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defaultThemeVersion="124226"/>
  <mc:AlternateContent xmlns:mc="http://schemas.openxmlformats.org/markup-compatibility/2006">
    <mc:Choice Requires="x15">
      <x15ac:absPath xmlns:x15ac="http://schemas.microsoft.com/office/spreadsheetml/2010/11/ac" url="C:\DM\Article\2017\Live_Biomass_SciData\"/>
    </mc:Choice>
  </mc:AlternateContent>
  <bookViews>
    <workbookView xWindow="0" yWindow="0" windowWidth="25200" windowHeight="12270" activeTab="4"/>
  </bookViews>
  <sheets>
    <sheet name="Plot_DB" sheetId="1" r:id="rId1"/>
    <sheet name="Species" sheetId="2" r:id="rId2"/>
    <sheet name="Ecoregions" sheetId="10" r:id="rId3"/>
    <sheet name="References" sheetId="6" r:id="rId4"/>
    <sheet name="Field description" sheetId="9" r:id="rId5"/>
  </sheets>
  <definedNames>
    <definedName name="_xlnm._FilterDatabase" localSheetId="0" hidden="1">Plot_DB!$AJ$1:$AJ$10507</definedName>
    <definedName name="_xlnm.Print_Area" localSheetId="4">'Field description'!$A$1:$D$45</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L10292" i="1" l="1"/>
  <c r="L10291" i="1"/>
  <c r="L10290" i="1"/>
  <c r="L10289" i="1"/>
  <c r="L10288" i="1"/>
  <c r="L10287" i="1"/>
  <c r="L10286" i="1"/>
  <c r="L10285" i="1"/>
  <c r="L10284" i="1"/>
  <c r="L10283" i="1"/>
  <c r="L10282" i="1"/>
  <c r="L10281" i="1"/>
  <c r="L10280" i="1"/>
  <c r="L10279" i="1"/>
  <c r="L10278" i="1"/>
  <c r="L10277" i="1"/>
  <c r="L10276" i="1"/>
  <c r="L2391" i="1"/>
  <c r="L10275" i="1"/>
  <c r="L10274" i="1"/>
  <c r="L10273" i="1"/>
  <c r="L10272" i="1"/>
  <c r="L10271" i="1"/>
  <c r="L10270" i="1"/>
  <c r="L10269" i="1"/>
  <c r="L10268" i="1"/>
  <c r="L10267" i="1"/>
  <c r="L10266" i="1"/>
  <c r="L10265" i="1"/>
  <c r="L10264" i="1"/>
  <c r="L10263" i="1"/>
  <c r="L10262" i="1"/>
  <c r="L10261" i="1"/>
  <c r="L10260" i="1"/>
  <c r="L10259" i="1"/>
  <c r="L10258" i="1"/>
  <c r="L10257" i="1"/>
  <c r="L10256" i="1"/>
  <c r="L10255" i="1"/>
  <c r="L10254" i="1"/>
  <c r="L10253" i="1"/>
  <c r="L10252" i="1"/>
  <c r="L10251" i="1"/>
  <c r="L10250" i="1"/>
  <c r="L10249" i="1"/>
  <c r="L10248" i="1"/>
  <c r="L10247" i="1"/>
  <c r="L10246" i="1"/>
  <c r="L10245" i="1"/>
  <c r="L10244" i="1"/>
  <c r="L10243" i="1"/>
  <c r="L10242" i="1"/>
  <c r="L10241" i="1"/>
  <c r="L10240" i="1"/>
  <c r="L10239" i="1"/>
  <c r="L10238" i="1"/>
  <c r="L10237" i="1"/>
  <c r="L10236" i="1"/>
  <c r="L10235" i="1"/>
  <c r="L10232" i="1"/>
  <c r="L10231" i="1"/>
  <c r="L10229" i="1"/>
  <c r="L10228" i="1"/>
  <c r="L2887" i="1"/>
  <c r="L10185" i="1"/>
  <c r="L10184" i="1"/>
  <c r="L10183" i="1"/>
  <c r="L10133" i="1"/>
  <c r="L10126" i="1"/>
  <c r="L10066" i="1"/>
  <c r="L10065" i="1"/>
  <c r="L10064" i="1"/>
  <c r="L10063" i="1"/>
  <c r="L10025" i="1"/>
  <c r="L10024" i="1"/>
  <c r="L9966" i="1"/>
  <c r="L9933" i="1"/>
  <c r="L9919" i="1"/>
  <c r="L9831" i="1"/>
  <c r="L9829" i="1"/>
  <c r="L9823" i="1"/>
  <c r="L9822" i="1"/>
  <c r="L9821" i="1"/>
  <c r="L9820" i="1"/>
  <c r="L9819" i="1"/>
  <c r="L9793" i="1"/>
  <c r="L9792" i="1"/>
  <c r="L9791" i="1"/>
  <c r="L9790" i="1"/>
  <c r="L9785" i="1"/>
  <c r="L9784" i="1"/>
  <c r="L9783" i="1"/>
  <c r="L9782" i="1"/>
  <c r="L9781" i="1"/>
  <c r="L9780" i="1"/>
  <c r="L9757" i="1"/>
  <c r="L9696" i="1"/>
  <c r="L9614" i="1"/>
  <c r="L9613" i="1"/>
  <c r="L9606" i="1"/>
  <c r="L9313" i="1"/>
  <c r="L9295" i="1"/>
  <c r="L9278" i="1"/>
  <c r="L9192" i="1"/>
  <c r="L9191" i="1"/>
  <c r="L9190" i="1"/>
  <c r="L9137" i="1"/>
  <c r="L9138" i="1"/>
  <c r="L9159" i="1"/>
  <c r="L9160" i="1"/>
  <c r="L9161" i="1"/>
  <c r="L9162" i="1"/>
  <c r="L9163" i="1"/>
  <c r="L9116" i="1"/>
  <c r="L9115" i="1"/>
  <c r="L9114" i="1"/>
  <c r="L9100" i="1"/>
  <c r="L9072" i="1"/>
  <c r="L8970" i="1"/>
  <c r="L8912" i="1"/>
  <c r="L8910" i="1"/>
  <c r="L8909" i="1"/>
  <c r="L8908" i="1"/>
  <c r="L8907" i="1"/>
  <c r="L8836" i="1"/>
  <c r="L8835" i="1"/>
  <c r="L8834" i="1"/>
  <c r="L8833" i="1"/>
  <c r="L8832" i="1"/>
  <c r="L8830" i="1"/>
  <c r="L8829" i="1"/>
  <c r="L8753" i="1"/>
  <c r="L8739" i="1"/>
  <c r="L8738" i="1"/>
  <c r="L8653" i="1"/>
  <c r="L8652" i="1"/>
  <c r="L6884" i="1"/>
  <c r="L6694" i="1"/>
  <c r="L6667" i="1"/>
  <c r="L6602" i="1"/>
  <c r="L6511" i="1"/>
  <c r="L6510" i="1"/>
  <c r="L6509" i="1"/>
  <c r="L6508" i="1"/>
  <c r="L6507" i="1"/>
  <c r="L6506" i="1"/>
  <c r="L6505" i="1"/>
  <c r="L6504" i="1"/>
  <c r="L6503" i="1"/>
  <c r="L6502" i="1"/>
  <c r="L462" i="1"/>
  <c r="L107" i="1"/>
  <c r="L683" i="1"/>
  <c r="L361" i="1"/>
  <c r="L6967" i="1"/>
  <c r="L6966" i="1"/>
  <c r="L6965" i="1"/>
  <c r="L6971" i="1"/>
  <c r="L3448" i="1"/>
  <c r="L8062" i="1"/>
  <c r="L8063" i="1"/>
  <c r="L3658" i="1"/>
  <c r="L3657" i="1"/>
  <c r="L3656" i="1"/>
  <c r="L3659" i="1"/>
  <c r="L3815" i="1"/>
  <c r="L3664" i="1"/>
  <c r="L5824" i="1"/>
  <c r="L1552" i="1"/>
  <c r="L9839" i="1"/>
  <c r="L7313" i="1"/>
  <c r="L615" i="1"/>
  <c r="L618" i="1"/>
  <c r="L3" i="1"/>
  <c r="L4" i="1"/>
  <c r="L6" i="1"/>
  <c r="L7" i="1"/>
  <c r="L8" i="1"/>
  <c r="L9" i="1"/>
  <c r="L11" i="1"/>
  <c r="L12" i="1"/>
  <c r="L13" i="1"/>
  <c r="L14" i="1"/>
  <c r="L25" i="1"/>
  <c r="L91" i="1"/>
  <c r="L99" i="1"/>
  <c r="L100" i="1"/>
  <c r="L101" i="1"/>
  <c r="L102" i="1"/>
  <c r="L103" i="1"/>
  <c r="L104" i="1"/>
  <c r="L105" i="1"/>
  <c r="L106" i="1"/>
  <c r="L108" i="1"/>
  <c r="L109" i="1"/>
  <c r="L110" i="1"/>
  <c r="L111" i="1"/>
  <c r="L112" i="1"/>
  <c r="L113" i="1"/>
  <c r="L114" i="1"/>
  <c r="L115" i="1"/>
  <c r="L116" i="1"/>
  <c r="L117" i="1"/>
  <c r="L118" i="1"/>
  <c r="L119" i="1"/>
  <c r="L132" i="1"/>
  <c r="L133" i="1"/>
  <c r="L134" i="1"/>
  <c r="L135" i="1"/>
  <c r="L136" i="1"/>
  <c r="L137" i="1"/>
  <c r="L138" i="1"/>
  <c r="L139"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9" i="1"/>
  <c r="L190" i="1"/>
  <c r="L191" i="1"/>
  <c r="L192" i="1"/>
  <c r="L193"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2" i="1"/>
  <c r="L343" i="1"/>
  <c r="L344" i="1"/>
  <c r="L345" i="1"/>
  <c r="L346" i="1"/>
  <c r="L347" i="1"/>
  <c r="L348" i="1"/>
  <c r="L349" i="1"/>
  <c r="L357" i="1"/>
  <c r="L358" i="1"/>
  <c r="L359" i="1"/>
  <c r="L360" i="1"/>
  <c r="L370" i="1"/>
  <c r="L371" i="1"/>
  <c r="L377" i="1"/>
  <c r="L378" i="1"/>
  <c r="L379" i="1"/>
  <c r="L380" i="1"/>
  <c r="L381" i="1"/>
  <c r="L419" i="1"/>
  <c r="L420" i="1"/>
  <c r="L421" i="1"/>
  <c r="L422" i="1"/>
  <c r="L423" i="1"/>
  <c r="L427" i="1"/>
  <c r="L428" i="1"/>
  <c r="L437" i="1"/>
  <c r="L439" i="1"/>
  <c r="L453" i="1"/>
  <c r="L454" i="1"/>
  <c r="L455" i="1"/>
  <c r="L456" i="1"/>
  <c r="L457" i="1"/>
  <c r="L458" i="1"/>
  <c r="L469" i="1"/>
  <c r="L470" i="1"/>
  <c r="L471" i="1"/>
  <c r="L472" i="1"/>
  <c r="L473" i="1"/>
  <c r="L474" i="1"/>
  <c r="L475" i="1"/>
  <c r="L476" i="1"/>
  <c r="L477" i="1"/>
  <c r="L478" i="1"/>
  <c r="L490"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7" i="1"/>
  <c r="L548" i="1"/>
  <c r="L550" i="1"/>
  <c r="L551" i="1"/>
  <c r="L552" i="1"/>
  <c r="L553" i="1"/>
  <c r="L554" i="1"/>
  <c r="L555" i="1"/>
  <c r="L556" i="1"/>
  <c r="L557" i="1"/>
  <c r="L558" i="1"/>
  <c r="L559" i="1"/>
  <c r="L560" i="1"/>
  <c r="L561" i="1"/>
  <c r="L567" i="1"/>
  <c r="L568" i="1"/>
  <c r="L578" i="1"/>
  <c r="L579" i="1"/>
  <c r="L580" i="1"/>
  <c r="L581" i="1"/>
  <c r="L582" i="1"/>
  <c r="L583" i="1"/>
  <c r="L584" i="1"/>
  <c r="L585" i="1"/>
  <c r="L586" i="1"/>
  <c r="L587" i="1"/>
  <c r="L588" i="1"/>
  <c r="L589" i="1"/>
  <c r="L596" i="1"/>
  <c r="L598" i="1"/>
  <c r="L599" i="1"/>
  <c r="L600" i="1"/>
  <c r="L601" i="1"/>
  <c r="L605" i="1"/>
  <c r="L606" i="1"/>
  <c r="L607" i="1"/>
  <c r="L608" i="1"/>
  <c r="L609" i="1"/>
  <c r="L610" i="1"/>
  <c r="L614" i="1"/>
  <c r="L616" i="1"/>
  <c r="L617" i="1"/>
  <c r="L619" i="1"/>
  <c r="L620" i="1"/>
  <c r="L623" i="1"/>
  <c r="L643" i="1"/>
  <c r="L644" i="1"/>
  <c r="L645" i="1"/>
  <c r="L651" i="1"/>
  <c r="L652" i="1"/>
  <c r="L653" i="1"/>
  <c r="L654" i="1"/>
  <c r="L676" i="1"/>
  <c r="L690" i="1"/>
  <c r="L691" i="1"/>
  <c r="L692" i="1"/>
  <c r="L693" i="1"/>
  <c r="L694" i="1"/>
  <c r="L697" i="1"/>
  <c r="L698" i="1"/>
  <c r="L699" i="1"/>
  <c r="L701" i="1"/>
  <c r="L702" i="1"/>
  <c r="L703" i="1"/>
  <c r="L711" i="1"/>
  <c r="L712" i="1"/>
  <c r="L713" i="1"/>
  <c r="L714" i="1"/>
  <c r="L720" i="1"/>
  <c r="L721" i="1"/>
  <c r="L722" i="1"/>
  <c r="L723" i="1"/>
  <c r="L724" i="1"/>
  <c r="L725" i="1"/>
  <c r="L726" i="1"/>
  <c r="L733" i="1"/>
  <c r="L734" i="1"/>
  <c r="L738" i="1"/>
  <c r="L740" i="1"/>
  <c r="L741" i="1"/>
  <c r="L744" i="1"/>
  <c r="L745" i="1"/>
  <c r="L747" i="1"/>
  <c r="L750" i="1"/>
  <c r="L753" i="1"/>
  <c r="L754" i="1"/>
  <c r="L755" i="1"/>
  <c r="L756" i="1"/>
  <c r="L757" i="1"/>
  <c r="L774" i="1"/>
  <c r="L777" i="1"/>
  <c r="L778" i="1"/>
  <c r="L779" i="1"/>
  <c r="L780" i="1"/>
  <c r="L781" i="1"/>
  <c r="L782" i="1"/>
  <c r="L783" i="1"/>
  <c r="L784" i="1"/>
  <c r="L842"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9" i="1"/>
  <c r="L1050" i="1"/>
  <c r="L1051" i="1"/>
  <c r="L1052" i="1"/>
  <c r="L1054" i="1"/>
  <c r="L1055" i="1"/>
  <c r="L1056" i="1"/>
  <c r="L1057" i="1"/>
  <c r="L1058" i="1"/>
  <c r="L1059"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9" i="1"/>
  <c r="L1270" i="1"/>
  <c r="L1271" i="1"/>
  <c r="L1272" i="1"/>
  <c r="L1273" i="1"/>
  <c r="L1274" i="1"/>
  <c r="L1275" i="1"/>
  <c r="L1276" i="1"/>
  <c r="L1277" i="1"/>
  <c r="L1278" i="1"/>
  <c r="L1279" i="1"/>
  <c r="L1280" i="1"/>
  <c r="L1281" i="1"/>
  <c r="L1282" i="1"/>
  <c r="L1283" i="1"/>
  <c r="L1284" i="1"/>
  <c r="L1285"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62" i="1"/>
  <c r="L1463" i="1"/>
  <c r="L1464" i="1"/>
  <c r="L1465"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55" i="1"/>
  <c r="L1561" i="1"/>
  <c r="L1562" i="1"/>
  <c r="L1565" i="1"/>
  <c r="L1580" i="1"/>
  <c r="L1584" i="1"/>
  <c r="L1587" i="1"/>
  <c r="L1588" i="1"/>
  <c r="L1590" i="1"/>
  <c r="L1600" i="1"/>
  <c r="L1604" i="1"/>
  <c r="L1607" i="1"/>
  <c r="L1608" i="1"/>
  <c r="L1609" i="1"/>
  <c r="L1610" i="1"/>
  <c r="L1611" i="1"/>
  <c r="L1612" i="1"/>
  <c r="L1614" i="1"/>
  <c r="L1616" i="1"/>
  <c r="L1617" i="1"/>
  <c r="L1618" i="1"/>
  <c r="L1620" i="1"/>
  <c r="L1621" i="1"/>
  <c r="L1667" i="1"/>
  <c r="L1700" i="1"/>
  <c r="L1708" i="1"/>
  <c r="L1715" i="1"/>
  <c r="L1716" i="1"/>
  <c r="L1718" i="1"/>
  <c r="L1719" i="1"/>
  <c r="L1721" i="1"/>
  <c r="L1728" i="1"/>
  <c r="L2086" i="1"/>
  <c r="L2087" i="1"/>
  <c r="L2088" i="1"/>
  <c r="L2091" i="1"/>
  <c r="L2094" i="1"/>
  <c r="L2095" i="1"/>
  <c r="L2097" i="1"/>
  <c r="L2098" i="1"/>
  <c r="L2099" i="1"/>
  <c r="L2100" i="1"/>
  <c r="L2101" i="1"/>
  <c r="L2102" i="1"/>
  <c r="L2103" i="1"/>
  <c r="L2104" i="1"/>
  <c r="L2105" i="1"/>
  <c r="L2106" i="1"/>
  <c r="L2108" i="1"/>
  <c r="L2109" i="1"/>
  <c r="L2111" i="1"/>
  <c r="L2112" i="1"/>
  <c r="L2113" i="1"/>
  <c r="L2114"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96" i="1"/>
  <c r="L2197" i="1"/>
  <c r="L2200" i="1"/>
  <c r="L2669" i="1"/>
  <c r="L2670" i="1"/>
  <c r="L2671" i="1"/>
  <c r="L2672" i="1"/>
  <c r="L2673" i="1"/>
  <c r="L2674" i="1"/>
  <c r="L2675" i="1"/>
  <c r="L2676" i="1"/>
  <c r="L2677" i="1"/>
  <c r="L2678" i="1"/>
  <c r="L2679" i="1"/>
  <c r="L2680" i="1"/>
  <c r="L2681" i="1"/>
  <c r="L2682" i="1"/>
  <c r="L2683" i="1"/>
  <c r="L2684" i="1"/>
  <c r="L2685" i="1"/>
  <c r="L2686" i="1"/>
  <c r="L2687" i="1"/>
  <c r="L2688" i="1"/>
  <c r="L2689" i="1"/>
  <c r="L2690"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5" i="1"/>
  <c r="L2726"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8" i="1"/>
  <c r="L2839" i="1"/>
  <c r="L2840" i="1"/>
  <c r="L2841" i="1"/>
  <c r="L2842" i="1"/>
  <c r="L2843" i="1"/>
  <c r="L2844" i="1"/>
  <c r="L2876"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2" i="1"/>
  <c r="L3043" i="1"/>
  <c r="L3044" i="1"/>
  <c r="L3045" i="1"/>
  <c r="L3046" i="1"/>
  <c r="L3047" i="1"/>
  <c r="L3048" i="1"/>
  <c r="L3049" i="1"/>
  <c r="L3050" i="1"/>
  <c r="L3051" i="1"/>
  <c r="L3052" i="1"/>
  <c r="L3053" i="1"/>
  <c r="L3054" i="1"/>
  <c r="L3055" i="1"/>
  <c r="L3056" i="1"/>
  <c r="L3057" i="1"/>
  <c r="L3058" i="1"/>
  <c r="L3059" i="1"/>
  <c r="L3060" i="1"/>
  <c r="L3061" i="1"/>
  <c r="L3071" i="1"/>
  <c r="L3072" i="1"/>
  <c r="L3073" i="1"/>
  <c r="L3074" i="1"/>
  <c r="L3075" i="1"/>
  <c r="L3124" i="1"/>
  <c r="L3125" i="1"/>
  <c r="L3134" i="1"/>
  <c r="L3173"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44" i="1"/>
  <c r="L3445" i="1"/>
  <c r="L3446" i="1"/>
  <c r="L3447" i="1"/>
  <c r="L3450" i="1"/>
  <c r="L3490" i="1"/>
  <c r="L3492" i="1"/>
  <c r="L3493" i="1"/>
  <c r="L3494" i="1"/>
  <c r="L3495" i="1"/>
  <c r="L3497" i="1"/>
  <c r="L3498" i="1"/>
  <c r="L3499" i="1"/>
  <c r="L3500" i="1"/>
  <c r="L3502" i="1"/>
  <c r="L3503" i="1"/>
  <c r="L3504" i="1"/>
  <c r="L3505" i="1"/>
  <c r="L3507" i="1"/>
  <c r="L3508" i="1"/>
  <c r="L3509" i="1"/>
  <c r="L3510" i="1"/>
  <c r="L3511" i="1"/>
  <c r="L3515" i="1"/>
  <c r="L3516" i="1"/>
  <c r="L3517" i="1"/>
  <c r="L3518" i="1"/>
  <c r="L3555" i="1"/>
  <c r="L3556" i="1"/>
  <c r="L3557" i="1"/>
  <c r="L3558" i="1"/>
  <c r="L3559" i="1"/>
  <c r="L3562" i="1"/>
  <c r="L3564" i="1"/>
  <c r="L3565" i="1"/>
  <c r="L3566" i="1"/>
  <c r="L3567" i="1"/>
  <c r="L3568" i="1"/>
  <c r="L3569" i="1"/>
  <c r="L3570" i="1"/>
  <c r="L3571" i="1"/>
  <c r="L3572" i="1"/>
  <c r="L3573" i="1"/>
  <c r="L3574" i="1"/>
  <c r="L3575" i="1"/>
  <c r="L3578" i="1"/>
  <c r="L3579" i="1"/>
  <c r="L3580" i="1"/>
  <c r="L3581" i="1"/>
  <c r="L3582" i="1"/>
  <c r="L3583" i="1"/>
  <c r="L3584" i="1"/>
  <c r="L3585" i="1"/>
  <c r="L3586" i="1"/>
  <c r="L3587" i="1"/>
  <c r="L3588" i="1"/>
  <c r="L3589" i="1"/>
  <c r="L3590" i="1"/>
  <c r="L3594" i="1"/>
  <c r="L3595" i="1"/>
  <c r="L3596" i="1"/>
  <c r="L3597" i="1"/>
  <c r="L3598" i="1"/>
  <c r="L3599" i="1"/>
  <c r="L3600" i="1"/>
  <c r="L3601" i="1"/>
  <c r="L3602" i="1"/>
  <c r="L3603" i="1"/>
  <c r="L3604" i="1"/>
  <c r="L3605" i="1"/>
  <c r="L3606" i="1"/>
  <c r="L3607" i="1"/>
  <c r="L3608" i="1"/>
  <c r="L3609" i="1"/>
  <c r="L3610" i="1"/>
  <c r="L3611" i="1"/>
  <c r="L3613" i="1"/>
  <c r="L3614" i="1"/>
  <c r="L3640" i="1"/>
  <c r="L3641" i="1"/>
  <c r="L3642" i="1"/>
  <c r="L3643" i="1"/>
  <c r="L3644" i="1"/>
  <c r="L3645" i="1"/>
  <c r="L3646" i="1"/>
  <c r="L3647" i="1"/>
  <c r="L3648" i="1"/>
  <c r="L3649" i="1"/>
  <c r="L3650" i="1"/>
  <c r="L3651" i="1"/>
  <c r="L3652" i="1"/>
  <c r="L3653" i="1"/>
  <c r="L3654" i="1"/>
  <c r="L3655" i="1"/>
  <c r="L3660" i="1"/>
  <c r="L3661" i="1"/>
  <c r="L3662" i="1"/>
  <c r="L3663"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55" i="1"/>
  <c r="L3856" i="1"/>
  <c r="L3857" i="1"/>
  <c r="L3988" i="1"/>
  <c r="L3997" i="1"/>
  <c r="L3998" i="1"/>
  <c r="L3999" i="1"/>
  <c r="L4050" i="1"/>
  <c r="L4051" i="1"/>
  <c r="L4056" i="1"/>
  <c r="L4059" i="1"/>
  <c r="L4061" i="1"/>
  <c r="L4062" i="1"/>
  <c r="L4063" i="1"/>
  <c r="L4064" i="1"/>
  <c r="L4065" i="1"/>
  <c r="L4066" i="1"/>
  <c r="L4067" i="1"/>
  <c r="L4068" i="1"/>
  <c r="L4069" i="1"/>
  <c r="L4070" i="1"/>
  <c r="L4071" i="1"/>
  <c r="L4072" i="1"/>
  <c r="L4073" i="1"/>
  <c r="L4074"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568" i="1"/>
  <c r="L4599" i="1"/>
  <c r="L4606" i="1"/>
  <c r="L4607" i="1"/>
  <c r="L4608" i="1"/>
  <c r="L4609" i="1"/>
  <c r="L4610" i="1"/>
  <c r="L4611" i="1"/>
  <c r="L4922" i="1"/>
  <c r="L4924" i="1"/>
  <c r="L4925" i="1"/>
  <c r="L5632" i="1"/>
  <c r="L5633" i="1"/>
  <c r="L5634" i="1"/>
  <c r="L5635" i="1"/>
  <c r="L5636" i="1"/>
  <c r="L5637" i="1"/>
  <c r="L5638" i="1"/>
  <c r="L5639" i="1"/>
  <c r="L5640" i="1"/>
  <c r="L5642" i="1"/>
  <c r="L5643" i="1"/>
  <c r="L5644" i="1"/>
  <c r="L5645" i="1"/>
  <c r="L5646" i="1"/>
  <c r="L5647" i="1"/>
  <c r="L5648" i="1"/>
  <c r="L5649" i="1"/>
  <c r="L5650" i="1"/>
  <c r="L5651" i="1"/>
  <c r="L5652" i="1"/>
  <c r="L5653" i="1"/>
  <c r="L5686" i="1"/>
  <c r="L5687" i="1"/>
  <c r="L5688" i="1"/>
  <c r="L5689" i="1"/>
  <c r="L5690" i="1"/>
  <c r="L5691" i="1"/>
  <c r="L5692" i="1"/>
  <c r="L5693" i="1"/>
  <c r="L5694" i="1"/>
  <c r="L5695" i="1"/>
  <c r="L5696" i="1"/>
  <c r="L5697" i="1"/>
  <c r="L5698" i="1"/>
  <c r="L5699" i="1"/>
  <c r="L5700" i="1"/>
  <c r="L5704" i="1"/>
  <c r="L5705" i="1"/>
  <c r="L5706" i="1"/>
  <c r="L5707" i="1"/>
  <c r="L5708"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7" i="1"/>
  <c r="L6378" i="1"/>
  <c r="L6379" i="1"/>
  <c r="L6380" i="1"/>
  <c r="L6381" i="1"/>
  <c r="L6382" i="1"/>
  <c r="L6383" i="1"/>
  <c r="L6384" i="1"/>
  <c r="L6385" i="1"/>
  <c r="L6386" i="1"/>
  <c r="L6387" i="1"/>
  <c r="L6388" i="1"/>
  <c r="L6389" i="1"/>
  <c r="L6390" i="1"/>
  <c r="L6391" i="1"/>
  <c r="L6392" i="1"/>
  <c r="L6393" i="1"/>
  <c r="L6394" i="1"/>
  <c r="L6396" i="1"/>
  <c r="L6397" i="1"/>
  <c r="L6398" i="1"/>
  <c r="L6399" i="1"/>
  <c r="L6400"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4" i="1"/>
  <c r="L6495" i="1"/>
  <c r="L6496" i="1"/>
  <c r="L6498" i="1"/>
  <c r="L6499" i="1"/>
  <c r="L6500" i="1"/>
  <c r="L650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7" i="1"/>
  <c r="L6588" i="1"/>
  <c r="L6589" i="1"/>
  <c r="L6591" i="1"/>
  <c r="L6592" i="1"/>
  <c r="L6593" i="1"/>
  <c r="L6596"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8" i="1"/>
  <c r="L6659" i="1"/>
  <c r="L6660" i="1"/>
  <c r="L6661" i="1"/>
  <c r="L6662" i="1"/>
  <c r="L6663" i="1"/>
  <c r="L6664" i="1"/>
  <c r="L6665" i="1"/>
  <c r="L6666" i="1"/>
  <c r="L6668" i="1"/>
  <c r="L6669" i="1"/>
  <c r="L6670" i="1"/>
  <c r="L6671" i="1"/>
  <c r="L6672" i="1"/>
  <c r="L6673" i="1"/>
  <c r="L6674" i="1"/>
  <c r="L6675" i="1"/>
  <c r="L6676" i="1"/>
  <c r="L6678" i="1"/>
  <c r="L6679" i="1"/>
  <c r="L6680" i="1"/>
  <c r="L6681" i="1"/>
  <c r="L6688" i="1"/>
  <c r="L6689" i="1"/>
  <c r="L6690" i="1"/>
  <c r="L6691" i="1"/>
  <c r="L6692" i="1"/>
  <c r="L6693" i="1"/>
  <c r="L6698" i="1"/>
  <c r="L6699" i="1"/>
  <c r="L6700" i="1"/>
  <c r="L6701" i="1"/>
  <c r="L6702" i="1"/>
  <c r="L6703" i="1"/>
  <c r="L6704" i="1"/>
  <c r="L6705" i="1"/>
  <c r="L6707" i="1"/>
  <c r="L6708" i="1"/>
  <c r="L6709" i="1"/>
  <c r="L6710" i="1"/>
  <c r="L6711" i="1"/>
  <c r="L6712" i="1"/>
  <c r="L6713" i="1"/>
  <c r="L6714" i="1"/>
  <c r="L6715" i="1"/>
  <c r="L6716" i="1"/>
  <c r="L6717" i="1"/>
  <c r="L6718" i="1"/>
  <c r="L6719" i="1"/>
  <c r="L6720" i="1"/>
  <c r="L6721" i="1"/>
  <c r="L6722" i="1"/>
  <c r="L6723" i="1"/>
  <c r="L6724" i="1"/>
  <c r="L6725"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15" i="1"/>
  <c r="L6816" i="1"/>
  <c r="L6817" i="1"/>
  <c r="L6818" i="1"/>
  <c r="L6819" i="1"/>
  <c r="L6820" i="1"/>
  <c r="L6821" i="1"/>
  <c r="L6822" i="1"/>
  <c r="L6823" i="1"/>
  <c r="L6824" i="1"/>
  <c r="L6825" i="1"/>
  <c r="L6828" i="1"/>
  <c r="L6829" i="1"/>
  <c r="L6830" i="1"/>
  <c r="L6831" i="1"/>
  <c r="L6832"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5" i="1"/>
  <c r="L6886" i="1"/>
  <c r="L6887" i="1"/>
  <c r="L6888" i="1"/>
  <c r="L6889" i="1"/>
  <c r="L6890" i="1"/>
  <c r="L6891" i="1"/>
  <c r="L6892" i="1"/>
  <c r="L6893" i="1"/>
  <c r="L6894" i="1"/>
  <c r="L6895" i="1"/>
  <c r="L6896" i="1"/>
  <c r="L6897" i="1"/>
  <c r="L6906" i="1"/>
  <c r="L6907" i="1"/>
  <c r="L6908" i="1"/>
  <c r="L6909" i="1"/>
  <c r="L6910" i="1"/>
  <c r="L6911" i="1"/>
  <c r="L6912" i="1"/>
  <c r="L6913" i="1"/>
  <c r="L6916" i="1"/>
  <c r="L6917" i="1"/>
  <c r="L6918" i="1"/>
  <c r="L6919" i="1"/>
  <c r="L6920" i="1"/>
  <c r="L6921" i="1"/>
  <c r="L6922" i="1"/>
  <c r="L6923" i="1"/>
  <c r="L6924" i="1"/>
  <c r="L6925" i="1"/>
  <c r="L6926" i="1"/>
  <c r="L6927" i="1"/>
  <c r="L6928" i="1"/>
  <c r="L6929" i="1"/>
  <c r="L6930" i="1"/>
  <c r="L6932" i="1"/>
  <c r="L6933" i="1"/>
  <c r="L6934" i="1"/>
  <c r="L6935" i="1"/>
  <c r="L6936" i="1"/>
  <c r="L6937" i="1"/>
  <c r="L6938" i="1"/>
  <c r="L6939" i="1"/>
  <c r="L6940" i="1"/>
  <c r="L6941" i="1"/>
  <c r="L6942" i="1"/>
  <c r="L6943" i="1"/>
  <c r="L6944" i="1"/>
  <c r="L6945" i="1"/>
  <c r="L6946" i="1"/>
  <c r="L6947" i="1"/>
  <c r="L6948" i="1"/>
  <c r="L6949" i="1"/>
  <c r="L6950" i="1"/>
  <c r="L6952" i="1"/>
  <c r="L6953" i="1"/>
  <c r="L6954" i="1"/>
  <c r="L6955" i="1"/>
  <c r="L6956" i="1"/>
  <c r="L6957" i="1"/>
  <c r="L6958" i="1"/>
  <c r="L6959" i="1"/>
  <c r="L6960" i="1"/>
  <c r="L6961" i="1"/>
  <c r="L6963" i="1"/>
  <c r="L6964" i="1"/>
  <c r="L6968" i="1"/>
  <c r="L6969"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44" i="1"/>
  <c r="L7145" i="1"/>
  <c r="L7146" i="1"/>
  <c r="L7147" i="1"/>
  <c r="L7148" i="1"/>
  <c r="L7149" i="1"/>
  <c r="L7150" i="1"/>
  <c r="L7151" i="1"/>
  <c r="L7152" i="1"/>
  <c r="L7153" i="1"/>
  <c r="L7154" i="1"/>
  <c r="L7155" i="1"/>
  <c r="L7156" i="1"/>
  <c r="L7157" i="1"/>
  <c r="L7158"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41" i="1"/>
  <c r="L7242" i="1"/>
  <c r="L7243" i="1"/>
  <c r="L7244" i="1"/>
  <c r="L7245" i="1"/>
  <c r="L7246" i="1"/>
  <c r="L7247" i="1"/>
  <c r="L7248" i="1"/>
  <c r="L7249" i="1"/>
  <c r="L7250" i="1"/>
  <c r="L7251" i="1"/>
  <c r="L7252" i="1"/>
  <c r="L7253" i="1"/>
  <c r="L7254" i="1"/>
  <c r="L7255" i="1"/>
  <c r="L7260" i="1"/>
  <c r="L7261" i="1"/>
  <c r="L7262" i="1"/>
  <c r="L7263" i="1"/>
  <c r="L7264"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7" i="1"/>
  <c r="L7308" i="1"/>
  <c r="L7309" i="1"/>
  <c r="L7310" i="1"/>
  <c r="L7311" i="1"/>
  <c r="L7312" i="1"/>
  <c r="L7314" i="1"/>
  <c r="L7315" i="1"/>
  <c r="L7316" i="1"/>
  <c r="L7317" i="1"/>
  <c r="L7329" i="1"/>
  <c r="L7330" i="1"/>
  <c r="L7331" i="1"/>
  <c r="L7332" i="1"/>
  <c r="L7333" i="1"/>
  <c r="L7334" i="1"/>
  <c r="L7335" i="1"/>
  <c r="L7336" i="1"/>
  <c r="L7337" i="1"/>
  <c r="L7339" i="1"/>
  <c r="L7340" i="1"/>
  <c r="L7341" i="1"/>
  <c r="L7342" i="1"/>
  <c r="L7343" i="1"/>
  <c r="L7344" i="1"/>
  <c r="L7345" i="1"/>
  <c r="L7346" i="1"/>
  <c r="L7347" i="1"/>
  <c r="L7348" i="1"/>
  <c r="L7349" i="1"/>
  <c r="L7350" i="1"/>
  <c r="L7351" i="1"/>
  <c r="L7352" i="1"/>
  <c r="L7353" i="1"/>
  <c r="L7354" i="1"/>
  <c r="L7355" i="1"/>
  <c r="L7356" i="1"/>
  <c r="L7357" i="1"/>
  <c r="L7358" i="1"/>
  <c r="L7359" i="1"/>
  <c r="L7360" i="1"/>
  <c r="L7362" i="1"/>
  <c r="L7363" i="1"/>
  <c r="L7364" i="1"/>
  <c r="L7365" i="1"/>
  <c r="L7366" i="1"/>
  <c r="L7367" i="1"/>
  <c r="L7368" i="1"/>
  <c r="L7369" i="1"/>
  <c r="L7370" i="1"/>
  <c r="L7371" i="1"/>
  <c r="L7372" i="1"/>
  <c r="L7373" i="1"/>
  <c r="L7374" i="1"/>
  <c r="L7376" i="1"/>
  <c r="L7379"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2" i="1"/>
  <c r="L7413" i="1"/>
  <c r="L7414" i="1"/>
  <c r="L7415" i="1"/>
  <c r="L7416" i="1"/>
  <c r="L7417" i="1"/>
  <c r="L7423" i="1"/>
  <c r="L7424" i="1"/>
  <c r="L7425" i="1"/>
  <c r="L7426" i="1"/>
  <c r="L7427" i="1"/>
  <c r="L7428" i="1"/>
  <c r="L7429" i="1"/>
  <c r="L7430" i="1"/>
  <c r="L7431" i="1"/>
  <c r="L7432" i="1"/>
  <c r="L7433" i="1"/>
  <c r="L7434"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3" i="1"/>
  <c r="L7464" i="1"/>
  <c r="L7471" i="1"/>
  <c r="L7472" i="1"/>
  <c r="L7475" i="1"/>
  <c r="L7479" i="1"/>
  <c r="L7775"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40" i="1"/>
  <c r="L7941" i="1"/>
  <c r="L7943" i="1"/>
  <c r="L7944" i="1"/>
  <c r="L7945" i="1"/>
  <c r="L8028" i="1"/>
  <c r="L8029" i="1"/>
  <c r="L8030" i="1"/>
  <c r="L8031" i="1"/>
  <c r="L8032" i="1"/>
  <c r="L8033" i="1"/>
  <c r="L8034" i="1"/>
  <c r="L8035" i="1"/>
  <c r="L8036" i="1"/>
  <c r="L8037" i="1"/>
  <c r="L8038" i="1"/>
  <c r="L8039" i="1"/>
  <c r="L8040" i="1"/>
  <c r="L8041" i="1"/>
  <c r="L8042" i="1"/>
  <c r="L8043" i="1"/>
  <c r="L8044" i="1"/>
  <c r="L8045" i="1"/>
  <c r="L8046" i="1"/>
  <c r="L8047" i="1"/>
  <c r="L8048" i="1"/>
  <c r="L8049" i="1"/>
  <c r="L8050" i="1"/>
  <c r="L8052" i="1"/>
  <c r="L8056" i="1"/>
  <c r="L8058" i="1"/>
  <c r="L8059" i="1"/>
  <c r="L8060" i="1"/>
  <c r="L8061" i="1"/>
  <c r="L8074" i="1"/>
  <c r="L8133" i="1"/>
  <c r="L8139" i="1"/>
  <c r="L8154" i="1"/>
  <c r="L8155" i="1"/>
  <c r="L8156" i="1"/>
  <c r="L8157" i="1"/>
  <c r="L8158" i="1"/>
  <c r="L8159" i="1"/>
  <c r="L8160" i="1"/>
  <c r="L8161" i="1"/>
  <c r="L8162" i="1"/>
  <c r="L8163" i="1"/>
  <c r="L8164" i="1"/>
  <c r="L8165" i="1"/>
  <c r="L8166" i="1"/>
  <c r="L8167" i="1"/>
  <c r="L8168" i="1"/>
  <c r="L8169" i="1"/>
  <c r="L8170" i="1"/>
  <c r="L8171" i="1"/>
  <c r="L8172" i="1"/>
  <c r="L8175" i="1"/>
  <c r="L8176" i="1"/>
  <c r="L8177" i="1"/>
  <c r="L8178" i="1"/>
  <c r="L8179" i="1"/>
  <c r="L8180" i="1"/>
  <c r="L8181" i="1"/>
  <c r="L8182" i="1"/>
  <c r="L8183" i="1"/>
  <c r="L8207" i="1"/>
  <c r="L8208" i="1"/>
  <c r="L8209" i="1"/>
  <c r="L8210" i="1"/>
  <c r="L8211" i="1"/>
  <c r="L8320" i="1"/>
  <c r="L8321" i="1"/>
  <c r="L8322" i="1"/>
  <c r="L8323" i="1"/>
  <c r="L8324" i="1"/>
  <c r="L8325" i="1"/>
  <c r="L8326" i="1"/>
  <c r="L8327" i="1"/>
  <c r="L8331" i="1"/>
  <c r="L8332" i="1"/>
  <c r="L8333" i="1"/>
  <c r="L8334" i="1"/>
  <c r="L8335" i="1"/>
  <c r="L8336" i="1"/>
  <c r="L8338" i="1"/>
  <c r="L8341" i="1"/>
  <c r="L8342" i="1"/>
  <c r="L8343" i="1"/>
  <c r="L8344" i="1"/>
  <c r="L8345" i="1"/>
  <c r="L8346" i="1"/>
  <c r="L8350" i="1"/>
  <c r="L8351" i="1"/>
  <c r="L8353" i="1"/>
  <c r="L8354" i="1"/>
  <c r="L8355" i="1"/>
  <c r="L8356" i="1"/>
  <c r="L8357" i="1"/>
  <c r="L8358" i="1"/>
  <c r="L8359" i="1"/>
  <c r="L8361" i="1"/>
  <c r="L8362" i="1"/>
  <c r="L8363" i="1"/>
  <c r="L8364" i="1"/>
  <c r="L8365" i="1"/>
  <c r="L8366" i="1"/>
  <c r="L8368" i="1"/>
  <c r="L8383" i="1"/>
  <c r="L8385" i="1"/>
  <c r="L8387" i="1"/>
  <c r="L8388" i="1"/>
  <c r="L8389" i="1"/>
  <c r="L8390" i="1"/>
</calcChain>
</file>

<file path=xl/sharedStrings.xml><?xml version="1.0" encoding="utf-8"?>
<sst xmlns="http://schemas.openxmlformats.org/spreadsheetml/2006/main" count="56906" uniqueCount="6579">
  <si>
    <t xml:space="preserve">Haloxylon ammodendron Bge. </t>
  </si>
  <si>
    <t xml:space="preserve">Pinus koraiensis </t>
  </si>
  <si>
    <t>Po</t>
  </si>
  <si>
    <t xml:space="preserve">Pine </t>
  </si>
  <si>
    <t xml:space="preserve">С </t>
  </si>
  <si>
    <t xml:space="preserve">Spruce </t>
  </si>
  <si>
    <t xml:space="preserve">Е </t>
  </si>
  <si>
    <t xml:space="preserve">Fir </t>
  </si>
  <si>
    <t xml:space="preserve">Larch </t>
  </si>
  <si>
    <t xml:space="preserve">Л </t>
  </si>
  <si>
    <t xml:space="preserve">К </t>
  </si>
  <si>
    <t xml:space="preserve">Juniper </t>
  </si>
  <si>
    <t xml:space="preserve">Можж </t>
  </si>
  <si>
    <t xml:space="preserve">Oak </t>
  </si>
  <si>
    <t xml:space="preserve">Дв </t>
  </si>
  <si>
    <t xml:space="preserve">Дн </t>
  </si>
  <si>
    <t xml:space="preserve">Beech </t>
  </si>
  <si>
    <t xml:space="preserve">Бук </t>
  </si>
  <si>
    <t xml:space="preserve">Гр </t>
  </si>
  <si>
    <t xml:space="preserve">Ash </t>
  </si>
  <si>
    <t xml:space="preserve">Яс </t>
  </si>
  <si>
    <t xml:space="preserve">Mapl </t>
  </si>
  <si>
    <t xml:space="preserve">Кл </t>
  </si>
  <si>
    <t xml:space="preserve">Вяз </t>
  </si>
  <si>
    <t xml:space="preserve">Саксаул </t>
  </si>
  <si>
    <t xml:space="preserve">Acacia </t>
  </si>
  <si>
    <t xml:space="preserve">Birch </t>
  </si>
  <si>
    <t xml:space="preserve">Б </t>
  </si>
  <si>
    <t xml:space="preserve">Aspen </t>
  </si>
  <si>
    <t xml:space="preserve">Ос </t>
  </si>
  <si>
    <t xml:space="preserve">Alder grey </t>
  </si>
  <si>
    <t xml:space="preserve">Олс </t>
  </si>
  <si>
    <t xml:space="preserve">Олч </t>
  </si>
  <si>
    <t xml:space="preserve">Lime-tree </t>
  </si>
  <si>
    <t xml:space="preserve">Лп </t>
  </si>
  <si>
    <t xml:space="preserve">Poplar </t>
  </si>
  <si>
    <t xml:space="preserve">Тополь </t>
  </si>
  <si>
    <t xml:space="preserve">Willow </t>
  </si>
  <si>
    <t xml:space="preserve">Ивд </t>
  </si>
  <si>
    <t xml:space="preserve">Граб вост. </t>
  </si>
  <si>
    <t xml:space="preserve">Каштан </t>
  </si>
  <si>
    <t xml:space="preserve">Рябина </t>
  </si>
  <si>
    <t xml:space="preserve">Тис </t>
  </si>
  <si>
    <t xml:space="preserve">Черёмуха </t>
  </si>
  <si>
    <t xml:space="preserve">Яблоня </t>
  </si>
  <si>
    <t xml:space="preserve">Другие древесные породы </t>
  </si>
  <si>
    <t xml:space="preserve">Бамбук </t>
  </si>
  <si>
    <t xml:space="preserve">Берёзы кустарниковые </t>
  </si>
  <si>
    <t xml:space="preserve">Боярышник </t>
  </si>
  <si>
    <t xml:space="preserve">Кдс </t>
  </si>
  <si>
    <t xml:space="preserve">Лещина </t>
  </si>
  <si>
    <t>Kan et al., 1965</t>
  </si>
  <si>
    <t>Tadaki et al., 1969</t>
  </si>
  <si>
    <t>Kakubari, 1977</t>
  </si>
  <si>
    <t>Maruyama, 1971, 1977</t>
  </si>
  <si>
    <t>Kawahara et al., 1979</t>
  </si>
  <si>
    <t>Tadaki et al., 1963; Tadaki, 1965a,1968a</t>
  </si>
  <si>
    <t>Tadaki et al., 1962; Tadaki, 1965b, 1968b</t>
  </si>
  <si>
    <t>Kawanabe, 1977</t>
  </si>
  <si>
    <t>Satoo, 1968b</t>
  </si>
  <si>
    <t>Harada et al., 1969</t>
  </si>
  <si>
    <t>Saito, 1977</t>
  </si>
  <si>
    <t>Ogata et al., 1973</t>
  </si>
  <si>
    <t>Takeuchi et al., 1975</t>
  </si>
  <si>
    <t>Tadaki et al., 1966</t>
  </si>
  <si>
    <t>Satoo, 1979a,b,c</t>
  </si>
  <si>
    <t>Miyamoto et al., 1980</t>
  </si>
  <si>
    <t>Tadaki et al., 1964, 1965</t>
  </si>
  <si>
    <t>Tadaki et al., 1967b; Tadaki, Kawasaki, 1966</t>
  </si>
  <si>
    <t>Harada et al., 1969; Yamada, Shidei, 1968</t>
  </si>
  <si>
    <t>Ando et al., 1968</t>
  </si>
  <si>
    <t>Harada et al., 1972</t>
  </si>
  <si>
    <t>Saito et al., 1972</t>
  </si>
  <si>
    <t>Kawanabe et al., 1975b</t>
  </si>
  <si>
    <t>Satoo et al., 1974</t>
  </si>
  <si>
    <t>Saito et al., 1965</t>
  </si>
  <si>
    <t>Saito et al., 1970</t>
  </si>
  <si>
    <t xml:space="preserve">1400-1500 </t>
  </si>
  <si>
    <t xml:space="preserve">1450-1900 </t>
  </si>
  <si>
    <t xml:space="preserve"> </t>
  </si>
  <si>
    <t xml:space="preserve">50-58 </t>
  </si>
  <si>
    <t xml:space="preserve">340-400 </t>
  </si>
  <si>
    <t xml:space="preserve">0-300 </t>
  </si>
  <si>
    <t xml:space="preserve">1610-1810 </t>
  </si>
  <si>
    <t xml:space="preserve">500-800 </t>
  </si>
  <si>
    <t xml:space="preserve">1400-1600 </t>
  </si>
  <si>
    <t xml:space="preserve">500-700 </t>
  </si>
  <si>
    <t>250-280</t>
  </si>
  <si>
    <t xml:space="preserve">1160-1260 </t>
  </si>
  <si>
    <t xml:space="preserve">670-690 </t>
  </si>
  <si>
    <t xml:space="preserve">680-800 </t>
  </si>
  <si>
    <t xml:space="preserve">950-1700  </t>
  </si>
  <si>
    <t xml:space="preserve">1350-1680 </t>
  </si>
  <si>
    <t xml:space="preserve">95-115 </t>
  </si>
  <si>
    <t xml:space="preserve">120-135 </t>
  </si>
  <si>
    <t xml:space="preserve">1800-2100 </t>
  </si>
  <si>
    <t>2000-2200</t>
  </si>
  <si>
    <t xml:space="preserve">2300-2400 </t>
  </si>
  <si>
    <t xml:space="preserve">200-400 </t>
  </si>
  <si>
    <t xml:space="preserve">140-380 </t>
  </si>
  <si>
    <t>660-675</t>
  </si>
  <si>
    <t xml:space="preserve">360-950 </t>
  </si>
  <si>
    <t xml:space="preserve">870-960 </t>
  </si>
  <si>
    <t xml:space="preserve">500-1200 </t>
  </si>
  <si>
    <t xml:space="preserve">50-100 </t>
  </si>
  <si>
    <t xml:space="preserve">1500-3600 </t>
  </si>
  <si>
    <t>200-220</t>
  </si>
  <si>
    <t xml:space="preserve">100-150 </t>
  </si>
  <si>
    <t>100-150</t>
  </si>
  <si>
    <t xml:space="preserve">300-350 </t>
  </si>
  <si>
    <t xml:space="preserve">140-400 </t>
  </si>
  <si>
    <t xml:space="preserve">600-900 </t>
  </si>
  <si>
    <t>740-1447</t>
  </si>
  <si>
    <t xml:space="preserve">80-200 </t>
  </si>
  <si>
    <t xml:space="preserve">150-400 </t>
  </si>
  <si>
    <t xml:space="preserve">700-800 </t>
  </si>
  <si>
    <t xml:space="preserve">444-1108 </t>
  </si>
  <si>
    <t xml:space="preserve">1200-1800 </t>
  </si>
  <si>
    <t xml:space="preserve">300-600 </t>
  </si>
  <si>
    <t xml:space="preserve">600-1100 </t>
  </si>
  <si>
    <t xml:space="preserve">1350-1600 </t>
  </si>
  <si>
    <t xml:space="preserve">1470-1710 </t>
  </si>
  <si>
    <t xml:space="preserve">455 – 1495 </t>
  </si>
  <si>
    <t>1750-2350</t>
  </si>
  <si>
    <t>1750-2351</t>
  </si>
  <si>
    <t xml:space="preserve">790-810 </t>
  </si>
  <si>
    <t xml:space="preserve">275-395 </t>
  </si>
  <si>
    <t xml:space="preserve">240-390 </t>
  </si>
  <si>
    <t xml:space="preserve">400-600 </t>
  </si>
  <si>
    <t>150-200</t>
  </si>
  <si>
    <t>170-200</t>
  </si>
  <si>
    <t xml:space="preserve">550-620 </t>
  </si>
  <si>
    <t>550-621</t>
  </si>
  <si>
    <t xml:space="preserve">980-1190 </t>
  </si>
  <si>
    <t xml:space="preserve">800-1400 </t>
  </si>
  <si>
    <t xml:space="preserve">890-1210 </t>
  </si>
  <si>
    <t xml:space="preserve">500-550 </t>
  </si>
  <si>
    <t xml:space="preserve">116-220 </t>
  </si>
  <si>
    <t>80-90</t>
  </si>
  <si>
    <t>80-100</t>
  </si>
  <si>
    <t>410-570</t>
  </si>
  <si>
    <t>116-220</t>
  </si>
  <si>
    <t xml:space="preserve"> 5-50</t>
  </si>
  <si>
    <t>50-140</t>
  </si>
  <si>
    <t>160-180</t>
  </si>
  <si>
    <t>La</t>
  </si>
  <si>
    <t>La,Sp</t>
  </si>
  <si>
    <t>Oa</t>
  </si>
  <si>
    <t>FC</t>
  </si>
  <si>
    <t>Cy</t>
  </si>
  <si>
    <t>Mas</t>
  </si>
  <si>
    <t>Ba</t>
  </si>
  <si>
    <t>Bilous A.M.</t>
  </si>
  <si>
    <t>Quercus iberica</t>
  </si>
  <si>
    <t>Quercus imeretina</t>
  </si>
  <si>
    <t>Quercus leucotrichophora, Q. lanuginosa, Rhododendron arboretum, Lyonia ovalifolia</t>
  </si>
  <si>
    <t>Eucalyptus tereticornis</t>
  </si>
  <si>
    <t>Quercus coccifera</t>
  </si>
  <si>
    <t>Quercus pyrenaica</t>
  </si>
  <si>
    <t>Quercus ilex</t>
  </si>
  <si>
    <t>Larix sibirica</t>
  </si>
  <si>
    <t>Picea schrenkiana</t>
  </si>
  <si>
    <t>Larix gmelinii</t>
  </si>
  <si>
    <t>Larix olgensis</t>
  </si>
  <si>
    <t>Larix Principis-Rupprechtii</t>
  </si>
  <si>
    <t>Populus Davidiana+Betula Platyphylla</t>
  </si>
  <si>
    <t>Fraxinus mandshurica</t>
  </si>
  <si>
    <t>Cunninghamia lanceolata</t>
  </si>
  <si>
    <t>Cupressus funebris, C. duclouxan, C. didantea</t>
  </si>
  <si>
    <t>Vatica, Hopea, Parashorea</t>
  </si>
  <si>
    <t>Quercus pubescens</t>
  </si>
  <si>
    <t>Tilia cordata</t>
  </si>
  <si>
    <t>Larix czekanowskii</t>
  </si>
  <si>
    <t>Quercus leucotrichophora</t>
  </si>
  <si>
    <t>Quercus floribunda</t>
  </si>
  <si>
    <t>Quercus lanuginosa</t>
  </si>
  <si>
    <t>Larix decidua, L. sukaczewii</t>
  </si>
  <si>
    <t>Larix sukaczewii</t>
  </si>
  <si>
    <t>Picea obovata</t>
  </si>
  <si>
    <t>Picea ajanensis</t>
  </si>
  <si>
    <t>Abies sibirica</t>
  </si>
  <si>
    <t>Abies nephrolepis</t>
  </si>
  <si>
    <t>Abies nordmanniana</t>
  </si>
  <si>
    <t>Pinus sibirica</t>
  </si>
  <si>
    <t>Pinus koraiensis</t>
  </si>
  <si>
    <t>Pinus pumila</t>
  </si>
  <si>
    <t>Populus nigra</t>
  </si>
  <si>
    <t>Quercus mongolica</t>
  </si>
  <si>
    <t>Tilia platyphyllos</t>
  </si>
  <si>
    <t xml:space="preserve">Salix viminalis </t>
  </si>
  <si>
    <t xml:space="preserve">Salix triandra </t>
  </si>
  <si>
    <t xml:space="preserve">Salix cinerea </t>
  </si>
  <si>
    <t xml:space="preserve">Salix purpurea </t>
  </si>
  <si>
    <t xml:space="preserve">Salix dasyclados </t>
  </si>
  <si>
    <t xml:space="preserve">Salix Schwerinii </t>
  </si>
  <si>
    <t xml:space="preserve">Salix alba </t>
  </si>
  <si>
    <t xml:space="preserve">Chosenia arbutifolia </t>
  </si>
  <si>
    <t>Quercus pedunculiflora</t>
  </si>
  <si>
    <t>Van Mieghem et al., 1983</t>
  </si>
  <si>
    <t>Duvigneaud et al., 1971; Duvigneaud, Denaeyer–De Smet, 1967</t>
  </si>
  <si>
    <t>Devillez et al., 1973b</t>
  </si>
  <si>
    <t>Thill, 1983</t>
  </si>
  <si>
    <t>Antonov, 1991</t>
  </si>
  <si>
    <t>Grozeva et al., 1986</t>
  </si>
  <si>
    <t>Dimitrov, 1984, 1987</t>
  </si>
  <si>
    <t>Garelkov, 1970</t>
  </si>
  <si>
    <t>Dimitrov et al., 1986, 1987; Belyakov et al., 1985; Krustanov et al., 1976</t>
  </si>
  <si>
    <t>Patronov, 1984</t>
  </si>
  <si>
    <t>Manolova, 1970</t>
  </si>
  <si>
    <t>Ionov, 1992; Olsthoorn, 1991</t>
  </si>
  <si>
    <t>Broshtilova, 1986</t>
  </si>
  <si>
    <t>Patronov, 1980, 1984</t>
  </si>
  <si>
    <t>Belyakov, 1979</t>
  </si>
  <si>
    <t>Broshtilova, 1983</t>
  </si>
  <si>
    <t>Kostov et al., 1992</t>
  </si>
  <si>
    <t>Mitchell et al., 1981</t>
  </si>
  <si>
    <t>Ovington, 1956</t>
  </si>
  <si>
    <t>Ford, 1982</t>
  </si>
  <si>
    <t>Ovington, 1957</t>
  </si>
  <si>
    <t>Miller et al., 1980</t>
  </si>
  <si>
    <t>Hughes, 1971</t>
  </si>
  <si>
    <t>Satchell, 1971</t>
  </si>
  <si>
    <t>Satchell, 1971; Cannell, 1982</t>
  </si>
  <si>
    <t>Solymos, 1973</t>
  </si>
  <si>
    <t>Jakucs, 1985</t>
  </si>
  <si>
    <t>Ellenberg et al., 1986</t>
  </si>
  <si>
    <t>Xu et al., 1988</t>
  </si>
  <si>
    <t>Shi, Matsuura, 2001; Shi et al., 2002</t>
  </si>
  <si>
    <t>Ding et al., 1990</t>
  </si>
  <si>
    <t>Han, 1994</t>
  </si>
  <si>
    <t>Li et al., 1981</t>
  </si>
  <si>
    <t>Zhang, 1992</t>
  </si>
  <si>
    <t>Zhang, Shangguan, 1992</t>
  </si>
  <si>
    <t>Chen et al., 1991</t>
  </si>
  <si>
    <t>Zhu et al., 1993</t>
  </si>
  <si>
    <t>Wang, Zhao, 2000</t>
  </si>
  <si>
    <t>Chen B., Chen C., 1980</t>
  </si>
  <si>
    <t>Jiang, 1986</t>
  </si>
  <si>
    <t>Zou et al., 1995</t>
  </si>
  <si>
    <t>Xiao, 1990</t>
  </si>
  <si>
    <t>Fang et al., 1996</t>
  </si>
  <si>
    <t>Rokjanis, 1978, 1981</t>
  </si>
  <si>
    <t>Bumblauskis, 1996</t>
  </si>
  <si>
    <t>Yanushene, 1975</t>
  </si>
  <si>
    <t>Kapustinskaite, 1976</t>
  </si>
  <si>
    <t>Kirtoka, 1969, 1970; Lazu, 1969, 1970</t>
  </si>
  <si>
    <t>Lazu, 1970</t>
  </si>
  <si>
    <t>Minderman, 1967</t>
  </si>
  <si>
    <t>Bartelink, 1996; Olsthoorn, 1991</t>
  </si>
  <si>
    <t>Olsthoorn, 1991</t>
  </si>
  <si>
    <t>Drift, 1974</t>
  </si>
  <si>
    <t>Bartelink, 1997</t>
  </si>
  <si>
    <t>Zheng et al., 2002</t>
  </si>
  <si>
    <t>Braekke, 1985; 1986</t>
  </si>
  <si>
    <t>Medwecka–Kornas et al., 1974</t>
  </si>
  <si>
    <t>Petrusewicz, 1967</t>
  </si>
  <si>
    <t>Korotayev, 1991</t>
  </si>
  <si>
    <t>Timofeyev, 1970</t>
  </si>
  <si>
    <t>Molchanov, 1971</t>
  </si>
  <si>
    <t>Karaseva, 2003</t>
  </si>
  <si>
    <t>Utkin et al., 1980</t>
  </si>
  <si>
    <t>Grigoriev, 2011</t>
  </si>
  <si>
    <t>Pleshikov et al., 2002</t>
  </si>
  <si>
    <t>Mitrofanov, 1983</t>
  </si>
  <si>
    <t>Kajimoto et al., 2003</t>
  </si>
  <si>
    <t>Abaimov et al., 1997a,b</t>
  </si>
  <si>
    <t>Mitrofanov, 1977</t>
  </si>
  <si>
    <t>Krauklis et al., 1975</t>
  </si>
  <si>
    <t>Kajimoto et al., 1998</t>
  </si>
  <si>
    <t>Snytkin, 1971; Pozdnyakov, 1975b</t>
  </si>
  <si>
    <t>Moskalyuk, 1979, 1980, 1984</t>
  </si>
  <si>
    <t>Usoltsev et al., 2004b</t>
  </si>
  <si>
    <t>Usoltsev et al., 2007</t>
  </si>
  <si>
    <t>Usoltsev et al., 2010</t>
  </si>
  <si>
    <t>Nagimov et al., 2007</t>
  </si>
  <si>
    <t>Koshurnikova, 2007</t>
  </si>
  <si>
    <t>Panarin et al.,1980</t>
  </si>
  <si>
    <t>Dyukarev et al., 1971</t>
  </si>
  <si>
    <t>Tarankov et al., 1970</t>
  </si>
  <si>
    <t>Varaksin et al., 2006; Lyuminarskaya, 2007</t>
  </si>
  <si>
    <t>Andriyanova, 2001</t>
  </si>
  <si>
    <t>Mitrofanov et al., 1986</t>
  </si>
  <si>
    <t>Kozlova, 1980</t>
  </si>
  <si>
    <t>Ermolenko, 1983</t>
  </si>
  <si>
    <t>Orlov, 1951</t>
  </si>
  <si>
    <t>Veselov, 1973</t>
  </si>
  <si>
    <t>Govorenkov, 1972</t>
  </si>
  <si>
    <t>Molchanov, 1965</t>
  </si>
  <si>
    <t>Kazimirov et al., 1977</t>
  </si>
  <si>
    <t>Morozova, 1978</t>
  </si>
  <si>
    <t>Alexeyev, 1967</t>
  </si>
  <si>
    <t>Ogievskii, 1958</t>
  </si>
  <si>
    <t>Svetlov, 1931</t>
  </si>
  <si>
    <t>Slemnev, 1969</t>
  </si>
  <si>
    <t>Startsev, 2005</t>
  </si>
  <si>
    <t>Vatkovski, 1976; Vatkovski et al., 1975</t>
  </si>
  <si>
    <t>Utkin et al., 1984</t>
  </si>
  <si>
    <t>Molchanov, 1977</t>
  </si>
  <si>
    <t>Gulbe, 2007</t>
  </si>
  <si>
    <t>Il’inski, 1968</t>
  </si>
  <si>
    <t>Karmanova et al., 1987</t>
  </si>
  <si>
    <t>Rakhteyenko, 1952</t>
  </si>
  <si>
    <t>Gortinski et al., 1975</t>
  </si>
  <si>
    <t>Os’kina, 1975, 1982</t>
  </si>
  <si>
    <t>Polikarpov, 1962</t>
  </si>
  <si>
    <t>Oskretkov, 1956</t>
  </si>
  <si>
    <t>Lukina, 1996</t>
  </si>
  <si>
    <t>Utkin et al., 1996</t>
  </si>
  <si>
    <t>Utkin et al., 1986</t>
  </si>
  <si>
    <t>Savina, 1961</t>
  </si>
  <si>
    <t>Chelyadinova, 1941</t>
  </si>
  <si>
    <t>Pinchuk, 1965</t>
  </si>
  <si>
    <t>Vakurov, 1979</t>
  </si>
  <si>
    <t>Martynyuk, 2008</t>
  </si>
  <si>
    <t>Birzhov, 2008</t>
  </si>
  <si>
    <t>Utkin et al., 1982a</t>
  </si>
  <si>
    <t>Mironenko, 1998</t>
  </si>
  <si>
    <t>Uspenski, 1987</t>
  </si>
  <si>
    <t>Bugaev et al., 1988</t>
  </si>
  <si>
    <t>Bondarenko, 1970</t>
  </si>
  <si>
    <t>Basov, 1979</t>
  </si>
  <si>
    <t xml:space="preserve">Usoltsev et al., 1999b </t>
  </si>
  <si>
    <t>Babich et al., 2004; Evdokimov, 2005</t>
  </si>
  <si>
    <t>Koltunova et al., 2007</t>
  </si>
  <si>
    <t>Yusupov et al., 1997</t>
  </si>
  <si>
    <t>Usoltsev et al., 2004c</t>
  </si>
  <si>
    <t>Sustavova, 2004</t>
  </si>
  <si>
    <t>Usoltsev et al., 2004c, 2006</t>
  </si>
  <si>
    <t>Gabeyev, 1975</t>
  </si>
  <si>
    <t>Usoltsev et al., 1999b; Gabeyev, 1968, 1969</t>
  </si>
  <si>
    <t>Stakanov, 1990</t>
  </si>
  <si>
    <t>Askarov, 1974</t>
  </si>
  <si>
    <t>Varaksin et al., 2009; Ibe, 2009</t>
  </si>
  <si>
    <t>Demiyanov, 1974</t>
  </si>
  <si>
    <t>Sapozhnikov et al., 1993</t>
  </si>
  <si>
    <t>Dyukarev, 2009</t>
  </si>
  <si>
    <t>Pozdnyakov et al., 1969; Protopopov, 1971</t>
  </si>
  <si>
    <t>Stakin et al., 2004</t>
  </si>
  <si>
    <t>Pastukhova, 2003</t>
  </si>
  <si>
    <t>Matveyeva et al., 2005; Bratilova, 2005</t>
  </si>
  <si>
    <t>Panchenko, 1985</t>
  </si>
  <si>
    <t>Molozhnikov et al., 1973; Molozhnikov, 1975</t>
  </si>
  <si>
    <t>Kazimirov et al., 1978</t>
  </si>
  <si>
    <t>Medvedeva, 1974, 1977; Medvedeva et al., 1977</t>
  </si>
  <si>
    <t>Kuchko, 1977</t>
  </si>
  <si>
    <t>Il'yushenko, 1982</t>
  </si>
  <si>
    <t>Molchanov, 1977; Molchanov et al., 1982</t>
  </si>
  <si>
    <t>Gulbe et al., 2009</t>
  </si>
  <si>
    <t>Gulbe, 2006</t>
  </si>
  <si>
    <t>Gulbe et al., 2007</t>
  </si>
  <si>
    <t>Gulbe, 2009</t>
  </si>
  <si>
    <t>Molchanov, 1974</t>
  </si>
  <si>
    <t>Uskov, 1979</t>
  </si>
  <si>
    <t>Popov, 1969</t>
  </si>
  <si>
    <t>Kuchko, 1975</t>
  </si>
  <si>
    <t>Kuz’min, 1977</t>
  </si>
  <si>
    <t>Christensen, 1978</t>
  </si>
  <si>
    <t>Miroshnichenko, 1974</t>
  </si>
  <si>
    <t>Kalinin, 1983</t>
  </si>
  <si>
    <t>Chernyavskii, 1976</t>
  </si>
  <si>
    <t>Chernyavskii, 1975, 1977</t>
  </si>
  <si>
    <t>Odinak et al., 1986</t>
  </si>
  <si>
    <t>Kolishchuk, 1968</t>
  </si>
  <si>
    <t>Ryabukha, 1967, 1977</t>
  </si>
  <si>
    <t>Smolyaninov, 1969</t>
  </si>
  <si>
    <t>Polyakov, 1973</t>
  </si>
  <si>
    <t>Lesnichii, 1977</t>
  </si>
  <si>
    <t>Shinkarenko et al., 1976</t>
  </si>
  <si>
    <t>Sidel’nik, 1977</t>
  </si>
  <si>
    <t>Andrushenko, 1976, 1977</t>
  </si>
  <si>
    <t>Ved’, 1978</t>
  </si>
  <si>
    <t>Red’ko, 1975</t>
  </si>
  <si>
    <t>Dzens-Litovskaya, 1960</t>
  </si>
  <si>
    <t>Myakushko, 1972</t>
  </si>
  <si>
    <t>Odinak, 1992</t>
  </si>
  <si>
    <t>Kochkin, 1955</t>
  </si>
  <si>
    <t>Odinak et al., 1987</t>
  </si>
  <si>
    <t>Paavilainen, 1980</t>
  </si>
  <si>
    <t>Vanninen et al., 1996</t>
  </si>
  <si>
    <t>Helmisaari et al., 2002</t>
  </si>
  <si>
    <t>Wang et al., 2004</t>
  </si>
  <si>
    <t>Kolari et al., 2004</t>
  </si>
  <si>
    <t>Mälkönen, 1974</t>
  </si>
  <si>
    <t>Mälkönen, 1977</t>
  </si>
  <si>
    <t>Mälkönen, Saarsalmi, 1982</t>
  </si>
  <si>
    <t>Ranger et al., 1992</t>
  </si>
  <si>
    <t>Lemoine et al., 1986</t>
  </si>
  <si>
    <t>Lemoine et al., 1988</t>
  </si>
  <si>
    <t>Ranger et al., 1995; Olsthoorn, 1991</t>
  </si>
  <si>
    <t>Ranger, Gelhaye, 2001</t>
  </si>
  <si>
    <t>Granier, 1981</t>
  </si>
  <si>
    <t>Brahim et al., 2000</t>
  </si>
  <si>
    <t>Bouchon et al., 1985</t>
  </si>
  <si>
    <t>Bisch, 1987</t>
  </si>
  <si>
    <t>Rapp et al., 1992</t>
  </si>
  <si>
    <t>Granier et al., 2000</t>
  </si>
  <si>
    <t>Huet et al., 2004</t>
  </si>
  <si>
    <t>Vyskot, 1982</t>
  </si>
  <si>
    <t>Černy, 1990</t>
  </si>
  <si>
    <t>Šarman, 1984</t>
  </si>
  <si>
    <t>125-140</t>
  </si>
  <si>
    <t>50-200</t>
  </si>
  <si>
    <t>115-191</t>
  </si>
  <si>
    <t>540-630</t>
  </si>
  <si>
    <t>300-970</t>
  </si>
  <si>
    <t>570-1820</t>
  </si>
  <si>
    <t>RUS</t>
  </si>
  <si>
    <t>AZE</t>
  </si>
  <si>
    <t>BLR</t>
  </si>
  <si>
    <t>BUL</t>
  </si>
  <si>
    <t>MGL</t>
  </si>
  <si>
    <t>EST</t>
  </si>
  <si>
    <t>JPN</t>
  </si>
  <si>
    <t>CHN</t>
  </si>
  <si>
    <t>LAT</t>
  </si>
  <si>
    <t>LTU</t>
  </si>
  <si>
    <t>MDA</t>
  </si>
  <si>
    <t>ROU</t>
  </si>
  <si>
    <t>AUT</t>
  </si>
  <si>
    <t>BEL</t>
  </si>
  <si>
    <t>CAM</t>
  </si>
  <si>
    <t>CZE</t>
  </si>
  <si>
    <t>DEN</t>
  </si>
  <si>
    <t>FIN</t>
  </si>
  <si>
    <t>FRA</t>
  </si>
  <si>
    <t>GEO</t>
  </si>
  <si>
    <t>GER</t>
  </si>
  <si>
    <t>GBR</t>
  </si>
  <si>
    <t>HUN</t>
  </si>
  <si>
    <t>IND</t>
  </si>
  <si>
    <t>IRQ</t>
  </si>
  <si>
    <t>IRL</t>
  </si>
  <si>
    <t>ITA</t>
  </si>
  <si>
    <t>KOR</t>
  </si>
  <si>
    <t>NOR</t>
  </si>
  <si>
    <t>PAK</t>
  </si>
  <si>
    <t>POL</t>
  </si>
  <si>
    <t>SVK</t>
  </si>
  <si>
    <t>ESP</t>
  </si>
  <si>
    <t>SWE</t>
  </si>
  <si>
    <t>SWZ</t>
  </si>
  <si>
    <t>THA</t>
  </si>
  <si>
    <t>NED</t>
  </si>
  <si>
    <t>TKM</t>
  </si>
  <si>
    <t>Country</t>
  </si>
  <si>
    <t>Natural</t>
  </si>
  <si>
    <t xml:space="preserve">680-760 </t>
  </si>
  <si>
    <t xml:space="preserve">600-730 </t>
  </si>
  <si>
    <t xml:space="preserve">440-500 </t>
  </si>
  <si>
    <t xml:space="preserve">100-850 </t>
  </si>
  <si>
    <t xml:space="preserve">200-500 </t>
  </si>
  <si>
    <t xml:space="preserve">50-300 </t>
  </si>
  <si>
    <t xml:space="preserve">680-700 </t>
  </si>
  <si>
    <t xml:space="preserve">560-1040 </t>
  </si>
  <si>
    <t xml:space="preserve">160-180 </t>
  </si>
  <si>
    <t xml:space="preserve">150-280 </t>
  </si>
  <si>
    <t xml:space="preserve">300-400 </t>
  </si>
  <si>
    <t>Benčat, 1990</t>
  </si>
  <si>
    <t>Oszlányi, 1978</t>
  </si>
  <si>
    <t>Benčat, 1988, 1989</t>
  </si>
  <si>
    <t>Lemée, 1978</t>
  </si>
  <si>
    <t>ALT_m</t>
  </si>
  <si>
    <t>LAI (tree)</t>
  </si>
  <si>
    <t>Luo T., 1996</t>
  </si>
  <si>
    <t>Populus (gybrid)</t>
  </si>
  <si>
    <t>Yajima et al., 1998</t>
  </si>
  <si>
    <t>Shibuya et al., 1999</t>
  </si>
  <si>
    <t>Kanazawa et al., 1994</t>
  </si>
  <si>
    <t>Schulze et al., 1995</t>
  </si>
  <si>
    <t>Garelkov, 1973</t>
  </si>
  <si>
    <t>Pinus Sosnowskyi</t>
  </si>
  <si>
    <t>KAZ</t>
  </si>
  <si>
    <t>Populus pruinosa</t>
  </si>
  <si>
    <t>Populus euramericana</t>
  </si>
  <si>
    <t>Pinus pinea</t>
  </si>
  <si>
    <t>Picea koraiensis, P. glehnii</t>
  </si>
  <si>
    <t>Abies sachalinensis</t>
  </si>
  <si>
    <t>Pinus densiflora</t>
  </si>
  <si>
    <t>Populus Davidiana</t>
  </si>
  <si>
    <t>Quercus serrata</t>
  </si>
  <si>
    <t>Quercus glauca</t>
  </si>
  <si>
    <t>Quercus phillyraeoides</t>
  </si>
  <si>
    <t>Ostapuk et al., 1989</t>
  </si>
  <si>
    <t>Kestemont et al., 1977</t>
  </si>
  <si>
    <t>Cermák et al., 1998; Xiao et al., 2003</t>
  </si>
  <si>
    <t>Janssens et al., 1999</t>
  </si>
  <si>
    <t>Xiao et al., 2003</t>
  </si>
  <si>
    <t>Yuste et al., 2005</t>
  </si>
  <si>
    <t>Neirynck et al., 1998</t>
  </si>
  <si>
    <t>Raisch, 1983</t>
  </si>
  <si>
    <t>Feger et al., 1991</t>
  </si>
  <si>
    <t>Fiedler, 1987</t>
  </si>
  <si>
    <t>Dietrich, 1968</t>
  </si>
  <si>
    <t>Yildirim, 1978</t>
  </si>
  <si>
    <t>Droste zu Hülshoff, 1969</t>
  </si>
  <si>
    <t>Pretzsch et al., 1998</t>
  </si>
  <si>
    <t>Grote, 2002</t>
  </si>
  <si>
    <t>Mund et al., 2002</t>
  </si>
  <si>
    <t>Olovyannikova, 1962</t>
  </si>
  <si>
    <t>Prokhorov, 1985</t>
  </si>
  <si>
    <t>Usoltsev et al., 2004e</t>
  </si>
  <si>
    <t>Rodionov et al., 1974, 1975</t>
  </si>
  <si>
    <t>Hozumi et al., 1969</t>
  </si>
  <si>
    <t>Luo, 1996; Ni et al., 2001</t>
  </si>
  <si>
    <t>Ni, 2004</t>
  </si>
  <si>
    <t>Wu, Feng, 1995</t>
  </si>
  <si>
    <t>Liu et al., 1994</t>
  </si>
  <si>
    <t>Liu et al., 1990</t>
  </si>
  <si>
    <t>Wang et al., 2001</t>
  </si>
  <si>
    <t>Cheng, Li, 1989</t>
  </si>
  <si>
    <t>Opritova et al., 1982</t>
  </si>
  <si>
    <t>Vyvodtsev et al., 2007</t>
  </si>
  <si>
    <t>Panarin et al., 1980</t>
  </si>
  <si>
    <t>Beideman et al., 1969</t>
  </si>
  <si>
    <t>Panarin, 1977</t>
  </si>
  <si>
    <t>Vedrova et al., 2000</t>
  </si>
  <si>
    <t>Litvinova, 2009; Litvinova et al., 2009</t>
  </si>
  <si>
    <t>Koshcheyev, 1955</t>
  </si>
  <si>
    <t>Ryabinin, 2010</t>
  </si>
  <si>
    <t>Remezov et al., 1959</t>
  </si>
  <si>
    <t>Abrazhko, 1973; Alexeyev et al., 1973</t>
  </si>
  <si>
    <t>Nesterov et al., 1967</t>
  </si>
  <si>
    <t>Golovenko et al., 1976, 1981; Gerasimova et al., 1980</t>
  </si>
  <si>
    <t>Gulbe et al., 1986</t>
  </si>
  <si>
    <t>Pis’merov et al., 1979</t>
  </si>
  <si>
    <t>Pisarenko et al., 1979</t>
  </si>
  <si>
    <t>Timofeyev, 1970; Lozinov, 1980</t>
  </si>
  <si>
    <t>Zhilkin et al., 1971</t>
  </si>
  <si>
    <t>Rozanova, 1960; Utkin, 1970</t>
  </si>
  <si>
    <t>Orlov, 1955</t>
  </si>
  <si>
    <t>Vakurov, 1974a</t>
  </si>
  <si>
    <t>Kornyak, 1976</t>
  </si>
  <si>
    <t>Rudneva et al., 1966</t>
  </si>
  <si>
    <t>Gusev, 1976</t>
  </si>
  <si>
    <t>Bobkova, 1987</t>
  </si>
  <si>
    <t>Chibisov, 1992</t>
  </si>
  <si>
    <t>Bobkova, 2001</t>
  </si>
  <si>
    <t>Babich et al., 2000</t>
  </si>
  <si>
    <t>Utkin et al., 1997</t>
  </si>
  <si>
    <t>Ignatenko et al., 1973b</t>
  </si>
  <si>
    <t>Zaboyeva et al., 1973</t>
  </si>
  <si>
    <t>Chertovskoi et al., 1978</t>
  </si>
  <si>
    <t>Shadrina, 1968</t>
  </si>
  <si>
    <t>Usoltsev, 1997</t>
  </si>
  <si>
    <t>Firsova et al., 1989, 1993; Prokopovich, 1995</t>
  </si>
  <si>
    <t>Chepurko, 1971, 1972</t>
  </si>
  <si>
    <t>Ivanchikov, 1971</t>
  </si>
  <si>
    <t>Manakov, 1961</t>
  </si>
  <si>
    <t>Vakurov, 1973, 1974b</t>
  </si>
  <si>
    <t>Babich et al., 2004</t>
  </si>
  <si>
    <t>Chibisov et al., 1978, 1980</t>
  </si>
  <si>
    <t>Chibisov, 1997</t>
  </si>
  <si>
    <t>Bobkova et al., 1982</t>
  </si>
  <si>
    <t>Startsev, 2006</t>
  </si>
  <si>
    <t>Kurbanov, 1994</t>
  </si>
  <si>
    <t>Danilov, 1948; 1953</t>
  </si>
  <si>
    <t xml:space="preserve">Kurbanov, 2002 </t>
  </si>
  <si>
    <t>Akhromeyko, 1950</t>
  </si>
  <si>
    <t>Sokolov, 1961</t>
  </si>
  <si>
    <t>Bobkova, 1987, 2005</t>
  </si>
  <si>
    <t>Korepanov et al., 1985</t>
  </si>
  <si>
    <t>Magasumova, 2004</t>
  </si>
  <si>
    <t>Luk’yanets, 1980</t>
  </si>
  <si>
    <t>Makarenko, 1974</t>
  </si>
  <si>
    <t>Topkasov, 1967</t>
  </si>
  <si>
    <t>Antonenko et al., 1982</t>
  </si>
  <si>
    <t>Abaturov, 1966</t>
  </si>
  <si>
    <t xml:space="preserve">Usoltsev et al., 2011 </t>
  </si>
  <si>
    <t>Yusupov, 1997; Kryuchkov, 2000</t>
  </si>
  <si>
    <t>Gorbatenko, 1970</t>
  </si>
  <si>
    <t>Bobkova, 2005</t>
  </si>
  <si>
    <t>Shakhnovich, 1982, 1984</t>
  </si>
  <si>
    <t>Wirth et al., 1999</t>
  </si>
  <si>
    <t>Bazilevich, 1967b</t>
  </si>
  <si>
    <t>Zgurovskaya, 1963</t>
  </si>
  <si>
    <t>Ziganshin, 1999</t>
  </si>
  <si>
    <t>Gabeyev, 1968, 1976, 1990</t>
  </si>
  <si>
    <t>Gabeyev, 1968, 1969, 1976, 1990</t>
  </si>
  <si>
    <t>Gabeyev, 1976</t>
  </si>
  <si>
    <t>Kulagina, 1978</t>
  </si>
  <si>
    <t>Mamonov, 1991</t>
  </si>
  <si>
    <t>Panarin, 1977; Panarin et al., 1980</t>
  </si>
  <si>
    <t>Greshilova, 2004; Stakanov, 1990; Stakanov et al., 2002</t>
  </si>
  <si>
    <t>Lashchinski, 1981</t>
  </si>
  <si>
    <t>Lebedev et al., 1983</t>
  </si>
  <si>
    <t>Parshevnikov, 1962</t>
  </si>
  <si>
    <t>Naumenko, 1976; 1978</t>
  </si>
  <si>
    <t>Danilov, 1956</t>
  </si>
  <si>
    <t>Nagimov et al., 2008</t>
  </si>
  <si>
    <t>Usoltsev, 1997, 1998</t>
  </si>
  <si>
    <t>Usoltsev et al., 2011</t>
  </si>
  <si>
    <t>Gabeyev, 1990</t>
  </si>
  <si>
    <t>Rupasova, 1976</t>
  </si>
  <si>
    <t>Aniskina, 1986</t>
  </si>
  <si>
    <t>Pozdnyakov, 1967; Pozdnyakov et al., 1969</t>
  </si>
  <si>
    <t>Rozhdestvenski, 1979, 1982; Kashlev, 1968</t>
  </si>
  <si>
    <t>Smirnova, 1951; Remezov et al., 1959</t>
  </si>
  <si>
    <t>Vznuzdaev et al., 1969, 1971; Kashlev, 1968</t>
  </si>
  <si>
    <t>Dzens-Litovskaya, 1946</t>
  </si>
  <si>
    <t>Pristova, 2008</t>
  </si>
  <si>
    <t>Danilov, 1953</t>
  </si>
  <si>
    <t>Koz’min, 1965</t>
  </si>
  <si>
    <t>Utkin et al., 1982b; Gulbe, 1986, 1988</t>
  </si>
  <si>
    <t>Gulbe et al., 2008</t>
  </si>
  <si>
    <t>Smolyanov, 1979</t>
  </si>
  <si>
    <t>Martynenko, 2004, 2005</t>
  </si>
  <si>
    <t>Molchanov, 1967, 1975</t>
  </si>
  <si>
    <t>Molchanov, 1970</t>
  </si>
  <si>
    <t>Mina, 1955</t>
  </si>
  <si>
    <t>Vatkovski, 1969, 1973</t>
  </si>
  <si>
    <t>Kaplina et al., 2009</t>
  </si>
  <si>
    <t>Remezov, 1961</t>
  </si>
  <si>
    <t>Bugaev et al., 1985b</t>
  </si>
  <si>
    <t>Serebryakova, 1951</t>
  </si>
  <si>
    <t>Sokolov, 1975, 1978; Gabdelkhakov, 2001</t>
  </si>
  <si>
    <t>Gabdelkhakov, 2001</t>
  </si>
  <si>
    <t>Sokolov, 1978</t>
  </si>
  <si>
    <t>Uvarova, 2005, 2006</t>
  </si>
  <si>
    <t>Stukalova, 1973</t>
  </si>
  <si>
    <t>Gorobets, 1991, 1992</t>
  </si>
  <si>
    <t>Loginova, 2007</t>
  </si>
  <si>
    <t>Moskalyuk, 1990</t>
  </si>
  <si>
    <t>Decei, 1981</t>
  </si>
  <si>
    <t>Bublinec, 1986</t>
  </si>
  <si>
    <t>Kodrik, 1992; Dejmal, 1985</t>
  </si>
  <si>
    <t>Vyskot, 1990</t>
  </si>
  <si>
    <t>Vyskot, 1980, 1981</t>
  </si>
  <si>
    <t>Vyskot, 1983</t>
  </si>
  <si>
    <t>Vyskot, 1976</t>
  </si>
  <si>
    <t>Burger, 1945</t>
  </si>
  <si>
    <t>Burger, 1948</t>
  </si>
  <si>
    <t>Burger, 1947</t>
  </si>
  <si>
    <t>Tamm, 1963, 1969</t>
  </si>
  <si>
    <t>Nykvist, 1971</t>
  </si>
  <si>
    <t>Persson et al., 2000</t>
  </si>
  <si>
    <t>Hytteborn, 1975</t>
  </si>
  <si>
    <t>Rytter, 1989</t>
  </si>
  <si>
    <t>Hytteborn , 1975; Persson, 1975</t>
  </si>
  <si>
    <t>Hytteborn, 1975; Persson, 1975</t>
  </si>
  <si>
    <t>Palumets, 1991</t>
  </si>
  <si>
    <t>Kasesalu, 1972</t>
  </si>
  <si>
    <t>Kollist, 1986</t>
  </si>
  <si>
    <t>Son et al., 2001</t>
  </si>
  <si>
    <t>Satoo, 1974a</t>
  </si>
  <si>
    <t>Karizumi, 1974</t>
  </si>
  <si>
    <t>Kurashi et al., 1993</t>
  </si>
  <si>
    <t>Kurachi et al., 1986</t>
  </si>
  <si>
    <t>Research Group…, 1964</t>
  </si>
  <si>
    <t>Yoshimura, 1967</t>
  </si>
  <si>
    <t>Ueda, 1974</t>
  </si>
  <si>
    <t>Kimura, 1963</t>
  </si>
  <si>
    <t>Kimura et al., 1968</t>
  </si>
  <si>
    <t>Oshima et al., 1958</t>
  </si>
  <si>
    <t>Tadaki et al., 1977</t>
  </si>
  <si>
    <t>Ando et al., 1977</t>
  </si>
  <si>
    <t>Furuno, 1971</t>
  </si>
  <si>
    <t>Hatiya et al., 1965, 1968</t>
  </si>
  <si>
    <t>Uenaka et al., 1972; Kabaya et al., 1964</t>
  </si>
  <si>
    <t>Ando, 1965; Kabaya et al., 1964</t>
  </si>
  <si>
    <t>Akai et al., 1971</t>
  </si>
  <si>
    <t>Hatiya et al., 1966b</t>
  </si>
  <si>
    <t>Ando et al., 1962; Ando, 1962</t>
  </si>
  <si>
    <t>Akai et al., 1972</t>
  </si>
  <si>
    <t>Akai et al., 1968</t>
  </si>
  <si>
    <t>Akai et al., 1970</t>
  </si>
  <si>
    <t>Shidei, 1963</t>
  </si>
  <si>
    <t>Kajimoto, 1989, 1992, 1994</t>
  </si>
  <si>
    <t>Kajimoto, 1992, 1994</t>
  </si>
  <si>
    <t>Yamamoto, 1965</t>
  </si>
  <si>
    <t>Satoo, 1974b</t>
  </si>
  <si>
    <t>Tadaki et al., 1961</t>
  </si>
  <si>
    <t>Satoo et al., 1956, 1970b</t>
  </si>
  <si>
    <t>505-650</t>
  </si>
  <si>
    <t>30-150</t>
  </si>
  <si>
    <t>170-205</t>
  </si>
  <si>
    <t>200-250</t>
  </si>
  <si>
    <t>60-150</t>
  </si>
  <si>
    <t>60-151</t>
  </si>
  <si>
    <t>60-152</t>
  </si>
  <si>
    <t xml:space="preserve">100-160 </t>
  </si>
  <si>
    <t xml:space="preserve">2250-2380 </t>
  </si>
  <si>
    <t xml:space="preserve">2420-2440 </t>
  </si>
  <si>
    <t xml:space="preserve">2200-2800 </t>
  </si>
  <si>
    <t>2200-2801</t>
  </si>
  <si>
    <t>2200-2802</t>
  </si>
  <si>
    <t>2200-2803</t>
  </si>
  <si>
    <t xml:space="preserve">50-360 </t>
  </si>
  <si>
    <t xml:space="preserve">230-260 </t>
  </si>
  <si>
    <t xml:space="preserve">680-720 </t>
  </si>
  <si>
    <t xml:space="preserve">400-580 </t>
  </si>
  <si>
    <t xml:space="preserve">550-1500 </t>
  </si>
  <si>
    <t xml:space="preserve">650-1500 </t>
  </si>
  <si>
    <t xml:space="preserve">400-637 </t>
  </si>
  <si>
    <t>Latitude</t>
  </si>
  <si>
    <t>Longitude</t>
  </si>
  <si>
    <t/>
  </si>
  <si>
    <t>Mer</t>
  </si>
  <si>
    <t>Yo</t>
  </si>
  <si>
    <t>Klimax</t>
  </si>
  <si>
    <t>80-200</t>
  </si>
  <si>
    <t>70-210</t>
  </si>
  <si>
    <t>70-200</t>
  </si>
  <si>
    <t>53-214</t>
  </si>
  <si>
    <t>UKR</t>
  </si>
  <si>
    <t>Masci et al., 1998; Persson et al., 2000; Scarascia-Mugnozza, 2000</t>
  </si>
  <si>
    <t>Larix leptolepis</t>
  </si>
  <si>
    <t>even-aged</t>
  </si>
  <si>
    <t>Kajimoto et al., 2010</t>
  </si>
  <si>
    <t>Permafrost ecosystems. Siberian larch forests. Springer. Ecologica studies Vol.209</t>
  </si>
  <si>
    <t>Tree species</t>
  </si>
  <si>
    <t>Structure of age</t>
  </si>
  <si>
    <t>Origin</t>
  </si>
  <si>
    <t>Tree number</t>
  </si>
  <si>
    <t>Basal area</t>
  </si>
  <si>
    <t>Stem &amp; bark</t>
  </si>
  <si>
    <t>Bark</t>
  </si>
  <si>
    <t>Wood &amp; bark of crown</t>
  </si>
  <si>
    <t>Leaves &amp; needles</t>
  </si>
  <si>
    <t>Stump &amp; Roots</t>
  </si>
  <si>
    <t>Undergrowth &amp; Bushes</t>
  </si>
  <si>
    <t>Green forest floor</t>
  </si>
  <si>
    <t>Dead branches</t>
  </si>
  <si>
    <t>Dead roots</t>
  </si>
  <si>
    <t>Litter</t>
  </si>
  <si>
    <t>Reference</t>
  </si>
  <si>
    <t>Roots&lt;1 mm</t>
  </si>
  <si>
    <t>Roots&lt;2 mm</t>
  </si>
  <si>
    <t>Roots&lt;5 mm</t>
  </si>
  <si>
    <t>Roots&lt;7 mm</t>
  </si>
  <si>
    <t>Undergrowth</t>
  </si>
  <si>
    <t>Bushes</t>
  </si>
  <si>
    <t>Und &amp; Bushes with roots</t>
  </si>
  <si>
    <t>GFF with roots</t>
  </si>
  <si>
    <t>Snags</t>
  </si>
  <si>
    <t>Logs</t>
  </si>
  <si>
    <t>Snags &amp; logs</t>
  </si>
  <si>
    <t>Year</t>
  </si>
  <si>
    <t>Relative stocking</t>
  </si>
  <si>
    <t>Growing stoсk</t>
  </si>
  <si>
    <t>Height</t>
  </si>
  <si>
    <t>uneven-aged</t>
  </si>
  <si>
    <t>Petrenko M.M., 2002</t>
  </si>
  <si>
    <t>Populus trichocarpa (hybrid)</t>
  </si>
  <si>
    <t>Salix (hybrid)</t>
  </si>
  <si>
    <t>Populus tremula</t>
  </si>
  <si>
    <t>Quercus petraea</t>
  </si>
  <si>
    <t>Pinus nigra, plantations</t>
  </si>
  <si>
    <t>Pseudotsuga menziesii</t>
  </si>
  <si>
    <t>Populus trichocarpa</t>
  </si>
  <si>
    <t>Quercus robur</t>
  </si>
  <si>
    <t xml:space="preserve">Pseudotsuga menziesii </t>
  </si>
  <si>
    <t>Populus bachelieri</t>
  </si>
  <si>
    <t>Quercus rubra</t>
  </si>
  <si>
    <t>Quercus longipes</t>
  </si>
  <si>
    <t>Robinia pseudoacacia</t>
  </si>
  <si>
    <t>Larix decidua</t>
  </si>
  <si>
    <t>Picea sitchensis</t>
  </si>
  <si>
    <t>Pinus nigra</t>
  </si>
  <si>
    <t>Ilex aquifolium</t>
  </si>
  <si>
    <t>Picea orientalis</t>
  </si>
  <si>
    <t>Quercus crispula</t>
  </si>
  <si>
    <t>Castanopsis cuspidata</t>
  </si>
  <si>
    <t>Cinnamomum camphora</t>
  </si>
  <si>
    <t>Cyclobalanopsis myrsinaefolia</t>
  </si>
  <si>
    <t>Cyclobalanopsis gilva</t>
  </si>
  <si>
    <t>Chamaecyparis obtusa</t>
  </si>
  <si>
    <t>Cryptomeria japonica</t>
  </si>
  <si>
    <t>Thujopsis dolabrata</t>
  </si>
  <si>
    <t>Camellia japonica</t>
  </si>
  <si>
    <t>Tsuga diversifolia</t>
  </si>
  <si>
    <t>Tsuga sieboldii</t>
  </si>
  <si>
    <t>Metasequoia glyptostroboides</t>
  </si>
  <si>
    <t>Jonas, 1984</t>
  </si>
  <si>
    <t>Safarov et al., 1979</t>
  </si>
  <si>
    <t>Mirzoyev, 1975</t>
  </si>
  <si>
    <t>Gasanov, 1980</t>
  </si>
  <si>
    <t>Ismikhanova, 1979</t>
  </si>
  <si>
    <t>Sidorovich et al., 1985</t>
  </si>
  <si>
    <t>Maisner, 1970</t>
  </si>
  <si>
    <t>Boyko et al., 1983</t>
  </si>
  <si>
    <t>Richter, 1979; Smirnov, 1971b</t>
  </si>
  <si>
    <t>Zhilkin, 1966</t>
  </si>
  <si>
    <t>Anufrieva, 1976</t>
  </si>
  <si>
    <t>Yurkevich et al., 1971, 1975</t>
  </si>
  <si>
    <t>Valetov, 1988, 1989</t>
  </si>
  <si>
    <t>Boyko et al., 1970, 1975b</t>
  </si>
  <si>
    <t>Smolyak et al., 1973</t>
  </si>
  <si>
    <t>Samtsov, 1991</t>
  </si>
  <si>
    <t>Valetov et al., 1981, 1985</t>
  </si>
  <si>
    <t>Utenkova, 1974</t>
  </si>
  <si>
    <t>Utenkova et al., 1973</t>
  </si>
  <si>
    <t>Smolyak et al.,1974, 1975</t>
  </si>
  <si>
    <t>Romanov et al., 1976</t>
  </si>
  <si>
    <t>Gvozdev, 1981</t>
  </si>
  <si>
    <t>Gruk, 1979</t>
  </si>
  <si>
    <t>Efimenko, 1974</t>
  </si>
  <si>
    <t>Perekhod, 1974</t>
  </si>
  <si>
    <t>Kozhevnikov et al., 1984</t>
  </si>
  <si>
    <t>Valetov et al., 1985; Valetov, 1986</t>
  </si>
  <si>
    <t>Smolyak et al., 1974</t>
  </si>
  <si>
    <t>Sidorovich et al., 1985; Bus'ko, 1986</t>
  </si>
  <si>
    <t>Boyko et al., 1970; Kashlev, 1968</t>
  </si>
  <si>
    <t>Spank, 1982</t>
  </si>
  <si>
    <t>Pellinen, 1986</t>
  </si>
  <si>
    <t>Darakhvelidze, 1975</t>
  </si>
  <si>
    <t>Tvalavadze, 1979</t>
  </si>
  <si>
    <t>Möller, 1946</t>
  </si>
  <si>
    <t>DeAngelis et al., 1981</t>
  </si>
  <si>
    <t>Boysen Jensen, 1932; Boysen Jensen, Müller, 1927</t>
  </si>
  <si>
    <t>Faruqui, 1972</t>
  </si>
  <si>
    <t>Singh et al., 1980</t>
  </si>
  <si>
    <t>Black et al., 2009</t>
  </si>
  <si>
    <t>Santa Regina et al., 1997</t>
  </si>
  <si>
    <t>Santa Regina, Tarazona, 1999</t>
  </si>
  <si>
    <t>Balboa-Murias et al., 2006</t>
  </si>
  <si>
    <t>Ferres et al., 1980</t>
  </si>
  <si>
    <t>Gallardo et al, 1998a,b</t>
  </si>
  <si>
    <t>Gallardo et al, 1998a,b; Santa Regina, 2000</t>
  </si>
  <si>
    <t>Hellrigl, 1974; Cantiani, 1974</t>
  </si>
  <si>
    <t>Baldini et al., 1989</t>
  </si>
  <si>
    <t>Bruno et al., 1976-1977</t>
  </si>
  <si>
    <t>Calamini et al., 1983, 1989</t>
  </si>
  <si>
    <t>Visonä et al., 1975</t>
  </si>
  <si>
    <t>Alberti et al., 2005</t>
  </si>
  <si>
    <t>Verzunov, 1980</t>
  </si>
  <si>
    <t>Usoltsev et al., 2005b</t>
  </si>
  <si>
    <t>Makarenko, 1987</t>
  </si>
  <si>
    <t>Usoltsev, 1998</t>
  </si>
  <si>
    <t>Makarenko, 1978</t>
  </si>
  <si>
    <t>Atkin, 1978</t>
  </si>
  <si>
    <t>Nurpeisov, 1986</t>
  </si>
  <si>
    <t>ID</t>
  </si>
  <si>
    <t>Al</t>
  </si>
  <si>
    <t>As</t>
  </si>
  <si>
    <t>Siberian pine</t>
  </si>
  <si>
    <t>Apple-tree</t>
  </si>
  <si>
    <t>At</t>
  </si>
  <si>
    <t>Dwarf pine</t>
  </si>
  <si>
    <t>Pd</t>
  </si>
  <si>
    <t>Be</t>
  </si>
  <si>
    <t>Ma</t>
  </si>
  <si>
    <t>Hornbeam</t>
  </si>
  <si>
    <t>Hb</t>
  </si>
  <si>
    <t xml:space="preserve">Hornbeam </t>
  </si>
  <si>
    <t>Wi</t>
  </si>
  <si>
    <t>Bi</t>
  </si>
  <si>
    <t>Li</t>
  </si>
  <si>
    <t>Elm</t>
  </si>
  <si>
    <t>El</t>
  </si>
  <si>
    <t>Bc</t>
  </si>
  <si>
    <t>Haz</t>
  </si>
  <si>
    <t>Pi</t>
  </si>
  <si>
    <t>Pine Korean</t>
  </si>
  <si>
    <t>Pk</t>
  </si>
  <si>
    <t>Кедр корейский</t>
  </si>
  <si>
    <t>Picea abies</t>
  </si>
  <si>
    <t>Code</t>
  </si>
  <si>
    <t>Name_ru</t>
  </si>
  <si>
    <t>Pozdnyakov et al., 1969</t>
  </si>
  <si>
    <t>Planted</t>
  </si>
  <si>
    <t>Secondary</t>
  </si>
  <si>
    <t>Cunninghamia lanceolata &amp; Cupressus funebris</t>
  </si>
  <si>
    <t>Pinus koraiensis &amp; Phellodendron amurense</t>
  </si>
  <si>
    <t>Sp</t>
  </si>
  <si>
    <t>Primary</t>
  </si>
  <si>
    <t>Fokienia hodginsii &amp; Schima superba</t>
  </si>
  <si>
    <t>Cunninghamia lanceolata &amp; Sassafras tzumu</t>
  </si>
  <si>
    <t>Populus davidiana; Phellodendron amurense; Juglans mandshurica &amp; Tilia amurensis</t>
  </si>
  <si>
    <t>Fraxinus mandshurica &amp; Juglans mandshurica</t>
  </si>
  <si>
    <t>Tilia amurensis; Populus davidiana; Juglans mandshurica; Ulmus davidiana var. japonica; etc.</t>
  </si>
  <si>
    <t>Ixonanthes reticulata; Artocarpus styracifolius; Ormosia glaberrima &amp; Cryptocarya concinna</t>
  </si>
  <si>
    <t>Engelhardtia roxburghiana &amp; Schima superba</t>
  </si>
  <si>
    <t>Cunninghamia lanceolata &amp; Taiwania flousiana</t>
  </si>
  <si>
    <t>Taiwania flousiana; Cunninghamia lanceolata &amp; Sassafras tzumu</t>
  </si>
  <si>
    <t>Betula alnoides &amp; Paramichelia baillonii</t>
  </si>
  <si>
    <t>Betula alnoides &amp; Altingia excelsa</t>
  </si>
  <si>
    <t>Populus davidiana &amp; Betula platyphylla</t>
  </si>
  <si>
    <t>Fraxinus mandshurica; Acer sp. &amp; Tilia sp.</t>
  </si>
  <si>
    <t>All-aged</t>
  </si>
  <si>
    <t>Pometia tomentosa; Pterospermum lanceagfolium &amp; Alstonia rostrata</t>
  </si>
  <si>
    <t>Aphanamixis polystachya; Calamus tetradactylus &amp; Alpinia oxyphylla</t>
  </si>
  <si>
    <t>Albizia procera; Acacia auriculiformis &amp; Senna siamea</t>
  </si>
  <si>
    <t>Aphanamixis polystachya; Chukrasia tabularis var. velutina; Aquilaria sinensis &amp; Gardenia jasminoides</t>
  </si>
  <si>
    <t>Castanopsis hystrix; Cyclobalanopsis glauca &amp; Machilus pauhoi</t>
  </si>
  <si>
    <t>Pinus massoniana &amp; Eucommia ulmoides</t>
  </si>
  <si>
    <t>Cyclobalanopsis glauca &amp; Lithocarpus glaber</t>
  </si>
  <si>
    <t>Castanopsis eyrei; Schima superba &amp; Lithocarpus glaber</t>
  </si>
  <si>
    <t>Castanopsis eyrei; Cyclobalanopsis glauca; Schima superba &amp; Lithocarpus glaber</t>
  </si>
  <si>
    <t>Pinus tabuliformis &amp; Platycladus orientalis</t>
  </si>
  <si>
    <t>Pinus massoniana &amp; Castanopsis fissa</t>
  </si>
  <si>
    <t>Pinus massoniana &amp; Castanopsis sclerophylla</t>
  </si>
  <si>
    <t>Pinus massoniana &amp; Castanopsis kawakamii</t>
  </si>
  <si>
    <t>Pinus massoniana &amp; Cyclobalanopsis myrsinifolia</t>
  </si>
  <si>
    <t>Pinus massoniana &amp; Castanopsis lamontii</t>
  </si>
  <si>
    <t>Pinus massoniana &amp; Michelia macclurei</t>
  </si>
  <si>
    <t xml:space="preserve">Cunninghamia lanceolata &amp; Betula luminifera </t>
  </si>
  <si>
    <t>Trema orientalis</t>
  </si>
  <si>
    <t>Mallotus paniculatus</t>
  </si>
  <si>
    <t>Castanopsis hystrix; C. fabri; Engelhardtia roxburghiana &amp; Schima superba</t>
  </si>
  <si>
    <t>Cunninghamia lanceolata &amp; Altingia gracilipes</t>
  </si>
  <si>
    <t>Pinus koraiensis &amp; Fraxinus mandshurica</t>
  </si>
  <si>
    <t>Pinus elliottii &amp; Casuarina equisetifolia</t>
  </si>
  <si>
    <t>Pinus massoniana &amp; Lithocarpus glaber</t>
  </si>
  <si>
    <t>Cunninghamia lanceolata &amp; Liriodendron chinense</t>
  </si>
  <si>
    <t>Cunninghamia lanceolata &amp; Elaeocarpus sylvestris</t>
  </si>
  <si>
    <t>Cunninghamia lanceolata &amp; Choerospondias axillaris</t>
  </si>
  <si>
    <t>Liquidambar formosana &amp; Liriodendron chinense</t>
  </si>
  <si>
    <t>Pinus massoniana &amp; Liquidambar formosana</t>
  </si>
  <si>
    <t>Cunninghamia lanceolata &amp; Liquidambar formosana</t>
  </si>
  <si>
    <t>Pinus massoniana &amp; Schima superba</t>
  </si>
  <si>
    <t>Dacrydium pierrei; Machilus monticola; Xanthophyllum hainanense &amp; Cyclobalanopsis patelliformis</t>
  </si>
  <si>
    <t>Pinus sylvestris var. mongolica &amp; Populus pseudosimonii</t>
  </si>
  <si>
    <t>Cunninghamia lanceolata &amp; Pinus massoniana</t>
  </si>
  <si>
    <t>Cunninghamia lanceolata &amp; Tsoongiodendron odorum</t>
  </si>
  <si>
    <t>Pinus massoniana &amp; Gordonia axillaris</t>
  </si>
  <si>
    <t>Castanopsis fissa; Castanopsis tonkinensis; Gironniera subaequalis &amp; Lindera kwangtungensis</t>
  </si>
  <si>
    <t>Lithocarpus sp.; Reevesia sp.; Cryptocarya sp. &amp; Syzygium sp.</t>
  </si>
  <si>
    <t>Betula alnoides &amp; Cinnamomum cassia</t>
  </si>
  <si>
    <t>Cunninghamia lanceolata &amp; Manglietia yuyuanensis</t>
  </si>
  <si>
    <t>Cunninghamia lanceolata &amp; Ormosia hosiei</t>
  </si>
  <si>
    <t>Cunninghamia lanceolata &amp; Schima superba</t>
  </si>
  <si>
    <t>Cunninghamia lanceolata &amp; Phoebe bournei</t>
  </si>
  <si>
    <t>Cunninghamia lanceolata &amp; Vernicia fordii</t>
  </si>
  <si>
    <t>Cunninghamia lanceolata &amp; Magnolia officinalis subsp. biloba</t>
  </si>
  <si>
    <t>Manglietia yuyuanensis &amp; Paulownia fortunei</t>
  </si>
  <si>
    <t>Pinus tabuliformis &amp; Quercus variabilis</t>
  </si>
  <si>
    <t>Cunninghamia lanceolata &amp; Betula luminifera</t>
  </si>
  <si>
    <t>Pinus koraiensis; Betula platyphylla &amp; Fraxinus mandshurica</t>
  </si>
  <si>
    <t>Cunninghamia lanceolata &amp; Michelia macclurei</t>
  </si>
  <si>
    <t>Quercus fabrei; Sassafras tzumu; Cunninghamia lanceolata &amp; Betula luminifera</t>
  </si>
  <si>
    <t>Pometia tomentosa &amp; Terminalia myriocarpa</t>
  </si>
  <si>
    <t>Juglans mandshurica; Phellodendron amurense &amp; Fraxinus mandshurica</t>
  </si>
  <si>
    <t>Pinus tabuliformis &amp; Betula platyphylla</t>
  </si>
  <si>
    <t>Acacia sp. &amp; Schima superba</t>
  </si>
  <si>
    <t>Cupressus funebris &amp; Alnus cremastogyne</t>
  </si>
  <si>
    <t>Celtis wightii; Cleidion brevipetiolatum; Cleistanthus sumatranus &amp; Lasiococca comberi</t>
  </si>
  <si>
    <t>Pinus massoniana &amp; Platycarya strobilacea</t>
  </si>
  <si>
    <t>Cunninghamia lanceolata &amp; Fokienia hodginsii</t>
  </si>
  <si>
    <t>Pinus massoniana &amp; Elaeocarpus sylvestris</t>
  </si>
  <si>
    <t>Macaranga denticulata</t>
  </si>
  <si>
    <t>Mallotus paniculatus; Litsea sp. &amp; Schefflera octophylla</t>
  </si>
  <si>
    <t>Litsea spp.; Cinnamomum glanduliferum &amp; Polyalthia cheliensis</t>
  </si>
  <si>
    <t>Millettia sp.; Syzygium sp.; Castanopsis indica &amp; Phoebe lanceolata</t>
  </si>
  <si>
    <t>Hevea brasiliensis; Baccaurea ramiflora &amp; Rauvolfia vomitoria</t>
  </si>
  <si>
    <t>Cunninghamia lanceolata &amp; Quercus acutissima</t>
  </si>
  <si>
    <t>Sassafras tzumu &amp; Quercus acutissima</t>
  </si>
  <si>
    <t>Sassafras tzumu &amp; Liquidambar formosana</t>
  </si>
  <si>
    <t>Betula costata; Acer mono &amp; Betula platyphylla</t>
  </si>
  <si>
    <t>Castanopsis chinensis; Cryptocarya concinna &amp; Schima superba</t>
  </si>
  <si>
    <t>Ficus nervosa; Sterculia lanceolata &amp; Caryota ochlandra</t>
  </si>
  <si>
    <t>Engelhardtia fenzlii; Lithocarpus hancei &amp; Machilus breviflora</t>
  </si>
  <si>
    <t xml:space="preserve">Cunninghamia lanceolata &amp; Michelia macclurei </t>
  </si>
  <si>
    <t>Pinus massoniana &amp; Castanopsis hystrix</t>
  </si>
  <si>
    <t>Eucalyptus urophylla &amp; Acacia crassicarpa</t>
  </si>
  <si>
    <t>Lithocarpus xylocarpus; L. chintungensis; Castanopsis wattii &amp; Schima noronhae</t>
  </si>
  <si>
    <t>Cunninghamia lanceolata &amp; Pinus taiwanensis</t>
  </si>
  <si>
    <t>Acer mono; Tilia sp.; Fraxinus mandshurica &amp; Quercus mongolica</t>
  </si>
  <si>
    <t>Pinus koraiensis; Tilia amurensis; Acer mono &amp; Quercus mongolica</t>
  </si>
  <si>
    <t>Pinus koraiensis; Acer mono; Tilia amurensis &amp; Betula costata</t>
  </si>
  <si>
    <t>Pinus koraiensis; Acer mono; Tilia amurensis &amp; Fraxinus mandshurica</t>
  </si>
  <si>
    <t>Pinus massoniana &amp; Quercus acutissima</t>
  </si>
  <si>
    <t>Platycarya strobilacea &amp; Quercus acutissima</t>
  </si>
  <si>
    <t>Pistacia chinensis &amp; Quercus acutissima</t>
  </si>
  <si>
    <t>Platycarya strobilacea &amp; Ailanthus altissima</t>
  </si>
  <si>
    <t>Platycarya strobilacea &amp; Celtis sinensis</t>
  </si>
  <si>
    <t>Larix kaempferi &amp; Alnus sibirica</t>
  </si>
  <si>
    <t>Itea macrophylla; Wendlandia uvariifolia; Pterospermum heterophyllum &amp; Eurya loquaiana</t>
  </si>
  <si>
    <t>Lithocarpus silvicolarum; Aporusa dioica; Eurya loquaiana &amp; Schima superba</t>
  </si>
  <si>
    <t>Pinus massoniana; Schima superba; Castanopsis kawakamii &amp; Liquidambar formosana</t>
  </si>
  <si>
    <t>Pinus elliottii &amp; Schima superba</t>
  </si>
  <si>
    <t>Cunninghamia lanceolata &amp; Nyssa sinensis</t>
  </si>
  <si>
    <t>Castanopsis carlesii &amp; Schima superba</t>
  </si>
  <si>
    <t>Populus sp.</t>
  </si>
  <si>
    <t>Casuarina equisetifolia &amp; Acacia crassicarpa</t>
  </si>
  <si>
    <t>Pinus koraiensis &amp; Betula platyphylla</t>
  </si>
  <si>
    <t>Pinus koraiensis &amp; Alnus sibirica</t>
  </si>
  <si>
    <t>Pinus koraiensis &amp; Kalopanax septemlobus</t>
  </si>
  <si>
    <t>Pinus koraiensis &amp; Tilia amurensis</t>
  </si>
  <si>
    <t>Aporusa dioica &amp; Polyalthia cerasoides</t>
  </si>
  <si>
    <t>Pinus tabuliformis &amp; Acer truncatum</t>
  </si>
  <si>
    <t>Cryptocarya concinna; Schima superba &amp; Machilus chinensis</t>
  </si>
  <si>
    <t>Schima superba; Engelhardtia roxburghiana; Schefflera octophylla &amp; Castanopsis fissa</t>
  </si>
  <si>
    <t>Pinus massoniana; Gordonia axillaris &amp; Castanopsis carlesii var. spinulosa</t>
  </si>
  <si>
    <t xml:space="preserve">Pinus massoniana; Cunninghamia lanceolata &amp; Gordonia axillaris </t>
  </si>
  <si>
    <t>Platycarya longipes &amp; Cyclobalanopsis glauca</t>
  </si>
  <si>
    <t>Larix kaempferi</t>
  </si>
  <si>
    <t>Larix czekanovskii, Larix gmelinii</t>
  </si>
  <si>
    <t>Cupressus funebris</t>
  </si>
  <si>
    <t xml:space="preserve">Platycladus orientalis </t>
  </si>
  <si>
    <t>Populus xiaohei</t>
  </si>
  <si>
    <t>Pinus massoniana</t>
  </si>
  <si>
    <t>Pinus tabuliformis</t>
  </si>
  <si>
    <t>Betula platyphylla</t>
  </si>
  <si>
    <t>Populus alba, P. berolinensis</t>
  </si>
  <si>
    <t>Picea crassifolia</t>
  </si>
  <si>
    <t xml:space="preserve">Sabina przewalskii </t>
  </si>
  <si>
    <t>Pinus armandii</t>
  </si>
  <si>
    <t>Cyclobalanopsis glauca</t>
  </si>
  <si>
    <t>Castanopsis carlesii</t>
  </si>
  <si>
    <t>Castanopsis fargesii</t>
  </si>
  <si>
    <t>Castanopsis fordii</t>
  </si>
  <si>
    <t xml:space="preserve">Alniphyllum fortunei </t>
  </si>
  <si>
    <t>Fokienia hodginsii</t>
  </si>
  <si>
    <t>Fokienia hodginsii f. columnaris</t>
  </si>
  <si>
    <t>Schima superba</t>
  </si>
  <si>
    <t>Schima superba &amp; S. wallichii</t>
  </si>
  <si>
    <t>Sassafras tzumu</t>
  </si>
  <si>
    <t>Castanopsis fissa</t>
  </si>
  <si>
    <t>Picea wilsonii</t>
  </si>
  <si>
    <t>Betula albosinensis</t>
  </si>
  <si>
    <t>Quercus aliena var. acutiserrata</t>
  </si>
  <si>
    <t xml:space="preserve">Quercus mongolica </t>
  </si>
  <si>
    <t>Eucalyptus leizhou</t>
  </si>
  <si>
    <t>Eucalyptus leizhou No.1</t>
  </si>
  <si>
    <t xml:space="preserve">Robinia pseudoacacia </t>
  </si>
  <si>
    <t>Ac</t>
  </si>
  <si>
    <t>Altingia gracilipes</t>
  </si>
  <si>
    <t>Taiwania flousiana</t>
  </si>
  <si>
    <t>Betula alnoides</t>
  </si>
  <si>
    <t>Acacia mangium</t>
  </si>
  <si>
    <t>Altingia excelsa</t>
  </si>
  <si>
    <t>Paramichelia baillonii</t>
  </si>
  <si>
    <t>Castanopsis kawakamii</t>
  </si>
  <si>
    <t>Ormosia xylocarpa</t>
  </si>
  <si>
    <t>Abies chensiensis &amp; Picea asperata</t>
  </si>
  <si>
    <t>Fi</t>
  </si>
  <si>
    <t>Ps</t>
  </si>
  <si>
    <t>Fi,Sp</t>
  </si>
  <si>
    <t xml:space="preserve">Populus simonii </t>
  </si>
  <si>
    <t>Pinus yunnanensis</t>
  </si>
  <si>
    <t>Castanopsis echidnocarpa</t>
  </si>
  <si>
    <t>Castanopsis orthacantha</t>
  </si>
  <si>
    <t>Abies georgei</t>
  </si>
  <si>
    <t>Cyclobalanopsis delavayi</t>
  </si>
  <si>
    <t>Eucaliptus exserta</t>
  </si>
  <si>
    <t>Picea ajanensis, Picea wilsonii, Pinus koraiensis -Abies georgei</t>
  </si>
  <si>
    <t>Pinus taeda</t>
  </si>
  <si>
    <t>Populus canadensis</t>
  </si>
  <si>
    <t>Populus simonii; P. nigra; Populus canadensis</t>
  </si>
  <si>
    <t>Pinus elliottii</t>
  </si>
  <si>
    <t xml:space="preserve">Pinus massoniana &amp; Pinus elliottii </t>
  </si>
  <si>
    <t>Populus davidiana</t>
  </si>
  <si>
    <t>Michelia macclurei</t>
  </si>
  <si>
    <t>Larix chinensis</t>
  </si>
  <si>
    <t>Populus beijingensis</t>
  </si>
  <si>
    <t>Populus nigra var. thevestina</t>
  </si>
  <si>
    <t>Populus szechuanica var. tibetica</t>
  </si>
  <si>
    <t>Populus alba</t>
  </si>
  <si>
    <t xml:space="preserve">Eucalyptus robusta </t>
  </si>
  <si>
    <t>Pinus sylvestris var. mongolica</t>
  </si>
  <si>
    <t>Pinus sylvestris var. sylvestriformis</t>
  </si>
  <si>
    <t>Liriodendron chinense</t>
  </si>
  <si>
    <t>Elaeocarpus sylvestris</t>
  </si>
  <si>
    <t>Choerospondias axillaris</t>
  </si>
  <si>
    <t>Pinus taiwanensis</t>
  </si>
  <si>
    <t>Cryptomeria fortunei</t>
  </si>
  <si>
    <t>Castanopsis hystrix</t>
  </si>
  <si>
    <t>Cyclobalanopsis chungii</t>
  </si>
  <si>
    <t>Liquidambar formosana</t>
  </si>
  <si>
    <t>Picea purpurea</t>
  </si>
  <si>
    <t>Picea asperata</t>
  </si>
  <si>
    <t>Pinus thunbergii</t>
  </si>
  <si>
    <t>Gordonia axillaris</t>
  </si>
  <si>
    <t>Keteleeria davidiana var. chienpeii</t>
  </si>
  <si>
    <t>Eucalyptus urophylla, Eucaliptus grandis</t>
  </si>
  <si>
    <t xml:space="preserve">Eucaliptus grandis </t>
  </si>
  <si>
    <t>Alnus cremastogyne</t>
  </si>
  <si>
    <t>Eucaliptus grandis, Eucaliptus urophylla</t>
  </si>
  <si>
    <t>Eucaliptus urophylla</t>
  </si>
  <si>
    <t>Cunninghamia lanceolata &amp; Eucalyptus grandis ЎБ Eucaliptus urophylla</t>
  </si>
  <si>
    <t>Eucaliptus dunnii</t>
  </si>
  <si>
    <t>Phoebe bournei</t>
  </si>
  <si>
    <t>Ormosia hosiei</t>
  </si>
  <si>
    <t>Castanopsis eyrei</t>
  </si>
  <si>
    <t>Paulownia fortunei</t>
  </si>
  <si>
    <t>Manglietia yuyuanensis</t>
  </si>
  <si>
    <t>Acacia dealbata</t>
  </si>
  <si>
    <t>Betula luminifera</t>
  </si>
  <si>
    <t>Sloanea sinensis</t>
  </si>
  <si>
    <t>Tsoongiodendron odorum</t>
  </si>
  <si>
    <t xml:space="preserve">Picea likiangensis var. balfouriana </t>
  </si>
  <si>
    <t>Casuarina equisetifolia</t>
  </si>
  <si>
    <t>Abies fabri</t>
  </si>
  <si>
    <t>Eucaliptus maculata</t>
  </si>
  <si>
    <t>Eucaliptus camaldulensis</t>
  </si>
  <si>
    <t>Eucaliptus tereticornis</t>
  </si>
  <si>
    <t>Eucaliptus citriodora</t>
  </si>
  <si>
    <t>Castanopsis lamontii</t>
  </si>
  <si>
    <t>Lindera communis</t>
  </si>
  <si>
    <t>Cercidiphyllum japonicum</t>
  </si>
  <si>
    <t>Cupressus lusitanica</t>
  </si>
  <si>
    <t>Acacia melanoxylon</t>
  </si>
  <si>
    <t>Acacia cincinnata</t>
  </si>
  <si>
    <t>Picea likiangensis var. linzhiensis</t>
  </si>
  <si>
    <t>Acacia auriculiformis</t>
  </si>
  <si>
    <t>Populus schneideri var. tibetica</t>
  </si>
  <si>
    <t>Machilus pingii; Acer oblongum &amp; Celtis sinensis</t>
  </si>
  <si>
    <t>Picea brachytyla var. complanata</t>
  </si>
  <si>
    <t>Tapiscia sinensis</t>
  </si>
  <si>
    <t>Acer truncatum</t>
  </si>
  <si>
    <t>Pinus rigida var. serotina</t>
  </si>
  <si>
    <t>Populus xiaozhannica cv. "Balizhuangyang"</t>
  </si>
  <si>
    <t>Populus canadensis cv. Robusta</t>
  </si>
  <si>
    <t>Keteleeria davidiana</t>
  </si>
  <si>
    <t>Fagus engleriana</t>
  </si>
  <si>
    <t>Pinus densata</t>
  </si>
  <si>
    <t>Mytilaria laosensis</t>
  </si>
  <si>
    <t>Pinus kesiya var. langbianensis</t>
  </si>
  <si>
    <t>Pinus henryi</t>
  </si>
  <si>
    <t>Populus tomentosa</t>
  </si>
  <si>
    <t xml:space="preserve">Eucaliptus globulus </t>
  </si>
  <si>
    <t>Cunninghamia funebris</t>
  </si>
  <si>
    <t>Acacia crassicarpa</t>
  </si>
  <si>
    <t>Zenia insignis</t>
  </si>
  <si>
    <t>Pinus fenzeliana</t>
  </si>
  <si>
    <t>Populus cathayana, P. simonii</t>
  </si>
  <si>
    <t>Populus xiaohei cv. 'Baicheng'</t>
  </si>
  <si>
    <t>Cyclobalanopsis elevaticostata</t>
  </si>
  <si>
    <t>Eucalyptus saligna</t>
  </si>
  <si>
    <t>Acacia leptocarpa</t>
  </si>
  <si>
    <t>Larix mastersiana</t>
  </si>
  <si>
    <t>Alnus formosana</t>
  </si>
  <si>
    <t>Manglietia hainanensis</t>
  </si>
  <si>
    <t>Casuarina junghuhniana</t>
  </si>
  <si>
    <t>Smolyak et al.,1974, 1975; Romanov et al., 1976</t>
  </si>
  <si>
    <t>Romanov et al., 1976; Smolyak et al.,1974, 1975</t>
  </si>
  <si>
    <t>Greshilova, 2004; Stakanov, 1990; Stakanov et al., 2002; Lebedev et al., 1983</t>
  </si>
  <si>
    <t>Smolyak et al.,1974, 1975`; Romanov et al., 1976</t>
  </si>
  <si>
    <t>Holmen, 1964; Tamm, 1963, 1969</t>
  </si>
  <si>
    <t>Luo, 1996; Ni et al., 2001; Li et al., 1981; Ding, Sun, 1989</t>
  </si>
  <si>
    <t>Vedrova, 1998, 2002</t>
  </si>
  <si>
    <t>Xu et al., 1988; Luo, 1996; Ni et al., 2001</t>
  </si>
  <si>
    <t>Holmen, 1964; Tamm, 1969</t>
  </si>
  <si>
    <t>Luo, 1996; Ni et al., 2001; Jiang et al. 1992</t>
  </si>
  <si>
    <t>Luo, 1996; Ni et al., 2001; Zhu et al. 1988</t>
  </si>
  <si>
    <t>Protopopov, 1971; Pozdnyakov et al., 1969</t>
  </si>
  <si>
    <t>Luo, 1996; Ni et al., 2001; Feng et al. 1984</t>
  </si>
  <si>
    <t>Feng et al. 1984; Luo, 1996; Ni et al., 2001</t>
  </si>
  <si>
    <t>Chen et al. 1993; Luo, 1996; Ni et al., 2001</t>
  </si>
  <si>
    <t>Lu et al. 1995; Luo, 1996; Ni et al., 2001</t>
  </si>
  <si>
    <t>FD</t>
  </si>
  <si>
    <t>Fir Douglas</t>
  </si>
  <si>
    <t>Name_Latin</t>
  </si>
  <si>
    <t>Name_En</t>
  </si>
  <si>
    <t>Ah</t>
  </si>
  <si>
    <t>Ly</t>
  </si>
  <si>
    <t>Lyonia</t>
  </si>
  <si>
    <t>La,Sp,Bi</t>
  </si>
  <si>
    <t>Bird-cherry tree</t>
  </si>
  <si>
    <t>Pk,Li,Bi,Ma</t>
  </si>
  <si>
    <t>Ot</t>
  </si>
  <si>
    <t>Other</t>
  </si>
  <si>
    <t>Acacia</t>
  </si>
  <si>
    <t>Fraxinus</t>
  </si>
  <si>
    <t>Bamboo</t>
  </si>
  <si>
    <t>Dendrocalamus, Oxytenanthera</t>
  </si>
  <si>
    <t>Fagus</t>
  </si>
  <si>
    <t>Betula</t>
  </si>
  <si>
    <t>Ca</t>
  </si>
  <si>
    <t>Camellia</t>
  </si>
  <si>
    <t>Cypress, hinoki</t>
  </si>
  <si>
    <t>Chi</t>
  </si>
  <si>
    <t>Chinquapin</t>
  </si>
  <si>
    <t>Cho</t>
  </si>
  <si>
    <t>Chosenia</t>
  </si>
  <si>
    <t>Chosenia arbutifolia</t>
  </si>
  <si>
    <t>CJ</t>
  </si>
  <si>
    <t>Cedar, Japanese</t>
  </si>
  <si>
    <t>CW</t>
  </si>
  <si>
    <t>Camphor-wood</t>
  </si>
  <si>
    <t>Cypress</t>
  </si>
  <si>
    <t>Ulmus</t>
  </si>
  <si>
    <t>Abies</t>
  </si>
  <si>
    <t>Fir, China</t>
  </si>
  <si>
    <t>Gum,  forest red</t>
  </si>
  <si>
    <t>Hawthorn</t>
  </si>
  <si>
    <t>Corylus</t>
  </si>
  <si>
    <t>He</t>
  </si>
  <si>
    <t>Hemlock</t>
  </si>
  <si>
    <t>Tsuga</t>
  </si>
  <si>
    <t>Hi</t>
  </si>
  <si>
    <t>Hiba</t>
  </si>
  <si>
    <t>Thujopsis</t>
  </si>
  <si>
    <t>Ho</t>
  </si>
  <si>
    <t>Holly, European</t>
  </si>
  <si>
    <t>Hon</t>
  </si>
  <si>
    <t>Honeylocust</t>
  </si>
  <si>
    <t>Gleditschia triacanthos</t>
  </si>
  <si>
    <t>Carpinus betulus</t>
  </si>
  <si>
    <t>Ir</t>
  </si>
  <si>
    <t>Ironwood</t>
  </si>
  <si>
    <t>Parrotia persica</t>
  </si>
  <si>
    <t>Ju</t>
  </si>
  <si>
    <t>Larix</t>
  </si>
  <si>
    <t>Tilia</t>
  </si>
  <si>
    <t>Lo</t>
  </si>
  <si>
    <t>Mag</t>
  </si>
  <si>
    <t>Magnolia</t>
  </si>
  <si>
    <t>Acer</t>
  </si>
  <si>
    <t>Mascal-wood</t>
  </si>
  <si>
    <t>Vatica</t>
  </si>
  <si>
    <t>Meranti</t>
  </si>
  <si>
    <t>Shorea</t>
  </si>
  <si>
    <t>Met</t>
  </si>
  <si>
    <t>Metasequoia</t>
  </si>
  <si>
    <t>Metasequoia  glyptostroboides</t>
  </si>
  <si>
    <t>OC</t>
  </si>
  <si>
    <t>Populus</t>
  </si>
  <si>
    <t>Rh</t>
  </si>
  <si>
    <t>Rhododendron</t>
  </si>
  <si>
    <t>Sa</t>
  </si>
  <si>
    <t>Saxaul</t>
  </si>
  <si>
    <t>Haloxylon</t>
  </si>
  <si>
    <t>So</t>
  </si>
  <si>
    <t>Sorbus</t>
  </si>
  <si>
    <t>Picea</t>
  </si>
  <si>
    <t>Te</t>
  </si>
  <si>
    <t>Teak</t>
  </si>
  <si>
    <t>Tectona grandis</t>
  </si>
  <si>
    <t>We</t>
  </si>
  <si>
    <t>Weed</t>
  </si>
  <si>
    <t>Genista aetensis</t>
  </si>
  <si>
    <t>Salix</t>
  </si>
  <si>
    <t>Ye</t>
  </si>
  <si>
    <t>Yew</t>
  </si>
  <si>
    <t>Taxus</t>
  </si>
  <si>
    <t>Yon</t>
  </si>
  <si>
    <t>Anogeissus</t>
  </si>
  <si>
    <t xml:space="preserve">Alnus incana </t>
  </si>
  <si>
    <t xml:space="preserve">Alnus glutinosa </t>
  </si>
  <si>
    <t xml:space="preserve">Alder black </t>
  </si>
  <si>
    <t>Quercus</t>
  </si>
  <si>
    <t>Hasel</t>
  </si>
  <si>
    <t>Pinus sylvestris</t>
  </si>
  <si>
    <t>Pinus Sibirica</t>
  </si>
  <si>
    <t>Carpinus orientalis</t>
  </si>
  <si>
    <t>Oak (coppice)</t>
  </si>
  <si>
    <t>Juniperus</t>
  </si>
  <si>
    <t>Rowan</t>
  </si>
  <si>
    <t>As,Bi</t>
  </si>
  <si>
    <t>Aésculus</t>
  </si>
  <si>
    <t>Chestnut</t>
  </si>
  <si>
    <t>Ch</t>
  </si>
  <si>
    <t>Malus</t>
  </si>
  <si>
    <t>Пихта</t>
  </si>
  <si>
    <t>Ha</t>
  </si>
  <si>
    <t>Crataegus songarica</t>
  </si>
  <si>
    <t>Падуб остролистный</t>
  </si>
  <si>
    <t>etc.</t>
  </si>
  <si>
    <t>Gu</t>
  </si>
  <si>
    <t>Акация</t>
  </si>
  <si>
    <t>Black locust</t>
  </si>
  <si>
    <t>Cyclobalanopsis myrsinifolia</t>
  </si>
  <si>
    <t>Oak, bamboo-leaf</t>
  </si>
  <si>
    <t>Vegetative</t>
  </si>
  <si>
    <t>Birch shrub</t>
  </si>
  <si>
    <t>Betula nana, middendorffii, etc.</t>
  </si>
  <si>
    <t>multi-aged</t>
  </si>
  <si>
    <t>semi even-aged</t>
  </si>
  <si>
    <t>Biological productivity and ecosystem functions of softwood deciduous forests in the Ukrainian Polissya</t>
  </si>
  <si>
    <t>Ukrainian</t>
  </si>
  <si>
    <t>Source</t>
  </si>
  <si>
    <t>Author(s)</t>
  </si>
  <si>
    <t>Language</t>
  </si>
  <si>
    <t>Title</t>
  </si>
  <si>
    <t>1997a</t>
  </si>
  <si>
    <t>Polar forests of Krasnoyarsk region</t>
  </si>
  <si>
    <t>Russian</t>
  </si>
  <si>
    <t>Novosibirsk: Nauka, 1997a. 208 p.</t>
  </si>
  <si>
    <t>Abaimov A.P., Prokushkin S.G., Zyryanova O.A., Kaverzina L.N.</t>
  </si>
  <si>
    <t>Peculiarities of forest developing and functioning on permafrost soils</t>
  </si>
  <si>
    <t>Lesovedeniye (Rus. For. Sci.). 1997b. No. 5. P. 13-23.</t>
  </si>
  <si>
    <t>1997b</t>
  </si>
  <si>
    <t>1980b</t>
  </si>
  <si>
    <t>Abaturov Yu.D.</t>
  </si>
  <si>
    <t>Some peculiarities of cycling nitrogen and ash elements in pine forests of the Southern Ural</t>
  </si>
  <si>
    <t>Transactions of Biology Institute of the Ural Branch of the Academy of Science of the USSR. Issue 55. 1966. P. 69-77.</t>
  </si>
  <si>
    <t>Abrazhko M.A.</t>
  </si>
  <si>
    <t>Allocation regularities and fractional composition of underground biomass</t>
  </si>
  <si>
    <t>Structure and productivity of spruce forests on southern taiga. Leningrad: Nauka, 1973. P. 109-116.</t>
  </si>
  <si>
    <t>Alexeyev V.A., Starostina K.F., Yushchenkova L.N.</t>
  </si>
  <si>
    <t>Allocation regularities and fractional composition of above-ground biomass</t>
  </si>
  <si>
    <t>Structure and productivity of spruce forests on southern taiga. Leningrad: Nauka, 1973. P. 102-108.</t>
  </si>
  <si>
    <t>Akai T., Furuno T., Ueda S., Sano S.</t>
  </si>
  <si>
    <t>Mechanisms of matter production in young loblolly pine forest</t>
  </si>
  <si>
    <t>Bull. Kyoto Univ. For. 1968. Vol. 40. p. 26-49.</t>
  </si>
  <si>
    <t>Akai T., Ueda S., Furuno T.</t>
  </si>
  <si>
    <t>Bull. Kyoto Univ. For. 1970. Vol. 41. p. 56-79.</t>
  </si>
  <si>
    <t>Mechanisms related to matter production in young slash pine forest</t>
  </si>
  <si>
    <t>Bull. Kyoto Univ. For. 1971. Vol. 42. p. 143-162.</t>
  </si>
  <si>
    <t>Mechanisms related to matter production in a young white pine forest</t>
  </si>
  <si>
    <t>Akai T., Ueda S., Furuno T., Saito H.</t>
  </si>
  <si>
    <t>Bull. Kyoto Univ. For. 1972. Vol. 43. p. 85-105.</t>
  </si>
  <si>
    <t>Mechanisms relater to matter production in a thrifty loblolly pine forest</t>
  </si>
  <si>
    <t>Buzuluk forest. Physiological substantiation of Scots  pine cultivation on steppe conditions.</t>
  </si>
  <si>
    <t>Moscow-Leningrad: Goslesbumizdat, 1950. Vol. 3. 264 p.</t>
  </si>
  <si>
    <t>Alberti G., Candido P., Peressotti A., Turco S., Piussi P., Zerbi G.</t>
  </si>
  <si>
    <t xml:space="preserve">Ann. For. Sci. 2005. Vol. 62. P. 831-836. </t>
  </si>
  <si>
    <t>Aboveground biomass relationships for mixed ash (Fraxinus excelsior L. and Ulmus glabra Hudson) stands in Eastern Prealp of Fruili Venezia Giulia (Italy)</t>
  </si>
  <si>
    <t>Albrektson A.</t>
  </si>
  <si>
    <t>1980a</t>
  </si>
  <si>
    <t>Biomass of Scots pine (Pinus sylvestris L.). amount, development, methods of mensuration.</t>
  </si>
  <si>
    <t>The university of Agricultural Sciences. Dept. of  Silviculture. Report No. 2. Umea, Sweden. 1980a. 189 p.</t>
  </si>
  <si>
    <t>Ecol. Bull. 1980b. No. 32. p. 315-327.</t>
  </si>
  <si>
    <t>Relations between tree biomass fractions and conventional silvicultural measurements</t>
  </si>
  <si>
    <t>Alexeyev V.A., Yarmishko V.T.</t>
  </si>
  <si>
    <t>Influence of atmospheric pollution by sulphur dioxide with heavy metals admixture on structure and productivity of northern taiga forests</t>
  </si>
  <si>
    <t>Forest ecosystems and atmospheric pollution. Leningrad: Nauka, 1990. P. 105-115.</t>
  </si>
  <si>
    <t>Alexeyev V.A., Shamshin V.A.</t>
  </si>
  <si>
    <t>On ecology and structure of Betula ermani Cham. forests of Kamchatka Peninsula</t>
  </si>
  <si>
    <t>Botanical Journal. 1972. Vol. 57. No. 9. P. 1055-1068.</t>
  </si>
  <si>
    <t>Alexeyev V.A.</t>
  </si>
  <si>
    <t>Reports of Academy of Sci. USSR. 1967. Vol. 175. No. 4. P. 954-957 .</t>
  </si>
  <si>
    <t>Photosynthetically active radiation (PhAR) and stand phytomass increment of certain types of biogeocoenoses</t>
  </si>
  <si>
    <t>Ai X.R.,  Shen  Z.K.</t>
  </si>
  <si>
    <t>Study on the growth and biomass of Larix kaempferi plantation</t>
  </si>
  <si>
    <t>Journal of Hubei Institute for Nationalities (Natural Sciences) 19(2): 20-22.</t>
  </si>
  <si>
    <t>Ai X.R., Zhou G.L.</t>
  </si>
  <si>
    <t>Study on the biomass of Chinese fir plantation in the north boundary of middle subtropical zone</t>
  </si>
  <si>
    <t>Hubei Forestry Science and Technology (2): 17-20.</t>
  </si>
  <si>
    <t>Guizhou Forestry Science and Technology 19(4): 20-34</t>
  </si>
  <si>
    <t>Study on the growth rhythm and biomass dynamics of the major vegetation types in Banqiaohe Watershed</t>
  </si>
  <si>
    <t>Ando T, Takeuchi I.</t>
  </si>
  <si>
    <t>Bull. Government. Forest Exper. Station Tokyo. 1973. Vol. 252. P. 149-159.</t>
  </si>
  <si>
    <t xml:space="preserve">Growth and production structure of Acacia mollissima Wild. and Acacia dealbata Link. in Saijo experimental stand </t>
  </si>
  <si>
    <t>Ando T.</t>
  </si>
  <si>
    <t>Bull. Government. Forest Exper. Stn. Tokyo. 1962. Vol. 147. p. 45-77.</t>
  </si>
  <si>
    <t>Growth analysis on the natural stands of Japanese red pine (Pinus densiflora Sieb. et Zucc.). II. Analysis of stand density and growth</t>
  </si>
  <si>
    <t>Ando T., Hatiya K., Doi K., Kataoka H., Kato Y., Sakaguchi K.</t>
  </si>
  <si>
    <t>Bull. Government. Forest Exper. Station Tokyo. 1968. Vol. 209. P. 1-76.</t>
  </si>
  <si>
    <t>Studies on the system of density control of Sugi (Cryptomeria japonica) stand</t>
  </si>
  <si>
    <t>Advg. Front. Pl. Sci., New delhi. 1965. Vol. 10. p. 1-10.</t>
  </si>
  <si>
    <t>Estimation of dry matter and growth analysis of the young stand of Japanese black pine (Pinus thunbergii)</t>
  </si>
  <si>
    <t>Kabaya H., Ikusima I., Numata M.</t>
  </si>
  <si>
    <t>Bull. Marine Lab. Chiba Univ. 1964. Vol. 6. p. 1-26.</t>
  </si>
  <si>
    <t>Growth and thinning of Pinus thunbergii stand - ecological studies of coastal pine forest</t>
  </si>
  <si>
    <t>Andriyanova O.V.</t>
  </si>
  <si>
    <t>Peculiarities of biological cycle of chemical elements in spruce-fir forests at Mari-El republic</t>
  </si>
  <si>
    <t>Above-ground phytomass of forest stands of various age on fresh sites</t>
  </si>
  <si>
    <t>Above-ground phytomass of Scots pine plantations at various forest types</t>
  </si>
  <si>
    <t>Transactions  of Khar¢kov  Agricultural Institute. Vol. 240. 1977. P. 53-56.</t>
  </si>
  <si>
    <t xml:space="preserve">Transactions of Khar¢kov Agricultural Institute. Vol. 225. 1976. P. 52-59. </t>
  </si>
  <si>
    <t>Aniskina A.A.</t>
  </si>
  <si>
    <t xml:space="preserve">Betula nana L. in the Central Yakutia </t>
  </si>
  <si>
    <t>Forest plant resources of the Middle Siberia. Krasnoyarsk: V.N. Sukachev Forest Institute, 1986. P. 44-50.</t>
  </si>
  <si>
    <t>Bn</t>
  </si>
  <si>
    <t>Exchange of matter and energy in the basic microgeochores of the southern Priirtysh’ye region</t>
  </si>
  <si>
    <t>Structure and functioning of the southern taiga geosystems at the Priirtysh’ye region. Novosibirsk: Nauka, 1982. P. 36-108.</t>
  </si>
  <si>
    <t>Antonov G.</t>
  </si>
  <si>
    <t>Biomass, its growth and mortality in some phytocoenoses of the subalpine and upper mountain subbelts of spruce</t>
  </si>
  <si>
    <t>Bulgarian</t>
  </si>
  <si>
    <t>Gorskostopanska Nauka (Forest Sci.) Sofia. 1991. No. 1. P. 55-61.</t>
  </si>
  <si>
    <t>Anufrieva V.G.</t>
  </si>
  <si>
    <t>Lesovedeniye I Lesnoye Khozyaistvo (Forestry and Forest Management). Issue 11. Minsk, 1976. P 106-113.</t>
  </si>
  <si>
    <t>Biomass of mished pine and spruce plantations in Oxalia and Vaccinia type series</t>
  </si>
  <si>
    <t>Arutyunyan S.G., Utkin A.I.</t>
  </si>
  <si>
    <t>Biological productivity and vertical-fractional structure of natural middle-aged pine stands of three forest types</t>
  </si>
  <si>
    <t>Vertical-fractional distribution of forest biomass. Moscow: Nauka, 1986. P. 163-177 .</t>
  </si>
  <si>
    <t>Ph.D. Thesis. Alma-Ata: Kazskhi, 1974. 23 p.</t>
  </si>
  <si>
    <t>Growth and productivity of nest-shaped Pinus sylvestris plantations of different planting density in belt-shaped forests near Irtysh river</t>
  </si>
  <si>
    <t>Astrologova L.E., Nakvasina E.N.</t>
  </si>
  <si>
    <t>Phytomass change related to thinnings of pine-hardwood young forest</t>
  </si>
  <si>
    <t>Lesovedeniye (Rus. For. Sci.). 1983. No. 5. P. 64-66.</t>
  </si>
  <si>
    <t>Atkin A.S.</t>
  </si>
  <si>
    <t>Phytomass of dry pine forests of Kazakh Low Hills</t>
  </si>
  <si>
    <t>Lesovedeniye (Rus. For. Sci.). 1978. No. 5. P. 61-66.</t>
  </si>
  <si>
    <t>Atkina L.I., Petelina O.A.</t>
  </si>
  <si>
    <t>Above-ground phytomass structure in natural forests and plantations of Pinus sylvestris at Chelyabinsk region</t>
  </si>
  <si>
    <t>Forest complex: state and development prospects. Collection of sci. works. Issue 3. Bryansk: State Engineering Academy, 2002. P. 3-6.</t>
  </si>
  <si>
    <t>Petelina O.A.</t>
  </si>
  <si>
    <t>Carbon amount in phytomass of natural pine forests at the Northern Eurasia and their geographical analysis</t>
  </si>
  <si>
    <t>Ph. D. Thesis. Ekaterinburg: Ural Forest Engineering University, 2004. 22 p.</t>
  </si>
  <si>
    <t>Auclair D., Métayer S.</t>
  </si>
  <si>
    <t xml:space="preserve">Acta Oecologica / Oecologia Applicata.  1980.  Vol. 1.  No. 4.  P. 357–377. </t>
  </si>
  <si>
    <t>Méthodologie de l'évaluation de la biomasse aérienne sur pied et de la production en biomasse des taillis</t>
  </si>
  <si>
    <t>Spruce plantations on Vologda  region</t>
  </si>
  <si>
    <t>Arkhangelsk: ELPA, 2000. 160 p.</t>
  </si>
  <si>
    <t>Biomass of pine and spruce plantations in European part of Russia</t>
  </si>
  <si>
    <t>Arkhangelsk: State Technical University, 2004. 112 p.</t>
  </si>
  <si>
    <t>Development and productivity of Scots pine plantations established with seeds of another regions</t>
  </si>
  <si>
    <t xml:space="preserve">Ecological problems of the northern territory. Issue 8. Archangelsk: State Technical University, 2005. P. 62-64. </t>
  </si>
  <si>
    <t>Biomass dynamics of above-ground part of Scots pine forests after swamp drainage</t>
  </si>
  <si>
    <t>Ecological and economical aspects of hydro-melioration of forests: Transactions of Forest Institute of NAS of Byelorussia. Issue 58. Gomel’, 2003. P. 26-28.</t>
  </si>
  <si>
    <t>Bai Y.Q., Zhan H.Z.</t>
  </si>
  <si>
    <t>Study on the biomass of Larix gmelinii plantation</t>
  </si>
  <si>
    <t>Forest Investigation Design (1): 21-25.</t>
  </si>
  <si>
    <t>Bai J., Tian Y.L., Han Z., Guo L.S.</t>
  </si>
  <si>
    <t>Study on the relationships between aboveground biomass, leaf area index and
stand density in Pinus tabuliformis artificial forest</t>
  </si>
  <si>
    <t>Journal of Arid Land Resources and Environment 22(3): 183-187.</t>
  </si>
  <si>
    <t>Balboa-Murias M.A., Rojo A., Alvarez J.G., Merino A.</t>
  </si>
  <si>
    <t>Ann. For. Sci. 2006. Vol. 63. P. 557-565.</t>
  </si>
  <si>
    <t>Carbon and nutrient stocks in mature Quercus robur L. stands in NW Spain</t>
  </si>
  <si>
    <t>Baldini S., Berti S., Cutini A., Mannucci M., Mercurio R., Spinelli R.</t>
  </si>
  <si>
    <t>Prove sperimentali di primo diradamento in un soprassuolo di pino maritimo (Pinus pinaster Ait.) originato da incendio: aspetti selvicolturali, di utilizzazione e caratteristiche della biomassa (Preliminary results of the first thinning in a Maritime pine’s (Pinus pinaster Ait.) stand originated from fire)</t>
  </si>
  <si>
    <t>Italian</t>
  </si>
  <si>
    <t>Annali dell’ Istituto sperimentale per la selvicoltura. 1989. Vol. 20. P. 385-436.</t>
  </si>
  <si>
    <t>Bao, C.S.</t>
  </si>
  <si>
    <t>Nutrient cycling in a birch forest</t>
  </si>
  <si>
    <t>X.F. Zhou, Y.H. Wang, and H.X. Zhao, editors. Longterm located research on forest ecosystems (vol. 1). Northeast Forestry University Press, Harbin, China. P. 217-227.</t>
  </si>
  <si>
    <t>Bao X.C., Chen L.Z., Chen Q.L., Ren J.K., Hu Y.H.,  Li Y.</t>
  </si>
  <si>
    <t>The biomass of planted oriental oak (Quercus variabilis) forest</t>
  </si>
  <si>
    <t>Acta Phytoecologica et Geobotanica Sinica 8(4): 313-320.</t>
  </si>
  <si>
    <t>For. Ecol. Manage. 1996. Vol. 86. P. 193-203.</t>
  </si>
  <si>
    <t>Allometric relationships on biomass and needle area of Douglas-fir</t>
  </si>
  <si>
    <t>Olsthoorn A.F.M.</t>
  </si>
  <si>
    <t>Netherlands J. of Agricultural Science. 1991. Vol. 39. P. 49-60.</t>
  </si>
  <si>
    <t>Fine root density and root biomass of two Douglas-fir stands on sandy soils in the Netherlands. 1. Root biomass in early summer</t>
  </si>
  <si>
    <t>Ann. Sci. Forest. 1997. Vol. 54. P. 39-50.</t>
  </si>
  <si>
    <t>Allometric relationships for biomass and leaf area of beech (Fagus sylvatica L.)</t>
  </si>
  <si>
    <t>Barysheva G.I., Ananieva T.P.</t>
  </si>
  <si>
    <t>Foliage biomass and productivity of pine plantations on dryed bogs</t>
  </si>
  <si>
    <t>Creation of high productive forest plantations. Collection of sci. papers. Leningrad: LenNIILKh, 1988. P. 9-12.</t>
  </si>
  <si>
    <t>Peculiarities of biological cycling organic matter and main nutrient elements in young pine forest</t>
  </si>
  <si>
    <t>Bull. VNIALMI. Issue 2 (30). 1979. P. 21-25.</t>
  </si>
  <si>
    <t>Bazilevich N.I.</t>
  </si>
  <si>
    <t>Productivity and biological turnover on moss swamps at the Southern Privasyuganiye region</t>
  </si>
  <si>
    <t>Rastitelnye Resursy (Plant Resources). 1967b. Vol. 3. No. 4. P. 567-588.</t>
  </si>
  <si>
    <t>1967b</t>
  </si>
  <si>
    <t>Productivity, water and mineral matter pool in some communities of Bol'shoi Ushkanii Island, southern taiga</t>
  </si>
  <si>
    <t>Nature of Ushkanii islands on Lake Baikal. Moscow: Nauka, 1969. P. 173-227.</t>
  </si>
  <si>
    <t>Belyakov P.</t>
  </si>
  <si>
    <t>Gorskostopanska Nauka (Forest Sci.) Sofia. 1979. Vol. 16. No. 3. P. 12-25.</t>
  </si>
  <si>
    <t>Above-ground biomass of red oak</t>
  </si>
  <si>
    <t>Benčat T.</t>
  </si>
  <si>
    <t>Bratislava: VEDA, 1989. 191 p.</t>
  </si>
  <si>
    <t>Black locust biomass production in Southern Slovakia.</t>
  </si>
  <si>
    <t>Porovnanie nadzemnej biomasy borovice sosny (Pinus sylvestris L.) a agatu bieleho (Robinia pseudacacia L.) na Zahori</t>
  </si>
  <si>
    <t>Lesnictvi. 1990. Vol. 36. No. 5. p. 355- 366.</t>
  </si>
  <si>
    <t>Czech</t>
  </si>
  <si>
    <t>Lesnictvi. 1988. Vol. 34. No. 1. P. 51-60.</t>
  </si>
  <si>
    <t>The root system and underground biomass of locust trees (Robinia pseudoacacia L.) in Southern Slovakia</t>
  </si>
  <si>
    <t>Bert D., Danjon F.</t>
  </si>
  <si>
    <t>Forest Ecol. Manage. 2006. Vol. 222. P. 279-295.</t>
  </si>
  <si>
    <t xml:space="preserve">Carbon concentration variations in the roots, stem and crown of mature Pinus pinaster (Ait.) </t>
  </si>
  <si>
    <t>Bi J., Ma Z.W., Xu Y.L., Wang Z.Y., Liu Z.H., Wang Y.Z.</t>
  </si>
  <si>
    <t>JIBP Synthesis. University of Tokyo Press. 1978. Vol. 18.</t>
  </si>
  <si>
    <t>Biological production in a warm-temperate evergreen oak forest of Japan.</t>
  </si>
  <si>
    <t>Bindiu, 1973 (by Cannell, 1982)</t>
  </si>
  <si>
    <t>Cannell M.G.R.</t>
  </si>
  <si>
    <t>London: Academic Press, 1982.  391 p.</t>
  </si>
  <si>
    <t>World forest biomass and primary production data</t>
  </si>
  <si>
    <t>Bi et al., 1978</t>
  </si>
  <si>
    <t>Birzhov A.V.</t>
  </si>
  <si>
    <t>Biomass of young pine plantations in conditions of Bryansk forests</t>
  </si>
  <si>
    <t>Urgent problems of forest management. Collection of sci. papers. Part 1. Bryansk: BGITA, 2008. P. 6-9.</t>
  </si>
  <si>
    <t>Bisch J.L.</t>
  </si>
  <si>
    <t>Annales des Sciences Forestières.  1987.  Vol. 44.  No. 2.  P. 243-258.</t>
  </si>
  <si>
    <t>Un exemple de conversion d'une table de production en volume en tables de production en biomasse: le chêne dans le secteur ligérien</t>
  </si>
  <si>
    <t>Franch</t>
  </si>
  <si>
    <t>Black K., Byrne K.A., Mencuccini M., Tobin B., Nieuwenhuis M., Reidy B., Bolger T., Saiz G., Green C., Farrell E.T., Osborne B.</t>
  </si>
  <si>
    <t>Forestry. 2009. Vol. 82. No. 3. P. 255-272.</t>
  </si>
  <si>
    <t>Carbon stock and stock changes across a Sitka spruce chronosequence on surface-water gley soils</t>
  </si>
  <si>
    <t>Blintsov I.K., Asyutin P.F.</t>
  </si>
  <si>
    <t>Lesovedeniye I Lesnoye Khozyaistvo (Forestry and Forest Management). Issue 18. Minsk, 1983. P. 11-17.</t>
  </si>
  <si>
    <t>Blintsov I.K., Asyutin P.F. Regularities of space distribution of spruce and pine root systems in high productive coniferous forests of Byelorussia Republ.</t>
  </si>
  <si>
    <t>Lesovedeniye I Lesnoye Khozyaistvo (Forestry and Forest Management). Issue 16. Minsk, 1981. P. 13-18.</t>
  </si>
  <si>
    <t>Influence of pure and mished spruce and pine forests on group and fraction compositions of humus of turf-podzol loamy soils</t>
  </si>
  <si>
    <t>Carbon cycle in spruce ecosystems</t>
  </si>
  <si>
    <t>Natural spruce forests of the Russian North: Biodiversity, structure, functions. St.-Peterburg: Nauka. 2006. P. 265-288.</t>
  </si>
  <si>
    <t>Bobkova K.S.</t>
  </si>
  <si>
    <t>Bobkova K.S., Tuzhilkina V.V.</t>
  </si>
  <si>
    <t>Biological productivity and carbon balance components in swamp spruce forests of Russian North</t>
  </si>
  <si>
    <t>Lesovedeniye (Rus. For. Sci.). 2007. No. 6. P. 45-54.</t>
  </si>
  <si>
    <t>Lesovedeniye (Rus. For. Sci.). 1982. No. 5. P. 3-11.</t>
  </si>
  <si>
    <t>Cycling nitrogen and ash elements in pine-spruce forests of the middle taiga</t>
  </si>
  <si>
    <t>Chinese</t>
  </si>
  <si>
    <t>Ecologia (Rus. J. Ecology). 2006. No. 1. P. 23-31.</t>
  </si>
  <si>
    <t>Carbon cycle in spruce ecosystems of the northern taiga</t>
  </si>
  <si>
    <t>Bobkova K.S., Tuzhilkina V.V., Kuzin S.N.</t>
  </si>
  <si>
    <t>Biological productivity of coniferous forests on European North-East</t>
  </si>
  <si>
    <t>Leningrad: Nauka, 1987. 156 p.</t>
  </si>
  <si>
    <t>Lesovedeniye (Rus. For. Sci.). 2005. No. 6. P. 30-37.</t>
  </si>
  <si>
    <t>Biological productivity and carbon balance components in young pine forests</t>
  </si>
  <si>
    <t>Bioproductive process in forest ecosystems of Russian North. St.-Petersburg: Nauka, 2001. P. 52-68.</t>
  </si>
  <si>
    <t>Spruce forests</t>
  </si>
  <si>
    <t>Bondarenko N.Ya.</t>
  </si>
  <si>
    <t>Bull. of  VNIALMI. Issue 7 (59). 1970. P. 33-36.</t>
  </si>
  <si>
    <t>Scots pine phytomass in plantations on dry steppe</t>
  </si>
  <si>
    <t>Bouchon J., Nys C., Ranger J.</t>
  </si>
  <si>
    <t>Acta Oecologica / Oecologia Plantarum.  1985.  Vol. 6 (20).  No. 1.  P. 53-72.</t>
  </si>
  <si>
    <t>Cubage, biomasse et minéralomasse: comparaison de trois taillis simples des Ardennes primaires</t>
  </si>
  <si>
    <t>Boyko A.V., Sidorovich E.A., Moiseeva A.B.</t>
  </si>
  <si>
    <t>Berezina reserve: Studies. 1970. Issue 1. Minsk. P. 51-63.</t>
  </si>
  <si>
    <t>Above-ground productivity of forest and herbaceous vegetation in natural complexes of Berezina reserve</t>
  </si>
  <si>
    <t>1975b</t>
  </si>
  <si>
    <t>Minsk: Nauka i Tekhnika, 1975b. 376 p.</t>
  </si>
  <si>
    <t>Experimental studies of natural complexes in Berezina reserve</t>
  </si>
  <si>
    <t>Kashlev V.F.</t>
  </si>
  <si>
    <t>Reports of Timiryazev Agricult. Academy. Issue 139. 1968. P. 249-252.</t>
  </si>
  <si>
    <t>On distribution of N, P and K in tree plant organs</t>
  </si>
  <si>
    <t>Yurkevich I.D., Parfenov V.I.</t>
  </si>
  <si>
    <t>Lesnoi Zhurnal (Forest Journ.). 1961. No. 1. P. 5-10.</t>
  </si>
  <si>
    <t>Growth dynamics of Alnus incana stands at Byelorussia on different forest types</t>
  </si>
  <si>
    <t xml:space="preserve">Minsk: Nauka i Tekhnika, 1976. 304 p.  </t>
  </si>
  <si>
    <t>Experimental studies on landscapes of Pripyatskii reserve</t>
  </si>
  <si>
    <t>Boyko A.V., Loznukho I.V.</t>
  </si>
  <si>
    <t>Minsk: Nauka i Tekhnika, 1982. 134 p.</t>
  </si>
  <si>
    <t>Bio-ecological peculiarities of forest phytocoenoses of Pripyatski reserve</t>
  </si>
  <si>
    <t>Kirkovski K.K.</t>
  </si>
  <si>
    <t>Botany: Studies. 1986. Issue 27. Minsk: Nauka i Tekhnika. P. 170-172.</t>
  </si>
  <si>
    <t>Structure and productivity of oak phytocoenoses at Pripyat reserve</t>
  </si>
  <si>
    <t>Boyko A.V., Arabey N.M., Evsievich K.M., Kirkovskii K.K., Loznukho I.V., Sidorovich E.A., Surovaya T.P., Schastnyi A.K.</t>
  </si>
  <si>
    <t>Minsk: Nauka i Tekhnika, 1983. 208 p.</t>
  </si>
  <si>
    <t>Ecologic and phytocoenotic studies of forest vegetation in Nalibokskaya Pushcha</t>
  </si>
  <si>
    <t>Boysen Jensen P.</t>
  </si>
  <si>
    <t>Jena: Gustav Fischer, 1932. 108 s.</t>
  </si>
  <si>
    <t>Die stoffproduction der Pflanzen.</t>
  </si>
  <si>
    <t>German</t>
  </si>
  <si>
    <t>1976-77</t>
  </si>
  <si>
    <t>Boysen Jensen P., Müller D.</t>
  </si>
  <si>
    <t>Untersuchengen über die Stoffproduktion in jungen Beständen von Esche und Rotbuche</t>
  </si>
  <si>
    <t>Det Forstlige Forsøgsvaesen i Danmark.  1927.  Bd. 9.  S. 221-268.</t>
  </si>
  <si>
    <t>Danish</t>
  </si>
  <si>
    <t>Braekke F.H.</t>
  </si>
  <si>
    <t>Scand. J. For. Res. 1986. Vol. 1. P. 49-66.</t>
  </si>
  <si>
    <t>Distribution and yield of biomass from young Pinus sylvestris and Picea abies stands on drained and fertilized peatland</t>
  </si>
  <si>
    <t>Medd. Norsk inst. Skogforsk (Reports of the Norwegian Forest Research Institute). 1985. Vol. 38. P. 1-24.</t>
  </si>
  <si>
    <t>Growth in young Pinus sylvestris and Picea abies stands on drained and fertilized peatland</t>
  </si>
  <si>
    <t>Brahim M.B., Gavaland A., Cabanettes A.</t>
  </si>
  <si>
    <t>Scand. J. For. Res. 2000. Vol. 15. P. 171-176.</t>
  </si>
  <si>
    <t>Generalized allometric regression to estimate biomass of Populus in short-rotation coppice</t>
  </si>
  <si>
    <t>Broshtilova M.</t>
  </si>
  <si>
    <t>Forest Sci. (Sofia). 1983. Vol. 20. No. 6. P. 40-50.</t>
  </si>
  <si>
    <t>Above-ground phytomass of young Quercus longipes Stev. Plantations on two site types</t>
  </si>
  <si>
    <t>Forest Sci. (Sofia). 1986. Vol. 23. No. 2. P. 59-66.</t>
  </si>
  <si>
    <t>Biological productivity and turnover of nitrogen and certain ash elements in a plantation of euramerican poplar (P. Bachelieri)</t>
  </si>
  <si>
    <t>Bruno F., Gratani L., Manes F.</t>
  </si>
  <si>
    <t>Annali di Botanica (Roma). 1976-77. Vol. 35-36. P. 109-118.</t>
  </si>
  <si>
    <t>Primi dati sulla biomassa e produttività della lecceta di Castelporziano (Roma): biomassa e produzione di Quercus ilex</t>
  </si>
  <si>
    <t>Bublinec E.</t>
  </si>
  <si>
    <t>Functioning of plant organic matter in Lithuanian ecosystems</t>
  </si>
  <si>
    <t>Lesnictvi. 1986. Vol. 32. № 7. Р. 581-592.</t>
  </si>
  <si>
    <t>Nutrient uptake by biomass extraction from forest ecosystems</t>
  </si>
  <si>
    <t>Bugaev V.A., Mamonov D.N.</t>
  </si>
  <si>
    <t>Lesnoi Zhurnal (Forest Journal). 1986. No. 4.  P. 12-15.</t>
  </si>
  <si>
    <t>Above-ground phytomass of  Scots pine plantations under conditions of Mari Republic</t>
  </si>
  <si>
    <t>Bugaev V.A., Onishchenko V.V.</t>
  </si>
  <si>
    <t>Lesnoi Zhurnal (Forest Journal). 1987. No. 6. P. 15-17.</t>
  </si>
  <si>
    <t>Phytomass of pine forests at Teberda reserve</t>
  </si>
  <si>
    <t>Bugaev V.A., Il’in V.V., Serikov M.T., Mamonov D.N.</t>
  </si>
  <si>
    <t>1985b</t>
  </si>
  <si>
    <t>Lesnaya taksatsiya i lesoustroistvo (Forest Inventory and Forest Planning). Krasnoyarsk: SibTI, 1985b. P. 60-62.</t>
  </si>
  <si>
    <t>Phytomass of coppice oak forests in Saratov region</t>
  </si>
  <si>
    <t>Bugaev V.A., Papezh Yu.E., Uspenski V.V.</t>
  </si>
  <si>
    <t>Lesnoye Khozyaistvo (Rus. Forest Management). 1988. No. 3. P. 28-30.</t>
  </si>
  <si>
    <t>Mensuration of above-ground phytomass of Scots pine plantations on steppe conditions</t>
  </si>
  <si>
    <t>Bumblauskis T.</t>
  </si>
  <si>
    <t>Klaipeda: Klaipeda’s University, 1996. 212 p.</t>
  </si>
  <si>
    <t>Blattmenge and Zuwachs. IX. Die Föhre</t>
  </si>
  <si>
    <t>Mitteil. Schweiz. Anst. forstl. Versuchswesen. 1945. Bd. 24. H. 1. S. 7-103.</t>
  </si>
  <si>
    <t>Mitteil. Schweiz. Anst. fostl. Versuchswesen. 1948. Bd. 25. H. 2. S. 435-493.</t>
  </si>
  <si>
    <t>Blattmenge und Zuwachs. VII. Die Lärche</t>
  </si>
  <si>
    <t>Mitteil. Schweiz. Anst. forstl. Versuchswesen. 1947. Bd. 25. H. 1. S. 211-279.</t>
  </si>
  <si>
    <t>Blattmenge und Zuwachs. VIII. Die Eiche</t>
  </si>
  <si>
    <t>Buzykin A.I., Pshenichnikova L.S.</t>
  </si>
  <si>
    <t>Pine forest productivity. Moscow: Nauka, 1978. P. 69-89.</t>
  </si>
  <si>
    <t>Phytomass and peculiarities of its producing by trees of different coenotic status</t>
  </si>
  <si>
    <t>Pshenichnikova L.S.</t>
  </si>
  <si>
    <t>Pine forest productivity. Moscow: Nauka, 1978. P. 45-68.</t>
  </si>
  <si>
    <t>Development and productivity of pine-hardwood young forests</t>
  </si>
  <si>
    <t>Cabanettes A., Rapp M.</t>
  </si>
  <si>
    <t>Oecol. Plant. 1978. Vol. 13. P. 271-286.</t>
  </si>
  <si>
    <t>Biomasse, minéralomass et productivité d’un écosystème à Pins pignon (Pinus pinea L.) du littoral méditerranéen. I. Biomasse</t>
  </si>
  <si>
    <t>Cai T.J., Li C.S., Liu B.W., Wang C.R.</t>
  </si>
  <si>
    <t>Study on the growth and productivity of Phellodendron amurense and Pinus koraiensis mixed stand</t>
  </si>
  <si>
    <t>Journal of Northeast Forestry University 19(S): 331-336.</t>
  </si>
  <si>
    <t>Calamini G., Gregori E., Hermanin L., Lopresti R.</t>
  </si>
  <si>
    <t>Studio di una faggeta dell’Appennino Pistoiese. Ulteriori indagini su biomassa e produzione primaria netta: distribuzione nelle componenti delle chiome (Study on a beech stand of Central Italy. Further investigations on biomass and net primary production: distribution in the crown components)</t>
  </si>
  <si>
    <t>Annali Accademia Italiana di Scienze Forestali. 1989. Vol. 37. P. 373-399.</t>
  </si>
  <si>
    <t>Calamini G., Gregori E., Hermanin L., Lopresti R., Manolacu M.</t>
  </si>
  <si>
    <t>Studio di una faggeta dell’Appennino Pistoiese: biomassa e produzione primaria netta epigea (Study on a beech stand of Central Italy: aboveground biomass and net primary production)</t>
  </si>
  <si>
    <t>Annali Istituto Sperimentale Studio e Difesa del Suolo, Firenze. 1983. Vol. 14. P. 193-214.</t>
  </si>
  <si>
    <t>Canadell J., Roda F.</t>
  </si>
  <si>
    <t>Can. J. For. Res. 1991. Vol. 21. P. 1771-1778.</t>
  </si>
  <si>
    <t>Root biomass of Qurcus ilex in a montane Mediterranean forest</t>
  </si>
  <si>
    <t>Ferres L.L., Roda F., Verdu A.M.C., Terradas J.</t>
  </si>
  <si>
    <t>Mediterránea. 1980. Vol. 4. P. 23-36.</t>
  </si>
  <si>
    <t>Estructura y funcionalismo de un encinar montano en el Montseny. II. Biomasa arborea</t>
  </si>
  <si>
    <t>Cañellas I., San Miguel A.</t>
  </si>
  <si>
    <t>Ann. For. Sci. (INRA). 2000. Vol. 57. P. 803-810.</t>
  </si>
  <si>
    <t>Biomass of root and shoot systems of Quercus coccifera shrublands in Eastern Spain</t>
  </si>
  <si>
    <t>Forestry. 1980. Vol. 53. No. 1. P. 1-21.</t>
  </si>
  <si>
    <t>Productivity of closely-spaced young poplar on agricultural soils in Britain</t>
  </si>
  <si>
    <t>Study on the productivity of poplar plantations in Nenjiang
sandy land</t>
  </si>
  <si>
    <t>Protection Forest Science and Technology (2): 9-11, 93</t>
  </si>
  <si>
    <t>Carey M.L., O’Brien D.</t>
  </si>
  <si>
    <t>Irish For. 1979. Vol. 1. P. 25-35.</t>
  </si>
  <si>
    <t>Biomass, nutrient content and distribution in a stand of Sitka spruce</t>
  </si>
  <si>
    <t>Cermák J., Riguzzi F., Ceulemans R.</t>
  </si>
  <si>
    <t>Ann. Sci. Forest. 1998. Vol. 55. P. 63-88.</t>
  </si>
  <si>
    <t>Scaling up from the individual tree to the stand level in Scots pine. I. Needle distribution, overall crown and root geometry</t>
  </si>
  <si>
    <t>Xiao C.-W., Yuste J.C., Janssens I.A., Roskams P., Nachtergale L., Carrara A., Sanchez B., Ceulemans R.</t>
  </si>
  <si>
    <t>Tree Physiology. 2003. Vol. 23. P. 505-516.</t>
  </si>
  <si>
    <t>Above- and belowground biomass and net primary production in a 73-year-old Scots pine forest</t>
  </si>
  <si>
    <t>Černy M.</t>
  </si>
  <si>
    <t>Scand. J. For. Res. 1990. Vol. 5. P. 83-95.</t>
  </si>
  <si>
    <t>Biomass of Picea abies (L.) Karst. in Midwestern Bohemia</t>
  </si>
  <si>
    <t>1998b</t>
  </si>
  <si>
    <t>1998a</t>
  </si>
  <si>
    <t>Study on the biomass of water conservation
forest on the north slope of Qilian Mountains</t>
  </si>
  <si>
    <t>Journal of Fujian College of Forestry 18(4): 319-323</t>
  </si>
  <si>
    <t>1996a</t>
  </si>
  <si>
    <t>2005a</t>
  </si>
  <si>
    <t>2005b</t>
  </si>
  <si>
    <t>1996b</t>
  </si>
  <si>
    <t>Biomass and its allocation of Chinese forest ecosystems</t>
  </si>
  <si>
    <t>Luo Y.,  Zhang X., Wang X.,
Lu F.</t>
  </si>
  <si>
    <t>Ecology, 95(7), 2014, p. 2026</t>
  </si>
  <si>
    <t>Chai et al. 1999; cited by Luo et al., 2014</t>
  </si>
  <si>
    <t>Chang et al. 1996; cited by Luo et al., 2014</t>
  </si>
  <si>
    <t>Chang et al. 1996; Wang et al. 1998a; cited by Luo et al., 2014</t>
  </si>
  <si>
    <t>Chang et al. 1997; cited by Luo et al., 2014</t>
  </si>
  <si>
    <t>Chen 1984; cited by Luo et al., 2014</t>
  </si>
  <si>
    <t>Chen 1993; cited by Luo et al., 2014</t>
  </si>
  <si>
    <t>An et al. 1991; cited by Luo et al., 2014</t>
  </si>
  <si>
    <t>Bai et al. 2008; cited by Luo et al., 2014</t>
  </si>
  <si>
    <t>Bao 1991; cited by Luo et al., 2014</t>
  </si>
  <si>
    <t>Bao et al. 1984; cited by Luo et al., 2014</t>
  </si>
  <si>
    <t>Bi et al. 2000; cited by Luo et al., 2014</t>
  </si>
  <si>
    <t>Cai et al. 1991; cited by Luo et al., 2014</t>
  </si>
  <si>
    <t>Cao et al. 2006; cited by Luo et al., 2014</t>
  </si>
  <si>
    <t>Chen 1996; cited by Luo et al., 2014</t>
  </si>
  <si>
    <t>Chen 1998; cited by Luo et al., 2014</t>
  </si>
  <si>
    <t>Chen 2000; cited by Luo et al., 2014</t>
  </si>
  <si>
    <t>Chen 2001; cited by Luo et al., 2014</t>
  </si>
  <si>
    <t>Chen 2005; cited by Luo et al., 2014</t>
  </si>
  <si>
    <t>Chen 2006a; cited by Luo et al., 2014</t>
  </si>
  <si>
    <t>Chen 2006b; cited by Luo et al., 2014</t>
  </si>
  <si>
    <t>Chen 2006c; cited by Luo et al., 2014</t>
  </si>
  <si>
    <t>Chen et al. 1982; cited by Luo et al., 2014</t>
  </si>
  <si>
    <t>Chen et al. 1984; cited by Luo et al., 2014</t>
  </si>
  <si>
    <t>Chen et al. 1986a; cited by Luo et al., 2014</t>
  </si>
  <si>
    <t>Chen et al. 1986b; cited by Luo et al., 2014</t>
  </si>
  <si>
    <t>Chen et al. 1991; cited by Luo et al., 2014</t>
  </si>
  <si>
    <t>Chen et al. 1994; cited by Luo et al., 2014</t>
  </si>
  <si>
    <t>Chen et al. 1995; cited by Luo et al., 2014</t>
  </si>
  <si>
    <t>Chen et al. 1996a; cited by Luo et al., 2014</t>
  </si>
  <si>
    <t>Chen et al. 1996b; cited by Luo et al., 2014</t>
  </si>
  <si>
    <t>Chen et al. 1998; cited by Luo et al., 2014</t>
  </si>
  <si>
    <t>Chen et al. 2000a; cited by Luo et al., 2014</t>
  </si>
  <si>
    <t>Chen et al. 2000b; cited by Luo et al., 2014</t>
  </si>
  <si>
    <t>Chen et al. 2001a; cited by Luo et al., 2014</t>
  </si>
  <si>
    <t>Chen et al. 2001b; cited by Luo et al., 2014</t>
  </si>
  <si>
    <t>Chen et al. 2002; cited by Luo et al., 2014</t>
  </si>
  <si>
    <t>Chen et al. 2005a; cited by Luo et al., 2014</t>
  </si>
  <si>
    <t>Chen et al. 2005b; cited by Luo et al., 2014</t>
  </si>
  <si>
    <t>Cheng et al. 1996; Fan et al. 1996ab; Liao et al. 1996; cited by Luo et al., 2014</t>
  </si>
  <si>
    <t>Cheng etal. 2007; cited by Luo et al., 2014</t>
  </si>
  <si>
    <t>Cui et al. 2003; cited by Luo et al., 2014</t>
  </si>
  <si>
    <t>Dai et al. 2008; cited by Luo et al., 2014</t>
  </si>
  <si>
    <t>Dang et al. 1994a; cited by Luo et al., 2014</t>
  </si>
  <si>
    <t>Dang et al. 1994b; cited by Luo et al., 2014</t>
  </si>
  <si>
    <t>Dang et al. 1997; cited by Luo et al., 2014</t>
  </si>
  <si>
    <t>Deng et al. 1985; cited by Luo et al., 2014</t>
  </si>
  <si>
    <t>Deng et al. 1988; cited by Luo et al., 2014</t>
  </si>
  <si>
    <t>Deng et al. 2000; cited by Luo et al., 2014</t>
  </si>
  <si>
    <t>Di et al. 1991; cited by Luo et al., 2014</t>
  </si>
  <si>
    <t>Ding 2000; cited by Luo et al., 2014</t>
  </si>
  <si>
    <t>Ding 2003; cited by Luo et al., 2014</t>
  </si>
  <si>
    <t>Ding et al. 1990; cited by Luo et al., 2014</t>
  </si>
  <si>
    <t>Dong 2000; cited by Luo et al., 2014</t>
  </si>
  <si>
    <t>Du et al. 1987; cited by Luo et al., 2014</t>
  </si>
  <si>
    <t>Fan et al. 1997; cited by Luo et al., 2014</t>
  </si>
  <si>
    <t>Fan et al. 2005; 2006; cited by Luo et al., 2014</t>
  </si>
  <si>
    <t>Fang 1990; cited by Luo et al., 2014</t>
  </si>
  <si>
    <t>Fang et al. 1991; cited by Luo et al., 2014</t>
  </si>
  <si>
    <t>Fang et al. 1995; cited by Luo et al., 2014</t>
  </si>
  <si>
    <t>Fang et al. 1998; cited by Luo et al., 2014</t>
  </si>
  <si>
    <t>Fang et al. 1999; cited by Luo et al., 2014</t>
  </si>
  <si>
    <t>Fang et al. 2002; cited by Luo et al., 2014</t>
  </si>
  <si>
    <t>Fang et al. 2003a; cited by Luo et al., 2014</t>
  </si>
  <si>
    <t>Fang et al. 2003b; cited by Luo et al., 2014</t>
  </si>
  <si>
    <t>Feng 1980; cited by Luo et al., 2014</t>
  </si>
  <si>
    <t>Feng et al. 1982a; cited by Luo et al., 2014</t>
  </si>
  <si>
    <t>Feng et al. 1982b; cited by Luo et al., 2014</t>
  </si>
  <si>
    <t>Feng et al. 1983; cited by Luo et al., 2014</t>
  </si>
  <si>
    <t>Feng et al. 1999; cited by Luo et al., 2014</t>
  </si>
  <si>
    <t>Feng et al. 2005; cited by Luo et al., 2014</t>
  </si>
  <si>
    <t>Fu 1989; cited by Luo et al., 2014</t>
  </si>
  <si>
    <t>Fu 1994a; cited by Luo et al., 2014</t>
  </si>
  <si>
    <t>Fu 1994b; cited by Luo et al., 2014</t>
  </si>
  <si>
    <t>Fu et al. 1992; cited by Luo et al., 2014</t>
  </si>
  <si>
    <t>Gao 1986; cited by Luo et al., 2014</t>
  </si>
  <si>
    <t>Gao et al. 1992; cited by Luo et al., 2014</t>
  </si>
  <si>
    <t>Gao et al. 2002; cited by Luo et al., 2014</t>
  </si>
  <si>
    <t>Gu et al. 1987; cited by Luo et al., 2014</t>
  </si>
  <si>
    <t>Guan 1986; cited by Luo et al., 2014</t>
  </si>
  <si>
    <t>Guo 2003; cited by Luo et al., 2014</t>
  </si>
  <si>
    <t>Guo 2006; cited by Luo et al., 2014</t>
  </si>
  <si>
    <t>Guo et al. 1991; cited by Luo et al., 2014</t>
  </si>
  <si>
    <t>Guo et al. 2006; cited by Luo et al., 2014</t>
  </si>
  <si>
    <t>Guo et al. 2007; cited by Luo et al., 2014</t>
  </si>
  <si>
    <t>Guo et al. 2008; cited by Luo et al., 2014</t>
  </si>
  <si>
    <t>Han et al. 2007a; cited by Luo et al., 2014</t>
  </si>
  <si>
    <t>Han et al. 2007b; cited by Luo et al., 2014</t>
  </si>
  <si>
    <t>He 1998; cited by Luo et al., 2014</t>
  </si>
  <si>
    <t>He et al. 2001; cited by Luo et al., 2014</t>
  </si>
  <si>
    <t>He et al. 2003; cited by Luo et al., 2014</t>
  </si>
  <si>
    <t>He et al. 2004; cited by Luo et al., 2014</t>
  </si>
  <si>
    <t>He et al. 2008; cited by Luo et al., 2014</t>
  </si>
  <si>
    <t>Hu et al. 1998; cited by Luo et al., 2014</t>
  </si>
  <si>
    <t>Hu et al. 1999; cited by Luo et al., 2014</t>
  </si>
  <si>
    <t>Hu et al. 2008; cited by Luo et al., 2014</t>
  </si>
  <si>
    <t>Huang 1985; cited by Luo et al., 2014</t>
  </si>
  <si>
    <t>Huang 1986; cited by Luo et al., 2014</t>
  </si>
  <si>
    <t>Huang 1988; cited by Luo et al., 2014</t>
  </si>
  <si>
    <t>Huang 1998; cited by Luo et al., 2014</t>
  </si>
  <si>
    <t>Huang 2002; cited by Luo et al., 2014</t>
  </si>
  <si>
    <t>Huang 2006a; cited by Luo et al., 2014</t>
  </si>
  <si>
    <t>Huang 2006b; cited by Luo et al., 2014</t>
  </si>
  <si>
    <t>Huang et al. 1988; cited by Luo et al., 2014</t>
  </si>
  <si>
    <t>Huang et al. 1989; cited by Luo et al., 2014</t>
  </si>
  <si>
    <t>Huang et al. 1991; cited by Luo et al., 2014</t>
  </si>
  <si>
    <t>Huang et al. 1992; cited by Luo et al., 2014</t>
  </si>
  <si>
    <t>Huang et al. 1999; cited by Luo et al., 2014</t>
  </si>
  <si>
    <t>Huang et al. 2000; cited by Luo et al., 2014</t>
  </si>
  <si>
    <t>Huang et al. 2007; cited by Luo et al., 2014</t>
  </si>
  <si>
    <t>Jiang 1986; cited by Luo et al., 2014</t>
  </si>
  <si>
    <t>Jiang 1998; cited by Luo et al., 2014</t>
  </si>
  <si>
    <t>Jiang et al. 1992; cited by Luo et al., 2014</t>
  </si>
  <si>
    <t>Jiao 1984; cited by Luo et al., 2014</t>
  </si>
  <si>
    <t>Jiao 1985; cited by Luo et al., 2014</t>
  </si>
  <si>
    <t>Jie et al. 2002; cited by Luo et al., 2014</t>
  </si>
  <si>
    <t>Kang et al. 2004; cited by Luo et al., 2014</t>
  </si>
  <si>
    <t>Kang et al. 2006; cited by Luo et al., 2014</t>
  </si>
  <si>
    <t>Lai et al. 2004a; cited by Luo et al., 2014</t>
  </si>
  <si>
    <t>Lai et al. 2004b; cited by Luo et al., 2014</t>
  </si>
  <si>
    <t>Li 1984; cited by Luo et al., 2014</t>
  </si>
  <si>
    <t>Li 1993; cited by Luo et al., 2014</t>
  </si>
  <si>
    <t>Li 2000; cited by Luo et al., 2014</t>
  </si>
  <si>
    <t>Li 2002; cited by Luo et al., 2014</t>
  </si>
  <si>
    <t>Li 2007; cited by Luo et al., 2014</t>
  </si>
  <si>
    <t>Li et al. 1985; cited by Luo et al., 2014</t>
  </si>
  <si>
    <t>Li et al. 1986; cited by Luo et al., 2014</t>
  </si>
  <si>
    <t>Li et al. 1988; cited by Luo et al., 2014</t>
  </si>
  <si>
    <t>Li et al. 1992; cited by Luo et al., 2014</t>
  </si>
  <si>
    <t>Li et al. 1995a; cited by Luo et al., 2014</t>
  </si>
  <si>
    <t>Li et al. 1995b; cited by Luo et al., 2014</t>
  </si>
  <si>
    <t>Li et al. 1996a; cited by Luo et al., 2014</t>
  </si>
  <si>
    <t>Li et al. 1996b; cited by Luo et al., 2014</t>
  </si>
  <si>
    <t>Li et al. 1996c; cited by Luo et al., 2014</t>
  </si>
  <si>
    <t>Li et al. 1997; cited by Luo et al., 2014</t>
  </si>
  <si>
    <t>Li et al. 2001; cited by Luo et al., 2014</t>
  </si>
  <si>
    <t>Li et al. 2006a; cited by Luo et al., 2014</t>
  </si>
  <si>
    <t>Li et al. 2006b; cited by Luo et al., 2014</t>
  </si>
  <si>
    <t>Li et al. 2007a; cited by Luo et al., 2014</t>
  </si>
  <si>
    <t>Li et al. 2007c; cited by Luo et al., 2014</t>
  </si>
  <si>
    <t>Li et al. 2007d; cited by Luo et al., 2014</t>
  </si>
  <si>
    <t>Li et al. 2008; cited by Luo et al., 2014</t>
  </si>
  <si>
    <t>Liang et al. 1993; cited by Luo et al., 2014</t>
  </si>
  <si>
    <t>Liang et al. 1995; cited by Luo et al., 2014</t>
  </si>
  <si>
    <t>Liang et al. 2000; cited by Luo et al., 2014</t>
  </si>
  <si>
    <t>Liang et al. 2002; cited by Luo et al., 2014</t>
  </si>
  <si>
    <t>Liang et al. 2006; cited by Luo et al., 2014</t>
  </si>
  <si>
    <t>Liang et al. 2007; cited by Luo et al., 2014</t>
  </si>
  <si>
    <t>Liang et al. 2008; cited by Luo et al., 2014</t>
  </si>
  <si>
    <t>Liao 2006; cited by Luo et al., 2014</t>
  </si>
  <si>
    <t>Liao et al. 1986; cited by Luo et al., 2014</t>
  </si>
  <si>
    <t>Liao et al. 1988; cited by Luo et al., 2014</t>
  </si>
  <si>
    <t>Liao et al. 1991; cited by Luo et al., 2014</t>
  </si>
  <si>
    <t>Liao et al. 1992a; cited by Luo et al., 2014</t>
  </si>
  <si>
    <t>Liao et al. 1992b; cited by Luo et al., 2014</t>
  </si>
  <si>
    <t>Liao et al. 1994; cited by Luo et al., 2014</t>
  </si>
  <si>
    <t>Liao et al. 1995; cited by Luo et al., 2014</t>
  </si>
  <si>
    <t>Lin 1991; cited by Luo et al., 2014</t>
  </si>
  <si>
    <t>Lin 1995; cited by Luo et al., 2014</t>
  </si>
  <si>
    <t>Lin 2002; cited by Luo et al., 2014</t>
  </si>
  <si>
    <t>Lin 2004; cited by Luo et al., 2014</t>
  </si>
  <si>
    <t>Lin 2006a; cited by Luo et al., 2014</t>
  </si>
  <si>
    <t>Lin 2006b; cited by Luo et al., 2014</t>
  </si>
  <si>
    <t>Lin 2007; cited by Luo et al., 2014</t>
  </si>
  <si>
    <t>Lin et al. 1991; cited by Luo et al., 2014</t>
  </si>
  <si>
    <t>Lin et al. 1993; Wu 1999; cited by Luo et al., 2014</t>
  </si>
  <si>
    <t>Lin et al. 1994; cited by Luo et al., 2014</t>
  </si>
  <si>
    <t>Lin et al. 1996a; cited by Luo et al., 2014</t>
  </si>
  <si>
    <t>Lin et al. 1996b; cited by Luo et al., 2014</t>
  </si>
  <si>
    <t>Lin et al. 1999; cited by Luo et al., 2014</t>
  </si>
  <si>
    <t>Lin et al. 2003; cited by Luo et al., 2014</t>
  </si>
  <si>
    <t>Lin et al. 2004; cited by Luo et al., 2014</t>
  </si>
  <si>
    <t>Liu 1980; cited by Luo et al., 2014</t>
  </si>
  <si>
    <t>Liu 1984; cited by Luo et al., 2014</t>
  </si>
  <si>
    <t>Liu 1987; Liu et al. 1985; cited by Luo et al., 2014</t>
  </si>
  <si>
    <t>Liu 1991; cited by Luo et al., 2014</t>
  </si>
  <si>
    <t>Liu 1992; cited by Luo et al., 2014</t>
  </si>
  <si>
    <t>Liu 1995a; cited by Luo et al., 2014</t>
  </si>
  <si>
    <t>Liu 1995b; cited by Luo et al., 2014</t>
  </si>
  <si>
    <t>Liu 1998; cited by Luo et al., 2014</t>
  </si>
  <si>
    <t>Liu 2002; cited by Luo et al., 2014</t>
  </si>
  <si>
    <t>Liu 2006a; cited by Luo et al., 2014</t>
  </si>
  <si>
    <t>Liu 2006b; cited by Luo et al., 2014</t>
  </si>
  <si>
    <t>Liu et al. 1993a; cited by Luo et al., 2014</t>
  </si>
  <si>
    <t>Liu et al. 1993b; cited by Luo et al., 2014</t>
  </si>
  <si>
    <t>Liu et al. 1995; cited by Luo et al., 2014</t>
  </si>
  <si>
    <t>Liu et al. 1997a; cited by Luo et al., 2014</t>
  </si>
  <si>
    <t>Liu et al. 1997b; cited by Luo et al., 2014</t>
  </si>
  <si>
    <t>Liu et al. 1998; cited by Luo et al., 2014</t>
  </si>
  <si>
    <t>Liu et al. 2001; cited by Luo et al., 2014</t>
  </si>
  <si>
    <t>Liu et al. 2003; cited by Luo et al., 2014</t>
  </si>
  <si>
    <t>Liu et al. 2007; cited by Luo et al., 2014</t>
  </si>
  <si>
    <t>Lu 2002; cited by Luo et al., 2014</t>
  </si>
  <si>
    <t>Lu et al. 2000; cited by Luo et al., 2014</t>
  </si>
  <si>
    <t>LЁ№ et al. 2007; cited by Luo et al., 2014</t>
  </si>
  <si>
    <t>Luo 1995; cited by Luo et al., 2014</t>
  </si>
  <si>
    <t>Luo et al. 1998; cited by Luo et al., 2014</t>
  </si>
  <si>
    <t>Luo et al. 2004; cited by Luo et al., 2014</t>
  </si>
  <si>
    <t>Ma 1988; 1989; cited by Luo et al., 2014</t>
  </si>
  <si>
    <t>Ma et al. 1989; cited by Luo et al., 2014</t>
  </si>
  <si>
    <t>Ma et al. 2000; cited by Luo et al., 2014</t>
  </si>
  <si>
    <t>Ma et al. 2002; cited by Luo et al., 2014</t>
  </si>
  <si>
    <t>Ma et al. 2007; cited by Luo et al., 2014</t>
  </si>
  <si>
    <t>Ma et al. 2008; cited by Luo et al., 2014</t>
  </si>
  <si>
    <t>Man 2008; cited by Luo et al., 2014</t>
  </si>
  <si>
    <t>Mu 1982; cited by Luo et al., 2014</t>
  </si>
  <si>
    <t>Mu et al. 1995ab; cited by Luo et al., 2014</t>
  </si>
  <si>
    <t>Nie 1993; cited by Luo et al., 2014</t>
  </si>
  <si>
    <t>Nie et al. 1997; cited by Luo et al., 2014</t>
  </si>
  <si>
    <t>Nie et al. 1997; Shen et al. 1985; cited by Luo et al., 2014</t>
  </si>
  <si>
    <t>Pan 1990; cited by Luo et al., 2014</t>
  </si>
  <si>
    <t>Pan 2005a; cited by Luo et al., 2014</t>
  </si>
  <si>
    <t>Pan 2005b; cited by Luo et al., 2014</t>
  </si>
  <si>
    <t>Pan et al. 1978; cited by Luo et al., 2014</t>
  </si>
  <si>
    <t>Pan et al. 1983; cited by Luo et al., 2014</t>
  </si>
  <si>
    <t>Pan et al. 2002; cited by Luo et al., 2014</t>
  </si>
  <si>
    <t>Pan et al. 2008; cited by Luo et al., 2014</t>
  </si>
  <si>
    <t>Pang et al. 2002; cited by Luo et al., 2014</t>
  </si>
  <si>
    <t>Peng 2003; cited by Luo et al., 2014</t>
  </si>
  <si>
    <t>Peng 2008; cited by Luo et al., 2014</t>
  </si>
  <si>
    <t>Peng et al. 1992; cited by Luo et al., 2014</t>
  </si>
  <si>
    <t>Peng et al. 1998; cited by Luo et al., 2014</t>
  </si>
  <si>
    <t>Peng et al. 2003; cited by Luo et al., 2014</t>
  </si>
  <si>
    <t>Qi et al. 2007; cited by Luo et al., 2014</t>
  </si>
  <si>
    <t>Qin et al. 2007; cited by Luo et al., 2014</t>
  </si>
  <si>
    <t>Qin et al. 2008; cited by Luo et al., 2014</t>
  </si>
  <si>
    <t>Qiu et al. 1999; cited by Luo et al., 2014</t>
  </si>
  <si>
    <t>Ren et al. 2000; cited by Luo et al., 2014</t>
  </si>
  <si>
    <t>Ru 1996; cited by Luo et al., 2014</t>
  </si>
  <si>
    <t>Shen et al. 2005; cited by Luo et al., 2014</t>
  </si>
  <si>
    <t>Shi 1989; cited by Luo et al., 2014</t>
  </si>
  <si>
    <t>Shi et al. 1996; cited by Luo et al., 2014</t>
  </si>
  <si>
    <t>Shi et al. 1997; cited by Luo et al., 2014</t>
  </si>
  <si>
    <t>Song et al. 1997; cited by Luo et al., 2014</t>
  </si>
  <si>
    <t>Su 1988; cited by Luo et al., 2014</t>
  </si>
  <si>
    <t>Su 1995; cited by Luo et al., 2014</t>
  </si>
  <si>
    <t>Su 2000; cited by Luo et al., 2014</t>
  </si>
  <si>
    <t>Su 2007; cited by Luo et al., 2014</t>
  </si>
  <si>
    <t>Su et al. 2000; cited by Luo et al., 2014</t>
  </si>
  <si>
    <t>Su et al. 2003; cited by Luo et al., 2014</t>
  </si>
  <si>
    <t>Sun 1981; cited by Luo et al., 2014</t>
  </si>
  <si>
    <t>Sun et al. 1992; cited by Luo et al., 2014</t>
  </si>
  <si>
    <t>Sun et al. 2006; cited by Luo et al., 2014</t>
  </si>
  <si>
    <t>Sun et al. 2007; cited by Luo et al., 2014</t>
  </si>
  <si>
    <t>Tang et al. 1998; cited by Luo et al., 2014</t>
  </si>
  <si>
    <t>Tang et al. 2003; cited by Luo et al., 2014</t>
  </si>
  <si>
    <t>Tang et al. 2008; cited by Luo et al., 2014</t>
  </si>
  <si>
    <t>Tao et al. 1990; cited by Luo et al., 2014</t>
  </si>
  <si>
    <t>Tian et al. 1990; cited by Luo et al., 2014</t>
  </si>
  <si>
    <t>Tian et al. 1991; cited by Luo et al., 2014</t>
  </si>
  <si>
    <t>Tian et al. 1997a; cited by Luo et al., 2014</t>
  </si>
  <si>
    <t>Tian et al. 1997ab; cited by Luo et al., 2014</t>
  </si>
  <si>
    <t>Tian et al. 1997b; cited by Luo et al., 2014</t>
  </si>
  <si>
    <t>Tian et al. 1997bc; cited by Luo et al., 2014</t>
  </si>
  <si>
    <t>Tian et al. 1997c; cited by Luo et al., 2014</t>
  </si>
  <si>
    <t>Tian et al. 2002; cited by Luo et al., 2014</t>
  </si>
  <si>
    <t>Tong 2008; cited by Luo et al., 2014</t>
  </si>
  <si>
    <t>Wang 1985; cited by Luo et al., 2014</t>
  </si>
  <si>
    <t>Wang 1993; cited by Luo et al., 2014</t>
  </si>
  <si>
    <t>Wang et al. 1989; cited by Luo et al., 2014</t>
  </si>
  <si>
    <t>Wang et al. 1990; cited by Luo et al., 2014</t>
  </si>
  <si>
    <t>Wang et al. 1993; cited by Luo et al., 2014</t>
  </si>
  <si>
    <t>Wang et al. 1998a; cited by Luo et al., 2014</t>
  </si>
  <si>
    <t>Wang et al. 1998b; cited by Luo et al., 2014</t>
  </si>
  <si>
    <t>Wang et al. 1999a; cited by Luo et al., 2014</t>
  </si>
  <si>
    <t>Wang et al. 1999b; cited by Luo et al., 2014</t>
  </si>
  <si>
    <t>Wang et al. 2000; cited by Luo et al., 2014</t>
  </si>
  <si>
    <t>Wang et al. 2003; cited by Luo et al., 2014</t>
  </si>
  <si>
    <t>Wang et al. 2005; cited by Luo et al., 2014</t>
  </si>
  <si>
    <t>Wang et al. 2007a; cited by Luo et al., 2014</t>
  </si>
  <si>
    <t>Wang et al. 2007b; cited by Luo et al., 2014</t>
  </si>
  <si>
    <t>Wei 2001; cited by Luo et al., 2014</t>
  </si>
  <si>
    <t>Wei et al. 1991; cited by Luo et al., 2014</t>
  </si>
  <si>
    <t>Wen 1993; cited by Luo et al., 2014</t>
  </si>
  <si>
    <t>Wen et al. 1988; cited by Luo et al., 2014</t>
  </si>
  <si>
    <t>Wen et al. 1997; cited by Luo et al., 2014</t>
  </si>
  <si>
    <t>Wen et al. 1999; cited by Luo et al., 2014</t>
  </si>
  <si>
    <t>Wen et al. 2000a; cited by Luo et al., 2014</t>
  </si>
  <si>
    <t>Wen et al. 2000b; cited by Luo et al., 2014</t>
  </si>
  <si>
    <t>Wu 1995; cited by Luo et al., 2014</t>
  </si>
  <si>
    <t>Wu 2005a; cited by Luo et al., 2014</t>
  </si>
  <si>
    <t>Wu 2005b; cited by Luo et al., 2014</t>
  </si>
  <si>
    <t>Wu et al. 1991; cited by Luo et al., 2014</t>
  </si>
  <si>
    <t>Wu et al. 1994a; cited by Luo et al., 2014</t>
  </si>
  <si>
    <t>Wu et al. 1994b; cited by Luo et al., 2014</t>
  </si>
  <si>
    <t>Wu et al. 1994c; cited by Luo et al., 2014</t>
  </si>
  <si>
    <t>Wu et al. 1994d; cited by Luo et al., 2014</t>
  </si>
  <si>
    <t>Wu et al. 1996; cited by Luo et al., 2014</t>
  </si>
  <si>
    <t>Wu et al. 1997; cited by Luo et al., 2014</t>
  </si>
  <si>
    <t>Wu et al. 1999; cited by Luo et al., 2014</t>
  </si>
  <si>
    <t>Wu et al. 2003; cited by Luo et al., 2014</t>
  </si>
  <si>
    <t>Wu et al. 2004; cited by Luo et al., 2014</t>
  </si>
  <si>
    <t>Wu et al. 2006; cited by Luo et al., 2014</t>
  </si>
  <si>
    <t>Xia et al. 1987; cited by Luo et al., 2014</t>
  </si>
  <si>
    <t>Xiao 1988; cited by Luo et al., 2014</t>
  </si>
  <si>
    <t>Xiao 1990; cited by Luo et al., 2014</t>
  </si>
  <si>
    <t>Xiao 1992; cited by Luo et al., 2014</t>
  </si>
  <si>
    <t>Xiao 2000; cited by Luo et al., 2014</t>
  </si>
  <si>
    <t>Xiao et al. 1983; cited by Luo et al., 2014</t>
  </si>
  <si>
    <t>Xiao et al. 1999; cited by Luo et al., 2014</t>
  </si>
  <si>
    <t>Xiao et al. 2000; cited by Luo et al., 2014</t>
  </si>
  <si>
    <t>Xie 2004; cited by Luo et al., 2014</t>
  </si>
  <si>
    <t>Xie et al. 1996; cited by Luo et al., 2014</t>
  </si>
  <si>
    <t>Xie et al. 2001a; cited by Luo et al., 2014</t>
  </si>
  <si>
    <t>Xie et al. 2001b; cited by Luo et al., 2014</t>
  </si>
  <si>
    <t>Xie et al. 2005ab; cited by Luo et al., 2014</t>
  </si>
  <si>
    <t>Xie et al. 2007; cited by Luo et al., 2014</t>
  </si>
  <si>
    <t>Xu 1994; cited by Luo et al., 2014</t>
  </si>
  <si>
    <t>Xu et al. 1985; cited by Luo et al., 2014</t>
  </si>
  <si>
    <t>Xu et al. 1990; cited by Luo et al., 2014</t>
  </si>
  <si>
    <t>Xu et al. 1998a; cited by Luo et al., 2014</t>
  </si>
  <si>
    <t>Xu et al. 1998b; cited by Luo et al., 2014</t>
  </si>
  <si>
    <t>Xu et al. 2000; cited by Luo et al., 2014</t>
  </si>
  <si>
    <t>Xu et al. 2004; cited by Luo et al., 2014</t>
  </si>
  <si>
    <t>Xu et al. 2005; cited by Luo et al., 2014</t>
  </si>
  <si>
    <t>Xu et al. 2006; cited by Luo et al., 2014</t>
  </si>
  <si>
    <t>Xu et al. 2007; cited by Luo et al., 2014</t>
  </si>
  <si>
    <t>Yan et al. 1995; Cao et al. 2006; cited by Luo et al., 2014</t>
  </si>
  <si>
    <t>Yan et al. 1997; cited by Luo et al., 2014</t>
  </si>
  <si>
    <t>Yang 2004a; cited by Luo et al., 2014</t>
  </si>
  <si>
    <t>Yang 2004b; cited by Luo et al., 2014</t>
  </si>
  <si>
    <t>Yang et al. 1987; cited by Luo et al., 2014</t>
  </si>
  <si>
    <t>Yang et al. 1988; cited by Luo et al., 2014</t>
  </si>
  <si>
    <t>Yang et al. 1991; cited by Luo et al., 2014</t>
  </si>
  <si>
    <t>Yang et al. 1996; cited by Luo et al., 2014</t>
  </si>
  <si>
    <t>Yang et al. 1999ab; cited by Luo et al., 2014</t>
  </si>
  <si>
    <t>Yang et al. 2000; cited by Luo et al., 2014</t>
  </si>
  <si>
    <t>Yang et al. 2001; cited by Luo et al., 2014</t>
  </si>
  <si>
    <t>Yang et al. 2003; cited by Luo et al., 2014</t>
  </si>
  <si>
    <t>Yang et al. 2004; cited by Luo et al., 2014</t>
  </si>
  <si>
    <t>Yang et al. 2007a; cited by Luo et al., 2014</t>
  </si>
  <si>
    <t>Yang et al. 2007b; cited by Luo et al., 2014</t>
  </si>
  <si>
    <t>Yang et al. 2008; cited by Luo et al., 2014</t>
  </si>
  <si>
    <t>Yao 1988; 1989; cited by Luo et al., 2014</t>
  </si>
  <si>
    <t>Yao 2003; cited by Luo et al., 2014</t>
  </si>
  <si>
    <t>Yao et al. 1989; cited by Luo et al., 2014</t>
  </si>
  <si>
    <t>Yao et al. 1998; cited by Luo et al., 2014</t>
  </si>
  <si>
    <t>Yao et al. 2003; cited by Luo et al., 2014</t>
  </si>
  <si>
    <t>Ye et al. 1984; cited by Luo et al., 2014</t>
  </si>
  <si>
    <t>Ye et al. 1996; cited by Luo et al., 2014</t>
  </si>
  <si>
    <t>Ye et al. 2003; cited by Luo et al., 2014</t>
  </si>
  <si>
    <t>Ye et al. 2007; cited by Luo et al., 2014</t>
  </si>
  <si>
    <t>Ye et al. 2008; cited by Luo et al., 2014</t>
  </si>
  <si>
    <t>Yi et al. 2008; cited by Luo et al., 2014</t>
  </si>
  <si>
    <t>Yu 1991; cited by Luo et al., 2014</t>
  </si>
  <si>
    <t>Yu et al. 1990; cited by Luo et al., 2014</t>
  </si>
  <si>
    <t>Yu et al. 1993; cited by Luo et al., 2014</t>
  </si>
  <si>
    <t>Yu et al. 2000abc; cited by Luo et al., 2014</t>
  </si>
  <si>
    <t>Yu et al. 2005a; cited by Luo et al., 2014</t>
  </si>
  <si>
    <t>Yu et al. 2005b; cited by Luo et al., 2014</t>
  </si>
  <si>
    <t>Yuan et al. 1998; cited by Luo et al., 2014</t>
  </si>
  <si>
    <t>Yuan et al. 2002; cited by Luo et al., 2014</t>
  </si>
  <si>
    <t>Zeng 2007; cited by Luo et al., 2014</t>
  </si>
  <si>
    <t>Zeng et al. 1995; cited by Luo et al., 2014</t>
  </si>
  <si>
    <t>Zeng et al. 1997; cited by Luo et al., 2014</t>
  </si>
  <si>
    <t>Zeng et al. 2008; cited by Luo et al., 2014</t>
  </si>
  <si>
    <t>Zhai 1982ab; cited by Luo et al., 2014</t>
  </si>
  <si>
    <t>Zhai et al. 1992; cited by Luo et al., 2014</t>
  </si>
  <si>
    <t>Zhan et al. 1990; cited by Luo et al., 2014</t>
  </si>
  <si>
    <t>Zhang 1981; cited by Luo et al., 2014</t>
  </si>
  <si>
    <t>Zhang 1990; cited by Luo et al., 2014</t>
  </si>
  <si>
    <t>Zhang 1992a; cited by Luo et al., 2014</t>
  </si>
  <si>
    <t>Zhang 2000; cited by Luo et al., 2014</t>
  </si>
  <si>
    <t>Zhang 2006; cited by Luo et al., 2014</t>
  </si>
  <si>
    <t>Zhang et al. 1984; cited by Luo et al., 2014</t>
  </si>
  <si>
    <t>Zhang et al. 1992a; cited by Luo et al., 2014</t>
  </si>
  <si>
    <t>Zhang et al. 1992b; cited by Luo et al., 2014</t>
  </si>
  <si>
    <t>Zhang et al. 1993; cited by Luo et al., 2014</t>
  </si>
  <si>
    <t>Zhang et al. 1994; cited by Luo et al., 2014</t>
  </si>
  <si>
    <t>Zhang et al. 1995a; cited by Luo et al., 2014</t>
  </si>
  <si>
    <t>Zhang et al. 1995b; cited by Luo et al., 2014</t>
  </si>
  <si>
    <t>Zhang et al. 1995c; cited by Luo et al., 2014</t>
  </si>
  <si>
    <t>Zhang et al. 1996; cited by Luo et al., 2014</t>
  </si>
  <si>
    <t>Zhang et al. 1997; cited by Luo et al., 2014</t>
  </si>
  <si>
    <t>Zhang et al. 1999; cited by Luo et al., 2014</t>
  </si>
  <si>
    <t>Zhang et al. 2004; cited by Luo et al., 2014</t>
  </si>
  <si>
    <t>Zhang et al. 2005; cited by Luo et al., 2014</t>
  </si>
  <si>
    <t>Zhang et al. 2006; cited by Luo et al., 2014</t>
  </si>
  <si>
    <t>Zhang et al. 2007a; cited by Luo et al., 2014</t>
  </si>
  <si>
    <t>Zhang et al. 2007b; cited by Luo et al., 2014</t>
  </si>
  <si>
    <t>Zhao 2006; cited by Luo et al., 2014</t>
  </si>
  <si>
    <t>Zhao et al. 1999; cited by Luo et al., 2014</t>
  </si>
  <si>
    <t>Zhao et al. 2006; cited by Luo et al., 2014</t>
  </si>
  <si>
    <t>Zheng 1986; cited by Luo et al., 2014</t>
  </si>
  <si>
    <t>Zheng 1996; cited by Luo et al., 2014</t>
  </si>
  <si>
    <t>Zheng 1998; cited by Luo et al., 2014</t>
  </si>
  <si>
    <t>Zheng et al. 1997; cited by Luo et al., 2014</t>
  </si>
  <si>
    <t>Zheng et al. 1998; cited by Luo et al., 2014</t>
  </si>
  <si>
    <t>Zheng et al. 2005; cited by Luo et al., 2014</t>
  </si>
  <si>
    <t>Zhong et al. 2008; cited by Luo et al., 2014</t>
  </si>
  <si>
    <t>Zhou 1999; cited by Luo et al., 2014</t>
  </si>
  <si>
    <t>Zhou 2002; cited by Luo et al., 2014</t>
  </si>
  <si>
    <t>Zhou 2004; cited by Luo et al., 2014</t>
  </si>
  <si>
    <t>Zhou et al. 1993; cited by Luo et al., 2014</t>
  </si>
  <si>
    <t>Zhou et al. 1997; cited by Luo et al., 2014</t>
  </si>
  <si>
    <t>Zhu et al. 1993; cited by Luo et al., 2014</t>
  </si>
  <si>
    <t>Zhu et al. 1995; cited by Luo et al., 2014</t>
  </si>
  <si>
    <t>Zhu et al. 2002; cited by Luo et al., 2014</t>
  </si>
  <si>
    <t>Zhu et al. 2006; cited by Luo et al., 2014</t>
  </si>
  <si>
    <t>Zhu et al. 2007; cited by Luo et al., 2014</t>
  </si>
  <si>
    <t>Zou 2008; cited by Luo et al., 2014</t>
  </si>
  <si>
    <t>Sci. Silvae Sinica. 1980. Vol. 40. P. 269-277 .</t>
  </si>
  <si>
    <t>A preliminary study on the biomass and production of Picea koraiensis Nakai forest communities in the dune</t>
  </si>
  <si>
    <t>Chen L., Xiao Y., Gai Q., Ji W.</t>
  </si>
  <si>
    <t>J. Shanxi Agric. Univ. 1991. Vol. 11, No. 3. P. 240-247 .</t>
  </si>
  <si>
    <t>Preliminary study of community biomass of Larix principis-rupprechtii in Pangquangou natural conservation area: structure, biomass and NPP</t>
  </si>
  <si>
    <t>Cheng Y., Li Z.</t>
  </si>
  <si>
    <t>Preliminary study of biomass of three forest types of Larix gmelinii</t>
  </si>
  <si>
    <t>Inner Mongolian For. Invest. Des. 1989. Vol. 7, No. 4. P. 29-39 .</t>
  </si>
  <si>
    <t>Biological productivity and chemical element cycling in plant communities. Leningrad: Nauka, 1971. P. 213-219.</t>
  </si>
  <si>
    <t>Soils and plant community productivity. Issue 1. Moscow: State University, 1972. P. 94-116.</t>
  </si>
  <si>
    <t>Transactions of Kharkov Agricultural Institute. 1975. Issue 210. P. 102-107.</t>
  </si>
  <si>
    <t>Transactions of Kharkov Agricultural Institute. 1976. Issue 225. P. 59-63.</t>
  </si>
  <si>
    <t>Ecology of taiga forests. Arkhangelsk: Forestry and Wood Chemistry Institute. 1978. P. 32-42.</t>
  </si>
  <si>
    <t>Lesnoi Zhurnal (Forest Journ.). 1997. No. 5. P. 7-16.</t>
  </si>
  <si>
    <t>Increase of forest productivity on European North. Arkhangelsk: SevNIILKh, 1992. P. 34-42.</t>
  </si>
  <si>
    <t>Thinnings and clear cuttings on European North. Arkhangelsk: Institute of Forest and Forest Chemie, 1980. P. 6-29.</t>
  </si>
  <si>
    <t>Material of annual session in 1977. Arkhangelsk, 1978. P. 25-26.</t>
  </si>
  <si>
    <t>Aquat. Bot. 1978. Vol. 4. P. 43-52.</t>
  </si>
  <si>
    <t>Water, Air and Soil Pollution. 1995. Vol. 82. No. 1-2. P. 125-131.</t>
  </si>
  <si>
    <t xml:space="preserve">Proceed. IUFRO Inter-Divisional Seoul Confer.  Korea: Forestry Research Institute, 1998.  P. 52-57. </t>
  </si>
  <si>
    <t>World Resource Review. 1996a. Vol. 8. No. 2. P. 215-230.</t>
  </si>
  <si>
    <t>J. For. Plann. 1996b. Vol. 2. P. 151-155.</t>
  </si>
  <si>
    <t xml:space="preserve">Lesnaya taksatsiya i lesoustroistvo (Forest Inventory and Forest Planning). Krasnoyarsk: SibSTU, 2004. No. 1(33). P. 27-32. </t>
  </si>
  <si>
    <t>Ecology and nature use on  Mongolia. Pushchino. Sci. Centre of RAS, 1992. P. 249-259.</t>
  </si>
  <si>
    <t>Reports of Academy of Sci. USSR. 1948. Vol. 59. No. 8. P. 1487-1490.</t>
  </si>
  <si>
    <t>Transactions of Povolgie Forest Engineering Institute. Issue 51. Ioshkar-Ola, 1956. P. 87-108.</t>
  </si>
  <si>
    <t xml:space="preserve">Lesnoye Khozyaistvo (Rus. For. Management). 1953. No. 6. P. 21-24. </t>
  </si>
  <si>
    <t>Lesnoi Zhurnal (Forest Journ.). 1960. No. 2. P. 8-12.</t>
  </si>
  <si>
    <t>Ecology and Forest Preservation. Leningrad: Forest Engineering Academy, 1981. P. 31-36.</t>
  </si>
  <si>
    <t>Lesovedeniye (Rus. For. Sci.). 1975. No. 3. P. 12-20.</t>
  </si>
  <si>
    <t>Reichle D. E. (ed.). Dynamic properties of forest ecosystems. IBP-23. Cambridge: Univ. Press, 1981. P. 567-672.</t>
  </si>
  <si>
    <t>Kyoto Biomass Studies.  University of Maine, Orono, USA. 1981. P. 125-128.</t>
  </si>
  <si>
    <t>Lesnictvi. 1985. Vol. 31. № 4. Р. 273-286.</t>
  </si>
  <si>
    <t>Botan. Zhurnal (Rus. Bot. Journal). 1974. Vol. 59. No. 8. P. 1193-1197.</t>
  </si>
  <si>
    <t>Bull. de la Classe des Sciences. Academie Royale de Belgique, Bruxelles. 1973a. 5 serie. Vol. 59. P. 480-491.</t>
  </si>
  <si>
    <t>Bulletin de la Classe des Sciences. Acad. Royale de Belgique, Bruxelles. 1973b. 5e série. Tome 59. P. 303-331.</t>
  </si>
  <si>
    <t>Botan. Zhurnal (Rus. Bot. Journ). 1985. Vol. 70. No. 1. P. 54-58.</t>
  </si>
  <si>
    <t>Botan. Zhurnal (Rus. Bot. Journ). 1987. Vol. 72. No. 4. P. 505-511.</t>
  </si>
  <si>
    <t>Biological productivity and cycling chemical elements in plant communities. Leningrad: Nauka, 1971. P. 43-46.</t>
  </si>
  <si>
    <t>Arch. Forstwesen. 1968. Bd. 17. H. 4. S. 391-412.</t>
  </si>
  <si>
    <t>Gorskostopanska Nauka (Forest Sci.) Sofia. 1987. Vol. 24. No. 4. P. 10-17.</t>
  </si>
  <si>
    <t>Gorskostopanska Nauka (Forest Sci.) Sofia. 1984. Vol. 21. No. 3. P. 37-44.</t>
  </si>
  <si>
    <t>Gorskostopanska Nauka (Forest Sci.) Sofia. 1986. Vol. 23. No. 6. P. 44-50.</t>
  </si>
  <si>
    <t>Gorskostopanska Nauka (Forest Sci.) Sofia. 1987. Vol. 24. No. 3. P. 19-24.</t>
  </si>
  <si>
    <t>Acta Phytoecologica et Geobotanica Sinica. 1990. Vol. 14. No. 3. P. 226-236 .</t>
  </si>
  <si>
    <t>J. of Northeast Forestry University. 1989. Vol. 17, No. 4. P. 1-9 .</t>
  </si>
  <si>
    <t>Symposium on primary productivity and mineral cycling in natural ecosystems.  University of Maine, USA. 1967.  P. 167 – 186.</t>
  </si>
  <si>
    <t>Productivité biologique en Belgique (P. Duvigneaud and P. Kestemont, eds.). SCOPE: Editions Duculot, Paris – Gembloux, 1977а. P. 489-500.</t>
  </si>
  <si>
    <t>Productivity of forest ecosystems (P. Duvigneaud, ed.).  UNESCO: Paris, 1971. P. 259-270.</t>
  </si>
  <si>
    <t>Forestry studies at Far East. Issue 4. Vladivostok: Biology and Soil Institute, 1970. P. 63-79.</t>
  </si>
  <si>
    <t>Biological productivity of spruce forests. Tartu: IBP, 1971. P. 77-82.</t>
  </si>
  <si>
    <t>Proc. of Biology and Soil Institute. 1975. Vol. 33 (136). P. 30-50.</t>
  </si>
  <si>
    <t>Forestry studies at Far East. Issue 4. Vladivostok: Biology and Soil Institute, 1970. P. 81-89.</t>
  </si>
  <si>
    <t>Forest Inventory and Forest Planning (Inter-institutional collection of scientific works). Kaunas: Lithuanian Agricultural Academy, 1988. P. 60-69.</t>
  </si>
  <si>
    <t>Vestnik Leningrad State University. Geological and Geographical Series. 1960. Issue 12. No. 2. P. 110-126.</t>
  </si>
  <si>
    <t>Forest Science and Praxis. Issue 24. Minsk, 1974. P. 28-31.</t>
  </si>
  <si>
    <t>Transactions on forest experiment affair. Kazach Forest Experimental Station of VASKhNIL. 1934. 77 p.</t>
  </si>
  <si>
    <t>Larch: Problems of complex processing. Krasnoyarsk: Sib. Techn. Inst., 1986. P. 23-25.</t>
  </si>
  <si>
    <t>Communications of Forest Institute AS USSR. 1954. Issue 2. P. 5-29.</t>
  </si>
  <si>
    <t>J. Ecol. 1974. Vol. 62. P. 821-830.</t>
  </si>
  <si>
    <t>Lesovedeniye I Lesnoye Khozyaistvo (Forestry and Forest Management). Issue 23. Minsk, 1988. P. 74-76.</t>
  </si>
  <si>
    <t xml:space="preserve">Vertical-fractional distribution of forest biomass. Moscow: Nauka, 1986. P. 110-117.     </t>
  </si>
  <si>
    <t>Acta Ecologica Sinica. 1996. Vol. 16. No. 5. P. 497-508 (Chin).</t>
  </si>
  <si>
    <t>Scientia Silvae Sinicae. 1996. Vol. 32. No 4. P. 334-341 .</t>
  </si>
  <si>
    <t>Forstwissenschaftliches Centralblatt. 1991. Bd. 110. S. 248-262.</t>
  </si>
  <si>
    <t>Scientia Silvae Sinicae. 1985. Vol. 21. No.1. P. 86-92 .</t>
  </si>
  <si>
    <t>USDA Forest Service, Intermountain Research Station. GTR-INT-319 (Ecology and Management of Larix forests: A look ahead. Proc. Intern. Symp.). 1995. P. 240-243.</t>
  </si>
  <si>
    <t>Wissenschaftl. Zeitschrift der TU Dresden. 1987. Bd. 36. H. 6. S. 225-234.</t>
  </si>
  <si>
    <t>Fertilizer Research. 1983. Vol. 4. P. 155-164.</t>
  </si>
  <si>
    <t>Ecology of northern forests: Proc. of the conference. Vol. 2. Syktyvkar: Biology Institute, 1989. P. 85-87.</t>
  </si>
  <si>
    <t>Ekologia (Rus. J. Ecology). 1993. No. 4. P. 33-39.</t>
  </si>
  <si>
    <t>Forestry. 1982. Vol. 55. № 1. P. 1-17.</t>
  </si>
  <si>
    <t>J. Ecol. 1970. Vol. 58. P. 275-296.</t>
  </si>
  <si>
    <t>Spruce Forest Ecosystem Structure and Ecology. Vol. 1. (Estonian IBP Report, 11). Tartu, 1977. P. 21-36.</t>
  </si>
  <si>
    <t>Meldinger fra Norges Landbrukshogskole. 1981. Vol. 60, No. 12. P. 1-17.</t>
  </si>
  <si>
    <t>J. Jap. For. Soc. 1967. Vol. 49. P. 143-149.</t>
  </si>
  <si>
    <t>Bull. Kyoto Univ. For. 1971. Vol. 42.  P. 128-142.</t>
  </si>
  <si>
    <t>Bull. Kyoto Univ. For. 1967. Vol. 39. P. 9-26.</t>
  </si>
  <si>
    <t>Bull. Kyoto Univ. For. 1979. Vol. 51.  P. 58-70.</t>
  </si>
  <si>
    <t xml:space="preserve">Bull. Kyoto Univ. Forests. 1977. Vol. 49. P. 41-52. </t>
  </si>
  <si>
    <t>Lesnoye Khozyaistvo (Rus. Forest Management). 1996. No. 3. P. 17-18.</t>
  </si>
  <si>
    <t>Ural forests and their management. Ekaterinburg. Issue 26. 2005. P. 43-51.</t>
  </si>
  <si>
    <t>Lesovedeniye (Rus. For. Sci.). 2001. No. 3. P. 38-45.</t>
  </si>
  <si>
    <t>Lesnoi Zhurnal (Forest Journal). 2009b. No. 6. P. 13-20.</t>
  </si>
  <si>
    <t xml:space="preserve">Vestnik of  Mari State Technical University. 2009a. No. 2(6). P. 77-82. </t>
  </si>
  <si>
    <t>Gabeyev V.N. Phytomass of 10-year pine plantations</t>
  </si>
  <si>
    <t>Lesovedeniye (Rus. For. Sci.). 1969. No. 3. P. 75-78.</t>
  </si>
  <si>
    <t>Gabeyev V.N. Productivity and biometrical indices of pine plantations at juvenile age</t>
  </si>
  <si>
    <t>Izv. Sib. Otdel. AS. USSR. Biol. Series. 1975. No. 3. Issue 2. P. 8-14.</t>
  </si>
  <si>
    <t>Gabeyev V.N. Productivity and vertical structure of pine above-ground phytomass at the Western Siberia</t>
  </si>
  <si>
    <t>Izv. Sib. Otdel. AS. USSR. Biol. and Medicine Series. 1968. Vol. 15. No. 3. P. 98-106.</t>
  </si>
  <si>
    <t>Annales des Sciences Forestières. 1998b. Vol. 55. P. 771-784.</t>
  </si>
  <si>
    <t>Annales des Sciences Forestières. 1998a. Vol. 55. P. 749-769.</t>
  </si>
  <si>
    <t>Gorskostopanska Nauka (Forest Sci.) Sofia. 1970. Vol. 7. No. 1.  P. 39-58.</t>
  </si>
  <si>
    <t>IUFRO biomass studies.  University of Maine, Orono, 1973.  P. 307-314.</t>
  </si>
  <si>
    <t>Oak forests of Central Moldavia. Kishinev:  Kartya  Moldovenyaske Publ., 1968. P. 43-71.</t>
  </si>
  <si>
    <t>Forest ecology and productivity of Nechernozemye region. Moscow: State University, 1980. P. 84-138.</t>
  </si>
  <si>
    <t>Soils and plant community productivity. Issue 5. Moscow: State University, 1981. P. 160-193.</t>
  </si>
  <si>
    <t>Soils and plant community productivity. Issue 3. Moscow: State University, 1976. P. 73-96.</t>
  </si>
  <si>
    <t>Biological productivity of Carpatian spruce forests. Kiev: Naukova Dumka, 1975. P. 4-68 (Ukrain.).</t>
  </si>
  <si>
    <t>Problems of rational use, regeneration and ecological monitoring of forests. Sverdlovsk: Forest Institute of UrB AS USSR, 1991. P. 40-42.</t>
  </si>
  <si>
    <t>Biospheric resources: Synthesis of the Soviet studies for the International Biological Programme. Volume 1. Leningrad: Nauka, 1975. P. 34-42.</t>
  </si>
  <si>
    <t>Ekologia (Rus. Journ. Ecology). 1974. No. 3. P. 5-10.</t>
  </si>
  <si>
    <t>Geography, Genesis and Soil Fertility: Transactions of Dokuchaev Central Soil Science Museum. Issue 5. Leningrad. 1972. P. 103-130.</t>
  </si>
  <si>
    <t>Ann. Sci. Forest. 1981. Vol. 38, No. 4. P. 503-512.</t>
  </si>
  <si>
    <t>Funct. Ecol. 2000. Vol. 14. P. 312-325.</t>
  </si>
  <si>
    <t>Silva Fennica. 2002. Vol. 36. No. 4.  P. 779-788.</t>
  </si>
  <si>
    <t>Gorskostopanska Nauka (Forest Sci.) Sofia. 1986. Vol. 23. No. 2.  P. 52-58.</t>
  </si>
  <si>
    <t>Lesovedeniye I Lesnoye Khozyaistvo (Forestry and Forest Management). Issue 14. Minsk, 1979. P. 56-59.</t>
  </si>
  <si>
    <t>Urgent problems of forest management. Issue 17. Bryansk: BGITA, 2007. P. 50-53.</t>
  </si>
  <si>
    <t xml:space="preserve">Production process and structure of forest biogeocenoces: theory and experiment (In memory by A.I. Utkin). Moscow: KMK, 2009. P. 229-242. </t>
  </si>
  <si>
    <t xml:space="preserve">Vestnik of Orenburg’s State University. 2006. No. 4(54). P. 34-37. </t>
  </si>
  <si>
    <t xml:space="preserve">Urgent problems of forest management. Issue 21. Bryansk: BGITA, 2008. P. 25-29. </t>
  </si>
  <si>
    <t>Vertical and fractional distribution of forest biomass. Moscow: Nauka, 1986. P. 138-149.</t>
  </si>
  <si>
    <t>Vertical-fraction distribution of forest phytomass. Moscow: Nauka, 1986. P. 51-76.</t>
  </si>
  <si>
    <t>Analysis of production structure of forest stands. Moscow: Nauka, 1988. P. 85-103.</t>
  </si>
  <si>
    <t>Urgent problems of forest management. Issue 19. Bryansk: BGITA, 2007. P. 31-34.</t>
  </si>
  <si>
    <t xml:space="preserve">Production process and structure of forest biogeocenoces: theory and experiment (In memory by A.I. Utkin). Moscow: KMK, 2009. P. 49-67. </t>
  </si>
  <si>
    <t>Stock-taking forest fund and forest management. Issue 5. Krasnoyarsk: Siberian Technol. Institute. 1976. P. 25- 30.</t>
  </si>
  <si>
    <t>Lesovedeniye I Lesnoye Khozyaistvo (Forestry and Forest Management). Issue 16. Minsk, 1981. P. 57-61.</t>
  </si>
  <si>
    <t>Scand. J. For. Res. 1989. Vol. 4. P. 307-316.</t>
  </si>
  <si>
    <t xml:space="preserve">Long-term research on China’s forest ecosystems (Zhou X., ed.). Harbin: Northeast Forestry University Press, 1994. P. 451-458 .  </t>
  </si>
  <si>
    <t xml:space="preserve"> Bull. Government. Forest Exper. Station Tokyo. 1972. Vol. 249. P. 17-74.</t>
  </si>
  <si>
    <t>J. Jap. For. Soc. 1969. Vol. 51. P. 125-133.</t>
  </si>
  <si>
    <t>Bull. Governm. Forest Exp. Station Tokyo. 1965. Vol. 176. P. 75-88.</t>
  </si>
  <si>
    <t>J. Jpn. For. Soc. 1966а. Vol. 48. No. 12. P. 445-448.</t>
  </si>
  <si>
    <t>Ann. Bot. Fennici. 1983. Vol. 20. P. 115-149.</t>
  </si>
  <si>
    <t>Measures des biomasses et des accroissements forestiers / Les Colloques de l'INRA. 1983. No. 19. P. 209-216.</t>
  </si>
  <si>
    <t>IFE–Berichte aus Forschung und Entwicklung. 1990. Bd. 18. 77 s.</t>
  </si>
  <si>
    <t>Ricerche Sperimentale di Dendrometria e di Auxometria. Fascicolo V. Prime indagini sulla biomassa dell’abete bianco. Instituto di Assestamento Forestale, Facolta di Agraria, Universita degli studi di Firenze, Florence. 1974. P. 1-40.</t>
  </si>
  <si>
    <t>Forest Ecol. Manage. 2002. Vol. 165. No. 1-3. P. 317-326.</t>
  </si>
  <si>
    <t>Netherlands J. of Agricultural Science. 1995. Vol. 43. P. 321-331.</t>
  </si>
  <si>
    <t>Studia Forestalia Suecica. 1964. Vol. 16. p. 1-236.</t>
  </si>
  <si>
    <t>Nature and Life in S.E. Asia. 1969. Vol. 6. P. 1-51.</t>
  </si>
  <si>
    <t>Ann. For. Sci. 2004. Vol. 61. P. 683-694.</t>
  </si>
  <si>
    <t>Oikos.  1971.  Vol. 22. No. 1.  P. 62-73.</t>
  </si>
  <si>
    <t>Acta Phytogeogr. Suec. 1975. Vol. 61. P. 1-96.</t>
  </si>
  <si>
    <t>Ekologia (Rus. J. Ecology). 1973a. No. 3. P. 36-43.</t>
  </si>
  <si>
    <t>Soils and vegetation of permafrost regions of UdSSR. Magadan: Far East Sci. Centre of AS USSR, 1973b. P. 335-350.</t>
  </si>
  <si>
    <t>Biology and productivity of plant cover on the North-East. Vladivostok: Far East Sci. Centre of AS USSR, 1976. P. 138-158.</t>
  </si>
  <si>
    <t>Reference book for forest inventory manager. Voronezh: The South-Eastern Forest Inventory Enterprise, 1988b. P. 30-31.</t>
  </si>
  <si>
    <t>Reference book for forest inventory manager. Voronezh: The South-Eastern Forest Inventory Enterprise, 1988a. P. 20-22.</t>
  </si>
  <si>
    <t>Lesnoye khozyaistvo (Rus. For. Management). 1968. No. 3. P. 34.</t>
  </si>
  <si>
    <t>Nature-preservative complexes of the Far East: Typological peculiarities and nature-preservative regimes. Vladivostok: Far Eastern Sci. Centre of AS USSR, 1984. P. 167.</t>
  </si>
  <si>
    <t>Lesovedeniye (Rus. For. Sci.). 1968. No. 6. P. 65-67.</t>
  </si>
  <si>
    <t>Forming tree annual ring and organic mass accumulating. Moscow: Nauka, 1970. P. 50-61.</t>
  </si>
  <si>
    <t>Biological productivity of forests at Povolgie region. Moscow: Nauka, 1982. P. 73-98.</t>
  </si>
  <si>
    <t>Forestry studies on the southern taiga subzone. Moscow: Nauka, 1977. P. 32-41.</t>
  </si>
  <si>
    <t>Nauka za gorata (Forest Sci.). Sofia. 1992. Vol. 29. No. 2. P. 62-70.</t>
  </si>
  <si>
    <t>Lesovedeniye (Rus. Fos. Sci.). 1975. No. 4. P. 53-58.</t>
  </si>
  <si>
    <t>Biological productivity of soils and its increasing for national economy. Moscow: Moscow State University, 1979. P. 68-69.</t>
  </si>
  <si>
    <t>Forest vegetation resources of the southern Karelia. Petrozavodsk: Karelia Publ. House, 1971. P. 78-85.</t>
  </si>
  <si>
    <t>Biological and commercial productivity of forest phytocoenoses of Karelia. Petrozavodsk: Karelian Branch of AS USSR, 1977. P. 21-43.</t>
  </si>
  <si>
    <t>Ann. For. Sci. 1999. Vol. 56. P. 81-90.</t>
  </si>
  <si>
    <t>Ecological Modelling. 1999а. Vol. 122. P. 225-238.</t>
  </si>
  <si>
    <t>Acta Phytoecologica et Geobotanica Sinica. 1986. Vol. 10. No. 2. P. 146-152 .</t>
  </si>
  <si>
    <t>llgemeine Forstzeitung. 1984.  Bd. 95.  S. 207-211.</t>
  </si>
  <si>
    <t>Transformating environmental factors by forest ecosystems. Krasnoyarsk: Sukachev Forest Institute, 1984. P. 38-41.</t>
  </si>
  <si>
    <t>Ecological Research. 1989. Vol. 4. P. 55-69.</t>
  </si>
  <si>
    <t>Ecological Research. 1994. Vol. 9. P. 193-204.</t>
  </si>
  <si>
    <t>Ecological Research. 1992. Vol. 7. P. 333-339.</t>
  </si>
  <si>
    <t>Proc. Sixth symposium on the joint Siberian permafrost studies between Japan and Russia in 1997. Japan, Sapporo: Forestry and Forest Products Research Inst., 1998. P. 65-71.</t>
  </si>
  <si>
    <t>Plant and Soil. 2003. Vol. 255. P. 281-292.</t>
  </si>
  <si>
    <t>Proc. of the Fifth symposium on the joint Siberian permafrost studies between Japan and Russia in 1996. Japan, Tsukuba: National Inst. Environ. Studies, 1997. P. 119-128.</t>
  </si>
  <si>
    <t>Tree Physiology.  1999а. Vol. 19. P. 815-822.</t>
  </si>
  <si>
    <t xml:space="preserve">Proc. Fourth symposium on the joint Siberian permafrost studies between Japan and Russia in 1995. Japan, Sapporo: Hokkaido University. 1999b. P. 71-77. </t>
  </si>
  <si>
    <t>Primary productivity in Japanese torests (T. Shidei and T. Kira, eds.). JIBP Synthesis. 1977. Vol. 16.  University of Tokyo Press.  P. 201-212.</t>
  </si>
  <si>
    <t>Forming tree annual ring and organic mass accumulating. Moscow: Nauka, 1970. P. 62-83.</t>
  </si>
  <si>
    <t>Productivity and structure of young Scots pine vegetation. Moscow: Nauka, 1973. P. 5-62.</t>
  </si>
  <si>
    <t>Bull. Kyoto Univer. For. 1965. Vol. 37. P. 55-75.</t>
  </si>
  <si>
    <t>Interim Report of Joint Research Project “Carbon Storage and Carbon Dioxide Budget in Forest Ecosystems” between Japan and Russia. Japan, Sapporo: Forestry and Forest Products Research Inst., 1994. P. 37-46.</t>
  </si>
  <si>
    <t>Vertical-fractional distribution of forest biomass. Moscow: Nauka, 1986. P. 76-110.</t>
  </si>
  <si>
    <t xml:space="preserve">Production process and structure of forest biogeocenoses: theory and experiment (In memory by A.I. Utkin). Moscow: KMK, 2009. P. 68-92. </t>
  </si>
  <si>
    <t xml:space="preserve">Lesovedeniye (Rus. For. Sci.). 1978. No. 4. P. 22-29. </t>
  </si>
  <si>
    <t>Lesovedeniye (Rus. For. Sci.). 1976. No. 3. P. 20-30.</t>
  </si>
  <si>
    <t>Bull. Gov. For. Exp. Sta. 1974. Vol. 259. P. 1-99.</t>
  </si>
  <si>
    <t>Forest Ecology and Management. 1992. Vol. 55. P. 233-247.</t>
  </si>
  <si>
    <t>J. Jap. For. Soc. 1975.  Vol. 57. P. 412-419.</t>
  </si>
  <si>
    <t>Jap. J. Ecol. 1979. Vol. 29. P. 387-395.</t>
  </si>
  <si>
    <t>J. Jap. For. Soc. 1975б. Vol. 57. P. 215-223.</t>
  </si>
  <si>
    <t>Bull. Kyoto Univer. For. 1975а. Vol. 47. P. 26-33.</t>
  </si>
  <si>
    <t>Leningrad: Nauka, 1978. 216 p.</t>
  </si>
  <si>
    <t>Productivite biolodique en Belgique. Paris: Duculot, 1977. P. 161-176.</t>
  </si>
  <si>
    <t xml:space="preserve">Vestnik Sel’skokhozyaistvennoi Nauki Kazakhstana (Alma-Ata). 1967. No. 10. </t>
  </si>
  <si>
    <t>Scientific conference on problems of forest management at Kazakhstan. Alma-Ata: Kaz. Agric. Institute, 1966. P. 161-165.</t>
  </si>
  <si>
    <t>Problems of study and protection of  northern-eastern landscapes of USSR. Vladivostok: Far-Eastern Scientific Center, 1988. P. 8-27.</t>
  </si>
  <si>
    <t>Geo-botanical studies on West and Middle Siberia. Novosibirsk: Nauka, 1971. P. 191-203.</t>
  </si>
  <si>
    <t>Japan. J. Bot. 1963. Vol. 18. P. 255-287.</t>
  </si>
  <si>
    <t>The Botanical Mag. Tokyo. 1968.  Vol. 81. P. 287-296.</t>
  </si>
  <si>
    <t>Nature and Life in S.E. Asia. 1967. Vol. 5. P. 149-174.</t>
  </si>
  <si>
    <t>Bot. Mag. Tokyo. 1964. Vol. 77. P. 428-429.</t>
  </si>
  <si>
    <t>Forest ecosystems in the conditions of climate change: biological productivity, monitoring and technologies for adaptation. Proc. of the International conference with the elements of scientific school for young researchers, 28 June – 2 July 2010. Ioshkar-Ola: MarSTU, 2010. P. 189-193. - url: http://csfm.marstu.net/publications.html</t>
  </si>
  <si>
    <t>Biological productivity and ecology of Kodri forests. Kishinev: Academy Sci. of Moldavia. 1970. P. 30-62.</t>
  </si>
  <si>
    <t>Biological productivity and ecology of oak forests at Moldavian republic. Kishinev: Acad. Sci. of Moldavia, 1969. P. 20-31.</t>
  </si>
  <si>
    <t>Centralblatt für das gesamte Forstwesen. 1981. Bd. 98. H. 4. S. 193-223.</t>
  </si>
  <si>
    <t>Transactions of State Reserve “Stolby”. Issue 11. Krasnoyarsk, 1977. P. 91-100.</t>
  </si>
  <si>
    <t xml:space="preserve">Lesnictvi. 1992. Vol. 38. № 9/10. P. 751-758. </t>
  </si>
  <si>
    <t>Transactions of the Central-Chernozem reserve. 1967. Issue 10. P. 133-153.</t>
  </si>
  <si>
    <t>Global Change Biology. 2004. Vol. 10. P. 1106-1119.</t>
  </si>
  <si>
    <t xml:space="preserve">Lesovedeniye (Rus. For. Sci.). 1968. No. 4. P. 28-38. </t>
  </si>
  <si>
    <t>Transactions of Estonian Agricultural Academy: Soil regimes and processes. Issue 65. Tartu, 1970a. P. 69-91.</t>
  </si>
  <si>
    <t>Lesovedeniye (Rus. For. Sci.). 1986. No. 2. P. 50-56.</t>
  </si>
  <si>
    <t>Biological productivity of vegetation of Kazakhstan. Alma-Ata: Nauka, 1974. P. 178-213.</t>
  </si>
  <si>
    <t xml:space="preserve">Nertherlands bosbouwtijschrift. 1982. Vol. 54. No. 7/8. P. 214-220. </t>
  </si>
  <si>
    <t>Urgent problems of forest management. Issue 17. Bryansk: BGITA, 2007. P. 176-179.</t>
  </si>
  <si>
    <t>Izvestiya Sibirskogo Otdel. AS USSR. Biol. Series. 1975. Issue 1. No. 5. P. 30-35.</t>
  </si>
  <si>
    <t>Lesovedeniye (Rus. For. Sci.). 1985. No. 1. P. 26-31.</t>
  </si>
  <si>
    <t>Forest-ecological problems of Povolgie region. Collection of sci. works. Nizhni Novgorod: State Agricultural Academy. 2003. P. 170-171.</t>
  </si>
  <si>
    <t>Problems of forest regeneration on the European North. Arkhangelsk: Forestry and Wood  Chemistry Institute. 1976. P. 31-36.</t>
  </si>
  <si>
    <t>Materials of annual session on sci. results of 1976. Arkhangelsk: Forest and Forest Chemistry Industry Institute. 1977. P. 14-15.</t>
  </si>
  <si>
    <t xml:space="preserve">Lesovedeniye (Rus. For. Sci.). 1991. No. 4. P. 54-63. </t>
  </si>
  <si>
    <t>Lesovedeniye (Rus. For. Sci.). 1988. No. 3. P. 38-47.</t>
  </si>
  <si>
    <t>Forest Inventory and Forest Planning. Krasnoyarsk, 1983. P. 117-123.</t>
  </si>
  <si>
    <t>Nauka za gorata (Forest Sci.) Sofia. 1992. Vol. 29. No. 4. P. 13-23.</t>
  </si>
  <si>
    <t>Selection of fast-growing forest species. Moscow: Lesnaya Promyshlennost, 1965. P. 81-100.</t>
  </si>
  <si>
    <t>Materials of standards for  forest mensuration  at  Byelorussian Republic. Moscow: Goskomles, 1984. P. 179-182; 187-194.</t>
  </si>
  <si>
    <t>Transactions of Biology and Soil Institute. 1975. Vol. 33 (136). P. 8-29.</t>
  </si>
  <si>
    <t>Environmental role of forest ecosystems at Siberia. Krasnoyarsk: V.N. Sukachev  Forest Institute. 1982. P. 46-58.</t>
  </si>
  <si>
    <t>Protective role of Siberian forests. Krasnoyarsk: Sukachev Institute, 1980. P. 46-61.</t>
  </si>
  <si>
    <t>Larch and its complex processing. Krasnoyarsk: SibTI, 1987. P. 23-27.</t>
  </si>
  <si>
    <t>Environmental role of Siberian forest ecosystems. Krasnoyarsk: V.N. Sukachev Institute, 1982. P. 40-46.</t>
  </si>
  <si>
    <t>Lesnoi Zhurnal (Forest Journ.). 1964. No. 1. P. 45-47.</t>
  </si>
  <si>
    <t>Bot. Zhurnal (Rus. Bot. Journ.). 1963. Vol. 48. No. 4. P. 566-570.</t>
  </si>
  <si>
    <t xml:space="preserve">Gorskostopanska Nauka (Forest Sci.) Sofia. 1976. Vol. 13. No. 4. P. 39-50.  </t>
  </si>
  <si>
    <t>Biological and commercial productivity of forest phytocoenoses of Karelia. Petrozavodsk: Forest Institute of KF AS USSR, 1977. P. 64-71.</t>
  </si>
  <si>
    <t>Lesovedeniye (Rus. For. Sci.). 1975. No. 1. P. 37-41.</t>
  </si>
  <si>
    <t>Forest vegetation resources of the Southern Karelia. Petrozavodsk: Karelia Publ. House, 1971. P. 41-56.</t>
  </si>
  <si>
    <t>Forest vegetation resources of Karelia. Petrozavodsk: Forest Institute of KF AS USSR, 1974. P. 24-36.</t>
  </si>
  <si>
    <t>Hydromorphic systems of forests and marshes. Krasnoyarsk: Sukachev Institute, 1986. P. 71-83.</t>
  </si>
  <si>
    <t>Pine forest productivity. Moscow: Nauka, 1978. P. 90-178.</t>
  </si>
  <si>
    <t>Allgem. Forst - und jagdzeitung. 1979. Bd. 150. H.11/12. S. 205-228.</t>
  </si>
  <si>
    <t>Crown and canopy structure in relation to productivity. Forestry and Forest Products Research Institute. Ibaraki, 1986. P. 308-322.</t>
  </si>
  <si>
    <t>Ecological Research. 1993. Vol. 8. P. 349-361.</t>
  </si>
  <si>
    <t>Studying biological resources of Siberian middle taiga forests. Krasnoyarsk: V.N. Sukachev Institute, 1973. P. 11-20.</t>
  </si>
  <si>
    <t>Biological and commercial productivity of forest biocoenoses at Karelia. Petrozavodsk: Forest Institute of KF AS USSR, 1977. P. 88-93.</t>
  </si>
  <si>
    <t>Transformation of environmental factors by forest ecosystems. Krasnoyarsk: V.N. Sukachev Forest Institute, 1984. P. 25-31.</t>
  </si>
  <si>
    <t>Forest Ecol. Manage. 1997. Vol. 93. P. 161-169.</t>
  </si>
  <si>
    <t>Working Paper WP-95-79. IIASA, Laxenburg, Austria. 1995. 33 pp.</t>
  </si>
  <si>
    <t>Working Paper WP-96-96. IIASA, Laxenburg, Austria. 1996. 75 p.</t>
  </si>
  <si>
    <t>Biological productivity and ecology of oak forests at Moldavian republic. Kishinev: Acad. Sci. of Moldavia, 1969. P. 32-41.</t>
  </si>
  <si>
    <t>Biological productivity and ecology of Kodry forests. Kishinev: Acad. Sci. of Moldavia. 1970. P. 87-100.</t>
  </si>
  <si>
    <t xml:space="preserve">Ann. For. Sci. (INRA). 2001. Vol. 58. P. 1-13. </t>
  </si>
  <si>
    <t>“KATEK” forests as a factor of environmental stabilization. Krasnoyarsk: V.N. Sukachev Forest Institute, 1983. P. 28-83.</t>
  </si>
  <si>
    <t>Lesovedeniye (Rus. For. Sci.). 1997. No. 5. P. 67-76.</t>
  </si>
  <si>
    <t>Problèmes d'Ecologie: Structure et Fonctionnement des Ecosystemes Terrestres (M. Lamotte and F. Bourlière, eds.).  1978.  Masson, Paris, New York, Barcelona and Milan.  P. 75-127.</t>
  </si>
  <si>
    <t>Annales des sciences forestieres. 1986. Vol. 43. No. 1. p. 67-84.</t>
  </si>
  <si>
    <t>Annales des Sciences Forestières. 1988. Vol. 45. No. 2. P. 95-116.</t>
  </si>
  <si>
    <t>Ecologia Méditerranea. 1982. Vol. 8. No. 3. P. 125-138.</t>
  </si>
  <si>
    <t>Urgent problems of modern botany. Kiev: Naukova  Dumka, 1977. P. 172-175.</t>
  </si>
  <si>
    <t>Research of Forest Ecosystem. 1981. No. 2. P. 34-50 .</t>
  </si>
  <si>
    <t xml:space="preserve"> Vestnik KrasGAU, 2009. Issue 1. P. 56-62.</t>
  </si>
  <si>
    <t>J. of Northeast Forestry University. 1990. Vol. 18, No. 2. P. 40-46 .</t>
  </si>
  <si>
    <t>Acta Phytoecologica Sinica. 1994. Vol. 18. No. 4. P. 328-337 .</t>
  </si>
  <si>
    <t>Lesovedeniye (Rus. For. Sci.). 1983. No. 4.  P. 56-62.</t>
  </si>
  <si>
    <t>Problèmes d'Ecologie: Structure et Fonctionnement des Ecosystèmes Terrestres (M. Lamotte and F. Bourlière, eds.). Masson, Paris, New York, Barcelona and Milan, 1978. P. 129-185.</t>
  </si>
  <si>
    <t>Ural forests and their management. Issue 4. Sverdlovsk: UralLOS, 1970. P. 69-90.</t>
  </si>
  <si>
    <t xml:space="preserve">Ekologia (Rus. J. Ecology). 1980. №. 2. P. 51-59. </t>
  </si>
  <si>
    <t>Lesovedeniye (Rus. For. Sci.). 1971. No. 5.  P. 32-36.</t>
  </si>
  <si>
    <t>Lesovedeniye (Rus. For. Sci.). 1991. No. 4. P. 37-45.</t>
  </si>
  <si>
    <t>Lesovedeniye (Rus. For. Sci.). 1996. No. 3. P. 28-37.</t>
  </si>
  <si>
    <t xml:space="preserve"> Dissertation. Committee of Synthesis Investigation of Natural Resources, Chinese Academy of Sciences. Beijing, 1996. 211 p. .</t>
  </si>
  <si>
    <t>Floristic and geobotanical studies in Byelorussia. Minsk: Nauka I Tekhnika, 1970. P. 109-119.</t>
  </si>
  <si>
    <t>Standards for forest mensuration at the Kazakhstan. Part 1. Book 2. Alma-Ata, Kainar, 1987. P. 130-131.</t>
  </si>
  <si>
    <t xml:space="preserve">Studies by the young scientists: Materials of the conference. Alma-Ata, 1973. P. 70-72. </t>
  </si>
  <si>
    <t>Biological productivity of spruce forests. Tartu: Estonian Committee of IBP, 1971. P.119-124.</t>
  </si>
  <si>
    <t>communicationes Instituti Forestalis Fenniae. Helsinki. 1974. Vol. 84. No. 5. p. 1-87.</t>
  </si>
  <si>
    <t xml:space="preserve">Folia Forestalia. 1982. Vol. 534. P. 1-20. </t>
  </si>
  <si>
    <t>Lesovedeniye (Rus. For. Sci.). 1970b. No. 5. P. 27-36.</t>
  </si>
  <si>
    <t>Rastitel’nye Resursy (Rus. Vegetation Resources). 1967. Vol. 3. No. 4. P. 589-597.</t>
  </si>
  <si>
    <t>Soviet Soil Sci. 1961. No. 8. P. 846-853.</t>
  </si>
  <si>
    <t>Botan. Zhurnal (Rus. Bot. Journal). 1979. Vol. 64. No. 2. P. 232-241.</t>
  </si>
  <si>
    <t>Gorskostopanska Nauka (Forest Sci.). Sofia. 1970. Vol. 7. No. 5. P. 3-17.</t>
  </si>
  <si>
    <t>Pochvovedeniye (Rus. Soil Sci.). 1962. No. 7. P. 52-66.</t>
  </si>
  <si>
    <t>Botan. Zhurnal (Rus. Bot. Journal). 1961. Vol. 46. No. 8. P. 1146-1152.</t>
  </si>
  <si>
    <t>Transactions of Latvian Agricultural Academy. 1978. Issue 143. P. 56-65.</t>
  </si>
  <si>
    <t>Gorskostopanska Nauka (Forest Sci.). Sofia. 1983. Vol. 20. No. 5. P. 3-17.</t>
  </si>
  <si>
    <t xml:space="preserve">Urgent problems of the forest complex. Issue 8. Bryansk: Engineering Academy, 2004. P. 97-99. </t>
  </si>
  <si>
    <t>Lesovedeniye (Rus. For. Sci.). 2008. No. 1. P. 39-45.</t>
  </si>
  <si>
    <t>Primary productivity in Japanese forests (T. Shidei and T. Kira, eds.). JIBP Synthesis: Univ. Tokyo Press. 1977. Vol. 16.  P. 186-201.</t>
  </si>
  <si>
    <t>Mem. Fac. Agric. Niigata Univ.  1971.  Vol. 9. P. 87-171.</t>
  </si>
  <si>
    <t>Borghetti M. (ed.). Proc. 1st Congr. of the Italian Sylviculture and Forest Ecology Society 1. Padova, Italy. 1998. P. 225-232.</t>
  </si>
  <si>
    <t>Lesnaya taksatsiya i lesoustroistvo (Forest Inventory and Forest Planning). Krasnoyarsk: SibSTU, 2005. Issue 1(34). P. 39-43.</t>
  </si>
  <si>
    <t>Dynamics of organic matter during to peat forming. Leningrad: Nauka, 1978. P. 8-32.</t>
  </si>
  <si>
    <t>Biological and commercial productivity of forest phytocoenoses of Karelia. Petrozavodsk: Karelian Branch of AS USSR, 1977. P. 71-75.</t>
  </si>
  <si>
    <t>The ways of swamp studying and mastering on the North-West of European part of USSR. Leningrad: Nauka, 1974. P. 99-106.</t>
  </si>
  <si>
    <t>Biological and commercial productivity of forest phytocoenoses of Karelia. Petrozavodsk: Karelian Branch of AS USSR, 1977. P. 44-58.</t>
  </si>
  <si>
    <t>Permanent studying of marsh-ridden forests and swamps in relation to their melioration. Petrozavodsk: Karelian Branch AS USSR. 1977. P. 123-147.</t>
  </si>
  <si>
    <t>Bull. Acad. Pol. Sci. Cl. II. Sér. biol. 1974. Vol. 22. P. 563-567.</t>
  </si>
  <si>
    <t xml:space="preserve">Energy from biomass: 1st E.C. Conference. London, 1981. P. 193-197. </t>
  </si>
  <si>
    <t>Vestnik of Agricultural Sciences. 1986. No. 6 (357). P. 145-147.</t>
  </si>
  <si>
    <t>Lesovedeniye (Rus. For. Sci.). 1982. No. 2. P. 85-88.</t>
  </si>
  <si>
    <t>Scientific transactions of Moscow State Forest University. Issue 257. 1992. P. 38-45.</t>
  </si>
  <si>
    <t>J. Appl. Ecol. 1976a. Vol. 13. p. 233-248.</t>
  </si>
  <si>
    <t>J. Appl. Ecol. 1976b. Vol. 13. p. 249-256.</t>
  </si>
  <si>
    <t>Forestry. 1980. Vol. 53. p. 23-39.</t>
  </si>
  <si>
    <t>Pochvovedeniye (Rus. Soil. Sci.). 1955. No. 6. P. 32-44.</t>
  </si>
  <si>
    <t>Pedobiologia.  1967.  Bd. 7.  H. 1.  S. 11-22.</t>
  </si>
  <si>
    <t>Rastitel’nye Resursy (Rus. Vegetation Resources). 1974. Vol. 10. No. 3. P. 329-337.</t>
  </si>
  <si>
    <t>Transactions of Acad. Sci. of Azerbaijan Republic. 1975. No. 1.</t>
  </si>
  <si>
    <t>Proceed. XVII IUFRO World  Congr. Subject Group S4.01. Kyoto, Japan, September 6-13. 1981.</t>
  </si>
  <si>
    <t>Productivity of forest phytocoenoses). Krasnoyarsk: V.N. Sukachev Forest Institute, 1984. P. 95-102.</t>
  </si>
  <si>
    <t>Structural and functional relations and phytocenoses productivity. Krasnoyarsk: V.N. Sukachev Forest Institute, 1983. P. 53-63.</t>
  </si>
  <si>
    <t xml:space="preserve">Forest vegetation  resources  of Siberia. Krasnoyarsk: V.N. Sukachev Forest Institute, 1978. P. 123-141. </t>
  </si>
  <si>
    <t>Forest vegetation resouces of the Middle Siberia. Krasnoyarsk: V.N. Sukachev Forest Institute, 1986. P. 3-9.</t>
  </si>
  <si>
    <t>Bull. Forestry and Forest Products Research Inst. (Ibaraki, Japan). 1980. Vol. 309. P. 89-107.</t>
  </si>
  <si>
    <t>Forest Mensuration Reference Book. Minsk: Gosizdat of Byelorussia, 1962. P. 125-126.</t>
  </si>
  <si>
    <t>Interrelations of biogeocoenosis components in hardwood young forests. Moscow: Nauka, 1970. P. 32-77.</t>
  </si>
  <si>
    <t>Lesovedeniye (Rus. For. Sci.). 1967. No. 2. P. 11-26.</t>
  </si>
  <si>
    <t>Oak forests on forest-steppe in biogeocoenotic relation. Moscow: Nauka, 1975. P. 54-80.</t>
  </si>
  <si>
    <t>Reports of Forest Institute of AS of USSR. Issue 2. 1954. P. 107-157.</t>
  </si>
  <si>
    <t>Productivity of organic and biological forest mass. Moscow: Nauka, 1974. P. 141-161.</t>
  </si>
  <si>
    <t xml:space="preserve">Forestry studies at the southern taiga subzone. Moscow: Nauka, 1977. P. 51-60. </t>
  </si>
  <si>
    <t>Biological productivity of forests at Povolgie region. Moscow: Nauka, 1982. P. 147-163.</t>
  </si>
  <si>
    <t>Modern fundamentals of forest preservation from fire and its extinguishing. Moscow: Lesnaya promyshlennost’, 1965. P. 108-118.</t>
  </si>
  <si>
    <t>Det Forstlige Forsøgsvaesen i Danmark.  1946.  Bd. 17.  S. 1-287.</t>
  </si>
  <si>
    <t>Natural conditions of the North-Easten of the territory near Baikal. Novosibirsk: Nauka, 1976. P. 44-84.</t>
  </si>
  <si>
    <t>Soils and vegetation of permafrost regions of USSR. Magadan: Far Eastern Sci. Center of AS USSR, 1973. P. 301-303.</t>
  </si>
  <si>
    <t>Soils of pine forests on Karelia. Petrozavodsk: Forest Institute of Karel. Branch of AS USSR, 1978. P. 85-112.</t>
  </si>
  <si>
    <t>Lesovedeniye (Rus. For. Sci.). 1990. No. 5. P. 46-56.</t>
  </si>
  <si>
    <t>Biological cycling in forest-tundra of the southern Magadan region. Vladivostok, 1979. P. 16-27.</t>
  </si>
  <si>
    <t>Lesovedeniye (Rus. For. Sci.). 1980. No. 2. P. 32-39.</t>
  </si>
  <si>
    <t>Forest Ecology and Management. 2002. Vol. 171. P. 275-296.</t>
  </si>
  <si>
    <t>Ukrainian Botan. Journal. 1972. Vol. 29. No. 3. P. 328-339 (Ukrain.).</t>
  </si>
  <si>
    <t>Transactions of Komi Branch AS USSR. 1972. No. 24. P. 70-80.</t>
  </si>
  <si>
    <t>Coniferous species of boreal zone. 2007. Vol. 24. No. 4-5. P. 427-430.</t>
  </si>
  <si>
    <t>Lesnoi Vestnik. 2008. No. 3(60). P. 61-67.</t>
  </si>
  <si>
    <t>Rastitel’nye Resursy (Rus. Vegetation Resources). 1978. Vol. 14. No. 1.  P. 126-131.</t>
  </si>
  <si>
    <t>Transactions of Plywood Institute. Issue 7. 1976. P. 19-38.</t>
  </si>
  <si>
    <t>Can. J. For. Res. 1983. Vol. 13. No. 6. P. 1185-1196.</t>
  </si>
  <si>
    <t>Use and regeneration of resources of Angara-Yenisei region. Krasnoyarsk: Sib. Technol. Institute, 1991b. P. 89-93.</t>
  </si>
  <si>
    <t>Use and regeneration of resources of Angara-Yenisei region. Krasnoyarsk: Sib. Technol. Institute, 1991a. P. 141-145.</t>
  </si>
  <si>
    <t>Biological productivity and its defermining factors on a forest-steppe oak forest. Leningrad: State University, 1974a. P. 119-152.</t>
  </si>
  <si>
    <t>Biological productivity and its deferminig factors on a forest-steppe oak forest. Leningrad: State University,  1974b. P. 7-40.</t>
  </si>
  <si>
    <t>Reports of Timiryazev Agricultural Academy. Issue 124. 1967. P. 271-272.</t>
  </si>
  <si>
    <t>Forest Ecol. Manage. 2004. Vol. 202. P. 13-22.</t>
  </si>
  <si>
    <t>Annals of Forest Science. 2001. Vol. 58. P. 351-384 (www.edpsciences.org).</t>
  </si>
  <si>
    <t>Oikos. 1972. Vol. 23, No. 1. P. 69-81.</t>
  </si>
  <si>
    <t>Oikos. 1977.  Vol. 28.  P. 95-104.</t>
  </si>
  <si>
    <t>Gorskostopanska Nauka (Forest Sci.). Sofia. 1986. Vol. 23. No. 2. P. 67-76.</t>
  </si>
  <si>
    <t>Lesovedeniye (Rus. For. Sci.). 1984. No. 3. P. 37-41.</t>
  </si>
  <si>
    <t>Forest Ecol. Manage. 1993. Vol. 62. p. 173-187.</t>
  </si>
  <si>
    <t>Sci. Transactions of Kazakh Agricultural Institute. 1976. Vol. 19. No. 3. P. 89-93.</t>
  </si>
  <si>
    <t>Systems analysis in northern coniferous forests - IBP workshop. Bulletins from the Ecological Research Committee. 1971. Vol. 14. P. 166-178.</t>
  </si>
  <si>
    <t>Biogeocoenotic cover of Beskidy Mountain and its dynamics trends. Kiev: Naukova Dumka, 1983. P. 20-103.</t>
  </si>
  <si>
    <t>Lesnoi Zhurnal (Forest Journ.). 1987. No. 4. P. 23-26.</t>
  </si>
  <si>
    <t>Forestry, Pulp and Wood Industry. Issue 17. Kiev: Budivelnik, 1986. P. 13-15.</t>
  </si>
  <si>
    <t>A. Rep. Kyushu Branch, Government. Forest Experim. Station. 1973. Vol. 15. P. 21-24.</t>
  </si>
  <si>
    <t>Nature and Life in  S. E. Asia. 1961. Vol. 1. P. 21-157.</t>
  </si>
  <si>
    <t>Nature and Life in  S. E. Asia. 1965а. Vol. 4. P. 49-80.</t>
  </si>
  <si>
    <t>Nature and Life in  S. E. Asia. 1965b. Vol. 4. P. 13-48.</t>
  </si>
  <si>
    <t xml:space="preserve">Botan. Zhurnal (Rus. Bot. Journ.). 1958. Vol. 43. No. 11. P. 1613-1618.       </t>
  </si>
  <si>
    <t>Primary productivity of Japanese forests (T. Shidei and T. Kira, eds.). JIBP Synthesis: Univ. Tokyo Press. 1977. Vol. 16.  P. 172-186.</t>
  </si>
  <si>
    <t>Raising the forest productivity of Siberia and Far East. Krasnoyarsk: Sib. Technol. Institute, 1975. P. 62-70.</t>
  </si>
  <si>
    <t>Transactions of Forestry Laboratory AS USSR. 1962. Vol. 4. P. 111-144.</t>
  </si>
  <si>
    <t>Environmental role of Siberian forest ecosystems. Krasnoyarsk: V.N. Sukachev Institute, 1983. P. 95-105.</t>
  </si>
  <si>
    <t>Bull. Kyoto Univ. Forest. 1974. Vol. 46. P. 51-57.</t>
  </si>
  <si>
    <t xml:space="preserve">Biogeocenological studies in forests of southern Sikhote-Alin’ Mountains. Vladivostok: Far-Eastern Scientific Center, 1982. P. 71-83. </t>
  </si>
  <si>
    <t>Genesis, classification and geography of soils. Vol. 6. Commission 5. Part 1. Moscow: Nauka, 1974. P. 40-47.</t>
  </si>
  <si>
    <t>Scientific Transactions of Moscow Forest Engineering Institute. Issue 72. 1975. P. 43-47.</t>
  </si>
  <si>
    <t>Lesovedeniye (Rus. For. Sci.). 1992. No. 6. P. 39-47.</t>
  </si>
  <si>
    <t>The Botanical Mag. Tokyo. 1958. Vol. 71. P. 289-301.</t>
  </si>
  <si>
    <t>Transactions of Bryansk Forest Management Institute. 1956. Vol. 7. P. 29-37.</t>
  </si>
  <si>
    <t>Byelorussian Reserves: Studies. 1989. Issue 13. P. 56-62.</t>
  </si>
  <si>
    <t>Lesnictvi.  1978.  Vol. 24. № 1.  Р. 27-32.</t>
  </si>
  <si>
    <t>Annals of Botany, N.S. 1957. Vol. 21. No. 82. p. 287-314.</t>
  </si>
  <si>
    <t>New Phytologist.  1956.  Vol. 55.  P. 289-304.</t>
  </si>
  <si>
    <t>Forest Science. 1959c. Vol. 5. No. 4. P. 344-355.</t>
  </si>
  <si>
    <t xml:space="preserve">Plant and Soil. 1959a. Vol. 10.  No. 3.  P. 271-283. </t>
  </si>
  <si>
    <t>Ovington J.D., Madgwick H.A.J. The growth and composition of natural stands of birch. 2. The uptake of nutrients</t>
  </si>
  <si>
    <t>Plant and Soil. 1959b. Vol. 10. № 3.  P. 389-400.</t>
  </si>
  <si>
    <t xml:space="preserve">Communicationes Instituti Forestalis Fenniae (Helsinki). 1980. Vol. 98. P. 230-241. </t>
  </si>
  <si>
    <t>Botan. Zhurnal (Rus. Bot. Journ.). 1985. Vol. 70. No. 1. P. 67-76.</t>
  </si>
  <si>
    <t>Forestry Abstracts. 1980. Vol. 41, No. 8. p. 343-362.</t>
  </si>
  <si>
    <t>Transactions of V.N. Sukachev Forest and Wood Institute. 1962. Vol.  52. P. 196-209.</t>
  </si>
  <si>
    <t>Studying forest nature at the Siberia. Krasnoyarsk: V.N. Sukachev Forest and Wood Institute, 1972. P. 10-16.</t>
  </si>
  <si>
    <t>Forest Management and  Forest Agromelioration. Issue 49: Forestry and Forest Management. Kiev: Urozhai, 1977. P. 27-33.</t>
  </si>
  <si>
    <t>Gorskostopanska Nauka (Forest Sci.), Sofia. 1980. Vol. 17. No. 1. P. 10-20.</t>
  </si>
  <si>
    <t>Gorskostopanska Nauka (Forest Sci.), Sofia. 1984. Vol. 21. No. 1. P. 37-46.</t>
  </si>
  <si>
    <t>Transactions of Limnological Inst. 1969. Vol. 9(29). Issue 2. P. 144-360.</t>
  </si>
  <si>
    <t>Transactions of Limnological Inst. of SO AN USSR. 1976b. Vol. 22(42). P. 92-128.</t>
  </si>
  <si>
    <t>Natural conditions of Northern-Eastern land near Lake Baikal. Novosibirsk: Nauka, 1976a. P. 188-250.</t>
  </si>
  <si>
    <t>Forest Science and Praxis. Issue 24. Minsk, 1974. P. 31-33.</t>
  </si>
  <si>
    <t xml:space="preserve">Acta Phytogeograph. Suec. 1975. Vol. 62. P. 1-71. </t>
  </si>
  <si>
    <t>E.-D. Schulze (ed.). Carbon and nutrient cycling in European forest ecosystems. (Ecological Studies. Vol. 142). Berlin; Heidelberg; New York: Springer-Verlag, 2000. P. 14-46.</t>
  </si>
  <si>
    <t>J. Ecology. 1966. Vol. 54. P. 143-150.</t>
  </si>
  <si>
    <t>Proc. Inst. Ecol., Polish. Acad. Sci. 1967. Vol. 1. P. 31-51.</t>
  </si>
  <si>
    <t>Forests near Moscow. Moscow: Nauka, 1965. P. 115-131.</t>
  </si>
  <si>
    <t>Lesovedeniye (Rus. For. Sci.). 1979. No. 1. P. 68-72.</t>
  </si>
  <si>
    <t>Forming of standard forests. Part 2. Kaunas-Girionis: Lithuanian Forestry Institute, 1979. P. 190-193.</t>
  </si>
  <si>
    <t>Productivity of forest phytocoenoses. Krasnoyarsk: V.N. Sukachev Forest and Wood Institute, 1984. P. 103-112.</t>
  </si>
  <si>
    <t>Forest ecosystems of the Yenisey Meridian. Novosibirsk: Publishing House of SB RAS, 2002. P. 73-83.</t>
  </si>
  <si>
    <t>Studying matter exchange in ecosystems of plain part of the Ukraine. Kiev: Naukova Dumka, 1972. P. 24-54 (Ukrain.).</t>
  </si>
  <si>
    <t>Ukrainian Botanical Journal. 1970. Vol. 27. No. 5. P. 619-624 (Ukrain.).</t>
  </si>
  <si>
    <t>Communications of Forestry Laboratory of AS USSR. 1961. Issue 4. P. 40-53.</t>
  </si>
  <si>
    <t xml:space="preserve"> Sci. Transactions of Voronezh Forest Engineering Institute. Vol. 32. No. 3. 1969. P. 75-80.</t>
  </si>
  <si>
    <t xml:space="preserve">Biospheric resources: Synthesis of the Soviet studies for the International Biological Programme. Vol. 1. Leningrad: Nauka, 1975a. P. 43-55. </t>
  </si>
  <si>
    <t>Lesovedeniye (Rus. For. Sci.). 1967. No. 6. P. 36-42.</t>
  </si>
  <si>
    <t>Forstwissenschaftliches Centralblatt. 1998. Bd. 117. S. 241-257.</t>
  </si>
  <si>
    <t>Ekologia (Rus. J. of Ecology). 2008. No. 3. P. 189-195.</t>
  </si>
  <si>
    <t>Studies of Siberian forest nature. Krasnoyarsk: V.N. Sukachev Forest Institute, 1972. P. 30-36.</t>
  </si>
  <si>
    <t>Biological productivity and cycling of chemical elements in plant communities. Leningrad: Nauka, 1971. P. 59-65.</t>
  </si>
  <si>
    <t>Lesovedeniye (Rus. For. Sci.). 1971. No. 1.  P. 32-36.</t>
  </si>
  <si>
    <t>Soils and productivity of plant communities. Issue 1. Moscow: State University, 1972. P. 178-198.</t>
  </si>
  <si>
    <t>Proc. of Forest Manage. on Western Siberia. Issue 9. 1971. P. 122-129.</t>
  </si>
  <si>
    <t>Geography and Natural Resources. 1983. No. 2. P. 61-66.</t>
  </si>
  <si>
    <t>Lesovedeniye (Rus. For. Sci.). 1967. No. 3.  P. 32-43.</t>
  </si>
  <si>
    <t>Freiburger Bodenkundliche Abhandlungen. 1983. H. 11. S. 1-239.</t>
  </si>
  <si>
    <t>Annales des sciences Forestiéres. 1978. Vol. 35. No. 2. p. 93-115.</t>
  </si>
  <si>
    <t>Annales des Sciences Forestières. 1992. Vol. 49. P. 651-668.</t>
  </si>
  <si>
    <t>Ann. For. Sci. 2001. Vol. 58. P. 423-430.</t>
  </si>
  <si>
    <t>Forest Ecol. Manage. 1995. Vol. 72. P. 167-183.</t>
  </si>
  <si>
    <t>Forestry. 1996. Vol. 69. No. 2. P. 91-110.</t>
  </si>
  <si>
    <t>Vegetatio. 1992. Vol. 99-100. P. 263-272.</t>
  </si>
  <si>
    <t>Österreichische Forstzeitung. 1996. Bd. 107. No. 3. S. 49-51.</t>
  </si>
  <si>
    <t>Annals of Botany. 1988. Vol. 62. P. 397-411.</t>
  </si>
  <si>
    <t>Transactions of the Voronezh reserve. 1961. Issue 13. P. 9-53.</t>
  </si>
  <si>
    <t>Pochvovedeniye (Rus. Soil Sci.). 1953. No. 8. P. 28-41.</t>
  </si>
  <si>
    <t>Forestry and Forest Management. Issue 14. Minsk, 1979. P. 36-41 (Rus).</t>
  </si>
  <si>
    <t>Problems of modern botany. Moscow-Leningrad: Nauka, 1965. P. 236-243.</t>
  </si>
  <si>
    <t>Lesovedeniye (Rus. For. Sci.). 1975. No. 1.  P. 20-27.</t>
  </si>
  <si>
    <t>Biological productivity of vegetation of Kazakhstan. Alma-Ata: Nauka, 1974. P. 234- 274.</t>
  </si>
  <si>
    <t>Ecology and forest preservation. Transactions of sci. works. Issue 6. Leningrad: Forest Engineering Academy. 1981. P. 4-12.</t>
  </si>
  <si>
    <t>Transactions of Latvian Agricult. Academy. 1978. Issue 143. P. 43-56.</t>
  </si>
  <si>
    <t>Forestry and Forest Management. Issue 11. Minsk, 1976. P. 3-15.</t>
  </si>
  <si>
    <t>Transactions of Forestry Laboratory of Academy of Sciences of USSR. 1960. Vol. 1. P. 5-60.</t>
  </si>
  <si>
    <t xml:space="preserve">Ecology and productivity of forest biogeocoenoses (Upper-Ussuri stationarity). Vladivostok: Far Eastern Sci. Centre of AS USSR, 1979. P. 107-130. </t>
  </si>
  <si>
    <t>Biological productivity of Povolgie forests. Moscow: Nauka, 1982. P. 99-109.</t>
  </si>
  <si>
    <t>Lesovedeniye (Rus. For. Sci.) 1979. No. 4. P. 30-37.</t>
  </si>
  <si>
    <t>Vertical-fraction distribution of forest biomass. Moscow: Nauka, 1986. P. 30-51.</t>
  </si>
  <si>
    <t>Lesovedeniye (Rus. For. Sci.). 1975. No. 1. P. 28-36.</t>
  </si>
  <si>
    <t>Pochvovedeniye (Rus. Soil Sci.). 1966. N 3. P. 14-26.</t>
  </si>
  <si>
    <t>Structure, functioning and evolution of biogeocoenoses system at Baraba. Novosibirsk: Nauka, 1976. P. 314-317.</t>
  </si>
  <si>
    <t>Botan. Zhurn. (Rus. Bot. Journ.). 1974. Vol. 59. №. 12. P.1827-1833.</t>
  </si>
  <si>
    <t>Lesovedeniye (Rus. For. Sci.) 1977. №. 2. P. 13-19.</t>
  </si>
  <si>
    <t>Transactions of St.-Petersburg Forest Management Institute. 2010. No. 1(21). P. 56-68.</t>
  </si>
  <si>
    <t>Forestry and Agro-melioration. Issue 49. Kiev, 1977. P. 38-42.</t>
  </si>
  <si>
    <t xml:space="preserve">Plant and Soil.  1989.  Vol. 119.  P. 71-79. </t>
  </si>
  <si>
    <t>Lesovedeniye (Rus. For. Sci.). 1973. No. 3. P. 40- 46.</t>
  </si>
  <si>
    <t>Soil biological productivity and its increase for national economy needs. Moscow: State University, 1979. P. 140-141.</t>
  </si>
  <si>
    <t>Larch: Inter-Institutional Collection of Scientific works. Krasnoyarsk: State University, 1979. P. 46-52.</t>
  </si>
  <si>
    <t>Primary productivity in Japanese forest. JIBP Synthesis. University of Tokyo Press. 1977. Vol. 16. P. 252-268.</t>
  </si>
  <si>
    <t>Bull. Kyoto Univ. Forests, 1970. Vol. 41. P. 80-95 (Japan.).</t>
  </si>
  <si>
    <t>J. Jap. For. Soc. 1973. Vol. 55. P. 52-62.</t>
  </si>
  <si>
    <t>Jap. J. Ecol. 1965. Vol. 15. P. 131-139.</t>
  </si>
  <si>
    <t>Bull. Kyoto Univer. For. 1972. Vol. 44. P. 121-140.</t>
  </si>
  <si>
    <t>Bull. of the Kyoto Prefectural University Forests. 1980. Vol. 24. P. 34-48.</t>
  </si>
  <si>
    <t>Lesnoye Khozyaistvo (For. Management). 1997. No. 3. P. 39-41.</t>
  </si>
  <si>
    <t>Ann. For. Sci.  2000. Vol. 57. P. 691-700.</t>
  </si>
  <si>
    <t>Ann. Sci. For. 2001. Vol. 58. P. 301-314.</t>
  </si>
  <si>
    <t>Ann. For. Sci. 1999. Vol. 56. P. 667-677.</t>
  </si>
  <si>
    <t>Ann. Sci. For. 1997. Vol. 54. P. 261-269.</t>
  </si>
  <si>
    <t>Lesnictvi. 1984. Vol. 30. № 11. P. 1001-1010.</t>
  </si>
  <si>
    <t>Productivity of forest ecosystems: Proceed. of the Brussels symposium (23-31 October, 1969). Paris: UNESCO, 1971. P. 619 – 630.</t>
  </si>
  <si>
    <t>Ecol. Studies: Analysis and Synthesis. Vol. 1; N.Y.: Springer Verlag. 1970b. P. 55-72.</t>
  </si>
  <si>
    <t>Jap. J. Ecol. 1979b. Vol. 29. P. 205-208.</t>
  </si>
  <si>
    <t>J. Jap. For. Soc. 1979d. Vol. 61. P. 83-87.</t>
  </si>
  <si>
    <t>Bull. Tokyo Univ. For. 1968b. Vol. 64. P. 241-275.</t>
  </si>
  <si>
    <t xml:space="preserve">Bull. Tokyo Univ. Forests.  1974b.  Vol. 66. P. 109–117. </t>
  </si>
  <si>
    <t>Bull. Tokyo Univ. Forests. 1974а. Vol. 66. P. 119-126.</t>
  </si>
  <si>
    <t>Bull. of the Tokyo University Forests. 1974c. Vol. 66. P. 127-137.</t>
  </si>
  <si>
    <t>Bull. of the Tokyo University Forests. 1971b. Vol. 65. P. 125-142.</t>
  </si>
  <si>
    <t>J. Jap. For. Soc. 1970а. Vol. 52. P. 154-158.</t>
  </si>
  <si>
    <t>Symposium on primary productivity and mineral cycling in natural ecosystems. University of maine, Orono, USA. 1968а. p. 52-80.</t>
  </si>
  <si>
    <t>Duvigneaud P. (ed.). Productivity of forest ecosystems. Proc. Brussels Symposium. Paris: Unesco, 1971a. P. 191-205.</t>
  </si>
  <si>
    <t>Jap. J. Ecol. 1979c. Vol. 29. P. 315-321.</t>
  </si>
  <si>
    <t>Jap. J. Ecol. 1979a. Vol. 29. P. 103-109.</t>
  </si>
  <si>
    <t>Bull. Tokyo Univ. For. 1956. Vol. 52.  P.33-51.</t>
  </si>
  <si>
    <t>Bull. Tokyo Univ. For. 1974. Vol. 66. P. 139-151.</t>
  </si>
  <si>
    <t>Bull. Tokyo Univ. For. 1966. Vol. 62. P. 117-146.</t>
  </si>
  <si>
    <t>Bull. Tokyo Univ. Forests, 1974d. Vol. 66. P. 153-164.</t>
  </si>
  <si>
    <t>Forests of Mongolian People’s Republic (Larch forests of the Central Khangai). Novosibirsk: Nauka, 1983. P. 81-102.</t>
  </si>
  <si>
    <t>E.-D. Schulze (ed.). Carbon and nutrient cycling in European forest ecosystems. Berlin; Heidelberg; New York: Springer-Verlag, 2000. P. 49-62 (Ecological Studies. Vol. 142).</t>
  </si>
  <si>
    <t>Can. J. For. Res. 1995. Vol. 25. P. 943-960.</t>
  </si>
  <si>
    <t xml:space="preserve">Trans. 23rd Meet., Tohoku Branch, Jap. For. Soc. 1972. P. 126-129. </t>
  </si>
  <si>
    <t>Forest soils of Angara-Yenisei economic region. Krasnoyarsk: V.N. Sukachev Forest Institute, 1978. P. 55-65.</t>
  </si>
  <si>
    <t>Pochvovedeniye (Rus. Soil Sci.). 1971. No. 7. P. 46-55.</t>
  </si>
  <si>
    <t>Ecological peculiarities and regenerative dynamics of dark-coniferous forests on the Middle Ural. Sverdlovsk: Ural Branch of AS USSR, 1991. P. 72-77.</t>
  </si>
  <si>
    <t>Lesnoye Khozyaistvo (Rus. For. Management). 1951. No. 11. P. 19-23.</t>
  </si>
  <si>
    <t>Forestry studies on the zonal basis. Arkhangel’sk: Institute of Forestry and Forest Chemie, 1984. P. 78-87.</t>
  </si>
  <si>
    <t>Lesovedeniye  (Rus. For. Sсi.). 1968. No. 4. P. 39-47.</t>
  </si>
  <si>
    <t>Forest Inventory and Forest Planning (Collection of scientific reports). Krasnoyarsk: Siberian Technol. Institute, 1984. P. 12-14.</t>
  </si>
  <si>
    <t>J. Univ. Kuwait (Sci.).  1981.  Vol. 8.  P. 213-220.</t>
  </si>
  <si>
    <t>Lesnoi Vestnik (Moscow Forest University). 2001. No. 1. P. 165-169.</t>
  </si>
  <si>
    <t>Forest plant resources of the Southern Karelia. Petrozavodsk: Karelia Publ. House. 1971. P 22-40.</t>
  </si>
  <si>
    <t>Ecologic and economic problems of the Easten-Siberian region (Collection of scientific reports). Issue 1. Krasnoyarsk: Krasnoyarsk State Technical University, 2001. P. 117-123.</t>
  </si>
  <si>
    <t>Forest Inventory and Forest Planning. Krasnoyarsk: Sib. Technol. Institute, 1983. P. 90-94.</t>
  </si>
  <si>
    <t>Northern Forestry. 2001. Vol. 53, No. 5. P. 4-6 .</t>
  </si>
  <si>
    <t>Eurasian J. For. Res. 2002. Vol. 5. P. 23-32.</t>
  </si>
  <si>
    <t>Proc. Seventh symposium on the joint Siberian permafrost studies between Japan and Russia in 1998. Japan, Sapporo: Hokkaido University. 1999. P. 25-32.</t>
  </si>
  <si>
    <t xml:space="preserve">J. Jap. For. Soc. 1963. Vol. 45. P. 169-173. </t>
  </si>
  <si>
    <t>Forestry and Forest Agromelioration. Issue 45. Kiev, 1976. P. 12-19.</t>
  </si>
  <si>
    <t>Ecological peculiarities and regenerative dynamics of dark-coniferous forests on the Middle Ural. Sverdlovsk: Ural Branch of AS USSR, 1991. P. 101-111.</t>
  </si>
  <si>
    <t>Lesovedeniye (Rus. For. Sci.). 1998. No. 3. P. 3-11.</t>
  </si>
  <si>
    <t>Problems of steppe forestry and nature protection. Issue 7. Dnepropetrovsk: State University, 1977. P. 55-59.</t>
  </si>
  <si>
    <t>Proc. of Byelorus. Academy of Sci. Ser. Biol. 1982. No. 4. P. 98-100.</t>
  </si>
  <si>
    <t>Belgian J. of Botany. 1990. Vol. 123. No. 1-2. P. 103-116.</t>
  </si>
  <si>
    <t>J. Jap. For. Soc. 1980. Vol. 62. P. 128-137.</t>
  </si>
  <si>
    <t>Oslo Biomass Studies (XVIth Intern. Congress of IUFRO). Orono: University of Maine, USA, 1976. P. 145-161.</t>
  </si>
  <si>
    <t xml:space="preserve">Forestry and Forest Management. Issue 15. Minsk, 1980. P. 35-39. </t>
  </si>
  <si>
    <t>Forestry and Forest Management. Issue 6. Minsk, 1972. P. 79-86.</t>
  </si>
  <si>
    <t xml:space="preserve">Communications of Forestry Laboratory of AS USSR. Issue 4. 1961. P. 86-97. </t>
  </si>
  <si>
    <t>Biological Problems of the North. VI Symposium. Issue 5. Jakutsk, 1974. P. 236-239.</t>
  </si>
  <si>
    <t>Biological productivity and chemical element cycling in plant communities. Leningrad: Nauka, 1971c. P. 47-52.</t>
  </si>
  <si>
    <t>Rastitel’nye Resursy (Rus. Vegetation Resources). 1969. Vol. 5. No. 1. P. 67-77.</t>
  </si>
  <si>
    <t>Modern problems of forestry and forest biogeocoenology. Moscow: Nauka, 1974. P. 137-156.</t>
  </si>
  <si>
    <t>Vestnik Moscow State University. 1951. No. 10. P. 103-122.</t>
  </si>
  <si>
    <t>Bull. of MOIP. Biol. Division. 1958. Vol. 63. No. 2. P. 135-145.</t>
  </si>
  <si>
    <t>Typology and biology of natural and man-mode phytocoenoses. Minsk: Nauka i Tekhnika, 1974. P. 3-12.</t>
  </si>
  <si>
    <t>Ecological and biological studies of plant communities. Minsk: Nauka i Tekhnika, 1975. P. 38-64.</t>
  </si>
  <si>
    <t>Studying forest phytocoenoses. Minsk: Nauka i Tekhnika, 1973. P. 20-28.</t>
  </si>
  <si>
    <t>Forest geobotany and biology of tree plants. Tula: Polytechn. Institute, 1979. P. 128-129.</t>
  </si>
  <si>
    <t>Lozovoy A. D., Bugayev V. A. and Smolyanov A. N. (eds.). Mensuration of thin-stemmed forests and non-wood raw material: Reference book. Voronezh: State University, 1990. P. 186-187.</t>
  </si>
  <si>
    <t>Studying vegetation and soil in forests of the northern-eastern part of the USSR. Jakutsk: Book Publ. House, 1971. P. 83-93.</t>
  </si>
  <si>
    <t>Lesovedeniye (Rus. For. Sci.). 1975. No. 5. P. 52-57.</t>
  </si>
  <si>
    <t>Lesnoi Zhurnal (Forest Journal). 1961. № 1. P. 148-149.</t>
  </si>
  <si>
    <t>Lesovedeniye (Rus. For. Sci.). 2000. No. 4. P. 22-27.</t>
  </si>
  <si>
    <t>Az Erdészeti Tudományos Intézet Közleményei (Mitteilungen des Ungarischen Instituts für Forstwissenschaften). 1973. Vol. 69. No. 2. p. 181-193.</t>
  </si>
  <si>
    <t>Bioresource Technology. 2001. Vol. 78. P. 251-255.</t>
  </si>
  <si>
    <t>Beiträge für die Forstwirtschaft. 1982. Bd. 16. H. 3. S. 129-139.</t>
  </si>
  <si>
    <t>Geography and Natural Resources. 1990. No. 1. P. 145-150.</t>
  </si>
  <si>
    <t>Lesovedeniye (Rus. For. Sci.). 1990. No. 4. P. 25-33.</t>
  </si>
  <si>
    <t>Lesnoye Khozyaistvo (Rus. Forest Management). 2002. No. 2. P. 24-25.</t>
  </si>
  <si>
    <t>Chemical and forest complex: Problems and their decisions. Krasnoyarsk: Sib. Technol. University, 2004. P. 87-89.</t>
  </si>
  <si>
    <t>Ural forests and their management. Issue 26. Ekaterinburg: State Forest Engineering University, 2005. P. 51-63.</t>
  </si>
  <si>
    <t>Ural forests and their management. Issue 28. Ekaterinburg: State Forest Engineering University, 2006. P. 221- 225.</t>
  </si>
  <si>
    <t>Transaction of Biology Institute of SD AS USSR. Issue 20. Novosibirsk, 1973. P. 145-153.</t>
  </si>
  <si>
    <t>Izvestiya Sibirskogo Otdeleniya of Academy of Sci. USSR. Biol. series. 1975. Vol. 10. No. 2. P. 30-37 (Rus).</t>
  </si>
  <si>
    <t xml:space="preserve">Izvestiya Sibirskogo Otdeleniya of Academy of Sci. USSR. Biol. series. 1970. Vol. 15. No. 3. P. 152-158 (Rus). </t>
  </si>
  <si>
    <t>Productivity of forest organic mass on different natural zones. Moscow: Nauka, 1973. P. 55-69.</t>
  </si>
  <si>
    <t>Transactions of Leningrad Forest Engineering Acadeny. 1931. Issue 1(38). Moscow, Leningrad. P. 103-126.</t>
  </si>
  <si>
    <t>J. Jap. For. Soc. 1965a. Vol. 47. P. 384-391.</t>
  </si>
  <si>
    <t>Jap. J. Ecol. 1965b. Vol. 15. P. 142-147.</t>
  </si>
  <si>
    <t>J. Jap. For. Soc. 1968b. Vol. 50. P. 60-65.</t>
  </si>
  <si>
    <t>Bull. Government. Forest Exper. Station Tokyo. 1968a. Vol. 216. P. 99-115.</t>
  </si>
  <si>
    <t>J. Japan. For. Sec. 1967а. Vol. 49. P. 421-428.</t>
  </si>
  <si>
    <t>J. Jap. For. Soc. 1969. Vol. 51. P. 331-339.</t>
  </si>
  <si>
    <t>Bull. of the Government Forest Experiment Station. Tokyo. 1970. Vol. 229. P. 1-20.</t>
  </si>
  <si>
    <t>J. Jap. For. Soc. 1966. Vol. 48. P. 55-61.</t>
  </si>
  <si>
    <t>Bull. Government. Forest Exper. Station Tokyo. 1967b. Vol. 199. P. 47-65.</t>
  </si>
  <si>
    <t>J. Jap. For. Soc. 1963. Vol. 45. P. 293-301.</t>
  </si>
  <si>
    <t>Bull. Government. Forest Exper. Station Tokyo. 1965. Vol. 173. P. 45-66.</t>
  </si>
  <si>
    <t>J. Jap. For. Soc. 1966. Vol. 48. P. 387-393.</t>
  </si>
  <si>
    <t>J. Jap. For. Soc. 1964. Vol. 46. P. 246-253.</t>
  </si>
  <si>
    <t xml:space="preserve"> J. Jap. For. Soc. 1962. Vol. 44.  P. 350-359.</t>
  </si>
  <si>
    <t>Japan. J. Ecol. 1977. Vol. 27. P. 83-90.</t>
  </si>
  <si>
    <t xml:space="preserve">J. Jap. For. Soc.  1961.  Vol. 43.  P. 19–26. </t>
  </si>
  <si>
    <t>Bull. Government. Forest Exper. Station Tokyo. 1975. Vol. 272. P. 141-155.</t>
  </si>
  <si>
    <t>Archiv für Forstwesen. 1963. Bd. 12. H. 2.  S. 211-222.</t>
  </si>
  <si>
    <t>Thinning and mechanization (Ager B. H. and Fries J., eds.). Stockholm. 1969. P. 175-179.</t>
  </si>
  <si>
    <t>Kungl. Skogs-och Lantbruksakademiens Tidskrift. 1961.Vol. 100. H. 1-2. P.95-124 (Sven.).</t>
  </si>
  <si>
    <t>Forestry Studies. XV. Forest Selection.Tallin: Valgus, 1979. P. 81-109.</t>
  </si>
  <si>
    <t>Lesovedeniye (Rus. For. Sci.). 1980. No. 1. P. 42-51.</t>
  </si>
  <si>
    <t>Forestry studies at Far East. Issue 4. Vladivostok: Biology and Soil Institute, 1970. P. 91-101.</t>
  </si>
  <si>
    <t>Forest Ecol. Management. 2004. Vol. 193. P. 297-306.</t>
  </si>
  <si>
    <t>Ecological Research. 2003. Vol. 18. P. 559-571.</t>
  </si>
  <si>
    <t>Ecological problems of the northern territory. Issue 8. Arkhangelsk: State Technical University. 2005. P. 107-108.</t>
  </si>
  <si>
    <t>Mesures des biomasses et des accrissements forestiers. Orléans, 3-7 octobre 1983. INRA Publ., 1983. P. 199-207. (Les Colloques de l’INRA, no. 19).</t>
  </si>
  <si>
    <t>Lesovedeniye (Rus. For. Sci.). 1970. No. 6. P. 3-13.</t>
  </si>
  <si>
    <t>Materials of Sci. Confer.  Alma-Ata. Kazakh Agricult. Institute, 1973. P. 186-189.</t>
  </si>
  <si>
    <t>Sci. Transactions of Kazakh Agricultural Institute. 1976. Vol. 19. No. 3. P. 127-136.</t>
  </si>
  <si>
    <t>Bull. of Dokuchaev Soil Institute. Issue 2. Moscow, 1968. P. 11-24.</t>
  </si>
  <si>
    <t>Lesnoi Zhurnal (Forest Journal). 1967. No. 3. P. 45-48.</t>
  </si>
  <si>
    <t>Bio-production process at the northern forest ecosystems. St.-Petersburg: Nauka, 2001. P. 68-72.</t>
  </si>
  <si>
    <t>Forestry and Forest Management. Issue 6. Minsk, 1972a. P. 39-43.</t>
  </si>
  <si>
    <t>Botany: Studies. Issue 27. Minsk: Nauka i Tekhnika, 1986. P. 226-227.</t>
  </si>
  <si>
    <t>Lesnoi Zhurnal (Forest Journal). 1984. No. 6. P. 20-23.</t>
  </si>
  <si>
    <t xml:space="preserve">Soil biological productivity and its increase for national economy needs. Moscow: State University, 1979. P. 155. </t>
  </si>
  <si>
    <t xml:space="preserve">Bull. Kyoto Univ. Forests. 1974. Vol. 46.  P. 23-39. </t>
  </si>
  <si>
    <t>Rep. Kyoto Univ. Forest. 1972. Vol. 10. p. 53-59.</t>
  </si>
  <si>
    <t>Decline and regeneration of forest soils. Moscow: Nauka, 1991. P. 89-96.</t>
  </si>
  <si>
    <t>Biological productivity of soils and its raising in natural economy interest. Moscow: State University, 1979. P. 167-168.</t>
  </si>
  <si>
    <t>Forest Inventory and  Forest  Planning. Krasnoyarsk:   Sib. Tech. Univ. 1999b. P. 16-24.</t>
  </si>
  <si>
    <t>Ural forests and its management. Issue 24. Ekaterinburg: State Forest Engineering University. 2004a. P. 144-147.</t>
  </si>
  <si>
    <t>Modern problems of forest complex: Collection of scientific works. Issue 9. Bryansk: Engineering and Technical Academy, 2004d. P. 57-60.</t>
  </si>
  <si>
    <t>Forest Inventory and Forest Planning. Krasnoyarsk: Sib. Techn. Univ., 1999a. P. 24-28.</t>
  </si>
  <si>
    <t xml:space="preserve">Lesnoi Zhurnal (Forest Journal). 2005a. No. 3. P. 34-42. </t>
  </si>
  <si>
    <t>Modern problems of forest complex: Collection of scientific works. Issue 10. Bryansk: Engineering and Technical Academy, 2005b. P. 67-69.</t>
  </si>
  <si>
    <t>Ural forests and its management. Issue 27. Ekaterinburg: State Forest Engineering University. 2006. P. 202-214.</t>
  </si>
  <si>
    <t>Ecology: science, education, training. Issue 3. Bryansk: Engineering and Technical Academy, 2002b. P. 48-51.</t>
  </si>
  <si>
    <t>Forest Inventory and Forest Planning. Krasnoyarsk: Sib. Technological University, 2001b. P. 44-46.</t>
  </si>
  <si>
    <t>Izvestia Orenburg State Agrarian University. 2010. No. 1(25). P. 40-43.</t>
  </si>
  <si>
    <t>Ural forests and their management. Issue 21. 2001. P. 159-170.</t>
  </si>
  <si>
    <t>Modern problems of forest complex: Collection of scientific works. Issue 9. Bryansk: Engineering and Technical Academy, 2004c. P. 57-60.</t>
  </si>
  <si>
    <t>Forest Management and Green Building in Western Siberia. Tomsk: State University, 2011. P. 185-188.</t>
  </si>
  <si>
    <t xml:space="preserve">Role of current science and education in solution of economical problems of European North. Proceed. Internat. Conference. Arkhangelsk, 2004e. Part 1. P. 54-57.  </t>
  </si>
  <si>
    <t>Forest Inventory and Forest Planning. 2002a. No. 1(31). P. 119-123.</t>
  </si>
  <si>
    <t>Modern problems of forest complex: Collection of scientific works. Issue 19. Bryansk: Engineering and Technical Academy, 2007. P. 72-75.</t>
  </si>
  <si>
    <t>Modern problems of forest complex: Collection of scientific works. Issue 9. Bryansk: Engineering and Technical Academy, 2004b. P. 53-57.</t>
  </si>
  <si>
    <t xml:space="preserve">Complex and rational use of forest resources. Voronezh:  Forest Engineering Institute. 1987. P. 47-59. </t>
  </si>
  <si>
    <t>Lesovedeniye (Rus. For. Sci.). 1983. No. 6. P. 50-53.</t>
  </si>
  <si>
    <t>Byelovezhskaya Pushcha:  Studies. Issue 5. 1971. P. 75-96.</t>
  </si>
  <si>
    <t>Byelovezhskaya Pushcha: Studyings. Issue 8. Minsk: Uradzhai, 1974. P. 73-98.</t>
  </si>
  <si>
    <t>Lesovedeniye (Rus. For. Sci.). 1983. No. 5. P. 57-63.</t>
  </si>
  <si>
    <t>Byelovezhskaya Pushcha: Studies. Issue 7. Minsk: Uradzhai, 1973. P. 39-51.</t>
  </si>
  <si>
    <t>Lesovedeniye (Rus. For. Sci.). 1980. No. 2. P. 21-31.</t>
  </si>
  <si>
    <t>Biological productivity of forests at Povolgie region. Moscow: Nauka, 1982c. P. 186-195.</t>
  </si>
  <si>
    <t>Lesovedeniye (Rus. For. Sci.). 1996. No.2. P. 13-29.</t>
  </si>
  <si>
    <t>Biological productivity of forests at Povolgie region. Moscow: Nauka, 1982a. P. 176-186.</t>
  </si>
  <si>
    <t>Vertical-fraction distribution of forest phytomass. Moscow: Nauka, 1986. P. 149-163.</t>
  </si>
  <si>
    <t>Lesovedeniye (Rus. For. Sсi.). 1997. No. 5. P. 51-65.</t>
  </si>
  <si>
    <t>Lesovedeniye (Rus. For. Sci.). 1970. No. 3. P. 58-89.</t>
  </si>
  <si>
    <t>Bull. MOIP. Biol. Division. 1966. Vol. 71. No. 6.  P. 79-91.</t>
  </si>
  <si>
    <t>Biological productivity of forests at Povolgie region. Moscow: Nauka, 1982b. P. 110-142.</t>
  </si>
  <si>
    <t>Lesovedenye (Rus. For. Sci.). 1984. No. 3. P. 28-36.</t>
  </si>
  <si>
    <t xml:space="preserve">Ural forests and their management. Issue 26. Ekaterinburg: State Forest Engineering University, 2005. P. 38-40. </t>
  </si>
  <si>
    <t>Lesovedeniye (Rus. For. Sci.). 1979. No. 6. P. 81-84.</t>
  </si>
  <si>
    <t>Productivity of organic and biological forest mass. Moscow: Nauka, 1974a. P. 7-10.</t>
  </si>
  <si>
    <t xml:space="preserve">Chemical matter cycling in forests. Moscow: Nauka, 1982a. P. 20-43. </t>
  </si>
  <si>
    <t>Productivity of organic and biological mass of forests. Moscow: Nauka, 1974b. P. 11-15.</t>
  </si>
  <si>
    <t>Productivity of forest organic mass at different natural zones. Moscow: Nauka, 1973. P. 7-27.</t>
  </si>
  <si>
    <t xml:space="preserve">Cycling chemical matters in forest. Moscow: Nauka, 1982b. P. 44-54. </t>
  </si>
  <si>
    <t>Lesovedeniye (Rus. For. Sci.). 1984. No. 3. P. 22-27.</t>
  </si>
  <si>
    <t>Lesovedeniye (Rus. For. Sci.). 1986. No. 2. P. 45-49.</t>
  </si>
  <si>
    <t>Lesovedeniye (Rus. For. Sci.). 1988. No. 3. P. 27-32.</t>
  </si>
  <si>
    <t>Reserves of Byelorussia: Studies. 1989. Issue 13. P. 29-36.</t>
  </si>
  <si>
    <t>Soil studies and fertilizer use. Issue 12. Minsk: Uradzhai, 1981. P. 11-17.</t>
  </si>
  <si>
    <t>Theory and praxis of forest swamp science and hydro-forest-melioration. Krasnoyarsk: Sukachev Forest Institute, 1976. P. 59-81.</t>
  </si>
  <si>
    <t>Les Colloques de l'INRA. 1983. No. 19. P. 179-188.</t>
  </si>
  <si>
    <t>Ann. For. Sci. 2001. Vol. 58. P. 507-517.</t>
  </si>
  <si>
    <t>Trees. 1996. Vol. 10. P. 231-238.</t>
  </si>
  <si>
    <t xml:space="preserve">Lesnaya taksatsiya i lesoustroistvo (Forest Inventory and Forest Planning). Krasnoyarsk: SibSTU, 2009. No. 1(41). P. 18-19. </t>
  </si>
  <si>
    <t xml:space="preserve">Lesnaya taksatsiya i lesoustroistvo (Forest Inventory and Forest Planning). Krasnoyarsk: SibSTU, 2006. No. 1(36). P. 24-28. </t>
  </si>
  <si>
    <t>Productivity of organic mass of forests on different natural zones. Moscow: Nauka, 1973. P. 28-54.</t>
  </si>
  <si>
    <t>Lesovedeniye (Rus. For. Sci.). 1969. No. 1. P. 90-94.</t>
  </si>
  <si>
    <t>Soils and plant community productivity. Issue 2. Moscow: State University, 1974. P. 89-141.</t>
  </si>
  <si>
    <t>Geochemical and soil aspects of landscape studies. Moscow: Moscow State University, 1975. P. 146-170.</t>
  </si>
  <si>
    <t>Biological productivity of spruce forests. Tartu: IBP, 1971. P. 31-33.</t>
  </si>
  <si>
    <t>Lesovedeniye (Rus. For. Sci.). 1969. No. 5. P. 28-36.</t>
  </si>
  <si>
    <t>Lesovedeniye (Rus. For. Sci.). 1978. No. 6. P. 63-68.</t>
  </si>
  <si>
    <t>Forest ecosystems of the Yenisey Meridian. Novosibirsk: Publ. House of SB RAS, 2002. P. 244-248.</t>
  </si>
  <si>
    <t>Lesovedeniye (Rus. For. Sci.). 1998. No. 6. P. 3-11.</t>
  </si>
  <si>
    <t>Lesovedeniye (Rus. For. Sci.). 2000. No. 3. P. 40-48.</t>
  </si>
  <si>
    <t xml:space="preserve">Ekologia (Rus. J. Ecology). 1980. No. 2. P. 38-44. </t>
  </si>
  <si>
    <t>Prace VULHM. 1977. Vol. 51. P. 125-150.</t>
  </si>
  <si>
    <t>Prace VULHM. 1981. Vol. 59. P. 83-99.</t>
  </si>
  <si>
    <t>Annali di Botanica. 1975. Vol. 34. P. 143-170.</t>
  </si>
  <si>
    <t>Complex stationary studies in forests of Primorski territory. Leningrad: Nauka, 1967. P. 165-169.</t>
  </si>
  <si>
    <t>Biogeocoenologic studies of swamp forests in relation to experimental hydro-melioration. Moscow: Nauka, 1982. P. 94-132.</t>
  </si>
  <si>
    <t>Prirodoved. Pr. Ust. CSAV, Brne. 1990. Vol. 34. No. 7. P. 3-34.</t>
  </si>
  <si>
    <t>Acta Universitatis Agriculturae (Brno), Series C. 1972. Vol. 41. No. 3-4. P. 243-294.</t>
  </si>
  <si>
    <t>Lesnictvi. 1980. Vol. 26. No. 10. P. 849-882.</t>
  </si>
  <si>
    <t>Rozpravy Československé Akademie Véd. Rada Matematických a Prirodnich Véd. Praha. 1982. Vol. 92. No. 8.  P. 1-162.</t>
  </si>
  <si>
    <t>Rozpravy Českoslov. Akad. Ved, Řada Matemat. a Prirodnich Ved. 1976. Ročnik 86. Sešit 10. P. 1 –166.</t>
  </si>
  <si>
    <t>Rozpravy Ceskoslovenske Academie ved; Rada matemat. a prirod. ved. Praha. 1983. Vol. 93. No. 4. p. 1-148.</t>
  </si>
  <si>
    <t>Lesnictvi. 1973a. Vol. 19. No. 7. P. 641-658.</t>
  </si>
  <si>
    <t>Urgent problems of forest management. Issue 21. Bryansk: BGITA, 2007. P. 27-30.</t>
  </si>
  <si>
    <t>Pochvovedeniye (Rus. Soil Sci.). 1961. No. 10. P. 30-43.</t>
  </si>
  <si>
    <t>Biological productivity and cycling chemical elements in plant communities. Leningrad: Nauka, 1971. P. 53-59.</t>
  </si>
  <si>
    <t>Global Change Biol. 2001. Vol. 7. P. 719-730.</t>
  </si>
  <si>
    <t>Tree Physiology. 2004. Vol. 24. P. 19-34.</t>
  </si>
  <si>
    <t>Acta Phytoecologica Sinica. 2000. Vol. 24. No. 2. P. 186-190 .</t>
  </si>
  <si>
    <t>Bull. Tokyo Univ. Forests . 1985. Vol. 74. P. 165-172.</t>
  </si>
  <si>
    <t>Oecologia. 1999. Vol. 121. P. 66-80.</t>
  </si>
  <si>
    <t>Forestry. 1958. Vol. 31. p. 13-25.</t>
  </si>
  <si>
    <t>Journal of Northeast Forestry University. 1995. Vol. 23. No. 1. P. 95-101 .</t>
  </si>
  <si>
    <t>Acta Phytoecologica et Geobotanica Sinica. 1990. Vol. 14. No. 3. P. 237-246 .</t>
  </si>
  <si>
    <t>J. of Ecology. 1988. No. 7 (Suppl.). P. 49-59 .</t>
  </si>
  <si>
    <t>Proc. Sixth symposium on the joint Siberian permafrost studies between Japan and Russia in 1997. Japan, Sapporo: Forestry and Forest Products Research Inst., 1998. P. 72-80.</t>
  </si>
  <si>
    <t xml:space="preserve"> Bull. Kyoto Univer. For. 1968. Vol. 40. P. 67-92.</t>
  </si>
  <si>
    <t xml:space="preserve">Bull. Government For. Experim. Sta.  1965. Vol. 182.  P. 43-65. </t>
  </si>
  <si>
    <t>Bull. Government. Forest Experim. Sta. Tokyo. 1970. Vol. 229. P. 93-121.</t>
  </si>
  <si>
    <t>Botan. Zhurnal (Rus. Bot. Journal). 1983. Vol. 68. No. 9. P. 1225-1235.</t>
  </si>
  <si>
    <t xml:space="preserve">Botan. Zhurnal (Rus. Bot. Journ.). 1987. Vol. 72. No. 4. P. 496-505. </t>
  </si>
  <si>
    <t>Bull. Fac. Agr. Univer. Shimane. 1971. Vol. 4. P. 85-92.</t>
  </si>
  <si>
    <t>Bull. Fac. Agr. Univ. Shimane. 1972. Vol. 6. P. 39-44.</t>
  </si>
  <si>
    <t>Bull. Kyoto Univ. For. 1967. Vol. 39. P. 27-34.</t>
  </si>
  <si>
    <t>Bull. Nagasaki Agric. For. Experim. Station. 1965. Vol. 1. P. 34-43.</t>
  </si>
  <si>
    <t>Bull. Shizuoka University Forest. 1973. Vol. 2. p. 25-33.</t>
  </si>
  <si>
    <t>Ecologic and biological studies of plant communities. Minsk: Nauka i Tekhnika, 1975. P. 14-27.</t>
  </si>
  <si>
    <t>Tree Physiology. 2005. Vol. 25. P. 701-712.</t>
  </si>
  <si>
    <t xml:space="preserve">Biological recultivation of destroyed lands: Materials of Intern. Meeting. Ekaterinburg: Ural Branch of RAS, 1997. P. 266-278. </t>
  </si>
  <si>
    <t>Rastitelnye resursy (Plant Resources). 1973. Vol. 9 No. 1. P. 100-106 .</t>
  </si>
  <si>
    <t>Prace Institutu Badawczego Lesnictwa. Warszawa. 1986. No. 647. p. 27-32.</t>
  </si>
  <si>
    <t>Marsh-ridden forests and swamps of Siberia. Moscow: Academy of Sci. USSR. 1963. P. 127-146.</t>
  </si>
  <si>
    <t>J. of Shanxi University. 1992. Vol. 15. No. 1. P. 72-77 .</t>
  </si>
  <si>
    <t>Jilin For. Technol. 1992. No. 3. P. 5-7 .</t>
  </si>
  <si>
    <t>J. Xinjiang Bayi Agric. College. 1980. No. 3. P. 19-25 .</t>
  </si>
  <si>
    <t>Problems of raising forest productivity on the Far East. Blagoveshchensk: Agricultural Institute, 1973. P. 9-12.</t>
  </si>
  <si>
    <t>Ecology of Quercus mongolica at Primorski territory. Vladivostok: Far Eastern Sci. Centre AS USSR. 1981c. P. 21-29.</t>
  </si>
  <si>
    <t>Scand. J. For. Res. 2002. Vol. 17. P. 35-46.</t>
  </si>
  <si>
    <t>The ways of increasing forest productivity. Minsk: Vysshaya Shkola, 1966. P 37-54 (Rus).</t>
  </si>
  <si>
    <t>Forestry and Forest Management (Minsk). 1971. Issue 4. P. 13-21.</t>
  </si>
  <si>
    <t>Qinghai Agrofor. Technol. 1993. No. 1. P. 15-20 .</t>
  </si>
  <si>
    <t>Biological productivity of vegetation of Kazakhstan. Alma-Ata: Nauka, 1974. P. 214-233.</t>
  </si>
  <si>
    <t>Botanical Studies at the Siberia. Issue 7. Krasnoyarsk: Rus. Botan. Society, 1999. P. 91-98.</t>
  </si>
  <si>
    <t>Lesovedeniye (Rus. For. Sci.). 1974. No. 4. P. 24-32.</t>
  </si>
  <si>
    <t>Proc. Sci. Conference on Forest Management. Alma-Ata: Kazakh Agricultural Institute, 1962. P. 123-126.</t>
  </si>
  <si>
    <t>Chin. J. Appl. Ecology. 1995. Vol. 6.  No. 2. P. 123-127 .</t>
  </si>
  <si>
    <t>Transactions of Far Eastern Forest Management Institute. Issue 19. Khabarovsk, 1977. P. 75-80.</t>
  </si>
  <si>
    <t>Forestry studies on the southern taiga subzone. Moscow: Nauka, 1977. P. 42-50.</t>
  </si>
  <si>
    <t>Problems of forestry and forest management in Karelia. Petrozavodsk: Karelian Branch AS USSR. 1975. P. 38-50.</t>
  </si>
  <si>
    <t>Growth and productivity of pine forests at Karelian republic and Murmansk oblast’. Petrozavodsk: Forest Institute of Karelian Branch of AS USSR, 1978. P. 30-75.</t>
  </si>
  <si>
    <t>Biological productivity and chemical element cycling in forest and tundra communities of the Khibini Mountains</t>
  </si>
  <si>
    <t>Chepurko N.L.</t>
  </si>
  <si>
    <t>Chernyavskii N.V.</t>
  </si>
  <si>
    <t>Chibisov G.A.</t>
  </si>
  <si>
    <t>Structure and annual biomass balance in forest of the Khibini Mountains</t>
  </si>
  <si>
    <t>Primary biological productivity of spruce forests of the Kola Peninsula</t>
  </si>
  <si>
    <t>Manakov K.N., Nikonov V.V.</t>
  </si>
  <si>
    <t>Natural and transformed Fagus-Abies-Picea forests of Ukrainian Karpaty Mountains</t>
  </si>
  <si>
    <t>Optimum forest structure in fresh conditions of Ukrainian Karpaty Mountains</t>
  </si>
  <si>
    <t>Ph.D. Thesis. Khar’kov: Agricultural Institute, 1977. 20 p.</t>
  </si>
  <si>
    <t>Organik mass of Carpatian fresh Fagus-Abies forests</t>
  </si>
  <si>
    <t>Forest site conditions and productivity  of forests in front of tundra</t>
  </si>
  <si>
    <t>Efficiency of thinning of mished Scots pine forests on European North</t>
  </si>
  <si>
    <t>Chibisov G.A., Porotov V.N., Moskaleva S.A.</t>
  </si>
  <si>
    <t>Chibisov G.A., Porotov V.N., Zharikov V.M.</t>
  </si>
  <si>
    <t>Scots pine phytomass as related to thinning</t>
  </si>
  <si>
    <t>Biological productivity of secondary spruce forests formed by thinnings</t>
  </si>
  <si>
    <t>Biological productivity of pine forests formed by thinnings</t>
  </si>
  <si>
    <t>Biomass and primary production of Rhizophora apiculata Bl. in a mangrove in southern Thailand</t>
  </si>
  <si>
    <t>Christensen B.</t>
  </si>
  <si>
    <t>Rhizophora, Sonneratia et al.</t>
  </si>
  <si>
    <t>Chzhaw Ven’ Nen</t>
  </si>
  <si>
    <t>Phytomass and peculiarities of cycling nitrogen and ash elements in Quercus robur ecosystems of different phenological variety in conditions of the Central-Chernozem region</t>
  </si>
  <si>
    <t>Ph. D. Thesis. Voronezh: Forest Engineering Institute, 1992. 23 p.</t>
  </si>
  <si>
    <t>Molchanov A.A.</t>
  </si>
  <si>
    <t>Scientific basis for oak forest management on forest-steppe</t>
  </si>
  <si>
    <t>Moscow: Nauka, 1964. 255 p.</t>
  </si>
  <si>
    <t>Chzhaw, 1992; Molchanov, 1964</t>
  </si>
  <si>
    <t>Growth dynamics and biodiversity of larch forest after wildfire at the north of the Central Siberia</t>
  </si>
  <si>
    <t>Danilin I., Kobayashi S., Abe N.</t>
  </si>
  <si>
    <t>Characteristics of young stands regenerated naturally on cutting areas in Siberia</t>
  </si>
  <si>
    <t>Foliage mass and its work efficiency in 15-year forest of Populus balsamifera</t>
  </si>
  <si>
    <t>Danilov M.D., Stepanov V.S.</t>
  </si>
  <si>
    <t>Danilov Yu.I., Tchmyr A.F.</t>
  </si>
  <si>
    <t>Change of structure and productivity of small-leaved yound forests under anthropogen influence</t>
  </si>
  <si>
    <t>Changes in needle weight and moisture of pine (Pinus silvestris L.) related to own age and tree age</t>
  </si>
  <si>
    <t>Danilov M.D.</t>
  </si>
  <si>
    <t>Darakhvelidze V.F.</t>
  </si>
  <si>
    <t>Demiyanov V.A.</t>
  </si>
  <si>
    <t>DeAngelis D.L., Gardner R.H., Shugart H.H.</t>
  </si>
  <si>
    <t>Dejmal J.</t>
  </si>
  <si>
    <t>Regularity of development of pure forest stands in relation to foliage mass dynamics</t>
  </si>
  <si>
    <t>Foliage mass and area in birch forests related to stand age</t>
  </si>
  <si>
    <t>Biomass and chemical elements accumulation in tree species at Meskheti</t>
  </si>
  <si>
    <t>Productivity of forest ecosystems studied during the IBP: The woodlands data set</t>
  </si>
  <si>
    <t>Biomass of high productivity trees and young beech stands (Fagus sylvatica L.)</t>
  </si>
  <si>
    <t>Decei I.</t>
  </si>
  <si>
    <t>Dietrich H.</t>
  </si>
  <si>
    <t>On energetic indices of biological productivity of tree layer in forests near Vasyugan swamps (Western Siberia)</t>
  </si>
  <si>
    <t>Dimitrov E.P.</t>
  </si>
  <si>
    <t>Biomasse, contenu en ean et productivite d’une pessiere en Naute-Ardenne. Comparaison aves une hetraie</t>
  </si>
  <si>
    <t>1973a</t>
  </si>
  <si>
    <t>1973b</t>
  </si>
  <si>
    <t>Structure et biomasse d’une hêtraie en Haute-Ardenne</t>
  </si>
  <si>
    <t>Untersuchungen zur Nährstoffdynamik eines Fichtenbestandes</t>
  </si>
  <si>
    <t>Yield table  for the weight of biomass of spruce stands of a high site quality</t>
  </si>
  <si>
    <t>Regularities in the change of the above-ground biomass of trees in Scots pine plantations</t>
  </si>
  <si>
    <t>Dimitrov E.P., Krustanov K., Shikov K., Belyakov P., Tsakov H., Stoikov H., Alexiev G.</t>
  </si>
  <si>
    <t>Yield tables for biomass of Scots pine plantations</t>
  </si>
  <si>
    <t>Dimitrov E.P., Shikov K., Belyakov P., Krustanov K.N., Tsakov H., Stoikov H., Alexiev G.</t>
  </si>
  <si>
    <t>Belyakov P., Krustanov K., Shikov K., Dimitrov E.P., Stoikov H., Tsakov H., Alexiev G.</t>
  </si>
  <si>
    <t>Gorskostopanska Nauka (Forest Sci.) Sofia. 1985. Vol. 22. No. 5. P. 14-23.</t>
  </si>
  <si>
    <t>Above-ground biomass and its components in Scots pine plantations</t>
  </si>
  <si>
    <t>Growth dynamics and productivity of Scots pine plantations</t>
  </si>
  <si>
    <t>Krustanov K.N., Belyakov P., Shikov K.</t>
  </si>
  <si>
    <t>Kuchko A.A., Matyushkin V.A.</t>
  </si>
  <si>
    <t>Basic density of the components of the above-ground biomass of high productive spruce stands</t>
  </si>
  <si>
    <t>Ding B., Sun J.</t>
  </si>
  <si>
    <t>Accumulation and distribution of productivity and nutrient element in natural manchurian ash</t>
  </si>
  <si>
    <t>Studies on biological productivity of artificial forests of Dahurian larches</t>
  </si>
  <si>
    <t>Ding B., Liu S., Cai T.</t>
  </si>
  <si>
    <t>Duvigneaud P., Denaeyer-De Smet S., Kestemont P.</t>
  </si>
  <si>
    <t>Duvigneaud P., Kestemont P., Ambroes P.</t>
  </si>
  <si>
    <t>Project Meerdink: Production and decomposition of organic matter in an oak woodland. Final report 1966-71 of the Netherlands contribution to the IBP</t>
  </si>
  <si>
    <t>Amsterdam: North Holland Publication Co., 1974.  P. 26-32.</t>
  </si>
  <si>
    <t>Droste zu Hülshoff B.F.</t>
  </si>
  <si>
    <t>Struktur und Biomasse eines Fichtenbestandes auf Grund einer Dimensionsanalyse an oberirdischen Baumorganen</t>
  </si>
  <si>
    <t>Dissertation. München, 1969. 222 S.</t>
  </si>
  <si>
    <t>Biomass, productivity and Mineral cycling in deciduous forests in Belgium</t>
  </si>
  <si>
    <t>Duvigneaud P., Denaeyer-De Smet S.</t>
  </si>
  <si>
    <t>Productivité primaire des forêts tempérées d'essences feuillues caducifoliées en Europe occidentale</t>
  </si>
  <si>
    <t>1977b</t>
  </si>
  <si>
    <t>1977a</t>
  </si>
  <si>
    <t>Productivité biologique en Belgique (P. Duvigneaud and P. Kestemont, eds). SCOPE: Editions Duculot, Paris-Gembloux, 1977b.  P. 107-154.</t>
  </si>
  <si>
    <t>La hêtraie ardennaise à Festuca altissima à Mirwart. Biomasse et productivité primaire</t>
  </si>
  <si>
    <t>Productivité primaire de forêts Belges de types varies</t>
  </si>
  <si>
    <t>Dylis N.N., Nosova L.M.</t>
  </si>
  <si>
    <t>Phytomass of forest biogeocoenoses on localities near Moscow</t>
  </si>
  <si>
    <t>Moscow: Nauka, 1977. 143 p.</t>
  </si>
  <si>
    <t>Lozinov G.L.</t>
  </si>
  <si>
    <t>Luganskaya V.D.</t>
  </si>
  <si>
    <t>Lukina N.V.</t>
  </si>
  <si>
    <t>Luo T.Х.</t>
  </si>
  <si>
    <t>Peculiarities of space distribution of plant under-ground parts in forest biogeocoenoses on localities near Moscow</t>
  </si>
  <si>
    <t>Lesovedeniye (Rus. For. Sci.). 1980. No. 1. P. 58-63.</t>
  </si>
  <si>
    <t>Above-ground phytomass of stands, ingrowth and bushwood in fir and spruce forests of Sikhote-Alin’ Mountain</t>
  </si>
  <si>
    <t>Dyukarev V.N., Rozenberg V.A.</t>
  </si>
  <si>
    <t>Materials to taxation characteristics of spruce forests of Sikhote- Alin’ Mountain</t>
  </si>
  <si>
    <t>Kozin E.K., Grigoriev V.I., Rozenberg V.A., Petrov P.G., Dyukarev V.N.</t>
  </si>
  <si>
    <t>On a possibility of estimating aboveground forest biomass using forest inventory data</t>
  </si>
  <si>
    <t>Primary productivity of Pinus koraiensis forests at the Sikhote-Alin’ biosphere reserve</t>
  </si>
  <si>
    <t>Utenkova A.P., Flyagina I.A.</t>
  </si>
  <si>
    <t>Age development and biomass of spruce forests of Hylocomioso-Filicosum type at Sikhote-Alin’</t>
  </si>
  <si>
    <t>Dyukarev V.N., Kozin E.K., Rozenberg V.A.</t>
  </si>
  <si>
    <t>Above-ground biomass structure of spruce forest of Hylocomioso-Filicosum type</t>
  </si>
  <si>
    <t>Dyukarev V.N.</t>
  </si>
  <si>
    <t>Dzens-Litovskaya N.N.</t>
  </si>
  <si>
    <t>Productivity of basic layers of phytocoenosis of fir-spruce forest of Hylocomioso-Filicosum type</t>
  </si>
  <si>
    <t>Forests of Russian Far East: 150 years of their studying. Proc. All-Rus. Conference. Vladivostok: Dal’nauka, 2009. P. 120-126.</t>
  </si>
  <si>
    <t>Biological productivity of Pinus koraiensis forests on Sikhote-Alin Mountain and their resource potential</t>
  </si>
  <si>
    <t>Ash content on forest vegetation at Savala forest-steppe</t>
  </si>
  <si>
    <t>Vegetation mineral contents and soil forming in forests before the Crimea mountains</t>
  </si>
  <si>
    <t>Pochvovedeniye (Eurasian Soil Sci.). 1946. No. 4. P. 209-226.</t>
  </si>
  <si>
    <t>Rodin L.E., Bazilevich N.I.</t>
  </si>
  <si>
    <t xml:space="preserve">Production and mineral cycling in terrestrial vegetation. </t>
  </si>
  <si>
    <t>Edinburg: Oliver and Boyd, 1967.</t>
  </si>
  <si>
    <t>Above-ground phytomass of pine plantations to the age of the first thinning</t>
  </si>
  <si>
    <t>Biomass and primary productivity of birch (Betula pubescens S.Lat.) in south-west Greenland</t>
  </si>
  <si>
    <t>Elkington T.T., Jones B.M.G.</t>
  </si>
  <si>
    <t>Ellenberg H., Mayer R., Schauermann J.</t>
  </si>
  <si>
    <t>Ökosystemforschung - Ergebnisse des Sollingprojekts: 1966-1986</t>
  </si>
  <si>
    <t>Stuttgart: Verlag Ulmer, 1986. S. 1-507.</t>
  </si>
  <si>
    <t>Biological productivity of spruce forest of the Oxalia type</t>
  </si>
  <si>
    <t>Ermakov V.E., Asyutin P.F.</t>
  </si>
  <si>
    <t>Ermolenko P.M., Ermolenko L.G.</t>
  </si>
  <si>
    <t>Ermolenko P.M.</t>
  </si>
  <si>
    <t>Dynamics  of tree layer above-ground mass in secondary phytocoenoses of the Western Sayan Mountains</t>
  </si>
  <si>
    <t>Phytomass of secondary forest phytocoenoses in pristine fir subbelt of the Western Sayan Mountains</t>
  </si>
  <si>
    <t>Structural and functional interrelations and phytocoenoses  productivity. Krasnoyarsk: Sukachev Institute of Forest, 1983. P. 32-40.</t>
  </si>
  <si>
    <t>Forming and productivity of forest phytocoenoses. Krasnoyarsk: Sukachev Institute of Forest, 1982. P. 60-71.</t>
  </si>
  <si>
    <t>Falaleyev E.N., Shevelev S.L.</t>
  </si>
  <si>
    <t>Studying quantitative state of Siberian forests and compiling standard-reference materials for stands of basic forest-forming species</t>
  </si>
  <si>
    <t>Scientific report. Krasnoyarsk: SibTI, 1983. 108 p. (Sib. Techn. Univ. library).</t>
  </si>
  <si>
    <t>Biomass and net productivity of forest vegetation in China</t>
  </si>
  <si>
    <t>Fang J., Liu G., Xu S.</t>
  </si>
  <si>
    <t>Faruqui Q.</t>
  </si>
  <si>
    <t>Organic and mineral structure and productivity of plantations of sal (Shorea robusta Gaertn.) and teak (Tectona grandis Linn.)</t>
  </si>
  <si>
    <t>Ph.D. Thesis. Banaras Hindu University, Varanasi, India. 1972.</t>
  </si>
  <si>
    <t>Feger K.H., Raspe S., Schmid M., Zoettl H.W.</t>
  </si>
  <si>
    <t>Verteilung der Elementvorräte in einem schlechtwüchsigen 100 jährigen Fichtenbestand auf Buntsandstein</t>
  </si>
  <si>
    <t>Fiedler et al., 1983</t>
  </si>
  <si>
    <t>Das Ökologische Messfeld der Sektion Forstwirtschaft der TU Dresden</t>
  </si>
  <si>
    <t>Fiedler F.</t>
  </si>
  <si>
    <t>Fertilization with phosphorus and nitrogen in young spruce stands (Picea abies Karst.)</t>
  </si>
  <si>
    <t>Fiedler H.J., Nebe W., Lerch J.</t>
  </si>
  <si>
    <t>Ford E.D., Newbould P.J.</t>
  </si>
  <si>
    <t>Bioproductivity of tree layer as an index of biocoenosis function intensity</t>
  </si>
  <si>
    <t>Firsova V.P., Pavlova T.S., Prokopovich E.V.</t>
  </si>
  <si>
    <t>Matter cycling in spruce forests of the Ural landscapes attended by geo-chemical conditions</t>
  </si>
  <si>
    <t>Prokopovich E.V.</t>
  </si>
  <si>
    <t>Ecological conditions of soil forming and biological cycle of matters in spruce forests of the Middle Ural</t>
  </si>
  <si>
    <t>Ph. D. Thesis. Ekaterinburg: Plant and Animals Ecology Institute, 1995. 24 p.</t>
  </si>
  <si>
    <t>Stand structure and dry weight production through the sweet chesrnut (Castanea sativa Mill.) coppice cycle</t>
  </si>
  <si>
    <t>High productivity in a polestage Sitka spruce and its relation to canopy structure</t>
  </si>
  <si>
    <t>Ford E.D.</t>
  </si>
  <si>
    <t>IBP research at the Vooremaa forest ecology station</t>
  </si>
  <si>
    <t>Frey T.</t>
  </si>
  <si>
    <t>Puude taga on mets</t>
  </si>
  <si>
    <t>Frey T., Koppel A.</t>
  </si>
  <si>
    <t>Estonian</t>
  </si>
  <si>
    <t>Horisont. 1983. № 12. P. 13-18.</t>
  </si>
  <si>
    <t>Biomass yield of silver birch (Betula verrucosa Ehrh.) in a 6 years old trial plantation at Ǻs, Norway</t>
  </si>
  <si>
    <t>Frivold L.H., Borchgrevink I.</t>
  </si>
  <si>
    <t>Productivity of Acacia dealbata stands. Report of 4 years old stands in Okayama Prefecture</t>
  </si>
  <si>
    <t>Fujimori T., Yamamoto K.</t>
  </si>
  <si>
    <t>Investigations on the productivity of Japanese fir (Abies firma Sieb. et Zucc.) and hemlock (Tsuga sieboldii Carr.) stands in Kyoto University Forest in Wakayama. I. On the growth of Japanese fir stands</t>
  </si>
  <si>
    <t>Furuno T., Kawanabe S.</t>
  </si>
  <si>
    <t>Investigations on the productivity of Japanese fir (Abies firma Sieb. et Zucc.) and hemlock (Tsuga sieboldii Carr.) stand in Kyoto University Forest in Wakayama. IV. On the growth of young Japanese cherry birch (Betula grossa Sieb. et Zucc.) stands regenerated on felling area</t>
  </si>
  <si>
    <t>Furuno T., Uenishi Y.</t>
  </si>
  <si>
    <t>Investigations on the productivity of Japanese fir (Abies firma Sieb. et Zucc.) and hemlock (Tsuga sieboldii Carr.) stands in Kyoto University Forest in Wakayama. V. Biomass of upperground parts and litterfall in fir-hemlock stands</t>
  </si>
  <si>
    <t>Furuno T., Uenishi S., Uenishi K.</t>
  </si>
  <si>
    <t>Investigations on the productivity of Japanese fir (Abies firma Sieb. et Zucc.) and hemlock (Tsuga sieboldii Carr.) stands in Kyoto University Forest in Wakayama. II. On the mixed stand of Japanese fir and hemlock</t>
  </si>
  <si>
    <t>Furuno T.</t>
  </si>
  <si>
    <t>Biological productivity of man-made Tilia cordata  forests at Bashkiria, before Ural Mountains</t>
  </si>
  <si>
    <t>2009a</t>
  </si>
  <si>
    <t>Primary productivity of Tilia cordata  forests at Bashkiria, before Ural Mountains</t>
  </si>
  <si>
    <t>Phytomass of Tilia cordata  plantation</t>
  </si>
  <si>
    <t>Gabdelkhakov A.K.</t>
  </si>
  <si>
    <t>Phytomass fraction structure and productivity of Tilia cordata  plantation at Bashkiria, before Ural Mountains</t>
  </si>
  <si>
    <t>Gabdelkhakov A.K., Arslanov A.A.</t>
  </si>
  <si>
    <t>Gabdelkhakov A.K., Arslanov A.A., Sitdikov M.R.</t>
  </si>
  <si>
    <t>2009b</t>
  </si>
  <si>
    <t>Gabeyev V.N.</t>
  </si>
  <si>
    <t>Biological productivity of Priob’ye region forests</t>
  </si>
  <si>
    <t>Novosibirsk: Nauka, 1976. 171 p.</t>
  </si>
  <si>
    <t>Ecology and productivity of pine forests</t>
  </si>
  <si>
    <t>Novosibirsk: Nauka, 1990. 229 p.</t>
  </si>
  <si>
    <t>Nutrient cycling in deciduous forest ecosystems of the Sierra de Gata mountains: nutrient supplies to the soil through both litter and throughfall</t>
  </si>
  <si>
    <t>Gallardo J.F., Martin A., Moreno G., Santa Regina I.</t>
  </si>
  <si>
    <t>Nutrient cycling in deciduous forest ecosystems of the Sierra de Gata mountains: aboveground litter production and potential nutrient return</t>
  </si>
  <si>
    <t>Gallardo J.F., Martin A., Santa Regina I.</t>
  </si>
  <si>
    <t>Organic matter distribution and nutrient fluxes within a sweet chestnut (Castanea sativa Mill.) stand of Sierra de Gata, Spain</t>
  </si>
  <si>
    <t>Santa Regina I.</t>
  </si>
  <si>
    <t>Biological productivity and optimization of the species composition of certain types of beech forests</t>
  </si>
  <si>
    <t>Garelkov D.</t>
  </si>
  <si>
    <t>Biological productivity of some beech forest types in Bulgaria</t>
  </si>
  <si>
    <t>Gasanov Kh.N.</t>
  </si>
  <si>
    <t>Climate, soils and biological cycling matters  (on an example of a forest belt on the south-eastern area of the Big Caucasus)</t>
  </si>
  <si>
    <t>Baku: Elm, 1980. 175 p.</t>
  </si>
  <si>
    <t>On evaluation of site possibilities of Valdai landscapes for prognosis of forest vegetation productivity</t>
  </si>
  <si>
    <t>Golovenko S.V., Gerasimova M.I., Lazukova G.G., Shuytsev Yu.K.</t>
  </si>
  <si>
    <t>Productivity levels of basic communities of the northern part of Valdai Hills</t>
  </si>
  <si>
    <t>Golovenko S.V., Lazukova G.G., Shuytsev Yu.K.</t>
  </si>
  <si>
    <t>Materials of studying of biological cycling of elements in Valdai forests and influence of economic activities on forest soil characteristics</t>
  </si>
  <si>
    <t>Gerasimova M.I., Grishina L.A., Lazukova G.G., Sysuyev V.V.</t>
  </si>
  <si>
    <t>Golovenko et al., 1976; 1981; Gerasimova et al., 1980</t>
  </si>
  <si>
    <t>Common regularities of phytomass accumulation in spruce forests</t>
  </si>
  <si>
    <t>Golubets M.A., Polovnikov L.I.</t>
  </si>
  <si>
    <t>Gorbatenko V.M.</t>
  </si>
  <si>
    <t>Biological productivity of pine phytocoenoses related to climatic conditions the regions of their growing</t>
  </si>
  <si>
    <t>Ph. D. Thesis. Krasnoyarsk: Sukachev Forest Institute, 1970. 29 p.</t>
  </si>
  <si>
    <t>Productivity and commercial significance of above-ground phytomass of certain Salix species at Voronezh region</t>
  </si>
  <si>
    <t>Gorobets A.I.</t>
  </si>
  <si>
    <t>Biological productivity and commercial significance of certain Salix species at the Central-Chernozem region</t>
  </si>
  <si>
    <t>Ph. D. Thesis. Voronezh: Forest Engineering Institute, 1992. 18 p.</t>
  </si>
  <si>
    <t>Forest productivity at European part of USSR</t>
  </si>
  <si>
    <t>Element cycling between vegetation and soil in pine and larch stands on Karelian Isthmus</t>
  </si>
  <si>
    <t>Govorenkov B.F.</t>
  </si>
  <si>
    <t>The carbon balance of a young beech forest</t>
  </si>
  <si>
    <t>Granier A., Ceschia E., Damesin C., et al.</t>
  </si>
  <si>
    <t>Etude des relations entre la section du bois d’aubier et la masse foliaire chez le Douglas (Pseudotsuga menziesii Mirb. Franco)</t>
  </si>
  <si>
    <t>Granier A.</t>
  </si>
  <si>
    <t>Greshilova N.V.</t>
  </si>
  <si>
    <t>Grigoriev A.A.</t>
  </si>
  <si>
    <t>Gruk P.V.</t>
  </si>
  <si>
    <t>Modelling of geographic variability of forest biomass and annual production along the Yenisei Meridian</t>
  </si>
  <si>
    <t>Dissertation. Krasnoyarsk: Sukachev Forest Institute, 2004. 175 p.  (V.N. Sukachev Institute library).</t>
  </si>
  <si>
    <t>Distribution of organic matter on tree different parts in Scots pine</t>
  </si>
  <si>
    <t>Stakanov V.D.</t>
  </si>
  <si>
    <t>Startsev A.I.</t>
  </si>
  <si>
    <t>Forming of carbon-depositing forests by their thinnings</t>
  </si>
  <si>
    <t>Stakanov V.D., Kuzmichev V.V., Greshilova N.V.</t>
  </si>
  <si>
    <t>Stakin A.B., Gil’ B.N., Bratilova N.P.</t>
  </si>
  <si>
    <t>Hydrological role of “KATEK” region forests</t>
  </si>
  <si>
    <t>Lebedev A.V., Kaderov E.A., Kozlova L.N.</t>
  </si>
  <si>
    <t>Development of larch and birch forests on timberlines of Northern Ural in conditions of current climate change</t>
  </si>
  <si>
    <t xml:space="preserve">Ph. D. Thesis. Ekaterinburg: Ural State Forest Engineering University, 2011. 23 p. </t>
  </si>
  <si>
    <t>Foliage and branch biomass estimation of coniferous and deciduous tree species</t>
  </si>
  <si>
    <t>Grote R.</t>
  </si>
  <si>
    <t>Structure and chemical composition of the biomass in spruce stand from Rila Mountain</t>
  </si>
  <si>
    <t>Grozeva M., Dimitrov E.P., Dzhorgov I.</t>
  </si>
  <si>
    <t>Phytomass of Scots pine plantations of Pleuroziosum and Callunosum types</t>
  </si>
  <si>
    <t>Biological productivity and vertical-fractional structure of Alnus incana forests</t>
  </si>
  <si>
    <t>Gulbe Ya.I.</t>
  </si>
  <si>
    <t>Biological productivity and vertical biomass structure in spruce plantations</t>
  </si>
  <si>
    <t>Gulbe T.A., Gulbe Ya.I., Rozhdestvenski S.G.</t>
  </si>
  <si>
    <t>Dynamics of production process in birch young forests when using monitoring data</t>
  </si>
  <si>
    <t>Gulbe Ya.I., Gulbe T.A., Yermolova L.S.</t>
  </si>
  <si>
    <t>Above-ground phytomass and annual production of Alnus incana forests on the unused arable lands of the southern taiga subzone (Yaroslavl region)</t>
  </si>
  <si>
    <t>Gulbe A.Ya., Gulbe Ya.I., Gulbe T.A.</t>
  </si>
  <si>
    <t>Age dynamics of production process in a birch forest</t>
  </si>
  <si>
    <t>Gulbe Ya.I., Gulbe T.A., Yermolova L.S., Gulbe A.Ya.</t>
  </si>
  <si>
    <t>Dynamics of phytomass and annual production of young birch forest on the unused arable lands of the southern taiga subzone (Yaroslavl region)</t>
  </si>
  <si>
    <t>Gulbe A.Ya.</t>
  </si>
  <si>
    <t>Above-ground phytomass and annual production of Scots pine forest on the unused arable lands of the southern taiga subzone</t>
  </si>
  <si>
    <t>Dynamics of phytomass and annual production of birch forests on the unused arable lands of the southern taiga subzone</t>
  </si>
  <si>
    <t>Phytomass fraction composition of spruce forest</t>
  </si>
  <si>
    <t>Gvozdev V.K.</t>
  </si>
  <si>
    <t>Gusev I.I.</t>
  </si>
  <si>
    <t>Growth and structure of above-ground phytomass in pine young forests related to their thinnings</t>
  </si>
  <si>
    <t>Distribution of root biomass in a low-shrub pine bog</t>
  </si>
  <si>
    <t>Haland B., Braekke F.H.</t>
  </si>
  <si>
    <t>A study on biomass and net primary production in a Dahurian larch - birch forest ecosystems</t>
  </si>
  <si>
    <t>Han M.</t>
  </si>
  <si>
    <t>On the amount of nutrient contained in 28-year-old Cryptomeria forest (C. japonica D. Don) and Chamaecyparis forest (C. obtusа Sieb. et Zucc.)</t>
  </si>
  <si>
    <t>Harada H., Satoo H., Hotta I., Tadaki Y.</t>
  </si>
  <si>
    <t>On the root biomass of Cryptomeria japonica stands</t>
  </si>
  <si>
    <t>Yamada I., Shidei T.</t>
  </si>
  <si>
    <t>Yamamoto T., Sanada E.</t>
  </si>
  <si>
    <t>Yanushene V.Yu.</t>
  </si>
  <si>
    <t>Study on the nutrient contents of mature Cryptomeria forest</t>
  </si>
  <si>
    <t>Harada H., Satoo H., Hotta I., Hatiya K., Tadaki Y.</t>
  </si>
  <si>
    <t>Analysis of the growth of Japanese red pine (Pinus densiflora) stands. A report on the matured plantation in Iwate prefecture</t>
  </si>
  <si>
    <t>Hatiya K., Doi K., Kobayashi R.</t>
  </si>
  <si>
    <t>Analysis on the growth of a young larch (Larix leptolepis) plantation with excessively high stand density</t>
  </si>
  <si>
    <t>Hatiya K., Tochiaki K., Fujimori T.</t>
  </si>
  <si>
    <t>Heinsdorf D., Krauß H.-H.</t>
  </si>
  <si>
    <t>1966a</t>
  </si>
  <si>
    <t>1966b</t>
  </si>
  <si>
    <t>Bull. Government. Forest Exper. Stn. Tokyo. 1966b. Vol. 191. p. 101-113.</t>
  </si>
  <si>
    <t>Primary productivity of Japanese red pine forests – relation of productivity to stand age in dense stands</t>
  </si>
  <si>
    <t>Hatiya K., Tadaki Y., Karizumi N., Harada A.</t>
  </si>
  <si>
    <t>Hatiya et al., 1966a</t>
  </si>
  <si>
    <t>Studies on the seasonal variations of leaf and leaf-fall amount in Japanese red pine (Pinus densiflora) stands</t>
  </si>
  <si>
    <t>Hatiya K., Fujimori T., Tochiaki K., Ando T.</t>
  </si>
  <si>
    <t>Structure, growth and organic matter content in the vegetation cover of an old spruce forest in Northern Finnland</t>
  </si>
  <si>
    <t>Havas P., Kubin E.</t>
  </si>
  <si>
    <t>Aboveground woody biomass sampling and estimation in dense birch coppice stands</t>
  </si>
  <si>
    <t>Heinonen J., Ferm A.</t>
  </si>
  <si>
    <t>Schätztafeln für Trockenmasse und Nährstoffspeicherung von Kiefernbeständen</t>
  </si>
  <si>
    <t>Relazioni e tavole della biomassa arborea</t>
  </si>
  <si>
    <t>Hellrigl B.</t>
  </si>
  <si>
    <t>Cantiani M.</t>
  </si>
  <si>
    <t>Ricerche Sperimentale di Dendrometria e di Auxometria. Fascicolo V. Prime indagini sulla biomassa dell’ abete bianco. Instituto di Assestamento Forestale, Facolta di Agraria, Universita degli studi di Firenze, Florence. 1974. P. 41-57.</t>
  </si>
  <si>
    <t>Tavola di produttivita della biomassa arborea</t>
  </si>
  <si>
    <t>Below- and aboveground biomass, production and nitrogen use in Scots pine stands in eastern Finland</t>
  </si>
  <si>
    <t>Helmisaari H.-S., Makkonen K., Kellomäki S.et al.</t>
  </si>
  <si>
    <t>Root density and root biomass in pure and mixed forest stands of Douglas-fir and beech</t>
  </si>
  <si>
    <t>Hendriks C.M.A., Bianchi F.J.J.A.</t>
  </si>
  <si>
    <t>Forest ecological studies on drained peat land in the province of Uppsala, Sweden. Parts I-III</t>
  </si>
  <si>
    <t>Holmen H.</t>
  </si>
  <si>
    <t>Die Nährstoffaufnahme gedüngter Fichfen und Kiefernbestände</t>
  </si>
  <si>
    <t>Tamm C.O.</t>
  </si>
  <si>
    <t>Site damages by thinning due to removal of organic matter and plant nutrients</t>
  </si>
  <si>
    <t>Production ecology of tropical rainforests in southwestern Cambodia. I. Plant biomass</t>
  </si>
  <si>
    <t>Hozumi K., Yoda K., Kokawa S., Kira T.</t>
  </si>
  <si>
    <t>Above- and belowground distribution of dry matter and carbon biomass of Atlantic beech (Fagus sylvatica L.) in a time sequence</t>
  </si>
  <si>
    <t>Huet S., Forgeard F., Nys C.</t>
  </si>
  <si>
    <t xml:space="preserve"> Tree biocontent, net production and litterfall in a deciduous woodland</t>
  </si>
  <si>
    <t>Deciduous woodland at Andersby, eastern Sweden. Above-ground tree and shrub production</t>
  </si>
  <si>
    <t>Hytteborn H.</t>
  </si>
  <si>
    <t>Deciduous woodland at Andersby, eastern Sweden: field-layer and below-ground production</t>
  </si>
  <si>
    <t>Persson H.</t>
  </si>
  <si>
    <t>Hytteborn, 1975; Persson, 1975; Dylis, Nosova, 1977</t>
  </si>
  <si>
    <t>Ash elements and nitrogen cycling in some biogeocenoces of East European forest-tundra</t>
  </si>
  <si>
    <t>Amount and structure of total organic matter in Pinus pumila scrubs on Okhotskoye sea coast</t>
  </si>
  <si>
    <t>Ignatenko I.V., Kotlyarov I.I., Nesterenko A.I., Pugachev A.A.</t>
  </si>
  <si>
    <t>Change of leaf area in birch forests in dependence of stand age</t>
  </si>
  <si>
    <t>Il’yushenko A.F.</t>
  </si>
  <si>
    <t>Scots pine biomass in the stands of different site indices</t>
  </si>
  <si>
    <t>Il’inski V.V.</t>
  </si>
  <si>
    <t>Primary productivity of birch forests of Rybinsk region, Yaroslavl oblast'</t>
  </si>
  <si>
    <t>Structure of above-ground biomass and foliage in young plantations of Douglas fir (Pseudotsuga menziesii (Mirb.) Franco)</t>
  </si>
  <si>
    <t>Ionov N.</t>
  </si>
  <si>
    <t>Jakucs P.</t>
  </si>
  <si>
    <t>Biological productivity of Parrotia persica forests on Talysh region</t>
  </si>
  <si>
    <t>Ismikhanova A.A.</t>
  </si>
  <si>
    <t>Biological and commercial productivity of mature pine forests of Karelian republic and Murmansk oblast’</t>
  </si>
  <si>
    <t>Ivanchikov A.A., Zyabchenko S.S.</t>
  </si>
  <si>
    <t>Biological and commercial productivity of Scots pine forests at the Karelia</t>
  </si>
  <si>
    <t>Ivanchikov A.A.</t>
  </si>
  <si>
    <t>Jiang H.</t>
  </si>
  <si>
    <t>Budapest: Akadémiai Kiadó, 1985.  546 p.</t>
  </si>
  <si>
    <t>Ecology of an oak forest in Hungary. Results of «Sikfökút Project», 1: Structure, primary production and mineral cycling  /Jakucs P. (ed.)</t>
  </si>
  <si>
    <t>Above- and belowground phytomass and carbon starage in a Belgian Scots pine stand</t>
  </si>
  <si>
    <t>Janssens I.A., Sampson D.A., Cermak J., Meiresonne L., Riguzzi F., Overloop S., Ceulemans R.</t>
  </si>
  <si>
    <t>Modelling the net primary productivity of temperate forest ecosystems in China with a GAP model</t>
  </si>
  <si>
    <t>Jiang H., Peng C., Apps M.J., Zhang Y., Woodard P.M., Wang Z.</t>
  </si>
  <si>
    <t>1999a</t>
  </si>
  <si>
    <t>Jiang et al., 1999a</t>
  </si>
  <si>
    <t>Biomass and productivity of natural Picea asperata forests in close mature</t>
  </si>
  <si>
    <t>Waldhackguterzeugung in Verbindung mit Pflegemassnahmen bei Fichte</t>
  </si>
  <si>
    <t>Jonas A.</t>
  </si>
  <si>
    <t>Stand structure and biomass of a Larix cajanderi forest near altitudinal treeline in Chersky Mountains, Eastern Siberia</t>
  </si>
  <si>
    <t>Root system development of Larix gmelinii trees affected by micro-scale conditions of permafrost soils in central Siberia</t>
  </si>
  <si>
    <t>Above- and belowground biomass and annual production rates of a Larix gmelinii stand near Tura in Central Siberia</t>
  </si>
  <si>
    <t>Above- and belowground biomass and net primary productivity of a Larix gmelinii stand near Tura, Central Siberia</t>
  </si>
  <si>
    <t>1999b</t>
  </si>
  <si>
    <t>Above- and belowground biomass of a Larix cajanderi stand near the northern treelimit , eastern Siberia</t>
  </si>
  <si>
    <t>Kajimoto T., Osawa A., Isaev A.P., Yefremov D.P.</t>
  </si>
  <si>
    <t>Kajimoto et al.,1997, 1999a</t>
  </si>
  <si>
    <t>Kajimoto et al.,1999b</t>
  </si>
  <si>
    <t>Biomass and productivity of Siberian larch forest ecosystems</t>
  </si>
  <si>
    <t>Kajimoto T., Osawa A., Usoltsev V.A., Abaimov A.P.</t>
  </si>
  <si>
    <t>Aboveground biomass and litterfall of Pinus pumila scrubs growing on the Kiso mountain range in central Japan</t>
  </si>
  <si>
    <t>Kajimoto T.</t>
  </si>
  <si>
    <t>Dynamics and dry matter production of Pinus pumila trees growing on the Kiso mountain range in central Japan</t>
  </si>
  <si>
    <t>Aboveground net production and dry matter allocation of Pinus pumila forests in the Kiso mountain range, central Japan</t>
  </si>
  <si>
    <t>Beech forests in the Naeba Mountains. Distribution of primary productivity along the altitudinal gradient</t>
  </si>
  <si>
    <t>Kakubari Y.</t>
  </si>
  <si>
    <t>Kalinin M.I.</t>
  </si>
  <si>
    <t>Forming of tree root systems</t>
  </si>
  <si>
    <t>Moscow: Lesnaya Promyshlennost, 1983. 152 p.</t>
  </si>
  <si>
    <t>Studies on the productivity of evergreen broadleaved forests</t>
  </si>
  <si>
    <t>Kan M., Saito H., Shidei T.</t>
  </si>
  <si>
    <t>Biomass of a Larix gmelinii (Rupr.) Litv. stand in Spasskaya Pad, Yakutsk</t>
  </si>
  <si>
    <t>Age dynamics of phytomass and production of oak forests on the southern forest-steppe: Methodical approaches and results</t>
  </si>
  <si>
    <t>Kaplina N.F., Zhirenko N.G., Il'yushenko A.F.</t>
  </si>
  <si>
    <t>Botaniska Notiser.  1970.  Vol. 123.  P. 8-51.</t>
  </si>
  <si>
    <t>Primary productivity in Japanese forests. JIBP Synthesis. Univ. Of Tokyo Press. 1977. Vol. 16. P. 213-245.</t>
  </si>
  <si>
    <t>Bull. Government. Forest Exper. Stn. Tokyo. 1962. Vol. 144.  p. 1-30.</t>
  </si>
  <si>
    <t>Gorskostopanska Nauka (Forest Sci.) Sofia. 1986. Vol. 23. No. 2. P. 43-51.</t>
  </si>
  <si>
    <t>Lesnoi Zhurnal (Forest Journ.). 1978. No. 2. P. 16-20.</t>
  </si>
  <si>
    <t>Izvestiya Vsesoyuzn. Geogr. O-va, 1967. Vol. 99. No. 3. P. 190-194.</t>
  </si>
  <si>
    <t>Lesovedeniye (Rus. For. Sci.). 1971. No. 2. P. 71-75.</t>
  </si>
  <si>
    <t xml:space="preserve">Lesnaya taksatsiya i lesoustroistvo (Forest Inventory and Forest Planning). Krasnoyarsk: SibTI, 1989. P. 35-39. </t>
  </si>
  <si>
    <t>Izvestiya Acad. Nauk of Byelorus. Republic. 1975a. No. 3. P. 12-17 (Byelorus.).</t>
  </si>
  <si>
    <t>Botany: Studies. 1986. Issue 27. Minsk: Nauka i Tekhnika. P. 5-9.</t>
  </si>
  <si>
    <t>Lesnoi Zhurnal (Forest Journ.). 1985a. No. 2. P. 9-12.</t>
  </si>
  <si>
    <t>Biometrical changes of Scots pine forests of Ledosum type under the influence of draining</t>
  </si>
  <si>
    <t>Kapustinskaite T.K.</t>
  </si>
  <si>
    <t>Karaseva M.A.</t>
  </si>
  <si>
    <t>Larix sibirica on the Middle Povolzhye</t>
  </si>
  <si>
    <t>Ioshkar-Ola: Mari State Technical University, 2003. 376 p.</t>
  </si>
  <si>
    <t>The mechanism and function of tree root in the process of forest production. (I). Methods of investigation and estimation of the root biomass</t>
  </si>
  <si>
    <t>Karizumi N.</t>
  </si>
  <si>
    <t>Biomass and net production of teak plantations in a dry tropical region in India</t>
  </si>
  <si>
    <t>Karmacharya S.B., Singh K.P.</t>
  </si>
  <si>
    <t>Karmanova I.V., Sudnitsina T.N., Il’ina N.A.</t>
  </si>
  <si>
    <t xml:space="preserve">Spatial structure of multiple-layer spruce forests </t>
  </si>
  <si>
    <t>Moscow: Nauka, 1987. 201 p.</t>
  </si>
  <si>
    <t>Transpiration and productivity of Transbaikal’s plants</t>
  </si>
  <si>
    <t>Novosibirsk: Nauka, 1979. 197 pp.</t>
  </si>
  <si>
    <t xml:space="preserve"> Ph. D. Thesis. Tartu, 1972.</t>
  </si>
  <si>
    <t>Relations between forest vegetation and soils on dry forests of Estonian SSR</t>
  </si>
  <si>
    <t>Kasesalu Kh.P.</t>
  </si>
  <si>
    <t>Katagiri S., Tsutsumi T.</t>
  </si>
  <si>
    <t>The relationship between site condition and circulation of nutrients in forest ecosystems. III. Aboveground biomass and nutrient contents of stands</t>
  </si>
  <si>
    <t>Productivity and cycling of organic matter in natural Fagus crenata and two planted Chamaecyparis obtusa forests</t>
  </si>
  <si>
    <t>Kawahara T., Tadaki Y., Takeuchi I., Sato A., Higuchi K., Kamo K.</t>
  </si>
  <si>
    <t>Studies on the effects of thinning small diametered trees. V. Changes in stand conditions and biomass of Cryptomeria japonica D. Don. Stand during six years after thinning</t>
  </si>
  <si>
    <t>Kawanabe S., Saito H., Shidei T.</t>
  </si>
  <si>
    <t>Effects of thinning on the biomass and the light climate  in Chamaecyparis obtusa Sieb. et Zucc. stand</t>
  </si>
  <si>
    <t>Kawanabe S., Tamai S., Tsutsumi T.</t>
  </si>
  <si>
    <t>1975a</t>
  </si>
  <si>
    <t>Albrektson, 1980a, b</t>
  </si>
  <si>
    <t>Danilin et al., 1996a,b</t>
  </si>
  <si>
    <t>Devillez et al., 1973a</t>
  </si>
  <si>
    <t>Duvigneaud et al., 1977a</t>
  </si>
  <si>
    <t>Duvigneaud et al., 1977a, b</t>
  </si>
  <si>
    <t>Gabdelkhakov et al., 2009a</t>
  </si>
  <si>
    <t>Kawanabe et al., 1975a</t>
  </si>
  <si>
    <t>Kira et al., 1964, 1967; Ogawa et al., 1965a,b</t>
  </si>
  <si>
    <t>Knorre, 1977; Ignatenko et al., 1973a,b; Bondarev,1989</t>
  </si>
  <si>
    <t>Kukavskaya, 2009a,b</t>
  </si>
  <si>
    <t>Kuzikov, 1979 a,b</t>
  </si>
  <si>
    <t>Manakov, 1967, 1970a,b</t>
  </si>
  <si>
    <t>Neshataev et al., 1974a,b; Goryshina, 1974</t>
  </si>
  <si>
    <t>Ogawa et al., 1961, 1965a,b</t>
  </si>
  <si>
    <t>Ogawa et al., 1965a,b</t>
  </si>
  <si>
    <t>Pozdnyakov, 1963, 1967, 1975 a,b</t>
  </si>
  <si>
    <t>Pozdnyakov, 1975a; Gorbatenko, 1970</t>
  </si>
  <si>
    <t>Pozdnyakov, 1975a; Gorbatenko, 1970; Orlovski et al., 1974</t>
  </si>
  <si>
    <t>Pozdnyakov, 1975a; Pozdnyakov et al., 1969; Gorbatenko, 1970</t>
  </si>
  <si>
    <t>Satoo, 1968a</t>
  </si>
  <si>
    <t xml:space="preserve">Satoo, 1971a,b </t>
  </si>
  <si>
    <t>Segawa et. al., 1972</t>
  </si>
  <si>
    <t>Smirnov, 1961; 1971a</t>
  </si>
  <si>
    <t>Smirnov, 1971a</t>
  </si>
  <si>
    <t>Smirnov, 1971a, 1974</t>
  </si>
  <si>
    <t>Smirnov, 1971a,b; Semenova, 1975</t>
  </si>
  <si>
    <t>Smirnov,1971a,b</t>
  </si>
  <si>
    <t>Tadaki et al., 1967a, 1970</t>
  </si>
  <si>
    <t>Tsykunov, 1972a,b; Tsykunov et al., 1984, 1986</t>
  </si>
  <si>
    <t>Usoltsev et al., 2004a</t>
  </si>
  <si>
    <t>Usoltsev et al., 2005a</t>
  </si>
  <si>
    <t>Yashcheritsina, 1981a,b</t>
  </si>
  <si>
    <t>Zheleznikov, 1973, 1981a,b,c</t>
  </si>
  <si>
    <t>Andersson, 1970</t>
  </si>
  <si>
    <t>Vyskot, 1972, 1973a,b</t>
  </si>
  <si>
    <t>Kawanabe S.</t>
  </si>
  <si>
    <t>A subtropical broad-leaved forest at Yona, Okinawa</t>
  </si>
  <si>
    <t>Primary productivity of Japanese forests – Productivity of terrestrial communities (Shidei T., Kira T., eds.). University of Tokyo Press (JIBP Synthesis. 1977. Vol. 16). P. 268-279.</t>
  </si>
  <si>
    <t>Kazimirov N.I., Morozova R.M.</t>
  </si>
  <si>
    <t>Kazimirov N.I., Volkov A.D., Zyabchenko S.S., Ivanchikov A.A., Morozova R.M.</t>
  </si>
  <si>
    <t>Biological cycling of matter in spruce forests of Karelia</t>
  </si>
  <si>
    <t>Turnover of matter and energy in pine forests of the European North</t>
  </si>
  <si>
    <t>Leningrad: Nauka, 1973. 175 p.</t>
  </si>
  <si>
    <t xml:space="preserve">Leningrad: Nauka, 1977. 304 p. </t>
  </si>
  <si>
    <t>Organic mass and matter flows in birch stands of the middle taiga</t>
  </si>
  <si>
    <t>Kazimirov N.I., Morozova R.M., Kulikova V.K.</t>
  </si>
  <si>
    <t>Kestemont, 1975 (Cited by Cannell, 1982)</t>
  </si>
  <si>
    <t>Biomase et productivite primaire d’une pessiere a Mirwart (Plantation de Picea abies)</t>
  </si>
  <si>
    <t>Kestemont P., Duvigneaud P., Paulet E.</t>
  </si>
  <si>
    <t>Ecological and physiological studies on the vegetation of Mt. Shimagare.VI. Growth and dry matter production of young Abies stand</t>
  </si>
  <si>
    <t>Kimura M., Mototani I., Hogetsu K.</t>
  </si>
  <si>
    <t>Dynamics of vegetation in relation to soil development in northern Yatsugataki mountains</t>
  </si>
  <si>
    <t>Kimura M.</t>
  </si>
  <si>
    <t>Comparative ecological studies on three main types of forest vegetation in Thailand. IV. Dry matter production, with special reference to the Khao Chong rain forest</t>
  </si>
  <si>
    <t>Kira T., Ogawa H., Yoda K., Ogino K.</t>
  </si>
  <si>
    <t>Primary production of a tropical rainforest of southern Thailand</t>
  </si>
  <si>
    <t>Above-ground phytomass of Scots pine in different forest types of the Ural training-experimental forestry</t>
  </si>
  <si>
    <t>Kireyeva I.L., Koshcheyeva U.P.</t>
  </si>
  <si>
    <t>Foliage mass of forest species in fresh Quercus petraea stand of Tilieto-Fraxinosum type</t>
  </si>
  <si>
    <t>Kirtoka V.A.</t>
  </si>
  <si>
    <t>Above-ground phytomass of shrub and regrowth on oak forests of fresh and dry sites</t>
  </si>
  <si>
    <t>Foliage mass of forest species in Quercus robur phytocoenoses of fresh sites</t>
  </si>
  <si>
    <t>Lazu S.N.</t>
  </si>
  <si>
    <t>Phytomass and structure of tree layers in fresh oak forest</t>
  </si>
  <si>
    <t>Holzernte, Biomassen- und Nährstoffaustrag, Nährstoffbilanz eines Fichtenbestandes</t>
  </si>
  <si>
    <t>Klapfenbauer A., Buchleitner E.</t>
  </si>
  <si>
    <t>Larch aboveground biomass in basic communities of the “Ary-Mas” forest</t>
  </si>
  <si>
    <t>Knorre A.V.</t>
  </si>
  <si>
    <t>Biomass amount in typical plant communities of the “Ary-Mas” forest</t>
  </si>
  <si>
    <t>Ignatenko I.V., Knorre A.V., Lovelius N.V., Norin B.N.</t>
  </si>
  <si>
    <t>Taxation sketch of the most northern forests overall the world</t>
  </si>
  <si>
    <t>Bondarev A.I.</t>
  </si>
  <si>
    <t>Kochkin M.A.</t>
  </si>
  <si>
    <t>Soils, forests and climate of Mountain Crimea and the ways of their rational use</t>
  </si>
  <si>
    <t>Ph. D. Thesis. Simferopol’, 1955.</t>
  </si>
  <si>
    <t>Vyskum podzemnej biomasy smreka v imisne zatazenych lesnych ekosystemoch na LZ Cadca</t>
  </si>
  <si>
    <t>Kodrik M.</t>
  </si>
  <si>
    <t>Coefficients of yield of the aboveground components of forest dendromass</t>
  </si>
  <si>
    <t>Carbon balance of different aged Scots pine forests in Southern Finland</t>
  </si>
  <si>
    <t>Kolari P., Pumpanen J., Rannik Ü., Ilvesniemi H., Hari P., Berninger F.</t>
  </si>
  <si>
    <t>1970a</t>
  </si>
  <si>
    <t>Phytomass and net primary production in the forests of the Fragaria-Hepatica type</t>
  </si>
  <si>
    <t>Kõlli R., Kährik R.</t>
  </si>
  <si>
    <t>Scots pine needle mass and efficiency of its work when draining transient swamps</t>
  </si>
  <si>
    <t>Kollist P.J.</t>
  </si>
  <si>
    <t>Phytomass of forest plantations of Orenburg region</t>
  </si>
  <si>
    <t>Influence of soil draining and fertilizing on Scots pine phytomass</t>
  </si>
  <si>
    <t>Phytomass of pine young forests on drained and fertilized peaty soils</t>
  </si>
  <si>
    <t>Tree canopy biomass in Pinetum sphagn. in front of tundra zone</t>
  </si>
  <si>
    <t>Kornyak V.S., Chertovskoi V.G.</t>
  </si>
  <si>
    <t>Kosarev N.G., Uspenski V.V.</t>
  </si>
  <si>
    <t>Biological productivity of spruce and birch under their mixed growth</t>
  </si>
  <si>
    <t>Kornyak V.S.</t>
  </si>
  <si>
    <t>Development of root systems in Scots pine and larch forests of different soil conditions</t>
  </si>
  <si>
    <t>Korotayev A.A.</t>
  </si>
  <si>
    <t>Productivity of Pinus pithyusa and P. pinaster plantations on the Black See coast of the Caucasus</t>
  </si>
  <si>
    <t>Koshcheyev A.L.</t>
  </si>
  <si>
    <t>Cutting area bogging up and measures for its preventing</t>
  </si>
  <si>
    <t>Moscow: Academy of Sciences of USSR, 1955. 167 p.</t>
  </si>
  <si>
    <t>Koshurnikova N.N.</t>
  </si>
  <si>
    <t>Koz’min A.V.</t>
  </si>
  <si>
    <t>Kozlova L.N.</t>
  </si>
  <si>
    <t>Carbon budget in dark-coniferous forests of the southern taiga</t>
  </si>
  <si>
    <t>Ph. D. Thesis. Krasnoyarsk: V.N. Sukachev Forest Institute, 2007. 20 p.</t>
  </si>
  <si>
    <t>Kostov K.D., Broshtilova M., Broshtilov K.</t>
  </si>
  <si>
    <t>Above-ground biomass of pure and mixed plantations of preudo acacia (Robinia pseudoacacia L.) in the region of Byala Slatina</t>
  </si>
  <si>
    <t>Dependence of aspen and birch tree growth upon foliage quantity</t>
  </si>
  <si>
    <t>Kozhevnikov A.M., Efimenko V.M., Reshetnikov V.F.</t>
  </si>
  <si>
    <t>Yield tables for fully-stocked pine plantations of Byelorussia; yield tables for  maximum productive pine plantations of Byelorussia; yield tables of above-ground phytomass for maximum productive pine plantations</t>
  </si>
  <si>
    <t>Water expenditure on plant transpiration at southern taiga (Kas-Yenisei plain)</t>
  </si>
  <si>
    <t>Phytomass quantity</t>
  </si>
  <si>
    <t>Krauklis A.A., Strizhak T.I., Toporkova G.P.</t>
  </si>
  <si>
    <t>Natural regimes and topo-geo-systems of the taiga near Angara river. Novosibirsk: Nauka, 1975. P. 177-200.</t>
  </si>
  <si>
    <t>Above-ground phytomass of birch forests of the Southern Karelia and its change in relation to stand age</t>
  </si>
  <si>
    <t>Amount and composition of organic matter in different types of birch forests on the South Karelia</t>
  </si>
  <si>
    <t>Productivity of above-ground phytomass of birch forests on the Khibini mountains</t>
  </si>
  <si>
    <t>Kuchko A.A.</t>
  </si>
  <si>
    <t>Change of amount and structure of organic matter in middle-aged birch stands in dependence of geographic latitude</t>
  </si>
  <si>
    <t>Kukavskaya E.A.</t>
  </si>
  <si>
    <t>Influence of forest fires on carbon balance of pine forests on the middle taiga of Yenisei plain</t>
  </si>
  <si>
    <t>Dissertation. Krasnoyarsk: V.N. Sukachev Forest Institute, 2009b. 190 p. (V.N. Sukachev Forest Institute library).</t>
  </si>
  <si>
    <t>Ph. D. Thesis. Krasnoyarsk: V.N. Sukachev Forest Institute, 2009a. 19 p.</t>
  </si>
  <si>
    <t>Biological productivity and cycling microelements</t>
  </si>
  <si>
    <t>Kulagina M.A.</t>
  </si>
  <si>
    <t>Gaswechseluntersuchungen in Kiefernbeständen im Trockengebiet der Oberrheinebene</t>
  </si>
  <si>
    <t>Künstle E., Mitscherlich G., Hädrich F.</t>
  </si>
  <si>
    <t>Distribution of leaf- and branch- biomass density within a crown of Japanese larch and its relationship to primary production: analysis by sainome-cutting</t>
  </si>
  <si>
    <t>Kurachi N., Hagihara A., Hozumi K.</t>
  </si>
  <si>
    <t>Canopy photosynthetic production in a Japanese larch forest. II. Estimation of the canopy photosynthetic production</t>
  </si>
  <si>
    <t>Kurashi N., Hagihara A., Hozumi K.</t>
  </si>
  <si>
    <t>Regularities of growth, crown phytomass development and ages of maturity in Scots pine forests of Mari’s Zavolgie</t>
  </si>
  <si>
    <t>Ph. D. Thesis. Ioshkar-Ola: Mari State Technical Institute, 1994. 23 p.</t>
  </si>
  <si>
    <t>Carbon budget of pine ecosystems in Volgo-Vyatski region</t>
  </si>
  <si>
    <t>Ioshkar-Ola: Mari State Technical University, 2002. 298 p.</t>
  </si>
  <si>
    <t>Forestry characteristics of the objects studied</t>
  </si>
  <si>
    <t>Kutaf’yev V.P., Mitrofanov D.P.</t>
  </si>
  <si>
    <t>Productivity of Siberian forests</t>
  </si>
  <si>
    <t>Pozdnyakov L.K.</t>
  </si>
  <si>
    <t>Dahurian larch</t>
  </si>
  <si>
    <t>Moscow: Nauka, 1975b. 312 pp.</t>
  </si>
  <si>
    <t>Phytomass and microclimate of hardwood-pine young forests</t>
  </si>
  <si>
    <t>Kuz’min I.A.</t>
  </si>
  <si>
    <t>Biological productivity of forest phytocoenoses at Nazarovo depression</t>
  </si>
  <si>
    <t>Kuz’mina G.P., Spitsina N.T.</t>
  </si>
  <si>
    <t>Kuzikov, 1979a,b</t>
  </si>
  <si>
    <t>Tree stand biomass  and carbon content in an age sequence of drained pine mires in southern Finland</t>
  </si>
  <si>
    <t>Laiho R., Laine J.</t>
  </si>
  <si>
    <t>1979a</t>
  </si>
  <si>
    <t>1979b</t>
  </si>
  <si>
    <t>Kuzikov I.E.</t>
  </si>
  <si>
    <t>Biomass change in fir forests of Hylocomiosum type in different climatic conditions of the Middle Siberia</t>
  </si>
  <si>
    <t xml:space="preserve"> Dissertation. Krasnoyarsk: Siberian Technological Institute, 1979b. 266 p. (SibGTU library).</t>
  </si>
  <si>
    <t>Krasnoyarsk: Siberian Technological Institute, 1979a. 24 p.</t>
  </si>
  <si>
    <t>Biomass change in fir forests of Hylocomiosum type in different climatic conditions of the Middle Siberia: Ph. D. Thesis</t>
  </si>
  <si>
    <t xml:space="preserve"> Biological productivity of L’vov region forests and its dynamics</t>
  </si>
  <si>
    <t>Biological productivity of oak forests of Podol’ye region</t>
  </si>
  <si>
    <t>Biological productivity of birch forests of Ukrainian Poles’ye region</t>
  </si>
  <si>
    <t>Above-ground phytomass and the carbon-energetic potential of Abies alba forests of the Ukrainian Karpaty</t>
  </si>
  <si>
    <t>Korsun’-Shevchenkovckii: FOP Maidachenko I.S., 2009. 254 p.</t>
  </si>
  <si>
    <t>Kiev: Institute of Agricultural Economy, 2006. 196 p.</t>
  </si>
  <si>
    <t>Kiev: Institute of Agricultural Economy, 2006. 227 p.</t>
  </si>
  <si>
    <t>Phytomass of Alnus glutinosa forests of the Western Poles’ye of the Ukraine</t>
  </si>
  <si>
    <t>Odinak Ya.P.</t>
  </si>
  <si>
    <t xml:space="preserve"> Forest ecosystems of the Upper Dnestr river basin, their structural and functional organization and role in biogeocoenotic cover</t>
  </si>
  <si>
    <t>Ph. D. Thesis. Dnepropetrovsk: State University, 1992. 63 p.</t>
  </si>
  <si>
    <t>Guz’ N.M.</t>
  </si>
  <si>
    <t>Regularities of root system development in forest-forming species at Ukraine</t>
  </si>
  <si>
    <t>Ph. D.  Thesis. Lvov: Forest Engineering  University, 1996. 39 p.</t>
  </si>
  <si>
    <t>Structure and dynamics of pine forests of the Lower Angara river’s region</t>
  </si>
  <si>
    <t>Forest phytomass estimation for Ukraine</t>
  </si>
  <si>
    <t>Lakyda P.I., Bilous A.M., Vasylyshyn R.D., Matushevich L.M., et al.</t>
  </si>
  <si>
    <t>Development of method and standarts to assess the energy potential of birch and aspen forest of Ukrainian Polissya. Scientific report</t>
  </si>
  <si>
    <t>K .: NUBiP Ukraine, 2010. - 425 p.</t>
  </si>
  <si>
    <t>Lakyda P.I.,Sendzyuk R.V., Morozyuk O.V.</t>
  </si>
  <si>
    <t>Korsun-Shevchenskivskyy: FOP Maydachenko IS, 2011. - 219 p.</t>
  </si>
  <si>
    <t xml:space="preserve">Poltava forests - dynamics and productivity </t>
  </si>
  <si>
    <t>Korsun-Shevchenskivskyy: FOP Havryshenko VM, 2012. - 454 p.</t>
  </si>
  <si>
    <t>Bioproductivity and energy potential of Birrch ad Apen stands of Ukrainian Polissya</t>
  </si>
  <si>
    <t>Aspen forests of the Eastern Poles’ye of the Ukraine – above-ground phytomass and the carbon deposed</t>
  </si>
  <si>
    <t>Korsun’-Shevchenkovckii: FOP Maidachenko I.S., 2010. 237 p.</t>
  </si>
  <si>
    <t>Korsun’-Shevchenkovckii: FOP Maidachenko I.S., 2010. 255 p.</t>
  </si>
  <si>
    <t>Ai, Shen 2001; cited by Luo et al., 2014</t>
  </si>
  <si>
    <t>Ai, Zhou 1996; cited by Luo et al., 2014</t>
  </si>
  <si>
    <t>Alexeyev , Yarmishko, 1990</t>
  </si>
  <si>
    <t>Alexeyev, Shamshin, 1972</t>
  </si>
  <si>
    <t>Ando, Takeuchi, 1973</t>
  </si>
  <si>
    <t>Arutyunyan, Utkin, 1986</t>
  </si>
  <si>
    <t>Arutyunyan, Utkin, 1988</t>
  </si>
  <si>
    <t>Astrologova, Nakvasina, 1983</t>
  </si>
  <si>
    <t>Atkina, Petelina, 2002; Petelina, 2004</t>
  </si>
  <si>
    <t>Auclair, Metayer, 1980</t>
  </si>
  <si>
    <t>Babikov, Subota, 2003</t>
  </si>
  <si>
    <t>Bai, Zhan 1980; cited by Luo et al., 2014</t>
  </si>
  <si>
    <t>Barysheva, Ananieva, 1988</t>
  </si>
  <si>
    <t>Bert, Danjon, 2006</t>
  </si>
  <si>
    <t>Blintsov, Asyutin , 1981, 1983</t>
  </si>
  <si>
    <t>Blintsov, Asyutin, 1981, 1983</t>
  </si>
  <si>
    <t xml:space="preserve">Bobkova, Tuzhilkina, 2006; Bobkova, 2007 </t>
  </si>
  <si>
    <t>Bobkova et al., 2006; Bobkova, Tuzhilkina, 2006; Bobkova, 2007</t>
  </si>
  <si>
    <t>Boyko et al., 1970; Yurkevich, Parfenov, 1961</t>
  </si>
  <si>
    <t>Boyko et al., 1976; Boyko, Loznukho, 1982; Kirkovski,1986</t>
  </si>
  <si>
    <t>Bugaev, Mamonov, 1986</t>
  </si>
  <si>
    <t>Bugaev, Onishchenko, 1987</t>
  </si>
  <si>
    <t>Buzykin, Pshenichnikova, 1978; Pshenichnikova, 1978</t>
  </si>
  <si>
    <t>Cabanettes, Rapp, 1978</t>
  </si>
  <si>
    <t>Canadell, Roda, 1991</t>
  </si>
  <si>
    <t>Canadell, Roda, 1991; Ferres et al., 1980</t>
  </si>
  <si>
    <t>Cañellas, San Miguel, 2000</t>
  </si>
  <si>
    <t>Carey, O’Brien, 1979</t>
  </si>
  <si>
    <t>Chen, Peng 1996; cited by Luo et al., 2014</t>
  </si>
  <si>
    <t>Chepurko, 1971, 1972; Manakov, Nikonov, 1979</t>
  </si>
  <si>
    <t>Dang, Wu 1991; cited by Luo et al., 2014</t>
  </si>
  <si>
    <t>Dang, Wu 1992; cited by Luo et al., 2014</t>
  </si>
  <si>
    <t>Dang, Wu 1994; cited by Luo et al., 2014</t>
  </si>
  <si>
    <t>Danilov, Stepanov, 1960</t>
  </si>
  <si>
    <t>Danilov, Tchmyr, 1981</t>
  </si>
  <si>
    <t>Ding, Sun 1989; cited by Luo et al., 2014</t>
  </si>
  <si>
    <t>Ding, Sun, 1989</t>
  </si>
  <si>
    <t>Ding, Wang 2001; cited by Luo et al., 2014</t>
  </si>
  <si>
    <t>Dong, Guan 1980; cited by Luo et al., 2014</t>
  </si>
  <si>
    <t>Dylis, Nosova, 1977; Kashlev, 1968</t>
  </si>
  <si>
    <t>Dylis, Nosova, 1977; Kashlev,1968</t>
  </si>
  <si>
    <t>Dylis, Nosova, 1977; Lozinov, 1980</t>
  </si>
  <si>
    <t>Dyukarev, Rozenberg , 1975; Kozin et al., 1975</t>
  </si>
  <si>
    <t>Dyukarev, Rozenberg , 1975; Kozin et al., 1975; Opritova et al., 1982; Utenkova, Flyagina , 1983</t>
  </si>
  <si>
    <t>Dyukarev, Rozenberg , 1975; Kozin et al., 1975; Opritova et al., 1982; Utenkova, Flyagina, 1983</t>
  </si>
  <si>
    <t>Dyukarev, Rozenberg, 1975; Kozin et al., 1975</t>
  </si>
  <si>
    <t>Dyukarev, 1970; Dyukarev, Rozenberg, 1970</t>
  </si>
  <si>
    <t>Ebermayer, 1876; Cyted by Rodin, Bazilevich , 1967</t>
  </si>
  <si>
    <t>Elkington, Jones, 1974</t>
  </si>
  <si>
    <t>Ermakov, Asyutin, 1988</t>
  </si>
  <si>
    <t>Ermolenko, Ermolenko, 1982</t>
  </si>
  <si>
    <t>Falaleyev, Shevelev, 1983</t>
  </si>
  <si>
    <t>Fang, Kong 2003; cited by Luo et al., 2014</t>
  </si>
  <si>
    <t>Fang, Tian 2006; cited by Luo et al., 2014</t>
  </si>
  <si>
    <t>Fang, Xiang 2008; cited by Luo et al., 2014</t>
  </si>
  <si>
    <t>Feng, Yang 1981; cited by Luo et al., 2014</t>
  </si>
  <si>
    <t>Ford, Newbould, 1970</t>
  </si>
  <si>
    <t>Frivold, Borchgrevink, 1981</t>
  </si>
  <si>
    <t>Fujimori, Yamamoto, 1967</t>
  </si>
  <si>
    <t>Furuno, Kawanabe, 1967</t>
  </si>
  <si>
    <t>Furuno, Uenishi, 1977</t>
  </si>
  <si>
    <t>Gabdelkhakov, 2005; Gabdelkhakov, Arslanov, 2009b</t>
  </si>
  <si>
    <t>Gao, Xiao 2001; cited by Luo et al., 2014</t>
  </si>
  <si>
    <t>Golubets, Polovnikov, 1975</t>
  </si>
  <si>
    <t>Guan, Liu 1993; cited by Luo et al., 2014</t>
  </si>
  <si>
    <t>Haland, Braekke, 1989</t>
  </si>
  <si>
    <t>Han et al. 1997; Han, Liang 1997; cited by Luo et al., 2014</t>
  </si>
  <si>
    <t>Heinonen, Ferm, 1983</t>
  </si>
  <si>
    <t>Heinsdorf, Krauß, 1990</t>
  </si>
  <si>
    <t>Hendriks, Bianchi, 1995; Olsthoorn, 1991</t>
  </si>
  <si>
    <t>Huang, Bi 1992; cited by Luo et al., 2014</t>
  </si>
  <si>
    <t>Huang, Huang 2004; cited by Luo et al., 2014</t>
  </si>
  <si>
    <t>Huang, Liang 1998; cited by Luo et al., 2014</t>
  </si>
  <si>
    <t>Ivanchikov, Zyabchenko, 1977</t>
  </si>
  <si>
    <t>Jia, Zhang 1985; cited by Luo et al., 2014</t>
  </si>
  <si>
    <t>Jiang, Lin 1985; cited by Luo et al., 2014</t>
  </si>
  <si>
    <t>Jiang, Zhao 1992; cited by Luo et al., 2014</t>
  </si>
  <si>
    <t>Jiang, Zhu 1986; cited by Luo et al., 2014</t>
  </si>
  <si>
    <t>Kang, Fang 1997; cited by Luo et al., 2014</t>
  </si>
  <si>
    <t>Karmacharya, Singh, 1992</t>
  </si>
  <si>
    <t>Kas’yanova, Pogodaeva, 1979</t>
  </si>
  <si>
    <t>Katagiri, Tsutsumi, 1975</t>
  </si>
  <si>
    <t>Kazimirov, Morozova, 1973</t>
  </si>
  <si>
    <t>Kireyeva, Koshcheyeva, 2010</t>
  </si>
  <si>
    <t>Klapfenbauer, Buchleitner, 1981</t>
  </si>
  <si>
    <t>Kõlli, Kährik, 1970a</t>
  </si>
  <si>
    <t>Korepanov, Nasimov, 2003</t>
  </si>
  <si>
    <t>Kornyak, Chertovskoi, 1977</t>
  </si>
  <si>
    <t>Kosarev, Uspenski, 1983</t>
  </si>
  <si>
    <t>Kuchko, Matyushkin, 1971</t>
  </si>
  <si>
    <t>Kuchko, Matyushkin, 1974</t>
  </si>
  <si>
    <t>Kutaf’yev, Mitrofanov, 1973; Pozdnyakov, 1975a,b</t>
  </si>
  <si>
    <t>Kuz’mina, Spitsina, 1984</t>
  </si>
  <si>
    <t>Laiho, Laine, 1997</t>
  </si>
  <si>
    <t>Lazukova, Shuytsev, 1980</t>
  </si>
  <si>
    <t>Lebkov, Kaplina, 1997</t>
  </si>
  <si>
    <t>Leonardi, Rapp, 1982</t>
  </si>
  <si>
    <t>Li, Chen 1996; cited by Luo et al., 2014</t>
  </si>
  <si>
    <t>Lin, Yang 1996; cited by Luo et al., 2014</t>
  </si>
  <si>
    <t>Liu, Chen 1989; cited by Luo et al., 2014</t>
  </si>
  <si>
    <t>Liu, Cheng 1992; cited by Luo et al., 2014</t>
  </si>
  <si>
    <t>Liu, Ma 1992; cited by Luo et al., 2014</t>
  </si>
  <si>
    <t>Liu, Shangguan 2007; cited by Luo et al., 2014</t>
  </si>
  <si>
    <t>Liu, Wang 2004; cited by Luo et al., 2014</t>
  </si>
  <si>
    <t>Liu, Zeng 1990; cited by Luo et al., 2014</t>
  </si>
  <si>
    <t>Lõhmus, Oya, 1983</t>
  </si>
  <si>
    <t>Long, Wang 1985; cited by Luo et al., 2014</t>
  </si>
  <si>
    <t>Lossaint, Rapp, 1978</t>
  </si>
  <si>
    <t>Luganskaya, Luganski, 1970</t>
  </si>
  <si>
    <t>Luganskaya, 1970; Luganskaya, Luganski, 1970</t>
  </si>
  <si>
    <t>Lukina, Nikonov,1991</t>
  </si>
  <si>
    <t>Luo, Huang 1981; cited by Luo et al., 2014</t>
  </si>
  <si>
    <t>Luo, 1996; Ni et al., 2001; Zhu, Yang 1979</t>
  </si>
  <si>
    <t>Makarenko, 1974; Makarenko, Luganski, 1973</t>
  </si>
  <si>
    <t>Malinovski, Kolishchuk, 1971</t>
  </si>
  <si>
    <t>Manakov, Nikonov, 1979, 1981</t>
  </si>
  <si>
    <t>Marchenko, Karlov, 1961, 1962</t>
  </si>
  <si>
    <t>Marchenko, Karlov, 1962</t>
  </si>
  <si>
    <t>Marchenko, Rokjanis, 1978</t>
  </si>
  <si>
    <t>Medvedeva, 1974, 1978; Medvedeva, Egorova, 1977; Medvedeva et al., 1977</t>
  </si>
  <si>
    <t>Meiden, Kolster, 1981; Kolster 1982</t>
  </si>
  <si>
    <t>Merzlenko, Shestakova, 1992; Babich, Merzlenko, 1998; Smirnov,1971a</t>
  </si>
  <si>
    <t>Molchanov, Gubareva, 1965</t>
  </si>
  <si>
    <t>Molchanov, 1954; Elagin, Zvorykina, 1954</t>
  </si>
  <si>
    <t>Molotovski, Kabilov, 1973</t>
  </si>
  <si>
    <t>Nadutkin, Modyanov, 1972</t>
  </si>
  <si>
    <t>Nikolov, Patronov, 1986</t>
  </si>
  <si>
    <t>Nikonov, Tsvetkov, 1984</t>
  </si>
  <si>
    <t>Nilsson, Albrektson, 1993</t>
  </si>
  <si>
    <t>Odinak, Borsuk, 1977</t>
  </si>
  <si>
    <t>Odinak, Borsuk, 1983</t>
  </si>
  <si>
    <t>Olisova, Mel'nikov, 1975</t>
  </si>
  <si>
    <t>Onuchin, Borisov, 1983; Onuchin, 1986</t>
  </si>
  <si>
    <t>Oohata, Oniishi, 1974</t>
  </si>
  <si>
    <t xml:space="preserve">Orlov, 1951; Dzebisashvili, Aptsiauri, 1988 </t>
  </si>
  <si>
    <t>Ottorini, Le Goff, 1998; Le Goff, Ottorini, 2001</t>
  </si>
  <si>
    <t>Pan, Liu 1999; cited by Luo et al., 2014</t>
  </si>
  <si>
    <t>Parshevnikov, 1962; Rodin, Bazilevich,1965</t>
  </si>
  <si>
    <t>Pasternak, Chernyavskii, 1977</t>
  </si>
  <si>
    <t>Pautova, 1976a; Molozhnikov, Pautova, 1976</t>
  </si>
  <si>
    <t>Peterken, Newbould, 1966</t>
  </si>
  <si>
    <t xml:space="preserve">Peterken, Newbould, 1966 </t>
  </si>
  <si>
    <t>Pogrebnyak, Red’ko, 1972</t>
  </si>
  <si>
    <t>Prozorovski, Samoilova, 1972</t>
  </si>
  <si>
    <t>Qi, Tang 2008; cited by Luo et al., 2014</t>
  </si>
  <si>
    <t>Qian, Ye 1992; cited by Luo et al., 2014</t>
  </si>
  <si>
    <t>Qiu, Fu 2008; cited by Luo et al., 2014</t>
  </si>
  <si>
    <t>Ranger, Nys, 1996</t>
  </si>
  <si>
    <t>Raschka, Auer, 1996</t>
  </si>
  <si>
    <t>Rawat, Singh, 1988</t>
  </si>
  <si>
    <t>Remezov, Bykova, 1953</t>
  </si>
  <si>
    <t>Remezov et al., 1959; Rodin, Bazilevich, 1967</t>
  </si>
  <si>
    <t>Remezov et al., 1959; Rodin, Bazilevich, 1967.</t>
  </si>
  <si>
    <t>Rubtsov, Rubtsov, 1975</t>
  </si>
  <si>
    <t>Rusanova, Sloboda, 1974, 1977</t>
  </si>
  <si>
    <t>Safarov, Dzhalilov, 1973</t>
  </si>
  <si>
    <t>Safronova, Nipa, 1979</t>
  </si>
  <si>
    <t>Saito, Shidei, 1973; Satoo, 1979d</t>
  </si>
  <si>
    <t>Saito, Yamamoto,1980</t>
  </si>
  <si>
    <t>Sannikov, Smolenkov, 1997</t>
  </si>
  <si>
    <t>Santa Regina, Tarazona, 2001</t>
  </si>
  <si>
    <t>Satoo, Senda, 1966</t>
  </si>
  <si>
    <t>Semechkina, Poryadina, 1978</t>
  </si>
  <si>
    <t>Seryi, Listov, 1984</t>
  </si>
  <si>
    <t>Sharma, Мaulood, 1981</t>
  </si>
  <si>
    <t>Shcherbakov, Zaitseva, 1971</t>
  </si>
  <si>
    <t>Sheng, Fan 2005; cited by Luo et al., 2014</t>
  </si>
  <si>
    <t>Sheng, Fan 2005; Liu et al. 2004; cited by Luo et al., 2014</t>
  </si>
  <si>
    <t>Sheng, Fan 2005; Ying et al. 2001; cited by Luo et al., 2014</t>
  </si>
  <si>
    <t>Sheng, Xue 1992; cited by Luo et al., 2014</t>
  </si>
  <si>
    <t>Sidorovich, Bus'ko, 1982; Bus’ko, 1986</t>
  </si>
  <si>
    <t>Sidorovich, Bus'ko, 1982; Bus'ko, 1986</t>
  </si>
  <si>
    <t>Sindani, Lejoly, 1990</t>
  </si>
  <si>
    <t>Singh, Misra, 1979</t>
  </si>
  <si>
    <t>Singh, Sharma, 1976</t>
  </si>
  <si>
    <t>Sirotkin, Anufrieva, 1972</t>
  </si>
  <si>
    <t>Sirotkin, Gruk, 1980</t>
  </si>
  <si>
    <t>Smirnov, Semenova, 1974</t>
  </si>
  <si>
    <t>Smirnova, Gorodentseva, 1958</t>
  </si>
  <si>
    <t>Smolyanov, Il'in, 1990</t>
  </si>
  <si>
    <t>Sokolov, Petrov, 2004</t>
  </si>
  <si>
    <t>Solntseva, Kholopova, 2000</t>
  </si>
  <si>
    <t>Stepanov, 1975; Stepanov, Dubovenko, 1970</t>
  </si>
  <si>
    <t>Tadaki et al., 1964, 1965; Yoshioka, Miyagawa, 1965</t>
  </si>
  <si>
    <t>Tamm, Carbonnier, 1961</t>
  </si>
  <si>
    <t>Tamm, 1969; Tamm, Carbonnier, 1961</t>
  </si>
  <si>
    <t>Tan, Song 1984; cited by Luo et al., 2014</t>
  </si>
  <si>
    <t>Tang, Xu 1993; cited by Luo et al., 2014</t>
  </si>
  <si>
    <t>Tang, Xu 1997; cited by Luo et al., 2014</t>
  </si>
  <si>
    <t>Tarasashvili, 1986; Urushadze, Tarasashvili, 1991</t>
  </si>
  <si>
    <t>Tateno, Takeda, 2003; Tateno et al., 2004</t>
  </si>
  <si>
    <t>Terekhov, Usoltsev, 2005</t>
  </si>
  <si>
    <t>Tokmurzin, Nurpeisov , 1976; Nurpeisov, 1976</t>
  </si>
  <si>
    <t>Tonkonogov, Dorokhova, 1968</t>
  </si>
  <si>
    <t>Tu, Liu 2007; cited by Luo et al., 2014</t>
  </si>
  <si>
    <t>Usoltsev, Antropov, 2001</t>
  </si>
  <si>
    <t>Utkin, Dylis , 1966</t>
  </si>
  <si>
    <t>Utkin, Ermolova, 1982c</t>
  </si>
  <si>
    <t>Vakurov, Polyakova, 1982b</t>
  </si>
  <si>
    <t>Vakurov, Polyakova, 1982a</t>
  </si>
  <si>
    <t>Valutski, Khramov, 1976</t>
  </si>
  <si>
    <t>Vatkovski, Grishina, 1971; Vatkovski et al., 1974; Vatkovski, 1976</t>
  </si>
  <si>
    <t>Vinš, Šika, 1977</t>
  </si>
  <si>
    <t>Vinš, Šika, 1981</t>
  </si>
  <si>
    <t>Volkov, Voroshilov, 1967</t>
  </si>
  <si>
    <t>Vomperski, Ivanov, 1978</t>
  </si>
  <si>
    <t>Vomperski, Ivanov, 1982</t>
  </si>
  <si>
    <t>Vznuzdaev, Karpachevski, 1961; Zohn et al., 1963</t>
  </si>
  <si>
    <t>Wang, Zhang 1992; cited by Luo et al., 2014</t>
  </si>
  <si>
    <t>Watanabe, Yagi, 1985</t>
  </si>
  <si>
    <t>Wei, Ma 2006a; cited by Luo et al., 2014</t>
  </si>
  <si>
    <t>Wei, Ma 2006b; cited by Luo et al., 2014</t>
  </si>
  <si>
    <t>Wei, Ma 2007; cited by Luo et al., 2014</t>
  </si>
  <si>
    <t>Wen, Liang 1991; Luo, 1996; Ni et al., 2001</t>
  </si>
  <si>
    <t>Wright, Will, 1958</t>
  </si>
  <si>
    <t>Wu, Dang 1992a; cited by Luo et al., 2014</t>
  </si>
  <si>
    <t>Wu, Dang 1992b; cited by Luo et al., 2014</t>
  </si>
  <si>
    <t>Wu, Dang 1994; cited by Luo et al., 2014</t>
  </si>
  <si>
    <t>Wu, Huang 2007; cited by Luo et al., 2014</t>
  </si>
  <si>
    <t>Xie, Yang 2002; cited by Luo et al., 2014</t>
  </si>
  <si>
    <t>Xu, Chen 1987; cited by Luo et al., 2014</t>
  </si>
  <si>
    <t>Xu, Chen 1990; cited by Luo et al., 2014</t>
  </si>
  <si>
    <t>Xu, Li 1996; cited by Luo et al., 2014</t>
  </si>
  <si>
    <t>Xu, Luo 1993; cited by Luo et al., 2014</t>
  </si>
  <si>
    <t>Xue, Luo 2002; cited by Luo et al., 2014</t>
  </si>
  <si>
    <t>Xue, Sheng 1993; cited by Luo et al., 2014</t>
  </si>
  <si>
    <t>Yamamoto, Sanada, 1970</t>
  </si>
  <si>
    <t>Yan, Zhu 1984; cited by Luo et al., 2014</t>
  </si>
  <si>
    <t>Yang, Wu 2005; cited by Luo et al., 2014</t>
  </si>
  <si>
    <t>Yang, Yang 2004; cited by Luo et al., 2014</t>
  </si>
  <si>
    <t>Yao, He 2001; cited by Luo et al., 2014</t>
  </si>
  <si>
    <t>Yao, Huang 1997; cited by Luo et al., 2014</t>
  </si>
  <si>
    <t>Yao, Li 1997; cited by Luo et al., 2014</t>
  </si>
  <si>
    <t>Yarmishko, Tsvetkov, 1987</t>
  </si>
  <si>
    <t>Yasui, Fujie, 1971</t>
  </si>
  <si>
    <t>Yasui, Narita, 1972</t>
  </si>
  <si>
    <t>Ye, Jiang 1983; cited by Luo et al., 2014</t>
  </si>
  <si>
    <t>Yoshioka, Miyagawa, 1965</t>
  </si>
  <si>
    <t>Yu, Jiang 1992; cited by Luo et al., 2014</t>
  </si>
  <si>
    <t>Yuasa, Kamio, 1973</t>
  </si>
  <si>
    <t>Yurkevich, Yaroshevich, 1974</t>
  </si>
  <si>
    <t>Zajaczkowski, Lech, 1986</t>
  </si>
  <si>
    <t>Zhang, Chen 1992; cited by Luo et al., 2014</t>
  </si>
  <si>
    <t>Zhang, Ding 1996; cited by Luo et al., 2014</t>
  </si>
  <si>
    <t>Zhang, Feng 1979; cited by Luo et al., 2014</t>
  </si>
  <si>
    <t>Zhang, Shangguan 1992; cited by Luo et al., 2014</t>
  </si>
  <si>
    <t>Zhang, Shangguan 2005; cited by Luo et al., 2014</t>
  </si>
  <si>
    <t>Zhang, Shangguan 2006; cited by Luo et al., 2014</t>
  </si>
  <si>
    <t>Zhang, Yang 1984; cited by Luo et al., 2014</t>
  </si>
  <si>
    <t>Zhang, Yuan 1988; cited by Luo et al., 2014</t>
  </si>
  <si>
    <t>Zhang, Zhou 1991; cited by Luo et al., 2014</t>
  </si>
  <si>
    <t>Zhao, Chen 1994; cited by Luo et al., 2014</t>
  </si>
  <si>
    <t>Zhao, Tian 2000; cited by Luo et al., 2014</t>
  </si>
  <si>
    <t>Zhou, Huang 1991; cited by Luo et al., 2014</t>
  </si>
  <si>
    <t>Zhu, Yang 1979; cited by Luo et al., 2014</t>
  </si>
  <si>
    <t>Zohn et al., 1963; Vznuzdaev, Karpachevski, 1961</t>
  </si>
  <si>
    <t>Zolotokrylin, Nosova, 1974; Dylis, Nosova , 1977</t>
  </si>
  <si>
    <t>Zyabchenko, Ivanchikov, 1975, 1978</t>
  </si>
  <si>
    <t>Zyabchenko, Ivanchikov, 1978</t>
  </si>
  <si>
    <t>Lakyda et al, 2010</t>
  </si>
  <si>
    <t>Lakyda et al, 2011</t>
  </si>
  <si>
    <t>Lakyda et al., 2012</t>
  </si>
  <si>
    <t>Lakyda, Bilous, Vasylyshyn, 2010</t>
  </si>
  <si>
    <t>Lakyda, Blyshchyk, 2010</t>
  </si>
  <si>
    <t>Lakyda, Matushevich, 2006</t>
  </si>
  <si>
    <t>Lakyda, Morozyuk, 2011</t>
  </si>
  <si>
    <t>Lakyda, Vasylyshyn, Vasylyshyn, 2010</t>
  </si>
  <si>
    <t>Lakyda P.I., Morozyuk O.V.</t>
  </si>
  <si>
    <t>Lazukova G.G., Shuytsev Yu.K.</t>
  </si>
  <si>
    <t>Lebkov V.F., Kaplina N.F.</t>
  </si>
  <si>
    <t>Korsun-Shevchenskivskyy: FOP Maydachenko IS, 2011. - 223 p.</t>
  </si>
  <si>
    <t>Cherkasy forest - productivity and dynamics</t>
  </si>
  <si>
    <t>Korsun’-Shevchenkovckii: FOP Gavrishenko V.M., 2010. 240 p.</t>
  </si>
  <si>
    <t>Lashchinski N.N.</t>
  </si>
  <si>
    <t>Novosibirsk: Nauka, 1981. 272 p.</t>
  </si>
  <si>
    <t>Secondary forest vegetation and its biotopes</t>
  </si>
  <si>
    <t>Ecology and productivity of forests of Nechernozem’ye region (on Valdai Hills example). Moscow: Moscow State University, 1980. P. 50-56.</t>
  </si>
  <si>
    <t>Structure and dynamics of pine forests in relation to needle mass and biometrical indices of trees</t>
  </si>
  <si>
    <t>La hêtraie naturelle de Fontainebleau</t>
  </si>
  <si>
    <t>Lemée G.</t>
  </si>
  <si>
    <t>Biomasses et croissance du pin maritime. Etude de la variabilite dans un peuplement de 16 ans</t>
  </si>
  <si>
    <t>Lemoine B., Gelpe J., Ranger J, Nys C.</t>
  </si>
  <si>
    <t>Distributions qualitative et quantitative des éléments nutritifs dans un jeune peuplement de Pin maritime (Pinus pinaster Ait.)</t>
  </si>
  <si>
    <t>Lemoine B., Ranger J., Gelpe J.</t>
  </si>
  <si>
    <t>Phytomasse et minéralomasse d’un taillis de сhêne vert du massif de l’Etna</t>
  </si>
  <si>
    <t>Leonardi S., Rapp M.</t>
  </si>
  <si>
    <t>Primary production of pure and mished tree plantations of Maloye Poles¢ye region</t>
  </si>
  <si>
    <t>Lesnichii V.E.</t>
  </si>
  <si>
    <t>Study on biomass and primary production of main ecosystems in Changbai mountain</t>
  </si>
  <si>
    <t>Growth and development of man-made forests on dry soils of Shira’s steppe of Khakasiya</t>
  </si>
  <si>
    <t>Productivity of willow cenoses in Central Chernozem’ye region and perspectives of energy plantations establishment</t>
  </si>
  <si>
    <t>Li W., Deng K., Li F.</t>
  </si>
  <si>
    <t>Liu Z., Ma Q., Pan X.</t>
  </si>
  <si>
    <t>A study on biomass and production of three types of Dahurian larch virgin forest</t>
  </si>
  <si>
    <t>Lin F., Yugong Y.</t>
  </si>
  <si>
    <t>Biomass and production of three types of Dahurian larch virgin forest in the Great Xinganlin Mountains, China</t>
  </si>
  <si>
    <t>Lin, Yugong, 1985, 1995</t>
  </si>
  <si>
    <t>Biological productivity of protective forests on sandy loam soils of Shira’s steppe of Khakasiya</t>
  </si>
  <si>
    <t>Litvinova V.S., Varaksin G.S., Polyakov V.I., Lobanov A.I., Ibe A.A., Lyuminarskaya M.A.</t>
  </si>
  <si>
    <t>Litvinova V.S.</t>
  </si>
  <si>
    <t>Peculiarities of development of pine young forests on clear cutting areas at the Middle Ural</t>
  </si>
  <si>
    <t>Ph. D. Thesis. Krasnoyarsk: SibSTU, 2009. 17 p.</t>
  </si>
  <si>
    <t>Study on biomass and net primary productivity of Dahurian larch plantation</t>
  </si>
  <si>
    <t>Liu S., Chai Y., Cai T., Peng C.</t>
  </si>
  <si>
    <t>A study on the biomass and productivity of the natural Larix gmelinii forests</t>
  </si>
  <si>
    <t>Loginova L.A.</t>
  </si>
  <si>
    <t>Ph. D. Thesis. Voronezh: VGLTA, 2007. 19 p.</t>
  </si>
  <si>
    <t>To methods of studying stand underground part</t>
  </si>
  <si>
    <t>Lõhmus K.N., Oya T.A.</t>
  </si>
  <si>
    <t>La forêt Méditerranéenne de chênes verts (Quercus ilex L.)</t>
  </si>
  <si>
    <t>Lossaint P., Rapp M.</t>
  </si>
  <si>
    <t>Above-ground biomass of Scots pine young forests on the Middle Ural</t>
  </si>
  <si>
    <t>Luganskaya V.D., Luganski N.A.</t>
  </si>
  <si>
    <t>Dissertation. Sverdlovsk: Ural Forest Engineering Institute, 1970. 275 p. (USFEU library).</t>
  </si>
  <si>
    <t>Phytomass of pine natural forests on industrial dumps of the Ural</t>
  </si>
  <si>
    <t>Luk’yanets A.I.</t>
  </si>
  <si>
    <t>Change of primary productivity of spruce forests under technogenous pollutions influence on Kola Peninsula</t>
  </si>
  <si>
    <t>Phytomass amount in pine forests of Cladinosum type on the northern limit of their area</t>
  </si>
  <si>
    <t>Patterns of biological production and its mathematical models for main forest types of China</t>
  </si>
  <si>
    <t>Synthesis and analysis of biomass and net primary productivity in Chinese forests</t>
  </si>
  <si>
    <t>Ni J., Zhang X.-S., Scurlock J.M.O.</t>
  </si>
  <si>
    <t>Magasumova A.G.</t>
  </si>
  <si>
    <t>Foresty and economical efficiency of renewal cuttings in Scots pine forests of the Middle Ural</t>
  </si>
  <si>
    <t>Scientific basis for thinnings of Scots pine plantations at the Northern Kazakhstan</t>
  </si>
  <si>
    <t>Scientific basis of thinnings in birch-pine young forests on clear cutting areas at the Middle Ural</t>
  </si>
  <si>
    <t>Phytomass structure and dynamics in Scots pine of Irkutsk region</t>
  </si>
  <si>
    <t>Ph.D. Thesis. Ekaterinburg: Ural State Engineering  University, 2004. 20 p.</t>
  </si>
  <si>
    <t>Character of root forming of spruce and understory plants of different age stages</t>
  </si>
  <si>
    <t>Maisner A.D.</t>
  </si>
  <si>
    <t>Makarenko G.P.</t>
  </si>
  <si>
    <t>Dissertation. Sverdlovsk, 1974. 241 p. (USFEU library).</t>
  </si>
  <si>
    <t>Influence of thinnings in birch-pine young forests on above-ground phytomass accumulation in conditions of the southern taiga subzone</t>
  </si>
  <si>
    <t>Makarenko G.P., Luganski N.A.</t>
  </si>
  <si>
    <t>Makarenko E.A.</t>
  </si>
  <si>
    <t>Dissertation. Kazakh Forest Management Institute, 1978. 205 p. (Library of the Ural State Forest Engineering University).</t>
  </si>
  <si>
    <t>Biological productivity of Carpatian spruce forest</t>
  </si>
  <si>
    <t>Malinovski K.A., Kolishchuk V.G.</t>
  </si>
  <si>
    <t>Biomass production and nutrient removal in whole tree harvesting of birch stands</t>
  </si>
  <si>
    <t>Mälkönen E., Saarsalmi A.</t>
  </si>
  <si>
    <t>Annual primary production and nutrient cycle in some Scots pine stands</t>
  </si>
  <si>
    <t>Mälkönen E.</t>
  </si>
  <si>
    <t>Mamonov D.N.</t>
  </si>
  <si>
    <t>Ph. D. Thesis. Voronezh: Forest Engineering Academy, 1991. 24 p.</t>
  </si>
  <si>
    <t>Leningrad: Nauka. 1981. 196p.</t>
  </si>
  <si>
    <t>Uptake of mineral elements and nitrogen from the soil by plants in the forests of the Kola Peninsula</t>
  </si>
  <si>
    <t>Manakov K.N.</t>
  </si>
  <si>
    <t>Mineral exchange in shrub tundra on the North-West of Kola Peninsula</t>
  </si>
  <si>
    <t>1970b</t>
  </si>
  <si>
    <t>Cycling nitrogen and ash elements in birch forest of grass type on the forest-tundra of the Kola Peninsula</t>
  </si>
  <si>
    <t>The elements of biological cycling on Polar North</t>
  </si>
  <si>
    <t xml:space="preserve"> Leningrad: Nauka, 1970a. 160 p.</t>
  </si>
  <si>
    <t>Studying the root system of Austrian black pine in young plantations at Strandja Mountain on varions site types</t>
  </si>
  <si>
    <t>Manolova I.</t>
  </si>
  <si>
    <t>Mineral exchange in spruce forests of northern taiga and forest-tundra in Arkhangelsk region</t>
  </si>
  <si>
    <t>On studying of plant mass quantities in spruce forests of Hylocomiosum type on the northern taiga</t>
  </si>
  <si>
    <t>Biological productivity of spruce forests of Hylocomiosum and Oxalia types</t>
  </si>
  <si>
    <t>Marchenko A.I., Rokjanis B.</t>
  </si>
  <si>
    <t>Carbon deposition with oak forests at Voronezh region</t>
  </si>
  <si>
    <t>Martynenko S.N.</t>
  </si>
  <si>
    <t>Dendrochronological peculiarities of carbon deposition with oak forests of the central forest-steppe</t>
  </si>
  <si>
    <t>Ph.D. Thesis. Voronezh: Forest Engineering Academy, 2005. 18 p.</t>
  </si>
  <si>
    <t>Peculiarities of above-ground biomass forming in Scots pine young forests in conditions of technogenous pollution</t>
  </si>
  <si>
    <t>Martynyuk A.A.</t>
  </si>
  <si>
    <t>Beech forests in the Naeba Mountains. Comparison of forest structure, biomass and net productivity between the upper and lower parts of beech forest zone</t>
  </si>
  <si>
    <t>Maruyama K.</t>
  </si>
  <si>
    <t>Effect of altitude on dry matter production of primeval Japanese beech forest communities in Naeba Mountains</t>
  </si>
  <si>
    <t>Produzione di biomassä epigea e radicals in una faggeta e in un rimboschimento di abete rosso (Aboveground and belowground biomass production in a beech forest and in a Norway spruce plantation growing on the Italian Apennines)</t>
  </si>
  <si>
    <t>Masci A., Napoli G., Dore S., Matteucci G., Scarascia-Mugnozza G.</t>
  </si>
  <si>
    <t>Experimental sites in the NIPHYS/CANIF project</t>
  </si>
  <si>
    <t>Tree biomass, growth and nutrient pools</t>
  </si>
  <si>
    <t>Growth and development of Pinus sibirica plantations of different provenances in near sity zone of Krasnoyarsk</t>
  </si>
  <si>
    <t>Matveyeva R.N., Butorova O.F., Bratilova N.P.</t>
  </si>
  <si>
    <t>Bratilova N.P.</t>
  </si>
  <si>
    <t>Variability of Pinus sibirica and P. koraiensis and peculiarities of creating their plantations with the special purpose</t>
  </si>
  <si>
    <t xml:space="preserve">Ph.D. Thesis. Krasnoyarsk: SibSTU, 2005. 36 p. </t>
  </si>
  <si>
    <t>Phytomass of pine marsh-ridden forests of different age on the middle taiga subzone of Karelia</t>
  </si>
  <si>
    <t>Medvedeva V.M.</t>
  </si>
  <si>
    <t>Influence of draining on productivity of birch forests</t>
  </si>
  <si>
    <t>Types of marsh-ridden and marsh pine forests at the Southern Karelia and their productivity</t>
  </si>
  <si>
    <t>Medvedeva V.M., Egorova N.V.</t>
  </si>
  <si>
    <t>ridden forests and swamps</t>
  </si>
  <si>
    <t>Medvedeva V.M., Egorova N.V., Antipin V.K.</t>
  </si>
  <si>
    <t>Energy flow in the oak-hornbeam forest</t>
  </si>
  <si>
    <t>Medwecka-Kornas A., Lomnicki A., Bandola-Ciolczyk E.</t>
  </si>
  <si>
    <t>Biomass production with poplar</t>
  </si>
  <si>
    <t>The production of poplar wood with shopt rotations</t>
  </si>
  <si>
    <t>Kolster H.W.</t>
  </si>
  <si>
    <t>Biological productivity of young spruce man-made forests</t>
  </si>
  <si>
    <t>Merzlenko M.D., Shestakova E.Yu.</t>
  </si>
  <si>
    <t>Babich N.A., Merzlenko M.D.</t>
  </si>
  <si>
    <t>Biological productivity of forest plantations</t>
  </si>
  <si>
    <t>Arkhangel’sk: State Technical University, 1998. 89 p.</t>
  </si>
  <si>
    <t>1971a</t>
  </si>
  <si>
    <t>Smirnov V.V.</t>
  </si>
  <si>
    <t>Organic mass of certain forest phytocoenoses at European part of USSR</t>
  </si>
  <si>
    <t>Moscow: Nauka, 1971a. 362 p.</t>
  </si>
  <si>
    <t>Effect of nitrogen supply on nutrients in litterfall and crown leaching in a stand of Corsican pine</t>
  </si>
  <si>
    <t>Miller H.G., Cooper J.m., Miller J.D.</t>
  </si>
  <si>
    <t>Effect of nitrogen supply on net primary production in Corsican pine</t>
  </si>
  <si>
    <t>Miller H.G., Miller J.D.</t>
  </si>
  <si>
    <t>Biomass and nutrient accumulation at different growth rates in thinned plantations of Corsican pine</t>
  </si>
  <si>
    <t>Miller H.G., Miller J.D., Cooper J.M.</t>
  </si>
  <si>
    <t>Cycling nitrogen and ash elements in oak forests on forest-steppe</t>
  </si>
  <si>
    <t>Mina V.N.</t>
  </si>
  <si>
    <t>The production of organic matter and the utilization of solar energy by a forest plantation of Pinus nigra var. austriaca</t>
  </si>
  <si>
    <t>Minderman G.</t>
  </si>
  <si>
    <t>Modelling complex productivity of pine plantations on Tsna forest of Tambov region</t>
  </si>
  <si>
    <t>Ph. D. Thesis. Bryansk:  Engineering Techn. Academy. 1998. 20 p.</t>
  </si>
  <si>
    <t>Biological productivity of Haloxylon ammodendron-Carex physodes association in Eastern Kara-Kums</t>
  </si>
  <si>
    <t>Miroshnichenko Yu.M.</t>
  </si>
  <si>
    <t>Mironenko A.V.</t>
  </si>
  <si>
    <t>Variability of litter amount in birch forests of different age</t>
  </si>
  <si>
    <t>Mirzoyev O.G.</t>
  </si>
  <si>
    <t>Biomass tables for young conifer stands in Britain</t>
  </si>
  <si>
    <t>Mitchell C.P., Proe M.F., MacBrayne C.G.</t>
  </si>
  <si>
    <t>Mitrofanov D.P.</t>
  </si>
  <si>
    <t>Chemical composition of forest plants in Siberia</t>
  </si>
  <si>
    <t>Novosibirsk: Nauka, 1977. 120 pp.</t>
  </si>
  <si>
    <t>Mitrofanov D.P., Kasapenko L.F., Lapitskaya L.S., Pashennykh O.K.</t>
  </si>
  <si>
    <t>Primary production of forest phytocoenoses at the middle Yenisei river</t>
  </si>
  <si>
    <t>Forest productivity in Central Evenkia</t>
  </si>
  <si>
    <t>Analysis of the growth of Hinoki (Chamaecyparis obtusa) artificial forests in Shikoku district</t>
  </si>
  <si>
    <t>Miyamoto M., Tanimoto T., Ando T.</t>
  </si>
  <si>
    <t>Molchanov A.A., Gubareva V.A.</t>
  </si>
  <si>
    <t>Development and growth of oak on clear cutting areas at forest-steppe</t>
  </si>
  <si>
    <t>Moscow: Nauka, 1965. 256 p.</t>
  </si>
  <si>
    <t>Change of biological, ecological and hydrological factors in different types of oak forest</t>
  </si>
  <si>
    <t>Tree and shrub vegetation of certain types of oak forests</t>
  </si>
  <si>
    <t>Estimating amount of combustibles in pine canopy</t>
  </si>
  <si>
    <t>Molchanov V.P.</t>
  </si>
  <si>
    <t>Results of biogeocoenotic study of oak forests on forest-steppe and their forest-economic role</t>
  </si>
  <si>
    <t>Structure and productivity of the most stable biogeocoenoses</t>
  </si>
  <si>
    <t>Complex studies in oak forests on forest-steppe</t>
  </si>
  <si>
    <t>Productivity of organic mass in forests of different natural zones</t>
  </si>
  <si>
    <t>Moscow: Nauka, 1971. 275 pp.</t>
  </si>
  <si>
    <t>Productivity of organic mass in birch forests of Moscow region</t>
  </si>
  <si>
    <t>Comparison of birch and pine biomass at the same site conditions</t>
  </si>
  <si>
    <t>Molchanov A.G.</t>
  </si>
  <si>
    <t>Comparative characteristics of 40-year pine and birch forests of Uglich region, Yaroslavl oblast'</t>
  </si>
  <si>
    <t>Molchanov A.G., Mamayev V.V., Osipov V.V., Sokolov A.A.</t>
  </si>
  <si>
    <t>Untersuchungen über Laubmenge, Stoffverlust und Stoffproduktion des Waldes</t>
  </si>
  <si>
    <t>Möller C.M.</t>
  </si>
  <si>
    <t>Molotovski Yu.I., Kabilov R.K.</t>
  </si>
  <si>
    <t>Izv. Acad. Sci. of Tajik republic. 1973. Vol. 52. No. 3. P. 3-14.</t>
  </si>
  <si>
    <t>Flood plain of Vakhsh river: «Tigrovaya Balka» reserve</t>
  </si>
  <si>
    <t>Phytomass and productivity of Pinus pumila</t>
  </si>
  <si>
    <t>Molozhnikov V.N., Pautova V.N., Pletnikova  T.A.</t>
  </si>
  <si>
    <t>Molozhnikov V.N.</t>
  </si>
  <si>
    <t>Pinus pumila on mountain landscapes of the Northern Pribaikal'ye</t>
  </si>
  <si>
    <t>Moscow, Nauka, 1975. 203 p.</t>
  </si>
  <si>
    <t>Biological cycling of matters on Scots pine forests of Vacciniosum and Cladinosum types</t>
  </si>
  <si>
    <t>Morozova R.M.</t>
  </si>
  <si>
    <t>Amount and structure of vegetative mass in main types of larch forests in the northern part of Okhotsk seaboard</t>
  </si>
  <si>
    <t>Age development and biological productivity of Chosenietums in the South of Magadan region</t>
  </si>
  <si>
    <t>Moskalyuk T.A.</t>
  </si>
  <si>
    <t>Amount and structure of vegetative stand mass in main types of larch forests in the northern part of Okhotsk seaboard</t>
  </si>
  <si>
    <t>Structure and productivity of main forest types of southern Magadan region</t>
  </si>
  <si>
    <t>Ph. D. Thesis. Krasnoyarsk: V.N. Sukachev Forest Institute. 1984. 27 pp.</t>
  </si>
  <si>
    <t>Growth and carbon stocks of a spruce forest chronosequence in central Europe</t>
  </si>
  <si>
    <t>Mund M., Kummetz E., Hein M., Bauer G.A., Schulze E.-D.</t>
  </si>
  <si>
    <t>Primary biological productivity of Scots pine forests at the Ukrainian Poles'ye</t>
  </si>
  <si>
    <t>Myakushko V.K.</t>
  </si>
  <si>
    <t>Above-ground phytomass of trees in Pinetum hylocomiosum</t>
  </si>
  <si>
    <t>Nadutkin V.D., Modyanov A.N.</t>
  </si>
  <si>
    <t>Peculiarities of spruce biomass growth and forming on the upper forest limit of the Southern Ural (on the example of the Malyi Iremel Mountain)</t>
  </si>
  <si>
    <t>Nagimov Z.Ya., Babenko T.S., Shevchenko I.G., Rakhmanov I.V., Moiseyev P.A.</t>
  </si>
  <si>
    <t>Structure and phytomass of birch forests on the upper forest limit in conditions of the Northern Ural</t>
  </si>
  <si>
    <t>Nagimov Z.Ya., Moiseyev P.A., Bartysh A.A., Rakhmanov I.V., Grigoriyev A.A.</t>
  </si>
  <si>
    <t>Productivity and bio-chemical amount of birch phytomass in pure forests of Nechernozem’ye at RSFSR</t>
  </si>
  <si>
    <t>Naumenko Z.M.</t>
  </si>
  <si>
    <t>Yield tables for birch stands of European part of RSFSR</t>
  </si>
  <si>
    <t>Estimation of biomass and nutrient storage in a Himalayan moist temperate forest</t>
  </si>
  <si>
    <t>Negi K.S., Rawat Y.S., Singh J.S.</t>
  </si>
  <si>
    <t>Pb</t>
  </si>
  <si>
    <t>Сосна чёрная</t>
  </si>
  <si>
    <t>Сосна крымская</t>
  </si>
  <si>
    <t>Neirynck J., Maddelein D., de Keersmaeker L., Lust N., Muys B.</t>
  </si>
  <si>
    <t>Biomass and nutrient cycling of a highly productive Corsican pine stand on former heathland in northern Belgium</t>
  </si>
  <si>
    <t xml:space="preserve"> Ann. For. Sci. V.55(4), 1998. P. 389 - 405.</t>
  </si>
  <si>
    <t>Biological productivity and its seasonal dynamics in different layers of oak forest</t>
  </si>
  <si>
    <t>Neshataev Yu.N., Dobretsova L.A., Samilyak S.I.</t>
  </si>
  <si>
    <t>1974a</t>
  </si>
  <si>
    <t>1974b</t>
  </si>
  <si>
    <t>The forest-steppe oak forest “Forest on Vorskla”</t>
  </si>
  <si>
    <t>Neshataev Yu.N., Plavnikov V.G., Samilyak S.I., Schastnaya L.S., Tereshenkova I.A.</t>
  </si>
  <si>
    <t>Studies of biological productivity and its determining factors  on the forest-steppe oak forest “Forest on Vorskla”</t>
  </si>
  <si>
    <t>Goryshina T.K.</t>
  </si>
  <si>
    <t>On biological mass of coniferous species</t>
  </si>
  <si>
    <t>Nesterov V.G., Kashlev V.F., Bobylev B.N., Zdanevich L.B.</t>
  </si>
  <si>
    <t>Forest productivity of the Altai and Tianshan Mountains in the dryland, northwestern China</t>
  </si>
  <si>
    <t>Ni J.</t>
  </si>
  <si>
    <t>Plant biomass, primary production and distribution of chemical elements in a beech and planted spruce forest in South Sweden</t>
  </si>
  <si>
    <t>Nihlgård B.</t>
  </si>
  <si>
    <t>Plant biomass, primary production and bioelements of three mature beech forests in South Sweden</t>
  </si>
  <si>
    <t>Nihlgård B., Lindgren L.</t>
  </si>
  <si>
    <t>Nihlgård, Lindgren, 1977</t>
  </si>
  <si>
    <t>Nihlgård, 1972</t>
  </si>
  <si>
    <t>On the turnover of nitrogen and certain ash macroelements in oak forests on Strandja</t>
  </si>
  <si>
    <t>Nikolov V., Patronov D.</t>
  </si>
  <si>
    <t>Biological productivity of Scots pine young forests at the Kola Peninsula</t>
  </si>
  <si>
    <t>Nikonov V.V., Tsvetkov V.F.</t>
  </si>
  <si>
    <t>Productivity of needles and allocation of growth in young Scots pine trees of different competitive status</t>
  </si>
  <si>
    <t>Nilsson U., Albrektson A.</t>
  </si>
  <si>
    <t>Nurpeisov Kh.N.</t>
  </si>
  <si>
    <t>Regularities of phytomass accumulating in pine forests of Priirtysh’ye region and the methods of its fractional estimating</t>
  </si>
  <si>
    <t>Ph. D. Thesis. Alma-Ata: Kazakh Agricultural Institute. 1986. 21 p.</t>
  </si>
  <si>
    <t>The effect of clear felling on the distribution of biomass and nutrients</t>
  </si>
  <si>
    <t>Nykvist N.</t>
  </si>
  <si>
    <t>Vertical-fraction distribution of above-ground phytomass in oak biogeocoenosis</t>
  </si>
  <si>
    <t>Odinak Ya.P., Borsuk D.V.</t>
  </si>
  <si>
    <t>Ukrainian Bot. Journal. 1977. Vol. 34. No. 4. P. 408-414.</t>
  </si>
  <si>
    <t>Structure and productivity of beech forests</t>
  </si>
  <si>
    <t>Primary productivity of Fagus-Abies phytocoenoses on Beskidy Mountain</t>
  </si>
  <si>
    <t>Biological productivity of Carpinus betulus at Upper Dnestr river</t>
  </si>
  <si>
    <t>Odinak Ya.P., Borsuk D.V., Granatyr' V.F., Kozii I.I., Lesnichii V.E.</t>
  </si>
  <si>
    <t>Effects of fertilization and site on the matter production of Chamaecyparis stand, and differences between Chamaecyparis and Cryptomeria stands</t>
  </si>
  <si>
    <t>Ogata N., Nagatomo Y., Faminaka S., Takeshita K.</t>
  </si>
  <si>
    <t>A preliminary survey on the vegetation of Thailand</t>
  </si>
  <si>
    <t>Ogawa H., Yoda K., Kira T.</t>
  </si>
  <si>
    <t>1965a</t>
  </si>
  <si>
    <t>1965b</t>
  </si>
  <si>
    <t>Comparative ecological study on three main types of forest vegetation in Thailand. I. Structure and floristic composition</t>
  </si>
  <si>
    <t>Ogawa H., Yoda K., Kira T.,Ogino K., Shidei T., Ratanowongse D., Apasutaya C.</t>
  </si>
  <si>
    <t>Comparative ecological studies on three main types of forest vegetation in Thailand. II. Plant biomass</t>
  </si>
  <si>
    <t>Ogawa H., Yoda K., Ogino K., Kira T.</t>
  </si>
  <si>
    <t>Influence of site conditions on root structure in 17-20-year pine (Pinus silvestris L.) plantations at Leningrad region</t>
  </si>
  <si>
    <t>Ogievskii V.V.</t>
  </si>
  <si>
    <t>Pinus sibirica plantations and their phytomass</t>
  </si>
  <si>
    <t>Olisova O.P., Mel'nikov V.N.</t>
  </si>
  <si>
    <t>Root system of Scots pine on belt-like forests of Priirtysh’ye region</t>
  </si>
  <si>
    <t>Olovyannikova I.N.</t>
  </si>
  <si>
    <t>Influence of dark-coniferous forests of Khamar-Daban Mountains on snow cover forming</t>
  </si>
  <si>
    <t>Onuchin A.A., Borisov A.N.</t>
  </si>
  <si>
    <t>Onuchin A.A.</t>
  </si>
  <si>
    <t>Transformation of solid precipitation with forests of Khamar-Daban Mountans</t>
  </si>
  <si>
    <t>Soil conditions and biomass productivity of Scots pine on flood-land terraces near Oka river at Moskow region</t>
  </si>
  <si>
    <t>Dissertation. Krasnoyarsk: V.N. Sukachev Forest Institute, 1986. 182 p. (V.N. Sukachev Forest Inst. library).</t>
  </si>
  <si>
    <t>Some discussions on tree form and dry matter production of a fir stand at Tanohara on Mount Ontake</t>
  </si>
  <si>
    <t>Oohata S., Oniishi C.</t>
  </si>
  <si>
    <t>Orlov A.Ya.</t>
  </si>
  <si>
    <t>Dark-coniferous forests of the Northern Caucasus</t>
  </si>
  <si>
    <t>Moscow: Academy of Sci. USSR. 1951. 256 p.</t>
  </si>
  <si>
    <t>Estimating crown biomass in coniferous mountain forests at the Trans-Caucasus and its use by national economy</t>
  </si>
  <si>
    <t>Dzebisashvili G.S., Aptsiauri Sh.A.</t>
  </si>
  <si>
    <t>Coniferous forests of Amgun-Burea watershed</t>
  </si>
  <si>
    <t>Moscow: Academy of Sci. of USSR. 1955. 208 p.</t>
  </si>
  <si>
    <t>Structure and biomass of Scots pine root systems at different sites of flood-land terraces near Oka river</t>
  </si>
  <si>
    <t>Os’kina N.V.</t>
  </si>
  <si>
    <t>Ph. D. Thesis. Moscow: Forest Engineering Institute, 1982. 16 p.</t>
  </si>
  <si>
    <t>Ecological and physiological studies on the vegetation of Mt. Shimagare. I. Preliminary survey of the vegetation of Mt. Shimagare</t>
  </si>
  <si>
    <t>Oshima Y., Kimura M., Iwaki H., Kuroiwa S.</t>
  </si>
  <si>
    <t>Change of the quantity and quality of Scots pine needle in dependence of tree density and age</t>
  </si>
  <si>
    <t>Oskretkov M.Ya.</t>
  </si>
  <si>
    <t>Biological productivity of Fraxinus excelsior forests</t>
  </si>
  <si>
    <t>Ostapuk V.P., Tolkach V.N., Strelkov A.Z., Martysevich V.V., Dvorak L.E.</t>
  </si>
  <si>
    <t>Fraxinus excelsior</t>
  </si>
  <si>
    <t>Analysis of the crown biomass in a oak-hornbeam forest</t>
  </si>
  <si>
    <t>Oszlányi J.</t>
  </si>
  <si>
    <t>Ottorini J.-M., Le Goff N.</t>
  </si>
  <si>
    <t xml:space="preserve">Biomasses aériennes et racinaires et accroissements annuels en biomasse dans le dispositif écophysiologique de la forêt de Hesse </t>
  </si>
  <si>
    <t>Report. INRA, Nancy, 1998. 29 p.</t>
  </si>
  <si>
    <t>Root biomass and biomass increment in a beech (Fagus sylvatica L.) stand in North-East France</t>
  </si>
  <si>
    <t>Le Goff N., Ottorini J.-M.</t>
  </si>
  <si>
    <t>Distribution of organic matter and plant nutrients in a plantation of Scots pine</t>
  </si>
  <si>
    <t>Ovington J.D., Madgwick H.A.I.</t>
  </si>
  <si>
    <t>The growth and composition of natural stands of birch. 1. Dry-matter production</t>
  </si>
  <si>
    <t>1959b</t>
  </si>
  <si>
    <t>1959c</t>
  </si>
  <si>
    <t>1959a</t>
  </si>
  <si>
    <t>The form, weights and productivity of tree species grown in close stands</t>
  </si>
  <si>
    <t>Ovington J.D.</t>
  </si>
  <si>
    <t>Dry-matter production by Pinus sylvestris L.</t>
  </si>
  <si>
    <t>Ovington, Madgwick, 1959c</t>
  </si>
  <si>
    <t>Effect of fertilization on plant biomass and nutrient cycle on a drained dwarf shrub pine swamp</t>
  </si>
  <si>
    <t>Analysis of phytomass partitioning in Norway spruce</t>
  </si>
  <si>
    <t>Paavilainen E.</t>
  </si>
  <si>
    <t>Palumets J.K.</t>
  </si>
  <si>
    <t>Tartu: Univ. Press. VIII Scripta Botanica. 1991. 95 p.</t>
  </si>
  <si>
    <t>Panarin I.I., Mitrofanov D.P., Isaeva L.N.</t>
  </si>
  <si>
    <t>Mountain forests of BAM region</t>
  </si>
  <si>
    <t>Novosibirsk: Nauka, 1980. 224 p.</t>
  </si>
  <si>
    <t>Panarin I.I.</t>
  </si>
  <si>
    <t>Forests of Transbaikal in Chita region</t>
  </si>
  <si>
    <t>Novosibirsk: Nauka, 1977. 232 pp.</t>
  </si>
  <si>
    <t>Productivity of Pinus pumila phytocoenoses on the South of Magadan region</t>
  </si>
  <si>
    <t>Panchenko T.M.</t>
  </si>
  <si>
    <t>Nitrogen and ash elements cycling in relation to species changing in middle taiga forests</t>
  </si>
  <si>
    <t>Parshevnikov A.L.</t>
  </si>
  <si>
    <t>On biological productivity of plant cover</t>
  </si>
  <si>
    <t>Biological productivity of Fagus-Abies-Picea young forests</t>
  </si>
  <si>
    <t>Pasternak P.S., Chernyavskii N.V.</t>
  </si>
  <si>
    <t>Pastukhova A.M.</t>
  </si>
  <si>
    <t>Variability of fruitfulness and phytomass structure in Pinus sibirica plantations on suburban zone of Krasnoyarsk sity</t>
  </si>
  <si>
    <t>Dissertation. Krasnoyarsk: Siberian Technol. University, 2003. 261 p. (Library of Siberian Technol. University).</t>
  </si>
  <si>
    <t>Biological productivity of young Quercus sessiliflora Salisb. – Q. frainetto Ten. plantations on different sites</t>
  </si>
  <si>
    <t>Patronov D.</t>
  </si>
  <si>
    <t>On fractional distribution of above-ground phytomass in young stands on Strandja Mountain</t>
  </si>
  <si>
    <t>Biomass</t>
  </si>
  <si>
    <t>Pautova V.N.</t>
  </si>
  <si>
    <t>Geobotanical characteristics of stationary objects</t>
  </si>
  <si>
    <t>Molozhnikov V.N., Pautova V.N.</t>
  </si>
  <si>
    <t>Pellinen P.</t>
  </si>
  <si>
    <t>Biomasseuntersuchungen im Kalkbuchenwald</t>
  </si>
  <si>
    <t>Dissertation zur Erlangung des Doktorgrades des Forstwissenschaftlichen Fachbereichs der Georg-August-Universität Göttingen.  Göttingen, 1986. 145 p.</t>
  </si>
  <si>
    <t>Phytomass of Scots pine plantations at fresh site conditions</t>
  </si>
  <si>
    <t>Perekhod A.V.</t>
  </si>
  <si>
    <t>Dry matter production by Ilex aquifolium L. in the New Forest</t>
  </si>
  <si>
    <t>Peterken G.F., Newbould P.J.</t>
  </si>
  <si>
    <t>Petrenko M.M.</t>
  </si>
  <si>
    <t>PhD thesis in  Agricultural Sciences. Nation. Agrar. Univ. - Kiev, 2002. 19 p.</t>
  </si>
  <si>
    <t>Secondary productivity of terrestrial ecosystems. Principles and methods</t>
  </si>
  <si>
    <t>Petrusewicz K.</t>
  </si>
  <si>
    <t>Dynamics of live biomass and carbon sequestration in pine plantations in Ukrainian Polissya</t>
  </si>
  <si>
    <t>Influence of tree density on Scots pine assimilation organs development</t>
  </si>
  <si>
    <t>Pinchuk A.M.</t>
  </si>
  <si>
    <t>Pis’merov A.V., Pis’merova R.S., Vorobey P.M.</t>
  </si>
  <si>
    <t>Biomass productivity of coniferous and coniferous-broadleaved young forests</t>
  </si>
  <si>
    <t>Structure and annual production of northern forests biomass</t>
  </si>
  <si>
    <t>Pleshikov F.I., Kaplunov V.Ya., Tokmakov S.V., Ben’kov A.V., Titov S.D., Pervunin V.A.</t>
  </si>
  <si>
    <t>Peculiarities of matter exchange in ecosystems of intensive and reserved cycling</t>
  </si>
  <si>
    <t>Pogrebnyak P.S., Red’ko G.I.</t>
  </si>
  <si>
    <t>Polikarpov N.P.</t>
  </si>
  <si>
    <t>Pine young forest dynamics on clear cuttings</t>
  </si>
  <si>
    <t xml:space="preserve">Moscow: Academy of Sci. USSR, 1962. 171 p.  </t>
  </si>
  <si>
    <t>Polyakov E.G.</t>
  </si>
  <si>
    <t>Creating high productive forests on drained lands</t>
  </si>
  <si>
    <t>Gidrology and climate conditions of larch forests in Central Jakutia</t>
  </si>
  <si>
    <t xml:space="preserve"> Moscow: Lesnaya  Promyshlennost¢, 1973. 119 p.</t>
  </si>
  <si>
    <t>Amount of foliage mass of Betula pendula plantations and its relation to stem increment</t>
  </si>
  <si>
    <t>Popov V.K.</t>
  </si>
  <si>
    <t>Betula pendula</t>
  </si>
  <si>
    <t>Pozdnyakov L.K., Protopopov V.V., Gorbatenko V.M.</t>
  </si>
  <si>
    <t>Biological productivity of forests of the Middle Siberia and Jakutia</t>
  </si>
  <si>
    <t>Krasnoyarsk: Book Publ. House, 1969. 120 p.</t>
  </si>
  <si>
    <t>Biological productivity of forests of Western Sayan Mountains</t>
  </si>
  <si>
    <t>Protopopov V.V.</t>
  </si>
  <si>
    <t>Moscow: Academy of Sciences of the USSR, 1963. 146 pp.</t>
  </si>
  <si>
    <t>The elements of biological productivity of light-coloured coniferous forests of Jakutia</t>
  </si>
  <si>
    <t>Soil factors of pine productivity (on the example of the Minusinsk belt-like forest)</t>
  </si>
  <si>
    <t>Orlovski N.V., Tchagina E.G., Boboleva E.E., Vedrova E.F., Vishnyakova Z.V., Semechkina M.G.</t>
  </si>
  <si>
    <t>Die Fichten-Buchen-Mischbestände des Sonderforschungsbereiches “Wachstum oder Parasitenabwehr?” im Kranzberger Forst</t>
  </si>
  <si>
    <t>Pretzsch H., Kahn M, Grote R.</t>
  </si>
  <si>
    <t>Biological matter cycling in the secondary leaved-coniferous fores of the middle taiga</t>
  </si>
  <si>
    <t>Productivity and elements of biological cycling in natural and man-made phytocenoses of belt-like on the steppe zone of Kazakhstan</t>
  </si>
  <si>
    <t>Pristova T.A.</t>
  </si>
  <si>
    <t>Prokhorov Yu.A.</t>
  </si>
  <si>
    <t xml:space="preserve"> Dissertation. 1985. 218 p. (Ural Forest Engineering University library). </t>
  </si>
  <si>
    <t>Vegetation and biological productivity of the main plant communities on the Tambov stationarity</t>
  </si>
  <si>
    <t>Prozorovski N.A., Samoilova E.M.</t>
  </si>
  <si>
    <t>Biomass amount and structure of scrubs of Pinus pumila on the Upper Kolyma river basin</t>
  </si>
  <si>
    <t>Pugachev A.A.</t>
  </si>
  <si>
    <t>Bioelementverteilung in Fichtenökosystemen der Baerhalde (Südschwarzwald)</t>
  </si>
  <si>
    <t>Raisch W.</t>
  </si>
  <si>
    <t>Rakhteyenko I.N.</t>
  </si>
  <si>
    <t>Root systems of trees and shurbs</t>
  </si>
  <si>
    <t>Uptake and cycling of nitrogen and ash elements in forests of European part of USSR</t>
  </si>
  <si>
    <t xml:space="preserve"> Moscow, Leningrad: Goslesbumizdat, 1952. 107 p.</t>
  </si>
  <si>
    <t>Biomass and nutrient content of extensively and intensively managed coppice stands</t>
  </si>
  <si>
    <t>Ranger J., Nys C.</t>
  </si>
  <si>
    <t>Biomasse et minéralomasse d’une plantation d’épicéa commun (Picea abies Karst.) de forte production dans les Vosges (France)</t>
  </si>
  <si>
    <t>Ranger J., Cuirin G., Bouchon J., Colin M., Gelhaye  D., Ahamed D.M.</t>
  </si>
  <si>
    <t>The dynamics of biomass and nutrient accumulation in a Douglas-fir (Pseudotsuga menziesii Franco) stand studied using a chronosequence approach</t>
  </si>
  <si>
    <t>Ranger J., Marques R., Colin-Belgrand M., Flammang N., Gelhaye D.</t>
  </si>
  <si>
    <t>Recherches sur les biomasses comparées de deux plantations de Pin laricio de Corse avec ou sans fertilisation</t>
  </si>
  <si>
    <t>Ranger J.</t>
  </si>
  <si>
    <t>Forest biomass</t>
  </si>
  <si>
    <t>Pardé J.</t>
  </si>
  <si>
    <t>Ranger, 1978; Pardé, 1980</t>
  </si>
  <si>
    <t>Belowground biomass and nutrient content in a 47-year-old Douglas-fir plantation</t>
  </si>
  <si>
    <t>Ranger J., Gelhaye D.</t>
  </si>
  <si>
    <t>Productivity and nutrient uptake in a holm oak (Quercus ilex L.) stand and during regeneration after clearcut</t>
  </si>
  <si>
    <t>Rapp M., Ed Derfoufi F., Blanchard A.</t>
  </si>
  <si>
    <t>Biomasse-Versuchsflächenergebnisse für Pappel und Weide</t>
  </si>
  <si>
    <t>Raschka H.D., Auer D.</t>
  </si>
  <si>
    <t>Structure and function of oak forests in Central Himalaya. I. Dry matter Dynamics</t>
  </si>
  <si>
    <t>Rawat Y.S., Singh J.S.</t>
  </si>
  <si>
    <t>Red’ko G.I.</t>
  </si>
  <si>
    <t>Biology and cultivation of Populus</t>
  </si>
  <si>
    <t>Leningrad: State University, 1975. 174 p.</t>
  </si>
  <si>
    <t>Uptake and cycling nitrogen and ash elements in Populus tremula</t>
  </si>
  <si>
    <t>Remezov N.P., Bykova L.N.</t>
  </si>
  <si>
    <t>Remezov N.P., Bykova L.N., Smirnova K.M.</t>
  </si>
  <si>
    <t>Moscow: State University, 1959. 284 p.</t>
  </si>
  <si>
    <t>Results of studying interrelation between oak forest and soils</t>
  </si>
  <si>
    <t>Research Group…</t>
  </si>
  <si>
    <t>Research Group of Forest Productivity of the Four Universities: Studies on the Productivity of the Forest. Part II. Larch (Larix leptolepis Gord.) forests of Shinshu District</t>
  </si>
  <si>
    <t>Nippon Ringyo Gijutsu Kyokai, Tokyo. 1964. 61 pp.</t>
  </si>
  <si>
    <t>Japanese</t>
  </si>
  <si>
    <t>Biological productivity and vertical structure of phytomass in spruce plantations</t>
  </si>
  <si>
    <t>Richter I.E.</t>
  </si>
  <si>
    <t>1971b</t>
  </si>
  <si>
    <t>Primary biological productivity of spruce and secondary phytocoenoses at European part of USSR</t>
  </si>
  <si>
    <t>Ph. D. Thesis. Minsk: Experimental Botany Institute, 1971b. 45 p.</t>
  </si>
  <si>
    <t>Productivity of Malus sieversii forests in Trans-Ili Alatau</t>
  </si>
  <si>
    <t>Rodionov B.S., Argimbayeva R.Zh., Ayazbayeva G.Sh., Tugelbayev S.U.</t>
  </si>
  <si>
    <t>Biological productivity of Malus sieversii forests in Trans-Ili Alatau</t>
  </si>
  <si>
    <t>Rodionov B.S., Argimbayeva R.Zh., Ayazbayeva G.Sh.</t>
  </si>
  <si>
    <t>Malus sieversii</t>
  </si>
  <si>
    <t>Productivity, quantity of nitrogen and ash elements in pure spruce forests on morainal plains</t>
  </si>
  <si>
    <t>Rokjanis B.F.</t>
  </si>
  <si>
    <t>Quantity of phytomass and chemical elements in spruce forests of Latvian Republic</t>
  </si>
  <si>
    <t>Above-ground biological productivity of certain forest phytocoenoses of Poles'ye area</t>
  </si>
  <si>
    <t>Biological and commercial productivity of pine phytocoenoses of the Byelorussian Poles'ye in relation to water regime of soils</t>
  </si>
  <si>
    <t>Smolyak L.P., Petrov E.G., Rusalenko A.I.</t>
  </si>
  <si>
    <t>Ash matter cycling and change physical and chemical characteristics of chernozems under coniferous and broad-leaved forest stands</t>
  </si>
  <si>
    <t>Rozanova I.M.</t>
  </si>
  <si>
    <t>Investigation of the primary biological productivity of the USSR forests</t>
  </si>
  <si>
    <t>Utkin A.I.</t>
  </si>
  <si>
    <t>Mass and annual production of above-ground part in Populus tremula phytocoenoses on Bol¢shesel¢sk region, Yaroslavl oblast¢</t>
  </si>
  <si>
    <t>Rozhdestvenski S.G.</t>
  </si>
  <si>
    <t>Biological productivity of 20-year Scots pine plantations at various initial density</t>
  </si>
  <si>
    <t>Rubtsov V.I., Rubtsov V.V.</t>
  </si>
  <si>
    <t>Ash elements and nitrogen cycling in spruce forest of Hylocomiosum type on the northern taiga of Mezen’ river basin</t>
  </si>
  <si>
    <t>Rudneva E.N., Tonkonogov V.D., Dorokhova K.Ya.</t>
  </si>
  <si>
    <t>Productivity of forest communities</t>
  </si>
  <si>
    <t>Biological  productivity of Scots pine of Cladinosum type on the middle taiga subzone  of Komi republic</t>
  </si>
  <si>
    <t>Biological turnover of elements in Pinetum cladinosum on the middle taiga subzone of Komi republic</t>
  </si>
  <si>
    <t>Reservours and flows of the carbon in spruce forest of the southern taiga</t>
  </si>
  <si>
    <t>Ryabinin B.N.</t>
  </si>
  <si>
    <t>Above-ground phytomass of Scots pine forests at different site conditions of the Ukrainian Poles'ye</t>
  </si>
  <si>
    <t>Ryabukha E.V.</t>
  </si>
  <si>
    <t>Cycling of nitrogen and ash elements in fresh forest types of the Ukrainian Poles'ye</t>
  </si>
  <si>
    <t>Kiev: Urozhai, 1967. P. 54-64.</t>
  </si>
  <si>
    <t>Distribution of roots and root nodules and biomass allocation in young intensively managed grey alder stands on a peat bog</t>
  </si>
  <si>
    <t>Rytter L.</t>
  </si>
  <si>
    <t>Alnus incana</t>
  </si>
  <si>
    <t>Biological productivity of Quercus castaneifolia on Talysh</t>
  </si>
  <si>
    <t>Accumulation of phytomass and nutrient elements in plantations of Larix sibirica</t>
  </si>
  <si>
    <t>Safronova G.P., Nipa L.R.</t>
  </si>
  <si>
    <t>On biological productivity of forest phytocenoses of Zakatalskii Reserve</t>
  </si>
  <si>
    <t>Safarov I.S., Mirzoyev O.G., Saidova S.A.</t>
  </si>
  <si>
    <t>Studies on the productivity and its estimation  methodology in a young stand of Cryptomeria japonica D. Don.</t>
  </si>
  <si>
    <t>Saito H., Shidei T.</t>
  </si>
  <si>
    <t>Loss of canopy biomass due to thinning – a comparison of two young stands of Cryptomeria japonica of cutting and seedling origins</t>
  </si>
  <si>
    <t>Satoo T.</t>
  </si>
  <si>
    <t>1979d</t>
  </si>
  <si>
    <t>Primary production in sample plantation of Norway spruce planted in lower/warmer part of cool-temperate zone</t>
  </si>
  <si>
    <t>Saito H., Yamamoto T.</t>
  </si>
  <si>
    <t>Some discussions on dry matter production of young stands of Cryptomeria japonica D. Don with excessively high stand density</t>
  </si>
  <si>
    <t>Saito H., Yamada I., Shidei T.</t>
  </si>
  <si>
    <t>Dry matter production by Camellia japonica stands</t>
  </si>
  <si>
    <t>Ecology of coniferous species and development of phytocoenoses near water reservoirs</t>
  </si>
  <si>
    <t>Saito H., Shidei T., Kira T.</t>
  </si>
  <si>
    <t>Productivity of young  stands of Metasequoia glyptostroboides</t>
  </si>
  <si>
    <t>Saito H., Kawahara T., Shidei T., Tsutsumi T.</t>
  </si>
  <si>
    <t>Chamaecyparis plantations</t>
  </si>
  <si>
    <t>Saito H.</t>
  </si>
  <si>
    <t>Samtsov A.S.</t>
  </si>
  <si>
    <t>Minsk: Nauka i Tekhnika, 1991. 240 p.</t>
  </si>
  <si>
    <t>Crown biomass of Pinus Pallasiana</t>
  </si>
  <si>
    <t>Sannikov Yu.G., Smolenkov A.A.</t>
  </si>
  <si>
    <t>Organic matter dynamics in beech and pine stands of mountainous Mediterranean climate area</t>
  </si>
  <si>
    <t>Santa Regina I., Tarazona T.</t>
  </si>
  <si>
    <t>Organic matter and nitrogen dynamics in a mature forest of common beech in the Sierra de la Demanda, Spain</t>
  </si>
  <si>
    <t>Aboveground biomass in a beech forest and a Scots pine plantation in the Sierra de la Demanda area of northern Spain</t>
  </si>
  <si>
    <t>Santa Regina I., Tarazona T., Calvo R.</t>
  </si>
  <si>
    <t xml:space="preserve"> Soil forming and peculiarities of biological cycle of matters in mountain forests at the Southern Sikhote-Alin’</t>
  </si>
  <si>
    <t>Khabarovsk: Forest Management Institute, 1993. 269 p.</t>
  </si>
  <si>
    <t>Sapozhnikov et al., 1993; Utenkova, Flyagina, 1983</t>
  </si>
  <si>
    <t>Energy accumulation in the biomass of spruce stand</t>
  </si>
  <si>
    <t>Šarman J.</t>
  </si>
  <si>
    <t>Feasibility study of an energy budget for Meathop Wood</t>
  </si>
  <si>
    <t>Satchell J.E.</t>
  </si>
  <si>
    <t>Materials for the studies of growth in forest stands. 6. Biomass, dry matter production and efficiency of leaves in a young Cryptomeria plantation</t>
  </si>
  <si>
    <t>Satoo T., Senda M.</t>
  </si>
  <si>
    <t>Materials for the studies of growth in forest stands. III. Amount of leaves and production of wood in an aspen (Populus davidiana) second growth in Hokkaido</t>
  </si>
  <si>
    <t>Satoo T., Kunugi R., Kumekawa A.</t>
  </si>
  <si>
    <t>A synthesis of studies by the harvest method: primary production relations in the temperate deciduous forests of Japan</t>
  </si>
  <si>
    <t>Materials for the studies of growth in forest stands. XII. Primary production relations in plantations of Thujopsis dolabrata in the Noto Peninsula</t>
  </si>
  <si>
    <t>Satoo T., Negisi K., Yagi K.</t>
  </si>
  <si>
    <t>Primary production in a plantation of Japanese larch, Larix leptolepis : a summarized report of JPTF-66 KOIWAI</t>
  </si>
  <si>
    <t>Satoo, 1970a</t>
  </si>
  <si>
    <t>Primary productivity of artificially managed forests. Progress report for 1967 (ed. T. Satoo). 1968. P. 27-30.</t>
  </si>
  <si>
    <t>1968b</t>
  </si>
  <si>
    <t>Materials for the studies of growth in forest stands. 7. Primary production and distribution of produced dry matter in a plantation of Cinnamomum camphora</t>
  </si>
  <si>
    <t>1968a</t>
  </si>
  <si>
    <t>Primary production relations in woodlands of Pinus densiflora</t>
  </si>
  <si>
    <t>Satoo, 1970b</t>
  </si>
  <si>
    <t>Materials for the studies of growth in stands. VIII: Primary production relations in plantations of Norway spruce in Japan</t>
  </si>
  <si>
    <t>Primary production relations of coniferous forests in Japan</t>
  </si>
  <si>
    <t>1974d</t>
  </si>
  <si>
    <t>Satoo, 1974d</t>
  </si>
  <si>
    <t>Primary production relations of a young stand of Metasequoia glyptostroboides planted in Tokyo: Materials for the studies of growth in forest stands (XIII)</t>
  </si>
  <si>
    <t>Satoо T.</t>
  </si>
  <si>
    <t>1974c</t>
  </si>
  <si>
    <t>Materials for the studies of growth in forest stands. IX: Primary production relations in a natural forest of Betula maximowicziana in Hokkaido</t>
  </si>
  <si>
    <t>Materials for the studies of growth in forest stands. X:  Primary production relations in a plantation of Larix leptolepis in Hokkaido</t>
  </si>
  <si>
    <t>Materials for the studies of growth in forest stands. XI: Primary production relations in a young plantation of Abies sachalinensis in Hokkaido</t>
  </si>
  <si>
    <t>Physiological basis of forest thinnings</t>
  </si>
  <si>
    <t>Moscow-Leningrad: Goslesbumizdat, 1961. 98 p.</t>
  </si>
  <si>
    <t>Aboveground biomass and nitrogen nutrition in a chronosequence of pristine Dahurian Larix stands in eastern Siberia</t>
  </si>
  <si>
    <t>Plantations of Populus spp. on river-bed of Kitakami River. 2. Biomass of some cultivars</t>
  </si>
  <si>
    <t>Segawa K., Kato R., Hotta N.</t>
  </si>
  <si>
    <t>Growth and productivity of 7-year Pinus sylvestris and P. sibirica plantations</t>
  </si>
  <si>
    <t>On transpiration of oak and norway maple at chestnut-coloured soil zone of the South-East</t>
  </si>
  <si>
    <t>Above-ground biomass of Scots pine forests of different density and fertilization influence on their structure in the middle taiga</t>
  </si>
  <si>
    <t>Seryi V.S., Listov A.A.</t>
  </si>
  <si>
    <t>Above-ground biomass productivity of marsh forests of Trans-Ural locality near Tavda river</t>
  </si>
  <si>
    <t>Scots pine productivity dynamics at the basin of Yelogui river</t>
  </si>
  <si>
    <t>Shakhnovich M.P.</t>
  </si>
  <si>
    <t>Above-ground phytomass productivity of Scots pine forests at the basin of Yelogui river</t>
  </si>
  <si>
    <t xml:space="preserve"> Ph. D. Dissertation. Krasnoyarsk: Siberian Technol. Institute, 1982. 113 p. (SibSTU library).</t>
  </si>
  <si>
    <t>Dry matter production of Pinus halepensis Mill. var. brutia (Ten.) Henry (syn. P. brutia Ten.) at Bakrajo, Sulaimaniyah, Iraq</t>
  </si>
  <si>
    <t>Sharma V.K., Maulood B.K.</t>
  </si>
  <si>
    <t>Forest biological productivity of North-Easten Jakutia in dependence of soil conditions</t>
  </si>
  <si>
    <t>Shchepashenko D.G., Shvidenko A.Z., Shalayev V.S.</t>
  </si>
  <si>
    <t xml:space="preserve">Mytischi: Moscow State Forest University, 2008. 296 p. </t>
  </si>
  <si>
    <t>Biological productivity and the carbon budget in larch forests of Russian North-East</t>
  </si>
  <si>
    <t>Biometrical characteristics of mature spruce stands on the south part of Karelia</t>
  </si>
  <si>
    <t>Shcherbakov N.M., Zaitseva N.L.</t>
  </si>
  <si>
    <t>Biomass and productivity of Larix gmelinii forests in Daxingan Mountains of China</t>
  </si>
  <si>
    <t>Shi F., Matsuura Y.</t>
  </si>
  <si>
    <t>Aboveground biomass and productivity of Larix gmelinii forests in Northeast China</t>
  </si>
  <si>
    <t>Shi F., Qu L., Wang W., Matsuura Y., Koike T., Sasa K.</t>
  </si>
  <si>
    <t>Allometry and biomass in a 22-year-old stand of Larix cajanderi in eastern Siberia</t>
  </si>
  <si>
    <t>Shibuya M., Sugiura T., Takahashi K., Sawamoto T., Hatano R., Cha J.Y., Fukuyama K., Isaev A.P., Maximov T.C.</t>
  </si>
  <si>
    <t>Productivity of Haimatsu (Pinus pumila) community growing in alpine zone of Tateyama-Range</t>
  </si>
  <si>
    <t>Shidei T.</t>
  </si>
  <si>
    <t>Influence of pine  plantation density on their  productivity on conditions of near steppe Ukrainian forests</t>
  </si>
  <si>
    <t>Phytomass of 15-year Scots pine plantations on conditions of flood-lands</t>
  </si>
  <si>
    <t>Biological productivity and cycling nutrient elements of spruce forests in conditions of recreation use</t>
  </si>
  <si>
    <t>Sidorovich E.A., Bus'ko E.G.</t>
  </si>
  <si>
    <t>Bus’ko E.G.</t>
  </si>
  <si>
    <t>Anthropogenous transformation of phytomass and chemical elements in oak-coniferous forests of Byelorussia</t>
  </si>
  <si>
    <t>Ph.D. Thesis. Dnepropetrovsk: Dnepropetrovsk University, 1986. 24 p.</t>
  </si>
  <si>
    <t>Sidorovich E.A., Rupasova Zh.A., Bus'ko E.G.</t>
  </si>
  <si>
    <t xml:space="preserve"> Functioning of forest phytocoenoses under anthropogenous pressing</t>
  </si>
  <si>
    <t>Minsk: Nauka i Tekhnika, 1985. 206 p.</t>
  </si>
  <si>
    <t>Phytomasses et productivites de 4 peuplements forestiers dans les environs de Peyresq (Alpes de Haute-Provence, France)</t>
  </si>
  <si>
    <t>Sindani K.T., Lejoly J.</t>
  </si>
  <si>
    <t>French</t>
  </si>
  <si>
    <t>Singh K.P., Misra R.</t>
  </si>
  <si>
    <t>Structure and functioning of natural, modified and sylvicultural ecosystems of eastern Uttar Pradesh</t>
  </si>
  <si>
    <t>Final Technical Report. Indian MAB Project. Varanasi: Banaras Hindu University, India. 1979.</t>
  </si>
  <si>
    <t>Biomass estimation in five different aged plantations of Eucalyptus tereticornis Smith in western Uttar Pradesh</t>
  </si>
  <si>
    <t>Singh R.P., Sharma V.K.</t>
  </si>
  <si>
    <t>Stand composition and phytomass distribution of a tropical deciduous teak (Tectona grandis) plantation of India</t>
  </si>
  <si>
    <t>Singh A.K., Pandey V.N., Misra K.N.</t>
  </si>
  <si>
    <t>Mished pine and spruce plantations and their root systems in Oxalidosum forest type of Minsk forest farm</t>
  </si>
  <si>
    <t>Sirotkin Yu.D., Anufrieva V.G.</t>
  </si>
  <si>
    <t>Phytomass of Scots pine plantations at various initial tree density</t>
  </si>
  <si>
    <t>Slemnev N.N.</t>
  </si>
  <si>
    <t>Biomass growth and needle photosynthesis in Scots pine forests of different density and forest types</t>
  </si>
  <si>
    <t>Ph. D. Thesis. Leningrad: Forest Engin. Acad., 1969. 20 p.</t>
  </si>
  <si>
    <t>Organic and ash element mass in Populus tremula on the southern forest-steppe subzone</t>
  </si>
  <si>
    <t>Smirnov V.V., Semenova V.G.</t>
  </si>
  <si>
    <t>Foliage and above-ground tree mass in birch forests of coniferous-broadleaved subzone</t>
  </si>
  <si>
    <t>Phytomass of spruce and secondary forests of the European North</t>
  </si>
  <si>
    <t>Phytomass of spruce forests</t>
  </si>
  <si>
    <t>Semenova V.G.</t>
  </si>
  <si>
    <t xml:space="preserve"> Influence of final clear cutting on soils and matter cycling in forest ecosystem</t>
  </si>
  <si>
    <t>Moscow: Lesnaya Promyshlennost, 1975. 183 p.</t>
  </si>
  <si>
    <t>Uptake and cycling nutrient elements in birch forest</t>
  </si>
  <si>
    <t>Smirnova K.M., Gorodentseva G.A.</t>
  </si>
  <si>
    <t>Cycling nitrogen and ash elements in multi-layer spruce forests</t>
  </si>
  <si>
    <t>Above-ground biological productivity of Scots pine phytocoenoses at different site conditions</t>
  </si>
  <si>
    <t>Smolyak L.P., Rusalenko A.I., Romanov V.S., Stepuk V.A.</t>
  </si>
  <si>
    <t>Above-ground phytomass of Scots pine forests of Byelorussian republic by forest types</t>
  </si>
  <si>
    <t>Romanov V.S., Petrov E.G., Rusalenko A.I.</t>
  </si>
  <si>
    <t>Biological turnover of matters and forest productivity raising</t>
  </si>
  <si>
    <t>Taxation of spruce forest of Prikamie (on an example of Udmurtia)</t>
  </si>
  <si>
    <t>Moscow: Lesnaya Promyshlennost', 1969. 192 p.</t>
  </si>
  <si>
    <t>Above-ground phytomass of oak line-like plantations of site index II</t>
  </si>
  <si>
    <t>On biological productivity of oak plantations at Shipov forest</t>
  </si>
  <si>
    <t>Fuel reserve in litterfall, understorey and stand of young larch forests on the sea of Okhotsk region and the Upper Kolyma river</t>
  </si>
  <si>
    <t>Sokolov P.A., Petrov A.A.</t>
  </si>
  <si>
    <t>Izhevsk: State Agricultural Academy, 2004. 272 p.</t>
  </si>
  <si>
    <t>On low Scots pine stability at a droughty period</t>
  </si>
  <si>
    <t>Estimating crown phytomass in Tilia cordata</t>
  </si>
  <si>
    <t>State and theoretical basis of forming Tilia cordata forests</t>
  </si>
  <si>
    <t xml:space="preserve"> Ioshkar-Ola: Book Publ. House. 1978. 208 p.</t>
  </si>
  <si>
    <t>Structure and productivity of young forests according to anthropogenous succession in broadleaved-spruce forest subzone</t>
  </si>
  <si>
    <t>Solntseva O.N., Kholopova L.B.</t>
  </si>
  <si>
    <t>Untersuchungen über die biomasse in Beständen der gimeinen und der Schwarzkiefer</t>
  </si>
  <si>
    <t>Solymos R.</t>
  </si>
  <si>
    <t>Allometry and biomass of Korean pine (Pinus koraiensis) in central Korea</t>
  </si>
  <si>
    <t>Son Y., Hwang J.W., Kim Z.S., Lee W.K., Kim J.S.</t>
  </si>
  <si>
    <t>Zur Schätzung der Kronen – und Nadelmasse in Reinbeständen der Baumart Kiefer (Pinus sylvestris L.)</t>
  </si>
  <si>
    <t>Spank G.</t>
  </si>
  <si>
    <t>Tree verdure mass dynamics related to stand age in field-protecting Larix sibirica belt-like man-made forests in conditions of Central-Chernozem Region of Russia</t>
  </si>
  <si>
    <t>Egorov, 1986</t>
  </si>
  <si>
    <t>Forming of stem wood of Pinus sibirica of different age classes</t>
  </si>
  <si>
    <t>Phytomass and net primary production structure of Pinus sylvestris L. forests at Kostroma region</t>
  </si>
  <si>
    <t>Phytomass of pure and mished Pinus sylvestris L. forests at Nizhni Novgorod region</t>
  </si>
  <si>
    <t>Role of root metabolites of coniferous trees as an environmental factor of forest biogeocoenoses</t>
  </si>
  <si>
    <t>Stepanov E.V.</t>
  </si>
  <si>
    <t>Studies of volatile organic matters by direct gas-chromatography of plant material</t>
  </si>
  <si>
    <t>Productivity of above-ground part of Fraxinus excelsior forests of Aegopodioso-Caricosum type on the southern forest-steppe</t>
  </si>
  <si>
    <t>Stukalova V.I.</t>
  </si>
  <si>
    <t>Structure and dynamics of pine forests of man-made origin related to their forming ways under steppe conditions of Trans-Ural</t>
  </si>
  <si>
    <t>Ph. D. Thesis. Ekaterinburg: Ural State Forest Engineering University, 2004. 22 p.</t>
  </si>
  <si>
    <t>Studying of influence of site conditions on Scots pine root system in Institutski (the former Pargolovski) Training Forest Industry Enterprise</t>
  </si>
  <si>
    <t>Svetlov N.F.</t>
  </si>
  <si>
    <t>Studies on  productive structure of forest. II. Estimation of standing crop and some analyses on productivity of young birch stand (Betula platyphylla)</t>
  </si>
  <si>
    <t>Tadaki Y., Shidei T., Sakasegava T., Ogino K.</t>
  </si>
  <si>
    <t>Studies on the production structure of forests. III. Estimation of standing crop and some analyses on productivity of young stands of Castanopsis cuspidata</t>
  </si>
  <si>
    <t>Tadaki Y., Ogata N., Takagi T.</t>
  </si>
  <si>
    <t>Studies on the production structure of forests. VII. The primary production of a young stand of Castanopsis cuspidata</t>
  </si>
  <si>
    <t>Tadaki Y.</t>
  </si>
  <si>
    <t>Studies on the production structure of forests. XIV. The third report on the primary production of a young stand of Castanopsis cuspidate</t>
  </si>
  <si>
    <t>Studies on production structure of forests. Some analyses on productivities of artificial stand of Acacia mollissima</t>
  </si>
  <si>
    <t>Tadaki Y., Ogata N., Nagatomo Y.</t>
  </si>
  <si>
    <t>The primary productivity and the stand density control in Acacia mollissima stands</t>
  </si>
  <si>
    <t>Studies on production structure of forests. VIII Productivity of an Acacia mollissima stand in higher stand density</t>
  </si>
  <si>
    <t>Acacia mollissima</t>
  </si>
  <si>
    <t>The dry matter productivity in several stands of Cryptomeria japonica in Kyushu</t>
  </si>
  <si>
    <t>Studies on production structure of forest. VI. Productivities of scaffolding producing stands of Cryptomeria japonica</t>
  </si>
  <si>
    <t>Tadaki Y., Ogata N., Nagatomo Y., Yoshioka K., Miyagawa Y.</t>
  </si>
  <si>
    <t>On the productivity the different of stand densities in Sugi (Cryptomeria japonica D. Don)</t>
  </si>
  <si>
    <t>Types and associations of spruce forests (Studies in Byelorussian Republic)</t>
  </si>
  <si>
    <t>Yoshioka K., Miyagawa Y.</t>
  </si>
  <si>
    <t>Studies on the production structure of forest. X. Primary productivity of an unthinned 45-year-old stand of Chamaecyparis obtusa</t>
  </si>
  <si>
    <t>Tadaki Y., Ogata N., Nagatomo Y., Yoshida T.</t>
  </si>
  <si>
    <t>Studies on production structure of forest. XI. Primary productivities of 28-year-old plantations of Cryptomeria of cuttings and seedlings origin</t>
  </si>
  <si>
    <t>Studies on production structure of forest. IX. Primary productivity of a young  Cryptomeria plantation with excessively high stand density</t>
  </si>
  <si>
    <t>Tadaki Y., Kawasaki Y.</t>
  </si>
  <si>
    <t>1967a</t>
  </si>
  <si>
    <t>Studies on the production structure of forest. XII. Primary productivity of Abies veitchii in the natural forests at Mt. Fuji</t>
  </si>
  <si>
    <t>Tadaki Y., Hatiya K., Miyauchi H.</t>
  </si>
  <si>
    <t>Studies on production structure of forest. XVI. Primary productivity of Abies veitchii forests in the subalpine zone of Mt. Fuji</t>
  </si>
  <si>
    <t>Tadaki Y., Hatiya K., Tochiaki K., Miyauchi H., Matsuda U.</t>
  </si>
  <si>
    <t>Abies veitchii</t>
  </si>
  <si>
    <t>Studies on the production structure of forest. XV. Primary productivity of Fagus crenata in plantation</t>
  </si>
  <si>
    <t>Tadaki Y., Hatiya K., Tochiaki K.</t>
  </si>
  <si>
    <t>Fagus crenata</t>
  </si>
  <si>
    <t>Studies on the production structure of forest. XVII. Structure and primary production in subalpine «dead tree strips» Abies forest near Mount Asahi</t>
  </si>
  <si>
    <t>Tadaki Y., Sato A., Sakurai S., Takeuchi I., Kawahara T.</t>
  </si>
  <si>
    <t>Thinning experiment of 30-year-old plantation of Chamaecyparis obtusa in reference to line thinning</t>
  </si>
  <si>
    <t>Takeuchi I., Tadaki Y., Hatiya K., Kawahara T., Sato A.</t>
  </si>
  <si>
    <t>Växtnäringen som skoglig produktionsfaktor (Plant nutrients and forest yield)</t>
  </si>
  <si>
    <t>Tamm C.O., Carbonnier C.</t>
  </si>
  <si>
    <t>On biological productivity of siberian pine – broadleaved forest</t>
  </si>
  <si>
    <t>Tarankov V.I., Volkov V.N., Zhil’tsov A.S.</t>
  </si>
  <si>
    <t>Tarasashvili G.N.</t>
  </si>
  <si>
    <t>Ecological and soil peculiarities and biological cycling of matters at oak forests of the Western Georgia</t>
  </si>
  <si>
    <t>Ph. D. Thesis. Tbilisi: Georgian Agricultural Institute, 1986. 27 p.</t>
  </si>
  <si>
    <t>Urushadze T.F., Tarasashvili G.N.</t>
  </si>
  <si>
    <t>Above- and belowground biomass and net primary production in a cool-temperate deciduous forest in relation to topographical changes in soil nitrogen</t>
  </si>
  <si>
    <t>Tateno R., Hishi T., Takeda H.</t>
  </si>
  <si>
    <t xml:space="preserve"> Forest structure and tree species distribution in relation to topography-mediated heterogeneity of soil nitrogen and light at the forest floor</t>
  </si>
  <si>
    <t>Tateno R., Takeda H.</t>
  </si>
  <si>
    <t>Phytomass of 9-year spruce plantations in relation to their forming ways on the Middle Ural</t>
  </si>
  <si>
    <t>Terekhov G.G., Usoltsev V.A.</t>
  </si>
  <si>
    <t>Biomasse ligneuse et équivalent calorique de deux taillis de 20 et 40 ans</t>
  </si>
  <si>
    <t>Thill A.</t>
  </si>
  <si>
    <t>Productivity of forest stands in young age</t>
  </si>
  <si>
    <t>Yield tables for Scots pine phytomass at Priirtyshie region</t>
  </si>
  <si>
    <t>Tokmurzin T.Kh., Nurpeisov Kh.N.</t>
  </si>
  <si>
    <t>Root mass dynamics in Pinus sylvestris at Priirtysh’ye region</t>
  </si>
  <si>
    <t>Peculiarities of cycling ash elements and nitrogen in northern taiga pine forests developed on sandy podzols</t>
  </si>
  <si>
    <t>Tonkonogov V.D., Dorokhova K.Ya.</t>
  </si>
  <si>
    <t>On green mass accumulating in Pinus sylvestris forests</t>
  </si>
  <si>
    <t>Topkasov A.V.</t>
  </si>
  <si>
    <t>Scots pine forests</t>
  </si>
  <si>
    <t>Torlopova N.V.</t>
  </si>
  <si>
    <t>Tsuno et al., 2001</t>
  </si>
  <si>
    <t>Aboveground biomass, nitrogen and carbon contents in Larix stands in eastern Siberia</t>
  </si>
  <si>
    <t>Proceedings of 9'th symposium on the joint Siberian permafrost studies between Japan and Russia in 2000. Sapporo, Japan, 2001. P. 68-74.</t>
  </si>
  <si>
    <t>Tsuno Y., Shibuya M., Saito H., Takahashi K., Sawamoto T., Hatano R., Isaev A.P., Maxiomv T.C.</t>
  </si>
  <si>
    <t>Accumulating ash elements and nitrogen by pine forests growing on mechanically light, turf-podzol soils</t>
  </si>
  <si>
    <t>Tsykunov I.A.</t>
  </si>
  <si>
    <t>1972a</t>
  </si>
  <si>
    <t>1972b</t>
  </si>
  <si>
    <t>Soil properties and biological cycling of nitrogen and ash elements in Pinetum vacciniosum of Negoreloye training forest enterprise</t>
  </si>
  <si>
    <t xml:space="preserve">Ph. D. Thesis. Minsk: Byelorus. Techn. Institute, 1972b. 22 p. </t>
  </si>
  <si>
    <t>Biological productivity of Scots pine forests of Vaccioniosum and Pteridiumoso-Myrtillosum types</t>
  </si>
  <si>
    <t>Tsykunov I.A., Merkul G.V., Tsai V.V.</t>
  </si>
  <si>
    <t>Phytomass amount in Scots pine forests of Vacciniosum and Pteridiumoso-Myrtillosum types</t>
  </si>
  <si>
    <t>Dynamics of biological productivity and chemical elements in oak-hornbeam forests of the Eastern Georgia</t>
  </si>
  <si>
    <t>Tvalavadze M.V.</t>
  </si>
  <si>
    <t>Investigation on the nutrients circulation in the mixed natural forest of Todo-matsu (Abies sachalinensis Mast.) and broadleaved trees</t>
  </si>
  <si>
    <t>Ueda S.</t>
  </si>
  <si>
    <t>Primary production of young stands of Pinus thunbergii in various planting densities</t>
  </si>
  <si>
    <t>Uenaka K., Haya K., Nasu T., Akai T.</t>
  </si>
  <si>
    <t>On forest stands productivity on sandy soils of the Lower Volga basin</t>
  </si>
  <si>
    <t>Uskov B.V.</t>
  </si>
  <si>
    <t>Biomass yield tables for fir forests of Altai-Sayany mountain province</t>
  </si>
  <si>
    <t>Usoltsev V.A., Antropov A.I.</t>
  </si>
  <si>
    <t>Fir foliage quantity in forests of Kazakh Altai and fir oil production</t>
  </si>
  <si>
    <t>Efimovich E.A., Nikitin K.E.</t>
  </si>
  <si>
    <t>Crown mass yield in fir forests at the Eastern-Kazakhstan region</t>
  </si>
  <si>
    <t>Zolotukhin V.S.</t>
  </si>
  <si>
    <t>Methods of rational use of stand cutting materials in fir forests at the Eastern-Kazakhstan region</t>
  </si>
  <si>
    <t>Ph. D. Thesis. Alma-Ata: Kazakh Agricultural Institute, 1963. 27 p.</t>
  </si>
  <si>
    <t>Organic mass of Scots pine  plantations on different natural zones</t>
  </si>
  <si>
    <t>2002a</t>
  </si>
  <si>
    <t xml:space="preserve"> Biological productivity of 20-year spruce plantations on the Middle Ural</t>
  </si>
  <si>
    <t>2004b</t>
  </si>
  <si>
    <t>2004c</t>
  </si>
  <si>
    <t>Biological productivity of Scots pine plantations in Sukhoi Log forest enterprise of Sverdlovsk region</t>
  </si>
  <si>
    <t>Usoltsev V.A., Belousov E.V., Terekhov G.G., Terentiev V.V., Platonov I.V., Terin A.A.</t>
  </si>
  <si>
    <t>Biological productivity of Scots pine forests of natural and man-made origin on taiga, forest-steppe and steppe zones</t>
  </si>
  <si>
    <t>2004e</t>
  </si>
  <si>
    <t>Biological productivity of birch forests of sprout and seed origin in the southern forest-steppe subzone</t>
  </si>
  <si>
    <t>Usoltsev V.A., Filippov A.V., Usoltseva Yu.V., Zalesov S.V.</t>
  </si>
  <si>
    <t>Comparative  analysis of above-ground phytomass of Scots pine plantations on the Ural and Western Siberia</t>
  </si>
  <si>
    <t>Biological productivity of Scots pine forests of natural and man-made origin on the Turgai Depletion</t>
  </si>
  <si>
    <t>Phytomass of forest ecosystems along industrial pollution gradients on the Ural</t>
  </si>
  <si>
    <t>Usoltsev V.A., Bornikov A.V., Zhanabayeva A.S., Urazova A.F., Bergman I.E.</t>
  </si>
  <si>
    <t>Fractional distribution of the carbon in biomass of forest plantations on the Ural as related to their establishing and thinning methods</t>
  </si>
  <si>
    <t>Change of tree foliage productivity along industrial pollution gradient on the Middle Ural</t>
  </si>
  <si>
    <t>Usoltsev V.A.,  Bergman I.E., Urazova A.F., Bornikov A.V., Zhanabayeva A.S., Vorobeichik E.L., Koltunova A.I.</t>
  </si>
  <si>
    <t>Ekaterinburg: Ural Branch of RAS, 1997. 216 p.</t>
  </si>
  <si>
    <t>Bio-ecological aspects of tree biomass estimating</t>
  </si>
  <si>
    <t>Usoltsev V.A.</t>
  </si>
  <si>
    <t>Ekaterinburg: Ural Branch of  RAS, 1998. 541 p.</t>
  </si>
  <si>
    <t>Compiling forest biomass data banks</t>
  </si>
  <si>
    <t>Mensuration forest phytomass with respect  to the natural system science</t>
  </si>
  <si>
    <t>Phytomass quantity in Pinetum Myrtillosum at Byelovezhskaya Pushcha</t>
  </si>
  <si>
    <t>Utenkova A.P., Kochanovski S.B., Mikhalevich P.K.</t>
  </si>
  <si>
    <t>Biological productivity and matter cycling in certain biogeocoenoses of Byelovezhskaya Pushcha</t>
  </si>
  <si>
    <t>Utenkova A.P.</t>
  </si>
  <si>
    <t>Studying of vertical biomass distribution in forest biogeocoenoses</t>
  </si>
  <si>
    <t>Utkin A.I., Dylis N.V.</t>
  </si>
  <si>
    <t>1982c</t>
  </si>
  <si>
    <t>Primary productivity of Scots pine plantations at Volga river basin near Ul¢yanovsk city</t>
  </si>
  <si>
    <t>Biological productivity of Pinus sylvestris and Larix sibirica plantations in Kuibyshev region near the Volga river</t>
  </si>
  <si>
    <t>1982a</t>
  </si>
  <si>
    <t>Primary productivity of Scots pine plantations at Vyazniki region on Vladimir oblast¢</t>
  </si>
  <si>
    <t>1982b</t>
  </si>
  <si>
    <t>Alnus incana forests on Bol’shesel’sk region of Yaroslavl oblast and their primary biological productivity</t>
  </si>
  <si>
    <t>Utkin A.I., Gulbe Ya.I., Ermolova L.S.</t>
  </si>
  <si>
    <t>Biological productivity of 40-year high productive pine and birch forests</t>
  </si>
  <si>
    <t>Utkin A.I., Kaplina N.F., Molchanov A.G.</t>
  </si>
  <si>
    <t>Biological productivity and vertical-fraction  structure of pine man-made forests</t>
  </si>
  <si>
    <t>Estimating forest carbon quantities on sample plots: comparison of allometric and conversion-volume methods</t>
  </si>
  <si>
    <t>Biomass dynamics of Tilia cordata trees on the example of Achit forest enterprise of Sverdlovsk region</t>
  </si>
  <si>
    <t>Uvarova S.S.</t>
  </si>
  <si>
    <t>Growth and biomass of Tilia cordata forests of Sverdlovsk region</t>
  </si>
  <si>
    <t>Dissertation. Ekaterinburg: State Forest Engineering University, 2006. 239 p. (USFEU library).</t>
  </si>
  <si>
    <t>Nitrogen and mineral elements cycling in low-productive spruce forests on the northern taiga</t>
  </si>
  <si>
    <t>Cycling nitrogen and mineral elements in 35-year Populus tremula forest</t>
  </si>
  <si>
    <t>Vakurov A.D., Polyakova A.F.</t>
  </si>
  <si>
    <t>Productivity of pine forests at the northern taiga subzone</t>
  </si>
  <si>
    <t>Vakurov A.D.</t>
  </si>
  <si>
    <t>Estimating the total phytomass of pine forests of Myrtilloso-Hylocomiosum type</t>
  </si>
  <si>
    <t>Spruce stand yield on the European North</t>
  </si>
  <si>
    <t>30-year experience of cultivating pine plantations of different density  near Moscow</t>
  </si>
  <si>
    <t>Soil and hydrological conditions of Scots pine biomass forming in swamp forests of Berezina reserve</t>
  </si>
  <si>
    <t>Valetov V.V., Kudin M.V., Kotlyarov S.D.</t>
  </si>
  <si>
    <t>Valetov V.V., Kudin M.V., Smolyak L.P.</t>
  </si>
  <si>
    <t>Primary production structure of swamp forests</t>
  </si>
  <si>
    <t>Minsk: Uradzhai, 1985. 164 p.</t>
  </si>
  <si>
    <t>Biological productivity of Betula pubescens forests</t>
  </si>
  <si>
    <t>Valetov V.V.</t>
  </si>
  <si>
    <t>Phytomass of marsh spruce forests of Berezina reserve</t>
  </si>
  <si>
    <t>Biological productivity of marsh spruce forests of Byelorussian republic</t>
  </si>
  <si>
    <t>Structure and primary productivity of swamp vegetation at the Southern-Eastern Vasyuganiye region</t>
  </si>
  <si>
    <t>Valutski V.I., Khramov A.A.</t>
  </si>
  <si>
    <t>Productivity of single stem poplar plantations in Belgium</t>
  </si>
  <si>
    <t>van Mieghem A., Schalck J., Stevens M.</t>
  </si>
  <si>
    <t>The above- and belowground carbon pools of two mixed deciduous forest stands located in East-Flanders (Belgium)</t>
  </si>
  <si>
    <t>Vande Walle I., Mussche S., Samson R., Lust N., Lemeur R.</t>
  </si>
  <si>
    <t>Effects of age and site quality on the distribution of biomass in Scots pine (Pinus sylvestris L.)</t>
  </si>
  <si>
    <t>Vanninen P., Ylitalo H., Sievänen R., Mäkelä A.</t>
  </si>
  <si>
    <t>Biological productivity of spruce plantations in the Middle Siberia</t>
  </si>
  <si>
    <t>Varaksin G.S., Polyakov V.I., Lyuminarskaya M.A.</t>
  </si>
  <si>
    <t>Lyuminarskaya M.A.</t>
  </si>
  <si>
    <t>Peculiarities of growth of Picea obovata plantations on southern taiga and forest-steppe of Krasnoyarsk territory</t>
  </si>
  <si>
    <t xml:space="preserve">Ph. D. Thesis. Krasnoyarsk: V.N. Sukachev Forest Institute, 2007. 21 p. </t>
  </si>
  <si>
    <t>Ibe A.A.</t>
  </si>
  <si>
    <t>Growth peculiarities of Scots pine (Pinus sylvestris L.) plantations on the southern taiga subzone of Irkutsk region</t>
  </si>
  <si>
    <t>Ph. D. Thesis. Krasnoyarsk: SibSTU, 2009. 18 p.</t>
  </si>
  <si>
    <t>Phytomass of Scots pine plantations in southern taiga subzone of Irkutsk region</t>
  </si>
  <si>
    <t>Varaksin G.S., Ibe A.A., Polyakov V.I.</t>
  </si>
  <si>
    <t>Productivity of Valdai spruce forests</t>
  </si>
  <si>
    <t>Vatkovski O.S., Grishina L.A.</t>
  </si>
  <si>
    <t>Ecology and productivity of Valdai spruce forests, autonomous in geochemical relation</t>
  </si>
  <si>
    <t>Vatkovski O.S.</t>
  </si>
  <si>
    <t>Analysis of forest primary production forming</t>
  </si>
  <si>
    <t>Moscow: Nauka, 1976. 116 p.</t>
  </si>
  <si>
    <t>Biological productivity of oak forest on salt-ridden lands at Tellermanov forest farm</t>
  </si>
  <si>
    <t>Oak phytomass on salt-ridden lands</t>
  </si>
  <si>
    <t>Vague-podzol geochemically autonomous sand soils of Valdai Hills and biological productivity of Scots pine growing on them</t>
  </si>
  <si>
    <t xml:space="preserve">Certain phytometric characteristics and productivity of an young Pinus pallasiana  forest </t>
  </si>
  <si>
    <t>Carbon cycle in young forests of main forest-forming species in Siberia</t>
  </si>
  <si>
    <t>Vedrova E.F., Spiridonova L.V., Stakanov V.D.</t>
  </si>
  <si>
    <t>Carbon cycle in pine forests of taiga Krasnoyarsk territory</t>
  </si>
  <si>
    <t>Vedrova E.F.</t>
  </si>
  <si>
    <t>Carbon cycle in pine forest ecosystems</t>
  </si>
  <si>
    <t>Growth and stability of larch man-made stands (pure and with larch prevalence) on mezomorphic  soils of forest-steppe in Northern Kazakhstan</t>
  </si>
  <si>
    <t>Mished fir and beech forests at the Northern Caucasus and their biological productivity</t>
  </si>
  <si>
    <t>Krasnodar: Book Publ. House. 1973. 211 p.</t>
  </si>
  <si>
    <t>Biomasa nadzemnich a podsemnich casti vzorniku smrku</t>
  </si>
  <si>
    <t>Vinš B., Šika A.</t>
  </si>
  <si>
    <t>Biomasa smrkoveho porostu v chlumni oblasti (Biomass of Norway spruce forest in hilly region)</t>
  </si>
  <si>
    <t>Researches on beech forest: 1. Structure and biomass of the beechwood in the Mount Terminillo I.B.P. station</t>
  </si>
  <si>
    <t>Visonä L., Naviglio L., Simonetto L., Azzolini I., Giovannardi R.</t>
  </si>
  <si>
    <t>Change of leaf mass in Quercus mongolica under thinning influence</t>
  </si>
  <si>
    <t>Vomperski S.E., Ivanov A.I.</t>
  </si>
  <si>
    <t>Vertical-fractional structure and primary production of Scots pine forests of the swamp series</t>
  </si>
  <si>
    <t>Lesovedenye (Rus. For. Sci.). 1978. No. 6. P. 13-24.</t>
  </si>
  <si>
    <t>Primary biological productivity of swamp Scots pine forests</t>
  </si>
  <si>
    <t>Aerial biomass of silver fir (Abies alba Mill.)</t>
  </si>
  <si>
    <t>Vyskot M.</t>
  </si>
  <si>
    <t>Acta Universitatis Agriculturae (Brno), Series C.  1973b. V. 42. No. 3-4. P. 215-261.</t>
  </si>
  <si>
    <t>Root biomass of silver fir (Abies alba Mill.)</t>
  </si>
  <si>
    <t>Biomasa a produkce v lesnich ecosystemech</t>
  </si>
  <si>
    <t>Tree story biomass in lowland forests in South Moravia</t>
  </si>
  <si>
    <t>Bilance biomasy hlavnich lesnich drevin</t>
  </si>
  <si>
    <t>Larix decidua Mill. in biomass</t>
  </si>
  <si>
    <t>Biomass of the tree layer of a spruce forest in the Bohemian Upland</t>
  </si>
  <si>
    <t xml:space="preserve"> Praha: Academia, 1981. 397 p.</t>
  </si>
  <si>
    <t>Young Scots pine in biomass</t>
  </si>
  <si>
    <t>Aboveground biomass of adult Norway spruce</t>
  </si>
  <si>
    <t>Productivity of above-ground phytomass of a larch forest on the area of Sovetskii forestry farm of Khabarovsk territory</t>
  </si>
  <si>
    <t>Vyvodtsev N.V., Somov E.V., Shamorov M.A.</t>
  </si>
  <si>
    <t>Characteristics of water-physical properties and water regime of forest soils in the central part of the Kamchatka river valley</t>
  </si>
  <si>
    <t>Organic matter amount in Populus tremula forests related to their form diversity</t>
  </si>
  <si>
    <t>Complex studying of Populus tremula forests related to its form diversity</t>
  </si>
  <si>
    <t>Moscow: Nauka, 1969. 77 p.</t>
  </si>
  <si>
    <t>Zohn S.V., Karpachevski L.O., Stefin V.V.</t>
  </si>
  <si>
    <t>Forest soils of Kamchatka Peninsula</t>
  </si>
  <si>
    <t>Moscow: Academy of Sciences of USSR, 1963. 254 p.</t>
  </si>
  <si>
    <t>The influence of fire on carbon distribution and net primary production of boreal Larix gmelinii forests in north-eastern China</t>
  </si>
  <si>
    <t>Wang C.K., Gower S.T., Wang Y.H., Zhao H.X., Yan P., Bond-Lamberty B.P.</t>
  </si>
  <si>
    <t>Productivity pattern of Picea schrenkiana var. tianshanica forest</t>
  </si>
  <si>
    <t>Wang Y., Zhao S.D.</t>
  </si>
  <si>
    <t>Component carbon fluxes and their contribution to ecosystem carbon exchange  in a pine forest: an assessment based on eddy covariance measurements and an integrated model</t>
  </si>
  <si>
    <t>Wang K.-Y., Kellomäki S., Zha T.S., Peltola H.</t>
  </si>
  <si>
    <t>Above–ground biomass and its vertical distribution of a young Quercus serrata plantation</t>
  </si>
  <si>
    <t>Watanabe T., Yagi K.</t>
  </si>
  <si>
    <t>Above-ground biomass and structure of pristine Siberian Scots pine forests as controlled by competition and fire</t>
  </si>
  <si>
    <t>The nutrient content of Scots and Corsican pines growing on sand dunes</t>
  </si>
  <si>
    <t>Wright T.W., Will G.M.</t>
  </si>
  <si>
    <t>Studying biomass of forest communities of Larix spp. in temperate-cold and temperate zone of China</t>
  </si>
  <si>
    <t>Wu G., Feng Z.</t>
  </si>
  <si>
    <t>Comparative studies on biomass and productivity of Pinus tabulaeformis plantations in different climatic zones in Shaanxi province</t>
  </si>
  <si>
    <t>Xiao Y.</t>
  </si>
  <si>
    <t>Pinus tabulaeformis</t>
  </si>
  <si>
    <t>Biological production of major forest types in the Great Xingan mountains</t>
  </si>
  <si>
    <t>Xu Z., Dai H., Li X., Dai L.</t>
  </si>
  <si>
    <t>Stand structure and biomass of Larix cajanderi forest in the Siberian taiga</t>
  </si>
  <si>
    <t>Nutrients uptake by planted Todo-fir (Abies sachalinensis Mast.), nutrient circulation and a change of soil in forest land</t>
  </si>
  <si>
    <t>Biological productivity and chemical element cycling in certain forest and field biogeocenoses of Lithuanian Republic</t>
  </si>
  <si>
    <t>Amount of nutrients in the leaves and growth of trees: Inorganic components in the leaves of white birch trees (Betula platyphylla var. japonica)</t>
  </si>
  <si>
    <t>Yamamoto T.</t>
  </si>
  <si>
    <t>Ph. D. Thesis. Kaunas: Lithuanian Agrocultural Academy, 1975. 48 p.</t>
  </si>
  <si>
    <t>Structure, amount and distribution in soils of plant root systems on communities of Scots pine young forests of Kola Peninsula</t>
  </si>
  <si>
    <t>Yarmishko V.T., Tsvetkov V.F.</t>
  </si>
  <si>
    <t>1981b</t>
  </si>
  <si>
    <t>1981a</t>
  </si>
  <si>
    <t>Stability of pine plantations on sandy soils of dry steppe related to their phytomass dynamics</t>
  </si>
  <si>
    <t>Dissertation. Sverdlovsk: Forest  Engineering Institute, 1981b. 206 p. (USFEU library).</t>
  </si>
  <si>
    <t>Ph. D. Thesis. Sverdlovsk: Forest  Engineering Institute, 1981a. 24 p.</t>
  </si>
  <si>
    <t>Studies on the productive structure of Shirakashi  (Cyclobalanopsis mytsinaefolia Oerst.) coppice forest managed by selection method. 8. On the growth and the biomass at the Shirakashi sprout forest by clearing system</t>
  </si>
  <si>
    <t>Yasui H., Fujie I.</t>
  </si>
  <si>
    <t>Studies on the selection forest of Ate (Thujopsis dolabrata Sieb. et Zucc. var. hondai Makino). 3. Biomass of Maate (a cv. of Ate) selection forest</t>
  </si>
  <si>
    <t>Yasui H., Narita T.</t>
  </si>
  <si>
    <t>Yildirim M.</t>
  </si>
  <si>
    <t>Der Nährstoffexport aus Fichtenreinbeständen in Abhängigkeit vom Holzernteverfahren</t>
  </si>
  <si>
    <t>Dissertation zur Erlangung des Doktorgrades der Forstlichen Fakultät der Georg-August-Universität zu Göttingen. Göttingen, 1978. 166 p.</t>
  </si>
  <si>
    <t>Growth and biomass of Norway spruce forest in Ashu experimental forest</t>
  </si>
  <si>
    <t>Yoshimura K.</t>
  </si>
  <si>
    <t>Leaf biomass and leaf-fall of young stands of Japanese red pine (Pinus densiflora) and Japanese black pine (Pinus thunbergii)</t>
  </si>
  <si>
    <t>Yuasa Y., Kamio K.</t>
  </si>
  <si>
    <t>Yurkevich I.D., Yaroshevich E.P.</t>
  </si>
  <si>
    <t>Biological productivity of types and associations of pine forests</t>
  </si>
  <si>
    <t>Minsk: Nauka i Tekhnica, 1974. 294 p.</t>
  </si>
  <si>
    <t>Yurkevich I.D., Golod D.S., Parfenov V.I.</t>
  </si>
  <si>
    <t>Minsk: Nauka i Tekhnika, 1971. 351 p.</t>
  </si>
  <si>
    <t>Problems of biogeocoenology and biological productivity of spruce forests in Byelorussia</t>
  </si>
  <si>
    <t>Contrasting net primary productivity and carbon distribution between neighboring stands of Querqus robur and Pinus sylvestris</t>
  </si>
  <si>
    <t>Yuste J.C., Konôpka B., Janssens I.A., Coenen K., Xiao C.-W., Ceulemans R.</t>
  </si>
  <si>
    <t>Above-ground phytomass of man-made pine young forests under conditions of aerial industrial pollution at the Middle Ural</t>
  </si>
  <si>
    <t>Yusupov I.A.</t>
  </si>
  <si>
    <t>Monitoring forest ecosystems of Khanty-Mansiiski autonomous district (Pokachi oil deposit)</t>
  </si>
  <si>
    <t>Scientific report. Ekaterinburg: Ural Forest Engineering University, 1997. 117 p. (USFEU library).</t>
  </si>
  <si>
    <t>Kryuchkov K.V.</t>
  </si>
  <si>
    <t>Influence of by-gases burning on forest stands: Dissertation</t>
  </si>
  <si>
    <t>Ekaterinburg: UGLTA, 2000. 165 p. (UGLTU library).</t>
  </si>
  <si>
    <t>Bioproductivity  of spruce forests of Hylocomiosum type on the middle and northern  taiga of Komi republic</t>
  </si>
  <si>
    <t>Zaboyeva et al., 1973, Archegova et al., 1975</t>
  </si>
  <si>
    <t xml:space="preserve"> Productivity and elements cycling in northern phytocoenoses</t>
  </si>
  <si>
    <t>Leningrad: Nauka, 1975. 130 p.</t>
  </si>
  <si>
    <t>Quantity of overground biomass of a 17-year-old Scots pine thicket (Pinus sylvestris L.) at various initial plant density</t>
  </si>
  <si>
    <t>Zajaczkowski J., Lech A.</t>
  </si>
  <si>
    <t>Structure and development of tree root systems on the swamps of different types</t>
  </si>
  <si>
    <t>Zgurovskaya L.N.</t>
  </si>
  <si>
    <t>Preliminary study on biomass measurement of Picea spp. in Xueling</t>
  </si>
  <si>
    <t>Zhang Y.</t>
  </si>
  <si>
    <t>Zhang, 1980; Wang, Zhao, 2000</t>
  </si>
  <si>
    <t>On synecological features and biomass of Larix principis-rupprechtii forest in Guandi Mountain, Shanxi Province</t>
  </si>
  <si>
    <t>Zhang F., Shangguan T.</t>
  </si>
  <si>
    <t>Study on Larix olgensis</t>
  </si>
  <si>
    <t>Zhang H.</t>
  </si>
  <si>
    <t>On the methods of quantitative estimating root mass in oak forest on the south of Primorski territory</t>
  </si>
  <si>
    <t>1981c</t>
  </si>
  <si>
    <t>Phytomass structure in middle-aged oak forests on the South of Primorski territory</t>
  </si>
  <si>
    <t>Phytomass productivity forming in Quercus mongolica on the South of Primorski territory under different phytocoenotic conditions</t>
  </si>
  <si>
    <t>Ph. D. Thesis. Sverdlovsk: ULTI, 1981a. 22 p. (USFEU library).</t>
  </si>
  <si>
    <t>Dissertation. Ussuriysk: Agricultural Institute, 1981b. 226 p.</t>
  </si>
  <si>
    <t>Production of Picea abies in south-east Norway in response to climate change: A case study using process-based model simulation with field validation</t>
  </si>
  <si>
    <t>Zheng D., Freeman M., Bergh J., Røsberg I., Nilsen P.</t>
  </si>
  <si>
    <t>Studying of biological cycling of nitrogen and ash elements in spruce phytocoenoses with lupine culture between the rows</t>
  </si>
  <si>
    <t>Zhilkin B.D., Grigoriev V.P., Rozhkov L.N.</t>
  </si>
  <si>
    <t>Increasing forest productivity by means of lupine introduction</t>
  </si>
  <si>
    <t>Zhilkin B.D.</t>
  </si>
  <si>
    <t>Biomass of forest in Datongbao Reservoir, Qinghai Province</t>
  </si>
  <si>
    <t>Zhu X., Shi Q., Li Y., Zhou G., Li Q.</t>
  </si>
  <si>
    <t>Biological productivity dynamics of pine forests at Ob’ and Tom’ rivers watershed</t>
  </si>
  <si>
    <t>Ziganshin R.A.</t>
  </si>
  <si>
    <t>Relation of vertical differentiation of micro-climatic conditions with biomass stratification in forest biogeocoenoses</t>
  </si>
  <si>
    <t>Zolotokrylin A.N., Nosova L.M.</t>
  </si>
  <si>
    <t>Biomass and productivity of Pinus tabulaeformis plantations</t>
  </si>
  <si>
    <t>Zou C., Bu J., Xu W.</t>
  </si>
  <si>
    <t>Forming mished pine forests of Myrtillosum type at the Southern Karelia and biological prerequisites of their thinnings</t>
  </si>
  <si>
    <t>Zyabchenko S.S., Ivanchikov A.A.</t>
  </si>
  <si>
    <t>Zonal peculiarities of forming pine forests of Myrtillosum type at Karelia and Kola Peninsula and structure dynamics of their plant mass</t>
  </si>
  <si>
    <t>Ecological studies in a Scanian woodland and meadow area, Southern Sweden. II. Plant biomass, primary production and turnover of organic matter</t>
  </si>
  <si>
    <t>Andersson F.</t>
  </si>
  <si>
    <t>Biological productivity of oak phytocoenoses at Pripyat state reserve</t>
  </si>
  <si>
    <t>Boyko A.V., Evsievich K.M., Loznukho I.V.</t>
  </si>
  <si>
    <t>Boyko et al., 1975b</t>
  </si>
  <si>
    <t>Valetov, 1984, 1992; Valetov et al., 1985</t>
  </si>
  <si>
    <t>Biological productivity of Alnus glutinosa forests</t>
  </si>
  <si>
    <t>Alnus glutinosa</t>
  </si>
  <si>
    <t xml:space="preserve">Phytomass and primary production of the marshes with- and without trees. Part 1. </t>
  </si>
  <si>
    <t>Minsk: Berezina Reserve Publ. 1992. 218 p.</t>
  </si>
  <si>
    <t>Boyko, Kirkovski, 1986; Moiseenko, 1962</t>
  </si>
  <si>
    <t>Above-ground phytomass amount in oak forests of Byelorussia</t>
  </si>
  <si>
    <t>Boyko A.V., Kirkovski K.K.</t>
  </si>
  <si>
    <t>Growth dynamics of closed oak forests of seed origin at Byelorussia</t>
  </si>
  <si>
    <t>Moiseenko F.P.</t>
  </si>
  <si>
    <t>Utenkova et al., 1971; Utenkova, 1974</t>
  </si>
  <si>
    <t>Phytomass of oak  forest and influence of Fomes fomentarius on its quantity</t>
  </si>
  <si>
    <t>Antonov, 1986</t>
  </si>
  <si>
    <t>Biological turnover of certain chemical elements and the soil-forming process in the upper part of the beech-fir belt in Middle Balkan Mountain</t>
  </si>
  <si>
    <t>Marinov et al., 1983</t>
  </si>
  <si>
    <t>Structure and dynamics of the biomass in representative beech stands in Middle Balkan Mountain</t>
  </si>
  <si>
    <t>Marinov M.D., Zhelyazkov P., Shipkovenski D., Rayev I., Stoyanova N.</t>
  </si>
  <si>
    <t>Boyko et al., 1975a</t>
  </si>
  <si>
    <t>Kharitonov, 1966, 1967, 1971</t>
  </si>
  <si>
    <t>Foliage quantity in Picea schrenkiana stands at Kungei Alatau Mountain</t>
  </si>
  <si>
    <t>Kharitonov B.E.</t>
  </si>
  <si>
    <t>Tree dimension and quality of Picea schrenkiana stands at Kungei Alatau Mountain</t>
  </si>
  <si>
    <t>Dissertation. Alma-Ata: Kaz. Agric. Institute, 1971. 145 p. (USFEU library).</t>
  </si>
  <si>
    <t>Yield tables for modal Picea schrenkiana stands at Kungei Alatau Mountain and their quality structure dynamics</t>
  </si>
  <si>
    <t>Above-ground phytomass dynamics of closed young pine forests at the Kazakhstan</t>
  </si>
  <si>
    <t>Makarenko A.A.</t>
  </si>
  <si>
    <t>Makarenko, 1985, 1987</t>
  </si>
  <si>
    <t>Lesovedenie, 3. P. 11-16.</t>
  </si>
  <si>
    <t>Aboveground phytomass of young pine forest in Kazakhstan</t>
  </si>
  <si>
    <t>Makarenko, 1985</t>
  </si>
  <si>
    <t>Zhuravleva, 1974</t>
  </si>
  <si>
    <t>Scots pine forests productivity at Priirtysh’ye region</t>
  </si>
  <si>
    <t>Zhuravleva V.L.</t>
  </si>
  <si>
    <t>Kolodchenko, 1974</t>
  </si>
  <si>
    <t>Productivity of birch forests at the Northern Kazakhstan</t>
  </si>
  <si>
    <t>Above-ground biomass and ratio of its elements in birch stands of site index III</t>
  </si>
  <si>
    <t>Tokmurzin, Baizakov, 1973</t>
  </si>
  <si>
    <t>Biological productivity of Populus alba on the flood-lands of the Ural river</t>
  </si>
  <si>
    <t>Os’kina N.V., Bespalov V.P.</t>
  </si>
  <si>
    <t>Bumblauskis, 199b</t>
  </si>
  <si>
    <t>Kapustinskaite, 1978</t>
  </si>
  <si>
    <t>Biological productivity of Alnus glutinosa forests and its change after draining</t>
  </si>
  <si>
    <t>Geideman et al., 1968; Guz', 1996</t>
  </si>
  <si>
    <t>Oak main types on Moldavia and an experience of estimating their above-ground organic mass</t>
  </si>
  <si>
    <t>Geideman et al., 1968</t>
  </si>
  <si>
    <t>Structure and biomass of larch stands regenerating naturally after clearcut logging</t>
  </si>
  <si>
    <t>Danilin I.</t>
  </si>
  <si>
    <t>Danilin, 1995, 2004</t>
  </si>
  <si>
    <t>Krasnoshchekov, 1982; Savin, Dugarzhav, 1983</t>
  </si>
  <si>
    <t>Rain intercepting by larch canopy in the Central Khangai</t>
  </si>
  <si>
    <t>Forestry management on clear cuttings of larch forests</t>
  </si>
  <si>
    <t>Danilin, Tsogt, 1992; Danilin et al., 1998</t>
  </si>
  <si>
    <t>Anthropogenic dynamics of larch forests at the East Khentey Mountains</t>
  </si>
  <si>
    <t>Danilin I.M., Tsogt Z.</t>
  </si>
  <si>
    <t>Criteria for forest ecosystems´ stability in mountains of Southern Siberia</t>
  </si>
  <si>
    <t>Danilin I., Farber S., Sokolov V., Ziganshin R.</t>
  </si>
  <si>
    <t>Monitoring experience of biological productivity of man-made forests</t>
  </si>
  <si>
    <t>Salmina, 1973</t>
  </si>
  <si>
    <t>Influence of mixing Larix sibirica with the others species in plantations of the Moscow region on its biological productivity</t>
  </si>
  <si>
    <t>Ph. D. Thesis. Moscow: Moscow State University, 1973. 23 p.</t>
  </si>
  <si>
    <t>Molchanov, 1971, 1974</t>
  </si>
  <si>
    <t>2004d</t>
  </si>
  <si>
    <t>Primary production of Larix sibirica on the ecotone “forest-tundra</t>
  </si>
  <si>
    <t>Aboveground phytomass structure in larch forests of the lower Pur river</t>
  </si>
  <si>
    <t>Yarmishko, Demianov, 1983; Deyeva, 1985, 1987</t>
  </si>
  <si>
    <t>Root structure of forest species in mountains of northern Siberia</t>
  </si>
  <si>
    <t>Biomass amount in forest communities of the northern-western part of Plateau Putorana</t>
  </si>
  <si>
    <t>Vegetative mass structure in forest phytocoenoses of the northern-western part of Plateau Putorana</t>
  </si>
  <si>
    <t>Pautova, 1976b</t>
  </si>
  <si>
    <t>1976b</t>
  </si>
  <si>
    <t>Aboveground plant mass and transpiration of some communities in forest-tundra zone</t>
  </si>
  <si>
    <t>Vedrova, 2002</t>
  </si>
  <si>
    <t>Mitrofanov, 1978</t>
  </si>
  <si>
    <t>Variability of tree ashen composition in forests along the Yenisey meridian</t>
  </si>
  <si>
    <t>Kutaf’yev, Mitrofanov , 1973; Mitrofanov, 1978</t>
  </si>
  <si>
    <t>Krasikov, 1985, 1987</t>
  </si>
  <si>
    <t>Aboveground biomass dynamics in larch stands of Southern Evenkia</t>
  </si>
  <si>
    <t>Aboveground biomass productivity in larch stands of Southern Evenkia</t>
  </si>
  <si>
    <t>Dissertation. Krasnoyarsk: SibTI, 1985. 165 pp. (Sib. Techn. Univ. library).</t>
  </si>
  <si>
    <t>Mitrofanov, 1977; Pozdnyakov, 1975b</t>
  </si>
  <si>
    <t>Estimating productivity of the Siberian northern-taiga forests</t>
  </si>
  <si>
    <t>Mitrofanov, 1984</t>
  </si>
  <si>
    <t>Pozdnyakov et al., 1975</t>
  </si>
  <si>
    <t>Larix kajanderi</t>
  </si>
  <si>
    <t>Shchepashchenko et al., 2001, 2008</t>
  </si>
  <si>
    <t>Shchepashchenko D.G., Shchepashshenko M.V., Pakay O.D.</t>
  </si>
  <si>
    <t>Shchepashchenko et al., 2001</t>
  </si>
  <si>
    <t>Tamm, Ross, 1979, 1980</t>
  </si>
  <si>
    <t>Regularities of above-ground phytomass distribution in Populus tremula of Estonian republic</t>
  </si>
  <si>
    <t>Above-ground phytomass in Populus tremula of Estonian republic</t>
  </si>
  <si>
    <t>Smolyaninov, 1969; Kalinin et al., 1998</t>
  </si>
  <si>
    <t>Forest Root Science: Reference book</t>
  </si>
  <si>
    <t>Lvov: Forest Engineering University, 1998. 336 p.</t>
  </si>
  <si>
    <t>Vatkovski, 1976</t>
  </si>
  <si>
    <t>Odinak, Borsuk, 1977, 1983; Odinak, 1992</t>
  </si>
  <si>
    <t>Lakyda, 1994</t>
  </si>
  <si>
    <t>Lakyda P.I., Vasilishin R.D., Vasilishin O.M.</t>
  </si>
  <si>
    <t>Lakyda P.I., Matushevich L.M.</t>
  </si>
  <si>
    <t>Lakyda P.I., Lashchenko A.G., Lashchenko M.M.</t>
  </si>
  <si>
    <t>Lakyda P.I., Domashovets G.S.</t>
  </si>
  <si>
    <t>Lakyda P., Nilsson S., Shvidenko A.</t>
  </si>
  <si>
    <t>Lakyda P.I.</t>
  </si>
  <si>
    <t>Lakyda P.I., Belous A.M., Vasilishin R.D.</t>
  </si>
  <si>
    <t>Lakyda P.I., Blishchik I.V.</t>
  </si>
  <si>
    <t>Lakyda, Domashovets, 2009</t>
  </si>
  <si>
    <t>Lakyda, 1995, 1996</t>
  </si>
  <si>
    <t>Lakyda, Domashovets, 2009; Lakyda, Blishchik, 2010</t>
  </si>
  <si>
    <t>Lakyda, Domashovets, 2009; Odinak, 1992</t>
  </si>
  <si>
    <t>Estimation of forest phytomass for selected countries of the former European part of the USSR</t>
  </si>
  <si>
    <t>Polyakova-Minchenko, 1961; Danilov, 1953</t>
  </si>
  <si>
    <t>Foliage abundance in broad-leaved forests on the steppe zone</t>
  </si>
  <si>
    <t>Lakyda et al., 1995; Lakyda, 1996</t>
  </si>
  <si>
    <t>Vertical distribution of phytomass in 40-year oak forest at the Ukrainian forest-steppe</t>
  </si>
  <si>
    <t>Ryabukha, 1967</t>
  </si>
  <si>
    <t>Lakyda et al., 2006</t>
  </si>
  <si>
    <t>Usoltsev et al., 1999a; Usoltsev et al., 2004d</t>
  </si>
  <si>
    <t>Mitrofanov., 1977; Pozdnyakov et al., 1969</t>
  </si>
  <si>
    <t>Kutaf’yev, Mitrofanov, 1973; Mitrofanov, 1977</t>
  </si>
  <si>
    <t>Shcherbakov et al., 1979</t>
  </si>
  <si>
    <t>Shcherbakov I.P., Zabelin O.F., Karpel B.A., Mikhaleva V.M., Chugunova R.V., Yakovlev A.P., Averenskii A.I., Korokhodkina V.G.</t>
  </si>
  <si>
    <t xml:space="preserve">Forest fires in Jakutia and their influence on forest nature. </t>
  </si>
  <si>
    <t>Novosibirsk: Nauka, 1979. 226 p.</t>
  </si>
  <si>
    <t>Khlynovskaya et al., 1988</t>
  </si>
  <si>
    <t>Total biomass amount in main vegetative types of landscapes of Northern-Eastern part of USSR</t>
  </si>
  <si>
    <t>1976a</t>
  </si>
  <si>
    <t>Pautova, 1969</t>
  </si>
  <si>
    <t>Plant transpiration of forest and steppe communities on Bol’shoi Ushkanii Island and Lake Baikal seaboard)</t>
  </si>
  <si>
    <t>Onuchin, 1986</t>
  </si>
  <si>
    <t>Shevelev, 1998 , 2001</t>
  </si>
  <si>
    <t>Abrazhko, 1973</t>
  </si>
  <si>
    <t>Bobkova, 2007</t>
  </si>
  <si>
    <t>Dyukarev, Rozenberg , 1975</t>
  </si>
  <si>
    <t>Dylis, Nosova, 1977</t>
  </si>
  <si>
    <t>Dyukarev, Rozenberg, 1975</t>
  </si>
  <si>
    <t>Vznuzdaev et al., 1971</t>
  </si>
  <si>
    <t>Gulbe et al., 1988</t>
  </si>
  <si>
    <t>Vatkovski, 1969</t>
  </si>
  <si>
    <t>Siberian forests</t>
  </si>
  <si>
    <t>Krasnoyarsk: Krasnoyarsk University, 1985. 135 pp.</t>
  </si>
  <si>
    <t>Smirnov, 1961</t>
  </si>
  <si>
    <t>1985a</t>
  </si>
  <si>
    <t>Phytomass of oak forest of  Aegopodiosum type at Shipov forest area of Voronezh region</t>
  </si>
  <si>
    <t>Bugaev et al., 1985a</t>
  </si>
  <si>
    <t>Kozin et al., 1975</t>
  </si>
  <si>
    <t>Krasikov, 1987</t>
  </si>
  <si>
    <t>Dimensions and weight of above- and below-ground components in spruce forests of different density</t>
  </si>
  <si>
    <t>Kravchenko V.I.</t>
  </si>
  <si>
    <t>Quantitative correlations between above- and below-ground components in 70-year spruce forest of Vaccinia type</t>
  </si>
  <si>
    <t>Gulbe et al., 1986, 1988</t>
  </si>
  <si>
    <t>Dylis, Nosova , 1977</t>
  </si>
  <si>
    <t>Babich et al., 2004; Merzlenko, 1986</t>
  </si>
  <si>
    <t>Biological productivity of spruce plantations of different planting density in the zone of mished forests</t>
  </si>
  <si>
    <t>Merzlenko M.D.</t>
  </si>
  <si>
    <t>Babich et al., 2004; Merzlenko, 1986; Pisarenko et al., 1979</t>
  </si>
  <si>
    <t>Alesenkov, 1983</t>
  </si>
  <si>
    <t>Ecological analysis of primary production of mountain dark-coniferous forests</t>
  </si>
  <si>
    <t>Ph. D. Thesis. Sverdlovsk: Plant and Animals Ecology Institute. 1983. 16 p.</t>
  </si>
  <si>
    <t>Markovskii V.I.</t>
  </si>
  <si>
    <t>Structure and elements of the geography of biomass of some species of Picea (by the example of Northern Eurasia)</t>
  </si>
  <si>
    <t>Ph.D. thisises agricultural sciences. Ekaterinburg: Ural State Forestry University, 2002. 22 p.</t>
  </si>
  <si>
    <t>Biomass of spruce plantations on the Middle Ural</t>
  </si>
  <si>
    <t>2002b</t>
  </si>
  <si>
    <t>Markovskii, 2002; Usoltsev et al., 2002b</t>
  </si>
  <si>
    <t>Pozdnyakov., 1975a; Kutaf’yev, Mitrofanov, 1973</t>
  </si>
  <si>
    <t>Pozdnyakov., 1975a</t>
  </si>
  <si>
    <t>Pozdnyakov et al., 1969; Pozdnyakov., 1975a</t>
  </si>
  <si>
    <t>Gorbatenko, 1970; Pozdnyakov et al., 1969; Pozdnyakov., 1975a</t>
  </si>
  <si>
    <t>Mitrofanov, 1977; Pozdnyakov., 1975a</t>
  </si>
  <si>
    <t>Kulagina, 1978; Pozdnyakov., 1975a</t>
  </si>
  <si>
    <t>Kravchenko, 1963,1964; Smirnov,1971a</t>
  </si>
  <si>
    <t>Smirnov, 1971a; Semenova, 1975</t>
  </si>
  <si>
    <t>Pozdnyakov et al., 1969; Pozdnyakov, 1975a; Gorbatenko, 1970</t>
  </si>
  <si>
    <t>Kulagina, 1986</t>
  </si>
  <si>
    <t>Biological cycle of matters in spruce forest of Sphagneto-Hylocomiosum type</t>
  </si>
  <si>
    <t>Khanbekov, 1972</t>
  </si>
  <si>
    <t>Khanbekov R.I.</t>
  </si>
  <si>
    <t>Short reports of sci. conference for young scientists. Issue 2. Pushkino: VNIILM, 1972. P. 23-29.</t>
  </si>
  <si>
    <t>Usoltsev, Antropov, 2001; Efimovich, Nikitin, 1934; Zolotukhin, 1962, 1963</t>
  </si>
  <si>
    <t>Stepanov, 1973</t>
  </si>
  <si>
    <t>Productivity and biological usefulness of fir forests</t>
  </si>
  <si>
    <t>Kamenetskaya, 1970; Kamenetskaya et al., 1973</t>
  </si>
  <si>
    <t>Phytomass and annual growth of pine (Pinus sylvestris L.) in 30-year stands of southern taiga</t>
  </si>
  <si>
    <t>Kamenetskaya I.V.</t>
  </si>
  <si>
    <t>Plant cover productivity of the certain types of young even-aged pine forests at southern taiga</t>
  </si>
  <si>
    <t>Kamenetskaya I.V., Zvorykina K.V., Malysheva T.V.</t>
  </si>
  <si>
    <t>Biological productivity of Scots pine plantations in dependence of planting density</t>
  </si>
  <si>
    <t>Merzlenko M.D., Gurtsev A.I.</t>
  </si>
  <si>
    <t>Astrologova, 1978</t>
  </si>
  <si>
    <t>On biological productivity of Pinetum myrtillosum at the middle taiga zone</t>
  </si>
  <si>
    <t>Astrologova L.E.</t>
  </si>
  <si>
    <t>Pozdnyakov, 1975a; Mitrofanov, 1977</t>
  </si>
  <si>
    <t>Gordina, 1979</t>
  </si>
  <si>
    <t>Gordina N.P.</t>
  </si>
  <si>
    <t>Above-ground phytomass productivity of Pinetum cladinosum at the basin of Sym river</t>
  </si>
  <si>
    <t>Dissertation. Krasnoyarsk: Siberian Technolog. Institute, 1979. 139 p. (Siberian Technological University library).</t>
  </si>
  <si>
    <t>Pyavchenko, 1967</t>
  </si>
  <si>
    <t>Biological productivity and matter cycling in swamp forests on Western Siberia</t>
  </si>
  <si>
    <t>Pyavchenko N.I.</t>
  </si>
  <si>
    <t>Prokhorova, 1972</t>
  </si>
  <si>
    <t>Certain results of studying biological turnover in Pinetum myrtilloso-sphagn.</t>
  </si>
  <si>
    <t>Prokhorova A.Ya.</t>
  </si>
  <si>
    <t>Mitrofanov, 1983, 1977</t>
  </si>
  <si>
    <t>Above-ground phytomass of elevated and marsh-ridden Scots pine forests</t>
  </si>
  <si>
    <t>Pleshikov F.I., Batin S.Yu.</t>
  </si>
  <si>
    <t>Pleshikov, Batin, 1984</t>
  </si>
  <si>
    <t>Shugaley, 1998</t>
  </si>
  <si>
    <t>Distribution of organic matter in Scots pine at the forest-steppe of the Middle Siberia</t>
  </si>
  <si>
    <t>Shugaley L.S.</t>
  </si>
  <si>
    <t>Semechkina, 1978</t>
  </si>
  <si>
    <t>Semechkina M.G.</t>
  </si>
  <si>
    <t>Phytomass structure in Scots pine</t>
  </si>
  <si>
    <t>Novosibirsk: Nauka, 1978. 165 p.</t>
  </si>
  <si>
    <t>Semechkina, 1978; Pozdnyakov., 1975a</t>
  </si>
  <si>
    <t>Pashko, 1972</t>
  </si>
  <si>
    <t>Phytomass amount in Pinetum vacciniosum of Kansk forest-steppe</t>
  </si>
  <si>
    <t>Pashko V.I.</t>
  </si>
  <si>
    <t>Uspenski, 1983</t>
  </si>
  <si>
    <t>Mensuration of biological and commercial production of pine  forests</t>
  </si>
  <si>
    <t>Pozdnyakov, 1969, 1975a; Gorbatenko, 1970</t>
  </si>
  <si>
    <t>Pozdnyakov et al., 1969; Gorbatenko, 1970</t>
  </si>
  <si>
    <t>Isakov, 1975</t>
  </si>
  <si>
    <t>Above-ground phytomass of Pinus sibirica near Chulym river</t>
  </si>
  <si>
    <t>Isakov I.P.</t>
  </si>
  <si>
    <t>Khramov A.A., Valutski V.I.</t>
  </si>
  <si>
    <t>Forest and marsh phytocoenoses near Vasyugan river: Structure and biological productivity</t>
  </si>
  <si>
    <t>Novosibirsk: Nauka, 1977. 221 p.</t>
  </si>
  <si>
    <t>2001b</t>
  </si>
  <si>
    <t>Biomass growth dynamics in Pinus sibirica of Altai-Sayany mountain province</t>
  </si>
  <si>
    <t>Amount of Pinus sibirica needle and the content of volatile oils in Altai forests</t>
  </si>
  <si>
    <t>Pryazhnikov A.N., Pertsev G.A.</t>
  </si>
  <si>
    <t>Usoltsev V.A., Shcherba N.P.</t>
  </si>
  <si>
    <t>Phytomass structure in Pinus sibirica plantations</t>
  </si>
  <si>
    <t>Krasnoyarsk: Sib. Technol. University, 1998. 134 p.</t>
  </si>
  <si>
    <t>Shcherba N.P., Vodin A.V.</t>
  </si>
  <si>
    <t>Influence of nursery transplant quality, agrotechnics of growing and crown decapitations on the growth and forming Pinus sibirica plantations</t>
  </si>
  <si>
    <t>Krasnoyarsk: Sib. Technol. University, 2000. 84 p.</t>
  </si>
  <si>
    <t>Il’yushenko A.F., Koshel'kov S.P.</t>
  </si>
  <si>
    <t>Structure and productivity of certain types of birch forests on loamy soils</t>
  </si>
  <si>
    <t>Il’yushenko, Koshel'kov, 1977; Zvorykina, 1977</t>
  </si>
  <si>
    <t>Plant composition and above-ground mass of grass-shrub and moss layers in certain types of birch forests on loamy soils</t>
  </si>
  <si>
    <t>Zvorykina K.V.</t>
  </si>
  <si>
    <t>Il'yushenko, 1968, 1970, 1982</t>
  </si>
  <si>
    <t>Phytomass allocation in secondary birch forests</t>
  </si>
  <si>
    <t>Kaplina, 1986; Ermolova, 1986; Utkin et al., 1984</t>
  </si>
  <si>
    <t>Biological productivity and vertical-fractional structure of birch forests on light soils</t>
  </si>
  <si>
    <t>Kaplina N.F.</t>
  </si>
  <si>
    <t>Ecological and phytocenotic groups and grass cover phytomass</t>
  </si>
  <si>
    <t>Ermolova L.S.</t>
  </si>
  <si>
    <t xml:space="preserve">Smirnov, Semenova, 1969; Smirnov, 1971c; Semenova, 1971, 1975 </t>
  </si>
  <si>
    <t>Content of ash elements and nitrogen in spruce-birch forest</t>
  </si>
  <si>
    <t>Forest productivity on broadleaved-spruce subzone. 1. Productivity of 62-year spruce-birch forest</t>
  </si>
  <si>
    <t>Materials to productivity of tundra and forest-tundra at the Lower Ob¢ river basin</t>
  </si>
  <si>
    <t>West-Siberian stationarity on southern taiga</t>
  </si>
  <si>
    <t>Khramov A.A.</t>
  </si>
  <si>
    <t>Khramov, 1971; Khramov, Valutski, 1977</t>
  </si>
  <si>
    <t>Furyayev, Zlobina, 1996</t>
  </si>
  <si>
    <t>Combustibles dynamics in the canopy of hardwood-pine young forests</t>
  </si>
  <si>
    <t>Hydrological role of birch forests on the south area of Krasnoyarsk territory</t>
  </si>
  <si>
    <t>Rodin, Bazilevich , 1967; Bazilevich, 1965</t>
  </si>
  <si>
    <t>Map-Schemes of Productivity and Biological Cycles in Main Types of Terrestrial Vegetation</t>
  </si>
  <si>
    <t>Geochemistry of soda soil salting</t>
  </si>
  <si>
    <t>Solodi soils of forest-steppe</t>
  </si>
  <si>
    <t>Moscow: Nauka, 1965.  351p.</t>
  </si>
  <si>
    <t>Moscow: Nauka, 1967a. 98 p.</t>
  </si>
  <si>
    <t>Deyeva, 1985, 1987</t>
  </si>
  <si>
    <t>Mitrofanov, 1977, 1978</t>
  </si>
  <si>
    <t>Mitrofanov, 1977; Pozdnyakov et al., 1969</t>
  </si>
  <si>
    <t>Il’yashenko, 1984</t>
  </si>
  <si>
    <t>Productivity of Betula alba forests at Zeya rezerve</t>
  </si>
  <si>
    <t>Gribov, 1973; 1997</t>
  </si>
  <si>
    <t>Environmental role of forest ecosystems on the south of Western Siberia</t>
  </si>
  <si>
    <t>Abakan: Khakasia’s State University, 1997. 161 p.</t>
  </si>
  <si>
    <t>Ph. D. Thesis. Sukachev Forest Institute, 1973. 31 p.</t>
  </si>
  <si>
    <t>Protopopov, Gribov, 1971</t>
  </si>
  <si>
    <t>The elements of primary productivity and biometrical indices  of birch forests at the Western Sayan mountain</t>
  </si>
  <si>
    <t>Prokudin, 1986</t>
  </si>
  <si>
    <t>Prokudin A.V.</t>
  </si>
  <si>
    <t>Above-ground phytomass productivity of birch forests at Chulym-Yenisei depression</t>
  </si>
  <si>
    <t xml:space="preserve">Dissertation. Krasnoyarsk: Agricultural Institute. 1986. 142 p. (SibSTU library). </t>
  </si>
  <si>
    <t>Shevelev, Subochev, 1983; Falaleyev, Shevelev, 1983</t>
  </si>
  <si>
    <t>Crown phytomass in birch forests near KATEK</t>
  </si>
  <si>
    <t>Spitsina, 1990, 1996</t>
  </si>
  <si>
    <t>Evaluating forestry state of birch forests at the Eastern area of KATEK</t>
  </si>
  <si>
    <t>Biological productivity of birch forests at Kansk forest-steppe</t>
  </si>
  <si>
    <t>Ph. D. Thesis. Krasnoyarsk: State Technol. Academy, 1996. 25 p.</t>
  </si>
  <si>
    <t>Water expenditure on transpiration by forest phytocoenoses at Krasnoyarsk-Achinsk forest-steppe</t>
  </si>
  <si>
    <t>Water-physical characteristics and temperature regime in pine and birch forests at Krasnoyarsk forest-steppe</t>
  </si>
  <si>
    <t>Kozlova, 1982; Kaderov, 1984; Lebedev et al., 1983</t>
  </si>
  <si>
    <t>Ermolova, 1986; Rozhdestvenski, 1986</t>
  </si>
  <si>
    <t>Vertical-fraction structure of Populus tremula bioproductivity</t>
  </si>
  <si>
    <t>Demidenko, 1978</t>
  </si>
  <si>
    <t>Demidenko V.P.</t>
  </si>
  <si>
    <t>Populus tremula forests on the Middle Ob’ river basin</t>
  </si>
  <si>
    <t>Novosibirsk: Nauka, 1978. 160 p.</t>
  </si>
  <si>
    <t>Usoltsev, Gribennikov, 2002a</t>
  </si>
  <si>
    <t>Above-ground phytomass of Populus tremula on forest-steppe island-like forests, Omskaya oblast</t>
  </si>
  <si>
    <t>Usoltsev V.A., Gribennikov A.N.</t>
  </si>
  <si>
    <t>Pshenichnikova, 1978</t>
  </si>
  <si>
    <t>Koposov, 1975</t>
  </si>
  <si>
    <t>Phytomass structure of aspen phytocoenosis on the South-Western part of near Baikal territory</t>
  </si>
  <si>
    <t>Koposov G.F.</t>
  </si>
  <si>
    <t>Growth dynamics of Populus laurifolia stands at Tuva</t>
  </si>
  <si>
    <t>Nemich N.S.</t>
  </si>
  <si>
    <t>Phytomass dynamics of Populus laurifolia forests</t>
  </si>
  <si>
    <t>1991a</t>
  </si>
  <si>
    <t>1991b</t>
  </si>
  <si>
    <t>Korotayev, 1988</t>
  </si>
  <si>
    <t>Growth and development of root systems in Quercus robur plantations</t>
  </si>
  <si>
    <t>Musievski, 1993</t>
  </si>
  <si>
    <t>Musievski A.L.</t>
  </si>
  <si>
    <t>Modelling growth and productivity of above-ground phytomass in oak forests of Aceroso-Tilietum types at the Tula region</t>
  </si>
  <si>
    <t>Ph. D. Thesis. Moscow: Forest Engineering Institute, 1993. 24 p.</t>
  </si>
  <si>
    <t>Molchanov, 1964</t>
  </si>
  <si>
    <t>Bokhanova, 1971</t>
  </si>
  <si>
    <t>Above-ground phytomass of oak forests on flood-lands</t>
  </si>
  <si>
    <t>Luk’yanets, 1971</t>
  </si>
  <si>
    <t>Amount of above-ground phytomass in oak plantations of different site conditions</t>
  </si>
  <si>
    <t>Kokovina, 1967</t>
  </si>
  <si>
    <t>On ash exchange in oak forest on chernozem soil of high capacity</t>
  </si>
  <si>
    <t>Phytomass dynamics on oak plantations (the steppe zone of Northern Caucasus and the Kalmyk republic)</t>
  </si>
  <si>
    <t>Yield tables to oak plantations (the steppe zone at the Northern Caucasus and the Kalmyk republic)</t>
  </si>
  <si>
    <t>1988b</t>
  </si>
  <si>
    <t>1988a</t>
  </si>
  <si>
    <t>Utenkova, Flyagina, 1983</t>
  </si>
  <si>
    <t>Semerikov, 1991; Shlykova, 1991</t>
  </si>
  <si>
    <t>Productivity of coniferous-hardwood young forests on the Middle Ural</t>
  </si>
  <si>
    <t>Semerikov V.L.</t>
  </si>
  <si>
    <t>Phytomass dynamics of grass-shrub layer on early stage of regeneration of fir-spruce forest of grass-lime type</t>
  </si>
  <si>
    <t>Shlykova N.A.</t>
  </si>
  <si>
    <t>Above-ground biomass quantity in dark-coniferous-broadleaved young forests at Ufimskoye Plateau</t>
  </si>
  <si>
    <t>After-fire successions in Pinus sibirica and Acer mono var. marmoratum forests</t>
  </si>
  <si>
    <t>Rozenberg V.A., Glagolev V.A., Kozak E.M., Komarova T.A., Grigor'yev V.I.</t>
  </si>
  <si>
    <t>Age dynamics of components of biological productivity of Picea forest biomass on Chernogory</t>
  </si>
  <si>
    <t>Polovnikov L.I.</t>
  </si>
  <si>
    <t>Polovnikov, 1970; Golubets, Polovnikov, 1975</t>
  </si>
  <si>
    <t>2010c</t>
  </si>
  <si>
    <t>2010b</t>
  </si>
  <si>
    <t>2010a</t>
  </si>
  <si>
    <t>Myakushko, 1972, 1978</t>
  </si>
  <si>
    <t>Scots pine forests of plain part of the Ukrainian republic: geobotanical characteristics and primary biological productivity</t>
  </si>
  <si>
    <t>Kiev: Naukova Dumka, 1978. 256 p.</t>
  </si>
  <si>
    <t>Pinus mugus</t>
  </si>
  <si>
    <t>Mitrofanov, 1977; Pozdnyakov, 1975a</t>
  </si>
  <si>
    <t>Bazilevich, 1967a</t>
  </si>
  <si>
    <t>Molozhnikov, Pautova, 1976; Pautova, 1976a</t>
  </si>
  <si>
    <t>Nemich, 1991a,b</t>
  </si>
  <si>
    <t>Il’in, 1988a,b</t>
  </si>
  <si>
    <t>Above-ground biomass structure in Larix sibirica</t>
  </si>
  <si>
    <t>Multi-purpose use of larch forests on the Middle Siberia</t>
  </si>
  <si>
    <t>Ph. D. Thesis. Krasnoyarsk: Sib. State Technol. Unioversity, 1998. 36 p.</t>
  </si>
  <si>
    <t>Furuno et al., 1979</t>
  </si>
  <si>
    <t>Kuzikov I.E., Gribov A.I.</t>
  </si>
  <si>
    <t>Forest inventory and forest management. Krasnoyarsk: KPI, 1988. P.70-73.</t>
  </si>
  <si>
    <t>Dynamics of phytomass of fir green moss forest in Central Siberia</t>
  </si>
  <si>
    <t>Kuzikov, Gribov, 1988</t>
  </si>
  <si>
    <t>Dyukarev, Rozenberg, 1970</t>
  </si>
  <si>
    <t>Dyukarev, Rozenberg, 1970, 1975</t>
  </si>
  <si>
    <t>The principles and methods of compiling of tables of biological productivity of forest</t>
  </si>
  <si>
    <t>Lesnoe hozyaistvo (Forestry), 2. P. 24-33.</t>
  </si>
  <si>
    <t>Usoltsev, 1988</t>
  </si>
  <si>
    <t>Nurpeisov, 1986; Usoltsev, 1988</t>
  </si>
  <si>
    <t>Dynamics of biological productivity of Динамика биологической продуктивности of forest of Kazakh Upland</t>
  </si>
  <si>
    <t>Lesnaya taxacia I lesoustroistvo (Forest inventory and planing). Krasnoyarsk, 1987. p.97-104.</t>
  </si>
  <si>
    <t>Usoltsev, 1987</t>
  </si>
  <si>
    <t>Forestry tape pine forests of Altai Krai</t>
  </si>
  <si>
    <t>Barnaul: Altai Publishing House, 1988. 312 p.</t>
  </si>
  <si>
    <t>Bugaev, Kosarev, 1988</t>
  </si>
  <si>
    <t>Influence of crown density on the productivity of the lower leyers of pine forest of Kan forest-steppe</t>
  </si>
  <si>
    <t>Environment-forming role of the forest. Krasnoyarsk: Institute of Forest, 1974. P.228-252.</t>
  </si>
  <si>
    <t>Pashko, 1974</t>
  </si>
  <si>
    <t>The spatial structure and productivity of pine forests of the Lower Yenisei</t>
  </si>
  <si>
    <t>Krasnoyarsk: Publishing house of Krasnoyarsk University, 1985. 128 p.</t>
  </si>
  <si>
    <t>Gordina, 1985</t>
  </si>
  <si>
    <t>Vtorova V.N.</t>
  </si>
  <si>
    <t>Biological productivity and exchange processes in the spruce forests of the Tien Shan</t>
  </si>
  <si>
    <t>Ph.D. thesis. Moscow,1975. 27 p.</t>
  </si>
  <si>
    <t>Vtorova, 1975</t>
  </si>
  <si>
    <t>Ignat'eva L.A..</t>
  </si>
  <si>
    <t>Dynamics of organic matter and the role of vegetation in the biological cycle of some forest types of the Middle Ob</t>
  </si>
  <si>
    <t>Ph.D. thesis. Novosibirsk, 1968. 20 p.</t>
  </si>
  <si>
    <t>Ignat'eva, 1968</t>
  </si>
  <si>
    <t>Zubov, 1977</t>
  </si>
  <si>
    <t>Phytomass and needle area in man-made Scots pine forests at the Amur region</t>
  </si>
  <si>
    <t>Vladivostok: Far Eastern Branch of the Academy of Sciences of the USSR, 1988. 144 p.</t>
  </si>
  <si>
    <t>Structure and productivity of the forests of the northern Okhotsk Sea</t>
  </si>
  <si>
    <t>Moskalyuk, 1979, 1988</t>
  </si>
  <si>
    <t>Moskalyuk, 1988</t>
  </si>
  <si>
    <t>On the biological productivity of wetland forests and forest forming mire creation processes</t>
  </si>
  <si>
    <t>Botabical Jousnal. V.60, No9. P. 1336-1347.</t>
  </si>
  <si>
    <t>Glebov, Toleyko. 1975</t>
  </si>
  <si>
    <t>Glebov F.Z., Toleyko L.S.</t>
  </si>
  <si>
    <t>Vomperski, Ivanov, 1978; Glebov, Toleyko. 1975</t>
  </si>
  <si>
    <t>Kamenetskaya, 1970</t>
  </si>
  <si>
    <t>Il’yushenko, Koshel'kov, 1977</t>
  </si>
  <si>
    <t>Il'yushenko, 1968</t>
  </si>
  <si>
    <t>Myakushko, 1978</t>
  </si>
  <si>
    <t>Pozdnyakov, 1975b</t>
  </si>
  <si>
    <t>Pozdnyakov, 1963</t>
  </si>
  <si>
    <t>Usoltsev, Shcherba, 1998</t>
  </si>
  <si>
    <t>Shcherba, Vodin, 2000</t>
  </si>
  <si>
    <t>Markovskii, 2002</t>
  </si>
  <si>
    <t>Antropov A.I.</t>
  </si>
  <si>
    <t>Structure and geographical patterns of distribution of biomass of silver fir (on the example of Northern Eurasia)</t>
  </si>
  <si>
    <t>Ph.D. thesis. Ekaterinburg: Ural State Forestry University, Sverdlovsk Forest Inventory Expedition, 2002. 24 p.</t>
  </si>
  <si>
    <t>Usoltsev, Antropov, 2001; Antropov, 2002</t>
  </si>
  <si>
    <t>Atkina L.I.</t>
  </si>
  <si>
    <t>Structure and productivity of grass-shrub layer of forests in southern taiga of Central Siberia</t>
  </si>
  <si>
    <t xml:space="preserve"> Ph.D. thesis. Krasnoyarsk, 1990. 19 p.</t>
  </si>
  <si>
    <t>Atkina, 1990</t>
  </si>
  <si>
    <t>Ogino, 1977</t>
  </si>
  <si>
    <t>A beech forest at Ashiu – biomass, its increment and net production</t>
  </si>
  <si>
    <t>Ogino K.</t>
  </si>
  <si>
    <t>Stocks of spruce needle</t>
  </si>
  <si>
    <t>Lesnoe khosyaistvo (Forestry). 1963, V.6. P. 17-20</t>
  </si>
  <si>
    <t>Smirnov, 1963</t>
  </si>
  <si>
    <t>1971c</t>
  </si>
  <si>
    <t>The productivity of woody vegetation of spruce forests of North subzone of the taiga</t>
  </si>
  <si>
    <t>Ecology of spruce in the North. 1977. P.46-52.</t>
  </si>
  <si>
    <t>Bobkova K.S., Nadutkin V.D.</t>
  </si>
  <si>
    <t>Bobkova, Nadutkin, 1977</t>
  </si>
  <si>
    <t>Carbon stocks in plantations of certain ecotones and wooded areas of the Ural region</t>
  </si>
  <si>
    <t>Ph.D. thesis in agricultural Sciences. Ekaterinburg, 2005. 22 p.</t>
  </si>
  <si>
    <t>Bogoslovskaya, 2005</t>
  </si>
  <si>
    <t>Bogoslovskaya O.A.</t>
  </si>
  <si>
    <t>Boldyrev V.A.</t>
  </si>
  <si>
    <t>Pool of organic matter in the upland forests of the Saratov right bank of Volga</t>
  </si>
  <si>
    <t>Forestry and Agroforestry. Saratov: Vavilov Agricultural Academy, 1994. P. 24-28.</t>
  </si>
  <si>
    <t>Boldyrev, 1994</t>
  </si>
  <si>
    <t>Vakurov, 1973</t>
  </si>
  <si>
    <t>Vatkovski O.S., Golovenko S.V., Grishina  L.A.et al.</t>
  </si>
  <si>
    <t>Ved’  I.P., Dekhnich M.P.</t>
  </si>
  <si>
    <t>Ved’ I.P.</t>
  </si>
  <si>
    <t>Verzunov A.I.</t>
  </si>
  <si>
    <t>Veselov I.V.</t>
  </si>
  <si>
    <t>Volkov V.N., Voroshilov V.P.</t>
  </si>
  <si>
    <t>Vznuzdaev N.A., Karpachevski L.O.</t>
  </si>
  <si>
    <t>Vznuzdayev N.A., Shakhova O.V., Stukalova V.I.</t>
  </si>
  <si>
    <t>Vznuzdayev N.A., Shakhova O.V., Stukalova V.I., Cheremisinov N.A.</t>
  </si>
  <si>
    <t>Wang J.Y., K.J.Che, H.E.Fu, X.X.Chang, C.F.Song, H.Y.He</t>
  </si>
  <si>
    <t>Wirth C., Schulze E.-D., Schulze W.et al.</t>
  </si>
  <si>
    <t>Yajima T., Takahashi K., Sasaoka E., Hatano R., Sawamoto T., Ivanov B.I., Isaev A.P., Maximov T.C.</t>
  </si>
  <si>
    <t>Yarmishko V.T., Demianov V.A.</t>
  </si>
  <si>
    <t>Yashcheritsina L.A.</t>
  </si>
  <si>
    <t>Yusupov I.A., Zalesov S.V., Luganski N.A.</t>
  </si>
  <si>
    <t>Zaboyeva I.V., Rusanova G.V., Sloboda A.V.</t>
  </si>
  <si>
    <t>Zheleznikov Yu.F.</t>
  </si>
  <si>
    <t>Zubov Yu.P.</t>
  </si>
  <si>
    <t>Abaimov A.P., Bondarev A.I., Zyryanova O.A., Shitova S.A.</t>
  </si>
  <si>
    <t>Akhromeyko A.I.</t>
  </si>
  <si>
    <t>An H.P., X.L.Jin, C.H.Yang</t>
  </si>
  <si>
    <t>Andrushenko A.P.</t>
  </si>
  <si>
    <t>Antonenko A.M., Kustov Yu.V., Linevich N.L.et al.</t>
  </si>
  <si>
    <t>Archegova I.B., Zabolotskaya T.G., Kononenko A.V.et al.</t>
  </si>
  <si>
    <t>Askarov K.Zh.</t>
  </si>
  <si>
    <t>Babich N.A., Gayevski N.P., Konyushatov O.A.</t>
  </si>
  <si>
    <t>Babich N.A., Merzlenko M.D., Evdokimov I.V.</t>
  </si>
  <si>
    <t>Babikov B.V., Subota M.B.</t>
  </si>
  <si>
    <t>Bartelink H.H.</t>
  </si>
  <si>
    <t>Basov V.G.</t>
  </si>
  <si>
    <t>Bazilevich N.I., Rodin L.E.</t>
  </si>
  <si>
    <t>Beideman I.N., Gagarin P.K., Pautova V.N.</t>
  </si>
  <si>
    <t>Bobkova K.S., Smolentseva N.L.,Tuzhilkina V.V.</t>
  </si>
  <si>
    <t>Bokhanova N.S.</t>
  </si>
  <si>
    <t>Boyko A.V., Smol'ski N.V., Sidorovich E.A.et al.</t>
  </si>
  <si>
    <t>Bugaev V.A., Kosarev N.G.</t>
  </si>
  <si>
    <t>Bugaev V.A., Serikov M.T., Smolyanov A.N.</t>
  </si>
  <si>
    <t>Burger H.Holz</t>
  </si>
  <si>
    <t>Cao Z.W., Y.W.Dai, Y.Z.Zhang, Y.Gao, D.L.Yan</t>
  </si>
  <si>
    <t>Chen B., Chen C.</t>
  </si>
  <si>
    <t>Chertovskoi V.G., Elizarov F.P., Semenov B.A., Kornyak V.S.</t>
  </si>
  <si>
    <t>Devillez F., Jain T.C., Jouret M.-F.et al.</t>
  </si>
  <si>
    <t>Devillez F., Jain T.C., Marynen T.et al.</t>
  </si>
  <si>
    <t>Deyeva N.M.</t>
  </si>
  <si>
    <t>Diakonov K.N., Reteyum A.Yu.</t>
  </si>
  <si>
    <t>Drift J.van der</t>
  </si>
  <si>
    <t>Duvigneaud P., Kestemont P., Timperman J., Moniquet J.C.</t>
  </si>
  <si>
    <t>Efimenko V.M.</t>
  </si>
  <si>
    <t>Egorov V.N.</t>
  </si>
  <si>
    <t>Elagin I.N., Zvorykina K.V.</t>
  </si>
  <si>
    <t>Evdokimov I.V.</t>
  </si>
  <si>
    <t>Falaleyev E.N.</t>
  </si>
  <si>
    <t>Furyayev V.V., Zlobina L.P.</t>
  </si>
  <si>
    <t>Geideman T.S., Nikolaeva L.P., Medvedeva T.N.</t>
  </si>
  <si>
    <t>Gortinski G.B., Molchanov A.A., Abrazhko M.A.et al.</t>
  </si>
  <si>
    <t>Gribov A.I.</t>
  </si>
  <si>
    <t>Hughes M.K.</t>
  </si>
  <si>
    <t>Ignatenko I.V., Norin B.N., Rakhmanina A.T.</t>
  </si>
  <si>
    <t>Il’in V.V.</t>
  </si>
  <si>
    <t>Il’yashenko M.S.</t>
  </si>
  <si>
    <t>Kaderov E.A.</t>
  </si>
  <si>
    <t>Kajimoto T., Matsuura Y., Isaev A.P., Yefremov D.P.</t>
  </si>
  <si>
    <t>Kajimoto T., Matsuura Y., Osawa A.et al.</t>
  </si>
  <si>
    <t>Kajimoto T., Matsuura Y., Sofronov M.A., Volokitina A.V., Mori S., Osawa A., Abaimov A.P.</t>
  </si>
  <si>
    <t>Kalinin M.I., Guz¢ M.M., Debrinyuk Yu.M.</t>
  </si>
  <si>
    <t>Kanazawa Y., Osawa A., Ivanov B.I., Maximov T.C.</t>
  </si>
  <si>
    <t>Kas’yanova L.N., Pogodaeva N.N.</t>
  </si>
  <si>
    <t>Khlynovskaya N.I., Nesterenko A.I., Podkovyrkina N.E.</t>
  </si>
  <si>
    <t>Kokovina T.P.</t>
  </si>
  <si>
    <t>Kolodchenko N.A.</t>
  </si>
  <si>
    <t>Koltunova A.I., Usoltsev V.A., Palmova N.V., Balitskii M.I.et al.</t>
  </si>
  <si>
    <t>Korepanov A.A., Druzhinin N.A., Danilov M.A.</t>
  </si>
  <si>
    <t>Korepanov S.A., Nasimov R.N.</t>
  </si>
  <si>
    <t>Krasikov I.I.</t>
  </si>
  <si>
    <t>Krasnoshchekov Yu.N.</t>
  </si>
  <si>
    <t>Kurbanov E.A.</t>
  </si>
  <si>
    <t>Luk’yanets V.B.</t>
  </si>
  <si>
    <t>Lukina N.V., Nikonov V.V.</t>
  </si>
  <si>
    <t>Marchenko A.I., Karlov E.M.</t>
  </si>
  <si>
    <t>Meiden van der H.A., Kolster H.W.</t>
  </si>
  <si>
    <t>Odinak Ya.P., Borsuk D.V., Granatyr’ V.F.et al.</t>
  </si>
  <si>
    <t>Opritova S.V., Glagolev V.A., Rozenberg V.A.</t>
  </si>
  <si>
    <t>Persson T., van Oene H., Harrison A.F.et al.</t>
  </si>
  <si>
    <t>Polyakova-Minchenko N.F.</t>
  </si>
  <si>
    <t>Protopopov V.V., Gribov A.I.</t>
  </si>
  <si>
    <t>Remezov N.P.</t>
  </si>
  <si>
    <t>Rodin L.E.and Bazilevich N.I.</t>
  </si>
  <si>
    <t>Rupasova Zh.A.</t>
  </si>
  <si>
    <t>Rusanova G.V., Sloboda A.V.</t>
  </si>
  <si>
    <t>Rusanova G.V., Sloboda A.V., Bushuyeva E.N.</t>
  </si>
  <si>
    <t>Safarov I.S., Dzhalilov K.G.</t>
  </si>
  <si>
    <t>Salmina Yu.N.</t>
  </si>
  <si>
    <t>Sapozhnikov A.P., Selivanova G.A., Il’ina T.M.et al.</t>
  </si>
  <si>
    <t>Savin E.N., Dugarzhav Ch.</t>
  </si>
  <si>
    <t>Savina A.V.</t>
  </si>
  <si>
    <t>Scarascia-Mugnozza G., Bauer G.A., Persson H.et al.</t>
  </si>
  <si>
    <t>Schulze E.-D., Schulze W., Kelliher F.M., Vygodskaya N.N.et al.</t>
  </si>
  <si>
    <t>Semechkina M.G., Poryadina O.P.</t>
  </si>
  <si>
    <t>Serebryakova L.K.</t>
  </si>
  <si>
    <t>Shadrina N.I.</t>
  </si>
  <si>
    <t>Shevelev S.L.</t>
  </si>
  <si>
    <t>Shevelev S.L., Subochev G.K.</t>
  </si>
  <si>
    <t>Shinkarenko I.B., Govorova T.T., Kravtsova P.S.</t>
  </si>
  <si>
    <t>Sidel’nik N.A.</t>
  </si>
  <si>
    <t>Sirotkin Yu.D., Gruk P.V.</t>
  </si>
  <si>
    <t>Smirnova K.M.</t>
  </si>
  <si>
    <t>Smolyak L.P., Petrov E.G., Romanov V.S., Maisner A.D., Filipovich N.M.</t>
  </si>
  <si>
    <t>Smolyaninov I.I.</t>
  </si>
  <si>
    <t>Smolyanov A.N.</t>
  </si>
  <si>
    <t>Smolyanov A.N., Il’in V.V.</t>
  </si>
  <si>
    <t>Snytkin G.V.</t>
  </si>
  <si>
    <t>Sokolov P.A.</t>
  </si>
  <si>
    <t>Sokolov V.S.</t>
  </si>
  <si>
    <t>Spitsina N.T.</t>
  </si>
  <si>
    <t>Stepanov E.V., Dubovenko Zh.V.</t>
  </si>
  <si>
    <t>Sustavova O.V.</t>
  </si>
  <si>
    <t>Tamm Yu.A., Ross V.A.</t>
  </si>
  <si>
    <t>Timofeyev V.P.</t>
  </si>
  <si>
    <t>Tokmurzin T.Kh., Baizakov S.B.</t>
  </si>
  <si>
    <t>Usoltsev V.A., Gabeyev V.N., Babich N.A., Evdokimov E.V., Koltunova A.I.</t>
  </si>
  <si>
    <t>Usoltsev V.A., Krapivina O.A., Zalesov S.V.</t>
  </si>
  <si>
    <t>Usoltsev V.A., Nagimov, Z.Ya., Fimushin, A.B., Loginov, M.V., Azarenok, M.V., Koltunova, A.I., Galako, V.A.</t>
  </si>
  <si>
    <t>Usoltsev V.A., Nenashev N.S., Belousov E.V., Zalesov S.V., Terin A.A., Terekhov G.G., Terentiev V.V.</t>
  </si>
  <si>
    <t>Usoltsev V.A., Nenashev N.S., Terentiev V.V., Belousov E.V., Platonov I.V.</t>
  </si>
  <si>
    <t>Usoltsev V.A., Nenashev N.S., Terentiev V.V., Belousov E.V., Sopiga V.A.,Petelina O.A.</t>
  </si>
  <si>
    <t>Usoltsev V.A., Terekhov G.G., Biryukova A.M., Markovskii V.I., Krapivina O.A.</t>
  </si>
  <si>
    <t>Usoltsev, V.A., Terekhov G.G., Biryukova A.M., Kanunnikova O.V., Semyshev M.M., Barakovskikh E.V.</t>
  </si>
  <si>
    <t>Usoltsev, V.A., Terekhov G.G., Biryukova A.M., Krapivina O.A.</t>
  </si>
  <si>
    <t>Uspenski V.V.</t>
  </si>
  <si>
    <t>Utenkova A.P., Mikhalevich P.K., Strelkov A.Z.</t>
  </si>
  <si>
    <t>Utkin A.I., Atiskov N.V., Ermolova L.S., Vatkovskii O.S., Os’kina O.V.</t>
  </si>
  <si>
    <t>Utkin A.I., Ermolova L.S.</t>
  </si>
  <si>
    <t>Utkin A.I., Gulbe T.A., Gulbe Ya.I.</t>
  </si>
  <si>
    <t>Utkin A.I., Ifanova M.G., Ermolova L.S.</t>
  </si>
  <si>
    <t>Utkin A.I., Kaplina N.F., Arutyunyan S.G.</t>
  </si>
  <si>
    <t>Utkin A.I., Zamolodchikov D.G., Korovin G.N., Nefediev V.V., Gulbe T.A., Gulbe Ya.I., Gamburg S.P.</t>
  </si>
  <si>
    <t>Growth analysis on the natural stands of Japanese red pine (Pinus densiflora Sieb. et Zucc.). I. Effects of improvement cutting and relative growth</t>
  </si>
  <si>
    <t>Ando T., Sakaguchi K., Narita T., Satoo S.</t>
  </si>
  <si>
    <t>On productivity of forest cenoses in extremal climate conditions on the example of Pinus mugo of Karpaty mountains</t>
  </si>
  <si>
    <t>Kolishchuk V.G.</t>
  </si>
  <si>
    <t>Temperate fir and hemlock forests in Shikoku</t>
  </si>
  <si>
    <t>Ando T., Chiba K., Nishimura T., Tanimoto T.</t>
  </si>
  <si>
    <t>Biological productivity of marsh-ridden forests and swamps</t>
  </si>
  <si>
    <t>Spruce biomass in plantations of different density</t>
  </si>
  <si>
    <t>Pisarenko A.I., Merzlenko M.D., Gurtsev A.I.</t>
  </si>
  <si>
    <t>Leaf litter production in plantations of Chamaecyparis obtusa near an electric power plant in Owase, Mie</t>
  </si>
  <si>
    <t>Production of reproductive organs in plantations of Chamaecyparis obtusa near an electric power plant in Owase, Mie</t>
  </si>
  <si>
    <t>Standing crop and increment of bole in plantations of Chamaecyparis obtusa near an electric power plant in Owase, Mie</t>
  </si>
  <si>
    <t>Alesenkov Yu.M.</t>
  </si>
  <si>
    <t>Fraction structure of phytomass and annual production of stands and trees in Alnus incana</t>
  </si>
  <si>
    <t>Growth and structure of forest biomass</t>
  </si>
  <si>
    <t xml:space="preserve">Novosibirsk: Nauka, 1988. 253 p. </t>
  </si>
  <si>
    <t>Biomass production and wood quality  of Populus when using management system with short rotation</t>
  </si>
  <si>
    <t>Fang S., Xu X., San X., Cao F., Tang L.</t>
  </si>
  <si>
    <t>Populus deltoides</t>
  </si>
  <si>
    <t>Structure and phytomass of larch forests on the southern limits of their growth area in Siberia and Mongolia</t>
  </si>
  <si>
    <t>Danilin I.M.</t>
  </si>
  <si>
    <t>Forest biomass on latitudal gradient of  Konzhakovski Kamen Mountain</t>
  </si>
  <si>
    <t>Usoltsev V. A., Krapivina O. A., Maksimov S. V., Vlasenko V. E.</t>
  </si>
  <si>
    <t>2004a</t>
  </si>
  <si>
    <t>Vatkovski, Grishina, 1971</t>
  </si>
  <si>
    <t>Vatkovski, 1973</t>
  </si>
  <si>
    <t>Vedrova E.F., Chagina E.G.</t>
  </si>
  <si>
    <t>The biological cycle and soil fertility</t>
  </si>
  <si>
    <t>Approches and methods of evaluation and increasing of potential forest soil productivity and . Moscow, 1983. P. 39-40.</t>
  </si>
  <si>
    <t>Vedrova, Chagina, 1983</t>
  </si>
  <si>
    <t>Gribov, 1973, 1997</t>
  </si>
  <si>
    <t>Structure, growth and biological productivity of post fire birch stands in Mongolia</t>
  </si>
  <si>
    <t>Forest inventory and forest management. 2008. V.1 (39). P. 31-44.</t>
  </si>
  <si>
    <t>Danilin, 2008</t>
  </si>
  <si>
    <t>Dyukarev., 1970</t>
  </si>
  <si>
    <t>Biomass pine forests of Karelia, and its dynamics with stands' age</t>
  </si>
  <si>
    <t>Forest plant resources. Petrozavodsk, 1974. P. 37-51.</t>
  </si>
  <si>
    <t>Ivanchikov, 1974</t>
  </si>
  <si>
    <t>Lesovedenie, 1974. V.3. P.64-76.</t>
  </si>
  <si>
    <t>Phenological development of plants grass-shrub storey southern taiga of Western Siberia</t>
  </si>
  <si>
    <t>Ignat'eva, 1974</t>
  </si>
  <si>
    <t>Kazankin A.A.</t>
  </si>
  <si>
    <t>Biomass and Organic Carbon pine plantations in Republic of Mari El</t>
  </si>
  <si>
    <t>Kazankin, 2002</t>
  </si>
  <si>
    <t>Ph.D. thesis. Yoshkar-Ola: Mari State Technical University, 1974. 164 p.</t>
  </si>
  <si>
    <t>Kaplina, 1986</t>
  </si>
  <si>
    <t>Biological productivity and circulation of chemical elements in pine and oak stands of Pripyat Reserve</t>
  </si>
  <si>
    <t>Ph.D. Thesis in agricultural sciences. Minsk: Belarusian Technological Institute, 1987. 20 p.</t>
  </si>
  <si>
    <t>Kirkovski, 1987</t>
  </si>
  <si>
    <t>Aboveground phytomass of understory in the fresh lime-ash and dry sumac oak forests</t>
  </si>
  <si>
    <t>Biological productivity of oak forest in Central Moldova. Chisinau: Moldova Acadamy of science , 1972.</t>
  </si>
  <si>
    <t>Kirtoka, 1972</t>
  </si>
  <si>
    <t>Klimchenko A.V.</t>
  </si>
  <si>
    <t>The carbon accumulation in dead wood larch forests of northern taiga Central Siberia</t>
  </si>
  <si>
    <t>Lesnoe khozyaistvo (Forestry). 2005. V.5. P. 33-34.</t>
  </si>
  <si>
    <t>Klimchenko, 2005</t>
  </si>
  <si>
    <t>The parameters of the carbon cycle in the restoration succession of shrub-green moss larch forests of northern taiga in Central Siberia</t>
  </si>
  <si>
    <t>Ph.D. Thesis. Krasnoyarsk: SibSTU, 2007</t>
  </si>
  <si>
    <t>Klimchenko, 2007</t>
  </si>
  <si>
    <t>Knorre, 1977</t>
  </si>
  <si>
    <t>Ph.D. thesis. Lvov, 1985</t>
  </si>
  <si>
    <t>Biotic productivity and structure of the pine forests of the Small Polesye of the Ukrainian Republic</t>
  </si>
  <si>
    <t>Lesnichii, 1985</t>
  </si>
  <si>
    <t>Manakov, Nikonov, 1981</t>
  </si>
  <si>
    <t>Biological cycling of mineral elements and soil forming in spruce forests of High Latitude</t>
  </si>
  <si>
    <t>Martynenko, 2004</t>
  </si>
  <si>
    <t>Evaluation of the carbon balance of the forest phytocenosis</t>
  </si>
  <si>
    <t>Martynyuk Z.P., Bobkov K.S., Tuzhilkin V.V.</t>
  </si>
  <si>
    <t>Plant Physiology, 1998. V.45. P.914-918.</t>
  </si>
  <si>
    <t>Martynyuk et al.,1998</t>
  </si>
  <si>
    <t xml:space="preserve">Melnikova I.V. </t>
  </si>
  <si>
    <t>Elements of the biological productivity of pine forests of the Middle Urals</t>
  </si>
  <si>
    <t>Ph.D. thesis. Ekaterinburg, 1993. 22 p.</t>
  </si>
  <si>
    <t>Melnikova, 1993</t>
  </si>
  <si>
    <t>Neshataev et al., 1974a,b</t>
  </si>
  <si>
    <t>Pashko., 1974</t>
  </si>
  <si>
    <t>Pivnik S.A.</t>
  </si>
  <si>
    <t>Vegetation of the near Lena spurs of the Verkhoyansk Range (against the mouth of the river Vilyuy)</t>
  </si>
  <si>
    <t>Vegetation of Far North of the USSR and its exploatation. Moscow-Leningrad: Publishing House of the USSR Academy of Sciences, 1958. V. 3.</t>
  </si>
  <si>
    <t>Pivnik, 1958</t>
  </si>
  <si>
    <t>Soil factors …</t>
  </si>
  <si>
    <t>Soil factors of pine forest productivity</t>
  </si>
  <si>
    <t>Soil factors …, 1976</t>
  </si>
  <si>
    <t>Remezov et al.,1959</t>
  </si>
  <si>
    <t>Phytomass and annual production of above-ground part in Populus tremula  forests of Yaroslavl oblast</t>
  </si>
  <si>
    <t>Analysis of production structure of forest</t>
  </si>
  <si>
    <t>Moscow: Nauka, 1988. 240 p.</t>
  </si>
  <si>
    <t>Utkin A.I., Rozhdestvenskii S.G., Gulbe T.A., et al.</t>
  </si>
  <si>
    <t>Utkin et al., 1988</t>
  </si>
  <si>
    <t>Tokmakov S.V. et al.</t>
  </si>
  <si>
    <t>The structure of the biomass of undergrowth northern forests of Krasnoyarsk Region</t>
  </si>
  <si>
    <t>Impact of climatic and environmental changes in the permafrost ecosystems: Proceedings of the Second International Conference "The Role of permafrost ecosystems in global climate change" / Ed .: B.I. Ivanov, T.H. Maksimov. Yakutsk: SB RAS, 2003.</t>
  </si>
  <si>
    <t>Tokmakov et al., 2003</t>
  </si>
  <si>
    <t>Urzhumov A.I., Sokolov P.A.</t>
  </si>
  <si>
    <t>Biological productivity of Quercus imeretina fortests in the Western Georgia</t>
  </si>
  <si>
    <t>Biomass of aspen stands in Nechkinskogo National Park (Udmurt)</t>
  </si>
  <si>
    <t>Proceedings of the regional scientific-practical conference. Agricultural science - state and problems. Izhevsk, 2002. T.2. P.213-215.</t>
  </si>
  <si>
    <t>Urzhumov, Sokolov, 2002</t>
  </si>
  <si>
    <t>Usoltsev et al., 1999</t>
  </si>
  <si>
    <t>Utenkova et al., 1971</t>
  </si>
  <si>
    <t>Khramov, Valutski, 1977</t>
  </si>
  <si>
    <t>Chertovskoi V.G.</t>
  </si>
  <si>
    <t>Features of the structure and growth of spruce pre-tundra</t>
  </si>
  <si>
    <t>Chalenges of pre-tundra forestry in the European part of the USSR. Arkhangelsk: AILiLH, 1983. P.5-16.</t>
  </si>
  <si>
    <t>Chertovskoi, 1983</t>
  </si>
  <si>
    <t>Shevelev, Subochev, 1983</t>
  </si>
  <si>
    <t>Popov N.A.</t>
  </si>
  <si>
    <t>The forests of the southern Kuril Islands and the prospects for their use</t>
  </si>
  <si>
    <t>Proceedings of the Study of Siberian and the Far East forests. Krasnoyarsk: Book Publishers, 1963, p. 59-69.</t>
  </si>
  <si>
    <t>Popov, 1963</t>
  </si>
  <si>
    <t>Ignatenko et al., 1976</t>
  </si>
  <si>
    <t xml:space="preserve">Dyukarev, Rozenberg, 1975; Kozin et al., 1975 </t>
  </si>
  <si>
    <t>Persson et al., 2000; Scarascia-Mugnozza, 2000</t>
  </si>
  <si>
    <t>Lakyda, Domashovets, 2009; Odinak, 1992; Guz’, 1996</t>
  </si>
  <si>
    <t>Künstle et al., 1979</t>
  </si>
  <si>
    <t xml:space="preserve">Usoltsev, Antropov, 2001; Efimovich, Nikitin, 1934; Zolotukhin, 1962, 1963 </t>
  </si>
  <si>
    <t>Vande Walle et al., 2001</t>
  </si>
  <si>
    <t xml:space="preserve">Boyko et al., 1976; Boyko, Loznukho, 1982 </t>
  </si>
  <si>
    <t>Ovington, Madgwick, 1959 a,b</t>
  </si>
  <si>
    <t>Frey, Koppel, 1983; Frey, 1977</t>
  </si>
  <si>
    <t>Braekke, 1985, 1986</t>
  </si>
  <si>
    <t>Pugachev, 1983</t>
  </si>
  <si>
    <t>Havas, Kubin, 1983</t>
  </si>
  <si>
    <t xml:space="preserve">Masci et al., 1998; Persson et al., 2000; Scarascia-Mugnozza, 2000 </t>
  </si>
  <si>
    <t>Opritova et al., 1982; Utenkova, Flyagina, 1983</t>
  </si>
  <si>
    <t>Ved’, Dekhnich, 1969</t>
  </si>
  <si>
    <t>Os’kina, Bespalov, 1992</t>
  </si>
  <si>
    <t>Usoltsev, 2001b; Pryazhnikov, Pertsev, 1971</t>
  </si>
  <si>
    <t>Falaleyev, 1985; Falaleyev, Shevelev, 1983</t>
  </si>
  <si>
    <t>Pautova, 1976a; Molozhnikov, Pautova , 1976</t>
  </si>
  <si>
    <t>Babich, Merzlenko, 1998</t>
  </si>
  <si>
    <t>Merzlenko, Gurtsev, 1982; Babich, Merzlenko, 1998</t>
  </si>
  <si>
    <t>Miller et al., 1976; Miller, Miller, 1976</t>
  </si>
  <si>
    <t>Kutaf’yev, Mitrofanov, 1973; Pozdnyakov, 1975a</t>
  </si>
  <si>
    <t>Diakonov, Reteyum, 1971</t>
  </si>
  <si>
    <t xml:space="preserve">Rawat, Singh, 1988 </t>
  </si>
  <si>
    <t xml:space="preserve">Negi et al., 1983 </t>
  </si>
  <si>
    <t xml:space="preserve">Torlopova, 2001 </t>
  </si>
  <si>
    <t xml:space="preserve">Dyukarev, Rozenberg, 1975; Kozin et al., 1975; Utenkova, Flyagina, 1983 </t>
  </si>
  <si>
    <t xml:space="preserve">Hatiya et al., 1965, 1968 </t>
  </si>
  <si>
    <t xml:space="preserve">Rozenberg et al., 1979; Utenkova, Flyagina, 1983 </t>
  </si>
  <si>
    <t xml:space="preserve">Satoo, 1974c </t>
  </si>
  <si>
    <t xml:space="preserve">Rozanova, 1960 </t>
  </si>
  <si>
    <t xml:space="preserve">Korotayev, 1991 </t>
  </si>
  <si>
    <t>Syktyvkar, 1994. 181p.</t>
  </si>
  <si>
    <t>Biogeocenotic study in taiga forests (Lyalsky forest ecology research station) / Ed. K.S.Bobkova</t>
  </si>
  <si>
    <t>Bobkova, 1994</t>
  </si>
  <si>
    <t>Tree species code</t>
  </si>
  <si>
    <t>Tree composition</t>
  </si>
  <si>
    <t>Fagus orientalis</t>
  </si>
  <si>
    <t>Pinus sylvestris, natural stands</t>
  </si>
  <si>
    <t>Betula pendula, B. pubescens</t>
  </si>
  <si>
    <t>Fagus sylvatica</t>
  </si>
  <si>
    <t>Castanea sativa</t>
  </si>
  <si>
    <t>Abies alba</t>
  </si>
  <si>
    <t>Betula ermanii</t>
  </si>
  <si>
    <t>Dendrocalamus strictus (дендрокаламус прямой -куртины бамбука мьинва)</t>
  </si>
  <si>
    <t>Oxytenanthera albociliata (окситенантера куртины бамбука вагаук)</t>
  </si>
  <si>
    <t>Oxytenanthera nigrociliata и Dendrocalamus brandisii (окситенантера и дендрокаламус  куртины бамбуков вайя и вабо)</t>
  </si>
  <si>
    <t>Quercus glauca, Q. lamellosa, Q. spicata</t>
  </si>
  <si>
    <t>Quercus glauca, Cinnamomum sp.</t>
  </si>
  <si>
    <t>Rhododendron lanatum, Juniperus wallichiana (рододендрон, можжевельник)</t>
  </si>
  <si>
    <t>Juniperus squamata, Rhododendron anthopogon (можжевельник, рододендрон)</t>
  </si>
  <si>
    <t>Rhododendron anthopogon, Rh. setosum, Rh. nivale</t>
  </si>
  <si>
    <t>Abies spectabilis, Tsuga dumosa</t>
  </si>
  <si>
    <t>Abies spectabilis</t>
  </si>
  <si>
    <t>Tsuga dumosa, Quercus semicarpifolia</t>
  </si>
  <si>
    <t>Larix czekanovskii, L. gmelinii</t>
  </si>
  <si>
    <t>Larix cajanderi</t>
  </si>
  <si>
    <t>Larix komarovii, L. olgensis</t>
  </si>
  <si>
    <t>Betula nana</t>
  </si>
  <si>
    <t>Betula tortuosa</t>
  </si>
  <si>
    <t>Betula fruticosa</t>
  </si>
  <si>
    <t>Betula costata</t>
  </si>
  <si>
    <t>Betula gmelinii (ерник)</t>
  </si>
  <si>
    <t>Populus laurifolia</t>
  </si>
  <si>
    <t>Acer platanoides</t>
  </si>
  <si>
    <t>Abies firma</t>
  </si>
  <si>
    <t>Carpinus laxiflora, C. tschonoskii</t>
  </si>
  <si>
    <t>Acer micrantum, A. sieboldianum, A. japonicum, A. mono, A. amoenum</t>
  </si>
  <si>
    <t>Shorea robusta</t>
  </si>
  <si>
    <t>Anogeissus latifolia</t>
  </si>
  <si>
    <t>Dipterocarpus, Anisoptera, Myristica et al.</t>
  </si>
  <si>
    <t>Melaleuca leucadendron</t>
  </si>
  <si>
    <t>Dacrydium, Тristania et al.</t>
  </si>
  <si>
    <t>Pinus koraiensis, Tilia, Betula, Acer</t>
  </si>
  <si>
    <t>Pinus taiwanensis (700-1750 m), Pinus armandii (1000-3000 m), Pinus densata (2000-4000 m a.s.l.)</t>
  </si>
  <si>
    <t>Pinus yunnanensis, P. khasya</t>
  </si>
  <si>
    <t>Populus-Betula</t>
  </si>
  <si>
    <t>Populus euphratica, P. pruinosa</t>
  </si>
  <si>
    <t>Quercus, Tilia, Carpinus, Alnus, Ulmus, Acer</t>
  </si>
  <si>
    <t>Quercus, Castanopsis, Cyclobalanopsis</t>
  </si>
  <si>
    <t>Cyclobalanopsis, Lithocarpus, Castanopsis, Machilus, Schima</t>
  </si>
  <si>
    <t>Quercus (evergreen, subtropics)</t>
  </si>
  <si>
    <t>Pinus Pallasiana</t>
  </si>
  <si>
    <t>Larix, Pinus sibirica</t>
  </si>
  <si>
    <t>Dipterocarpus, Shorea, Pentacme, Terminalia et al.</t>
  </si>
  <si>
    <t>Dipterocarpus, Mangifera, Gymnosporia et al.</t>
  </si>
  <si>
    <t>Dipterocarpus, Shorea, Lagerstroemia et al.</t>
  </si>
  <si>
    <t>Padbruggea, Eugenia et al.</t>
  </si>
  <si>
    <t>Pinus halepensis</t>
  </si>
  <si>
    <t>Picea purpurea (Picea asperata)</t>
  </si>
  <si>
    <t xml:space="preserve">Pinus pithyusa </t>
  </si>
  <si>
    <t>Pinus pithyusa</t>
  </si>
  <si>
    <t>Pinus pinaster</t>
  </si>
  <si>
    <t>Betula kusmisscheffii</t>
  </si>
  <si>
    <t>Betula japonica</t>
  </si>
  <si>
    <t>Betula lanata</t>
  </si>
  <si>
    <t>Tilia amurensis, Pinus sibirica</t>
  </si>
  <si>
    <t xml:space="preserve">Pinus thunbergii </t>
  </si>
  <si>
    <t xml:space="preserve">Pinus strobus </t>
  </si>
  <si>
    <t xml:space="preserve">Pinus densiflora </t>
  </si>
  <si>
    <t xml:space="preserve">Pinus taeda </t>
  </si>
  <si>
    <t xml:space="preserve">Pinus elliottii </t>
  </si>
  <si>
    <t>Betula maximowicziana</t>
  </si>
  <si>
    <t xml:space="preserve">Pinus pallasiana </t>
  </si>
  <si>
    <t xml:space="preserve">Betula platyphylla </t>
  </si>
  <si>
    <t xml:space="preserve">Betula grossa </t>
  </si>
  <si>
    <t xml:space="preserve">Quercus robur </t>
  </si>
  <si>
    <t xml:space="preserve">Quercus ilex </t>
  </si>
  <si>
    <t xml:space="preserve">Pinus pinaster </t>
  </si>
  <si>
    <t>Picea, Betula pendula, B. pubescens</t>
  </si>
  <si>
    <t>Picea, Larix czekanovskii, L. gmelinii</t>
  </si>
  <si>
    <t>Pinus sibirica, Picea ajanensis</t>
  </si>
  <si>
    <t xml:space="preserve">Quercus </t>
  </si>
  <si>
    <t>Abies alba, Fagus sylvatica</t>
  </si>
  <si>
    <t>Betula pendula, Pinus sylvestris</t>
  </si>
  <si>
    <t>Betula pendula, Picea ajanensis</t>
  </si>
  <si>
    <t>Betula pendula, Larix decidua, L. sukaczewii</t>
  </si>
  <si>
    <t>Eucaliptus</t>
  </si>
  <si>
    <t>MYA</t>
  </si>
  <si>
    <t>NEP</t>
  </si>
  <si>
    <t>Rozanov and Rozanova, 1964</t>
  </si>
  <si>
    <t>Rozanov B.G. and Rozanova I.M.</t>
  </si>
  <si>
    <t>Biological circulation of nutrient elements of bamboo in the tropical forests of Burma</t>
  </si>
  <si>
    <t>Botanicheskii Zhurn. (Rus. Botan. Journ.), 1964. Vol. 49. No. 3. P. 348-357.</t>
  </si>
  <si>
    <t>Yoda K.</t>
  </si>
  <si>
    <t>A preliminary survey of the forest vegetation of eastern Nepal. II. General description, structure and floristic composition of the sample plots chosen from different vegetation zones</t>
  </si>
  <si>
    <t>J. Coll. Arts Sci. Chiba Univ. 1967. Vol. 5. P. 99-140; III. Plant biomass in the sample plots chosen from different vegetation zones. 1968. IBID. P. 277-302.</t>
  </si>
  <si>
    <t>Yoda, 1967</t>
  </si>
  <si>
    <t>3120-3680</t>
  </si>
  <si>
    <t>2720-2760</t>
  </si>
  <si>
    <t>2720-2761</t>
  </si>
  <si>
    <t>Climax</t>
  </si>
  <si>
    <t>150-400</t>
  </si>
  <si>
    <t>Vedrova, 1998</t>
  </si>
  <si>
    <t>Betula pendula, Pinus sibirica</t>
  </si>
  <si>
    <t>Thesis for a degree of Doctor of Agricultural Sciences – forestry and silviculture. Kiev: National University of Life and Environmental Sciences of Ukraine. https://nubip.edu.ua/sites/default/files/u145/%D0%91%D1%96%D0%BB%D0%BE%D1%83%D1%81_0.pdf</t>
  </si>
  <si>
    <t>Betula, Alnus glutinosa</t>
  </si>
  <si>
    <t>Pinus sylvestria, Betula pendula, B. pubescens</t>
  </si>
  <si>
    <t>Populus tremula, Betula pendula, B. pubescens</t>
  </si>
  <si>
    <t>Querqus, Carpinus betulus</t>
  </si>
  <si>
    <t>Cyh</t>
  </si>
  <si>
    <t>Чозения</t>
  </si>
  <si>
    <t>Betula, Larix gmelinii</t>
  </si>
  <si>
    <t>Betula, Populus tremula</t>
  </si>
  <si>
    <t>Quercus senescens</t>
  </si>
  <si>
    <t>Quercus variabilis</t>
  </si>
  <si>
    <t>Quercus wutaishanica</t>
  </si>
  <si>
    <t>Quercus castaneifolia</t>
  </si>
  <si>
    <t>Quercus acutissima</t>
  </si>
  <si>
    <t>Quercus pannosa</t>
  </si>
  <si>
    <t>Lakyda et al., 2016</t>
  </si>
  <si>
    <t>TJK</t>
  </si>
  <si>
    <t>Lakyda, 1995, 1996; Lakyda, Domashovets, 2009</t>
  </si>
  <si>
    <t>Lakyda, Domashovets, 2009; Lakyda et al., 2010c</t>
  </si>
  <si>
    <t>Robinia pseudoacacia, Pinus sylvestris</t>
  </si>
  <si>
    <t>10-15</t>
  </si>
  <si>
    <t>10-20</t>
  </si>
  <si>
    <t>3-5</t>
  </si>
  <si>
    <t>5-8</t>
  </si>
  <si>
    <t>5-10</t>
  </si>
  <si>
    <t>5-9</t>
  </si>
  <si>
    <t>6-7</t>
  </si>
  <si>
    <t>6-8</t>
  </si>
  <si>
    <t>9-12</t>
  </si>
  <si>
    <t>9-30</t>
  </si>
  <si>
    <t>2-3</t>
  </si>
  <si>
    <t>5-15</t>
  </si>
  <si>
    <t>Number of sampled trees</t>
  </si>
  <si>
    <t>DBH</t>
  </si>
  <si>
    <t>Lakyda P.I. et al.</t>
  </si>
  <si>
    <t>Lakyda P.I., Vasilishin R.D., Blyshchyk V.I., Terentév A.Yu., Lakyda I.P., Domashovets'G.S., Volodymyrenko V.M., Bilous A.M., Matushevich L.M., Melnik O.M., Aleksiyuk I.L., Lovins'ka V.M., Stratiy N.V.</t>
  </si>
  <si>
    <t>Needleleave forest of Ukraine: experimental data on live biomass</t>
  </si>
  <si>
    <t>Kosun'-Shevchenkovskiy: FOP Gavrishenko, 2016. 480 p.</t>
  </si>
  <si>
    <t>Field Name</t>
  </si>
  <si>
    <t>Description</t>
  </si>
  <si>
    <t xml:space="preserve">unique record ID </t>
  </si>
  <si>
    <t>Dominant tree species, Latin name</t>
  </si>
  <si>
    <t>even- or uneven-aged</t>
  </si>
  <si>
    <t>Natural or planted</t>
  </si>
  <si>
    <t>Leaf area index of trees</t>
  </si>
  <si>
    <t>Year of measurements</t>
  </si>
  <si>
    <t>Tree species code, see "Species" sheet</t>
  </si>
  <si>
    <t>Рододендрон</t>
  </si>
  <si>
    <r>
      <t>Usoltsev et al., 2004</t>
    </r>
    <r>
      <rPr>
        <i/>
        <sz val="11"/>
        <rFont val="Calibri"/>
        <family val="2"/>
        <charset val="204"/>
      </rPr>
      <t>c</t>
    </r>
  </si>
  <si>
    <r>
      <t>Cannell, 1980</t>
    </r>
    <r>
      <rPr>
        <vertAlign val="superscript"/>
        <sz val="11"/>
        <rFont val="Calibri"/>
        <family val="2"/>
        <charset val="204"/>
      </rPr>
      <t xml:space="preserve"> </t>
    </r>
  </si>
  <si>
    <t>Site index</t>
  </si>
  <si>
    <t>Longitude, decimal degrees</t>
  </si>
  <si>
    <t>Number of trees selected for destructive sampling</t>
  </si>
  <si>
    <t>Number of trees per hectare</t>
  </si>
  <si>
    <t>Latitude, decimal degrees</t>
  </si>
  <si>
    <t>Ph. D. Thesis. Ioshkar-Ola: Technical University, 2001. 22 p.</t>
  </si>
  <si>
    <t>Unit</t>
  </si>
  <si>
    <t>years</t>
  </si>
  <si>
    <t>m</t>
  </si>
  <si>
    <t>cm</t>
  </si>
  <si>
    <t>#/ha</t>
  </si>
  <si>
    <t>m**2/ha</t>
  </si>
  <si>
    <t>m**3/ha</t>
  </si>
  <si>
    <t>t/ha</t>
  </si>
  <si>
    <t>Mean stand age, years</t>
  </si>
  <si>
    <t>Average diameter at breast height, cm</t>
  </si>
  <si>
    <t>Live biomass of stem over bark, dry matter t/ha</t>
  </si>
  <si>
    <t>Live biomass of foliage, dry matter t/ha</t>
  </si>
  <si>
    <t>Live biomass of stump &amp; roots, dry matter t/ha</t>
  </si>
  <si>
    <t>Live biomass of roots with the diameter less then 1 mm, dry matter t/ha</t>
  </si>
  <si>
    <t>Live biomass of roots with the diameter less then 2 mm, dry matter t/ha</t>
  </si>
  <si>
    <t>Live biomass of roots with the diameter less then 5 mm, dry matter t/ha</t>
  </si>
  <si>
    <t>Live biomass of roots with the diameter less then 7 mm, dry matter t/ha</t>
  </si>
  <si>
    <t>Above-ground live biomass of bushes, dry matter t/ha</t>
  </si>
  <si>
    <t>Above-ground live biomass of understory, dry matter t/ha</t>
  </si>
  <si>
    <t>Total live biomass of understory, dry matter t/ha</t>
  </si>
  <si>
    <t>Above-ground live biomass of green forest floor, dry matter t/ha</t>
  </si>
  <si>
    <t>Total live biomass of green forest floor, dry matter t/ha</t>
  </si>
  <si>
    <t>Biomass of snags, dry matter t/ha</t>
  </si>
  <si>
    <t>Biomass of logs, dry matter t/ha</t>
  </si>
  <si>
    <t>Biomass of coarse woody debris, dry matter t/ha</t>
  </si>
  <si>
    <t>Biomass of dead roots, dry matter t/ha</t>
  </si>
  <si>
    <t>Biomass of litter, dry matter t/ha</t>
  </si>
  <si>
    <t>Ecoregion</t>
  </si>
  <si>
    <t>Altitude, above see level, m</t>
  </si>
  <si>
    <t>Code of ecoregion (Olson, 2001), see sheet "Ecoregions"</t>
  </si>
  <si>
    <t>Ecoreg_ID</t>
  </si>
  <si>
    <t>Ecorefion_name</t>
  </si>
  <si>
    <t>Biome_ID</t>
  </si>
  <si>
    <t>Biome_name</t>
  </si>
  <si>
    <t>n_Plots</t>
  </si>
  <si>
    <t>Cardamom Mountains rain forests</t>
  </si>
  <si>
    <t>Tropical and Subtropical Moist Broadleaf Forests</t>
  </si>
  <si>
    <t>Irrawaddy moist deciduous forests</t>
  </si>
  <si>
    <t>Jian Nan subtropical evergreen forests</t>
  </si>
  <si>
    <t>Lower Gangetic Plains moist deciduous forests</t>
  </si>
  <si>
    <t>Myanmar coastal rain forests</t>
  </si>
  <si>
    <t>Northern Annamites rain forests</t>
  </si>
  <si>
    <t>Northern Indochina subtropical forests</t>
  </si>
  <si>
    <t>Northern Thailand-Laos moist deciduous forests</t>
  </si>
  <si>
    <t>South China-Vietnam subtropical evergreen forests</t>
  </si>
  <si>
    <t>Tenasserim-South Thailand semi-evergreen rain forests</t>
  </si>
  <si>
    <t>Upper Gangetic Plains moist deciduous forests</t>
  </si>
  <si>
    <t>Hainan Island monsoon rain forests</t>
  </si>
  <si>
    <t>Nansei Islands subtropical evergreen forests</t>
  </si>
  <si>
    <t>Taiwan subtropical evergreen forests</t>
  </si>
  <si>
    <t>Guizhou Plateau broadleaf and mixed forests</t>
  </si>
  <si>
    <t>Yunnan Plateau subtropical evergreen forests</t>
  </si>
  <si>
    <t>Central Indochina dry forests</t>
  </si>
  <si>
    <t>Tropical and Subtropical Dry Broadleaf Forests</t>
  </si>
  <si>
    <t>Chhota-Nagpur dry deciduous forests</t>
  </si>
  <si>
    <t>Irrawaddy dry forests</t>
  </si>
  <si>
    <t>Eastern Himalayan broadleaf forests</t>
  </si>
  <si>
    <t>Temperate Broadleaf and Mixed Forests</t>
  </si>
  <si>
    <t>Western Himalayan broadleaf forests</t>
  </si>
  <si>
    <t>Appenine deciduous montane forests</t>
  </si>
  <si>
    <t>Atlantic mixed forests</t>
  </si>
  <si>
    <t>Balkan mixed forests</t>
  </si>
  <si>
    <t>Baltic mixed forests</t>
  </si>
  <si>
    <t>Cantabrian mixed forests</t>
  </si>
  <si>
    <t>Caspian Hyrcanian mixed forests</t>
  </si>
  <si>
    <t>Caucasus mixed forests</t>
  </si>
  <si>
    <t>Celtic broadleaf forests</t>
  </si>
  <si>
    <t>Central China loess plateau mixed forests</t>
  </si>
  <si>
    <t>Central European mixed forests</t>
  </si>
  <si>
    <t>Central Korean deciduous forests</t>
  </si>
  <si>
    <t>Changbai Mountains mixed forests</t>
  </si>
  <si>
    <t>Changjiang Plain evergreen forests</t>
  </si>
  <si>
    <t>Crimean Submediterranean forest complex</t>
  </si>
  <si>
    <t>Daba Mountains evergreen forests</t>
  </si>
  <si>
    <t>Dinaric Mountains mixed forests</t>
  </si>
  <si>
    <t>East European forest steppe</t>
  </si>
  <si>
    <t>English Lowlands beech forests</t>
  </si>
  <si>
    <t>Euxine-Colchic broadleaf forests</t>
  </si>
  <si>
    <t>Hokkaido deciduous forests</t>
  </si>
  <si>
    <t>Huang He Plain mixed forests</t>
  </si>
  <si>
    <t>Manchurian mixed forests</t>
  </si>
  <si>
    <t>Nihonkai evergreen forests</t>
  </si>
  <si>
    <t>Nihonkai montane deciduous forests</t>
  </si>
  <si>
    <t>Northeast China Plain deciduous forests</t>
  </si>
  <si>
    <t>Pannonian mixed forests</t>
  </si>
  <si>
    <t>Qin Ling Mountains deciduous forests</t>
  </si>
  <si>
    <t>Rodope montane mixed forests</t>
  </si>
  <si>
    <t>Sarmatic mixed forests</t>
  </si>
  <si>
    <t>Sichuan Basin evergreen broadleaf forests</t>
  </si>
  <si>
    <t>South Sakhalin-Kurile mixed forests</t>
  </si>
  <si>
    <t>Taiheiyo evergreen forests</t>
  </si>
  <si>
    <t>Taiheiyo montane deciduous forests</t>
  </si>
  <si>
    <t>Tarim Basin deciduous forests and steppe</t>
  </si>
  <si>
    <t>Ussuri broadleaf and mixed forests</t>
  </si>
  <si>
    <t>Western Siberian hemiboreal forests</t>
  </si>
  <si>
    <t>Western European broadleaf forests</t>
  </si>
  <si>
    <t>Zagros Mountains forest steppe</t>
  </si>
  <si>
    <t>Eastern Himalayan subalpine conifer forests</t>
  </si>
  <si>
    <t>Temperate Coniferous Forests</t>
  </si>
  <si>
    <t>Alps conifer and mixed forests</t>
  </si>
  <si>
    <t>Altai montane forest and forest steppe</t>
  </si>
  <si>
    <t>Carpathian montane forests</t>
  </si>
  <si>
    <t>Da Hinggan-Dzhagdy Mountains conifer forests</t>
  </si>
  <si>
    <t>Helanshan montane conifer forests</t>
  </si>
  <si>
    <t>Hengduan Mountains subalpine conifer forests</t>
  </si>
  <si>
    <t>Hokkaido montane conifer forests</t>
  </si>
  <si>
    <t>Honshu alpine conifer forests</t>
  </si>
  <si>
    <t>Northeastern Himalayan subalpine conifer forests</t>
  </si>
  <si>
    <t>Nujiang Langcang Gorge alpine conifer and mixed forests</t>
  </si>
  <si>
    <t>Qilian Mountains conifer forests</t>
  </si>
  <si>
    <t>Qionglai-Minshan conifer forests</t>
  </si>
  <si>
    <t>Sayan montane conifer forests</t>
  </si>
  <si>
    <t>Tian Shan montane conifer forests</t>
  </si>
  <si>
    <t>East Siberian taiga</t>
  </si>
  <si>
    <t>Boreal Forests/Taiga</t>
  </si>
  <si>
    <t>Kamchatka-Kurile taiga</t>
  </si>
  <si>
    <t>Northeast Siberian taiga</t>
  </si>
  <si>
    <t>Okhotsk-Manchurian taiga</t>
  </si>
  <si>
    <t>Scandinavian and Russian taiga</t>
  </si>
  <si>
    <t>Trans-Baikal conifer forests</t>
  </si>
  <si>
    <t>Ural montane forests and tundra</t>
  </si>
  <si>
    <t>West Siberian taiga</t>
  </si>
  <si>
    <t>Altai steppe and semi-desert</t>
  </si>
  <si>
    <t>Temperate Grasslands, Savannas, and Shrublands</t>
  </si>
  <si>
    <t>Daurian forest steppe</t>
  </si>
  <si>
    <t>Gissaro-Alai open woodlands</t>
  </si>
  <si>
    <t>Kazakh forest steppe</t>
  </si>
  <si>
    <t>Kazakh steppe</t>
  </si>
  <si>
    <t>Kazakh upland</t>
  </si>
  <si>
    <t>Mongolian-Manchurian grassland</t>
  </si>
  <si>
    <t>Pontic steppe</t>
  </si>
  <si>
    <t>Sayan Intermontane steppe</t>
  </si>
  <si>
    <t>Selenge-Orkhon forest steppe</t>
  </si>
  <si>
    <t>South Siberian forest steppe</t>
  </si>
  <si>
    <t>Tian Shan foothill arid steppe</t>
  </si>
  <si>
    <t>Amur meadow steppe</t>
  </si>
  <si>
    <t>Flooded Grasslands and Savannas</t>
  </si>
  <si>
    <t>Nenjiang River grassland</t>
  </si>
  <si>
    <t>Suiphun-Khanka meadows and forest meadows</t>
  </si>
  <si>
    <t>Altai alpine meadow and tundra</t>
  </si>
  <si>
    <t>Montane Grasslands and Shrublands</t>
  </si>
  <si>
    <t>Central Tibetan Plateau alpine steppe</t>
  </si>
  <si>
    <t>Eastern Himalayan alpine shrub and meadows</t>
  </si>
  <si>
    <t>Khangai Mountains alpine meadow</t>
  </si>
  <si>
    <t>Ordos Plateau steppe</t>
  </si>
  <si>
    <t>Qilian Mountains subalpine meadows</t>
  </si>
  <si>
    <t>Southeast Tibet shrublands and meadows</t>
  </si>
  <si>
    <t>Tian Shan montane steppe and meadows</t>
  </si>
  <si>
    <t>Yarlung Tsangpo arid steppe</t>
  </si>
  <si>
    <t>Kalaallit Nunaat low arctic tundra</t>
  </si>
  <si>
    <t>Tundra</t>
  </si>
  <si>
    <t>Cherskii-Kolyma mountain tundra</t>
  </si>
  <si>
    <t>Kamchatka Mountain tundra and forest tundra</t>
  </si>
  <si>
    <t>Northwest Russian-Novaya Zemlya tundra</t>
  </si>
  <si>
    <t>Taimyr-Central Siberian tundra</t>
  </si>
  <si>
    <t>Trans-Baikal Bald Mountain tundra</t>
  </si>
  <si>
    <t>Yamal-Gydan tundra</t>
  </si>
  <si>
    <t>Iberian sclerophyllous and semi-deciduous forests</t>
  </si>
  <si>
    <t>Mediterranean Forests, Woodlands, and Scrub</t>
  </si>
  <si>
    <t>Italian sclerophyllous and semi-deciduous forests</t>
  </si>
  <si>
    <t>Northeastern Spain and Southern France Mediterranean forests</t>
  </si>
  <si>
    <t>Northwest Iberian montane forests</t>
  </si>
  <si>
    <t>Tyrrhenian-Adriatic Sclerophyllous and mixed forests</t>
  </si>
  <si>
    <t>Northwestern thorn scrub forests</t>
  </si>
  <si>
    <t>Deserts and Xeric Shrublands</t>
  </si>
  <si>
    <t>Central Asian southern desert</t>
  </si>
  <si>
    <t>Junggar Basin semi-desert</t>
  </si>
  <si>
    <t>Kazakh semi-desert</t>
  </si>
  <si>
    <t>Taklimakan desert</t>
  </si>
  <si>
    <t>a.s.l. m</t>
  </si>
  <si>
    <t>Pinus nigra subsp. Pallasiana</t>
  </si>
  <si>
    <t>Pine, black</t>
  </si>
  <si>
    <t xml:space="preserve">Growing stock volume, m3/ha - Volume of stems of all living trees </t>
  </si>
  <si>
    <t>Reference to the source publication</t>
  </si>
  <si>
    <t>Above-ground live biomass of undergrowth (young tree species regeneration), dry matter t/ha</t>
  </si>
  <si>
    <t>Biomass of dead branches of living trees, dry matter t/ha</t>
  </si>
  <si>
    <t>Site index code (from 0 to 12, 0 means that forest can reach 49-53 m height at 100 years old, 12 class – 5-8 m height only) Shvidenko et al., 2008</t>
  </si>
  <si>
    <t>Average height of the stand – height of a tree with average DBH on the plot, obtained from the diameter-height curve, m</t>
  </si>
  <si>
    <t>Ratio of basal area of a plot to basal area of the "normal stand" - ideal stands due to national standards, typically between 0 and 1 (Shvidenko et al., 2008)</t>
  </si>
  <si>
    <t>total cross-sectional area of live trees at breast height (1.3 m above ground) in a plot, m2/ha</t>
  </si>
  <si>
    <t>Live biomass of bark of stem, dry matter t/ha</t>
  </si>
  <si>
    <t>Live biomass of branches over bark, dry matter t/ha</t>
  </si>
  <si>
    <t>Country code (ISO ALPHA-3)</t>
  </si>
  <si>
    <t>Stand age</t>
  </si>
  <si>
    <t>Alternative name</t>
  </si>
  <si>
    <t>p.lb.st</t>
  </si>
  <si>
    <t>p.lb.br</t>
  </si>
  <si>
    <t>p.lb.fo</t>
  </si>
  <si>
    <t>p.lb.ro</t>
  </si>
  <si>
    <t>p.lb.sb</t>
  </si>
  <si>
    <t>p.lb.us</t>
  </si>
  <si>
    <t>p.lb.bu</t>
  </si>
  <si>
    <t>p.lb.ro1</t>
  </si>
  <si>
    <t>p.lb.ro2</t>
  </si>
  <si>
    <t>p.lb.ro5</t>
  </si>
  <si>
    <t>p.lb.ro7</t>
  </si>
  <si>
    <t>p.lb.ug</t>
  </si>
  <si>
    <t>p.lb.ust</t>
  </si>
  <si>
    <t>p.lb.ff</t>
  </si>
  <si>
    <t>p.lb.fft</t>
  </si>
  <si>
    <t>p.db.sn</t>
  </si>
  <si>
    <t>p.db.lo</t>
  </si>
  <si>
    <t>p.db.cwd</t>
  </si>
  <si>
    <t>p.db.db</t>
  </si>
  <si>
    <t>p.db.ro</t>
  </si>
  <si>
    <t>p.db.li</t>
  </si>
  <si>
    <t>p.country</t>
  </si>
  <si>
    <t>p.latitude</t>
  </si>
  <si>
    <t>p.longitude</t>
  </si>
  <si>
    <t>p.altitude</t>
  </si>
  <si>
    <t>p.year</t>
  </si>
  <si>
    <t>p.lai</t>
  </si>
  <si>
    <t>p.ecoregion</t>
  </si>
  <si>
    <t>p.reference</t>
  </si>
  <si>
    <t>p.a.stbh</t>
  </si>
  <si>
    <t>p.rs</t>
  </si>
  <si>
    <t>p.d.bh</t>
  </si>
  <si>
    <t>p.h.t</t>
  </si>
  <si>
    <t>p.n.tr</t>
  </si>
  <si>
    <t>p.n.trs</t>
  </si>
  <si>
    <t>p.si</t>
  </si>
  <si>
    <t>p.age</t>
  </si>
  <si>
    <t>p.origin</t>
  </si>
  <si>
    <t>p.age.str</t>
  </si>
  <si>
    <t>p.spec.comp</t>
  </si>
  <si>
    <t>p.id</t>
  </si>
  <si>
    <t>p.spec.dom</t>
  </si>
  <si>
    <t>p.spec.code</t>
  </si>
  <si>
    <t>100-Ac</t>
  </si>
  <si>
    <t>100-Ah</t>
  </si>
  <si>
    <t>100-Al</t>
  </si>
  <si>
    <t>100-As</t>
  </si>
  <si>
    <t>100-Be</t>
  </si>
  <si>
    <t>100-Bi</t>
  </si>
  <si>
    <t>100-Bn</t>
  </si>
  <si>
    <t>100-Ca</t>
  </si>
  <si>
    <t>100-Ch</t>
  </si>
  <si>
    <t>100-Chi</t>
  </si>
  <si>
    <t>100-Cho</t>
  </si>
  <si>
    <t>100-CJ</t>
  </si>
  <si>
    <t>100-CW</t>
  </si>
  <si>
    <t>100-Cyh</t>
  </si>
  <si>
    <t>100-FD</t>
  </si>
  <si>
    <t>100-Fi</t>
  </si>
  <si>
    <t>100-Gu</t>
  </si>
  <si>
    <t>100-Hb</t>
  </si>
  <si>
    <t>100-He</t>
  </si>
  <si>
    <t>100-Hi</t>
  </si>
  <si>
    <t>100-Ho</t>
  </si>
  <si>
    <t>100-Ir</t>
  </si>
  <si>
    <t>100-La</t>
  </si>
  <si>
    <t>100-Li</t>
  </si>
  <si>
    <t>100-Lo</t>
  </si>
  <si>
    <t>100-Mer</t>
  </si>
  <si>
    <t>100-Met</t>
  </si>
  <si>
    <t>100-Oa</t>
  </si>
  <si>
    <t>100-OC</t>
  </si>
  <si>
    <t>100-Pb</t>
  </si>
  <si>
    <t>100-Pd</t>
  </si>
  <si>
    <t>100-Pi</t>
  </si>
  <si>
    <t>100-Pk</t>
  </si>
  <si>
    <t>100-Po</t>
  </si>
  <si>
    <t>100-Ps</t>
  </si>
  <si>
    <t>100-Rh</t>
  </si>
  <si>
    <t>100-Sa</t>
  </si>
  <si>
    <t>100-Sp</t>
  </si>
  <si>
    <t>100-Te</t>
  </si>
  <si>
    <t>100-Wi</t>
  </si>
  <si>
    <t>100-Аc</t>
  </si>
  <si>
    <t>97-Al,3-Bi</t>
  </si>
  <si>
    <t>96-Al,2-Bi,2-Oa</t>
  </si>
  <si>
    <t>96-Al,2-Bi,2-Al</t>
  </si>
  <si>
    <t>97-As,3-Bi</t>
  </si>
  <si>
    <t>97-Bi,3-As</t>
  </si>
  <si>
    <t>96-Bi,2-Aк,2-Bi</t>
  </si>
  <si>
    <t>97-Bi,3-Hb</t>
  </si>
  <si>
    <t>95-Bi,2-Hb,2-At,1-Al</t>
  </si>
  <si>
    <t>96-Bi,2-Oa,2-Al</t>
  </si>
  <si>
    <t>97-Bi,3-Pi</t>
  </si>
  <si>
    <t>96-Bi,2-Sp,2-Fi</t>
  </si>
  <si>
    <t>96-Bi,2-Wi,2-Al</t>
  </si>
  <si>
    <t>97-Bi,3-Рi</t>
  </si>
  <si>
    <t>96-Fi,2-Be,2-Sp</t>
  </si>
  <si>
    <t>97-Fi,3-Bi</t>
  </si>
  <si>
    <t>97-Fi,3-Sp</t>
  </si>
  <si>
    <t>96-Fi,2-Sp,2-Be</t>
  </si>
  <si>
    <t>97-La,3-Bi</t>
  </si>
  <si>
    <t>97-La,3-Sp</t>
  </si>
  <si>
    <t>97-Oa,3-Li</t>
  </si>
  <si>
    <t>97-Pi,3-Bi</t>
  </si>
  <si>
    <t>95-Pi,2-Bi,2-Wi,1-Sp</t>
  </si>
  <si>
    <t>96-Pi,2-Bi,2-La</t>
  </si>
  <si>
    <t>96-Pi,2-Lo,2-Ma</t>
  </si>
  <si>
    <t>97-Pi,3-Sp</t>
  </si>
  <si>
    <t>97-Sp,3-Fi</t>
  </si>
  <si>
    <t>97-Sp,3-Ps</t>
  </si>
  <si>
    <t>60-Ah3Al1Sp</t>
  </si>
  <si>
    <t>20-Ah,40-Ma,20-Haz,10-Li,10-Wi</t>
  </si>
  <si>
    <t>20-Be,10-Ma,70-Ot</t>
  </si>
  <si>
    <t>20-Be,20-Ma,10-Hb,50-Ot</t>
  </si>
  <si>
    <t>20-Ma,10-Be,70-Ot</t>
  </si>
  <si>
    <t>20-Oa,30-Ah,30-Ma,10-Haz,10-Li</t>
  </si>
  <si>
    <t>20-Oa,40-Ma,30-Ah,10-Haz</t>
  </si>
  <si>
    <t>30-Ah,20-Hb,20-As,20-Al,10-Sp</t>
  </si>
  <si>
    <t>30-Ah,30-Al,30-Sp,10-Oa</t>
  </si>
  <si>
    <t>30-Ah,30-Sp,20-Ma,20-Oa</t>
  </si>
  <si>
    <t>30-Ah,40-Ma,10-Oa,10-Li,10-Haz</t>
  </si>
  <si>
    <t>30-Ah,40-Ma,20-Haz,10-Oa</t>
  </si>
  <si>
    <t>30-Ah,60-Oa,10-Ma</t>
  </si>
  <si>
    <t>30-Be,30-Oa,20-Hb,20-Ot</t>
  </si>
  <si>
    <t>30-Be,70-Mag</t>
  </si>
  <si>
    <t>30-Bi,30-As,20-Pi,20-La</t>
  </si>
  <si>
    <t>30-Fi,30-Bi,20-Ps,20-Sp</t>
  </si>
  <si>
    <t>30-Fi,30-Oa,20-Ma,20-Ot</t>
  </si>
  <si>
    <t>30-Fi,50-Sp,20-Bi</t>
  </si>
  <si>
    <t>30-Hb,20-Be,20-Ma,30-Ot</t>
  </si>
  <si>
    <t>30-La,30-Ps,30-Bi,10-Sp</t>
  </si>
  <si>
    <t>30-Li,30-Bi,20-Fi,10-Sp,10-So</t>
  </si>
  <si>
    <t>30-Ma,20-Oa,20-Hb,20-Be,10-Ot</t>
  </si>
  <si>
    <t>30-Oa,20-Be,10-Ma,40-Ot</t>
  </si>
  <si>
    <t>30-Oa,20-CW,50-Ot</t>
  </si>
  <si>
    <t>30-Oa,30-Hb,40-Li</t>
  </si>
  <si>
    <t>30-Oa,30-Ma,20-Ah,10-Li,10-Haz</t>
  </si>
  <si>
    <t>30-Oa,30-Ma,20-Hb,20-Haz</t>
  </si>
  <si>
    <t>30-Oa,40-Hb,20-Li,10-Ma</t>
  </si>
  <si>
    <t>30-Oa,40-Li,20-Bi,10-As</t>
  </si>
  <si>
    <t>30-Oa,50-Ah,20-Ma</t>
  </si>
  <si>
    <t>30-Pi,40-Bi,30-As</t>
  </si>
  <si>
    <t>30-Pk,30-Sp,20-Bi,10-Fi,10-Ma</t>
  </si>
  <si>
    <t>30-Pk,30-Sp,20-Bi,20-Li</t>
  </si>
  <si>
    <t>30-Ps,30-Fi,40-Bi</t>
  </si>
  <si>
    <t>30-Ps,30-Sp,20-Bi,10-Fi,10-Ma</t>
  </si>
  <si>
    <t>29-Sp,29-Bi,19-Ps,10-Fi,10-La,3-О</t>
  </si>
  <si>
    <t>30-Sp,30-Fi,40-Be</t>
  </si>
  <si>
    <t>30-Sp,30-Li,20-Bi,10-Ps,10-Fi</t>
  </si>
  <si>
    <t>30-Sp,30-Ps,20-La,20-Fi</t>
  </si>
  <si>
    <t>30-Sp,61-Fi,3-Bi,3-Be,3-Ps</t>
  </si>
  <si>
    <t>30-Sp,60-Fi,10-Bi</t>
  </si>
  <si>
    <t>40-Ah,20-Hb,20-Al,10-Sp,10-Oa</t>
  </si>
  <si>
    <t>40-Ah,20-Li,20-Ma,20-Haz</t>
  </si>
  <si>
    <t>40-Ah,30-Hb,20-Sp,10-Ma</t>
  </si>
  <si>
    <t>40-Ah,30-Li,20-Hb,10-Oa</t>
  </si>
  <si>
    <t>40-Ah,30-Ma,20-Haz,10-Oa</t>
  </si>
  <si>
    <t>40-Ah,30-Oa,30-Li</t>
  </si>
  <si>
    <t>40-Ah,40-Al,20-Sp</t>
  </si>
  <si>
    <t>40-Ah,30-Ps,30-Oa</t>
  </si>
  <si>
    <t>40-Al,30-Sp,10-Bi,10-Oa</t>
  </si>
  <si>
    <t>40-As,20-Ah,20-Li,10-Ma,10-Oa</t>
  </si>
  <si>
    <t>40-As,30-Bi,30-Hb</t>
  </si>
  <si>
    <t>40-As,60-Bi</t>
  </si>
  <si>
    <t>40-Be,20-Oa,10-Hb,10-Ma,20-Ot</t>
  </si>
  <si>
    <t>40-Be,40-Fi,20-Sp</t>
  </si>
  <si>
    <t>40-Be,40-Sp,20-Sp</t>
  </si>
  <si>
    <t>40-Be,60-Mag</t>
  </si>
  <si>
    <t>40-Bi,30-Li,10-Ps,10-Sp,10-Fi</t>
  </si>
  <si>
    <t>40-Bi,30-Pi,20-As,10-La</t>
  </si>
  <si>
    <t>40-Fi,30-Sp,30-Bi</t>
  </si>
  <si>
    <t>40-Fi,40-Be,20-Sp</t>
  </si>
  <si>
    <t>40-Fi,40-Ps,10-Sp,10-Bi</t>
  </si>
  <si>
    <t>40-Fi,40-Sp,20-Bi</t>
  </si>
  <si>
    <t>40-Fi,40-Sp,20-Li</t>
  </si>
  <si>
    <t>40-Fi,50-Bi,10-Ps</t>
  </si>
  <si>
    <t>40-Hb,20-Bc,20-Li,10-Ma,10-Sp</t>
  </si>
  <si>
    <t>40-Hb,30-Ma,10-Be,10-Al,10-Sp</t>
  </si>
  <si>
    <t>80-Hb,10-Ma,10-Li</t>
  </si>
  <si>
    <t>40-La-30-Ps,10-Sp,20-Bi</t>
  </si>
  <si>
    <t>40-La,30-Ps,10-Sp,20-Bi</t>
  </si>
  <si>
    <t>40-La,40-Pi,20-Sp</t>
  </si>
  <si>
    <t>40-Li,30-Ma,30-Oa</t>
  </si>
  <si>
    <t>40-Oa,20-Be,20-Bi,10-Al,10-Al</t>
  </si>
  <si>
    <t>40-Oa,30-Ah,30-Li</t>
  </si>
  <si>
    <t>40-Oa,30-Be,10-Hb,10-Ma,10-Ot</t>
  </si>
  <si>
    <t>40-Oa,40-Ah,20-Ma</t>
  </si>
  <si>
    <t>40-Oa,40-Hb,10-Be,10-Ah</t>
  </si>
  <si>
    <t>40-Oa,40-Hb,10-Ma,10-Ah</t>
  </si>
  <si>
    <t>40-Oa,40-Ma,10-Ah,10-Haz</t>
  </si>
  <si>
    <t>40-Oa,50-Ah,10-Ac</t>
  </si>
  <si>
    <t>40-Oa,50-Hb,10-Ma</t>
  </si>
  <si>
    <t>40-Oa,50-Pi,10-As</t>
  </si>
  <si>
    <t>40-Pi,30-La,30-Ps</t>
  </si>
  <si>
    <t>40-Pi,40-Bi,20-Al</t>
  </si>
  <si>
    <t>40-Pi,40-Bi,20-As</t>
  </si>
  <si>
    <t>40-Pi,60-Bi</t>
  </si>
  <si>
    <t>40-Pi,60-Ps</t>
  </si>
  <si>
    <t>40-Pk,20-Ah,20-Bi,10-Fi,10-Li</t>
  </si>
  <si>
    <t>40-Pk,20-Bi,20-Li,10-Sp,10-Ma</t>
  </si>
  <si>
    <t>40-Pk,20-La,20-Bi,10-Sp,10-Oa</t>
  </si>
  <si>
    <t>40-Pk,20-Li,10-Bi,10-Ma,10-Sp,10-Oa</t>
  </si>
  <si>
    <t>40-Pk,30-Sp,20-Fi,10-Bi</t>
  </si>
  <si>
    <t>39-Ps,10-Fi,38-Po,10-Li,3-Bi</t>
  </si>
  <si>
    <t>40-Ps,20-Sp,20-Bi,10-Pi,10-La</t>
  </si>
  <si>
    <t>40-Ps,30-Fi,30-Bi</t>
  </si>
  <si>
    <t>40-Ps,30-Sp,30-Fi</t>
  </si>
  <si>
    <t>40-Ps,40-Fi,10-Sp,10-Bi</t>
  </si>
  <si>
    <t>38-Sp,10-La,29-Al,20Bi,3-Ps</t>
  </si>
  <si>
    <t>40-Sp,30-Bi,20-Fi,5-Li,5-Ma</t>
  </si>
  <si>
    <t>40-Sp,30-Fi,10-Bi,10-Be,10-Ps</t>
  </si>
  <si>
    <t>40-Sp,30-Fi,20-Bi,10-Pi</t>
  </si>
  <si>
    <t>40-Sp,30-Fi,30-Ps</t>
  </si>
  <si>
    <t>40-Sp,30-Pi,20-As,10-Bi</t>
  </si>
  <si>
    <t>40-Sp,30-Pk,20-Li,10-Oa</t>
  </si>
  <si>
    <t>40-Sp,30-Ps,10-La,20-Bi</t>
  </si>
  <si>
    <t>40-Sp,40-Bi,10-Pi,10-Fi</t>
  </si>
  <si>
    <t>40-Sp,40-Bi,20-Fi</t>
  </si>
  <si>
    <t>40-Sp,40-Fi,10-Bi,10-As</t>
  </si>
  <si>
    <t>40-Sp,40-Pi,20-Bi</t>
  </si>
  <si>
    <t>40-Sp,50-Bi,10-Al</t>
  </si>
  <si>
    <t>40-Sp,50-Bi,20-Fi,10-Li</t>
  </si>
  <si>
    <t>40-Sp,60-La</t>
  </si>
  <si>
    <t>50-Ah,20-Li,10-Oa,10-Ma,10-Haz</t>
  </si>
  <si>
    <t>50-Ah,20-Oa,20-Li,10-Ma</t>
  </si>
  <si>
    <t>50-Ah,30-Al,10-Li,10-As</t>
  </si>
  <si>
    <t>50-Ah30-Al,20-Sp</t>
  </si>
  <si>
    <t>50-Ah,30-Hb,10-Oa,10-Ma</t>
  </si>
  <si>
    <t>50-Ah,30-Oa,20-Ma</t>
  </si>
  <si>
    <t>50-Ah,40-Al,10-Sp</t>
  </si>
  <si>
    <t>50-Ah,50-Al</t>
  </si>
  <si>
    <t>50-Al,10-Oa,10-Bi,10-Ah</t>
  </si>
  <si>
    <t>50-Al,30-Wi,20-Bi</t>
  </si>
  <si>
    <t>50-Al,40-Bi,10-Sp</t>
  </si>
  <si>
    <t>50-As,20-Sp,20-Bi,10-Fi</t>
  </si>
  <si>
    <t>50-As,30-Al,20-Bi</t>
  </si>
  <si>
    <t>50-As,30-Bi,10-Pi,10-La</t>
  </si>
  <si>
    <t>50-As,30-Bi,20-Wi</t>
  </si>
  <si>
    <t>50-As,30-Pi,20-Bi</t>
  </si>
  <si>
    <t>50-As,40-Bi,10-Pi</t>
  </si>
  <si>
    <t>50-As,40-Pi,10-Bi</t>
  </si>
  <si>
    <t>50-As,50-Bi</t>
  </si>
  <si>
    <t>49-As,48-Bi,3-Pi</t>
  </si>
  <si>
    <t>50-Be,30-Oa,10-Hb,10-Ma</t>
  </si>
  <si>
    <t>50-Be,50-Mag</t>
  </si>
  <si>
    <t>50-Bi,10-Ps,10-Li,10-Sp,10-Fi</t>
  </si>
  <si>
    <t>50-Bi,20-As,20-Wi,10-Pi</t>
  </si>
  <si>
    <t>50-Bi,20-Pi,20-Oa,10-Po</t>
  </si>
  <si>
    <t>50-Bi,30-Pi,10-La,10-As</t>
  </si>
  <si>
    <t>50-Bi,30-Pi,20-La</t>
  </si>
  <si>
    <t>50-Bi,30-Pi,20-Oa</t>
  </si>
  <si>
    <t>50-Bi,30-Pk,20-Sp</t>
  </si>
  <si>
    <t>50-Bi,30-Ps,20-Sp</t>
  </si>
  <si>
    <t>50-Bi,30-Sp,20-As</t>
  </si>
  <si>
    <t>50-Bi,40-Al,10-Sp</t>
  </si>
  <si>
    <t>50-Bi,40-As,10-Pi</t>
  </si>
  <si>
    <t>50-Bi,40-As,10-Sp</t>
  </si>
  <si>
    <t>50-Bi,40-As,10-Wi</t>
  </si>
  <si>
    <t>50-Bi,40-Pi,10-As</t>
  </si>
  <si>
    <t>48-Bi,38-Sp,10-Al,2-Al,2-Wi</t>
  </si>
  <si>
    <t>50-Bi,50-As</t>
  </si>
  <si>
    <t>50-Bi,50-Oa</t>
  </si>
  <si>
    <t>50-Bi,50-Pi</t>
  </si>
  <si>
    <t>50-Bi,50-Sp</t>
  </si>
  <si>
    <t>50-Fi,40-Sp,10-Ps</t>
  </si>
  <si>
    <t>50-Fi,20-Ps,10-Sp,20-Bi</t>
  </si>
  <si>
    <t>50-Fi,20-Ps,20-Bi,10-Sp</t>
  </si>
  <si>
    <t>50-Fi,20-Sp,10-La,10-Pi</t>
  </si>
  <si>
    <t>50-Fi,20-Sp,30-Bi</t>
  </si>
  <si>
    <t>50-Fi,40-Sp,10-Bi</t>
  </si>
  <si>
    <t>50-Fi,50-He</t>
  </si>
  <si>
    <t>50-Fi,50-La</t>
  </si>
  <si>
    <t>50-Fi,50-Sp</t>
  </si>
  <si>
    <t>50-Hb,30-Oa,10-Li,10-Bi</t>
  </si>
  <si>
    <t>50-La,20-Ps,30-Bi</t>
  </si>
  <si>
    <t>50-La,30-Ps,20-Sp</t>
  </si>
  <si>
    <t>50-La,40-Pi,10-Bi</t>
  </si>
  <si>
    <t>50-La,40-Ps,10-Sp</t>
  </si>
  <si>
    <t>50-La,50-Bi</t>
  </si>
  <si>
    <t>50-La,50-Fi</t>
  </si>
  <si>
    <t>50-La,50-Pi</t>
  </si>
  <si>
    <t>50-Li,20-Sp,20-Fi,10-El</t>
  </si>
  <si>
    <t>50-Li,30-Bi,10-Ma,10-Haz</t>
  </si>
  <si>
    <t>50-Li,50-Bi</t>
  </si>
  <si>
    <t>50-Oa,20-Hb,20-Ma,10-Wi</t>
  </si>
  <si>
    <t>50-Oa,20-Li,20-Ah,10-Ma</t>
  </si>
  <si>
    <t>50-Oa,30-Ah,10-Li,10-Ma</t>
  </si>
  <si>
    <t>50-Oa,30-Ah,20-Bi</t>
  </si>
  <si>
    <t>50-Oa,30-Al,10-Ac,10-Ir</t>
  </si>
  <si>
    <t>50-Oa,30-Be,10-La,10-Ah</t>
  </si>
  <si>
    <t>50-Oa,30-Bi,20-Be</t>
  </si>
  <si>
    <t>50-Oa,30-Hb,10-Ma,10-Li</t>
  </si>
  <si>
    <t>50-Oa,30-Hb,20-Li</t>
  </si>
  <si>
    <t>50-Oa,30-Li,20-Ah</t>
  </si>
  <si>
    <t>50-Oa,40-Hb,10-As</t>
  </si>
  <si>
    <t>50-Oa,40-Hb,10-Sp</t>
  </si>
  <si>
    <t>50-Oa,40-Li,10-Ma</t>
  </si>
  <si>
    <t>50-Oa,50-Ac</t>
  </si>
  <si>
    <t>50-Oa,50-Bi</t>
  </si>
  <si>
    <t>50-Oa,50-Hb</t>
  </si>
  <si>
    <t>50-Oa,5-Hb</t>
  </si>
  <si>
    <t>50-Oa,50-Li</t>
  </si>
  <si>
    <t>50-Oa,50-Ma</t>
  </si>
  <si>
    <t>50-Oa,50-P</t>
  </si>
  <si>
    <t>50-Pi,20-La,20-Bi,10-As</t>
  </si>
  <si>
    <t>50-Pi,20-La,20-Bi,10-Sp</t>
  </si>
  <si>
    <t>50-Pi,30-Bi,10-La,10-As</t>
  </si>
  <si>
    <t>50-Pi,30-Bi,20-Al</t>
  </si>
  <si>
    <t>50-Pi,30-Bi,20-La</t>
  </si>
  <si>
    <t>50-Pi,30-Hb,20-Oa</t>
  </si>
  <si>
    <t>50-Pi,40-Bi,10-La</t>
  </si>
  <si>
    <t>50-Pi,40-Bi,10-Sp</t>
  </si>
  <si>
    <t>50-Pi,50-Bi</t>
  </si>
  <si>
    <t>50-Pi,50-La</t>
  </si>
  <si>
    <t>50-Pi,50-Li</t>
  </si>
  <si>
    <t>50-Pi,50-Oa</t>
  </si>
  <si>
    <t>50-Pi,50-Sp</t>
  </si>
  <si>
    <t>50-Pk,30-Ma,10-Sp,10-Li</t>
  </si>
  <si>
    <t>48-Pk,39-La,10-Fi,3-Sp</t>
  </si>
  <si>
    <t>50-Ps,20-Fi,30-Bi</t>
  </si>
  <si>
    <t>50-Ps,20-P,20-Bi,10-Sp</t>
  </si>
  <si>
    <t>50-Ps,30-P,10-Sp,10-Bi</t>
  </si>
  <si>
    <t>50-Ps,30-Sp,10-La,10-Bi</t>
  </si>
  <si>
    <t>50-Ps,40-Bi,10-Fsi</t>
  </si>
  <si>
    <t>50-Ps,40-Sp,10-La</t>
  </si>
  <si>
    <t>50-Ps,50-Bi</t>
  </si>
  <si>
    <t>50-Ps,50-Fi</t>
  </si>
  <si>
    <t>50-Rh,50-Ju</t>
  </si>
  <si>
    <t>50-Sp,20-Bi,20-As,10-Al</t>
  </si>
  <si>
    <t>48-Sp,19-Bi,19-La,10-Al,4-Pi</t>
  </si>
  <si>
    <t>50-Sp,20-Fi,10-Bi,10-Be,10-Ps</t>
  </si>
  <si>
    <t>50-Sp,20-Fi,20-Bi,10-Ps</t>
  </si>
  <si>
    <t>50-Sp,20-Fi,30-Be</t>
  </si>
  <si>
    <t>50-Sp,20-Fi,30-Bi</t>
  </si>
  <si>
    <t>48-Sp,20-La,19-Bi,10-Al,3-Pi</t>
  </si>
  <si>
    <t>50-Sp,20-Pi,20-Bi,10-As</t>
  </si>
  <si>
    <t>50-Sp,20-Ps,10-La,20-Bi</t>
  </si>
  <si>
    <t>50-Sp,20-Ps,20-Bi,10-Fi</t>
  </si>
  <si>
    <t>50-Sp,30-Bi,20-As</t>
  </si>
  <si>
    <t>50-Sp,30-Bi,20-Fi</t>
  </si>
  <si>
    <t>50-Sp,30-Bi,20-Pi</t>
  </si>
  <si>
    <t>50-Sp,30-Fi,10-Bi,10-As</t>
  </si>
  <si>
    <t>18-Sp,29-Fi,10-Bi,10-Ps,3-Ma</t>
  </si>
  <si>
    <t>50-Sp,30-Fi,10-Ps,10-La</t>
  </si>
  <si>
    <t>50-Sp,30-Fi,20-As</t>
  </si>
  <si>
    <t>50-Sp,30-Fi,20-Be</t>
  </si>
  <si>
    <t>50-Sp,30-Fi,20-Bi</t>
  </si>
  <si>
    <t>50-Sp,30-Fi,20-Li</t>
  </si>
  <si>
    <t>50-Sp,30-La,10-Bi,10-As</t>
  </si>
  <si>
    <t>50-Sp,40-As,10-Bi</t>
  </si>
  <si>
    <t>50-Sp,40-Bi,10-As</t>
  </si>
  <si>
    <t>50-Sp,40-Fi,10-Bi</t>
  </si>
  <si>
    <t>50-Sp,40-La,10-Bi</t>
  </si>
  <si>
    <t>50-Sp,40-Pk,10-Fi</t>
  </si>
  <si>
    <t>50-Sp,40-Ps,10-F</t>
  </si>
  <si>
    <t>50-Sp,50-Bi</t>
  </si>
  <si>
    <t>50-Sp,50-Fi</t>
  </si>
  <si>
    <t>50-Sp,50-Pi</t>
  </si>
  <si>
    <t>60-Ah,10-Al,10-Oa,10-Hb,10-Bi</t>
  </si>
  <si>
    <t>60-Ah,20-Ma,10-Oa,10-Li</t>
  </si>
  <si>
    <t>60-Ah,20-Sp,10-Hb,10-Ma</t>
  </si>
  <si>
    <t>60-Ah,20-Sp,20-Al</t>
  </si>
  <si>
    <t>60-Ah,30-Al,10-Ma</t>
  </si>
  <si>
    <t>60-Ah,30-Al,10-Sp</t>
  </si>
  <si>
    <t>60-Ah,30-Sp,10-Al</t>
  </si>
  <si>
    <t>58-Al,29-Bi,10-P,3-Oa</t>
  </si>
  <si>
    <t>60-Al,30-Bi,10-Sp</t>
  </si>
  <si>
    <t>60-Al,40-Bi</t>
  </si>
  <si>
    <t>60-As,20-Bi,20-Sp</t>
  </si>
  <si>
    <t>60-As,20-Pi,20-Bi</t>
  </si>
  <si>
    <t>60-As,30-Bi,10-Sp</t>
  </si>
  <si>
    <t>60-As,40-Bi</t>
  </si>
  <si>
    <t>60-As,40-Fi</t>
  </si>
  <si>
    <t>60-As,40-Oa</t>
  </si>
  <si>
    <t>60-Be,20-Hb,20-Ye</t>
  </si>
  <si>
    <t>60-Be,40-Fi</t>
  </si>
  <si>
    <t>60-Be,40-Mag</t>
  </si>
  <si>
    <t>60-Bi,20-As,10-Pi,10-Wi</t>
  </si>
  <si>
    <t>60-Bi,20-As,10-Sp,10-Pi</t>
  </si>
  <si>
    <t>60-Bi,20-Li,10-Pk,10-Sp</t>
  </si>
  <si>
    <t>60-Bi,20-Li,10-Ps,10-Sp</t>
  </si>
  <si>
    <t>60-Bi,20-Pi,20-As</t>
  </si>
  <si>
    <t>60-Bi,20-Sp,10-As,10-Al</t>
  </si>
  <si>
    <t>60-Bi,20-Sp,20-Al</t>
  </si>
  <si>
    <t>60-Bi,30-As,10-Al</t>
  </si>
  <si>
    <t>60-Bi,30-As,10-P</t>
  </si>
  <si>
    <t>60-Bi,30-As,10-Sp</t>
  </si>
  <si>
    <t>60-Bi,30-Hb,10-Al</t>
  </si>
  <si>
    <t>60-Bi,30-La,10-As</t>
  </si>
  <si>
    <t>60-Bi,30-Sp,10-Fi</t>
  </si>
  <si>
    <t>58-Bi,29-Sp,10-Fi,3-Ps</t>
  </si>
  <si>
    <t>60-Bi,40-As</t>
  </si>
  <si>
    <t>60-Bi,40-Fi</t>
  </si>
  <si>
    <t>60-Bi,40-La</t>
  </si>
  <si>
    <t>60-Bi,40-Pi</t>
  </si>
  <si>
    <t>60-Bi,40-Ps</t>
  </si>
  <si>
    <t>60-Bi,40-Sp</t>
  </si>
  <si>
    <t>60-Fi,20-Bi,20-Oa</t>
  </si>
  <si>
    <t>60-Fi,20-Sp,20-Be</t>
  </si>
  <si>
    <t>60-Fi,20-Sp,20-Bi</t>
  </si>
  <si>
    <t>60-Fi,20-Sp,20-Ma</t>
  </si>
  <si>
    <t>60-Fi,30-Be,10-Sp</t>
  </si>
  <si>
    <t>60-Fi,30-Sp,10-Bi</t>
  </si>
  <si>
    <t>60-Fi,40-Al</t>
  </si>
  <si>
    <t>60-Fi,40-He</t>
  </si>
  <si>
    <t>60-Fi,40-Sp</t>
  </si>
  <si>
    <t>60-Hb,10-Oa,10-Ma,10-Li,10-Sp</t>
  </si>
  <si>
    <t>60-Hb,30-Bc,10-Ma</t>
  </si>
  <si>
    <t>60-Hb,30-Oa,10-Ma</t>
  </si>
  <si>
    <t>60-He,40-Oa</t>
  </si>
  <si>
    <t>60-La,20-Ps,20-Bi</t>
  </si>
  <si>
    <t>60-La,30-Pi,10-Sp</t>
  </si>
  <si>
    <t>60-La,30-Ps,10-Sp</t>
  </si>
  <si>
    <t>60-La,40-Bi</t>
  </si>
  <si>
    <t>Tree species composition, e.g. "80-Pi,20-Bi" means 80% of pine and 20% of birch. For tree species code see "Species" sheet</t>
  </si>
  <si>
    <t>60-Li,20-Bi,20-Fi</t>
  </si>
  <si>
    <t>60-Li,20-Bi,20-Ot</t>
  </si>
  <si>
    <t>60-Li,30-Oa,10-Be</t>
  </si>
  <si>
    <t>60-Li,30-Ps,10-Bi</t>
  </si>
  <si>
    <t>60-Li,40-Bi</t>
  </si>
  <si>
    <t>60-Li,40-Oa</t>
  </si>
  <si>
    <t>58-Li,39-Oa,3-Hb</t>
  </si>
  <si>
    <t>60-Lo,20-Pi,10-Al,10-Oa</t>
  </si>
  <si>
    <t>60-Oa,20-Ah,20-As</t>
  </si>
  <si>
    <t>60-Oa,20-Ah,20-Li</t>
  </si>
  <si>
    <t>57-Oa,20-Be,10-Li,10-Ma,3-As</t>
  </si>
  <si>
    <t>60-Oa,20-Hb,10-Ah,10-Sp</t>
  </si>
  <si>
    <t>60-Oa,20-Hb,10-Ma,10-Bi</t>
  </si>
  <si>
    <t>60-Oa,20-Li,10-Ma,10-Ah</t>
  </si>
  <si>
    <t>60-Oa,20-Rh,10-Ly,10-Ot</t>
  </si>
  <si>
    <t>60-Oa,20-Rh,20-Ot</t>
  </si>
  <si>
    <t>60-Oa,30-Hb,10-Bi</t>
  </si>
  <si>
    <t>60-Oa,30-Li,10-Ma</t>
  </si>
  <si>
    <t>60-Oa,30-Ma,10-Wi</t>
  </si>
  <si>
    <t>60-Oa,30-P,10-Bi</t>
  </si>
  <si>
    <t>60-Oa,40-Ah</t>
  </si>
  <si>
    <t>60-Oa,40-Bi</t>
  </si>
  <si>
    <t>60-Oa,40-Hb</t>
  </si>
  <si>
    <t>60-Oa,40-Li</t>
  </si>
  <si>
    <t>60-Oa,40-Ps</t>
  </si>
  <si>
    <t>60-Pi,20-Bi,20-As</t>
  </si>
  <si>
    <t>60-Pi,20-Bi,20-Sp</t>
  </si>
  <si>
    <t>60-Pi,20-La,10-Bi,10-Sp</t>
  </si>
  <si>
    <t>60-Pi,20-La,10-Sp,10-Bi</t>
  </si>
  <si>
    <t>60-Pi,20-La,20-Bi</t>
  </si>
  <si>
    <t>60-Pi,20-Sp,20-Bi</t>
  </si>
  <si>
    <t>60-Pi,30-Bi,10-Wi</t>
  </si>
  <si>
    <t>60-Pi,30-La,10-Bi</t>
  </si>
  <si>
    <t>60-Pi,30-La,10-Sp</t>
  </si>
  <si>
    <t>60-Pi,40-As</t>
  </si>
  <si>
    <t>60-Pi,40-Bi</t>
  </si>
  <si>
    <t>60-Pi,40-La</t>
  </si>
  <si>
    <t>60-Pi,40-Oa</t>
  </si>
  <si>
    <t>60-Pi,40-Sp</t>
  </si>
  <si>
    <t>60-Pk,10-Bi,10-Sp,10-Li,10-Oa</t>
  </si>
  <si>
    <t>60-Pk,20-Bi,10-Sp,10-Li</t>
  </si>
  <si>
    <t>60-Pk,20-La,10-Fi,10-Bi</t>
  </si>
  <si>
    <t>60-Pk,20-Li,10-Bi,10-Ma</t>
  </si>
  <si>
    <t>60-Pk,20-Li,10-Sp,10-Ma</t>
  </si>
  <si>
    <t>60-Pk,20-Oa,10-Ah,10-Bi</t>
  </si>
  <si>
    <t>60-Pk,20-Sp,10-Li,10-Ma</t>
  </si>
  <si>
    <t>60-Pk,20-Sp,20-Bi</t>
  </si>
  <si>
    <t>60-Ps,20-Bi,20-Sp</t>
  </si>
  <si>
    <t>60-Ps,20-La,10-Bi,10-Sp</t>
  </si>
  <si>
    <t>60-Ps,20-Sp,20-Bi</t>
  </si>
  <si>
    <t>28-Ps,29-Fi,10-Sp,3-Bi</t>
  </si>
  <si>
    <t>60-Ps,40-Bi</t>
  </si>
  <si>
    <t>60-Ps,40-+Fi</t>
  </si>
  <si>
    <t>60-Ps,40-Fi</t>
  </si>
  <si>
    <t>60-Sp,10-Fi,30-Bi</t>
  </si>
  <si>
    <t>60-Sp,10-Pi,20-Bi,10-As</t>
  </si>
  <si>
    <t>60-Sp,20-Al,20-Bi</t>
  </si>
  <si>
    <t>60-Sp,20-As,10-Pi,10-Bi</t>
  </si>
  <si>
    <t>60-Sp,20-Fi,10-Bi,10-Ps</t>
  </si>
  <si>
    <t>60-Sp,20-Fi,20-Bi</t>
  </si>
  <si>
    <t>60-Sp,20-Pi,10-Bi,10-As</t>
  </si>
  <si>
    <t>60-Sp,20-Pi,20-Bi</t>
  </si>
  <si>
    <t>60-Sp,20-Pi,20-La</t>
  </si>
  <si>
    <t>60-Sp,20-Ps,20-Bi</t>
  </si>
  <si>
    <t>60-Sp,30-As,10-Bi</t>
  </si>
  <si>
    <t>60-Sp,30-Bi,10-Pi</t>
  </si>
  <si>
    <t>60-Sp,30-Bi,10-Ps</t>
  </si>
  <si>
    <t>60-Sp,30-Fi,10-Be</t>
  </si>
  <si>
    <t>60-Sp,30-Fi,10-Bi</t>
  </si>
  <si>
    <t>60-Sp,30-La,10-Bi</t>
  </si>
  <si>
    <t>60-Sp,30-Pi,10-As</t>
  </si>
  <si>
    <t>58-Sp,29-Pi,10-Bi,3-Al</t>
  </si>
  <si>
    <t>60-Sp,40-As</t>
  </si>
  <si>
    <t>58-Sp,39-Bi,3-Ps</t>
  </si>
  <si>
    <t>60-Sp,40Fi</t>
  </si>
  <si>
    <t>58-Sp,39-Fi,3-Ps</t>
  </si>
  <si>
    <t>60-Sp,40-La</t>
  </si>
  <si>
    <t>58-Sp,39La,3-Bi</t>
  </si>
  <si>
    <t>60-Sp,40-Pi</t>
  </si>
  <si>
    <t>70-Ah,20-Al,10-Oa</t>
  </si>
  <si>
    <t>70-Ah,20-Oa,10-Li</t>
  </si>
  <si>
    <t>70-Ah,20-Oa,10-Ma</t>
  </si>
  <si>
    <t>70-Ah,20-Sp,10-Al</t>
  </si>
  <si>
    <t>70-Ah,20-Sp,10-Hb</t>
  </si>
  <si>
    <t>70-Ah,30-Al</t>
  </si>
  <si>
    <t>70-Ah,30-Oa</t>
  </si>
  <si>
    <t>70-Al,20-Bi,10-Sp</t>
  </si>
  <si>
    <t>70-Al,30-Bi</t>
  </si>
  <si>
    <t>70-Al,30-Sp</t>
  </si>
  <si>
    <t>70-As,10-Ah,10-Ma,10-Li</t>
  </si>
  <si>
    <t>70-As,20-Bi,10-Sp</t>
  </si>
  <si>
    <t>70-As,20-Haz,10-Ma</t>
  </si>
  <si>
    <t>70-As,20-Oa,10-Li</t>
  </si>
  <si>
    <t>70-As,20-Pi,10-Bi</t>
  </si>
  <si>
    <t>70-As,20-Sp,10-Bi</t>
  </si>
  <si>
    <t>70-As,30-Bi</t>
  </si>
  <si>
    <t>70-As,30-Haz</t>
  </si>
  <si>
    <t>70-Be,20-Hb,10-Ma</t>
  </si>
  <si>
    <t>70-Be,20-Spy,10-Sp</t>
  </si>
  <si>
    <t>70-Be,30-Fi</t>
  </si>
  <si>
    <t>70-Be,30-Mag</t>
  </si>
  <si>
    <t>70-Be,30-Oa</t>
  </si>
  <si>
    <t>70-Be,30-Sp</t>
  </si>
  <si>
    <t>70-Bi,10-Li,10-Sp,10-Fi</t>
  </si>
  <si>
    <t>70-Bi,20-Al,10-Oa</t>
  </si>
  <si>
    <t>70-Bi,20-As,10-Oa</t>
  </si>
  <si>
    <t>70-Bi,20-As,10-Sp</t>
  </si>
  <si>
    <t>70-Bi,20-Pi,10-Sp</t>
  </si>
  <si>
    <t>70-Bi,20-Pi,10-As</t>
  </si>
  <si>
    <t>70-Bi,20-Sp,10-As</t>
  </si>
  <si>
    <t>70-Bi,20-Sp,10-Wi</t>
  </si>
  <si>
    <t>70-Bi,30-Al</t>
  </si>
  <si>
    <t>70-Bi,30-As</t>
  </si>
  <si>
    <t>70-Bi,30-Fi</t>
  </si>
  <si>
    <t>37-Bi,30-Hb,3-Oa</t>
  </si>
  <si>
    <t>70-Bi,30-La</t>
  </si>
  <si>
    <t>70-Bi,30-Ot</t>
  </si>
  <si>
    <t>70-Bi,30-Pi</t>
  </si>
  <si>
    <t>70-Bi,30-Sp</t>
  </si>
  <si>
    <t>67-Bi,30-Sp,3-Ps</t>
  </si>
  <si>
    <t>70-FD,30-Be</t>
  </si>
  <si>
    <t>70-Fi,10-Ps,20-Bi</t>
  </si>
  <si>
    <t>70-Fi,20-As,10-Ps</t>
  </si>
  <si>
    <t>70-Fi,20-Be,10-Sp</t>
  </si>
  <si>
    <t>70-Fi,20-Bi,10-Sp</t>
  </si>
  <si>
    <t>70-Fi,20-Sp,10-Bi</t>
  </si>
  <si>
    <t>70-Fi,30-Be</t>
  </si>
  <si>
    <t>70-Fi,30-He</t>
  </si>
  <si>
    <t>70-Fi,30-Ps</t>
  </si>
  <si>
    <t>67-Fi,30-Ps,3-Pi</t>
  </si>
  <si>
    <t>70-Fi,30-Sp</t>
  </si>
  <si>
    <t>70-Hb,10-Oa,10-Li,10-Sp</t>
  </si>
  <si>
    <t>70-Hb,10-Oa,10-Ma</t>
  </si>
  <si>
    <t>70-La,10-Ps,10-Sp,10-Bi</t>
  </si>
  <si>
    <t>70-La,10-Sp,10-Fi,10-Ps</t>
  </si>
  <si>
    <t>70-La,20-Bi,10-Ps</t>
  </si>
  <si>
    <t>70-La,20-Bi,10-Sp</t>
  </si>
  <si>
    <t>70-La,30-Bi</t>
  </si>
  <si>
    <t>70-La,30-Pi</t>
  </si>
  <si>
    <t>70-La,30-Ps</t>
  </si>
  <si>
    <t>70-La,30-Sp</t>
  </si>
  <si>
    <t>70-Li,30-Bi</t>
  </si>
  <si>
    <t>70-Li,30-Oa</t>
  </si>
  <si>
    <t>70-Lo,30-Hon</t>
  </si>
  <si>
    <t>70-Lo,30-Ma</t>
  </si>
  <si>
    <t>70-Ma,30-Oa</t>
  </si>
  <si>
    <t>70-Oa,30-Ah</t>
  </si>
  <si>
    <t>70-Oa,30-As</t>
  </si>
  <si>
    <t>70-Oa,30-Be</t>
  </si>
  <si>
    <t>70-Oa,30-Hb</t>
  </si>
  <si>
    <t>70-Oa,30-Li</t>
  </si>
  <si>
    <t>70-Oa,30-Ma</t>
  </si>
  <si>
    <t>70-Oa,30-Ot</t>
  </si>
  <si>
    <t>70-Oa,30-P</t>
  </si>
  <si>
    <t>70-Pi,30-Bi</t>
  </si>
  <si>
    <t>70-Pi,30-La</t>
  </si>
  <si>
    <t>70-Pi,30-Oa</t>
  </si>
  <si>
    <t>70-Pi,30-Sp</t>
  </si>
  <si>
    <t>70-Ps,30-Fi</t>
  </si>
  <si>
    <t>70-Sp,30-As</t>
  </si>
  <si>
    <t>70-Sp,30-Be</t>
  </si>
  <si>
    <t>70-Sp,30-Bi</t>
  </si>
  <si>
    <t>70-Sp,30-F</t>
  </si>
  <si>
    <t>70-Sp,30-Fi</t>
  </si>
  <si>
    <t>70-Sp,30-La</t>
  </si>
  <si>
    <t>70-Sp,30-P</t>
  </si>
  <si>
    <t>70-Sp,30-Pi</t>
  </si>
  <si>
    <t>80-Ah,20-El</t>
  </si>
  <si>
    <t>80-Al,20-Ah</t>
  </si>
  <si>
    <t>80-Al,20-As</t>
  </si>
  <si>
    <t>80-Al,20-Bi</t>
  </si>
  <si>
    <t>80-Al,20-Sp</t>
  </si>
  <si>
    <t>80-As,20-Bi</t>
  </si>
  <si>
    <t>80-As,20-Fi</t>
  </si>
  <si>
    <t>80-As,20-Haz</t>
  </si>
  <si>
    <t>80-As,20-Ma</t>
  </si>
  <si>
    <t>80-As,20-Sp</t>
  </si>
  <si>
    <t>80-As,20-Wi</t>
  </si>
  <si>
    <t>80-At,20-Ha</t>
  </si>
  <si>
    <t>80-Be,20-Ma</t>
  </si>
  <si>
    <t>80-Be,20-Mag</t>
  </si>
  <si>
    <t>80-Be,20-Oa</t>
  </si>
  <si>
    <t>80-Bi,20-Al</t>
  </si>
  <si>
    <t>80-Bi,20-As</t>
  </si>
  <si>
    <t>80-Bi,20-Fi</t>
  </si>
  <si>
    <t>80-Bi,20-La</t>
  </si>
  <si>
    <t>80-Bi,20-Ot</t>
  </si>
  <si>
    <t>80-Bi,20-P</t>
  </si>
  <si>
    <t>80-Bi,20-Pi</t>
  </si>
  <si>
    <t>80-Bi,20-Ps</t>
  </si>
  <si>
    <t>80-Bi,20-Sp</t>
  </si>
  <si>
    <t>80-F,20-Be</t>
  </si>
  <si>
    <t>80-FD,20-Be</t>
  </si>
  <si>
    <t>80-Fi,20-Be</t>
  </si>
  <si>
    <t>80-Fi,20-He</t>
  </si>
  <si>
    <t>80-Fi,20-OC</t>
  </si>
  <si>
    <t>80-Fi,20-Ot</t>
  </si>
  <si>
    <t>80-Fi,20-Ps</t>
  </si>
  <si>
    <t>80-Fi,20-Sp</t>
  </si>
  <si>
    <t>80-Hb,20-Ma</t>
  </si>
  <si>
    <t>80-La,20-Bi</t>
  </si>
  <si>
    <t>80-La,20-Pi</t>
  </si>
  <si>
    <t>80-La,20-Ps</t>
  </si>
  <si>
    <t>80-La,20-Sp</t>
  </si>
  <si>
    <t>80-Li,20-Bi</t>
  </si>
  <si>
    <t>80-Li,20-Fi</t>
  </si>
  <si>
    <t>80-Li,20-Oa</t>
  </si>
  <si>
    <t>80-Lo,20-Li</t>
  </si>
  <si>
    <t>80-Oa,20-Ah</t>
  </si>
  <si>
    <t>80-Oa,20-As</t>
  </si>
  <si>
    <t>80-Oa,20-Be</t>
  </si>
  <si>
    <t>80-Oa,20-Bi</t>
  </si>
  <si>
    <t>80-Oa,20-Hb</t>
  </si>
  <si>
    <t>80-Oa,20-Li</t>
  </si>
  <si>
    <t>80-Oa,20-Ma</t>
  </si>
  <si>
    <t>80-Pi,20-Bi</t>
  </si>
  <si>
    <t>80-Pi,20-La</t>
  </si>
  <si>
    <t>80-Pi,20-Li</t>
  </si>
  <si>
    <t>80-Pi,20-Oa</t>
  </si>
  <si>
    <t>80-Pi,20-Sp</t>
  </si>
  <si>
    <t>80-Pk,20-Oa</t>
  </si>
  <si>
    <t>80-Po,20-Mag</t>
  </si>
  <si>
    <t>80-Ps,20-Bi</t>
  </si>
  <si>
    <t>80-Ps,20-Fi</t>
  </si>
  <si>
    <t>80-Ps,20-Oa,,30--Al</t>
  </si>
  <si>
    <t>80-Sp,20-Be</t>
  </si>
  <si>
    <t>80-Sp,20-Bi</t>
  </si>
  <si>
    <t>80-Sp,20-Fi</t>
  </si>
  <si>
    <t>80-Sp,20-P</t>
  </si>
  <si>
    <t>80-Sp,20-Pi</t>
  </si>
  <si>
    <t>70-La,20-Pi,10-Bi</t>
  </si>
  <si>
    <t>70-La,20-Ps,10-Bi</t>
  </si>
  <si>
    <t>70-Li,10-Oa,10-Ma,10-Bi</t>
  </si>
  <si>
    <t>70-Li,20-Bi,10-Oa</t>
  </si>
  <si>
    <t>70-Li,20-El,10-Bi</t>
  </si>
  <si>
    <t>70-Li,20-Fi,10-Bi</t>
  </si>
  <si>
    <t>70-Li,20-Fi,10-Sp</t>
  </si>
  <si>
    <t>70-Li,20-Sp,10-Bi</t>
  </si>
  <si>
    <t>70-Oa,10-Ah,10-Li,10-Ma</t>
  </si>
  <si>
    <t>70-Oa,10-Ah,10-Ma,10-Li</t>
  </si>
  <si>
    <t>70-Oa,10-Ah,20-Ma</t>
  </si>
  <si>
    <t>70-Oa,10-Ma,20-Hb</t>
  </si>
  <si>
    <t>70-Oa,10-Ma,20-Pi</t>
  </si>
  <si>
    <t>70-Oa,10-Pi,20-Bi</t>
  </si>
  <si>
    <t>70-Oa,10-Rh,10-Ly,10-Ot</t>
  </si>
  <si>
    <t>70-Oa,20-Ah,10-Hb</t>
  </si>
  <si>
    <t>70-Oa,20-Ah,10-Li</t>
  </si>
  <si>
    <t>70-Oa,20-Hb,10-Ah</t>
  </si>
  <si>
    <t>70-Oa,20-Hb,10-Bi</t>
  </si>
  <si>
    <t>70-Oa,20-Li,10-Ah</t>
  </si>
  <si>
    <t>70-Oa,20-Li,10-Ma</t>
  </si>
  <si>
    <t>70-Pi,10-La,10-Bi,10-As</t>
  </si>
  <si>
    <t>70-Pi,10-Oa,20-Bi</t>
  </si>
  <si>
    <t>70-Pi,20-As,10-Bi</t>
  </si>
  <si>
    <t>70-Pi,20-Bi,10-As</t>
  </si>
  <si>
    <t>70-Pi,20-Bi,10-Hb</t>
  </si>
  <si>
    <t>70-Pi,20-Bi,10-Oa</t>
  </si>
  <si>
    <t>70-Pi,20-Bi,10-Sp</t>
  </si>
  <si>
    <t>70-Pi,20-La,10-Bi</t>
  </si>
  <si>
    <t>70-Pi,20-Oa,10-Bi</t>
  </si>
  <si>
    <t>70-Pi,20-Sp,10-Bi</t>
  </si>
  <si>
    <t>70-Pk,20-Bi,10-Sp</t>
  </si>
  <si>
    <t>70-Sp,10-As,10-So,10-Wi</t>
  </si>
  <si>
    <t>70-Sp,10-Bi,10-Fi,10-Ps</t>
  </si>
  <si>
    <t>70-Sp,10-Bi,10-Pi,10-As</t>
  </si>
  <si>
    <t>70-Sp,10-Fi,20-Be</t>
  </si>
  <si>
    <t>70-Sp,10-Fi,20-Bi</t>
  </si>
  <si>
    <t>70-Sp,10-Ma,20-Bi</t>
  </si>
  <si>
    <t>70-Sp,10-Pi,10-Bi,10-As</t>
  </si>
  <si>
    <t>70-Sp,10-Pi,20-Bi</t>
  </si>
  <si>
    <t>70-Sp,20-As,10-Bi</t>
  </si>
  <si>
    <t>70-Sp,20-Be,10-Ma</t>
  </si>
  <si>
    <t>70-Sp,20-Bi,10-As</t>
  </si>
  <si>
    <t>70-Sp,20-Bi,10-Fi</t>
  </si>
  <si>
    <t>70-Sp,20-Bi,10-P</t>
  </si>
  <si>
    <t>70-Sp,20-Bi,10-Pi</t>
  </si>
  <si>
    <t>70-Sp,20-Bi,10-Ps</t>
  </si>
  <si>
    <t>70-Sp,20-Fi,10-Be</t>
  </si>
  <si>
    <t>70-Sp,20-Fi,10-Bi</t>
  </si>
  <si>
    <t>70-Sp,20-Fi,10-Pi</t>
  </si>
  <si>
    <t>70-Sp,20-Li,10-El</t>
  </si>
  <si>
    <t>70-Sp,20-Li,10-Fi</t>
  </si>
  <si>
    <t>70-Sp,20-P,10-La</t>
  </si>
  <si>
    <t>70-Sp,20-Pi,10-Bi</t>
  </si>
  <si>
    <t>70-Sp,20-Ps,10-Bi</t>
  </si>
  <si>
    <t>70-Sp,20-Ps,10-Fi</t>
  </si>
  <si>
    <t>80-Ah,10-Al,10-Oa</t>
  </si>
  <si>
    <t>80-Ah,10-Ma,10-Li</t>
  </si>
  <si>
    <t>80-Ah,20-Hb,10-Oa</t>
  </si>
  <si>
    <t>80-Al,10-Bi,10-Sp</t>
  </si>
  <si>
    <t>80-Al,10-Li,10-Ah</t>
  </si>
  <si>
    <t>80-Al,10-Oa,10-Ah</t>
  </si>
  <si>
    <t>80-As,10-Bi,10-Sp</t>
  </si>
  <si>
    <t>80-As,10-Bi,10-Wi</t>
  </si>
  <si>
    <t>80-As,10-Fi,10-Bi</t>
  </si>
  <si>
    <t>80-As,10-Li,10-Ma</t>
  </si>
  <si>
    <t>80-As,10-Pi,10-Bi</t>
  </si>
  <si>
    <t>80-Be,10-FD,10-Bi</t>
  </si>
  <si>
    <t>80-Be,10-Hb,10-Bi</t>
  </si>
  <si>
    <t>80-Bi,10-As,10-Al</t>
  </si>
  <si>
    <t>80-Bi,10-As,10-Pi</t>
  </si>
  <si>
    <t>80-Bi,10-As,10-Sp</t>
  </si>
  <si>
    <t>80-Bi,10-As,10-Wi</t>
  </si>
  <si>
    <t>80-Bi,10-Pi,10-As</t>
  </si>
  <si>
    <t>80-Bi,10-Pi,10-Li</t>
  </si>
  <si>
    <t>80-Bi,10-Pi,10-Sp</t>
  </si>
  <si>
    <t>80-Bi,10-Po,10-La</t>
  </si>
  <si>
    <t>80-Bi,10-Sp,10-As</t>
  </si>
  <si>
    <t>80-Bi,10-Sp,10-Pi</t>
  </si>
  <si>
    <t>80-Fi,10-Be,10-Sp</t>
  </si>
  <si>
    <t>80-Fi,10-Pi,10-Bi</t>
  </si>
  <si>
    <t>80-Fi,10-Sp,10-Be</t>
  </si>
  <si>
    <t>80-Fi,10-Sp,10-Bi</t>
  </si>
  <si>
    <t>80-La,10-Bi,10-As</t>
  </si>
  <si>
    <t>80-La,10-Ps,10-Bi</t>
  </si>
  <si>
    <t>80-La,10-Sp,10-Bi</t>
  </si>
  <si>
    <t>80-Li,10-Bi,10-El</t>
  </si>
  <si>
    <t>80-Li,10-Fi,10-Bi</t>
  </si>
  <si>
    <t>80-Li,10-Oa,10-Bi</t>
  </si>
  <si>
    <t>80-Li,10-Sp,10-El</t>
  </si>
  <si>
    <t>80-Li,10-Sp,10-Fi</t>
  </si>
  <si>
    <t>80-Oa,10-Ah,10-Ma</t>
  </si>
  <si>
    <t>80-Oa,10-Ah,10-Wi</t>
  </si>
  <si>
    <t>80-Oa,10-Bi,10-Ah</t>
  </si>
  <si>
    <t>80-Oa,10-Hb,10-Ah</t>
  </si>
  <si>
    <t>80-Oa,10-Hb,10-Li</t>
  </si>
  <si>
    <t>80-Oa,10-Li,10-Haz</t>
  </si>
  <si>
    <t>80-Oa,10-Lo,10-Bi</t>
  </si>
  <si>
    <t>80-Oa,10-Ma,10-Li</t>
  </si>
  <si>
    <t>80-Pi,10-Bi,10-Al</t>
  </si>
  <si>
    <t>80-Pi,10-Bi,10-As</t>
  </si>
  <si>
    <t>80-Pi,10-Bi,10-La</t>
  </si>
  <si>
    <t>80-Pi,10-Bi,10-Oa</t>
  </si>
  <si>
    <t>80-Pi,10-Bi,10-Sp</t>
  </si>
  <si>
    <t>80-Pi,10-La,10-Bi</t>
  </si>
  <si>
    <t>80-Pi,10-Oa,10-Sp</t>
  </si>
  <si>
    <t>80-Pi,10-Ps,10-Fi</t>
  </si>
  <si>
    <t>80-Pi,10-Sp,10-As</t>
  </si>
  <si>
    <t>80-Pi,10-Sp,10-Bi</t>
  </si>
  <si>
    <t>80-Pk,10-Sp,10-Fi</t>
  </si>
  <si>
    <t>80-Po,10-Ma,10-Bi</t>
  </si>
  <si>
    <t>80-Ps,10-F,10-,10-Bi</t>
  </si>
  <si>
    <t>80-Ps,10-Sp,10-Fi</t>
  </si>
  <si>
    <t>80-Sp,10-Al,10-Wi</t>
  </si>
  <si>
    <t>80-Sp,10-As,10-Oa</t>
  </si>
  <si>
    <t>80-Sp,10-Be,10-Ma</t>
  </si>
  <si>
    <t>80-Sp,10-Bi,10-As</t>
  </si>
  <si>
    <t>80-Sp,10-Fi,10-Bi</t>
  </si>
  <si>
    <t>80-Sp,10-Fi,10-Pi</t>
  </si>
  <si>
    <t>80-Sp,10-Fi,10-Ps</t>
  </si>
  <si>
    <t>80-Sp,10-Pi,10-As</t>
  </si>
  <si>
    <t>80-Sp,10-Pi,10-Bi</t>
  </si>
  <si>
    <t>80-Sp,10-Ps,10-Fi</t>
  </si>
  <si>
    <t>80-Sp,10-Ps,10-Fi,,30--Bi</t>
  </si>
  <si>
    <t>80-Sp,10-Wi,10-So</t>
  </si>
  <si>
    <t>90-Ah,10-Ma</t>
  </si>
  <si>
    <t>90-Ah,10-Oa</t>
  </si>
  <si>
    <t>90-Al,10-Bi</t>
  </si>
  <si>
    <t>90-Al,10-Hb</t>
  </si>
  <si>
    <t>90-Al,10-Oa</t>
  </si>
  <si>
    <t>90-Al,10-P</t>
  </si>
  <si>
    <t>90-Al,10-Pi</t>
  </si>
  <si>
    <t>90-As,10-Al</t>
  </si>
  <si>
    <t>90-As,10-Bi</t>
  </si>
  <si>
    <t>90-As,10-Haz</t>
  </si>
  <si>
    <t>90-As,10-Wi</t>
  </si>
  <si>
    <t>90-Be,10-Ah</t>
  </si>
  <si>
    <t>90-Be,10-Bi</t>
  </si>
  <si>
    <t>90-Be,10-Fi</t>
  </si>
  <si>
    <t>90-Be,10-Hb</t>
  </si>
  <si>
    <t>90-Be,10-Ma</t>
  </si>
  <si>
    <t>90-Be,10-Mag</t>
  </si>
  <si>
    <t>90-Be,10-Oa</t>
  </si>
  <si>
    <t>90-Be,10-Sp</t>
  </si>
  <si>
    <t>90-Bi,10-Al</t>
  </si>
  <si>
    <t>90-Bi,10-As</t>
  </si>
  <si>
    <t>90-Bi,10-Li</t>
  </si>
  <si>
    <t>90-Bi,10-Oa</t>
  </si>
  <si>
    <t>90-Bi,10-Ot</t>
  </si>
  <si>
    <t>90-Bi,10-Pi</t>
  </si>
  <si>
    <t>90-Bi,10-Ps</t>
  </si>
  <si>
    <t>90-Bi,10-Sp</t>
  </si>
  <si>
    <t>90-Bi,10-Wi</t>
  </si>
  <si>
    <t>90-Fi,10-Be</t>
  </si>
  <si>
    <t>90-Fi,10-Bi</t>
  </si>
  <si>
    <t>90-Fi,10-La</t>
  </si>
  <si>
    <t>90-Fi,10-Ps</t>
  </si>
  <si>
    <t>90-Fi,10-Sp</t>
  </si>
  <si>
    <t>90-Ju,10-Rh</t>
  </si>
  <si>
    <t>90-La,10-Bi</t>
  </si>
  <si>
    <t>90-La,10-Li</t>
  </si>
  <si>
    <t>90-La,10-Pi</t>
  </si>
  <si>
    <t>90-La,10-Sp</t>
  </si>
  <si>
    <t>90-La,10-Spк</t>
  </si>
  <si>
    <t>90-Li,10-As</t>
  </si>
  <si>
    <t>90-Li,10-Bi</t>
  </si>
  <si>
    <t>90-Li,10-Fi</t>
  </si>
  <si>
    <t>90-Li,10-Oa</t>
  </si>
  <si>
    <t>90-Li,10-Sp</t>
  </si>
  <si>
    <t>90-Ma,10-Oa</t>
  </si>
  <si>
    <t>90-Oa,10-Ah</t>
  </si>
  <si>
    <t>90-Oa,10-Al</t>
  </si>
  <si>
    <t>90-Oa,10-Be</t>
  </si>
  <si>
    <t>90-Oa,10-Bi</t>
  </si>
  <si>
    <t>90-Oa,10-El</t>
  </si>
  <si>
    <t>90-Oa,10-Hb</t>
  </si>
  <si>
    <t>90-Oa,10-Li</t>
  </si>
  <si>
    <t>90-Oa,10-Ma</t>
  </si>
  <si>
    <t>90-Oa,10-Ot</t>
  </si>
  <si>
    <t>90-Oa,10-Pi</t>
  </si>
  <si>
    <t>90-Oa,10-We</t>
  </si>
  <si>
    <t>90-P,10-iOa</t>
  </si>
  <si>
    <t>90-Pi,10-(Bi,Al)</t>
  </si>
  <si>
    <t>90-Pi,10-Al</t>
  </si>
  <si>
    <t>90-Pi,10-Al,Bi</t>
  </si>
  <si>
    <t>90-Pi,10-As</t>
  </si>
  <si>
    <t>90-Pi,10-Bi</t>
  </si>
  <si>
    <t>90-Pi,10-La</t>
  </si>
  <si>
    <t>90-Pi,10-Oa</t>
  </si>
  <si>
    <t>90-Pi,10-Ps</t>
  </si>
  <si>
    <t>90-Pi,10-Sp</t>
  </si>
  <si>
    <t>90-Ps,10-Fi</t>
  </si>
  <si>
    <t>90-Ps,10-Sp</t>
  </si>
  <si>
    <t>90-Sp,10-Al</t>
  </si>
  <si>
    <t>90-Sp,10-As</t>
  </si>
  <si>
    <t>90-Sp,10-Be</t>
  </si>
  <si>
    <t>90-Sp,10-Bi</t>
  </si>
  <si>
    <t>90-Sp,10-Fi</t>
  </si>
  <si>
    <t>90-Sp,10-La</t>
  </si>
  <si>
    <t>90-Sp,10-Li</t>
  </si>
  <si>
    <t>90-Sp,10-Ma</t>
  </si>
  <si>
    <t>90-Sp,10-Oa</t>
  </si>
  <si>
    <t>90-Sp,10-Pi</t>
  </si>
  <si>
    <t>90-Sp,10-Ps</t>
  </si>
  <si>
    <t>67-La,20-Pi,10-Sp,3-Bi</t>
  </si>
  <si>
    <t>68-Pi,30-Pk,2-La,2-Bi</t>
  </si>
  <si>
    <t>67-Pi,20-Bi,10-Al,3-Wi</t>
  </si>
  <si>
    <t>67-Pi,20-La,10-Bi,3-Al</t>
  </si>
  <si>
    <t>67-Pi,20-La,10-Bi,3-Sp</t>
  </si>
  <si>
    <t>67-Sp,20-Bi,10-Fi,3-Li</t>
  </si>
  <si>
    <t>67-Sp,20-Ps,10-La,3-Bi</t>
  </si>
  <si>
    <t>67-Sp,30-Fi,3-Ps</t>
  </si>
  <si>
    <t>77-As,20-Bi,3-Al</t>
  </si>
  <si>
    <t>77-Bi,20-Al,3-Sp</t>
  </si>
  <si>
    <t>77-Bi,20-Oa,3-Al</t>
  </si>
  <si>
    <t>76-Bi,20-Pi,2-La,2-Sp</t>
  </si>
  <si>
    <t>77-Bi,20-Pi,3-Oa</t>
  </si>
  <si>
    <t>76-Bi,20-Pi,2-Oa,2-Al</t>
  </si>
  <si>
    <t>80-Fi,20-Be,3-Sp</t>
  </si>
  <si>
    <t>80-Fi,20-Sp,3-Be</t>
  </si>
  <si>
    <t>77-Oa,10-Li,10-Be,3-Ма</t>
  </si>
  <si>
    <t>76-Oa,20-As,2-Ah,2-Bi</t>
  </si>
  <si>
    <t>77-Pi,20-Bi,3-Al</t>
  </si>
  <si>
    <t>77-Pi,20-Bi,3-Oa</t>
  </si>
  <si>
    <t>77-Pi,20-Bi,3-Sp</t>
  </si>
  <si>
    <t>76-Pi,19-Bi,2-Sp,2-Al,1-Wi</t>
  </si>
  <si>
    <t>77-Pi,20-La,3-Bi</t>
  </si>
  <si>
    <t>77-Ps,10-Bi,10-Sp,3-Fi</t>
  </si>
  <si>
    <t>77-Sp,10-Al,10-Bi,3-Wi</t>
  </si>
  <si>
    <t>80-Sp,10-Fi,3-Be,3-Bi,3-Ps</t>
  </si>
  <si>
    <t>77-Sp,10-Fi,10-Bi,3-Ps</t>
  </si>
  <si>
    <t>76-Sp,9-Wi,9-РяBi,2-Pi,2-Bi,2-Al</t>
  </si>
  <si>
    <t>77-Sp,20-Bi,3-Al</t>
  </si>
  <si>
    <t>77-Sp,20-Bi,3-Pi</t>
  </si>
  <si>
    <t>75-Sp,19-Bi,2-Pi,2-As,2-Al</t>
  </si>
  <si>
    <t>87-Al,10-Bi,3-Al</t>
  </si>
  <si>
    <t>87-Bi,10-Al,3-Al</t>
  </si>
  <si>
    <t>86-Bi,10-Al,2-Sp,2-Ps</t>
  </si>
  <si>
    <t>87-Bi,10-Oa,3-Po</t>
  </si>
  <si>
    <t>87-Bi,10-Sp,3-Al</t>
  </si>
  <si>
    <t>87-Bi,10-Sp,3-Pi</t>
  </si>
  <si>
    <t>87-Cho,10-La,3-Bi</t>
  </si>
  <si>
    <t>87-Fi,10-Be,3-Sp</t>
  </si>
  <si>
    <t>86-Fi,10-Bi,2-Pi,2-Al</t>
  </si>
  <si>
    <t>89-Fi,10-Bi,2-Pi,2-La</t>
  </si>
  <si>
    <t>87-Fi,10-Bi,3-Sp</t>
  </si>
  <si>
    <t>87-Fi,10-Sp,3-Be</t>
  </si>
  <si>
    <t>87-Fi,10-Sp,3-Ps</t>
  </si>
  <si>
    <t>87-La,10-Pi,3-Bi</t>
  </si>
  <si>
    <t>85-La,9-Ps,2-Sp,2-Bi,2-Al</t>
  </si>
  <si>
    <t>87-La,10-Sp,3-Bi</t>
  </si>
  <si>
    <t>86-Pi,10-Bi,2-As,2-Al</t>
  </si>
  <si>
    <t>86-Pi,10-Bi,1-Al,1-Sp,1-Al,1-Wi</t>
  </si>
  <si>
    <t>87-Pi,10-Bi,3-Sp</t>
  </si>
  <si>
    <t>87-Pi,10-La,3-Bi</t>
  </si>
  <si>
    <t>86-Pi,10-La,2-Bi,2-Sp</t>
  </si>
  <si>
    <t>87-Sp,10-Al,3-Bi</t>
  </si>
  <si>
    <t>87-Sp,10-Bi,3-Fi</t>
  </si>
  <si>
    <t>87-Sp,10-Bi,3-Pi</t>
  </si>
  <si>
    <t>87-Sp,10-Ps,3-Bi</t>
  </si>
  <si>
    <t>96-Ps,3-Fi,1-Bi</t>
  </si>
  <si>
    <t>89-Ps,10-Fi,1-Bi</t>
  </si>
  <si>
    <t>69-Ps,30-Fi,1-Bi</t>
  </si>
  <si>
    <t>79-Fi,20-Sp,1-Ps</t>
  </si>
  <si>
    <t>98-Fi,1-Sp,1-Bi</t>
  </si>
  <si>
    <t>88-Fi,10-Ps,1-Sp,1-Bi</t>
  </si>
  <si>
    <t>99-Fi,1-Ps</t>
  </si>
  <si>
    <t>99-Fi,1-Bi</t>
  </si>
  <si>
    <t>96-Fi,3-Sp,1-Ps</t>
  </si>
  <si>
    <t>79-Fi,20-Ps,1-Sp</t>
  </si>
  <si>
    <t>78-Fi,20-Sp,1-Bi,1-Ps</t>
  </si>
  <si>
    <t>99-Fi,1-Sp</t>
  </si>
  <si>
    <t>89-Fi,10-Ps,1-Sp</t>
  </si>
  <si>
    <t>89-Fi,10-Sp,1-Bi</t>
  </si>
  <si>
    <t>79-Fi,10-Sp,1-Bi</t>
  </si>
  <si>
    <t>79-Fi,20-Sp,1-Bi</t>
  </si>
  <si>
    <t>69-Fi,30-Sp,1-Bi</t>
  </si>
  <si>
    <t>79-Fi,10-Sp,10-Ps,1-Bi</t>
  </si>
  <si>
    <t>89-Fi,10-Sp,1-Ps</t>
  </si>
  <si>
    <t>48-Sp,47-Fi,3-Ps,1-Bi,1-Ma</t>
  </si>
  <si>
    <t>99-La,1-Bi</t>
  </si>
  <si>
    <t>99-La,1-Pi</t>
  </si>
  <si>
    <t>99-Pi,1-La</t>
  </si>
  <si>
    <t>98-Pi,1-Bi,1-La</t>
  </si>
  <si>
    <t>99-Pi,1-Bi</t>
  </si>
  <si>
    <t>98-Pi,1-La,1-Bi</t>
  </si>
  <si>
    <t>79-La,20-Pi,3-Sp,1-Bi</t>
  </si>
  <si>
    <t>98-La,1-Pi,1-Bi</t>
  </si>
  <si>
    <t>67-Bi,10-Pi,9-Sp,10-Fi,3-La,1-Ps</t>
  </si>
  <si>
    <t>69-Pi,30-Bi,1-As</t>
  </si>
  <si>
    <t>96-Pi,3-As,1-Bi</t>
  </si>
  <si>
    <t>98-Pi,1-Pi,1-Bi</t>
  </si>
  <si>
    <t>98-As,1-Pi,1-Bi</t>
  </si>
  <si>
    <t>99-As,1-Pi</t>
  </si>
  <si>
    <t>98-La,1-Pi,1-Sp</t>
  </si>
  <si>
    <t>59-Bi,30-La,10-Sp,1-Ps</t>
  </si>
  <si>
    <t>59-Bi,40-La,1-Sp</t>
  </si>
  <si>
    <t>79-Pi,20-La,1-Bi</t>
  </si>
  <si>
    <t>49-La,40-Sp,10-Ps,1-Bi</t>
  </si>
  <si>
    <t>86-La,10-Bi,3-Sp,1-Ps</t>
  </si>
  <si>
    <t>69-Pi,20-La,10-Bi,1-Ps</t>
  </si>
  <si>
    <t>88-La,10-Bi,1-Fi,1-Sp</t>
  </si>
  <si>
    <t>86-La,10-Sp,3-Bi,1-Ps</t>
  </si>
  <si>
    <t>69-La,20-Ps,10-Sp,1-Bi</t>
  </si>
  <si>
    <t>49-Pi,48-Bi,1-La,1-Fi,1-As</t>
  </si>
  <si>
    <t>40-Pi,29-La,29-Al,1-Ps,1-Bi</t>
  </si>
  <si>
    <t>79-Pi,20-Bi,1-As</t>
  </si>
  <si>
    <t>30-Fi,20-Ps,10-Sp,29-Bi,10-Al,1-Pi</t>
  </si>
  <si>
    <t>39-Fi,20-La,10-Pi,20-Al,10-Bi,1-Sp</t>
  </si>
  <si>
    <t>95-As,3-Fi,1-Bi,1-Ps</t>
  </si>
  <si>
    <t>99-Oa,1-Bi</t>
  </si>
  <si>
    <t>96-Oa,3-Be,1-Li</t>
  </si>
  <si>
    <t>88-Oa,10-Be,1-Li,1-Ma</t>
  </si>
  <si>
    <t>30-Ps,39-Pi,30-Bi,1-Sp</t>
  </si>
  <si>
    <t>76-Ps,10-Pi,10-Bi,3-Sp,1-Fi</t>
  </si>
  <si>
    <t>99-Bi,1-Pi</t>
  </si>
  <si>
    <t>99-Pi,1-As</t>
  </si>
  <si>
    <t>89-Pi,10-Bi,1-As</t>
  </si>
  <si>
    <t>99-Bi,1-La</t>
  </si>
  <si>
    <t>99-Bi,1-As</t>
  </si>
  <si>
    <t>98-Pi,1-Bi,1-Ps</t>
  </si>
  <si>
    <t>88-Fi,9-Pi,1-Sp,1-La,1-Bi</t>
  </si>
  <si>
    <t>95-Fi,2-Pi,1-Bi,1-Al,1-La</t>
  </si>
  <si>
    <t>57-Fi,19-Pi,18-Bi,4-La,1-As,1-Sp</t>
  </si>
  <si>
    <t>70-Fi,10-Pi,19-Bi,1-La</t>
  </si>
  <si>
    <t>89-Fi,10-Pi,1-Bi</t>
  </si>
  <si>
    <t>95-Fi,3-Pi,1-Bi,1-La</t>
  </si>
  <si>
    <t>95-Pi,2-Sp,2-La,1-Bi</t>
  </si>
  <si>
    <t>86-Pi,9-Bi,3-La,1-Sp,1-As</t>
  </si>
  <si>
    <t>75-Pi,17-Bi,2-Sp,2-La,2-As,1-Wi,1-Fi</t>
  </si>
  <si>
    <t>97-Pi,1-Bi,1-As,1-Wi</t>
  </si>
  <si>
    <t>99-Pi,1-Ps</t>
  </si>
  <si>
    <t>49-Pi,49-Bi,1-La,1-Ps</t>
  </si>
  <si>
    <t>98-Pi,1-Bi,1-As</t>
  </si>
  <si>
    <t>40-Fi,39-Ps,10-Sp,10-Bi,1-As</t>
  </si>
  <si>
    <t>87-Sp,9-Bi,3-Al,1-Pi</t>
  </si>
  <si>
    <t>68-Pi,30-Bi,1-Sp,1-La</t>
  </si>
  <si>
    <t>96-Pi,3-Bi,1-Sp</t>
  </si>
  <si>
    <t>95-Sp,3-Al,1-Bi,1-Pi</t>
  </si>
  <si>
    <t>79-Pi,20-Bi,1-Oa</t>
  </si>
  <si>
    <t>79-Oa,20-Bi,1-Pi</t>
  </si>
  <si>
    <t>89-Bi,10-Al,1-Wi</t>
  </si>
  <si>
    <t>97-Bi,1-As,1-Pi,1-Sp</t>
  </si>
  <si>
    <t>97,1-Sp,1-As,1-Pi</t>
  </si>
  <si>
    <t>98-Bi,1-Pi,1-Al</t>
  </si>
  <si>
    <t>89-Bi,10-Al,1-As</t>
  </si>
  <si>
    <t>95-Bi,3-Al,1-Pi,1-Wi</t>
  </si>
  <si>
    <t>69-Bi,20-Al,9-Oa,1-Wi,1-Li</t>
  </si>
  <si>
    <t>99-Bi,1-s</t>
  </si>
  <si>
    <t>79-Bi,10-Al,10-Sp,1-Oa</t>
  </si>
  <si>
    <t>69-Bi,20-Sp,10-Wi,1-As</t>
  </si>
  <si>
    <t>95-Sp,3-Pi,1-Bi,1-Al</t>
  </si>
  <si>
    <t>97-Sp,1-Bi,1-Oa,1-As</t>
  </si>
  <si>
    <t>70-La,29-B,1-As</t>
  </si>
  <si>
    <t>70-La,29-Bi,1-As</t>
  </si>
  <si>
    <t>89-La,10-Pi,1-Bi</t>
  </si>
  <si>
    <t>89-La,10-Ps,1-Bi</t>
  </si>
  <si>
    <t>58-Pi,29-Ps,1-Fi,1-Li,1-As</t>
  </si>
  <si>
    <t>59-Ps,30-Pi,10-Fi,1-Bi</t>
  </si>
  <si>
    <t>60-Fi,39-Ps,1-Bi</t>
  </si>
  <si>
    <t>50-Fi,20-Sp,1-La,10-Pi,9-PS,1-Bi</t>
  </si>
  <si>
    <t>57-Fi,29-Al,9-La,2-Sp,2-Ps,1-Bi</t>
  </si>
  <si>
    <t>59-Fi,29-La,10-Sp,1-Bi,1-Ps</t>
  </si>
  <si>
    <t>39-Ps,57-Oa,3-Bi,1-Li</t>
  </si>
  <si>
    <t>59-La,40-Sp,1-Bi</t>
  </si>
  <si>
    <t>80-La,20-Ps,3-Bi,1-Sp</t>
  </si>
  <si>
    <t>69-La,10-Ps,20-Bi,1-Sp</t>
  </si>
  <si>
    <t>68-La,30-Ps,1-Sp,1-Bi</t>
  </si>
  <si>
    <t>96-Bi,3-Al,1-As</t>
  </si>
  <si>
    <t>59-La,20-Ps,20-Bi,1-Sp</t>
  </si>
  <si>
    <t>Ca,Oa</t>
  </si>
  <si>
    <t>Oa,Chi,OC</t>
  </si>
  <si>
    <t>Oa,Li,Hb,Al</t>
  </si>
  <si>
    <t>OC,Chi</t>
  </si>
  <si>
    <t>Po,Bi</t>
  </si>
  <si>
    <t>Sp,Fi</t>
  </si>
  <si>
    <t>40-Oa,20-Ah,20-Bi,10-As,10-Al</t>
  </si>
  <si>
    <t>50-Fi,30-Sp,20-Li</t>
  </si>
  <si>
    <t>70-Ah,10-Oa,20-Li</t>
  </si>
  <si>
    <t>90-Al,10-Ah</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</si>
</sst>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8" x14ac:knownFonts="1">
    <font>
      <sz val="11"/>
      <color indexed="8"/>
      <name val="Calibri"/>
      <family val="2"/>
    </font>
    <font>
      <sz val="11"/>
      <color indexed="8"/>
      <name val="Calibri"/>
      <family val="2"/>
      <charset val="204"/>
    </font>
    <font>
      <sz val="11"/>
      <color indexed="8"/>
      <name val="Calibri"/>
      <family val="2"/>
    </font>
    <font>
      <sz val="11"/>
      <name val="Calibri"/>
      <family val="2"/>
      <charset val="204"/>
    </font>
    <font>
      <sz val="10"/>
      <name val="Arial Cyr"/>
      <charset val="204"/>
    </font>
    <font>
      <sz val="12"/>
      <color indexed="8"/>
      <name val="Arial"/>
      <family val="2"/>
      <charset val="204"/>
    </font>
    <font>
      <sz val="8"/>
      <name val="Calibri"/>
      <family val="2"/>
    </font>
    <font>
      <b/>
      <sz val="11"/>
      <color indexed="8"/>
      <name val="Calibri"/>
      <family val="2"/>
      <charset val="204"/>
    </font>
    <font>
      <i/>
      <sz val="12"/>
      <color indexed="8"/>
      <name val="Arial"/>
      <family val="2"/>
      <charset val="204"/>
    </font>
    <font>
      <sz val="11"/>
      <name val="Calibri"/>
      <family val="2"/>
      <charset val="204"/>
      <scheme val="minor"/>
    </font>
    <font>
      <b/>
      <sz val="11"/>
      <name val="Calibri"/>
      <family val="2"/>
      <charset val="204"/>
    </font>
    <font>
      <i/>
      <sz val="11"/>
      <name val="Calibri"/>
      <family val="2"/>
      <charset val="204"/>
    </font>
    <font>
      <b/>
      <i/>
      <sz val="11"/>
      <name val="Calibri"/>
      <family val="2"/>
      <charset val="204"/>
    </font>
    <font>
      <vertAlign val="superscript"/>
      <sz val="11"/>
      <name val="Calibri"/>
      <family val="2"/>
      <charset val="204"/>
    </font>
    <font>
      <b/>
      <sz val="12"/>
      <color indexed="8"/>
      <name val="Arial"/>
      <family val="2"/>
      <charset val="204"/>
    </font>
    <font>
      <u/>
      <sz val="11"/>
      <color theme="10"/>
      <name val="Calibri"/>
      <family val="2"/>
    </font>
    <font>
      <u/>
      <sz val="11"/>
      <color theme="11"/>
      <name val="Calibri"/>
      <family val="2"/>
    </font>
    <font>
      <sz val="11"/>
      <color theme="1"/>
      <name val="Calibri"/>
      <family val="2"/>
      <charset val="204"/>
      <scheme val="minor"/>
    </font>
  </fonts>
  <fills count="6">
    <fill>
      <patternFill patternType="none"/>
    </fill>
    <fill>
      <patternFill patternType="gray125"/>
    </fill>
    <fill>
      <patternFill patternType="solid">
        <fgColor theme="8" tint="0.79998168889431442"/>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9" tint="0.79998168889431442"/>
        <bgColor indexed="64"/>
      </patternFill>
    </fill>
  </fills>
  <borders count="2">
    <border>
      <left/>
      <right/>
      <top/>
      <bottom/>
      <diagonal/>
    </border>
    <border>
      <left style="hair">
        <color indexed="64"/>
      </left>
      <right style="hair">
        <color indexed="64"/>
      </right>
      <top style="hair">
        <color indexed="64"/>
      </top>
      <bottom style="hair">
        <color indexed="64"/>
      </bottom>
      <diagonal/>
    </border>
  </borders>
  <cellStyleXfs count="8">
    <xf numFmtId="0" fontId="0" fillId="0" borderId="0"/>
    <xf numFmtId="0" fontId="2" fillId="0" borderId="0"/>
    <xf numFmtId="0" fontId="2" fillId="0" borderId="0"/>
    <xf numFmtId="0" fontId="4" fillId="0" borderId="0"/>
    <xf numFmtId="0" fontId="2" fillId="0" borderId="0"/>
    <xf numFmtId="0" fontId="2" fillId="0" borderId="0"/>
    <xf numFmtId="0" fontId="15" fillId="0" borderId="0" applyNumberFormat="0" applyFill="0" applyBorder="0" applyAlignment="0" applyProtection="0"/>
    <xf numFmtId="0" fontId="16" fillId="0" borderId="0" applyNumberFormat="0" applyFill="0" applyBorder="0" applyAlignment="0" applyProtection="0"/>
  </cellStyleXfs>
  <cellXfs count="68">
    <xf numFmtId="0" fontId="0" fillId="0" borderId="0" xfId="0"/>
    <xf numFmtId="0" fontId="3" fillId="0" borderId="0" xfId="0" applyFont="1" applyFill="1" applyBorder="1" applyAlignment="1">
      <alignment vertical="center"/>
    </xf>
    <xf numFmtId="2" fontId="3" fillId="0" borderId="0" xfId="0" applyNumberFormat="1" applyFont="1" applyFill="1" applyBorder="1" applyAlignment="1">
      <alignment vertical="center"/>
    </xf>
    <xf numFmtId="1" fontId="3" fillId="0" borderId="0" xfId="0" applyNumberFormat="1" applyFont="1" applyFill="1" applyBorder="1" applyAlignment="1">
      <alignment vertical="center"/>
    </xf>
    <xf numFmtId="0" fontId="1" fillId="0" borderId="0" xfId="0" applyFont="1" applyBorder="1" applyAlignment="1">
      <alignment vertical="center"/>
    </xf>
    <xf numFmtId="0" fontId="5" fillId="0" borderId="0" xfId="0" applyFont="1" applyAlignment="1">
      <alignment vertical="center" wrapText="1"/>
    </xf>
    <xf numFmtId="0" fontId="5" fillId="0" borderId="0" xfId="0" applyFont="1"/>
    <xf numFmtId="0" fontId="8" fillId="0" borderId="0" xfId="0" applyFont="1"/>
    <xf numFmtId="0" fontId="8" fillId="0" borderId="0" xfId="0" applyFont="1" applyAlignment="1">
      <alignment vertical="center" wrapText="1"/>
    </xf>
    <xf numFmtId="2" fontId="9" fillId="0" borderId="0" xfId="0" applyNumberFormat="1" applyFont="1" applyFill="1" applyBorder="1" applyAlignment="1">
      <alignment vertical="center"/>
    </xf>
    <xf numFmtId="0" fontId="5" fillId="0" borderId="0" xfId="0" applyFont="1" applyAlignment="1">
      <alignment vertical="center"/>
    </xf>
    <xf numFmtId="0" fontId="8" fillId="0" borderId="0" xfId="0" applyFont="1" applyAlignment="1">
      <alignment vertical="center"/>
    </xf>
    <xf numFmtId="0" fontId="7" fillId="0" borderId="0" xfId="0" applyFont="1" applyAlignment="1">
      <alignment vertical="top" wrapText="1"/>
    </xf>
    <xf numFmtId="0" fontId="0" fillId="0" borderId="0" xfId="0" applyAlignment="1">
      <alignment vertical="top" wrapText="1"/>
    </xf>
    <xf numFmtId="0" fontId="0" fillId="0" borderId="0" xfId="0" applyAlignment="1">
      <alignment vertical="top"/>
    </xf>
    <xf numFmtId="0" fontId="1" fillId="0" borderId="0" xfId="0" applyFont="1" applyAlignment="1">
      <alignment vertical="top" wrapText="1"/>
    </xf>
    <xf numFmtId="0" fontId="1" fillId="0" borderId="0" xfId="0" applyFont="1" applyBorder="1" applyAlignment="1">
      <alignment vertical="top" wrapText="1"/>
    </xf>
    <xf numFmtId="164" fontId="3" fillId="0" borderId="0" xfId="4" applyNumberFormat="1" applyFont="1" applyFill="1" applyBorder="1" applyAlignment="1"/>
    <xf numFmtId="2" fontId="3" fillId="0" borderId="0" xfId="4" applyNumberFormat="1" applyFont="1" applyFill="1" applyBorder="1" applyAlignment="1"/>
    <xf numFmtId="165" fontId="3" fillId="0" borderId="0" xfId="0" applyNumberFormat="1" applyFont="1" applyFill="1" applyBorder="1" applyAlignment="1">
      <alignment vertical="center"/>
    </xf>
    <xf numFmtId="165" fontId="3" fillId="0" borderId="0" xfId="0" applyNumberFormat="1" applyFont="1" applyFill="1" applyBorder="1" applyAlignment="1" applyProtection="1">
      <alignment vertical="center"/>
      <protection locked="0"/>
    </xf>
    <xf numFmtId="165" fontId="9" fillId="0" borderId="0" xfId="0" applyNumberFormat="1" applyFont="1" applyFill="1" applyBorder="1" applyAlignment="1">
      <alignment vertical="center"/>
    </xf>
    <xf numFmtId="0" fontId="10" fillId="0" borderId="0" xfId="0" applyFont="1" applyFill="1" applyBorder="1" applyAlignment="1">
      <alignment vertical="center"/>
    </xf>
    <xf numFmtId="0" fontId="3" fillId="0" borderId="0" xfId="0" applyNumberFormat="1" applyFont="1" applyFill="1" applyBorder="1" applyAlignment="1">
      <alignment vertical="center"/>
    </xf>
    <xf numFmtId="164" fontId="3" fillId="0" borderId="0" xfId="0" applyNumberFormat="1" applyFont="1" applyFill="1" applyBorder="1" applyAlignment="1">
      <alignment vertical="center"/>
    </xf>
    <xf numFmtId="0" fontId="9" fillId="0" borderId="0" xfId="0" applyFont="1" applyFill="1" applyBorder="1" applyAlignment="1">
      <alignment vertical="center"/>
    </xf>
    <xf numFmtId="1" fontId="9" fillId="0" borderId="0" xfId="0" applyNumberFormat="1" applyFont="1" applyFill="1" applyBorder="1" applyAlignment="1">
      <alignment vertical="center"/>
    </xf>
    <xf numFmtId="0" fontId="11" fillId="0" borderId="0" xfId="0" applyFont="1" applyFill="1" applyBorder="1" applyAlignment="1">
      <alignment vertical="center"/>
    </xf>
    <xf numFmtId="17" fontId="3" fillId="0" borderId="0" xfId="0" applyNumberFormat="1" applyFont="1" applyFill="1" applyBorder="1" applyAlignment="1">
      <alignment vertical="center"/>
    </xf>
    <xf numFmtId="0" fontId="3" fillId="0" borderId="0" xfId="0" applyFont="1" applyFill="1" applyBorder="1" applyAlignment="1" applyProtection="1">
      <alignment vertical="center" wrapText="1"/>
    </xf>
    <xf numFmtId="0" fontId="3" fillId="0" borderId="0" xfId="0" applyFont="1" applyFill="1" applyBorder="1" applyAlignment="1">
      <alignment vertical="center" wrapText="1"/>
    </xf>
    <xf numFmtId="0" fontId="3" fillId="0" borderId="0" xfId="0" quotePrefix="1" applyFont="1" applyFill="1" applyBorder="1" applyAlignment="1">
      <alignment vertical="center"/>
    </xf>
    <xf numFmtId="0" fontId="3" fillId="0" borderId="0" xfId="4" applyFont="1" applyFill="1" applyAlignment="1"/>
    <xf numFmtId="0" fontId="3" fillId="0" borderId="0" xfId="0" applyFont="1" applyFill="1" applyAlignment="1"/>
    <xf numFmtId="0" fontId="3" fillId="0" borderId="0" xfId="5" applyFont="1" applyFill="1" applyAlignment="1"/>
    <xf numFmtId="2" fontId="3" fillId="0" borderId="0" xfId="5" applyNumberFormat="1" applyFont="1" applyFill="1" applyAlignment="1"/>
    <xf numFmtId="165" fontId="3" fillId="0" borderId="0" xfId="0" applyNumberFormat="1" applyFont="1" applyFill="1" applyAlignment="1"/>
    <xf numFmtId="1" fontId="3" fillId="0" borderId="0" xfId="0" applyNumberFormat="1" applyFont="1" applyFill="1" applyAlignment="1"/>
    <xf numFmtId="0" fontId="3" fillId="0" borderId="0" xfId="4" applyFont="1" applyFill="1" applyBorder="1" applyAlignment="1">
      <alignment vertical="center"/>
    </xf>
    <xf numFmtId="17" fontId="3" fillId="0" borderId="0" xfId="0" quotePrefix="1" applyNumberFormat="1" applyFont="1" applyFill="1" applyBorder="1" applyAlignment="1">
      <alignment vertical="center"/>
    </xf>
    <xf numFmtId="0" fontId="3" fillId="0" borderId="0" xfId="0" applyFont="1" applyFill="1" applyAlignment="1">
      <alignment vertical="center"/>
    </xf>
    <xf numFmtId="2" fontId="3" fillId="0" borderId="0" xfId="0" applyNumberFormat="1" applyFont="1" applyFill="1" applyAlignment="1">
      <alignment vertical="center"/>
    </xf>
    <xf numFmtId="164" fontId="3" fillId="0" borderId="0" xfId="3" applyNumberFormat="1" applyFont="1" applyFill="1" applyAlignment="1">
      <alignment vertical="center"/>
    </xf>
    <xf numFmtId="0" fontId="3" fillId="0" borderId="0" xfId="0" applyFont="1" applyFill="1"/>
    <xf numFmtId="0" fontId="12" fillId="0" borderId="0" xfId="0" applyFont="1" applyFill="1" applyBorder="1" applyAlignment="1">
      <alignment vertical="center"/>
    </xf>
    <xf numFmtId="164" fontId="9" fillId="0" borderId="0" xfId="0" applyNumberFormat="1" applyFont="1" applyFill="1" applyBorder="1" applyAlignment="1">
      <alignment vertical="center"/>
    </xf>
    <xf numFmtId="0" fontId="3" fillId="0" borderId="0" xfId="0" applyFont="1" applyFill="1" applyAlignment="1">
      <alignment vertical="top" wrapText="1"/>
    </xf>
    <xf numFmtId="2" fontId="3" fillId="0" borderId="0" xfId="0" applyNumberFormat="1" applyFont="1" applyFill="1" applyAlignment="1"/>
    <xf numFmtId="0" fontId="14" fillId="0" borderId="0" xfId="0" applyFont="1"/>
    <xf numFmtId="0" fontId="3" fillId="2" borderId="1" xfId="0" applyFont="1" applyFill="1" applyBorder="1" applyAlignment="1" applyProtection="1">
      <alignment vertical="center" wrapText="1"/>
    </xf>
    <xf numFmtId="0" fontId="3" fillId="3" borderId="1" xfId="0" applyFont="1" applyFill="1" applyBorder="1" applyAlignment="1" applyProtection="1">
      <alignment vertical="center" wrapText="1"/>
    </xf>
    <xf numFmtId="164" fontId="3" fillId="3" borderId="1" xfId="0" applyNumberFormat="1" applyFont="1" applyFill="1" applyBorder="1" applyAlignment="1" applyProtection="1">
      <alignment vertical="center" wrapText="1"/>
    </xf>
    <xf numFmtId="1" fontId="3" fillId="3" borderId="1" xfId="0" applyNumberFormat="1" applyFont="1" applyFill="1" applyBorder="1" applyAlignment="1" applyProtection="1">
      <alignment vertical="center" wrapText="1"/>
    </xf>
    <xf numFmtId="0" fontId="3" fillId="4" borderId="1" xfId="0" applyFont="1" applyFill="1" applyBorder="1" applyAlignment="1" applyProtection="1">
      <alignment vertical="center" wrapText="1"/>
    </xf>
    <xf numFmtId="0" fontId="3" fillId="5" borderId="1" xfId="0" applyFont="1" applyFill="1" applyBorder="1" applyAlignment="1" applyProtection="1">
      <alignment vertical="center" wrapText="1"/>
    </xf>
    <xf numFmtId="165" fontId="3" fillId="2" borderId="1" xfId="0" applyNumberFormat="1" applyFont="1" applyFill="1" applyBorder="1" applyAlignment="1" applyProtection="1">
      <alignment vertical="center" wrapText="1"/>
    </xf>
    <xf numFmtId="1" fontId="3" fillId="2" borderId="1" xfId="0" applyNumberFormat="1" applyFont="1" applyFill="1" applyBorder="1" applyAlignment="1" applyProtection="1">
      <alignment vertical="center" wrapText="1"/>
    </xf>
    <xf numFmtId="0" fontId="0" fillId="0" borderId="0" xfId="0" applyNumberFormat="1"/>
    <xf numFmtId="0" fontId="0" fillId="0" borderId="0" xfId="0" applyAlignment="1">
      <alignment horizontal="left" indent="1"/>
    </xf>
    <xf numFmtId="0" fontId="17" fillId="2" borderId="1" xfId="0" applyFont="1" applyFill="1" applyBorder="1" applyAlignment="1">
      <alignment vertical="center" wrapText="1"/>
    </xf>
    <xf numFmtId="0" fontId="7" fillId="0" borderId="0" xfId="0" applyFont="1" applyAlignment="1">
      <alignment wrapText="1"/>
    </xf>
    <xf numFmtId="0" fontId="0" fillId="0" borderId="0" xfId="0" applyAlignment="1">
      <alignment wrapText="1"/>
    </xf>
    <xf numFmtId="0" fontId="1" fillId="0" borderId="0" xfId="0" applyFont="1" applyBorder="1" applyAlignment="1">
      <alignment vertical="center" wrapText="1"/>
    </xf>
    <xf numFmtId="0" fontId="3" fillId="0" borderId="0" xfId="0" applyFont="1" applyBorder="1" applyAlignment="1">
      <alignment vertical="center" wrapText="1"/>
    </xf>
    <xf numFmtId="14" fontId="3" fillId="0" borderId="0" xfId="0" applyNumberFormat="1" applyFont="1" applyFill="1" applyBorder="1" applyAlignment="1">
      <alignment vertical="center"/>
    </xf>
    <xf numFmtId="1" fontId="3" fillId="0" borderId="0" xfId="0" applyNumberFormat="1" applyFont="1" applyFill="1" applyAlignment="1">
      <alignment vertical="center"/>
    </xf>
    <xf numFmtId="0" fontId="0" fillId="0" borderId="0" xfId="0" applyFill="1"/>
    <xf numFmtId="2" fontId="0" fillId="0" borderId="0" xfId="0" applyNumberFormat="1" applyFill="1"/>
  </cellXfs>
  <cellStyles count="8">
    <cellStyle name="Followed Hyperlink" xfId="7" builtinId="9" hidden="1"/>
    <cellStyle name="Hyperlink" xfId="6" builtinId="8" hidden="1"/>
    <cellStyle name="Normal" xfId="0" builtinId="0"/>
    <cellStyle name="Normal 2" xfId="1"/>
    <cellStyle name="Звичайний 2" xfId="5"/>
    <cellStyle name="Обычный 2" xfId="2"/>
    <cellStyle name="Обычный_Sheet1" xfId="3"/>
    <cellStyle name="Обычный_Лис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W10507"/>
  <sheetViews>
    <sheetView zoomScale="110" zoomScaleNormal="110" zoomScalePageLayoutView="110" workbookViewId="0">
      <pane xSplit="2" ySplit="1" topLeftCell="C2" activePane="bottomRight" state="frozen"/>
      <selection pane="topRight" activeCell="D1" sqref="D1"/>
      <selection pane="bottomLeft" activeCell="A2" sqref="A2"/>
      <selection pane="bottomRight" activeCell="C2" sqref="C2"/>
    </sheetView>
  </sheetViews>
  <sheetFormatPr defaultColWidth="8.85546875" defaultRowHeight="15" x14ac:dyDescent="0.25"/>
  <cols>
    <col min="1" max="1" width="6.140625" style="1" bestFit="1" customWidth="1"/>
    <col min="2" max="2" width="13.42578125" style="1" customWidth="1"/>
    <col min="3" max="3" width="8.5703125" style="1" customWidth="1"/>
    <col min="4" max="4" width="33.42578125" style="1" bestFit="1" customWidth="1"/>
    <col min="5" max="5" width="10.28515625" style="1" customWidth="1"/>
    <col min="6" max="6" width="10.7109375" style="1" bestFit="1" customWidth="1"/>
    <col min="7" max="7" width="6" style="1" bestFit="1" customWidth="1"/>
    <col min="8" max="8" width="6.28515625" style="1" customWidth="1"/>
    <col min="9" max="9" width="7.28515625" style="1" bestFit="1" customWidth="1"/>
    <col min="10" max="10" width="6.5703125" style="24" bestFit="1" customWidth="1"/>
    <col min="11" max="11" width="9.28515625" style="3" bestFit="1" customWidth="1"/>
    <col min="12" max="12" width="8.28515625" style="2" bestFit="1" customWidth="1"/>
    <col min="13" max="13" width="6.140625" style="1" bestFit="1" customWidth="1"/>
    <col min="14" max="14" width="8.28515625" style="1" customWidth="1"/>
    <col min="15" max="15" width="8.140625" style="1" bestFit="1" customWidth="1"/>
    <col min="16" max="16" width="7.140625" style="1" bestFit="1" customWidth="1"/>
    <col min="17" max="17" width="8.140625" style="1" bestFit="1" customWidth="1"/>
    <col min="18" max="18" width="8.42578125" style="1" customWidth="1"/>
    <col min="19" max="19" width="8.140625" style="1" bestFit="1" customWidth="1"/>
    <col min="20" max="20" width="7.42578125" style="1" customWidth="1"/>
    <col min="21" max="23" width="7.140625" style="1" bestFit="1" customWidth="1"/>
    <col min="24" max="24" width="11.42578125" style="1" bestFit="1" customWidth="1"/>
    <col min="25" max="25" width="7.140625" style="1" bestFit="1" customWidth="1"/>
    <col min="26" max="26" width="8.85546875" style="1" customWidth="1"/>
    <col min="27" max="27" width="9.140625" style="1" bestFit="1" customWidth="1"/>
    <col min="28" max="28" width="7.42578125" style="1" customWidth="1"/>
    <col min="29" max="29" width="8.85546875" style="1" customWidth="1"/>
    <col min="30" max="30" width="7.140625" style="1" bestFit="1" customWidth="1"/>
    <col min="31" max="31" width="6.140625" style="1" bestFit="1" customWidth="1"/>
    <col min="32" max="33" width="7.140625" style="1" bestFit="1" customWidth="1"/>
    <col min="34" max="34" width="6.140625" style="1" bestFit="1" customWidth="1"/>
    <col min="35" max="35" width="8.140625" style="1" bestFit="1" customWidth="1"/>
    <col min="36" max="36" width="8" style="1" bestFit="1" customWidth="1"/>
    <col min="37" max="37" width="8.28515625" style="19" bestFit="1" customWidth="1"/>
    <col min="38" max="38" width="9.85546875" style="19" bestFit="1" customWidth="1"/>
    <col min="39" max="39" width="11" style="1" bestFit="1" customWidth="1"/>
    <col min="40" max="40" width="8.42578125" style="3" bestFit="1" customWidth="1"/>
    <col min="41" max="41" width="9.85546875" style="1" customWidth="1"/>
    <col min="42" max="42" width="6.140625" style="1" bestFit="1" customWidth="1"/>
    <col min="43" max="43" width="9.7109375" style="1" bestFit="1" customWidth="1"/>
    <col min="44" max="44" width="44.85546875" style="1" customWidth="1"/>
    <col min="45" max="16384" width="8.85546875" style="1"/>
  </cols>
  <sheetData>
    <row r="1" spans="1:50" s="30" customFormat="1" ht="46.5" customHeight="1" x14ac:dyDescent="0.25">
      <c r="A1" s="29" t="s">
        <v>831</v>
      </c>
      <c r="B1" s="50" t="s">
        <v>709</v>
      </c>
      <c r="C1" s="50" t="s">
        <v>5212</v>
      </c>
      <c r="D1" s="50" t="s">
        <v>5213</v>
      </c>
      <c r="E1" s="50" t="s">
        <v>710</v>
      </c>
      <c r="F1" s="50" t="s">
        <v>711</v>
      </c>
      <c r="G1" s="50" t="s">
        <v>5362</v>
      </c>
      <c r="H1" s="50" t="s">
        <v>5551</v>
      </c>
      <c r="I1" s="50" t="s">
        <v>739</v>
      </c>
      <c r="J1" s="51" t="s">
        <v>5345</v>
      </c>
      <c r="K1" s="52" t="s">
        <v>712</v>
      </c>
      <c r="L1" s="50" t="s">
        <v>737</v>
      </c>
      <c r="M1" s="50" t="s">
        <v>713</v>
      </c>
      <c r="N1" s="52" t="s">
        <v>738</v>
      </c>
      <c r="O1" s="53" t="s">
        <v>714</v>
      </c>
      <c r="P1" s="53" t="s">
        <v>715</v>
      </c>
      <c r="Q1" s="53" t="s">
        <v>716</v>
      </c>
      <c r="R1" s="53" t="s">
        <v>717</v>
      </c>
      <c r="S1" s="53" t="s">
        <v>718</v>
      </c>
      <c r="T1" s="53" t="s">
        <v>725</v>
      </c>
      <c r="U1" s="53" t="s">
        <v>726</v>
      </c>
      <c r="V1" s="53" t="s">
        <v>727</v>
      </c>
      <c r="W1" s="53" t="s">
        <v>728</v>
      </c>
      <c r="X1" s="53" t="s">
        <v>729</v>
      </c>
      <c r="Y1" s="53" t="s">
        <v>730</v>
      </c>
      <c r="Z1" s="53" t="s">
        <v>719</v>
      </c>
      <c r="AA1" s="53" t="s">
        <v>731</v>
      </c>
      <c r="AB1" s="53" t="s">
        <v>720</v>
      </c>
      <c r="AC1" s="53" t="s">
        <v>732</v>
      </c>
      <c r="AD1" s="54" t="s">
        <v>733</v>
      </c>
      <c r="AE1" s="54" t="s">
        <v>734</v>
      </c>
      <c r="AF1" s="54" t="s">
        <v>735</v>
      </c>
      <c r="AG1" s="54" t="s">
        <v>721</v>
      </c>
      <c r="AH1" s="54" t="s">
        <v>722</v>
      </c>
      <c r="AI1" s="54" t="s">
        <v>723</v>
      </c>
      <c r="AJ1" s="49" t="s">
        <v>444</v>
      </c>
      <c r="AK1" s="55" t="s">
        <v>693</v>
      </c>
      <c r="AL1" s="55" t="s">
        <v>694</v>
      </c>
      <c r="AM1" s="49" t="s">
        <v>461</v>
      </c>
      <c r="AN1" s="56" t="s">
        <v>736</v>
      </c>
      <c r="AO1" s="49" t="s">
        <v>5344</v>
      </c>
      <c r="AP1" s="49" t="s">
        <v>462</v>
      </c>
      <c r="AQ1" s="49" t="s">
        <v>5395</v>
      </c>
      <c r="AR1" s="49" t="s">
        <v>724</v>
      </c>
    </row>
    <row r="2" spans="1:50" x14ac:dyDescent="0.25">
      <c r="A2" s="1">
        <v>6</v>
      </c>
      <c r="B2" s="1" t="s">
        <v>1233</v>
      </c>
      <c r="C2" s="1">
        <v>101</v>
      </c>
      <c r="D2" s="1" t="s">
        <v>5627</v>
      </c>
      <c r="E2" s="1" t="s">
        <v>706</v>
      </c>
      <c r="F2" s="1" t="s">
        <v>445</v>
      </c>
      <c r="G2" s="1">
        <v>6</v>
      </c>
      <c r="H2" s="1">
        <v>35</v>
      </c>
      <c r="I2" s="1">
        <v>14.3</v>
      </c>
      <c r="J2" s="1">
        <v>12.8</v>
      </c>
      <c r="K2" s="3">
        <v>2250</v>
      </c>
      <c r="L2" s="2">
        <v>0.93</v>
      </c>
      <c r="M2" s="1">
        <v>28.8</v>
      </c>
      <c r="N2" s="1">
        <v>211</v>
      </c>
      <c r="O2" s="1">
        <v>77.599999999999994</v>
      </c>
      <c r="P2" s="1">
        <v>5.0999999999999996</v>
      </c>
      <c r="Q2" s="1">
        <v>13.2</v>
      </c>
      <c r="R2" s="1">
        <v>7.6</v>
      </c>
      <c r="S2" s="1">
        <v>17.8</v>
      </c>
      <c r="AJ2" s="1" t="s">
        <v>406</v>
      </c>
      <c r="AK2" s="19">
        <v>56</v>
      </c>
      <c r="AL2" s="19">
        <v>92</v>
      </c>
      <c r="AN2" s="3">
        <v>1988</v>
      </c>
      <c r="AO2" s="39"/>
      <c r="AQ2">
        <v>80444</v>
      </c>
      <c r="AR2" s="33" t="s">
        <v>330</v>
      </c>
    </row>
    <row r="3" spans="1:50" x14ac:dyDescent="0.25">
      <c r="A3" s="1">
        <v>8</v>
      </c>
      <c r="B3" s="1" t="s">
        <v>1233</v>
      </c>
      <c r="C3" s="1">
        <v>101</v>
      </c>
      <c r="D3" s="1" t="s">
        <v>5627</v>
      </c>
      <c r="E3" s="1" t="s">
        <v>706</v>
      </c>
      <c r="F3" s="33" t="s">
        <v>859</v>
      </c>
      <c r="G3" s="1">
        <v>7</v>
      </c>
      <c r="H3" s="1">
        <v>12</v>
      </c>
      <c r="I3" s="1">
        <v>3.4</v>
      </c>
      <c r="J3" s="1">
        <v>3.2</v>
      </c>
      <c r="K3" s="3">
        <v>2350</v>
      </c>
      <c r="L3" s="2">
        <f>N3/((1824.17)*(1-EXP(-(0.023514)*I3))^(1.69151))</f>
        <v>0.21878789084298161</v>
      </c>
      <c r="M3" s="1">
        <v>2.1</v>
      </c>
      <c r="N3" s="1">
        <v>5.2</v>
      </c>
      <c r="O3" s="1">
        <v>4.8</v>
      </c>
      <c r="P3" s="1">
        <v>0.6</v>
      </c>
      <c r="Q3" s="1">
        <v>2.1</v>
      </c>
      <c r="R3" s="1">
        <v>3.4</v>
      </c>
      <c r="S3" s="1">
        <v>1</v>
      </c>
      <c r="AJ3" s="1" t="s">
        <v>406</v>
      </c>
      <c r="AK3" s="19">
        <v>56</v>
      </c>
      <c r="AL3" s="19">
        <v>92</v>
      </c>
      <c r="AN3" s="3">
        <v>1988</v>
      </c>
      <c r="AO3" s="1">
        <v>10</v>
      </c>
      <c r="AQ3">
        <v>80444</v>
      </c>
      <c r="AR3" s="1" t="s">
        <v>330</v>
      </c>
    </row>
    <row r="4" spans="1:50" x14ac:dyDescent="0.25">
      <c r="A4" s="1">
        <v>9</v>
      </c>
      <c r="B4" s="1" t="s">
        <v>1233</v>
      </c>
      <c r="C4" s="1">
        <v>101</v>
      </c>
      <c r="D4" s="1" t="s">
        <v>5627</v>
      </c>
      <c r="E4" s="1" t="s">
        <v>706</v>
      </c>
      <c r="F4" s="33" t="s">
        <v>859</v>
      </c>
      <c r="G4" s="1">
        <v>8</v>
      </c>
      <c r="H4" s="1">
        <v>14</v>
      </c>
      <c r="I4" s="1">
        <v>4</v>
      </c>
      <c r="J4" s="1">
        <v>3.8</v>
      </c>
      <c r="K4" s="3">
        <v>2290</v>
      </c>
      <c r="L4" s="2">
        <f>N4/((1668.67)*(1-EXP(-(0.022864)*I4))^(1.61028))</f>
        <v>0.21545799849032124</v>
      </c>
      <c r="M4" s="1">
        <v>2.6</v>
      </c>
      <c r="N4" s="1">
        <v>7.1</v>
      </c>
      <c r="O4" s="1">
        <v>6.2</v>
      </c>
      <c r="P4" s="1">
        <v>0.8</v>
      </c>
      <c r="Q4" s="1">
        <v>2.8</v>
      </c>
      <c r="R4" s="1">
        <v>3.9</v>
      </c>
      <c r="S4" s="1">
        <v>1.2</v>
      </c>
      <c r="AJ4" s="1" t="s">
        <v>406</v>
      </c>
      <c r="AK4" s="19">
        <v>56</v>
      </c>
      <c r="AL4" s="19">
        <v>92</v>
      </c>
      <c r="AN4" s="3">
        <v>1988</v>
      </c>
      <c r="AO4" s="1">
        <v>10</v>
      </c>
      <c r="AQ4">
        <v>80444</v>
      </c>
      <c r="AR4" s="1" t="s">
        <v>330</v>
      </c>
    </row>
    <row r="5" spans="1:50" x14ac:dyDescent="0.25">
      <c r="A5" s="1">
        <v>11</v>
      </c>
      <c r="B5" s="1" t="s">
        <v>1233</v>
      </c>
      <c r="C5" s="1">
        <v>101</v>
      </c>
      <c r="D5" s="1" t="s">
        <v>5627</v>
      </c>
      <c r="E5" s="1" t="s">
        <v>706</v>
      </c>
      <c r="F5" s="1" t="s">
        <v>445</v>
      </c>
      <c r="G5" s="1">
        <v>10</v>
      </c>
      <c r="H5" s="1">
        <v>20</v>
      </c>
      <c r="I5" s="1">
        <v>2.9</v>
      </c>
      <c r="J5" s="1">
        <v>1.65</v>
      </c>
      <c r="K5" s="3">
        <v>71900</v>
      </c>
      <c r="L5" s="35">
        <v>2</v>
      </c>
      <c r="M5" s="1">
        <v>14.9</v>
      </c>
      <c r="N5" s="1">
        <v>54</v>
      </c>
      <c r="O5" s="1">
        <v>30.72</v>
      </c>
      <c r="P5" s="1">
        <v>8.23</v>
      </c>
      <c r="Q5" s="1">
        <v>5.13</v>
      </c>
      <c r="R5" s="1">
        <v>7</v>
      </c>
      <c r="S5" s="1">
        <v>5</v>
      </c>
      <c r="AB5" s="1">
        <v>0.52</v>
      </c>
      <c r="AD5" s="1">
        <v>0.52</v>
      </c>
      <c r="AG5" s="1">
        <v>1.61</v>
      </c>
      <c r="AI5" s="1">
        <v>29.3</v>
      </c>
      <c r="AJ5" s="1" t="s">
        <v>471</v>
      </c>
      <c r="AK5" s="19">
        <v>53</v>
      </c>
      <c r="AL5" s="19">
        <v>70.2</v>
      </c>
      <c r="AN5" s="3">
        <v>1973</v>
      </c>
      <c r="AO5" s="31" t="s">
        <v>5343</v>
      </c>
      <c r="AQ5">
        <v>80811</v>
      </c>
      <c r="AR5" s="1" t="s">
        <v>829</v>
      </c>
    </row>
    <row r="6" spans="1:50" x14ac:dyDescent="0.25">
      <c r="A6" s="1">
        <v>12</v>
      </c>
      <c r="B6" s="1" t="s">
        <v>1233</v>
      </c>
      <c r="C6" s="1">
        <v>101</v>
      </c>
      <c r="D6" s="1" t="s">
        <v>5627</v>
      </c>
      <c r="E6" s="1" t="s">
        <v>706</v>
      </c>
      <c r="F6" s="1" t="s">
        <v>445</v>
      </c>
      <c r="G6" s="1">
        <v>9</v>
      </c>
      <c r="H6" s="1">
        <v>20</v>
      </c>
      <c r="I6" s="1">
        <v>3.5</v>
      </c>
      <c r="J6" s="1">
        <v>2.5</v>
      </c>
      <c r="K6" s="3">
        <v>29700</v>
      </c>
      <c r="L6" s="2">
        <f>N6/((1581.94)*(1-EXP(-(0.021301)*I6))^(1.51716))</f>
        <v>1.0303540620323892</v>
      </c>
      <c r="M6" s="1">
        <v>14.7</v>
      </c>
      <c r="N6" s="1">
        <v>30</v>
      </c>
      <c r="O6" s="1">
        <v>20.37</v>
      </c>
      <c r="P6" s="1">
        <v>5.46</v>
      </c>
      <c r="Q6" s="1">
        <v>3.31</v>
      </c>
      <c r="R6" s="1">
        <v>4.7</v>
      </c>
      <c r="S6" s="1">
        <v>6</v>
      </c>
      <c r="AB6" s="1">
        <v>1.02</v>
      </c>
      <c r="AD6" s="1">
        <v>0.15</v>
      </c>
      <c r="AG6" s="1">
        <v>1.1200000000000001</v>
      </c>
      <c r="AI6" s="1">
        <v>25.7</v>
      </c>
      <c r="AJ6" s="1" t="s">
        <v>471</v>
      </c>
      <c r="AK6" s="19">
        <v>53</v>
      </c>
      <c r="AL6" s="19">
        <v>70.2</v>
      </c>
      <c r="AN6" s="3">
        <v>1973</v>
      </c>
      <c r="AO6" s="31" t="s">
        <v>5343</v>
      </c>
      <c r="AQ6">
        <v>80811</v>
      </c>
      <c r="AR6" s="1" t="s">
        <v>829</v>
      </c>
    </row>
    <row r="7" spans="1:50" x14ac:dyDescent="0.25">
      <c r="A7" s="1">
        <v>14</v>
      </c>
      <c r="B7" s="1" t="s">
        <v>1233</v>
      </c>
      <c r="C7" s="1">
        <v>101</v>
      </c>
      <c r="D7" s="1" t="s">
        <v>5627</v>
      </c>
      <c r="E7" s="1" t="s">
        <v>706</v>
      </c>
      <c r="F7" s="1" t="s">
        <v>445</v>
      </c>
      <c r="G7" s="1">
        <v>9</v>
      </c>
      <c r="H7" s="1">
        <v>37</v>
      </c>
      <c r="I7" s="1">
        <v>6.5</v>
      </c>
      <c r="J7" s="1">
        <v>5.9</v>
      </c>
      <c r="K7" s="3">
        <v>8700</v>
      </c>
      <c r="L7" s="2">
        <f>N7/((1581.94)*(1-EXP(-(0.021301)*I7))^(1.51716))</f>
        <v>1.1265562962458722</v>
      </c>
      <c r="M7" s="1">
        <v>23.9</v>
      </c>
      <c r="N7" s="1">
        <v>80</v>
      </c>
      <c r="O7" s="1">
        <v>47.89</v>
      </c>
      <c r="P7" s="1">
        <v>9.6300000000000008</v>
      </c>
      <c r="Q7" s="1">
        <v>7.25</v>
      </c>
      <c r="R7" s="1">
        <v>6.44</v>
      </c>
      <c r="S7" s="1">
        <v>10</v>
      </c>
      <c r="AB7" s="1">
        <v>0.16</v>
      </c>
      <c r="AD7" s="1">
        <v>0.32</v>
      </c>
      <c r="AG7" s="1">
        <v>1.29</v>
      </c>
      <c r="AI7" s="1">
        <v>20.8</v>
      </c>
      <c r="AJ7" s="1" t="s">
        <v>471</v>
      </c>
      <c r="AK7" s="19">
        <v>53</v>
      </c>
      <c r="AL7" s="19">
        <v>70.099999999999994</v>
      </c>
      <c r="AN7" s="3">
        <v>1973</v>
      </c>
      <c r="AO7" s="31" t="s">
        <v>5343</v>
      </c>
      <c r="AQ7">
        <v>80811</v>
      </c>
      <c r="AR7" s="1" t="s">
        <v>829</v>
      </c>
    </row>
    <row r="8" spans="1:50" x14ac:dyDescent="0.25">
      <c r="A8" s="1">
        <v>15</v>
      </c>
      <c r="B8" s="1" t="s">
        <v>1233</v>
      </c>
      <c r="C8" s="1">
        <v>101</v>
      </c>
      <c r="D8" s="1" t="s">
        <v>5627</v>
      </c>
      <c r="E8" s="1" t="s">
        <v>706</v>
      </c>
      <c r="F8" s="1" t="s">
        <v>445</v>
      </c>
      <c r="G8" s="1">
        <v>9</v>
      </c>
      <c r="H8" s="1">
        <v>37</v>
      </c>
      <c r="I8" s="1">
        <v>6.5</v>
      </c>
      <c r="J8" s="1">
        <v>6.3</v>
      </c>
      <c r="K8" s="3">
        <v>7800</v>
      </c>
      <c r="L8" s="2">
        <f>N8/((1581.94)*(1-EXP(-(0.021301)*I8))^(1.51716))</f>
        <v>1.1969660647612392</v>
      </c>
      <c r="M8" s="1">
        <v>24.2</v>
      </c>
      <c r="N8" s="1">
        <v>85</v>
      </c>
      <c r="O8" s="1">
        <v>50.01</v>
      </c>
      <c r="P8" s="1">
        <v>10.050000000000001</v>
      </c>
      <c r="Q8" s="1">
        <v>10.130000000000001</v>
      </c>
      <c r="R8" s="1">
        <v>7.08</v>
      </c>
      <c r="S8" s="1">
        <v>11</v>
      </c>
      <c r="AB8" s="1">
        <v>0.39</v>
      </c>
      <c r="AG8" s="1">
        <v>0.89</v>
      </c>
      <c r="AI8" s="1">
        <v>21.1</v>
      </c>
      <c r="AJ8" s="1" t="s">
        <v>471</v>
      </c>
      <c r="AK8" s="19">
        <v>53</v>
      </c>
      <c r="AL8" s="19">
        <v>70.2</v>
      </c>
      <c r="AN8" s="3">
        <v>1973</v>
      </c>
      <c r="AO8" s="31" t="s">
        <v>5343</v>
      </c>
      <c r="AQ8">
        <v>80811</v>
      </c>
      <c r="AR8" s="1" t="s">
        <v>829</v>
      </c>
    </row>
    <row r="9" spans="1:50" x14ac:dyDescent="0.25">
      <c r="A9" s="1">
        <v>16</v>
      </c>
      <c r="B9" s="1" t="s">
        <v>1233</v>
      </c>
      <c r="C9" s="1">
        <v>101</v>
      </c>
      <c r="D9" s="1" t="s">
        <v>5627</v>
      </c>
      <c r="E9" s="1" t="s">
        <v>706</v>
      </c>
      <c r="F9" s="1" t="s">
        <v>445</v>
      </c>
      <c r="G9" s="1">
        <v>9</v>
      </c>
      <c r="H9" s="1">
        <v>37</v>
      </c>
      <c r="I9" s="1">
        <v>7.6</v>
      </c>
      <c r="J9" s="1">
        <v>7.9</v>
      </c>
      <c r="K9" s="3">
        <v>4900</v>
      </c>
      <c r="L9" s="2">
        <f>N9/((1581.94)*(1-EXP(-(0.021301)*I9))^(1.51716))</f>
        <v>0.84768564973837746</v>
      </c>
      <c r="M9" s="1">
        <v>22.4</v>
      </c>
      <c r="N9" s="1">
        <v>75</v>
      </c>
      <c r="O9" s="1">
        <v>47.39</v>
      </c>
      <c r="P9" s="1">
        <v>9.5299999999999994</v>
      </c>
      <c r="Q9" s="1">
        <v>8.09</v>
      </c>
      <c r="R9" s="1">
        <v>6.1</v>
      </c>
      <c r="S9" s="1">
        <v>10</v>
      </c>
      <c r="AB9" s="1">
        <v>0.15</v>
      </c>
      <c r="AG9" s="1">
        <v>1.52</v>
      </c>
      <c r="AI9" s="1">
        <v>23.8</v>
      </c>
      <c r="AJ9" s="1" t="s">
        <v>471</v>
      </c>
      <c r="AK9" s="19">
        <v>53</v>
      </c>
      <c r="AL9" s="19">
        <v>70.2</v>
      </c>
      <c r="AN9" s="3">
        <v>1973</v>
      </c>
      <c r="AO9" s="31" t="s">
        <v>5343</v>
      </c>
      <c r="AQ9">
        <v>80811</v>
      </c>
      <c r="AR9" s="1" t="s">
        <v>829</v>
      </c>
    </row>
    <row r="10" spans="1:50" x14ac:dyDescent="0.25">
      <c r="A10" s="1">
        <v>17</v>
      </c>
      <c r="B10" s="1" t="s">
        <v>1233</v>
      </c>
      <c r="C10" s="1">
        <v>101</v>
      </c>
      <c r="D10" s="1" t="s">
        <v>5627</v>
      </c>
      <c r="E10" s="1" t="s">
        <v>706</v>
      </c>
      <c r="F10" s="1" t="s">
        <v>445</v>
      </c>
      <c r="G10" s="1">
        <v>11</v>
      </c>
      <c r="H10" s="1">
        <v>65</v>
      </c>
      <c r="I10" s="1">
        <v>6.4</v>
      </c>
      <c r="J10" s="1">
        <v>4.9000000000000004</v>
      </c>
      <c r="K10" s="3">
        <v>21100</v>
      </c>
      <c r="L10" s="35">
        <v>2</v>
      </c>
      <c r="M10" s="1">
        <v>40.1</v>
      </c>
      <c r="N10" s="1">
        <v>151</v>
      </c>
      <c r="O10" s="1">
        <v>85.16</v>
      </c>
      <c r="P10" s="1">
        <v>19.5</v>
      </c>
      <c r="Q10" s="1">
        <v>6.19</v>
      </c>
      <c r="R10" s="1">
        <v>5.46</v>
      </c>
      <c r="S10" s="1">
        <v>19</v>
      </c>
      <c r="AB10" s="1">
        <v>1.58</v>
      </c>
      <c r="AD10" s="1">
        <v>1.85</v>
      </c>
      <c r="AG10" s="1">
        <v>0.97</v>
      </c>
      <c r="AI10" s="1">
        <v>23.8</v>
      </c>
      <c r="AJ10" s="1" t="s">
        <v>471</v>
      </c>
      <c r="AK10" s="19">
        <v>53</v>
      </c>
      <c r="AL10" s="19">
        <v>70.2</v>
      </c>
      <c r="AN10" s="3">
        <v>1973</v>
      </c>
      <c r="AO10" s="31" t="s">
        <v>5343</v>
      </c>
      <c r="AQ10">
        <v>80811</v>
      </c>
      <c r="AR10" s="1" t="s">
        <v>829</v>
      </c>
    </row>
    <row r="11" spans="1:50" x14ac:dyDescent="0.25">
      <c r="A11" s="1">
        <v>19</v>
      </c>
      <c r="B11" s="1" t="s">
        <v>1233</v>
      </c>
      <c r="C11" s="1">
        <v>101</v>
      </c>
      <c r="D11" s="1" t="s">
        <v>5627</v>
      </c>
      <c r="E11" s="1" t="s">
        <v>706</v>
      </c>
      <c r="F11" s="1" t="s">
        <v>445</v>
      </c>
      <c r="G11" s="1">
        <v>10</v>
      </c>
      <c r="H11" s="1">
        <v>65</v>
      </c>
      <c r="I11" s="1">
        <v>8.3000000000000007</v>
      </c>
      <c r="J11" s="1">
        <v>8</v>
      </c>
      <c r="K11" s="3">
        <v>8350</v>
      </c>
      <c r="L11" s="2">
        <f>N11/((1948.03)*(1-EXP(-(0.015672)*I11))^(1.40829))</f>
        <v>1.6394397481474969</v>
      </c>
      <c r="M11" s="1">
        <v>40.799999999999997</v>
      </c>
      <c r="N11" s="1">
        <v>165</v>
      </c>
      <c r="O11" s="1">
        <v>90.58</v>
      </c>
      <c r="P11" s="1">
        <v>20.74</v>
      </c>
      <c r="Q11" s="1">
        <v>11.55</v>
      </c>
      <c r="R11" s="1">
        <v>7.32</v>
      </c>
      <c r="S11" s="1">
        <v>21</v>
      </c>
      <c r="AB11" s="1">
        <v>3.11</v>
      </c>
      <c r="AD11" s="1">
        <v>1.23</v>
      </c>
      <c r="AG11" s="1">
        <v>1.3</v>
      </c>
      <c r="AI11" s="1">
        <v>29.8</v>
      </c>
      <c r="AJ11" s="1" t="s">
        <v>471</v>
      </c>
      <c r="AK11" s="19">
        <v>53</v>
      </c>
      <c r="AL11" s="19">
        <v>70.2</v>
      </c>
      <c r="AN11" s="3">
        <v>1973</v>
      </c>
      <c r="AO11" s="31" t="s">
        <v>5343</v>
      </c>
      <c r="AQ11">
        <v>80811</v>
      </c>
      <c r="AR11" s="1" t="s">
        <v>829</v>
      </c>
    </row>
    <row r="12" spans="1:50" x14ac:dyDescent="0.25">
      <c r="A12" s="1">
        <v>20</v>
      </c>
      <c r="B12" s="1" t="s">
        <v>1233</v>
      </c>
      <c r="C12" s="1">
        <v>101</v>
      </c>
      <c r="D12" s="1" t="s">
        <v>5627</v>
      </c>
      <c r="E12" s="1" t="s">
        <v>706</v>
      </c>
      <c r="F12" s="1" t="s">
        <v>445</v>
      </c>
      <c r="G12" s="1">
        <v>10</v>
      </c>
      <c r="H12" s="1">
        <v>65</v>
      </c>
      <c r="I12" s="1">
        <v>8.8000000000000007</v>
      </c>
      <c r="J12" s="1">
        <v>8.4</v>
      </c>
      <c r="K12" s="3">
        <v>7800</v>
      </c>
      <c r="L12" s="2">
        <f>N12/((1948.03)*(1-EXP(-(0.015672)*I12))^(1.40829))</f>
        <v>1.5455625313579437</v>
      </c>
      <c r="M12" s="1">
        <v>43</v>
      </c>
      <c r="N12" s="1">
        <v>168</v>
      </c>
      <c r="O12" s="1">
        <v>92.25</v>
      </c>
      <c r="P12" s="1">
        <v>21.13</v>
      </c>
      <c r="Q12" s="1">
        <v>14.07</v>
      </c>
      <c r="R12" s="1">
        <v>8.3000000000000007</v>
      </c>
      <c r="S12" s="1">
        <v>22</v>
      </c>
      <c r="AB12" s="1">
        <v>1.37</v>
      </c>
      <c r="AG12" s="1">
        <v>1.55</v>
      </c>
      <c r="AI12" s="1">
        <v>16.7</v>
      </c>
      <c r="AJ12" s="1" t="s">
        <v>471</v>
      </c>
      <c r="AK12" s="19">
        <v>53</v>
      </c>
      <c r="AL12" s="19">
        <v>70.2</v>
      </c>
      <c r="AN12" s="3">
        <v>1973</v>
      </c>
      <c r="AO12" s="31" t="s">
        <v>5343</v>
      </c>
      <c r="AQ12">
        <v>80811</v>
      </c>
      <c r="AR12" s="1" t="s">
        <v>829</v>
      </c>
      <c r="AU12" s="32"/>
      <c r="AV12" s="32"/>
      <c r="AW12" s="32"/>
      <c r="AX12" s="32"/>
    </row>
    <row r="13" spans="1:50" x14ac:dyDescent="0.25">
      <c r="A13" s="1">
        <v>21</v>
      </c>
      <c r="B13" s="1" t="s">
        <v>1233</v>
      </c>
      <c r="C13" s="1">
        <v>101</v>
      </c>
      <c r="D13" s="1" t="s">
        <v>5627</v>
      </c>
      <c r="E13" s="1" t="s">
        <v>706</v>
      </c>
      <c r="F13" s="1" t="s">
        <v>445</v>
      </c>
      <c r="G13" s="1">
        <v>10</v>
      </c>
      <c r="H13" s="1">
        <v>65</v>
      </c>
      <c r="I13" s="1">
        <v>8.6999999999999993</v>
      </c>
      <c r="J13" s="1">
        <v>8.8000000000000007</v>
      </c>
      <c r="K13" s="3">
        <v>5050</v>
      </c>
      <c r="L13" s="2">
        <f>N13/((1948.03)*(1-EXP(-(0.015672)*I13))^(1.40829))</f>
        <v>1.447540160737943</v>
      </c>
      <c r="M13" s="1">
        <v>32.9</v>
      </c>
      <c r="N13" s="1">
        <v>155</v>
      </c>
      <c r="O13" s="1">
        <v>68.25</v>
      </c>
      <c r="P13" s="1">
        <v>16.38</v>
      </c>
      <c r="Q13" s="1">
        <v>9.4</v>
      </c>
      <c r="R13" s="1">
        <v>5.52</v>
      </c>
      <c r="S13" s="1">
        <v>20</v>
      </c>
      <c r="AB13" s="1">
        <v>1.6</v>
      </c>
      <c r="AG13" s="1">
        <v>1.34</v>
      </c>
      <c r="AI13" s="1">
        <v>19.7</v>
      </c>
      <c r="AJ13" s="1" t="s">
        <v>471</v>
      </c>
      <c r="AK13" s="19">
        <v>53</v>
      </c>
      <c r="AL13" s="19">
        <v>70.2</v>
      </c>
      <c r="AN13" s="3">
        <v>1973</v>
      </c>
      <c r="AO13" s="31" t="s">
        <v>5343</v>
      </c>
      <c r="AQ13">
        <v>80811</v>
      </c>
      <c r="AR13" s="1" t="s">
        <v>829</v>
      </c>
    </row>
    <row r="14" spans="1:50" x14ac:dyDescent="0.25">
      <c r="A14" s="1">
        <v>23</v>
      </c>
      <c r="B14" s="1" t="s">
        <v>5216</v>
      </c>
      <c r="C14" s="1">
        <v>124</v>
      </c>
      <c r="D14" s="1" t="s">
        <v>5601</v>
      </c>
      <c r="E14" s="1" t="s">
        <v>706</v>
      </c>
      <c r="F14" s="1" t="s">
        <v>445</v>
      </c>
      <c r="G14" s="1">
        <v>8</v>
      </c>
      <c r="H14" s="1">
        <v>40</v>
      </c>
      <c r="I14" s="1">
        <v>12</v>
      </c>
      <c r="J14" s="1">
        <v>13</v>
      </c>
      <c r="K14" s="3">
        <v>1356</v>
      </c>
      <c r="L14" s="2">
        <f>N14/((12281.9)*(1-EXP(-(0.00354)*I14))^(1.50598))</f>
        <v>0.99793882049431426</v>
      </c>
      <c r="N14" s="1">
        <v>102</v>
      </c>
      <c r="O14" s="1">
        <v>61</v>
      </c>
      <c r="P14" s="1">
        <v>8.8000000000000007</v>
      </c>
      <c r="Q14" s="1">
        <v>4.2</v>
      </c>
      <c r="R14" s="1">
        <v>3</v>
      </c>
      <c r="S14" s="1">
        <v>13.2</v>
      </c>
      <c r="AB14" s="1">
        <v>2.2200000000000002</v>
      </c>
      <c r="AI14" s="1">
        <v>10.6</v>
      </c>
      <c r="AJ14" s="1" t="s">
        <v>406</v>
      </c>
      <c r="AK14" s="19">
        <v>53</v>
      </c>
      <c r="AL14" s="19">
        <v>93</v>
      </c>
      <c r="AN14" s="3">
        <v>1967</v>
      </c>
      <c r="AO14" s="31" t="s">
        <v>5334</v>
      </c>
      <c r="AQ14">
        <v>80519</v>
      </c>
      <c r="AR14" s="33" t="s">
        <v>858</v>
      </c>
    </row>
    <row r="15" spans="1:50" x14ac:dyDescent="0.25">
      <c r="A15" s="1">
        <v>24</v>
      </c>
      <c r="B15" s="1" t="s">
        <v>744</v>
      </c>
      <c r="C15" s="1">
        <v>125</v>
      </c>
      <c r="D15" s="1" t="s">
        <v>5640</v>
      </c>
      <c r="E15" s="1" t="s">
        <v>706</v>
      </c>
      <c r="F15" s="1" t="s">
        <v>445</v>
      </c>
      <c r="G15" s="1">
        <v>8</v>
      </c>
      <c r="H15" s="1">
        <v>30</v>
      </c>
      <c r="I15" s="1">
        <v>9</v>
      </c>
      <c r="J15" s="1">
        <v>10</v>
      </c>
      <c r="K15" s="3">
        <v>2331</v>
      </c>
      <c r="L15" s="2">
        <v>0.91</v>
      </c>
      <c r="N15" s="1">
        <v>96</v>
      </c>
      <c r="O15" s="1">
        <v>43.5</v>
      </c>
      <c r="P15" s="1">
        <v>4.5</v>
      </c>
      <c r="Q15" s="1">
        <v>5.0999999999999996</v>
      </c>
      <c r="R15" s="1">
        <v>3.8</v>
      </c>
      <c r="S15" s="1">
        <v>9.6999999999999993</v>
      </c>
      <c r="AB15" s="1">
        <v>3</v>
      </c>
      <c r="AI15" s="1">
        <v>12.7</v>
      </c>
      <c r="AJ15" s="1" t="s">
        <v>406</v>
      </c>
      <c r="AK15" s="19">
        <v>53</v>
      </c>
      <c r="AL15" s="19">
        <v>93</v>
      </c>
      <c r="AN15" s="3">
        <v>1967</v>
      </c>
      <c r="AO15" s="31" t="s">
        <v>5334</v>
      </c>
      <c r="AQ15">
        <v>80519</v>
      </c>
      <c r="AR15" s="33" t="s">
        <v>858</v>
      </c>
    </row>
    <row r="16" spans="1:50" x14ac:dyDescent="0.25">
      <c r="A16" s="1">
        <v>25</v>
      </c>
      <c r="B16" s="1" t="s">
        <v>183</v>
      </c>
      <c r="C16" s="1">
        <v>105</v>
      </c>
      <c r="D16" s="1" t="s">
        <v>6460</v>
      </c>
      <c r="E16" s="1" t="s">
        <v>706</v>
      </c>
      <c r="F16" s="1" t="s">
        <v>445</v>
      </c>
      <c r="G16" s="1">
        <v>7</v>
      </c>
      <c r="H16" s="1">
        <v>190</v>
      </c>
      <c r="I16" s="1">
        <v>28</v>
      </c>
      <c r="J16" s="1">
        <v>46</v>
      </c>
      <c r="L16" s="2">
        <v>0.7</v>
      </c>
      <c r="N16" s="1">
        <v>494</v>
      </c>
      <c r="O16" s="1">
        <v>191.3</v>
      </c>
      <c r="P16" s="1">
        <v>21.8</v>
      </c>
      <c r="Q16" s="1">
        <v>11.2</v>
      </c>
      <c r="R16" s="1">
        <v>8.8000000000000007</v>
      </c>
      <c r="S16" s="1">
        <v>46.8</v>
      </c>
      <c r="X16" s="1">
        <v>0.08</v>
      </c>
      <c r="Y16" s="1">
        <v>0.92</v>
      </c>
      <c r="Z16" s="1">
        <v>1</v>
      </c>
      <c r="AB16" s="1">
        <v>1.92</v>
      </c>
      <c r="AI16" s="1">
        <v>12.9</v>
      </c>
      <c r="AJ16" s="1" t="s">
        <v>406</v>
      </c>
      <c r="AK16" s="19">
        <v>53</v>
      </c>
      <c r="AL16" s="19">
        <v>93</v>
      </c>
      <c r="AN16" s="3">
        <v>1967</v>
      </c>
      <c r="AO16" s="31" t="s">
        <v>5334</v>
      </c>
      <c r="AQ16">
        <v>80519</v>
      </c>
      <c r="AR16" s="33" t="s">
        <v>858</v>
      </c>
    </row>
    <row r="17" spans="1:44" x14ac:dyDescent="0.25">
      <c r="A17" s="1">
        <v>26</v>
      </c>
      <c r="B17" s="1" t="s">
        <v>183</v>
      </c>
      <c r="C17" s="1">
        <v>105</v>
      </c>
      <c r="D17" s="1" t="s">
        <v>6459</v>
      </c>
      <c r="E17" s="1" t="s">
        <v>706</v>
      </c>
      <c r="F17" s="1" t="s">
        <v>445</v>
      </c>
      <c r="G17" s="1">
        <v>7</v>
      </c>
      <c r="H17" s="1">
        <v>240</v>
      </c>
      <c r="I17" s="1">
        <v>31</v>
      </c>
      <c r="J17" s="1">
        <v>58</v>
      </c>
      <c r="L17" s="2">
        <v>0.5</v>
      </c>
      <c r="N17" s="1">
        <v>392</v>
      </c>
      <c r="O17" s="1">
        <v>157.1</v>
      </c>
      <c r="P17" s="1">
        <v>17.3</v>
      </c>
      <c r="Q17" s="1">
        <v>12.4</v>
      </c>
      <c r="R17" s="1">
        <v>10.6</v>
      </c>
      <c r="S17" s="1">
        <v>39.299999999999997</v>
      </c>
      <c r="X17" s="1">
        <v>0.06</v>
      </c>
      <c r="Y17" s="1">
        <v>0.94</v>
      </c>
      <c r="Z17" s="1">
        <v>1</v>
      </c>
      <c r="AB17" s="1">
        <v>3.24</v>
      </c>
      <c r="AI17" s="1">
        <v>12.6</v>
      </c>
      <c r="AJ17" s="1" t="s">
        <v>406</v>
      </c>
      <c r="AK17" s="19">
        <v>53</v>
      </c>
      <c r="AL17" s="19">
        <v>93</v>
      </c>
      <c r="AN17" s="3">
        <v>1967</v>
      </c>
      <c r="AO17" s="31" t="s">
        <v>5334</v>
      </c>
      <c r="AQ17">
        <v>80519</v>
      </c>
      <c r="AR17" s="33" t="s">
        <v>858</v>
      </c>
    </row>
    <row r="18" spans="1:44" x14ac:dyDescent="0.25">
      <c r="A18" s="1">
        <v>27</v>
      </c>
      <c r="B18" s="1" t="s">
        <v>183</v>
      </c>
      <c r="C18" s="1">
        <v>105</v>
      </c>
      <c r="D18" s="1" t="s">
        <v>6461</v>
      </c>
      <c r="E18" s="1" t="s">
        <v>706</v>
      </c>
      <c r="F18" s="1" t="s">
        <v>445</v>
      </c>
      <c r="G18" s="1">
        <v>6</v>
      </c>
      <c r="H18" s="1">
        <v>150</v>
      </c>
      <c r="I18" s="1">
        <v>27</v>
      </c>
      <c r="J18" s="1">
        <v>42</v>
      </c>
      <c r="L18" s="2">
        <v>0.5</v>
      </c>
      <c r="N18" s="1">
        <v>312</v>
      </c>
      <c r="O18" s="1">
        <v>121.1</v>
      </c>
      <c r="P18" s="1">
        <v>13.7</v>
      </c>
      <c r="Q18" s="1">
        <v>8.4</v>
      </c>
      <c r="R18" s="1">
        <v>5.5</v>
      </c>
      <c r="S18" s="1">
        <v>27.3</v>
      </c>
      <c r="X18" s="1">
        <v>0.1</v>
      </c>
      <c r="Y18" s="1">
        <v>0.3</v>
      </c>
      <c r="Z18" s="1">
        <v>0.4</v>
      </c>
      <c r="AB18" s="1">
        <v>2.9</v>
      </c>
      <c r="AI18" s="1">
        <v>15</v>
      </c>
      <c r="AJ18" s="1" t="s">
        <v>406</v>
      </c>
      <c r="AK18" s="19">
        <v>53</v>
      </c>
      <c r="AL18" s="19">
        <v>93</v>
      </c>
      <c r="AN18" s="3">
        <v>1967</v>
      </c>
      <c r="AO18" s="31" t="s">
        <v>5335</v>
      </c>
      <c r="AQ18">
        <v>80519</v>
      </c>
      <c r="AR18" s="33" t="s">
        <v>858</v>
      </c>
    </row>
    <row r="19" spans="1:44" x14ac:dyDescent="0.25">
      <c r="A19" s="1">
        <v>28</v>
      </c>
      <c r="B19" s="1" t="s">
        <v>180</v>
      </c>
      <c r="C19" s="1">
        <v>103</v>
      </c>
      <c r="D19" s="1" t="s">
        <v>6166</v>
      </c>
      <c r="E19" s="1" t="s">
        <v>706</v>
      </c>
      <c r="F19" s="1" t="s">
        <v>445</v>
      </c>
      <c r="G19" s="1">
        <v>9</v>
      </c>
      <c r="H19" s="1">
        <v>140</v>
      </c>
      <c r="I19" s="1">
        <v>20</v>
      </c>
      <c r="J19" s="1">
        <v>28</v>
      </c>
      <c r="L19" s="2">
        <v>0.84</v>
      </c>
      <c r="N19" s="1">
        <v>251</v>
      </c>
      <c r="O19" s="1">
        <v>109.8</v>
      </c>
      <c r="P19" s="1">
        <v>11.8</v>
      </c>
      <c r="Q19" s="1">
        <v>11.7</v>
      </c>
      <c r="R19" s="1">
        <v>9.6</v>
      </c>
      <c r="X19" s="1">
        <v>0.14000000000000001</v>
      </c>
      <c r="Y19" s="1">
        <v>0.04</v>
      </c>
      <c r="Z19" s="1">
        <v>0.18</v>
      </c>
      <c r="AB19" s="1">
        <v>2.13</v>
      </c>
      <c r="AI19" s="1">
        <v>16.3</v>
      </c>
      <c r="AJ19" s="1" t="s">
        <v>406</v>
      </c>
      <c r="AK19" s="19">
        <v>52</v>
      </c>
      <c r="AL19" s="19">
        <v>92</v>
      </c>
      <c r="AN19" s="3">
        <v>1967</v>
      </c>
      <c r="AO19" s="31" t="s">
        <v>5335</v>
      </c>
      <c r="AQ19">
        <v>80519</v>
      </c>
      <c r="AR19" s="33" t="s">
        <v>858</v>
      </c>
    </row>
    <row r="20" spans="1:44" x14ac:dyDescent="0.25">
      <c r="A20" s="1">
        <v>29</v>
      </c>
      <c r="B20" s="1" t="s">
        <v>183</v>
      </c>
      <c r="C20" s="1">
        <v>105</v>
      </c>
      <c r="D20" s="1" t="s">
        <v>6192</v>
      </c>
      <c r="E20" s="1" t="s">
        <v>706</v>
      </c>
      <c r="F20" s="1" t="s">
        <v>445</v>
      </c>
      <c r="G20" s="1">
        <v>12</v>
      </c>
      <c r="H20" s="1">
        <v>220</v>
      </c>
      <c r="I20" s="1">
        <v>11</v>
      </c>
      <c r="J20" s="1">
        <v>26</v>
      </c>
      <c r="L20" s="2">
        <v>0.4</v>
      </c>
      <c r="N20" s="1">
        <v>55</v>
      </c>
      <c r="O20" s="1">
        <v>20.8</v>
      </c>
      <c r="P20" s="1">
        <v>2.2999999999999998</v>
      </c>
      <c r="Q20" s="1">
        <v>3.6</v>
      </c>
      <c r="R20" s="1">
        <v>2.2000000000000002</v>
      </c>
      <c r="S20" s="1">
        <v>5.2</v>
      </c>
      <c r="X20" s="1">
        <v>0.56000000000000005</v>
      </c>
      <c r="Y20" s="1">
        <v>0.44</v>
      </c>
      <c r="Z20" s="1">
        <v>1</v>
      </c>
      <c r="AB20" s="1">
        <v>5.1100000000000003</v>
      </c>
      <c r="AI20" s="1">
        <v>31.2</v>
      </c>
      <c r="AJ20" s="1" t="s">
        <v>406</v>
      </c>
      <c r="AK20" s="19">
        <v>53</v>
      </c>
      <c r="AL20" s="19">
        <v>93</v>
      </c>
      <c r="AN20" s="3">
        <v>1967</v>
      </c>
      <c r="AO20" s="31" t="s">
        <v>5335</v>
      </c>
      <c r="AQ20">
        <v>80519</v>
      </c>
      <c r="AR20" s="33" t="s">
        <v>858</v>
      </c>
    </row>
    <row r="21" spans="1:44" x14ac:dyDescent="0.25">
      <c r="A21" s="1">
        <v>30</v>
      </c>
      <c r="B21" s="1" t="s">
        <v>180</v>
      </c>
      <c r="C21" s="1">
        <v>103</v>
      </c>
      <c r="D21" s="1" t="s">
        <v>6355</v>
      </c>
      <c r="E21" s="1" t="s">
        <v>706</v>
      </c>
      <c r="F21" s="1" t="s">
        <v>445</v>
      </c>
      <c r="G21" s="1">
        <v>8</v>
      </c>
      <c r="H21" s="1">
        <v>120</v>
      </c>
      <c r="I21" s="1">
        <v>22</v>
      </c>
      <c r="J21" s="1">
        <v>33</v>
      </c>
      <c r="L21" s="2">
        <v>0.56000000000000005</v>
      </c>
      <c r="N21" s="1">
        <v>198</v>
      </c>
      <c r="O21" s="1">
        <v>69.3</v>
      </c>
      <c r="P21" s="1">
        <v>11.1</v>
      </c>
      <c r="Q21" s="1">
        <v>11</v>
      </c>
      <c r="R21" s="1">
        <v>5.7</v>
      </c>
      <c r="S21" s="1">
        <v>17.3</v>
      </c>
      <c r="X21" s="1">
        <v>0.22</v>
      </c>
      <c r="Y21" s="1">
        <v>0.08</v>
      </c>
      <c r="Z21" s="1">
        <v>0.3</v>
      </c>
      <c r="AB21" s="1">
        <v>2.41</v>
      </c>
      <c r="AI21" s="1">
        <v>11.6</v>
      </c>
      <c r="AJ21" s="1" t="s">
        <v>406</v>
      </c>
      <c r="AK21" s="19">
        <v>52</v>
      </c>
      <c r="AL21" s="19">
        <v>92</v>
      </c>
      <c r="AN21" s="3">
        <v>1967</v>
      </c>
      <c r="AO21" s="31" t="s">
        <v>5334</v>
      </c>
      <c r="AQ21">
        <v>80519</v>
      </c>
      <c r="AR21" s="33" t="s">
        <v>858</v>
      </c>
    </row>
    <row r="22" spans="1:44" x14ac:dyDescent="0.25">
      <c r="A22" s="1">
        <v>31</v>
      </c>
      <c r="B22" s="1" t="s">
        <v>183</v>
      </c>
      <c r="C22" s="1">
        <v>105</v>
      </c>
      <c r="D22" s="1" t="s">
        <v>5878</v>
      </c>
      <c r="E22" s="1" t="s">
        <v>706</v>
      </c>
      <c r="F22" s="1" t="s">
        <v>445</v>
      </c>
      <c r="G22" s="1">
        <v>8</v>
      </c>
      <c r="H22" s="1">
        <v>190</v>
      </c>
      <c r="I22" s="1">
        <v>23</v>
      </c>
      <c r="J22" s="1">
        <v>32</v>
      </c>
      <c r="L22" s="2">
        <v>0.4</v>
      </c>
      <c r="N22" s="1">
        <v>196</v>
      </c>
      <c r="O22" s="1">
        <v>76.5</v>
      </c>
      <c r="P22" s="1">
        <v>8.9</v>
      </c>
      <c r="Q22" s="1">
        <v>10.8</v>
      </c>
      <c r="R22" s="1">
        <v>8.9</v>
      </c>
      <c r="S22" s="1">
        <v>19.100000000000001</v>
      </c>
      <c r="X22" s="1">
        <v>0.4</v>
      </c>
      <c r="Y22" s="1">
        <v>0.2</v>
      </c>
      <c r="Z22" s="1">
        <v>0.6</v>
      </c>
      <c r="AB22" s="1">
        <v>2.97</v>
      </c>
      <c r="AI22" s="1">
        <v>21.2</v>
      </c>
      <c r="AJ22" s="1" t="s">
        <v>406</v>
      </c>
      <c r="AK22" s="19">
        <v>53</v>
      </c>
      <c r="AL22" s="19">
        <v>93</v>
      </c>
      <c r="AN22" s="3">
        <v>1967</v>
      </c>
      <c r="AO22" s="31" t="s">
        <v>5335</v>
      </c>
      <c r="AQ22">
        <v>80519</v>
      </c>
      <c r="AR22" s="33" t="s">
        <v>858</v>
      </c>
    </row>
    <row r="23" spans="1:44" x14ac:dyDescent="0.25">
      <c r="A23" s="1">
        <v>32</v>
      </c>
      <c r="B23" s="1" t="s">
        <v>183</v>
      </c>
      <c r="C23" s="1">
        <v>105</v>
      </c>
      <c r="D23" s="1" t="s">
        <v>6021</v>
      </c>
      <c r="E23" s="1" t="s">
        <v>706</v>
      </c>
      <c r="F23" s="1" t="s">
        <v>445</v>
      </c>
      <c r="G23" s="1">
        <v>10</v>
      </c>
      <c r="H23" s="1">
        <v>120</v>
      </c>
      <c r="I23" s="1">
        <v>14</v>
      </c>
      <c r="J23" s="1">
        <v>28</v>
      </c>
      <c r="L23" s="2">
        <v>0.5</v>
      </c>
      <c r="N23" s="1">
        <v>129</v>
      </c>
      <c r="O23" s="1">
        <v>41.2</v>
      </c>
      <c r="P23" s="1">
        <v>5.9</v>
      </c>
      <c r="Q23" s="1">
        <v>8.6</v>
      </c>
      <c r="R23" s="1">
        <v>5.9</v>
      </c>
      <c r="S23" s="1">
        <v>12.4</v>
      </c>
      <c r="X23" s="1">
        <v>0.35</v>
      </c>
      <c r="Y23" s="1">
        <v>0.65</v>
      </c>
      <c r="Z23" s="1">
        <v>1</v>
      </c>
      <c r="AB23" s="1">
        <v>4.46</v>
      </c>
      <c r="AI23" s="1">
        <v>24.4</v>
      </c>
      <c r="AJ23" s="1" t="s">
        <v>406</v>
      </c>
      <c r="AK23" s="19">
        <v>53</v>
      </c>
      <c r="AL23" s="19">
        <v>93</v>
      </c>
      <c r="AN23" s="3">
        <v>1967</v>
      </c>
      <c r="AO23" s="31" t="s">
        <v>5335</v>
      </c>
      <c r="AQ23">
        <v>80519</v>
      </c>
      <c r="AR23" s="33" t="s">
        <v>858</v>
      </c>
    </row>
    <row r="24" spans="1:44" x14ac:dyDescent="0.25">
      <c r="A24" s="1">
        <v>33</v>
      </c>
      <c r="B24" s="1" t="s">
        <v>183</v>
      </c>
      <c r="C24" s="1">
        <v>105</v>
      </c>
      <c r="D24" s="1" t="s">
        <v>6019</v>
      </c>
      <c r="E24" s="1" t="s">
        <v>706</v>
      </c>
      <c r="F24" s="1" t="s">
        <v>445</v>
      </c>
      <c r="G24" s="1">
        <v>9</v>
      </c>
      <c r="H24" s="1">
        <v>220</v>
      </c>
      <c r="I24" s="1">
        <v>23</v>
      </c>
      <c r="J24" s="1">
        <v>41</v>
      </c>
      <c r="L24" s="2">
        <v>0.4</v>
      </c>
      <c r="N24" s="1">
        <v>195</v>
      </c>
      <c r="O24" s="1">
        <v>68.8</v>
      </c>
      <c r="P24" s="1">
        <v>8.1999999999999993</v>
      </c>
      <c r="Q24" s="1">
        <v>9.1</v>
      </c>
      <c r="R24" s="1">
        <v>7</v>
      </c>
      <c r="S24" s="1">
        <v>17.2</v>
      </c>
      <c r="X24" s="1">
        <v>0.3</v>
      </c>
      <c r="Y24" s="1">
        <v>0.1</v>
      </c>
      <c r="Z24" s="1">
        <v>0.4</v>
      </c>
      <c r="AB24" s="1">
        <v>3.95</v>
      </c>
      <c r="AI24" s="1">
        <v>24.1</v>
      </c>
      <c r="AJ24" s="1" t="s">
        <v>406</v>
      </c>
      <c r="AK24" s="19">
        <v>53</v>
      </c>
      <c r="AL24" s="19">
        <v>93</v>
      </c>
      <c r="AN24" s="3">
        <v>1967</v>
      </c>
      <c r="AO24" s="31" t="s">
        <v>5334</v>
      </c>
      <c r="AQ24">
        <v>80519</v>
      </c>
      <c r="AR24" s="33" t="s">
        <v>858</v>
      </c>
    </row>
    <row r="25" spans="1:44" x14ac:dyDescent="0.25">
      <c r="A25" s="1">
        <v>34</v>
      </c>
      <c r="B25" s="1" t="s">
        <v>5311</v>
      </c>
      <c r="C25" s="1">
        <v>124</v>
      </c>
      <c r="D25" s="1" t="s">
        <v>5723</v>
      </c>
      <c r="E25" s="1" t="s">
        <v>706</v>
      </c>
      <c r="F25" s="1" t="s">
        <v>445</v>
      </c>
      <c r="G25" s="1">
        <v>8</v>
      </c>
      <c r="H25" s="1">
        <v>40</v>
      </c>
      <c r="I25" s="1">
        <v>12</v>
      </c>
      <c r="J25" s="1">
        <v>13</v>
      </c>
      <c r="K25" s="3">
        <v>664</v>
      </c>
      <c r="L25" s="2">
        <f>N25/((12281.9)*(1-EXP(-(0.00354)*I25))^(1.50598))</f>
        <v>0.52832055202640171</v>
      </c>
      <c r="N25" s="1">
        <v>54</v>
      </c>
      <c r="O25" s="1">
        <v>23.5</v>
      </c>
      <c r="P25" s="1">
        <v>3.2</v>
      </c>
      <c r="Q25" s="1">
        <v>4.9000000000000004</v>
      </c>
      <c r="R25" s="1">
        <v>3.7</v>
      </c>
      <c r="S25" s="1">
        <v>5.9</v>
      </c>
      <c r="X25" s="1">
        <v>0.28999999999999998</v>
      </c>
      <c r="Y25" s="1">
        <v>0.11</v>
      </c>
      <c r="Z25" s="1">
        <v>0.4</v>
      </c>
      <c r="AB25" s="1">
        <v>3.71</v>
      </c>
      <c r="AI25" s="1">
        <v>16.5</v>
      </c>
      <c r="AJ25" s="1" t="s">
        <v>406</v>
      </c>
      <c r="AK25" s="19">
        <v>53</v>
      </c>
      <c r="AL25" s="19">
        <v>93</v>
      </c>
      <c r="AN25" s="3">
        <v>1967</v>
      </c>
      <c r="AO25" s="31" t="s">
        <v>5335</v>
      </c>
      <c r="AQ25">
        <v>80519</v>
      </c>
      <c r="AR25" s="33" t="s">
        <v>336</v>
      </c>
    </row>
    <row r="26" spans="1:44" x14ac:dyDescent="0.25">
      <c r="A26" s="1">
        <v>35</v>
      </c>
      <c r="B26" s="1" t="s">
        <v>183</v>
      </c>
      <c r="C26" s="1">
        <v>105</v>
      </c>
      <c r="D26" s="1" t="s">
        <v>6311</v>
      </c>
      <c r="E26" s="1" t="s">
        <v>706</v>
      </c>
      <c r="F26" s="1" t="s">
        <v>445</v>
      </c>
      <c r="G26" s="1">
        <v>8</v>
      </c>
      <c r="H26" s="1">
        <v>200</v>
      </c>
      <c r="I26" s="1">
        <v>24</v>
      </c>
      <c r="J26" s="1">
        <v>24</v>
      </c>
      <c r="L26" s="2">
        <v>0.5</v>
      </c>
      <c r="N26" s="1">
        <v>321</v>
      </c>
      <c r="O26" s="1">
        <v>124.6</v>
      </c>
      <c r="P26" s="1">
        <v>14</v>
      </c>
      <c r="Q26" s="1">
        <v>12.9</v>
      </c>
      <c r="R26" s="1">
        <v>8.8000000000000007</v>
      </c>
      <c r="S26" s="1">
        <v>31.1</v>
      </c>
      <c r="X26" s="1">
        <v>0.33</v>
      </c>
      <c r="Y26" s="1">
        <v>0.17</v>
      </c>
      <c r="Z26" s="1">
        <v>0.5</v>
      </c>
      <c r="AB26" s="1">
        <v>3.2</v>
      </c>
      <c r="AI26" s="1">
        <v>12.8</v>
      </c>
      <c r="AJ26" s="1" t="s">
        <v>406</v>
      </c>
      <c r="AK26" s="19">
        <v>53</v>
      </c>
      <c r="AL26" s="19">
        <v>93</v>
      </c>
      <c r="AN26" s="3">
        <v>1967</v>
      </c>
      <c r="AO26" s="31" t="s">
        <v>5334</v>
      </c>
      <c r="AQ26">
        <v>80519</v>
      </c>
      <c r="AR26" s="33" t="s">
        <v>858</v>
      </c>
    </row>
    <row r="27" spans="1:44" x14ac:dyDescent="0.25">
      <c r="A27" s="1">
        <v>37</v>
      </c>
      <c r="B27" s="1" t="s">
        <v>160</v>
      </c>
      <c r="C27" s="1">
        <v>104</v>
      </c>
      <c r="D27" s="1" t="s">
        <v>5654</v>
      </c>
      <c r="E27" s="1" t="s">
        <v>706</v>
      </c>
      <c r="F27" s="1" t="s">
        <v>445</v>
      </c>
      <c r="G27" s="1">
        <v>9</v>
      </c>
      <c r="H27" s="1">
        <v>180</v>
      </c>
      <c r="I27" s="1">
        <v>20</v>
      </c>
      <c r="J27" s="1">
        <v>30</v>
      </c>
      <c r="K27" s="3">
        <v>379</v>
      </c>
      <c r="L27" s="2">
        <v>0.77</v>
      </c>
      <c r="N27" s="1">
        <v>244</v>
      </c>
      <c r="O27" s="1">
        <v>137</v>
      </c>
      <c r="P27" s="1">
        <v>21.4</v>
      </c>
      <c r="Q27" s="1">
        <v>9.8000000000000007</v>
      </c>
      <c r="R27" s="1">
        <v>2.2999999999999998</v>
      </c>
      <c r="S27" s="1">
        <v>38</v>
      </c>
      <c r="X27" s="1">
        <v>0.32</v>
      </c>
      <c r="Y27" s="1">
        <v>0.28000000000000003</v>
      </c>
      <c r="Z27" s="1">
        <v>0.6</v>
      </c>
      <c r="AB27" s="1">
        <v>3.5</v>
      </c>
      <c r="AI27" s="1">
        <v>25.5</v>
      </c>
      <c r="AJ27" s="1" t="s">
        <v>406</v>
      </c>
      <c r="AK27" s="19">
        <v>52</v>
      </c>
      <c r="AL27" s="19">
        <v>95.3</v>
      </c>
      <c r="AN27" s="3">
        <v>1967</v>
      </c>
      <c r="AO27" s="31" t="s">
        <v>5334</v>
      </c>
      <c r="AQ27">
        <v>80815</v>
      </c>
      <c r="AR27" s="33" t="s">
        <v>858</v>
      </c>
    </row>
    <row r="28" spans="1:44" x14ac:dyDescent="0.25">
      <c r="A28" s="1">
        <v>38</v>
      </c>
      <c r="B28" s="1" t="s">
        <v>160</v>
      </c>
      <c r="C28" s="1">
        <v>104</v>
      </c>
      <c r="D28" s="1" t="s">
        <v>6358</v>
      </c>
      <c r="E28" s="1" t="s">
        <v>706</v>
      </c>
      <c r="F28" s="1" t="s">
        <v>445</v>
      </c>
      <c r="G28" s="1">
        <v>9</v>
      </c>
      <c r="H28" s="1">
        <v>40</v>
      </c>
      <c r="I28" s="1">
        <v>9</v>
      </c>
      <c r="J28" s="1">
        <v>6</v>
      </c>
      <c r="K28" s="3">
        <v>7188</v>
      </c>
      <c r="L28" s="2">
        <v>0.98</v>
      </c>
      <c r="N28" s="1">
        <v>98</v>
      </c>
      <c r="O28" s="1">
        <v>65.2</v>
      </c>
      <c r="P28" s="1">
        <v>8.1999999999999993</v>
      </c>
      <c r="Q28" s="1">
        <v>5.4</v>
      </c>
      <c r="R28" s="1">
        <v>2.2000000000000002</v>
      </c>
      <c r="S28" s="1">
        <v>19.899999999999999</v>
      </c>
      <c r="X28" s="1">
        <v>0.09</v>
      </c>
      <c r="Y28" s="1">
        <v>0.31</v>
      </c>
      <c r="Z28" s="1">
        <v>0.4</v>
      </c>
      <c r="AB28" s="1">
        <v>2.44</v>
      </c>
      <c r="AI28" s="1">
        <v>7.7</v>
      </c>
      <c r="AJ28" s="1" t="s">
        <v>406</v>
      </c>
      <c r="AK28" s="19">
        <v>52</v>
      </c>
      <c r="AL28" s="19">
        <v>95.3</v>
      </c>
      <c r="AN28" s="3">
        <v>1967</v>
      </c>
      <c r="AO28" s="31" t="s">
        <v>5334</v>
      </c>
      <c r="AQ28">
        <v>80815</v>
      </c>
      <c r="AR28" s="33" t="s">
        <v>858</v>
      </c>
    </row>
    <row r="29" spans="1:44" x14ac:dyDescent="0.25">
      <c r="A29" s="1">
        <v>39</v>
      </c>
      <c r="B29" s="1" t="s">
        <v>160</v>
      </c>
      <c r="C29" s="1">
        <v>104</v>
      </c>
      <c r="D29" s="1" t="s">
        <v>6169</v>
      </c>
      <c r="E29" s="1" t="s">
        <v>706</v>
      </c>
      <c r="F29" s="1" t="s">
        <v>445</v>
      </c>
      <c r="G29" s="1">
        <v>9</v>
      </c>
      <c r="H29" s="1">
        <v>80</v>
      </c>
      <c r="I29" s="1">
        <v>15</v>
      </c>
      <c r="J29" s="1">
        <v>13</v>
      </c>
      <c r="K29" s="3">
        <v>1340</v>
      </c>
      <c r="L29" s="2">
        <v>0.6</v>
      </c>
      <c r="N29" s="1">
        <v>126</v>
      </c>
      <c r="O29" s="1">
        <v>81.7</v>
      </c>
      <c r="P29" s="1">
        <v>10.9</v>
      </c>
      <c r="Q29" s="1">
        <v>8.3000000000000007</v>
      </c>
      <c r="R29" s="1">
        <v>3</v>
      </c>
      <c r="S29" s="1">
        <v>26.6</v>
      </c>
      <c r="X29" s="1">
        <v>0.23</v>
      </c>
      <c r="Y29" s="1">
        <v>0.27</v>
      </c>
      <c r="Z29" s="1">
        <v>0.5</v>
      </c>
      <c r="AB29" s="1">
        <v>4.01</v>
      </c>
      <c r="AI29" s="1">
        <v>8.8000000000000007</v>
      </c>
      <c r="AJ29" s="1" t="s">
        <v>406</v>
      </c>
      <c r="AK29" s="19">
        <v>52</v>
      </c>
      <c r="AL29" s="19">
        <v>95.3</v>
      </c>
      <c r="AN29" s="3">
        <v>1967</v>
      </c>
      <c r="AO29" s="31" t="s">
        <v>5334</v>
      </c>
      <c r="AQ29">
        <v>80815</v>
      </c>
      <c r="AR29" s="33" t="s">
        <v>858</v>
      </c>
    </row>
    <row r="30" spans="1:44" x14ac:dyDescent="0.25">
      <c r="A30" s="1">
        <v>40</v>
      </c>
      <c r="B30" s="1" t="s">
        <v>160</v>
      </c>
      <c r="C30" s="1">
        <v>104</v>
      </c>
      <c r="D30" s="1" t="s">
        <v>6105</v>
      </c>
      <c r="E30" s="1" t="s">
        <v>706</v>
      </c>
      <c r="F30" s="1" t="s">
        <v>445</v>
      </c>
      <c r="G30" s="1">
        <v>8</v>
      </c>
      <c r="H30" s="1">
        <v>170</v>
      </c>
      <c r="I30" s="1">
        <v>24</v>
      </c>
      <c r="J30" s="1">
        <v>21</v>
      </c>
      <c r="K30" s="3">
        <v>379</v>
      </c>
      <c r="L30" s="2">
        <v>0.66</v>
      </c>
      <c r="N30" s="1">
        <v>278</v>
      </c>
      <c r="O30" s="1">
        <v>157.9</v>
      </c>
      <c r="P30" s="1">
        <v>21.9</v>
      </c>
      <c r="Q30" s="1">
        <v>7.5</v>
      </c>
      <c r="R30" s="1">
        <v>4.8</v>
      </c>
      <c r="S30" s="1">
        <v>35.5</v>
      </c>
      <c r="X30" s="1">
        <v>0.28000000000000003</v>
      </c>
      <c r="Y30" s="1">
        <v>0.12</v>
      </c>
      <c r="Z30" s="1">
        <v>0.4</v>
      </c>
      <c r="AB30" s="1">
        <v>2.17</v>
      </c>
      <c r="AI30" s="1">
        <v>10.4</v>
      </c>
      <c r="AJ30" s="1" t="s">
        <v>406</v>
      </c>
      <c r="AK30" s="19">
        <v>52</v>
      </c>
      <c r="AL30" s="19">
        <v>95.3</v>
      </c>
      <c r="AN30" s="3">
        <v>1967</v>
      </c>
      <c r="AO30" s="31" t="s">
        <v>5335</v>
      </c>
      <c r="AQ30">
        <v>80815</v>
      </c>
      <c r="AR30" s="33" t="s">
        <v>858</v>
      </c>
    </row>
    <row r="31" spans="1:44" x14ac:dyDescent="0.25">
      <c r="A31" s="1">
        <v>42</v>
      </c>
      <c r="B31" s="1" t="s">
        <v>180</v>
      </c>
      <c r="C31" s="1">
        <v>103</v>
      </c>
      <c r="D31" s="1" t="s">
        <v>6462</v>
      </c>
      <c r="F31" s="1" t="s">
        <v>445</v>
      </c>
      <c r="G31" s="1">
        <v>8</v>
      </c>
      <c r="H31" s="1">
        <v>58</v>
      </c>
      <c r="I31" s="1">
        <v>13</v>
      </c>
      <c r="J31" s="1"/>
      <c r="K31" s="3">
        <v>1525</v>
      </c>
      <c r="L31" s="2">
        <v>1.03</v>
      </c>
      <c r="M31" s="1">
        <v>26.3</v>
      </c>
      <c r="N31" s="1">
        <v>180</v>
      </c>
      <c r="O31" s="1">
        <v>49.24</v>
      </c>
      <c r="P31" s="1">
        <v>9.44</v>
      </c>
      <c r="Q31" s="1">
        <v>7.91</v>
      </c>
      <c r="R31" s="1">
        <v>7.7</v>
      </c>
      <c r="S31" s="1">
        <v>10.16</v>
      </c>
      <c r="X31" s="1">
        <v>0.14000000000000001</v>
      </c>
      <c r="Y31" s="1">
        <v>0.37</v>
      </c>
      <c r="Z31" s="1">
        <v>0.51</v>
      </c>
      <c r="AB31" s="1">
        <v>0.85</v>
      </c>
      <c r="AD31" s="1">
        <v>7.86</v>
      </c>
      <c r="AG31" s="1">
        <v>1.6</v>
      </c>
      <c r="AI31" s="1">
        <v>6.9</v>
      </c>
      <c r="AJ31" s="1" t="s">
        <v>406</v>
      </c>
      <c r="AK31" s="19">
        <v>59</v>
      </c>
      <c r="AL31" s="19">
        <v>93</v>
      </c>
      <c r="AN31" s="3">
        <v>1977</v>
      </c>
      <c r="AO31" s="31" t="s">
        <v>5334</v>
      </c>
      <c r="AQ31">
        <v>80601</v>
      </c>
      <c r="AR31" s="33" t="s">
        <v>3249</v>
      </c>
    </row>
    <row r="32" spans="1:44" x14ac:dyDescent="0.25">
      <c r="A32" s="1">
        <v>43</v>
      </c>
      <c r="B32" s="1" t="s">
        <v>180</v>
      </c>
      <c r="C32" s="1">
        <v>103</v>
      </c>
      <c r="D32" s="1" t="s">
        <v>6463</v>
      </c>
      <c r="G32" s="1">
        <v>8</v>
      </c>
      <c r="H32" s="1">
        <v>88</v>
      </c>
      <c r="J32" s="1"/>
      <c r="L32" s="2">
        <v>0.76</v>
      </c>
      <c r="M32" s="1">
        <v>26.2</v>
      </c>
      <c r="N32" s="1">
        <v>262</v>
      </c>
      <c r="O32" s="1">
        <v>82.19</v>
      </c>
      <c r="P32" s="1">
        <v>11.08</v>
      </c>
      <c r="Q32" s="1">
        <v>13.59</v>
      </c>
      <c r="R32" s="1">
        <v>9.85</v>
      </c>
      <c r="S32" s="1">
        <v>19.78</v>
      </c>
      <c r="X32" s="1">
        <v>0.46</v>
      </c>
      <c r="Y32" s="1">
        <v>0.53</v>
      </c>
      <c r="Z32" s="1">
        <v>0.99</v>
      </c>
      <c r="AB32" s="1">
        <v>1.6</v>
      </c>
      <c r="AD32" s="1">
        <v>10.51</v>
      </c>
      <c r="AG32" s="1">
        <v>2.5</v>
      </c>
      <c r="AI32" s="1">
        <v>11.54</v>
      </c>
      <c r="AJ32" s="1" t="s">
        <v>406</v>
      </c>
      <c r="AK32" s="19">
        <v>59</v>
      </c>
      <c r="AL32" s="19">
        <v>93</v>
      </c>
      <c r="AN32" s="3">
        <v>1977</v>
      </c>
      <c r="AO32" s="31" t="s">
        <v>5334</v>
      </c>
      <c r="AQ32">
        <v>80601</v>
      </c>
      <c r="AR32" s="33" t="s">
        <v>3249</v>
      </c>
    </row>
    <row r="33" spans="1:44" x14ac:dyDescent="0.25">
      <c r="A33" s="1">
        <v>45</v>
      </c>
      <c r="B33" s="1" t="s">
        <v>180</v>
      </c>
      <c r="C33" s="1">
        <v>103</v>
      </c>
      <c r="D33" s="1" t="s">
        <v>6464</v>
      </c>
      <c r="F33" s="1" t="s">
        <v>445</v>
      </c>
      <c r="G33" s="1">
        <v>8</v>
      </c>
      <c r="H33" s="1">
        <v>96</v>
      </c>
      <c r="I33" s="1">
        <v>20.9</v>
      </c>
      <c r="J33" s="1">
        <v>25.5</v>
      </c>
      <c r="K33" s="3">
        <v>406</v>
      </c>
      <c r="L33" s="2">
        <v>0.68</v>
      </c>
      <c r="M33" s="1">
        <v>24.8</v>
      </c>
      <c r="N33" s="1">
        <v>233</v>
      </c>
      <c r="O33" s="1">
        <v>77.73</v>
      </c>
      <c r="P33" s="1">
        <v>9.43</v>
      </c>
      <c r="Q33" s="1">
        <v>13.36</v>
      </c>
      <c r="R33" s="1">
        <v>7.9</v>
      </c>
      <c r="S33" s="1">
        <v>19.97</v>
      </c>
      <c r="X33" s="1">
        <v>0.32</v>
      </c>
      <c r="AB33" s="1">
        <v>1.9</v>
      </c>
      <c r="AD33" s="1">
        <v>7.1</v>
      </c>
      <c r="AG33" s="1">
        <v>2.52</v>
      </c>
      <c r="AI33" s="1">
        <v>17.5</v>
      </c>
      <c r="AJ33" s="1" t="s">
        <v>406</v>
      </c>
      <c r="AK33" s="19">
        <v>59</v>
      </c>
      <c r="AL33" s="19">
        <v>93</v>
      </c>
      <c r="AN33" s="3">
        <v>1977</v>
      </c>
      <c r="AO33" s="31" t="s">
        <v>5334</v>
      </c>
      <c r="AQ33">
        <v>80601</v>
      </c>
      <c r="AR33" s="33" t="s">
        <v>3249</v>
      </c>
    </row>
    <row r="34" spans="1:44" x14ac:dyDescent="0.25">
      <c r="A34" s="1">
        <v>46</v>
      </c>
      <c r="B34" s="1" t="s">
        <v>180</v>
      </c>
      <c r="C34" s="1">
        <v>103</v>
      </c>
      <c r="D34" s="1" t="s">
        <v>6355</v>
      </c>
      <c r="F34" s="1" t="s">
        <v>445</v>
      </c>
      <c r="G34" s="1">
        <v>8</v>
      </c>
      <c r="H34" s="1">
        <v>116</v>
      </c>
      <c r="I34" s="1">
        <v>23.7</v>
      </c>
      <c r="J34" s="1">
        <v>27.9</v>
      </c>
      <c r="K34" s="3">
        <v>419</v>
      </c>
      <c r="L34" s="2">
        <v>0.78</v>
      </c>
      <c r="M34" s="1">
        <v>28.7</v>
      </c>
      <c r="N34" s="1">
        <v>325</v>
      </c>
      <c r="O34" s="1">
        <v>105.69</v>
      </c>
      <c r="P34" s="1">
        <v>11.27</v>
      </c>
      <c r="Q34" s="1">
        <v>18.739999999999998</v>
      </c>
      <c r="R34" s="1">
        <v>9.33</v>
      </c>
      <c r="S34" s="1">
        <v>23.86</v>
      </c>
      <c r="X34" s="1">
        <v>0.5</v>
      </c>
      <c r="Y34" s="1">
        <v>0.26</v>
      </c>
      <c r="Z34" s="1">
        <v>0.76</v>
      </c>
      <c r="AB34" s="1">
        <v>2.69</v>
      </c>
      <c r="AD34" s="1">
        <v>8.6</v>
      </c>
      <c r="AG34" s="1">
        <v>3.59</v>
      </c>
      <c r="AI34" s="1">
        <v>20.34</v>
      </c>
      <c r="AJ34" s="1" t="s">
        <v>406</v>
      </c>
      <c r="AK34" s="19">
        <v>59</v>
      </c>
      <c r="AL34" s="19">
        <v>93</v>
      </c>
      <c r="AN34" s="3">
        <v>1977</v>
      </c>
      <c r="AO34" s="31" t="s">
        <v>5334</v>
      </c>
      <c r="AQ34">
        <v>80601</v>
      </c>
      <c r="AR34" s="33" t="s">
        <v>3249</v>
      </c>
    </row>
    <row r="35" spans="1:44" x14ac:dyDescent="0.25">
      <c r="A35" s="1">
        <v>47</v>
      </c>
      <c r="B35" s="1" t="s">
        <v>180</v>
      </c>
      <c r="C35" s="1">
        <v>103</v>
      </c>
      <c r="D35" s="1" t="s">
        <v>6465</v>
      </c>
      <c r="F35" s="1" t="s">
        <v>445</v>
      </c>
      <c r="G35" s="1">
        <v>8</v>
      </c>
      <c r="H35" s="1">
        <v>52</v>
      </c>
      <c r="I35" s="1">
        <v>13.4</v>
      </c>
      <c r="J35" s="1">
        <v>14.6</v>
      </c>
      <c r="K35" s="3">
        <v>1514</v>
      </c>
      <c r="L35" s="2">
        <v>0.78</v>
      </c>
      <c r="M35" s="1">
        <v>19.600000000000001</v>
      </c>
      <c r="N35" s="1">
        <v>176</v>
      </c>
      <c r="O35" s="1">
        <v>61.6</v>
      </c>
      <c r="P35" s="1">
        <v>9.8000000000000007</v>
      </c>
      <c r="Q35" s="1">
        <v>6.1</v>
      </c>
      <c r="R35" s="1">
        <v>7.8</v>
      </c>
      <c r="X35" s="1">
        <v>0.34</v>
      </c>
      <c r="Y35" s="1">
        <v>0.02</v>
      </c>
      <c r="Z35" s="1">
        <v>0.36</v>
      </c>
      <c r="AB35" s="1">
        <v>0.98</v>
      </c>
      <c r="AG35" s="1">
        <v>2.0099999999999998</v>
      </c>
      <c r="AJ35" s="1" t="s">
        <v>406</v>
      </c>
      <c r="AK35" s="19">
        <v>54</v>
      </c>
      <c r="AL35" s="19">
        <v>95</v>
      </c>
      <c r="AN35" s="3">
        <v>1970</v>
      </c>
      <c r="AO35" s="31" t="s">
        <v>5334</v>
      </c>
      <c r="AQ35">
        <v>80601</v>
      </c>
      <c r="AR35" s="33" t="s">
        <v>3249</v>
      </c>
    </row>
    <row r="36" spans="1:44" x14ac:dyDescent="0.25">
      <c r="A36" s="1">
        <v>48</v>
      </c>
      <c r="B36" s="1" t="s">
        <v>180</v>
      </c>
      <c r="C36" s="1">
        <v>103</v>
      </c>
      <c r="D36" s="1" t="s">
        <v>6465</v>
      </c>
      <c r="F36" s="1" t="s">
        <v>445</v>
      </c>
      <c r="G36" s="1">
        <v>5</v>
      </c>
      <c r="H36" s="1">
        <v>70</v>
      </c>
      <c r="I36" s="1">
        <v>26</v>
      </c>
      <c r="J36" s="1">
        <v>20.3</v>
      </c>
      <c r="K36" s="3">
        <v>580</v>
      </c>
      <c r="L36" s="2">
        <v>0.55000000000000004</v>
      </c>
      <c r="M36" s="1">
        <v>21</v>
      </c>
      <c r="N36" s="1">
        <v>215</v>
      </c>
      <c r="O36" s="1">
        <v>77.400000000000006</v>
      </c>
      <c r="P36" s="1">
        <v>12</v>
      </c>
      <c r="Q36" s="1">
        <v>12.25</v>
      </c>
      <c r="R36" s="1">
        <v>9.31</v>
      </c>
      <c r="X36" s="1">
        <v>0.21</v>
      </c>
      <c r="Y36" s="1">
        <v>0.09</v>
      </c>
      <c r="Z36" s="1">
        <v>0.3</v>
      </c>
      <c r="AB36" s="1">
        <v>1.82</v>
      </c>
      <c r="AG36" s="1">
        <v>1.72</v>
      </c>
      <c r="AJ36" s="1" t="s">
        <v>406</v>
      </c>
      <c r="AK36" s="19">
        <v>54</v>
      </c>
      <c r="AL36" s="19">
        <v>95</v>
      </c>
      <c r="AN36" s="3">
        <v>1970</v>
      </c>
      <c r="AO36" s="31" t="s">
        <v>5334</v>
      </c>
      <c r="AQ36">
        <v>80601</v>
      </c>
      <c r="AR36" s="33" t="s">
        <v>3249</v>
      </c>
    </row>
    <row r="37" spans="1:44" x14ac:dyDescent="0.25">
      <c r="A37" s="1">
        <v>49</v>
      </c>
      <c r="B37" s="1" t="s">
        <v>180</v>
      </c>
      <c r="C37" s="1">
        <v>103</v>
      </c>
      <c r="D37" s="1" t="s">
        <v>6098</v>
      </c>
      <c r="F37" s="1" t="s">
        <v>445</v>
      </c>
      <c r="G37" s="1">
        <v>8</v>
      </c>
      <c r="H37" s="1">
        <v>94</v>
      </c>
      <c r="I37" s="1">
        <v>21.8</v>
      </c>
      <c r="J37" s="1">
        <v>21.4</v>
      </c>
      <c r="K37" s="3">
        <v>705</v>
      </c>
      <c r="L37" s="2">
        <v>0.7</v>
      </c>
      <c r="M37" s="1">
        <v>24.6</v>
      </c>
      <c r="N37" s="1">
        <v>268</v>
      </c>
      <c r="O37" s="1">
        <v>93.8</v>
      </c>
      <c r="P37" s="1">
        <v>14.9</v>
      </c>
      <c r="Q37" s="1">
        <v>11.9</v>
      </c>
      <c r="R37" s="1">
        <v>11.96</v>
      </c>
      <c r="X37" s="1">
        <v>0.28999999999999998</v>
      </c>
      <c r="Y37" s="1">
        <v>0.08</v>
      </c>
      <c r="Z37" s="1">
        <v>0.37</v>
      </c>
      <c r="AB37" s="1">
        <v>2.11</v>
      </c>
      <c r="AG37" s="1">
        <v>1.68</v>
      </c>
      <c r="AJ37" s="1" t="s">
        <v>406</v>
      </c>
      <c r="AK37" s="19">
        <v>54</v>
      </c>
      <c r="AL37" s="19">
        <v>95</v>
      </c>
      <c r="AN37" s="3">
        <v>1970</v>
      </c>
      <c r="AO37" s="31" t="s">
        <v>5334</v>
      </c>
      <c r="AQ37">
        <v>80601</v>
      </c>
      <c r="AR37" s="33" t="s">
        <v>3249</v>
      </c>
    </row>
    <row r="38" spans="1:44" x14ac:dyDescent="0.25">
      <c r="A38" s="1">
        <v>50</v>
      </c>
      <c r="B38" s="1" t="s">
        <v>180</v>
      </c>
      <c r="C38" s="1">
        <v>103</v>
      </c>
      <c r="D38" s="1" t="s">
        <v>6465</v>
      </c>
      <c r="F38" s="1" t="s">
        <v>445</v>
      </c>
      <c r="G38" s="1">
        <v>8</v>
      </c>
      <c r="H38" s="1">
        <v>101</v>
      </c>
      <c r="I38" s="1">
        <v>21.2</v>
      </c>
      <c r="J38" s="1">
        <v>27.2</v>
      </c>
      <c r="K38" s="3">
        <v>414</v>
      </c>
      <c r="L38" s="2">
        <v>0.79</v>
      </c>
      <c r="M38" s="1">
        <v>27</v>
      </c>
      <c r="N38" s="1">
        <v>375</v>
      </c>
      <c r="O38" s="1">
        <v>131.19999999999999</v>
      </c>
      <c r="P38" s="1">
        <v>21</v>
      </c>
      <c r="Q38" s="1">
        <v>16.07</v>
      </c>
      <c r="R38" s="1">
        <v>11.86</v>
      </c>
      <c r="X38" s="1">
        <v>0.26</v>
      </c>
      <c r="Y38" s="1">
        <v>0.13</v>
      </c>
      <c r="Z38" s="1">
        <v>0.39</v>
      </c>
      <c r="AB38" s="1">
        <v>2.36</v>
      </c>
      <c r="AG38" s="1">
        <v>3.62</v>
      </c>
      <c r="AJ38" s="1" t="s">
        <v>406</v>
      </c>
      <c r="AK38" s="19">
        <v>54</v>
      </c>
      <c r="AL38" s="19">
        <v>95</v>
      </c>
      <c r="AN38" s="3">
        <v>1970</v>
      </c>
      <c r="AO38" s="31" t="s">
        <v>5334</v>
      </c>
      <c r="AQ38">
        <v>80601</v>
      </c>
      <c r="AR38" s="33" t="s">
        <v>3249</v>
      </c>
    </row>
    <row r="39" spans="1:44" x14ac:dyDescent="0.25">
      <c r="A39" s="1">
        <v>51</v>
      </c>
      <c r="B39" s="1" t="s">
        <v>180</v>
      </c>
      <c r="C39" s="1">
        <v>103</v>
      </c>
      <c r="D39" s="1" t="s">
        <v>6466</v>
      </c>
      <c r="F39" s="1" t="s">
        <v>445</v>
      </c>
      <c r="G39" s="1">
        <v>8</v>
      </c>
      <c r="H39" s="1">
        <v>41</v>
      </c>
      <c r="J39" s="1"/>
      <c r="L39" s="2">
        <v>0.97</v>
      </c>
      <c r="M39" s="1">
        <v>13.5</v>
      </c>
      <c r="N39" s="1">
        <v>75</v>
      </c>
      <c r="O39" s="1">
        <v>26.82</v>
      </c>
      <c r="P39" s="1">
        <v>5.67</v>
      </c>
      <c r="Q39" s="1">
        <v>4.9000000000000004</v>
      </c>
      <c r="R39" s="1">
        <v>4.66</v>
      </c>
      <c r="S39" s="1">
        <v>7.46</v>
      </c>
      <c r="X39" s="1">
        <v>0.21</v>
      </c>
      <c r="Y39" s="1">
        <v>0.03</v>
      </c>
      <c r="Z39" s="1">
        <v>0.24</v>
      </c>
      <c r="AB39" s="1">
        <v>0.21</v>
      </c>
      <c r="AD39" s="1">
        <v>3.73</v>
      </c>
      <c r="AG39" s="1">
        <v>0.73</v>
      </c>
      <c r="AI39" s="1">
        <v>8.32</v>
      </c>
      <c r="AJ39" s="1" t="s">
        <v>406</v>
      </c>
      <c r="AK39" s="19">
        <v>54</v>
      </c>
      <c r="AL39" s="19">
        <v>95</v>
      </c>
      <c r="AN39" s="3">
        <v>1977</v>
      </c>
      <c r="AO39" s="31" t="s">
        <v>5334</v>
      </c>
      <c r="AQ39">
        <v>80601</v>
      </c>
      <c r="AR39" s="33" t="s">
        <v>3249</v>
      </c>
    </row>
    <row r="40" spans="1:44" x14ac:dyDescent="0.25">
      <c r="A40" s="1">
        <v>52</v>
      </c>
      <c r="B40" s="1" t="s">
        <v>180</v>
      </c>
      <c r="C40" s="1">
        <v>103</v>
      </c>
      <c r="D40" s="1" t="s">
        <v>6466</v>
      </c>
      <c r="F40" s="1" t="s">
        <v>445</v>
      </c>
      <c r="G40" s="1">
        <v>8</v>
      </c>
      <c r="H40" s="1">
        <v>55</v>
      </c>
      <c r="J40" s="1"/>
      <c r="L40" s="2">
        <v>0.84</v>
      </c>
      <c r="M40" s="1">
        <v>21</v>
      </c>
      <c r="N40" s="1">
        <v>152</v>
      </c>
      <c r="O40" s="1">
        <v>45.39</v>
      </c>
      <c r="P40" s="1">
        <v>8.67</v>
      </c>
      <c r="Q40" s="1">
        <v>7.45</v>
      </c>
      <c r="R40" s="1">
        <v>6.65</v>
      </c>
      <c r="S40" s="1">
        <v>9.65</v>
      </c>
      <c r="X40" s="1">
        <v>0.42</v>
      </c>
      <c r="AB40" s="1">
        <v>1.56</v>
      </c>
      <c r="AD40" s="1">
        <v>7.48</v>
      </c>
      <c r="AG40" s="1">
        <v>1.92</v>
      </c>
      <c r="AI40" s="1">
        <v>9.08</v>
      </c>
      <c r="AJ40" s="1" t="s">
        <v>406</v>
      </c>
      <c r="AK40" s="19">
        <v>54</v>
      </c>
      <c r="AL40" s="19">
        <v>95</v>
      </c>
      <c r="AN40" s="3">
        <v>1977</v>
      </c>
      <c r="AO40" s="31" t="s">
        <v>5334</v>
      </c>
      <c r="AQ40">
        <v>80601</v>
      </c>
      <c r="AR40" s="33" t="s">
        <v>3249</v>
      </c>
    </row>
    <row r="41" spans="1:44" x14ac:dyDescent="0.25">
      <c r="A41" s="1">
        <v>53</v>
      </c>
      <c r="B41" s="1" t="s">
        <v>180</v>
      </c>
      <c r="C41" s="1">
        <v>103</v>
      </c>
      <c r="D41" s="1" t="s">
        <v>5611</v>
      </c>
      <c r="G41" s="1">
        <v>8</v>
      </c>
      <c r="H41" s="1">
        <v>86</v>
      </c>
      <c r="J41" s="1"/>
      <c r="L41" s="2">
        <v>0.77</v>
      </c>
      <c r="M41" s="1">
        <v>25.4</v>
      </c>
      <c r="N41" s="1">
        <v>235</v>
      </c>
      <c r="O41" s="1">
        <v>78.19</v>
      </c>
      <c r="P41" s="1">
        <v>11.47</v>
      </c>
      <c r="Q41" s="1">
        <v>12.98</v>
      </c>
      <c r="R41" s="1">
        <v>9.2200000000000006</v>
      </c>
      <c r="S41" s="1">
        <v>20.53</v>
      </c>
      <c r="X41" s="1">
        <v>0.4</v>
      </c>
      <c r="Y41" s="1">
        <v>0.61</v>
      </c>
      <c r="Z41" s="1">
        <v>1.01</v>
      </c>
      <c r="AB41" s="1">
        <v>1.6</v>
      </c>
      <c r="AD41" s="1">
        <v>10.16</v>
      </c>
      <c r="AG41" s="1">
        <v>1.64</v>
      </c>
      <c r="AI41" s="1">
        <v>14.2</v>
      </c>
      <c r="AJ41" s="1" t="s">
        <v>406</v>
      </c>
      <c r="AK41" s="19">
        <v>54</v>
      </c>
      <c r="AL41" s="19">
        <v>95</v>
      </c>
      <c r="AN41" s="3">
        <v>1977</v>
      </c>
      <c r="AO41" s="31" t="s">
        <v>5334</v>
      </c>
      <c r="AQ41">
        <v>80601</v>
      </c>
      <c r="AR41" s="33" t="s">
        <v>3249</v>
      </c>
    </row>
    <row r="42" spans="1:44" x14ac:dyDescent="0.25">
      <c r="A42" s="1">
        <v>54</v>
      </c>
      <c r="B42" s="1" t="s">
        <v>180</v>
      </c>
      <c r="C42" s="1">
        <v>103</v>
      </c>
      <c r="D42" s="1" t="s">
        <v>6467</v>
      </c>
      <c r="F42" s="1" t="s">
        <v>445</v>
      </c>
      <c r="G42" s="1">
        <v>8</v>
      </c>
      <c r="H42" s="1">
        <v>89</v>
      </c>
      <c r="J42" s="1"/>
      <c r="L42" s="2">
        <v>0.86</v>
      </c>
      <c r="M42" s="1">
        <v>27.2</v>
      </c>
      <c r="N42" s="1">
        <v>246</v>
      </c>
      <c r="O42" s="1">
        <v>80.099999999999994</v>
      </c>
      <c r="P42" s="1">
        <v>10.08</v>
      </c>
      <c r="Q42" s="1">
        <v>10.83</v>
      </c>
      <c r="R42" s="1">
        <v>8.4700000000000006</v>
      </c>
      <c r="S42" s="1">
        <v>21.34</v>
      </c>
      <c r="X42" s="1">
        <v>0.18</v>
      </c>
      <c r="Y42" s="1">
        <v>7.0000000000000007E-2</v>
      </c>
      <c r="Z42" s="1">
        <v>0.25</v>
      </c>
      <c r="AB42" s="1">
        <v>0.74</v>
      </c>
      <c r="AD42" s="1">
        <v>8.0500000000000007</v>
      </c>
      <c r="AG42" s="1">
        <v>1.69</v>
      </c>
      <c r="AI42" s="1">
        <v>16.510000000000002</v>
      </c>
      <c r="AJ42" s="1" t="s">
        <v>406</v>
      </c>
      <c r="AK42" s="19">
        <v>54</v>
      </c>
      <c r="AL42" s="19">
        <v>95</v>
      </c>
      <c r="AN42" s="3">
        <v>1977</v>
      </c>
      <c r="AO42" s="31" t="s">
        <v>5334</v>
      </c>
      <c r="AQ42">
        <v>80601</v>
      </c>
      <c r="AR42" s="33" t="s">
        <v>3249</v>
      </c>
    </row>
    <row r="43" spans="1:44" x14ac:dyDescent="0.25">
      <c r="A43" s="1">
        <v>55</v>
      </c>
      <c r="B43" s="1" t="s">
        <v>180</v>
      </c>
      <c r="C43" s="1">
        <v>103</v>
      </c>
      <c r="D43" s="1" t="s">
        <v>6468</v>
      </c>
      <c r="F43" s="1" t="s">
        <v>445</v>
      </c>
      <c r="G43" s="1">
        <v>8</v>
      </c>
      <c r="H43" s="1">
        <v>92</v>
      </c>
      <c r="J43" s="1"/>
      <c r="L43" s="2">
        <v>0.82</v>
      </c>
      <c r="M43" s="1">
        <v>28.8</v>
      </c>
      <c r="N43" s="1">
        <v>339</v>
      </c>
      <c r="O43" s="1">
        <v>96.57</v>
      </c>
      <c r="P43" s="1">
        <v>11.5</v>
      </c>
      <c r="Q43" s="1">
        <v>15.33</v>
      </c>
      <c r="R43" s="1">
        <v>10.63</v>
      </c>
      <c r="S43" s="1">
        <v>25.78</v>
      </c>
      <c r="X43" s="1">
        <v>0.15</v>
      </c>
      <c r="Y43" s="1">
        <v>0.39</v>
      </c>
      <c r="Z43" s="1">
        <v>0.54</v>
      </c>
      <c r="AB43" s="1">
        <v>2.0299999999999998</v>
      </c>
      <c r="AD43" s="1">
        <v>11.36</v>
      </c>
      <c r="AG43" s="1">
        <v>2.82</v>
      </c>
      <c r="AI43" s="1">
        <v>19.54</v>
      </c>
      <c r="AJ43" s="1" t="s">
        <v>406</v>
      </c>
      <c r="AK43" s="19">
        <v>54</v>
      </c>
      <c r="AL43" s="19">
        <v>95</v>
      </c>
      <c r="AN43" s="3">
        <v>1977</v>
      </c>
      <c r="AO43" s="31" t="s">
        <v>5334</v>
      </c>
      <c r="AQ43">
        <v>80601</v>
      </c>
      <c r="AR43" s="33" t="s">
        <v>3249</v>
      </c>
    </row>
    <row r="44" spans="1:44" x14ac:dyDescent="0.25">
      <c r="A44" s="1">
        <v>56</v>
      </c>
      <c r="B44" s="1" t="s">
        <v>180</v>
      </c>
      <c r="C44" s="1">
        <v>103</v>
      </c>
      <c r="D44" s="1" t="s">
        <v>6355</v>
      </c>
      <c r="F44" s="1" t="s">
        <v>445</v>
      </c>
      <c r="G44" s="1">
        <v>10</v>
      </c>
      <c r="H44" s="1">
        <v>57</v>
      </c>
      <c r="I44" s="1">
        <v>7.5</v>
      </c>
      <c r="J44" s="1">
        <v>7.6</v>
      </c>
      <c r="K44" s="3">
        <v>2168</v>
      </c>
      <c r="L44" s="2">
        <v>0.87</v>
      </c>
      <c r="M44" s="1">
        <v>17.87</v>
      </c>
      <c r="N44" s="1">
        <v>80</v>
      </c>
      <c r="O44" s="1">
        <v>32.200000000000003</v>
      </c>
      <c r="P44" s="1">
        <v>7.13</v>
      </c>
      <c r="Q44" s="1">
        <v>5.13</v>
      </c>
      <c r="R44" s="1">
        <v>4.7300000000000004</v>
      </c>
      <c r="S44" s="1">
        <v>8.5299999999999994</v>
      </c>
      <c r="X44" s="1">
        <v>0.38</v>
      </c>
      <c r="AB44" s="1">
        <v>0.49</v>
      </c>
      <c r="AD44" s="1">
        <v>5.68</v>
      </c>
      <c r="AG44" s="1">
        <v>0.68</v>
      </c>
      <c r="AI44" s="1">
        <v>11.76</v>
      </c>
      <c r="AJ44" s="1" t="s">
        <v>406</v>
      </c>
      <c r="AK44" s="19">
        <v>62</v>
      </c>
      <c r="AL44" s="19">
        <v>87</v>
      </c>
      <c r="AN44" s="3">
        <v>1977</v>
      </c>
      <c r="AO44" s="31" t="s">
        <v>5334</v>
      </c>
      <c r="AQ44">
        <v>80611</v>
      </c>
      <c r="AR44" s="33" t="s">
        <v>3249</v>
      </c>
    </row>
    <row r="45" spans="1:44" x14ac:dyDescent="0.25">
      <c r="A45" s="1">
        <v>57</v>
      </c>
      <c r="B45" s="1" t="s">
        <v>180</v>
      </c>
      <c r="C45" s="1">
        <v>103</v>
      </c>
      <c r="D45" s="1" t="s">
        <v>5651</v>
      </c>
      <c r="F45" s="1" t="s">
        <v>445</v>
      </c>
      <c r="G45" s="1">
        <v>9</v>
      </c>
      <c r="H45" s="1">
        <v>71</v>
      </c>
      <c r="I45" s="1">
        <v>15.1</v>
      </c>
      <c r="J45" s="1">
        <v>16.2</v>
      </c>
      <c r="K45" s="3">
        <v>893</v>
      </c>
      <c r="L45" s="2">
        <v>0.64</v>
      </c>
      <c r="M45" s="1">
        <v>17.850000000000001</v>
      </c>
      <c r="N45" s="1">
        <v>160</v>
      </c>
      <c r="O45" s="1">
        <v>51.23</v>
      </c>
      <c r="P45" s="1">
        <v>8.1199999999999992</v>
      </c>
      <c r="Q45" s="1">
        <v>7.03</v>
      </c>
      <c r="R45" s="1">
        <v>6.85</v>
      </c>
      <c r="S45" s="1">
        <v>10.67</v>
      </c>
      <c r="X45" s="1">
        <v>0.68</v>
      </c>
      <c r="Y45" s="1">
        <v>0.39</v>
      </c>
      <c r="Z45" s="1">
        <v>1.07</v>
      </c>
      <c r="AB45" s="1">
        <v>2.41</v>
      </c>
      <c r="AD45" s="1">
        <v>8.1</v>
      </c>
      <c r="AG45" s="1">
        <v>2.5499999999999998</v>
      </c>
      <c r="AI45" s="1">
        <v>13.61</v>
      </c>
      <c r="AJ45" s="1" t="s">
        <v>406</v>
      </c>
      <c r="AK45" s="19">
        <v>62</v>
      </c>
      <c r="AL45" s="19">
        <v>87</v>
      </c>
      <c r="AN45" s="3">
        <v>1977</v>
      </c>
      <c r="AO45" s="31" t="s">
        <v>5334</v>
      </c>
      <c r="AQ45">
        <v>80611</v>
      </c>
      <c r="AR45" s="33" t="s">
        <v>3249</v>
      </c>
    </row>
    <row r="46" spans="1:44" x14ac:dyDescent="0.25">
      <c r="A46" s="1">
        <v>58</v>
      </c>
      <c r="B46" s="1" t="s">
        <v>180</v>
      </c>
      <c r="C46" s="1">
        <v>103</v>
      </c>
      <c r="D46" s="1" t="s">
        <v>6469</v>
      </c>
      <c r="F46" s="1" t="s">
        <v>445</v>
      </c>
      <c r="G46" s="1">
        <v>9</v>
      </c>
      <c r="H46" s="1">
        <v>74</v>
      </c>
      <c r="I46" s="1">
        <v>14</v>
      </c>
      <c r="J46" s="1">
        <v>14.4</v>
      </c>
      <c r="K46" s="3">
        <v>1210</v>
      </c>
      <c r="L46" s="2">
        <v>0.7</v>
      </c>
      <c r="M46" s="1">
        <v>19.100000000000001</v>
      </c>
      <c r="N46" s="1">
        <v>147</v>
      </c>
      <c r="O46" s="1">
        <v>40.83</v>
      </c>
      <c r="P46" s="1">
        <v>5.54</v>
      </c>
      <c r="Q46" s="1">
        <v>8.6199999999999992</v>
      </c>
      <c r="R46" s="1">
        <v>6</v>
      </c>
      <c r="S46" s="1">
        <v>10.61</v>
      </c>
      <c r="X46" s="1">
        <v>0.37</v>
      </c>
      <c r="AB46" s="1">
        <v>3.16</v>
      </c>
      <c r="AD46" s="1">
        <v>6.08</v>
      </c>
      <c r="AG46" s="1">
        <v>2.14</v>
      </c>
      <c r="AI46" s="1">
        <v>15.97</v>
      </c>
      <c r="AJ46" s="1" t="s">
        <v>406</v>
      </c>
      <c r="AK46" s="19">
        <v>62</v>
      </c>
      <c r="AL46" s="19">
        <v>87</v>
      </c>
      <c r="AN46" s="3">
        <v>1977</v>
      </c>
      <c r="AO46" s="31" t="s">
        <v>5334</v>
      </c>
      <c r="AQ46">
        <v>80611</v>
      </c>
      <c r="AR46" s="33" t="s">
        <v>3249</v>
      </c>
    </row>
    <row r="47" spans="1:44" x14ac:dyDescent="0.25">
      <c r="A47" s="1">
        <v>59</v>
      </c>
      <c r="B47" s="1" t="s">
        <v>180</v>
      </c>
      <c r="C47" s="1">
        <v>103</v>
      </c>
      <c r="D47" s="1" t="s">
        <v>6470</v>
      </c>
      <c r="F47" s="1" t="s">
        <v>445</v>
      </c>
      <c r="G47" s="1">
        <v>9</v>
      </c>
      <c r="H47" s="1">
        <v>100</v>
      </c>
      <c r="I47" s="1">
        <v>19.5</v>
      </c>
      <c r="J47" s="1">
        <v>20.8</v>
      </c>
      <c r="K47" s="3">
        <v>707</v>
      </c>
      <c r="L47" s="2">
        <v>0.79</v>
      </c>
      <c r="M47" s="1">
        <v>25.9</v>
      </c>
      <c r="N47" s="1">
        <v>256</v>
      </c>
      <c r="O47" s="1">
        <v>85.36</v>
      </c>
      <c r="P47" s="1">
        <v>12.4</v>
      </c>
      <c r="Q47" s="1">
        <v>11.97</v>
      </c>
      <c r="R47" s="1">
        <v>9.48</v>
      </c>
      <c r="S47" s="1">
        <v>19.72</v>
      </c>
      <c r="X47" s="1">
        <v>0.09</v>
      </c>
      <c r="Y47" s="1">
        <v>0.32</v>
      </c>
      <c r="Z47" s="1">
        <v>0.41</v>
      </c>
      <c r="AB47" s="1">
        <v>2.48</v>
      </c>
      <c r="AD47" s="1">
        <v>11.03</v>
      </c>
      <c r="AG47" s="1">
        <v>3.81</v>
      </c>
      <c r="AI47" s="1">
        <v>21.44</v>
      </c>
      <c r="AJ47" s="1" t="s">
        <v>406</v>
      </c>
      <c r="AK47" s="19">
        <v>62</v>
      </c>
      <c r="AL47" s="19">
        <v>87</v>
      </c>
      <c r="AN47" s="3">
        <v>1977</v>
      </c>
      <c r="AO47" s="31" t="s">
        <v>5334</v>
      </c>
      <c r="AQ47">
        <v>80611</v>
      </c>
      <c r="AR47" s="33" t="s">
        <v>3249</v>
      </c>
    </row>
    <row r="48" spans="1:44" x14ac:dyDescent="0.25">
      <c r="A48" s="1">
        <v>60</v>
      </c>
      <c r="B48" s="1" t="s">
        <v>180</v>
      </c>
      <c r="C48" s="1">
        <v>103</v>
      </c>
      <c r="D48" s="1" t="s">
        <v>6468</v>
      </c>
      <c r="F48" s="1" t="s">
        <v>445</v>
      </c>
      <c r="G48" s="1">
        <v>8</v>
      </c>
      <c r="H48" s="1">
        <v>95</v>
      </c>
      <c r="I48" s="1">
        <v>19.3</v>
      </c>
      <c r="J48" s="1">
        <v>22.2</v>
      </c>
      <c r="K48" s="3">
        <v>542</v>
      </c>
      <c r="L48" s="2">
        <v>0.63</v>
      </c>
      <c r="M48" s="1">
        <v>20</v>
      </c>
      <c r="N48" s="1">
        <v>219</v>
      </c>
      <c r="O48" s="1">
        <v>59.35</v>
      </c>
      <c r="P48" s="1">
        <v>8.5399999999999991</v>
      </c>
      <c r="Q48" s="1">
        <v>11.98</v>
      </c>
      <c r="R48" s="1">
        <v>6.44</v>
      </c>
      <c r="S48" s="1">
        <v>13.72</v>
      </c>
      <c r="X48" s="1">
        <v>0.56999999999999995</v>
      </c>
      <c r="AB48" s="1">
        <v>3.23</v>
      </c>
      <c r="AD48" s="1">
        <v>5.64</v>
      </c>
      <c r="AG48" s="1">
        <v>1.93</v>
      </c>
      <c r="AI48" s="1">
        <v>15.13</v>
      </c>
      <c r="AJ48" s="1" t="s">
        <v>406</v>
      </c>
      <c r="AK48" s="19">
        <v>62</v>
      </c>
      <c r="AL48" s="19">
        <v>87</v>
      </c>
      <c r="AN48" s="3">
        <v>1977</v>
      </c>
      <c r="AO48" s="31" t="s">
        <v>5334</v>
      </c>
      <c r="AQ48">
        <v>80611</v>
      </c>
      <c r="AR48" s="33" t="s">
        <v>3249</v>
      </c>
    </row>
    <row r="49" spans="1:44" x14ac:dyDescent="0.25">
      <c r="A49" s="1">
        <v>61</v>
      </c>
      <c r="B49" s="1" t="s">
        <v>180</v>
      </c>
      <c r="C49" s="1">
        <v>103</v>
      </c>
      <c r="D49" s="1" t="s">
        <v>6471</v>
      </c>
      <c r="F49" s="1" t="s">
        <v>445</v>
      </c>
      <c r="G49" s="1">
        <v>9</v>
      </c>
      <c r="H49" s="1">
        <v>105</v>
      </c>
      <c r="I49" s="1">
        <v>20.2</v>
      </c>
      <c r="J49" s="1">
        <v>22.3</v>
      </c>
      <c r="K49" s="3">
        <v>620</v>
      </c>
      <c r="L49" s="2">
        <v>0.84</v>
      </c>
      <c r="M49" s="1">
        <v>27.8</v>
      </c>
      <c r="N49" s="1">
        <v>244</v>
      </c>
      <c r="O49" s="1">
        <v>77.19</v>
      </c>
      <c r="P49" s="1">
        <v>10.65</v>
      </c>
      <c r="Q49" s="1">
        <v>14.25</v>
      </c>
      <c r="R49" s="1">
        <v>8.61</v>
      </c>
      <c r="S49" s="1">
        <v>16.350000000000001</v>
      </c>
      <c r="X49" s="1">
        <v>0.22</v>
      </c>
      <c r="AB49" s="1">
        <v>1.44</v>
      </c>
      <c r="AD49" s="1">
        <v>10.01</v>
      </c>
      <c r="AG49" s="1">
        <v>3.16</v>
      </c>
      <c r="AI49" s="1">
        <v>18.39</v>
      </c>
      <c r="AJ49" s="1" t="s">
        <v>406</v>
      </c>
      <c r="AK49" s="19">
        <v>62</v>
      </c>
      <c r="AL49" s="19">
        <v>87</v>
      </c>
      <c r="AN49" s="3">
        <v>1977</v>
      </c>
      <c r="AO49" s="31" t="s">
        <v>5334</v>
      </c>
      <c r="AQ49">
        <v>80611</v>
      </c>
      <c r="AR49" s="33" t="s">
        <v>3249</v>
      </c>
    </row>
    <row r="50" spans="1:44" x14ac:dyDescent="0.25">
      <c r="A50" s="1">
        <v>62</v>
      </c>
      <c r="B50" s="1" t="s">
        <v>180</v>
      </c>
      <c r="C50" s="1">
        <v>103</v>
      </c>
      <c r="D50" s="1" t="s">
        <v>6470</v>
      </c>
      <c r="F50" s="1" t="s">
        <v>445</v>
      </c>
      <c r="G50" s="1">
        <v>9</v>
      </c>
      <c r="H50" s="1">
        <v>122</v>
      </c>
      <c r="I50" s="1">
        <v>21.2</v>
      </c>
      <c r="J50" s="1">
        <v>23.4</v>
      </c>
      <c r="K50" s="3">
        <v>470</v>
      </c>
      <c r="L50" s="2">
        <v>0.85</v>
      </c>
      <c r="M50" s="1">
        <v>29.06</v>
      </c>
      <c r="N50" s="1">
        <v>299</v>
      </c>
      <c r="O50" s="1">
        <v>97.32</v>
      </c>
      <c r="P50" s="1">
        <v>11.28</v>
      </c>
      <c r="Q50" s="1">
        <v>17.920000000000002</v>
      </c>
      <c r="R50" s="1">
        <v>10.11</v>
      </c>
      <c r="S50" s="1">
        <v>23.98</v>
      </c>
      <c r="X50" s="1">
        <v>0.77</v>
      </c>
      <c r="Y50" s="1">
        <v>0.17</v>
      </c>
      <c r="Z50" s="1">
        <v>0.94</v>
      </c>
      <c r="AB50" s="1">
        <v>2.2000000000000002</v>
      </c>
      <c r="AD50" s="1">
        <v>8</v>
      </c>
      <c r="AG50" s="1">
        <v>3.39</v>
      </c>
      <c r="AI50" s="1">
        <v>13.19</v>
      </c>
      <c r="AJ50" s="1" t="s">
        <v>406</v>
      </c>
      <c r="AK50" s="19">
        <v>62</v>
      </c>
      <c r="AL50" s="19">
        <v>87</v>
      </c>
      <c r="AN50" s="3">
        <v>1977</v>
      </c>
      <c r="AO50" s="31" t="s">
        <v>5334</v>
      </c>
      <c r="AQ50">
        <v>80611</v>
      </c>
      <c r="AR50" s="33" t="s">
        <v>3249</v>
      </c>
    </row>
    <row r="51" spans="1:44" x14ac:dyDescent="0.25">
      <c r="A51" s="1">
        <v>63</v>
      </c>
      <c r="B51" s="1" t="s">
        <v>180</v>
      </c>
      <c r="C51" s="1">
        <v>103</v>
      </c>
      <c r="D51" s="1" t="s">
        <v>6472</v>
      </c>
      <c r="F51" s="1" t="s">
        <v>445</v>
      </c>
      <c r="G51" s="1">
        <v>10</v>
      </c>
      <c r="H51" s="1">
        <v>54</v>
      </c>
      <c r="I51" s="1">
        <v>6.2</v>
      </c>
      <c r="J51" s="1">
        <v>7.8</v>
      </c>
      <c r="K51" s="3">
        <v>2394</v>
      </c>
      <c r="L51" s="2">
        <v>0.69</v>
      </c>
      <c r="M51" s="1">
        <v>14.01</v>
      </c>
      <c r="N51" s="1">
        <v>69</v>
      </c>
      <c r="O51" s="1">
        <v>21.86</v>
      </c>
      <c r="P51" s="1">
        <v>4.21</v>
      </c>
      <c r="Q51" s="1">
        <v>3.91</v>
      </c>
      <c r="R51" s="1">
        <v>3.61</v>
      </c>
      <c r="S51" s="1">
        <v>3.72</v>
      </c>
      <c r="X51" s="1">
        <v>0.11</v>
      </c>
      <c r="AB51" s="1">
        <v>0.85</v>
      </c>
      <c r="AD51" s="1">
        <v>4.7</v>
      </c>
      <c r="AG51" s="1">
        <v>0.74</v>
      </c>
      <c r="AI51" s="1">
        <v>11.59</v>
      </c>
      <c r="AJ51" s="1" t="s">
        <v>406</v>
      </c>
      <c r="AK51" s="19">
        <v>62</v>
      </c>
      <c r="AL51" s="19">
        <v>87</v>
      </c>
      <c r="AN51" s="3">
        <v>1977</v>
      </c>
      <c r="AO51" s="31" t="s">
        <v>5334</v>
      </c>
      <c r="AQ51">
        <v>80611</v>
      </c>
      <c r="AR51" s="33" t="s">
        <v>3249</v>
      </c>
    </row>
    <row r="52" spans="1:44" x14ac:dyDescent="0.25">
      <c r="A52" s="1">
        <v>64</v>
      </c>
      <c r="B52" s="1" t="s">
        <v>180</v>
      </c>
      <c r="C52" s="1">
        <v>103</v>
      </c>
      <c r="D52" s="1" t="s">
        <v>6281</v>
      </c>
      <c r="F52" s="1" t="s">
        <v>445</v>
      </c>
      <c r="G52" s="1">
        <v>9</v>
      </c>
      <c r="H52" s="1">
        <v>69</v>
      </c>
      <c r="I52" s="1">
        <v>14.2</v>
      </c>
      <c r="J52" s="1">
        <v>15.5</v>
      </c>
      <c r="K52" s="3">
        <v>1181</v>
      </c>
      <c r="L52" s="2">
        <v>0.9</v>
      </c>
      <c r="M52" s="1">
        <v>28.4</v>
      </c>
      <c r="N52" s="1">
        <v>197.8</v>
      </c>
      <c r="O52" s="1">
        <v>61.08</v>
      </c>
      <c r="P52" s="1">
        <v>10.42</v>
      </c>
      <c r="Q52" s="1">
        <v>7.83</v>
      </c>
      <c r="R52" s="1">
        <v>6.31</v>
      </c>
      <c r="S52" s="1">
        <v>16.37</v>
      </c>
      <c r="X52" s="1">
        <v>0.39</v>
      </c>
      <c r="Y52" s="1">
        <v>0.28000000000000003</v>
      </c>
      <c r="Z52" s="1">
        <v>0.67</v>
      </c>
      <c r="AB52" s="1">
        <v>1.1299999999999999</v>
      </c>
      <c r="AD52" s="1">
        <v>8.0500000000000007</v>
      </c>
      <c r="AG52" s="1">
        <v>1.64</v>
      </c>
      <c r="AI52" s="1">
        <v>13.83</v>
      </c>
      <c r="AJ52" s="1" t="s">
        <v>406</v>
      </c>
      <c r="AK52" s="19">
        <v>62</v>
      </c>
      <c r="AL52" s="19">
        <v>87</v>
      </c>
      <c r="AN52" s="3">
        <v>1977</v>
      </c>
      <c r="AO52" s="31" t="s">
        <v>5334</v>
      </c>
      <c r="AQ52">
        <v>80611</v>
      </c>
      <c r="AR52" s="33" t="s">
        <v>3249</v>
      </c>
    </row>
    <row r="53" spans="1:44" x14ac:dyDescent="0.25">
      <c r="A53" s="1">
        <v>65</v>
      </c>
      <c r="B53" s="1" t="s">
        <v>180</v>
      </c>
      <c r="C53" s="1">
        <v>103</v>
      </c>
      <c r="D53" s="1" t="s">
        <v>6473</v>
      </c>
      <c r="F53" s="1" t="s">
        <v>445</v>
      </c>
      <c r="G53" s="1">
        <v>9</v>
      </c>
      <c r="H53" s="1">
        <v>80</v>
      </c>
      <c r="I53" s="1">
        <v>15.1</v>
      </c>
      <c r="J53" s="1">
        <v>16.2</v>
      </c>
      <c r="K53" s="3">
        <v>881</v>
      </c>
      <c r="L53" s="2">
        <v>0.68</v>
      </c>
      <c r="M53" s="1">
        <v>18.899999999999999</v>
      </c>
      <c r="N53" s="1">
        <v>153</v>
      </c>
      <c r="O53" s="1">
        <v>46.64</v>
      </c>
      <c r="P53" s="1">
        <v>5.23</v>
      </c>
      <c r="Q53" s="1">
        <v>7.02</v>
      </c>
      <c r="R53" s="1">
        <v>5.12</v>
      </c>
      <c r="S53" s="1">
        <v>10.35</v>
      </c>
      <c r="X53" s="1">
        <v>0.47</v>
      </c>
      <c r="Y53" s="1">
        <v>0.34</v>
      </c>
      <c r="Z53" s="1">
        <v>0.81</v>
      </c>
      <c r="AB53" s="1">
        <v>2.11</v>
      </c>
      <c r="AD53" s="1">
        <v>10.15</v>
      </c>
      <c r="AG53" s="1">
        <v>1.72</v>
      </c>
      <c r="AI53" s="1">
        <v>14.82</v>
      </c>
      <c r="AJ53" s="1" t="s">
        <v>406</v>
      </c>
      <c r="AK53" s="19">
        <v>62</v>
      </c>
      <c r="AL53" s="19">
        <v>87</v>
      </c>
      <c r="AN53" s="3">
        <v>1977</v>
      </c>
      <c r="AO53" s="31" t="s">
        <v>5334</v>
      </c>
      <c r="AQ53">
        <v>80611</v>
      </c>
      <c r="AR53" s="33" t="s">
        <v>3249</v>
      </c>
    </row>
    <row r="54" spans="1:44" x14ac:dyDescent="0.25">
      <c r="A54" s="1">
        <v>66</v>
      </c>
      <c r="B54" s="1" t="s">
        <v>180</v>
      </c>
      <c r="C54" s="1">
        <v>103</v>
      </c>
      <c r="D54" s="1" t="s">
        <v>6444</v>
      </c>
      <c r="G54" s="1">
        <v>8</v>
      </c>
      <c r="H54" s="1">
        <v>111</v>
      </c>
      <c r="J54" s="1"/>
      <c r="K54" s="3">
        <v>569</v>
      </c>
      <c r="L54" s="2">
        <v>0.74</v>
      </c>
      <c r="M54" s="1">
        <v>25.95</v>
      </c>
      <c r="N54" s="1">
        <v>270</v>
      </c>
      <c r="O54" s="1">
        <v>80.75</v>
      </c>
      <c r="P54" s="1">
        <v>10.88</v>
      </c>
      <c r="Q54" s="1">
        <v>13.04</v>
      </c>
      <c r="R54" s="1">
        <v>8.2799999999999994</v>
      </c>
      <c r="S54" s="1">
        <v>21.48</v>
      </c>
      <c r="X54" s="1">
        <v>1.36</v>
      </c>
      <c r="Y54" s="1">
        <v>0.37</v>
      </c>
      <c r="Z54" s="1">
        <v>1.73</v>
      </c>
      <c r="AB54" s="1">
        <v>2.48</v>
      </c>
      <c r="AD54" s="1">
        <v>10.45</v>
      </c>
      <c r="AG54" s="1">
        <v>3.42</v>
      </c>
      <c r="AI54" s="1">
        <v>18.420000000000002</v>
      </c>
      <c r="AJ54" s="1" t="s">
        <v>406</v>
      </c>
      <c r="AK54" s="19">
        <v>62</v>
      </c>
      <c r="AL54" s="19">
        <v>87</v>
      </c>
      <c r="AN54" s="3">
        <v>1977</v>
      </c>
      <c r="AO54" s="31" t="s">
        <v>5334</v>
      </c>
      <c r="AQ54">
        <v>80611</v>
      </c>
      <c r="AR54" s="33" t="s">
        <v>3249</v>
      </c>
    </row>
    <row r="55" spans="1:44" x14ac:dyDescent="0.25">
      <c r="A55" s="1">
        <v>69</v>
      </c>
      <c r="B55" s="1" t="s">
        <v>180</v>
      </c>
      <c r="C55" s="1">
        <v>103</v>
      </c>
      <c r="D55" s="1" t="s">
        <v>6472</v>
      </c>
      <c r="F55" s="1" t="s">
        <v>445</v>
      </c>
      <c r="G55" s="1">
        <v>8</v>
      </c>
      <c r="H55" s="1">
        <v>86</v>
      </c>
      <c r="I55" s="1">
        <v>17</v>
      </c>
      <c r="J55" s="1">
        <v>21.4</v>
      </c>
      <c r="K55" s="3">
        <v>849</v>
      </c>
      <c r="L55" s="2">
        <v>0.81</v>
      </c>
      <c r="M55" s="1">
        <v>22.2</v>
      </c>
      <c r="N55" s="1">
        <v>156</v>
      </c>
      <c r="O55" s="1">
        <v>51.1</v>
      </c>
      <c r="P55" s="1">
        <v>5.8</v>
      </c>
      <c r="Q55" s="1">
        <v>9.82</v>
      </c>
      <c r="R55" s="1">
        <v>6.81</v>
      </c>
      <c r="X55" s="1">
        <v>0.14000000000000001</v>
      </c>
      <c r="Y55" s="1">
        <v>0.09</v>
      </c>
      <c r="Z55" s="1">
        <v>0.23</v>
      </c>
      <c r="AB55" s="1">
        <v>1.35</v>
      </c>
      <c r="AG55" s="1">
        <v>2.5</v>
      </c>
      <c r="AJ55" s="1" t="s">
        <v>406</v>
      </c>
      <c r="AK55" s="19">
        <v>62</v>
      </c>
      <c r="AL55" s="19">
        <v>87</v>
      </c>
      <c r="AN55" s="3">
        <v>1977</v>
      </c>
      <c r="AO55" s="31" t="s">
        <v>5334</v>
      </c>
      <c r="AQ55">
        <v>80611</v>
      </c>
      <c r="AR55" s="33" t="s">
        <v>3249</v>
      </c>
    </row>
    <row r="56" spans="1:44" x14ac:dyDescent="0.25">
      <c r="A56" s="1">
        <v>71</v>
      </c>
      <c r="B56" s="1" t="s">
        <v>180</v>
      </c>
      <c r="C56" s="1">
        <v>103</v>
      </c>
      <c r="D56" s="1" t="s">
        <v>6474</v>
      </c>
      <c r="F56" s="1" t="s">
        <v>445</v>
      </c>
      <c r="G56" s="1">
        <v>9</v>
      </c>
      <c r="H56" s="1">
        <v>79</v>
      </c>
      <c r="I56" s="1">
        <v>14.3</v>
      </c>
      <c r="J56" s="1">
        <v>16.8</v>
      </c>
      <c r="K56" s="3">
        <v>836</v>
      </c>
      <c r="L56" s="2">
        <v>0.5</v>
      </c>
      <c r="M56" s="1">
        <v>15.7</v>
      </c>
      <c r="N56" s="1">
        <v>193</v>
      </c>
      <c r="O56" s="1">
        <v>54.4</v>
      </c>
      <c r="P56" s="1">
        <v>5.95</v>
      </c>
      <c r="Q56" s="1">
        <v>7.92</v>
      </c>
      <c r="R56" s="1">
        <v>7.08</v>
      </c>
      <c r="X56" s="1">
        <v>0.83</v>
      </c>
      <c r="Y56" s="1">
        <v>0.1</v>
      </c>
      <c r="Z56" s="1">
        <v>0.93</v>
      </c>
      <c r="AB56" s="1">
        <v>0.72</v>
      </c>
      <c r="AG56" s="1">
        <v>1.9</v>
      </c>
      <c r="AJ56" s="1" t="s">
        <v>406</v>
      </c>
      <c r="AK56" s="19">
        <v>61</v>
      </c>
      <c r="AL56" s="19">
        <v>88</v>
      </c>
      <c r="AN56" s="3">
        <v>1977</v>
      </c>
      <c r="AO56" s="31" t="s">
        <v>5334</v>
      </c>
      <c r="AQ56">
        <v>80611</v>
      </c>
      <c r="AR56" s="33" t="s">
        <v>3249</v>
      </c>
    </row>
    <row r="57" spans="1:44" x14ac:dyDescent="0.25">
      <c r="A57" s="1">
        <v>72</v>
      </c>
      <c r="B57" s="1" t="s">
        <v>180</v>
      </c>
      <c r="C57" s="1">
        <v>103</v>
      </c>
      <c r="D57" s="1" t="s">
        <v>6475</v>
      </c>
      <c r="G57" s="1">
        <v>9</v>
      </c>
      <c r="H57" s="1">
        <v>93</v>
      </c>
      <c r="J57" s="1">
        <v>20.9</v>
      </c>
      <c r="K57" s="3">
        <v>868</v>
      </c>
      <c r="L57" s="2">
        <v>0.77</v>
      </c>
      <c r="M57" s="1">
        <v>22.6</v>
      </c>
      <c r="N57" s="1">
        <v>218</v>
      </c>
      <c r="O57" s="1">
        <v>69.540000000000006</v>
      </c>
      <c r="P57" s="1">
        <v>8.0399999999999991</v>
      </c>
      <c r="Q57" s="1">
        <v>10.38</v>
      </c>
      <c r="R57" s="1">
        <v>8</v>
      </c>
      <c r="X57" s="1">
        <v>0.37</v>
      </c>
      <c r="Y57" s="1">
        <v>0.15</v>
      </c>
      <c r="Z57" s="1">
        <v>0.52</v>
      </c>
      <c r="AB57" s="1">
        <v>1</v>
      </c>
      <c r="AG57" s="1">
        <v>3</v>
      </c>
      <c r="AJ57" s="1" t="s">
        <v>406</v>
      </c>
      <c r="AK57" s="19">
        <v>61</v>
      </c>
      <c r="AL57" s="19">
        <v>88</v>
      </c>
      <c r="AN57" s="3">
        <v>1977</v>
      </c>
      <c r="AO57" s="31" t="s">
        <v>5334</v>
      </c>
      <c r="AQ57">
        <v>80611</v>
      </c>
      <c r="AR57" s="33" t="s">
        <v>3249</v>
      </c>
    </row>
    <row r="58" spans="1:44" x14ac:dyDescent="0.25">
      <c r="A58" s="1">
        <v>73</v>
      </c>
      <c r="B58" s="1" t="s">
        <v>180</v>
      </c>
      <c r="C58" s="1">
        <v>103</v>
      </c>
      <c r="D58" s="1" t="s">
        <v>6476</v>
      </c>
      <c r="F58" s="1" t="s">
        <v>445</v>
      </c>
      <c r="G58" s="1">
        <v>9</v>
      </c>
      <c r="H58" s="1">
        <v>124</v>
      </c>
      <c r="I58" s="1">
        <v>18</v>
      </c>
      <c r="J58" s="1">
        <v>22.3</v>
      </c>
      <c r="K58" s="3">
        <v>671</v>
      </c>
      <c r="L58" s="2">
        <v>0.82</v>
      </c>
      <c r="M58" s="1">
        <v>24.9</v>
      </c>
      <c r="N58" s="1">
        <v>230</v>
      </c>
      <c r="O58" s="1">
        <v>84.7</v>
      </c>
      <c r="P58" s="1">
        <v>10.6</v>
      </c>
      <c r="Q58" s="1">
        <v>11.77</v>
      </c>
      <c r="R58" s="1">
        <v>7.37</v>
      </c>
      <c r="X58" s="1">
        <v>0.31</v>
      </c>
      <c r="Y58" s="1">
        <v>0.22</v>
      </c>
      <c r="Z58" s="1">
        <v>0.53</v>
      </c>
      <c r="AB58" s="1">
        <v>1.34</v>
      </c>
      <c r="AG58" s="1">
        <v>3.5</v>
      </c>
      <c r="AJ58" s="1" t="s">
        <v>406</v>
      </c>
      <c r="AK58" s="19">
        <v>61</v>
      </c>
      <c r="AL58" s="19">
        <v>88</v>
      </c>
      <c r="AN58" s="3">
        <v>1977</v>
      </c>
      <c r="AO58" s="31" t="s">
        <v>5334</v>
      </c>
      <c r="AQ58">
        <v>80611</v>
      </c>
      <c r="AR58" s="33" t="s">
        <v>3249</v>
      </c>
    </row>
    <row r="59" spans="1:44" x14ac:dyDescent="0.25">
      <c r="A59" s="1">
        <v>74</v>
      </c>
      <c r="B59" s="1" t="s">
        <v>180</v>
      </c>
      <c r="C59" s="1">
        <v>103</v>
      </c>
      <c r="D59" s="1" t="s">
        <v>6477</v>
      </c>
      <c r="F59" s="1" t="s">
        <v>445</v>
      </c>
      <c r="G59" s="1">
        <v>9</v>
      </c>
      <c r="H59" s="1">
        <v>146</v>
      </c>
      <c r="I59" s="1">
        <v>20.100000000000001</v>
      </c>
      <c r="J59" s="1">
        <v>4.8</v>
      </c>
      <c r="K59" s="3">
        <v>472</v>
      </c>
      <c r="L59" s="2">
        <v>0.61</v>
      </c>
      <c r="M59" s="1">
        <v>20.399999999999999</v>
      </c>
      <c r="N59" s="1">
        <v>256</v>
      </c>
      <c r="O59" s="1">
        <v>90.7</v>
      </c>
      <c r="P59" s="1">
        <v>11.2</v>
      </c>
      <c r="Q59" s="1">
        <v>16.22</v>
      </c>
      <c r="R59" s="1">
        <v>9.0500000000000007</v>
      </c>
      <c r="X59" s="1">
        <v>0.94</v>
      </c>
      <c r="Y59" s="1">
        <v>0.76</v>
      </c>
      <c r="Z59" s="1">
        <v>1.7</v>
      </c>
      <c r="AB59" s="1">
        <v>3.36</v>
      </c>
      <c r="AG59" s="1">
        <v>6</v>
      </c>
      <c r="AJ59" s="1" t="s">
        <v>406</v>
      </c>
      <c r="AK59" s="19">
        <v>61</v>
      </c>
      <c r="AL59" s="19">
        <v>88</v>
      </c>
      <c r="AN59" s="3">
        <v>1977</v>
      </c>
      <c r="AO59" s="31" t="s">
        <v>5334</v>
      </c>
      <c r="AQ59">
        <v>80611</v>
      </c>
      <c r="AR59" s="33" t="s">
        <v>3249</v>
      </c>
    </row>
    <row r="60" spans="1:44" x14ac:dyDescent="0.25">
      <c r="A60" s="1">
        <v>76</v>
      </c>
      <c r="B60" s="1" t="s">
        <v>180</v>
      </c>
      <c r="C60" s="1">
        <v>103</v>
      </c>
      <c r="D60" s="1" t="s">
        <v>6465</v>
      </c>
      <c r="G60" s="1">
        <v>10</v>
      </c>
      <c r="H60" s="1">
        <v>36</v>
      </c>
      <c r="I60" s="1">
        <v>6.5</v>
      </c>
      <c r="J60" s="1">
        <v>4.2</v>
      </c>
      <c r="L60" s="2">
        <v>1.24</v>
      </c>
      <c r="N60" s="1">
        <v>93</v>
      </c>
      <c r="O60" s="1">
        <v>26.3</v>
      </c>
      <c r="P60" s="1">
        <v>2.9</v>
      </c>
      <c r="Q60" s="1">
        <v>5.0599999999999996</v>
      </c>
      <c r="R60" s="1">
        <v>6.6</v>
      </c>
      <c r="AB60" s="1">
        <v>0.28000000000000003</v>
      </c>
      <c r="AG60" s="1">
        <v>1.63</v>
      </c>
      <c r="AJ60" s="1" t="s">
        <v>406</v>
      </c>
      <c r="AK60" s="19">
        <v>53</v>
      </c>
      <c r="AL60" s="19">
        <v>96</v>
      </c>
      <c r="AN60" s="3">
        <v>1970</v>
      </c>
      <c r="AQ60">
        <v>80519</v>
      </c>
      <c r="AR60" s="33" t="s">
        <v>3249</v>
      </c>
    </row>
    <row r="61" spans="1:44" x14ac:dyDescent="0.25">
      <c r="A61" s="1">
        <v>78</v>
      </c>
      <c r="B61" s="1" t="s">
        <v>180</v>
      </c>
      <c r="C61" s="1">
        <v>103</v>
      </c>
      <c r="D61" s="33" t="s">
        <v>1025</v>
      </c>
      <c r="G61" s="1">
        <v>8</v>
      </c>
      <c r="H61" s="1">
        <v>40</v>
      </c>
      <c r="I61" s="1">
        <v>11</v>
      </c>
      <c r="J61" s="1">
        <v>13.1</v>
      </c>
      <c r="K61" s="3">
        <v>1140</v>
      </c>
      <c r="L61" s="2">
        <v>0.66</v>
      </c>
      <c r="M61" s="1">
        <v>15.4</v>
      </c>
      <c r="N61" s="1">
        <v>88</v>
      </c>
      <c r="O61" s="1">
        <v>44.16</v>
      </c>
      <c r="P61" s="1">
        <v>4.96</v>
      </c>
      <c r="Q61" s="1">
        <v>5.22</v>
      </c>
      <c r="R61" s="1">
        <v>8.4499999999999993</v>
      </c>
      <c r="Z61" s="1">
        <v>0.16</v>
      </c>
      <c r="AB61" s="1">
        <v>0.06</v>
      </c>
      <c r="AI61" s="1">
        <v>7.3</v>
      </c>
      <c r="AJ61" s="28" t="s">
        <v>406</v>
      </c>
      <c r="AK61" s="19">
        <v>52</v>
      </c>
      <c r="AL61" s="19">
        <v>88</v>
      </c>
      <c r="AN61" s="3">
        <v>1986</v>
      </c>
      <c r="AQ61">
        <v>80519</v>
      </c>
      <c r="AR61" s="33" t="s">
        <v>4854</v>
      </c>
    </row>
    <row r="62" spans="1:44" x14ac:dyDescent="0.25">
      <c r="A62" s="1">
        <v>79</v>
      </c>
      <c r="B62" s="1" t="s">
        <v>180</v>
      </c>
      <c r="C62" s="1">
        <v>103</v>
      </c>
      <c r="D62" s="33" t="s">
        <v>1025</v>
      </c>
      <c r="G62" s="1">
        <v>8</v>
      </c>
      <c r="H62" s="1">
        <v>50</v>
      </c>
      <c r="I62" s="1">
        <v>14.3</v>
      </c>
      <c r="J62" s="1">
        <v>16.600000000000001</v>
      </c>
      <c r="K62" s="3">
        <v>785</v>
      </c>
      <c r="L62" s="2">
        <v>0.63</v>
      </c>
      <c r="M62" s="1">
        <v>17</v>
      </c>
      <c r="N62" s="1">
        <v>122</v>
      </c>
      <c r="P62" s="1">
        <v>7.65</v>
      </c>
      <c r="Q62" s="1">
        <v>7.76</v>
      </c>
      <c r="R62" s="1">
        <v>8.4700000000000006</v>
      </c>
      <c r="Z62" s="1">
        <v>0.34</v>
      </c>
      <c r="AB62" s="1">
        <v>0.34</v>
      </c>
      <c r="AI62" s="1">
        <v>9.42</v>
      </c>
      <c r="AJ62" s="28" t="s">
        <v>406</v>
      </c>
      <c r="AK62" s="19">
        <v>52</v>
      </c>
      <c r="AL62" s="19">
        <v>88</v>
      </c>
      <c r="AN62" s="3">
        <v>1986</v>
      </c>
      <c r="AQ62">
        <v>80519</v>
      </c>
      <c r="AR62" s="33" t="s">
        <v>4854</v>
      </c>
    </row>
    <row r="63" spans="1:44" x14ac:dyDescent="0.25">
      <c r="A63" s="1">
        <v>80</v>
      </c>
      <c r="B63" s="1" t="s">
        <v>180</v>
      </c>
      <c r="C63" s="1">
        <v>103</v>
      </c>
      <c r="D63" s="33" t="s">
        <v>1025</v>
      </c>
      <c r="G63" s="1">
        <v>8</v>
      </c>
      <c r="H63" s="1">
        <v>60</v>
      </c>
      <c r="I63" s="1">
        <v>16</v>
      </c>
      <c r="J63" s="1">
        <v>19</v>
      </c>
      <c r="K63" s="3">
        <v>620</v>
      </c>
      <c r="L63" s="2">
        <v>0.61</v>
      </c>
      <c r="M63" s="1">
        <v>17.600000000000001</v>
      </c>
      <c r="N63" s="1">
        <v>140</v>
      </c>
      <c r="P63" s="1">
        <v>8.01</v>
      </c>
      <c r="Q63" s="1">
        <v>9.1</v>
      </c>
      <c r="R63" s="1">
        <v>8.57</v>
      </c>
      <c r="Z63" s="1">
        <v>0.56000000000000005</v>
      </c>
      <c r="AB63" s="1">
        <v>0.64</v>
      </c>
      <c r="AI63" s="1">
        <v>11.34</v>
      </c>
      <c r="AJ63" s="28" t="s">
        <v>406</v>
      </c>
      <c r="AK63" s="19">
        <v>52</v>
      </c>
      <c r="AL63" s="19">
        <v>88</v>
      </c>
      <c r="AN63" s="3">
        <v>1986</v>
      </c>
      <c r="AQ63">
        <v>80519</v>
      </c>
      <c r="AR63" s="33" t="s">
        <v>4854</v>
      </c>
    </row>
    <row r="64" spans="1:44" x14ac:dyDescent="0.25">
      <c r="A64" s="1">
        <v>81</v>
      </c>
      <c r="B64" s="1" t="s">
        <v>180</v>
      </c>
      <c r="C64" s="1">
        <v>103</v>
      </c>
      <c r="D64" s="33" t="s">
        <v>1025</v>
      </c>
      <c r="G64" s="1">
        <v>8</v>
      </c>
      <c r="H64" s="1">
        <v>70</v>
      </c>
      <c r="I64" s="1">
        <v>17.3</v>
      </c>
      <c r="J64" s="1">
        <v>20.5</v>
      </c>
      <c r="K64" s="3">
        <v>550</v>
      </c>
      <c r="L64" s="2">
        <v>0.61</v>
      </c>
      <c r="M64" s="1">
        <v>18.2</v>
      </c>
      <c r="N64" s="1">
        <v>155</v>
      </c>
      <c r="O64" s="1">
        <v>81.209999999999994</v>
      </c>
      <c r="P64" s="1">
        <v>9</v>
      </c>
      <c r="Q64" s="1">
        <v>10.36</v>
      </c>
      <c r="R64" s="1">
        <v>8.65</v>
      </c>
      <c r="Z64" s="1">
        <v>73</v>
      </c>
      <c r="AB64" s="1">
        <v>1.06</v>
      </c>
      <c r="AI64" s="1">
        <v>12.97</v>
      </c>
      <c r="AJ64" s="28" t="s">
        <v>406</v>
      </c>
      <c r="AK64" s="19">
        <v>52</v>
      </c>
      <c r="AL64" s="19">
        <v>88</v>
      </c>
      <c r="AN64" s="3">
        <v>1986</v>
      </c>
      <c r="AQ64">
        <v>80519</v>
      </c>
      <c r="AR64" s="33" t="s">
        <v>4854</v>
      </c>
    </row>
    <row r="65" spans="1:44" x14ac:dyDescent="0.25">
      <c r="A65" s="1">
        <v>82</v>
      </c>
      <c r="B65" s="1" t="s">
        <v>180</v>
      </c>
      <c r="C65" s="1">
        <v>103</v>
      </c>
      <c r="D65" s="33" t="s">
        <v>1025</v>
      </c>
      <c r="G65" s="1">
        <v>8</v>
      </c>
      <c r="H65" s="1">
        <v>80</v>
      </c>
      <c r="I65" s="1">
        <v>18.100000000000001</v>
      </c>
      <c r="J65" s="1">
        <v>21.6</v>
      </c>
      <c r="K65" s="3">
        <v>500</v>
      </c>
      <c r="L65" s="2">
        <v>0.59</v>
      </c>
      <c r="M65" s="1">
        <v>18.399999999999999</v>
      </c>
      <c r="N65" s="1">
        <v>163</v>
      </c>
      <c r="P65" s="1">
        <v>11.34</v>
      </c>
      <c r="Q65" s="1">
        <v>10.29</v>
      </c>
      <c r="R65" s="1">
        <v>8.7799999999999994</v>
      </c>
      <c r="Z65" s="1">
        <v>0.86</v>
      </c>
      <c r="AB65" s="1">
        <v>1.32</v>
      </c>
      <c r="AI65" s="1">
        <v>14.3</v>
      </c>
      <c r="AJ65" s="28" t="s">
        <v>406</v>
      </c>
      <c r="AK65" s="19">
        <v>52</v>
      </c>
      <c r="AL65" s="19">
        <v>88</v>
      </c>
      <c r="AN65" s="3">
        <v>1986</v>
      </c>
      <c r="AQ65">
        <v>80519</v>
      </c>
      <c r="AR65" s="33" t="s">
        <v>4854</v>
      </c>
    </row>
    <row r="66" spans="1:44" x14ac:dyDescent="0.25">
      <c r="A66" s="1">
        <v>83</v>
      </c>
      <c r="B66" s="1" t="s">
        <v>180</v>
      </c>
      <c r="C66" s="1">
        <v>103</v>
      </c>
      <c r="D66" s="33" t="s">
        <v>1025</v>
      </c>
      <c r="G66" s="1">
        <v>8</v>
      </c>
      <c r="H66" s="1">
        <v>90</v>
      </c>
      <c r="I66" s="1">
        <v>18.899999999999999</v>
      </c>
      <c r="J66" s="1">
        <v>22.7</v>
      </c>
      <c r="K66" s="3">
        <v>455</v>
      </c>
      <c r="L66" s="2">
        <v>0.57999999999999996</v>
      </c>
      <c r="M66" s="1">
        <v>18.5</v>
      </c>
      <c r="N66" s="1">
        <v>170</v>
      </c>
      <c r="O66" s="1">
        <v>89.66</v>
      </c>
      <c r="P66" s="1">
        <v>12.7</v>
      </c>
      <c r="Q66" s="1">
        <v>11.73</v>
      </c>
      <c r="R66" s="1">
        <v>9.24</v>
      </c>
      <c r="Z66" s="1">
        <v>1.04</v>
      </c>
      <c r="AB66" s="1">
        <v>1.6</v>
      </c>
      <c r="AI66" s="1">
        <v>15.4</v>
      </c>
      <c r="AJ66" s="28" t="s">
        <v>406</v>
      </c>
      <c r="AK66" s="19">
        <v>52</v>
      </c>
      <c r="AL66" s="19">
        <v>88</v>
      </c>
      <c r="AN66" s="3">
        <v>1986</v>
      </c>
      <c r="AQ66">
        <v>80519</v>
      </c>
      <c r="AR66" s="33" t="s">
        <v>4854</v>
      </c>
    </row>
    <row r="67" spans="1:44" x14ac:dyDescent="0.25">
      <c r="A67" s="1">
        <v>85</v>
      </c>
      <c r="B67" s="1" t="s">
        <v>180</v>
      </c>
      <c r="C67" s="1">
        <v>103</v>
      </c>
      <c r="D67" s="33" t="s">
        <v>1025</v>
      </c>
      <c r="G67" s="1">
        <v>8</v>
      </c>
      <c r="H67" s="1">
        <v>40</v>
      </c>
      <c r="I67" s="1">
        <v>12</v>
      </c>
      <c r="J67" s="1">
        <v>12</v>
      </c>
      <c r="K67" s="3">
        <v>1505</v>
      </c>
      <c r="L67" s="2">
        <v>0.69</v>
      </c>
      <c r="M67" s="1">
        <v>17</v>
      </c>
      <c r="N67" s="1">
        <v>100</v>
      </c>
      <c r="O67" s="1">
        <v>44.89</v>
      </c>
      <c r="P67" s="1">
        <v>5</v>
      </c>
      <c r="Q67" s="1">
        <v>5.31</v>
      </c>
      <c r="R67" s="1">
        <v>7.25</v>
      </c>
      <c r="Z67" s="1">
        <v>0.36</v>
      </c>
      <c r="AB67" s="1">
        <v>0.08</v>
      </c>
      <c r="AI67" s="1">
        <v>6</v>
      </c>
      <c r="AJ67" s="1" t="s">
        <v>406</v>
      </c>
      <c r="AK67" s="19">
        <v>53</v>
      </c>
      <c r="AL67" s="19">
        <v>96</v>
      </c>
      <c r="AN67" s="3">
        <v>1986</v>
      </c>
      <c r="AQ67">
        <v>80519</v>
      </c>
      <c r="AR67" s="33" t="s">
        <v>4854</v>
      </c>
    </row>
    <row r="68" spans="1:44" x14ac:dyDescent="0.25">
      <c r="A68" s="1">
        <v>86</v>
      </c>
      <c r="B68" s="1" t="s">
        <v>180</v>
      </c>
      <c r="C68" s="1">
        <v>103</v>
      </c>
      <c r="D68" s="33" t="s">
        <v>1025</v>
      </c>
      <c r="G68" s="1">
        <v>7</v>
      </c>
      <c r="H68" s="1">
        <v>50</v>
      </c>
      <c r="I68" s="1">
        <v>15.5</v>
      </c>
      <c r="J68" s="1">
        <v>16</v>
      </c>
      <c r="K68" s="3">
        <v>975</v>
      </c>
      <c r="L68" s="2">
        <v>0.68</v>
      </c>
      <c r="M68" s="1">
        <v>19.600000000000001</v>
      </c>
      <c r="N68" s="1">
        <v>149</v>
      </c>
      <c r="O68" s="1">
        <v>59.98</v>
      </c>
      <c r="P68" s="1">
        <v>7.1</v>
      </c>
      <c r="Q68" s="1">
        <v>7.37</v>
      </c>
      <c r="R68" s="1">
        <v>8.5</v>
      </c>
      <c r="Z68" s="1">
        <v>0.43</v>
      </c>
      <c r="AB68" s="1">
        <v>0.2</v>
      </c>
      <c r="AI68" s="1">
        <v>8.2200000000000006</v>
      </c>
      <c r="AJ68" s="1" t="s">
        <v>406</v>
      </c>
      <c r="AK68" s="19">
        <v>53</v>
      </c>
      <c r="AL68" s="19">
        <v>96</v>
      </c>
      <c r="AN68" s="3">
        <v>1986</v>
      </c>
      <c r="AQ68">
        <v>80519</v>
      </c>
      <c r="AR68" s="33" t="s">
        <v>4854</v>
      </c>
    </row>
    <row r="69" spans="1:44" x14ac:dyDescent="0.25">
      <c r="A69" s="1">
        <v>87</v>
      </c>
      <c r="B69" s="1" t="s">
        <v>180</v>
      </c>
      <c r="C69" s="1">
        <v>103</v>
      </c>
      <c r="D69" s="33" t="s">
        <v>1025</v>
      </c>
      <c r="G69" s="1">
        <v>7</v>
      </c>
      <c r="H69" s="1">
        <v>60</v>
      </c>
      <c r="I69" s="1">
        <v>17.899999999999999</v>
      </c>
      <c r="J69" s="1">
        <v>18.399999999999999</v>
      </c>
      <c r="K69" s="3">
        <v>810</v>
      </c>
      <c r="L69" s="2">
        <v>0.69</v>
      </c>
      <c r="M69" s="1">
        <v>21.5</v>
      </c>
      <c r="N69" s="1">
        <v>185</v>
      </c>
      <c r="O69" s="1">
        <v>71.62</v>
      </c>
      <c r="P69" s="1">
        <v>8.6199999999999992</v>
      </c>
      <c r="Q69" s="1">
        <v>9.2200000000000006</v>
      </c>
      <c r="R69" s="1">
        <v>9.2200000000000006</v>
      </c>
      <c r="Z69" s="1">
        <v>0.49</v>
      </c>
      <c r="AB69" s="1">
        <v>0.91</v>
      </c>
      <c r="AI69" s="1">
        <v>10.48</v>
      </c>
      <c r="AJ69" s="1" t="s">
        <v>406</v>
      </c>
      <c r="AK69" s="19">
        <v>53</v>
      </c>
      <c r="AL69" s="19">
        <v>96</v>
      </c>
      <c r="AN69" s="3">
        <v>1986</v>
      </c>
      <c r="AQ69">
        <v>80519</v>
      </c>
      <c r="AR69" s="33" t="s">
        <v>4854</v>
      </c>
    </row>
    <row r="70" spans="1:44" x14ac:dyDescent="0.25">
      <c r="A70" s="1">
        <v>88</v>
      </c>
      <c r="B70" s="1" t="s">
        <v>180</v>
      </c>
      <c r="C70" s="1">
        <v>103</v>
      </c>
      <c r="D70" s="33" t="s">
        <v>1025</v>
      </c>
      <c r="G70" s="1">
        <v>7</v>
      </c>
      <c r="H70" s="1">
        <v>70</v>
      </c>
      <c r="I70" s="1">
        <v>19.5</v>
      </c>
      <c r="J70" s="1">
        <v>20.8</v>
      </c>
      <c r="K70" s="3">
        <v>675</v>
      </c>
      <c r="L70" s="2">
        <v>0.69</v>
      </c>
      <c r="M70" s="1">
        <v>22.9</v>
      </c>
      <c r="N70" s="1">
        <v>215</v>
      </c>
      <c r="O70" s="1">
        <v>80.3</v>
      </c>
      <c r="P70" s="1">
        <v>10</v>
      </c>
      <c r="Q70" s="1">
        <v>11.11</v>
      </c>
      <c r="R70" s="1">
        <v>9.6</v>
      </c>
      <c r="Z70" s="1">
        <v>0.56000000000000005</v>
      </c>
      <c r="AB70" s="1">
        <v>1.2</v>
      </c>
      <c r="AI70" s="1">
        <v>12.9</v>
      </c>
      <c r="AJ70" s="1" t="s">
        <v>406</v>
      </c>
      <c r="AK70" s="19">
        <v>53</v>
      </c>
      <c r="AL70" s="19">
        <v>96</v>
      </c>
      <c r="AN70" s="3">
        <v>1986</v>
      </c>
      <c r="AQ70">
        <v>80519</v>
      </c>
      <c r="AR70" s="33" t="s">
        <v>4854</v>
      </c>
    </row>
    <row r="71" spans="1:44" x14ac:dyDescent="0.25">
      <c r="A71" s="1">
        <v>89</v>
      </c>
      <c r="B71" s="1" t="s">
        <v>180</v>
      </c>
      <c r="C71" s="1">
        <v>103</v>
      </c>
      <c r="D71" s="33" t="s">
        <v>1025</v>
      </c>
      <c r="G71" s="1">
        <v>7</v>
      </c>
      <c r="H71" s="1">
        <v>80</v>
      </c>
      <c r="I71" s="1">
        <v>20.7</v>
      </c>
      <c r="J71" s="1">
        <v>23</v>
      </c>
      <c r="K71" s="3">
        <v>570</v>
      </c>
      <c r="L71" s="2">
        <v>0.7</v>
      </c>
      <c r="M71" s="1">
        <v>23.7</v>
      </c>
      <c r="N71" s="1">
        <v>235</v>
      </c>
      <c r="O71" s="1">
        <v>86.48</v>
      </c>
      <c r="P71" s="1">
        <v>11.11</v>
      </c>
      <c r="Q71" s="1">
        <v>12.62</v>
      </c>
      <c r="R71" s="1">
        <v>9.68</v>
      </c>
      <c r="Z71" s="1">
        <v>0.63</v>
      </c>
      <c r="AB71" s="1">
        <v>1.4</v>
      </c>
      <c r="AI71" s="1">
        <v>14.73</v>
      </c>
      <c r="AJ71" s="1" t="s">
        <v>406</v>
      </c>
      <c r="AK71" s="19">
        <v>53</v>
      </c>
      <c r="AL71" s="19">
        <v>96</v>
      </c>
      <c r="AN71" s="3">
        <v>1986</v>
      </c>
      <c r="AQ71">
        <v>80519</v>
      </c>
      <c r="AR71" s="33" t="s">
        <v>4854</v>
      </c>
    </row>
    <row r="72" spans="1:44" x14ac:dyDescent="0.25">
      <c r="A72" s="1">
        <v>90</v>
      </c>
      <c r="B72" s="1" t="s">
        <v>180</v>
      </c>
      <c r="C72" s="1">
        <v>103</v>
      </c>
      <c r="D72" s="33" t="s">
        <v>1025</v>
      </c>
      <c r="G72" s="1">
        <v>8</v>
      </c>
      <c r="H72" s="1">
        <v>90</v>
      </c>
      <c r="I72" s="1">
        <v>21.6</v>
      </c>
      <c r="J72" s="1">
        <v>24.5</v>
      </c>
      <c r="K72" s="3">
        <v>515</v>
      </c>
      <c r="L72" s="2">
        <v>0.69</v>
      </c>
      <c r="M72" s="1">
        <v>24.2</v>
      </c>
      <c r="N72" s="1">
        <v>250</v>
      </c>
      <c r="O72" s="1">
        <v>91</v>
      </c>
      <c r="P72" s="1">
        <v>12.2</v>
      </c>
      <c r="Q72" s="1">
        <v>13.93</v>
      </c>
      <c r="R72" s="1">
        <v>9.6300000000000008</v>
      </c>
      <c r="Z72" s="1">
        <v>0.68</v>
      </c>
      <c r="AB72" s="1">
        <v>1.77</v>
      </c>
      <c r="AI72" s="1">
        <v>15.8</v>
      </c>
      <c r="AJ72" s="1" t="s">
        <v>406</v>
      </c>
      <c r="AK72" s="19">
        <v>53</v>
      </c>
      <c r="AL72" s="19">
        <v>96</v>
      </c>
      <c r="AN72" s="3">
        <v>1986</v>
      </c>
      <c r="AQ72">
        <v>80519</v>
      </c>
      <c r="AR72" s="33" t="s">
        <v>4854</v>
      </c>
    </row>
    <row r="73" spans="1:44" x14ac:dyDescent="0.25">
      <c r="A73" s="1">
        <v>91</v>
      </c>
      <c r="B73" s="1" t="s">
        <v>180</v>
      </c>
      <c r="C73" s="1">
        <v>103</v>
      </c>
      <c r="D73" s="33" t="s">
        <v>1025</v>
      </c>
      <c r="G73" s="1">
        <v>8</v>
      </c>
      <c r="H73" s="1">
        <v>100</v>
      </c>
      <c r="I73" s="1">
        <v>22.2</v>
      </c>
      <c r="J73" s="1">
        <v>26</v>
      </c>
      <c r="K73" s="3">
        <v>460</v>
      </c>
      <c r="L73" s="2">
        <v>0.7</v>
      </c>
      <c r="M73" s="1">
        <v>24.5</v>
      </c>
      <c r="N73" s="1">
        <v>260</v>
      </c>
      <c r="O73" s="1">
        <v>94.15</v>
      </c>
      <c r="P73" s="1">
        <v>13.3</v>
      </c>
      <c r="Q73" s="1">
        <v>14.96</v>
      </c>
      <c r="R73" s="1">
        <v>9.59</v>
      </c>
      <c r="Z73" s="1">
        <v>0.74</v>
      </c>
      <c r="AB73" s="1">
        <v>1.96</v>
      </c>
      <c r="AI73" s="1">
        <v>16.7</v>
      </c>
      <c r="AJ73" s="1" t="s">
        <v>406</v>
      </c>
      <c r="AK73" s="19">
        <v>53</v>
      </c>
      <c r="AL73" s="19">
        <v>96</v>
      </c>
      <c r="AN73" s="3">
        <v>1986</v>
      </c>
      <c r="AQ73">
        <v>80519</v>
      </c>
      <c r="AR73" s="33" t="s">
        <v>4854</v>
      </c>
    </row>
    <row r="74" spans="1:44" x14ac:dyDescent="0.25">
      <c r="A74" s="1">
        <v>92</v>
      </c>
      <c r="B74" s="1" t="s">
        <v>180</v>
      </c>
      <c r="C74" s="1">
        <v>103</v>
      </c>
      <c r="D74" s="33" t="s">
        <v>1025</v>
      </c>
      <c r="G74" s="1">
        <v>8</v>
      </c>
      <c r="H74" s="1">
        <v>110</v>
      </c>
      <c r="I74" s="1">
        <v>23</v>
      </c>
      <c r="J74" s="1">
        <v>27</v>
      </c>
      <c r="K74" s="3">
        <v>440</v>
      </c>
      <c r="L74" s="2">
        <v>0.72</v>
      </c>
      <c r="M74" s="1">
        <v>25.1</v>
      </c>
      <c r="N74" s="1">
        <v>268</v>
      </c>
      <c r="O74" s="1">
        <v>98.76</v>
      </c>
      <c r="P74" s="1">
        <v>14.2</v>
      </c>
      <c r="Q74" s="1">
        <v>16.309999999999999</v>
      </c>
      <c r="R74" s="1">
        <v>9.5299999999999994</v>
      </c>
      <c r="Z74" s="1">
        <v>0.81</v>
      </c>
      <c r="AB74" s="1">
        <v>2.1</v>
      </c>
      <c r="AI74" s="1">
        <v>17.2</v>
      </c>
      <c r="AJ74" s="1" t="s">
        <v>406</v>
      </c>
      <c r="AK74" s="19">
        <v>53</v>
      </c>
      <c r="AL74" s="19">
        <v>96</v>
      </c>
      <c r="AN74" s="3">
        <v>1986</v>
      </c>
      <c r="AQ74">
        <v>80519</v>
      </c>
      <c r="AR74" s="33" t="s">
        <v>4854</v>
      </c>
    </row>
    <row r="75" spans="1:44" x14ac:dyDescent="0.25">
      <c r="A75" s="1">
        <v>93</v>
      </c>
      <c r="B75" s="1" t="s">
        <v>180</v>
      </c>
      <c r="C75" s="1">
        <v>103</v>
      </c>
      <c r="D75" s="33" t="s">
        <v>1025</v>
      </c>
      <c r="G75" s="1">
        <v>8</v>
      </c>
      <c r="H75" s="1">
        <v>120</v>
      </c>
      <c r="I75" s="1">
        <v>23.5</v>
      </c>
      <c r="J75" s="1">
        <v>28</v>
      </c>
      <c r="K75" s="3">
        <v>410</v>
      </c>
      <c r="L75" s="2">
        <v>0.71</v>
      </c>
      <c r="M75" s="1">
        <v>25.4</v>
      </c>
      <c r="N75" s="1">
        <v>275</v>
      </c>
      <c r="O75" s="1">
        <v>101.64</v>
      </c>
      <c r="P75" s="1">
        <v>14.4</v>
      </c>
      <c r="Q75" s="1">
        <v>17.34</v>
      </c>
      <c r="R75" s="1">
        <v>9.42</v>
      </c>
      <c r="Z75" s="1">
        <v>0.87</v>
      </c>
      <c r="AB75" s="1">
        <v>2.1800000000000002</v>
      </c>
      <c r="AI75" s="1">
        <v>17.2</v>
      </c>
      <c r="AJ75" s="1" t="s">
        <v>406</v>
      </c>
      <c r="AK75" s="19">
        <v>53</v>
      </c>
      <c r="AL75" s="19">
        <v>96</v>
      </c>
      <c r="AN75" s="3">
        <v>1986</v>
      </c>
      <c r="AQ75">
        <v>80519</v>
      </c>
      <c r="AR75" s="33" t="s">
        <v>4854</v>
      </c>
    </row>
    <row r="76" spans="1:44" x14ac:dyDescent="0.25">
      <c r="A76" s="1">
        <v>94</v>
      </c>
      <c r="B76" s="1" t="s">
        <v>180</v>
      </c>
      <c r="C76" s="1">
        <v>103</v>
      </c>
      <c r="D76" s="33" t="s">
        <v>1025</v>
      </c>
      <c r="G76" s="1">
        <v>8</v>
      </c>
      <c r="H76" s="1">
        <v>130</v>
      </c>
      <c r="I76" s="1">
        <v>24</v>
      </c>
      <c r="J76" s="1">
        <v>29</v>
      </c>
      <c r="K76" s="3">
        <v>390</v>
      </c>
      <c r="L76" s="2">
        <v>0.72</v>
      </c>
      <c r="M76" s="1">
        <v>25.8</v>
      </c>
      <c r="N76" s="1">
        <v>279</v>
      </c>
      <c r="O76" s="1">
        <v>104.84</v>
      </c>
      <c r="P76" s="1">
        <v>14.86</v>
      </c>
      <c r="Q76" s="1">
        <v>18.38</v>
      </c>
      <c r="R76" s="1">
        <v>9.3800000000000008</v>
      </c>
      <c r="Z76" s="1">
        <v>0.93</v>
      </c>
      <c r="AB76" s="1">
        <v>2.25</v>
      </c>
      <c r="AI76" s="1">
        <v>16.899999999999999</v>
      </c>
      <c r="AJ76" s="1" t="s">
        <v>406</v>
      </c>
      <c r="AK76" s="19">
        <v>53</v>
      </c>
      <c r="AL76" s="19">
        <v>96</v>
      </c>
      <c r="AN76" s="3">
        <v>1986</v>
      </c>
      <c r="AQ76">
        <v>80519</v>
      </c>
      <c r="AR76" s="33" t="s">
        <v>4854</v>
      </c>
    </row>
    <row r="77" spans="1:44" x14ac:dyDescent="0.25">
      <c r="A77" s="1">
        <v>95</v>
      </c>
      <c r="B77" s="1" t="s">
        <v>180</v>
      </c>
      <c r="C77" s="1">
        <v>103</v>
      </c>
      <c r="D77" s="33" t="s">
        <v>1025</v>
      </c>
      <c r="G77" s="1">
        <v>8</v>
      </c>
      <c r="H77" s="1">
        <v>140</v>
      </c>
      <c r="I77" s="1">
        <v>24.3</v>
      </c>
      <c r="J77" s="1">
        <v>29.6</v>
      </c>
      <c r="K77" s="3">
        <v>380</v>
      </c>
      <c r="L77" s="2">
        <v>0.73</v>
      </c>
      <c r="M77" s="1">
        <v>26.1</v>
      </c>
      <c r="N77" s="1">
        <v>283</v>
      </c>
      <c r="O77" s="1">
        <v>107.08</v>
      </c>
      <c r="P77" s="1">
        <v>15.2</v>
      </c>
      <c r="Q77" s="1">
        <v>19.309999999999999</v>
      </c>
      <c r="R77" s="1">
        <v>9.2799999999999994</v>
      </c>
      <c r="Z77" s="1">
        <v>1</v>
      </c>
      <c r="AB77" s="1">
        <v>2.4500000000000002</v>
      </c>
      <c r="AI77" s="1">
        <v>16.75</v>
      </c>
      <c r="AJ77" s="1" t="s">
        <v>406</v>
      </c>
      <c r="AK77" s="19">
        <v>53</v>
      </c>
      <c r="AL77" s="19">
        <v>96</v>
      </c>
      <c r="AN77" s="3">
        <v>1986</v>
      </c>
      <c r="AQ77">
        <v>80519</v>
      </c>
      <c r="AR77" s="33" t="s">
        <v>4854</v>
      </c>
    </row>
    <row r="78" spans="1:44" x14ac:dyDescent="0.25">
      <c r="A78" s="1">
        <v>96</v>
      </c>
      <c r="B78" s="1" t="s">
        <v>180</v>
      </c>
      <c r="C78" s="1">
        <v>103</v>
      </c>
      <c r="D78" s="33" t="s">
        <v>1025</v>
      </c>
      <c r="G78" s="1">
        <v>8</v>
      </c>
      <c r="H78" s="1">
        <v>150</v>
      </c>
      <c r="I78" s="1">
        <v>24.6</v>
      </c>
      <c r="J78" s="1">
        <v>30</v>
      </c>
      <c r="K78" s="3">
        <v>370</v>
      </c>
      <c r="L78" s="2">
        <v>0.71</v>
      </c>
      <c r="M78" s="1">
        <v>26.3</v>
      </c>
      <c r="N78" s="1">
        <v>286</v>
      </c>
      <c r="O78" s="1">
        <v>109.16</v>
      </c>
      <c r="P78" s="1">
        <v>15.45</v>
      </c>
      <c r="Q78" s="1">
        <v>20.16</v>
      </c>
      <c r="R78" s="1">
        <v>9.16</v>
      </c>
      <c r="Z78" s="1">
        <v>1.07</v>
      </c>
      <c r="AB78" s="1">
        <v>2.64</v>
      </c>
      <c r="AI78" s="1">
        <v>16.48</v>
      </c>
      <c r="AJ78" s="1" t="s">
        <v>406</v>
      </c>
      <c r="AK78" s="19">
        <v>53</v>
      </c>
      <c r="AL78" s="19">
        <v>96</v>
      </c>
      <c r="AN78" s="3">
        <v>1986</v>
      </c>
      <c r="AQ78">
        <v>80519</v>
      </c>
      <c r="AR78" s="33" t="s">
        <v>4854</v>
      </c>
    </row>
    <row r="79" spans="1:44" x14ac:dyDescent="0.25">
      <c r="A79" s="1">
        <v>98</v>
      </c>
      <c r="B79" s="1" t="s">
        <v>180</v>
      </c>
      <c r="C79" s="1">
        <v>103</v>
      </c>
      <c r="D79" s="33" t="s">
        <v>1025</v>
      </c>
      <c r="G79" s="1">
        <v>8</v>
      </c>
      <c r="H79" s="1">
        <v>40</v>
      </c>
      <c r="I79" s="1">
        <v>10.8</v>
      </c>
      <c r="J79" s="1">
        <v>11.3</v>
      </c>
      <c r="K79" s="3">
        <v>1930</v>
      </c>
      <c r="L79" s="2">
        <v>0.82</v>
      </c>
      <c r="M79" s="1">
        <v>19.3</v>
      </c>
      <c r="N79" s="1">
        <v>108</v>
      </c>
      <c r="O79" s="1">
        <v>35.17</v>
      </c>
      <c r="P79" s="1">
        <v>3.7</v>
      </c>
      <c r="Q79" s="1">
        <v>6.36</v>
      </c>
      <c r="R79" s="1">
        <v>4.7</v>
      </c>
      <c r="Z79" s="1">
        <v>0.1</v>
      </c>
      <c r="AB79" s="1">
        <v>0.15</v>
      </c>
      <c r="AI79" s="1">
        <v>7.8</v>
      </c>
      <c r="AJ79" s="1" t="s">
        <v>406</v>
      </c>
      <c r="AK79" s="19">
        <v>60</v>
      </c>
      <c r="AL79" s="19">
        <v>91</v>
      </c>
      <c r="AN79" s="3">
        <v>1986</v>
      </c>
      <c r="AQ79">
        <v>80601</v>
      </c>
      <c r="AR79" s="33" t="s">
        <v>4854</v>
      </c>
    </row>
    <row r="80" spans="1:44" x14ac:dyDescent="0.25">
      <c r="A80" s="1">
        <v>99</v>
      </c>
      <c r="B80" s="1" t="s">
        <v>180</v>
      </c>
      <c r="C80" s="1">
        <v>103</v>
      </c>
      <c r="D80" s="33" t="s">
        <v>1025</v>
      </c>
      <c r="G80" s="1">
        <v>8</v>
      </c>
      <c r="H80" s="1">
        <v>50</v>
      </c>
      <c r="I80" s="1">
        <v>13</v>
      </c>
      <c r="J80" s="1">
        <v>13.2</v>
      </c>
      <c r="K80" s="3">
        <v>1545</v>
      </c>
      <c r="L80" s="2">
        <v>0.84</v>
      </c>
      <c r="M80" s="1">
        <v>21.2</v>
      </c>
      <c r="N80" s="1">
        <v>139</v>
      </c>
      <c r="O80" s="1">
        <v>45.07</v>
      </c>
      <c r="P80" s="1">
        <v>5</v>
      </c>
      <c r="Q80" s="1">
        <v>6.84</v>
      </c>
      <c r="R80" s="1">
        <v>5.59</v>
      </c>
      <c r="Z80" s="1">
        <v>0.41</v>
      </c>
      <c r="AB80" s="1">
        <v>0.24</v>
      </c>
      <c r="AI80" s="1">
        <v>10.23</v>
      </c>
      <c r="AJ80" s="1" t="s">
        <v>406</v>
      </c>
      <c r="AK80" s="19">
        <v>60</v>
      </c>
      <c r="AL80" s="19">
        <v>91</v>
      </c>
      <c r="AN80" s="3">
        <v>1986</v>
      </c>
      <c r="AQ80">
        <v>80601</v>
      </c>
      <c r="AR80" s="33" t="s">
        <v>4854</v>
      </c>
    </row>
    <row r="81" spans="1:44" x14ac:dyDescent="0.25">
      <c r="A81" s="1">
        <v>100</v>
      </c>
      <c r="B81" s="1" t="s">
        <v>180</v>
      </c>
      <c r="C81" s="1">
        <v>103</v>
      </c>
      <c r="D81" s="33" t="s">
        <v>1025</v>
      </c>
      <c r="G81" s="1">
        <v>8</v>
      </c>
      <c r="H81" s="1">
        <v>60</v>
      </c>
      <c r="I81" s="1">
        <v>14.8</v>
      </c>
      <c r="J81" s="1">
        <v>15.2</v>
      </c>
      <c r="K81" s="3">
        <v>1220</v>
      </c>
      <c r="L81" s="2">
        <v>0.79</v>
      </c>
      <c r="M81" s="1">
        <v>22.2</v>
      </c>
      <c r="N81" s="1">
        <v>164</v>
      </c>
      <c r="O81" s="1">
        <v>53.11</v>
      </c>
      <c r="P81" s="1">
        <v>6.3</v>
      </c>
      <c r="Q81" s="1">
        <v>7.9</v>
      </c>
      <c r="R81" s="1">
        <v>6.3</v>
      </c>
      <c r="Z81" s="1">
        <v>0.55000000000000004</v>
      </c>
      <c r="AB81" s="1">
        <v>0.75</v>
      </c>
      <c r="AI81" s="1">
        <v>12.24</v>
      </c>
      <c r="AJ81" s="1" t="s">
        <v>406</v>
      </c>
      <c r="AK81" s="19">
        <v>60</v>
      </c>
      <c r="AL81" s="19">
        <v>91</v>
      </c>
      <c r="AN81" s="3">
        <v>1986</v>
      </c>
      <c r="AQ81">
        <v>80601</v>
      </c>
      <c r="AR81" s="33" t="s">
        <v>4854</v>
      </c>
    </row>
    <row r="82" spans="1:44" x14ac:dyDescent="0.25">
      <c r="A82" s="1">
        <v>101</v>
      </c>
      <c r="B82" s="1" t="s">
        <v>180</v>
      </c>
      <c r="C82" s="1">
        <v>103</v>
      </c>
      <c r="D82" s="33" t="s">
        <v>1025</v>
      </c>
      <c r="G82" s="1">
        <v>8</v>
      </c>
      <c r="H82" s="1">
        <v>70</v>
      </c>
      <c r="I82" s="1">
        <v>16.2</v>
      </c>
      <c r="J82" s="1">
        <v>16.899999999999999</v>
      </c>
      <c r="K82" s="3">
        <v>1040</v>
      </c>
      <c r="L82" s="2">
        <v>0.8</v>
      </c>
      <c r="M82" s="1">
        <v>23.3</v>
      </c>
      <c r="N82" s="1">
        <v>185</v>
      </c>
      <c r="O82" s="1">
        <v>61.28</v>
      </c>
      <c r="P82" s="1">
        <v>7.42</v>
      </c>
      <c r="Q82" s="1">
        <v>8.8800000000000008</v>
      </c>
      <c r="R82" s="1">
        <v>7</v>
      </c>
      <c r="Z82" s="1">
        <v>0.63</v>
      </c>
      <c r="AB82" s="1">
        <v>1.1599999999999999</v>
      </c>
      <c r="AI82" s="1">
        <v>13.95</v>
      </c>
      <c r="AJ82" s="1" t="s">
        <v>406</v>
      </c>
      <c r="AK82" s="19">
        <v>60</v>
      </c>
      <c r="AL82" s="19">
        <v>91</v>
      </c>
      <c r="AN82" s="3">
        <v>1986</v>
      </c>
      <c r="AQ82">
        <v>80601</v>
      </c>
      <c r="AR82" s="33" t="s">
        <v>4854</v>
      </c>
    </row>
    <row r="83" spans="1:44" x14ac:dyDescent="0.25">
      <c r="A83" s="1">
        <v>102</v>
      </c>
      <c r="B83" s="1" t="s">
        <v>180</v>
      </c>
      <c r="C83" s="1">
        <v>103</v>
      </c>
      <c r="D83" s="33" t="s">
        <v>1025</v>
      </c>
      <c r="G83" s="1">
        <v>8</v>
      </c>
      <c r="H83" s="1">
        <v>80</v>
      </c>
      <c r="I83" s="1">
        <v>17.600000000000001</v>
      </c>
      <c r="J83" s="1">
        <v>18.399999999999999</v>
      </c>
      <c r="K83" s="3">
        <v>890</v>
      </c>
      <c r="L83" s="2">
        <v>0.76</v>
      </c>
      <c r="M83" s="1">
        <v>23.7</v>
      </c>
      <c r="N83" s="1">
        <v>201</v>
      </c>
      <c r="O83" s="1">
        <v>67.959999999999994</v>
      </c>
      <c r="P83" s="1">
        <v>8.4</v>
      </c>
      <c r="Q83" s="1">
        <v>9.83</v>
      </c>
      <c r="R83" s="1">
        <v>7.59</v>
      </c>
      <c r="Z83" s="1">
        <v>0.69</v>
      </c>
      <c r="AB83" s="1">
        <v>1.5</v>
      </c>
      <c r="AI83" s="1">
        <v>15.7</v>
      </c>
      <c r="AJ83" s="1" t="s">
        <v>406</v>
      </c>
      <c r="AK83" s="19">
        <v>60</v>
      </c>
      <c r="AL83" s="19">
        <v>91</v>
      </c>
      <c r="AN83" s="3">
        <v>1986</v>
      </c>
      <c r="AQ83">
        <v>80601</v>
      </c>
      <c r="AR83" s="33" t="s">
        <v>4854</v>
      </c>
    </row>
    <row r="84" spans="1:44" x14ac:dyDescent="0.25">
      <c r="A84" s="1">
        <v>103</v>
      </c>
      <c r="B84" s="1" t="s">
        <v>180</v>
      </c>
      <c r="C84" s="1">
        <v>103</v>
      </c>
      <c r="D84" s="33" t="s">
        <v>1025</v>
      </c>
      <c r="G84" s="1">
        <v>8</v>
      </c>
      <c r="H84" s="1">
        <v>90</v>
      </c>
      <c r="I84" s="1">
        <v>18.899999999999999</v>
      </c>
      <c r="J84" s="1">
        <v>19.7</v>
      </c>
      <c r="K84" s="3">
        <v>785</v>
      </c>
      <c r="L84" s="2">
        <v>0.75</v>
      </c>
      <c r="M84" s="1">
        <v>23.9</v>
      </c>
      <c r="N84" s="1">
        <v>215</v>
      </c>
      <c r="O84" s="1">
        <v>74.2</v>
      </c>
      <c r="P84" s="1">
        <v>9.5</v>
      </c>
      <c r="Q84" s="1">
        <v>10.77</v>
      </c>
      <c r="R84" s="1">
        <v>8.1300000000000008</v>
      </c>
      <c r="Z84" s="1">
        <v>0.75</v>
      </c>
      <c r="AB84" s="1">
        <v>1.82</v>
      </c>
      <c r="AI84" s="1">
        <v>17</v>
      </c>
      <c r="AJ84" s="1" t="s">
        <v>406</v>
      </c>
      <c r="AK84" s="19">
        <v>60</v>
      </c>
      <c r="AL84" s="19">
        <v>91</v>
      </c>
      <c r="AN84" s="3">
        <v>1986</v>
      </c>
      <c r="AQ84">
        <v>80601</v>
      </c>
      <c r="AR84" s="33" t="s">
        <v>4854</v>
      </c>
    </row>
    <row r="85" spans="1:44" x14ac:dyDescent="0.25">
      <c r="A85" s="1">
        <v>104</v>
      </c>
      <c r="B85" s="1" t="s">
        <v>180</v>
      </c>
      <c r="C85" s="1">
        <v>103</v>
      </c>
      <c r="D85" s="33" t="s">
        <v>1025</v>
      </c>
      <c r="G85" s="1">
        <v>8</v>
      </c>
      <c r="H85" s="1">
        <v>100</v>
      </c>
      <c r="I85" s="1">
        <v>20</v>
      </c>
      <c r="J85" s="1">
        <v>21.2</v>
      </c>
      <c r="K85" s="3">
        <v>680</v>
      </c>
      <c r="L85" s="2">
        <v>0.73</v>
      </c>
      <c r="M85" s="1">
        <v>24</v>
      </c>
      <c r="N85" s="1">
        <v>224</v>
      </c>
      <c r="O85" s="1">
        <v>80.180000000000007</v>
      </c>
      <c r="P85" s="1">
        <v>9.8000000000000007</v>
      </c>
      <c r="Q85" s="1">
        <v>11.65</v>
      </c>
      <c r="R85" s="1">
        <v>8.65</v>
      </c>
      <c r="Z85" s="1">
        <v>0.8</v>
      </c>
      <c r="AB85" s="1">
        <v>2.14</v>
      </c>
      <c r="AI85" s="1">
        <v>17.8</v>
      </c>
      <c r="AJ85" s="1" t="s">
        <v>406</v>
      </c>
      <c r="AK85" s="19">
        <v>60</v>
      </c>
      <c r="AL85" s="19">
        <v>91</v>
      </c>
      <c r="AN85" s="3">
        <v>1986</v>
      </c>
      <c r="AQ85">
        <v>80601</v>
      </c>
      <c r="AR85" s="33" t="s">
        <v>4854</v>
      </c>
    </row>
    <row r="86" spans="1:44" x14ac:dyDescent="0.25">
      <c r="A86" s="1">
        <v>105</v>
      </c>
      <c r="B86" s="1" t="s">
        <v>180</v>
      </c>
      <c r="C86" s="1">
        <v>103</v>
      </c>
      <c r="D86" s="33" t="s">
        <v>1025</v>
      </c>
      <c r="G86" s="1">
        <v>8</v>
      </c>
      <c r="H86" s="1">
        <v>110</v>
      </c>
      <c r="I86" s="1">
        <v>20.8</v>
      </c>
      <c r="J86" s="1">
        <v>22.6</v>
      </c>
      <c r="K86" s="3">
        <v>605</v>
      </c>
      <c r="L86" s="2">
        <v>0.71</v>
      </c>
      <c r="M86" s="1">
        <v>24.2</v>
      </c>
      <c r="N86" s="1">
        <v>229</v>
      </c>
      <c r="O86" s="1">
        <v>86.32</v>
      </c>
      <c r="P86" s="1">
        <v>10.55</v>
      </c>
      <c r="Q86" s="1">
        <v>12.48</v>
      </c>
      <c r="R86" s="1">
        <v>9.16</v>
      </c>
      <c r="Z86" s="1">
        <v>0.84</v>
      </c>
      <c r="AB86" s="1">
        <v>2.41</v>
      </c>
      <c r="AI86" s="1">
        <v>17.809999999999999</v>
      </c>
      <c r="AJ86" s="1" t="s">
        <v>406</v>
      </c>
      <c r="AK86" s="19">
        <v>60</v>
      </c>
      <c r="AL86" s="19">
        <v>91</v>
      </c>
      <c r="AN86" s="3">
        <v>1986</v>
      </c>
      <c r="AQ86">
        <v>80601</v>
      </c>
      <c r="AR86" s="33" t="s">
        <v>4854</v>
      </c>
    </row>
    <row r="87" spans="1:44" x14ac:dyDescent="0.25">
      <c r="A87" s="1">
        <v>106</v>
      </c>
      <c r="B87" s="1" t="s">
        <v>180</v>
      </c>
      <c r="C87" s="1">
        <v>103</v>
      </c>
      <c r="D87" s="33" t="s">
        <v>1025</v>
      </c>
      <c r="G87" s="1">
        <v>8</v>
      </c>
      <c r="H87" s="1">
        <v>120</v>
      </c>
      <c r="I87" s="1">
        <v>21.6</v>
      </c>
      <c r="J87" s="1">
        <v>23.8</v>
      </c>
      <c r="K87" s="3">
        <v>540</v>
      </c>
      <c r="L87" s="2">
        <v>0.69</v>
      </c>
      <c r="M87" s="1">
        <v>24.1</v>
      </c>
      <c r="N87" s="1">
        <v>234</v>
      </c>
      <c r="O87" s="1">
        <v>91.82</v>
      </c>
      <c r="P87" s="1">
        <v>11.36</v>
      </c>
      <c r="Q87" s="1">
        <v>13.29</v>
      </c>
      <c r="R87" s="1">
        <v>9.6300000000000008</v>
      </c>
      <c r="Z87" s="1">
        <v>0.88</v>
      </c>
      <c r="AB87" s="1">
        <v>2.68</v>
      </c>
      <c r="AI87" s="1">
        <v>17.7</v>
      </c>
      <c r="AJ87" s="1" t="s">
        <v>406</v>
      </c>
      <c r="AK87" s="19">
        <v>60</v>
      </c>
      <c r="AL87" s="19">
        <v>91</v>
      </c>
      <c r="AN87" s="3">
        <v>1986</v>
      </c>
      <c r="AQ87">
        <v>80601</v>
      </c>
      <c r="AR87" s="33" t="s">
        <v>4854</v>
      </c>
    </row>
    <row r="88" spans="1:44" x14ac:dyDescent="0.25">
      <c r="A88" s="1">
        <v>107</v>
      </c>
      <c r="B88" s="1" t="s">
        <v>180</v>
      </c>
      <c r="C88" s="1">
        <v>103</v>
      </c>
      <c r="D88" s="33" t="s">
        <v>1025</v>
      </c>
      <c r="G88" s="1">
        <v>8</v>
      </c>
      <c r="H88" s="1">
        <v>130</v>
      </c>
      <c r="I88" s="1">
        <v>22.1</v>
      </c>
      <c r="J88" s="1">
        <v>24.3</v>
      </c>
      <c r="K88" s="3">
        <v>510</v>
      </c>
      <c r="L88" s="2">
        <v>0.68</v>
      </c>
      <c r="M88" s="1">
        <v>23.8</v>
      </c>
      <c r="N88" s="1">
        <v>236</v>
      </c>
      <c r="O88" s="1">
        <v>96.83</v>
      </c>
      <c r="P88" s="1">
        <v>11.8</v>
      </c>
      <c r="Q88" s="1">
        <v>14.06</v>
      </c>
      <c r="R88" s="1">
        <v>10.029999999999999</v>
      </c>
      <c r="Z88" s="1">
        <v>0.92</v>
      </c>
      <c r="AB88" s="1">
        <v>2.94</v>
      </c>
      <c r="AI88" s="1">
        <v>17.54</v>
      </c>
      <c r="AJ88" s="1" t="s">
        <v>406</v>
      </c>
      <c r="AK88" s="19">
        <v>60</v>
      </c>
      <c r="AL88" s="19">
        <v>91</v>
      </c>
      <c r="AN88" s="3">
        <v>1986</v>
      </c>
      <c r="AQ88">
        <v>80601</v>
      </c>
      <c r="AR88" s="33" t="s">
        <v>4854</v>
      </c>
    </row>
    <row r="89" spans="1:44" x14ac:dyDescent="0.25">
      <c r="A89" s="1">
        <v>108</v>
      </c>
      <c r="B89" s="1" t="s">
        <v>180</v>
      </c>
      <c r="C89" s="1">
        <v>103</v>
      </c>
      <c r="D89" s="33" t="s">
        <v>1025</v>
      </c>
      <c r="G89" s="1">
        <v>9</v>
      </c>
      <c r="H89" s="1">
        <v>140</v>
      </c>
      <c r="I89" s="1">
        <v>22.4</v>
      </c>
      <c r="J89" s="1">
        <v>26</v>
      </c>
      <c r="K89" s="3">
        <v>445</v>
      </c>
      <c r="L89" s="2">
        <v>0.72</v>
      </c>
      <c r="M89" s="1">
        <v>23.7</v>
      </c>
      <c r="N89" s="1">
        <v>237</v>
      </c>
      <c r="O89" s="1">
        <v>102.23</v>
      </c>
      <c r="P89" s="1">
        <v>12.4</v>
      </c>
      <c r="Q89" s="1">
        <v>14.76</v>
      </c>
      <c r="R89" s="1">
        <v>10.47</v>
      </c>
      <c r="Z89" s="1">
        <v>0.96</v>
      </c>
      <c r="AB89" s="1">
        <v>3.1</v>
      </c>
      <c r="AI89" s="1">
        <v>17.100000000000001</v>
      </c>
      <c r="AJ89" s="1" t="s">
        <v>406</v>
      </c>
      <c r="AK89" s="19">
        <v>60</v>
      </c>
      <c r="AL89" s="19">
        <v>91</v>
      </c>
      <c r="AN89" s="3">
        <v>1986</v>
      </c>
      <c r="AQ89">
        <v>80601</v>
      </c>
      <c r="AR89" s="33" t="s">
        <v>4854</v>
      </c>
    </row>
    <row r="90" spans="1:44" x14ac:dyDescent="0.25">
      <c r="A90" s="1">
        <v>109</v>
      </c>
      <c r="B90" s="1" t="s">
        <v>180</v>
      </c>
      <c r="C90" s="1">
        <v>103</v>
      </c>
      <c r="D90" s="33" t="s">
        <v>1025</v>
      </c>
      <c r="G90" s="1">
        <v>8</v>
      </c>
      <c r="H90" s="1">
        <v>150</v>
      </c>
      <c r="I90" s="1">
        <v>22.5</v>
      </c>
      <c r="J90" s="1">
        <v>27</v>
      </c>
      <c r="K90" s="3">
        <v>410</v>
      </c>
      <c r="L90" s="2">
        <v>0.67</v>
      </c>
      <c r="M90" s="1">
        <v>23.6</v>
      </c>
      <c r="N90" s="1">
        <v>237</v>
      </c>
      <c r="O90" s="1">
        <v>107.6</v>
      </c>
      <c r="P90" s="1">
        <v>12.6</v>
      </c>
      <c r="Q90" s="1">
        <v>15.44</v>
      </c>
      <c r="R90" s="1">
        <v>10.89</v>
      </c>
      <c r="Z90" s="1">
        <v>1.0900000000000001</v>
      </c>
      <c r="AB90" s="1">
        <v>3.15</v>
      </c>
      <c r="AI90" s="1">
        <v>16.920000000000002</v>
      </c>
      <c r="AJ90" s="1" t="s">
        <v>406</v>
      </c>
      <c r="AK90" s="19">
        <v>60</v>
      </c>
      <c r="AL90" s="19">
        <v>91</v>
      </c>
      <c r="AN90" s="3">
        <v>1986</v>
      </c>
      <c r="AQ90">
        <v>80601</v>
      </c>
      <c r="AR90" s="33" t="s">
        <v>4854</v>
      </c>
    </row>
    <row r="91" spans="1:44" x14ac:dyDescent="0.25">
      <c r="A91" s="1">
        <v>111</v>
      </c>
      <c r="B91" s="1" t="s">
        <v>5216</v>
      </c>
      <c r="C91" s="1">
        <v>124</v>
      </c>
      <c r="D91" s="1" t="s">
        <v>5601</v>
      </c>
      <c r="E91" s="1" t="s">
        <v>706</v>
      </c>
      <c r="F91" s="1" t="s">
        <v>445</v>
      </c>
      <c r="G91" s="1">
        <v>9</v>
      </c>
      <c r="H91" s="1">
        <v>60</v>
      </c>
      <c r="I91" s="1">
        <v>13.5</v>
      </c>
      <c r="J91" s="1">
        <v>13.8</v>
      </c>
      <c r="K91" s="3">
        <v>1283</v>
      </c>
      <c r="L91" s="2">
        <f>N91/((4584.46)*(1-EXP(-(0.006602)*I91))^(1.49294))</f>
        <v>1.4265491908261227</v>
      </c>
      <c r="M91" s="1">
        <v>19.2</v>
      </c>
      <c r="N91" s="1">
        <v>165.7</v>
      </c>
      <c r="O91" s="1">
        <v>97.21</v>
      </c>
      <c r="P91" s="1">
        <v>12.53</v>
      </c>
      <c r="Q91" s="1">
        <v>12.39</v>
      </c>
      <c r="R91" s="1">
        <v>2.2400000000000002</v>
      </c>
      <c r="AJ91" s="1" t="s">
        <v>406</v>
      </c>
      <c r="AK91" s="19">
        <v>53</v>
      </c>
      <c r="AL91" s="19">
        <v>93</v>
      </c>
      <c r="AN91" s="3">
        <v>1969</v>
      </c>
      <c r="AQ91">
        <v>80519</v>
      </c>
      <c r="AR91" s="1" t="s">
        <v>4773</v>
      </c>
    </row>
    <row r="92" spans="1:44" x14ac:dyDescent="0.25">
      <c r="A92" s="1">
        <v>113</v>
      </c>
      <c r="B92" s="1" t="s">
        <v>179</v>
      </c>
      <c r="C92" s="1">
        <v>102</v>
      </c>
      <c r="D92" s="1" t="s">
        <v>5704</v>
      </c>
      <c r="E92" s="1" t="s">
        <v>740</v>
      </c>
      <c r="F92" s="1" t="s">
        <v>445</v>
      </c>
      <c r="G92" s="1">
        <v>11</v>
      </c>
      <c r="H92" s="1">
        <v>36</v>
      </c>
      <c r="I92" s="1">
        <v>3.3</v>
      </c>
      <c r="J92" s="1">
        <v>3.7</v>
      </c>
      <c r="K92" s="3">
        <v>9000</v>
      </c>
      <c r="L92" s="2">
        <v>1</v>
      </c>
      <c r="M92" s="1">
        <v>16</v>
      </c>
      <c r="N92" s="1">
        <v>48</v>
      </c>
      <c r="O92" s="1">
        <v>27.93</v>
      </c>
      <c r="P92" s="1">
        <v>3.9</v>
      </c>
      <c r="Q92" s="1">
        <v>7.04</v>
      </c>
      <c r="R92" s="1">
        <v>4.5</v>
      </c>
      <c r="AG92" s="1">
        <v>2.6</v>
      </c>
      <c r="AJ92" s="1" t="s">
        <v>406</v>
      </c>
      <c r="AK92" s="19">
        <v>44.3</v>
      </c>
      <c r="AL92" s="19">
        <v>134.30000000000001</v>
      </c>
      <c r="AN92" s="3">
        <v>1969</v>
      </c>
      <c r="AO92" s="1">
        <v>60</v>
      </c>
      <c r="AQ92">
        <v>80443</v>
      </c>
      <c r="AR92" s="1" t="s">
        <v>277</v>
      </c>
    </row>
    <row r="93" spans="1:44" x14ac:dyDescent="0.25">
      <c r="A93" s="1">
        <v>114</v>
      </c>
      <c r="B93" s="1" t="s">
        <v>179</v>
      </c>
      <c r="C93" s="1">
        <v>102</v>
      </c>
      <c r="D93" s="1" t="s">
        <v>5764</v>
      </c>
      <c r="E93" s="1" t="s">
        <v>740</v>
      </c>
      <c r="F93" s="1" t="s">
        <v>445</v>
      </c>
      <c r="G93" s="1">
        <v>10</v>
      </c>
      <c r="H93" s="1">
        <v>64</v>
      </c>
      <c r="I93" s="1">
        <v>9.9</v>
      </c>
      <c r="J93" s="1">
        <v>11.5</v>
      </c>
      <c r="K93" s="3">
        <v>3160</v>
      </c>
      <c r="L93" s="2">
        <v>1.49</v>
      </c>
      <c r="M93" s="1">
        <v>33</v>
      </c>
      <c r="N93" s="1">
        <v>175</v>
      </c>
      <c r="O93" s="1">
        <v>111.4</v>
      </c>
      <c r="P93" s="1">
        <v>14.4</v>
      </c>
      <c r="Q93" s="1">
        <v>18</v>
      </c>
      <c r="R93" s="1">
        <v>8.98</v>
      </c>
      <c r="X93" s="1">
        <v>2.2999999999999998</v>
      </c>
      <c r="AG93" s="1">
        <v>5.0999999999999996</v>
      </c>
      <c r="AJ93" s="1" t="s">
        <v>406</v>
      </c>
      <c r="AK93" s="19">
        <v>44.3</v>
      </c>
      <c r="AL93" s="19">
        <v>134.30000000000001</v>
      </c>
      <c r="AN93" s="3">
        <v>1969</v>
      </c>
      <c r="AO93" s="1">
        <v>60</v>
      </c>
      <c r="AQ93">
        <v>80443</v>
      </c>
      <c r="AR93" s="1" t="s">
        <v>277</v>
      </c>
    </row>
    <row r="94" spans="1:44" x14ac:dyDescent="0.25">
      <c r="A94" s="1">
        <v>115</v>
      </c>
      <c r="B94" s="1" t="s">
        <v>179</v>
      </c>
      <c r="C94" s="1">
        <v>102</v>
      </c>
      <c r="D94" s="1" t="s">
        <v>5884</v>
      </c>
      <c r="E94" s="1" t="s">
        <v>740</v>
      </c>
      <c r="F94" s="1" t="s">
        <v>445</v>
      </c>
      <c r="G94" s="1">
        <v>10</v>
      </c>
      <c r="H94" s="1">
        <v>94</v>
      </c>
      <c r="I94" s="1">
        <v>15.6</v>
      </c>
      <c r="J94" s="1">
        <v>17.600000000000001</v>
      </c>
      <c r="K94" s="3">
        <v>1400</v>
      </c>
      <c r="L94" s="2">
        <v>1.1499999999999999</v>
      </c>
      <c r="M94" s="1">
        <v>34</v>
      </c>
      <c r="N94" s="1">
        <v>304</v>
      </c>
      <c r="O94" s="1">
        <v>167.5</v>
      </c>
      <c r="P94" s="1">
        <v>19.5</v>
      </c>
      <c r="Q94" s="1">
        <v>24.5</v>
      </c>
      <c r="R94" s="1">
        <v>12.3</v>
      </c>
      <c r="Y94" s="1">
        <v>9.1999999999999998E-2</v>
      </c>
      <c r="AB94" s="1">
        <v>0.441</v>
      </c>
      <c r="AG94" s="1">
        <v>6.55</v>
      </c>
      <c r="AJ94" s="1" t="s">
        <v>406</v>
      </c>
      <c r="AK94" s="19">
        <v>44.3</v>
      </c>
      <c r="AL94" s="19">
        <v>134.30000000000001</v>
      </c>
      <c r="AN94" s="3">
        <v>1969</v>
      </c>
      <c r="AO94" s="1">
        <v>60</v>
      </c>
      <c r="AQ94">
        <v>80443</v>
      </c>
      <c r="AR94" s="1" t="s">
        <v>277</v>
      </c>
    </row>
    <row r="95" spans="1:44" x14ac:dyDescent="0.25">
      <c r="A95" s="1">
        <v>117</v>
      </c>
      <c r="B95" s="1" t="s">
        <v>179</v>
      </c>
      <c r="C95" s="1">
        <v>102</v>
      </c>
      <c r="D95" s="1" t="s">
        <v>6428</v>
      </c>
      <c r="E95" s="1" t="s">
        <v>740</v>
      </c>
      <c r="F95" s="1" t="s">
        <v>445</v>
      </c>
      <c r="G95" s="1">
        <v>8</v>
      </c>
      <c r="H95" s="1">
        <v>133</v>
      </c>
      <c r="I95" s="1">
        <v>24.2</v>
      </c>
      <c r="J95" s="1">
        <v>30.6</v>
      </c>
      <c r="K95" s="3">
        <v>600</v>
      </c>
      <c r="L95" s="2">
        <v>1.02</v>
      </c>
      <c r="M95" s="1">
        <v>44</v>
      </c>
      <c r="N95" s="1">
        <v>505</v>
      </c>
      <c r="O95" s="1">
        <v>218.8</v>
      </c>
      <c r="P95" s="1">
        <v>22.3</v>
      </c>
      <c r="Q95" s="1">
        <v>28.79</v>
      </c>
      <c r="R95" s="1">
        <v>12.21</v>
      </c>
      <c r="AG95" s="1">
        <v>7.39</v>
      </c>
      <c r="AJ95" s="1" t="s">
        <v>406</v>
      </c>
      <c r="AK95" s="19">
        <v>44.3</v>
      </c>
      <c r="AL95" s="19">
        <v>134.30000000000001</v>
      </c>
      <c r="AN95" s="3">
        <v>1969</v>
      </c>
      <c r="AO95" s="1">
        <v>60</v>
      </c>
      <c r="AQ95">
        <v>80443</v>
      </c>
      <c r="AR95" s="1" t="s">
        <v>277</v>
      </c>
    </row>
    <row r="96" spans="1:44" x14ac:dyDescent="0.25">
      <c r="A96" s="1">
        <v>118</v>
      </c>
      <c r="B96" s="1" t="s">
        <v>179</v>
      </c>
      <c r="C96" s="1">
        <v>102</v>
      </c>
      <c r="D96" s="1" t="s">
        <v>6428</v>
      </c>
      <c r="E96" s="1" t="s">
        <v>740</v>
      </c>
      <c r="F96" s="1" t="s">
        <v>445</v>
      </c>
      <c r="G96" s="1">
        <v>8</v>
      </c>
      <c r="H96" s="1">
        <v>149</v>
      </c>
      <c r="I96" s="1">
        <v>24.5</v>
      </c>
      <c r="J96" s="1">
        <v>29.7</v>
      </c>
      <c r="K96" s="3">
        <v>550</v>
      </c>
      <c r="L96" s="2">
        <v>0.87</v>
      </c>
      <c r="M96" s="1">
        <v>38</v>
      </c>
      <c r="N96" s="1">
        <v>440</v>
      </c>
      <c r="O96" s="1">
        <v>216</v>
      </c>
      <c r="P96" s="1">
        <v>22</v>
      </c>
      <c r="Q96" s="1">
        <v>28.9</v>
      </c>
      <c r="R96" s="1">
        <v>11.4</v>
      </c>
      <c r="X96" s="1">
        <v>11.5</v>
      </c>
      <c r="Y96" s="1">
        <v>5.6000000000000001E-2</v>
      </c>
      <c r="Z96" s="1">
        <v>11.555999999999999</v>
      </c>
      <c r="AB96" s="1">
        <v>0.443</v>
      </c>
      <c r="AG96" s="1">
        <v>7.51</v>
      </c>
      <c r="AJ96" s="1" t="s">
        <v>406</v>
      </c>
      <c r="AK96" s="19">
        <v>44.3</v>
      </c>
      <c r="AL96" s="19">
        <v>134.30000000000001</v>
      </c>
      <c r="AN96" s="3">
        <v>1969</v>
      </c>
      <c r="AO96" s="1">
        <v>60</v>
      </c>
      <c r="AQ96">
        <v>80443</v>
      </c>
      <c r="AR96" s="1" t="s">
        <v>277</v>
      </c>
    </row>
    <row r="97" spans="1:44" x14ac:dyDescent="0.25">
      <c r="A97" s="1">
        <v>120</v>
      </c>
      <c r="B97" s="1" t="s">
        <v>179</v>
      </c>
      <c r="C97" s="1">
        <v>102</v>
      </c>
      <c r="D97" s="1" t="s">
        <v>5763</v>
      </c>
      <c r="E97" s="1" t="s">
        <v>740</v>
      </c>
      <c r="F97" s="1" t="s">
        <v>445</v>
      </c>
      <c r="G97" s="1">
        <v>10</v>
      </c>
      <c r="H97" s="1">
        <v>110</v>
      </c>
      <c r="I97" s="1">
        <v>13.1</v>
      </c>
      <c r="J97" s="1">
        <v>16.5</v>
      </c>
      <c r="L97" s="2">
        <v>1.4</v>
      </c>
      <c r="M97" s="1">
        <v>36.31</v>
      </c>
      <c r="N97" s="1">
        <v>317.60000000000002</v>
      </c>
      <c r="O97" s="1">
        <v>130.73599999999999</v>
      </c>
      <c r="P97" s="1">
        <v>18.446000000000002</v>
      </c>
      <c r="Q97" s="1">
        <v>22.452999999999999</v>
      </c>
      <c r="R97" s="1">
        <v>11.379</v>
      </c>
      <c r="X97" s="1">
        <v>3.9990000000000001</v>
      </c>
      <c r="Y97" s="1">
        <v>9.9900000000000003E-2</v>
      </c>
      <c r="Z97" s="1">
        <v>4</v>
      </c>
      <c r="AB97" s="1">
        <v>0.18629999999999999</v>
      </c>
      <c r="AJ97" s="1" t="s">
        <v>406</v>
      </c>
      <c r="AK97" s="19">
        <v>45</v>
      </c>
      <c r="AL97" s="19">
        <v>135</v>
      </c>
      <c r="AN97" s="3">
        <v>1968</v>
      </c>
      <c r="AQ97">
        <v>80443</v>
      </c>
      <c r="AR97" s="1" t="s">
        <v>4855</v>
      </c>
    </row>
    <row r="98" spans="1:44" x14ac:dyDescent="0.25">
      <c r="A98" s="1">
        <v>121</v>
      </c>
      <c r="B98" s="1" t="s">
        <v>179</v>
      </c>
      <c r="C98" s="1">
        <v>102</v>
      </c>
      <c r="D98" s="1" t="s">
        <v>6478</v>
      </c>
      <c r="E98" s="1" t="s">
        <v>740</v>
      </c>
      <c r="F98" s="1" t="s">
        <v>445</v>
      </c>
      <c r="G98" s="1">
        <v>10</v>
      </c>
      <c r="H98" s="1">
        <v>110</v>
      </c>
      <c r="I98" s="1">
        <v>12.7</v>
      </c>
      <c r="J98" s="1">
        <v>12.7</v>
      </c>
      <c r="L98" s="2">
        <v>1.54</v>
      </c>
      <c r="M98" s="1">
        <v>40.01</v>
      </c>
      <c r="N98" s="1">
        <v>290.2</v>
      </c>
      <c r="Y98" s="1">
        <v>1.5E-3</v>
      </c>
      <c r="Z98" s="1">
        <v>1.5E-3</v>
      </c>
      <c r="AB98" s="1">
        <v>1.8842000000000001</v>
      </c>
      <c r="AJ98" s="1" t="s">
        <v>406</v>
      </c>
      <c r="AK98" s="19">
        <v>45</v>
      </c>
      <c r="AL98" s="19">
        <v>135</v>
      </c>
      <c r="AN98" s="3">
        <v>1971</v>
      </c>
      <c r="AQ98">
        <v>80443</v>
      </c>
      <c r="AR98" s="1" t="s">
        <v>4856</v>
      </c>
    </row>
    <row r="99" spans="1:44" x14ac:dyDescent="0.25">
      <c r="A99" s="1">
        <v>123</v>
      </c>
      <c r="B99" s="1" t="s">
        <v>5216</v>
      </c>
      <c r="C99" s="1">
        <v>124</v>
      </c>
      <c r="D99" s="1" t="s">
        <v>5601</v>
      </c>
      <c r="E99" s="1" t="s">
        <v>706</v>
      </c>
      <c r="F99" s="1" t="s">
        <v>1254</v>
      </c>
      <c r="G99" s="1">
        <v>6</v>
      </c>
      <c r="H99" s="1">
        <v>36</v>
      </c>
      <c r="I99" s="1">
        <v>15.3</v>
      </c>
      <c r="J99" s="1">
        <v>12.1</v>
      </c>
      <c r="K99" s="3">
        <v>1655</v>
      </c>
      <c r="L99" s="2">
        <f>N99/((12787.1)*(1-EXP(-(0.003885)*I99))^(1.55886))</f>
        <v>0.90411179238417649</v>
      </c>
      <c r="M99" s="1">
        <v>19.260000000000002</v>
      </c>
      <c r="N99" s="1">
        <v>135.5</v>
      </c>
      <c r="O99" s="1">
        <v>85.251999999999995</v>
      </c>
      <c r="P99" s="1">
        <v>12.124000000000001</v>
      </c>
      <c r="Q99" s="1">
        <v>9.66</v>
      </c>
      <c r="R99" s="1">
        <v>2.444</v>
      </c>
      <c r="S99" s="1">
        <v>42.95</v>
      </c>
      <c r="X99" s="1">
        <v>3.18</v>
      </c>
      <c r="AG99" s="1">
        <v>0.78</v>
      </c>
      <c r="AH99" s="1">
        <v>6.774</v>
      </c>
      <c r="AJ99" s="1" t="s">
        <v>471</v>
      </c>
      <c r="AK99" s="19">
        <v>55</v>
      </c>
      <c r="AL99" s="19">
        <v>69</v>
      </c>
      <c r="AN99" s="3">
        <v>1972</v>
      </c>
      <c r="AO99" s="31" t="s">
        <v>5342</v>
      </c>
      <c r="AQ99">
        <v>80809</v>
      </c>
      <c r="AR99" s="1" t="s">
        <v>4533</v>
      </c>
    </row>
    <row r="100" spans="1:44" x14ac:dyDescent="0.25">
      <c r="A100" s="1">
        <v>124</v>
      </c>
      <c r="B100" s="1" t="s">
        <v>5216</v>
      </c>
      <c r="C100" s="1">
        <v>124</v>
      </c>
      <c r="D100" s="1" t="s">
        <v>5601</v>
      </c>
      <c r="E100" s="1" t="s">
        <v>706</v>
      </c>
      <c r="F100" s="1" t="s">
        <v>1254</v>
      </c>
      <c r="G100" s="1">
        <v>7</v>
      </c>
      <c r="H100" s="1">
        <v>60</v>
      </c>
      <c r="I100" s="1">
        <v>19.399999999999999</v>
      </c>
      <c r="J100" s="1">
        <v>21.3</v>
      </c>
      <c r="K100" s="3">
        <v>513</v>
      </c>
      <c r="L100" s="2">
        <f>N100/((12281.9)*(1-EXP(-(0.00354)*I100))^(1.50598))</f>
        <v>0.71384634742781738</v>
      </c>
      <c r="M100" s="1">
        <v>19.38</v>
      </c>
      <c r="N100" s="1">
        <v>147.5</v>
      </c>
      <c r="O100" s="1">
        <v>86.594999999999999</v>
      </c>
      <c r="P100" s="1">
        <v>11.391</v>
      </c>
      <c r="Q100" s="1">
        <v>98.900999999999996</v>
      </c>
      <c r="R100" s="1">
        <v>2.9</v>
      </c>
      <c r="S100" s="1">
        <v>43.84</v>
      </c>
      <c r="X100" s="1">
        <v>0.61399999999999999</v>
      </c>
      <c r="Y100" s="1">
        <v>7.0000000000000007E-2</v>
      </c>
      <c r="Z100" s="1">
        <v>0.67400000000000004</v>
      </c>
      <c r="AA100" s="1">
        <v>1.014</v>
      </c>
      <c r="AB100" s="1">
        <v>0.63</v>
      </c>
      <c r="AC100" s="1">
        <v>2.73</v>
      </c>
      <c r="AH100" s="1">
        <v>10.44</v>
      </c>
      <c r="AJ100" s="1" t="s">
        <v>471</v>
      </c>
      <c r="AK100" s="19">
        <v>55</v>
      </c>
      <c r="AL100" s="19">
        <v>69</v>
      </c>
      <c r="AN100" s="3">
        <v>1972</v>
      </c>
      <c r="AO100" s="31" t="s">
        <v>5342</v>
      </c>
      <c r="AQ100">
        <v>80809</v>
      </c>
      <c r="AR100" s="1" t="s">
        <v>4533</v>
      </c>
    </row>
    <row r="101" spans="1:44" x14ac:dyDescent="0.25">
      <c r="A101" s="1">
        <v>125</v>
      </c>
      <c r="B101" s="1" t="s">
        <v>5216</v>
      </c>
      <c r="C101" s="1">
        <v>124</v>
      </c>
      <c r="D101" s="1" t="s">
        <v>5601</v>
      </c>
      <c r="E101" s="1" t="s">
        <v>706</v>
      </c>
      <c r="F101" s="1" t="s">
        <v>1254</v>
      </c>
      <c r="G101" s="1">
        <v>6</v>
      </c>
      <c r="H101" s="1">
        <v>23</v>
      </c>
      <c r="I101" s="1">
        <v>13.8</v>
      </c>
      <c r="J101" s="1">
        <v>9.5</v>
      </c>
      <c r="K101" s="3">
        <v>2680</v>
      </c>
      <c r="L101" s="2">
        <f>N101/((17848.7)*(1-EXP(-(0.003475)*I101))^(1.61462))</f>
        <v>0.99745987218470089</v>
      </c>
      <c r="M101" s="1">
        <v>18.8</v>
      </c>
      <c r="N101" s="1">
        <v>127</v>
      </c>
      <c r="O101" s="1">
        <v>73.367999999999995</v>
      </c>
      <c r="P101" s="1">
        <v>10.637</v>
      </c>
      <c r="Q101" s="1">
        <v>8.2393000000000001</v>
      </c>
      <c r="R101" s="1">
        <v>2.4300000000000002</v>
      </c>
      <c r="X101" s="1">
        <v>0.88200000000000001</v>
      </c>
      <c r="AJ101" s="1" t="s">
        <v>471</v>
      </c>
      <c r="AK101" s="19">
        <v>55</v>
      </c>
      <c r="AL101" s="19">
        <v>69</v>
      </c>
      <c r="AN101" s="3">
        <v>1972</v>
      </c>
      <c r="AO101" s="31" t="s">
        <v>5342</v>
      </c>
      <c r="AQ101">
        <v>80809</v>
      </c>
      <c r="AR101" s="1" t="s">
        <v>4533</v>
      </c>
    </row>
    <row r="102" spans="1:44" x14ac:dyDescent="0.25">
      <c r="A102" s="1">
        <v>126</v>
      </c>
      <c r="B102" s="1" t="s">
        <v>1233</v>
      </c>
      <c r="C102" s="1">
        <v>101</v>
      </c>
      <c r="D102" s="1" t="s">
        <v>5627</v>
      </c>
      <c r="E102" s="1" t="s">
        <v>706</v>
      </c>
      <c r="F102" s="1" t="s">
        <v>445</v>
      </c>
      <c r="G102" s="1">
        <v>9</v>
      </c>
      <c r="H102" s="1">
        <v>60</v>
      </c>
      <c r="I102" s="1">
        <v>12</v>
      </c>
      <c r="J102" s="1">
        <v>11.5</v>
      </c>
      <c r="K102" s="3">
        <v>2825</v>
      </c>
      <c r="L102" s="2">
        <f>N102/((1581.94)*(1-EXP(-(0.021301)*I102))^(1.51716))</f>
        <v>1.074534186827667</v>
      </c>
      <c r="M102" s="1">
        <v>28.6</v>
      </c>
      <c r="N102" s="1">
        <v>177.5</v>
      </c>
      <c r="O102" s="1">
        <v>100.666</v>
      </c>
      <c r="P102" s="1">
        <v>7.5039999999999996</v>
      </c>
      <c r="Q102" s="1">
        <v>14.771000000000001</v>
      </c>
      <c r="R102" s="1">
        <v>8.798</v>
      </c>
      <c r="S102" s="1">
        <v>21.158000000000001</v>
      </c>
      <c r="AB102" s="1">
        <v>0.54500000000000004</v>
      </c>
      <c r="AC102" s="1">
        <v>1.9950000000000001</v>
      </c>
      <c r="AG102" s="1">
        <v>3.536</v>
      </c>
      <c r="AH102" s="1">
        <v>3.95</v>
      </c>
      <c r="AI102" s="1">
        <v>42.875</v>
      </c>
      <c r="AJ102" s="1" t="s">
        <v>471</v>
      </c>
      <c r="AK102" s="19">
        <v>55</v>
      </c>
      <c r="AL102" s="19">
        <v>69</v>
      </c>
      <c r="AN102" s="3">
        <v>1972</v>
      </c>
      <c r="AQ102">
        <v>80809</v>
      </c>
      <c r="AR102" s="1" t="s">
        <v>4530</v>
      </c>
    </row>
    <row r="103" spans="1:44" x14ac:dyDescent="0.25">
      <c r="A103" s="1">
        <v>127</v>
      </c>
      <c r="B103" s="1" t="s">
        <v>1233</v>
      </c>
      <c r="C103" s="1">
        <v>101</v>
      </c>
      <c r="D103" s="1" t="s">
        <v>5627</v>
      </c>
      <c r="E103" s="1" t="s">
        <v>706</v>
      </c>
      <c r="F103" s="1" t="s">
        <v>445</v>
      </c>
      <c r="G103" s="1">
        <v>8</v>
      </c>
      <c r="H103" s="1">
        <v>40</v>
      </c>
      <c r="I103" s="1">
        <v>11</v>
      </c>
      <c r="J103" s="1">
        <v>10.199999999999999</v>
      </c>
      <c r="K103" s="3">
        <v>2940</v>
      </c>
      <c r="L103" s="2">
        <f>N103/((1668.67)*(1-EXP(-(0.022864)*I103))^(1.61028))</f>
        <v>0.94033705480810248</v>
      </c>
      <c r="M103" s="1">
        <v>23.8</v>
      </c>
      <c r="N103" s="1">
        <v>139.4</v>
      </c>
      <c r="O103" s="1">
        <v>83.122</v>
      </c>
      <c r="P103" s="1">
        <v>7.0739999999999998</v>
      </c>
      <c r="Q103" s="1">
        <v>12.920999999999999</v>
      </c>
      <c r="R103" s="1">
        <v>14.132999999999999</v>
      </c>
      <c r="S103" s="1">
        <v>24.154</v>
      </c>
      <c r="AB103" s="1">
        <v>1.06</v>
      </c>
      <c r="AC103" s="1">
        <v>2.13</v>
      </c>
      <c r="AG103" s="1">
        <v>1.18</v>
      </c>
      <c r="AH103" s="1">
        <v>2.41</v>
      </c>
      <c r="AI103" s="1">
        <v>29.574999999999999</v>
      </c>
      <c r="AJ103" s="1" t="s">
        <v>471</v>
      </c>
      <c r="AK103" s="19">
        <v>55</v>
      </c>
      <c r="AL103" s="19">
        <v>69</v>
      </c>
      <c r="AN103" s="3">
        <v>1972</v>
      </c>
      <c r="AQ103">
        <v>80809</v>
      </c>
      <c r="AR103" s="1" t="s">
        <v>4530</v>
      </c>
    </row>
    <row r="104" spans="1:44" x14ac:dyDescent="0.25">
      <c r="A104" s="1">
        <v>131</v>
      </c>
      <c r="B104" s="1" t="s">
        <v>1233</v>
      </c>
      <c r="C104" s="1">
        <v>101</v>
      </c>
      <c r="D104" s="1" t="s">
        <v>5627</v>
      </c>
      <c r="E104" s="1" t="s">
        <v>706</v>
      </c>
      <c r="F104" s="1" t="s">
        <v>445</v>
      </c>
      <c r="G104" s="1">
        <v>10</v>
      </c>
      <c r="H104" s="1">
        <v>98</v>
      </c>
      <c r="I104" s="1">
        <v>15</v>
      </c>
      <c r="J104" s="1">
        <v>22</v>
      </c>
      <c r="K104" s="3">
        <v>392</v>
      </c>
      <c r="L104" s="2">
        <f>N104/((1948.03)*(1-EXP(-(0.015672)*I104))^(1.40829))</f>
        <v>0.53345053186476232</v>
      </c>
      <c r="N104" s="1">
        <v>115</v>
      </c>
      <c r="O104" s="1">
        <v>54.5</v>
      </c>
      <c r="P104" s="1">
        <v>5.7</v>
      </c>
      <c r="Q104" s="1">
        <v>7.8</v>
      </c>
      <c r="R104" s="1">
        <v>3.1</v>
      </c>
      <c r="S104" s="1">
        <v>13.7</v>
      </c>
      <c r="X104" s="1">
        <v>0.45</v>
      </c>
      <c r="Y104" s="1">
        <v>1.34</v>
      </c>
      <c r="Z104" s="1">
        <v>1.79</v>
      </c>
      <c r="AB104" s="1">
        <v>4.29</v>
      </c>
      <c r="AI104" s="1">
        <v>23.2</v>
      </c>
      <c r="AJ104" s="1" t="s">
        <v>406</v>
      </c>
      <c r="AK104" s="19">
        <v>66</v>
      </c>
      <c r="AL104" s="19">
        <v>87.3</v>
      </c>
      <c r="AN104" s="3">
        <v>1967</v>
      </c>
      <c r="AO104" s="39" t="s">
        <v>5332</v>
      </c>
      <c r="AP104" s="1">
        <v>3.37</v>
      </c>
      <c r="AQ104">
        <v>80611</v>
      </c>
      <c r="AR104" s="1" t="s">
        <v>4718</v>
      </c>
    </row>
    <row r="105" spans="1:44" x14ac:dyDescent="0.25">
      <c r="A105" s="1">
        <v>132</v>
      </c>
      <c r="B105" s="1" t="s">
        <v>1233</v>
      </c>
      <c r="C105" s="1">
        <v>101</v>
      </c>
      <c r="D105" s="1" t="s">
        <v>5627</v>
      </c>
      <c r="E105" s="1" t="s">
        <v>706</v>
      </c>
      <c r="F105" s="1" t="s">
        <v>445</v>
      </c>
      <c r="G105" s="1">
        <v>10</v>
      </c>
      <c r="H105" s="1">
        <v>119</v>
      </c>
      <c r="I105" s="1">
        <v>14</v>
      </c>
      <c r="J105" s="1">
        <v>19</v>
      </c>
      <c r="K105" s="3">
        <v>589</v>
      </c>
      <c r="L105" s="2">
        <f>N105/((1948.03)*(1-EXP(-(0.015672)*I105))^(1.40829))</f>
        <v>0.63225459656297478</v>
      </c>
      <c r="N105" s="1">
        <v>125</v>
      </c>
      <c r="O105" s="1">
        <v>58</v>
      </c>
      <c r="P105" s="1">
        <v>5.3</v>
      </c>
      <c r="Q105" s="1">
        <v>6.5</v>
      </c>
      <c r="R105" s="1">
        <v>2.8</v>
      </c>
      <c r="S105" s="1">
        <v>15.8</v>
      </c>
      <c r="X105" s="1">
        <v>0.08</v>
      </c>
      <c r="Y105" s="1">
        <v>1.1499999999999999</v>
      </c>
      <c r="Z105" s="1">
        <v>1.23</v>
      </c>
      <c r="AB105" s="1">
        <v>3.97</v>
      </c>
      <c r="AI105" s="1">
        <v>22.8</v>
      </c>
      <c r="AJ105" s="1" t="s">
        <v>406</v>
      </c>
      <c r="AK105" s="19">
        <v>66</v>
      </c>
      <c r="AL105" s="19">
        <v>87.3</v>
      </c>
      <c r="AN105" s="3">
        <v>1967</v>
      </c>
      <c r="AO105" s="39" t="s">
        <v>5332</v>
      </c>
      <c r="AP105" s="1">
        <v>3.32</v>
      </c>
      <c r="AQ105">
        <v>80611</v>
      </c>
      <c r="AR105" s="1" t="s">
        <v>4718</v>
      </c>
    </row>
    <row r="106" spans="1:44" x14ac:dyDescent="0.25">
      <c r="A106" s="1">
        <v>133</v>
      </c>
      <c r="B106" s="1" t="s">
        <v>1233</v>
      </c>
      <c r="C106" s="1">
        <v>101</v>
      </c>
      <c r="D106" s="1" t="s">
        <v>5627</v>
      </c>
      <c r="E106" s="1" t="s">
        <v>706</v>
      </c>
      <c r="F106" s="1" t="s">
        <v>445</v>
      </c>
      <c r="G106" s="1">
        <v>10</v>
      </c>
      <c r="H106" s="1">
        <v>136</v>
      </c>
      <c r="I106" s="1">
        <v>16</v>
      </c>
      <c r="J106" s="1">
        <v>23</v>
      </c>
      <c r="K106" s="3">
        <v>508</v>
      </c>
      <c r="L106" s="2">
        <f>N106/((1948.03)*(1-EXP(-(0.015672)*I106))^(1.40829))</f>
        <v>0.73201268199427338</v>
      </c>
      <c r="N106" s="1">
        <v>171</v>
      </c>
      <c r="O106" s="1">
        <v>81.599999999999994</v>
      </c>
      <c r="P106" s="1">
        <v>7.2</v>
      </c>
      <c r="Q106" s="1">
        <v>9.3000000000000007</v>
      </c>
      <c r="R106" s="1">
        <v>3.4</v>
      </c>
      <c r="S106" s="1">
        <v>23.7</v>
      </c>
      <c r="X106" s="1">
        <v>0.04</v>
      </c>
      <c r="Y106" s="1">
        <v>3.87</v>
      </c>
      <c r="Z106" s="1">
        <v>3.91</v>
      </c>
      <c r="AB106" s="1">
        <v>3.21</v>
      </c>
      <c r="AI106" s="1">
        <v>29.1</v>
      </c>
      <c r="AJ106" s="1" t="s">
        <v>406</v>
      </c>
      <c r="AK106" s="19">
        <v>66</v>
      </c>
      <c r="AL106" s="19">
        <v>87.3</v>
      </c>
      <c r="AN106" s="3">
        <v>1967</v>
      </c>
      <c r="AO106" s="39" t="s">
        <v>5332</v>
      </c>
      <c r="AP106" s="1">
        <v>3.77</v>
      </c>
      <c r="AQ106">
        <v>80611</v>
      </c>
      <c r="AR106" s="1" t="s">
        <v>4718</v>
      </c>
    </row>
    <row r="107" spans="1:44" x14ac:dyDescent="0.25">
      <c r="A107" s="1">
        <v>134</v>
      </c>
      <c r="B107" s="1" t="s">
        <v>1233</v>
      </c>
      <c r="C107" s="1">
        <v>101</v>
      </c>
      <c r="D107" s="1" t="s">
        <v>5627</v>
      </c>
      <c r="E107" s="1" t="s">
        <v>706</v>
      </c>
      <c r="F107" s="1" t="s">
        <v>445</v>
      </c>
      <c r="G107" s="1">
        <v>9</v>
      </c>
      <c r="H107" s="1">
        <v>176</v>
      </c>
      <c r="I107" s="1">
        <v>19</v>
      </c>
      <c r="J107" s="1">
        <v>27</v>
      </c>
      <c r="K107" s="3">
        <v>377</v>
      </c>
      <c r="L107" s="2">
        <f>N107/((1581.94)*(1-EXP(-(0.021301)*I107))^(1.51716))</f>
        <v>0.62398842545884459</v>
      </c>
      <c r="N107" s="1">
        <v>186</v>
      </c>
      <c r="O107" s="1">
        <v>88.1</v>
      </c>
      <c r="P107" s="1">
        <v>8.1</v>
      </c>
      <c r="Q107" s="1">
        <v>11.2</v>
      </c>
      <c r="R107" s="1">
        <v>4</v>
      </c>
      <c r="S107" s="1">
        <v>25.4</v>
      </c>
      <c r="X107" s="1">
        <v>0.11</v>
      </c>
      <c r="Y107" s="1">
        <v>1.2</v>
      </c>
      <c r="Z107" s="1">
        <v>1.31</v>
      </c>
      <c r="AB107" s="1">
        <v>3.82</v>
      </c>
      <c r="AI107" s="1">
        <v>34.700000000000003</v>
      </c>
      <c r="AJ107" s="1" t="s">
        <v>406</v>
      </c>
      <c r="AK107" s="19">
        <v>66</v>
      </c>
      <c r="AL107" s="19">
        <v>87.3</v>
      </c>
      <c r="AN107" s="3">
        <v>1967</v>
      </c>
      <c r="AO107" s="39" t="s">
        <v>5332</v>
      </c>
      <c r="AP107" s="1">
        <v>4.5599999999999996</v>
      </c>
      <c r="AQ107">
        <v>80611</v>
      </c>
      <c r="AR107" s="1" t="s">
        <v>4718</v>
      </c>
    </row>
    <row r="108" spans="1:44" x14ac:dyDescent="0.25">
      <c r="A108" s="1">
        <v>135</v>
      </c>
      <c r="B108" s="1" t="s">
        <v>1233</v>
      </c>
      <c r="C108" s="1">
        <v>101</v>
      </c>
      <c r="D108" s="1" t="s">
        <v>5627</v>
      </c>
      <c r="E108" s="1" t="s">
        <v>706</v>
      </c>
      <c r="F108" s="1" t="s">
        <v>445</v>
      </c>
      <c r="G108" s="1">
        <v>10</v>
      </c>
      <c r="H108" s="1">
        <v>183</v>
      </c>
      <c r="I108" s="1">
        <v>17</v>
      </c>
      <c r="J108" s="1">
        <v>23</v>
      </c>
      <c r="K108" s="3">
        <v>568</v>
      </c>
      <c r="L108" s="2">
        <f>N108/((1948.03)*(1-EXP(-(0.015672)*I108))^(1.40829))</f>
        <v>0.77457700511692962</v>
      </c>
      <c r="N108" s="1">
        <v>195</v>
      </c>
      <c r="O108" s="1">
        <v>89.9</v>
      </c>
      <c r="P108" s="1">
        <v>8.5</v>
      </c>
      <c r="Q108" s="1">
        <v>9.8000000000000007</v>
      </c>
      <c r="R108" s="1">
        <v>3.9</v>
      </c>
      <c r="S108" s="1">
        <v>27.4</v>
      </c>
      <c r="X108" s="1">
        <v>0.02</v>
      </c>
      <c r="Y108" s="1">
        <v>0.03</v>
      </c>
      <c r="Z108" s="1">
        <v>0.05</v>
      </c>
      <c r="AB108" s="1">
        <v>1.02</v>
      </c>
      <c r="AI108" s="1">
        <v>19.3</v>
      </c>
      <c r="AJ108" s="1" t="s">
        <v>406</v>
      </c>
      <c r="AK108" s="19">
        <v>66</v>
      </c>
      <c r="AL108" s="19">
        <v>87.3</v>
      </c>
      <c r="AN108" s="3">
        <v>1967</v>
      </c>
      <c r="AO108" s="39" t="s">
        <v>5332</v>
      </c>
      <c r="AP108" s="1">
        <v>3.86</v>
      </c>
      <c r="AQ108">
        <v>80611</v>
      </c>
      <c r="AR108" s="1" t="s">
        <v>4718</v>
      </c>
    </row>
    <row r="109" spans="1:44" x14ac:dyDescent="0.25">
      <c r="A109" s="1">
        <v>136</v>
      </c>
      <c r="B109" s="1" t="s">
        <v>1233</v>
      </c>
      <c r="C109" s="1">
        <v>101</v>
      </c>
      <c r="D109" s="1" t="s">
        <v>5627</v>
      </c>
      <c r="E109" s="1" t="s">
        <v>706</v>
      </c>
      <c r="F109" s="1" t="s">
        <v>445</v>
      </c>
      <c r="G109" s="1">
        <v>9</v>
      </c>
      <c r="H109" s="1">
        <v>40</v>
      </c>
      <c r="I109" s="1">
        <v>9</v>
      </c>
      <c r="J109" s="1">
        <v>7</v>
      </c>
      <c r="K109" s="3">
        <v>7925</v>
      </c>
      <c r="L109" s="2">
        <f>N109/((1581.94)*(1-EXP(-(0.021301)*I109))^(1.51716))</f>
        <v>1.2872647445221443</v>
      </c>
      <c r="N109" s="1">
        <v>144</v>
      </c>
      <c r="O109" s="1">
        <v>64</v>
      </c>
      <c r="P109" s="1">
        <v>6.2</v>
      </c>
      <c r="Q109" s="1">
        <v>6.9</v>
      </c>
      <c r="R109" s="1">
        <v>2.6</v>
      </c>
      <c r="S109" s="1">
        <v>16</v>
      </c>
      <c r="AB109" s="1">
        <v>1.52</v>
      </c>
      <c r="AI109" s="1">
        <v>15.8</v>
      </c>
      <c r="AJ109" s="1" t="s">
        <v>406</v>
      </c>
      <c r="AK109" s="19">
        <v>62</v>
      </c>
      <c r="AL109" s="19">
        <v>90</v>
      </c>
      <c r="AN109" s="3">
        <v>1967</v>
      </c>
      <c r="AO109" s="39" t="s">
        <v>5332</v>
      </c>
      <c r="AP109" s="1">
        <v>2.4900000000000002</v>
      </c>
      <c r="AQ109">
        <v>80601</v>
      </c>
      <c r="AR109" s="1" t="s">
        <v>4665</v>
      </c>
    </row>
    <row r="110" spans="1:44" x14ac:dyDescent="0.25">
      <c r="A110" s="1">
        <v>137</v>
      </c>
      <c r="B110" s="1" t="s">
        <v>1233</v>
      </c>
      <c r="C110" s="1">
        <v>101</v>
      </c>
      <c r="D110" s="1" t="s">
        <v>5627</v>
      </c>
      <c r="E110" s="1" t="s">
        <v>706</v>
      </c>
      <c r="F110" s="1" t="s">
        <v>445</v>
      </c>
      <c r="G110" s="1">
        <v>8</v>
      </c>
      <c r="H110" s="1">
        <v>70</v>
      </c>
      <c r="I110" s="1">
        <v>18</v>
      </c>
      <c r="J110" s="1">
        <v>15</v>
      </c>
      <c r="K110" s="3">
        <v>1845</v>
      </c>
      <c r="L110" s="2">
        <f>N110/((1668.67)*(1-EXP(-(0.022864)*I110))^(1.61028))</f>
        <v>0.94458774948476043</v>
      </c>
      <c r="N110" s="1">
        <v>274</v>
      </c>
      <c r="O110" s="1">
        <v>123.9</v>
      </c>
      <c r="P110" s="1">
        <v>12.1</v>
      </c>
      <c r="Q110" s="1">
        <v>7.6</v>
      </c>
      <c r="R110" s="1">
        <v>5.0999999999999996</v>
      </c>
      <c r="S110" s="1">
        <v>24.8</v>
      </c>
      <c r="X110" s="1">
        <v>0.49</v>
      </c>
      <c r="Y110" s="1">
        <v>0.21</v>
      </c>
      <c r="Z110" s="1">
        <v>0.7</v>
      </c>
      <c r="AB110" s="1">
        <v>2</v>
      </c>
      <c r="AI110" s="1">
        <v>19.100000000000001</v>
      </c>
      <c r="AJ110" s="1" t="s">
        <v>406</v>
      </c>
      <c r="AK110" s="19">
        <v>62</v>
      </c>
      <c r="AL110" s="19">
        <v>90</v>
      </c>
      <c r="AN110" s="3">
        <v>1967</v>
      </c>
      <c r="AO110" s="39" t="s">
        <v>5332</v>
      </c>
      <c r="AP110" s="1">
        <v>5.46</v>
      </c>
      <c r="AQ110">
        <v>80601</v>
      </c>
      <c r="AR110" s="1" t="s">
        <v>4666</v>
      </c>
    </row>
    <row r="111" spans="1:44" x14ac:dyDescent="0.25">
      <c r="A111" s="1">
        <v>140</v>
      </c>
      <c r="B111" s="1" t="s">
        <v>1233</v>
      </c>
      <c r="C111" s="1">
        <v>101</v>
      </c>
      <c r="D111" s="1" t="s">
        <v>5627</v>
      </c>
      <c r="E111" s="1" t="s">
        <v>706</v>
      </c>
      <c r="F111" s="1" t="s">
        <v>445</v>
      </c>
      <c r="G111" s="1">
        <v>10</v>
      </c>
      <c r="H111" s="1">
        <v>157</v>
      </c>
      <c r="I111" s="1">
        <v>17</v>
      </c>
      <c r="J111" s="1">
        <v>21</v>
      </c>
      <c r="K111" s="3">
        <v>2323</v>
      </c>
      <c r="L111" s="2">
        <f>N111/((1948.03)*(1-EXP(-(0.015672)*I111))^(1.40829))</f>
        <v>1.0593830116137697</v>
      </c>
      <c r="N111" s="1">
        <v>266.7</v>
      </c>
      <c r="O111" s="1">
        <v>119.9</v>
      </c>
      <c r="P111" s="1">
        <v>11.9</v>
      </c>
      <c r="Q111" s="1">
        <v>7.8</v>
      </c>
      <c r="R111" s="1">
        <v>3</v>
      </c>
      <c r="S111" s="1">
        <v>29.7</v>
      </c>
      <c r="AB111" s="1">
        <v>1.5</v>
      </c>
      <c r="AI111" s="1">
        <v>16.899999999999999</v>
      </c>
      <c r="AJ111" s="1" t="s">
        <v>406</v>
      </c>
      <c r="AK111" s="19">
        <v>62</v>
      </c>
      <c r="AL111" s="19">
        <v>90</v>
      </c>
      <c r="AN111" s="3">
        <v>1967</v>
      </c>
      <c r="AO111" s="39" t="s">
        <v>5332</v>
      </c>
      <c r="AP111" s="1">
        <v>3.35</v>
      </c>
      <c r="AQ111">
        <v>80601</v>
      </c>
      <c r="AR111" s="1" t="s">
        <v>4671</v>
      </c>
    </row>
    <row r="112" spans="1:44" x14ac:dyDescent="0.25">
      <c r="A112" s="1">
        <v>142</v>
      </c>
      <c r="B112" s="1" t="s">
        <v>1233</v>
      </c>
      <c r="C112" s="1">
        <v>101</v>
      </c>
      <c r="D112" s="1" t="s">
        <v>5627</v>
      </c>
      <c r="E112" s="1" t="s">
        <v>706</v>
      </c>
      <c r="F112" s="1" t="s">
        <v>445</v>
      </c>
      <c r="G112" s="1">
        <v>7</v>
      </c>
      <c r="H112" s="1">
        <v>70</v>
      </c>
      <c r="I112" s="1">
        <v>20</v>
      </c>
      <c r="J112" s="1">
        <v>23</v>
      </c>
      <c r="L112" s="2">
        <f>N112/((1824.17)*(1-EXP(-(0.023514)*I112))^(1.69151))</f>
        <v>0.95269701284478603</v>
      </c>
      <c r="N112" s="1">
        <v>331</v>
      </c>
      <c r="O112" s="1">
        <v>152.5</v>
      </c>
      <c r="P112" s="1">
        <v>15</v>
      </c>
      <c r="Q112" s="1">
        <v>13.5</v>
      </c>
      <c r="R112" s="1">
        <v>8.8000000000000007</v>
      </c>
      <c r="S112" s="1">
        <v>37</v>
      </c>
      <c r="X112" s="1">
        <v>0.28000000000000003</v>
      </c>
      <c r="Y112" s="1">
        <v>0.02</v>
      </c>
      <c r="Z112" s="1">
        <v>0.3</v>
      </c>
      <c r="AB112" s="1">
        <v>1.3</v>
      </c>
      <c r="AI112" s="1">
        <v>16.8</v>
      </c>
      <c r="AJ112" s="1" t="s">
        <v>406</v>
      </c>
      <c r="AK112" s="19">
        <v>56.33</v>
      </c>
      <c r="AL112" s="19">
        <v>93</v>
      </c>
      <c r="AN112" s="3">
        <v>1967</v>
      </c>
      <c r="AO112" s="39" t="s">
        <v>5332</v>
      </c>
      <c r="AP112" s="1">
        <v>8.91</v>
      </c>
      <c r="AQ112">
        <v>80817</v>
      </c>
      <c r="AR112" s="1" t="s">
        <v>858</v>
      </c>
    </row>
    <row r="113" spans="1:44" x14ac:dyDescent="0.25">
      <c r="A113" s="1">
        <v>144</v>
      </c>
      <c r="B113" s="1" t="s">
        <v>1233</v>
      </c>
      <c r="C113" s="1">
        <v>101</v>
      </c>
      <c r="D113" s="1" t="s">
        <v>5627</v>
      </c>
      <c r="E113" s="1" t="s">
        <v>706</v>
      </c>
      <c r="F113" s="1" t="s">
        <v>445</v>
      </c>
      <c r="G113" s="1">
        <v>6</v>
      </c>
      <c r="H113" s="1">
        <v>80</v>
      </c>
      <c r="I113" s="1">
        <v>24</v>
      </c>
      <c r="J113" s="1">
        <v>32</v>
      </c>
      <c r="L113" s="2">
        <f>N113/((1963.5)*(1-EXP(-(0.024337)*I113))^(1.76926))</f>
        <v>0.75458279916610427</v>
      </c>
      <c r="N113" s="1">
        <v>350</v>
      </c>
      <c r="O113" s="1">
        <v>158.9</v>
      </c>
      <c r="P113" s="1">
        <v>16</v>
      </c>
      <c r="Q113" s="1">
        <v>15.2</v>
      </c>
      <c r="R113" s="1">
        <v>8.1</v>
      </c>
      <c r="S113" s="1">
        <v>28.8</v>
      </c>
      <c r="X113" s="1">
        <v>0.13</v>
      </c>
      <c r="Y113" s="1">
        <v>0.09</v>
      </c>
      <c r="Z113" s="1">
        <v>0.22</v>
      </c>
      <c r="AB113" s="1">
        <v>3.63</v>
      </c>
      <c r="AI113" s="1">
        <v>13.5</v>
      </c>
      <c r="AJ113" s="1" t="s">
        <v>406</v>
      </c>
      <c r="AK113" s="19">
        <v>53.5</v>
      </c>
      <c r="AL113" s="19">
        <v>92</v>
      </c>
      <c r="AN113" s="3">
        <v>1967</v>
      </c>
      <c r="AO113" s="39" t="s">
        <v>5332</v>
      </c>
      <c r="AP113" s="1">
        <v>7.85</v>
      </c>
      <c r="AQ113">
        <v>80817</v>
      </c>
      <c r="AR113" s="1" t="s">
        <v>858</v>
      </c>
    </row>
    <row r="114" spans="1:44" x14ac:dyDescent="0.25">
      <c r="A114" s="1">
        <v>145</v>
      </c>
      <c r="B114" s="1" t="s">
        <v>1233</v>
      </c>
      <c r="C114" s="1">
        <v>101</v>
      </c>
      <c r="D114" s="1" t="s">
        <v>5627</v>
      </c>
      <c r="E114" s="1" t="s">
        <v>706</v>
      </c>
      <c r="F114" s="1" t="s">
        <v>445</v>
      </c>
      <c r="G114" s="1">
        <v>7</v>
      </c>
      <c r="H114" s="1">
        <v>90</v>
      </c>
      <c r="I114" s="1">
        <v>24</v>
      </c>
      <c r="J114" s="1">
        <v>28</v>
      </c>
      <c r="L114" s="2">
        <f>N114/((1824.17)*(1-EXP(-(0.023514)*I114))^(1.69151))</f>
        <v>0.99597205457545634</v>
      </c>
      <c r="N114" s="1">
        <v>438</v>
      </c>
      <c r="O114" s="1">
        <v>216.4</v>
      </c>
      <c r="P114" s="1">
        <v>19.399999999999999</v>
      </c>
      <c r="Q114" s="1">
        <v>19.7</v>
      </c>
      <c r="R114" s="1">
        <v>12.1</v>
      </c>
      <c r="S114" s="1">
        <v>41.7</v>
      </c>
      <c r="X114" s="1">
        <v>0.13</v>
      </c>
      <c r="Y114" s="1">
        <v>0.04</v>
      </c>
      <c r="Z114" s="1">
        <v>0.17</v>
      </c>
      <c r="AB114" s="1">
        <v>2.31</v>
      </c>
      <c r="AI114" s="1">
        <v>14.2</v>
      </c>
      <c r="AJ114" s="1" t="s">
        <v>406</v>
      </c>
      <c r="AK114" s="19">
        <v>53.5</v>
      </c>
      <c r="AL114" s="19">
        <v>92</v>
      </c>
      <c r="AN114" s="3">
        <v>1967</v>
      </c>
      <c r="AO114" s="39" t="s">
        <v>5332</v>
      </c>
      <c r="AP114" s="1">
        <v>10.25</v>
      </c>
      <c r="AQ114">
        <v>80817</v>
      </c>
      <c r="AR114" s="1" t="s">
        <v>858</v>
      </c>
    </row>
    <row r="115" spans="1:44" x14ac:dyDescent="0.25">
      <c r="A115" s="1">
        <v>146</v>
      </c>
      <c r="B115" s="1" t="s">
        <v>1233</v>
      </c>
      <c r="C115" s="1">
        <v>101</v>
      </c>
      <c r="D115" s="1" t="s">
        <v>5627</v>
      </c>
      <c r="E115" s="1" t="s">
        <v>706</v>
      </c>
      <c r="F115" s="1" t="s">
        <v>445</v>
      </c>
      <c r="G115" s="1">
        <v>8</v>
      </c>
      <c r="H115" s="1">
        <v>72</v>
      </c>
      <c r="I115" s="1">
        <v>18</v>
      </c>
      <c r="J115" s="1">
        <v>27</v>
      </c>
      <c r="K115" s="3">
        <v>527</v>
      </c>
      <c r="L115" s="2">
        <f>N115/((1668.67)*(1-EXP(-(0.022864)*I115))^(1.61028))</f>
        <v>0.86185013639120478</v>
      </c>
      <c r="N115" s="1">
        <v>250</v>
      </c>
      <c r="O115" s="1">
        <v>113.9</v>
      </c>
      <c r="P115" s="1">
        <v>11.6</v>
      </c>
      <c r="Q115" s="1">
        <v>12.2</v>
      </c>
      <c r="R115" s="1">
        <v>7.5</v>
      </c>
      <c r="S115" s="1">
        <v>28.2</v>
      </c>
      <c r="AB115" s="1">
        <v>0.63</v>
      </c>
      <c r="AI115" s="1">
        <v>11.7</v>
      </c>
      <c r="AJ115" s="1" t="s">
        <v>406</v>
      </c>
      <c r="AK115" s="19">
        <v>53.5</v>
      </c>
      <c r="AL115" s="19">
        <v>92</v>
      </c>
      <c r="AN115" s="3">
        <v>1967</v>
      </c>
      <c r="AO115" s="39" t="s">
        <v>5332</v>
      </c>
      <c r="AP115" s="1">
        <v>7.27</v>
      </c>
      <c r="AQ115">
        <v>80817</v>
      </c>
      <c r="AR115" s="1" t="s">
        <v>4719</v>
      </c>
    </row>
    <row r="116" spans="1:44" x14ac:dyDescent="0.25">
      <c r="A116" s="1">
        <v>148</v>
      </c>
      <c r="B116" s="1" t="s">
        <v>1233</v>
      </c>
      <c r="C116" s="1">
        <v>101</v>
      </c>
      <c r="D116" s="1" t="s">
        <v>5627</v>
      </c>
      <c r="E116" s="1" t="s">
        <v>706</v>
      </c>
      <c r="F116" s="1" t="s">
        <v>445</v>
      </c>
      <c r="G116" s="1">
        <v>9</v>
      </c>
      <c r="H116" s="1">
        <v>88</v>
      </c>
      <c r="I116" s="1">
        <v>15</v>
      </c>
      <c r="J116" s="1">
        <v>18</v>
      </c>
      <c r="K116" s="3">
        <v>1289</v>
      </c>
      <c r="L116" s="2">
        <f>N116/((1581.94)*(1-EXP(-(0.021301)*I116))^(1.51716))</f>
        <v>1.048399818175445</v>
      </c>
      <c r="N116" s="1">
        <v>232</v>
      </c>
      <c r="O116" s="1">
        <v>105.1</v>
      </c>
      <c r="P116" s="1">
        <v>10.199999999999999</v>
      </c>
      <c r="Q116" s="1">
        <v>9</v>
      </c>
      <c r="R116" s="1">
        <v>5.8</v>
      </c>
      <c r="S116" s="1">
        <v>23.8</v>
      </c>
      <c r="AB116" s="1">
        <v>0.72</v>
      </c>
      <c r="AI116" s="1">
        <v>10.9</v>
      </c>
      <c r="AJ116" s="1" t="s">
        <v>406</v>
      </c>
      <c r="AK116" s="19">
        <v>53.5</v>
      </c>
      <c r="AL116" s="19">
        <v>92</v>
      </c>
      <c r="AN116" s="3">
        <v>1967</v>
      </c>
      <c r="AO116" s="39" t="s">
        <v>5332</v>
      </c>
      <c r="AP116" s="1">
        <v>6.07</v>
      </c>
      <c r="AQ116">
        <v>80817</v>
      </c>
      <c r="AR116" s="1" t="s">
        <v>4719</v>
      </c>
    </row>
    <row r="117" spans="1:44" x14ac:dyDescent="0.25">
      <c r="A117" s="1">
        <v>151</v>
      </c>
      <c r="B117" s="1" t="s">
        <v>1233</v>
      </c>
      <c r="C117" s="1">
        <v>101</v>
      </c>
      <c r="D117" s="1" t="s">
        <v>5627</v>
      </c>
      <c r="E117" s="1" t="s">
        <v>706</v>
      </c>
      <c r="F117" s="1" t="s">
        <v>445</v>
      </c>
      <c r="G117" s="1">
        <v>8</v>
      </c>
      <c r="H117" s="1">
        <v>50</v>
      </c>
      <c r="I117" s="1">
        <v>13</v>
      </c>
      <c r="J117" s="1">
        <v>14</v>
      </c>
      <c r="K117" s="3">
        <v>1871</v>
      </c>
      <c r="L117" s="2">
        <f>N117/((1668.67)*(1-EXP(-(0.022864)*I117))^(1.61028))</f>
        <v>0.9876998265035809</v>
      </c>
      <c r="N117" s="1">
        <v>185</v>
      </c>
      <c r="O117" s="1">
        <v>83.7</v>
      </c>
      <c r="P117" s="1">
        <v>7.7</v>
      </c>
      <c r="Q117" s="1">
        <v>13.1</v>
      </c>
      <c r="R117" s="1">
        <v>5.2</v>
      </c>
      <c r="S117" s="1">
        <v>19.7</v>
      </c>
      <c r="X117" s="1">
        <v>0.12</v>
      </c>
      <c r="Y117" s="1">
        <v>0.37</v>
      </c>
      <c r="Z117" s="1">
        <v>0.49</v>
      </c>
      <c r="AI117" s="1">
        <v>19.8</v>
      </c>
      <c r="AJ117" s="1" t="s">
        <v>406</v>
      </c>
      <c r="AK117" s="19">
        <v>51.75</v>
      </c>
      <c r="AL117" s="19">
        <v>94.5</v>
      </c>
      <c r="AN117" s="3">
        <v>1967</v>
      </c>
      <c r="AO117" s="39" t="s">
        <v>5332</v>
      </c>
      <c r="AQ117">
        <v>80815</v>
      </c>
      <c r="AR117" s="1" t="s">
        <v>4719</v>
      </c>
    </row>
    <row r="118" spans="1:44" x14ac:dyDescent="0.25">
      <c r="A118" s="1">
        <v>152</v>
      </c>
      <c r="B118" s="1" t="s">
        <v>1233</v>
      </c>
      <c r="C118" s="1">
        <v>101</v>
      </c>
      <c r="D118" s="1" t="s">
        <v>5627</v>
      </c>
      <c r="E118" s="1" t="s">
        <v>706</v>
      </c>
      <c r="F118" s="1" t="s">
        <v>445</v>
      </c>
      <c r="G118" s="1">
        <v>8</v>
      </c>
      <c r="H118" s="1">
        <v>70</v>
      </c>
      <c r="I118" s="1">
        <v>17</v>
      </c>
      <c r="J118" s="1">
        <v>22</v>
      </c>
      <c r="K118" s="3">
        <v>576</v>
      </c>
      <c r="L118" s="2">
        <f>N118/((1668.67)*(1-EXP(-(0.022864)*I118))^(1.61028))</f>
        <v>0.81366512899155297</v>
      </c>
      <c r="N118" s="1">
        <v>219</v>
      </c>
      <c r="O118" s="1">
        <v>105.2</v>
      </c>
      <c r="P118" s="1">
        <v>9.6999999999999993</v>
      </c>
      <c r="Q118" s="1">
        <v>16.7</v>
      </c>
      <c r="R118" s="1">
        <v>5.3</v>
      </c>
      <c r="S118" s="1">
        <v>21</v>
      </c>
      <c r="X118" s="1">
        <v>1.61</v>
      </c>
      <c r="Y118" s="1">
        <v>0.06</v>
      </c>
      <c r="Z118" s="1">
        <v>1.67</v>
      </c>
      <c r="AI118" s="1">
        <v>20.7</v>
      </c>
      <c r="AJ118" s="1" t="s">
        <v>406</v>
      </c>
      <c r="AK118" s="19">
        <v>51.75</v>
      </c>
      <c r="AL118" s="19">
        <v>94.5</v>
      </c>
      <c r="AN118" s="3">
        <v>1967</v>
      </c>
      <c r="AO118" s="39" t="s">
        <v>5332</v>
      </c>
      <c r="AQ118">
        <v>80815</v>
      </c>
      <c r="AR118" s="1" t="s">
        <v>4719</v>
      </c>
    </row>
    <row r="119" spans="1:44" x14ac:dyDescent="0.25">
      <c r="A119" s="1">
        <v>155</v>
      </c>
      <c r="B119" s="1" t="s">
        <v>1233</v>
      </c>
      <c r="C119" s="1">
        <v>101</v>
      </c>
      <c r="D119" s="1" t="s">
        <v>5627</v>
      </c>
      <c r="E119" s="1" t="s">
        <v>706</v>
      </c>
      <c r="F119" s="1" t="s">
        <v>445</v>
      </c>
      <c r="G119" s="1">
        <v>8</v>
      </c>
      <c r="H119" s="1">
        <v>130</v>
      </c>
      <c r="I119" s="1">
        <v>23</v>
      </c>
      <c r="J119" s="1">
        <v>33</v>
      </c>
      <c r="K119" s="3">
        <v>359</v>
      </c>
      <c r="L119" s="2">
        <f>N119/((1668.67)*(1-EXP(-(0.022864)*I119))^(1.61028))</f>
        <v>0.89270180809968736</v>
      </c>
      <c r="N119" s="1">
        <v>353</v>
      </c>
      <c r="O119" s="1">
        <v>155.6</v>
      </c>
      <c r="P119" s="1">
        <v>15.5</v>
      </c>
      <c r="Q119" s="1">
        <v>19.899999999999999</v>
      </c>
      <c r="R119" s="1">
        <v>6.3</v>
      </c>
      <c r="S119" s="1">
        <v>32.6</v>
      </c>
      <c r="X119" s="1">
        <v>0.76</v>
      </c>
      <c r="AI119" s="1">
        <v>19.399999999999999</v>
      </c>
      <c r="AJ119" s="1" t="s">
        <v>406</v>
      </c>
      <c r="AK119" s="19">
        <v>51.75</v>
      </c>
      <c r="AL119" s="19">
        <v>94.5</v>
      </c>
      <c r="AN119" s="3">
        <v>1967</v>
      </c>
      <c r="AO119" s="39" t="s">
        <v>5332</v>
      </c>
      <c r="AQ119">
        <v>80815</v>
      </c>
      <c r="AR119" s="1" t="s">
        <v>4719</v>
      </c>
    </row>
    <row r="120" spans="1:44" x14ac:dyDescent="0.25">
      <c r="A120" s="1">
        <v>157</v>
      </c>
      <c r="B120" s="1" t="s">
        <v>5233</v>
      </c>
      <c r="C120" s="1">
        <v>104</v>
      </c>
      <c r="D120" s="1" t="s">
        <v>5618</v>
      </c>
      <c r="E120" s="1" t="s">
        <v>706</v>
      </c>
      <c r="F120" s="1" t="s">
        <v>445</v>
      </c>
      <c r="G120" s="1">
        <v>12</v>
      </c>
      <c r="H120" s="1">
        <v>350</v>
      </c>
      <c r="I120" s="1">
        <v>8</v>
      </c>
      <c r="J120" s="1">
        <v>10</v>
      </c>
      <c r="K120" s="3">
        <v>995</v>
      </c>
      <c r="L120" s="2">
        <v>0.76</v>
      </c>
      <c r="N120" s="1">
        <v>56</v>
      </c>
      <c r="O120" s="1">
        <v>31.4</v>
      </c>
      <c r="P120" s="1">
        <v>4.9000000000000004</v>
      </c>
      <c r="Q120" s="1">
        <v>2.7</v>
      </c>
      <c r="R120" s="1">
        <v>0.7</v>
      </c>
      <c r="S120" s="1">
        <v>8.8000000000000007</v>
      </c>
      <c r="AB120" s="1">
        <v>5.3</v>
      </c>
      <c r="AI120" s="1">
        <v>25.8</v>
      </c>
      <c r="AJ120" s="1" t="s">
        <v>406</v>
      </c>
      <c r="AK120" s="19">
        <v>67</v>
      </c>
      <c r="AL120" s="19">
        <v>123</v>
      </c>
      <c r="AN120" s="3">
        <v>1967</v>
      </c>
      <c r="AO120" s="39" t="s">
        <v>5332</v>
      </c>
      <c r="AQ120">
        <v>80601</v>
      </c>
      <c r="AR120" s="1" t="s">
        <v>858</v>
      </c>
    </row>
    <row r="121" spans="1:44" x14ac:dyDescent="0.25">
      <c r="A121" s="1">
        <v>158</v>
      </c>
      <c r="B121" s="1" t="s">
        <v>5233</v>
      </c>
      <c r="C121" s="1">
        <v>104</v>
      </c>
      <c r="D121" s="1" t="s">
        <v>5618</v>
      </c>
      <c r="E121" s="1" t="s">
        <v>706</v>
      </c>
      <c r="F121" s="1" t="s">
        <v>445</v>
      </c>
      <c r="G121" s="1">
        <v>11</v>
      </c>
      <c r="H121" s="1">
        <v>150</v>
      </c>
      <c r="I121" s="1">
        <v>13</v>
      </c>
      <c r="J121" s="1">
        <v>15</v>
      </c>
      <c r="K121" s="3">
        <v>490</v>
      </c>
      <c r="L121" s="2">
        <v>0.37</v>
      </c>
      <c r="N121" s="1">
        <v>55</v>
      </c>
      <c r="O121" s="1">
        <v>30.9</v>
      </c>
      <c r="P121" s="1">
        <v>5.6</v>
      </c>
      <c r="Q121" s="1">
        <v>2.1</v>
      </c>
      <c r="R121" s="1">
        <v>0.4</v>
      </c>
      <c r="AJ121" s="1" t="s">
        <v>406</v>
      </c>
      <c r="AK121" s="19">
        <v>68</v>
      </c>
      <c r="AL121" s="19">
        <v>134</v>
      </c>
      <c r="AN121" s="3">
        <v>1967</v>
      </c>
      <c r="AO121" s="39" t="s">
        <v>5332</v>
      </c>
      <c r="AQ121">
        <v>80605</v>
      </c>
      <c r="AR121" s="1" t="s">
        <v>858</v>
      </c>
    </row>
    <row r="122" spans="1:44" x14ac:dyDescent="0.25">
      <c r="A122" s="1">
        <v>159</v>
      </c>
      <c r="B122" s="1" t="s">
        <v>5233</v>
      </c>
      <c r="C122" s="1">
        <v>104</v>
      </c>
      <c r="D122" s="1" t="s">
        <v>5618</v>
      </c>
      <c r="E122" s="1" t="s">
        <v>706</v>
      </c>
      <c r="F122" s="1" t="s">
        <v>445</v>
      </c>
      <c r="G122" s="1">
        <v>10</v>
      </c>
      <c r="H122" s="1">
        <v>170</v>
      </c>
      <c r="I122" s="1">
        <v>18</v>
      </c>
      <c r="J122" s="1">
        <v>19</v>
      </c>
      <c r="K122" s="3">
        <v>370</v>
      </c>
      <c r="L122" s="2">
        <v>0.35</v>
      </c>
      <c r="N122" s="1">
        <v>87</v>
      </c>
      <c r="O122" s="1">
        <v>49.4</v>
      </c>
      <c r="P122" s="1">
        <v>8.1999999999999993</v>
      </c>
      <c r="Q122" s="1">
        <v>2.2000000000000002</v>
      </c>
      <c r="R122" s="1">
        <v>0.8</v>
      </c>
      <c r="AJ122" s="1" t="s">
        <v>406</v>
      </c>
      <c r="AK122" s="19">
        <v>68</v>
      </c>
      <c r="AL122" s="19">
        <v>134</v>
      </c>
      <c r="AN122" s="3">
        <v>1967</v>
      </c>
      <c r="AO122" s="39" t="s">
        <v>5332</v>
      </c>
      <c r="AQ122">
        <v>80605</v>
      </c>
      <c r="AR122" s="1" t="s">
        <v>858</v>
      </c>
    </row>
    <row r="123" spans="1:44" x14ac:dyDescent="0.25">
      <c r="A123" s="1">
        <v>160</v>
      </c>
      <c r="B123" s="1" t="s">
        <v>5233</v>
      </c>
      <c r="C123" s="1">
        <v>104</v>
      </c>
      <c r="D123" s="1" t="s">
        <v>6169</v>
      </c>
      <c r="E123" s="1" t="s">
        <v>706</v>
      </c>
      <c r="F123" s="1" t="s">
        <v>445</v>
      </c>
      <c r="G123" s="1">
        <v>10</v>
      </c>
      <c r="H123" s="1">
        <v>14</v>
      </c>
      <c r="I123" s="1">
        <v>1.8</v>
      </c>
      <c r="J123" s="1">
        <v>1</v>
      </c>
      <c r="K123" s="3">
        <v>112000</v>
      </c>
      <c r="N123" s="1">
        <v>16.899999999999999</v>
      </c>
      <c r="O123" s="1">
        <v>9.1</v>
      </c>
      <c r="Q123" s="1">
        <v>2.2000000000000002</v>
      </c>
      <c r="R123" s="1">
        <v>2.1</v>
      </c>
      <c r="AB123" s="1">
        <v>0.03</v>
      </c>
      <c r="AI123" s="1">
        <v>14</v>
      </c>
      <c r="AJ123" s="1" t="s">
        <v>406</v>
      </c>
      <c r="AK123" s="19">
        <v>62</v>
      </c>
      <c r="AL123" s="19">
        <v>130</v>
      </c>
      <c r="AN123" s="3">
        <v>1967</v>
      </c>
      <c r="AO123" s="39" t="s">
        <v>5332</v>
      </c>
      <c r="AQ123">
        <v>80601</v>
      </c>
      <c r="AR123" s="1" t="s">
        <v>858</v>
      </c>
    </row>
    <row r="124" spans="1:44" x14ac:dyDescent="0.25">
      <c r="A124" s="1">
        <v>161</v>
      </c>
      <c r="B124" s="1" t="s">
        <v>5233</v>
      </c>
      <c r="C124" s="1">
        <v>104</v>
      </c>
      <c r="D124" s="1" t="s">
        <v>6358</v>
      </c>
      <c r="E124" s="1" t="s">
        <v>706</v>
      </c>
      <c r="F124" s="1" t="s">
        <v>445</v>
      </c>
      <c r="G124" s="1">
        <v>9</v>
      </c>
      <c r="H124" s="1">
        <v>70</v>
      </c>
      <c r="I124" s="1">
        <v>12</v>
      </c>
      <c r="J124" s="1">
        <v>7</v>
      </c>
      <c r="K124" s="3">
        <v>4438</v>
      </c>
      <c r="L124" s="2">
        <v>0.77</v>
      </c>
      <c r="M124" s="1">
        <v>18</v>
      </c>
      <c r="N124" s="1">
        <v>122</v>
      </c>
      <c r="O124" s="1">
        <v>50.8</v>
      </c>
      <c r="P124" s="1">
        <v>10.199999999999999</v>
      </c>
      <c r="Q124" s="1">
        <v>2.6</v>
      </c>
      <c r="R124" s="1">
        <v>2.2000000000000002</v>
      </c>
      <c r="Y124" s="1">
        <v>0.01</v>
      </c>
      <c r="Z124" s="1">
        <v>0.01</v>
      </c>
      <c r="AB124" s="1">
        <v>0.08</v>
      </c>
      <c r="AI124" s="1">
        <v>30</v>
      </c>
      <c r="AJ124" s="1" t="s">
        <v>406</v>
      </c>
      <c r="AK124" s="19">
        <v>62</v>
      </c>
      <c r="AL124" s="19">
        <v>130</v>
      </c>
      <c r="AN124" s="3">
        <v>1967</v>
      </c>
      <c r="AO124" s="39" t="s">
        <v>5332</v>
      </c>
      <c r="AP124" s="1">
        <v>2.5</v>
      </c>
      <c r="AQ124">
        <v>80601</v>
      </c>
      <c r="AR124" s="1" t="s">
        <v>4617</v>
      </c>
    </row>
    <row r="125" spans="1:44" x14ac:dyDescent="0.25">
      <c r="A125" s="1">
        <v>162</v>
      </c>
      <c r="B125" s="1" t="s">
        <v>5233</v>
      </c>
      <c r="C125" s="1">
        <v>104</v>
      </c>
      <c r="D125" s="1" t="s">
        <v>5618</v>
      </c>
      <c r="E125" s="1" t="s">
        <v>706</v>
      </c>
      <c r="F125" s="1" t="s">
        <v>445</v>
      </c>
      <c r="G125" s="1">
        <v>10</v>
      </c>
      <c r="H125" s="1">
        <v>120</v>
      </c>
      <c r="I125" s="1">
        <v>17</v>
      </c>
      <c r="J125" s="1">
        <v>12</v>
      </c>
      <c r="K125" s="3">
        <v>2704</v>
      </c>
      <c r="L125" s="2">
        <v>0.97</v>
      </c>
      <c r="M125" s="1">
        <v>29.7</v>
      </c>
      <c r="N125" s="1">
        <v>230</v>
      </c>
      <c r="O125" s="1">
        <v>131.30000000000001</v>
      </c>
      <c r="P125" s="1">
        <v>21.2</v>
      </c>
      <c r="Q125" s="1">
        <v>8.6999999999999993</v>
      </c>
      <c r="R125" s="1">
        <v>3.4</v>
      </c>
      <c r="Y125" s="1">
        <v>0.1</v>
      </c>
      <c r="Z125" s="1">
        <v>0.1</v>
      </c>
      <c r="AB125" s="1">
        <v>0.28999999999999998</v>
      </c>
      <c r="AI125" s="1">
        <v>21.6</v>
      </c>
      <c r="AJ125" s="1" t="s">
        <v>406</v>
      </c>
      <c r="AK125" s="19">
        <v>62</v>
      </c>
      <c r="AL125" s="19">
        <v>130</v>
      </c>
      <c r="AN125" s="3">
        <v>1967</v>
      </c>
      <c r="AO125" s="39" t="s">
        <v>5332</v>
      </c>
      <c r="AP125" s="1">
        <v>1.5</v>
      </c>
      <c r="AQ125">
        <v>80601</v>
      </c>
      <c r="AR125" s="1" t="s">
        <v>4616</v>
      </c>
    </row>
    <row r="126" spans="1:44" x14ac:dyDescent="0.25">
      <c r="A126" s="1">
        <v>163</v>
      </c>
      <c r="B126" s="1" t="s">
        <v>5233</v>
      </c>
      <c r="C126" s="1">
        <v>104</v>
      </c>
      <c r="D126" s="1" t="s">
        <v>5618</v>
      </c>
      <c r="E126" s="1" t="s">
        <v>706</v>
      </c>
      <c r="F126" s="1" t="s">
        <v>445</v>
      </c>
      <c r="G126" s="1">
        <v>10</v>
      </c>
      <c r="H126" s="1">
        <v>150</v>
      </c>
      <c r="I126" s="1">
        <v>18</v>
      </c>
      <c r="J126" s="1">
        <v>16</v>
      </c>
      <c r="K126" s="3">
        <v>976</v>
      </c>
      <c r="L126" s="2">
        <v>0.63</v>
      </c>
      <c r="M126" s="1">
        <v>20.3</v>
      </c>
      <c r="N126" s="1">
        <v>175</v>
      </c>
      <c r="O126" s="1">
        <v>100.2</v>
      </c>
      <c r="P126" s="1">
        <v>16.5</v>
      </c>
      <c r="Q126" s="1">
        <v>7</v>
      </c>
      <c r="R126" s="1">
        <v>2.1</v>
      </c>
      <c r="X126" s="1">
        <v>0</v>
      </c>
      <c r="Y126" s="1">
        <v>0.27</v>
      </c>
      <c r="Z126" s="1">
        <v>0.27</v>
      </c>
      <c r="AB126" s="1">
        <v>1.06</v>
      </c>
      <c r="AI126" s="1">
        <v>17.5</v>
      </c>
      <c r="AJ126" s="1" t="s">
        <v>406</v>
      </c>
      <c r="AK126" s="19">
        <v>62</v>
      </c>
      <c r="AL126" s="19">
        <v>130</v>
      </c>
      <c r="AN126" s="3">
        <v>1967</v>
      </c>
      <c r="AO126" s="39" t="s">
        <v>5332</v>
      </c>
      <c r="AP126" s="1">
        <v>1.5</v>
      </c>
      <c r="AQ126">
        <v>80601</v>
      </c>
      <c r="AR126" s="1" t="s">
        <v>4616</v>
      </c>
    </row>
    <row r="127" spans="1:44" x14ac:dyDescent="0.25">
      <c r="A127" s="1">
        <v>164</v>
      </c>
      <c r="B127" s="1" t="s">
        <v>5233</v>
      </c>
      <c r="C127" s="1">
        <v>104</v>
      </c>
      <c r="D127" s="1" t="s">
        <v>6479</v>
      </c>
      <c r="E127" s="1" t="s">
        <v>706</v>
      </c>
      <c r="F127" s="1" t="s">
        <v>445</v>
      </c>
      <c r="G127" s="1">
        <v>10</v>
      </c>
      <c r="H127" s="1">
        <v>130</v>
      </c>
      <c r="I127" s="1">
        <v>14</v>
      </c>
      <c r="J127" s="1">
        <v>17</v>
      </c>
      <c r="K127" s="3">
        <v>506</v>
      </c>
      <c r="L127" s="2">
        <v>0.44</v>
      </c>
      <c r="M127" s="1">
        <v>11.4</v>
      </c>
      <c r="N127" s="1">
        <v>184</v>
      </c>
      <c r="O127" s="1">
        <v>109.2</v>
      </c>
      <c r="P127" s="1">
        <v>17.7</v>
      </c>
      <c r="Q127" s="1">
        <v>8.3000000000000007</v>
      </c>
      <c r="R127" s="1">
        <v>2</v>
      </c>
      <c r="Y127" s="1">
        <v>0.3</v>
      </c>
      <c r="Z127" s="1">
        <v>0.3</v>
      </c>
      <c r="AB127" s="1">
        <v>1.5</v>
      </c>
      <c r="AI127" s="1">
        <v>9.1</v>
      </c>
      <c r="AJ127" s="1" t="s">
        <v>406</v>
      </c>
      <c r="AK127" s="19">
        <v>62</v>
      </c>
      <c r="AL127" s="19">
        <v>130</v>
      </c>
      <c r="AN127" s="3">
        <v>1967</v>
      </c>
      <c r="AO127" s="39" t="s">
        <v>5332</v>
      </c>
      <c r="AQ127">
        <v>80601</v>
      </c>
      <c r="AR127" s="1" t="s">
        <v>4617</v>
      </c>
    </row>
    <row r="128" spans="1:44" x14ac:dyDescent="0.25">
      <c r="A128" s="1">
        <v>166</v>
      </c>
      <c r="B128" s="1" t="s">
        <v>5233</v>
      </c>
      <c r="C128" s="1">
        <v>104</v>
      </c>
      <c r="D128" s="1" t="s">
        <v>6480</v>
      </c>
      <c r="E128" s="1" t="s">
        <v>706</v>
      </c>
      <c r="F128" s="1" t="s">
        <v>445</v>
      </c>
      <c r="G128" s="1">
        <v>10</v>
      </c>
      <c r="H128" s="1">
        <v>180</v>
      </c>
      <c r="I128" s="1">
        <v>15</v>
      </c>
      <c r="J128" s="1">
        <v>14</v>
      </c>
      <c r="K128" s="3">
        <v>1275</v>
      </c>
      <c r="L128" s="2">
        <v>0.7</v>
      </c>
      <c r="N128" s="1">
        <v>140</v>
      </c>
      <c r="O128" s="1">
        <v>77.599999999999994</v>
      </c>
      <c r="P128" s="1">
        <v>13.3</v>
      </c>
      <c r="Q128" s="1">
        <v>8</v>
      </c>
      <c r="R128" s="1">
        <v>1.4</v>
      </c>
      <c r="X128" s="1">
        <v>0.25</v>
      </c>
      <c r="Y128" s="1">
        <v>0.85</v>
      </c>
      <c r="Z128" s="1">
        <v>1.1000000000000001</v>
      </c>
      <c r="AB128" s="1">
        <v>2.38</v>
      </c>
      <c r="AI128" s="1">
        <v>13.4</v>
      </c>
      <c r="AJ128" s="1" t="s">
        <v>406</v>
      </c>
      <c r="AK128" s="19">
        <v>62.5</v>
      </c>
      <c r="AL128" s="19">
        <v>132</v>
      </c>
      <c r="AN128" s="3">
        <v>1967</v>
      </c>
      <c r="AO128" s="39" t="s">
        <v>5332</v>
      </c>
      <c r="AQ128">
        <v>80601</v>
      </c>
      <c r="AR128" s="1" t="s">
        <v>858</v>
      </c>
    </row>
    <row r="129" spans="1:44" x14ac:dyDescent="0.25">
      <c r="A129" s="1">
        <v>167</v>
      </c>
      <c r="B129" s="1" t="s">
        <v>5233</v>
      </c>
      <c r="C129" s="1">
        <v>104</v>
      </c>
      <c r="D129" s="1" t="s">
        <v>6480</v>
      </c>
      <c r="E129" s="1" t="s">
        <v>706</v>
      </c>
      <c r="F129" s="1" t="s">
        <v>445</v>
      </c>
      <c r="G129" s="1">
        <v>10</v>
      </c>
      <c r="H129" s="1">
        <v>200</v>
      </c>
      <c r="I129" s="1">
        <v>18</v>
      </c>
      <c r="J129" s="1">
        <v>24</v>
      </c>
      <c r="K129" s="3">
        <v>496</v>
      </c>
      <c r="L129" s="2">
        <v>0.74</v>
      </c>
      <c r="N129" s="1">
        <v>186</v>
      </c>
      <c r="O129" s="1">
        <v>105.8</v>
      </c>
      <c r="P129" s="1">
        <v>17.5</v>
      </c>
      <c r="Q129" s="1">
        <v>12.6</v>
      </c>
      <c r="R129" s="1">
        <v>2.1</v>
      </c>
      <c r="X129" s="1">
        <v>1.19</v>
      </c>
      <c r="Y129" s="1">
        <v>0.12</v>
      </c>
      <c r="Z129" s="1">
        <v>1.31</v>
      </c>
      <c r="AB129" s="1">
        <v>2.57</v>
      </c>
      <c r="AI129" s="1">
        <v>11.1</v>
      </c>
      <c r="AJ129" s="1" t="s">
        <v>406</v>
      </c>
      <c r="AK129" s="19">
        <v>62.5</v>
      </c>
      <c r="AL129" s="19">
        <v>132</v>
      </c>
      <c r="AN129" s="3">
        <v>1967</v>
      </c>
      <c r="AO129" s="39" t="s">
        <v>5332</v>
      </c>
      <c r="AQ129">
        <v>80601</v>
      </c>
      <c r="AR129" s="1" t="s">
        <v>858</v>
      </c>
    </row>
    <row r="130" spans="1:44" x14ac:dyDescent="0.25">
      <c r="A130" s="1">
        <v>168</v>
      </c>
      <c r="B130" s="1" t="s">
        <v>5233</v>
      </c>
      <c r="C130" s="1">
        <v>104</v>
      </c>
      <c r="D130" s="1" t="s">
        <v>6360</v>
      </c>
      <c r="E130" s="1" t="s">
        <v>706</v>
      </c>
      <c r="F130" s="1" t="s">
        <v>445</v>
      </c>
      <c r="G130" s="1">
        <v>8</v>
      </c>
      <c r="H130" s="1">
        <v>135</v>
      </c>
      <c r="I130" s="1">
        <v>24</v>
      </c>
      <c r="J130" s="1">
        <v>29</v>
      </c>
      <c r="K130" s="3">
        <v>460</v>
      </c>
      <c r="L130" s="2">
        <v>0.77</v>
      </c>
      <c r="M130" s="1">
        <v>32.6</v>
      </c>
      <c r="N130" s="1">
        <v>324</v>
      </c>
      <c r="O130" s="1">
        <v>184.3</v>
      </c>
      <c r="P130" s="1">
        <v>33.1</v>
      </c>
      <c r="Q130" s="1">
        <v>17.5</v>
      </c>
      <c r="R130" s="1">
        <v>3</v>
      </c>
      <c r="X130" s="1">
        <v>0.13</v>
      </c>
      <c r="Y130" s="1">
        <v>0.44</v>
      </c>
      <c r="Z130" s="1">
        <v>0.56999999999999995</v>
      </c>
      <c r="AB130" s="1">
        <v>3.1</v>
      </c>
      <c r="AI130" s="1">
        <v>16.600000000000001</v>
      </c>
      <c r="AJ130" s="1" t="s">
        <v>406</v>
      </c>
      <c r="AK130" s="19">
        <v>60.3</v>
      </c>
      <c r="AL130" s="19">
        <v>121</v>
      </c>
      <c r="AN130" s="3">
        <v>1967</v>
      </c>
      <c r="AO130" s="39" t="s">
        <v>5332</v>
      </c>
      <c r="AQ130">
        <v>80601</v>
      </c>
      <c r="AR130" s="1" t="s">
        <v>858</v>
      </c>
    </row>
    <row r="131" spans="1:44" x14ac:dyDescent="0.25">
      <c r="A131" s="1">
        <v>169</v>
      </c>
      <c r="B131" s="1" t="s">
        <v>5233</v>
      </c>
      <c r="C131" s="1">
        <v>104</v>
      </c>
      <c r="D131" s="1" t="s">
        <v>5618</v>
      </c>
      <c r="E131" s="1" t="s">
        <v>706</v>
      </c>
      <c r="F131" s="1" t="s">
        <v>445</v>
      </c>
      <c r="G131" s="1">
        <v>11</v>
      </c>
      <c r="H131" s="1">
        <v>150</v>
      </c>
      <c r="I131" s="1">
        <v>12</v>
      </c>
      <c r="J131" s="1">
        <v>14</v>
      </c>
      <c r="K131" s="3">
        <v>610</v>
      </c>
      <c r="L131" s="2">
        <v>0.42</v>
      </c>
      <c r="N131" s="1">
        <v>56</v>
      </c>
      <c r="O131" s="1">
        <v>32.6</v>
      </c>
      <c r="P131" s="1">
        <v>4.2</v>
      </c>
      <c r="Q131" s="1">
        <v>2.9</v>
      </c>
      <c r="R131" s="1">
        <v>0.9</v>
      </c>
      <c r="AB131" s="1">
        <v>7.5</v>
      </c>
      <c r="AI131" s="1">
        <v>18</v>
      </c>
      <c r="AJ131" s="1" t="s">
        <v>406</v>
      </c>
      <c r="AK131" s="19">
        <v>60.3</v>
      </c>
      <c r="AL131" s="19">
        <v>121</v>
      </c>
      <c r="AN131" s="3">
        <v>1967</v>
      </c>
      <c r="AO131" s="39" t="s">
        <v>5332</v>
      </c>
      <c r="AQ131">
        <v>80601</v>
      </c>
      <c r="AR131" s="1" t="s">
        <v>858</v>
      </c>
    </row>
    <row r="132" spans="1:44" x14ac:dyDescent="0.25">
      <c r="A132" s="1">
        <v>170</v>
      </c>
      <c r="B132" s="1" t="s">
        <v>1233</v>
      </c>
      <c r="C132" s="1">
        <v>101</v>
      </c>
      <c r="D132" s="1" t="s">
        <v>5627</v>
      </c>
      <c r="E132" s="1" t="s">
        <v>706</v>
      </c>
      <c r="F132" s="1" t="s">
        <v>445</v>
      </c>
      <c r="G132" s="1">
        <v>11</v>
      </c>
      <c r="H132" s="1">
        <v>130</v>
      </c>
      <c r="I132" s="1">
        <v>11</v>
      </c>
      <c r="J132" s="1">
        <v>14</v>
      </c>
      <c r="K132" s="3">
        <v>1024</v>
      </c>
      <c r="L132" s="2">
        <f>N132/((3098.22)*(1-EXP(-(0.009408)*I132))^(1.31634))</f>
        <v>0.71803007678925945</v>
      </c>
      <c r="N132" s="1">
        <v>105</v>
      </c>
      <c r="O132" s="1">
        <v>47.6</v>
      </c>
      <c r="P132" s="1">
        <v>4.8</v>
      </c>
      <c r="Q132" s="1">
        <v>4.5</v>
      </c>
      <c r="R132" s="1">
        <v>2.7</v>
      </c>
      <c r="AB132" s="1">
        <v>0.99</v>
      </c>
      <c r="AI132" s="1">
        <v>12.3</v>
      </c>
      <c r="AJ132" s="1" t="s">
        <v>406</v>
      </c>
      <c r="AK132" s="19">
        <v>62</v>
      </c>
      <c r="AL132" s="19">
        <v>130</v>
      </c>
      <c r="AN132" s="3">
        <v>1967</v>
      </c>
      <c r="AO132" s="39" t="s">
        <v>5332</v>
      </c>
      <c r="AQ132">
        <v>80601</v>
      </c>
      <c r="AR132" s="1" t="s">
        <v>858</v>
      </c>
    </row>
    <row r="133" spans="1:44" x14ac:dyDescent="0.25">
      <c r="A133" s="1">
        <v>171</v>
      </c>
      <c r="B133" s="1" t="s">
        <v>1233</v>
      </c>
      <c r="C133" s="1">
        <v>101</v>
      </c>
      <c r="D133" s="1" t="s">
        <v>6386</v>
      </c>
      <c r="E133" s="1" t="s">
        <v>706</v>
      </c>
      <c r="F133" s="1" t="s">
        <v>445</v>
      </c>
      <c r="G133" s="1">
        <v>10</v>
      </c>
      <c r="H133" s="1">
        <v>140</v>
      </c>
      <c r="I133" s="1">
        <v>16</v>
      </c>
      <c r="J133" s="1">
        <v>23</v>
      </c>
      <c r="K133" s="3">
        <v>452</v>
      </c>
      <c r="L133" s="2">
        <f>N133/((1948.03)*(1-EXP(-(0.015672)*I133))^(1.40829))</f>
        <v>0.59930862853332323</v>
      </c>
      <c r="N133" s="1">
        <v>140</v>
      </c>
      <c r="O133" s="1">
        <v>66.2</v>
      </c>
      <c r="P133" s="1">
        <v>8.5</v>
      </c>
      <c r="Q133" s="1">
        <v>7.1</v>
      </c>
      <c r="R133" s="1">
        <v>3.7</v>
      </c>
      <c r="X133" s="1">
        <v>0.02</v>
      </c>
      <c r="Y133" s="1">
        <v>0.01</v>
      </c>
      <c r="Z133" s="1">
        <v>0.03</v>
      </c>
      <c r="AB133" s="1">
        <v>4.2699999999999996</v>
      </c>
      <c r="AI133" s="1">
        <v>18.399999999999999</v>
      </c>
      <c r="AJ133" s="1" t="s">
        <v>406</v>
      </c>
      <c r="AK133" s="19">
        <v>62</v>
      </c>
      <c r="AL133" s="19">
        <v>130</v>
      </c>
      <c r="AN133" s="3">
        <v>1967</v>
      </c>
      <c r="AO133" s="39" t="s">
        <v>5332</v>
      </c>
      <c r="AQ133">
        <v>80601</v>
      </c>
      <c r="AR133" s="1" t="s">
        <v>858</v>
      </c>
    </row>
    <row r="134" spans="1:44" x14ac:dyDescent="0.25">
      <c r="A134" s="1">
        <v>172</v>
      </c>
      <c r="B134" s="1" t="s">
        <v>1233</v>
      </c>
      <c r="C134" s="1">
        <v>101</v>
      </c>
      <c r="D134" s="1" t="s">
        <v>5627</v>
      </c>
      <c r="E134" s="1" t="s">
        <v>706</v>
      </c>
      <c r="F134" s="1" t="s">
        <v>445</v>
      </c>
      <c r="G134" s="1">
        <v>10</v>
      </c>
      <c r="H134" s="1">
        <v>300</v>
      </c>
      <c r="I134" s="1">
        <v>18</v>
      </c>
      <c r="J134" s="1">
        <v>25</v>
      </c>
      <c r="K134" s="3">
        <v>348</v>
      </c>
      <c r="L134" s="2">
        <f>N134/((1948.03)*(1-EXP(-(0.015672)*I134))^(1.40829))</f>
        <v>0.52593652091266052</v>
      </c>
      <c r="N134" s="1">
        <v>142</v>
      </c>
      <c r="O134" s="1">
        <v>63.7</v>
      </c>
      <c r="P134" s="1">
        <v>7.8</v>
      </c>
      <c r="Q134" s="1">
        <v>4.7</v>
      </c>
      <c r="R134" s="1">
        <v>3</v>
      </c>
      <c r="AB134" s="1">
        <v>1.4</v>
      </c>
      <c r="AI134" s="1">
        <v>14</v>
      </c>
      <c r="AJ134" s="1" t="s">
        <v>406</v>
      </c>
      <c r="AK134" s="19">
        <v>62</v>
      </c>
      <c r="AL134" s="19">
        <v>130</v>
      </c>
      <c r="AN134" s="3">
        <v>1967</v>
      </c>
      <c r="AO134" s="39" t="s">
        <v>5332</v>
      </c>
      <c r="AQ134">
        <v>80601</v>
      </c>
      <c r="AR134" s="1" t="s">
        <v>858</v>
      </c>
    </row>
    <row r="135" spans="1:44" x14ac:dyDescent="0.25">
      <c r="A135" s="1">
        <v>173</v>
      </c>
      <c r="B135" s="1" t="s">
        <v>5216</v>
      </c>
      <c r="C135" s="1">
        <v>124</v>
      </c>
      <c r="D135" s="1" t="s">
        <v>5601</v>
      </c>
      <c r="E135" s="1" t="s">
        <v>706</v>
      </c>
      <c r="F135" s="1" t="s">
        <v>445</v>
      </c>
      <c r="G135" s="1">
        <v>9</v>
      </c>
      <c r="H135" s="1">
        <v>47</v>
      </c>
      <c r="I135" s="1">
        <v>10.3</v>
      </c>
      <c r="J135" s="1">
        <v>5.8</v>
      </c>
      <c r="K135" s="3">
        <v>4770</v>
      </c>
      <c r="L135" s="2">
        <f>N135/((4584.46)*(1-EXP(-(0.006602)*I135))^(1.49294))</f>
        <v>0.83784603343794983</v>
      </c>
      <c r="M135" s="1">
        <v>12.6</v>
      </c>
      <c r="N135" s="1">
        <v>66</v>
      </c>
      <c r="O135" s="1">
        <v>39</v>
      </c>
      <c r="P135" s="1">
        <v>6.5</v>
      </c>
      <c r="Q135" s="1">
        <v>5.6</v>
      </c>
      <c r="R135" s="1">
        <v>2.4</v>
      </c>
      <c r="Y135" s="1">
        <v>0.01</v>
      </c>
      <c r="AB135" s="1">
        <v>0.33</v>
      </c>
      <c r="AI135" s="1">
        <v>10.8</v>
      </c>
      <c r="AJ135" s="1" t="s">
        <v>406</v>
      </c>
      <c r="AK135" s="19">
        <v>62</v>
      </c>
      <c r="AL135" s="19">
        <v>130</v>
      </c>
      <c r="AN135" s="3">
        <v>1967</v>
      </c>
      <c r="AO135" s="39" t="s">
        <v>5332</v>
      </c>
      <c r="AQ135">
        <v>80601</v>
      </c>
      <c r="AR135" s="1" t="s">
        <v>4766</v>
      </c>
    </row>
    <row r="136" spans="1:44" x14ac:dyDescent="0.25">
      <c r="A136" s="1">
        <v>175</v>
      </c>
      <c r="B136" s="1" t="s">
        <v>1233</v>
      </c>
      <c r="C136" s="1">
        <v>101</v>
      </c>
      <c r="D136" s="1" t="s">
        <v>5627</v>
      </c>
      <c r="E136" s="1" t="s">
        <v>706</v>
      </c>
      <c r="F136" s="1" t="s">
        <v>445</v>
      </c>
      <c r="G136" s="1">
        <v>11</v>
      </c>
      <c r="H136" s="1">
        <v>90</v>
      </c>
      <c r="I136" s="1">
        <v>10</v>
      </c>
      <c r="J136" s="1">
        <v>14</v>
      </c>
      <c r="K136" s="3">
        <v>1010</v>
      </c>
      <c r="L136" s="2">
        <f>N136/((3098.22)*(1-EXP(-(0.009408)*I136))^(1.31634))</f>
        <v>0.6857807331558573</v>
      </c>
      <c r="M136" s="1">
        <v>15.8</v>
      </c>
      <c r="N136" s="1">
        <v>89</v>
      </c>
      <c r="O136" s="1">
        <v>40.1</v>
      </c>
      <c r="P136" s="1">
        <v>6.3</v>
      </c>
      <c r="Q136" s="1">
        <v>4.7</v>
      </c>
      <c r="R136" s="1">
        <v>2.8</v>
      </c>
      <c r="AB136" s="1">
        <v>10.8</v>
      </c>
      <c r="AJ136" s="1" t="s">
        <v>406</v>
      </c>
      <c r="AK136" s="19">
        <v>61</v>
      </c>
      <c r="AL136" s="19">
        <v>69</v>
      </c>
      <c r="AN136" s="3">
        <v>1973</v>
      </c>
      <c r="AQ136">
        <v>80611</v>
      </c>
      <c r="AR136" s="1" t="s">
        <v>4667</v>
      </c>
    </row>
    <row r="137" spans="1:44" x14ac:dyDescent="0.25">
      <c r="A137" s="1">
        <v>176</v>
      </c>
      <c r="B137" s="1" t="s">
        <v>1233</v>
      </c>
      <c r="C137" s="1">
        <v>101</v>
      </c>
      <c r="D137" s="1" t="s">
        <v>6404</v>
      </c>
      <c r="E137" s="1" t="s">
        <v>706</v>
      </c>
      <c r="F137" s="1" t="s">
        <v>445</v>
      </c>
      <c r="G137" s="1">
        <v>9</v>
      </c>
      <c r="H137" s="1">
        <v>100</v>
      </c>
      <c r="I137" s="1">
        <v>16</v>
      </c>
      <c r="J137" s="1">
        <v>16</v>
      </c>
      <c r="K137" s="3">
        <v>850</v>
      </c>
      <c r="L137" s="2">
        <f>N137/((1581.94)*(1-EXP(-(0.021301)*I137))^(1.51716))</f>
        <v>0.86954742679097652</v>
      </c>
      <c r="M137" s="1">
        <v>25.5</v>
      </c>
      <c r="N137" s="1">
        <v>209</v>
      </c>
      <c r="O137" s="1">
        <v>101</v>
      </c>
      <c r="P137" s="1">
        <v>11.8</v>
      </c>
      <c r="Q137" s="1">
        <v>6</v>
      </c>
      <c r="R137" s="1">
        <v>3.8</v>
      </c>
      <c r="AB137" s="1">
        <v>1.56</v>
      </c>
      <c r="AJ137" s="1" t="s">
        <v>406</v>
      </c>
      <c r="AK137" s="19">
        <v>61.1</v>
      </c>
      <c r="AL137" s="19">
        <v>73</v>
      </c>
      <c r="AN137" s="3">
        <v>1973</v>
      </c>
      <c r="AQ137">
        <v>80611</v>
      </c>
      <c r="AR137" s="1" t="s">
        <v>4667</v>
      </c>
    </row>
    <row r="138" spans="1:44" x14ac:dyDescent="0.25">
      <c r="A138" s="1">
        <v>177</v>
      </c>
      <c r="B138" s="1" t="s">
        <v>1233</v>
      </c>
      <c r="C138" s="1">
        <v>101</v>
      </c>
      <c r="D138" s="1" t="s">
        <v>5627</v>
      </c>
      <c r="E138" s="1" t="s">
        <v>706</v>
      </c>
      <c r="F138" s="1" t="s">
        <v>445</v>
      </c>
      <c r="G138" s="1">
        <v>10</v>
      </c>
      <c r="H138" s="1">
        <v>68</v>
      </c>
      <c r="I138" s="1">
        <v>10</v>
      </c>
      <c r="J138" s="1">
        <v>12</v>
      </c>
      <c r="K138" s="3">
        <v>2890</v>
      </c>
      <c r="L138" s="2">
        <f>N138/((1948.03)*(1-EXP(-(0.015672)*I138))^(1.40829))</f>
        <v>1.5334477695721116</v>
      </c>
      <c r="M138" s="1">
        <v>30</v>
      </c>
      <c r="N138" s="1">
        <v>197</v>
      </c>
      <c r="O138" s="1">
        <v>89.4</v>
      </c>
      <c r="P138" s="1">
        <v>12.3</v>
      </c>
      <c r="Q138" s="1">
        <v>8.5</v>
      </c>
      <c r="R138" s="1">
        <v>5.2</v>
      </c>
      <c r="AB138" s="1">
        <v>0.5</v>
      </c>
      <c r="AJ138" s="1" t="s">
        <v>406</v>
      </c>
      <c r="AK138" s="19">
        <v>61.1</v>
      </c>
      <c r="AL138" s="19">
        <v>73</v>
      </c>
      <c r="AN138" s="3">
        <v>1973</v>
      </c>
      <c r="AQ138">
        <v>80611</v>
      </c>
      <c r="AR138" s="1" t="s">
        <v>4667</v>
      </c>
    </row>
    <row r="139" spans="1:44" x14ac:dyDescent="0.25">
      <c r="A139" s="1">
        <v>179</v>
      </c>
      <c r="B139" s="1" t="s">
        <v>1233</v>
      </c>
      <c r="C139" s="1">
        <v>101</v>
      </c>
      <c r="D139" s="1" t="s">
        <v>6425</v>
      </c>
      <c r="E139" s="1" t="s">
        <v>740</v>
      </c>
      <c r="F139" s="1" t="s">
        <v>445</v>
      </c>
      <c r="G139" s="1">
        <v>8</v>
      </c>
      <c r="H139" s="1">
        <v>93</v>
      </c>
      <c r="I139" s="1">
        <v>19</v>
      </c>
      <c r="J139" s="1">
        <v>20</v>
      </c>
      <c r="K139" s="3">
        <v>879</v>
      </c>
      <c r="L139" s="2">
        <f>N139/((1668.67)*(1-EXP(-(0.022864)*I139))^(1.61028))</f>
        <v>1.2182956264131439</v>
      </c>
      <c r="M139" s="1">
        <v>39.299999999999997</v>
      </c>
      <c r="N139" s="1">
        <v>379</v>
      </c>
      <c r="O139" s="1">
        <v>166.8</v>
      </c>
      <c r="P139" s="1">
        <v>22.4</v>
      </c>
      <c r="Q139" s="1">
        <v>13.7</v>
      </c>
      <c r="R139" s="1">
        <v>5.8</v>
      </c>
      <c r="AB139" s="1">
        <v>5.3</v>
      </c>
      <c r="AI139" s="1">
        <v>7.9</v>
      </c>
      <c r="AJ139" s="1" t="s">
        <v>406</v>
      </c>
      <c r="AK139" s="19">
        <v>61</v>
      </c>
      <c r="AL139" s="19">
        <v>63</v>
      </c>
      <c r="AN139" s="3">
        <v>1975</v>
      </c>
      <c r="AQ139">
        <v>80611</v>
      </c>
      <c r="AR139" s="1" t="s">
        <v>266</v>
      </c>
    </row>
    <row r="140" spans="1:44" x14ac:dyDescent="0.25">
      <c r="A140" s="1">
        <v>180</v>
      </c>
      <c r="B140" s="1" t="s">
        <v>178</v>
      </c>
      <c r="C140" s="1">
        <v>102</v>
      </c>
      <c r="D140" s="1" t="s">
        <v>6409</v>
      </c>
      <c r="E140" s="1" t="s">
        <v>740</v>
      </c>
      <c r="F140" s="1" t="s">
        <v>445</v>
      </c>
      <c r="G140" s="1">
        <v>10</v>
      </c>
      <c r="H140" s="1">
        <v>220</v>
      </c>
      <c r="I140" s="1">
        <v>15</v>
      </c>
      <c r="J140" s="1">
        <v>13</v>
      </c>
      <c r="K140" s="3">
        <v>1433</v>
      </c>
      <c r="L140" s="2">
        <v>0.83</v>
      </c>
      <c r="M140" s="1">
        <v>23.5</v>
      </c>
      <c r="N140" s="1">
        <v>200</v>
      </c>
      <c r="O140" s="1">
        <v>85.7</v>
      </c>
      <c r="P140" s="1">
        <v>12.2</v>
      </c>
      <c r="Q140" s="1">
        <v>13.7</v>
      </c>
      <c r="R140" s="1">
        <v>9.6</v>
      </c>
      <c r="AB140" s="1">
        <v>5.7</v>
      </c>
      <c r="AJ140" s="1" t="s">
        <v>406</v>
      </c>
      <c r="AK140" s="19">
        <v>61</v>
      </c>
      <c r="AL140" s="19">
        <v>63</v>
      </c>
      <c r="AN140" s="3">
        <v>1975</v>
      </c>
      <c r="AQ140">
        <v>80611</v>
      </c>
      <c r="AR140" s="1" t="s">
        <v>266</v>
      </c>
    </row>
    <row r="141" spans="1:44" x14ac:dyDescent="0.25">
      <c r="A141" s="1">
        <v>183</v>
      </c>
      <c r="B141" s="1" t="s">
        <v>1233</v>
      </c>
      <c r="C141" s="1">
        <v>101</v>
      </c>
      <c r="D141" s="1" t="s">
        <v>5627</v>
      </c>
      <c r="E141" s="1" t="s">
        <v>706</v>
      </c>
      <c r="F141" s="1" t="s">
        <v>445</v>
      </c>
      <c r="G141" s="1">
        <v>11</v>
      </c>
      <c r="H141" s="1">
        <v>117</v>
      </c>
      <c r="I141" s="1">
        <v>13</v>
      </c>
      <c r="J141" s="1">
        <v>20</v>
      </c>
      <c r="K141" s="3">
        <v>465</v>
      </c>
      <c r="L141" s="2">
        <f>N141/((3098.22)*(1-EXP(-(0.009408)*I141))^(1.31634))</f>
        <v>0.59444674055819713</v>
      </c>
      <c r="M141" s="1">
        <v>16.100000000000001</v>
      </c>
      <c r="N141" s="1">
        <v>107</v>
      </c>
      <c r="O141" s="1">
        <v>48.7</v>
      </c>
      <c r="P141" s="1">
        <v>6.8</v>
      </c>
      <c r="Q141" s="1">
        <v>7.3</v>
      </c>
      <c r="R141" s="1">
        <v>3.7</v>
      </c>
      <c r="AB141" s="1">
        <v>0.4</v>
      </c>
      <c r="AJ141" s="1" t="s">
        <v>406</v>
      </c>
      <c r="AK141" s="19">
        <v>62.15</v>
      </c>
      <c r="AL141" s="19">
        <v>117.2</v>
      </c>
      <c r="AN141" s="3">
        <v>1973</v>
      </c>
      <c r="AQ141">
        <v>80601</v>
      </c>
      <c r="AR141" s="1" t="s">
        <v>4667</v>
      </c>
    </row>
    <row r="142" spans="1:44" x14ac:dyDescent="0.25">
      <c r="A142" s="1">
        <v>184</v>
      </c>
      <c r="B142" s="1" t="s">
        <v>1233</v>
      </c>
      <c r="C142" s="1">
        <v>101</v>
      </c>
      <c r="D142" s="1" t="s">
        <v>6481</v>
      </c>
      <c r="E142" s="1" t="s">
        <v>706</v>
      </c>
      <c r="F142" s="1" t="s">
        <v>445</v>
      </c>
      <c r="G142" s="1">
        <v>12</v>
      </c>
      <c r="H142" s="1">
        <v>172</v>
      </c>
      <c r="I142" s="1">
        <v>7</v>
      </c>
      <c r="J142" s="1">
        <v>10</v>
      </c>
      <c r="K142" s="3">
        <v>3552</v>
      </c>
      <c r="L142" s="2">
        <f>N142/((3098.22)*(1-EXP(-(0.009408)*I142))^(1.31634))</f>
        <v>1.3792523916978277</v>
      </c>
      <c r="M142" s="1">
        <v>24.8</v>
      </c>
      <c r="N142" s="1">
        <v>114</v>
      </c>
      <c r="O142" s="1">
        <v>53.2</v>
      </c>
      <c r="P142" s="1">
        <v>4.2</v>
      </c>
      <c r="Q142" s="1">
        <v>7.1</v>
      </c>
      <c r="R142" s="1">
        <v>3.9</v>
      </c>
      <c r="AB142" s="1">
        <v>0.81</v>
      </c>
      <c r="AI142" s="1">
        <v>9.4</v>
      </c>
      <c r="AJ142" s="1" t="s">
        <v>406</v>
      </c>
      <c r="AK142" s="19">
        <v>62</v>
      </c>
      <c r="AL142" s="19">
        <v>130</v>
      </c>
      <c r="AN142" s="3">
        <v>1973</v>
      </c>
      <c r="AQ142">
        <v>80601</v>
      </c>
      <c r="AR142" s="1" t="s">
        <v>4667</v>
      </c>
    </row>
    <row r="143" spans="1:44" x14ac:dyDescent="0.25">
      <c r="A143" s="1">
        <v>185</v>
      </c>
      <c r="B143" s="1" t="s">
        <v>1233</v>
      </c>
      <c r="C143" s="1">
        <v>101</v>
      </c>
      <c r="D143" s="1" t="s">
        <v>5627</v>
      </c>
      <c r="F143" s="1" t="s">
        <v>445</v>
      </c>
      <c r="G143" s="1">
        <v>8</v>
      </c>
      <c r="H143" s="1">
        <v>30</v>
      </c>
      <c r="I143" s="1">
        <v>9</v>
      </c>
      <c r="J143" s="1">
        <v>6</v>
      </c>
      <c r="K143" s="3">
        <v>8417</v>
      </c>
      <c r="L143" s="2">
        <f>N143/((1668.67)*(1-EXP(-(0.022864)*I143))^(1.61028))</f>
        <v>1.0343653533886745</v>
      </c>
      <c r="N143" s="1">
        <v>115</v>
      </c>
      <c r="O143" s="1">
        <v>51.9</v>
      </c>
      <c r="Q143" s="1">
        <v>6.1</v>
      </c>
      <c r="R143" s="1">
        <v>4.8</v>
      </c>
      <c r="AJ143" s="1" t="s">
        <v>406</v>
      </c>
      <c r="AK143" s="19">
        <v>56.25</v>
      </c>
      <c r="AL143" s="19">
        <v>85</v>
      </c>
      <c r="AN143" s="3">
        <v>1973</v>
      </c>
      <c r="AQ143">
        <v>80817</v>
      </c>
      <c r="AR143" s="1" t="s">
        <v>4664</v>
      </c>
    </row>
    <row r="144" spans="1:44" x14ac:dyDescent="0.25">
      <c r="A144" s="1">
        <v>186</v>
      </c>
      <c r="B144" s="1" t="s">
        <v>1233</v>
      </c>
      <c r="C144" s="1">
        <v>101</v>
      </c>
      <c r="D144" s="1" t="s">
        <v>5627</v>
      </c>
      <c r="F144" s="1" t="s">
        <v>445</v>
      </c>
      <c r="G144" s="1">
        <v>8</v>
      </c>
      <c r="H144" s="1">
        <v>45</v>
      </c>
      <c r="I144" s="1">
        <v>13</v>
      </c>
      <c r="J144" s="1">
        <v>10</v>
      </c>
      <c r="K144" s="3">
        <v>4253</v>
      </c>
      <c r="L144" s="2">
        <f>N144/((1668.67)*(1-EXP(-(0.022864)*I144))^(1.61028))</f>
        <v>1.1318506119932927</v>
      </c>
      <c r="N144" s="1">
        <v>212</v>
      </c>
      <c r="O144" s="1">
        <v>99</v>
      </c>
      <c r="Q144" s="1">
        <v>9.5</v>
      </c>
      <c r="R144" s="1">
        <v>5.5</v>
      </c>
      <c r="AJ144" s="1" t="s">
        <v>406</v>
      </c>
      <c r="AK144" s="19">
        <v>56.25</v>
      </c>
      <c r="AL144" s="19">
        <v>85</v>
      </c>
      <c r="AN144" s="3">
        <v>1973</v>
      </c>
      <c r="AQ144">
        <v>80817</v>
      </c>
      <c r="AR144" s="1" t="s">
        <v>4664</v>
      </c>
    </row>
    <row r="145" spans="1:44" x14ac:dyDescent="0.25">
      <c r="A145" s="1">
        <v>187</v>
      </c>
      <c r="B145" s="1" t="s">
        <v>1233</v>
      </c>
      <c r="C145" s="1">
        <v>101</v>
      </c>
      <c r="D145" s="1" t="s">
        <v>5627</v>
      </c>
      <c r="F145" s="1" t="s">
        <v>445</v>
      </c>
      <c r="G145" s="1">
        <v>8</v>
      </c>
      <c r="H145" s="1">
        <v>80</v>
      </c>
      <c r="I145" s="1">
        <v>20</v>
      </c>
      <c r="J145" s="1">
        <v>17</v>
      </c>
      <c r="K145" s="3">
        <v>1802</v>
      </c>
      <c r="L145" s="2">
        <f>N145/((1668.67)*(1-EXP(-(0.022864)*I145))^(1.61028))</f>
        <v>1.1199222427633702</v>
      </c>
      <c r="N145" s="1">
        <v>372</v>
      </c>
      <c r="O145" s="1">
        <v>173.2</v>
      </c>
      <c r="Q145" s="1">
        <v>18.2</v>
      </c>
      <c r="R145" s="1">
        <v>8.1</v>
      </c>
      <c r="AJ145" s="1" t="s">
        <v>406</v>
      </c>
      <c r="AK145" s="19">
        <v>56.25</v>
      </c>
      <c r="AL145" s="19">
        <v>85</v>
      </c>
      <c r="AN145" s="3">
        <v>1973</v>
      </c>
      <c r="AQ145">
        <v>80817</v>
      </c>
      <c r="AR145" s="1" t="s">
        <v>4664</v>
      </c>
    </row>
    <row r="146" spans="1:44" x14ac:dyDescent="0.25">
      <c r="A146" s="1">
        <v>188</v>
      </c>
      <c r="B146" s="1" t="s">
        <v>1233</v>
      </c>
      <c r="C146" s="1">
        <v>101</v>
      </c>
      <c r="D146" s="1" t="s">
        <v>5627</v>
      </c>
      <c r="F146" s="1" t="s">
        <v>445</v>
      </c>
      <c r="G146" s="1">
        <v>8</v>
      </c>
      <c r="H146" s="1">
        <v>104</v>
      </c>
      <c r="I146" s="1">
        <v>22</v>
      </c>
      <c r="J146" s="1">
        <v>20</v>
      </c>
      <c r="K146" s="3">
        <v>1391</v>
      </c>
      <c r="L146" s="2">
        <f>N146/((1668.67)*(1-EXP(-(0.022864)*I146))^(1.61028))</f>
        <v>1.1566287237272301</v>
      </c>
      <c r="N146" s="1">
        <v>433</v>
      </c>
      <c r="O146" s="1">
        <v>209.5</v>
      </c>
      <c r="Q146" s="1">
        <v>22.7</v>
      </c>
      <c r="R146" s="1">
        <v>7.4</v>
      </c>
      <c r="AJ146" s="1" t="s">
        <v>406</v>
      </c>
      <c r="AK146" s="19">
        <v>56.25</v>
      </c>
      <c r="AL146" s="19">
        <v>85</v>
      </c>
      <c r="AN146" s="3">
        <v>1973</v>
      </c>
      <c r="AQ146">
        <v>80817</v>
      </c>
      <c r="AR146" s="1" t="s">
        <v>4664</v>
      </c>
    </row>
    <row r="147" spans="1:44" x14ac:dyDescent="0.25">
      <c r="A147" s="1">
        <v>189</v>
      </c>
      <c r="B147" s="1" t="s">
        <v>1233</v>
      </c>
      <c r="C147" s="1">
        <v>101</v>
      </c>
      <c r="D147" s="1" t="s">
        <v>5627</v>
      </c>
      <c r="F147" s="1" t="s">
        <v>445</v>
      </c>
      <c r="G147" s="1">
        <v>8</v>
      </c>
      <c r="H147" s="1">
        <v>116</v>
      </c>
      <c r="I147" s="1">
        <v>24</v>
      </c>
      <c r="J147" s="1">
        <v>25</v>
      </c>
      <c r="K147" s="3">
        <v>884</v>
      </c>
      <c r="L147" s="2">
        <f>N147/((1668.67)*(1-EXP(-(0.022864)*I147))^(1.61028))</f>
        <v>1.1118124426875915</v>
      </c>
      <c r="N147" s="1">
        <v>463</v>
      </c>
      <c r="O147" s="1">
        <v>199.6</v>
      </c>
      <c r="Q147" s="1">
        <v>24.9</v>
      </c>
      <c r="R147" s="1">
        <v>6.6</v>
      </c>
      <c r="AJ147" s="1" t="s">
        <v>406</v>
      </c>
      <c r="AK147" s="19">
        <v>56.25</v>
      </c>
      <c r="AL147" s="19">
        <v>85</v>
      </c>
      <c r="AN147" s="3">
        <v>1973</v>
      </c>
      <c r="AQ147">
        <v>80817</v>
      </c>
      <c r="AR147" s="1" t="s">
        <v>4664</v>
      </c>
    </row>
    <row r="148" spans="1:44" x14ac:dyDescent="0.25">
      <c r="A148" s="1">
        <v>190</v>
      </c>
      <c r="B148" s="1" t="s">
        <v>1233</v>
      </c>
      <c r="C148" s="1">
        <v>101</v>
      </c>
      <c r="D148" s="1" t="s">
        <v>5627</v>
      </c>
      <c r="F148" s="1" t="s">
        <v>445</v>
      </c>
      <c r="G148" s="1">
        <v>8</v>
      </c>
      <c r="H148" s="1">
        <v>120</v>
      </c>
      <c r="I148" s="1">
        <v>25</v>
      </c>
      <c r="J148" s="1">
        <v>27</v>
      </c>
      <c r="K148" s="3">
        <v>756</v>
      </c>
      <c r="L148" s="2">
        <f>N148/((1668.67)*(1-EXP(-(0.022864)*I148))^(1.61028))</f>
        <v>1.0929050512196832</v>
      </c>
      <c r="N148" s="1">
        <v>478</v>
      </c>
      <c r="O148" s="1">
        <v>202.1</v>
      </c>
      <c r="Q148" s="1">
        <v>28.1</v>
      </c>
      <c r="R148" s="1">
        <v>6.6</v>
      </c>
      <c r="AJ148" s="1" t="s">
        <v>406</v>
      </c>
      <c r="AK148" s="19">
        <v>56.25</v>
      </c>
      <c r="AL148" s="19">
        <v>85</v>
      </c>
      <c r="AN148" s="3">
        <v>1973</v>
      </c>
      <c r="AQ148">
        <v>80817</v>
      </c>
      <c r="AR148" s="1" t="s">
        <v>4664</v>
      </c>
    </row>
    <row r="149" spans="1:44" x14ac:dyDescent="0.25">
      <c r="A149" s="1">
        <v>191</v>
      </c>
      <c r="B149" s="1" t="s">
        <v>1233</v>
      </c>
      <c r="C149" s="1">
        <v>101</v>
      </c>
      <c r="D149" s="1" t="s">
        <v>5627</v>
      </c>
      <c r="F149" s="1" t="s">
        <v>445</v>
      </c>
      <c r="G149" s="1">
        <v>7</v>
      </c>
      <c r="H149" s="1">
        <v>280</v>
      </c>
      <c r="I149" s="1">
        <v>30</v>
      </c>
      <c r="J149" s="1">
        <v>60</v>
      </c>
      <c r="K149" s="3">
        <v>157</v>
      </c>
      <c r="L149" s="2">
        <f>N149/((1824.17)*(1-EXP(-(0.023514)*I149))^(1.69151))</f>
        <v>1.0026545010925785</v>
      </c>
      <c r="N149" s="1">
        <v>578</v>
      </c>
      <c r="O149" s="1">
        <v>183.4</v>
      </c>
      <c r="Q149" s="1">
        <v>35.9</v>
      </c>
      <c r="R149" s="1">
        <v>3.9</v>
      </c>
      <c r="AJ149" s="1" t="s">
        <v>406</v>
      </c>
      <c r="AK149" s="19">
        <v>56.25</v>
      </c>
      <c r="AL149" s="19">
        <v>85</v>
      </c>
      <c r="AN149" s="3">
        <v>1973</v>
      </c>
      <c r="AQ149">
        <v>80817</v>
      </c>
      <c r="AR149" s="1" t="s">
        <v>4664</v>
      </c>
    </row>
    <row r="150" spans="1:44" x14ac:dyDescent="0.25">
      <c r="A150" s="1">
        <v>192</v>
      </c>
      <c r="B150" s="1" t="s">
        <v>1233</v>
      </c>
      <c r="C150" s="1">
        <v>101</v>
      </c>
      <c r="D150" s="1" t="s">
        <v>5627</v>
      </c>
      <c r="E150" s="1" t="s">
        <v>706</v>
      </c>
      <c r="F150" s="1" t="s">
        <v>445</v>
      </c>
      <c r="G150" s="1">
        <v>7</v>
      </c>
      <c r="H150" s="1">
        <v>22</v>
      </c>
      <c r="I150" s="1">
        <v>7.9</v>
      </c>
      <c r="J150" s="1">
        <v>6.1</v>
      </c>
      <c r="K150" s="3">
        <v>10500</v>
      </c>
      <c r="L150" s="2">
        <f>N150/((1824.17)*(1-EXP(-(0.023514)*I150))^(1.69151))</f>
        <v>1.6438737008203277</v>
      </c>
      <c r="M150" s="1">
        <v>30</v>
      </c>
      <c r="N150" s="1">
        <v>149</v>
      </c>
      <c r="O150" s="1">
        <v>57.3</v>
      </c>
      <c r="P150" s="1">
        <v>4.5999999999999996</v>
      </c>
      <c r="Q150" s="1">
        <v>6.1</v>
      </c>
      <c r="R150" s="1">
        <v>6.2</v>
      </c>
      <c r="S150" s="1">
        <v>14.2</v>
      </c>
      <c r="AA150" s="1">
        <v>5.0999999999999996</v>
      </c>
      <c r="AG150" s="1">
        <v>2.5</v>
      </c>
      <c r="AI150" s="1">
        <v>8.3000000000000007</v>
      </c>
      <c r="AJ150" s="1" t="s">
        <v>406</v>
      </c>
      <c r="AK150" s="19">
        <v>56</v>
      </c>
      <c r="AL150" s="19">
        <v>94</v>
      </c>
      <c r="AN150" s="3">
        <v>1972</v>
      </c>
      <c r="AO150" s="1">
        <v>18</v>
      </c>
      <c r="AQ150">
        <v>80817</v>
      </c>
      <c r="AR150" s="1" t="s">
        <v>4712</v>
      </c>
    </row>
    <row r="151" spans="1:44" x14ac:dyDescent="0.25">
      <c r="A151" s="1">
        <v>195</v>
      </c>
      <c r="B151" s="1" t="s">
        <v>1233</v>
      </c>
      <c r="C151" s="1">
        <v>101</v>
      </c>
      <c r="D151" s="1" t="s">
        <v>6482</v>
      </c>
      <c r="E151" s="1" t="s">
        <v>706</v>
      </c>
      <c r="F151" s="1" t="s">
        <v>445</v>
      </c>
      <c r="G151" s="1">
        <v>5</v>
      </c>
      <c r="H151" s="1">
        <v>33</v>
      </c>
      <c r="I151" s="1">
        <v>15</v>
      </c>
      <c r="J151" s="1">
        <v>14.2</v>
      </c>
      <c r="K151" s="3">
        <v>2474</v>
      </c>
      <c r="L151" s="2">
        <f>N151/((2111.2)*(1-EXP(-(0.024888)*I151))^(1.82531))</f>
        <v>1.2653684868022208</v>
      </c>
      <c r="M151" s="1">
        <v>39.9</v>
      </c>
      <c r="N151" s="1">
        <v>317.89999999999998</v>
      </c>
      <c r="O151" s="1">
        <v>115.56</v>
      </c>
      <c r="P151" s="1">
        <v>9.4</v>
      </c>
      <c r="Q151" s="1">
        <v>13.57</v>
      </c>
      <c r="R151" s="1">
        <v>7.45</v>
      </c>
      <c r="AG151" s="1">
        <v>6.74</v>
      </c>
      <c r="AJ151" s="1" t="s">
        <v>406</v>
      </c>
      <c r="AK151" s="19">
        <v>56</v>
      </c>
      <c r="AL151" s="19">
        <v>94</v>
      </c>
      <c r="AN151" s="3">
        <v>1972</v>
      </c>
      <c r="AO151" s="1">
        <v>17</v>
      </c>
      <c r="AQ151">
        <v>80817</v>
      </c>
      <c r="AR151" s="1" t="s">
        <v>4712</v>
      </c>
    </row>
    <row r="152" spans="1:44" x14ac:dyDescent="0.25">
      <c r="A152" s="1">
        <v>197</v>
      </c>
      <c r="B152" s="1" t="s">
        <v>1233</v>
      </c>
      <c r="C152" s="1">
        <v>101</v>
      </c>
      <c r="D152" s="1" t="s">
        <v>6482</v>
      </c>
      <c r="G152" s="1">
        <v>6</v>
      </c>
      <c r="H152" s="1">
        <v>66</v>
      </c>
      <c r="I152" s="1">
        <v>24.1</v>
      </c>
      <c r="J152" s="1">
        <v>30.2</v>
      </c>
      <c r="K152" s="3">
        <v>540</v>
      </c>
      <c r="L152" s="2">
        <f>N152/((1963.5)*(1-EXP(-(0.024337)*I152))^(1.76926))</f>
        <v>0.85215009677494735</v>
      </c>
      <c r="N152" s="1">
        <v>397.4</v>
      </c>
      <c r="O152" s="1">
        <v>152.94</v>
      </c>
      <c r="Q152" s="1">
        <v>25.53</v>
      </c>
      <c r="R152" s="1">
        <v>7.07</v>
      </c>
      <c r="AD152" s="1">
        <v>4.2</v>
      </c>
      <c r="AG152" s="1">
        <v>6.83</v>
      </c>
      <c r="AJ152" s="1" t="s">
        <v>406</v>
      </c>
      <c r="AK152" s="19">
        <v>56</v>
      </c>
      <c r="AL152" s="19">
        <v>94</v>
      </c>
      <c r="AN152" s="3">
        <v>1972</v>
      </c>
      <c r="AQ152">
        <v>80817</v>
      </c>
      <c r="AR152" s="1" t="s">
        <v>4712</v>
      </c>
    </row>
    <row r="153" spans="1:44" x14ac:dyDescent="0.25">
      <c r="A153" s="1">
        <v>198</v>
      </c>
      <c r="B153" s="1" t="s">
        <v>1233</v>
      </c>
      <c r="C153" s="1">
        <v>101</v>
      </c>
      <c r="D153" s="1" t="s">
        <v>5627</v>
      </c>
      <c r="E153" s="1" t="s">
        <v>706</v>
      </c>
      <c r="F153" s="1" t="s">
        <v>445</v>
      </c>
      <c r="G153" s="1">
        <v>6</v>
      </c>
      <c r="H153" s="1">
        <v>22</v>
      </c>
      <c r="I153" s="1">
        <v>8.6999999999999993</v>
      </c>
      <c r="J153" s="1">
        <v>7.5</v>
      </c>
      <c r="K153" s="3">
        <v>5825</v>
      </c>
      <c r="L153" s="2">
        <f>N153/((1963.5)*(1-EXP(-(0.024337)*I153))^(1.76926))</f>
        <v>1.2789210920226992</v>
      </c>
      <c r="M153" s="1">
        <v>25.9</v>
      </c>
      <c r="N153" s="1">
        <v>134</v>
      </c>
      <c r="O153" s="1">
        <v>92.1</v>
      </c>
      <c r="Q153" s="1">
        <v>10.85</v>
      </c>
      <c r="R153" s="1">
        <v>10.8</v>
      </c>
      <c r="AG153" s="1">
        <v>4.4000000000000004</v>
      </c>
      <c r="AJ153" s="1" t="s">
        <v>406</v>
      </c>
      <c r="AK153" s="19">
        <v>56</v>
      </c>
      <c r="AL153" s="19">
        <v>94</v>
      </c>
      <c r="AN153" s="3">
        <v>1976</v>
      </c>
      <c r="AQ153">
        <v>80817</v>
      </c>
      <c r="AR153" s="1" t="s">
        <v>4708</v>
      </c>
    </row>
    <row r="154" spans="1:44" x14ac:dyDescent="0.25">
      <c r="A154" s="1">
        <v>199</v>
      </c>
      <c r="B154" s="1" t="s">
        <v>1233</v>
      </c>
      <c r="C154" s="1">
        <v>101</v>
      </c>
      <c r="D154" s="1" t="s">
        <v>6482</v>
      </c>
      <c r="E154" s="1" t="s">
        <v>706</v>
      </c>
      <c r="F154" s="1" t="s">
        <v>445</v>
      </c>
      <c r="G154" s="1">
        <v>6</v>
      </c>
      <c r="H154" s="1">
        <v>66</v>
      </c>
      <c r="I154" s="1">
        <v>24.5</v>
      </c>
      <c r="J154" s="1">
        <v>30.4</v>
      </c>
      <c r="K154" s="3">
        <v>505</v>
      </c>
      <c r="L154" s="2">
        <f>N154/((1963.5)*(1-EXP(-(0.024337)*I154))^(1.76926))</f>
        <v>0.81651248935130316</v>
      </c>
      <c r="M154" s="1">
        <v>37.1</v>
      </c>
      <c r="N154" s="1">
        <v>389</v>
      </c>
      <c r="O154" s="1">
        <v>148.30000000000001</v>
      </c>
      <c r="Q154" s="1">
        <v>25.1</v>
      </c>
      <c r="R154" s="1">
        <v>7</v>
      </c>
      <c r="AG154" s="1">
        <v>6.8</v>
      </c>
      <c r="AJ154" s="1" t="s">
        <v>406</v>
      </c>
      <c r="AK154" s="19">
        <v>56</v>
      </c>
      <c r="AL154" s="19">
        <v>94</v>
      </c>
      <c r="AN154" s="3">
        <v>1976</v>
      </c>
      <c r="AQ154">
        <v>80817</v>
      </c>
      <c r="AR154" s="1" t="s">
        <v>4708</v>
      </c>
    </row>
    <row r="155" spans="1:44" x14ac:dyDescent="0.25">
      <c r="A155" s="1">
        <v>200</v>
      </c>
      <c r="B155" s="1" t="s">
        <v>1233</v>
      </c>
      <c r="C155" s="1">
        <v>101</v>
      </c>
      <c r="D155" s="1" t="s">
        <v>6482</v>
      </c>
      <c r="E155" s="1" t="s">
        <v>706</v>
      </c>
      <c r="F155" s="1" t="s">
        <v>445</v>
      </c>
      <c r="G155" s="1">
        <v>6</v>
      </c>
      <c r="H155" s="1">
        <v>66</v>
      </c>
      <c r="I155" s="1">
        <v>22.7</v>
      </c>
      <c r="J155" s="1">
        <v>29.2</v>
      </c>
      <c r="K155" s="3">
        <v>487</v>
      </c>
      <c r="L155" s="2">
        <f>N155/((1963.5)*(1-EXP(-(0.024337)*I155))^(1.76926))</f>
        <v>0.80259272369427959</v>
      </c>
      <c r="M155" s="1">
        <v>33</v>
      </c>
      <c r="N155" s="1">
        <v>346</v>
      </c>
      <c r="O155" s="1">
        <v>132.1</v>
      </c>
      <c r="Q155" s="1">
        <v>22.4</v>
      </c>
      <c r="R155" s="1">
        <v>6.2</v>
      </c>
      <c r="AC155" s="1">
        <v>1</v>
      </c>
      <c r="AG155" s="1">
        <v>6.1</v>
      </c>
      <c r="AI155" s="1">
        <v>8.1</v>
      </c>
      <c r="AJ155" s="1" t="s">
        <v>406</v>
      </c>
      <c r="AK155" s="19">
        <v>56</v>
      </c>
      <c r="AL155" s="19">
        <v>94</v>
      </c>
      <c r="AN155" s="3">
        <v>1976</v>
      </c>
      <c r="AQ155">
        <v>80817</v>
      </c>
      <c r="AR155" s="1" t="s">
        <v>4708</v>
      </c>
    </row>
    <row r="156" spans="1:44" x14ac:dyDescent="0.25">
      <c r="A156" s="1">
        <v>201</v>
      </c>
      <c r="B156" s="1" t="s">
        <v>1233</v>
      </c>
      <c r="C156" s="1">
        <v>101</v>
      </c>
      <c r="D156" s="1" t="s">
        <v>6481</v>
      </c>
      <c r="E156" s="1" t="s">
        <v>706</v>
      </c>
      <c r="F156" s="1" t="s">
        <v>445</v>
      </c>
      <c r="G156" s="1">
        <v>8</v>
      </c>
      <c r="H156" s="1">
        <v>73</v>
      </c>
      <c r="I156" s="1">
        <v>18.8</v>
      </c>
      <c r="J156" s="1">
        <v>18.100000000000001</v>
      </c>
      <c r="K156" s="3">
        <v>2033</v>
      </c>
      <c r="L156" s="2">
        <f>N156/((1668.67)*(1-EXP(-(0.022864)*I156))^(1.61028))</f>
        <v>1.4370383339562056</v>
      </c>
      <c r="M156" s="1">
        <v>52.2</v>
      </c>
      <c r="N156" s="1">
        <v>441</v>
      </c>
      <c r="O156" s="1">
        <v>163.30000000000001</v>
      </c>
      <c r="Q156" s="1">
        <v>10.1</v>
      </c>
      <c r="R156" s="1">
        <v>6.2</v>
      </c>
      <c r="AG156" s="1">
        <v>2.5</v>
      </c>
      <c r="AJ156" s="1" t="s">
        <v>406</v>
      </c>
      <c r="AK156" s="19">
        <v>56</v>
      </c>
      <c r="AL156" s="19">
        <v>94</v>
      </c>
      <c r="AN156" s="3">
        <v>1976</v>
      </c>
      <c r="AO156" s="1">
        <v>7</v>
      </c>
      <c r="AQ156">
        <v>80817</v>
      </c>
      <c r="AR156" s="1" t="s">
        <v>4708</v>
      </c>
    </row>
    <row r="157" spans="1:44" x14ac:dyDescent="0.25">
      <c r="A157" s="1">
        <v>202</v>
      </c>
      <c r="B157" s="1" t="s">
        <v>1233</v>
      </c>
      <c r="C157" s="1">
        <v>101</v>
      </c>
      <c r="D157" s="1" t="s">
        <v>6481</v>
      </c>
      <c r="E157" s="1" t="s">
        <v>706</v>
      </c>
      <c r="F157" s="1" t="s">
        <v>445</v>
      </c>
      <c r="G157" s="1">
        <v>6</v>
      </c>
      <c r="H157" s="1">
        <v>66</v>
      </c>
      <c r="I157" s="1">
        <v>21.7</v>
      </c>
      <c r="J157" s="1">
        <v>22.2</v>
      </c>
      <c r="K157" s="3">
        <v>1138</v>
      </c>
      <c r="L157" s="2">
        <f>N157/((1963.5)*(1-EXP(-(0.024337)*I157))^(1.76926))</f>
        <v>1.0616999330335337</v>
      </c>
      <c r="M157" s="1">
        <v>44</v>
      </c>
      <c r="N157" s="1">
        <v>431</v>
      </c>
      <c r="O157" s="1">
        <v>163.1</v>
      </c>
      <c r="P157" s="1">
        <v>7.3</v>
      </c>
      <c r="Q157" s="1">
        <v>14</v>
      </c>
      <c r="R157" s="1">
        <v>5</v>
      </c>
      <c r="AG157" s="1">
        <v>5.9</v>
      </c>
      <c r="AJ157" s="1" t="s">
        <v>406</v>
      </c>
      <c r="AK157" s="19">
        <v>56</v>
      </c>
      <c r="AL157" s="19">
        <v>94</v>
      </c>
      <c r="AN157" s="3">
        <v>1973</v>
      </c>
      <c r="AO157" s="1">
        <v>6</v>
      </c>
      <c r="AQ157">
        <v>80817</v>
      </c>
      <c r="AR157" s="1" t="s">
        <v>4712</v>
      </c>
    </row>
    <row r="158" spans="1:44" x14ac:dyDescent="0.25">
      <c r="A158" s="1">
        <v>203</v>
      </c>
      <c r="B158" s="1" t="s">
        <v>1233</v>
      </c>
      <c r="C158" s="1">
        <v>101</v>
      </c>
      <c r="D158" s="1" t="s">
        <v>6123</v>
      </c>
      <c r="E158" s="1" t="s">
        <v>706</v>
      </c>
      <c r="F158" s="1" t="s">
        <v>445</v>
      </c>
      <c r="G158" s="1">
        <v>7</v>
      </c>
      <c r="H158" s="1">
        <v>64</v>
      </c>
      <c r="I158" s="1">
        <v>20</v>
      </c>
      <c r="J158" s="1">
        <v>28</v>
      </c>
      <c r="K158" s="3">
        <v>446</v>
      </c>
      <c r="L158" s="2">
        <f>N158/((1824.17)*(1-EXP(-(0.023514)*I158))^(1.69151))</f>
        <v>0.68502081286120564</v>
      </c>
      <c r="M158" s="1">
        <v>27.5</v>
      </c>
      <c r="N158" s="1">
        <v>238</v>
      </c>
      <c r="O158" s="1">
        <v>86.4</v>
      </c>
      <c r="Q158" s="1">
        <v>25.9</v>
      </c>
      <c r="R158" s="1">
        <v>6.3</v>
      </c>
      <c r="AG158" s="1">
        <v>3.3</v>
      </c>
      <c r="AJ158" s="1" t="s">
        <v>406</v>
      </c>
      <c r="AK158" s="19">
        <v>56</v>
      </c>
      <c r="AL158" s="19">
        <v>94</v>
      </c>
      <c r="AN158" s="3">
        <v>1976</v>
      </c>
      <c r="AO158" s="1">
        <v>6</v>
      </c>
      <c r="AQ158">
        <v>80817</v>
      </c>
      <c r="AR158" s="1" t="s">
        <v>4708</v>
      </c>
    </row>
    <row r="159" spans="1:44" x14ac:dyDescent="0.25">
      <c r="A159" s="1">
        <v>204</v>
      </c>
      <c r="B159" s="1" t="s">
        <v>1233</v>
      </c>
      <c r="C159" s="1">
        <v>101</v>
      </c>
      <c r="D159" s="1" t="s">
        <v>6483</v>
      </c>
      <c r="E159" s="1" t="s">
        <v>706</v>
      </c>
      <c r="F159" s="1" t="s">
        <v>445</v>
      </c>
      <c r="G159" s="1">
        <v>6</v>
      </c>
      <c r="H159" s="1">
        <v>65</v>
      </c>
      <c r="I159" s="1">
        <v>21.8</v>
      </c>
      <c r="J159" s="1">
        <v>35.6</v>
      </c>
      <c r="K159" s="3">
        <v>269</v>
      </c>
      <c r="L159" s="2">
        <f>N159/((1963.5)*(1-EXP(-(0.024337)*I159))^(1.76926))</f>
        <v>0.64876961975995007</v>
      </c>
      <c r="M159" s="1">
        <v>26.8</v>
      </c>
      <c r="N159" s="1">
        <v>265</v>
      </c>
      <c r="O159" s="1">
        <v>97.1</v>
      </c>
      <c r="Q159" s="1">
        <v>25.7</v>
      </c>
      <c r="R159" s="1">
        <v>8</v>
      </c>
      <c r="AG159" s="1">
        <v>5.6</v>
      </c>
      <c r="AJ159" s="1" t="s">
        <v>406</v>
      </c>
      <c r="AK159" s="19">
        <v>56</v>
      </c>
      <c r="AL159" s="19">
        <v>94</v>
      </c>
      <c r="AN159" s="3">
        <v>1976</v>
      </c>
      <c r="AO159" s="1">
        <v>7</v>
      </c>
      <c r="AQ159">
        <v>80817</v>
      </c>
      <c r="AR159" s="1" t="s">
        <v>4708</v>
      </c>
    </row>
    <row r="160" spans="1:44" x14ac:dyDescent="0.25">
      <c r="A160" s="1">
        <v>205</v>
      </c>
      <c r="B160" s="1" t="s">
        <v>1233</v>
      </c>
      <c r="C160" s="1">
        <v>101</v>
      </c>
      <c r="D160" s="1" t="s">
        <v>6484</v>
      </c>
      <c r="E160" s="1" t="s">
        <v>706</v>
      </c>
      <c r="F160" s="1" t="s">
        <v>445</v>
      </c>
      <c r="G160" s="1">
        <v>6</v>
      </c>
      <c r="H160" s="1">
        <v>65</v>
      </c>
      <c r="I160" s="1">
        <v>21.9</v>
      </c>
      <c r="J160" s="1">
        <v>30.4</v>
      </c>
      <c r="K160" s="3">
        <v>288</v>
      </c>
      <c r="L160" s="2">
        <f>N160/((1963.5)*(1-EXP(-(0.024337)*I160))^(1.76926))</f>
        <v>0.61317025230950195</v>
      </c>
      <c r="M160" s="1">
        <v>24.8</v>
      </c>
      <c r="N160" s="1">
        <v>252</v>
      </c>
      <c r="O160" s="1">
        <v>91.2</v>
      </c>
      <c r="Q160" s="1">
        <v>15.2</v>
      </c>
      <c r="R160" s="1">
        <v>5</v>
      </c>
      <c r="AG160" s="1">
        <v>4.0999999999999996</v>
      </c>
      <c r="AJ160" s="1" t="s">
        <v>406</v>
      </c>
      <c r="AK160" s="19">
        <v>56</v>
      </c>
      <c r="AL160" s="19">
        <v>94</v>
      </c>
      <c r="AN160" s="3">
        <v>1976</v>
      </c>
      <c r="AO160" s="1">
        <v>7</v>
      </c>
      <c r="AQ160">
        <v>80817</v>
      </c>
      <c r="AR160" s="1" t="s">
        <v>4708</v>
      </c>
    </row>
    <row r="161" spans="1:44" x14ac:dyDescent="0.25">
      <c r="A161" s="1">
        <v>206</v>
      </c>
      <c r="B161" s="1" t="s">
        <v>1233</v>
      </c>
      <c r="C161" s="1">
        <v>101</v>
      </c>
      <c r="D161" s="1" t="s">
        <v>6484</v>
      </c>
      <c r="E161" s="1" t="s">
        <v>706</v>
      </c>
      <c r="F161" s="1" t="s">
        <v>445</v>
      </c>
      <c r="G161" s="1">
        <v>8</v>
      </c>
      <c r="H161" s="1">
        <v>77</v>
      </c>
      <c r="I161" s="1">
        <v>19.2</v>
      </c>
      <c r="J161" s="1">
        <v>25.1</v>
      </c>
      <c r="K161" s="3">
        <v>584</v>
      </c>
      <c r="L161" s="2">
        <f>N161/((1668.67)*(1-EXP(-(0.022864)*I161))^(1.61028))</f>
        <v>0.84046444572694534</v>
      </c>
      <c r="M161" s="1">
        <v>29.8</v>
      </c>
      <c r="N161" s="1">
        <v>265</v>
      </c>
      <c r="O161" s="1">
        <v>100.9</v>
      </c>
      <c r="P161" s="1">
        <v>4.5</v>
      </c>
      <c r="Q161" s="1">
        <v>17</v>
      </c>
      <c r="R161" s="1">
        <v>6.1</v>
      </c>
      <c r="AB161" s="1">
        <v>1.5</v>
      </c>
      <c r="AG161" s="1">
        <v>3.1</v>
      </c>
      <c r="AI161" s="1">
        <v>13.2</v>
      </c>
      <c r="AJ161" s="1" t="s">
        <v>406</v>
      </c>
      <c r="AK161" s="19">
        <v>56</v>
      </c>
      <c r="AL161" s="19">
        <v>94</v>
      </c>
      <c r="AN161" s="3">
        <v>1976</v>
      </c>
      <c r="AO161" s="1">
        <v>3</v>
      </c>
      <c r="AQ161">
        <v>80817</v>
      </c>
      <c r="AR161" s="1" t="s">
        <v>4712</v>
      </c>
    </row>
    <row r="162" spans="1:44" x14ac:dyDescent="0.25">
      <c r="A162" s="1">
        <v>207</v>
      </c>
      <c r="B162" s="1" t="s">
        <v>1233</v>
      </c>
      <c r="C162" s="1">
        <v>101</v>
      </c>
      <c r="D162" s="1" t="s">
        <v>6484</v>
      </c>
      <c r="E162" s="1" t="s">
        <v>706</v>
      </c>
      <c r="F162" s="1" t="s">
        <v>445</v>
      </c>
      <c r="G162" s="1">
        <v>8</v>
      </c>
      <c r="H162" s="1">
        <v>77</v>
      </c>
      <c r="I162" s="1">
        <v>18.899999999999999</v>
      </c>
      <c r="J162" s="1">
        <v>28.6</v>
      </c>
      <c r="K162" s="3">
        <v>347</v>
      </c>
      <c r="L162" s="2">
        <f>N162/((1668.67)*(1-EXP(-(0.022864)*I162))^(1.61028))</f>
        <v>0.64727968545800652</v>
      </c>
      <c r="M162" s="1">
        <v>23.4</v>
      </c>
      <c r="N162" s="1">
        <v>200</v>
      </c>
      <c r="O162" s="1">
        <v>77.8</v>
      </c>
      <c r="Q162" s="1">
        <v>16.2</v>
      </c>
      <c r="R162" s="1">
        <v>5.7</v>
      </c>
      <c r="AC162" s="1">
        <v>2.5</v>
      </c>
      <c r="AG162" s="1">
        <v>2.5</v>
      </c>
      <c r="AI162" s="1">
        <v>13.2</v>
      </c>
      <c r="AJ162" s="1" t="s">
        <v>406</v>
      </c>
      <c r="AK162" s="19">
        <v>56</v>
      </c>
      <c r="AL162" s="19">
        <v>94</v>
      </c>
      <c r="AN162" s="3">
        <v>1976</v>
      </c>
      <c r="AQ162">
        <v>80817</v>
      </c>
      <c r="AR162" s="1" t="s">
        <v>4708</v>
      </c>
    </row>
    <row r="163" spans="1:44" x14ac:dyDescent="0.25">
      <c r="A163" s="1">
        <v>209</v>
      </c>
      <c r="B163" s="1" t="s">
        <v>1233</v>
      </c>
      <c r="C163" s="1">
        <v>101</v>
      </c>
      <c r="D163" s="1" t="s">
        <v>5627</v>
      </c>
      <c r="F163" s="1" t="s">
        <v>445</v>
      </c>
      <c r="G163" s="1">
        <v>6</v>
      </c>
      <c r="H163" s="1">
        <v>70</v>
      </c>
      <c r="I163" s="1">
        <v>22</v>
      </c>
      <c r="J163" s="1">
        <v>33</v>
      </c>
      <c r="L163" s="2">
        <f>N163/((1963.5)*(1-EXP(-(0.024337)*I163))^(1.76926))</f>
        <v>0.60944234968326982</v>
      </c>
      <c r="N163" s="1">
        <v>252</v>
      </c>
      <c r="O163" s="1">
        <v>91.2</v>
      </c>
      <c r="P163" s="1">
        <v>4.0999999999999996</v>
      </c>
      <c r="Q163" s="1">
        <v>15.2</v>
      </c>
      <c r="R163" s="1">
        <v>5</v>
      </c>
      <c r="AJ163" s="1" t="s">
        <v>406</v>
      </c>
      <c r="AK163" s="19">
        <v>57</v>
      </c>
      <c r="AL163" s="19">
        <v>96</v>
      </c>
      <c r="AN163" s="3">
        <v>1973</v>
      </c>
      <c r="AQ163">
        <v>80601</v>
      </c>
      <c r="AR163" s="1" t="s">
        <v>4664</v>
      </c>
    </row>
    <row r="164" spans="1:44" x14ac:dyDescent="0.25">
      <c r="A164" s="1">
        <v>211</v>
      </c>
      <c r="B164" s="1" t="s">
        <v>1233</v>
      </c>
      <c r="C164" s="1">
        <v>101</v>
      </c>
      <c r="D164" s="1" t="s">
        <v>5627</v>
      </c>
      <c r="F164" s="1" t="s">
        <v>445</v>
      </c>
      <c r="G164" s="1">
        <v>6</v>
      </c>
      <c r="H164" s="1">
        <v>20</v>
      </c>
      <c r="I164" s="1">
        <v>8</v>
      </c>
      <c r="J164" s="1">
        <v>11</v>
      </c>
      <c r="L164" s="2">
        <f>N164/((1963.5)*(1-EXP(-(0.024337)*I164))^(1.76926))</f>
        <v>0.58919907069187127</v>
      </c>
      <c r="N164" s="1">
        <v>54</v>
      </c>
      <c r="O164" s="1">
        <v>19.600000000000001</v>
      </c>
      <c r="P164" s="1">
        <v>3.7</v>
      </c>
      <c r="Q164" s="1">
        <v>4.5</v>
      </c>
      <c r="R164" s="1">
        <v>3.4</v>
      </c>
      <c r="AB164" s="1">
        <v>0.92</v>
      </c>
      <c r="AI164" s="1">
        <v>13.4</v>
      </c>
      <c r="AJ164" s="1" t="s">
        <v>406</v>
      </c>
      <c r="AK164" s="19">
        <v>58</v>
      </c>
      <c r="AL164" s="19">
        <v>95</v>
      </c>
      <c r="AN164" s="3">
        <v>1973</v>
      </c>
      <c r="AQ164">
        <v>80601</v>
      </c>
      <c r="AR164" s="1" t="s">
        <v>4664</v>
      </c>
    </row>
    <row r="165" spans="1:44" x14ac:dyDescent="0.25">
      <c r="A165" s="1">
        <v>212</v>
      </c>
      <c r="B165" s="1" t="s">
        <v>1233</v>
      </c>
      <c r="C165" s="1">
        <v>101</v>
      </c>
      <c r="D165" s="1" t="s">
        <v>6385</v>
      </c>
      <c r="F165" s="1" t="s">
        <v>445</v>
      </c>
      <c r="G165" s="1">
        <v>6</v>
      </c>
      <c r="H165" s="1">
        <v>30</v>
      </c>
      <c r="I165" s="1">
        <v>13</v>
      </c>
      <c r="J165" s="1">
        <v>14</v>
      </c>
      <c r="L165" s="2">
        <f>N165/((1963.5)*(1-EXP(-(0.024337)*I165))^(1.76926))</f>
        <v>1.034967226514959</v>
      </c>
      <c r="N165" s="1">
        <v>202</v>
      </c>
      <c r="O165" s="1">
        <v>88</v>
      </c>
      <c r="P165" s="1">
        <v>21.9</v>
      </c>
      <c r="Q165" s="1">
        <v>8.9</v>
      </c>
      <c r="R165" s="1">
        <v>4.9000000000000004</v>
      </c>
      <c r="Y165" s="1">
        <v>0.46</v>
      </c>
      <c r="AB165" s="1">
        <v>0.78</v>
      </c>
      <c r="AI165" s="1">
        <v>11.5</v>
      </c>
      <c r="AJ165" s="1" t="s">
        <v>406</v>
      </c>
      <c r="AK165" s="19">
        <v>58</v>
      </c>
      <c r="AL165" s="19">
        <v>95</v>
      </c>
      <c r="AN165" s="3">
        <v>1973</v>
      </c>
      <c r="AQ165">
        <v>80601</v>
      </c>
      <c r="AR165" s="1" t="s">
        <v>4664</v>
      </c>
    </row>
    <row r="166" spans="1:44" x14ac:dyDescent="0.25">
      <c r="A166" s="1">
        <v>213</v>
      </c>
      <c r="B166" s="1" t="s">
        <v>1233</v>
      </c>
      <c r="C166" s="1">
        <v>101</v>
      </c>
      <c r="D166" s="1" t="s">
        <v>6382</v>
      </c>
      <c r="F166" s="1" t="s">
        <v>445</v>
      </c>
      <c r="G166" s="1">
        <v>5</v>
      </c>
      <c r="H166" s="1">
        <v>50</v>
      </c>
      <c r="I166" s="1">
        <v>21</v>
      </c>
      <c r="J166" s="1">
        <v>26</v>
      </c>
      <c r="L166" s="2">
        <f>N166/((2111.2)*(1-EXP(-(0.024888)*I166))^(1.82531))</f>
        <v>0.80141060057965918</v>
      </c>
      <c r="N166" s="1">
        <v>328</v>
      </c>
      <c r="O166" s="1">
        <v>131.19999999999999</v>
      </c>
      <c r="P166" s="1">
        <v>23.2</v>
      </c>
      <c r="Q166" s="1">
        <v>13.4</v>
      </c>
      <c r="R166" s="1">
        <v>6.4</v>
      </c>
      <c r="AB166" s="1">
        <v>0.94</v>
      </c>
      <c r="AI166" s="1">
        <v>11.8</v>
      </c>
      <c r="AJ166" s="1" t="s">
        <v>406</v>
      </c>
      <c r="AK166" s="19">
        <v>58</v>
      </c>
      <c r="AL166" s="19">
        <v>95</v>
      </c>
      <c r="AN166" s="3">
        <v>1973</v>
      </c>
      <c r="AQ166">
        <v>80601</v>
      </c>
      <c r="AR166" s="1" t="s">
        <v>4664</v>
      </c>
    </row>
    <row r="167" spans="1:44" x14ac:dyDescent="0.25">
      <c r="A167" s="1">
        <v>214</v>
      </c>
      <c r="B167" s="1" t="s">
        <v>1233</v>
      </c>
      <c r="C167" s="1">
        <v>101</v>
      </c>
      <c r="D167" s="1" t="s">
        <v>5627</v>
      </c>
      <c r="F167" s="1" t="s">
        <v>445</v>
      </c>
      <c r="G167" s="1">
        <v>7</v>
      </c>
      <c r="H167" s="1">
        <v>100</v>
      </c>
      <c r="I167" s="1">
        <v>25</v>
      </c>
      <c r="J167" s="1">
        <v>32</v>
      </c>
      <c r="L167" s="2">
        <f>N167/((1824.17)*(1-EXP(-(0.023514)*I167))^(1.69151))</f>
        <v>1.0889986068526742</v>
      </c>
      <c r="N167" s="1">
        <v>504</v>
      </c>
      <c r="O167" s="1">
        <v>220</v>
      </c>
      <c r="P167" s="1">
        <v>23.3</v>
      </c>
      <c r="Q167" s="1">
        <v>20.5</v>
      </c>
      <c r="R167" s="1">
        <v>7.7</v>
      </c>
      <c r="Y167" s="1">
        <v>0.11</v>
      </c>
      <c r="AB167" s="1">
        <v>2.2400000000000002</v>
      </c>
      <c r="AI167" s="1">
        <v>13.5</v>
      </c>
      <c r="AJ167" s="1" t="s">
        <v>406</v>
      </c>
      <c r="AK167" s="19">
        <v>58</v>
      </c>
      <c r="AL167" s="19">
        <v>95</v>
      </c>
      <c r="AN167" s="3">
        <v>1973</v>
      </c>
      <c r="AQ167">
        <v>80601</v>
      </c>
      <c r="AR167" s="1" t="s">
        <v>4664</v>
      </c>
    </row>
    <row r="168" spans="1:44" x14ac:dyDescent="0.25">
      <c r="A168" s="1">
        <v>215</v>
      </c>
      <c r="B168" s="1" t="s">
        <v>1233</v>
      </c>
      <c r="C168" s="1">
        <v>101</v>
      </c>
      <c r="D168" s="1" t="s">
        <v>6483</v>
      </c>
      <c r="F168" s="1" t="s">
        <v>445</v>
      </c>
      <c r="G168" s="1">
        <v>8</v>
      </c>
      <c r="H168" s="1">
        <v>170</v>
      </c>
      <c r="I168" s="1">
        <v>24</v>
      </c>
      <c r="J168" s="1">
        <v>45</v>
      </c>
      <c r="L168" s="2">
        <f>N168/((1668.67)*(1-EXP(-(0.022864)*I168))^(1.61028))</f>
        <v>1.3135235553998112</v>
      </c>
      <c r="N168" s="1">
        <v>547</v>
      </c>
      <c r="O168" s="1">
        <v>237.7</v>
      </c>
      <c r="P168" s="1">
        <v>56.3</v>
      </c>
      <c r="Q168" s="1">
        <v>19.8</v>
      </c>
      <c r="R168" s="1">
        <v>3.4</v>
      </c>
      <c r="Y168" s="1">
        <v>0.37</v>
      </c>
      <c r="AB168" s="1">
        <v>3.11</v>
      </c>
      <c r="AI168" s="1">
        <v>17.2</v>
      </c>
      <c r="AJ168" s="1" t="s">
        <v>406</v>
      </c>
      <c r="AK168" s="19">
        <v>58</v>
      </c>
      <c r="AL168" s="19">
        <v>95</v>
      </c>
      <c r="AN168" s="3">
        <v>1973</v>
      </c>
      <c r="AQ168">
        <v>80601</v>
      </c>
      <c r="AR168" s="1" t="s">
        <v>4664</v>
      </c>
    </row>
    <row r="169" spans="1:44" x14ac:dyDescent="0.25">
      <c r="A169" s="1">
        <v>216</v>
      </c>
      <c r="B169" s="1" t="s">
        <v>1233</v>
      </c>
      <c r="C169" s="1">
        <v>101</v>
      </c>
      <c r="D169" s="1" t="s">
        <v>6484</v>
      </c>
      <c r="F169" s="1" t="s">
        <v>445</v>
      </c>
      <c r="G169" s="1">
        <v>8</v>
      </c>
      <c r="H169" s="1">
        <v>70</v>
      </c>
      <c r="I169" s="1">
        <v>16.8</v>
      </c>
      <c r="J169" s="1">
        <v>16</v>
      </c>
      <c r="K169" s="3">
        <v>1698</v>
      </c>
      <c r="L169" s="2">
        <f>N169/((1668.67)*(1-EXP(-(0.022864)*I169))^(1.61028))</f>
        <v>1.0642182772556725</v>
      </c>
      <c r="M169" s="1">
        <v>33.9</v>
      </c>
      <c r="N169" s="1">
        <v>282</v>
      </c>
      <c r="O169" s="1">
        <v>128.19999999999999</v>
      </c>
      <c r="P169" s="1">
        <v>8.8000000000000007</v>
      </c>
      <c r="Q169" s="1">
        <v>6.6</v>
      </c>
      <c r="R169" s="1">
        <v>4.8</v>
      </c>
      <c r="S169" s="1">
        <v>39.6</v>
      </c>
      <c r="AB169" s="1">
        <v>0.36499999999999999</v>
      </c>
      <c r="AI169" s="1">
        <v>13.7</v>
      </c>
      <c r="AJ169" s="1" t="s">
        <v>406</v>
      </c>
      <c r="AK169" s="19">
        <v>56.3</v>
      </c>
      <c r="AL169" s="19">
        <v>101.5</v>
      </c>
      <c r="AN169" s="3">
        <v>1973</v>
      </c>
      <c r="AQ169">
        <v>80601</v>
      </c>
      <c r="AR169" s="1" t="s">
        <v>4668</v>
      </c>
    </row>
    <row r="170" spans="1:44" x14ac:dyDescent="0.25">
      <c r="A170" s="1">
        <v>217</v>
      </c>
      <c r="B170" s="1" t="s">
        <v>1233</v>
      </c>
      <c r="C170" s="1">
        <v>101</v>
      </c>
      <c r="D170" s="1" t="s">
        <v>5998</v>
      </c>
      <c r="F170" s="1" t="s">
        <v>445</v>
      </c>
      <c r="G170" s="1">
        <v>8</v>
      </c>
      <c r="H170" s="1">
        <v>75</v>
      </c>
      <c r="I170" s="1">
        <v>18.399999999999999</v>
      </c>
      <c r="J170" s="1">
        <v>18.7</v>
      </c>
      <c r="K170" s="3">
        <v>1587</v>
      </c>
      <c r="L170" s="2">
        <f>N170/((1668.67)*(1-EXP(-(0.022864)*I170))^(1.61028))</f>
        <v>0.87780727048534091</v>
      </c>
      <c r="M170" s="1">
        <v>26.9</v>
      </c>
      <c r="N170" s="1">
        <v>262</v>
      </c>
      <c r="O170" s="1">
        <v>108.9</v>
      </c>
      <c r="P170" s="1">
        <v>10.5</v>
      </c>
      <c r="Q170" s="1">
        <v>7</v>
      </c>
      <c r="R170" s="1">
        <v>6.3</v>
      </c>
      <c r="S170" s="1">
        <v>58.2</v>
      </c>
      <c r="AB170" s="1">
        <v>0.94799999999999995</v>
      </c>
      <c r="AI170" s="1">
        <v>14.5</v>
      </c>
      <c r="AJ170" s="1" t="s">
        <v>406</v>
      </c>
      <c r="AK170" s="19">
        <v>56.3</v>
      </c>
      <c r="AL170" s="19">
        <v>101.5</v>
      </c>
      <c r="AN170" s="3">
        <v>1973</v>
      </c>
      <c r="AQ170">
        <v>80601</v>
      </c>
      <c r="AR170" s="1" t="s">
        <v>4668</v>
      </c>
    </row>
    <row r="171" spans="1:44" x14ac:dyDescent="0.25">
      <c r="A171" s="1">
        <v>218</v>
      </c>
      <c r="B171" s="1" t="s">
        <v>1233</v>
      </c>
      <c r="C171" s="1">
        <v>101</v>
      </c>
      <c r="D171" s="1" t="s">
        <v>6386</v>
      </c>
      <c r="F171" s="1" t="s">
        <v>445</v>
      </c>
      <c r="G171" s="1">
        <v>8</v>
      </c>
      <c r="H171" s="1">
        <v>150</v>
      </c>
      <c r="I171" s="1">
        <v>25</v>
      </c>
      <c r="J171" s="1">
        <v>25.1</v>
      </c>
      <c r="K171" s="3">
        <v>755</v>
      </c>
      <c r="L171" s="2">
        <f>N171/((1668.67)*(1-EXP(-(0.022864)*I171))^(1.61028))</f>
        <v>1.2346626101644957</v>
      </c>
      <c r="M171" s="1">
        <v>42.7</v>
      </c>
      <c r="N171" s="1">
        <v>540</v>
      </c>
      <c r="O171" s="1">
        <v>254</v>
      </c>
      <c r="P171" s="1">
        <v>38</v>
      </c>
      <c r="Q171" s="1">
        <v>16.899999999999999</v>
      </c>
      <c r="R171" s="1">
        <v>4.5999999999999996</v>
      </c>
      <c r="S171" s="1">
        <v>49.4</v>
      </c>
      <c r="AB171" s="1">
        <v>1.2250000000000001</v>
      </c>
      <c r="AI171" s="1">
        <v>11.8</v>
      </c>
      <c r="AJ171" s="1" t="s">
        <v>406</v>
      </c>
      <c r="AK171" s="19">
        <v>56.3</v>
      </c>
      <c r="AL171" s="19">
        <v>101.5</v>
      </c>
      <c r="AN171" s="3">
        <v>1973</v>
      </c>
      <c r="AQ171">
        <v>80601</v>
      </c>
      <c r="AR171" s="1" t="s">
        <v>579</v>
      </c>
    </row>
    <row r="172" spans="1:44" x14ac:dyDescent="0.25">
      <c r="A172" s="1">
        <v>219</v>
      </c>
      <c r="B172" s="1" t="s">
        <v>1233</v>
      </c>
      <c r="C172" s="1">
        <v>101</v>
      </c>
      <c r="D172" s="1" t="s">
        <v>6303</v>
      </c>
      <c r="F172" s="1" t="s">
        <v>445</v>
      </c>
      <c r="G172" s="1">
        <v>9</v>
      </c>
      <c r="H172" s="1">
        <v>95</v>
      </c>
      <c r="I172" s="1">
        <v>19</v>
      </c>
      <c r="J172" s="1">
        <v>19.399999999999999</v>
      </c>
      <c r="K172" s="3">
        <v>1706</v>
      </c>
      <c r="L172" s="2">
        <f>N172/((1581.94)*(1-EXP(-(0.021301)*I172))^(1.51716))</f>
        <v>1.3117176040559582</v>
      </c>
      <c r="M172" s="1">
        <v>39.5</v>
      </c>
      <c r="N172" s="1">
        <v>391</v>
      </c>
      <c r="O172" s="1">
        <v>163.4</v>
      </c>
      <c r="P172" s="1">
        <v>8</v>
      </c>
      <c r="Q172" s="1">
        <v>12.4</v>
      </c>
      <c r="R172" s="1">
        <v>6</v>
      </c>
      <c r="S172" s="1">
        <v>64.3</v>
      </c>
      <c r="AB172" s="1">
        <v>1.3819999999999999</v>
      </c>
      <c r="AI172" s="1">
        <v>15.5</v>
      </c>
      <c r="AJ172" s="1" t="s">
        <v>406</v>
      </c>
      <c r="AK172" s="19">
        <v>56.3</v>
      </c>
      <c r="AL172" s="19">
        <v>101.5</v>
      </c>
      <c r="AN172" s="3">
        <v>1973</v>
      </c>
      <c r="AQ172">
        <v>80601</v>
      </c>
      <c r="AR172" s="1" t="s">
        <v>4668</v>
      </c>
    </row>
    <row r="173" spans="1:44" x14ac:dyDescent="0.25">
      <c r="A173" s="1">
        <v>220</v>
      </c>
      <c r="B173" s="1" t="s">
        <v>1233</v>
      </c>
      <c r="C173" s="1">
        <v>101</v>
      </c>
      <c r="D173" s="1" t="s">
        <v>6005</v>
      </c>
      <c r="F173" s="1" t="s">
        <v>445</v>
      </c>
      <c r="G173" s="1">
        <v>8</v>
      </c>
      <c r="H173" s="1">
        <v>200</v>
      </c>
      <c r="I173" s="1">
        <v>24</v>
      </c>
      <c r="J173" s="1">
        <v>26.1</v>
      </c>
      <c r="K173" s="3">
        <v>1280</v>
      </c>
      <c r="L173" s="2">
        <f>N173/((1668.67)*(1-EXP(-(0.022864)*I173))^(1.61028))</f>
        <v>1.3519447197259482</v>
      </c>
      <c r="M173" s="1">
        <v>45.5</v>
      </c>
      <c r="N173" s="1">
        <v>563</v>
      </c>
      <c r="O173" s="1">
        <v>284.5</v>
      </c>
      <c r="P173" s="1">
        <v>37.1</v>
      </c>
      <c r="Q173" s="1">
        <v>15.2</v>
      </c>
      <c r="R173" s="1">
        <v>4.5</v>
      </c>
      <c r="S173" s="1">
        <v>77.400000000000006</v>
      </c>
      <c r="AB173" s="1">
        <v>1.0289999999999999</v>
      </c>
      <c r="AI173" s="1">
        <v>17.100000000000001</v>
      </c>
      <c r="AJ173" s="1" t="s">
        <v>406</v>
      </c>
      <c r="AK173" s="19">
        <v>56.3</v>
      </c>
      <c r="AL173" s="19">
        <v>101.5</v>
      </c>
      <c r="AN173" s="3">
        <v>1973</v>
      </c>
      <c r="AQ173">
        <v>80601</v>
      </c>
      <c r="AR173" s="1" t="s">
        <v>579</v>
      </c>
    </row>
    <row r="174" spans="1:44" x14ac:dyDescent="0.25">
      <c r="A174" s="1">
        <v>221</v>
      </c>
      <c r="B174" s="1" t="s">
        <v>1233</v>
      </c>
      <c r="C174" s="1">
        <v>101</v>
      </c>
      <c r="D174" s="1" t="s">
        <v>5627</v>
      </c>
      <c r="F174" s="1" t="s">
        <v>445</v>
      </c>
      <c r="G174" s="1">
        <v>8</v>
      </c>
      <c r="H174" s="1">
        <v>170</v>
      </c>
      <c r="I174" s="1">
        <v>25</v>
      </c>
      <c r="J174" s="1">
        <v>26.4</v>
      </c>
      <c r="K174" s="3">
        <v>663</v>
      </c>
      <c r="L174" s="2">
        <f>N174/((1668.67)*(1-EXP(-(0.022864)*I174))^(1.61028))</f>
        <v>1.2255169612003143</v>
      </c>
      <c r="M174" s="1">
        <v>41.7</v>
      </c>
      <c r="N174" s="1">
        <v>536</v>
      </c>
      <c r="O174" s="1">
        <v>245</v>
      </c>
      <c r="P174" s="1">
        <v>33.299999999999997</v>
      </c>
      <c r="Q174" s="1">
        <v>13.7</v>
      </c>
      <c r="R174" s="1">
        <v>5.0999999999999996</v>
      </c>
      <c r="S174" s="1">
        <v>70.900000000000006</v>
      </c>
      <c r="AB174" s="1">
        <v>1.415</v>
      </c>
      <c r="AI174" s="1">
        <v>16.399999999999999</v>
      </c>
      <c r="AJ174" s="1" t="s">
        <v>406</v>
      </c>
      <c r="AK174" s="19">
        <v>56.3</v>
      </c>
      <c r="AL174" s="19">
        <v>101.5</v>
      </c>
      <c r="AN174" s="3">
        <v>1973</v>
      </c>
      <c r="AQ174">
        <v>80601</v>
      </c>
      <c r="AR174" s="1" t="s">
        <v>579</v>
      </c>
    </row>
    <row r="175" spans="1:44" x14ac:dyDescent="0.25">
      <c r="A175" s="1">
        <v>222</v>
      </c>
      <c r="B175" s="1" t="s">
        <v>1233</v>
      </c>
      <c r="C175" s="1">
        <v>101</v>
      </c>
      <c r="D175" s="1" t="s">
        <v>5627</v>
      </c>
      <c r="F175" s="1" t="s">
        <v>445</v>
      </c>
      <c r="G175" s="1">
        <v>5</v>
      </c>
      <c r="H175" s="1">
        <v>30</v>
      </c>
      <c r="I175" s="1">
        <v>15</v>
      </c>
      <c r="J175" s="1">
        <v>14</v>
      </c>
      <c r="L175" s="2">
        <f>N175/((2111.2)*(1-EXP(-(0.024888)*I175))^(1.82531))</f>
        <v>1.1702369774138186</v>
      </c>
      <c r="N175" s="1">
        <v>294</v>
      </c>
      <c r="O175" s="1">
        <v>122.4</v>
      </c>
      <c r="P175" s="1">
        <v>9.9</v>
      </c>
      <c r="Q175" s="1">
        <v>13.7</v>
      </c>
      <c r="R175" s="1">
        <v>9.1999999999999993</v>
      </c>
      <c r="AG175" s="1">
        <v>4.8</v>
      </c>
      <c r="AJ175" s="1" t="s">
        <v>406</v>
      </c>
      <c r="AK175" s="19">
        <v>53.5</v>
      </c>
      <c r="AL175" s="19">
        <v>92</v>
      </c>
      <c r="AN175" s="3">
        <v>1973</v>
      </c>
      <c r="AQ175">
        <v>80817</v>
      </c>
      <c r="AR175" s="1" t="s">
        <v>4664</v>
      </c>
    </row>
    <row r="176" spans="1:44" x14ac:dyDescent="0.25">
      <c r="A176" s="1">
        <v>226</v>
      </c>
      <c r="B176" s="1" t="s">
        <v>1233</v>
      </c>
      <c r="C176" s="1">
        <v>101</v>
      </c>
      <c r="D176" s="1" t="s">
        <v>5627</v>
      </c>
      <c r="F176" s="1" t="s">
        <v>445</v>
      </c>
      <c r="G176" s="1">
        <v>7</v>
      </c>
      <c r="H176" s="1">
        <v>90</v>
      </c>
      <c r="I176" s="1">
        <v>25</v>
      </c>
      <c r="J176" s="1">
        <v>30</v>
      </c>
      <c r="K176" s="3">
        <v>557</v>
      </c>
      <c r="L176" s="2">
        <f>N176/((1824.17)*(1-EXP(-(0.023514)*I176))^(1.69151))</f>
        <v>0.93990951186689142</v>
      </c>
      <c r="N176" s="1">
        <v>435</v>
      </c>
      <c r="O176" s="1">
        <v>206.5</v>
      </c>
      <c r="P176" s="1">
        <v>9.3000000000000007</v>
      </c>
      <c r="Q176" s="1">
        <v>19.600000000000001</v>
      </c>
      <c r="R176" s="1">
        <v>7.8</v>
      </c>
      <c r="AJ176" s="1" t="s">
        <v>406</v>
      </c>
      <c r="AK176" s="19">
        <v>53.5</v>
      </c>
      <c r="AL176" s="19">
        <v>92</v>
      </c>
      <c r="AN176" s="3">
        <v>1973</v>
      </c>
      <c r="AQ176">
        <v>80817</v>
      </c>
      <c r="AR176" s="1" t="s">
        <v>4664</v>
      </c>
    </row>
    <row r="177" spans="1:44" x14ac:dyDescent="0.25">
      <c r="A177" s="1">
        <v>227</v>
      </c>
      <c r="B177" s="1" t="s">
        <v>1233</v>
      </c>
      <c r="C177" s="1">
        <v>101</v>
      </c>
      <c r="D177" s="1" t="s">
        <v>5627</v>
      </c>
      <c r="F177" s="1" t="s">
        <v>445</v>
      </c>
      <c r="G177" s="1">
        <v>6</v>
      </c>
      <c r="H177" s="1">
        <v>80</v>
      </c>
      <c r="I177" s="1">
        <v>26</v>
      </c>
      <c r="J177" s="1">
        <v>32</v>
      </c>
      <c r="K177" s="3">
        <v>382</v>
      </c>
      <c r="L177" s="2">
        <f>N177/((1963.5)*(1-EXP(-(0.024337)*I177))^(1.76926))</f>
        <v>0.68274445397910211</v>
      </c>
      <c r="N177" s="1">
        <v>351</v>
      </c>
      <c r="O177" s="1">
        <v>163.80000000000001</v>
      </c>
      <c r="P177" s="1">
        <v>16</v>
      </c>
      <c r="Q177" s="1">
        <v>20</v>
      </c>
      <c r="R177" s="1">
        <v>8</v>
      </c>
      <c r="Y177" s="1">
        <v>0.09</v>
      </c>
      <c r="AB177" s="1">
        <v>3.63</v>
      </c>
      <c r="AI177" s="1">
        <v>13.5</v>
      </c>
      <c r="AJ177" s="1" t="s">
        <v>406</v>
      </c>
      <c r="AK177" s="19">
        <v>53.5</v>
      </c>
      <c r="AL177" s="19">
        <v>92</v>
      </c>
      <c r="AN177" s="3">
        <v>1973</v>
      </c>
      <c r="AQ177">
        <v>80817</v>
      </c>
      <c r="AR177" s="1" t="s">
        <v>4664</v>
      </c>
    </row>
    <row r="178" spans="1:44" x14ac:dyDescent="0.25">
      <c r="A178" s="1">
        <v>231</v>
      </c>
      <c r="B178" s="1" t="s">
        <v>1233</v>
      </c>
      <c r="C178" s="1">
        <v>101</v>
      </c>
      <c r="D178" s="1" t="s">
        <v>5627</v>
      </c>
      <c r="F178" s="1" t="s">
        <v>445</v>
      </c>
      <c r="G178" s="1">
        <v>9</v>
      </c>
      <c r="H178" s="1">
        <v>50</v>
      </c>
      <c r="I178" s="1">
        <v>9</v>
      </c>
      <c r="J178" s="1">
        <v>11</v>
      </c>
      <c r="K178" s="3">
        <v>3404</v>
      </c>
      <c r="L178" s="2">
        <f>N178/((1581.94)*(1-EXP(-(0.021301)*I178))^(1.51716))</f>
        <v>1.3945368065656565</v>
      </c>
      <c r="N178" s="1">
        <v>156</v>
      </c>
      <c r="O178" s="1">
        <v>69.8</v>
      </c>
      <c r="P178" s="1">
        <v>9.1999999999999993</v>
      </c>
      <c r="Q178" s="1">
        <v>6.3</v>
      </c>
      <c r="R178" s="1">
        <v>4</v>
      </c>
      <c r="AI178" s="1">
        <v>13.4</v>
      </c>
      <c r="AJ178" s="1" t="s">
        <v>471</v>
      </c>
      <c r="AK178" s="19">
        <v>49</v>
      </c>
      <c r="AL178" s="19">
        <v>83.5</v>
      </c>
      <c r="AN178" s="3">
        <v>1973</v>
      </c>
      <c r="AQ178">
        <v>80802</v>
      </c>
      <c r="AR178" s="1" t="s">
        <v>3121</v>
      </c>
    </row>
    <row r="179" spans="1:44" x14ac:dyDescent="0.25">
      <c r="A179" s="1">
        <v>232</v>
      </c>
      <c r="B179" s="1" t="s">
        <v>1233</v>
      </c>
      <c r="C179" s="1">
        <v>101</v>
      </c>
      <c r="D179" s="1" t="s">
        <v>5627</v>
      </c>
      <c r="F179" s="1" t="s">
        <v>445</v>
      </c>
      <c r="G179" s="1">
        <v>8</v>
      </c>
      <c r="H179" s="1">
        <v>60</v>
      </c>
      <c r="I179" s="1">
        <v>14</v>
      </c>
      <c r="J179" s="1">
        <v>15</v>
      </c>
      <c r="K179" s="3">
        <v>1420</v>
      </c>
      <c r="L179" s="2">
        <f>N179/((1668.67)*(1-EXP(-(0.022864)*I179))^(1.61028))</f>
        <v>0.81488772403214449</v>
      </c>
      <c r="N179" s="1">
        <v>169</v>
      </c>
      <c r="O179" s="1">
        <v>73.900000000000006</v>
      </c>
      <c r="P179" s="1">
        <v>11.4</v>
      </c>
      <c r="Q179" s="1">
        <v>6.2</v>
      </c>
      <c r="R179" s="1">
        <v>4</v>
      </c>
      <c r="AI179" s="1">
        <v>17.2</v>
      </c>
      <c r="AJ179" s="1" t="s">
        <v>471</v>
      </c>
      <c r="AK179" s="19">
        <v>49</v>
      </c>
      <c r="AL179" s="19">
        <v>83.5</v>
      </c>
      <c r="AN179" s="3">
        <v>1973</v>
      </c>
      <c r="AQ179">
        <v>80802</v>
      </c>
      <c r="AR179" s="1" t="s">
        <v>3121</v>
      </c>
    </row>
    <row r="180" spans="1:44" x14ac:dyDescent="0.25">
      <c r="A180" s="1">
        <v>233</v>
      </c>
      <c r="B180" s="1" t="s">
        <v>1233</v>
      </c>
      <c r="C180" s="1">
        <v>101</v>
      </c>
      <c r="D180" s="1" t="s">
        <v>5627</v>
      </c>
      <c r="F180" s="1" t="s">
        <v>445</v>
      </c>
      <c r="G180" s="1">
        <v>8</v>
      </c>
      <c r="H180" s="1">
        <v>70</v>
      </c>
      <c r="I180" s="1">
        <v>17</v>
      </c>
      <c r="J180" s="1">
        <v>20</v>
      </c>
      <c r="K180" s="3">
        <v>839</v>
      </c>
      <c r="L180" s="2">
        <f>N180/((1668.67)*(1-EXP(-(0.022864)*I180))^(1.61028))</f>
        <v>0.77279610424768508</v>
      </c>
      <c r="N180" s="1">
        <v>208</v>
      </c>
      <c r="O180" s="1">
        <v>99.3</v>
      </c>
      <c r="P180" s="1">
        <v>10.199999999999999</v>
      </c>
      <c r="Q180" s="1">
        <v>12.2</v>
      </c>
      <c r="R180" s="1">
        <v>6</v>
      </c>
      <c r="AB180" s="1">
        <v>0.14000000000000001</v>
      </c>
      <c r="AI180" s="1">
        <v>14.8</v>
      </c>
      <c r="AJ180" s="1" t="s">
        <v>471</v>
      </c>
      <c r="AK180" s="19">
        <v>49</v>
      </c>
      <c r="AL180" s="19">
        <v>83.5</v>
      </c>
      <c r="AN180" s="3">
        <v>1973</v>
      </c>
      <c r="AQ180">
        <v>80802</v>
      </c>
      <c r="AR180" s="1" t="s">
        <v>3121</v>
      </c>
    </row>
    <row r="181" spans="1:44" x14ac:dyDescent="0.25">
      <c r="A181" s="1">
        <v>234</v>
      </c>
      <c r="B181" s="1" t="s">
        <v>177</v>
      </c>
      <c r="C181" s="1">
        <v>104</v>
      </c>
      <c r="D181" s="1" t="s">
        <v>6403</v>
      </c>
      <c r="E181" s="1" t="s">
        <v>740</v>
      </c>
      <c r="F181" s="1" t="s">
        <v>445</v>
      </c>
      <c r="G181" s="1">
        <v>8</v>
      </c>
      <c r="H181" s="1">
        <v>200</v>
      </c>
      <c r="I181" s="1">
        <v>25</v>
      </c>
      <c r="J181" s="1">
        <v>32</v>
      </c>
      <c r="K181" s="3">
        <v>563</v>
      </c>
      <c r="L181" s="2">
        <v>0.73</v>
      </c>
      <c r="M181" s="1">
        <v>28.8</v>
      </c>
      <c r="N181" s="1">
        <v>314</v>
      </c>
      <c r="O181" s="1">
        <v>173.1</v>
      </c>
      <c r="P181" s="1">
        <v>24.3</v>
      </c>
      <c r="Q181" s="1">
        <v>12.9</v>
      </c>
      <c r="R181" s="1">
        <v>3.6</v>
      </c>
      <c r="AB181" s="1">
        <v>4.3</v>
      </c>
      <c r="AI181" s="1">
        <v>10.3</v>
      </c>
      <c r="AJ181" s="1" t="s">
        <v>406</v>
      </c>
      <c r="AK181" s="19">
        <v>61</v>
      </c>
      <c r="AL181" s="19">
        <v>63</v>
      </c>
      <c r="AN181" s="3">
        <v>1973</v>
      </c>
      <c r="AQ181">
        <v>80611</v>
      </c>
      <c r="AR181" s="1" t="s">
        <v>4617</v>
      </c>
    </row>
    <row r="182" spans="1:44" x14ac:dyDescent="0.25">
      <c r="A182" s="1">
        <v>235</v>
      </c>
      <c r="B182" s="1" t="s">
        <v>5232</v>
      </c>
      <c r="C182" s="1">
        <v>104</v>
      </c>
      <c r="D182" s="1" t="s">
        <v>6485</v>
      </c>
      <c r="F182" s="1" t="s">
        <v>445</v>
      </c>
      <c r="G182" s="1">
        <v>11</v>
      </c>
      <c r="H182" s="1">
        <v>225</v>
      </c>
      <c r="I182" s="1">
        <v>10</v>
      </c>
      <c r="J182" s="1">
        <v>11</v>
      </c>
      <c r="K182" s="3">
        <v>515</v>
      </c>
      <c r="L182" s="2">
        <v>0.37</v>
      </c>
      <c r="M182" s="1">
        <v>7.5</v>
      </c>
      <c r="N182" s="1">
        <v>48</v>
      </c>
      <c r="O182" s="1">
        <v>30.1</v>
      </c>
      <c r="P182" s="1">
        <v>6.7</v>
      </c>
      <c r="Q182" s="1">
        <v>2.7</v>
      </c>
      <c r="R182" s="1">
        <v>1.9</v>
      </c>
      <c r="AJ182" s="1" t="s">
        <v>406</v>
      </c>
      <c r="AK182" s="19">
        <v>62</v>
      </c>
      <c r="AL182" s="19">
        <v>102.5</v>
      </c>
      <c r="AN182" s="3">
        <v>1973</v>
      </c>
      <c r="AQ182">
        <v>80601</v>
      </c>
      <c r="AR182" s="1" t="s">
        <v>4579</v>
      </c>
    </row>
    <row r="183" spans="1:44" x14ac:dyDescent="0.25">
      <c r="A183" s="1">
        <v>236</v>
      </c>
      <c r="B183" s="1" t="s">
        <v>5233</v>
      </c>
      <c r="C183" s="1">
        <v>104</v>
      </c>
      <c r="D183" s="1" t="s">
        <v>6486</v>
      </c>
      <c r="E183" s="1" t="s">
        <v>706</v>
      </c>
      <c r="G183" s="1">
        <v>10</v>
      </c>
      <c r="H183" s="1">
        <v>170</v>
      </c>
      <c r="I183" s="1">
        <v>18</v>
      </c>
      <c r="J183" s="1">
        <v>22</v>
      </c>
      <c r="K183" s="3">
        <v>446</v>
      </c>
      <c r="L183" s="2">
        <v>0.52</v>
      </c>
      <c r="M183" s="1">
        <v>16.5</v>
      </c>
      <c r="N183" s="1">
        <v>139</v>
      </c>
      <c r="O183" s="1">
        <v>55.2</v>
      </c>
      <c r="P183" s="1">
        <v>10.7</v>
      </c>
      <c r="Q183" s="1">
        <v>7.2</v>
      </c>
      <c r="R183" s="1">
        <v>1.7</v>
      </c>
      <c r="AB183" s="1">
        <v>0.9</v>
      </c>
      <c r="AJ183" s="1" t="s">
        <v>406</v>
      </c>
      <c r="AK183" s="19">
        <v>62</v>
      </c>
      <c r="AL183" s="19">
        <v>118</v>
      </c>
      <c r="AN183" s="3">
        <v>1973</v>
      </c>
      <c r="AQ183">
        <v>80601</v>
      </c>
      <c r="AR183" s="1" t="s">
        <v>4617</v>
      </c>
    </row>
    <row r="184" spans="1:44" x14ac:dyDescent="0.25">
      <c r="A184" s="1">
        <v>237</v>
      </c>
      <c r="B184" s="1" t="s">
        <v>5233</v>
      </c>
      <c r="C184" s="1">
        <v>104</v>
      </c>
      <c r="D184" s="1" t="s">
        <v>6360</v>
      </c>
      <c r="E184" s="1" t="s">
        <v>706</v>
      </c>
      <c r="G184" s="1">
        <v>10</v>
      </c>
      <c r="H184" s="1">
        <v>173</v>
      </c>
      <c r="I184" s="1">
        <v>16</v>
      </c>
      <c r="J184" s="1">
        <v>16</v>
      </c>
      <c r="K184" s="3">
        <v>713</v>
      </c>
      <c r="L184" s="2">
        <v>0.61</v>
      </c>
      <c r="M184" s="1">
        <v>17.8</v>
      </c>
      <c r="N184" s="1">
        <v>141</v>
      </c>
      <c r="O184" s="1">
        <v>81.599999999999994</v>
      </c>
      <c r="P184" s="1">
        <v>13.4</v>
      </c>
      <c r="Q184" s="1">
        <v>6.8</v>
      </c>
      <c r="R184" s="1">
        <v>2.1</v>
      </c>
      <c r="AB184" s="1">
        <v>1.1000000000000001</v>
      </c>
      <c r="AJ184" s="1" t="s">
        <v>406</v>
      </c>
      <c r="AK184" s="19">
        <v>62</v>
      </c>
      <c r="AL184" s="19">
        <v>118</v>
      </c>
      <c r="AN184" s="3">
        <v>1973</v>
      </c>
      <c r="AQ184">
        <v>80601</v>
      </c>
      <c r="AR184" s="1" t="s">
        <v>4617</v>
      </c>
    </row>
    <row r="185" spans="1:44" x14ac:dyDescent="0.25">
      <c r="A185" s="1">
        <v>238</v>
      </c>
      <c r="B185" s="1" t="s">
        <v>178</v>
      </c>
      <c r="C185" s="1">
        <v>102</v>
      </c>
      <c r="D185" s="1" t="s">
        <v>6254</v>
      </c>
      <c r="F185" s="1" t="s">
        <v>445</v>
      </c>
      <c r="G185" s="1">
        <v>8</v>
      </c>
      <c r="H185" s="1">
        <v>134</v>
      </c>
      <c r="I185" s="1">
        <v>22</v>
      </c>
      <c r="J185" s="1">
        <v>24</v>
      </c>
      <c r="K185" s="3">
        <v>902</v>
      </c>
      <c r="L185" s="2">
        <v>0.93</v>
      </c>
      <c r="N185" s="1">
        <v>406</v>
      </c>
      <c r="O185" s="1">
        <v>169.2</v>
      </c>
      <c r="P185" s="1">
        <v>20.6</v>
      </c>
      <c r="Q185" s="1">
        <v>26.2</v>
      </c>
      <c r="R185" s="1">
        <v>18.3</v>
      </c>
      <c r="AB185" s="1">
        <v>2.8</v>
      </c>
      <c r="AI185" s="1">
        <v>32.1</v>
      </c>
      <c r="AJ185" s="1" t="s">
        <v>406</v>
      </c>
      <c r="AK185" s="19">
        <v>61</v>
      </c>
      <c r="AL185" s="19">
        <v>63</v>
      </c>
      <c r="AN185" s="3">
        <v>1971</v>
      </c>
      <c r="AQ185">
        <v>80611</v>
      </c>
      <c r="AR185" s="1" t="s">
        <v>4663</v>
      </c>
    </row>
    <row r="186" spans="1:44" x14ac:dyDescent="0.25">
      <c r="A186" s="1">
        <v>239</v>
      </c>
      <c r="B186" s="1" t="s">
        <v>178</v>
      </c>
      <c r="C186" s="1">
        <v>102</v>
      </c>
      <c r="D186" s="1" t="s">
        <v>5700</v>
      </c>
      <c r="E186" s="1" t="s">
        <v>740</v>
      </c>
      <c r="G186" s="1">
        <v>8</v>
      </c>
      <c r="H186" s="1">
        <v>100</v>
      </c>
      <c r="I186" s="1">
        <v>20</v>
      </c>
      <c r="J186" s="1">
        <v>20</v>
      </c>
      <c r="K186" s="3">
        <v>1670</v>
      </c>
      <c r="L186" s="2">
        <v>0.8</v>
      </c>
      <c r="M186" s="1">
        <v>31.3</v>
      </c>
      <c r="N186" s="1">
        <v>276</v>
      </c>
      <c r="O186" s="1">
        <v>135.1</v>
      </c>
      <c r="P186" s="1">
        <v>16.100000000000001</v>
      </c>
      <c r="Q186" s="1">
        <v>16.600000000000001</v>
      </c>
      <c r="R186" s="1">
        <v>9.1</v>
      </c>
      <c r="AB186" s="1">
        <v>2.5</v>
      </c>
      <c r="AI186" s="1">
        <v>5.2</v>
      </c>
      <c r="AJ186" s="1" t="s">
        <v>406</v>
      </c>
      <c r="AK186" s="19">
        <v>66</v>
      </c>
      <c r="AL186" s="19">
        <v>90</v>
      </c>
      <c r="AN186" s="3">
        <v>1973</v>
      </c>
      <c r="AQ186">
        <v>80601</v>
      </c>
      <c r="AR186" s="1" t="s">
        <v>4617</v>
      </c>
    </row>
    <row r="187" spans="1:44" x14ac:dyDescent="0.25">
      <c r="A187" s="1">
        <v>240</v>
      </c>
      <c r="B187" s="1" t="s">
        <v>178</v>
      </c>
      <c r="C187" s="1">
        <v>102</v>
      </c>
      <c r="D187" s="1" t="s">
        <v>6032</v>
      </c>
      <c r="F187" s="1" t="s">
        <v>445</v>
      </c>
      <c r="G187" s="1">
        <v>9</v>
      </c>
      <c r="H187" s="1">
        <v>210</v>
      </c>
      <c r="I187" s="1">
        <v>19</v>
      </c>
      <c r="J187" s="1">
        <v>24</v>
      </c>
      <c r="K187" s="3">
        <v>247</v>
      </c>
      <c r="L187" s="2">
        <v>0.28000000000000003</v>
      </c>
      <c r="N187" s="1">
        <v>91</v>
      </c>
      <c r="O187" s="1">
        <v>41</v>
      </c>
      <c r="P187" s="1">
        <v>4.7</v>
      </c>
      <c r="Q187" s="1">
        <v>4.5999999999999996</v>
      </c>
      <c r="R187" s="1">
        <v>2.7</v>
      </c>
      <c r="AB187" s="1">
        <v>1.7</v>
      </c>
      <c r="AI187" s="1">
        <v>5.3</v>
      </c>
      <c r="AJ187" s="1" t="s">
        <v>406</v>
      </c>
      <c r="AK187" s="19">
        <v>62</v>
      </c>
      <c r="AL187" s="19">
        <v>89</v>
      </c>
      <c r="AN187" s="3">
        <v>1973</v>
      </c>
      <c r="AQ187">
        <v>80611</v>
      </c>
      <c r="AR187" s="1" t="s">
        <v>4664</v>
      </c>
    </row>
    <row r="188" spans="1:44" x14ac:dyDescent="0.25">
      <c r="A188" s="1">
        <v>241</v>
      </c>
      <c r="B188" s="1" t="s">
        <v>178</v>
      </c>
      <c r="C188" s="1">
        <v>102</v>
      </c>
      <c r="D188" s="1" t="s">
        <v>6133</v>
      </c>
      <c r="E188" s="1" t="s">
        <v>706</v>
      </c>
      <c r="F188" s="1" t="s">
        <v>445</v>
      </c>
      <c r="G188" s="1">
        <v>10</v>
      </c>
      <c r="H188" s="1">
        <v>81</v>
      </c>
      <c r="I188" s="1">
        <v>12</v>
      </c>
      <c r="J188" s="1">
        <v>12</v>
      </c>
      <c r="K188" s="3">
        <v>704</v>
      </c>
      <c r="L188" s="2">
        <v>0.46</v>
      </c>
      <c r="M188" s="1">
        <v>11.3</v>
      </c>
      <c r="N188" s="1">
        <v>90</v>
      </c>
      <c r="O188" s="1">
        <v>42.6</v>
      </c>
      <c r="P188" s="1">
        <v>8.1</v>
      </c>
      <c r="Q188" s="1">
        <v>5.0999999999999996</v>
      </c>
      <c r="R188" s="1">
        <v>5.2</v>
      </c>
      <c r="AB188" s="1">
        <v>1.7</v>
      </c>
      <c r="AJ188" s="1" t="s">
        <v>406</v>
      </c>
      <c r="AK188" s="19">
        <v>62</v>
      </c>
      <c r="AL188" s="19">
        <v>118</v>
      </c>
      <c r="AN188" s="3">
        <v>1973</v>
      </c>
      <c r="AQ188">
        <v>80601</v>
      </c>
      <c r="AR188" s="1" t="s">
        <v>4690</v>
      </c>
    </row>
    <row r="189" spans="1:44" x14ac:dyDescent="0.25">
      <c r="A189" s="1">
        <v>242</v>
      </c>
      <c r="B189" s="1" t="s">
        <v>5216</v>
      </c>
      <c r="C189" s="1">
        <v>124</v>
      </c>
      <c r="D189" s="1" t="s">
        <v>6277</v>
      </c>
      <c r="F189" s="1" t="s">
        <v>445</v>
      </c>
      <c r="G189" s="1">
        <v>8</v>
      </c>
      <c r="H189" s="1">
        <v>67</v>
      </c>
      <c r="I189" s="1">
        <v>17</v>
      </c>
      <c r="J189" s="1">
        <v>14</v>
      </c>
      <c r="K189" s="3">
        <v>3858</v>
      </c>
      <c r="L189" s="2">
        <f>N189/((12281.9)*(1-EXP(-(0.00354)*I189))^(1.50598))</f>
        <v>1.6956422209865432</v>
      </c>
      <c r="M189" s="1">
        <v>35</v>
      </c>
      <c r="N189" s="1">
        <v>289</v>
      </c>
      <c r="O189" s="1">
        <v>174.4</v>
      </c>
      <c r="P189" s="1">
        <v>18.7</v>
      </c>
      <c r="Q189" s="1">
        <v>9.6999999999999993</v>
      </c>
      <c r="R189" s="1">
        <v>6.1</v>
      </c>
      <c r="AB189" s="1">
        <v>2.1</v>
      </c>
      <c r="AI189" s="1">
        <v>6</v>
      </c>
      <c r="AJ189" s="1" t="s">
        <v>406</v>
      </c>
      <c r="AK189" s="19">
        <v>61</v>
      </c>
      <c r="AL189" s="19">
        <v>63</v>
      </c>
      <c r="AN189" s="3">
        <v>1973</v>
      </c>
      <c r="AO189" s="31" t="s">
        <v>5343</v>
      </c>
      <c r="AQ189">
        <v>80611</v>
      </c>
      <c r="AR189" s="1" t="s">
        <v>5198</v>
      </c>
    </row>
    <row r="190" spans="1:44" x14ac:dyDescent="0.25">
      <c r="A190" s="1">
        <v>243</v>
      </c>
      <c r="B190" s="1" t="s">
        <v>5216</v>
      </c>
      <c r="C190" s="1">
        <v>124</v>
      </c>
      <c r="D190" s="1" t="s">
        <v>6487</v>
      </c>
      <c r="E190" s="1" t="s">
        <v>706</v>
      </c>
      <c r="G190" s="1">
        <v>8</v>
      </c>
      <c r="H190" s="1">
        <v>80</v>
      </c>
      <c r="I190" s="1">
        <v>19</v>
      </c>
      <c r="J190" s="1">
        <v>15</v>
      </c>
      <c r="K190" s="3">
        <v>1895</v>
      </c>
      <c r="L190" s="2">
        <f>N190/((12281.9)*(1-EXP(-(0.00354)*I190))^(1.50598))</f>
        <v>1.212236850548291</v>
      </c>
      <c r="M190" s="1">
        <v>28.3</v>
      </c>
      <c r="N190" s="1">
        <v>243</v>
      </c>
      <c r="O190" s="1">
        <v>134.69999999999999</v>
      </c>
      <c r="P190" s="1">
        <v>15.1</v>
      </c>
      <c r="Q190" s="1">
        <v>16.5</v>
      </c>
      <c r="R190" s="1">
        <v>5.6</v>
      </c>
      <c r="AB190" s="1">
        <v>1.1000000000000001</v>
      </c>
      <c r="AJ190" s="1" t="s">
        <v>406</v>
      </c>
      <c r="AK190" s="19">
        <v>62</v>
      </c>
      <c r="AL190" s="19">
        <v>73</v>
      </c>
      <c r="AN190" s="3">
        <v>1973</v>
      </c>
      <c r="AO190" s="31" t="s">
        <v>5343</v>
      </c>
      <c r="AQ190">
        <v>80611</v>
      </c>
      <c r="AR190" s="1" t="s">
        <v>4842</v>
      </c>
    </row>
    <row r="191" spans="1:44" x14ac:dyDescent="0.25">
      <c r="A191" s="1">
        <v>244</v>
      </c>
      <c r="B191" s="1" t="s">
        <v>5216</v>
      </c>
      <c r="C191" s="1">
        <v>124</v>
      </c>
      <c r="D191" s="1" t="s">
        <v>6350</v>
      </c>
      <c r="F191" s="1" t="s">
        <v>445</v>
      </c>
      <c r="G191" s="1">
        <v>5</v>
      </c>
      <c r="H191" s="1">
        <v>40</v>
      </c>
      <c r="I191" s="1">
        <v>18</v>
      </c>
      <c r="J191" s="1">
        <v>16</v>
      </c>
      <c r="K191" s="65">
        <v>1460</v>
      </c>
      <c r="L191" s="2">
        <f>N191/((23820.2)*(1-EXP(-(0.003315)*I191))^(1.69896))</f>
        <v>0.89698893651355682</v>
      </c>
      <c r="N191" s="1">
        <v>169</v>
      </c>
      <c r="O191" s="1">
        <v>106.4</v>
      </c>
      <c r="P191" s="1">
        <v>16.100000000000001</v>
      </c>
      <c r="Q191" s="1">
        <v>5.4</v>
      </c>
      <c r="R191" s="1">
        <v>2.2000000000000002</v>
      </c>
      <c r="AB191" s="1">
        <v>0.2</v>
      </c>
      <c r="AI191" s="1">
        <v>6.5</v>
      </c>
      <c r="AJ191" s="1" t="s">
        <v>406</v>
      </c>
      <c r="AK191" s="19">
        <v>62</v>
      </c>
      <c r="AL191" s="19">
        <v>89</v>
      </c>
      <c r="AN191" s="3">
        <v>1973</v>
      </c>
      <c r="AQ191">
        <v>80611</v>
      </c>
      <c r="AR191" s="1" t="s">
        <v>4664</v>
      </c>
    </row>
    <row r="192" spans="1:44" x14ac:dyDescent="0.25">
      <c r="A192" s="1">
        <v>245</v>
      </c>
      <c r="B192" s="1" t="s">
        <v>5216</v>
      </c>
      <c r="C192" s="1">
        <v>124</v>
      </c>
      <c r="D192" s="1" t="s">
        <v>5601</v>
      </c>
      <c r="F192" s="1" t="s">
        <v>445</v>
      </c>
      <c r="G192" s="1">
        <v>10</v>
      </c>
      <c r="H192" s="1">
        <v>100</v>
      </c>
      <c r="I192" s="1">
        <v>13</v>
      </c>
      <c r="J192" s="1">
        <v>12</v>
      </c>
      <c r="K192" s="65">
        <v>858</v>
      </c>
      <c r="L192" s="2">
        <f>N192/((1924.74)*(1-EXP(-(0.011434)*I192))^(1.48823))</f>
        <v>0.6031739171702083</v>
      </c>
      <c r="N192" s="1">
        <v>61</v>
      </c>
      <c r="O192" s="1">
        <v>37.1</v>
      </c>
      <c r="P192" s="1">
        <v>3.7</v>
      </c>
      <c r="Q192" s="1">
        <v>5.2</v>
      </c>
      <c r="R192" s="1">
        <v>0.8</v>
      </c>
      <c r="AB192" s="1">
        <v>1.5</v>
      </c>
      <c r="AJ192" s="1" t="s">
        <v>406</v>
      </c>
      <c r="AK192" s="19">
        <v>62</v>
      </c>
      <c r="AL192" s="19">
        <v>118</v>
      </c>
      <c r="AN192" s="3">
        <v>1973</v>
      </c>
      <c r="AQ192">
        <v>80601</v>
      </c>
      <c r="AR192" s="1" t="s">
        <v>4664</v>
      </c>
    </row>
    <row r="193" spans="1:44" x14ac:dyDescent="0.25">
      <c r="A193" s="1">
        <v>249</v>
      </c>
      <c r="B193" s="1" t="s">
        <v>5216</v>
      </c>
      <c r="C193" s="1">
        <v>124</v>
      </c>
      <c r="D193" s="1" t="s">
        <v>5601</v>
      </c>
      <c r="G193" s="1">
        <v>8</v>
      </c>
      <c r="H193" s="1">
        <v>35</v>
      </c>
      <c r="I193" s="1">
        <v>9</v>
      </c>
      <c r="J193" s="1">
        <v>9</v>
      </c>
      <c r="L193" s="2">
        <f>N193/((12281.9)*(1-EXP(-(0.00354)*I193))^(1.50598))</f>
        <v>0.95804856878831579</v>
      </c>
      <c r="N193" s="1">
        <v>64</v>
      </c>
      <c r="O193" s="1">
        <v>31.5</v>
      </c>
      <c r="Q193" s="1">
        <v>4.0999999999999996</v>
      </c>
      <c r="R193" s="1">
        <v>0.7</v>
      </c>
      <c r="AJ193" s="1" t="s">
        <v>406</v>
      </c>
      <c r="AK193" s="19">
        <v>53.5</v>
      </c>
      <c r="AL193" s="19">
        <v>92</v>
      </c>
      <c r="AN193" s="3">
        <v>1973</v>
      </c>
      <c r="AQ193">
        <v>80817</v>
      </c>
      <c r="AR193" s="1" t="s">
        <v>4664</v>
      </c>
    </row>
    <row r="194" spans="1:44" x14ac:dyDescent="0.25">
      <c r="A194" s="1">
        <v>253</v>
      </c>
      <c r="B194" s="1" t="s">
        <v>5216</v>
      </c>
      <c r="C194" s="1">
        <v>124</v>
      </c>
      <c r="D194" s="1" t="s">
        <v>5601</v>
      </c>
      <c r="G194" s="1">
        <v>8</v>
      </c>
      <c r="H194" s="1">
        <v>10</v>
      </c>
      <c r="I194" s="1">
        <v>2</v>
      </c>
      <c r="J194" s="1">
        <v>3</v>
      </c>
      <c r="O194" s="1">
        <v>0.3</v>
      </c>
      <c r="Q194" s="1">
        <v>0.2</v>
      </c>
      <c r="R194" s="1">
        <v>0.1</v>
      </c>
      <c r="AJ194" s="1" t="s">
        <v>406</v>
      </c>
      <c r="AK194" s="19">
        <v>52</v>
      </c>
      <c r="AL194" s="19">
        <v>95.3</v>
      </c>
      <c r="AN194" s="3">
        <v>1973</v>
      </c>
      <c r="AQ194">
        <v>80815</v>
      </c>
      <c r="AR194" s="1" t="s">
        <v>4664</v>
      </c>
    </row>
    <row r="195" spans="1:44" x14ac:dyDescent="0.25">
      <c r="A195" s="1">
        <v>255</v>
      </c>
      <c r="B195" s="1" t="s">
        <v>5216</v>
      </c>
      <c r="C195" s="1">
        <v>124</v>
      </c>
      <c r="D195" s="1" t="s">
        <v>5601</v>
      </c>
      <c r="G195" s="1">
        <v>8</v>
      </c>
      <c r="H195" s="1">
        <v>60</v>
      </c>
      <c r="I195" s="1">
        <v>15</v>
      </c>
      <c r="J195" s="1">
        <v>14</v>
      </c>
      <c r="L195" s="2">
        <f>N195/((12281.9)*(1-EXP(-(0.00354)*I195))^(1.50598))</f>
        <v>1.1979906006668912</v>
      </c>
      <c r="N195" s="1">
        <v>170</v>
      </c>
      <c r="O195" s="1">
        <v>86.5</v>
      </c>
      <c r="Q195" s="1">
        <v>12.4</v>
      </c>
      <c r="R195" s="1">
        <v>2.2999999999999998</v>
      </c>
      <c r="AJ195" s="1" t="s">
        <v>406</v>
      </c>
      <c r="AK195" s="19">
        <v>52</v>
      </c>
      <c r="AL195" s="19">
        <v>95.3</v>
      </c>
      <c r="AN195" s="3">
        <v>1973</v>
      </c>
      <c r="AQ195">
        <v>80815</v>
      </c>
      <c r="AR195" s="1" t="s">
        <v>4664</v>
      </c>
    </row>
    <row r="196" spans="1:44" x14ac:dyDescent="0.25">
      <c r="A196" s="1">
        <v>257</v>
      </c>
      <c r="B196" s="1" t="s">
        <v>1233</v>
      </c>
      <c r="C196" s="1">
        <v>101</v>
      </c>
      <c r="D196" s="1" t="s">
        <v>5627</v>
      </c>
      <c r="E196" s="1" t="s">
        <v>706</v>
      </c>
      <c r="F196" s="1" t="s">
        <v>445</v>
      </c>
      <c r="G196" s="1">
        <v>7</v>
      </c>
      <c r="H196" s="1">
        <v>20</v>
      </c>
      <c r="I196" s="1">
        <v>6.3</v>
      </c>
      <c r="J196" s="1">
        <v>3.8</v>
      </c>
      <c r="K196" s="3">
        <v>21517</v>
      </c>
      <c r="L196" s="2">
        <f>N196/((1824.17)*(1-EXP(-(0.023514)*I196))^(1.69151))</f>
        <v>1.4744432813893762</v>
      </c>
      <c r="N196" s="1">
        <v>94</v>
      </c>
      <c r="O196" s="1">
        <v>34.9</v>
      </c>
      <c r="P196" s="1">
        <v>6.1</v>
      </c>
      <c r="Q196" s="1">
        <v>3.3</v>
      </c>
      <c r="R196" s="1">
        <v>6</v>
      </c>
      <c r="S196" s="1">
        <v>26.1</v>
      </c>
      <c r="AJ196" s="1" t="s">
        <v>471</v>
      </c>
      <c r="AK196" s="19">
        <v>52.2</v>
      </c>
      <c r="AL196" s="19">
        <v>64</v>
      </c>
      <c r="AN196" s="3">
        <v>1986</v>
      </c>
      <c r="AO196" s="1">
        <v>10</v>
      </c>
      <c r="AQ196">
        <v>80810</v>
      </c>
      <c r="AR196" s="1" t="s">
        <v>4859</v>
      </c>
    </row>
    <row r="197" spans="1:44" x14ac:dyDescent="0.25">
      <c r="A197" s="1">
        <v>258</v>
      </c>
      <c r="B197" s="1" t="s">
        <v>1233</v>
      </c>
      <c r="C197" s="1">
        <v>101</v>
      </c>
      <c r="D197" s="1" t="s">
        <v>5627</v>
      </c>
      <c r="E197" s="1" t="s">
        <v>706</v>
      </c>
      <c r="F197" s="1" t="s">
        <v>445</v>
      </c>
      <c r="G197" s="1">
        <v>7</v>
      </c>
      <c r="H197" s="1">
        <v>30</v>
      </c>
      <c r="I197" s="1">
        <v>11.2</v>
      </c>
      <c r="J197" s="1">
        <v>6.3</v>
      </c>
      <c r="K197" s="3">
        <v>9753</v>
      </c>
      <c r="L197" s="2">
        <f>N197/((1824.17)*(1-EXP(-(0.023514)*I197))^(1.69151))</f>
        <v>1.1981694453213154</v>
      </c>
      <c r="N197" s="1">
        <v>184</v>
      </c>
      <c r="O197" s="1">
        <v>70.5</v>
      </c>
      <c r="P197" s="1">
        <v>8.6</v>
      </c>
      <c r="Q197" s="1">
        <v>4.9000000000000004</v>
      </c>
      <c r="R197" s="1">
        <v>5.9</v>
      </c>
      <c r="S197" s="1">
        <v>30.7</v>
      </c>
      <c r="AJ197" s="1" t="s">
        <v>471</v>
      </c>
      <c r="AK197" s="19">
        <v>52.2</v>
      </c>
      <c r="AL197" s="19">
        <v>64</v>
      </c>
      <c r="AN197" s="3">
        <v>1986</v>
      </c>
      <c r="AO197" s="1">
        <v>10</v>
      </c>
      <c r="AQ197">
        <v>80810</v>
      </c>
      <c r="AR197" s="1" t="s">
        <v>4859</v>
      </c>
    </row>
    <row r="198" spans="1:44" x14ac:dyDescent="0.25">
      <c r="A198" s="1">
        <v>259</v>
      </c>
      <c r="B198" s="1" t="s">
        <v>1233</v>
      </c>
      <c r="C198" s="1">
        <v>101</v>
      </c>
      <c r="D198" s="1" t="s">
        <v>5627</v>
      </c>
      <c r="E198" s="1" t="s">
        <v>706</v>
      </c>
      <c r="F198" s="1" t="s">
        <v>445</v>
      </c>
      <c r="G198" s="1">
        <v>7</v>
      </c>
      <c r="H198" s="1">
        <v>40</v>
      </c>
      <c r="I198" s="1">
        <v>15.4</v>
      </c>
      <c r="J198" s="1">
        <v>10.4</v>
      </c>
      <c r="K198" s="3">
        <v>4002</v>
      </c>
      <c r="L198" s="2">
        <f>N198/((1824.17)*(1-EXP(-(0.023514)*I198))^(1.69151))</f>
        <v>1.0652387796376526</v>
      </c>
      <c r="N198" s="1">
        <v>259</v>
      </c>
      <c r="O198" s="1">
        <v>98.4</v>
      </c>
      <c r="P198" s="1">
        <v>9.4</v>
      </c>
      <c r="Q198" s="1">
        <v>7.8</v>
      </c>
      <c r="R198" s="1">
        <v>5.8</v>
      </c>
      <c r="S198" s="1">
        <v>38.200000000000003</v>
      </c>
      <c r="AJ198" s="1" t="s">
        <v>471</v>
      </c>
      <c r="AK198" s="19">
        <v>52.2</v>
      </c>
      <c r="AL198" s="19">
        <v>64</v>
      </c>
      <c r="AN198" s="3">
        <v>1986</v>
      </c>
      <c r="AO198" s="1">
        <v>10</v>
      </c>
      <c r="AQ198">
        <v>80810</v>
      </c>
      <c r="AR198" s="1" t="s">
        <v>4859</v>
      </c>
    </row>
    <row r="199" spans="1:44" x14ac:dyDescent="0.25">
      <c r="A199" s="1">
        <v>260</v>
      </c>
      <c r="B199" s="1" t="s">
        <v>1233</v>
      </c>
      <c r="C199" s="1">
        <v>101</v>
      </c>
      <c r="D199" s="1" t="s">
        <v>5627</v>
      </c>
      <c r="E199" s="1" t="s">
        <v>706</v>
      </c>
      <c r="F199" s="1" t="s">
        <v>445</v>
      </c>
      <c r="G199" s="1">
        <v>7</v>
      </c>
      <c r="H199" s="1">
        <v>50</v>
      </c>
      <c r="I199" s="1">
        <v>18.5</v>
      </c>
      <c r="J199" s="1">
        <v>14.4</v>
      </c>
      <c r="K199" s="3">
        <v>2240</v>
      </c>
      <c r="L199" s="2">
        <f>N199/((1824.17)*(1-EXP(-(0.023514)*I199))^(1.69151))</f>
        <v>1.0126897713199041</v>
      </c>
      <c r="N199" s="1">
        <v>317</v>
      </c>
      <c r="O199" s="1">
        <v>119.9</v>
      </c>
      <c r="P199" s="1">
        <v>9.6999999999999993</v>
      </c>
      <c r="Q199" s="1">
        <v>10.6</v>
      </c>
      <c r="R199" s="1">
        <v>5.6</v>
      </c>
      <c r="S199" s="1">
        <v>43.8</v>
      </c>
      <c r="AJ199" s="1" t="s">
        <v>471</v>
      </c>
      <c r="AK199" s="19">
        <v>52.2</v>
      </c>
      <c r="AL199" s="19">
        <v>64</v>
      </c>
      <c r="AN199" s="3">
        <v>1986</v>
      </c>
      <c r="AO199" s="1">
        <v>10</v>
      </c>
      <c r="AQ199">
        <v>80810</v>
      </c>
      <c r="AR199" s="1" t="s">
        <v>4859</v>
      </c>
    </row>
    <row r="200" spans="1:44" x14ac:dyDescent="0.25">
      <c r="A200" s="1">
        <v>261</v>
      </c>
      <c r="B200" s="1" t="s">
        <v>1233</v>
      </c>
      <c r="C200" s="1">
        <v>101</v>
      </c>
      <c r="D200" s="1" t="s">
        <v>5627</v>
      </c>
      <c r="E200" s="1" t="s">
        <v>706</v>
      </c>
      <c r="F200" s="1" t="s">
        <v>445</v>
      </c>
      <c r="G200" s="1">
        <v>7</v>
      </c>
      <c r="H200" s="1">
        <v>60</v>
      </c>
      <c r="I200" s="1">
        <v>20.7</v>
      </c>
      <c r="J200" s="1">
        <v>18.100000000000001</v>
      </c>
      <c r="K200" s="3">
        <v>1488</v>
      </c>
      <c r="L200" s="2">
        <f>N200/((1824.17)*(1-EXP(-(0.023514)*I200))^(1.69151))</f>
        <v>0.99570134303965629</v>
      </c>
      <c r="N200" s="1">
        <v>362</v>
      </c>
      <c r="O200" s="1">
        <v>137</v>
      </c>
      <c r="P200" s="1">
        <v>9.8000000000000007</v>
      </c>
      <c r="Q200" s="1">
        <v>13</v>
      </c>
      <c r="R200" s="1">
        <v>5.5</v>
      </c>
      <c r="S200" s="1">
        <v>48.1</v>
      </c>
      <c r="AJ200" s="1" t="s">
        <v>471</v>
      </c>
      <c r="AK200" s="19">
        <v>52.2</v>
      </c>
      <c r="AL200" s="19">
        <v>64</v>
      </c>
      <c r="AN200" s="3">
        <v>1986</v>
      </c>
      <c r="AO200" s="1">
        <v>10</v>
      </c>
      <c r="AQ200">
        <v>80810</v>
      </c>
      <c r="AR200" s="1" t="s">
        <v>4859</v>
      </c>
    </row>
    <row r="201" spans="1:44" x14ac:dyDescent="0.25">
      <c r="A201" s="1">
        <v>262</v>
      </c>
      <c r="B201" s="1" t="s">
        <v>1233</v>
      </c>
      <c r="C201" s="1">
        <v>101</v>
      </c>
      <c r="D201" s="1" t="s">
        <v>5627</v>
      </c>
      <c r="E201" s="1" t="s">
        <v>706</v>
      </c>
      <c r="F201" s="1" t="s">
        <v>445</v>
      </c>
      <c r="G201" s="1">
        <v>7</v>
      </c>
      <c r="H201" s="1">
        <v>70</v>
      </c>
      <c r="I201" s="1">
        <v>22.4</v>
      </c>
      <c r="J201" s="1">
        <v>21.2</v>
      </c>
      <c r="K201" s="3">
        <v>1122</v>
      </c>
      <c r="L201" s="2">
        <f>N201/((1824.17)*(1-EXP(-(0.023514)*I201))^(1.69151))</f>
        <v>0.98306581751454669</v>
      </c>
      <c r="N201" s="1">
        <v>396</v>
      </c>
      <c r="O201" s="1">
        <v>150.4</v>
      </c>
      <c r="P201" s="1">
        <v>9.9</v>
      </c>
      <c r="Q201" s="1">
        <v>14.7</v>
      </c>
      <c r="R201" s="1">
        <v>5.4</v>
      </c>
      <c r="S201" s="1">
        <v>50.9</v>
      </c>
      <c r="AJ201" s="1" t="s">
        <v>471</v>
      </c>
      <c r="AK201" s="19">
        <v>52.2</v>
      </c>
      <c r="AL201" s="19">
        <v>64</v>
      </c>
      <c r="AN201" s="3">
        <v>1986</v>
      </c>
      <c r="AO201" s="1">
        <v>10</v>
      </c>
      <c r="AQ201">
        <v>80810</v>
      </c>
      <c r="AR201" s="1" t="s">
        <v>4859</v>
      </c>
    </row>
    <row r="202" spans="1:44" x14ac:dyDescent="0.25">
      <c r="A202" s="1">
        <v>263</v>
      </c>
      <c r="B202" s="1" t="s">
        <v>1233</v>
      </c>
      <c r="C202" s="1">
        <v>101</v>
      </c>
      <c r="D202" s="1" t="s">
        <v>5627</v>
      </c>
      <c r="E202" s="1" t="s">
        <v>706</v>
      </c>
      <c r="F202" s="1" t="s">
        <v>445</v>
      </c>
      <c r="G202" s="1">
        <v>7</v>
      </c>
      <c r="H202" s="1">
        <v>80</v>
      </c>
      <c r="I202" s="1">
        <v>23.5</v>
      </c>
      <c r="J202" s="1">
        <v>23.6</v>
      </c>
      <c r="K202" s="3">
        <v>928</v>
      </c>
      <c r="L202" s="2">
        <f>N202/((1824.17)*(1-EXP(-(0.023514)*I202))^(1.69151))</f>
        <v>0.98311132626406894</v>
      </c>
      <c r="N202" s="1">
        <v>421</v>
      </c>
      <c r="O202" s="1">
        <v>160.69999999999999</v>
      </c>
      <c r="P202" s="1">
        <v>10</v>
      </c>
      <c r="Q202" s="1">
        <v>16.100000000000001</v>
      </c>
      <c r="R202" s="1">
        <v>5.3</v>
      </c>
      <c r="S202" s="1">
        <v>52.5</v>
      </c>
      <c r="AJ202" s="1" t="s">
        <v>471</v>
      </c>
      <c r="AK202" s="19">
        <v>52.2</v>
      </c>
      <c r="AL202" s="19">
        <v>64</v>
      </c>
      <c r="AN202" s="3">
        <v>1986</v>
      </c>
      <c r="AO202" s="1">
        <v>10</v>
      </c>
      <c r="AQ202">
        <v>80810</v>
      </c>
      <c r="AR202" s="1" t="s">
        <v>4859</v>
      </c>
    </row>
    <row r="203" spans="1:44" x14ac:dyDescent="0.25">
      <c r="A203" s="1">
        <v>264</v>
      </c>
      <c r="B203" s="1" t="s">
        <v>1233</v>
      </c>
      <c r="C203" s="1">
        <v>101</v>
      </c>
      <c r="D203" s="1" t="s">
        <v>5627</v>
      </c>
      <c r="E203" s="1" t="s">
        <v>706</v>
      </c>
      <c r="F203" s="1" t="s">
        <v>445</v>
      </c>
      <c r="G203" s="1">
        <v>7</v>
      </c>
      <c r="H203" s="1">
        <v>90</v>
      </c>
      <c r="I203" s="1">
        <v>24.4</v>
      </c>
      <c r="J203" s="1">
        <v>25.5</v>
      </c>
      <c r="K203" s="3">
        <v>811</v>
      </c>
      <c r="L203" s="2">
        <f>N203/((1824.17)*(1-EXP(-(0.023514)*I203))^(1.69151))</f>
        <v>0.98219525650053841</v>
      </c>
      <c r="N203" s="1">
        <v>441</v>
      </c>
      <c r="O203" s="1">
        <v>168.8</v>
      </c>
      <c r="P203" s="1">
        <v>10</v>
      </c>
      <c r="Q203" s="1">
        <v>17</v>
      </c>
      <c r="R203" s="1">
        <v>5.3</v>
      </c>
      <c r="S203" s="1">
        <v>53.3</v>
      </c>
      <c r="AJ203" s="1" t="s">
        <v>471</v>
      </c>
      <c r="AK203" s="19">
        <v>52.2</v>
      </c>
      <c r="AL203" s="19">
        <v>64</v>
      </c>
      <c r="AN203" s="3">
        <v>1986</v>
      </c>
      <c r="AO203" s="1">
        <v>10</v>
      </c>
      <c r="AQ203">
        <v>80810</v>
      </c>
      <c r="AR203" s="1" t="s">
        <v>4859</v>
      </c>
    </row>
    <row r="204" spans="1:44" x14ac:dyDescent="0.25">
      <c r="A204" s="1">
        <v>265</v>
      </c>
      <c r="B204" s="1" t="s">
        <v>1233</v>
      </c>
      <c r="C204" s="1">
        <v>101</v>
      </c>
      <c r="D204" s="1" t="s">
        <v>5627</v>
      </c>
      <c r="E204" s="1" t="s">
        <v>706</v>
      </c>
      <c r="F204" s="1" t="s">
        <v>445</v>
      </c>
      <c r="G204" s="1">
        <v>7</v>
      </c>
      <c r="H204" s="1">
        <v>100</v>
      </c>
      <c r="I204" s="1">
        <v>25</v>
      </c>
      <c r="J204" s="1">
        <v>27</v>
      </c>
      <c r="K204" s="3">
        <v>734</v>
      </c>
      <c r="L204" s="2">
        <f>N204/((1824.17)*(1-EXP(-(0.023514)*I204))^(1.69151))</f>
        <v>0.98096303077601998</v>
      </c>
      <c r="N204" s="1">
        <v>454</v>
      </c>
      <c r="O204" s="1">
        <v>173.9</v>
      </c>
      <c r="P204" s="1">
        <v>9.9</v>
      </c>
      <c r="Q204" s="1">
        <v>17.100000000000001</v>
      </c>
      <c r="R204" s="1">
        <v>5.2</v>
      </c>
      <c r="S204" s="1">
        <v>53.6</v>
      </c>
      <c r="AJ204" s="1" t="s">
        <v>471</v>
      </c>
      <c r="AK204" s="19">
        <v>52.2</v>
      </c>
      <c r="AL204" s="19">
        <v>64</v>
      </c>
      <c r="AN204" s="3">
        <v>1986</v>
      </c>
      <c r="AO204" s="1">
        <v>10</v>
      </c>
      <c r="AQ204">
        <v>80810</v>
      </c>
      <c r="AR204" s="1" t="s">
        <v>4859</v>
      </c>
    </row>
    <row r="205" spans="1:44" x14ac:dyDescent="0.25">
      <c r="A205" s="1">
        <v>266</v>
      </c>
      <c r="B205" s="1" t="s">
        <v>1233</v>
      </c>
      <c r="C205" s="1">
        <v>101</v>
      </c>
      <c r="D205" s="1" t="s">
        <v>5627</v>
      </c>
      <c r="E205" s="1" t="s">
        <v>706</v>
      </c>
      <c r="F205" s="1" t="s">
        <v>445</v>
      </c>
      <c r="G205" s="1">
        <v>7</v>
      </c>
      <c r="H205" s="1">
        <v>110</v>
      </c>
      <c r="I205" s="1">
        <v>25.5</v>
      </c>
      <c r="J205" s="1">
        <v>28.2</v>
      </c>
      <c r="K205" s="3">
        <v>679</v>
      </c>
      <c r="L205" s="2">
        <f>N205/((1824.17)*(1-EXP(-(0.023514)*I205))^(1.69151))</f>
        <v>0.97827527725149821</v>
      </c>
      <c r="N205" s="1">
        <v>464</v>
      </c>
      <c r="O205" s="1">
        <v>177.2</v>
      </c>
      <c r="P205" s="1">
        <v>9.8000000000000007</v>
      </c>
      <c r="Q205" s="1">
        <v>16.899999999999999</v>
      </c>
      <c r="R205" s="1">
        <v>5.2</v>
      </c>
      <c r="S205" s="1">
        <v>53.4</v>
      </c>
      <c r="AJ205" s="1" t="s">
        <v>471</v>
      </c>
      <c r="AK205" s="19">
        <v>52.2</v>
      </c>
      <c r="AL205" s="19">
        <v>64</v>
      </c>
      <c r="AN205" s="3">
        <v>1986</v>
      </c>
      <c r="AO205" s="1">
        <v>10</v>
      </c>
      <c r="AQ205">
        <v>80810</v>
      </c>
      <c r="AR205" s="1" t="s">
        <v>4859</v>
      </c>
    </row>
    <row r="206" spans="1:44" x14ac:dyDescent="0.25">
      <c r="A206" s="1">
        <v>267</v>
      </c>
      <c r="B206" s="1" t="s">
        <v>1233</v>
      </c>
      <c r="C206" s="1">
        <v>101</v>
      </c>
      <c r="D206" s="1" t="s">
        <v>5627</v>
      </c>
      <c r="E206" s="1" t="s">
        <v>706</v>
      </c>
      <c r="F206" s="1" t="s">
        <v>445</v>
      </c>
      <c r="G206" s="1">
        <v>7</v>
      </c>
      <c r="H206" s="1">
        <v>120</v>
      </c>
      <c r="I206" s="1">
        <v>25.8</v>
      </c>
      <c r="J206" s="1">
        <v>29</v>
      </c>
      <c r="K206" s="3">
        <v>648</v>
      </c>
      <c r="L206" s="2">
        <f>N206/((1824.17)*(1-EXP(-(0.023514)*I206))^(1.69151))</f>
        <v>0.97882284840783962</v>
      </c>
      <c r="N206" s="1">
        <v>471</v>
      </c>
      <c r="O206" s="1">
        <v>178.7</v>
      </c>
      <c r="P206" s="1">
        <v>9.5</v>
      </c>
      <c r="Q206" s="1">
        <v>16</v>
      </c>
      <c r="R206" s="1">
        <v>5.0999999999999996</v>
      </c>
      <c r="S206" s="1">
        <v>53</v>
      </c>
      <c r="AJ206" s="1" t="s">
        <v>471</v>
      </c>
      <c r="AK206" s="19">
        <v>52.2</v>
      </c>
      <c r="AL206" s="19">
        <v>64</v>
      </c>
      <c r="AN206" s="3">
        <v>1986</v>
      </c>
      <c r="AO206" s="1">
        <v>10</v>
      </c>
      <c r="AQ206">
        <v>80810</v>
      </c>
      <c r="AR206" s="1" t="s">
        <v>4859</v>
      </c>
    </row>
    <row r="207" spans="1:44" x14ac:dyDescent="0.25">
      <c r="A207" s="1">
        <v>268</v>
      </c>
      <c r="B207" s="1" t="s">
        <v>1233</v>
      </c>
      <c r="C207" s="1">
        <v>101</v>
      </c>
      <c r="D207" s="1" t="s">
        <v>5627</v>
      </c>
      <c r="E207" s="1" t="s">
        <v>706</v>
      </c>
      <c r="F207" s="1" t="s">
        <v>445</v>
      </c>
      <c r="G207" s="1">
        <v>7</v>
      </c>
      <c r="H207" s="1">
        <v>130</v>
      </c>
      <c r="I207" s="1">
        <v>26.2</v>
      </c>
      <c r="J207" s="1">
        <v>29.7</v>
      </c>
      <c r="K207" s="3">
        <v>622</v>
      </c>
      <c r="L207" s="2">
        <f>N207/((1824.17)*(1-EXP(-(0.023514)*I207))^(1.69151))</f>
        <v>0.966639329116039</v>
      </c>
      <c r="N207" s="1">
        <v>474</v>
      </c>
      <c r="O207" s="1">
        <v>178</v>
      </c>
      <c r="P207" s="1">
        <v>9.1999999999999993</v>
      </c>
      <c r="Q207" s="1">
        <v>15.2</v>
      </c>
      <c r="R207" s="1">
        <v>5</v>
      </c>
      <c r="S207" s="1">
        <v>52.4</v>
      </c>
      <c r="AJ207" s="1" t="s">
        <v>471</v>
      </c>
      <c r="AK207" s="19">
        <v>52.2</v>
      </c>
      <c r="AL207" s="19">
        <v>64</v>
      </c>
      <c r="AN207" s="3">
        <v>1986</v>
      </c>
      <c r="AO207" s="1">
        <v>10</v>
      </c>
      <c r="AQ207">
        <v>80810</v>
      </c>
      <c r="AR207" s="1" t="s">
        <v>4859</v>
      </c>
    </row>
    <row r="208" spans="1:44" x14ac:dyDescent="0.25">
      <c r="A208" s="1">
        <v>269</v>
      </c>
      <c r="B208" s="1" t="s">
        <v>1233</v>
      </c>
      <c r="C208" s="1">
        <v>101</v>
      </c>
      <c r="D208" s="1" t="s">
        <v>5627</v>
      </c>
      <c r="E208" s="1" t="s">
        <v>706</v>
      </c>
      <c r="F208" s="1" t="s">
        <v>445</v>
      </c>
      <c r="G208" s="1">
        <v>7</v>
      </c>
      <c r="H208" s="1">
        <v>140</v>
      </c>
      <c r="I208" s="1">
        <v>26.4</v>
      </c>
      <c r="J208" s="1">
        <v>30.2</v>
      </c>
      <c r="K208" s="3">
        <v>604</v>
      </c>
      <c r="L208" s="2">
        <f>N208/((1824.17)*(1-EXP(-(0.023514)*I208))^(1.69151))</f>
        <v>0.96173868667491869</v>
      </c>
      <c r="N208" s="1">
        <v>476</v>
      </c>
      <c r="O208" s="1">
        <v>176.4</v>
      </c>
      <c r="P208" s="1">
        <v>8.9</v>
      </c>
      <c r="Q208" s="1">
        <v>14.2</v>
      </c>
      <c r="R208" s="1">
        <v>5</v>
      </c>
      <c r="S208" s="1">
        <v>51.6</v>
      </c>
      <c r="AJ208" s="1" t="s">
        <v>471</v>
      </c>
      <c r="AK208" s="19">
        <v>52.2</v>
      </c>
      <c r="AL208" s="19">
        <v>64</v>
      </c>
      <c r="AN208" s="3">
        <v>1986</v>
      </c>
      <c r="AO208" s="1">
        <v>10</v>
      </c>
      <c r="AQ208">
        <v>80810</v>
      </c>
      <c r="AR208" s="1" t="s">
        <v>4859</v>
      </c>
    </row>
    <row r="209" spans="1:44" x14ac:dyDescent="0.25">
      <c r="A209" s="1">
        <v>271</v>
      </c>
      <c r="B209" s="1" t="s">
        <v>1233</v>
      </c>
      <c r="C209" s="1">
        <v>101</v>
      </c>
      <c r="D209" s="1" t="s">
        <v>5627</v>
      </c>
      <c r="E209" s="1" t="s">
        <v>706</v>
      </c>
      <c r="F209" s="1" t="s">
        <v>445</v>
      </c>
      <c r="G209" s="1">
        <v>8</v>
      </c>
      <c r="H209" s="1">
        <v>20</v>
      </c>
      <c r="I209" s="1">
        <v>5.3</v>
      </c>
      <c r="J209" s="1">
        <v>3.1</v>
      </c>
      <c r="K209" s="3">
        <v>27027</v>
      </c>
      <c r="L209" s="2">
        <f>N209/((1668.67)*(1-EXP(-(0.022864)*I209))^(1.61028))</f>
        <v>1.481060741406945</v>
      </c>
      <c r="M209" s="1">
        <v>20.399999999999999</v>
      </c>
      <c r="N209" s="1">
        <v>75</v>
      </c>
      <c r="O209" s="1">
        <v>27.9</v>
      </c>
      <c r="P209" s="1">
        <v>6</v>
      </c>
      <c r="Q209" s="1">
        <v>3</v>
      </c>
      <c r="R209" s="1">
        <v>5.7</v>
      </c>
      <c r="S209" s="1">
        <v>21</v>
      </c>
      <c r="AJ209" s="1" t="s">
        <v>471</v>
      </c>
      <c r="AK209" s="19">
        <v>52.2</v>
      </c>
      <c r="AL209" s="19">
        <v>64</v>
      </c>
      <c r="AN209" s="3">
        <v>1986</v>
      </c>
      <c r="AO209" s="1">
        <v>10</v>
      </c>
      <c r="AQ209">
        <v>80810</v>
      </c>
      <c r="AR209" s="1" t="s">
        <v>4860</v>
      </c>
    </row>
    <row r="210" spans="1:44" x14ac:dyDescent="0.25">
      <c r="A210" s="1">
        <v>272</v>
      </c>
      <c r="B210" s="1" t="s">
        <v>1233</v>
      </c>
      <c r="C210" s="1">
        <v>101</v>
      </c>
      <c r="D210" s="1" t="s">
        <v>5627</v>
      </c>
      <c r="E210" s="1" t="s">
        <v>706</v>
      </c>
      <c r="F210" s="1" t="s">
        <v>445</v>
      </c>
      <c r="G210" s="1">
        <v>7</v>
      </c>
      <c r="H210" s="1">
        <v>30</v>
      </c>
      <c r="I210" s="1">
        <v>9.5</v>
      </c>
      <c r="J210" s="1">
        <v>4.9000000000000004</v>
      </c>
      <c r="K210" s="3">
        <v>15270</v>
      </c>
      <c r="L210" s="2">
        <f>N210/((1824.17)*(1-EXP(-(0.023514)*I210))^(1.69151))</f>
        <v>1.2825283555203595</v>
      </c>
      <c r="M210" s="1">
        <v>28.8</v>
      </c>
      <c r="N210" s="1">
        <v>154</v>
      </c>
      <c r="O210" s="1">
        <v>60.9</v>
      </c>
      <c r="P210" s="1">
        <v>8.3000000000000007</v>
      </c>
      <c r="Q210" s="1">
        <v>3.9</v>
      </c>
      <c r="R210" s="1">
        <v>5.5</v>
      </c>
      <c r="S210" s="1">
        <v>26.3</v>
      </c>
      <c r="AJ210" s="1" t="s">
        <v>471</v>
      </c>
      <c r="AK210" s="19">
        <v>52.2</v>
      </c>
      <c r="AL210" s="19">
        <v>64</v>
      </c>
      <c r="AN210" s="3">
        <v>1986</v>
      </c>
      <c r="AO210" s="1">
        <v>10</v>
      </c>
      <c r="AQ210">
        <v>80810</v>
      </c>
      <c r="AR210" s="1" t="s">
        <v>4859</v>
      </c>
    </row>
    <row r="211" spans="1:44" x14ac:dyDescent="0.25">
      <c r="A211" s="1">
        <v>273</v>
      </c>
      <c r="B211" s="1" t="s">
        <v>1233</v>
      </c>
      <c r="C211" s="1">
        <v>101</v>
      </c>
      <c r="D211" s="1" t="s">
        <v>5627</v>
      </c>
      <c r="E211" s="1" t="s">
        <v>706</v>
      </c>
      <c r="F211" s="1" t="s">
        <v>445</v>
      </c>
      <c r="G211" s="1">
        <v>7</v>
      </c>
      <c r="H211" s="1">
        <v>40</v>
      </c>
      <c r="I211" s="1">
        <v>13</v>
      </c>
      <c r="J211" s="1">
        <v>7.4</v>
      </c>
      <c r="K211" s="3">
        <v>7463</v>
      </c>
      <c r="L211" s="2">
        <f>N211/((1824.17)*(1-EXP(-(0.023514)*I211))^(1.69151))</f>
        <v>1.1205745943387655</v>
      </c>
      <c r="M211" s="1">
        <v>32.1</v>
      </c>
      <c r="N211" s="1">
        <v>214</v>
      </c>
      <c r="O211" s="1">
        <v>85.5</v>
      </c>
      <c r="P211" s="1">
        <v>8.8000000000000007</v>
      </c>
      <c r="Q211" s="1">
        <v>5.2</v>
      </c>
      <c r="R211" s="1">
        <v>4.9000000000000004</v>
      </c>
      <c r="S211" s="1">
        <v>30.6</v>
      </c>
      <c r="AJ211" s="1" t="s">
        <v>471</v>
      </c>
      <c r="AK211" s="19">
        <v>52.2</v>
      </c>
      <c r="AL211" s="19">
        <v>64</v>
      </c>
      <c r="AN211" s="3">
        <v>1986</v>
      </c>
      <c r="AO211" s="1">
        <v>10</v>
      </c>
      <c r="AQ211">
        <v>80810</v>
      </c>
      <c r="AR211" s="1" t="s">
        <v>4859</v>
      </c>
    </row>
    <row r="212" spans="1:44" x14ac:dyDescent="0.25">
      <c r="A212" s="1">
        <v>274</v>
      </c>
      <c r="B212" s="1" t="s">
        <v>1233</v>
      </c>
      <c r="C212" s="1">
        <v>101</v>
      </c>
      <c r="D212" s="1" t="s">
        <v>5627</v>
      </c>
      <c r="E212" s="1" t="s">
        <v>706</v>
      </c>
      <c r="F212" s="1" t="s">
        <v>445</v>
      </c>
      <c r="G212" s="1">
        <v>7</v>
      </c>
      <c r="H212" s="1">
        <v>50</v>
      </c>
      <c r="I212" s="1">
        <v>15.6</v>
      </c>
      <c r="J212" s="1">
        <v>10.8</v>
      </c>
      <c r="K212" s="3">
        <v>3733</v>
      </c>
      <c r="L212" s="2">
        <f>N212/((1824.17)*(1-EXP(-(0.023514)*I212))^(1.69151))</f>
        <v>1.0421028145308595</v>
      </c>
      <c r="M212" s="1">
        <v>34.200000000000003</v>
      </c>
      <c r="N212" s="1">
        <v>258</v>
      </c>
      <c r="O212" s="1">
        <v>101.9</v>
      </c>
      <c r="P212" s="1">
        <v>8.9</v>
      </c>
      <c r="Q212" s="1">
        <v>7.1</v>
      </c>
      <c r="R212" s="1">
        <v>4.5999999999999996</v>
      </c>
      <c r="S212" s="1">
        <v>36.200000000000003</v>
      </c>
      <c r="AJ212" s="1" t="s">
        <v>471</v>
      </c>
      <c r="AK212" s="19">
        <v>52.2</v>
      </c>
      <c r="AL212" s="19">
        <v>64</v>
      </c>
      <c r="AN212" s="3">
        <v>1986</v>
      </c>
      <c r="AO212" s="1">
        <v>10</v>
      </c>
      <c r="AQ212">
        <v>80810</v>
      </c>
      <c r="AR212" s="1" t="s">
        <v>4859</v>
      </c>
    </row>
    <row r="213" spans="1:44" x14ac:dyDescent="0.25">
      <c r="A213" s="1">
        <v>275</v>
      </c>
      <c r="B213" s="1" t="s">
        <v>1233</v>
      </c>
      <c r="C213" s="1">
        <v>101</v>
      </c>
      <c r="D213" s="1" t="s">
        <v>5627</v>
      </c>
      <c r="E213" s="1" t="s">
        <v>706</v>
      </c>
      <c r="F213" s="1" t="s">
        <v>445</v>
      </c>
      <c r="G213" s="1">
        <v>7</v>
      </c>
      <c r="H213" s="1">
        <v>60</v>
      </c>
      <c r="I213" s="1">
        <v>17.5</v>
      </c>
      <c r="J213" s="1">
        <v>14.2</v>
      </c>
      <c r="K213" s="3">
        <v>2247</v>
      </c>
      <c r="L213" s="2">
        <f>N213/((1824.17)*(1-EXP(-(0.023514)*I213))^(1.69151))</f>
        <v>1.0025432292305516</v>
      </c>
      <c r="M213" s="1">
        <v>35.6</v>
      </c>
      <c r="N213" s="1">
        <v>291</v>
      </c>
      <c r="O213" s="1">
        <v>113.9</v>
      </c>
      <c r="P213" s="1">
        <v>8.8000000000000007</v>
      </c>
      <c r="Q213" s="1">
        <v>9.1</v>
      </c>
      <c r="R213" s="1">
        <v>4.5</v>
      </c>
      <c r="S213" s="1">
        <v>40.700000000000003</v>
      </c>
      <c r="AJ213" s="1" t="s">
        <v>471</v>
      </c>
      <c r="AK213" s="19">
        <v>52.2</v>
      </c>
      <c r="AL213" s="19">
        <v>64</v>
      </c>
      <c r="AN213" s="3">
        <v>1986</v>
      </c>
      <c r="AO213" s="1">
        <v>10</v>
      </c>
      <c r="AQ213">
        <v>80810</v>
      </c>
      <c r="AR213" s="1" t="s">
        <v>4859</v>
      </c>
    </row>
    <row r="214" spans="1:44" x14ac:dyDescent="0.25">
      <c r="A214" s="1">
        <v>276</v>
      </c>
      <c r="B214" s="1" t="s">
        <v>1233</v>
      </c>
      <c r="C214" s="1">
        <v>101</v>
      </c>
      <c r="D214" s="1" t="s">
        <v>5627</v>
      </c>
      <c r="E214" s="1" t="s">
        <v>706</v>
      </c>
      <c r="F214" s="1" t="s">
        <v>445</v>
      </c>
      <c r="G214" s="1">
        <v>7</v>
      </c>
      <c r="H214" s="1">
        <v>70</v>
      </c>
      <c r="I214" s="1">
        <v>18.899999999999999</v>
      </c>
      <c r="J214" s="1">
        <v>17.2</v>
      </c>
      <c r="K214" s="3">
        <v>1575</v>
      </c>
      <c r="L214" s="2">
        <f>N214/((1824.17)*(1-EXP(-(0.023514)*I214))^(1.69151))</f>
        <v>0.9777229954237362</v>
      </c>
      <c r="M214" s="1">
        <v>36.6</v>
      </c>
      <c r="N214" s="1">
        <v>315</v>
      </c>
      <c r="O214" s="1">
        <v>122.7</v>
      </c>
      <c r="P214" s="1">
        <v>8.6999999999999993</v>
      </c>
      <c r="Q214" s="1">
        <v>10.9</v>
      </c>
      <c r="R214" s="1">
        <v>4.5</v>
      </c>
      <c r="S214" s="1">
        <v>43.8</v>
      </c>
      <c r="AJ214" s="1" t="s">
        <v>471</v>
      </c>
      <c r="AK214" s="19">
        <v>52.2</v>
      </c>
      <c r="AL214" s="19">
        <v>64</v>
      </c>
      <c r="AN214" s="3">
        <v>1986</v>
      </c>
      <c r="AO214" s="1">
        <v>10</v>
      </c>
      <c r="AQ214">
        <v>80810</v>
      </c>
      <c r="AR214" s="1" t="s">
        <v>4859</v>
      </c>
    </row>
    <row r="215" spans="1:44" x14ac:dyDescent="0.25">
      <c r="A215" s="1">
        <v>277</v>
      </c>
      <c r="B215" s="1" t="s">
        <v>1233</v>
      </c>
      <c r="C215" s="1">
        <v>101</v>
      </c>
      <c r="D215" s="1" t="s">
        <v>5627</v>
      </c>
      <c r="E215" s="1" t="s">
        <v>706</v>
      </c>
      <c r="F215" s="1" t="s">
        <v>445</v>
      </c>
      <c r="G215" s="1">
        <v>8</v>
      </c>
      <c r="H215" s="1">
        <v>80</v>
      </c>
      <c r="I215" s="1">
        <v>19.8</v>
      </c>
      <c r="J215" s="1">
        <v>19.8</v>
      </c>
      <c r="K215" s="3">
        <v>1215</v>
      </c>
      <c r="L215" s="2">
        <f>N215/((1668.67)*(1-EXP(-(0.022864)*I215))^(1.61028))</f>
        <v>1.0154057024925205</v>
      </c>
      <c r="M215" s="1">
        <v>37.4</v>
      </c>
      <c r="N215" s="1">
        <v>333</v>
      </c>
      <c r="O215" s="1">
        <v>129.4</v>
      </c>
      <c r="P215" s="1">
        <v>8.6</v>
      </c>
      <c r="Q215" s="1">
        <v>13</v>
      </c>
      <c r="R215" s="1">
        <v>4.5</v>
      </c>
      <c r="S215" s="1">
        <v>46.2</v>
      </c>
      <c r="AJ215" s="1" t="s">
        <v>471</v>
      </c>
      <c r="AK215" s="19">
        <v>52.2</v>
      </c>
      <c r="AL215" s="19">
        <v>64</v>
      </c>
      <c r="AN215" s="3">
        <v>1986</v>
      </c>
      <c r="AO215" s="1">
        <v>10</v>
      </c>
      <c r="AQ215">
        <v>80810</v>
      </c>
      <c r="AR215" s="1" t="s">
        <v>4859</v>
      </c>
    </row>
    <row r="216" spans="1:44" x14ac:dyDescent="0.25">
      <c r="A216" s="1">
        <v>278</v>
      </c>
      <c r="B216" s="1" t="s">
        <v>1233</v>
      </c>
      <c r="C216" s="1">
        <v>101</v>
      </c>
      <c r="D216" s="1" t="s">
        <v>5627</v>
      </c>
      <c r="E216" s="1" t="s">
        <v>706</v>
      </c>
      <c r="F216" s="1" t="s">
        <v>445</v>
      </c>
      <c r="G216" s="1">
        <v>8</v>
      </c>
      <c r="H216" s="1">
        <v>90</v>
      </c>
      <c r="I216" s="1">
        <v>20.6</v>
      </c>
      <c r="J216" s="1">
        <v>21.9</v>
      </c>
      <c r="K216" s="3">
        <v>1006</v>
      </c>
      <c r="L216" s="2">
        <f>N216/((1668.67)*(1-EXP(-(0.022864)*I216))^(1.61028))</f>
        <v>1.0034058807918751</v>
      </c>
      <c r="M216" s="1">
        <v>37.9</v>
      </c>
      <c r="N216" s="1">
        <v>346</v>
      </c>
      <c r="O216" s="1">
        <v>134.1</v>
      </c>
      <c r="P216" s="1">
        <v>8.5</v>
      </c>
      <c r="Q216" s="1">
        <v>14.4</v>
      </c>
      <c r="R216" s="1">
        <v>4.5999999999999996</v>
      </c>
      <c r="S216" s="1">
        <v>47.3</v>
      </c>
      <c r="AJ216" s="1" t="s">
        <v>471</v>
      </c>
      <c r="AK216" s="19">
        <v>52.2</v>
      </c>
      <c r="AL216" s="19">
        <v>64</v>
      </c>
      <c r="AN216" s="3">
        <v>1986</v>
      </c>
      <c r="AO216" s="1">
        <v>10</v>
      </c>
      <c r="AQ216">
        <v>80810</v>
      </c>
      <c r="AR216" s="1" t="s">
        <v>4859</v>
      </c>
    </row>
    <row r="217" spans="1:44" x14ac:dyDescent="0.25">
      <c r="A217" s="1">
        <v>279</v>
      </c>
      <c r="B217" s="1" t="s">
        <v>1233</v>
      </c>
      <c r="C217" s="1">
        <v>101</v>
      </c>
      <c r="D217" s="1" t="s">
        <v>5627</v>
      </c>
      <c r="E217" s="1" t="s">
        <v>706</v>
      </c>
      <c r="F217" s="1" t="s">
        <v>445</v>
      </c>
      <c r="G217" s="1">
        <v>8</v>
      </c>
      <c r="H217" s="1">
        <v>100</v>
      </c>
      <c r="I217" s="1">
        <v>21.1</v>
      </c>
      <c r="J217" s="1">
        <v>23.5</v>
      </c>
      <c r="K217" s="3">
        <v>883</v>
      </c>
      <c r="L217" s="2">
        <f>N217/((1668.67)*(1-EXP(-(0.022864)*I217))^(1.61028))</f>
        <v>1.0017517114211203</v>
      </c>
      <c r="M217" s="1">
        <v>38.299999999999997</v>
      </c>
      <c r="N217" s="1">
        <v>356</v>
      </c>
      <c r="O217" s="1">
        <v>137.4</v>
      </c>
      <c r="P217" s="1">
        <v>8.3000000000000007</v>
      </c>
      <c r="Q217" s="1">
        <v>15.1</v>
      </c>
      <c r="R217" s="1">
        <v>4.7</v>
      </c>
      <c r="S217" s="1">
        <v>47.9</v>
      </c>
      <c r="AJ217" s="1" t="s">
        <v>471</v>
      </c>
      <c r="AK217" s="19">
        <v>52.2</v>
      </c>
      <c r="AL217" s="19">
        <v>64</v>
      </c>
      <c r="AN217" s="3">
        <v>1986</v>
      </c>
      <c r="AO217" s="1">
        <v>10</v>
      </c>
      <c r="AQ217">
        <v>80810</v>
      </c>
      <c r="AR217" s="1" t="s">
        <v>4859</v>
      </c>
    </row>
    <row r="218" spans="1:44" x14ac:dyDescent="0.25">
      <c r="A218" s="1">
        <v>280</v>
      </c>
      <c r="B218" s="1" t="s">
        <v>1233</v>
      </c>
      <c r="C218" s="1">
        <v>101</v>
      </c>
      <c r="D218" s="1" t="s">
        <v>5627</v>
      </c>
      <c r="E218" s="1" t="s">
        <v>706</v>
      </c>
      <c r="F218" s="1" t="s">
        <v>445</v>
      </c>
      <c r="G218" s="1">
        <v>8</v>
      </c>
      <c r="H218" s="1">
        <v>110</v>
      </c>
      <c r="I218" s="1">
        <v>21.5</v>
      </c>
      <c r="J218" s="1">
        <v>24.7</v>
      </c>
      <c r="K218" s="3">
        <v>806</v>
      </c>
      <c r="L218" s="2">
        <f>N218/((1668.67)*(1-EXP(-(0.022864)*I218))^(1.61028))</f>
        <v>0.99500345973951587</v>
      </c>
      <c r="M218" s="1">
        <v>38.6</v>
      </c>
      <c r="N218" s="1">
        <v>362</v>
      </c>
      <c r="O218" s="1">
        <v>138.80000000000001</v>
      </c>
      <c r="P218" s="1">
        <v>8</v>
      </c>
      <c r="Q218" s="1">
        <v>15.1</v>
      </c>
      <c r="R218" s="1">
        <v>4.7</v>
      </c>
      <c r="S218" s="1">
        <v>47.9</v>
      </c>
      <c r="AJ218" s="1" t="s">
        <v>471</v>
      </c>
      <c r="AK218" s="19">
        <v>52.2</v>
      </c>
      <c r="AL218" s="19">
        <v>64</v>
      </c>
      <c r="AN218" s="3">
        <v>1986</v>
      </c>
      <c r="AO218" s="1">
        <v>10</v>
      </c>
      <c r="AQ218">
        <v>80810</v>
      </c>
      <c r="AR218" s="1" t="s">
        <v>4859</v>
      </c>
    </row>
    <row r="219" spans="1:44" x14ac:dyDescent="0.25">
      <c r="A219" s="1">
        <v>281</v>
      </c>
      <c r="B219" s="1" t="s">
        <v>1233</v>
      </c>
      <c r="C219" s="1">
        <v>101</v>
      </c>
      <c r="D219" s="1" t="s">
        <v>5627</v>
      </c>
      <c r="E219" s="1" t="s">
        <v>706</v>
      </c>
      <c r="F219" s="1" t="s">
        <v>445</v>
      </c>
      <c r="G219" s="1">
        <v>8</v>
      </c>
      <c r="H219" s="1">
        <v>120</v>
      </c>
      <c r="I219" s="1">
        <v>21.8</v>
      </c>
      <c r="J219" s="1">
        <v>25.6</v>
      </c>
      <c r="K219" s="3">
        <v>754</v>
      </c>
      <c r="L219" s="2">
        <f>N219/((1668.67)*(1-EXP(-(0.022864)*I219))^(1.61028))</f>
        <v>0.99150004168715444</v>
      </c>
      <c r="M219" s="1">
        <v>38.799999999999997</v>
      </c>
      <c r="N219" s="1">
        <v>367</v>
      </c>
      <c r="O219" s="1">
        <v>139.4</v>
      </c>
      <c r="P219" s="1">
        <v>7.7</v>
      </c>
      <c r="Q219" s="1">
        <v>14.9</v>
      </c>
      <c r="R219" s="1">
        <v>4.7</v>
      </c>
      <c r="S219" s="1">
        <v>47.6</v>
      </c>
      <c r="AJ219" s="1" t="s">
        <v>471</v>
      </c>
      <c r="AK219" s="19">
        <v>52.2</v>
      </c>
      <c r="AL219" s="19">
        <v>64</v>
      </c>
      <c r="AN219" s="3">
        <v>1986</v>
      </c>
      <c r="AO219" s="1">
        <v>10</v>
      </c>
      <c r="AQ219">
        <v>80810</v>
      </c>
      <c r="AR219" s="1" t="s">
        <v>4860</v>
      </c>
    </row>
    <row r="220" spans="1:44" x14ac:dyDescent="0.25">
      <c r="A220" s="1">
        <v>282</v>
      </c>
      <c r="B220" s="1" t="s">
        <v>1233</v>
      </c>
      <c r="C220" s="1">
        <v>101</v>
      </c>
      <c r="D220" s="1" t="s">
        <v>5627</v>
      </c>
      <c r="E220" s="1" t="s">
        <v>706</v>
      </c>
      <c r="F220" s="1" t="s">
        <v>445</v>
      </c>
      <c r="G220" s="1">
        <v>8</v>
      </c>
      <c r="H220" s="1">
        <v>130</v>
      </c>
      <c r="I220" s="1">
        <v>22.1</v>
      </c>
      <c r="J220" s="1">
        <v>26.2</v>
      </c>
      <c r="K220" s="3">
        <v>723</v>
      </c>
      <c r="L220" s="2">
        <f>N220/((1668.67)*(1-EXP(-(0.022864)*I220))^(1.61028))</f>
        <v>0.98015200832970262</v>
      </c>
      <c r="M220" s="1">
        <v>39</v>
      </c>
      <c r="N220" s="1">
        <v>369</v>
      </c>
      <c r="O220" s="1">
        <v>138.4</v>
      </c>
      <c r="P220" s="1">
        <v>7.4</v>
      </c>
      <c r="Q220" s="1">
        <v>14.3</v>
      </c>
      <c r="R220" s="1">
        <v>4.7</v>
      </c>
      <c r="S220" s="1">
        <v>46.9</v>
      </c>
      <c r="AJ220" s="1" t="s">
        <v>471</v>
      </c>
      <c r="AK220" s="19">
        <v>52.2</v>
      </c>
      <c r="AL220" s="19">
        <v>64</v>
      </c>
      <c r="AN220" s="3">
        <v>1986</v>
      </c>
      <c r="AO220" s="1">
        <v>10</v>
      </c>
      <c r="AQ220">
        <v>80810</v>
      </c>
      <c r="AR220" s="1" t="s">
        <v>4859</v>
      </c>
    </row>
    <row r="221" spans="1:44" x14ac:dyDescent="0.25">
      <c r="A221" s="1">
        <v>283</v>
      </c>
      <c r="B221" s="1" t="s">
        <v>1233</v>
      </c>
      <c r="C221" s="1">
        <v>101</v>
      </c>
      <c r="D221" s="1" t="s">
        <v>5627</v>
      </c>
      <c r="E221" s="1" t="s">
        <v>706</v>
      </c>
      <c r="F221" s="1" t="s">
        <v>445</v>
      </c>
      <c r="G221" s="1">
        <v>8</v>
      </c>
      <c r="H221" s="1">
        <v>140</v>
      </c>
      <c r="I221" s="1">
        <v>22.3</v>
      </c>
      <c r="J221" s="1">
        <v>26.7</v>
      </c>
      <c r="K221" s="3">
        <v>698</v>
      </c>
      <c r="L221" s="2">
        <f>N221/((1668.67)*(1-EXP(-(0.022864)*I221))^(1.61028))</f>
        <v>0.97192487884426426</v>
      </c>
      <c r="M221" s="1">
        <v>39.1</v>
      </c>
      <c r="N221" s="1">
        <v>370</v>
      </c>
      <c r="O221" s="1">
        <v>136.5</v>
      </c>
      <c r="P221" s="1">
        <v>7.1</v>
      </c>
      <c r="Q221" s="1">
        <v>13.5</v>
      </c>
      <c r="R221" s="1">
        <v>4.7</v>
      </c>
      <c r="S221" s="1">
        <v>46.2</v>
      </c>
      <c r="AJ221" s="1" t="s">
        <v>471</v>
      </c>
      <c r="AK221" s="19">
        <v>52.2</v>
      </c>
      <c r="AL221" s="19">
        <v>64</v>
      </c>
      <c r="AN221" s="3">
        <v>1986</v>
      </c>
      <c r="AO221" s="1">
        <v>10</v>
      </c>
      <c r="AQ221">
        <v>80810</v>
      </c>
      <c r="AR221" s="1" t="s">
        <v>4859</v>
      </c>
    </row>
    <row r="222" spans="1:44" x14ac:dyDescent="0.25">
      <c r="A222" s="1">
        <v>285</v>
      </c>
      <c r="B222" s="1" t="s">
        <v>1233</v>
      </c>
      <c r="C222" s="1">
        <v>101</v>
      </c>
      <c r="D222" s="1" t="s">
        <v>5627</v>
      </c>
      <c r="E222" s="1" t="s">
        <v>706</v>
      </c>
      <c r="F222" s="1" t="s">
        <v>445</v>
      </c>
      <c r="G222" s="1">
        <v>9</v>
      </c>
      <c r="H222" s="1">
        <v>20</v>
      </c>
      <c r="I222" s="1">
        <v>3.2</v>
      </c>
      <c r="J222" s="1">
        <v>3.5</v>
      </c>
      <c r="K222" s="3">
        <v>12994</v>
      </c>
      <c r="L222" s="2">
        <f>N222/((1581.94)*(1-EXP(-(0.021301)*I222))^(1.51716))</f>
        <v>1.2139243691196577</v>
      </c>
      <c r="N222" s="1">
        <v>31</v>
      </c>
      <c r="O222" s="1">
        <v>11.5</v>
      </c>
      <c r="P222" s="1">
        <v>3.3</v>
      </c>
      <c r="Q222" s="1">
        <v>2.9</v>
      </c>
      <c r="R222" s="1">
        <v>4.3</v>
      </c>
      <c r="S222" s="1">
        <v>4.7</v>
      </c>
      <c r="AJ222" s="1" t="s">
        <v>471</v>
      </c>
      <c r="AK222" s="19">
        <v>52.2</v>
      </c>
      <c r="AL222" s="19">
        <v>64</v>
      </c>
      <c r="AN222" s="3">
        <v>1985</v>
      </c>
      <c r="AO222" s="1">
        <v>10</v>
      </c>
      <c r="AQ222">
        <v>80810</v>
      </c>
      <c r="AR222" s="1" t="s">
        <v>4863</v>
      </c>
    </row>
    <row r="223" spans="1:44" x14ac:dyDescent="0.25">
      <c r="A223" s="1">
        <v>286</v>
      </c>
      <c r="B223" s="1" t="s">
        <v>1233</v>
      </c>
      <c r="C223" s="1">
        <v>101</v>
      </c>
      <c r="D223" s="1" t="s">
        <v>5627</v>
      </c>
      <c r="E223" s="1" t="s">
        <v>706</v>
      </c>
      <c r="F223" s="1" t="s">
        <v>445</v>
      </c>
      <c r="G223" s="1">
        <v>9</v>
      </c>
      <c r="H223" s="1">
        <v>30</v>
      </c>
      <c r="I223" s="1">
        <v>5.9</v>
      </c>
      <c r="J223" s="1">
        <v>6.5</v>
      </c>
      <c r="K223" s="3">
        <v>6118</v>
      </c>
      <c r="L223" s="2">
        <f>N223/((1581.94)*(1-EXP(-(0.021301)*I223))^(1.51716))</f>
        <v>1.163298902137911</v>
      </c>
      <c r="N223" s="1">
        <v>72</v>
      </c>
      <c r="O223" s="1">
        <v>27.4</v>
      </c>
      <c r="P223" s="1">
        <v>5.6</v>
      </c>
      <c r="Q223" s="1">
        <v>5.7</v>
      </c>
      <c r="R223" s="1">
        <v>4.7</v>
      </c>
      <c r="S223" s="1">
        <v>8.1</v>
      </c>
      <c r="AJ223" s="1" t="s">
        <v>471</v>
      </c>
      <c r="AK223" s="19">
        <v>52.2</v>
      </c>
      <c r="AL223" s="19">
        <v>64</v>
      </c>
      <c r="AN223" s="3">
        <v>1985</v>
      </c>
      <c r="AO223" s="1">
        <v>10</v>
      </c>
      <c r="AQ223">
        <v>80810</v>
      </c>
      <c r="AR223" s="1" t="s">
        <v>4863</v>
      </c>
    </row>
    <row r="224" spans="1:44" x14ac:dyDescent="0.25">
      <c r="A224" s="1">
        <v>287</v>
      </c>
      <c r="B224" s="1" t="s">
        <v>1233</v>
      </c>
      <c r="C224" s="1">
        <v>101</v>
      </c>
      <c r="D224" s="1" t="s">
        <v>5627</v>
      </c>
      <c r="E224" s="1" t="s">
        <v>706</v>
      </c>
      <c r="F224" s="1" t="s">
        <v>445</v>
      </c>
      <c r="G224" s="1">
        <v>9</v>
      </c>
      <c r="H224" s="1">
        <v>40</v>
      </c>
      <c r="I224" s="1">
        <v>8.4</v>
      </c>
      <c r="J224" s="1">
        <v>8.8000000000000007</v>
      </c>
      <c r="K224" s="3">
        <v>4127</v>
      </c>
      <c r="L224" s="2">
        <f>N224/((1581.94)*(1-EXP(-(0.021301)*I224))^(1.51716))</f>
        <v>1.1209562955693926</v>
      </c>
      <c r="N224" s="1">
        <v>114</v>
      </c>
      <c r="O224" s="1">
        <v>44.3</v>
      </c>
      <c r="P224" s="1">
        <v>6.5</v>
      </c>
      <c r="Q224" s="1">
        <v>7.2</v>
      </c>
      <c r="R224" s="1">
        <v>4.5</v>
      </c>
      <c r="S224" s="1">
        <v>10.4</v>
      </c>
      <c r="AJ224" s="1" t="s">
        <v>471</v>
      </c>
      <c r="AK224" s="19">
        <v>52.2</v>
      </c>
      <c r="AL224" s="19">
        <v>64</v>
      </c>
      <c r="AN224" s="3">
        <v>1985</v>
      </c>
      <c r="AO224" s="1">
        <v>10</v>
      </c>
      <c r="AQ224">
        <v>80810</v>
      </c>
      <c r="AR224" s="1" t="s">
        <v>4863</v>
      </c>
    </row>
    <row r="225" spans="1:50" x14ac:dyDescent="0.25">
      <c r="A225" s="1">
        <v>288</v>
      </c>
      <c r="B225" s="1" t="s">
        <v>1233</v>
      </c>
      <c r="C225" s="1">
        <v>101</v>
      </c>
      <c r="D225" s="1" t="s">
        <v>5627</v>
      </c>
      <c r="E225" s="1" t="s">
        <v>706</v>
      </c>
      <c r="F225" s="1" t="s">
        <v>445</v>
      </c>
      <c r="G225" s="1">
        <v>9</v>
      </c>
      <c r="H225" s="1">
        <v>50</v>
      </c>
      <c r="I225" s="1">
        <v>10.6</v>
      </c>
      <c r="J225" s="1">
        <v>10.8</v>
      </c>
      <c r="K225" s="3">
        <v>3100</v>
      </c>
      <c r="L225" s="2">
        <f>N225/((1581.94)*(1-EXP(-(0.021301)*I225))^(1.51716))</f>
        <v>1.1011572671324623</v>
      </c>
      <c r="N225" s="1">
        <v>154</v>
      </c>
      <c r="O225" s="1">
        <v>61</v>
      </c>
      <c r="P225" s="1">
        <v>6.9</v>
      </c>
      <c r="Q225" s="1">
        <v>8.1999999999999993</v>
      </c>
      <c r="R225" s="1">
        <v>4.2</v>
      </c>
      <c r="S225" s="1">
        <v>12.2</v>
      </c>
      <c r="AJ225" s="1" t="s">
        <v>471</v>
      </c>
      <c r="AK225" s="19">
        <v>52.2</v>
      </c>
      <c r="AL225" s="19">
        <v>64</v>
      </c>
      <c r="AN225" s="3">
        <v>1985</v>
      </c>
      <c r="AO225" s="1">
        <v>10</v>
      </c>
      <c r="AQ225">
        <v>80810</v>
      </c>
      <c r="AR225" s="1" t="s">
        <v>4863</v>
      </c>
    </row>
    <row r="226" spans="1:50" x14ac:dyDescent="0.25">
      <c r="A226" s="1">
        <v>289</v>
      </c>
      <c r="B226" s="1" t="s">
        <v>1233</v>
      </c>
      <c r="C226" s="1">
        <v>101</v>
      </c>
      <c r="D226" s="1" t="s">
        <v>5627</v>
      </c>
      <c r="E226" s="1" t="s">
        <v>706</v>
      </c>
      <c r="F226" s="1" t="s">
        <v>445</v>
      </c>
      <c r="G226" s="1">
        <v>9</v>
      </c>
      <c r="H226" s="1">
        <v>60</v>
      </c>
      <c r="I226" s="1">
        <v>12.5</v>
      </c>
      <c r="J226" s="1">
        <v>12.4</v>
      </c>
      <c r="K226" s="3">
        <v>2550</v>
      </c>
      <c r="L226" s="2">
        <f>N226/((1581.94)*(1-EXP(-(0.021301)*I226))^(1.51716))</f>
        <v>1.0952524300239419</v>
      </c>
      <c r="N226" s="1">
        <v>191</v>
      </c>
      <c r="O226" s="1">
        <v>76.2</v>
      </c>
      <c r="P226" s="1">
        <v>7.2</v>
      </c>
      <c r="Q226" s="1">
        <v>9</v>
      </c>
      <c r="R226" s="1">
        <v>4</v>
      </c>
      <c r="S226" s="1">
        <v>13.7</v>
      </c>
      <c r="AJ226" s="1" t="s">
        <v>471</v>
      </c>
      <c r="AK226" s="19">
        <v>52.2</v>
      </c>
      <c r="AL226" s="19">
        <v>64</v>
      </c>
      <c r="AN226" s="3">
        <v>1985</v>
      </c>
      <c r="AO226" s="1">
        <v>10</v>
      </c>
      <c r="AQ226">
        <v>80810</v>
      </c>
      <c r="AR226" s="1" t="s">
        <v>4863</v>
      </c>
    </row>
    <row r="227" spans="1:50" x14ac:dyDescent="0.25">
      <c r="A227" s="1">
        <v>290</v>
      </c>
      <c r="B227" s="1" t="s">
        <v>1233</v>
      </c>
      <c r="C227" s="1">
        <v>101</v>
      </c>
      <c r="D227" s="1" t="s">
        <v>5627</v>
      </c>
      <c r="E227" s="1" t="s">
        <v>706</v>
      </c>
      <c r="F227" s="1" t="s">
        <v>445</v>
      </c>
      <c r="G227" s="1">
        <v>9</v>
      </c>
      <c r="H227" s="1">
        <v>70</v>
      </c>
      <c r="I227" s="1">
        <v>14</v>
      </c>
      <c r="J227" s="1">
        <v>13.9</v>
      </c>
      <c r="K227" s="3">
        <v>2142</v>
      </c>
      <c r="L227" s="2">
        <f>N227/((1581.94)*(1-EXP(-(0.021301)*I227))^(1.51716))</f>
        <v>1.0920269304601464</v>
      </c>
      <c r="N227" s="1">
        <v>221</v>
      </c>
      <c r="O227" s="1">
        <v>88.3</v>
      </c>
      <c r="P227" s="1">
        <v>7.3</v>
      </c>
      <c r="Q227" s="1">
        <v>9.6999999999999993</v>
      </c>
      <c r="R227" s="1">
        <v>4</v>
      </c>
      <c r="S227" s="1">
        <v>14.8</v>
      </c>
      <c r="AJ227" s="1" t="s">
        <v>471</v>
      </c>
      <c r="AK227" s="19">
        <v>52.2</v>
      </c>
      <c r="AL227" s="19">
        <v>64</v>
      </c>
      <c r="AN227" s="3">
        <v>1985</v>
      </c>
      <c r="AO227" s="1">
        <v>10</v>
      </c>
      <c r="AQ227">
        <v>80810</v>
      </c>
      <c r="AR227" s="1" t="s">
        <v>4863</v>
      </c>
    </row>
    <row r="228" spans="1:50" x14ac:dyDescent="0.25">
      <c r="A228" s="1">
        <v>291</v>
      </c>
      <c r="B228" s="1" t="s">
        <v>1233</v>
      </c>
      <c r="C228" s="1">
        <v>101</v>
      </c>
      <c r="D228" s="1" t="s">
        <v>5627</v>
      </c>
      <c r="E228" s="1" t="s">
        <v>706</v>
      </c>
      <c r="F228" s="1" t="s">
        <v>445</v>
      </c>
      <c r="G228" s="1">
        <v>9</v>
      </c>
      <c r="H228" s="1">
        <v>80</v>
      </c>
      <c r="I228" s="1">
        <v>15.3</v>
      </c>
      <c r="J228" s="1">
        <v>15.2</v>
      </c>
      <c r="K228" s="3">
        <v>1857</v>
      </c>
      <c r="L228" s="2">
        <f>N228/((1581.94)*(1-EXP(-(0.021301)*I228))^(1.51716))</f>
        <v>1.0881287843619405</v>
      </c>
      <c r="N228" s="1">
        <v>247</v>
      </c>
      <c r="O228" s="1">
        <v>98.5</v>
      </c>
      <c r="P228" s="1">
        <v>7.2</v>
      </c>
      <c r="Q228" s="1">
        <v>10.199999999999999</v>
      </c>
      <c r="R228" s="1">
        <v>4</v>
      </c>
      <c r="S228" s="1">
        <v>15.8</v>
      </c>
      <c r="AJ228" s="1" t="s">
        <v>471</v>
      </c>
      <c r="AK228" s="19">
        <v>52.2</v>
      </c>
      <c r="AL228" s="19">
        <v>64</v>
      </c>
      <c r="AN228" s="3">
        <v>1985</v>
      </c>
      <c r="AO228" s="1">
        <v>10</v>
      </c>
      <c r="AQ228">
        <v>80810</v>
      </c>
      <c r="AR228" s="1" t="s">
        <v>4863</v>
      </c>
    </row>
    <row r="229" spans="1:50" x14ac:dyDescent="0.25">
      <c r="A229" s="1">
        <v>292</v>
      </c>
      <c r="B229" s="1" t="s">
        <v>1233</v>
      </c>
      <c r="C229" s="1">
        <v>101</v>
      </c>
      <c r="D229" s="1" t="s">
        <v>5627</v>
      </c>
      <c r="E229" s="1" t="s">
        <v>706</v>
      </c>
      <c r="F229" s="1" t="s">
        <v>445</v>
      </c>
      <c r="G229" s="1">
        <v>9</v>
      </c>
      <c r="H229" s="1">
        <v>90</v>
      </c>
      <c r="I229" s="1">
        <v>16.3</v>
      </c>
      <c r="J229" s="1">
        <v>16.3</v>
      </c>
      <c r="K229" s="3">
        <v>1663</v>
      </c>
      <c r="L229" s="2">
        <f>N229/((1581.94)*(1-EXP(-(0.021301)*I229))^(1.51716))</f>
        <v>1.0889970583305979</v>
      </c>
      <c r="N229" s="1">
        <v>268</v>
      </c>
      <c r="O229" s="1">
        <v>106.6</v>
      </c>
      <c r="P229" s="1">
        <v>7.1</v>
      </c>
      <c r="Q229" s="1">
        <v>10.7</v>
      </c>
      <c r="R229" s="1">
        <v>4</v>
      </c>
      <c r="S229" s="1">
        <v>16.600000000000001</v>
      </c>
      <c r="AJ229" s="1" t="s">
        <v>471</v>
      </c>
      <c r="AK229" s="19">
        <v>52.2</v>
      </c>
      <c r="AL229" s="19">
        <v>64</v>
      </c>
      <c r="AN229" s="3">
        <v>1985</v>
      </c>
      <c r="AO229" s="1">
        <v>10</v>
      </c>
      <c r="AQ229">
        <v>80810</v>
      </c>
      <c r="AR229" s="1" t="s">
        <v>4863</v>
      </c>
    </row>
    <row r="230" spans="1:50" x14ac:dyDescent="0.25">
      <c r="A230" s="1">
        <v>293</v>
      </c>
      <c r="B230" s="1" t="s">
        <v>1233</v>
      </c>
      <c r="C230" s="1">
        <v>101</v>
      </c>
      <c r="D230" s="1" t="s">
        <v>5627</v>
      </c>
      <c r="E230" s="1" t="s">
        <v>706</v>
      </c>
      <c r="F230" s="1" t="s">
        <v>445</v>
      </c>
      <c r="G230" s="1">
        <v>9</v>
      </c>
      <c r="H230" s="1">
        <v>100</v>
      </c>
      <c r="I230" s="1">
        <v>17.2</v>
      </c>
      <c r="J230" s="1">
        <v>17.3</v>
      </c>
      <c r="K230" s="3">
        <v>1506</v>
      </c>
      <c r="L230" s="2">
        <f>N230/((1581.94)*(1-EXP(-(0.021301)*I230))^(1.51716))</f>
        <v>1.0858933534996702</v>
      </c>
      <c r="N230" s="1">
        <v>286</v>
      </c>
      <c r="O230" s="1">
        <v>112.5</v>
      </c>
      <c r="P230" s="1">
        <v>6.9</v>
      </c>
      <c r="Q230" s="1">
        <v>10.9</v>
      </c>
      <c r="R230" s="1">
        <v>4</v>
      </c>
      <c r="S230" s="1">
        <v>17.2</v>
      </c>
      <c r="AJ230" s="1" t="s">
        <v>471</v>
      </c>
      <c r="AK230" s="19">
        <v>52.2</v>
      </c>
      <c r="AL230" s="19">
        <v>64</v>
      </c>
      <c r="AN230" s="3">
        <v>1985</v>
      </c>
      <c r="AO230" s="1">
        <v>10</v>
      </c>
      <c r="AQ230">
        <v>80810</v>
      </c>
      <c r="AR230" s="1" t="s">
        <v>4863</v>
      </c>
    </row>
    <row r="231" spans="1:50" x14ac:dyDescent="0.25">
      <c r="A231" s="1">
        <v>294</v>
      </c>
      <c r="B231" s="1" t="s">
        <v>1233</v>
      </c>
      <c r="C231" s="1">
        <v>101</v>
      </c>
      <c r="D231" s="1" t="s">
        <v>5627</v>
      </c>
      <c r="E231" s="1" t="s">
        <v>706</v>
      </c>
      <c r="F231" s="1" t="s">
        <v>445</v>
      </c>
      <c r="G231" s="1">
        <v>9</v>
      </c>
      <c r="H231" s="1">
        <v>110</v>
      </c>
      <c r="I231" s="1">
        <v>18</v>
      </c>
      <c r="J231" s="1">
        <v>18.100000000000001</v>
      </c>
      <c r="K231" s="3">
        <v>1395</v>
      </c>
      <c r="L231" s="2">
        <f>N231/((1581.94)*(1-EXP(-(0.021301)*I231))^(1.51716))</f>
        <v>1.0832713799802296</v>
      </c>
      <c r="N231" s="1">
        <v>302</v>
      </c>
      <c r="O231" s="1">
        <v>116.9</v>
      </c>
      <c r="P231" s="1">
        <v>6.7</v>
      </c>
      <c r="Q231" s="1">
        <v>10.9</v>
      </c>
      <c r="R231" s="1">
        <v>4</v>
      </c>
      <c r="S231" s="1">
        <v>17.8</v>
      </c>
      <c r="AJ231" s="1" t="s">
        <v>471</v>
      </c>
      <c r="AK231" s="19">
        <v>52.2</v>
      </c>
      <c r="AL231" s="19">
        <v>64</v>
      </c>
      <c r="AN231" s="3">
        <v>1985</v>
      </c>
      <c r="AO231" s="1">
        <v>10</v>
      </c>
      <c r="AQ231">
        <v>80810</v>
      </c>
      <c r="AR231" s="1" t="s">
        <v>4863</v>
      </c>
      <c r="AU231" s="32"/>
      <c r="AV231" s="32"/>
      <c r="AW231" s="32"/>
      <c r="AX231" s="32"/>
    </row>
    <row r="232" spans="1:50" x14ac:dyDescent="0.25">
      <c r="A232" s="1">
        <v>295</v>
      </c>
      <c r="B232" s="1" t="s">
        <v>1233</v>
      </c>
      <c r="C232" s="1">
        <v>101</v>
      </c>
      <c r="D232" s="1" t="s">
        <v>5627</v>
      </c>
      <c r="E232" s="1" t="s">
        <v>706</v>
      </c>
      <c r="F232" s="1" t="s">
        <v>445</v>
      </c>
      <c r="G232" s="1">
        <v>9</v>
      </c>
      <c r="H232" s="1">
        <v>120</v>
      </c>
      <c r="I232" s="1">
        <v>18.600000000000001</v>
      </c>
      <c r="J232" s="1">
        <v>18.899999999999999</v>
      </c>
      <c r="K232" s="3">
        <v>1290</v>
      </c>
      <c r="L232" s="2">
        <f>N232/((1581.94)*(1-EXP(-(0.021301)*I232))^(1.51716))</f>
        <v>1.077971580585475</v>
      </c>
      <c r="N232" s="1">
        <v>313</v>
      </c>
      <c r="O232" s="1">
        <v>118.7</v>
      </c>
      <c r="P232" s="1">
        <v>6.4</v>
      </c>
      <c r="Q232" s="1">
        <v>10.7</v>
      </c>
      <c r="R232" s="1">
        <v>4.0999999999999996</v>
      </c>
      <c r="S232" s="1">
        <v>18.2</v>
      </c>
      <c r="AJ232" s="1" t="s">
        <v>471</v>
      </c>
      <c r="AK232" s="19">
        <v>52.2</v>
      </c>
      <c r="AL232" s="19">
        <v>64</v>
      </c>
      <c r="AN232" s="3">
        <v>1985</v>
      </c>
      <c r="AO232" s="1">
        <v>10</v>
      </c>
      <c r="AQ232">
        <v>80810</v>
      </c>
      <c r="AR232" s="1" t="s">
        <v>4863</v>
      </c>
    </row>
    <row r="233" spans="1:50" x14ac:dyDescent="0.25">
      <c r="A233" s="1">
        <v>296</v>
      </c>
      <c r="B233" s="1" t="s">
        <v>1233</v>
      </c>
      <c r="C233" s="1">
        <v>101</v>
      </c>
      <c r="D233" s="1" t="s">
        <v>5627</v>
      </c>
      <c r="E233" s="1" t="s">
        <v>706</v>
      </c>
      <c r="F233" s="1" t="s">
        <v>445</v>
      </c>
      <c r="G233" s="1">
        <v>9</v>
      </c>
      <c r="H233" s="1">
        <v>130</v>
      </c>
      <c r="I233" s="1">
        <v>19.100000000000001</v>
      </c>
      <c r="J233" s="1">
        <v>19.600000000000001</v>
      </c>
      <c r="K233" s="3">
        <v>1210</v>
      </c>
      <c r="L233" s="2">
        <f>N233/((1581.94)*(1-EXP(-(0.021301)*I233))^(1.51716))</f>
        <v>1.076618322534066</v>
      </c>
      <c r="N233" s="1">
        <v>323</v>
      </c>
      <c r="O233" s="1">
        <v>120.8</v>
      </c>
      <c r="P233" s="1">
        <v>6.1</v>
      </c>
      <c r="Q233" s="1">
        <v>10.3</v>
      </c>
      <c r="R233" s="1">
        <v>4.0999999999999996</v>
      </c>
      <c r="S233" s="1">
        <v>18.7</v>
      </c>
      <c r="AJ233" s="1" t="s">
        <v>471</v>
      </c>
      <c r="AK233" s="19">
        <v>52.2</v>
      </c>
      <c r="AL233" s="19">
        <v>64</v>
      </c>
      <c r="AN233" s="3">
        <v>1985</v>
      </c>
      <c r="AO233" s="1">
        <v>10</v>
      </c>
      <c r="AQ233">
        <v>80810</v>
      </c>
      <c r="AR233" s="1" t="s">
        <v>4863</v>
      </c>
    </row>
    <row r="234" spans="1:50" x14ac:dyDescent="0.25">
      <c r="A234" s="1">
        <v>297</v>
      </c>
      <c r="B234" s="1" t="s">
        <v>1233</v>
      </c>
      <c r="C234" s="1">
        <v>101</v>
      </c>
      <c r="D234" s="1" t="s">
        <v>5627</v>
      </c>
      <c r="E234" s="1" t="s">
        <v>706</v>
      </c>
      <c r="F234" s="1" t="s">
        <v>445</v>
      </c>
      <c r="G234" s="1">
        <v>9</v>
      </c>
      <c r="H234" s="1">
        <v>140</v>
      </c>
      <c r="I234" s="1">
        <v>19.600000000000001</v>
      </c>
      <c r="J234" s="1">
        <v>20.3</v>
      </c>
      <c r="K234" s="3">
        <v>1131</v>
      </c>
      <c r="L234" s="2">
        <f>N234/((1581.94)*(1-EXP(-(0.021301)*I234))^(1.51716))</f>
        <v>1.068880166511734</v>
      </c>
      <c r="N234" s="1">
        <v>331</v>
      </c>
      <c r="O234" s="1">
        <v>121</v>
      </c>
      <c r="P234" s="1">
        <v>5.9</v>
      </c>
      <c r="Q234" s="1">
        <v>10</v>
      </c>
      <c r="R234" s="1">
        <v>4.2</v>
      </c>
      <c r="S234" s="1">
        <v>19</v>
      </c>
      <c r="AJ234" s="1" t="s">
        <v>471</v>
      </c>
      <c r="AK234" s="19">
        <v>52.2</v>
      </c>
      <c r="AL234" s="19">
        <v>64</v>
      </c>
      <c r="AN234" s="3">
        <v>1985</v>
      </c>
      <c r="AO234" s="1">
        <v>10</v>
      </c>
      <c r="AQ234">
        <v>80810</v>
      </c>
      <c r="AR234" s="1" t="s">
        <v>4863</v>
      </c>
    </row>
    <row r="235" spans="1:50" x14ac:dyDescent="0.25">
      <c r="A235" s="1">
        <v>298</v>
      </c>
      <c r="B235" s="1" t="s">
        <v>1233</v>
      </c>
      <c r="C235" s="1">
        <v>101</v>
      </c>
      <c r="D235" s="1" t="s">
        <v>5627</v>
      </c>
      <c r="E235" s="1" t="s">
        <v>706</v>
      </c>
      <c r="F235" s="1" t="s">
        <v>445</v>
      </c>
      <c r="G235" s="1">
        <v>9</v>
      </c>
      <c r="H235" s="1">
        <v>150</v>
      </c>
      <c r="I235" s="1">
        <v>20</v>
      </c>
      <c r="J235" s="1">
        <v>20.9</v>
      </c>
      <c r="K235" s="3">
        <v>1070</v>
      </c>
      <c r="L235" s="2">
        <f>N235/((1581.94)*(1-EXP(-(0.021301)*I235))^(1.51716))</f>
        <v>1.0649189789139615</v>
      </c>
      <c r="N235" s="1">
        <v>338</v>
      </c>
      <c r="O235" s="1">
        <v>121</v>
      </c>
      <c r="P235" s="1">
        <v>5.7</v>
      </c>
      <c r="Q235" s="1">
        <v>9.6</v>
      </c>
      <c r="R235" s="1">
        <v>4.3</v>
      </c>
      <c r="S235" s="1">
        <v>19.3</v>
      </c>
      <c r="AJ235" s="1" t="s">
        <v>471</v>
      </c>
      <c r="AK235" s="19">
        <v>52.2</v>
      </c>
      <c r="AL235" s="19">
        <v>64</v>
      </c>
      <c r="AN235" s="3">
        <v>1985</v>
      </c>
      <c r="AO235" s="1">
        <v>10</v>
      </c>
      <c r="AQ235">
        <v>80810</v>
      </c>
      <c r="AR235" s="1" t="s">
        <v>4863</v>
      </c>
    </row>
    <row r="236" spans="1:50" x14ac:dyDescent="0.25">
      <c r="A236" s="1">
        <v>300</v>
      </c>
      <c r="B236" s="1" t="s">
        <v>1233</v>
      </c>
      <c r="C236" s="1">
        <v>101</v>
      </c>
      <c r="D236" s="1" t="s">
        <v>5627</v>
      </c>
      <c r="E236" s="1" t="s">
        <v>706</v>
      </c>
      <c r="F236" s="1" t="s">
        <v>445</v>
      </c>
      <c r="G236" s="1">
        <v>10</v>
      </c>
      <c r="H236" s="1">
        <v>20</v>
      </c>
      <c r="I236" s="1">
        <v>2.5</v>
      </c>
      <c r="J236" s="1">
        <v>2.6</v>
      </c>
      <c r="K236" s="3">
        <v>20716</v>
      </c>
      <c r="L236" s="2">
        <f>N236/((1948.03)*(1-EXP(-(0.015672)*I236))^(1.40829))</f>
        <v>1.2131968212973676</v>
      </c>
      <c r="N236" s="1">
        <v>24</v>
      </c>
      <c r="O236" s="1">
        <v>9</v>
      </c>
      <c r="P236" s="1">
        <v>3.2</v>
      </c>
      <c r="Q236" s="1">
        <v>2.2000000000000002</v>
      </c>
      <c r="R236" s="1">
        <v>4.3</v>
      </c>
      <c r="S236" s="1">
        <v>4.3</v>
      </c>
      <c r="AJ236" s="1" t="s">
        <v>471</v>
      </c>
      <c r="AK236" s="19">
        <v>52.2</v>
      </c>
      <c r="AL236" s="19">
        <v>64</v>
      </c>
      <c r="AN236" s="3">
        <v>1985</v>
      </c>
      <c r="AO236" s="1">
        <v>10</v>
      </c>
      <c r="AQ236">
        <v>80810</v>
      </c>
      <c r="AR236" s="1" t="s">
        <v>4863</v>
      </c>
    </row>
    <row r="237" spans="1:50" x14ac:dyDescent="0.25">
      <c r="A237" s="1">
        <v>301</v>
      </c>
      <c r="B237" s="1" t="s">
        <v>1233</v>
      </c>
      <c r="C237" s="1">
        <v>101</v>
      </c>
      <c r="D237" s="1" t="s">
        <v>5627</v>
      </c>
      <c r="E237" s="1" t="s">
        <v>706</v>
      </c>
      <c r="F237" s="1" t="s">
        <v>445</v>
      </c>
      <c r="G237" s="1">
        <v>10</v>
      </c>
      <c r="H237" s="1">
        <v>30</v>
      </c>
      <c r="I237" s="1">
        <v>4.5999999999999996</v>
      </c>
      <c r="J237" s="1">
        <v>4.8</v>
      </c>
      <c r="K237" s="3">
        <v>9834</v>
      </c>
      <c r="L237" s="2">
        <f>N237/((1948.03)*(1-EXP(-(0.015672)*I237))^(1.40829))</f>
        <v>1.1615201094704941</v>
      </c>
      <c r="N237" s="1">
        <v>53</v>
      </c>
      <c r="O237" s="1">
        <v>21</v>
      </c>
      <c r="P237" s="1">
        <v>5.0999999999999996</v>
      </c>
      <c r="Q237" s="1">
        <v>4.2</v>
      </c>
      <c r="R237" s="1">
        <v>4.0999999999999996</v>
      </c>
      <c r="S237" s="1">
        <v>7.2</v>
      </c>
      <c r="AJ237" s="1" t="s">
        <v>471</v>
      </c>
      <c r="AK237" s="19">
        <v>52.2</v>
      </c>
      <c r="AL237" s="19">
        <v>64</v>
      </c>
      <c r="AN237" s="3">
        <v>1985</v>
      </c>
      <c r="AO237" s="1">
        <v>10</v>
      </c>
      <c r="AQ237">
        <v>80810</v>
      </c>
      <c r="AR237" s="1" t="s">
        <v>4863</v>
      </c>
    </row>
    <row r="238" spans="1:50" x14ac:dyDescent="0.25">
      <c r="A238" s="1">
        <v>302</v>
      </c>
      <c r="B238" s="1" t="s">
        <v>1233</v>
      </c>
      <c r="C238" s="1">
        <v>101</v>
      </c>
      <c r="D238" s="1" t="s">
        <v>5627</v>
      </c>
      <c r="E238" s="1" t="s">
        <v>706</v>
      </c>
      <c r="F238" s="1" t="s">
        <v>445</v>
      </c>
      <c r="G238" s="1">
        <v>10</v>
      </c>
      <c r="H238" s="1">
        <v>40</v>
      </c>
      <c r="I238" s="1">
        <v>6.6</v>
      </c>
      <c r="J238" s="1">
        <v>6.6</v>
      </c>
      <c r="K238" s="3">
        <v>6431</v>
      </c>
      <c r="L238" s="2">
        <f>N238/((1948.03)*(1-EXP(-(0.015672)*I238))^(1.40829))</f>
        <v>1.1315528785405671</v>
      </c>
      <c r="N238" s="1">
        <v>84</v>
      </c>
      <c r="O238" s="1">
        <v>34</v>
      </c>
      <c r="P238" s="1">
        <v>5.9</v>
      </c>
      <c r="Q238" s="1">
        <v>5.3</v>
      </c>
      <c r="R238" s="1">
        <v>3.9</v>
      </c>
      <c r="S238" s="1">
        <v>9.4</v>
      </c>
      <c r="AJ238" s="1" t="s">
        <v>471</v>
      </c>
      <c r="AK238" s="19">
        <v>52.2</v>
      </c>
      <c r="AL238" s="19">
        <v>64</v>
      </c>
      <c r="AN238" s="3">
        <v>1985</v>
      </c>
      <c r="AO238" s="1">
        <v>10</v>
      </c>
      <c r="AQ238">
        <v>80810</v>
      </c>
      <c r="AR238" s="1" t="s">
        <v>4863</v>
      </c>
    </row>
    <row r="239" spans="1:50" x14ac:dyDescent="0.25">
      <c r="A239" s="1">
        <v>303</v>
      </c>
      <c r="B239" s="1" t="s">
        <v>1233</v>
      </c>
      <c r="C239" s="1">
        <v>101</v>
      </c>
      <c r="D239" s="1" t="s">
        <v>5627</v>
      </c>
      <c r="E239" s="1" t="s">
        <v>706</v>
      </c>
      <c r="F239" s="1" t="s">
        <v>445</v>
      </c>
      <c r="G239" s="1">
        <v>10</v>
      </c>
      <c r="H239" s="1">
        <v>50</v>
      </c>
      <c r="I239" s="1">
        <v>8.3000000000000007</v>
      </c>
      <c r="J239" s="1">
        <v>8.1</v>
      </c>
      <c r="K239" s="3">
        <v>4852</v>
      </c>
      <c r="L239" s="2">
        <f>N239/((1948.03)*(1-EXP(-(0.015672)*I239))^(1.40829))</f>
        <v>1.122767827519195</v>
      </c>
      <c r="N239" s="1">
        <v>113</v>
      </c>
      <c r="O239" s="1">
        <v>46.5</v>
      </c>
      <c r="P239" s="1">
        <v>6</v>
      </c>
      <c r="Q239" s="1">
        <v>6</v>
      </c>
      <c r="R239" s="1">
        <v>3.6</v>
      </c>
      <c r="S239" s="1">
        <v>11</v>
      </c>
      <c r="AJ239" s="1" t="s">
        <v>471</v>
      </c>
      <c r="AK239" s="19">
        <v>52.2</v>
      </c>
      <c r="AL239" s="19">
        <v>64</v>
      </c>
      <c r="AN239" s="3">
        <v>1985</v>
      </c>
      <c r="AO239" s="1">
        <v>10</v>
      </c>
      <c r="AQ239">
        <v>80810</v>
      </c>
      <c r="AR239" s="1" t="s">
        <v>4863</v>
      </c>
    </row>
    <row r="240" spans="1:50" x14ac:dyDescent="0.25">
      <c r="A240" s="1">
        <v>304</v>
      </c>
      <c r="B240" s="1" t="s">
        <v>1233</v>
      </c>
      <c r="C240" s="1">
        <v>101</v>
      </c>
      <c r="D240" s="1" t="s">
        <v>5627</v>
      </c>
      <c r="E240" s="1" t="s">
        <v>706</v>
      </c>
      <c r="F240" s="1" t="s">
        <v>445</v>
      </c>
      <c r="G240" s="1">
        <v>10</v>
      </c>
      <c r="H240" s="1">
        <v>60</v>
      </c>
      <c r="I240" s="1">
        <v>9.8000000000000007</v>
      </c>
      <c r="J240" s="1">
        <v>9.3000000000000007</v>
      </c>
      <c r="K240" s="3">
        <v>3975</v>
      </c>
      <c r="L240" s="2">
        <f>N240/((1948.03)*(1-EXP(-(0.015672)*I240))^(1.40829))</f>
        <v>1.10281924245348</v>
      </c>
      <c r="N240" s="1">
        <v>138</v>
      </c>
      <c r="O240" s="1">
        <v>57.2</v>
      </c>
      <c r="P240" s="1">
        <v>6.1</v>
      </c>
      <c r="Q240" s="1">
        <v>6.6</v>
      </c>
      <c r="R240" s="1">
        <v>3.5</v>
      </c>
      <c r="S240" s="1">
        <v>12.2</v>
      </c>
      <c r="AJ240" s="1" t="s">
        <v>471</v>
      </c>
      <c r="AK240" s="19">
        <v>52.2</v>
      </c>
      <c r="AL240" s="19">
        <v>64</v>
      </c>
      <c r="AN240" s="3">
        <v>1985</v>
      </c>
      <c r="AO240" s="1">
        <v>10</v>
      </c>
      <c r="AQ240">
        <v>80810</v>
      </c>
      <c r="AR240" s="1" t="s">
        <v>4863</v>
      </c>
    </row>
    <row r="241" spans="1:44" x14ac:dyDescent="0.25">
      <c r="A241" s="1">
        <v>305</v>
      </c>
      <c r="B241" s="1" t="s">
        <v>1233</v>
      </c>
      <c r="C241" s="1">
        <v>101</v>
      </c>
      <c r="D241" s="1" t="s">
        <v>5627</v>
      </c>
      <c r="E241" s="1" t="s">
        <v>706</v>
      </c>
      <c r="F241" s="1" t="s">
        <v>445</v>
      </c>
      <c r="G241" s="1">
        <v>10</v>
      </c>
      <c r="H241" s="1">
        <v>70</v>
      </c>
      <c r="I241" s="1">
        <v>11</v>
      </c>
      <c r="J241" s="1">
        <v>10.4</v>
      </c>
      <c r="K241" s="3">
        <v>3355</v>
      </c>
      <c r="L241" s="2">
        <f>N241/((1948.03)*(1-EXP(-(0.015672)*I241))^(1.40829))</f>
        <v>1.10075598100171</v>
      </c>
      <c r="N241" s="1">
        <v>160</v>
      </c>
      <c r="O241" s="1">
        <v>66.5</v>
      </c>
      <c r="P241" s="1">
        <v>6</v>
      </c>
      <c r="Q241" s="1">
        <v>7.2</v>
      </c>
      <c r="R241" s="1">
        <v>3.4</v>
      </c>
      <c r="S241" s="1">
        <v>13.3</v>
      </c>
      <c r="AJ241" s="1" t="s">
        <v>471</v>
      </c>
      <c r="AK241" s="19">
        <v>52.2</v>
      </c>
      <c r="AL241" s="19">
        <v>64</v>
      </c>
      <c r="AN241" s="3">
        <v>1985</v>
      </c>
      <c r="AO241" s="1">
        <v>10</v>
      </c>
      <c r="AQ241">
        <v>80810</v>
      </c>
      <c r="AR241" s="1" t="s">
        <v>4863</v>
      </c>
    </row>
    <row r="242" spans="1:44" x14ac:dyDescent="0.25">
      <c r="A242" s="1">
        <v>306</v>
      </c>
      <c r="B242" s="1" t="s">
        <v>1233</v>
      </c>
      <c r="C242" s="1">
        <v>101</v>
      </c>
      <c r="D242" s="1" t="s">
        <v>5627</v>
      </c>
      <c r="E242" s="1" t="s">
        <v>706</v>
      </c>
      <c r="F242" s="1" t="s">
        <v>445</v>
      </c>
      <c r="G242" s="1">
        <v>10</v>
      </c>
      <c r="H242" s="1">
        <v>80</v>
      </c>
      <c r="I242" s="1">
        <v>12</v>
      </c>
      <c r="J242" s="1">
        <v>11.4</v>
      </c>
      <c r="K242" s="3">
        <v>2899</v>
      </c>
      <c r="L242" s="2">
        <f>N242/((1948.03)*(1-EXP(-(0.015672)*I242))^(1.40829))</f>
        <v>1.0950212200282179</v>
      </c>
      <c r="N242" s="1">
        <v>178</v>
      </c>
      <c r="O242" s="1">
        <v>73.3</v>
      </c>
      <c r="P242" s="1">
        <v>5.9</v>
      </c>
      <c r="Q242" s="1">
        <v>7.8</v>
      </c>
      <c r="R242" s="1">
        <v>3.4</v>
      </c>
      <c r="S242" s="1">
        <v>14.1</v>
      </c>
      <c r="AJ242" s="1" t="s">
        <v>471</v>
      </c>
      <c r="AK242" s="19">
        <v>52.2</v>
      </c>
      <c r="AL242" s="19">
        <v>64</v>
      </c>
      <c r="AN242" s="3">
        <v>1985</v>
      </c>
      <c r="AO242" s="1">
        <v>10</v>
      </c>
      <c r="AQ242">
        <v>80810</v>
      </c>
      <c r="AR242" s="1" t="s">
        <v>4863</v>
      </c>
    </row>
    <row r="243" spans="1:44" x14ac:dyDescent="0.25">
      <c r="A243" s="1">
        <v>307</v>
      </c>
      <c r="B243" s="1" t="s">
        <v>1233</v>
      </c>
      <c r="C243" s="1">
        <v>101</v>
      </c>
      <c r="D243" s="1" t="s">
        <v>5627</v>
      </c>
      <c r="E243" s="1" t="s">
        <v>706</v>
      </c>
      <c r="F243" s="1" t="s">
        <v>445</v>
      </c>
      <c r="G243" s="1">
        <v>10</v>
      </c>
      <c r="H243" s="1">
        <v>90</v>
      </c>
      <c r="I243" s="1">
        <v>12.8</v>
      </c>
      <c r="J243" s="1">
        <v>12.2</v>
      </c>
      <c r="K243" s="3">
        <v>2600</v>
      </c>
      <c r="L243" s="2">
        <f>N243/((1948.03)*(1-EXP(-(0.015672)*I243))^(1.40829))</f>
        <v>1.0877802376647925</v>
      </c>
      <c r="N243" s="1">
        <v>192</v>
      </c>
      <c r="O243" s="1">
        <v>78.2</v>
      </c>
      <c r="P243" s="1">
        <v>5.6</v>
      </c>
      <c r="Q243" s="1">
        <v>8</v>
      </c>
      <c r="R243" s="1">
        <v>3.4</v>
      </c>
      <c r="S243" s="1">
        <v>14.8</v>
      </c>
      <c r="AJ243" s="1" t="s">
        <v>471</v>
      </c>
      <c r="AK243" s="19">
        <v>52.2</v>
      </c>
      <c r="AL243" s="19">
        <v>64</v>
      </c>
      <c r="AN243" s="3">
        <v>1985</v>
      </c>
      <c r="AO243" s="1">
        <v>10</v>
      </c>
      <c r="AQ243">
        <v>80810</v>
      </c>
      <c r="AR243" s="1" t="s">
        <v>4863</v>
      </c>
    </row>
    <row r="244" spans="1:44" x14ac:dyDescent="0.25">
      <c r="A244" s="1">
        <v>308</v>
      </c>
      <c r="B244" s="1" t="s">
        <v>1233</v>
      </c>
      <c r="C244" s="1">
        <v>101</v>
      </c>
      <c r="D244" s="1" t="s">
        <v>5627</v>
      </c>
      <c r="E244" s="1" t="s">
        <v>706</v>
      </c>
      <c r="F244" s="1" t="s">
        <v>445</v>
      </c>
      <c r="G244" s="1">
        <v>10</v>
      </c>
      <c r="H244" s="1">
        <v>100</v>
      </c>
      <c r="I244" s="1">
        <v>13.4</v>
      </c>
      <c r="J244" s="1">
        <v>12.9</v>
      </c>
      <c r="K244" s="3">
        <v>2372</v>
      </c>
      <c r="L244" s="2">
        <f>N244/((1948.03)*(1-EXP(-(0.015672)*I244))^(1.40829))</f>
        <v>1.0851643519469862</v>
      </c>
      <c r="N244" s="1">
        <v>203</v>
      </c>
      <c r="O244" s="1">
        <v>81.3</v>
      </c>
      <c r="P244" s="1">
        <v>5.3</v>
      </c>
      <c r="Q244" s="1">
        <v>8</v>
      </c>
      <c r="R244" s="1">
        <v>3.4</v>
      </c>
      <c r="S244" s="1">
        <v>15.4</v>
      </c>
      <c r="AJ244" s="1" t="s">
        <v>471</v>
      </c>
      <c r="AK244" s="19">
        <v>52.2</v>
      </c>
      <c r="AL244" s="19">
        <v>64</v>
      </c>
      <c r="AN244" s="3">
        <v>1985</v>
      </c>
      <c r="AO244" s="1">
        <v>10</v>
      </c>
      <c r="AQ244">
        <v>80810</v>
      </c>
      <c r="AR244" s="1" t="s">
        <v>4863</v>
      </c>
    </row>
    <row r="245" spans="1:44" x14ac:dyDescent="0.25">
      <c r="A245" s="1">
        <v>309</v>
      </c>
      <c r="B245" s="1" t="s">
        <v>1233</v>
      </c>
      <c r="C245" s="1">
        <v>101</v>
      </c>
      <c r="D245" s="1" t="s">
        <v>5627</v>
      </c>
      <c r="E245" s="1" t="s">
        <v>706</v>
      </c>
      <c r="F245" s="1" t="s">
        <v>445</v>
      </c>
      <c r="G245" s="1">
        <v>10</v>
      </c>
      <c r="H245" s="1">
        <v>110</v>
      </c>
      <c r="I245" s="1">
        <v>14</v>
      </c>
      <c r="J245" s="1">
        <v>13.6</v>
      </c>
      <c r="K245" s="3">
        <v>2161</v>
      </c>
      <c r="L245" s="2">
        <f>N245/((1948.03)*(1-EXP(-(0.015672)*I245))^(1.40829))</f>
        <v>1.0824198693158129</v>
      </c>
      <c r="N245" s="1">
        <v>214</v>
      </c>
      <c r="O245" s="1">
        <v>84</v>
      </c>
      <c r="P245" s="1">
        <v>4.9000000000000004</v>
      </c>
      <c r="Q245" s="1">
        <v>8</v>
      </c>
      <c r="R245" s="1">
        <v>3.5</v>
      </c>
      <c r="S245" s="1">
        <v>15.8</v>
      </c>
      <c r="AJ245" s="1" t="s">
        <v>471</v>
      </c>
      <c r="AK245" s="19">
        <v>52.2</v>
      </c>
      <c r="AL245" s="19">
        <v>64</v>
      </c>
      <c r="AN245" s="3">
        <v>1985</v>
      </c>
      <c r="AO245" s="1">
        <v>10</v>
      </c>
      <c r="AQ245">
        <v>80810</v>
      </c>
      <c r="AR245" s="1" t="s">
        <v>4863</v>
      </c>
    </row>
    <row r="246" spans="1:44" x14ac:dyDescent="0.25">
      <c r="A246" s="1">
        <v>310</v>
      </c>
      <c r="B246" s="1" t="s">
        <v>1233</v>
      </c>
      <c r="C246" s="1">
        <v>101</v>
      </c>
      <c r="D246" s="1" t="s">
        <v>5627</v>
      </c>
      <c r="E246" s="1" t="s">
        <v>706</v>
      </c>
      <c r="F246" s="1" t="s">
        <v>445</v>
      </c>
      <c r="G246" s="1">
        <v>10</v>
      </c>
      <c r="H246" s="1">
        <v>120</v>
      </c>
      <c r="I246" s="1">
        <v>14.5</v>
      </c>
      <c r="J246" s="1">
        <v>14.2</v>
      </c>
      <c r="K246" s="3">
        <v>2008</v>
      </c>
      <c r="L246" s="2">
        <f>N246/((1948.03)*(1-EXP(-(0.015672)*I246))^(1.40829))</f>
        <v>1.0792740436322166</v>
      </c>
      <c r="N246" s="1">
        <v>223</v>
      </c>
      <c r="O246" s="1">
        <v>85.1</v>
      </c>
      <c r="P246" s="1">
        <v>4.5999999999999996</v>
      </c>
      <c r="Q246" s="1">
        <v>7.8</v>
      </c>
      <c r="R246" s="1">
        <v>3.5</v>
      </c>
      <c r="S246" s="1">
        <v>16.3</v>
      </c>
      <c r="AJ246" s="1" t="s">
        <v>471</v>
      </c>
      <c r="AK246" s="19">
        <v>52.2</v>
      </c>
      <c r="AL246" s="19">
        <v>64</v>
      </c>
      <c r="AN246" s="3">
        <v>1985</v>
      </c>
      <c r="AO246" s="1">
        <v>10</v>
      </c>
      <c r="AQ246">
        <v>80810</v>
      </c>
      <c r="AR246" s="1" t="s">
        <v>4863</v>
      </c>
    </row>
    <row r="247" spans="1:44" x14ac:dyDescent="0.25">
      <c r="A247" s="1">
        <v>311</v>
      </c>
      <c r="B247" s="1" t="s">
        <v>1233</v>
      </c>
      <c r="C247" s="1">
        <v>101</v>
      </c>
      <c r="D247" s="1" t="s">
        <v>5627</v>
      </c>
      <c r="E247" s="1" t="s">
        <v>706</v>
      </c>
      <c r="F247" s="1" t="s">
        <v>445</v>
      </c>
      <c r="G247" s="1">
        <v>10</v>
      </c>
      <c r="H247" s="1">
        <v>130</v>
      </c>
      <c r="I247" s="1">
        <v>14.9</v>
      </c>
      <c r="J247" s="1">
        <v>14.7</v>
      </c>
      <c r="K247" s="3">
        <v>1886</v>
      </c>
      <c r="L247" s="2">
        <f>N247/((1948.03)*(1-EXP(-(0.015672)*I247))^(1.40829))</f>
        <v>1.0711796212606368</v>
      </c>
      <c r="N247" s="1">
        <v>229</v>
      </c>
      <c r="O247" s="1">
        <v>85</v>
      </c>
      <c r="P247" s="1">
        <v>4.3</v>
      </c>
      <c r="Q247" s="1">
        <v>7.4</v>
      </c>
      <c r="R247" s="1">
        <v>3.5</v>
      </c>
      <c r="S247" s="1">
        <v>16.7</v>
      </c>
      <c r="AJ247" s="1" t="s">
        <v>471</v>
      </c>
      <c r="AK247" s="19">
        <v>52.2</v>
      </c>
      <c r="AL247" s="19">
        <v>64</v>
      </c>
      <c r="AN247" s="3">
        <v>1985</v>
      </c>
      <c r="AO247" s="1">
        <v>10</v>
      </c>
      <c r="AQ247">
        <v>80810</v>
      </c>
      <c r="AR247" s="1" t="s">
        <v>4863</v>
      </c>
    </row>
    <row r="248" spans="1:44" x14ac:dyDescent="0.25">
      <c r="A248" s="1">
        <v>312</v>
      </c>
      <c r="B248" s="1" t="s">
        <v>1233</v>
      </c>
      <c r="C248" s="1">
        <v>101</v>
      </c>
      <c r="D248" s="1" t="s">
        <v>5627</v>
      </c>
      <c r="E248" s="1" t="s">
        <v>706</v>
      </c>
      <c r="F248" s="1" t="s">
        <v>445</v>
      </c>
      <c r="G248" s="1">
        <v>10</v>
      </c>
      <c r="H248" s="1">
        <v>140</v>
      </c>
      <c r="I248" s="1">
        <v>15.3</v>
      </c>
      <c r="J248" s="1">
        <v>15.2</v>
      </c>
      <c r="K248" s="3">
        <v>1769</v>
      </c>
      <c r="L248" s="2">
        <f>N248/((1948.03)*(1-EXP(-(0.015672)*I248))^(1.40829))</f>
        <v>1.0634904031845087</v>
      </c>
      <c r="N248" s="1">
        <v>235</v>
      </c>
      <c r="O248" s="1">
        <v>84.7</v>
      </c>
      <c r="P248" s="1">
        <v>4</v>
      </c>
      <c r="Q248" s="1">
        <v>7.1</v>
      </c>
      <c r="R248" s="1">
        <v>3.6</v>
      </c>
      <c r="S248" s="1">
        <v>17</v>
      </c>
      <c r="AJ248" s="1" t="s">
        <v>471</v>
      </c>
      <c r="AK248" s="19">
        <v>52.2</v>
      </c>
      <c r="AL248" s="19">
        <v>64</v>
      </c>
      <c r="AN248" s="3">
        <v>1985</v>
      </c>
      <c r="AO248" s="1">
        <v>10</v>
      </c>
      <c r="AQ248">
        <v>80810</v>
      </c>
      <c r="AR248" s="1" t="s">
        <v>4863</v>
      </c>
    </row>
    <row r="249" spans="1:44" x14ac:dyDescent="0.25">
      <c r="A249" s="1">
        <v>313</v>
      </c>
      <c r="B249" s="1" t="s">
        <v>1233</v>
      </c>
      <c r="C249" s="1">
        <v>101</v>
      </c>
      <c r="D249" s="1" t="s">
        <v>5627</v>
      </c>
      <c r="E249" s="1" t="s">
        <v>706</v>
      </c>
      <c r="F249" s="1" t="s">
        <v>445</v>
      </c>
      <c r="G249" s="1">
        <v>10</v>
      </c>
      <c r="H249" s="1">
        <v>150</v>
      </c>
      <c r="I249" s="1">
        <v>15.6</v>
      </c>
      <c r="J249" s="1">
        <v>15.6</v>
      </c>
      <c r="K249" s="3">
        <v>1685</v>
      </c>
      <c r="L249" s="2">
        <f>N249/((1948.03)*(1-EXP(-(0.015672)*I249))^(1.40829))</f>
        <v>1.0601819904306784</v>
      </c>
      <c r="N249" s="1">
        <v>240</v>
      </c>
      <c r="O249" s="1">
        <v>84.1</v>
      </c>
      <c r="P249" s="1">
        <v>3.8</v>
      </c>
      <c r="Q249" s="1">
        <v>6.8</v>
      </c>
      <c r="R249" s="1">
        <v>3.7</v>
      </c>
      <c r="S249" s="1">
        <v>17.2</v>
      </c>
      <c r="AJ249" s="1" t="s">
        <v>471</v>
      </c>
      <c r="AK249" s="19">
        <v>52.2</v>
      </c>
      <c r="AL249" s="19">
        <v>64</v>
      </c>
      <c r="AN249" s="3">
        <v>1985</v>
      </c>
      <c r="AO249" s="1">
        <v>10</v>
      </c>
      <c r="AQ249">
        <v>80810</v>
      </c>
      <c r="AR249" s="1" t="s">
        <v>4863</v>
      </c>
    </row>
    <row r="250" spans="1:44" x14ac:dyDescent="0.25">
      <c r="A250" s="1">
        <v>315</v>
      </c>
      <c r="B250" s="1" t="s">
        <v>1233</v>
      </c>
      <c r="C250" s="1">
        <v>101</v>
      </c>
      <c r="D250" s="1" t="s">
        <v>5627</v>
      </c>
      <c r="E250" s="1" t="s">
        <v>706</v>
      </c>
      <c r="F250" s="1" t="s">
        <v>445</v>
      </c>
      <c r="G250" s="1">
        <v>9</v>
      </c>
      <c r="H250" s="1">
        <v>10</v>
      </c>
      <c r="I250" s="1">
        <v>1.4</v>
      </c>
      <c r="J250" s="1">
        <v>1.4</v>
      </c>
      <c r="K250" s="3">
        <v>27200</v>
      </c>
      <c r="L250" s="2">
        <f>N250/((1581.94)*(1-EXP(-(0.021301)*I250))^(1.51716))</f>
        <v>1.0668053755711329</v>
      </c>
      <c r="M250" s="1">
        <v>4.2</v>
      </c>
      <c r="N250" s="1">
        <v>8</v>
      </c>
      <c r="O250" s="1">
        <v>2.5</v>
      </c>
      <c r="P250" s="1">
        <v>1</v>
      </c>
      <c r="Q250" s="1">
        <v>1.3</v>
      </c>
      <c r="R250" s="1">
        <v>4.5</v>
      </c>
      <c r="S250" s="1">
        <v>1.5</v>
      </c>
      <c r="AJ250" s="1" t="s">
        <v>471</v>
      </c>
      <c r="AK250" s="19">
        <v>52.2</v>
      </c>
      <c r="AL250" s="19">
        <v>64</v>
      </c>
      <c r="AN250" s="3">
        <v>1985</v>
      </c>
      <c r="AO250" s="1">
        <v>10</v>
      </c>
      <c r="AQ250">
        <v>80810</v>
      </c>
      <c r="AR250" s="1" t="s">
        <v>4863</v>
      </c>
    </row>
    <row r="251" spans="1:44" x14ac:dyDescent="0.25">
      <c r="A251" s="1">
        <v>316</v>
      </c>
      <c r="B251" s="1" t="s">
        <v>1233</v>
      </c>
      <c r="C251" s="1">
        <v>101</v>
      </c>
      <c r="D251" s="1" t="s">
        <v>5627</v>
      </c>
      <c r="E251" s="1" t="s">
        <v>706</v>
      </c>
      <c r="F251" s="1" t="s">
        <v>445</v>
      </c>
      <c r="G251" s="1">
        <v>9</v>
      </c>
      <c r="H251" s="1">
        <v>15</v>
      </c>
      <c r="I251" s="1">
        <v>2.6</v>
      </c>
      <c r="J251" s="1">
        <v>1.8</v>
      </c>
      <c r="K251" s="3">
        <v>27100</v>
      </c>
      <c r="L251" s="2">
        <f>N251/((1581.94)*(1-EXP(-(0.021301)*I251))^(1.51716))</f>
        <v>0.95663800977562841</v>
      </c>
      <c r="M251" s="1">
        <v>6.9</v>
      </c>
      <c r="N251" s="1">
        <v>18</v>
      </c>
      <c r="O251" s="1">
        <v>6.3</v>
      </c>
      <c r="P251" s="1">
        <v>2</v>
      </c>
      <c r="Q251" s="1">
        <v>1.4</v>
      </c>
      <c r="R251" s="1">
        <v>5.0999999999999996</v>
      </c>
      <c r="S251" s="1">
        <v>2.6</v>
      </c>
      <c r="AJ251" s="1" t="s">
        <v>471</v>
      </c>
      <c r="AK251" s="19">
        <v>52.2</v>
      </c>
      <c r="AL251" s="19">
        <v>64</v>
      </c>
      <c r="AN251" s="3">
        <v>1985</v>
      </c>
      <c r="AO251" s="1">
        <v>10</v>
      </c>
      <c r="AQ251">
        <v>80810</v>
      </c>
      <c r="AR251" s="1" t="s">
        <v>4863</v>
      </c>
    </row>
    <row r="252" spans="1:44" x14ac:dyDescent="0.25">
      <c r="A252" s="1">
        <v>317</v>
      </c>
      <c r="B252" s="1" t="s">
        <v>1233</v>
      </c>
      <c r="C252" s="1">
        <v>101</v>
      </c>
      <c r="D252" s="1" t="s">
        <v>5627</v>
      </c>
      <c r="E252" s="1" t="s">
        <v>706</v>
      </c>
      <c r="F252" s="1" t="s">
        <v>445</v>
      </c>
      <c r="G252" s="1">
        <v>9</v>
      </c>
      <c r="H252" s="1">
        <v>20</v>
      </c>
      <c r="I252" s="1">
        <v>3.8</v>
      </c>
      <c r="J252" s="1">
        <v>2.2999999999999998</v>
      </c>
      <c r="K252" s="3">
        <v>26100</v>
      </c>
      <c r="L252" s="2">
        <f>N252/((1581.94)*(1-EXP(-(0.021301)*I252))^(1.51716))</f>
        <v>0.91385705436891718</v>
      </c>
      <c r="M252" s="1">
        <v>10.199999999999999</v>
      </c>
      <c r="N252" s="1">
        <v>30</v>
      </c>
      <c r="O252" s="1">
        <v>11.3</v>
      </c>
      <c r="P252" s="1">
        <v>2.9</v>
      </c>
      <c r="Q252" s="1">
        <v>1.6</v>
      </c>
      <c r="R252" s="1">
        <v>5</v>
      </c>
      <c r="S252" s="1">
        <v>4.2</v>
      </c>
      <c r="AJ252" s="1" t="s">
        <v>471</v>
      </c>
      <c r="AK252" s="19">
        <v>52.2</v>
      </c>
      <c r="AL252" s="19">
        <v>64</v>
      </c>
      <c r="AN252" s="3">
        <v>1985</v>
      </c>
      <c r="AO252" s="1">
        <v>10</v>
      </c>
      <c r="AQ252">
        <v>80810</v>
      </c>
      <c r="AR252" s="1" t="s">
        <v>4863</v>
      </c>
    </row>
    <row r="253" spans="1:44" x14ac:dyDescent="0.25">
      <c r="A253" s="1">
        <v>318</v>
      </c>
      <c r="B253" s="1" t="s">
        <v>1233</v>
      </c>
      <c r="C253" s="1">
        <v>101</v>
      </c>
      <c r="D253" s="1" t="s">
        <v>5627</v>
      </c>
      <c r="E253" s="1" t="s">
        <v>706</v>
      </c>
      <c r="F253" s="1" t="s">
        <v>445</v>
      </c>
      <c r="G253" s="1">
        <v>9</v>
      </c>
      <c r="H253" s="1">
        <v>25</v>
      </c>
      <c r="I253" s="1">
        <v>4.4000000000000004</v>
      </c>
      <c r="J253" s="1">
        <v>2.7</v>
      </c>
      <c r="K253" s="3">
        <v>24500</v>
      </c>
      <c r="L253" s="2">
        <f>N253/((1581.94)*(1-EXP(-(0.021301)*I253))^(1.51716))</f>
        <v>1.0587137187309812</v>
      </c>
      <c r="M253" s="1">
        <v>13.8</v>
      </c>
      <c r="N253" s="1">
        <v>43</v>
      </c>
      <c r="O253" s="1">
        <v>17.3</v>
      </c>
      <c r="P253" s="1">
        <v>4.3</v>
      </c>
      <c r="Q253" s="1">
        <v>2</v>
      </c>
      <c r="R253" s="1">
        <v>4.8</v>
      </c>
      <c r="S253" s="1">
        <v>5.7</v>
      </c>
      <c r="AJ253" s="1" t="s">
        <v>471</v>
      </c>
      <c r="AK253" s="19">
        <v>52.2</v>
      </c>
      <c r="AL253" s="19">
        <v>64</v>
      </c>
      <c r="AN253" s="3">
        <v>1985</v>
      </c>
      <c r="AO253" s="1">
        <v>10</v>
      </c>
      <c r="AQ253">
        <v>80810</v>
      </c>
      <c r="AR253" s="1" t="s">
        <v>4863</v>
      </c>
    </row>
    <row r="254" spans="1:44" x14ac:dyDescent="0.25">
      <c r="A254" s="1">
        <v>319</v>
      </c>
      <c r="B254" s="1" t="s">
        <v>1233</v>
      </c>
      <c r="C254" s="1">
        <v>101</v>
      </c>
      <c r="D254" s="1" t="s">
        <v>5627</v>
      </c>
      <c r="E254" s="1" t="s">
        <v>706</v>
      </c>
      <c r="F254" s="1" t="s">
        <v>445</v>
      </c>
      <c r="G254" s="1">
        <v>10</v>
      </c>
      <c r="H254" s="1">
        <v>30</v>
      </c>
      <c r="I254" s="1">
        <v>4.9000000000000004</v>
      </c>
      <c r="J254" s="1">
        <v>3.1</v>
      </c>
      <c r="K254" s="3">
        <v>22700</v>
      </c>
      <c r="L254" s="2">
        <f>N254/((1948.03)*(1-EXP(-(0.015672)*I254))^(1.40829))</f>
        <v>1.1465807614522596</v>
      </c>
      <c r="M254" s="1">
        <v>17.3</v>
      </c>
      <c r="N254" s="1">
        <v>57</v>
      </c>
      <c r="O254" s="1">
        <v>23.9</v>
      </c>
      <c r="P254" s="1">
        <v>5.4</v>
      </c>
      <c r="Q254" s="1">
        <v>2.4</v>
      </c>
      <c r="R254" s="1">
        <v>4.5</v>
      </c>
      <c r="S254" s="1">
        <v>7.1</v>
      </c>
      <c r="AJ254" s="1" t="s">
        <v>471</v>
      </c>
      <c r="AK254" s="19">
        <v>52.2</v>
      </c>
      <c r="AL254" s="19">
        <v>64</v>
      </c>
      <c r="AN254" s="3">
        <v>1985</v>
      </c>
      <c r="AO254" s="1">
        <v>10</v>
      </c>
      <c r="AQ254">
        <v>80810</v>
      </c>
      <c r="AR254" s="1" t="s">
        <v>4863</v>
      </c>
    </row>
    <row r="255" spans="1:44" x14ac:dyDescent="0.25">
      <c r="A255" s="1">
        <v>320</v>
      </c>
      <c r="B255" s="1" t="s">
        <v>1233</v>
      </c>
      <c r="C255" s="1">
        <v>101</v>
      </c>
      <c r="D255" s="1" t="s">
        <v>5627</v>
      </c>
      <c r="E255" s="1" t="s">
        <v>706</v>
      </c>
      <c r="F255" s="1" t="s">
        <v>445</v>
      </c>
      <c r="G255" s="1">
        <v>10</v>
      </c>
      <c r="H255" s="1">
        <v>35</v>
      </c>
      <c r="I255" s="1">
        <v>5.4</v>
      </c>
      <c r="J255" s="1">
        <v>3.5</v>
      </c>
      <c r="K255" s="3">
        <v>20700</v>
      </c>
      <c r="L255" s="2">
        <f>N255/((1948.03)*(1-EXP(-(0.015672)*I255))^(1.40829))</f>
        <v>1.252349769203126</v>
      </c>
      <c r="M255" s="1">
        <v>20.100000000000001</v>
      </c>
      <c r="N255" s="1">
        <v>71</v>
      </c>
      <c r="O255" s="1">
        <v>30.6</v>
      </c>
      <c r="P255" s="1">
        <v>6.1</v>
      </c>
      <c r="Q255" s="1">
        <v>2.8</v>
      </c>
      <c r="R255" s="1">
        <v>4.2</v>
      </c>
      <c r="S255" s="1">
        <v>8.4</v>
      </c>
      <c r="AJ255" s="1" t="s">
        <v>471</v>
      </c>
      <c r="AK255" s="19">
        <v>52.2</v>
      </c>
      <c r="AL255" s="19">
        <v>64</v>
      </c>
      <c r="AN255" s="3">
        <v>1985</v>
      </c>
      <c r="AO255" s="1">
        <v>10</v>
      </c>
      <c r="AQ255">
        <v>80810</v>
      </c>
      <c r="AR255" s="1" t="s">
        <v>4863</v>
      </c>
    </row>
    <row r="256" spans="1:44" x14ac:dyDescent="0.25">
      <c r="A256" s="1">
        <v>321</v>
      </c>
      <c r="B256" s="1" t="s">
        <v>1233</v>
      </c>
      <c r="C256" s="1">
        <v>101</v>
      </c>
      <c r="D256" s="1" t="s">
        <v>5627</v>
      </c>
      <c r="E256" s="1" t="s">
        <v>706</v>
      </c>
      <c r="F256" s="1" t="s">
        <v>445</v>
      </c>
      <c r="G256" s="1">
        <v>10</v>
      </c>
      <c r="H256" s="1">
        <v>40</v>
      </c>
      <c r="I256" s="1">
        <v>5.9</v>
      </c>
      <c r="J256" s="1">
        <v>3.9</v>
      </c>
      <c r="K256" s="3">
        <v>18800</v>
      </c>
      <c r="L256" s="2">
        <f>N256/((1948.03)*(1-EXP(-(0.015672)*I256))^(1.40829))</f>
        <v>1.3307203066806321</v>
      </c>
      <c r="M256" s="1">
        <v>22.6</v>
      </c>
      <c r="N256" s="1">
        <v>85</v>
      </c>
      <c r="O256" s="1">
        <v>37.299999999999997</v>
      </c>
      <c r="P256" s="1">
        <v>6.5</v>
      </c>
      <c r="Q256" s="1">
        <v>3.1</v>
      </c>
      <c r="R256" s="1">
        <v>4</v>
      </c>
      <c r="S256" s="1">
        <v>9.8000000000000007</v>
      </c>
      <c r="AJ256" s="1" t="s">
        <v>471</v>
      </c>
      <c r="AK256" s="19">
        <v>52.2</v>
      </c>
      <c r="AL256" s="19">
        <v>64</v>
      </c>
      <c r="AN256" s="3">
        <v>1985</v>
      </c>
      <c r="AO256" s="1">
        <v>10</v>
      </c>
      <c r="AQ256">
        <v>80810</v>
      </c>
      <c r="AR256" s="1" t="s">
        <v>4863</v>
      </c>
    </row>
    <row r="257" spans="1:44" x14ac:dyDescent="0.25">
      <c r="A257" s="1">
        <v>322</v>
      </c>
      <c r="B257" s="1" t="s">
        <v>1233</v>
      </c>
      <c r="C257" s="1">
        <v>101</v>
      </c>
      <c r="D257" s="1" t="s">
        <v>5627</v>
      </c>
      <c r="E257" s="1" t="s">
        <v>706</v>
      </c>
      <c r="F257" s="1" t="s">
        <v>445</v>
      </c>
      <c r="G257" s="1">
        <v>10</v>
      </c>
      <c r="H257" s="1">
        <v>45</v>
      </c>
      <c r="I257" s="1">
        <v>6.4</v>
      </c>
      <c r="J257" s="1">
        <v>4.3</v>
      </c>
      <c r="K257" s="3">
        <v>16900</v>
      </c>
      <c r="L257" s="2">
        <f>N257/((1948.03)*(1-EXP(-(0.015672)*I257))^(1.40829))</f>
        <v>1.3896609294101205</v>
      </c>
      <c r="M257" s="1">
        <v>24.7</v>
      </c>
      <c r="N257" s="1">
        <v>99</v>
      </c>
      <c r="O257" s="1">
        <v>44</v>
      </c>
      <c r="P257" s="1">
        <v>6.7</v>
      </c>
      <c r="Q257" s="1">
        <v>3.2</v>
      </c>
      <c r="R257" s="1">
        <v>3.7</v>
      </c>
      <c r="S257" s="1">
        <v>10.8</v>
      </c>
      <c r="AJ257" s="1" t="s">
        <v>471</v>
      </c>
      <c r="AK257" s="19">
        <v>52.2</v>
      </c>
      <c r="AL257" s="19">
        <v>64</v>
      </c>
      <c r="AN257" s="3">
        <v>1985</v>
      </c>
      <c r="AO257" s="1">
        <v>10</v>
      </c>
      <c r="AQ257">
        <v>80810</v>
      </c>
      <c r="AR257" s="1" t="s">
        <v>4863</v>
      </c>
    </row>
    <row r="258" spans="1:44" x14ac:dyDescent="0.25">
      <c r="A258" s="1">
        <v>323</v>
      </c>
      <c r="B258" s="1" t="s">
        <v>1233</v>
      </c>
      <c r="C258" s="1">
        <v>101</v>
      </c>
      <c r="D258" s="1" t="s">
        <v>5627</v>
      </c>
      <c r="E258" s="1" t="s">
        <v>706</v>
      </c>
      <c r="F258" s="1" t="s">
        <v>445</v>
      </c>
      <c r="G258" s="1">
        <v>10</v>
      </c>
      <c r="H258" s="1">
        <v>50</v>
      </c>
      <c r="I258" s="1">
        <v>6.9</v>
      </c>
      <c r="J258" s="1">
        <v>4.7</v>
      </c>
      <c r="K258" s="3">
        <v>15100</v>
      </c>
      <c r="L258" s="2">
        <f>N258/((1948.03)*(1-EXP(-(0.015672)*I258))^(1.40829))</f>
        <v>1.4344954935840082</v>
      </c>
      <c r="M258" s="1">
        <v>26.6</v>
      </c>
      <c r="N258" s="1">
        <v>113</v>
      </c>
      <c r="O258" s="1">
        <v>50.5</v>
      </c>
      <c r="P258" s="1">
        <v>6.8</v>
      </c>
      <c r="Q258" s="1">
        <v>3.4</v>
      </c>
      <c r="R258" s="1">
        <v>3.5</v>
      </c>
      <c r="S258" s="1">
        <v>11.8</v>
      </c>
      <c r="AJ258" s="1" t="s">
        <v>471</v>
      </c>
      <c r="AK258" s="19">
        <v>52.2</v>
      </c>
      <c r="AL258" s="19">
        <v>64</v>
      </c>
      <c r="AN258" s="3">
        <v>1985</v>
      </c>
      <c r="AO258" s="1">
        <v>10</v>
      </c>
      <c r="AQ258">
        <v>80810</v>
      </c>
      <c r="AR258" s="1" t="s">
        <v>4863</v>
      </c>
    </row>
    <row r="259" spans="1:44" x14ac:dyDescent="0.25">
      <c r="A259" s="1">
        <v>324</v>
      </c>
      <c r="B259" s="1" t="s">
        <v>1233</v>
      </c>
      <c r="C259" s="1">
        <v>101</v>
      </c>
      <c r="D259" s="1" t="s">
        <v>5627</v>
      </c>
      <c r="E259" s="1" t="s">
        <v>706</v>
      </c>
      <c r="F259" s="1" t="s">
        <v>445</v>
      </c>
      <c r="G259" s="1">
        <v>10</v>
      </c>
      <c r="H259" s="1">
        <v>55</v>
      </c>
      <c r="I259" s="1">
        <v>7.4</v>
      </c>
      <c r="J259" s="1">
        <v>5.2</v>
      </c>
      <c r="K259" s="3">
        <v>13400</v>
      </c>
      <c r="L259" s="2">
        <f>N259/((1948.03)*(1-EXP(-(0.015672)*I259))^(1.40829))</f>
        <v>1.4688872725278705</v>
      </c>
      <c r="M259" s="1">
        <v>28.3</v>
      </c>
      <c r="N259" s="1">
        <v>127</v>
      </c>
      <c r="O259" s="1">
        <v>56.6</v>
      </c>
      <c r="P259" s="1">
        <v>6.9</v>
      </c>
      <c r="Q259" s="1">
        <v>3.7</v>
      </c>
      <c r="R259" s="1">
        <v>3.4</v>
      </c>
      <c r="S259" s="1">
        <v>13.4</v>
      </c>
      <c r="AJ259" s="1" t="s">
        <v>471</v>
      </c>
      <c r="AK259" s="19">
        <v>52.2</v>
      </c>
      <c r="AL259" s="19">
        <v>64</v>
      </c>
      <c r="AN259" s="3">
        <v>1985</v>
      </c>
      <c r="AO259" s="1">
        <v>10</v>
      </c>
      <c r="AQ259">
        <v>80810</v>
      </c>
      <c r="AR259" s="1" t="s">
        <v>4863</v>
      </c>
    </row>
    <row r="260" spans="1:44" x14ac:dyDescent="0.25">
      <c r="A260" s="1">
        <v>325</v>
      </c>
      <c r="B260" s="1" t="s">
        <v>1233</v>
      </c>
      <c r="C260" s="1">
        <v>101</v>
      </c>
      <c r="D260" s="1" t="s">
        <v>5627</v>
      </c>
      <c r="E260" s="1" t="s">
        <v>706</v>
      </c>
      <c r="F260" s="1" t="s">
        <v>445</v>
      </c>
      <c r="G260" s="1">
        <v>10</v>
      </c>
      <c r="H260" s="1">
        <v>60</v>
      </c>
      <c r="I260" s="1">
        <v>7.9</v>
      </c>
      <c r="J260" s="1">
        <v>5.7</v>
      </c>
      <c r="K260" s="3">
        <v>11800</v>
      </c>
      <c r="L260" s="2">
        <f>N260/((1948.03)*(1-EXP(-(0.015672)*I260))^(1.40829))</f>
        <v>1.4954206343481069</v>
      </c>
      <c r="M260" s="1">
        <v>29.7</v>
      </c>
      <c r="N260" s="1">
        <v>141</v>
      </c>
      <c r="O260" s="1">
        <v>62.7</v>
      </c>
      <c r="P260" s="1">
        <v>6.9</v>
      </c>
      <c r="Q260" s="1">
        <v>3.9</v>
      </c>
      <c r="R260" s="1">
        <v>3.3</v>
      </c>
      <c r="S260" s="1">
        <v>14.4</v>
      </c>
      <c r="AJ260" s="1" t="s">
        <v>471</v>
      </c>
      <c r="AK260" s="19">
        <v>52.2</v>
      </c>
      <c r="AL260" s="19">
        <v>64</v>
      </c>
      <c r="AN260" s="3">
        <v>1985</v>
      </c>
      <c r="AO260" s="1">
        <v>10</v>
      </c>
      <c r="AQ260">
        <v>80810</v>
      </c>
      <c r="AR260" s="1" t="s">
        <v>4863</v>
      </c>
    </row>
    <row r="261" spans="1:44" x14ac:dyDescent="0.25">
      <c r="A261" s="1">
        <v>326</v>
      </c>
      <c r="B261" s="1" t="s">
        <v>1233</v>
      </c>
      <c r="C261" s="1">
        <v>101</v>
      </c>
      <c r="D261" s="1" t="s">
        <v>5627</v>
      </c>
      <c r="E261" s="1" t="s">
        <v>706</v>
      </c>
      <c r="F261" s="1" t="s">
        <v>445</v>
      </c>
      <c r="G261" s="1">
        <v>10</v>
      </c>
      <c r="H261" s="1">
        <v>65</v>
      </c>
      <c r="I261" s="1">
        <v>8.4</v>
      </c>
      <c r="J261" s="1">
        <v>6.2</v>
      </c>
      <c r="K261" s="3">
        <v>10400</v>
      </c>
      <c r="L261" s="2">
        <f>N261/((1948.03)*(1-EXP(-(0.015672)*I261))^(1.40829))</f>
        <v>1.5159582298739112</v>
      </c>
      <c r="M261" s="1">
        <v>30.9</v>
      </c>
      <c r="N261" s="1">
        <v>155</v>
      </c>
      <c r="O261" s="1">
        <v>68.400000000000006</v>
      </c>
      <c r="P261" s="1">
        <v>6.9</v>
      </c>
      <c r="Q261" s="1">
        <v>4.3</v>
      </c>
      <c r="R261" s="1">
        <v>3.2</v>
      </c>
      <c r="S261" s="1">
        <v>15</v>
      </c>
      <c r="AJ261" s="1" t="s">
        <v>471</v>
      </c>
      <c r="AK261" s="19">
        <v>52.2</v>
      </c>
      <c r="AL261" s="19">
        <v>64</v>
      </c>
      <c r="AN261" s="3">
        <v>1985</v>
      </c>
      <c r="AO261" s="1">
        <v>10</v>
      </c>
      <c r="AQ261">
        <v>80810</v>
      </c>
      <c r="AR261" s="1" t="s">
        <v>4863</v>
      </c>
    </row>
    <row r="262" spans="1:44" x14ac:dyDescent="0.25">
      <c r="A262" s="1">
        <v>327</v>
      </c>
      <c r="B262" s="1" t="s">
        <v>1233</v>
      </c>
      <c r="C262" s="1">
        <v>101</v>
      </c>
      <c r="D262" s="1" t="s">
        <v>5627</v>
      </c>
      <c r="E262" s="1" t="s">
        <v>706</v>
      </c>
      <c r="F262" s="1" t="s">
        <v>445</v>
      </c>
      <c r="G262" s="1">
        <v>10</v>
      </c>
      <c r="H262" s="1">
        <v>70</v>
      </c>
      <c r="I262" s="1">
        <v>8.9</v>
      </c>
      <c r="J262" s="1">
        <v>6.7</v>
      </c>
      <c r="K262" s="3">
        <v>9100</v>
      </c>
      <c r="L262" s="2">
        <f>N262/((1948.03)*(1-EXP(-(0.015672)*I262))^(1.40829))</f>
        <v>1.5318676259679755</v>
      </c>
      <c r="M262" s="1">
        <v>32</v>
      </c>
      <c r="N262" s="1">
        <v>169</v>
      </c>
      <c r="O262" s="1">
        <v>74</v>
      </c>
      <c r="P262" s="1">
        <v>6.9</v>
      </c>
      <c r="Q262" s="1">
        <v>4.5999999999999996</v>
      </c>
      <c r="R262" s="1">
        <v>3.2</v>
      </c>
      <c r="S262" s="1">
        <v>15.7</v>
      </c>
      <c r="AJ262" s="1" t="s">
        <v>471</v>
      </c>
      <c r="AK262" s="19">
        <v>52.2</v>
      </c>
      <c r="AL262" s="19">
        <v>64</v>
      </c>
      <c r="AN262" s="3">
        <v>1985</v>
      </c>
      <c r="AO262" s="1">
        <v>10</v>
      </c>
      <c r="AQ262">
        <v>80810</v>
      </c>
      <c r="AR262" s="1" t="s">
        <v>4863</v>
      </c>
    </row>
    <row r="263" spans="1:44" x14ac:dyDescent="0.25">
      <c r="A263" s="1">
        <v>328</v>
      </c>
      <c r="B263" s="1" t="s">
        <v>1233</v>
      </c>
      <c r="C263" s="1">
        <v>101</v>
      </c>
      <c r="D263" s="1" t="s">
        <v>5627</v>
      </c>
      <c r="E263" s="1" t="s">
        <v>706</v>
      </c>
      <c r="F263" s="1" t="s">
        <v>445</v>
      </c>
      <c r="G263" s="1">
        <v>10</v>
      </c>
      <c r="H263" s="1">
        <v>75</v>
      </c>
      <c r="I263" s="1">
        <v>9.4</v>
      </c>
      <c r="J263" s="1">
        <v>7.3</v>
      </c>
      <c r="K263" s="3">
        <v>8000</v>
      </c>
      <c r="L263" s="2">
        <f>N263/((1948.03)*(1-EXP(-(0.015672)*I263))^(1.40829))</f>
        <v>1.5441692410232644</v>
      </c>
      <c r="M263" s="1">
        <v>33.1</v>
      </c>
      <c r="N263" s="1">
        <v>183</v>
      </c>
      <c r="O263" s="1">
        <v>79</v>
      </c>
      <c r="P263" s="1">
        <v>6.9</v>
      </c>
      <c r="Q263" s="1">
        <v>5.2</v>
      </c>
      <c r="R263" s="1">
        <v>3.3</v>
      </c>
      <c r="S263" s="1">
        <v>16.3</v>
      </c>
      <c r="AJ263" s="1" t="s">
        <v>471</v>
      </c>
      <c r="AK263" s="19">
        <v>52.2</v>
      </c>
      <c r="AL263" s="19">
        <v>64</v>
      </c>
      <c r="AN263" s="3">
        <v>1985</v>
      </c>
      <c r="AO263" s="1">
        <v>10</v>
      </c>
      <c r="AQ263">
        <v>80810</v>
      </c>
      <c r="AR263" s="1" t="s">
        <v>4863</v>
      </c>
    </row>
    <row r="264" spans="1:44" x14ac:dyDescent="0.25">
      <c r="A264" s="1">
        <v>329</v>
      </c>
      <c r="B264" s="1" t="s">
        <v>1233</v>
      </c>
      <c r="C264" s="1">
        <v>101</v>
      </c>
      <c r="D264" s="1" t="s">
        <v>5627</v>
      </c>
      <c r="E264" s="1" t="s">
        <v>706</v>
      </c>
      <c r="F264" s="1" t="s">
        <v>445</v>
      </c>
      <c r="G264" s="1">
        <v>10</v>
      </c>
      <c r="H264" s="1">
        <v>80</v>
      </c>
      <c r="I264" s="1">
        <v>9.9</v>
      </c>
      <c r="J264" s="1">
        <v>7.9</v>
      </c>
      <c r="K264" s="3">
        <v>7000</v>
      </c>
      <c r="L264" s="2">
        <f>N264/((3098.22)*(1-EXP(-(0.009408)*I264))^(1.31634))</f>
        <v>1.5372423626496576</v>
      </c>
      <c r="M264" s="1">
        <v>34.200000000000003</v>
      </c>
      <c r="N264" s="1">
        <v>197</v>
      </c>
      <c r="O264" s="1">
        <v>84</v>
      </c>
      <c r="P264" s="1">
        <v>6.8</v>
      </c>
      <c r="Q264" s="1">
        <v>6.4</v>
      </c>
      <c r="R264" s="1">
        <v>3.4</v>
      </c>
      <c r="S264" s="1">
        <v>16.899999999999999</v>
      </c>
      <c r="AJ264" s="1" t="s">
        <v>471</v>
      </c>
      <c r="AK264" s="19">
        <v>52.2</v>
      </c>
      <c r="AL264" s="19">
        <v>64</v>
      </c>
      <c r="AN264" s="3">
        <v>1985</v>
      </c>
      <c r="AO264" s="1">
        <v>10</v>
      </c>
      <c r="AQ264">
        <v>80810</v>
      </c>
      <c r="AR264" s="1" t="s">
        <v>4863</v>
      </c>
    </row>
    <row r="265" spans="1:44" x14ac:dyDescent="0.25">
      <c r="A265" s="1">
        <v>331</v>
      </c>
      <c r="B265" s="1" t="s">
        <v>1233</v>
      </c>
      <c r="C265" s="1">
        <v>101</v>
      </c>
      <c r="D265" s="1" t="s">
        <v>5627</v>
      </c>
      <c r="E265" s="1" t="s">
        <v>706</v>
      </c>
      <c r="F265" s="33" t="s">
        <v>859</v>
      </c>
      <c r="G265" s="1">
        <v>7</v>
      </c>
      <c r="H265" s="1">
        <v>10</v>
      </c>
      <c r="I265" s="1">
        <v>4</v>
      </c>
      <c r="J265" s="1">
        <v>4.3</v>
      </c>
      <c r="K265" s="3">
        <v>7012</v>
      </c>
      <c r="L265" s="2">
        <f>N265/((1824.17)*(1-EXP(-(0.023514)*I265))^(1.69151))</f>
        <v>0.97019621812448975</v>
      </c>
      <c r="M265" s="1">
        <v>10.18</v>
      </c>
      <c r="N265" s="1">
        <v>30</v>
      </c>
      <c r="O265" s="1">
        <v>11.6</v>
      </c>
      <c r="P265" s="1">
        <v>2</v>
      </c>
      <c r="Q265" s="1">
        <v>4.9000000000000004</v>
      </c>
      <c r="R265" s="1">
        <v>7.6</v>
      </c>
      <c r="S265" s="1">
        <v>19</v>
      </c>
      <c r="AJ265" s="1" t="s">
        <v>471</v>
      </c>
      <c r="AK265" s="19">
        <v>52.2</v>
      </c>
      <c r="AL265" s="19">
        <v>64</v>
      </c>
      <c r="AN265" s="3">
        <v>1986</v>
      </c>
      <c r="AO265" s="1">
        <v>10</v>
      </c>
      <c r="AQ265">
        <v>80810</v>
      </c>
      <c r="AR265" s="1" t="s">
        <v>4859</v>
      </c>
    </row>
    <row r="266" spans="1:44" x14ac:dyDescent="0.25">
      <c r="A266" s="1">
        <v>332</v>
      </c>
      <c r="B266" s="1" t="s">
        <v>1233</v>
      </c>
      <c r="C266" s="1">
        <v>101</v>
      </c>
      <c r="D266" s="1" t="s">
        <v>5627</v>
      </c>
      <c r="E266" s="1" t="s">
        <v>706</v>
      </c>
      <c r="F266" s="33" t="s">
        <v>859</v>
      </c>
      <c r="G266" s="1">
        <v>6</v>
      </c>
      <c r="H266" s="1">
        <v>20</v>
      </c>
      <c r="I266" s="1">
        <v>8.6999999999999993</v>
      </c>
      <c r="J266" s="1">
        <v>7.8</v>
      </c>
      <c r="K266" s="3">
        <v>5010</v>
      </c>
      <c r="L266" s="2">
        <f>N266/((1963.5)*(1-EXP(-(0.024337)*I266))^(1.76926))</f>
        <v>1.1262140959602875</v>
      </c>
      <c r="M266" s="1">
        <v>23.94</v>
      </c>
      <c r="N266" s="1">
        <v>118</v>
      </c>
      <c r="O266" s="1">
        <v>42</v>
      </c>
      <c r="P266" s="1">
        <v>5.5</v>
      </c>
      <c r="Q266" s="1">
        <v>7.5</v>
      </c>
      <c r="R266" s="1">
        <v>8.5</v>
      </c>
      <c r="S266" s="1">
        <v>36.9</v>
      </c>
      <c r="AJ266" s="1" t="s">
        <v>471</v>
      </c>
      <c r="AK266" s="19">
        <v>52.2</v>
      </c>
      <c r="AL266" s="19">
        <v>64</v>
      </c>
      <c r="AN266" s="3">
        <v>1986</v>
      </c>
      <c r="AO266" s="1">
        <v>10</v>
      </c>
      <c r="AQ266">
        <v>80810</v>
      </c>
      <c r="AR266" s="1" t="s">
        <v>4859</v>
      </c>
    </row>
    <row r="267" spans="1:44" x14ac:dyDescent="0.25">
      <c r="A267" s="1">
        <v>333</v>
      </c>
      <c r="B267" s="1" t="s">
        <v>1233</v>
      </c>
      <c r="C267" s="1">
        <v>101</v>
      </c>
      <c r="D267" s="1" t="s">
        <v>5627</v>
      </c>
      <c r="E267" s="1" t="s">
        <v>706</v>
      </c>
      <c r="F267" s="33" t="s">
        <v>859</v>
      </c>
      <c r="G267" s="1">
        <v>6</v>
      </c>
      <c r="H267" s="1">
        <v>30</v>
      </c>
      <c r="I267" s="1">
        <v>12</v>
      </c>
      <c r="J267" s="1">
        <v>10.8</v>
      </c>
      <c r="K267" s="3">
        <v>3601</v>
      </c>
      <c r="L267" s="2">
        <f>N267/((1963.5)*(1-EXP(-(0.024337)*I267))^(1.76926))</f>
        <v>1.2029984621832495</v>
      </c>
      <c r="M267" s="1">
        <v>32.99</v>
      </c>
      <c r="N267" s="1">
        <v>208</v>
      </c>
      <c r="O267" s="1">
        <v>74.5</v>
      </c>
      <c r="P267" s="1">
        <v>8.8000000000000007</v>
      </c>
      <c r="Q267" s="1">
        <v>10.7</v>
      </c>
      <c r="R267" s="1">
        <v>8.1</v>
      </c>
      <c r="S267" s="1">
        <v>47.6</v>
      </c>
      <c r="AJ267" s="1" t="s">
        <v>471</v>
      </c>
      <c r="AK267" s="19">
        <v>52.2</v>
      </c>
      <c r="AL267" s="19">
        <v>64</v>
      </c>
      <c r="AN267" s="3">
        <v>1986</v>
      </c>
      <c r="AO267" s="1">
        <v>10</v>
      </c>
      <c r="AQ267">
        <v>80810</v>
      </c>
      <c r="AR267" s="1" t="s">
        <v>4859</v>
      </c>
    </row>
    <row r="268" spans="1:44" x14ac:dyDescent="0.25">
      <c r="A268" s="1">
        <v>334</v>
      </c>
      <c r="B268" s="1" t="s">
        <v>1233</v>
      </c>
      <c r="C268" s="1">
        <v>101</v>
      </c>
      <c r="D268" s="1" t="s">
        <v>5627</v>
      </c>
      <c r="E268" s="1" t="s">
        <v>706</v>
      </c>
      <c r="F268" s="33" t="s">
        <v>859</v>
      </c>
      <c r="G268" s="1">
        <v>7</v>
      </c>
      <c r="H268" s="1">
        <v>40</v>
      </c>
      <c r="I268" s="1">
        <v>14.4</v>
      </c>
      <c r="J268" s="1">
        <v>13</v>
      </c>
      <c r="K268" s="3">
        <v>2881</v>
      </c>
      <c r="L268" s="2">
        <f>N268/((1824.17)*(1-EXP(-(0.023514)*I268))^(1.69151))</f>
        <v>1.2526070767520594</v>
      </c>
      <c r="M268" s="1">
        <v>38.229999999999997</v>
      </c>
      <c r="N268" s="1">
        <v>277</v>
      </c>
      <c r="O268" s="1">
        <v>101.8</v>
      </c>
      <c r="P268" s="1">
        <v>10.4</v>
      </c>
      <c r="Q268" s="1">
        <v>12.1</v>
      </c>
      <c r="R268" s="1">
        <v>7.1</v>
      </c>
      <c r="S268" s="1">
        <v>52.1</v>
      </c>
      <c r="AJ268" s="1" t="s">
        <v>471</v>
      </c>
      <c r="AK268" s="19">
        <v>52.2</v>
      </c>
      <c r="AL268" s="19">
        <v>64</v>
      </c>
      <c r="AN268" s="3">
        <v>1986</v>
      </c>
      <c r="AO268" s="1">
        <v>10</v>
      </c>
      <c r="AQ268">
        <v>80810</v>
      </c>
      <c r="AR268" s="1" t="s">
        <v>4859</v>
      </c>
    </row>
    <row r="269" spans="1:44" x14ac:dyDescent="0.25">
      <c r="A269" s="1">
        <v>335</v>
      </c>
      <c r="B269" s="1" t="s">
        <v>1233</v>
      </c>
      <c r="C269" s="1">
        <v>101</v>
      </c>
      <c r="D269" s="1" t="s">
        <v>5627</v>
      </c>
      <c r="E269" s="1" t="s">
        <v>706</v>
      </c>
      <c r="F269" s="33" t="s">
        <v>859</v>
      </c>
      <c r="G269" s="1">
        <v>7</v>
      </c>
      <c r="H269" s="1">
        <v>50</v>
      </c>
      <c r="I269" s="1">
        <v>16.100000000000001</v>
      </c>
      <c r="J269" s="1">
        <v>14.6</v>
      </c>
      <c r="K269" s="3">
        <v>2446</v>
      </c>
      <c r="L269" s="2">
        <f>N269/((1824.17)*(1-EXP(-(0.023514)*I269))^(1.69151))</f>
        <v>1.244576758897447</v>
      </c>
      <c r="M269" s="1">
        <v>40.94</v>
      </c>
      <c r="N269" s="1">
        <v>322</v>
      </c>
      <c r="O269" s="1">
        <v>121.5</v>
      </c>
      <c r="P269" s="1">
        <v>10.8</v>
      </c>
      <c r="Q269" s="1">
        <v>12.4</v>
      </c>
      <c r="R269" s="1">
        <v>6</v>
      </c>
      <c r="S269" s="1">
        <v>53.1</v>
      </c>
      <c r="AJ269" s="1" t="s">
        <v>471</v>
      </c>
      <c r="AK269" s="19">
        <v>52.2</v>
      </c>
      <c r="AL269" s="19">
        <v>64</v>
      </c>
      <c r="AN269" s="3">
        <v>1986</v>
      </c>
      <c r="AO269" s="1">
        <v>10</v>
      </c>
      <c r="AQ269">
        <v>80810</v>
      </c>
      <c r="AR269" s="1" t="s">
        <v>4859</v>
      </c>
    </row>
    <row r="270" spans="1:44" x14ac:dyDescent="0.25">
      <c r="A270" s="1">
        <v>336</v>
      </c>
      <c r="B270" s="1" t="s">
        <v>1233</v>
      </c>
      <c r="C270" s="1">
        <v>101</v>
      </c>
      <c r="D270" s="1" t="s">
        <v>5627</v>
      </c>
      <c r="E270" s="1" t="s">
        <v>706</v>
      </c>
      <c r="F270" s="33" t="s">
        <v>859</v>
      </c>
      <c r="G270" s="1">
        <v>7</v>
      </c>
      <c r="H270" s="1">
        <v>60</v>
      </c>
      <c r="I270" s="1">
        <v>17.399999999999999</v>
      </c>
      <c r="J270" s="1">
        <v>15.7</v>
      </c>
      <c r="K270" s="3">
        <v>2171</v>
      </c>
      <c r="L270" s="2">
        <f>N270/((1824.17)*(1-EXP(-(0.023514)*I270))^(1.69151))</f>
        <v>1.2118269074276626</v>
      </c>
      <c r="M270" s="1">
        <v>42.03</v>
      </c>
      <c r="N270" s="1">
        <v>349</v>
      </c>
      <c r="O270" s="1">
        <v>134.69999999999999</v>
      </c>
      <c r="P270" s="1">
        <v>10.5</v>
      </c>
      <c r="Q270" s="1">
        <v>12.6</v>
      </c>
      <c r="R270" s="1">
        <v>5.2</v>
      </c>
      <c r="S270" s="1">
        <v>51.8</v>
      </c>
      <c r="AJ270" s="1" t="s">
        <v>471</v>
      </c>
      <c r="AK270" s="19">
        <v>52.2</v>
      </c>
      <c r="AL270" s="19">
        <v>64</v>
      </c>
      <c r="AN270" s="3">
        <v>1986</v>
      </c>
      <c r="AO270" s="1">
        <v>10</v>
      </c>
      <c r="AQ270">
        <v>80810</v>
      </c>
      <c r="AR270" s="1" t="s">
        <v>4859</v>
      </c>
    </row>
    <row r="271" spans="1:44" x14ac:dyDescent="0.25">
      <c r="A271" s="1">
        <v>337</v>
      </c>
      <c r="B271" s="1" t="s">
        <v>1233</v>
      </c>
      <c r="C271" s="1">
        <v>101</v>
      </c>
      <c r="D271" s="1" t="s">
        <v>5627</v>
      </c>
      <c r="E271" s="1" t="s">
        <v>706</v>
      </c>
      <c r="F271" s="33" t="s">
        <v>859</v>
      </c>
      <c r="G271" s="1">
        <v>7</v>
      </c>
      <c r="H271" s="1">
        <v>10</v>
      </c>
      <c r="I271" s="1">
        <v>3.4</v>
      </c>
      <c r="J271" s="1">
        <v>3.7</v>
      </c>
      <c r="K271" s="3">
        <v>8260</v>
      </c>
      <c r="L271" s="2">
        <f>N271/((1824.17)*(1-EXP(-(0.023514)*I271))^(1.69151))</f>
        <v>1.009790265429146</v>
      </c>
      <c r="M271" s="1">
        <v>8.77</v>
      </c>
      <c r="N271" s="1">
        <v>24</v>
      </c>
      <c r="O271" s="1">
        <v>9</v>
      </c>
      <c r="P271" s="1">
        <v>1.7</v>
      </c>
      <c r="Q271" s="1">
        <v>3.8</v>
      </c>
      <c r="R271" s="1">
        <v>6.4</v>
      </c>
      <c r="S271" s="1">
        <v>16.100000000000001</v>
      </c>
      <c r="AJ271" s="1" t="s">
        <v>471</v>
      </c>
      <c r="AK271" s="19">
        <v>52.2</v>
      </c>
      <c r="AL271" s="19">
        <v>64</v>
      </c>
      <c r="AN271" s="3">
        <v>1986</v>
      </c>
      <c r="AO271" s="1">
        <v>10</v>
      </c>
      <c r="AQ271">
        <v>80810</v>
      </c>
      <c r="AR271" s="1" t="s">
        <v>4859</v>
      </c>
    </row>
    <row r="272" spans="1:44" x14ac:dyDescent="0.25">
      <c r="A272" s="1">
        <v>338</v>
      </c>
      <c r="B272" s="1" t="s">
        <v>1233</v>
      </c>
      <c r="C272" s="1">
        <v>101</v>
      </c>
      <c r="D272" s="1" t="s">
        <v>5627</v>
      </c>
      <c r="E272" s="1" t="s">
        <v>706</v>
      </c>
      <c r="F272" s="33" t="s">
        <v>859</v>
      </c>
      <c r="G272" s="1">
        <v>7</v>
      </c>
      <c r="H272" s="1">
        <v>20</v>
      </c>
      <c r="I272" s="1">
        <v>7.4</v>
      </c>
      <c r="J272" s="1">
        <v>6.6</v>
      </c>
      <c r="K272" s="3">
        <v>6027</v>
      </c>
      <c r="L272" s="2">
        <f>N272/((1824.17)*(1-EXP(-(0.023514)*I272))^(1.69151))</f>
        <v>1.1350295163577093</v>
      </c>
      <c r="M272" s="1">
        <v>20.62</v>
      </c>
      <c r="N272" s="1">
        <v>93</v>
      </c>
      <c r="O272" s="1">
        <v>33.299999999999997</v>
      </c>
      <c r="P272" s="1">
        <v>5</v>
      </c>
      <c r="Q272" s="1">
        <v>6.2</v>
      </c>
      <c r="R272" s="1">
        <v>7.3</v>
      </c>
      <c r="S272" s="1">
        <v>30.4</v>
      </c>
      <c r="AJ272" s="1" t="s">
        <v>471</v>
      </c>
      <c r="AK272" s="19">
        <v>52.2</v>
      </c>
      <c r="AL272" s="19">
        <v>64</v>
      </c>
      <c r="AN272" s="3">
        <v>1986</v>
      </c>
      <c r="AO272" s="1">
        <v>10</v>
      </c>
      <c r="AQ272">
        <v>80810</v>
      </c>
      <c r="AR272" s="1" t="s">
        <v>4859</v>
      </c>
    </row>
    <row r="273" spans="1:44" x14ac:dyDescent="0.25">
      <c r="A273" s="1">
        <v>340</v>
      </c>
      <c r="B273" s="1" t="s">
        <v>1233</v>
      </c>
      <c r="C273" s="1">
        <v>101</v>
      </c>
      <c r="D273" s="1" t="s">
        <v>5627</v>
      </c>
      <c r="E273" s="1" t="s">
        <v>706</v>
      </c>
      <c r="F273" s="33" t="s">
        <v>859</v>
      </c>
      <c r="G273" s="1">
        <v>8</v>
      </c>
      <c r="H273" s="1">
        <v>40</v>
      </c>
      <c r="I273" s="1">
        <v>12.2</v>
      </c>
      <c r="J273" s="1">
        <v>11</v>
      </c>
      <c r="K273" s="3">
        <v>3464</v>
      </c>
      <c r="L273" s="2">
        <f>N273/((1668.67)*(1-EXP(-(0.022864)*I273))^(1.61028))</f>
        <v>1.2304492931658086</v>
      </c>
      <c r="M273" s="1">
        <v>32.92</v>
      </c>
      <c r="N273" s="1">
        <v>211</v>
      </c>
      <c r="O273" s="1">
        <v>79.5</v>
      </c>
      <c r="P273" s="1">
        <v>9</v>
      </c>
      <c r="Q273" s="1">
        <v>9.5</v>
      </c>
      <c r="R273" s="1">
        <v>6</v>
      </c>
      <c r="S273" s="1">
        <v>43.1</v>
      </c>
      <c r="AJ273" s="1" t="s">
        <v>471</v>
      </c>
      <c r="AK273" s="19">
        <v>52.2</v>
      </c>
      <c r="AL273" s="19">
        <v>64</v>
      </c>
      <c r="AN273" s="3">
        <v>1986</v>
      </c>
      <c r="AO273" s="1">
        <v>10</v>
      </c>
      <c r="AQ273">
        <v>80810</v>
      </c>
      <c r="AR273" s="1" t="s">
        <v>4859</v>
      </c>
    </row>
    <row r="274" spans="1:44" x14ac:dyDescent="0.25">
      <c r="A274" s="1">
        <v>341</v>
      </c>
      <c r="B274" s="1" t="s">
        <v>1233</v>
      </c>
      <c r="C274" s="1">
        <v>101</v>
      </c>
      <c r="D274" s="1" t="s">
        <v>5627</v>
      </c>
      <c r="E274" s="1" t="s">
        <v>706</v>
      </c>
      <c r="F274" s="33" t="s">
        <v>859</v>
      </c>
      <c r="G274" s="1">
        <v>8</v>
      </c>
      <c r="H274" s="1">
        <v>50</v>
      </c>
      <c r="I274" s="1">
        <v>13.6</v>
      </c>
      <c r="J274" s="1">
        <v>12.5</v>
      </c>
      <c r="K274" s="3">
        <v>2874</v>
      </c>
      <c r="L274" s="2">
        <f>N274/((1668.67)*(1-EXP(-(0.022864)*I274))^(1.61028))</f>
        <v>1.2191561485095128</v>
      </c>
      <c r="M274" s="1">
        <v>35.26</v>
      </c>
      <c r="N274" s="1">
        <v>243</v>
      </c>
      <c r="O274" s="1">
        <v>93.9</v>
      </c>
      <c r="P274" s="1">
        <v>9.1</v>
      </c>
      <c r="Q274" s="1">
        <v>9.9</v>
      </c>
      <c r="R274" s="1">
        <v>5.0999999999999996</v>
      </c>
      <c r="S274" s="1">
        <v>44.3</v>
      </c>
      <c r="AJ274" s="1" t="s">
        <v>471</v>
      </c>
      <c r="AK274" s="19">
        <v>52.2</v>
      </c>
      <c r="AL274" s="19">
        <v>64</v>
      </c>
      <c r="AN274" s="3">
        <v>1986</v>
      </c>
      <c r="AO274" s="1">
        <v>10</v>
      </c>
      <c r="AQ274">
        <v>80810</v>
      </c>
      <c r="AR274" s="1" t="s">
        <v>4859</v>
      </c>
    </row>
    <row r="275" spans="1:44" x14ac:dyDescent="0.25">
      <c r="A275" s="1">
        <v>342</v>
      </c>
      <c r="B275" s="1" t="s">
        <v>1233</v>
      </c>
      <c r="C275" s="1">
        <v>101</v>
      </c>
      <c r="D275" s="1" t="s">
        <v>5627</v>
      </c>
      <c r="E275" s="1" t="s">
        <v>706</v>
      </c>
      <c r="F275" s="33" t="s">
        <v>859</v>
      </c>
      <c r="G275" s="1">
        <v>8</v>
      </c>
      <c r="H275" s="1">
        <v>60</v>
      </c>
      <c r="I275" s="1">
        <v>14.7</v>
      </c>
      <c r="J275" s="1">
        <v>13.4</v>
      </c>
      <c r="K275" s="3">
        <v>2567</v>
      </c>
      <c r="L275" s="2">
        <f>N275/((1668.67)*(1-EXP(-(0.022864)*I275))^(1.61028))</f>
        <v>1.1866892290408859</v>
      </c>
      <c r="M275" s="1">
        <v>36.19</v>
      </c>
      <c r="N275" s="1">
        <v>263</v>
      </c>
      <c r="O275" s="1">
        <v>103.7</v>
      </c>
      <c r="P275" s="1">
        <v>8.9</v>
      </c>
      <c r="Q275" s="1">
        <v>10</v>
      </c>
      <c r="R275" s="1">
        <v>4.5999999999999996</v>
      </c>
      <c r="S275" s="1">
        <v>43.1</v>
      </c>
      <c r="AJ275" s="1" t="s">
        <v>471</v>
      </c>
      <c r="AK275" s="19">
        <v>52.2</v>
      </c>
      <c r="AL275" s="19">
        <v>64</v>
      </c>
      <c r="AN275" s="3">
        <v>1986</v>
      </c>
      <c r="AO275" s="1">
        <v>10</v>
      </c>
      <c r="AQ275">
        <v>80810</v>
      </c>
      <c r="AR275" s="1" t="s">
        <v>4859</v>
      </c>
    </row>
    <row r="276" spans="1:44" x14ac:dyDescent="0.25">
      <c r="A276" s="1">
        <v>344</v>
      </c>
      <c r="B276" s="1" t="s">
        <v>1233</v>
      </c>
      <c r="C276" s="1">
        <v>101</v>
      </c>
      <c r="D276" s="1" t="s">
        <v>5627</v>
      </c>
      <c r="E276" s="1" t="s">
        <v>706</v>
      </c>
      <c r="F276" s="33" t="s">
        <v>859</v>
      </c>
      <c r="G276" s="1">
        <v>9</v>
      </c>
      <c r="H276" s="1">
        <v>10</v>
      </c>
      <c r="I276" s="1">
        <v>1.6</v>
      </c>
      <c r="J276" s="1">
        <v>3.2</v>
      </c>
      <c r="K276" s="3">
        <v>9700</v>
      </c>
      <c r="L276" s="2">
        <f>N276/((1581.94)*(1-EXP(-(0.021301)*I276))^(1.51716))</f>
        <v>1.6386999552397266</v>
      </c>
      <c r="M276" s="1">
        <v>8.0299999999999994</v>
      </c>
      <c r="N276" s="1">
        <v>15</v>
      </c>
      <c r="O276" s="1">
        <v>5.5</v>
      </c>
      <c r="P276" s="1">
        <v>1.9</v>
      </c>
      <c r="Q276" s="1">
        <v>4.3</v>
      </c>
      <c r="R276" s="1">
        <v>5.8</v>
      </c>
      <c r="S276" s="1">
        <v>2.6</v>
      </c>
      <c r="AJ276" s="1" t="s">
        <v>471</v>
      </c>
      <c r="AK276" s="19">
        <v>52.2</v>
      </c>
      <c r="AL276" s="19">
        <v>64</v>
      </c>
      <c r="AN276" s="3">
        <v>1985</v>
      </c>
      <c r="AO276" s="1">
        <v>10</v>
      </c>
      <c r="AQ276">
        <v>80810</v>
      </c>
      <c r="AR276" s="1" t="s">
        <v>4863</v>
      </c>
    </row>
    <row r="277" spans="1:44" x14ac:dyDescent="0.25">
      <c r="A277" s="1">
        <v>345</v>
      </c>
      <c r="B277" s="1" t="s">
        <v>1233</v>
      </c>
      <c r="C277" s="1">
        <v>101</v>
      </c>
      <c r="D277" s="1" t="s">
        <v>5627</v>
      </c>
      <c r="E277" s="1" t="s">
        <v>706</v>
      </c>
      <c r="F277" s="33" t="s">
        <v>859</v>
      </c>
      <c r="G277" s="1">
        <v>8</v>
      </c>
      <c r="H277" s="1">
        <v>15</v>
      </c>
      <c r="I277" s="1">
        <v>3.1</v>
      </c>
      <c r="J277" s="1">
        <v>4.3</v>
      </c>
      <c r="K277" s="3">
        <v>9200</v>
      </c>
      <c r="L277" s="2">
        <f>N277/((1668.67)*(1-EXP(-(0.022864)*I277))^(1.61028))</f>
        <v>1.4851676060391485</v>
      </c>
      <c r="M277" s="1">
        <v>13.44</v>
      </c>
      <c r="N277" s="1">
        <v>33</v>
      </c>
      <c r="O277" s="1">
        <v>11.8</v>
      </c>
      <c r="P277" s="1">
        <v>3.2</v>
      </c>
      <c r="Q277" s="1">
        <v>4.5</v>
      </c>
      <c r="R277" s="1">
        <v>6</v>
      </c>
      <c r="S277" s="1">
        <v>4.5999999999999996</v>
      </c>
      <c r="AJ277" s="1" t="s">
        <v>471</v>
      </c>
      <c r="AK277" s="19">
        <v>52.2</v>
      </c>
      <c r="AL277" s="19">
        <v>64</v>
      </c>
      <c r="AN277" s="3">
        <v>1985</v>
      </c>
      <c r="AO277" s="1">
        <v>10</v>
      </c>
      <c r="AQ277">
        <v>80810</v>
      </c>
      <c r="AR277" s="1" t="s">
        <v>4863</v>
      </c>
    </row>
    <row r="278" spans="1:44" x14ac:dyDescent="0.25">
      <c r="A278" s="1">
        <v>346</v>
      </c>
      <c r="B278" s="1" t="s">
        <v>1233</v>
      </c>
      <c r="C278" s="1">
        <v>101</v>
      </c>
      <c r="D278" s="1" t="s">
        <v>5627</v>
      </c>
      <c r="E278" s="1" t="s">
        <v>706</v>
      </c>
      <c r="F278" s="33" t="s">
        <v>859</v>
      </c>
      <c r="G278" s="1">
        <v>8</v>
      </c>
      <c r="H278" s="1">
        <v>20</v>
      </c>
      <c r="I278" s="1">
        <v>4.5999999999999996</v>
      </c>
      <c r="J278" s="1">
        <v>5.2</v>
      </c>
      <c r="K278" s="3">
        <v>8350</v>
      </c>
      <c r="L278" s="2">
        <f>N278/((1668.67)*(1-EXP(-(0.022864)*I278))^(1.61028))</f>
        <v>1.347239286594287</v>
      </c>
      <c r="M278" s="1">
        <v>18.059999999999999</v>
      </c>
      <c r="N278" s="1">
        <v>55</v>
      </c>
      <c r="O278" s="1">
        <v>20</v>
      </c>
      <c r="P278" s="1">
        <v>4.5</v>
      </c>
      <c r="Q278" s="1">
        <v>5</v>
      </c>
      <c r="R278" s="1">
        <v>5.9</v>
      </c>
      <c r="S278" s="1">
        <v>6.7</v>
      </c>
      <c r="AJ278" s="1" t="s">
        <v>471</v>
      </c>
      <c r="AK278" s="19">
        <v>52.2</v>
      </c>
      <c r="AL278" s="19">
        <v>64</v>
      </c>
      <c r="AN278" s="3">
        <v>1985</v>
      </c>
      <c r="AO278" s="1">
        <v>10</v>
      </c>
      <c r="AQ278">
        <v>80810</v>
      </c>
      <c r="AR278" s="1" t="s">
        <v>4863</v>
      </c>
    </row>
    <row r="279" spans="1:44" x14ac:dyDescent="0.25">
      <c r="A279" s="1">
        <v>347</v>
      </c>
      <c r="B279" s="1" t="s">
        <v>1233</v>
      </c>
      <c r="C279" s="1">
        <v>101</v>
      </c>
      <c r="D279" s="1" t="s">
        <v>5627</v>
      </c>
      <c r="E279" s="1" t="s">
        <v>706</v>
      </c>
      <c r="F279" s="33" t="s">
        <v>859</v>
      </c>
      <c r="G279" s="1">
        <v>8</v>
      </c>
      <c r="H279" s="1">
        <v>25</v>
      </c>
      <c r="I279" s="1">
        <v>6</v>
      </c>
      <c r="J279" s="1">
        <v>6.2</v>
      </c>
      <c r="K279" s="3">
        <v>7200</v>
      </c>
      <c r="L279" s="2">
        <f>N279/((1668.67)*(1-EXP(-(0.022864)*I279))^(1.61028))</f>
        <v>1.2937791754976093</v>
      </c>
      <c r="M279" s="1">
        <v>21.83</v>
      </c>
      <c r="N279" s="1">
        <v>79</v>
      </c>
      <c r="O279" s="1">
        <v>29.3</v>
      </c>
      <c r="P279" s="1">
        <v>5.8</v>
      </c>
      <c r="Q279" s="1">
        <v>5.8</v>
      </c>
      <c r="R279" s="1">
        <v>5.6</v>
      </c>
      <c r="S279" s="1">
        <v>8.3000000000000007</v>
      </c>
      <c r="AJ279" s="1" t="s">
        <v>471</v>
      </c>
      <c r="AK279" s="19">
        <v>52.2</v>
      </c>
      <c r="AL279" s="19">
        <v>64</v>
      </c>
      <c r="AN279" s="3">
        <v>1985</v>
      </c>
      <c r="AO279" s="1">
        <v>10</v>
      </c>
      <c r="AQ279">
        <v>80810</v>
      </c>
      <c r="AR279" s="1" t="s">
        <v>4863</v>
      </c>
    </row>
    <row r="280" spans="1:44" x14ac:dyDescent="0.25">
      <c r="A280" s="1">
        <v>348</v>
      </c>
      <c r="B280" s="1" t="s">
        <v>1233</v>
      </c>
      <c r="C280" s="1">
        <v>101</v>
      </c>
      <c r="D280" s="1" t="s">
        <v>5627</v>
      </c>
      <c r="E280" s="1" t="s">
        <v>706</v>
      </c>
      <c r="F280" s="33" t="s">
        <v>859</v>
      </c>
      <c r="G280" s="1">
        <v>9</v>
      </c>
      <c r="H280" s="1">
        <v>30</v>
      </c>
      <c r="I280" s="1">
        <v>7.3</v>
      </c>
      <c r="J280" s="1">
        <v>7.4</v>
      </c>
      <c r="K280" s="3">
        <v>5850</v>
      </c>
      <c r="L280" s="2">
        <f>N280/((1581.94)*(1-EXP(-(0.021301)*I280))^(1.51716))</f>
        <v>1.2197206348634211</v>
      </c>
      <c r="M280" s="1">
        <v>24.84</v>
      </c>
      <c r="N280" s="1">
        <v>102</v>
      </c>
      <c r="O280" s="1">
        <v>38.299999999999997</v>
      </c>
      <c r="P280" s="1">
        <v>6.6</v>
      </c>
      <c r="Q280" s="1">
        <v>6.6</v>
      </c>
      <c r="R280" s="1">
        <v>5.3</v>
      </c>
      <c r="S280" s="1">
        <v>9.8000000000000007</v>
      </c>
      <c r="AJ280" s="1" t="s">
        <v>471</v>
      </c>
      <c r="AK280" s="19">
        <v>52.2</v>
      </c>
      <c r="AL280" s="19">
        <v>64</v>
      </c>
      <c r="AN280" s="3">
        <v>1985</v>
      </c>
      <c r="AO280" s="1">
        <v>10</v>
      </c>
      <c r="AQ280">
        <v>80810</v>
      </c>
      <c r="AR280" s="1" t="s">
        <v>4863</v>
      </c>
    </row>
    <row r="281" spans="1:44" x14ac:dyDescent="0.25">
      <c r="A281" s="1">
        <v>349</v>
      </c>
      <c r="B281" s="1" t="s">
        <v>1233</v>
      </c>
      <c r="C281" s="1">
        <v>101</v>
      </c>
      <c r="D281" s="1" t="s">
        <v>5627</v>
      </c>
      <c r="E281" s="1" t="s">
        <v>706</v>
      </c>
      <c r="F281" s="33" t="s">
        <v>859</v>
      </c>
      <c r="G281" s="1">
        <v>9</v>
      </c>
      <c r="H281" s="1">
        <v>35</v>
      </c>
      <c r="I281" s="1">
        <v>8.3000000000000007</v>
      </c>
      <c r="J281" s="1">
        <v>8.3000000000000007</v>
      </c>
      <c r="K281" s="3">
        <v>4950</v>
      </c>
      <c r="L281" s="2">
        <f>N281/((1581.94)*(1-EXP(-(0.021301)*I281))^(1.51716))</f>
        <v>1.2296995668271788</v>
      </c>
      <c r="M281" s="1">
        <v>27.2</v>
      </c>
      <c r="N281" s="1">
        <v>123</v>
      </c>
      <c r="O281" s="1">
        <v>46.9</v>
      </c>
      <c r="P281" s="1">
        <v>7.1</v>
      </c>
      <c r="Q281" s="1">
        <v>7.4</v>
      </c>
      <c r="R281" s="1">
        <v>5</v>
      </c>
      <c r="S281" s="1">
        <v>10.9</v>
      </c>
      <c r="AJ281" s="1" t="s">
        <v>471</v>
      </c>
      <c r="AK281" s="19">
        <v>52.2</v>
      </c>
      <c r="AL281" s="19">
        <v>64</v>
      </c>
      <c r="AN281" s="3">
        <v>1985</v>
      </c>
      <c r="AO281" s="1">
        <v>10</v>
      </c>
      <c r="AQ281">
        <v>80810</v>
      </c>
      <c r="AR281" s="1" t="s">
        <v>4863</v>
      </c>
    </row>
    <row r="282" spans="1:44" x14ac:dyDescent="0.25">
      <c r="A282" s="1">
        <v>350</v>
      </c>
      <c r="B282" s="1" t="s">
        <v>1233</v>
      </c>
      <c r="C282" s="1">
        <v>101</v>
      </c>
      <c r="D282" s="1" t="s">
        <v>5627</v>
      </c>
      <c r="E282" s="1" t="s">
        <v>706</v>
      </c>
      <c r="F282" s="33" t="s">
        <v>859</v>
      </c>
      <c r="G282" s="1">
        <v>9</v>
      </c>
      <c r="H282" s="1">
        <v>40</v>
      </c>
      <c r="I282" s="1">
        <v>9.1999999999999993</v>
      </c>
      <c r="J282" s="1">
        <v>9.1999999999999993</v>
      </c>
      <c r="K282" s="3">
        <v>4368</v>
      </c>
      <c r="L282" s="2">
        <f>N282/((1581.94)*(1-EXP(-(0.021301)*I282))^(1.51716))</f>
        <v>1.2316013298746864</v>
      </c>
      <c r="M282" s="1">
        <v>29.04</v>
      </c>
      <c r="N282" s="1">
        <v>142</v>
      </c>
      <c r="O282" s="1">
        <v>54.9</v>
      </c>
      <c r="P282" s="1">
        <v>7.4</v>
      </c>
      <c r="Q282" s="1">
        <v>7.7</v>
      </c>
      <c r="R282" s="1">
        <v>4.8</v>
      </c>
      <c r="S282" s="1">
        <v>11.8</v>
      </c>
      <c r="AJ282" s="1" t="s">
        <v>471</v>
      </c>
      <c r="AK282" s="19">
        <v>52.2</v>
      </c>
      <c r="AL282" s="19">
        <v>64</v>
      </c>
      <c r="AN282" s="3">
        <v>1985</v>
      </c>
      <c r="AO282" s="1">
        <v>10</v>
      </c>
      <c r="AQ282">
        <v>80810</v>
      </c>
      <c r="AR282" s="1" t="s">
        <v>4863</v>
      </c>
    </row>
    <row r="283" spans="1:44" x14ac:dyDescent="0.25">
      <c r="A283" s="1">
        <v>351</v>
      </c>
      <c r="B283" s="1" t="s">
        <v>1233</v>
      </c>
      <c r="C283" s="1">
        <v>101</v>
      </c>
      <c r="D283" s="1" t="s">
        <v>5627</v>
      </c>
      <c r="E283" s="1" t="s">
        <v>706</v>
      </c>
      <c r="F283" s="33" t="s">
        <v>859</v>
      </c>
      <c r="G283" s="1">
        <v>9</v>
      </c>
      <c r="H283" s="1">
        <v>45</v>
      </c>
      <c r="I283" s="1">
        <v>10</v>
      </c>
      <c r="J283" s="1">
        <v>9.9</v>
      </c>
      <c r="K283" s="3">
        <v>3954</v>
      </c>
      <c r="L283" s="2">
        <f>N283/((1581.94)*(1-EXP(-(0.021301)*I283))^(1.51716))</f>
        <v>1.2227060808287771</v>
      </c>
      <c r="M283" s="1">
        <v>30.44</v>
      </c>
      <c r="N283" s="1">
        <v>158</v>
      </c>
      <c r="O283" s="1">
        <v>61.2</v>
      </c>
      <c r="P283" s="1">
        <v>7.6</v>
      </c>
      <c r="Q283" s="1">
        <v>8</v>
      </c>
      <c r="R283" s="1">
        <v>4.5999999999999996</v>
      </c>
      <c r="S283" s="1">
        <v>12.9</v>
      </c>
      <c r="AJ283" s="1" t="s">
        <v>471</v>
      </c>
      <c r="AK283" s="19">
        <v>52.2</v>
      </c>
      <c r="AL283" s="19">
        <v>64</v>
      </c>
      <c r="AN283" s="3">
        <v>1985</v>
      </c>
      <c r="AO283" s="1">
        <v>10</v>
      </c>
      <c r="AQ283">
        <v>80810</v>
      </c>
      <c r="AR283" s="1" t="s">
        <v>4863</v>
      </c>
    </row>
    <row r="284" spans="1:44" x14ac:dyDescent="0.25">
      <c r="A284" s="1">
        <v>352</v>
      </c>
      <c r="B284" s="1" t="s">
        <v>1233</v>
      </c>
      <c r="C284" s="1">
        <v>101</v>
      </c>
      <c r="D284" s="1" t="s">
        <v>5627</v>
      </c>
      <c r="E284" s="1" t="s">
        <v>706</v>
      </c>
      <c r="F284" s="33" t="s">
        <v>859</v>
      </c>
      <c r="G284" s="1">
        <v>9</v>
      </c>
      <c r="H284" s="1">
        <v>50</v>
      </c>
      <c r="I284" s="1">
        <v>10.6</v>
      </c>
      <c r="J284" s="1">
        <v>10.5</v>
      </c>
      <c r="K284" s="3">
        <v>3638</v>
      </c>
      <c r="L284" s="2">
        <f>N284/((1581.94)*(1-EXP(-(0.021301)*I284))^(1.51716))</f>
        <v>1.2227135888289029</v>
      </c>
      <c r="M284" s="1">
        <v>31.5</v>
      </c>
      <c r="N284" s="1">
        <v>171</v>
      </c>
      <c r="O284" s="1">
        <v>67.8</v>
      </c>
      <c r="P284" s="1">
        <v>7.7</v>
      </c>
      <c r="Q284" s="1">
        <v>8.3000000000000007</v>
      </c>
      <c r="R284" s="1">
        <v>4.4000000000000004</v>
      </c>
      <c r="S284" s="1">
        <v>13.6</v>
      </c>
      <c r="AJ284" s="1" t="s">
        <v>471</v>
      </c>
      <c r="AK284" s="19">
        <v>52.2</v>
      </c>
      <c r="AL284" s="19">
        <v>64</v>
      </c>
      <c r="AN284" s="3">
        <v>1985</v>
      </c>
      <c r="AO284" s="1">
        <v>10</v>
      </c>
      <c r="AQ284">
        <v>80810</v>
      </c>
      <c r="AR284" s="1" t="s">
        <v>4863</v>
      </c>
    </row>
    <row r="285" spans="1:44" x14ac:dyDescent="0.25">
      <c r="A285" s="1">
        <v>353</v>
      </c>
      <c r="B285" s="1" t="s">
        <v>1233</v>
      </c>
      <c r="C285" s="1">
        <v>101</v>
      </c>
      <c r="D285" s="1" t="s">
        <v>5627</v>
      </c>
      <c r="E285" s="1" t="s">
        <v>706</v>
      </c>
      <c r="F285" s="33" t="s">
        <v>859</v>
      </c>
      <c r="G285" s="1">
        <v>9</v>
      </c>
      <c r="H285" s="1">
        <v>55</v>
      </c>
      <c r="I285" s="1">
        <v>11.2</v>
      </c>
      <c r="J285" s="1">
        <v>11</v>
      </c>
      <c r="K285" s="3">
        <v>3396</v>
      </c>
      <c r="L285" s="2">
        <f>N285/((1581.94)*(1-EXP(-(0.021301)*I285))^(1.51716))</f>
        <v>1.2149233900289926</v>
      </c>
      <c r="M285" s="1">
        <v>32.270000000000003</v>
      </c>
      <c r="N285" s="1">
        <v>183</v>
      </c>
      <c r="O285" s="1">
        <v>73.2</v>
      </c>
      <c r="P285" s="1">
        <v>7.7</v>
      </c>
      <c r="Q285" s="1">
        <v>8.5</v>
      </c>
      <c r="R285" s="1">
        <v>4.0999999999999996</v>
      </c>
      <c r="S285" s="1">
        <v>14.1</v>
      </c>
      <c r="AJ285" s="1" t="s">
        <v>471</v>
      </c>
      <c r="AK285" s="19">
        <v>52.2</v>
      </c>
      <c r="AL285" s="19">
        <v>64</v>
      </c>
      <c r="AN285" s="3">
        <v>1985</v>
      </c>
      <c r="AO285" s="1">
        <v>10</v>
      </c>
      <c r="AQ285">
        <v>80810</v>
      </c>
      <c r="AR285" s="1" t="s">
        <v>4863</v>
      </c>
    </row>
    <row r="286" spans="1:44" x14ac:dyDescent="0.25">
      <c r="A286" s="1">
        <v>354</v>
      </c>
      <c r="B286" s="1" t="s">
        <v>1233</v>
      </c>
      <c r="C286" s="1">
        <v>101</v>
      </c>
      <c r="D286" s="1" t="s">
        <v>5627</v>
      </c>
      <c r="E286" s="1" t="s">
        <v>706</v>
      </c>
      <c r="F286" s="33" t="s">
        <v>859</v>
      </c>
      <c r="G286" s="1">
        <v>9</v>
      </c>
      <c r="H286" s="1">
        <v>60</v>
      </c>
      <c r="I286" s="1">
        <v>11.6</v>
      </c>
      <c r="J286" s="1">
        <v>11.5</v>
      </c>
      <c r="K286" s="3">
        <v>3158</v>
      </c>
      <c r="L286" s="2">
        <f>N286/((1581.94)*(1-EXP(-(0.021301)*I286))^(1.51716))</f>
        <v>1.2161050496205872</v>
      </c>
      <c r="M286" s="1">
        <v>32.81</v>
      </c>
      <c r="N286" s="1">
        <v>192</v>
      </c>
      <c r="O286" s="1">
        <v>77.400000000000006</v>
      </c>
      <c r="P286" s="1">
        <v>7.7</v>
      </c>
      <c r="Q286" s="1">
        <v>8.6999999999999993</v>
      </c>
      <c r="R286" s="1">
        <v>3.9</v>
      </c>
      <c r="S286" s="1">
        <v>14.6</v>
      </c>
      <c r="AJ286" s="1" t="s">
        <v>471</v>
      </c>
      <c r="AK286" s="19">
        <v>52.2</v>
      </c>
      <c r="AL286" s="19">
        <v>64</v>
      </c>
      <c r="AN286" s="3">
        <v>1985</v>
      </c>
      <c r="AO286" s="1">
        <v>10</v>
      </c>
      <c r="AQ286">
        <v>80810</v>
      </c>
      <c r="AR286" s="1" t="s">
        <v>4863</v>
      </c>
    </row>
    <row r="287" spans="1:44" x14ac:dyDescent="0.25">
      <c r="A287" s="1">
        <v>355</v>
      </c>
      <c r="B287" s="1" t="s">
        <v>1233</v>
      </c>
      <c r="C287" s="1">
        <v>101</v>
      </c>
      <c r="D287" s="1" t="s">
        <v>5627</v>
      </c>
      <c r="E287" s="1" t="s">
        <v>706</v>
      </c>
      <c r="F287" s="33" t="s">
        <v>859</v>
      </c>
      <c r="G287" s="1">
        <v>9</v>
      </c>
      <c r="H287" s="1">
        <v>65</v>
      </c>
      <c r="I287" s="1">
        <v>12</v>
      </c>
      <c r="J287" s="1">
        <v>11.8</v>
      </c>
      <c r="K287" s="3">
        <v>3031</v>
      </c>
      <c r="L287" s="2">
        <f>N287/((1581.94)*(1-EXP(-(0.021301)*I287))^(1.51716))</f>
        <v>1.2046890319927084</v>
      </c>
      <c r="M287" s="1">
        <v>33.159999999999997</v>
      </c>
      <c r="N287" s="1">
        <v>199</v>
      </c>
      <c r="O287" s="1">
        <v>80.7</v>
      </c>
      <c r="P287" s="1">
        <v>7.6</v>
      </c>
      <c r="Q287" s="1">
        <v>8.8000000000000007</v>
      </c>
      <c r="R287" s="1">
        <v>3.8</v>
      </c>
      <c r="S287" s="1">
        <v>14.9</v>
      </c>
      <c r="AJ287" s="1" t="s">
        <v>471</v>
      </c>
      <c r="AK287" s="19">
        <v>52.2</v>
      </c>
      <c r="AL287" s="19">
        <v>64</v>
      </c>
      <c r="AN287" s="3">
        <v>1985</v>
      </c>
      <c r="AO287" s="1">
        <v>10</v>
      </c>
      <c r="AQ287">
        <v>80810</v>
      </c>
      <c r="AR287" s="1" t="s">
        <v>4863</v>
      </c>
    </row>
    <row r="288" spans="1:44" x14ac:dyDescent="0.25">
      <c r="A288" s="1">
        <v>357</v>
      </c>
      <c r="B288" s="1" t="s">
        <v>1233</v>
      </c>
      <c r="C288" s="1">
        <v>101</v>
      </c>
      <c r="D288" s="1" t="s">
        <v>5627</v>
      </c>
      <c r="E288" s="1" t="s">
        <v>706</v>
      </c>
      <c r="F288" s="1" t="s">
        <v>445</v>
      </c>
      <c r="G288" s="1">
        <v>9</v>
      </c>
      <c r="H288" s="1">
        <v>10</v>
      </c>
      <c r="I288" s="1">
        <v>2.1</v>
      </c>
      <c r="J288" s="1">
        <v>1.8</v>
      </c>
      <c r="K288" s="3">
        <v>31800</v>
      </c>
      <c r="L288" s="2">
        <f>N288/((1581.94)*(1-EXP(-(0.021301)*I288))^(1.51716))</f>
        <v>1.3850707677996885</v>
      </c>
      <c r="M288" s="1">
        <v>8.1</v>
      </c>
      <c r="N288" s="1">
        <v>19</v>
      </c>
      <c r="O288" s="1">
        <v>9.6999999999999993</v>
      </c>
      <c r="Q288" s="1">
        <v>2.8</v>
      </c>
      <c r="R288" s="1">
        <v>6.9</v>
      </c>
      <c r="X288" s="1">
        <v>2.9</v>
      </c>
      <c r="AG288" s="1">
        <v>0.1</v>
      </c>
      <c r="AJ288" s="1" t="s">
        <v>471</v>
      </c>
      <c r="AK288" s="19">
        <v>53.2</v>
      </c>
      <c r="AL288" s="19">
        <v>65</v>
      </c>
      <c r="AN288" s="3">
        <v>1983</v>
      </c>
      <c r="AO288" s="31" t="s">
        <v>5343</v>
      </c>
      <c r="AQ288">
        <v>80810</v>
      </c>
      <c r="AR288" s="1" t="s">
        <v>4526</v>
      </c>
    </row>
    <row r="289" spans="1:44" x14ac:dyDescent="0.25">
      <c r="A289" s="1">
        <v>358</v>
      </c>
      <c r="B289" s="1" t="s">
        <v>1233</v>
      </c>
      <c r="C289" s="1">
        <v>101</v>
      </c>
      <c r="D289" s="1" t="s">
        <v>5627</v>
      </c>
      <c r="E289" s="1" t="s">
        <v>706</v>
      </c>
      <c r="F289" s="1" t="s">
        <v>445</v>
      </c>
      <c r="G289" s="1">
        <v>8</v>
      </c>
      <c r="H289" s="1">
        <v>15</v>
      </c>
      <c r="I289" s="1">
        <v>3.4</v>
      </c>
      <c r="J289" s="1">
        <v>2.2000000000000002</v>
      </c>
      <c r="K289" s="3">
        <v>31500</v>
      </c>
      <c r="L289" s="2">
        <f>N289/((1668.67)*(1-EXP(-(0.022864)*I289))^(1.61028))</f>
        <v>1.3141962009267503</v>
      </c>
      <c r="M289" s="1">
        <v>12</v>
      </c>
      <c r="N289" s="1">
        <v>33.700000000000003</v>
      </c>
      <c r="O289" s="1">
        <v>13.8</v>
      </c>
      <c r="Q289" s="1">
        <v>3</v>
      </c>
      <c r="R289" s="1">
        <v>7.7</v>
      </c>
      <c r="X289" s="1">
        <v>1.7</v>
      </c>
      <c r="AG289" s="1">
        <v>0.3</v>
      </c>
      <c r="AJ289" s="1" t="s">
        <v>471</v>
      </c>
      <c r="AK289" s="19">
        <v>53.2</v>
      </c>
      <c r="AL289" s="19">
        <v>65</v>
      </c>
      <c r="AN289" s="3">
        <v>1983</v>
      </c>
      <c r="AO289" s="31" t="s">
        <v>5343</v>
      </c>
      <c r="AQ289">
        <v>80810</v>
      </c>
      <c r="AR289" s="1" t="s">
        <v>4526</v>
      </c>
    </row>
    <row r="290" spans="1:44" x14ac:dyDescent="0.25">
      <c r="A290" s="1">
        <v>359</v>
      </c>
      <c r="B290" s="1" t="s">
        <v>1233</v>
      </c>
      <c r="C290" s="1">
        <v>101</v>
      </c>
      <c r="D290" s="1" t="s">
        <v>5627</v>
      </c>
      <c r="E290" s="1" t="s">
        <v>706</v>
      </c>
      <c r="F290" s="1" t="s">
        <v>445</v>
      </c>
      <c r="G290" s="1">
        <v>8</v>
      </c>
      <c r="H290" s="1">
        <v>20</v>
      </c>
      <c r="I290" s="1">
        <v>4.5999999999999996</v>
      </c>
      <c r="J290" s="1">
        <v>2.7</v>
      </c>
      <c r="K290" s="3">
        <v>29600</v>
      </c>
      <c r="L290" s="2">
        <f>N290/((1668.67)*(1-EXP(-(0.022864)*I290))^(1.61028))</f>
        <v>1.3178449748867753</v>
      </c>
      <c r="M290" s="1">
        <v>16.899999999999999</v>
      </c>
      <c r="N290" s="1">
        <v>53.8</v>
      </c>
      <c r="O290" s="1">
        <v>21.2</v>
      </c>
      <c r="Q290" s="1">
        <v>3.2</v>
      </c>
      <c r="R290" s="1">
        <v>9</v>
      </c>
      <c r="X290" s="1">
        <v>0.3</v>
      </c>
      <c r="AG290" s="1">
        <v>0.3</v>
      </c>
      <c r="AJ290" s="1" t="s">
        <v>471</v>
      </c>
      <c r="AK290" s="19">
        <v>53.2</v>
      </c>
      <c r="AL290" s="19">
        <v>65</v>
      </c>
      <c r="AN290" s="3">
        <v>1983</v>
      </c>
      <c r="AO290" s="31" t="s">
        <v>5343</v>
      </c>
      <c r="AQ290">
        <v>80810</v>
      </c>
      <c r="AR290" s="1" t="s">
        <v>4526</v>
      </c>
    </row>
    <row r="291" spans="1:44" x14ac:dyDescent="0.25">
      <c r="A291" s="1">
        <v>360</v>
      </c>
      <c r="B291" s="1" t="s">
        <v>1233</v>
      </c>
      <c r="C291" s="1">
        <v>101</v>
      </c>
      <c r="D291" s="1" t="s">
        <v>5627</v>
      </c>
      <c r="E291" s="1" t="s">
        <v>706</v>
      </c>
      <c r="F291" s="1" t="s">
        <v>445</v>
      </c>
      <c r="G291" s="1">
        <v>9</v>
      </c>
      <c r="H291" s="1">
        <v>25</v>
      </c>
      <c r="I291" s="1">
        <v>5.6</v>
      </c>
      <c r="J291" s="1">
        <v>3.2</v>
      </c>
      <c r="K291" s="3">
        <v>27100</v>
      </c>
      <c r="L291" s="2">
        <f>N291/((1581.94)*(1-EXP(-(0.021301)*I291))^(1.51716))</f>
        <v>1.3819804974607968</v>
      </c>
      <c r="M291" s="1">
        <v>21.8</v>
      </c>
      <c r="N291" s="1">
        <v>79.400000000000006</v>
      </c>
      <c r="O291" s="1">
        <v>29.5</v>
      </c>
      <c r="Q291" s="1">
        <v>3.1</v>
      </c>
      <c r="R291" s="1">
        <v>7.6</v>
      </c>
      <c r="AG291" s="1">
        <v>0.3</v>
      </c>
      <c r="AJ291" s="1" t="s">
        <v>471</v>
      </c>
      <c r="AK291" s="19">
        <v>53.2</v>
      </c>
      <c r="AL291" s="19">
        <v>65</v>
      </c>
      <c r="AN291" s="3">
        <v>1983</v>
      </c>
      <c r="AO291" s="31" t="s">
        <v>5343</v>
      </c>
      <c r="AQ291">
        <v>80810</v>
      </c>
      <c r="AR291" s="1" t="s">
        <v>4526</v>
      </c>
    </row>
    <row r="292" spans="1:44" x14ac:dyDescent="0.25">
      <c r="A292" s="1">
        <v>361</v>
      </c>
      <c r="B292" s="1" t="s">
        <v>1233</v>
      </c>
      <c r="C292" s="1">
        <v>101</v>
      </c>
      <c r="D292" s="1" t="s">
        <v>5627</v>
      </c>
      <c r="E292" s="1" t="s">
        <v>706</v>
      </c>
      <c r="F292" s="1" t="s">
        <v>445</v>
      </c>
      <c r="G292" s="1">
        <v>9</v>
      </c>
      <c r="H292" s="1">
        <v>30</v>
      </c>
      <c r="I292" s="1">
        <v>6.6</v>
      </c>
      <c r="J292" s="1">
        <v>3.6</v>
      </c>
      <c r="K292" s="3">
        <v>24600</v>
      </c>
      <c r="L292" s="2">
        <f>N292/((1581.94)*(1-EXP(-(0.021301)*I292))^(1.51716))</f>
        <v>1.4139565566273715</v>
      </c>
      <c r="M292" s="1">
        <v>25</v>
      </c>
      <c r="N292" s="1">
        <v>102.6</v>
      </c>
      <c r="O292" s="1">
        <v>36.799999999999997</v>
      </c>
      <c r="Q292" s="1">
        <v>3.1</v>
      </c>
      <c r="R292" s="1">
        <v>6.4</v>
      </c>
      <c r="AG292" s="1">
        <v>0.4</v>
      </c>
      <c r="AJ292" s="1" t="s">
        <v>471</v>
      </c>
      <c r="AK292" s="19">
        <v>53.2</v>
      </c>
      <c r="AL292" s="19">
        <v>65</v>
      </c>
      <c r="AN292" s="3">
        <v>1983</v>
      </c>
      <c r="AO292" s="31" t="s">
        <v>5343</v>
      </c>
      <c r="AQ292">
        <v>80810</v>
      </c>
      <c r="AR292" s="1" t="s">
        <v>4526</v>
      </c>
    </row>
    <row r="293" spans="1:44" x14ac:dyDescent="0.25">
      <c r="A293" s="1">
        <v>363</v>
      </c>
      <c r="B293" s="1" t="s">
        <v>1233</v>
      </c>
      <c r="C293" s="1">
        <v>101</v>
      </c>
      <c r="D293" s="1" t="s">
        <v>5627</v>
      </c>
      <c r="E293" s="1" t="s">
        <v>706</v>
      </c>
      <c r="F293" s="1" t="s">
        <v>445</v>
      </c>
      <c r="G293" s="1">
        <v>9</v>
      </c>
      <c r="H293" s="1">
        <v>10</v>
      </c>
      <c r="I293" s="1">
        <v>1.4</v>
      </c>
      <c r="J293" s="1">
        <v>1.4</v>
      </c>
      <c r="K293" s="3">
        <v>27200</v>
      </c>
      <c r="L293" s="2">
        <f>N293/((1581.94)*(1-EXP(-(0.021301)*I293))^(1.51716))</f>
        <v>1.0668053755711329</v>
      </c>
      <c r="M293" s="1">
        <v>4.2</v>
      </c>
      <c r="N293" s="1">
        <v>8</v>
      </c>
      <c r="O293" s="1">
        <v>4.4000000000000004</v>
      </c>
      <c r="Q293" s="1">
        <v>1.2</v>
      </c>
      <c r="R293" s="1">
        <v>3.6</v>
      </c>
      <c r="X293" s="1">
        <v>2.4</v>
      </c>
      <c r="AG293" s="1">
        <v>0.4</v>
      </c>
      <c r="AJ293" s="1" t="s">
        <v>471</v>
      </c>
      <c r="AK293" s="19">
        <v>53</v>
      </c>
      <c r="AL293" s="19">
        <v>70.2</v>
      </c>
      <c r="AN293" s="3">
        <v>1983</v>
      </c>
      <c r="AO293" s="31" t="s">
        <v>5343</v>
      </c>
      <c r="AQ293">
        <v>80811</v>
      </c>
      <c r="AR293" s="1" t="s">
        <v>4529</v>
      </c>
    </row>
    <row r="294" spans="1:44" x14ac:dyDescent="0.25">
      <c r="A294" s="1">
        <v>364</v>
      </c>
      <c r="B294" s="1" t="s">
        <v>1233</v>
      </c>
      <c r="C294" s="1">
        <v>101</v>
      </c>
      <c r="D294" s="1" t="s">
        <v>5627</v>
      </c>
      <c r="E294" s="1" t="s">
        <v>706</v>
      </c>
      <c r="F294" s="1" t="s">
        <v>445</v>
      </c>
      <c r="G294" s="1">
        <v>9</v>
      </c>
      <c r="H294" s="1">
        <v>15</v>
      </c>
      <c r="I294" s="1">
        <v>2.6</v>
      </c>
      <c r="J294" s="1">
        <v>1.8</v>
      </c>
      <c r="K294" s="3">
        <v>27100</v>
      </c>
      <c r="L294" s="2">
        <f>N294/((1581.94)*(1-EXP(-(0.021301)*I294))^(1.51716))</f>
        <v>0.95663800977562841</v>
      </c>
      <c r="M294" s="1">
        <v>6.9</v>
      </c>
      <c r="N294" s="1">
        <v>18</v>
      </c>
      <c r="O294" s="1">
        <v>9.8000000000000007</v>
      </c>
      <c r="Q294" s="1">
        <v>2.2999999999999998</v>
      </c>
      <c r="R294" s="1">
        <v>4.3</v>
      </c>
      <c r="X294" s="1">
        <v>0.9</v>
      </c>
      <c r="AG294" s="1">
        <v>0.6</v>
      </c>
      <c r="AJ294" s="1" t="s">
        <v>471</v>
      </c>
      <c r="AK294" s="19">
        <v>53</v>
      </c>
      <c r="AL294" s="19">
        <v>70.2</v>
      </c>
      <c r="AN294" s="3">
        <v>1983</v>
      </c>
      <c r="AO294" s="31" t="s">
        <v>5343</v>
      </c>
      <c r="AQ294">
        <v>80811</v>
      </c>
      <c r="AR294" s="1" t="s">
        <v>4529</v>
      </c>
    </row>
    <row r="295" spans="1:44" x14ac:dyDescent="0.25">
      <c r="A295" s="1">
        <v>365</v>
      </c>
      <c r="B295" s="1" t="s">
        <v>1233</v>
      </c>
      <c r="C295" s="1">
        <v>101</v>
      </c>
      <c r="D295" s="1" t="s">
        <v>5627</v>
      </c>
      <c r="E295" s="1" t="s">
        <v>706</v>
      </c>
      <c r="F295" s="1" t="s">
        <v>445</v>
      </c>
      <c r="G295" s="1">
        <v>9</v>
      </c>
      <c r="H295" s="1">
        <v>20</v>
      </c>
      <c r="I295" s="1">
        <v>3.8</v>
      </c>
      <c r="J295" s="1">
        <v>2.2999999999999998</v>
      </c>
      <c r="K295" s="3">
        <v>26100</v>
      </c>
      <c r="L295" s="2">
        <f>N295/((1581.94)*(1-EXP(-(0.021301)*I295))^(1.51716))</f>
        <v>0.91385705436891718</v>
      </c>
      <c r="M295" s="1">
        <v>10.199999999999999</v>
      </c>
      <c r="N295" s="1">
        <v>30</v>
      </c>
      <c r="O295" s="1">
        <v>16.399999999999999</v>
      </c>
      <c r="Q295" s="1">
        <v>2.8</v>
      </c>
      <c r="R295" s="1">
        <v>5</v>
      </c>
      <c r="X295" s="1">
        <v>0.3</v>
      </c>
      <c r="AG295" s="1">
        <v>0.8</v>
      </c>
      <c r="AJ295" s="1" t="s">
        <v>471</v>
      </c>
      <c r="AK295" s="19">
        <v>53</v>
      </c>
      <c r="AL295" s="19">
        <v>70.2</v>
      </c>
      <c r="AN295" s="3">
        <v>1983</v>
      </c>
      <c r="AO295" s="31" t="s">
        <v>5343</v>
      </c>
      <c r="AQ295">
        <v>80811</v>
      </c>
      <c r="AR295" s="1" t="s">
        <v>4529</v>
      </c>
    </row>
    <row r="296" spans="1:44" x14ac:dyDescent="0.25">
      <c r="A296" s="1">
        <v>366</v>
      </c>
      <c r="B296" s="1" t="s">
        <v>1233</v>
      </c>
      <c r="C296" s="1">
        <v>101</v>
      </c>
      <c r="D296" s="1" t="s">
        <v>5627</v>
      </c>
      <c r="E296" s="1" t="s">
        <v>706</v>
      </c>
      <c r="F296" s="1" t="s">
        <v>445</v>
      </c>
      <c r="G296" s="1">
        <v>9</v>
      </c>
      <c r="H296" s="1">
        <v>25</v>
      </c>
      <c r="I296" s="1">
        <v>4.4000000000000004</v>
      </c>
      <c r="J296" s="1">
        <v>2.7</v>
      </c>
      <c r="K296" s="3">
        <v>24500</v>
      </c>
      <c r="L296" s="2">
        <f>N296/((1581.94)*(1-EXP(-(0.021301)*I296))^(1.51716))</f>
        <v>1.0587137187309812</v>
      </c>
      <c r="M296" s="1">
        <v>13.8</v>
      </c>
      <c r="N296" s="1">
        <v>43</v>
      </c>
      <c r="O296" s="1">
        <v>23.5</v>
      </c>
      <c r="Q296" s="1">
        <v>4</v>
      </c>
      <c r="R296" s="1">
        <v>5.4</v>
      </c>
      <c r="X296" s="1">
        <v>0.1</v>
      </c>
      <c r="AG296" s="1">
        <v>0.9</v>
      </c>
      <c r="AJ296" s="1" t="s">
        <v>471</v>
      </c>
      <c r="AK296" s="19">
        <v>53</v>
      </c>
      <c r="AL296" s="19">
        <v>70.2</v>
      </c>
      <c r="AN296" s="3">
        <v>1983</v>
      </c>
      <c r="AO296" s="31" t="s">
        <v>5343</v>
      </c>
      <c r="AQ296">
        <v>80811</v>
      </c>
      <c r="AR296" s="1" t="s">
        <v>4529</v>
      </c>
    </row>
    <row r="297" spans="1:44" x14ac:dyDescent="0.25">
      <c r="A297" s="1">
        <v>367</v>
      </c>
      <c r="B297" s="1" t="s">
        <v>1233</v>
      </c>
      <c r="C297" s="1">
        <v>101</v>
      </c>
      <c r="D297" s="1" t="s">
        <v>5627</v>
      </c>
      <c r="E297" s="1" t="s">
        <v>706</v>
      </c>
      <c r="F297" s="1" t="s">
        <v>445</v>
      </c>
      <c r="G297" s="1">
        <v>10</v>
      </c>
      <c r="H297" s="1">
        <v>30</v>
      </c>
      <c r="I297" s="1">
        <v>4.9000000000000004</v>
      </c>
      <c r="J297" s="1">
        <v>3.1</v>
      </c>
      <c r="K297" s="3">
        <v>22700</v>
      </c>
      <c r="L297" s="2">
        <f>N297/((1948.03)*(1-EXP(-(0.015672)*I297))^(1.40829))</f>
        <v>1.1465807614522596</v>
      </c>
      <c r="M297" s="1">
        <v>17.3</v>
      </c>
      <c r="N297" s="1">
        <v>57</v>
      </c>
      <c r="O297" s="1">
        <v>31.2</v>
      </c>
      <c r="Q297" s="1">
        <v>4.9000000000000004</v>
      </c>
      <c r="R297" s="1">
        <v>5.6</v>
      </c>
      <c r="AG297" s="1">
        <v>1.1000000000000001</v>
      </c>
      <c r="AJ297" s="1" t="s">
        <v>471</v>
      </c>
      <c r="AK297" s="19">
        <v>53</v>
      </c>
      <c r="AL297" s="19">
        <v>70.2</v>
      </c>
      <c r="AN297" s="3">
        <v>1983</v>
      </c>
      <c r="AO297" s="31" t="s">
        <v>5343</v>
      </c>
      <c r="AQ297">
        <v>80811</v>
      </c>
      <c r="AR297" s="1" t="s">
        <v>4529</v>
      </c>
    </row>
    <row r="298" spans="1:44" x14ac:dyDescent="0.25">
      <c r="A298" s="1">
        <v>369</v>
      </c>
      <c r="B298" s="1" t="s">
        <v>1233</v>
      </c>
      <c r="C298" s="1">
        <v>101</v>
      </c>
      <c r="D298" s="1" t="s">
        <v>5627</v>
      </c>
      <c r="E298" s="1" t="s">
        <v>706</v>
      </c>
      <c r="F298" s="1" t="s">
        <v>859</v>
      </c>
      <c r="G298" s="1">
        <v>9</v>
      </c>
      <c r="H298" s="1">
        <v>10</v>
      </c>
      <c r="I298" s="1">
        <v>2</v>
      </c>
      <c r="J298" s="1">
        <v>1.5</v>
      </c>
      <c r="K298" s="3">
        <v>37000</v>
      </c>
      <c r="L298" s="2">
        <f>N298/((1581.94)*(1-EXP(-(0.021301)*I298))^(1.51716))</f>
        <v>0.86210855842415857</v>
      </c>
      <c r="M298" s="1">
        <v>6.5</v>
      </c>
      <c r="N298" s="1">
        <v>11</v>
      </c>
      <c r="O298" s="1">
        <v>6.5</v>
      </c>
      <c r="Q298" s="1">
        <v>1.5</v>
      </c>
      <c r="R298" s="1">
        <v>4.5999999999999996</v>
      </c>
      <c r="X298" s="1">
        <v>0.2</v>
      </c>
      <c r="AG298" s="1">
        <v>0.2</v>
      </c>
      <c r="AJ298" s="1" t="s">
        <v>471</v>
      </c>
      <c r="AK298" s="19">
        <v>52</v>
      </c>
      <c r="AL298" s="19">
        <v>78.75</v>
      </c>
      <c r="AN298" s="3">
        <v>1983</v>
      </c>
      <c r="AO298" s="31" t="s">
        <v>5343</v>
      </c>
      <c r="AQ298">
        <v>80810</v>
      </c>
      <c r="AR298" s="1" t="s">
        <v>4529</v>
      </c>
    </row>
    <row r="299" spans="1:44" x14ac:dyDescent="0.25">
      <c r="A299" s="1">
        <v>370</v>
      </c>
      <c r="B299" s="1" t="s">
        <v>1233</v>
      </c>
      <c r="C299" s="1">
        <v>101</v>
      </c>
      <c r="D299" s="1" t="s">
        <v>5627</v>
      </c>
      <c r="E299" s="1" t="s">
        <v>706</v>
      </c>
      <c r="F299" s="1" t="s">
        <v>859</v>
      </c>
      <c r="G299" s="1">
        <v>8</v>
      </c>
      <c r="H299" s="1">
        <v>15</v>
      </c>
      <c r="I299" s="1">
        <v>3.5</v>
      </c>
      <c r="J299" s="1">
        <v>2.2999999999999998</v>
      </c>
      <c r="K299" s="3">
        <v>33000</v>
      </c>
      <c r="L299" s="2">
        <f>N299/((1668.67)*(1-EXP(-(0.022864)*I299))^(1.61028))</f>
        <v>1.4914450222725684</v>
      </c>
      <c r="M299" s="1">
        <v>13.7</v>
      </c>
      <c r="N299" s="1">
        <v>40</v>
      </c>
      <c r="O299" s="1">
        <v>14.8</v>
      </c>
      <c r="Q299" s="1">
        <v>2.1</v>
      </c>
      <c r="R299" s="1">
        <v>7.6</v>
      </c>
      <c r="AG299" s="1">
        <v>0.4</v>
      </c>
      <c r="AJ299" s="1" t="s">
        <v>471</v>
      </c>
      <c r="AK299" s="19">
        <v>52</v>
      </c>
      <c r="AL299" s="19">
        <v>78.75</v>
      </c>
      <c r="AN299" s="3">
        <v>1983</v>
      </c>
      <c r="AO299" s="31" t="s">
        <v>5343</v>
      </c>
      <c r="AQ299">
        <v>80810</v>
      </c>
      <c r="AR299" s="1" t="s">
        <v>4529</v>
      </c>
    </row>
    <row r="300" spans="1:44" x14ac:dyDescent="0.25">
      <c r="A300" s="1">
        <v>371</v>
      </c>
      <c r="B300" s="1" t="s">
        <v>1233</v>
      </c>
      <c r="C300" s="1">
        <v>101</v>
      </c>
      <c r="D300" s="1" t="s">
        <v>5627</v>
      </c>
      <c r="E300" s="1" t="s">
        <v>706</v>
      </c>
      <c r="F300" s="1" t="s">
        <v>859</v>
      </c>
      <c r="G300" s="1">
        <v>8</v>
      </c>
      <c r="H300" s="1">
        <v>20</v>
      </c>
      <c r="I300" s="1">
        <v>5.3</v>
      </c>
      <c r="J300" s="1">
        <v>3.1</v>
      </c>
      <c r="K300" s="3">
        <v>27000</v>
      </c>
      <c r="L300" s="2">
        <f>N300/((1668.67)*(1-EXP(-(0.022864)*I300))^(1.61028))</f>
        <v>1.481060741406945</v>
      </c>
      <c r="M300" s="1">
        <v>20.399999999999999</v>
      </c>
      <c r="N300" s="1">
        <v>75</v>
      </c>
      <c r="O300" s="1">
        <v>27.7</v>
      </c>
      <c r="Q300" s="1">
        <v>2.7</v>
      </c>
      <c r="R300" s="1">
        <v>9.3000000000000007</v>
      </c>
      <c r="AG300" s="1">
        <v>0.8</v>
      </c>
      <c r="AJ300" s="1" t="s">
        <v>471</v>
      </c>
      <c r="AK300" s="19">
        <v>52</v>
      </c>
      <c r="AL300" s="19">
        <v>78.75</v>
      </c>
      <c r="AN300" s="3">
        <v>1983</v>
      </c>
      <c r="AO300" s="31" t="s">
        <v>5343</v>
      </c>
      <c r="AQ300">
        <v>80810</v>
      </c>
      <c r="AR300" s="1" t="s">
        <v>4529</v>
      </c>
    </row>
    <row r="301" spans="1:44" x14ac:dyDescent="0.25">
      <c r="A301" s="1">
        <v>372</v>
      </c>
      <c r="B301" s="1" t="s">
        <v>1233</v>
      </c>
      <c r="C301" s="1">
        <v>101</v>
      </c>
      <c r="D301" s="1" t="s">
        <v>5627</v>
      </c>
      <c r="E301" s="1" t="s">
        <v>706</v>
      </c>
      <c r="F301" s="1" t="s">
        <v>859</v>
      </c>
      <c r="G301" s="1">
        <v>8</v>
      </c>
      <c r="H301" s="1">
        <v>25</v>
      </c>
      <c r="I301" s="1">
        <v>7.4</v>
      </c>
      <c r="J301" s="1">
        <v>3.9</v>
      </c>
      <c r="K301" s="3">
        <v>21100</v>
      </c>
      <c r="L301" s="2">
        <f>N301/((1668.67)*(1-EXP(-(0.022864)*I301))^(1.61028))</f>
        <v>1.3537969302127848</v>
      </c>
      <c r="M301" s="1">
        <v>25.2</v>
      </c>
      <c r="N301" s="1">
        <v>113</v>
      </c>
      <c r="O301" s="1">
        <v>40.700000000000003</v>
      </c>
      <c r="Q301" s="1">
        <v>3.6</v>
      </c>
      <c r="R301" s="1">
        <v>9.3000000000000007</v>
      </c>
      <c r="AG301" s="1">
        <v>0.9</v>
      </c>
      <c r="AJ301" s="1" t="s">
        <v>471</v>
      </c>
      <c r="AK301" s="19">
        <v>52</v>
      </c>
      <c r="AL301" s="19">
        <v>78.75</v>
      </c>
      <c r="AN301" s="3">
        <v>1983</v>
      </c>
      <c r="AO301" s="31" t="s">
        <v>5343</v>
      </c>
      <c r="AQ301">
        <v>80810</v>
      </c>
      <c r="AR301" s="1" t="s">
        <v>4529</v>
      </c>
    </row>
    <row r="302" spans="1:44" x14ac:dyDescent="0.25">
      <c r="A302" s="1">
        <v>373</v>
      </c>
      <c r="B302" s="1" t="s">
        <v>1233</v>
      </c>
      <c r="C302" s="1">
        <v>101</v>
      </c>
      <c r="D302" s="1" t="s">
        <v>5627</v>
      </c>
      <c r="E302" s="1" t="s">
        <v>706</v>
      </c>
      <c r="F302" s="1" t="s">
        <v>859</v>
      </c>
      <c r="G302" s="1">
        <v>7</v>
      </c>
      <c r="H302" s="1">
        <v>30</v>
      </c>
      <c r="I302" s="1">
        <v>9.5</v>
      </c>
      <c r="J302" s="1">
        <v>4.9000000000000004</v>
      </c>
      <c r="K302" s="3">
        <v>15300</v>
      </c>
      <c r="L302" s="2">
        <f>N302/((1824.17)*(1-EXP(-(0.023514)*I302))^(1.69151))</f>
        <v>1.2825283555203595</v>
      </c>
      <c r="M302" s="1">
        <v>28.8</v>
      </c>
      <c r="N302" s="1">
        <v>154</v>
      </c>
      <c r="O302" s="1">
        <v>57.9</v>
      </c>
      <c r="Q302" s="1">
        <v>5.3</v>
      </c>
      <c r="R302" s="1">
        <v>7.8</v>
      </c>
      <c r="AG302" s="1">
        <v>1.1000000000000001</v>
      </c>
      <c r="AJ302" s="1" t="s">
        <v>471</v>
      </c>
      <c r="AK302" s="19">
        <v>52</v>
      </c>
      <c r="AL302" s="19">
        <v>78.75</v>
      </c>
      <c r="AN302" s="3">
        <v>1983</v>
      </c>
      <c r="AO302" s="31" t="s">
        <v>5343</v>
      </c>
      <c r="AQ302">
        <v>80810</v>
      </c>
      <c r="AR302" s="1" t="s">
        <v>4529</v>
      </c>
    </row>
    <row r="303" spans="1:44" x14ac:dyDescent="0.25">
      <c r="A303" s="1">
        <v>375</v>
      </c>
      <c r="B303" s="1" t="s">
        <v>1233</v>
      </c>
      <c r="C303" s="1">
        <v>101</v>
      </c>
      <c r="D303" s="1" t="s">
        <v>5627</v>
      </c>
      <c r="E303" s="1" t="s">
        <v>706</v>
      </c>
      <c r="F303" s="33" t="s">
        <v>859</v>
      </c>
      <c r="G303" s="1">
        <v>8</v>
      </c>
      <c r="H303" s="1">
        <v>10</v>
      </c>
      <c r="I303" s="1">
        <v>3.1</v>
      </c>
      <c r="J303" s="1">
        <v>3.8</v>
      </c>
      <c r="K303" s="3">
        <v>8677</v>
      </c>
      <c r="L303" s="2">
        <f>N303/((1668.67)*(1-EXP(-(0.022864)*I303))^(1.61028))</f>
        <v>1.1701320532429655</v>
      </c>
      <c r="M303" s="1">
        <v>9.84</v>
      </c>
      <c r="N303" s="1">
        <v>26</v>
      </c>
      <c r="O303" s="1">
        <v>11.6</v>
      </c>
      <c r="Q303" s="1">
        <v>5.5</v>
      </c>
      <c r="R303" s="1">
        <v>11.3</v>
      </c>
      <c r="S303" s="1">
        <v>19</v>
      </c>
      <c r="AG303" s="1">
        <v>1.8</v>
      </c>
      <c r="AJ303" s="1" t="s">
        <v>471</v>
      </c>
      <c r="AK303" s="19">
        <v>53.2</v>
      </c>
      <c r="AL303" s="19">
        <v>65</v>
      </c>
      <c r="AN303" s="3">
        <v>1984</v>
      </c>
      <c r="AO303" s="31" t="s">
        <v>5333</v>
      </c>
      <c r="AQ303">
        <v>80810</v>
      </c>
      <c r="AR303" s="1" t="s">
        <v>4526</v>
      </c>
    </row>
    <row r="304" spans="1:44" x14ac:dyDescent="0.25">
      <c r="A304" s="1">
        <v>376</v>
      </c>
      <c r="B304" s="1" t="s">
        <v>1233</v>
      </c>
      <c r="C304" s="1">
        <v>101</v>
      </c>
      <c r="D304" s="1" t="s">
        <v>5627</v>
      </c>
      <c r="E304" s="1" t="s">
        <v>706</v>
      </c>
      <c r="F304" s="33" t="s">
        <v>859</v>
      </c>
      <c r="G304" s="1">
        <v>7</v>
      </c>
      <c r="H304" s="1">
        <v>15</v>
      </c>
      <c r="I304" s="1">
        <v>4.9000000000000004</v>
      </c>
      <c r="J304" s="1">
        <v>6</v>
      </c>
      <c r="K304" s="3">
        <v>5999</v>
      </c>
      <c r="L304" s="2">
        <f>N304/((1824.17)*(1-EXP(-(0.023514)*I304))^(1.69151))</f>
        <v>1.3309683641079142</v>
      </c>
      <c r="M304" s="1">
        <v>16.96</v>
      </c>
      <c r="N304" s="1">
        <v>57</v>
      </c>
      <c r="O304" s="1">
        <v>23.4</v>
      </c>
      <c r="Q304" s="1">
        <v>7.1</v>
      </c>
      <c r="R304" s="1">
        <v>12</v>
      </c>
      <c r="S304" s="1">
        <v>31.5</v>
      </c>
      <c r="AG304" s="1">
        <v>3.1</v>
      </c>
      <c r="AJ304" s="1" t="s">
        <v>471</v>
      </c>
      <c r="AK304" s="19">
        <v>53.2</v>
      </c>
      <c r="AL304" s="19">
        <v>65</v>
      </c>
      <c r="AN304" s="3">
        <v>1984</v>
      </c>
      <c r="AO304" s="31" t="s">
        <v>5333</v>
      </c>
      <c r="AQ304">
        <v>80810</v>
      </c>
      <c r="AR304" s="1" t="s">
        <v>4526</v>
      </c>
    </row>
    <row r="305" spans="1:44" x14ac:dyDescent="0.25">
      <c r="A305" s="1">
        <v>377</v>
      </c>
      <c r="B305" s="1" t="s">
        <v>1233</v>
      </c>
      <c r="C305" s="1">
        <v>101</v>
      </c>
      <c r="D305" s="1" t="s">
        <v>5627</v>
      </c>
      <c r="E305" s="1" t="s">
        <v>706</v>
      </c>
      <c r="F305" s="33" t="s">
        <v>859</v>
      </c>
      <c r="G305" s="1">
        <v>7</v>
      </c>
      <c r="H305" s="1">
        <v>20</v>
      </c>
      <c r="I305" s="1">
        <v>6.7</v>
      </c>
      <c r="J305" s="1">
        <v>8.1999999999999993</v>
      </c>
      <c r="K305" s="3">
        <v>4308</v>
      </c>
      <c r="L305" s="2">
        <f>N305/((1824.17)*(1-EXP(-(0.023514)*I305))^(1.69151))</f>
        <v>1.2677561829452604</v>
      </c>
      <c r="M305" s="1">
        <v>22.75</v>
      </c>
      <c r="N305" s="1">
        <v>89</v>
      </c>
      <c r="O305" s="1">
        <v>37.6</v>
      </c>
      <c r="Q305" s="1">
        <v>6.4</v>
      </c>
      <c r="R305" s="1">
        <v>10.199999999999999</v>
      </c>
      <c r="S305" s="1">
        <v>41</v>
      </c>
      <c r="AG305" s="1">
        <v>4.0999999999999996</v>
      </c>
      <c r="AJ305" s="1" t="s">
        <v>471</v>
      </c>
      <c r="AK305" s="19">
        <v>53.2</v>
      </c>
      <c r="AL305" s="19">
        <v>65</v>
      </c>
      <c r="AN305" s="3">
        <v>1984</v>
      </c>
      <c r="AO305" s="31" t="s">
        <v>5333</v>
      </c>
      <c r="AQ305">
        <v>80810</v>
      </c>
      <c r="AR305" s="1" t="s">
        <v>4526</v>
      </c>
    </row>
    <row r="306" spans="1:44" x14ac:dyDescent="0.25">
      <c r="A306" s="1">
        <v>379</v>
      </c>
      <c r="B306" s="1" t="s">
        <v>1233</v>
      </c>
      <c r="C306" s="1">
        <v>101</v>
      </c>
      <c r="D306" s="1" t="s">
        <v>5627</v>
      </c>
      <c r="E306" s="1" t="s">
        <v>706</v>
      </c>
      <c r="F306" s="33" t="s">
        <v>859</v>
      </c>
      <c r="G306" s="1">
        <v>8</v>
      </c>
      <c r="H306" s="1">
        <v>10</v>
      </c>
      <c r="I306" s="1">
        <v>2.7</v>
      </c>
      <c r="J306" s="1">
        <v>4.2</v>
      </c>
      <c r="K306" s="3">
        <v>8300</v>
      </c>
      <c r="L306" s="2">
        <f>N306/((1668.67)*(1-EXP(-(0.022864)*I306))^(1.61028))</f>
        <v>1.4510612924808564</v>
      </c>
      <c r="M306" s="1">
        <v>11.5</v>
      </c>
      <c r="N306" s="1">
        <v>26</v>
      </c>
      <c r="O306" s="1">
        <v>10.6</v>
      </c>
      <c r="Q306" s="1">
        <v>4</v>
      </c>
      <c r="R306" s="1">
        <v>7.5</v>
      </c>
      <c r="AG306" s="1">
        <v>1.5</v>
      </c>
      <c r="AJ306" s="1" t="s">
        <v>471</v>
      </c>
      <c r="AK306" s="19">
        <v>53</v>
      </c>
      <c r="AL306" s="19">
        <v>70.2</v>
      </c>
      <c r="AN306" s="3">
        <v>1984</v>
      </c>
      <c r="AO306" s="31" t="s">
        <v>5333</v>
      </c>
      <c r="AQ306">
        <v>80811</v>
      </c>
      <c r="AR306" s="1" t="s">
        <v>4526</v>
      </c>
    </row>
    <row r="307" spans="1:44" x14ac:dyDescent="0.25">
      <c r="A307" s="1">
        <v>380</v>
      </c>
      <c r="B307" s="1" t="s">
        <v>1233</v>
      </c>
      <c r="C307" s="1">
        <v>101</v>
      </c>
      <c r="D307" s="1" t="s">
        <v>5627</v>
      </c>
      <c r="E307" s="1" t="s">
        <v>706</v>
      </c>
      <c r="F307" s="33" t="s">
        <v>859</v>
      </c>
      <c r="G307" s="1">
        <v>7</v>
      </c>
      <c r="H307" s="1">
        <v>15</v>
      </c>
      <c r="I307" s="1">
        <v>5.2</v>
      </c>
      <c r="J307" s="1">
        <v>6.1</v>
      </c>
      <c r="K307" s="3">
        <v>6600</v>
      </c>
      <c r="L307" s="2">
        <f>N307/((1824.17)*(1-EXP(-(0.023514)*I307))^(1.69151))</f>
        <v>1.3381967471759981</v>
      </c>
      <c r="M307" s="1">
        <v>19.2</v>
      </c>
      <c r="N307" s="1">
        <v>63</v>
      </c>
      <c r="O307" s="1">
        <v>23.6</v>
      </c>
      <c r="Q307" s="1">
        <v>7.4</v>
      </c>
      <c r="R307" s="1">
        <v>10.8</v>
      </c>
      <c r="AG307" s="1">
        <v>2.8</v>
      </c>
      <c r="AJ307" s="1" t="s">
        <v>471</v>
      </c>
      <c r="AK307" s="19">
        <v>53</v>
      </c>
      <c r="AL307" s="19">
        <v>70.2</v>
      </c>
      <c r="AN307" s="3">
        <v>1984</v>
      </c>
      <c r="AO307" s="31" t="s">
        <v>5333</v>
      </c>
      <c r="AQ307">
        <v>80811</v>
      </c>
      <c r="AR307" s="1" t="s">
        <v>4526</v>
      </c>
    </row>
    <row r="308" spans="1:44" x14ac:dyDescent="0.25">
      <c r="A308" s="1">
        <v>381</v>
      </c>
      <c r="B308" s="1" t="s">
        <v>1233</v>
      </c>
      <c r="C308" s="1">
        <v>101</v>
      </c>
      <c r="D308" s="1" t="s">
        <v>5627</v>
      </c>
      <c r="E308" s="1" t="s">
        <v>706</v>
      </c>
      <c r="F308" s="33" t="s">
        <v>859</v>
      </c>
      <c r="G308" s="1">
        <v>6</v>
      </c>
      <c r="H308" s="1">
        <v>20</v>
      </c>
      <c r="I308" s="1">
        <v>7.8</v>
      </c>
      <c r="J308" s="1">
        <v>8</v>
      </c>
      <c r="K308" s="3">
        <v>5200</v>
      </c>
      <c r="L308" s="2">
        <f>N308/((1963.5)*(1-EXP(-(0.024337)*I308))^(1.76926))</f>
        <v>1.2613477730583054</v>
      </c>
      <c r="M308" s="1">
        <v>25.8</v>
      </c>
      <c r="N308" s="1">
        <v>111</v>
      </c>
      <c r="O308" s="1">
        <v>41.2</v>
      </c>
      <c r="Q308" s="1">
        <v>7.6</v>
      </c>
      <c r="R308" s="1">
        <v>9.6999999999999993</v>
      </c>
      <c r="AG308" s="1">
        <v>4.5</v>
      </c>
      <c r="AJ308" s="1" t="s">
        <v>471</v>
      </c>
      <c r="AK308" s="19">
        <v>53</v>
      </c>
      <c r="AL308" s="19">
        <v>70.2</v>
      </c>
      <c r="AN308" s="3">
        <v>1984</v>
      </c>
      <c r="AO308" s="31" t="s">
        <v>5333</v>
      </c>
      <c r="AQ308">
        <v>80811</v>
      </c>
      <c r="AR308" s="1" t="s">
        <v>4526</v>
      </c>
    </row>
    <row r="309" spans="1:44" x14ac:dyDescent="0.25">
      <c r="A309" s="1">
        <v>382</v>
      </c>
      <c r="B309" s="1" t="s">
        <v>1233</v>
      </c>
      <c r="C309" s="1">
        <v>101</v>
      </c>
      <c r="D309" s="1" t="s">
        <v>5627</v>
      </c>
      <c r="E309" s="1" t="s">
        <v>706</v>
      </c>
      <c r="F309" s="33" t="s">
        <v>859</v>
      </c>
      <c r="G309" s="1">
        <v>6</v>
      </c>
      <c r="H309" s="1">
        <v>25</v>
      </c>
      <c r="I309" s="1">
        <v>10.1</v>
      </c>
      <c r="J309" s="1">
        <v>10.3</v>
      </c>
      <c r="K309" s="3">
        <v>3700</v>
      </c>
      <c r="L309" s="2">
        <f>N309/((1963.5)*(1-EXP(-(0.024337)*I309))^(1.76926))</f>
        <v>1.260070965225301</v>
      </c>
      <c r="M309" s="1">
        <v>31.2</v>
      </c>
      <c r="N309" s="1">
        <v>167</v>
      </c>
      <c r="O309" s="1">
        <v>61.2</v>
      </c>
      <c r="Q309" s="1">
        <v>7.4</v>
      </c>
      <c r="R309" s="1">
        <v>8</v>
      </c>
      <c r="AG309" s="1">
        <v>6.4</v>
      </c>
      <c r="AJ309" s="1" t="s">
        <v>471</v>
      </c>
      <c r="AK309" s="19">
        <v>53</v>
      </c>
      <c r="AL309" s="19">
        <v>70.2</v>
      </c>
      <c r="AN309" s="3">
        <v>1984</v>
      </c>
      <c r="AO309" s="31" t="s">
        <v>5333</v>
      </c>
      <c r="AQ309">
        <v>80811</v>
      </c>
      <c r="AR309" s="1" t="s">
        <v>4526</v>
      </c>
    </row>
    <row r="310" spans="1:44" x14ac:dyDescent="0.25">
      <c r="A310" s="1">
        <v>383</v>
      </c>
      <c r="B310" s="1" t="s">
        <v>1233</v>
      </c>
      <c r="C310" s="1">
        <v>101</v>
      </c>
      <c r="D310" s="1" t="s">
        <v>5627</v>
      </c>
      <c r="E310" s="1" t="s">
        <v>706</v>
      </c>
      <c r="F310" s="33" t="s">
        <v>859</v>
      </c>
      <c r="G310" s="1">
        <v>6</v>
      </c>
      <c r="H310" s="1">
        <v>30</v>
      </c>
      <c r="I310" s="1">
        <v>12.2</v>
      </c>
      <c r="J310" s="1">
        <v>12.1</v>
      </c>
      <c r="K310" s="3">
        <v>3000</v>
      </c>
      <c r="L310" s="2">
        <f>N310/((1963.5)*(1-EXP(-(0.024337)*I310))^(1.76926))</f>
        <v>1.2182405886373797</v>
      </c>
      <c r="M310" s="1">
        <v>35.4</v>
      </c>
      <c r="N310" s="1">
        <v>216</v>
      </c>
      <c r="O310" s="1">
        <v>78.400000000000006</v>
      </c>
      <c r="Q310" s="1">
        <v>7.2</v>
      </c>
      <c r="R310" s="1">
        <v>7.5</v>
      </c>
      <c r="AG310" s="1">
        <v>7</v>
      </c>
      <c r="AJ310" s="1" t="s">
        <v>471</v>
      </c>
      <c r="AK310" s="19">
        <v>53</v>
      </c>
      <c r="AL310" s="19">
        <v>70.2</v>
      </c>
      <c r="AN310" s="3">
        <v>1984</v>
      </c>
      <c r="AO310" s="31" t="s">
        <v>5333</v>
      </c>
      <c r="AQ310">
        <v>80811</v>
      </c>
      <c r="AR310" s="1" t="s">
        <v>4526</v>
      </c>
    </row>
    <row r="311" spans="1:44" x14ac:dyDescent="0.25">
      <c r="A311" s="1">
        <v>384</v>
      </c>
      <c r="B311" s="1" t="s">
        <v>1233</v>
      </c>
      <c r="C311" s="1">
        <v>101</v>
      </c>
      <c r="D311" s="1" t="s">
        <v>5627</v>
      </c>
      <c r="E311" s="1" t="s">
        <v>706</v>
      </c>
      <c r="F311" s="33" t="s">
        <v>859</v>
      </c>
      <c r="G311" s="1">
        <v>8</v>
      </c>
      <c r="H311" s="1">
        <v>10</v>
      </c>
      <c r="I311" s="1">
        <v>2.2999999999999998</v>
      </c>
      <c r="J311" s="1">
        <v>3.9</v>
      </c>
      <c r="K311" s="3">
        <v>8600</v>
      </c>
      <c r="L311" s="2">
        <f>N311/((1668.67)*(1-EXP(-(0.022864)*I311))^(1.61028))</f>
        <v>1.577978109033942</v>
      </c>
      <c r="M311" s="1">
        <v>10.33</v>
      </c>
      <c r="N311" s="1">
        <v>22</v>
      </c>
      <c r="O311" s="1">
        <v>6.7</v>
      </c>
      <c r="Q311" s="1">
        <v>3.5</v>
      </c>
      <c r="R311" s="1">
        <v>4.7</v>
      </c>
      <c r="AG311" s="1">
        <v>0.9</v>
      </c>
      <c r="AJ311" s="1" t="s">
        <v>471</v>
      </c>
      <c r="AK311" s="19">
        <v>53</v>
      </c>
      <c r="AL311" s="19">
        <v>70.2</v>
      </c>
      <c r="AN311" s="3">
        <v>1984</v>
      </c>
      <c r="AO311" s="31" t="s">
        <v>5333</v>
      </c>
      <c r="AQ311">
        <v>80811</v>
      </c>
      <c r="AR311" s="1" t="s">
        <v>4526</v>
      </c>
    </row>
    <row r="312" spans="1:44" x14ac:dyDescent="0.25">
      <c r="A312" s="1">
        <v>385</v>
      </c>
      <c r="B312" s="1" t="s">
        <v>1233</v>
      </c>
      <c r="C312" s="1">
        <v>101</v>
      </c>
      <c r="D312" s="1" t="s">
        <v>5627</v>
      </c>
      <c r="E312" s="1" t="s">
        <v>706</v>
      </c>
      <c r="F312" s="33" t="s">
        <v>859</v>
      </c>
      <c r="G312" s="1">
        <v>8</v>
      </c>
      <c r="H312" s="1">
        <v>15</v>
      </c>
      <c r="I312" s="1">
        <v>4.5</v>
      </c>
      <c r="J312" s="1">
        <v>5.4</v>
      </c>
      <c r="K312" s="3">
        <v>7450</v>
      </c>
      <c r="L312" s="2">
        <f>N312/((1668.67)*(1-EXP(-(0.022864)*I312))^(1.61028))</f>
        <v>1.3172566693428445</v>
      </c>
      <c r="M312" s="1">
        <v>17.28</v>
      </c>
      <c r="N312" s="1">
        <v>52</v>
      </c>
      <c r="O312" s="1">
        <v>15.6</v>
      </c>
      <c r="Q312" s="1">
        <v>6.9</v>
      </c>
      <c r="R312" s="1">
        <v>8</v>
      </c>
      <c r="AG312" s="1">
        <v>1.9</v>
      </c>
      <c r="AJ312" s="1" t="s">
        <v>471</v>
      </c>
      <c r="AK312" s="19">
        <v>53</v>
      </c>
      <c r="AL312" s="19">
        <v>70.2</v>
      </c>
      <c r="AN312" s="3">
        <v>1984</v>
      </c>
      <c r="AO312" s="31" t="s">
        <v>5333</v>
      </c>
      <c r="AQ312">
        <v>80811</v>
      </c>
      <c r="AR312" s="1" t="s">
        <v>4526</v>
      </c>
    </row>
    <row r="313" spans="1:44" x14ac:dyDescent="0.25">
      <c r="A313" s="1">
        <v>386</v>
      </c>
      <c r="B313" s="1" t="s">
        <v>1233</v>
      </c>
      <c r="C313" s="1">
        <v>101</v>
      </c>
      <c r="D313" s="1" t="s">
        <v>5627</v>
      </c>
      <c r="E313" s="1" t="s">
        <v>706</v>
      </c>
      <c r="F313" s="33" t="s">
        <v>859</v>
      </c>
      <c r="G313" s="1">
        <v>7</v>
      </c>
      <c r="H313" s="1">
        <v>20</v>
      </c>
      <c r="I313" s="1">
        <v>6.7</v>
      </c>
      <c r="J313" s="1">
        <v>6.9</v>
      </c>
      <c r="K313" s="3">
        <v>6100</v>
      </c>
      <c r="L313" s="2">
        <f>N313/((1824.17)*(1-EXP(-(0.023514)*I313))^(1.69151))</f>
        <v>1.2820006344390273</v>
      </c>
      <c r="M313" s="1">
        <v>23.22</v>
      </c>
      <c r="N313" s="1">
        <v>90</v>
      </c>
      <c r="O313" s="1">
        <v>26.5</v>
      </c>
      <c r="Q313" s="1">
        <v>7.7</v>
      </c>
      <c r="R313" s="1">
        <v>8.1999999999999993</v>
      </c>
      <c r="AG313" s="1">
        <v>3</v>
      </c>
      <c r="AJ313" s="1" t="s">
        <v>471</v>
      </c>
      <c r="AK313" s="19">
        <v>53</v>
      </c>
      <c r="AL313" s="19">
        <v>70.2</v>
      </c>
      <c r="AN313" s="3">
        <v>1984</v>
      </c>
      <c r="AO313" s="31" t="s">
        <v>5333</v>
      </c>
      <c r="AQ313">
        <v>80811</v>
      </c>
      <c r="AR313" s="1" t="s">
        <v>4526</v>
      </c>
    </row>
    <row r="314" spans="1:44" x14ac:dyDescent="0.25">
      <c r="A314" s="1">
        <v>387</v>
      </c>
      <c r="B314" s="1" t="s">
        <v>1233</v>
      </c>
      <c r="C314" s="1">
        <v>101</v>
      </c>
      <c r="D314" s="1" t="s">
        <v>5627</v>
      </c>
      <c r="E314" s="1" t="s">
        <v>706</v>
      </c>
      <c r="F314" s="33" t="s">
        <v>859</v>
      </c>
      <c r="G314" s="1">
        <v>7</v>
      </c>
      <c r="H314" s="1">
        <v>25</v>
      </c>
      <c r="I314" s="1">
        <v>8.8000000000000007</v>
      </c>
      <c r="J314" s="1">
        <v>8.9</v>
      </c>
      <c r="K314" s="3">
        <v>4550</v>
      </c>
      <c r="L314" s="2">
        <f>N314/((1824.17)*(1-EXP(-(0.023514)*I314))^(1.69151))</f>
        <v>1.234577590442953</v>
      </c>
      <c r="M314" s="1">
        <v>28.07</v>
      </c>
      <c r="N314" s="1">
        <v>132</v>
      </c>
      <c r="O314" s="1">
        <v>42.4</v>
      </c>
      <c r="Q314" s="1">
        <v>7.4</v>
      </c>
      <c r="R314" s="1">
        <v>6.8</v>
      </c>
      <c r="AG314" s="1">
        <v>4.5</v>
      </c>
      <c r="AJ314" s="1" t="s">
        <v>471</v>
      </c>
      <c r="AK314" s="19">
        <v>53</v>
      </c>
      <c r="AL314" s="19">
        <v>70.2</v>
      </c>
      <c r="AN314" s="3">
        <v>1984</v>
      </c>
      <c r="AO314" s="31" t="s">
        <v>5333</v>
      </c>
      <c r="AQ314">
        <v>80811</v>
      </c>
      <c r="AR314" s="1" t="s">
        <v>4526</v>
      </c>
    </row>
    <row r="315" spans="1:44" x14ac:dyDescent="0.25">
      <c r="A315" s="1">
        <v>388</v>
      </c>
      <c r="B315" s="1" t="s">
        <v>1233</v>
      </c>
      <c r="C315" s="1">
        <v>101</v>
      </c>
      <c r="D315" s="1" t="s">
        <v>5627</v>
      </c>
      <c r="E315" s="1" t="s">
        <v>706</v>
      </c>
      <c r="F315" s="33" t="s">
        <v>859</v>
      </c>
      <c r="G315" s="1">
        <v>7</v>
      </c>
      <c r="H315" s="1">
        <v>30</v>
      </c>
      <c r="I315" s="1">
        <v>10.6</v>
      </c>
      <c r="J315" s="1">
        <v>10.7</v>
      </c>
      <c r="K315" s="3">
        <v>3551</v>
      </c>
      <c r="L315" s="2">
        <f>N315/((1824.17)*(1-EXP(-(0.023514)*I315))^(1.69151))</f>
        <v>1.2295220772908766</v>
      </c>
      <c r="M315" s="1">
        <v>31.93</v>
      </c>
      <c r="N315" s="1">
        <v>174</v>
      </c>
      <c r="O315" s="1">
        <v>58.1</v>
      </c>
      <c r="Q315" s="1">
        <v>7.4</v>
      </c>
      <c r="R315" s="1">
        <v>6.1</v>
      </c>
      <c r="AG315" s="1">
        <v>5.8</v>
      </c>
      <c r="AJ315" s="1" t="s">
        <v>471</v>
      </c>
      <c r="AK315" s="19">
        <v>53</v>
      </c>
      <c r="AL315" s="19">
        <v>70.2</v>
      </c>
      <c r="AN315" s="3">
        <v>1984</v>
      </c>
      <c r="AO315" s="31" t="s">
        <v>5333</v>
      </c>
      <c r="AQ315">
        <v>80811</v>
      </c>
      <c r="AR315" s="1" t="s">
        <v>4526</v>
      </c>
    </row>
    <row r="316" spans="1:44" x14ac:dyDescent="0.25">
      <c r="A316" s="1">
        <v>392</v>
      </c>
      <c r="B316" s="1" t="s">
        <v>1233</v>
      </c>
      <c r="C316" s="1">
        <v>101</v>
      </c>
      <c r="D316" s="1" t="s">
        <v>5627</v>
      </c>
      <c r="E316" s="1" t="s">
        <v>706</v>
      </c>
      <c r="F316" s="33" t="s">
        <v>859</v>
      </c>
      <c r="G316" s="1">
        <v>5</v>
      </c>
      <c r="H316" s="1">
        <v>20</v>
      </c>
      <c r="I316" s="1">
        <v>10.1</v>
      </c>
      <c r="J316" s="1">
        <v>9.4</v>
      </c>
      <c r="K316" s="3">
        <v>3900</v>
      </c>
      <c r="L316" s="2">
        <f>N316/((2111.2)*(1-EXP(-(0.024888)*I316))^(1.82531))</f>
        <v>1.1059267886032251</v>
      </c>
      <c r="M316" s="1">
        <v>27.2</v>
      </c>
      <c r="N316" s="1">
        <v>150</v>
      </c>
      <c r="O316" s="1">
        <v>55.8</v>
      </c>
      <c r="Q316" s="1">
        <v>5.3</v>
      </c>
      <c r="R316" s="1">
        <v>6.6</v>
      </c>
      <c r="AG316" s="1">
        <v>5.2</v>
      </c>
      <c r="AJ316" s="1" t="s">
        <v>471</v>
      </c>
      <c r="AK316" s="19">
        <v>52</v>
      </c>
      <c r="AL316" s="19">
        <v>78.75</v>
      </c>
      <c r="AN316" s="3">
        <v>1984</v>
      </c>
      <c r="AO316" s="31" t="s">
        <v>5333</v>
      </c>
      <c r="AQ316">
        <v>80810</v>
      </c>
      <c r="AR316" s="1" t="s">
        <v>4526</v>
      </c>
    </row>
    <row r="317" spans="1:44" x14ac:dyDescent="0.25">
      <c r="A317" s="1">
        <v>393</v>
      </c>
      <c r="B317" s="1" t="s">
        <v>1233</v>
      </c>
      <c r="C317" s="1">
        <v>101</v>
      </c>
      <c r="D317" s="1" t="s">
        <v>5627</v>
      </c>
      <c r="E317" s="1" t="s">
        <v>706</v>
      </c>
      <c r="F317" s="33" t="s">
        <v>859</v>
      </c>
      <c r="G317" s="1">
        <v>5</v>
      </c>
      <c r="H317" s="1">
        <v>25</v>
      </c>
      <c r="I317" s="1">
        <v>12.2</v>
      </c>
      <c r="J317" s="1">
        <v>11.2</v>
      </c>
      <c r="K317" s="3">
        <v>3400</v>
      </c>
      <c r="L317" s="2">
        <f>N317/((2111.2)*(1-EXP(-(0.024888)*I317))^(1.82531))</f>
        <v>1.1915296626284548</v>
      </c>
      <c r="M317" s="1">
        <v>33</v>
      </c>
      <c r="N317" s="1">
        <v>218</v>
      </c>
      <c r="O317" s="1">
        <v>81</v>
      </c>
      <c r="Q317" s="1">
        <v>7</v>
      </c>
      <c r="R317" s="1">
        <v>6.8</v>
      </c>
      <c r="AG317" s="1">
        <v>6.7</v>
      </c>
      <c r="AJ317" s="1" t="s">
        <v>471</v>
      </c>
      <c r="AK317" s="19">
        <v>52</v>
      </c>
      <c r="AL317" s="19">
        <v>78.75</v>
      </c>
      <c r="AN317" s="3">
        <v>1984</v>
      </c>
      <c r="AO317" s="31" t="s">
        <v>5333</v>
      </c>
      <c r="AQ317">
        <v>80810</v>
      </c>
      <c r="AR317" s="1" t="s">
        <v>4526</v>
      </c>
    </row>
    <row r="318" spans="1:44" x14ac:dyDescent="0.25">
      <c r="A318" s="1">
        <v>394</v>
      </c>
      <c r="B318" s="1" t="s">
        <v>1233</v>
      </c>
      <c r="C318" s="1">
        <v>101</v>
      </c>
      <c r="D318" s="1" t="s">
        <v>5627</v>
      </c>
      <c r="E318" s="1" t="s">
        <v>706</v>
      </c>
      <c r="F318" s="33" t="s">
        <v>859</v>
      </c>
      <c r="G318" s="1">
        <v>5</v>
      </c>
      <c r="H318" s="1">
        <v>30</v>
      </c>
      <c r="I318" s="1">
        <v>13.9</v>
      </c>
      <c r="J318" s="1">
        <v>12.6</v>
      </c>
      <c r="K318" s="3">
        <v>3000</v>
      </c>
      <c r="L318" s="2">
        <f>N318/((2111.2)*(1-EXP(-(0.024888)*I318))^(1.82531))</f>
        <v>1.2286604380761881</v>
      </c>
      <c r="M318" s="1">
        <v>37.4</v>
      </c>
      <c r="N318" s="1">
        <v>275</v>
      </c>
      <c r="O318" s="1">
        <v>103.6</v>
      </c>
      <c r="Q318" s="1">
        <v>9.1999999999999993</v>
      </c>
      <c r="R318" s="1">
        <v>7.5</v>
      </c>
      <c r="AG318" s="1">
        <v>7.4</v>
      </c>
      <c r="AJ318" s="1" t="s">
        <v>471</v>
      </c>
      <c r="AK318" s="19">
        <v>52</v>
      </c>
      <c r="AL318" s="19">
        <v>78.75</v>
      </c>
      <c r="AN318" s="3">
        <v>1984</v>
      </c>
      <c r="AO318" s="31" t="s">
        <v>5333</v>
      </c>
      <c r="AQ318">
        <v>80810</v>
      </c>
      <c r="AR318" s="1" t="s">
        <v>4526</v>
      </c>
    </row>
    <row r="319" spans="1:44" x14ac:dyDescent="0.25">
      <c r="A319" s="1">
        <v>395</v>
      </c>
      <c r="B319" s="1" t="s">
        <v>1233</v>
      </c>
      <c r="C319" s="1">
        <v>101</v>
      </c>
      <c r="D319" s="1" t="s">
        <v>5627</v>
      </c>
      <c r="E319" s="1" t="s">
        <v>706</v>
      </c>
      <c r="F319" s="33" t="s">
        <v>859</v>
      </c>
      <c r="G319" s="1">
        <v>7</v>
      </c>
      <c r="H319" s="1">
        <v>10</v>
      </c>
      <c r="I319" s="1">
        <v>3.4</v>
      </c>
      <c r="J319" s="1">
        <v>3.7</v>
      </c>
      <c r="K319" s="3">
        <v>8260</v>
      </c>
      <c r="L319" s="2">
        <f>N319/((1824.17)*(1-EXP(-(0.023514)*I319))^(1.69151))</f>
        <v>1.009790265429146</v>
      </c>
      <c r="M319" s="1">
        <v>8.77</v>
      </c>
      <c r="N319" s="1">
        <v>24</v>
      </c>
      <c r="O319" s="1">
        <v>10.199999999999999</v>
      </c>
      <c r="Q319" s="1">
        <v>4.2</v>
      </c>
      <c r="R319" s="1">
        <v>7.3</v>
      </c>
      <c r="AG319" s="1">
        <v>0.5</v>
      </c>
      <c r="AJ319" s="1" t="s">
        <v>471</v>
      </c>
      <c r="AK319" s="19">
        <v>52</v>
      </c>
      <c r="AL319" s="19">
        <v>78.75</v>
      </c>
      <c r="AN319" s="3">
        <v>1984</v>
      </c>
      <c r="AO319" s="31" t="s">
        <v>5333</v>
      </c>
      <c r="AQ319">
        <v>80810</v>
      </c>
      <c r="AR319" s="1" t="s">
        <v>4526</v>
      </c>
    </row>
    <row r="320" spans="1:44" x14ac:dyDescent="0.25">
      <c r="A320" s="1">
        <v>396</v>
      </c>
      <c r="B320" s="1" t="s">
        <v>1233</v>
      </c>
      <c r="C320" s="1">
        <v>101</v>
      </c>
      <c r="D320" s="1" t="s">
        <v>5627</v>
      </c>
      <c r="E320" s="1" t="s">
        <v>706</v>
      </c>
      <c r="F320" s="33" t="s">
        <v>859</v>
      </c>
      <c r="G320" s="1">
        <v>7</v>
      </c>
      <c r="H320" s="1">
        <v>15</v>
      </c>
      <c r="I320" s="1">
        <v>5.5</v>
      </c>
      <c r="J320" s="1">
        <v>5.2</v>
      </c>
      <c r="K320" s="3">
        <v>7133</v>
      </c>
      <c r="L320" s="2">
        <f>N320/((1824.17)*(1-EXP(-(0.023514)*I320))^(1.69151))</f>
        <v>1.1270419480083369</v>
      </c>
      <c r="M320" s="1">
        <v>15.15</v>
      </c>
      <c r="N320" s="1">
        <v>58</v>
      </c>
      <c r="O320" s="1">
        <v>19.899999999999999</v>
      </c>
      <c r="Q320" s="1">
        <v>4.2</v>
      </c>
      <c r="R320" s="1">
        <v>7.1</v>
      </c>
      <c r="AG320" s="1">
        <v>1.2</v>
      </c>
      <c r="AJ320" s="1" t="s">
        <v>471</v>
      </c>
      <c r="AK320" s="19">
        <v>52</v>
      </c>
      <c r="AL320" s="19">
        <v>78.75</v>
      </c>
      <c r="AN320" s="3">
        <v>1984</v>
      </c>
      <c r="AO320" s="31" t="s">
        <v>5333</v>
      </c>
      <c r="AQ320">
        <v>80810</v>
      </c>
      <c r="AR320" s="1" t="s">
        <v>4526</v>
      </c>
    </row>
    <row r="321" spans="1:44" x14ac:dyDescent="0.25">
      <c r="A321" s="1">
        <v>397</v>
      </c>
      <c r="B321" s="1" t="s">
        <v>1233</v>
      </c>
      <c r="C321" s="1">
        <v>101</v>
      </c>
      <c r="D321" s="1" t="s">
        <v>5627</v>
      </c>
      <c r="E321" s="1" t="s">
        <v>706</v>
      </c>
      <c r="F321" s="33" t="s">
        <v>859</v>
      </c>
      <c r="G321" s="1">
        <v>7</v>
      </c>
      <c r="H321" s="1">
        <v>20</v>
      </c>
      <c r="I321" s="1">
        <v>7.4</v>
      </c>
      <c r="J321" s="1">
        <v>6.6</v>
      </c>
      <c r="K321" s="3">
        <v>6027</v>
      </c>
      <c r="L321" s="2">
        <f>N321/((1824.17)*(1-EXP(-(0.023514)*I321))^(1.69151))</f>
        <v>1.1350295163577093</v>
      </c>
      <c r="M321" s="1">
        <v>20.62</v>
      </c>
      <c r="N321" s="1">
        <v>93</v>
      </c>
      <c r="O321" s="1">
        <v>29.8</v>
      </c>
      <c r="Q321" s="1">
        <v>4.4000000000000004</v>
      </c>
      <c r="R321" s="1">
        <v>6.5</v>
      </c>
      <c r="AG321" s="1">
        <v>2.1</v>
      </c>
      <c r="AJ321" s="1" t="s">
        <v>471</v>
      </c>
      <c r="AK321" s="19">
        <v>52</v>
      </c>
      <c r="AL321" s="19">
        <v>78.75</v>
      </c>
      <c r="AN321" s="3">
        <v>1984</v>
      </c>
      <c r="AO321" s="31" t="s">
        <v>5333</v>
      </c>
      <c r="AQ321">
        <v>80810</v>
      </c>
      <c r="AR321" s="1" t="s">
        <v>4526</v>
      </c>
    </row>
    <row r="322" spans="1:44" x14ac:dyDescent="0.25">
      <c r="A322" s="1">
        <v>398</v>
      </c>
      <c r="B322" s="1" t="s">
        <v>1233</v>
      </c>
      <c r="C322" s="1">
        <v>101</v>
      </c>
      <c r="D322" s="1" t="s">
        <v>5627</v>
      </c>
      <c r="E322" s="1" t="s">
        <v>706</v>
      </c>
      <c r="F322" s="33" t="s">
        <v>859</v>
      </c>
      <c r="G322" s="1">
        <v>7</v>
      </c>
      <c r="H322" s="1">
        <v>25</v>
      </c>
      <c r="I322" s="1">
        <v>8.9</v>
      </c>
      <c r="J322" s="1">
        <v>7.8</v>
      </c>
      <c r="K322" s="3">
        <v>5232</v>
      </c>
      <c r="L322" s="2">
        <f>N322/((1824.17)*(1-EXP(-(0.023514)*I322))^(1.69151))</f>
        <v>1.1767585811766277</v>
      </c>
      <c r="M322" s="1">
        <v>25</v>
      </c>
      <c r="N322" s="1">
        <v>128</v>
      </c>
      <c r="O322" s="1">
        <v>42.5</v>
      </c>
      <c r="Q322" s="1">
        <v>4.5999999999999996</v>
      </c>
      <c r="R322" s="1">
        <v>5.9</v>
      </c>
      <c r="AG322" s="1">
        <v>2.8</v>
      </c>
      <c r="AJ322" s="1" t="s">
        <v>471</v>
      </c>
      <c r="AK322" s="19">
        <v>52</v>
      </c>
      <c r="AL322" s="19">
        <v>78.75</v>
      </c>
      <c r="AN322" s="3">
        <v>1984</v>
      </c>
      <c r="AO322" s="31" t="s">
        <v>5333</v>
      </c>
      <c r="AQ322">
        <v>80810</v>
      </c>
      <c r="AR322" s="1" t="s">
        <v>4526</v>
      </c>
    </row>
    <row r="323" spans="1:44" x14ac:dyDescent="0.25">
      <c r="A323" s="1">
        <v>399</v>
      </c>
      <c r="B323" s="1" t="s">
        <v>1233</v>
      </c>
      <c r="C323" s="1">
        <v>101</v>
      </c>
      <c r="D323" s="1" t="s">
        <v>5627</v>
      </c>
      <c r="E323" s="1" t="s">
        <v>706</v>
      </c>
      <c r="F323" s="33" t="s">
        <v>859</v>
      </c>
      <c r="G323" s="1">
        <v>7</v>
      </c>
      <c r="H323" s="1">
        <v>30</v>
      </c>
      <c r="I323" s="1">
        <v>10.199999999999999</v>
      </c>
      <c r="J323" s="1">
        <v>9</v>
      </c>
      <c r="K323" s="3">
        <v>4466</v>
      </c>
      <c r="L323" s="2">
        <f>N323/((1824.17)*(1-EXP(-(0.023514)*I323))^(1.69151))</f>
        <v>1.1899479948814871</v>
      </c>
      <c r="M323" s="1">
        <v>28.41</v>
      </c>
      <c r="N323" s="1">
        <v>159</v>
      </c>
      <c r="O323" s="1">
        <v>55.1</v>
      </c>
      <c r="Q323" s="1">
        <v>4.8</v>
      </c>
      <c r="R323" s="1">
        <v>4.8</v>
      </c>
      <c r="AG323" s="1">
        <v>2.9</v>
      </c>
      <c r="AJ323" s="1" t="s">
        <v>471</v>
      </c>
      <c r="AK323" s="19">
        <v>52</v>
      </c>
      <c r="AL323" s="19">
        <v>78.75</v>
      </c>
      <c r="AN323" s="3">
        <v>1984</v>
      </c>
      <c r="AO323" s="31" t="s">
        <v>5333</v>
      </c>
      <c r="AQ323">
        <v>80810</v>
      </c>
      <c r="AR323" s="1" t="s">
        <v>4526</v>
      </c>
    </row>
    <row r="324" spans="1:44" x14ac:dyDescent="0.25">
      <c r="A324" s="1">
        <v>402</v>
      </c>
      <c r="B324" s="1" t="s">
        <v>1233</v>
      </c>
      <c r="C324" s="1">
        <v>101</v>
      </c>
      <c r="D324" s="1" t="s">
        <v>6483</v>
      </c>
      <c r="E324" s="1" t="s">
        <v>706</v>
      </c>
      <c r="F324" s="33" t="s">
        <v>859</v>
      </c>
      <c r="G324" s="1">
        <v>8</v>
      </c>
      <c r="H324" s="1">
        <v>49</v>
      </c>
      <c r="I324" s="1">
        <v>14.2</v>
      </c>
      <c r="J324" s="1">
        <v>13.8</v>
      </c>
      <c r="K324" s="3">
        <v>1808</v>
      </c>
      <c r="L324" s="2">
        <f>N324/((1668.67)*(1-EXP(-(0.022864)*I324))^(1.61028))</f>
        <v>1.3369964501404221</v>
      </c>
      <c r="M324" s="1">
        <v>41.84</v>
      </c>
      <c r="N324" s="1">
        <v>282.7</v>
      </c>
      <c r="O324" s="1">
        <v>117.48</v>
      </c>
      <c r="P324" s="1">
        <v>8.34</v>
      </c>
      <c r="Q324" s="1">
        <v>8.7899999999999991</v>
      </c>
      <c r="R324" s="1">
        <v>5.3</v>
      </c>
      <c r="S324" s="1">
        <v>30.004999999999999</v>
      </c>
      <c r="X324" s="1">
        <v>4.8000000000000001E-2</v>
      </c>
      <c r="Z324" s="1">
        <v>4.8000000000000001E-2</v>
      </c>
      <c r="AB324" s="1">
        <v>1.675</v>
      </c>
      <c r="AG324" s="1">
        <v>1.4239999999999999</v>
      </c>
      <c r="AH324" s="1">
        <v>0.47899999999999998</v>
      </c>
      <c r="AI324" s="1">
        <v>25.885999999999999</v>
      </c>
      <c r="AJ324" s="1" t="s">
        <v>406</v>
      </c>
      <c r="AK324" s="20">
        <v>56.72</v>
      </c>
      <c r="AL324" s="19">
        <v>85.67</v>
      </c>
      <c r="AN324" s="3">
        <v>1966</v>
      </c>
      <c r="AO324" s="31" t="s">
        <v>5340</v>
      </c>
      <c r="AQ324">
        <v>80444</v>
      </c>
      <c r="AR324" s="1" t="s">
        <v>576</v>
      </c>
    </row>
    <row r="325" spans="1:44" x14ac:dyDescent="0.25">
      <c r="A325" s="1">
        <v>403</v>
      </c>
      <c r="B325" s="1" t="s">
        <v>1233</v>
      </c>
      <c r="C325" s="1">
        <v>101</v>
      </c>
      <c r="D325" s="1" t="s">
        <v>5627</v>
      </c>
      <c r="E325" s="1" t="s">
        <v>706</v>
      </c>
      <c r="F325" s="1" t="s">
        <v>445</v>
      </c>
      <c r="G325" s="1">
        <v>7</v>
      </c>
      <c r="H325" s="1">
        <v>70</v>
      </c>
      <c r="I325" s="1">
        <v>19.399999999999999</v>
      </c>
      <c r="J325" s="1">
        <v>16.5</v>
      </c>
      <c r="K325" s="3">
        <v>1867</v>
      </c>
      <c r="L325" s="2">
        <f>N325/((1824.17)*(1-EXP(-(0.023514)*I325))^(1.69151))</f>
        <v>1.1785082028576761</v>
      </c>
      <c r="M325" s="1">
        <v>45.88</v>
      </c>
      <c r="N325" s="1">
        <v>393.2</v>
      </c>
      <c r="O325" s="1">
        <v>168.91</v>
      </c>
      <c r="P325" s="1">
        <v>9.2899999999999991</v>
      </c>
      <c r="Q325" s="1">
        <v>11.9</v>
      </c>
      <c r="R325" s="1">
        <v>5.27</v>
      </c>
      <c r="S325" s="1">
        <v>47.213000000000001</v>
      </c>
      <c r="X325" s="1">
        <v>5.7000000000000002E-2</v>
      </c>
      <c r="Y325" s="1">
        <v>3.0000000000000001E-3</v>
      </c>
      <c r="Z325" s="1">
        <v>0.06</v>
      </c>
      <c r="AB325" s="1">
        <v>1.9910000000000001</v>
      </c>
      <c r="AD325" s="1">
        <v>1.63</v>
      </c>
      <c r="AE325" s="1">
        <v>2.19</v>
      </c>
      <c r="AG325" s="1">
        <v>1.29</v>
      </c>
      <c r="AH325" s="1">
        <v>0.96</v>
      </c>
      <c r="AI325" s="1">
        <v>22.190999999999999</v>
      </c>
      <c r="AJ325" s="1" t="s">
        <v>406</v>
      </c>
      <c r="AK325" s="19">
        <v>56</v>
      </c>
      <c r="AL325" s="19">
        <v>84</v>
      </c>
      <c r="AN325" s="3">
        <v>1974</v>
      </c>
      <c r="AO325" s="31" t="s">
        <v>5340</v>
      </c>
      <c r="AQ325">
        <v>80444</v>
      </c>
      <c r="AR325" s="1" t="s">
        <v>576</v>
      </c>
    </row>
    <row r="326" spans="1:44" x14ac:dyDescent="0.25">
      <c r="A326" s="1">
        <v>404</v>
      </c>
      <c r="B326" s="1" t="s">
        <v>1233</v>
      </c>
      <c r="C326" s="1">
        <v>101</v>
      </c>
      <c r="D326" s="1" t="s">
        <v>5627</v>
      </c>
      <c r="E326" s="1" t="s">
        <v>706</v>
      </c>
      <c r="F326" s="33" t="s">
        <v>859</v>
      </c>
      <c r="G326" s="1">
        <v>7</v>
      </c>
      <c r="H326" s="1">
        <v>122</v>
      </c>
      <c r="I326" s="1">
        <v>25.5</v>
      </c>
      <c r="J326" s="1">
        <v>29.5</v>
      </c>
      <c r="K326" s="3">
        <v>654</v>
      </c>
      <c r="L326" s="2">
        <f>N326/((1824.17)*(1-EXP(-(0.023514)*I326))^(1.69151))</f>
        <v>0.96098679174834678</v>
      </c>
      <c r="M326" s="1">
        <v>44.7</v>
      </c>
      <c r="N326" s="1">
        <v>455.8</v>
      </c>
      <c r="O326" s="1">
        <v>213.65</v>
      </c>
      <c r="P326" s="1">
        <v>11.11</v>
      </c>
      <c r="Q326" s="1">
        <v>19.37</v>
      </c>
      <c r="R326" s="1">
        <v>6.56</v>
      </c>
      <c r="S326" s="1">
        <v>52.68</v>
      </c>
      <c r="X326" s="1">
        <v>1.3380000000000001</v>
      </c>
      <c r="Y326" s="1">
        <v>0.221</v>
      </c>
      <c r="Z326" s="1">
        <v>1.5589999999999999</v>
      </c>
      <c r="AB326" s="1">
        <v>2.2170000000000001</v>
      </c>
      <c r="AG326" s="1">
        <v>1.33</v>
      </c>
      <c r="AH326" s="1">
        <v>0.32600000000000001</v>
      </c>
      <c r="AI326" s="1">
        <v>25.145</v>
      </c>
      <c r="AJ326" s="1" t="s">
        <v>406</v>
      </c>
      <c r="AK326" s="19">
        <v>56</v>
      </c>
      <c r="AL326" s="19">
        <v>84</v>
      </c>
      <c r="AN326" s="3">
        <v>1990</v>
      </c>
      <c r="AO326" s="31" t="s">
        <v>5340</v>
      </c>
      <c r="AQ326">
        <v>80444</v>
      </c>
      <c r="AR326" s="1" t="s">
        <v>576</v>
      </c>
    </row>
    <row r="327" spans="1:44" x14ac:dyDescent="0.25">
      <c r="A327" s="1">
        <v>406</v>
      </c>
      <c r="B327" s="1" t="s">
        <v>1233</v>
      </c>
      <c r="C327" s="1">
        <v>101</v>
      </c>
      <c r="D327" s="1" t="s">
        <v>6488</v>
      </c>
      <c r="E327" s="1" t="s">
        <v>740</v>
      </c>
      <c r="F327" s="33" t="s">
        <v>859</v>
      </c>
      <c r="G327" s="1">
        <v>8</v>
      </c>
      <c r="H327" s="1">
        <v>43</v>
      </c>
      <c r="I327" s="1">
        <v>11.2</v>
      </c>
      <c r="J327" s="1">
        <v>9.5</v>
      </c>
      <c r="K327" s="3">
        <v>5140</v>
      </c>
      <c r="L327" s="2">
        <f>N327/((1668.67)*(1-EXP(-(0.022864)*I327))^(1.61028))</f>
        <v>0.90417790528872555</v>
      </c>
      <c r="M327" s="1">
        <v>26.19</v>
      </c>
      <c r="N327" s="1">
        <v>137.5</v>
      </c>
      <c r="O327" s="1">
        <v>64.801000000000002</v>
      </c>
      <c r="P327" s="1">
        <v>7.6459999999999999</v>
      </c>
      <c r="Q327" s="1">
        <v>11.545</v>
      </c>
      <c r="R327" s="1">
        <v>5.6070000000000002</v>
      </c>
      <c r="S327" s="1">
        <v>20.2</v>
      </c>
      <c r="X327" s="1">
        <v>2.1000000000000001E-2</v>
      </c>
      <c r="Y327" s="1">
        <v>1.2E-2</v>
      </c>
      <c r="Z327" s="1">
        <v>3.3000000000000002E-2</v>
      </c>
      <c r="AB327" s="1">
        <v>2.198</v>
      </c>
      <c r="AD327" s="1">
        <v>1.091</v>
      </c>
      <c r="AG327" s="1">
        <v>0.77600000000000002</v>
      </c>
      <c r="AH327" s="1">
        <v>0.41799999999999998</v>
      </c>
      <c r="AI327" s="1">
        <v>15.364000000000001</v>
      </c>
      <c r="AJ327" s="1" t="s">
        <v>406</v>
      </c>
      <c r="AK327" s="19">
        <v>56</v>
      </c>
      <c r="AL327" s="19">
        <v>84</v>
      </c>
      <c r="AN327" s="3">
        <v>1974</v>
      </c>
      <c r="AO327" s="31" t="s">
        <v>5340</v>
      </c>
      <c r="AQ327">
        <v>80444</v>
      </c>
      <c r="AR327" s="1" t="s">
        <v>576</v>
      </c>
    </row>
    <row r="328" spans="1:44" x14ac:dyDescent="0.25">
      <c r="A328" s="1">
        <v>407</v>
      </c>
      <c r="B328" s="1" t="s">
        <v>1233</v>
      </c>
      <c r="C328" s="1">
        <v>101</v>
      </c>
      <c r="D328" s="1" t="s">
        <v>6483</v>
      </c>
      <c r="E328" s="1" t="s">
        <v>740</v>
      </c>
      <c r="F328" s="1" t="s">
        <v>445</v>
      </c>
      <c r="G328" s="1">
        <v>6</v>
      </c>
      <c r="H328" s="1">
        <v>70</v>
      </c>
      <c r="I328" s="1">
        <v>22.8</v>
      </c>
      <c r="J328" s="1">
        <v>17.100000000000001</v>
      </c>
      <c r="K328" s="3">
        <v>2166</v>
      </c>
      <c r="L328" s="2">
        <f>N328/((1963.5)*(1-EXP(-(0.024337)*I328))^(1.76926))</f>
        <v>1.0128686100927735</v>
      </c>
      <c r="M328" s="1">
        <v>42.81</v>
      </c>
      <c r="N328" s="1">
        <v>439.2</v>
      </c>
      <c r="O328" s="1">
        <v>178.923</v>
      </c>
      <c r="P328" s="1">
        <v>11.092000000000001</v>
      </c>
      <c r="Q328" s="1">
        <v>12.571</v>
      </c>
      <c r="R328" s="1">
        <v>7.0629999999999997</v>
      </c>
      <c r="S328" s="1">
        <v>40.165999999999997</v>
      </c>
      <c r="X328" s="1">
        <v>1.4999999999999999E-2</v>
      </c>
      <c r="Y328" s="1">
        <v>2.5999999999999999E-2</v>
      </c>
      <c r="Z328" s="1">
        <v>4.1000000000000002E-2</v>
      </c>
      <c r="AB328" s="1">
        <v>3.6850000000000001</v>
      </c>
      <c r="AD328" s="1">
        <v>7.024</v>
      </c>
      <c r="AG328" s="1">
        <v>1.2390000000000001</v>
      </c>
      <c r="AH328" s="1">
        <v>0.441</v>
      </c>
      <c r="AI328" s="1">
        <v>29.11</v>
      </c>
      <c r="AJ328" s="1" t="s">
        <v>406</v>
      </c>
      <c r="AK328" s="19">
        <v>56</v>
      </c>
      <c r="AL328" s="19">
        <v>84</v>
      </c>
      <c r="AN328" s="3">
        <v>1974</v>
      </c>
      <c r="AO328" s="31" t="s">
        <v>5340</v>
      </c>
      <c r="AQ328">
        <v>80444</v>
      </c>
      <c r="AR328" s="1" t="s">
        <v>576</v>
      </c>
    </row>
    <row r="329" spans="1:44" x14ac:dyDescent="0.25">
      <c r="A329" s="1">
        <v>408</v>
      </c>
      <c r="B329" s="1" t="s">
        <v>1233</v>
      </c>
      <c r="C329" s="1">
        <v>101</v>
      </c>
      <c r="D329" s="1" t="s">
        <v>5627</v>
      </c>
      <c r="E329" s="1" t="s">
        <v>740</v>
      </c>
      <c r="F329" s="33" t="s">
        <v>859</v>
      </c>
      <c r="G329" s="1">
        <v>6</v>
      </c>
      <c r="H329" s="1">
        <v>70</v>
      </c>
      <c r="I329" s="1">
        <v>22.9</v>
      </c>
      <c r="J329" s="1">
        <v>34.5</v>
      </c>
      <c r="K329" s="3">
        <v>529</v>
      </c>
      <c r="L329" s="2">
        <f>N329/((1963.5)*(1-EXP(-(0.024337)*I329))^(1.76926))</f>
        <v>0.82015472235984488</v>
      </c>
      <c r="M329" s="1">
        <v>36.33</v>
      </c>
      <c r="N329" s="1">
        <v>357.7</v>
      </c>
      <c r="O329" s="1">
        <v>116.849</v>
      </c>
      <c r="P329" s="1">
        <v>4.9059999999999997</v>
      </c>
      <c r="Q329" s="1">
        <v>33.345999999999997</v>
      </c>
      <c r="R329" s="1">
        <v>8.8889999999999993</v>
      </c>
      <c r="S329" s="1">
        <v>38.313000000000002</v>
      </c>
      <c r="X329" s="1">
        <v>0.29099999999999998</v>
      </c>
      <c r="Y329" s="1">
        <v>5.8999999999999997E-2</v>
      </c>
      <c r="Z329" s="1">
        <v>0.35</v>
      </c>
      <c r="AB329" s="1">
        <v>2.9060000000000001</v>
      </c>
      <c r="AD329" s="1">
        <v>0.214</v>
      </c>
      <c r="AG329" s="1">
        <v>0.55000000000000004</v>
      </c>
      <c r="AH329" s="1">
        <v>0.437</v>
      </c>
      <c r="AI329" s="1">
        <v>12.935</v>
      </c>
      <c r="AJ329" s="1" t="s">
        <v>406</v>
      </c>
      <c r="AK329" s="19">
        <v>56</v>
      </c>
      <c r="AL329" s="19">
        <v>84</v>
      </c>
      <c r="AN329" s="3">
        <v>1974</v>
      </c>
      <c r="AO329" s="31" t="s">
        <v>5340</v>
      </c>
      <c r="AQ329">
        <v>80444</v>
      </c>
      <c r="AR329" s="1" t="s">
        <v>576</v>
      </c>
    </row>
    <row r="330" spans="1:44" x14ac:dyDescent="0.25">
      <c r="A330" s="1">
        <v>410</v>
      </c>
      <c r="B330" s="1" t="s">
        <v>1233</v>
      </c>
      <c r="C330" s="1">
        <v>101</v>
      </c>
      <c r="D330" s="1" t="s">
        <v>5627</v>
      </c>
      <c r="E330" s="1" t="s">
        <v>706</v>
      </c>
      <c r="F330" s="1" t="s">
        <v>445</v>
      </c>
      <c r="G330" s="1">
        <v>7</v>
      </c>
      <c r="H330" s="1">
        <v>31</v>
      </c>
      <c r="I330" s="1">
        <v>10.4</v>
      </c>
      <c r="J330" s="1">
        <v>7.6</v>
      </c>
      <c r="K330" s="3">
        <v>7551</v>
      </c>
      <c r="L330" s="2">
        <f>N330/((1824.17)*(1-EXP(-(0.023514)*I330))^(1.69151))</f>
        <v>1.3034790974290722</v>
      </c>
      <c r="M330" s="1">
        <v>27.12</v>
      </c>
      <c r="N330" s="1">
        <v>179.3</v>
      </c>
      <c r="O330" s="1">
        <v>124.795</v>
      </c>
      <c r="P330" s="1">
        <v>10.1</v>
      </c>
      <c r="Q330" s="1">
        <v>17.86</v>
      </c>
      <c r="R330" s="1">
        <v>8.43</v>
      </c>
      <c r="S330" s="1">
        <v>30.67</v>
      </c>
      <c r="Y330" s="1">
        <v>0.14000000000000001</v>
      </c>
      <c r="Z330" s="1">
        <v>0.14000000000000001</v>
      </c>
      <c r="AB330" s="1">
        <v>0.04</v>
      </c>
      <c r="AG330" s="1">
        <v>9.18</v>
      </c>
      <c r="AH330" s="1">
        <v>0.01</v>
      </c>
      <c r="AI330" s="1">
        <v>14.85</v>
      </c>
      <c r="AJ330" s="1" t="s">
        <v>406</v>
      </c>
      <c r="AK330" s="19">
        <v>56</v>
      </c>
      <c r="AL330" s="19">
        <v>84</v>
      </c>
      <c r="AN330" s="3">
        <v>1990</v>
      </c>
      <c r="AO330" s="31" t="s">
        <v>5340</v>
      </c>
      <c r="AQ330">
        <v>80444</v>
      </c>
      <c r="AR330" s="1" t="s">
        <v>576</v>
      </c>
    </row>
    <row r="331" spans="1:44" x14ac:dyDescent="0.25">
      <c r="A331" s="1">
        <v>411</v>
      </c>
      <c r="B331" s="1" t="s">
        <v>1233</v>
      </c>
      <c r="C331" s="1">
        <v>101</v>
      </c>
      <c r="D331" s="1" t="s">
        <v>6385</v>
      </c>
      <c r="E331" s="1" t="s">
        <v>706</v>
      </c>
      <c r="F331" s="1" t="s">
        <v>445</v>
      </c>
      <c r="G331" s="1">
        <v>5</v>
      </c>
      <c r="H331" s="1">
        <v>47</v>
      </c>
      <c r="I331" s="1">
        <v>20.3</v>
      </c>
      <c r="J331" s="1">
        <v>20.8</v>
      </c>
      <c r="K331" s="3">
        <v>1288</v>
      </c>
      <c r="L331" s="2">
        <f>N331/((2111.2)*(1-EXP(-(0.024888)*I331))^(1.82531))</f>
        <v>1.1458777599788377</v>
      </c>
      <c r="M331" s="1">
        <v>48.32</v>
      </c>
      <c r="N331" s="1">
        <v>447.3</v>
      </c>
      <c r="O331" s="1">
        <v>177.453</v>
      </c>
      <c r="P331" s="1">
        <v>7.09</v>
      </c>
      <c r="Q331" s="1">
        <v>22.51</v>
      </c>
      <c r="R331" s="1">
        <v>8.7799999999999994</v>
      </c>
      <c r="S331" s="1">
        <v>42.23</v>
      </c>
      <c r="X331" s="1">
        <v>0.06</v>
      </c>
      <c r="Y331" s="1">
        <v>0.02</v>
      </c>
      <c r="Z331" s="1">
        <v>0.08</v>
      </c>
      <c r="AB331" s="1">
        <v>3.08</v>
      </c>
      <c r="AD331" s="1">
        <v>37.710999999999999</v>
      </c>
      <c r="AG331" s="1">
        <v>3.89</v>
      </c>
      <c r="AH331" s="1">
        <v>0.38</v>
      </c>
      <c r="AI331" s="1">
        <v>21.86</v>
      </c>
      <c r="AJ331" s="1" t="s">
        <v>406</v>
      </c>
      <c r="AK331" s="19">
        <v>56</v>
      </c>
      <c r="AL331" s="19">
        <v>84</v>
      </c>
      <c r="AN331" s="3">
        <v>1974</v>
      </c>
      <c r="AO331" s="31" t="s">
        <v>5340</v>
      </c>
      <c r="AQ331">
        <v>80444</v>
      </c>
      <c r="AR331" s="1" t="s">
        <v>576</v>
      </c>
    </row>
    <row r="332" spans="1:44" x14ac:dyDescent="0.25">
      <c r="A332" s="1">
        <v>412</v>
      </c>
      <c r="B332" s="1" t="s">
        <v>1233</v>
      </c>
      <c r="C332" s="1">
        <v>101</v>
      </c>
      <c r="D332" s="1" t="s">
        <v>6483</v>
      </c>
      <c r="E332" s="1" t="s">
        <v>706</v>
      </c>
      <c r="F332" s="33" t="s">
        <v>859</v>
      </c>
      <c r="G332" s="1">
        <v>6</v>
      </c>
      <c r="H332" s="1">
        <v>67</v>
      </c>
      <c r="I332" s="1">
        <v>22.2</v>
      </c>
      <c r="J332" s="1">
        <v>29.1</v>
      </c>
      <c r="K332" s="3">
        <v>704</v>
      </c>
      <c r="L332" s="2">
        <f>N332/((1963.5)*(1-EXP(-(0.024337)*I332))^(1.76926))</f>
        <v>1.0639819288583012</v>
      </c>
      <c r="M332" s="1">
        <v>46.98</v>
      </c>
      <c r="N332" s="1">
        <v>445.3</v>
      </c>
      <c r="O332" s="1">
        <v>189.67</v>
      </c>
      <c r="P332" s="1">
        <v>5.99</v>
      </c>
      <c r="Q332" s="1">
        <v>22.89</v>
      </c>
      <c r="R332" s="1">
        <v>9.43</v>
      </c>
      <c r="S332" s="1">
        <v>47.25</v>
      </c>
      <c r="X332" s="1">
        <v>0.8</v>
      </c>
      <c r="Y332" s="1">
        <v>0.02</v>
      </c>
      <c r="Z332" s="1">
        <v>0.82</v>
      </c>
      <c r="AB332" s="1">
        <v>3.14</v>
      </c>
      <c r="AG332" s="1">
        <v>6.54</v>
      </c>
      <c r="AH332" s="1">
        <v>0.5</v>
      </c>
      <c r="AI332" s="1">
        <v>21.1</v>
      </c>
      <c r="AJ332" s="1" t="s">
        <v>406</v>
      </c>
      <c r="AK332" s="19">
        <v>56</v>
      </c>
      <c r="AL332" s="19">
        <v>84</v>
      </c>
      <c r="AN332" s="3">
        <v>1990</v>
      </c>
      <c r="AO332" s="31" t="s">
        <v>5340</v>
      </c>
      <c r="AQ332">
        <v>80444</v>
      </c>
      <c r="AR332" s="1" t="s">
        <v>576</v>
      </c>
    </row>
    <row r="333" spans="1:44" x14ac:dyDescent="0.25">
      <c r="A333" s="1">
        <v>413</v>
      </c>
      <c r="B333" s="1" t="s">
        <v>1233</v>
      </c>
      <c r="C333" s="1">
        <v>101</v>
      </c>
      <c r="D333" s="1" t="s">
        <v>6483</v>
      </c>
      <c r="E333" s="1" t="s">
        <v>706</v>
      </c>
      <c r="F333" s="1" t="s">
        <v>445</v>
      </c>
      <c r="G333" s="1">
        <v>6</v>
      </c>
      <c r="H333" s="1">
        <v>72</v>
      </c>
      <c r="I333" s="1">
        <v>25.6</v>
      </c>
      <c r="J333" s="1">
        <v>27.8</v>
      </c>
      <c r="K333" s="3">
        <v>738</v>
      </c>
      <c r="L333" s="2">
        <f>N333/((1963.5)*(1-EXP(-(0.024337)*I333))^(1.76926))</f>
        <v>1.0042345033955338</v>
      </c>
      <c r="M333" s="1">
        <v>44.8</v>
      </c>
      <c r="N333" s="1">
        <v>506.2</v>
      </c>
      <c r="O333" s="1">
        <v>205.51</v>
      </c>
      <c r="P333" s="1">
        <v>6.58</v>
      </c>
      <c r="Q333" s="1">
        <v>25.87</v>
      </c>
      <c r="R333" s="1">
        <v>9.9700000000000006</v>
      </c>
      <c r="S333" s="1">
        <v>51.07</v>
      </c>
      <c r="X333" s="1">
        <v>1.98</v>
      </c>
      <c r="Y333" s="1">
        <v>0.49</v>
      </c>
      <c r="Z333" s="1">
        <v>2.4700000000000002</v>
      </c>
      <c r="AB333" s="1">
        <v>3.16</v>
      </c>
      <c r="AG333" s="1">
        <v>4.9800000000000004</v>
      </c>
      <c r="AH333" s="1">
        <v>0.73</v>
      </c>
      <c r="AI333" s="1">
        <v>22.29</v>
      </c>
      <c r="AJ333" s="1" t="s">
        <v>406</v>
      </c>
      <c r="AK333" s="19">
        <v>56</v>
      </c>
      <c r="AL333" s="19">
        <v>84</v>
      </c>
      <c r="AN333" s="3">
        <v>1990</v>
      </c>
      <c r="AO333" s="31" t="s">
        <v>5340</v>
      </c>
      <c r="AQ333">
        <v>80444</v>
      </c>
      <c r="AR333" s="1" t="s">
        <v>576</v>
      </c>
    </row>
    <row r="334" spans="1:44" x14ac:dyDescent="0.25">
      <c r="A334" s="1">
        <v>414</v>
      </c>
      <c r="B334" s="1" t="s">
        <v>1233</v>
      </c>
      <c r="C334" s="1">
        <v>101</v>
      </c>
      <c r="D334" s="1" t="s">
        <v>5750</v>
      </c>
      <c r="E334" s="1" t="s">
        <v>740</v>
      </c>
      <c r="F334" s="1" t="s">
        <v>445</v>
      </c>
      <c r="G334" s="1">
        <v>6</v>
      </c>
      <c r="H334" s="1">
        <v>62</v>
      </c>
      <c r="I334" s="1">
        <v>22.8</v>
      </c>
      <c r="J334" s="1">
        <v>30.1</v>
      </c>
      <c r="K334" s="3">
        <v>288</v>
      </c>
      <c r="L334" s="2">
        <f>N334/((1963.5)*(1-EXP(-(0.024337)*I334))^(1.76926))</f>
        <v>0.31225503143570477</v>
      </c>
      <c r="M334" s="1">
        <v>12.93</v>
      </c>
      <c r="N334" s="1">
        <v>135.4</v>
      </c>
      <c r="O334" s="1">
        <v>52.82</v>
      </c>
      <c r="Q334" s="1">
        <v>12.48</v>
      </c>
      <c r="R334" s="1">
        <v>2.84</v>
      </c>
      <c r="X334" s="1">
        <v>2.0099999999999998</v>
      </c>
      <c r="Y334" s="1">
        <v>0.02</v>
      </c>
      <c r="Z334" s="1">
        <v>2.0299999999999998</v>
      </c>
      <c r="AB334" s="1">
        <v>3.42</v>
      </c>
      <c r="AG334" s="1">
        <v>0.98</v>
      </c>
      <c r="AI334" s="1">
        <v>12.43</v>
      </c>
      <c r="AJ334" s="1" t="s">
        <v>406</v>
      </c>
      <c r="AK334" s="19">
        <v>56</v>
      </c>
      <c r="AL334" s="19">
        <v>84</v>
      </c>
      <c r="AN334" s="3">
        <v>1990</v>
      </c>
      <c r="AO334" s="31" t="s">
        <v>5340</v>
      </c>
      <c r="AQ334">
        <v>80444</v>
      </c>
      <c r="AR334" s="1" t="s">
        <v>591</v>
      </c>
    </row>
    <row r="335" spans="1:44" x14ac:dyDescent="0.25">
      <c r="A335" s="1">
        <v>416</v>
      </c>
      <c r="B335" s="1" t="s">
        <v>3916</v>
      </c>
      <c r="C335" s="1">
        <v>124</v>
      </c>
      <c r="D335" s="1" t="s">
        <v>6157</v>
      </c>
      <c r="E335" s="1" t="s">
        <v>706</v>
      </c>
      <c r="F335" s="1" t="s">
        <v>445</v>
      </c>
      <c r="G335" s="1">
        <v>6</v>
      </c>
      <c r="H335" s="1">
        <v>36</v>
      </c>
      <c r="I335" s="1">
        <v>14</v>
      </c>
      <c r="J335" s="1">
        <v>10.1</v>
      </c>
      <c r="K335" s="3">
        <v>4873</v>
      </c>
      <c r="L335" s="2">
        <f>N335/((17848.7)*(1-EXP(-(0.003475)*I335))^(1.61462))</f>
        <v>1.9632448829554789</v>
      </c>
      <c r="M335" s="1">
        <v>32.369999999999997</v>
      </c>
      <c r="N335" s="1">
        <v>255.7</v>
      </c>
      <c r="O335" s="1">
        <v>141.596</v>
      </c>
      <c r="Q335" s="1">
        <v>18.024000000000001</v>
      </c>
      <c r="R335" s="1">
        <v>6.4119999999999999</v>
      </c>
      <c r="Z335" s="1">
        <v>0.1</v>
      </c>
      <c r="AB335" s="1">
        <v>9.1999999999999998E-2</v>
      </c>
      <c r="AG335" s="1">
        <v>1.6259999999999999</v>
      </c>
      <c r="AI335" s="1">
        <v>7.63</v>
      </c>
      <c r="AJ335" s="1" t="s">
        <v>406</v>
      </c>
      <c r="AK335" s="19">
        <v>56</v>
      </c>
      <c r="AL335" s="19">
        <v>84</v>
      </c>
      <c r="AN335" s="3">
        <v>1990</v>
      </c>
      <c r="AO335" s="31" t="s">
        <v>5340</v>
      </c>
      <c r="AQ335">
        <v>80444</v>
      </c>
      <c r="AR335" s="1" t="s">
        <v>591</v>
      </c>
    </row>
    <row r="336" spans="1:44" x14ac:dyDescent="0.25">
      <c r="A336" s="1">
        <v>418</v>
      </c>
      <c r="B336" s="1" t="s">
        <v>1233</v>
      </c>
      <c r="C336" s="1">
        <v>101</v>
      </c>
      <c r="D336" s="1" t="s">
        <v>6489</v>
      </c>
      <c r="E336" s="1" t="s">
        <v>706</v>
      </c>
      <c r="F336" s="1" t="s">
        <v>445</v>
      </c>
      <c r="G336" s="1">
        <v>9</v>
      </c>
      <c r="H336" s="1">
        <v>16</v>
      </c>
      <c r="I336" s="1">
        <v>3.2</v>
      </c>
      <c r="J336" s="1">
        <v>1.9</v>
      </c>
      <c r="K336" s="3">
        <v>26028</v>
      </c>
      <c r="L336" s="2">
        <f>N336/((1581.94)*(1-EXP(-(0.021301)*I336))^(1.51716))</f>
        <v>1.4371298176352076</v>
      </c>
      <c r="M336" s="1">
        <v>11.55</v>
      </c>
      <c r="N336" s="1">
        <v>36.700000000000003</v>
      </c>
      <c r="O336" s="1">
        <v>12.773</v>
      </c>
      <c r="P336" s="1">
        <v>2.4900000000000002</v>
      </c>
      <c r="Q336" s="1">
        <v>2.3149999999999999</v>
      </c>
      <c r="R336" s="1">
        <v>2.766</v>
      </c>
      <c r="S336" s="1">
        <v>5.4889999999999999</v>
      </c>
      <c r="X336" s="1">
        <v>0.35899999999999999</v>
      </c>
      <c r="Y336" s="1">
        <v>0.24399999999999999</v>
      </c>
      <c r="Z336" s="1">
        <v>0.60299999999999998</v>
      </c>
      <c r="AB336" s="1">
        <v>0.35299999999999998</v>
      </c>
      <c r="AG336" s="1">
        <v>1.371</v>
      </c>
      <c r="AH336" s="1">
        <v>7.0000000000000001E-3</v>
      </c>
      <c r="AI336" s="1">
        <v>9.01</v>
      </c>
      <c r="AJ336" s="28" t="s">
        <v>406</v>
      </c>
      <c r="AK336" s="19">
        <v>56</v>
      </c>
      <c r="AL336" s="19">
        <v>82.5</v>
      </c>
      <c r="AN336" s="3">
        <v>1990</v>
      </c>
      <c r="AO336" s="31" t="s">
        <v>5340</v>
      </c>
      <c r="AQ336">
        <v>80444</v>
      </c>
      <c r="AR336" s="1" t="s">
        <v>591</v>
      </c>
    </row>
    <row r="337" spans="1:50" x14ac:dyDescent="0.25">
      <c r="A337" s="1">
        <v>419</v>
      </c>
      <c r="B337" s="1" t="s">
        <v>1233</v>
      </c>
      <c r="C337" s="1">
        <v>101</v>
      </c>
      <c r="D337" s="1" t="s">
        <v>6483</v>
      </c>
      <c r="E337" s="1" t="s">
        <v>706</v>
      </c>
      <c r="F337" s="1" t="s">
        <v>445</v>
      </c>
      <c r="G337" s="1">
        <v>8</v>
      </c>
      <c r="H337" s="1">
        <v>34</v>
      </c>
      <c r="I337" s="1">
        <v>8.4</v>
      </c>
      <c r="J337" s="1">
        <v>5.5</v>
      </c>
      <c r="K337" s="3">
        <v>9518</v>
      </c>
      <c r="L337" s="2">
        <f>N337/((1668.67)*(1-EXP(-(0.022864)*I337))^(1.61028))</f>
        <v>1.7950004098822898</v>
      </c>
      <c r="M337" s="1">
        <v>24.37</v>
      </c>
      <c r="N337" s="1">
        <v>180.5</v>
      </c>
      <c r="O337" s="1">
        <v>68.942999999999998</v>
      </c>
      <c r="P337" s="1">
        <v>7.0970000000000004</v>
      </c>
      <c r="Q337" s="1">
        <v>4.6920000000000002</v>
      </c>
      <c r="R337" s="1">
        <v>4.4989999999999997</v>
      </c>
      <c r="S337" s="1">
        <v>18.89</v>
      </c>
      <c r="X337" s="1">
        <v>8.5999999999999993E-2</v>
      </c>
      <c r="Y337" s="1">
        <v>5.0999999999999997E-2</v>
      </c>
      <c r="Z337" s="1">
        <v>0.13700000000000001</v>
      </c>
      <c r="AB337" s="1">
        <v>0.39500000000000002</v>
      </c>
      <c r="AG337" s="1">
        <v>2.76</v>
      </c>
      <c r="AH337" s="1">
        <v>0.01</v>
      </c>
      <c r="AI337" s="1">
        <v>18.934000000000001</v>
      </c>
      <c r="AJ337" s="28" t="s">
        <v>406</v>
      </c>
      <c r="AK337" s="19">
        <v>56</v>
      </c>
      <c r="AL337" s="19">
        <v>82.5</v>
      </c>
      <c r="AN337" s="3">
        <v>1990</v>
      </c>
      <c r="AO337" s="31" t="s">
        <v>5340</v>
      </c>
      <c r="AQ337">
        <v>80444</v>
      </c>
      <c r="AR337" s="1" t="s">
        <v>591</v>
      </c>
    </row>
    <row r="338" spans="1:50" x14ac:dyDescent="0.25">
      <c r="A338" s="1">
        <v>420</v>
      </c>
      <c r="B338" s="1" t="s">
        <v>1233</v>
      </c>
      <c r="C338" s="1">
        <v>101</v>
      </c>
      <c r="D338" s="1" t="s">
        <v>5627</v>
      </c>
      <c r="E338" s="1" t="s">
        <v>706</v>
      </c>
      <c r="F338" s="1" t="s">
        <v>445</v>
      </c>
      <c r="G338" s="1">
        <v>8</v>
      </c>
      <c r="H338" s="1">
        <v>62</v>
      </c>
      <c r="I338" s="1">
        <v>15.3</v>
      </c>
      <c r="J338" s="1">
        <v>13.4</v>
      </c>
      <c r="K338" s="3">
        <v>2898</v>
      </c>
      <c r="L338" s="2">
        <f>N338/((1668.67)*(1-EXP(-(0.022864)*I338))^(1.61028))</f>
        <v>1.4915172893487723</v>
      </c>
      <c r="M338" s="1">
        <v>40.86</v>
      </c>
      <c r="N338" s="1">
        <v>348.9</v>
      </c>
      <c r="O338" s="1">
        <v>129.33699999999999</v>
      </c>
      <c r="P338" s="1">
        <v>15.646000000000001</v>
      </c>
      <c r="Q338" s="1">
        <v>8.1549999999999994</v>
      </c>
      <c r="R338" s="1">
        <v>4.6630000000000003</v>
      </c>
      <c r="S338" s="1">
        <v>34.661999999999999</v>
      </c>
      <c r="X338" s="1">
        <v>4.9000000000000002E-2</v>
      </c>
      <c r="AB338" s="1">
        <v>1.3009999999999999</v>
      </c>
      <c r="AG338" s="1">
        <v>3.2949999999999999</v>
      </c>
      <c r="AH338" s="1">
        <v>0.41199999999999998</v>
      </c>
      <c r="AI338" s="1">
        <v>23.042000000000002</v>
      </c>
      <c r="AJ338" s="28" t="s">
        <v>406</v>
      </c>
      <c r="AK338" s="19">
        <v>56</v>
      </c>
      <c r="AL338" s="19">
        <v>82.5</v>
      </c>
      <c r="AN338" s="3">
        <v>1990</v>
      </c>
      <c r="AO338" s="31" t="s">
        <v>5340</v>
      </c>
      <c r="AQ338">
        <v>80444</v>
      </c>
      <c r="AR338" s="1" t="s">
        <v>591</v>
      </c>
    </row>
    <row r="339" spans="1:50" x14ac:dyDescent="0.25">
      <c r="A339" s="1">
        <v>421</v>
      </c>
      <c r="B339" s="1" t="s">
        <v>1233</v>
      </c>
      <c r="C339" s="1">
        <v>101</v>
      </c>
      <c r="D339" s="1" t="s">
        <v>5627</v>
      </c>
      <c r="E339" s="1" t="s">
        <v>706</v>
      </c>
      <c r="F339" s="1" t="s">
        <v>445</v>
      </c>
      <c r="G339" s="1">
        <v>8</v>
      </c>
      <c r="H339" s="1">
        <v>99</v>
      </c>
      <c r="I339" s="1">
        <v>21.8</v>
      </c>
      <c r="J339" s="1">
        <v>25</v>
      </c>
      <c r="K339" s="3">
        <v>573</v>
      </c>
      <c r="L339" s="2">
        <f>N339/((1668.67)*(1-EXP(-(0.022864)*I339))^(1.61028))</f>
        <v>0.98690726220250014</v>
      </c>
      <c r="M339" s="1">
        <v>33.64</v>
      </c>
      <c r="N339" s="1">
        <v>365.3</v>
      </c>
      <c r="O339" s="1">
        <v>142.72</v>
      </c>
      <c r="P339" s="1">
        <v>19.192</v>
      </c>
      <c r="Q339" s="1">
        <v>10.273999999999999</v>
      </c>
      <c r="R339" s="1">
        <v>5.8890000000000002</v>
      </c>
      <c r="S339" s="1">
        <v>45.241999999999997</v>
      </c>
      <c r="X339" s="1">
        <v>0.56299999999999994</v>
      </c>
      <c r="Y339" s="1">
        <v>0.186</v>
      </c>
      <c r="Z339" s="1">
        <v>0.749</v>
      </c>
      <c r="AB339" s="1">
        <v>1.532</v>
      </c>
      <c r="AG339" s="1">
        <v>2.8450000000000002</v>
      </c>
      <c r="AH339" s="1">
        <v>0.499</v>
      </c>
      <c r="AI339" s="1">
        <v>26.45</v>
      </c>
      <c r="AJ339" s="28" t="s">
        <v>406</v>
      </c>
      <c r="AK339" s="19">
        <v>56</v>
      </c>
      <c r="AL339" s="19">
        <v>82.5</v>
      </c>
      <c r="AN339" s="3">
        <v>1990</v>
      </c>
      <c r="AO339" s="31" t="s">
        <v>5340</v>
      </c>
      <c r="AQ339">
        <v>80444</v>
      </c>
      <c r="AR339" s="1" t="s">
        <v>591</v>
      </c>
      <c r="AU339" s="32"/>
      <c r="AV339" s="32"/>
      <c r="AW339" s="32"/>
      <c r="AX339" s="32"/>
    </row>
    <row r="340" spans="1:50" x14ac:dyDescent="0.25">
      <c r="A340" s="1">
        <v>422</v>
      </c>
      <c r="B340" s="1" t="s">
        <v>1233</v>
      </c>
      <c r="C340" s="1">
        <v>101</v>
      </c>
      <c r="D340" s="1" t="s">
        <v>6490</v>
      </c>
      <c r="E340" s="1" t="s">
        <v>706</v>
      </c>
      <c r="F340" s="1" t="s">
        <v>445</v>
      </c>
      <c r="G340" s="1">
        <v>8</v>
      </c>
      <c r="H340" s="1">
        <v>105</v>
      </c>
      <c r="I340" s="1">
        <v>22</v>
      </c>
      <c r="J340" s="1">
        <v>21.2</v>
      </c>
      <c r="K340" s="3">
        <v>1446</v>
      </c>
      <c r="L340" s="2">
        <f>N340/((1668.67)*(1-EXP(-(0.022864)*I340))^(1.61028))</f>
        <v>1.260805444801969</v>
      </c>
      <c r="M340" s="1">
        <v>49.84</v>
      </c>
      <c r="N340" s="1">
        <v>472</v>
      </c>
      <c r="O340" s="1">
        <v>183.81800000000001</v>
      </c>
      <c r="P340" s="1">
        <v>14.336</v>
      </c>
      <c r="Q340" s="1">
        <v>11.79</v>
      </c>
      <c r="R340" s="1">
        <v>6.1959999999999997</v>
      </c>
      <c r="S340" s="1">
        <v>59.264000000000003</v>
      </c>
      <c r="X340" s="1">
        <v>8.0000000000000002E-3</v>
      </c>
      <c r="Z340" s="1">
        <v>8.0000000000000002E-3</v>
      </c>
      <c r="AB340" s="1">
        <v>1.919</v>
      </c>
      <c r="AD340" s="1">
        <v>3.89</v>
      </c>
      <c r="AE340" s="1">
        <v>0.52</v>
      </c>
      <c r="AF340" s="1">
        <v>4.41</v>
      </c>
      <c r="AG340" s="1">
        <v>1.47</v>
      </c>
      <c r="AH340" s="1">
        <v>0.63700000000000001</v>
      </c>
      <c r="AI340" s="1">
        <v>41.055</v>
      </c>
      <c r="AJ340" s="28" t="s">
        <v>406</v>
      </c>
      <c r="AK340" s="20">
        <v>54.33</v>
      </c>
      <c r="AL340" s="19">
        <v>82.5</v>
      </c>
      <c r="AN340" s="3">
        <v>1988</v>
      </c>
      <c r="AO340" s="31" t="s">
        <v>5340</v>
      </c>
      <c r="AQ340">
        <v>80809</v>
      </c>
      <c r="AR340" s="1" t="s">
        <v>591</v>
      </c>
    </row>
    <row r="341" spans="1:50" x14ac:dyDescent="0.25">
      <c r="A341" s="1">
        <v>424</v>
      </c>
      <c r="B341" s="1" t="s">
        <v>1233</v>
      </c>
      <c r="C341" s="1">
        <v>101</v>
      </c>
      <c r="D341" s="33" t="s">
        <v>851</v>
      </c>
      <c r="E341" s="1" t="s">
        <v>706</v>
      </c>
      <c r="F341" s="1" t="s">
        <v>445</v>
      </c>
      <c r="H341" s="1">
        <v>12</v>
      </c>
      <c r="J341" s="1"/>
      <c r="O341" s="1">
        <v>10.754</v>
      </c>
      <c r="Q341" s="1">
        <v>3.355</v>
      </c>
      <c r="R341" s="1">
        <v>6.3609999999999998</v>
      </c>
      <c r="Y341" s="1">
        <v>0.23100000000000001</v>
      </c>
      <c r="AB341" s="1">
        <v>9.4E-2</v>
      </c>
      <c r="AI341" s="1">
        <v>8.4890000000000008</v>
      </c>
      <c r="AJ341" s="28" t="s">
        <v>406</v>
      </c>
      <c r="AK341" s="19">
        <v>56</v>
      </c>
      <c r="AL341" s="19">
        <v>82.5</v>
      </c>
      <c r="AN341" s="3">
        <v>1990</v>
      </c>
      <c r="AO341" s="31" t="s">
        <v>5340</v>
      </c>
      <c r="AQ341">
        <v>80444</v>
      </c>
      <c r="AR341" s="1" t="s">
        <v>591</v>
      </c>
    </row>
    <row r="342" spans="1:50" x14ac:dyDescent="0.25">
      <c r="A342" s="1">
        <v>425</v>
      </c>
      <c r="B342" s="1" t="s">
        <v>1233</v>
      </c>
      <c r="C342" s="1">
        <v>101</v>
      </c>
      <c r="D342" s="1" t="s">
        <v>6483</v>
      </c>
      <c r="E342" s="1" t="s">
        <v>706</v>
      </c>
      <c r="F342" s="1" t="s">
        <v>445</v>
      </c>
      <c r="G342" s="1">
        <v>7</v>
      </c>
      <c r="H342" s="1">
        <v>35</v>
      </c>
      <c r="I342" s="1">
        <v>11.7</v>
      </c>
      <c r="J342" s="1">
        <v>7.4</v>
      </c>
      <c r="K342" s="3">
        <v>832</v>
      </c>
      <c r="L342" s="2">
        <f>N342/((1824.17)*(1-EXP(-(0.023514)*I342))^(1.69151))</f>
        <v>0.85541949476377155</v>
      </c>
      <c r="M342" s="1">
        <v>21.15</v>
      </c>
      <c r="N342" s="1">
        <v>140.1</v>
      </c>
      <c r="O342" s="1">
        <v>49.701999999999998</v>
      </c>
      <c r="Q342" s="1">
        <v>8.8330000000000002</v>
      </c>
      <c r="R342" s="1">
        <v>7.5910000000000002</v>
      </c>
      <c r="S342" s="1">
        <v>14.21</v>
      </c>
      <c r="Y342" s="1">
        <v>1.377</v>
      </c>
      <c r="AB342" s="1">
        <v>0.32900000000000001</v>
      </c>
      <c r="AI342" s="1">
        <v>22.466000000000001</v>
      </c>
      <c r="AJ342" s="28" t="s">
        <v>406</v>
      </c>
      <c r="AK342" s="19">
        <v>56</v>
      </c>
      <c r="AL342" s="19">
        <v>82.5</v>
      </c>
      <c r="AN342" s="3">
        <v>1990</v>
      </c>
      <c r="AO342" s="31" t="s">
        <v>5340</v>
      </c>
      <c r="AQ342">
        <v>80444</v>
      </c>
      <c r="AR342" s="1" t="s">
        <v>591</v>
      </c>
    </row>
    <row r="343" spans="1:50" x14ac:dyDescent="0.25">
      <c r="A343" s="1">
        <v>426</v>
      </c>
      <c r="B343" s="1" t="s">
        <v>1233</v>
      </c>
      <c r="C343" s="1">
        <v>101</v>
      </c>
      <c r="D343" s="1" t="s">
        <v>6483</v>
      </c>
      <c r="E343" s="1" t="s">
        <v>706</v>
      </c>
      <c r="F343" s="1" t="s">
        <v>445</v>
      </c>
      <c r="G343" s="1">
        <v>6</v>
      </c>
      <c r="H343" s="1">
        <v>45</v>
      </c>
      <c r="I343" s="1">
        <v>17.899999999999999</v>
      </c>
      <c r="J343" s="1">
        <v>16.600000000000001</v>
      </c>
      <c r="K343" s="3">
        <v>1546</v>
      </c>
      <c r="L343" s="2">
        <f>N343/((1963.5)*(1-EXP(-(0.024337)*I343))^(1.76926))</f>
        <v>0.98219178390282003</v>
      </c>
      <c r="M343" s="1">
        <v>39.200000000000003</v>
      </c>
      <c r="N343" s="1">
        <v>305.8</v>
      </c>
      <c r="O343" s="1">
        <v>137.26499999999999</v>
      </c>
      <c r="Q343" s="1">
        <v>9.1579999999999995</v>
      </c>
      <c r="R343" s="1">
        <v>7.42</v>
      </c>
      <c r="X343" s="1">
        <v>2.1999999999999999E-2</v>
      </c>
      <c r="AB343" s="1">
        <v>0.41299999999999998</v>
      </c>
      <c r="AI343" s="1">
        <v>26.14</v>
      </c>
      <c r="AJ343" s="28" t="s">
        <v>406</v>
      </c>
      <c r="AK343" s="19">
        <v>56</v>
      </c>
      <c r="AL343" s="19">
        <v>82.5</v>
      </c>
      <c r="AN343" s="3">
        <v>1990</v>
      </c>
      <c r="AO343" s="31" t="s">
        <v>5340</v>
      </c>
      <c r="AQ343">
        <v>80444</v>
      </c>
      <c r="AR343" s="1" t="s">
        <v>591</v>
      </c>
    </row>
    <row r="344" spans="1:50" x14ac:dyDescent="0.25">
      <c r="A344" s="1">
        <v>427</v>
      </c>
      <c r="B344" s="1" t="s">
        <v>1233</v>
      </c>
      <c r="C344" s="1">
        <v>101</v>
      </c>
      <c r="D344" s="1" t="s">
        <v>6385</v>
      </c>
      <c r="E344" s="1" t="s">
        <v>706</v>
      </c>
      <c r="F344" s="1" t="s">
        <v>445</v>
      </c>
      <c r="G344" s="1">
        <v>6</v>
      </c>
      <c r="H344" s="1">
        <v>69</v>
      </c>
      <c r="I344" s="1">
        <v>22.7</v>
      </c>
      <c r="J344" s="1">
        <v>27.7</v>
      </c>
      <c r="K344" s="3">
        <v>615</v>
      </c>
      <c r="L344" s="2">
        <f>N344/((1963.5)*(1-EXP(-(0.024337)*I344))^(1.76926))</f>
        <v>0.95058525482634626</v>
      </c>
      <c r="M344" s="1">
        <v>37.82</v>
      </c>
      <c r="N344" s="1">
        <v>409.8</v>
      </c>
      <c r="O344" s="1">
        <v>175.98099999999999</v>
      </c>
      <c r="P344" s="1">
        <v>14.43</v>
      </c>
      <c r="Q344" s="1">
        <v>24.535</v>
      </c>
      <c r="R344" s="1">
        <v>9.6359999999999992</v>
      </c>
      <c r="S344" s="1">
        <v>50.110999999999997</v>
      </c>
      <c r="X344" s="1">
        <v>5.8000000000000003E-2</v>
      </c>
      <c r="Y344" s="1">
        <v>2.1999999999999999E-2</v>
      </c>
      <c r="Z344" s="1">
        <v>0.08</v>
      </c>
      <c r="AB344" s="1">
        <v>0.77800000000000002</v>
      </c>
      <c r="AI344" s="1">
        <v>27.59</v>
      </c>
      <c r="AJ344" s="28" t="s">
        <v>406</v>
      </c>
      <c r="AK344" s="19">
        <v>56</v>
      </c>
      <c r="AL344" s="19">
        <v>82.5</v>
      </c>
      <c r="AN344" s="3">
        <v>1990</v>
      </c>
      <c r="AO344" s="31" t="s">
        <v>5340</v>
      </c>
      <c r="AQ344">
        <v>80444</v>
      </c>
      <c r="AR344" s="1" t="s">
        <v>591</v>
      </c>
    </row>
    <row r="345" spans="1:50" x14ac:dyDescent="0.25">
      <c r="A345" s="1">
        <v>428</v>
      </c>
      <c r="B345" s="1" t="s">
        <v>1233</v>
      </c>
      <c r="C345" s="1">
        <v>101</v>
      </c>
      <c r="D345" s="1" t="s">
        <v>5627</v>
      </c>
      <c r="E345" s="1" t="s">
        <v>706</v>
      </c>
      <c r="F345" s="1" t="s">
        <v>445</v>
      </c>
      <c r="G345" s="1">
        <v>6</v>
      </c>
      <c r="H345" s="1">
        <v>83</v>
      </c>
      <c r="I345" s="1">
        <v>26.4</v>
      </c>
      <c r="J345" s="1">
        <v>36.799999999999997</v>
      </c>
      <c r="K345" s="3">
        <v>543</v>
      </c>
      <c r="L345" s="2">
        <f>N345/((1963.5)*(1-EXP(-(0.024337)*I345))^(1.76926))</f>
        <v>1.2493201365521474</v>
      </c>
      <c r="M345" s="1">
        <v>57.7</v>
      </c>
      <c r="N345" s="1">
        <v>654.79999999999995</v>
      </c>
      <c r="O345" s="1">
        <v>221.15</v>
      </c>
      <c r="P345" s="1">
        <v>15.038</v>
      </c>
      <c r="Q345" s="1">
        <v>34.563000000000002</v>
      </c>
      <c r="R345" s="1">
        <v>8.8030000000000008</v>
      </c>
      <c r="S345" s="1">
        <v>60.798000000000002</v>
      </c>
      <c r="X345" s="1">
        <v>1.099</v>
      </c>
      <c r="Y345" s="1">
        <v>0.39800000000000002</v>
      </c>
      <c r="Z345" s="1">
        <v>1.4970000000000001</v>
      </c>
      <c r="AB345" s="1">
        <v>1.248</v>
      </c>
      <c r="AI345" s="1">
        <v>30.593</v>
      </c>
      <c r="AJ345" s="28" t="s">
        <v>406</v>
      </c>
      <c r="AK345" s="19">
        <v>56</v>
      </c>
      <c r="AL345" s="19">
        <v>82.5</v>
      </c>
      <c r="AN345" s="3">
        <v>1990</v>
      </c>
      <c r="AO345" s="31" t="s">
        <v>5340</v>
      </c>
      <c r="AQ345">
        <v>80444</v>
      </c>
      <c r="AR345" s="1" t="s">
        <v>591</v>
      </c>
    </row>
    <row r="346" spans="1:50" x14ac:dyDescent="0.25">
      <c r="A346" s="1">
        <v>430</v>
      </c>
      <c r="B346" s="1" t="s">
        <v>1233</v>
      </c>
      <c r="C346" s="1">
        <v>101</v>
      </c>
      <c r="D346" s="1" t="s">
        <v>5627</v>
      </c>
      <c r="E346" s="1" t="s">
        <v>706</v>
      </c>
      <c r="F346" s="1" t="s">
        <v>445</v>
      </c>
      <c r="G346" s="1">
        <v>5</v>
      </c>
      <c r="H346" s="1">
        <v>135</v>
      </c>
      <c r="I346" s="1">
        <v>35.700000000000003</v>
      </c>
      <c r="J346" s="1">
        <v>40.6</v>
      </c>
      <c r="K346" s="3">
        <v>272</v>
      </c>
      <c r="L346" s="2">
        <f>N346/((2111.2)*(1-EXP(-(0.024888)*I346))^(1.82531))</f>
        <v>0.69266271420811165</v>
      </c>
      <c r="M346" s="1">
        <v>37.15</v>
      </c>
      <c r="N346" s="1">
        <v>556</v>
      </c>
      <c r="O346" s="1">
        <v>273.88400000000001</v>
      </c>
      <c r="P346" s="1">
        <v>17.259</v>
      </c>
      <c r="Q346" s="1">
        <v>12.532</v>
      </c>
      <c r="R346" s="1">
        <v>7.89</v>
      </c>
      <c r="S346" s="1">
        <v>63.607999999999997</v>
      </c>
      <c r="X346" s="1">
        <v>0.95699999999999996</v>
      </c>
      <c r="Y346" s="1">
        <v>1.35</v>
      </c>
      <c r="Z346" s="1">
        <v>2.3069999999999999</v>
      </c>
      <c r="AB346" s="1">
        <v>1.6970000000000001</v>
      </c>
      <c r="AI346" s="1">
        <v>27.273</v>
      </c>
      <c r="AJ346" s="28" t="s">
        <v>406</v>
      </c>
      <c r="AK346" s="19">
        <v>56</v>
      </c>
      <c r="AL346" s="19">
        <v>82.5</v>
      </c>
      <c r="AN346" s="3">
        <v>1990</v>
      </c>
      <c r="AO346" s="31" t="s">
        <v>5340</v>
      </c>
      <c r="AQ346">
        <v>80444</v>
      </c>
      <c r="AR346" s="1" t="s">
        <v>591</v>
      </c>
    </row>
    <row r="347" spans="1:50" x14ac:dyDescent="0.25">
      <c r="A347" s="1">
        <v>432</v>
      </c>
      <c r="B347" s="1" t="s">
        <v>3916</v>
      </c>
      <c r="C347" s="1">
        <v>124</v>
      </c>
      <c r="D347" s="1" t="s">
        <v>6157</v>
      </c>
      <c r="E347" s="1" t="s">
        <v>706</v>
      </c>
      <c r="G347" s="1">
        <v>6</v>
      </c>
      <c r="H347" s="1">
        <v>36</v>
      </c>
      <c r="I347" s="1">
        <v>14</v>
      </c>
      <c r="J347" s="1">
        <v>10.199999999999999</v>
      </c>
      <c r="K347" s="3">
        <v>4873</v>
      </c>
      <c r="L347" s="2">
        <f>N347/((17848.7)*(1-EXP(-(0.003475)*I347))^(1.61462))</f>
        <v>1.6315586141104392</v>
      </c>
      <c r="M347" s="1">
        <v>32.369999999999997</v>
      </c>
      <c r="N347" s="1">
        <v>212.5</v>
      </c>
      <c r="O347" s="1">
        <v>107.496</v>
      </c>
      <c r="P347" s="1">
        <v>14.941000000000001</v>
      </c>
      <c r="Q347" s="1">
        <v>20.893999999999998</v>
      </c>
      <c r="R347" s="1">
        <v>5.1420000000000003</v>
      </c>
      <c r="Z347" s="1">
        <v>9.5000000000000001E-2</v>
      </c>
      <c r="AB347" s="1">
        <v>0.69199999999999995</v>
      </c>
      <c r="AD347" s="1">
        <v>1.986</v>
      </c>
      <c r="AG347" s="1">
        <v>1.6259999999999999</v>
      </c>
      <c r="AI347" s="1">
        <v>7.63</v>
      </c>
      <c r="AJ347" s="28" t="s">
        <v>406</v>
      </c>
      <c r="AK347" s="19">
        <v>56</v>
      </c>
      <c r="AL347" s="19">
        <v>82.5</v>
      </c>
      <c r="AN347" s="3">
        <v>1974</v>
      </c>
      <c r="AO347" s="31" t="s">
        <v>5341</v>
      </c>
      <c r="AQ347">
        <v>80444</v>
      </c>
      <c r="AR347" s="1" t="s">
        <v>578</v>
      </c>
    </row>
    <row r="348" spans="1:50" x14ac:dyDescent="0.25">
      <c r="A348" s="1">
        <v>433</v>
      </c>
      <c r="B348" s="1" t="s">
        <v>3916</v>
      </c>
      <c r="C348" s="1">
        <v>124</v>
      </c>
      <c r="D348" s="1" t="s">
        <v>5601</v>
      </c>
      <c r="E348" s="1" t="s">
        <v>706</v>
      </c>
      <c r="G348" s="1">
        <v>5</v>
      </c>
      <c r="H348" s="1">
        <v>33</v>
      </c>
      <c r="I348" s="1">
        <v>16.3</v>
      </c>
      <c r="J348" s="1">
        <v>8.8000000000000007</v>
      </c>
      <c r="K348" s="3">
        <v>4230</v>
      </c>
      <c r="L348" s="2">
        <f>N348/((23820.2)*(1-EXP(-(0.003315)*I348))^(1.69896))</f>
        <v>1.1422971077020043</v>
      </c>
      <c r="M348" s="1">
        <v>25.68</v>
      </c>
      <c r="N348" s="1">
        <v>182.7</v>
      </c>
      <c r="O348" s="1">
        <v>107.626</v>
      </c>
      <c r="Q348" s="1">
        <v>8.5150000000000006</v>
      </c>
      <c r="R348" s="1">
        <v>4.0730000000000004</v>
      </c>
      <c r="X348" s="1">
        <v>0.39600000000000002</v>
      </c>
      <c r="Y348" s="1">
        <v>0.28299999999999997</v>
      </c>
      <c r="Z348" s="1">
        <v>0.67900000000000005</v>
      </c>
      <c r="AB348" s="1">
        <v>0.61199999999999999</v>
      </c>
      <c r="AD348" s="1">
        <v>2.95</v>
      </c>
      <c r="AG348" s="1">
        <v>0.72299999999999998</v>
      </c>
      <c r="AI348" s="1">
        <v>7.9640000000000004</v>
      </c>
      <c r="AJ348" s="28" t="s">
        <v>406</v>
      </c>
      <c r="AK348" s="19">
        <v>56</v>
      </c>
      <c r="AL348" s="19">
        <v>82.5</v>
      </c>
      <c r="AN348" s="3">
        <v>1974</v>
      </c>
      <c r="AO348" s="31" t="s">
        <v>5341</v>
      </c>
      <c r="AQ348">
        <v>80444</v>
      </c>
      <c r="AR348" s="1" t="s">
        <v>578</v>
      </c>
    </row>
    <row r="349" spans="1:50" x14ac:dyDescent="0.25">
      <c r="A349" s="1">
        <v>434</v>
      </c>
      <c r="B349" s="1" t="s">
        <v>3916</v>
      </c>
      <c r="C349" s="1">
        <v>124</v>
      </c>
      <c r="D349" s="1" t="s">
        <v>5601</v>
      </c>
      <c r="E349" s="1" t="s">
        <v>706</v>
      </c>
      <c r="G349" s="1">
        <v>6</v>
      </c>
      <c r="H349" s="1">
        <v>36</v>
      </c>
      <c r="I349" s="1">
        <v>13.6</v>
      </c>
      <c r="J349" s="1">
        <v>11.4</v>
      </c>
      <c r="K349" s="3">
        <v>2187</v>
      </c>
      <c r="L349" s="2">
        <f>N349/((17848.7)*(1-EXP(-(0.003475)*I349))^(1.61462))</f>
        <v>1.1171249456875239</v>
      </c>
      <c r="M349" s="1">
        <v>22.2</v>
      </c>
      <c r="N349" s="1">
        <v>139</v>
      </c>
      <c r="O349" s="1">
        <v>88.266999999999996</v>
      </c>
      <c r="Q349" s="1">
        <v>5.7519999999999998</v>
      </c>
      <c r="R349" s="1">
        <v>3.0739999999999998</v>
      </c>
      <c r="AB349" s="1">
        <v>0.49199999999999999</v>
      </c>
      <c r="AD349" s="1">
        <v>1.044</v>
      </c>
      <c r="AG349" s="1">
        <v>0.61</v>
      </c>
      <c r="AI349" s="1">
        <v>71.040000000000006</v>
      </c>
      <c r="AJ349" s="28" t="s">
        <v>406</v>
      </c>
      <c r="AK349" s="19">
        <v>56</v>
      </c>
      <c r="AL349" s="19">
        <v>82.5</v>
      </c>
      <c r="AN349" s="3">
        <v>1974</v>
      </c>
      <c r="AO349" s="31" t="s">
        <v>5341</v>
      </c>
      <c r="AQ349">
        <v>80444</v>
      </c>
      <c r="AR349" s="1" t="s">
        <v>578</v>
      </c>
    </row>
    <row r="350" spans="1:50" x14ac:dyDescent="0.25">
      <c r="A350" s="1">
        <v>438</v>
      </c>
      <c r="B350" s="1" t="s">
        <v>744</v>
      </c>
      <c r="C350" s="1">
        <v>125</v>
      </c>
      <c r="D350" s="1" t="s">
        <v>6491</v>
      </c>
      <c r="E350" s="1" t="s">
        <v>706</v>
      </c>
      <c r="G350" s="1">
        <v>5</v>
      </c>
      <c r="H350" s="1">
        <v>44</v>
      </c>
      <c r="I350" s="1">
        <v>18.399999999999999</v>
      </c>
      <c r="J350" s="1">
        <v>13.2</v>
      </c>
      <c r="K350" s="3">
        <v>1704</v>
      </c>
      <c r="L350" s="2">
        <v>0.84</v>
      </c>
      <c r="M350" s="1">
        <v>24.61</v>
      </c>
      <c r="N350" s="1">
        <v>209.9</v>
      </c>
      <c r="O350" s="1">
        <v>120.7</v>
      </c>
      <c r="Q350" s="1">
        <v>15.304</v>
      </c>
      <c r="R350" s="1">
        <v>3.2559999999999998</v>
      </c>
      <c r="X350" s="1">
        <v>4.1000000000000002E-2</v>
      </c>
      <c r="Y350" s="1">
        <v>4.0000000000000001E-3</v>
      </c>
      <c r="Z350" s="1">
        <v>4.4999999999999998E-2</v>
      </c>
      <c r="AB350" s="1">
        <v>0.71399999999999997</v>
      </c>
      <c r="AD350" s="1">
        <v>4.8449999999999998</v>
      </c>
      <c r="AG350" s="1">
        <v>2.726</v>
      </c>
      <c r="AI350" s="1">
        <v>8.6479999999999997</v>
      </c>
      <c r="AJ350" s="28" t="s">
        <v>406</v>
      </c>
      <c r="AK350" s="19">
        <v>56</v>
      </c>
      <c r="AL350" s="19">
        <v>85</v>
      </c>
      <c r="AN350" s="3">
        <v>1974</v>
      </c>
      <c r="AO350" s="31" t="s">
        <v>5341</v>
      </c>
      <c r="AQ350">
        <v>80817</v>
      </c>
      <c r="AR350" s="1" t="s">
        <v>578</v>
      </c>
    </row>
    <row r="351" spans="1:50" x14ac:dyDescent="0.25">
      <c r="A351" s="1">
        <v>439</v>
      </c>
      <c r="B351" s="1" t="s">
        <v>744</v>
      </c>
      <c r="C351" s="1">
        <v>125</v>
      </c>
      <c r="D351" s="1" t="s">
        <v>5599</v>
      </c>
      <c r="E351" s="1" t="s">
        <v>706</v>
      </c>
      <c r="F351" s="1" t="s">
        <v>445</v>
      </c>
      <c r="G351" s="1">
        <v>5</v>
      </c>
      <c r="H351" s="1">
        <v>55</v>
      </c>
      <c r="I351" s="1">
        <v>23</v>
      </c>
      <c r="J351" s="1">
        <v>20</v>
      </c>
      <c r="K351" s="3">
        <v>1458</v>
      </c>
      <c r="L351" s="2">
        <v>1.21</v>
      </c>
      <c r="M351" s="1">
        <v>41.54</v>
      </c>
      <c r="N351" s="1">
        <v>429.9</v>
      </c>
      <c r="O351" s="1">
        <v>271.18799999999999</v>
      </c>
      <c r="Q351" s="1">
        <v>23.617999999999999</v>
      </c>
      <c r="R351" s="1">
        <v>4.34</v>
      </c>
      <c r="X351" s="1">
        <v>0.78800000000000003</v>
      </c>
      <c r="Y351" s="1">
        <v>5.0999999999999997E-2</v>
      </c>
      <c r="Z351" s="1">
        <v>0.83899999999999997</v>
      </c>
      <c r="AB351" s="1">
        <v>0.64800000000000002</v>
      </c>
      <c r="AD351" s="1">
        <v>4.9359999999999999</v>
      </c>
      <c r="AG351" s="1">
        <v>3.169</v>
      </c>
      <c r="AI351" s="1">
        <v>8.468</v>
      </c>
      <c r="AJ351" s="1" t="s">
        <v>406</v>
      </c>
      <c r="AK351" s="19">
        <v>58</v>
      </c>
      <c r="AL351" s="19">
        <v>83</v>
      </c>
      <c r="AN351" s="3">
        <v>1974</v>
      </c>
      <c r="AO351" s="31" t="s">
        <v>5341</v>
      </c>
      <c r="AQ351">
        <v>80611</v>
      </c>
      <c r="AR351" s="1" t="s">
        <v>578</v>
      </c>
    </row>
    <row r="352" spans="1:50" x14ac:dyDescent="0.25">
      <c r="A352" s="1">
        <v>440</v>
      </c>
      <c r="B352" s="1" t="s">
        <v>744</v>
      </c>
      <c r="C352" s="1">
        <v>125</v>
      </c>
      <c r="D352" s="1" t="s">
        <v>6491</v>
      </c>
      <c r="E352" s="1" t="s">
        <v>706</v>
      </c>
      <c r="F352" s="1" t="s">
        <v>445</v>
      </c>
      <c r="G352" s="1">
        <v>5</v>
      </c>
      <c r="H352" s="1">
        <v>51</v>
      </c>
      <c r="I352" s="1">
        <v>22.2</v>
      </c>
      <c r="J352" s="1">
        <v>19</v>
      </c>
      <c r="K352" s="3">
        <v>1004</v>
      </c>
      <c r="L352" s="2">
        <v>0.86</v>
      </c>
      <c r="M352" s="1">
        <v>28.61</v>
      </c>
      <c r="N352" s="1">
        <v>292.39999999999998</v>
      </c>
      <c r="O352" s="1">
        <v>184.221</v>
      </c>
      <c r="Q352" s="1">
        <v>19.983000000000001</v>
      </c>
      <c r="R352" s="1">
        <v>3.8069999999999999</v>
      </c>
      <c r="X352" s="1">
        <v>2.8610000000000002</v>
      </c>
      <c r="Y352" s="1">
        <v>0.28899999999999998</v>
      </c>
      <c r="Z352" s="1">
        <v>3.15</v>
      </c>
      <c r="AB352" s="1">
        <v>1.1739999999999999</v>
      </c>
      <c r="AD352" s="1">
        <v>3.1720000000000002</v>
      </c>
      <c r="AG352" s="1">
        <v>3.5139999999999998</v>
      </c>
      <c r="AI352" s="1">
        <v>15.679</v>
      </c>
      <c r="AJ352" s="28" t="s">
        <v>406</v>
      </c>
      <c r="AK352" s="19">
        <v>58</v>
      </c>
      <c r="AL352" s="19">
        <v>83</v>
      </c>
      <c r="AN352" s="3">
        <v>1974</v>
      </c>
      <c r="AO352" s="31" t="s">
        <v>5341</v>
      </c>
      <c r="AQ352">
        <v>80611</v>
      </c>
      <c r="AR352" s="1" t="s">
        <v>578</v>
      </c>
    </row>
    <row r="353" spans="1:50" x14ac:dyDescent="0.25">
      <c r="A353" s="1">
        <v>441</v>
      </c>
      <c r="B353" s="1" t="s">
        <v>744</v>
      </c>
      <c r="C353" s="1">
        <v>125</v>
      </c>
      <c r="D353" s="1" t="s">
        <v>6492</v>
      </c>
      <c r="E353" s="1" t="s">
        <v>706</v>
      </c>
      <c r="G353" s="1">
        <v>5</v>
      </c>
      <c r="H353" s="1">
        <v>61</v>
      </c>
      <c r="I353" s="1">
        <v>24.4</v>
      </c>
      <c r="J353" s="1">
        <v>20.7</v>
      </c>
      <c r="K353" s="3">
        <v>828</v>
      </c>
      <c r="L353" s="2">
        <v>0.82</v>
      </c>
      <c r="M353" s="1">
        <v>28.86</v>
      </c>
      <c r="N353" s="1">
        <v>323.89999999999998</v>
      </c>
      <c r="O353" s="1">
        <v>216.08</v>
      </c>
      <c r="Q353" s="1">
        <v>21.832000000000001</v>
      </c>
      <c r="R353" s="1">
        <v>3.0739999999999998</v>
      </c>
      <c r="X353" s="1">
        <v>1.254</v>
      </c>
      <c r="Y353" s="1">
        <v>6.6000000000000003E-2</v>
      </c>
      <c r="Z353" s="1">
        <v>1.32</v>
      </c>
      <c r="AB353" s="1">
        <v>0.83199999999999996</v>
      </c>
      <c r="AD353" s="1">
        <v>5.5739999999999998</v>
      </c>
      <c r="AG353" s="1">
        <v>3.3119999999999998</v>
      </c>
      <c r="AI353" s="1">
        <v>7.4939999999999998</v>
      </c>
      <c r="AJ353" s="28" t="s">
        <v>406</v>
      </c>
      <c r="AK353" s="19">
        <v>58</v>
      </c>
      <c r="AL353" s="19">
        <v>83</v>
      </c>
      <c r="AN353" s="3">
        <v>1974</v>
      </c>
      <c r="AO353" s="31" t="s">
        <v>5341</v>
      </c>
      <c r="AQ353">
        <v>80611</v>
      </c>
      <c r="AR353" s="1" t="s">
        <v>578</v>
      </c>
    </row>
    <row r="354" spans="1:50" x14ac:dyDescent="0.25">
      <c r="A354" s="1">
        <v>442</v>
      </c>
      <c r="B354" s="1" t="s">
        <v>744</v>
      </c>
      <c r="C354" s="1">
        <v>125</v>
      </c>
      <c r="D354" s="1" t="s">
        <v>5599</v>
      </c>
      <c r="E354" s="1" t="s">
        <v>706</v>
      </c>
      <c r="G354" s="1">
        <v>5</v>
      </c>
      <c r="H354" s="1">
        <v>30</v>
      </c>
      <c r="I354" s="1">
        <v>16.3</v>
      </c>
      <c r="J354" s="1">
        <v>11.5</v>
      </c>
      <c r="K354" s="3">
        <v>2857</v>
      </c>
      <c r="L354" s="2">
        <v>1.1000000000000001</v>
      </c>
      <c r="M354" s="1">
        <v>29.57</v>
      </c>
      <c r="N354" s="1">
        <v>214.7</v>
      </c>
      <c r="O354" s="1">
        <v>129</v>
      </c>
      <c r="Q354" s="1">
        <v>12.212999999999999</v>
      </c>
      <c r="R354" s="1">
        <v>2.9</v>
      </c>
      <c r="X354" s="1">
        <v>1.8120000000000001</v>
      </c>
      <c r="Y354" s="1">
        <v>0.17199999999999999</v>
      </c>
      <c r="Z354" s="1">
        <v>1.984</v>
      </c>
      <c r="AB354" s="1">
        <v>0.53700000000000003</v>
      </c>
      <c r="AD354" s="1">
        <v>3.9660000000000002</v>
      </c>
      <c r="AG354" s="1">
        <v>3.9990000000000001</v>
      </c>
      <c r="AI354" s="1">
        <v>8.7319999999999993</v>
      </c>
      <c r="AJ354" s="1" t="s">
        <v>406</v>
      </c>
      <c r="AK354" s="19">
        <v>58</v>
      </c>
      <c r="AL354" s="19">
        <v>83</v>
      </c>
      <c r="AN354" s="3">
        <v>1974</v>
      </c>
      <c r="AO354" s="31" t="s">
        <v>5341</v>
      </c>
      <c r="AQ354">
        <v>80611</v>
      </c>
      <c r="AR354" s="1" t="s">
        <v>578</v>
      </c>
      <c r="AX354" s="33"/>
    </row>
    <row r="355" spans="1:50" x14ac:dyDescent="0.25">
      <c r="A355" s="1">
        <v>443</v>
      </c>
      <c r="B355" s="1" t="s">
        <v>744</v>
      </c>
      <c r="C355" s="1">
        <v>125</v>
      </c>
      <c r="D355" s="1" t="s">
        <v>5599</v>
      </c>
      <c r="E355" s="1" t="s">
        <v>706</v>
      </c>
      <c r="G355" s="1">
        <v>5</v>
      </c>
      <c r="H355" s="1">
        <v>42</v>
      </c>
      <c r="I355" s="1">
        <v>21.3</v>
      </c>
      <c r="J355" s="1">
        <v>19.100000000000001</v>
      </c>
      <c r="K355" s="3">
        <v>1428</v>
      </c>
      <c r="L355" s="2">
        <v>1.2</v>
      </c>
      <c r="M355" s="1">
        <v>38.880000000000003</v>
      </c>
      <c r="N355" s="1">
        <v>385.7</v>
      </c>
      <c r="O355" s="1">
        <v>235.477</v>
      </c>
      <c r="Q355" s="1">
        <v>19.292000000000002</v>
      </c>
      <c r="R355" s="1">
        <v>4.2839999999999998</v>
      </c>
      <c r="X355" s="1">
        <v>0.254</v>
      </c>
      <c r="Y355" s="1">
        <v>0.218</v>
      </c>
      <c r="Z355" s="1">
        <v>0.47199999999999998</v>
      </c>
      <c r="AB355" s="1">
        <v>0.69899999999999995</v>
      </c>
      <c r="AD355" s="1">
        <v>2.6680000000000001</v>
      </c>
      <c r="AG355" s="1">
        <v>3.427</v>
      </c>
      <c r="AI355" s="1">
        <v>9.3070000000000004</v>
      </c>
      <c r="AJ355" s="1" t="s">
        <v>406</v>
      </c>
      <c r="AK355" s="19">
        <v>58</v>
      </c>
      <c r="AL355" s="19">
        <v>83</v>
      </c>
      <c r="AN355" s="3">
        <v>1974</v>
      </c>
      <c r="AO355" s="31" t="s">
        <v>5341</v>
      </c>
      <c r="AQ355">
        <v>80611</v>
      </c>
      <c r="AR355" s="1" t="s">
        <v>578</v>
      </c>
    </row>
    <row r="356" spans="1:50" x14ac:dyDescent="0.25">
      <c r="A356" s="1">
        <v>444</v>
      </c>
      <c r="B356" s="1" t="s">
        <v>744</v>
      </c>
      <c r="C356" s="1">
        <v>125</v>
      </c>
      <c r="D356" s="1" t="s">
        <v>5599</v>
      </c>
      <c r="E356" s="1" t="s">
        <v>706</v>
      </c>
      <c r="G356" s="1">
        <v>5</v>
      </c>
      <c r="H356" s="1">
        <v>67</v>
      </c>
      <c r="I356" s="1">
        <v>28</v>
      </c>
      <c r="J356" s="1">
        <v>30.5</v>
      </c>
      <c r="K356" s="3">
        <v>571</v>
      </c>
      <c r="L356" s="2">
        <v>1.07</v>
      </c>
      <c r="M356" s="1">
        <v>42.06</v>
      </c>
      <c r="N356" s="1">
        <v>528.9</v>
      </c>
      <c r="O356" s="1">
        <v>327.98</v>
      </c>
      <c r="Q356" s="1">
        <v>27.952000000000002</v>
      </c>
      <c r="R356" s="1">
        <v>3.5630000000000002</v>
      </c>
      <c r="X356" s="1">
        <v>0.127</v>
      </c>
      <c r="Y356" s="1">
        <v>0.32700000000000001</v>
      </c>
      <c r="Z356" s="1">
        <v>0.45400000000000001</v>
      </c>
      <c r="AB356" s="1">
        <v>0.41399999999999998</v>
      </c>
      <c r="AD356" s="1">
        <v>5.17</v>
      </c>
      <c r="AG356" s="1">
        <v>3.1970000000000001</v>
      </c>
      <c r="AI356" s="1">
        <v>5.6829999999999998</v>
      </c>
      <c r="AJ356" s="1" t="s">
        <v>406</v>
      </c>
      <c r="AK356" s="19">
        <v>58</v>
      </c>
      <c r="AL356" s="19">
        <v>83</v>
      </c>
      <c r="AN356" s="3">
        <v>1974</v>
      </c>
      <c r="AO356" s="31" t="s">
        <v>5341</v>
      </c>
      <c r="AQ356">
        <v>80611</v>
      </c>
      <c r="AR356" s="1" t="s">
        <v>578</v>
      </c>
    </row>
    <row r="357" spans="1:50" x14ac:dyDescent="0.25">
      <c r="A357" s="1">
        <v>446</v>
      </c>
      <c r="B357" s="1" t="s">
        <v>1233</v>
      </c>
      <c r="C357" s="1">
        <v>101</v>
      </c>
      <c r="D357" s="1" t="s">
        <v>5627</v>
      </c>
      <c r="E357" s="1" t="s">
        <v>706</v>
      </c>
      <c r="F357" s="1" t="s">
        <v>445</v>
      </c>
      <c r="G357" s="1">
        <v>8</v>
      </c>
      <c r="H357" s="1">
        <v>47</v>
      </c>
      <c r="I357" s="1">
        <v>12.5</v>
      </c>
      <c r="J357" s="1">
        <v>11</v>
      </c>
      <c r="K357" s="3">
        <v>2407</v>
      </c>
      <c r="L357" s="2">
        <f>N357/((1668.67)*(1-EXP(-(0.022864)*I357))^(1.61028))</f>
        <v>0.92114985294072815</v>
      </c>
      <c r="M357" s="1">
        <v>22.87</v>
      </c>
      <c r="N357" s="1">
        <v>163.4</v>
      </c>
      <c r="O357" s="1">
        <v>60.673999999999999</v>
      </c>
      <c r="Q357" s="1">
        <v>4.0629999999999997</v>
      </c>
      <c r="R357" s="1">
        <v>3.8079999999999998</v>
      </c>
      <c r="AJ357" s="28" t="s">
        <v>406</v>
      </c>
      <c r="AK357" s="19">
        <v>51</v>
      </c>
      <c r="AL357" s="19">
        <v>80</v>
      </c>
      <c r="AN357" s="3">
        <v>1974</v>
      </c>
      <c r="AO357" s="31" t="s">
        <v>5341</v>
      </c>
      <c r="AQ357">
        <v>80810</v>
      </c>
      <c r="AR357" s="1" t="s">
        <v>578</v>
      </c>
    </row>
    <row r="358" spans="1:50" x14ac:dyDescent="0.25">
      <c r="A358" s="1">
        <v>447</v>
      </c>
      <c r="B358" s="1" t="s">
        <v>1233</v>
      </c>
      <c r="C358" s="1">
        <v>101</v>
      </c>
      <c r="D358" s="1" t="s">
        <v>5627</v>
      </c>
      <c r="E358" s="1" t="s">
        <v>740</v>
      </c>
      <c r="F358" s="1" t="s">
        <v>445</v>
      </c>
      <c r="G358" s="1">
        <v>8</v>
      </c>
      <c r="H358" s="1">
        <v>83</v>
      </c>
      <c r="I358" s="1">
        <v>17.899999999999999</v>
      </c>
      <c r="J358" s="1">
        <v>19.7</v>
      </c>
      <c r="K358" s="3">
        <v>1722</v>
      </c>
      <c r="L358" s="2">
        <f>N358/((1668.67)*(1-EXP(-(0.022864)*I358))^(1.61028))</f>
        <v>0.75388074734375032</v>
      </c>
      <c r="M358" s="1">
        <v>26.75</v>
      </c>
      <c r="N358" s="1">
        <v>217.1</v>
      </c>
      <c r="O358" s="1">
        <v>80.727000000000004</v>
      </c>
      <c r="Q358" s="1">
        <v>10.076000000000001</v>
      </c>
      <c r="R358" s="1">
        <v>5.8220000000000001</v>
      </c>
      <c r="AI358" s="1">
        <v>59.1</v>
      </c>
      <c r="AJ358" s="28" t="s">
        <v>406</v>
      </c>
      <c r="AK358" s="19">
        <v>51</v>
      </c>
      <c r="AL358" s="19">
        <v>80</v>
      </c>
      <c r="AN358" s="3">
        <v>1974</v>
      </c>
      <c r="AO358" s="31" t="s">
        <v>5341</v>
      </c>
      <c r="AQ358">
        <v>80810</v>
      </c>
      <c r="AR358" s="1" t="s">
        <v>578</v>
      </c>
    </row>
    <row r="359" spans="1:50" x14ac:dyDescent="0.25">
      <c r="A359" s="1">
        <v>449</v>
      </c>
      <c r="B359" s="1" t="s">
        <v>1233</v>
      </c>
      <c r="C359" s="1">
        <v>101</v>
      </c>
      <c r="D359" s="1" t="s">
        <v>5627</v>
      </c>
      <c r="E359" s="1" t="s">
        <v>706</v>
      </c>
      <c r="F359" s="1" t="s">
        <v>445</v>
      </c>
      <c r="G359" s="1">
        <v>9</v>
      </c>
      <c r="H359" s="1">
        <v>130</v>
      </c>
      <c r="I359" s="1">
        <v>21.5</v>
      </c>
      <c r="J359" s="1">
        <v>24.3</v>
      </c>
      <c r="K359" s="3">
        <v>752</v>
      </c>
      <c r="L359" s="2">
        <f>N359/((1581.94)*(1-EXP(-(0.021301)*I359))^(1.51716))</f>
        <v>0.83415960815766188</v>
      </c>
      <c r="M359" s="1">
        <v>34.270000000000003</v>
      </c>
      <c r="N359" s="1">
        <v>288.89999999999998</v>
      </c>
      <c r="O359" s="1">
        <v>131.71799999999999</v>
      </c>
      <c r="P359" s="1">
        <v>17.7</v>
      </c>
      <c r="Q359" s="1">
        <v>9.1069999999999993</v>
      </c>
      <c r="R359" s="1">
        <v>5.6589999999999998</v>
      </c>
      <c r="X359" s="1">
        <v>4.2999999999999997E-2</v>
      </c>
      <c r="Z359" s="1">
        <v>4.2999999999999997E-2</v>
      </c>
      <c r="AB359" s="1">
        <v>0.52500000000000002</v>
      </c>
      <c r="AG359" s="1">
        <v>2.6030000000000002</v>
      </c>
      <c r="AI359" s="1">
        <v>56.923999999999999</v>
      </c>
      <c r="AJ359" s="28" t="s">
        <v>406</v>
      </c>
      <c r="AK359" s="19">
        <v>54.2</v>
      </c>
      <c r="AL359" s="19">
        <v>82.3</v>
      </c>
      <c r="AN359" s="3">
        <v>1974</v>
      </c>
      <c r="AO359" s="31" t="s">
        <v>5341</v>
      </c>
      <c r="AQ359">
        <v>80809</v>
      </c>
      <c r="AR359" s="1" t="s">
        <v>578</v>
      </c>
    </row>
    <row r="360" spans="1:50" x14ac:dyDescent="0.25">
      <c r="A360" s="1">
        <v>451</v>
      </c>
      <c r="B360" s="1" t="s">
        <v>1233</v>
      </c>
      <c r="C360" s="1">
        <v>101</v>
      </c>
      <c r="D360" s="1" t="s">
        <v>5657</v>
      </c>
      <c r="E360" s="1" t="s">
        <v>740</v>
      </c>
      <c r="F360" s="1" t="s">
        <v>445</v>
      </c>
      <c r="G360" s="1">
        <v>8</v>
      </c>
      <c r="H360" s="1">
        <v>75</v>
      </c>
      <c r="I360" s="1">
        <v>18.100000000000001</v>
      </c>
      <c r="J360" s="1">
        <v>28.9</v>
      </c>
      <c r="K360" s="3">
        <v>2616</v>
      </c>
      <c r="L360" s="2">
        <f>N360/((1668.67)*(1-EXP(-(0.022864)*I360))^(1.61028))</f>
        <v>0.7656458446746125</v>
      </c>
      <c r="M360" s="1">
        <v>26.51</v>
      </c>
      <c r="N360" s="1">
        <v>223.7</v>
      </c>
      <c r="O360" s="1">
        <v>73.783000000000001</v>
      </c>
      <c r="Q360" s="1">
        <v>19.088000000000001</v>
      </c>
      <c r="R360" s="1">
        <v>6.2430000000000003</v>
      </c>
      <c r="AB360" s="1">
        <v>0.80800000000000005</v>
      </c>
      <c r="AD360" s="1">
        <v>4.3999999999999997E-2</v>
      </c>
      <c r="AG360" s="1">
        <v>8.1080000000000005</v>
      </c>
      <c r="AI360" s="1">
        <v>33.4</v>
      </c>
      <c r="AJ360" s="28" t="s">
        <v>406</v>
      </c>
      <c r="AK360" s="19">
        <v>54.2</v>
      </c>
      <c r="AL360" s="19">
        <v>82.3</v>
      </c>
      <c r="AN360" s="3">
        <v>1974</v>
      </c>
      <c r="AO360" s="31" t="s">
        <v>5341</v>
      </c>
      <c r="AQ360">
        <v>80809</v>
      </c>
      <c r="AR360" s="1" t="s">
        <v>578</v>
      </c>
    </row>
    <row r="361" spans="1:50" x14ac:dyDescent="0.25">
      <c r="A361" s="1">
        <v>512</v>
      </c>
      <c r="B361" s="1" t="s">
        <v>1233</v>
      </c>
      <c r="C361" s="1">
        <v>101</v>
      </c>
      <c r="D361" s="1" t="s">
        <v>6124</v>
      </c>
      <c r="E361" s="1" t="s">
        <v>706</v>
      </c>
      <c r="F361" s="1" t="s">
        <v>445</v>
      </c>
      <c r="G361" s="1">
        <v>8</v>
      </c>
      <c r="H361" s="1">
        <v>60</v>
      </c>
      <c r="I361" s="1">
        <v>16</v>
      </c>
      <c r="J361" s="1">
        <v>15.7</v>
      </c>
      <c r="K361" s="3">
        <v>1602</v>
      </c>
      <c r="L361" s="2">
        <f>N361/((1668.67)*(1-EXP(-(0.022864)*I361))^(1.61028))</f>
        <v>0.95825743080883219</v>
      </c>
      <c r="M361" s="1">
        <v>31</v>
      </c>
      <c r="N361" s="1">
        <v>238</v>
      </c>
      <c r="O361" s="1">
        <v>89.4</v>
      </c>
      <c r="P361" s="1">
        <v>5.7</v>
      </c>
      <c r="Q361" s="1">
        <v>12.1</v>
      </c>
      <c r="R361" s="1">
        <v>4.5999999999999996</v>
      </c>
      <c r="AJ361" s="1" t="s">
        <v>406</v>
      </c>
      <c r="AK361" s="19">
        <v>58</v>
      </c>
      <c r="AL361" s="19">
        <v>59</v>
      </c>
      <c r="AN361" s="3">
        <v>1991</v>
      </c>
      <c r="AO361" s="31" t="s">
        <v>5343</v>
      </c>
      <c r="AQ361">
        <v>80610</v>
      </c>
      <c r="AR361" s="1" t="s">
        <v>827</v>
      </c>
      <c r="AU361" s="32"/>
      <c r="AV361" s="32"/>
      <c r="AW361" s="32"/>
      <c r="AX361" s="32"/>
    </row>
    <row r="362" spans="1:50" x14ac:dyDescent="0.25">
      <c r="A362" s="1">
        <v>822</v>
      </c>
      <c r="B362" s="1" t="s">
        <v>162</v>
      </c>
      <c r="C362" s="1">
        <v>104</v>
      </c>
      <c r="D362" s="1" t="s">
        <v>6169</v>
      </c>
      <c r="E362" s="1" t="s">
        <v>706</v>
      </c>
      <c r="F362" s="1" t="s">
        <v>445</v>
      </c>
      <c r="G362" s="1">
        <v>8</v>
      </c>
      <c r="H362" s="1">
        <v>65</v>
      </c>
      <c r="I362" s="1">
        <v>16</v>
      </c>
      <c r="J362" s="1">
        <v>18</v>
      </c>
      <c r="K362" s="3">
        <v>672</v>
      </c>
      <c r="L362" s="2">
        <v>0.6</v>
      </c>
      <c r="M362" s="1">
        <v>17.8</v>
      </c>
      <c r="N362" s="1">
        <v>180</v>
      </c>
      <c r="O362" s="1">
        <v>138.1</v>
      </c>
      <c r="P362" s="1">
        <v>24.9</v>
      </c>
      <c r="Q362" s="1">
        <v>9.8000000000000007</v>
      </c>
      <c r="R362" s="1">
        <v>2.9</v>
      </c>
      <c r="X362" s="1">
        <v>0.75</v>
      </c>
      <c r="Y362" s="1">
        <v>1.2</v>
      </c>
      <c r="Z362" s="1">
        <v>1.95</v>
      </c>
      <c r="AB362" s="1">
        <v>0.8</v>
      </c>
      <c r="AI362" s="1">
        <v>1.4</v>
      </c>
      <c r="AJ362" s="28" t="s">
        <v>406</v>
      </c>
      <c r="AK362" s="19">
        <v>55</v>
      </c>
      <c r="AL362" s="19">
        <v>123</v>
      </c>
      <c r="AN362" s="3">
        <v>1978</v>
      </c>
      <c r="AO362" s="31" t="s">
        <v>5333</v>
      </c>
      <c r="AQ362">
        <v>80601</v>
      </c>
      <c r="AR362" s="1" t="s">
        <v>512</v>
      </c>
    </row>
    <row r="363" spans="1:50" x14ac:dyDescent="0.25">
      <c r="A363" s="1">
        <v>823</v>
      </c>
      <c r="B363" s="1" t="s">
        <v>162</v>
      </c>
      <c r="C363" s="1">
        <v>104</v>
      </c>
      <c r="D363" s="1" t="s">
        <v>6107</v>
      </c>
      <c r="E363" s="1" t="s">
        <v>706</v>
      </c>
      <c r="F363" s="1" t="s">
        <v>445</v>
      </c>
      <c r="G363" s="1">
        <v>9</v>
      </c>
      <c r="H363" s="1">
        <v>160</v>
      </c>
      <c r="I363" s="1">
        <v>19</v>
      </c>
      <c r="J363" s="1">
        <v>24</v>
      </c>
      <c r="K363" s="3">
        <v>364</v>
      </c>
      <c r="L363" s="2">
        <v>0.51</v>
      </c>
      <c r="M363" s="1">
        <v>17</v>
      </c>
      <c r="N363" s="1">
        <v>157</v>
      </c>
      <c r="O363" s="1">
        <v>125</v>
      </c>
      <c r="P363" s="1">
        <v>22.5</v>
      </c>
      <c r="Q363" s="1">
        <v>7.7</v>
      </c>
      <c r="R363" s="1">
        <v>3.8</v>
      </c>
      <c r="X363" s="1">
        <v>1</v>
      </c>
      <c r="Y363" s="1">
        <v>1.9</v>
      </c>
      <c r="Z363" s="1">
        <v>2.9</v>
      </c>
      <c r="AB363" s="1">
        <v>1.5</v>
      </c>
      <c r="AI363" s="1">
        <v>3.8</v>
      </c>
      <c r="AJ363" s="28" t="s">
        <v>406</v>
      </c>
      <c r="AK363" s="19">
        <v>55</v>
      </c>
      <c r="AL363" s="19">
        <v>123</v>
      </c>
      <c r="AN363" s="3">
        <v>1978</v>
      </c>
      <c r="AO363" s="31" t="s">
        <v>5333</v>
      </c>
      <c r="AQ363">
        <v>80601</v>
      </c>
      <c r="AR363" s="1" t="s">
        <v>512</v>
      </c>
    </row>
    <row r="364" spans="1:50" x14ac:dyDescent="0.25">
      <c r="A364" s="1">
        <v>824</v>
      </c>
      <c r="B364" s="1" t="s">
        <v>162</v>
      </c>
      <c r="C364" s="1">
        <v>104</v>
      </c>
      <c r="D364" s="1" t="s">
        <v>5618</v>
      </c>
      <c r="E364" s="1" t="s">
        <v>706</v>
      </c>
      <c r="F364" s="1" t="s">
        <v>445</v>
      </c>
      <c r="G364" s="1">
        <v>10</v>
      </c>
      <c r="H364" s="1">
        <v>110</v>
      </c>
      <c r="I364" s="1">
        <v>14</v>
      </c>
      <c r="J364" s="1">
        <v>18</v>
      </c>
      <c r="K364" s="3">
        <v>42</v>
      </c>
      <c r="L364" s="2">
        <v>0.42</v>
      </c>
      <c r="M364" s="1">
        <v>11</v>
      </c>
      <c r="N364" s="1">
        <v>74</v>
      </c>
      <c r="O364" s="1">
        <v>58.9</v>
      </c>
      <c r="P364" s="1">
        <v>10.6</v>
      </c>
      <c r="Q364" s="1">
        <v>5.6</v>
      </c>
      <c r="R364" s="1">
        <v>1.5</v>
      </c>
      <c r="X364" s="1">
        <v>0.2</v>
      </c>
      <c r="Y364" s="1">
        <v>20.7</v>
      </c>
      <c r="Z364" s="1">
        <v>20.9</v>
      </c>
      <c r="AB364" s="1">
        <v>1.6</v>
      </c>
      <c r="AI364" s="1">
        <v>6.1</v>
      </c>
      <c r="AJ364" s="28" t="s">
        <v>406</v>
      </c>
      <c r="AK364" s="19">
        <v>55</v>
      </c>
      <c r="AL364" s="19">
        <v>123</v>
      </c>
      <c r="AN364" s="3">
        <v>1978</v>
      </c>
      <c r="AO364" s="31" t="s">
        <v>5333</v>
      </c>
      <c r="AQ364">
        <v>80601</v>
      </c>
      <c r="AR364" s="1" t="s">
        <v>512</v>
      </c>
    </row>
    <row r="365" spans="1:50" x14ac:dyDescent="0.25">
      <c r="A365" s="1">
        <v>825</v>
      </c>
      <c r="B365" s="1" t="s">
        <v>162</v>
      </c>
      <c r="C365" s="1">
        <v>104</v>
      </c>
      <c r="D365" s="1" t="s">
        <v>5618</v>
      </c>
      <c r="E365" s="1" t="s">
        <v>706</v>
      </c>
      <c r="F365" s="1" t="s">
        <v>445</v>
      </c>
      <c r="G365" s="1">
        <v>9</v>
      </c>
      <c r="H365" s="1">
        <v>110</v>
      </c>
      <c r="I365" s="1">
        <v>18</v>
      </c>
      <c r="J365" s="1">
        <v>21</v>
      </c>
      <c r="K365" s="3">
        <v>359</v>
      </c>
      <c r="L365" s="2">
        <v>0.39</v>
      </c>
      <c r="M365" s="1">
        <v>12.43</v>
      </c>
      <c r="N365" s="1">
        <v>101</v>
      </c>
      <c r="O365" s="1">
        <v>77.400000000000006</v>
      </c>
      <c r="P365" s="1">
        <v>13.9</v>
      </c>
      <c r="Q365" s="1">
        <v>4.8</v>
      </c>
      <c r="R365" s="1">
        <v>2.2999999999999998</v>
      </c>
      <c r="Y365" s="1">
        <v>7.6</v>
      </c>
      <c r="Z365" s="1">
        <v>7.6</v>
      </c>
      <c r="AB365" s="1">
        <v>2.5</v>
      </c>
      <c r="AI365" s="1">
        <v>3.8</v>
      </c>
      <c r="AJ365" s="28" t="s">
        <v>406</v>
      </c>
      <c r="AK365" s="19">
        <v>55</v>
      </c>
      <c r="AL365" s="19">
        <v>123</v>
      </c>
      <c r="AN365" s="3">
        <v>1978</v>
      </c>
      <c r="AO365" s="31" t="s">
        <v>5333</v>
      </c>
      <c r="AQ365">
        <v>80601</v>
      </c>
      <c r="AR365" s="1" t="s">
        <v>512</v>
      </c>
    </row>
    <row r="366" spans="1:50" x14ac:dyDescent="0.25">
      <c r="A366" s="1">
        <v>826</v>
      </c>
      <c r="B366" s="1" t="s">
        <v>162</v>
      </c>
      <c r="C366" s="1">
        <v>104</v>
      </c>
      <c r="D366" s="1" t="s">
        <v>5618</v>
      </c>
      <c r="E366" s="1" t="s">
        <v>706</v>
      </c>
      <c r="F366" s="1" t="s">
        <v>445</v>
      </c>
      <c r="G366" s="1">
        <v>8</v>
      </c>
      <c r="H366" s="1">
        <v>90</v>
      </c>
      <c r="I366" s="1">
        <v>19</v>
      </c>
      <c r="J366" s="1">
        <v>21</v>
      </c>
      <c r="K366" s="3">
        <v>195</v>
      </c>
      <c r="L366" s="2">
        <v>0.21</v>
      </c>
      <c r="M366" s="1">
        <v>7.14</v>
      </c>
      <c r="N366" s="1">
        <v>62</v>
      </c>
      <c r="O366" s="1">
        <v>47.5</v>
      </c>
      <c r="P366" s="1">
        <v>8.6</v>
      </c>
      <c r="Q366" s="1">
        <v>3.4</v>
      </c>
      <c r="R366" s="1">
        <v>1</v>
      </c>
      <c r="X366" s="1">
        <v>1.3</v>
      </c>
      <c r="Y366" s="1">
        <v>17.2</v>
      </c>
      <c r="Z366" s="1">
        <v>18.5</v>
      </c>
      <c r="AB366" s="1">
        <v>5.4</v>
      </c>
      <c r="AI366" s="1">
        <v>4.2</v>
      </c>
      <c r="AJ366" s="28" t="s">
        <v>406</v>
      </c>
      <c r="AK366" s="19">
        <v>55</v>
      </c>
      <c r="AL366" s="19">
        <v>123</v>
      </c>
      <c r="AN366" s="3">
        <v>1978</v>
      </c>
      <c r="AO366" s="31" t="s">
        <v>5333</v>
      </c>
      <c r="AQ366">
        <v>80601</v>
      </c>
      <c r="AR366" s="1" t="s">
        <v>512</v>
      </c>
    </row>
    <row r="367" spans="1:50" x14ac:dyDescent="0.25">
      <c r="A367" s="1">
        <v>827</v>
      </c>
      <c r="B367" s="1" t="s">
        <v>162</v>
      </c>
      <c r="C367" s="1">
        <v>104</v>
      </c>
      <c r="D367" s="1" t="s">
        <v>6479</v>
      </c>
      <c r="E367" s="1" t="s">
        <v>706</v>
      </c>
      <c r="F367" s="1" t="s">
        <v>445</v>
      </c>
      <c r="G367" s="1">
        <v>10</v>
      </c>
      <c r="H367" s="1">
        <v>60</v>
      </c>
      <c r="I367" s="1">
        <v>10</v>
      </c>
      <c r="J367" s="1">
        <v>12</v>
      </c>
      <c r="K367" s="3">
        <v>1531</v>
      </c>
      <c r="L367" s="2">
        <v>0.63</v>
      </c>
      <c r="M367" s="1">
        <v>12.4</v>
      </c>
      <c r="N367" s="1">
        <v>66</v>
      </c>
      <c r="O367" s="1">
        <v>52.6</v>
      </c>
      <c r="P367" s="1">
        <v>9.5</v>
      </c>
      <c r="Q367" s="1">
        <v>5</v>
      </c>
      <c r="R367" s="1">
        <v>1.4</v>
      </c>
      <c r="X367" s="1">
        <v>3.0000000000000001E-3</v>
      </c>
      <c r="Y367" s="1">
        <v>2.1</v>
      </c>
      <c r="Z367" s="1">
        <v>2.1030000000000002</v>
      </c>
      <c r="AB367" s="1">
        <v>5.0999999999999996</v>
      </c>
      <c r="AI367" s="1">
        <v>7.1</v>
      </c>
      <c r="AJ367" s="28" t="s">
        <v>406</v>
      </c>
      <c r="AK367" s="19">
        <v>55</v>
      </c>
      <c r="AL367" s="19">
        <v>123</v>
      </c>
      <c r="AN367" s="3">
        <v>1978</v>
      </c>
      <c r="AO367" s="31" t="s">
        <v>5333</v>
      </c>
      <c r="AQ367">
        <v>80601</v>
      </c>
      <c r="AR367" s="1" t="s">
        <v>512</v>
      </c>
    </row>
    <row r="368" spans="1:50" x14ac:dyDescent="0.25">
      <c r="A368" s="1">
        <v>828</v>
      </c>
      <c r="B368" s="1" t="s">
        <v>162</v>
      </c>
      <c r="C368" s="1">
        <v>104</v>
      </c>
      <c r="D368" s="1" t="s">
        <v>6170</v>
      </c>
      <c r="E368" s="1" t="s">
        <v>706</v>
      </c>
      <c r="F368" s="1" t="s">
        <v>445</v>
      </c>
      <c r="G368" s="1">
        <v>10</v>
      </c>
      <c r="H368" s="1">
        <v>130</v>
      </c>
      <c r="I368" s="1">
        <v>16</v>
      </c>
      <c r="J368" s="1">
        <v>20</v>
      </c>
      <c r="K368" s="3">
        <v>146</v>
      </c>
      <c r="L368" s="2">
        <v>0.15</v>
      </c>
      <c r="M368" s="1">
        <v>4.54</v>
      </c>
      <c r="N368" s="1">
        <v>32</v>
      </c>
      <c r="O368" s="1">
        <v>25.4</v>
      </c>
      <c r="P368" s="1">
        <v>4.5</v>
      </c>
      <c r="Q368" s="1">
        <v>2.4</v>
      </c>
      <c r="R368" s="1">
        <v>0.7</v>
      </c>
      <c r="X368" s="1">
        <v>0.5</v>
      </c>
      <c r="Y368" s="1">
        <v>2.7</v>
      </c>
      <c r="Z368" s="1">
        <v>3.2</v>
      </c>
      <c r="AB368" s="1">
        <v>1.9</v>
      </c>
      <c r="AI368" s="1">
        <v>7.7</v>
      </c>
      <c r="AJ368" s="28" t="s">
        <v>406</v>
      </c>
      <c r="AK368" s="19">
        <v>55</v>
      </c>
      <c r="AL368" s="19">
        <v>123</v>
      </c>
      <c r="AN368" s="3">
        <v>1978</v>
      </c>
      <c r="AO368" s="31" t="s">
        <v>5333</v>
      </c>
      <c r="AQ368">
        <v>80601</v>
      </c>
      <c r="AR368" s="1" t="s">
        <v>512</v>
      </c>
    </row>
    <row r="369" spans="1:44" x14ac:dyDescent="0.25">
      <c r="A369" s="1">
        <v>829</v>
      </c>
      <c r="B369" s="1" t="s">
        <v>162</v>
      </c>
      <c r="C369" s="1">
        <v>104</v>
      </c>
      <c r="D369" s="1" t="s">
        <v>5618</v>
      </c>
      <c r="E369" s="1" t="s">
        <v>706</v>
      </c>
      <c r="F369" s="1" t="s">
        <v>445</v>
      </c>
      <c r="G369" s="1">
        <v>10</v>
      </c>
      <c r="H369" s="1">
        <v>160</v>
      </c>
      <c r="I369" s="1">
        <v>14</v>
      </c>
      <c r="J369" s="1">
        <v>16</v>
      </c>
      <c r="K369" s="3">
        <v>75</v>
      </c>
      <c r="L369" s="2">
        <v>0.11</v>
      </c>
      <c r="M369" s="1">
        <v>2.78</v>
      </c>
      <c r="N369" s="1">
        <v>21</v>
      </c>
      <c r="O369" s="1">
        <v>16.7</v>
      </c>
      <c r="P369" s="1">
        <v>3</v>
      </c>
      <c r="Q369" s="1">
        <v>1.5</v>
      </c>
      <c r="R369" s="1">
        <v>0.5</v>
      </c>
      <c r="X369" s="1">
        <v>0.1</v>
      </c>
      <c r="Y369" s="1">
        <v>3.2</v>
      </c>
      <c r="Z369" s="1">
        <v>3.3</v>
      </c>
      <c r="AB369" s="1">
        <v>2.7</v>
      </c>
      <c r="AI369" s="1">
        <v>6.3</v>
      </c>
      <c r="AJ369" s="28" t="s">
        <v>406</v>
      </c>
      <c r="AK369" s="19">
        <v>55</v>
      </c>
      <c r="AL369" s="19">
        <v>123</v>
      </c>
      <c r="AN369" s="3">
        <v>1978</v>
      </c>
      <c r="AO369" s="31" t="s">
        <v>5333</v>
      </c>
      <c r="AQ369">
        <v>80601</v>
      </c>
      <c r="AR369" s="1" t="s">
        <v>512</v>
      </c>
    </row>
    <row r="370" spans="1:44" x14ac:dyDescent="0.25">
      <c r="A370" s="1">
        <v>832</v>
      </c>
      <c r="B370" s="1" t="s">
        <v>1233</v>
      </c>
      <c r="C370" s="1">
        <v>101</v>
      </c>
      <c r="D370" s="1" t="s">
        <v>6124</v>
      </c>
      <c r="E370" s="1" t="s">
        <v>706</v>
      </c>
      <c r="F370" s="1" t="s">
        <v>445</v>
      </c>
      <c r="G370" s="1">
        <v>9</v>
      </c>
      <c r="H370" s="1">
        <v>120</v>
      </c>
      <c r="I370" s="1">
        <v>18</v>
      </c>
      <c r="J370" s="1">
        <v>24</v>
      </c>
      <c r="K370" s="3">
        <v>334</v>
      </c>
      <c r="L370" s="2">
        <f>N370/((1581.94)*(1-EXP(-(0.021301)*I370))^(1.51716))</f>
        <v>0.53804869866567695</v>
      </c>
      <c r="M370" s="1">
        <v>16.2</v>
      </c>
      <c r="N370" s="1">
        <v>150</v>
      </c>
      <c r="O370" s="1">
        <v>84.3</v>
      </c>
      <c r="P370" s="1">
        <v>11</v>
      </c>
      <c r="Q370" s="1">
        <v>7.6</v>
      </c>
      <c r="R370" s="1">
        <v>4.0999999999999996</v>
      </c>
      <c r="X370" s="1">
        <v>1.2</v>
      </c>
      <c r="Y370" s="1">
        <v>1.8</v>
      </c>
      <c r="Z370" s="1">
        <v>3</v>
      </c>
      <c r="AB370" s="1">
        <v>2.4</v>
      </c>
      <c r="AI370" s="1">
        <v>3.9</v>
      </c>
      <c r="AJ370" s="28" t="s">
        <v>406</v>
      </c>
      <c r="AK370" s="19">
        <v>55</v>
      </c>
      <c r="AL370" s="19">
        <v>127</v>
      </c>
      <c r="AN370" s="3">
        <v>1975</v>
      </c>
      <c r="AO370" s="31" t="s">
        <v>5333</v>
      </c>
      <c r="AQ370">
        <v>80601</v>
      </c>
      <c r="AR370" s="1" t="s">
        <v>581</v>
      </c>
    </row>
    <row r="371" spans="1:44" x14ac:dyDescent="0.25">
      <c r="A371" s="1">
        <v>833</v>
      </c>
      <c r="B371" s="1" t="s">
        <v>1233</v>
      </c>
      <c r="C371" s="1">
        <v>101</v>
      </c>
      <c r="D371" s="1" t="s">
        <v>6124</v>
      </c>
      <c r="E371" s="1" t="s">
        <v>706</v>
      </c>
      <c r="F371" s="1" t="s">
        <v>445</v>
      </c>
      <c r="G371" s="1">
        <v>10</v>
      </c>
      <c r="H371" s="1">
        <v>130</v>
      </c>
      <c r="I371" s="1">
        <v>14</v>
      </c>
      <c r="J371" s="1">
        <v>19</v>
      </c>
      <c r="K371" s="3">
        <v>136</v>
      </c>
      <c r="L371" s="2">
        <f>N371/((1948.03)*(1-EXP(-(0.015672)*I371))^(1.40829))</f>
        <v>0.15174110317511397</v>
      </c>
      <c r="M371" s="1">
        <v>4.25</v>
      </c>
      <c r="N371" s="1">
        <v>30</v>
      </c>
      <c r="O371" s="1">
        <v>16.8</v>
      </c>
      <c r="P371" s="1">
        <v>2.2999999999999998</v>
      </c>
      <c r="Q371" s="1">
        <v>1.5</v>
      </c>
      <c r="R371" s="1">
        <v>0.8</v>
      </c>
      <c r="X371" s="1">
        <v>0.45</v>
      </c>
      <c r="Y371" s="1">
        <v>0.6</v>
      </c>
      <c r="Z371" s="1">
        <v>1.05</v>
      </c>
      <c r="AB371" s="1">
        <v>7.6</v>
      </c>
      <c r="AI371" s="1">
        <v>3.5</v>
      </c>
      <c r="AJ371" s="28" t="s">
        <v>406</v>
      </c>
      <c r="AK371" s="19">
        <v>55</v>
      </c>
      <c r="AL371" s="19">
        <v>127</v>
      </c>
      <c r="AN371" s="3">
        <v>1975</v>
      </c>
      <c r="AO371" s="31" t="s">
        <v>5333</v>
      </c>
      <c r="AQ371">
        <v>80601</v>
      </c>
      <c r="AR371" s="1" t="s">
        <v>581</v>
      </c>
    </row>
    <row r="372" spans="1:44" x14ac:dyDescent="0.25">
      <c r="A372" s="1">
        <v>835</v>
      </c>
      <c r="B372" s="1" t="s">
        <v>162</v>
      </c>
      <c r="C372" s="1">
        <v>104</v>
      </c>
      <c r="D372" s="1" t="s">
        <v>5618</v>
      </c>
      <c r="E372" s="1" t="s">
        <v>706</v>
      </c>
      <c r="F372" s="1" t="s">
        <v>445</v>
      </c>
      <c r="G372" s="1">
        <v>11</v>
      </c>
      <c r="H372" s="1">
        <v>110</v>
      </c>
      <c r="I372" s="1">
        <v>10</v>
      </c>
      <c r="J372" s="1">
        <v>12</v>
      </c>
      <c r="K372" s="3">
        <v>52</v>
      </c>
      <c r="L372" s="2">
        <v>0.06</v>
      </c>
      <c r="M372" s="1">
        <v>1.3</v>
      </c>
      <c r="N372" s="1">
        <v>10</v>
      </c>
      <c r="O372" s="1">
        <v>8</v>
      </c>
      <c r="P372" s="1">
        <v>1.4</v>
      </c>
      <c r="Q372" s="1">
        <v>0.7</v>
      </c>
      <c r="R372" s="1">
        <v>0.6</v>
      </c>
      <c r="X372" s="1">
        <v>0.1</v>
      </c>
      <c r="Y372" s="1">
        <v>20.6</v>
      </c>
      <c r="Z372" s="1">
        <v>20.7</v>
      </c>
      <c r="AB372" s="1">
        <v>0.9</v>
      </c>
      <c r="AI372" s="1">
        <v>9.5</v>
      </c>
      <c r="AJ372" s="28" t="s">
        <v>406</v>
      </c>
      <c r="AK372" s="19">
        <v>55</v>
      </c>
      <c r="AL372" s="19">
        <v>123</v>
      </c>
      <c r="AN372" s="3">
        <v>1978</v>
      </c>
      <c r="AO372" s="31" t="s">
        <v>5333</v>
      </c>
      <c r="AQ372">
        <v>80601</v>
      </c>
      <c r="AR372" s="1" t="s">
        <v>512</v>
      </c>
    </row>
    <row r="373" spans="1:44" x14ac:dyDescent="0.25">
      <c r="A373" s="1">
        <v>837</v>
      </c>
      <c r="B373" s="1" t="s">
        <v>162</v>
      </c>
      <c r="C373" s="1">
        <v>104</v>
      </c>
      <c r="D373" s="1" t="s">
        <v>5618</v>
      </c>
      <c r="E373" s="1" t="s">
        <v>706</v>
      </c>
      <c r="F373" s="1" t="s">
        <v>445</v>
      </c>
      <c r="G373" s="1">
        <v>9</v>
      </c>
      <c r="H373" s="1">
        <v>160</v>
      </c>
      <c r="I373" s="1">
        <v>19</v>
      </c>
      <c r="J373" s="1">
        <v>18</v>
      </c>
      <c r="K373" s="3">
        <v>370</v>
      </c>
      <c r="L373" s="2">
        <v>0.5</v>
      </c>
      <c r="M373" s="1">
        <v>17.3</v>
      </c>
      <c r="N373" s="1">
        <v>160</v>
      </c>
      <c r="O373" s="1">
        <v>120</v>
      </c>
      <c r="P373" s="1">
        <v>21.6</v>
      </c>
      <c r="Q373" s="1">
        <v>7.4</v>
      </c>
      <c r="R373" s="1">
        <v>3.6</v>
      </c>
      <c r="X373" s="1">
        <v>0.76</v>
      </c>
      <c r="Y373" s="1">
        <v>25.6</v>
      </c>
      <c r="Z373" s="1">
        <v>26.36</v>
      </c>
      <c r="AB373" s="1">
        <v>0.2</v>
      </c>
      <c r="AI373" s="1">
        <v>4.8</v>
      </c>
      <c r="AJ373" s="1" t="s">
        <v>406</v>
      </c>
      <c r="AK373" s="19">
        <v>56</v>
      </c>
      <c r="AL373" s="19">
        <v>125</v>
      </c>
      <c r="AN373" s="3">
        <v>1978</v>
      </c>
      <c r="AO373" s="31" t="s">
        <v>5333</v>
      </c>
      <c r="AQ373">
        <v>80601</v>
      </c>
      <c r="AR373" s="1" t="s">
        <v>512</v>
      </c>
    </row>
    <row r="374" spans="1:44" x14ac:dyDescent="0.25">
      <c r="A374" s="1">
        <v>838</v>
      </c>
      <c r="B374" s="1" t="s">
        <v>162</v>
      </c>
      <c r="C374" s="1">
        <v>104</v>
      </c>
      <c r="D374" s="1" t="s">
        <v>5618</v>
      </c>
      <c r="E374" s="1" t="s">
        <v>706</v>
      </c>
      <c r="F374" s="1" t="s">
        <v>445</v>
      </c>
      <c r="G374" s="1">
        <v>10</v>
      </c>
      <c r="H374" s="1">
        <v>160</v>
      </c>
      <c r="I374" s="1">
        <v>14</v>
      </c>
      <c r="J374" s="1">
        <v>14</v>
      </c>
      <c r="K374" s="3">
        <v>286</v>
      </c>
      <c r="L374" s="2">
        <v>0.4</v>
      </c>
      <c r="M374" s="1">
        <v>10.6</v>
      </c>
      <c r="N374" s="1">
        <v>80</v>
      </c>
      <c r="O374" s="1">
        <v>60.5</v>
      </c>
      <c r="P374" s="1">
        <v>10.9</v>
      </c>
      <c r="Q374" s="1">
        <v>5.7</v>
      </c>
      <c r="R374" s="1">
        <v>1.5</v>
      </c>
      <c r="X374" s="1">
        <v>0.6</v>
      </c>
      <c r="Y374" s="1">
        <v>1.8</v>
      </c>
      <c r="Z374" s="1">
        <v>2.4</v>
      </c>
      <c r="AB374" s="1">
        <v>1.4</v>
      </c>
      <c r="AI374" s="1">
        <v>7.8</v>
      </c>
      <c r="AJ374" s="1" t="s">
        <v>406</v>
      </c>
      <c r="AK374" s="19">
        <v>56</v>
      </c>
      <c r="AL374" s="19">
        <v>125</v>
      </c>
      <c r="AN374" s="3">
        <v>1978</v>
      </c>
      <c r="AO374" s="31" t="s">
        <v>5333</v>
      </c>
      <c r="AQ374">
        <v>80601</v>
      </c>
      <c r="AR374" s="1" t="s">
        <v>512</v>
      </c>
    </row>
    <row r="375" spans="1:44" x14ac:dyDescent="0.25">
      <c r="A375" s="1">
        <v>839</v>
      </c>
      <c r="B375" s="1" t="s">
        <v>162</v>
      </c>
      <c r="C375" s="1">
        <v>104</v>
      </c>
      <c r="D375" s="1" t="s">
        <v>6493</v>
      </c>
      <c r="E375" s="1" t="s">
        <v>706</v>
      </c>
      <c r="F375" s="1" t="s">
        <v>445</v>
      </c>
      <c r="G375" s="1">
        <v>10</v>
      </c>
      <c r="H375" s="1">
        <v>140</v>
      </c>
      <c r="I375" s="1">
        <v>18</v>
      </c>
      <c r="J375" s="1">
        <v>22</v>
      </c>
      <c r="K375" s="3">
        <v>237</v>
      </c>
      <c r="L375" s="2">
        <v>0.25</v>
      </c>
      <c r="M375" s="1">
        <v>7.9</v>
      </c>
      <c r="N375" s="1">
        <v>57</v>
      </c>
      <c r="O375" s="1">
        <v>43.1</v>
      </c>
      <c r="P375" s="1">
        <v>7.8</v>
      </c>
      <c r="Q375" s="1">
        <v>4.0999999999999996</v>
      </c>
      <c r="R375" s="1">
        <v>1.1000000000000001</v>
      </c>
      <c r="X375" s="1">
        <v>0.4</v>
      </c>
      <c r="Y375" s="1">
        <v>2.2000000000000002</v>
      </c>
      <c r="Z375" s="1">
        <v>2.6</v>
      </c>
      <c r="AB375" s="1">
        <v>2.1</v>
      </c>
      <c r="AI375" s="1">
        <v>9.1999999999999993</v>
      </c>
      <c r="AJ375" s="1" t="s">
        <v>406</v>
      </c>
      <c r="AK375" s="19">
        <v>56</v>
      </c>
      <c r="AL375" s="19">
        <v>125</v>
      </c>
      <c r="AN375" s="3">
        <v>1978</v>
      </c>
      <c r="AO375" s="31" t="s">
        <v>5333</v>
      </c>
      <c r="AQ375">
        <v>80601</v>
      </c>
      <c r="AR375" s="1" t="s">
        <v>512</v>
      </c>
    </row>
    <row r="376" spans="1:44" x14ac:dyDescent="0.25">
      <c r="A376" s="1">
        <v>840</v>
      </c>
      <c r="B376" s="1" t="s">
        <v>162</v>
      </c>
      <c r="C376" s="1">
        <v>104</v>
      </c>
      <c r="D376" s="1" t="s">
        <v>5618</v>
      </c>
      <c r="E376" s="1" t="s">
        <v>706</v>
      </c>
      <c r="F376" s="1" t="s">
        <v>445</v>
      </c>
      <c r="G376" s="1">
        <v>10</v>
      </c>
      <c r="H376" s="1">
        <v>160</v>
      </c>
      <c r="I376" s="1">
        <v>15</v>
      </c>
      <c r="J376" s="1">
        <v>24</v>
      </c>
      <c r="K376" s="3">
        <v>107</v>
      </c>
      <c r="L376" s="2">
        <v>0.14000000000000001</v>
      </c>
      <c r="M376" s="1">
        <v>4</v>
      </c>
      <c r="N376" s="1">
        <v>30</v>
      </c>
      <c r="P376" s="1">
        <v>4.7</v>
      </c>
      <c r="Q376" s="1">
        <v>2.5</v>
      </c>
      <c r="R376" s="1">
        <v>0.7</v>
      </c>
      <c r="X376" s="1">
        <v>0.6</v>
      </c>
      <c r="Y376" s="1">
        <v>2.4</v>
      </c>
      <c r="Z376" s="1">
        <v>3</v>
      </c>
      <c r="AB376" s="1">
        <v>0.8</v>
      </c>
      <c r="AI376" s="1">
        <v>7.8</v>
      </c>
      <c r="AJ376" s="1" t="s">
        <v>406</v>
      </c>
      <c r="AK376" s="19">
        <v>56</v>
      </c>
      <c r="AL376" s="19">
        <v>125</v>
      </c>
      <c r="AN376" s="3">
        <v>1978</v>
      </c>
      <c r="AO376" s="31" t="s">
        <v>5333</v>
      </c>
      <c r="AQ376">
        <v>80601</v>
      </c>
      <c r="AR376" s="1" t="s">
        <v>512</v>
      </c>
    </row>
    <row r="377" spans="1:44" x14ac:dyDescent="0.25">
      <c r="A377" s="1">
        <v>842</v>
      </c>
      <c r="B377" s="1" t="s">
        <v>1233</v>
      </c>
      <c r="C377" s="1">
        <v>101</v>
      </c>
      <c r="D377" s="1" t="s">
        <v>6124</v>
      </c>
      <c r="E377" s="1" t="s">
        <v>706</v>
      </c>
      <c r="F377" s="1" t="s">
        <v>445</v>
      </c>
      <c r="G377" s="1">
        <v>10</v>
      </c>
      <c r="H377" s="1">
        <v>180</v>
      </c>
      <c r="I377" s="1">
        <v>17</v>
      </c>
      <c r="J377" s="1">
        <v>24</v>
      </c>
      <c r="K377" s="3">
        <v>481</v>
      </c>
      <c r="L377" s="2">
        <f>N377/((1948.03)*(1-EXP(-(0.015672)*I377))^(1.40829))</f>
        <v>0.59582846547456125</v>
      </c>
      <c r="M377" s="1">
        <v>19.2</v>
      </c>
      <c r="N377" s="1">
        <v>150</v>
      </c>
      <c r="O377" s="1">
        <v>87.1</v>
      </c>
      <c r="P377" s="1">
        <v>11.4</v>
      </c>
      <c r="Q377" s="1">
        <v>8.1</v>
      </c>
      <c r="R377" s="1">
        <v>4</v>
      </c>
      <c r="X377" s="1">
        <v>0.2</v>
      </c>
      <c r="Y377" s="1">
        <v>3.2</v>
      </c>
      <c r="Z377" s="1">
        <v>3.4</v>
      </c>
      <c r="AB377" s="1">
        <v>0.5</v>
      </c>
      <c r="AI377" s="1">
        <v>3.6</v>
      </c>
      <c r="AJ377" s="1" t="s">
        <v>406</v>
      </c>
      <c r="AK377" s="19">
        <v>57.1</v>
      </c>
      <c r="AL377" s="19">
        <v>128</v>
      </c>
      <c r="AN377" s="3">
        <v>1978</v>
      </c>
      <c r="AO377" s="31" t="s">
        <v>5333</v>
      </c>
      <c r="AQ377">
        <v>81112</v>
      </c>
      <c r="AR377" s="1" t="s">
        <v>581</v>
      </c>
    </row>
    <row r="378" spans="1:44" x14ac:dyDescent="0.25">
      <c r="A378" s="1">
        <v>843</v>
      </c>
      <c r="B378" s="1" t="s">
        <v>1233</v>
      </c>
      <c r="C378" s="1">
        <v>101</v>
      </c>
      <c r="D378" s="1" t="s">
        <v>6124</v>
      </c>
      <c r="E378" s="1" t="s">
        <v>706</v>
      </c>
      <c r="F378" s="1" t="s">
        <v>445</v>
      </c>
      <c r="G378" s="1">
        <v>10</v>
      </c>
      <c r="H378" s="1">
        <v>160</v>
      </c>
      <c r="I378" s="1">
        <v>18</v>
      </c>
      <c r="J378" s="1">
        <v>20</v>
      </c>
      <c r="K378" s="3">
        <v>447</v>
      </c>
      <c r="L378" s="2">
        <f>N378/((1948.03)*(1-EXP(-(0.015672)*I378))^(1.40829))</f>
        <v>0.46297228953579278</v>
      </c>
      <c r="M378" s="1">
        <v>16.5</v>
      </c>
      <c r="N378" s="1">
        <v>125</v>
      </c>
      <c r="O378" s="1">
        <v>66.7</v>
      </c>
      <c r="P378" s="1">
        <v>7.7</v>
      </c>
      <c r="Q378" s="1">
        <v>6.3</v>
      </c>
      <c r="R378" s="1">
        <v>3.1</v>
      </c>
      <c r="X378" s="1">
        <v>1.2</v>
      </c>
      <c r="Y378" s="1">
        <v>11.8</v>
      </c>
      <c r="Z378" s="1">
        <v>13</v>
      </c>
      <c r="AB378" s="1">
        <v>2.9</v>
      </c>
      <c r="AI378" s="1">
        <v>4</v>
      </c>
      <c r="AJ378" s="1" t="s">
        <v>406</v>
      </c>
      <c r="AK378" s="19">
        <v>57</v>
      </c>
      <c r="AL378" s="19">
        <v>125</v>
      </c>
      <c r="AN378" s="3">
        <v>1978</v>
      </c>
      <c r="AO378" s="31" t="s">
        <v>5333</v>
      </c>
      <c r="AQ378">
        <v>80601</v>
      </c>
      <c r="AR378" s="1" t="s">
        <v>581</v>
      </c>
    </row>
    <row r="379" spans="1:44" x14ac:dyDescent="0.25">
      <c r="A379" s="1">
        <v>844</v>
      </c>
      <c r="B379" s="1" t="s">
        <v>1233</v>
      </c>
      <c r="C379" s="1">
        <v>101</v>
      </c>
      <c r="D379" s="1" t="s">
        <v>6185</v>
      </c>
      <c r="E379" s="1" t="s">
        <v>706</v>
      </c>
      <c r="F379" s="1" t="s">
        <v>445</v>
      </c>
      <c r="G379" s="1">
        <v>8</v>
      </c>
      <c r="H379" s="1">
        <v>46</v>
      </c>
      <c r="I379" s="1">
        <v>11</v>
      </c>
      <c r="J379" s="1">
        <v>8</v>
      </c>
      <c r="K379" s="3">
        <v>2573</v>
      </c>
      <c r="L379" s="2">
        <f>N379/((1668.67)*(1-EXP(-(0.022864)*I379))^(1.61028))</f>
        <v>0.505920223175091</v>
      </c>
      <c r="M379" s="1">
        <v>13.5</v>
      </c>
      <c r="N379" s="1">
        <v>75</v>
      </c>
      <c r="O379" s="1">
        <v>41.4</v>
      </c>
      <c r="P379" s="1">
        <v>6</v>
      </c>
      <c r="Q379" s="1">
        <v>6.6</v>
      </c>
      <c r="R379" s="1">
        <v>2.9</v>
      </c>
      <c r="X379" s="1">
        <v>0.2</v>
      </c>
      <c r="Y379" s="1">
        <v>1.2</v>
      </c>
      <c r="Z379" s="1">
        <v>1.4</v>
      </c>
      <c r="AB379" s="1">
        <v>1.7</v>
      </c>
      <c r="AI379" s="1">
        <v>1.5</v>
      </c>
      <c r="AJ379" s="1" t="s">
        <v>406</v>
      </c>
      <c r="AK379" s="19">
        <v>58.2</v>
      </c>
      <c r="AL379" s="19">
        <v>125.3</v>
      </c>
      <c r="AN379" s="3">
        <v>1978</v>
      </c>
      <c r="AO379" s="31" t="s">
        <v>5333</v>
      </c>
      <c r="AQ379">
        <v>80601</v>
      </c>
      <c r="AR379" s="1" t="s">
        <v>581</v>
      </c>
    </row>
    <row r="380" spans="1:44" x14ac:dyDescent="0.25">
      <c r="A380" s="1">
        <v>845</v>
      </c>
      <c r="B380" s="1" t="s">
        <v>1233</v>
      </c>
      <c r="C380" s="1">
        <v>101</v>
      </c>
      <c r="D380" s="1" t="s">
        <v>6481</v>
      </c>
      <c r="E380" s="1" t="s">
        <v>706</v>
      </c>
      <c r="F380" s="1" t="s">
        <v>445</v>
      </c>
      <c r="G380" s="1">
        <v>10</v>
      </c>
      <c r="H380" s="1">
        <v>140</v>
      </c>
      <c r="I380" s="1">
        <v>15</v>
      </c>
      <c r="J380" s="1">
        <v>18</v>
      </c>
      <c r="K380" s="3">
        <v>248</v>
      </c>
      <c r="L380" s="2">
        <f>N380/((1948.03)*(1-EXP(-(0.015672)*I380))^(1.40829))</f>
        <v>0.27832201662509343</v>
      </c>
      <c r="M380" s="1">
        <v>8.3000000000000007</v>
      </c>
      <c r="N380" s="1">
        <v>60</v>
      </c>
      <c r="O380" s="1">
        <v>42</v>
      </c>
      <c r="P380" s="1">
        <v>4.8</v>
      </c>
      <c r="Q380" s="1">
        <v>3.9</v>
      </c>
      <c r="R380" s="1">
        <v>2</v>
      </c>
      <c r="X380" s="1">
        <v>1.3</v>
      </c>
      <c r="Y380" s="1">
        <v>1.2</v>
      </c>
      <c r="Z380" s="1">
        <v>2.5</v>
      </c>
      <c r="AB380" s="1">
        <v>1.6</v>
      </c>
      <c r="AI380" s="1">
        <v>8.6</v>
      </c>
      <c r="AJ380" s="1" t="s">
        <v>406</v>
      </c>
      <c r="AK380" s="19">
        <v>57</v>
      </c>
      <c r="AL380" s="19">
        <v>126.3</v>
      </c>
      <c r="AN380" s="3">
        <v>1978</v>
      </c>
      <c r="AO380" s="31" t="s">
        <v>5333</v>
      </c>
      <c r="AQ380">
        <v>80601</v>
      </c>
      <c r="AR380" s="1" t="s">
        <v>581</v>
      </c>
    </row>
    <row r="381" spans="1:44" x14ac:dyDescent="0.25">
      <c r="A381" s="1">
        <v>846</v>
      </c>
      <c r="B381" s="1" t="s">
        <v>1233</v>
      </c>
      <c r="C381" s="1">
        <v>101</v>
      </c>
      <c r="D381" s="1" t="s">
        <v>5627</v>
      </c>
      <c r="E381" s="1" t="s">
        <v>706</v>
      </c>
      <c r="F381" s="1" t="s">
        <v>445</v>
      </c>
      <c r="G381" s="1">
        <v>10</v>
      </c>
      <c r="H381" s="1">
        <v>80</v>
      </c>
      <c r="I381" s="1">
        <v>11</v>
      </c>
      <c r="J381" s="1">
        <v>14</v>
      </c>
      <c r="K381" s="3">
        <v>323</v>
      </c>
      <c r="L381" s="2">
        <f>N381/((1948.03)*(1-EXP(-(0.015672)*I381))^(1.40829))</f>
        <v>0.20639174643782063</v>
      </c>
      <c r="M381" s="1">
        <v>5.2</v>
      </c>
      <c r="N381" s="1">
        <v>30</v>
      </c>
      <c r="O381" s="1">
        <v>16</v>
      </c>
      <c r="P381" s="1">
        <v>1.8</v>
      </c>
      <c r="Q381" s="1">
        <v>1.9</v>
      </c>
      <c r="R381" s="1">
        <v>0.9</v>
      </c>
      <c r="X381" s="1">
        <v>0.93</v>
      </c>
      <c r="Y381" s="1">
        <v>17.7</v>
      </c>
      <c r="Z381" s="1">
        <v>18.63</v>
      </c>
      <c r="AB381" s="1">
        <v>2.4</v>
      </c>
      <c r="AI381" s="1">
        <v>5.0999999999999996</v>
      </c>
      <c r="AJ381" s="1" t="s">
        <v>406</v>
      </c>
      <c r="AK381" s="19">
        <v>55.1</v>
      </c>
      <c r="AL381" s="19">
        <v>125</v>
      </c>
      <c r="AN381" s="3">
        <v>1978</v>
      </c>
      <c r="AO381" s="31" t="s">
        <v>5333</v>
      </c>
      <c r="AQ381">
        <v>80601</v>
      </c>
      <c r="AR381" s="1" t="s">
        <v>581</v>
      </c>
    </row>
    <row r="382" spans="1:44" x14ac:dyDescent="0.25">
      <c r="A382" s="1">
        <v>848</v>
      </c>
      <c r="B382" s="1" t="s">
        <v>1215</v>
      </c>
      <c r="C382" s="1">
        <v>102</v>
      </c>
      <c r="D382" s="1" t="s">
        <v>6397</v>
      </c>
      <c r="E382" s="1" t="s">
        <v>706</v>
      </c>
      <c r="F382" s="1" t="s">
        <v>445</v>
      </c>
      <c r="G382" s="1">
        <v>11</v>
      </c>
      <c r="H382" s="1">
        <v>200</v>
      </c>
      <c r="I382" s="1">
        <v>11</v>
      </c>
      <c r="J382" s="1">
        <v>12</v>
      </c>
      <c r="K382" s="3">
        <v>48</v>
      </c>
      <c r="L382" s="2">
        <v>7.0000000000000007E-2</v>
      </c>
      <c r="M382" s="1">
        <v>1.4</v>
      </c>
      <c r="N382" s="1">
        <v>12</v>
      </c>
      <c r="O382" s="1">
        <v>6.5</v>
      </c>
      <c r="P382" s="1">
        <v>1</v>
      </c>
      <c r="Q382" s="1">
        <v>1</v>
      </c>
      <c r="R382" s="1">
        <v>0.7</v>
      </c>
      <c r="X382" s="1">
        <v>0.44</v>
      </c>
      <c r="Y382" s="1">
        <v>3.6</v>
      </c>
      <c r="Z382" s="1">
        <v>4.04</v>
      </c>
      <c r="AB382" s="1">
        <v>1.2</v>
      </c>
      <c r="AI382" s="1">
        <v>4.0999999999999996</v>
      </c>
      <c r="AJ382" s="1" t="s">
        <v>406</v>
      </c>
      <c r="AK382" s="19">
        <v>59</v>
      </c>
      <c r="AL382" s="19">
        <v>125</v>
      </c>
      <c r="AN382" s="3">
        <v>1978</v>
      </c>
      <c r="AO382" s="31" t="s">
        <v>5333</v>
      </c>
      <c r="AQ382">
        <v>80601</v>
      </c>
      <c r="AR382" s="1" t="s">
        <v>512</v>
      </c>
    </row>
    <row r="383" spans="1:44" x14ac:dyDescent="0.25">
      <c r="A383" s="1">
        <v>850</v>
      </c>
      <c r="B383" s="1" t="s">
        <v>162</v>
      </c>
      <c r="C383" s="1">
        <v>104</v>
      </c>
      <c r="D383" s="1" t="s">
        <v>6480</v>
      </c>
      <c r="E383" s="1" t="s">
        <v>706</v>
      </c>
      <c r="F383" s="1" t="s">
        <v>445</v>
      </c>
      <c r="G383" s="1">
        <v>12</v>
      </c>
      <c r="H383" s="1">
        <v>40</v>
      </c>
      <c r="I383" s="1">
        <v>2</v>
      </c>
      <c r="J383" s="1">
        <v>1.5</v>
      </c>
      <c r="K383" s="3">
        <v>15</v>
      </c>
      <c r="L383" s="2">
        <v>0.4</v>
      </c>
      <c r="M383" s="1">
        <v>0.12</v>
      </c>
      <c r="N383" s="1">
        <v>0.5</v>
      </c>
      <c r="O383" s="1">
        <v>0.37</v>
      </c>
      <c r="P383" s="1">
        <v>7.0000000000000007E-2</v>
      </c>
      <c r="Q383" s="1">
        <v>0.03</v>
      </c>
      <c r="R383" s="1">
        <v>0.02</v>
      </c>
      <c r="X383" s="1">
        <v>0.3</v>
      </c>
      <c r="Y383" s="1">
        <v>26.5</v>
      </c>
      <c r="Z383" s="1">
        <v>26.8</v>
      </c>
      <c r="AB383" s="1">
        <v>1.1000000000000001</v>
      </c>
      <c r="AI383" s="1">
        <v>3.9</v>
      </c>
      <c r="AJ383" s="1" t="s">
        <v>406</v>
      </c>
      <c r="AK383" s="19">
        <v>57.7</v>
      </c>
      <c r="AL383" s="19">
        <v>126</v>
      </c>
      <c r="AN383" s="3">
        <v>1978</v>
      </c>
      <c r="AO383" s="31" t="s">
        <v>5333</v>
      </c>
      <c r="AQ383">
        <v>80601</v>
      </c>
      <c r="AR383" s="1" t="s">
        <v>512</v>
      </c>
    </row>
    <row r="384" spans="1:44" x14ac:dyDescent="0.25">
      <c r="A384" s="1">
        <v>852</v>
      </c>
      <c r="B384" s="1" t="s">
        <v>1233</v>
      </c>
      <c r="C384" s="1">
        <v>101</v>
      </c>
      <c r="D384" s="33" t="s">
        <v>851</v>
      </c>
      <c r="F384" s="1" t="s">
        <v>445</v>
      </c>
      <c r="G384" s="1">
        <v>7</v>
      </c>
      <c r="H384" s="1">
        <v>10</v>
      </c>
      <c r="J384" s="1"/>
      <c r="L384" s="2">
        <v>0.5</v>
      </c>
      <c r="N384" s="1">
        <v>6</v>
      </c>
      <c r="O384" s="1">
        <v>1.6</v>
      </c>
      <c r="Q384" s="1">
        <v>0.5</v>
      </c>
      <c r="R384" s="1">
        <v>0.4</v>
      </c>
      <c r="S384" s="1">
        <v>0.7</v>
      </c>
      <c r="AJ384" s="28" t="s">
        <v>406</v>
      </c>
      <c r="AK384" s="19">
        <v>53</v>
      </c>
      <c r="AL384" s="19">
        <v>83</v>
      </c>
      <c r="AN384" s="3">
        <v>1986</v>
      </c>
      <c r="AQ384">
        <v>80810</v>
      </c>
      <c r="AR384" s="1" t="s">
        <v>4866</v>
      </c>
    </row>
    <row r="385" spans="1:44" x14ac:dyDescent="0.25">
      <c r="A385" s="1">
        <v>853</v>
      </c>
      <c r="B385" s="1" t="s">
        <v>1233</v>
      </c>
      <c r="C385" s="1">
        <v>101</v>
      </c>
      <c r="D385" s="33" t="s">
        <v>851</v>
      </c>
      <c r="F385" s="1" t="s">
        <v>445</v>
      </c>
      <c r="G385" s="1">
        <v>7</v>
      </c>
      <c r="H385" s="1">
        <v>20</v>
      </c>
      <c r="J385" s="1"/>
      <c r="L385" s="2">
        <v>0.5</v>
      </c>
      <c r="N385" s="1">
        <v>31</v>
      </c>
      <c r="O385" s="1">
        <v>8.6999999999999993</v>
      </c>
      <c r="Q385" s="1">
        <v>2.2000000000000002</v>
      </c>
      <c r="R385" s="1">
        <v>1.4</v>
      </c>
      <c r="S385" s="1">
        <v>3.5</v>
      </c>
      <c r="AJ385" s="28" t="s">
        <v>406</v>
      </c>
      <c r="AK385" s="19">
        <v>53</v>
      </c>
      <c r="AL385" s="19">
        <v>83</v>
      </c>
      <c r="AN385" s="3">
        <v>1988</v>
      </c>
      <c r="AQ385">
        <v>80810</v>
      </c>
      <c r="AR385" s="1" t="s">
        <v>4866</v>
      </c>
    </row>
    <row r="386" spans="1:44" x14ac:dyDescent="0.25">
      <c r="A386" s="1">
        <v>854</v>
      </c>
      <c r="B386" s="1" t="s">
        <v>1233</v>
      </c>
      <c r="C386" s="1">
        <v>101</v>
      </c>
      <c r="D386" s="33" t="s">
        <v>851</v>
      </c>
      <c r="F386" s="1" t="s">
        <v>445</v>
      </c>
      <c r="G386" s="1">
        <v>7</v>
      </c>
      <c r="H386" s="1">
        <v>30</v>
      </c>
      <c r="J386" s="1"/>
      <c r="L386" s="2">
        <v>0.6</v>
      </c>
      <c r="N386" s="1">
        <v>80</v>
      </c>
      <c r="O386" s="1">
        <v>25</v>
      </c>
      <c r="Q386" s="1">
        <v>5.4</v>
      </c>
      <c r="R386" s="1">
        <v>3.3</v>
      </c>
      <c r="S386" s="1">
        <v>8.8000000000000007</v>
      </c>
      <c r="AJ386" s="28" t="s">
        <v>406</v>
      </c>
      <c r="AK386" s="19">
        <v>53</v>
      </c>
      <c r="AL386" s="19">
        <v>83</v>
      </c>
      <c r="AN386" s="3">
        <v>1988</v>
      </c>
      <c r="AQ386">
        <v>80810</v>
      </c>
      <c r="AR386" s="1" t="s">
        <v>4866</v>
      </c>
    </row>
    <row r="387" spans="1:44" x14ac:dyDescent="0.25">
      <c r="A387" s="1">
        <v>855</v>
      </c>
      <c r="B387" s="1" t="s">
        <v>1233</v>
      </c>
      <c r="C387" s="1">
        <v>101</v>
      </c>
      <c r="D387" s="33" t="s">
        <v>851</v>
      </c>
      <c r="F387" s="1" t="s">
        <v>445</v>
      </c>
      <c r="G387" s="1">
        <v>7</v>
      </c>
      <c r="H387" s="1">
        <v>40</v>
      </c>
      <c r="J387" s="1"/>
      <c r="L387" s="2">
        <v>0.6</v>
      </c>
      <c r="N387" s="1">
        <v>123</v>
      </c>
      <c r="O387" s="1">
        <v>40.6</v>
      </c>
      <c r="Q387" s="1">
        <v>6.1</v>
      </c>
      <c r="R387" s="1">
        <v>4.0999999999999996</v>
      </c>
      <c r="S387" s="1">
        <v>11.3</v>
      </c>
      <c r="AJ387" s="28" t="s">
        <v>406</v>
      </c>
      <c r="AK387" s="19">
        <v>53</v>
      </c>
      <c r="AL387" s="19">
        <v>83</v>
      </c>
      <c r="AN387" s="3">
        <v>1988</v>
      </c>
      <c r="AQ387">
        <v>80810</v>
      </c>
      <c r="AR387" s="1" t="s">
        <v>4866</v>
      </c>
    </row>
    <row r="388" spans="1:44" x14ac:dyDescent="0.25">
      <c r="A388" s="1">
        <v>856</v>
      </c>
      <c r="B388" s="1" t="s">
        <v>1233</v>
      </c>
      <c r="C388" s="1">
        <v>101</v>
      </c>
      <c r="D388" s="33" t="s">
        <v>851</v>
      </c>
      <c r="F388" s="1" t="s">
        <v>445</v>
      </c>
      <c r="G388" s="1">
        <v>7</v>
      </c>
      <c r="H388" s="1">
        <v>50</v>
      </c>
      <c r="J388" s="1"/>
      <c r="L388" s="2">
        <v>0.6</v>
      </c>
      <c r="N388" s="1">
        <v>159</v>
      </c>
      <c r="O388" s="1">
        <v>54.1</v>
      </c>
      <c r="Q388" s="1">
        <v>7.3</v>
      </c>
      <c r="R388" s="1">
        <v>4.8</v>
      </c>
      <c r="S388" s="1">
        <v>14.6</v>
      </c>
      <c r="AJ388" s="28" t="s">
        <v>406</v>
      </c>
      <c r="AK388" s="19">
        <v>53</v>
      </c>
      <c r="AL388" s="19">
        <v>83</v>
      </c>
      <c r="AN388" s="3">
        <v>1988</v>
      </c>
      <c r="AQ388">
        <v>80810</v>
      </c>
      <c r="AR388" s="1" t="s">
        <v>4866</v>
      </c>
    </row>
    <row r="389" spans="1:44" x14ac:dyDescent="0.25">
      <c r="A389" s="1">
        <v>857</v>
      </c>
      <c r="B389" s="1" t="s">
        <v>1233</v>
      </c>
      <c r="C389" s="1">
        <v>101</v>
      </c>
      <c r="D389" s="33" t="s">
        <v>851</v>
      </c>
      <c r="F389" s="1" t="s">
        <v>445</v>
      </c>
      <c r="G389" s="1">
        <v>7</v>
      </c>
      <c r="H389" s="1">
        <v>60</v>
      </c>
      <c r="J389" s="1"/>
      <c r="L389" s="2">
        <v>0.6</v>
      </c>
      <c r="N389" s="1">
        <v>189</v>
      </c>
      <c r="O389" s="1">
        <v>68.5</v>
      </c>
      <c r="Q389" s="1">
        <v>9.4</v>
      </c>
      <c r="R389" s="1">
        <v>6.1</v>
      </c>
      <c r="S389" s="1">
        <v>16.7</v>
      </c>
      <c r="AJ389" s="28" t="s">
        <v>406</v>
      </c>
      <c r="AK389" s="19">
        <v>53</v>
      </c>
      <c r="AL389" s="19">
        <v>83</v>
      </c>
      <c r="AN389" s="3">
        <v>1988</v>
      </c>
      <c r="AQ389">
        <v>80810</v>
      </c>
      <c r="AR389" s="1" t="s">
        <v>4866</v>
      </c>
    </row>
    <row r="390" spans="1:44" x14ac:dyDescent="0.25">
      <c r="A390" s="1">
        <v>858</v>
      </c>
      <c r="B390" s="1" t="s">
        <v>1233</v>
      </c>
      <c r="C390" s="1">
        <v>101</v>
      </c>
      <c r="D390" s="33" t="s">
        <v>851</v>
      </c>
      <c r="F390" s="1" t="s">
        <v>445</v>
      </c>
      <c r="G390" s="1">
        <v>7</v>
      </c>
      <c r="H390" s="1">
        <v>70</v>
      </c>
      <c r="J390" s="1"/>
      <c r="L390" s="2">
        <v>0.7</v>
      </c>
      <c r="N390" s="1">
        <v>214</v>
      </c>
      <c r="O390" s="1">
        <v>81.3</v>
      </c>
      <c r="Q390" s="1">
        <v>9.1999999999999993</v>
      </c>
      <c r="R390" s="1">
        <v>5.7</v>
      </c>
      <c r="S390" s="1">
        <v>18.3</v>
      </c>
      <c r="AJ390" s="28" t="s">
        <v>406</v>
      </c>
      <c r="AK390" s="19">
        <v>53</v>
      </c>
      <c r="AL390" s="19">
        <v>83</v>
      </c>
      <c r="AN390" s="3">
        <v>1988</v>
      </c>
      <c r="AQ390">
        <v>80810</v>
      </c>
      <c r="AR390" s="1" t="s">
        <v>4866</v>
      </c>
    </row>
    <row r="391" spans="1:44" x14ac:dyDescent="0.25">
      <c r="A391" s="1">
        <v>859</v>
      </c>
      <c r="B391" s="1" t="s">
        <v>1233</v>
      </c>
      <c r="C391" s="1">
        <v>101</v>
      </c>
      <c r="D391" s="33" t="s">
        <v>851</v>
      </c>
      <c r="F391" s="1" t="s">
        <v>445</v>
      </c>
      <c r="G391" s="1">
        <v>7</v>
      </c>
      <c r="H391" s="1">
        <v>80</v>
      </c>
      <c r="J391" s="1"/>
      <c r="L391" s="2">
        <v>0.7</v>
      </c>
      <c r="N391" s="1">
        <v>232</v>
      </c>
      <c r="O391" s="1">
        <v>92.8</v>
      </c>
      <c r="Q391" s="1">
        <v>9.1</v>
      </c>
      <c r="R391" s="1">
        <v>5.0999999999999996</v>
      </c>
      <c r="S391" s="1">
        <v>21.9</v>
      </c>
      <c r="AJ391" s="28" t="s">
        <v>406</v>
      </c>
      <c r="AK391" s="19">
        <v>53</v>
      </c>
      <c r="AL391" s="19">
        <v>83</v>
      </c>
      <c r="AN391" s="3">
        <v>1988</v>
      </c>
      <c r="AQ391">
        <v>80810</v>
      </c>
      <c r="AR391" s="1" t="s">
        <v>4866</v>
      </c>
    </row>
    <row r="392" spans="1:44" x14ac:dyDescent="0.25">
      <c r="A392" s="1">
        <v>860</v>
      </c>
      <c r="B392" s="1" t="s">
        <v>1233</v>
      </c>
      <c r="C392" s="1">
        <v>101</v>
      </c>
      <c r="D392" s="33" t="s">
        <v>851</v>
      </c>
      <c r="F392" s="1" t="s">
        <v>445</v>
      </c>
      <c r="G392" s="1">
        <v>7</v>
      </c>
      <c r="H392" s="1">
        <v>90</v>
      </c>
      <c r="J392" s="1"/>
      <c r="L392" s="2">
        <v>0.7</v>
      </c>
      <c r="N392" s="1">
        <v>243</v>
      </c>
      <c r="O392" s="1">
        <v>104.5</v>
      </c>
      <c r="Q392" s="1">
        <v>10.1</v>
      </c>
      <c r="R392" s="1">
        <v>5.7</v>
      </c>
      <c r="S392" s="1">
        <v>22.8</v>
      </c>
      <c r="AJ392" s="28" t="s">
        <v>406</v>
      </c>
      <c r="AK392" s="19">
        <v>53</v>
      </c>
      <c r="AL392" s="19">
        <v>83</v>
      </c>
      <c r="AN392" s="3">
        <v>1988</v>
      </c>
      <c r="AQ392">
        <v>80810</v>
      </c>
      <c r="AR392" s="1" t="s">
        <v>4866</v>
      </c>
    </row>
    <row r="393" spans="1:44" x14ac:dyDescent="0.25">
      <c r="A393" s="1">
        <v>861</v>
      </c>
      <c r="B393" s="1" t="s">
        <v>1233</v>
      </c>
      <c r="C393" s="1">
        <v>101</v>
      </c>
      <c r="D393" s="33" t="s">
        <v>851</v>
      </c>
      <c r="F393" s="1" t="s">
        <v>445</v>
      </c>
      <c r="G393" s="1">
        <v>8</v>
      </c>
      <c r="H393" s="1">
        <v>100</v>
      </c>
      <c r="J393" s="1"/>
      <c r="L393" s="2">
        <v>0.7</v>
      </c>
      <c r="N393" s="1">
        <v>249</v>
      </c>
      <c r="O393" s="1">
        <v>112.1</v>
      </c>
      <c r="Q393" s="1">
        <v>8.9</v>
      </c>
      <c r="R393" s="1">
        <v>4.5</v>
      </c>
      <c r="S393" s="1">
        <v>24</v>
      </c>
      <c r="AJ393" s="28" t="s">
        <v>406</v>
      </c>
      <c r="AK393" s="19">
        <v>53</v>
      </c>
      <c r="AL393" s="19">
        <v>83</v>
      </c>
      <c r="AN393" s="3">
        <v>1988</v>
      </c>
      <c r="AQ393">
        <v>80810</v>
      </c>
      <c r="AR393" s="1" t="s">
        <v>4866</v>
      </c>
    </row>
    <row r="394" spans="1:44" x14ac:dyDescent="0.25">
      <c r="A394" s="1">
        <v>862</v>
      </c>
      <c r="B394" s="1" t="s">
        <v>1233</v>
      </c>
      <c r="C394" s="1">
        <v>101</v>
      </c>
      <c r="D394" s="33" t="s">
        <v>851</v>
      </c>
      <c r="F394" s="1" t="s">
        <v>445</v>
      </c>
      <c r="G394" s="1">
        <v>8</v>
      </c>
      <c r="H394" s="1">
        <v>110</v>
      </c>
      <c r="J394" s="1"/>
      <c r="L394" s="2">
        <v>0.5</v>
      </c>
      <c r="N394" s="1">
        <v>248</v>
      </c>
      <c r="O394" s="1">
        <v>116.6</v>
      </c>
      <c r="Q394" s="1">
        <v>9.1</v>
      </c>
      <c r="R394" s="1">
        <v>4.5999999999999996</v>
      </c>
      <c r="S394" s="1">
        <v>23.2</v>
      </c>
      <c r="AJ394" s="28" t="s">
        <v>406</v>
      </c>
      <c r="AK394" s="19">
        <v>53</v>
      </c>
      <c r="AL394" s="19">
        <v>83</v>
      </c>
      <c r="AN394" s="3">
        <v>1988</v>
      </c>
      <c r="AQ394">
        <v>80810</v>
      </c>
      <c r="AR394" s="1" t="s">
        <v>4866</v>
      </c>
    </row>
    <row r="395" spans="1:44" x14ac:dyDescent="0.25">
      <c r="A395" s="1">
        <v>863</v>
      </c>
      <c r="B395" s="1" t="s">
        <v>1233</v>
      </c>
      <c r="C395" s="1">
        <v>101</v>
      </c>
      <c r="D395" s="33" t="s">
        <v>851</v>
      </c>
      <c r="F395" s="1" t="s">
        <v>445</v>
      </c>
      <c r="G395" s="1">
        <v>8</v>
      </c>
      <c r="H395" s="1">
        <v>120</v>
      </c>
      <c r="J395" s="1"/>
      <c r="L395" s="2">
        <v>0.5</v>
      </c>
      <c r="N395" s="1">
        <v>241</v>
      </c>
      <c r="O395" s="1">
        <v>115.7</v>
      </c>
      <c r="Q395" s="1">
        <v>10.7</v>
      </c>
      <c r="R395" s="1">
        <v>4.5999999999999996</v>
      </c>
      <c r="S395" s="1">
        <v>21.3</v>
      </c>
      <c r="AJ395" s="28" t="s">
        <v>406</v>
      </c>
      <c r="AK395" s="19">
        <v>53</v>
      </c>
      <c r="AL395" s="19">
        <v>83</v>
      </c>
      <c r="AN395" s="3">
        <v>1988</v>
      </c>
      <c r="AQ395">
        <v>80810</v>
      </c>
      <c r="AR395" s="1" t="s">
        <v>4866</v>
      </c>
    </row>
    <row r="396" spans="1:44" x14ac:dyDescent="0.25">
      <c r="A396" s="1">
        <v>864</v>
      </c>
      <c r="B396" s="1" t="s">
        <v>1233</v>
      </c>
      <c r="C396" s="1">
        <v>101</v>
      </c>
      <c r="D396" s="33" t="s">
        <v>851</v>
      </c>
      <c r="F396" s="1" t="s">
        <v>445</v>
      </c>
      <c r="G396" s="1">
        <v>8</v>
      </c>
      <c r="H396" s="1">
        <v>130</v>
      </c>
      <c r="J396" s="1"/>
      <c r="L396" s="2">
        <v>0.4</v>
      </c>
      <c r="N396" s="1">
        <v>228</v>
      </c>
      <c r="O396" s="1">
        <v>111.7</v>
      </c>
      <c r="Q396" s="1">
        <v>8.1999999999999993</v>
      </c>
      <c r="R396" s="1">
        <v>4.4000000000000004</v>
      </c>
      <c r="S396" s="1">
        <v>22.7</v>
      </c>
      <c r="AJ396" s="28" t="s">
        <v>406</v>
      </c>
      <c r="AK396" s="19">
        <v>53</v>
      </c>
      <c r="AL396" s="19">
        <v>83</v>
      </c>
      <c r="AN396" s="3">
        <v>1988</v>
      </c>
      <c r="AQ396">
        <v>80810</v>
      </c>
      <c r="AR396" s="1" t="s">
        <v>4866</v>
      </c>
    </row>
    <row r="397" spans="1:44" x14ac:dyDescent="0.25">
      <c r="A397" s="1">
        <v>865</v>
      </c>
      <c r="B397" s="1" t="s">
        <v>1233</v>
      </c>
      <c r="C397" s="1">
        <v>101</v>
      </c>
      <c r="D397" s="33" t="s">
        <v>851</v>
      </c>
      <c r="F397" s="1" t="s">
        <v>445</v>
      </c>
      <c r="G397" s="1">
        <v>8</v>
      </c>
      <c r="H397" s="1">
        <v>140</v>
      </c>
      <c r="J397" s="1"/>
      <c r="L397" s="2">
        <v>0.4</v>
      </c>
      <c r="N397" s="1">
        <v>209</v>
      </c>
      <c r="O397" s="1">
        <v>106.7</v>
      </c>
      <c r="Q397" s="1">
        <v>8.3000000000000007</v>
      </c>
      <c r="R397" s="1">
        <v>4.2</v>
      </c>
      <c r="S397" s="1">
        <v>21.3</v>
      </c>
      <c r="AJ397" s="28" t="s">
        <v>406</v>
      </c>
      <c r="AK397" s="19">
        <v>53</v>
      </c>
      <c r="AL397" s="19">
        <v>83</v>
      </c>
      <c r="AN397" s="3">
        <v>1988</v>
      </c>
      <c r="AQ397">
        <v>80810</v>
      </c>
      <c r="AR397" s="1" t="s">
        <v>4866</v>
      </c>
    </row>
    <row r="398" spans="1:44" x14ac:dyDescent="0.25">
      <c r="A398" s="1">
        <v>866</v>
      </c>
      <c r="B398" s="1" t="s">
        <v>1233</v>
      </c>
      <c r="C398" s="1">
        <v>101</v>
      </c>
      <c r="D398" s="33" t="s">
        <v>851</v>
      </c>
      <c r="F398" s="1" t="s">
        <v>445</v>
      </c>
      <c r="G398" s="1">
        <v>6</v>
      </c>
      <c r="H398" s="1">
        <v>10</v>
      </c>
      <c r="J398" s="1"/>
      <c r="L398" s="2">
        <v>0.6</v>
      </c>
      <c r="N398" s="1">
        <v>15</v>
      </c>
      <c r="O398" s="1">
        <v>4.8</v>
      </c>
      <c r="Q398" s="1">
        <v>1.2</v>
      </c>
      <c r="R398" s="1">
        <v>0.9</v>
      </c>
      <c r="S398" s="1">
        <v>1.7</v>
      </c>
      <c r="AJ398" s="28" t="s">
        <v>406</v>
      </c>
      <c r="AK398" s="19">
        <v>52</v>
      </c>
      <c r="AL398" s="19">
        <v>80.3</v>
      </c>
      <c r="AN398" s="3">
        <v>1988</v>
      </c>
      <c r="AQ398">
        <v>80810</v>
      </c>
      <c r="AR398" s="1" t="s">
        <v>4866</v>
      </c>
    </row>
    <row r="399" spans="1:44" x14ac:dyDescent="0.25">
      <c r="A399" s="1">
        <v>867</v>
      </c>
      <c r="B399" s="1" t="s">
        <v>1233</v>
      </c>
      <c r="C399" s="1">
        <v>101</v>
      </c>
      <c r="D399" s="33" t="s">
        <v>851</v>
      </c>
      <c r="F399" s="1" t="s">
        <v>445</v>
      </c>
      <c r="G399" s="1">
        <v>6</v>
      </c>
      <c r="H399" s="1">
        <v>20</v>
      </c>
      <c r="J399" s="1"/>
      <c r="L399" s="2">
        <v>0.6</v>
      </c>
      <c r="N399" s="1">
        <v>64</v>
      </c>
      <c r="O399" s="1">
        <v>21.5</v>
      </c>
      <c r="Q399" s="1">
        <v>4.5999999999999996</v>
      </c>
      <c r="R399" s="1">
        <v>2.9</v>
      </c>
      <c r="S399" s="1">
        <v>7.2</v>
      </c>
      <c r="AJ399" s="28" t="s">
        <v>406</v>
      </c>
      <c r="AK399" s="19">
        <v>52</v>
      </c>
      <c r="AL399" s="19">
        <v>80.3</v>
      </c>
      <c r="AN399" s="3">
        <v>1988</v>
      </c>
      <c r="AQ399">
        <v>80810</v>
      </c>
      <c r="AR399" s="1" t="s">
        <v>4866</v>
      </c>
    </row>
    <row r="400" spans="1:44" x14ac:dyDescent="0.25">
      <c r="A400" s="1">
        <v>868</v>
      </c>
      <c r="B400" s="1" t="s">
        <v>1233</v>
      </c>
      <c r="C400" s="1">
        <v>101</v>
      </c>
      <c r="D400" s="33" t="s">
        <v>851</v>
      </c>
      <c r="F400" s="1" t="s">
        <v>445</v>
      </c>
      <c r="G400" s="1">
        <v>6</v>
      </c>
      <c r="H400" s="1">
        <v>30</v>
      </c>
      <c r="J400" s="1"/>
      <c r="L400" s="2">
        <v>0.75</v>
      </c>
      <c r="N400" s="1">
        <v>106</v>
      </c>
      <c r="O400" s="1">
        <v>37.299999999999997</v>
      </c>
      <c r="Q400" s="1">
        <v>7.1</v>
      </c>
      <c r="R400" s="1">
        <v>4.3</v>
      </c>
      <c r="S400" s="1">
        <v>11.7</v>
      </c>
      <c r="AJ400" s="28" t="s">
        <v>406</v>
      </c>
      <c r="AK400" s="19">
        <v>52</v>
      </c>
      <c r="AL400" s="19">
        <v>80.3</v>
      </c>
      <c r="AN400" s="3">
        <v>1988</v>
      </c>
      <c r="AQ400">
        <v>80810</v>
      </c>
      <c r="AR400" s="1" t="s">
        <v>4866</v>
      </c>
    </row>
    <row r="401" spans="1:44" x14ac:dyDescent="0.25">
      <c r="A401" s="1">
        <v>869</v>
      </c>
      <c r="B401" s="1" t="s">
        <v>1233</v>
      </c>
      <c r="C401" s="1">
        <v>101</v>
      </c>
      <c r="D401" s="33" t="s">
        <v>851</v>
      </c>
      <c r="F401" s="1" t="s">
        <v>445</v>
      </c>
      <c r="G401" s="1">
        <v>6</v>
      </c>
      <c r="H401" s="1">
        <v>40</v>
      </c>
      <c r="J401" s="1"/>
      <c r="L401" s="2">
        <v>0.75</v>
      </c>
      <c r="N401" s="1">
        <v>143</v>
      </c>
      <c r="O401" s="1">
        <v>54.3</v>
      </c>
      <c r="Q401" s="1">
        <v>6.4</v>
      </c>
      <c r="R401" s="1">
        <v>5</v>
      </c>
      <c r="S401" s="1">
        <v>13.4</v>
      </c>
      <c r="AJ401" s="28" t="s">
        <v>406</v>
      </c>
      <c r="AK401" s="19">
        <v>52</v>
      </c>
      <c r="AL401" s="19">
        <v>80.3</v>
      </c>
      <c r="AN401" s="3">
        <v>1988</v>
      </c>
      <c r="AQ401">
        <v>80810</v>
      </c>
      <c r="AR401" s="1" t="s">
        <v>4866</v>
      </c>
    </row>
    <row r="402" spans="1:44" x14ac:dyDescent="0.25">
      <c r="A402" s="1">
        <v>870</v>
      </c>
      <c r="B402" s="1" t="s">
        <v>1233</v>
      </c>
      <c r="C402" s="1">
        <v>101</v>
      </c>
      <c r="D402" s="33" t="s">
        <v>851</v>
      </c>
      <c r="F402" s="1" t="s">
        <v>445</v>
      </c>
      <c r="G402" s="1">
        <v>6</v>
      </c>
      <c r="H402" s="1">
        <v>50</v>
      </c>
      <c r="J402" s="1"/>
      <c r="L402" s="2">
        <v>0.75</v>
      </c>
      <c r="N402" s="1">
        <v>175</v>
      </c>
      <c r="O402" s="1">
        <v>68.599999999999994</v>
      </c>
      <c r="Q402" s="1">
        <v>9.1999999999999993</v>
      </c>
      <c r="R402" s="1">
        <v>6</v>
      </c>
      <c r="S402" s="1">
        <v>15.6</v>
      </c>
      <c r="AJ402" s="28" t="s">
        <v>406</v>
      </c>
      <c r="AK402" s="19">
        <v>52</v>
      </c>
      <c r="AL402" s="19">
        <v>80.3</v>
      </c>
      <c r="AN402" s="3">
        <v>1988</v>
      </c>
      <c r="AQ402">
        <v>80810</v>
      </c>
      <c r="AR402" s="1" t="s">
        <v>4866</v>
      </c>
    </row>
    <row r="403" spans="1:44" x14ac:dyDescent="0.25">
      <c r="A403" s="1">
        <v>871</v>
      </c>
      <c r="B403" s="1" t="s">
        <v>1233</v>
      </c>
      <c r="C403" s="1">
        <v>101</v>
      </c>
      <c r="D403" s="33" t="s">
        <v>851</v>
      </c>
      <c r="F403" s="1" t="s">
        <v>445</v>
      </c>
      <c r="G403" s="1">
        <v>6</v>
      </c>
      <c r="H403" s="1">
        <v>60</v>
      </c>
      <c r="J403" s="1"/>
      <c r="L403" s="2">
        <v>0.7</v>
      </c>
      <c r="N403" s="1">
        <v>200</v>
      </c>
      <c r="O403" s="1">
        <v>82.6</v>
      </c>
      <c r="Q403" s="1">
        <v>10.6</v>
      </c>
      <c r="R403" s="1">
        <v>6.4</v>
      </c>
      <c r="S403" s="1">
        <v>21.2</v>
      </c>
      <c r="AJ403" s="28" t="s">
        <v>406</v>
      </c>
      <c r="AK403" s="19">
        <v>52</v>
      </c>
      <c r="AL403" s="19">
        <v>80.3</v>
      </c>
      <c r="AN403" s="3">
        <v>1988</v>
      </c>
      <c r="AQ403">
        <v>80810</v>
      </c>
      <c r="AR403" s="1" t="s">
        <v>4866</v>
      </c>
    </row>
    <row r="404" spans="1:44" x14ac:dyDescent="0.25">
      <c r="A404" s="1">
        <v>872</v>
      </c>
      <c r="B404" s="1" t="s">
        <v>1233</v>
      </c>
      <c r="C404" s="1">
        <v>101</v>
      </c>
      <c r="D404" s="33" t="s">
        <v>851</v>
      </c>
      <c r="F404" s="1" t="s">
        <v>445</v>
      </c>
      <c r="G404" s="1">
        <v>6</v>
      </c>
      <c r="H404" s="1">
        <v>70</v>
      </c>
      <c r="J404" s="1"/>
      <c r="L404" s="2">
        <v>0.7</v>
      </c>
      <c r="N404" s="1">
        <v>221</v>
      </c>
      <c r="O404" s="1">
        <v>95.5</v>
      </c>
      <c r="Q404" s="1">
        <v>8.1999999999999993</v>
      </c>
      <c r="R404" s="1">
        <v>4.9000000000000004</v>
      </c>
      <c r="S404" s="1">
        <v>24</v>
      </c>
      <c r="AJ404" s="28" t="s">
        <v>406</v>
      </c>
      <c r="AK404" s="19">
        <v>52</v>
      </c>
      <c r="AL404" s="19">
        <v>80.3</v>
      </c>
      <c r="AN404" s="3">
        <v>1988</v>
      </c>
      <c r="AQ404">
        <v>80810</v>
      </c>
      <c r="AR404" s="1" t="s">
        <v>4866</v>
      </c>
    </row>
    <row r="405" spans="1:44" x14ac:dyDescent="0.25">
      <c r="A405" s="1">
        <v>873</v>
      </c>
      <c r="B405" s="1" t="s">
        <v>1233</v>
      </c>
      <c r="C405" s="1">
        <v>101</v>
      </c>
      <c r="D405" s="33" t="s">
        <v>851</v>
      </c>
      <c r="F405" s="1" t="s">
        <v>445</v>
      </c>
      <c r="G405" s="1">
        <v>6</v>
      </c>
      <c r="H405" s="1">
        <v>80</v>
      </c>
      <c r="J405" s="1"/>
      <c r="L405" s="2">
        <v>0.7</v>
      </c>
      <c r="N405" s="1">
        <v>236</v>
      </c>
      <c r="O405" s="1">
        <v>105.5</v>
      </c>
      <c r="Q405" s="1">
        <v>8.5</v>
      </c>
      <c r="R405" s="1">
        <v>4.7</v>
      </c>
      <c r="S405" s="1">
        <v>25.2</v>
      </c>
      <c r="AJ405" s="28" t="s">
        <v>406</v>
      </c>
      <c r="AK405" s="19">
        <v>52</v>
      </c>
      <c r="AL405" s="19">
        <v>80.3</v>
      </c>
      <c r="AN405" s="3">
        <v>1988</v>
      </c>
      <c r="AQ405">
        <v>80810</v>
      </c>
      <c r="AR405" s="1" t="s">
        <v>4866</v>
      </c>
    </row>
    <row r="406" spans="1:44" x14ac:dyDescent="0.25">
      <c r="A406" s="1">
        <v>874</v>
      </c>
      <c r="B406" s="1" t="s">
        <v>1233</v>
      </c>
      <c r="C406" s="1">
        <v>101</v>
      </c>
      <c r="D406" s="33" t="s">
        <v>851</v>
      </c>
      <c r="F406" s="1" t="s">
        <v>445</v>
      </c>
      <c r="G406" s="1">
        <v>7</v>
      </c>
      <c r="H406" s="1">
        <v>90</v>
      </c>
      <c r="J406" s="1"/>
      <c r="L406" s="2">
        <v>0.6</v>
      </c>
      <c r="N406" s="1">
        <v>245</v>
      </c>
      <c r="O406" s="1">
        <v>112.9</v>
      </c>
      <c r="Q406" s="1">
        <v>8.6</v>
      </c>
      <c r="R406" s="1">
        <v>4.7</v>
      </c>
      <c r="S406" s="1">
        <v>26.2</v>
      </c>
      <c r="AJ406" s="28" t="s">
        <v>406</v>
      </c>
      <c r="AK406" s="19">
        <v>52</v>
      </c>
      <c r="AL406" s="19">
        <v>80.3</v>
      </c>
      <c r="AN406" s="3">
        <v>1988</v>
      </c>
      <c r="AQ406">
        <v>80810</v>
      </c>
      <c r="AR406" s="1" t="s">
        <v>4866</v>
      </c>
    </row>
    <row r="407" spans="1:44" x14ac:dyDescent="0.25">
      <c r="A407" s="1">
        <v>875</v>
      </c>
      <c r="B407" s="1" t="s">
        <v>1233</v>
      </c>
      <c r="C407" s="1">
        <v>101</v>
      </c>
      <c r="D407" s="33" t="s">
        <v>851</v>
      </c>
      <c r="F407" s="1" t="s">
        <v>445</v>
      </c>
      <c r="G407" s="1">
        <v>7</v>
      </c>
      <c r="H407" s="1">
        <v>100</v>
      </c>
      <c r="J407" s="1"/>
      <c r="L407" s="2">
        <v>0.6</v>
      </c>
      <c r="N407" s="1">
        <v>248</v>
      </c>
      <c r="O407" s="1">
        <v>115.6</v>
      </c>
      <c r="Q407" s="1">
        <v>8.4</v>
      </c>
      <c r="R407" s="1">
        <v>4.5</v>
      </c>
      <c r="S407" s="1">
        <v>26.8</v>
      </c>
      <c r="AJ407" s="28" t="s">
        <v>406</v>
      </c>
      <c r="AK407" s="19">
        <v>52</v>
      </c>
      <c r="AL407" s="19">
        <v>80.3</v>
      </c>
      <c r="AN407" s="3">
        <v>1988</v>
      </c>
      <c r="AQ407">
        <v>80810</v>
      </c>
      <c r="AR407" s="1" t="s">
        <v>4866</v>
      </c>
    </row>
    <row r="408" spans="1:44" x14ac:dyDescent="0.25">
      <c r="A408" s="1">
        <v>876</v>
      </c>
      <c r="B408" s="1" t="s">
        <v>1233</v>
      </c>
      <c r="C408" s="1">
        <v>101</v>
      </c>
      <c r="D408" s="33" t="s">
        <v>851</v>
      </c>
      <c r="F408" s="1" t="s">
        <v>445</v>
      </c>
      <c r="G408" s="1">
        <v>7</v>
      </c>
      <c r="H408" s="1">
        <v>110</v>
      </c>
      <c r="J408" s="1"/>
      <c r="L408" s="2">
        <v>0.55000000000000004</v>
      </c>
      <c r="N408" s="1">
        <v>246</v>
      </c>
      <c r="O408" s="1">
        <v>115.6</v>
      </c>
      <c r="Q408" s="1">
        <v>10.6</v>
      </c>
      <c r="R408" s="1">
        <v>4.5999999999999996</v>
      </c>
      <c r="S408" s="1">
        <v>21.2</v>
      </c>
      <c r="AJ408" s="28" t="s">
        <v>406</v>
      </c>
      <c r="AK408" s="19">
        <v>52</v>
      </c>
      <c r="AL408" s="19">
        <v>80.3</v>
      </c>
      <c r="AN408" s="3">
        <v>1988</v>
      </c>
      <c r="AQ408">
        <v>80810</v>
      </c>
      <c r="AR408" s="1" t="s">
        <v>4866</v>
      </c>
    </row>
    <row r="409" spans="1:44" x14ac:dyDescent="0.25">
      <c r="A409" s="1">
        <v>877</v>
      </c>
      <c r="B409" s="1" t="s">
        <v>1233</v>
      </c>
      <c r="C409" s="1">
        <v>101</v>
      </c>
      <c r="D409" s="33" t="s">
        <v>851</v>
      </c>
      <c r="F409" s="1" t="s">
        <v>445</v>
      </c>
      <c r="G409" s="1">
        <v>7</v>
      </c>
      <c r="H409" s="1">
        <v>120</v>
      </c>
      <c r="J409" s="1"/>
      <c r="L409" s="2">
        <v>0.55000000000000004</v>
      </c>
      <c r="N409" s="1">
        <v>239</v>
      </c>
      <c r="O409" s="1">
        <v>114.7</v>
      </c>
      <c r="Q409" s="1">
        <v>9.3000000000000007</v>
      </c>
      <c r="R409" s="1">
        <v>4.5</v>
      </c>
      <c r="S409" s="1">
        <v>22.9</v>
      </c>
      <c r="AJ409" s="28" t="s">
        <v>406</v>
      </c>
      <c r="AK409" s="19">
        <v>52</v>
      </c>
      <c r="AL409" s="19">
        <v>80.3</v>
      </c>
      <c r="AN409" s="3">
        <v>1988</v>
      </c>
      <c r="AQ409">
        <v>80810</v>
      </c>
      <c r="AR409" s="1" t="s">
        <v>4866</v>
      </c>
    </row>
    <row r="410" spans="1:44" x14ac:dyDescent="0.25">
      <c r="A410" s="1">
        <v>878</v>
      </c>
      <c r="B410" s="1" t="s">
        <v>1233</v>
      </c>
      <c r="C410" s="1">
        <v>101</v>
      </c>
      <c r="D410" s="33" t="s">
        <v>851</v>
      </c>
      <c r="F410" s="1" t="s">
        <v>445</v>
      </c>
      <c r="G410" s="1">
        <v>7</v>
      </c>
      <c r="H410" s="1">
        <v>130</v>
      </c>
      <c r="J410" s="1"/>
      <c r="L410" s="2">
        <v>0.55000000000000004</v>
      </c>
      <c r="N410" s="1">
        <v>226</v>
      </c>
      <c r="O410" s="1">
        <v>113</v>
      </c>
      <c r="Q410" s="1">
        <v>8.4</v>
      </c>
      <c r="R410" s="1">
        <v>4.5</v>
      </c>
      <c r="S410" s="1">
        <v>22.6</v>
      </c>
      <c r="AJ410" s="28" t="s">
        <v>406</v>
      </c>
      <c r="AK410" s="19">
        <v>52</v>
      </c>
      <c r="AL410" s="19">
        <v>80.3</v>
      </c>
      <c r="AN410" s="3">
        <v>1988</v>
      </c>
      <c r="AQ410">
        <v>80810</v>
      </c>
      <c r="AR410" s="1" t="s">
        <v>4866</v>
      </c>
    </row>
    <row r="411" spans="1:44" x14ac:dyDescent="0.25">
      <c r="A411" s="1">
        <v>879</v>
      </c>
      <c r="B411" s="1" t="s">
        <v>1233</v>
      </c>
      <c r="C411" s="1">
        <v>101</v>
      </c>
      <c r="D411" s="33" t="s">
        <v>851</v>
      </c>
      <c r="F411" s="1" t="s">
        <v>445</v>
      </c>
      <c r="G411" s="1">
        <v>7</v>
      </c>
      <c r="H411" s="1">
        <v>140</v>
      </c>
      <c r="J411" s="1"/>
      <c r="L411" s="2">
        <v>0.55000000000000004</v>
      </c>
      <c r="N411" s="1">
        <v>208</v>
      </c>
      <c r="O411" s="1">
        <v>108.3</v>
      </c>
      <c r="Q411" s="1">
        <v>8.6999999999999993</v>
      </c>
      <c r="R411" s="1">
        <v>3.1</v>
      </c>
      <c r="S411" s="1">
        <v>20.7</v>
      </c>
      <c r="AJ411" s="28" t="s">
        <v>406</v>
      </c>
      <c r="AK411" s="19">
        <v>52</v>
      </c>
      <c r="AL411" s="19">
        <v>80.3</v>
      </c>
      <c r="AN411" s="3">
        <v>1988</v>
      </c>
      <c r="AQ411">
        <v>80810</v>
      </c>
      <c r="AR411" s="1" t="s">
        <v>4866</v>
      </c>
    </row>
    <row r="412" spans="1:44" x14ac:dyDescent="0.25">
      <c r="A412" s="1">
        <v>880</v>
      </c>
      <c r="B412" s="1" t="s">
        <v>1233</v>
      </c>
      <c r="C412" s="1">
        <v>101</v>
      </c>
      <c r="D412" s="33" t="s">
        <v>851</v>
      </c>
      <c r="F412" s="1" t="s">
        <v>445</v>
      </c>
      <c r="G412" s="1">
        <v>7</v>
      </c>
      <c r="H412" s="1">
        <v>150</v>
      </c>
      <c r="J412" s="1"/>
      <c r="L412" s="2">
        <v>0.55000000000000004</v>
      </c>
      <c r="N412" s="1">
        <v>183</v>
      </c>
      <c r="O412" s="1">
        <v>97</v>
      </c>
      <c r="Q412" s="1">
        <v>6.3</v>
      </c>
      <c r="R412" s="1">
        <v>3.5</v>
      </c>
      <c r="S412" s="1">
        <v>19.2</v>
      </c>
      <c r="AJ412" s="28" t="s">
        <v>406</v>
      </c>
      <c r="AK412" s="19">
        <v>52</v>
      </c>
      <c r="AL412" s="19">
        <v>80.3</v>
      </c>
      <c r="AN412" s="3">
        <v>1988</v>
      </c>
      <c r="AQ412">
        <v>80810</v>
      </c>
      <c r="AR412" s="1" t="s">
        <v>4866</v>
      </c>
    </row>
    <row r="413" spans="1:44" x14ac:dyDescent="0.25">
      <c r="A413" s="1">
        <v>882</v>
      </c>
      <c r="B413" s="1" t="s">
        <v>5232</v>
      </c>
      <c r="C413" s="1">
        <v>124</v>
      </c>
      <c r="D413" s="1" t="s">
        <v>6494</v>
      </c>
      <c r="E413" s="1" t="s">
        <v>740</v>
      </c>
      <c r="F413" s="1" t="s">
        <v>445</v>
      </c>
      <c r="G413" s="1">
        <v>10</v>
      </c>
      <c r="H413" s="1">
        <v>140</v>
      </c>
      <c r="I413" s="1">
        <v>14</v>
      </c>
      <c r="J413" s="1">
        <v>22</v>
      </c>
      <c r="K413" s="3">
        <v>685</v>
      </c>
      <c r="L413" s="2">
        <v>0.24</v>
      </c>
      <c r="M413" s="1">
        <v>6.3</v>
      </c>
      <c r="N413" s="1">
        <v>47</v>
      </c>
      <c r="O413" s="1">
        <v>24.5</v>
      </c>
      <c r="P413" s="1">
        <v>3.5</v>
      </c>
      <c r="Q413" s="1">
        <v>3.8</v>
      </c>
      <c r="R413" s="1">
        <v>1.3</v>
      </c>
      <c r="Z413" s="1">
        <v>9.1999999999999993</v>
      </c>
      <c r="AB413" s="1">
        <v>18.600000000000001</v>
      </c>
      <c r="AI413" s="1">
        <v>16</v>
      </c>
      <c r="AJ413" s="1" t="s">
        <v>406</v>
      </c>
      <c r="AK413" s="19">
        <v>67.5</v>
      </c>
      <c r="AL413" s="19">
        <v>87</v>
      </c>
      <c r="AN413" s="3">
        <v>1976</v>
      </c>
      <c r="AO413" s="31" t="s">
        <v>5333</v>
      </c>
      <c r="AQ413">
        <v>80601</v>
      </c>
      <c r="AR413" s="1" t="s">
        <v>4572</v>
      </c>
    </row>
    <row r="414" spans="1:44" x14ac:dyDescent="0.25">
      <c r="A414" s="1">
        <v>884</v>
      </c>
      <c r="B414" s="1" t="s">
        <v>1215</v>
      </c>
      <c r="C414" s="1">
        <v>102</v>
      </c>
      <c r="D414" s="1" t="s">
        <v>5762</v>
      </c>
      <c r="E414" s="1" t="s">
        <v>706</v>
      </c>
      <c r="F414" s="1" t="s">
        <v>445</v>
      </c>
      <c r="G414" s="1">
        <v>11</v>
      </c>
      <c r="H414" s="1">
        <v>65</v>
      </c>
      <c r="I414" s="1">
        <v>8</v>
      </c>
      <c r="J414" s="1">
        <v>10</v>
      </c>
      <c r="K414" s="3">
        <v>710</v>
      </c>
      <c r="L414" s="2">
        <v>0.32</v>
      </c>
      <c r="M414" s="1">
        <v>5.7</v>
      </c>
      <c r="N414" s="1">
        <v>37</v>
      </c>
      <c r="O414" s="1">
        <v>16.899999999999999</v>
      </c>
      <c r="P414" s="1">
        <v>2.6</v>
      </c>
      <c r="Q414" s="1">
        <v>3.2</v>
      </c>
      <c r="R414" s="1">
        <v>3.4</v>
      </c>
      <c r="AB414" s="1">
        <v>10.1</v>
      </c>
      <c r="AI414" s="1">
        <v>50</v>
      </c>
      <c r="AJ414" s="1" t="s">
        <v>406</v>
      </c>
      <c r="AK414" s="19">
        <v>66</v>
      </c>
      <c r="AL414" s="19">
        <v>90</v>
      </c>
      <c r="AN414" s="3">
        <v>1976</v>
      </c>
      <c r="AO414" s="31" t="s">
        <v>5333</v>
      </c>
      <c r="AQ414">
        <v>80601</v>
      </c>
      <c r="AR414" s="1" t="s">
        <v>4572</v>
      </c>
    </row>
    <row r="415" spans="1:44" x14ac:dyDescent="0.25">
      <c r="A415" s="1">
        <v>885</v>
      </c>
      <c r="B415" s="1" t="s">
        <v>5232</v>
      </c>
      <c r="C415" s="1">
        <v>104</v>
      </c>
      <c r="D415" s="1" t="s">
        <v>6105</v>
      </c>
      <c r="E415" s="1" t="s">
        <v>706</v>
      </c>
      <c r="F415" s="1" t="s">
        <v>445</v>
      </c>
      <c r="G415" s="1">
        <v>9</v>
      </c>
      <c r="H415" s="1">
        <v>95</v>
      </c>
      <c r="I415" s="1">
        <v>17</v>
      </c>
      <c r="J415" s="1">
        <v>14</v>
      </c>
      <c r="K415" s="3">
        <v>1007</v>
      </c>
      <c r="L415" s="2">
        <v>0.47</v>
      </c>
      <c r="M415" s="1">
        <v>14.5</v>
      </c>
      <c r="N415" s="1">
        <v>127</v>
      </c>
      <c r="O415" s="1">
        <v>71.8</v>
      </c>
      <c r="P415" s="1">
        <v>11.7</v>
      </c>
      <c r="Q415" s="1">
        <v>7.1</v>
      </c>
      <c r="R415" s="1">
        <v>2.6</v>
      </c>
      <c r="AJ415" s="1" t="s">
        <v>406</v>
      </c>
      <c r="AK415" s="19">
        <v>66</v>
      </c>
      <c r="AL415" s="19">
        <v>90</v>
      </c>
      <c r="AN415" s="3">
        <v>1976</v>
      </c>
      <c r="AO415" s="31" t="s">
        <v>5333</v>
      </c>
      <c r="AQ415">
        <v>80601</v>
      </c>
      <c r="AR415" s="1" t="s">
        <v>4572</v>
      </c>
    </row>
    <row r="416" spans="1:44" x14ac:dyDescent="0.25">
      <c r="A416" s="1">
        <v>886</v>
      </c>
      <c r="B416" s="1" t="s">
        <v>5232</v>
      </c>
      <c r="C416" s="1">
        <v>104</v>
      </c>
      <c r="D416" s="1" t="s">
        <v>6448</v>
      </c>
      <c r="E416" s="1" t="s">
        <v>740</v>
      </c>
      <c r="F416" s="1" t="s">
        <v>445</v>
      </c>
      <c r="G416" s="1">
        <v>7</v>
      </c>
      <c r="H416" s="1">
        <v>270</v>
      </c>
      <c r="I416" s="1">
        <v>30</v>
      </c>
      <c r="J416" s="1">
        <v>44</v>
      </c>
      <c r="K416" s="3">
        <v>1870</v>
      </c>
      <c r="L416" s="2">
        <v>1.23</v>
      </c>
      <c r="M416" s="1">
        <v>53.3</v>
      </c>
      <c r="N416" s="1">
        <v>612</v>
      </c>
      <c r="O416" s="1">
        <v>357.1</v>
      </c>
      <c r="P416" s="1">
        <v>51.6</v>
      </c>
      <c r="Q416" s="1">
        <v>15.3</v>
      </c>
      <c r="R416" s="1">
        <v>6.4</v>
      </c>
      <c r="AB416" s="1">
        <v>1.8</v>
      </c>
      <c r="AI416" s="1">
        <v>3.6</v>
      </c>
      <c r="AJ416" s="1" t="s">
        <v>406</v>
      </c>
      <c r="AK416" s="19">
        <v>62</v>
      </c>
      <c r="AL416" s="19">
        <v>90</v>
      </c>
      <c r="AN416" s="3">
        <v>1971</v>
      </c>
      <c r="AO416" s="31" t="s">
        <v>5333</v>
      </c>
      <c r="AQ416">
        <v>80601</v>
      </c>
      <c r="AR416" s="1" t="s">
        <v>4574</v>
      </c>
    </row>
    <row r="417" spans="1:44" x14ac:dyDescent="0.25">
      <c r="A417" s="1">
        <v>887</v>
      </c>
      <c r="B417" s="1" t="s">
        <v>5232</v>
      </c>
      <c r="C417" s="1">
        <v>124</v>
      </c>
      <c r="D417" s="1" t="s">
        <v>6495</v>
      </c>
      <c r="E417" s="1" t="s">
        <v>740</v>
      </c>
      <c r="F417" s="1" t="s">
        <v>445</v>
      </c>
      <c r="G417" s="1">
        <v>8</v>
      </c>
      <c r="H417" s="1">
        <v>75</v>
      </c>
      <c r="I417" s="1">
        <v>18</v>
      </c>
      <c r="J417" s="1">
        <v>16</v>
      </c>
      <c r="K417" s="3">
        <v>2060</v>
      </c>
      <c r="L417" s="2">
        <v>1</v>
      </c>
      <c r="M417" s="1">
        <v>32.200000000000003</v>
      </c>
      <c r="N417" s="1">
        <v>322</v>
      </c>
      <c r="O417" s="1">
        <v>193.9</v>
      </c>
      <c r="P417" s="1">
        <v>23.6</v>
      </c>
      <c r="Q417" s="1">
        <v>15.6</v>
      </c>
      <c r="R417" s="1">
        <v>4.7</v>
      </c>
      <c r="X417" s="1">
        <v>7.3</v>
      </c>
      <c r="AJ417" s="1" t="s">
        <v>406</v>
      </c>
      <c r="AK417" s="19">
        <v>62</v>
      </c>
      <c r="AL417" s="19">
        <v>90</v>
      </c>
      <c r="AN417" s="3">
        <v>1971</v>
      </c>
      <c r="AO417" s="31" t="s">
        <v>5333</v>
      </c>
      <c r="AQ417">
        <v>80601</v>
      </c>
      <c r="AR417" s="1" t="s">
        <v>4574</v>
      </c>
    </row>
    <row r="418" spans="1:44" x14ac:dyDescent="0.25">
      <c r="A418" s="1">
        <v>888</v>
      </c>
      <c r="B418" s="1" t="s">
        <v>5216</v>
      </c>
      <c r="C418" s="1">
        <v>124</v>
      </c>
      <c r="D418" s="1" t="s">
        <v>5601</v>
      </c>
      <c r="E418" s="1" t="s">
        <v>706</v>
      </c>
      <c r="F418" s="1" t="s">
        <v>445</v>
      </c>
      <c r="G418" s="1">
        <v>10</v>
      </c>
      <c r="H418" s="1">
        <v>80</v>
      </c>
      <c r="I418" s="1">
        <v>13</v>
      </c>
      <c r="J418" s="1">
        <v>8</v>
      </c>
      <c r="K418" s="3">
        <v>3500</v>
      </c>
      <c r="L418" s="1">
        <v>0.91</v>
      </c>
      <c r="M418" s="1">
        <v>17.3</v>
      </c>
      <c r="N418" s="1">
        <v>263</v>
      </c>
      <c r="O418" s="1">
        <v>161.30000000000001</v>
      </c>
      <c r="P418" s="1">
        <v>16.2</v>
      </c>
      <c r="Q418" s="1">
        <v>9.1999999999999993</v>
      </c>
      <c r="R418" s="1">
        <v>2</v>
      </c>
      <c r="X418" s="1">
        <v>4</v>
      </c>
      <c r="Z418" s="1">
        <v>4</v>
      </c>
      <c r="AB418" s="1">
        <v>2.9</v>
      </c>
      <c r="AJ418" s="1" t="s">
        <v>406</v>
      </c>
      <c r="AK418" s="19">
        <v>62</v>
      </c>
      <c r="AL418" s="19">
        <v>90</v>
      </c>
      <c r="AN418" s="3">
        <v>1975</v>
      </c>
      <c r="AO418" s="31" t="s">
        <v>5333</v>
      </c>
      <c r="AQ418">
        <v>80601</v>
      </c>
      <c r="AR418" s="1" t="s">
        <v>4765</v>
      </c>
    </row>
    <row r="419" spans="1:44" x14ac:dyDescent="0.25">
      <c r="A419" s="1">
        <v>889</v>
      </c>
      <c r="B419" s="1" t="s">
        <v>1233</v>
      </c>
      <c r="C419" s="1">
        <v>101</v>
      </c>
      <c r="D419" s="1" t="s">
        <v>6496</v>
      </c>
      <c r="E419" s="1" t="s">
        <v>706</v>
      </c>
      <c r="F419" s="1" t="s">
        <v>445</v>
      </c>
      <c r="G419" s="1">
        <v>8</v>
      </c>
      <c r="H419" s="1">
        <v>198</v>
      </c>
      <c r="I419" s="1">
        <v>23</v>
      </c>
      <c r="J419" s="1">
        <v>30</v>
      </c>
      <c r="K419" s="3">
        <v>405</v>
      </c>
      <c r="L419" s="2">
        <f>N419/((1668.67)*(1-EXP(-(0.022864)*I419))^(1.61028))</f>
        <v>0.85223940319998481</v>
      </c>
      <c r="M419" s="1">
        <v>26.5</v>
      </c>
      <c r="N419" s="1">
        <v>337</v>
      </c>
      <c r="O419" s="1">
        <v>161.4</v>
      </c>
      <c r="P419" s="1">
        <v>20.5</v>
      </c>
      <c r="Q419" s="1">
        <v>16.7</v>
      </c>
      <c r="R419" s="1">
        <v>6.9</v>
      </c>
      <c r="AJ419" s="1" t="s">
        <v>406</v>
      </c>
      <c r="AK419" s="19">
        <v>60</v>
      </c>
      <c r="AL419" s="19">
        <v>90</v>
      </c>
      <c r="AN419" s="3">
        <v>1976</v>
      </c>
      <c r="AO419" s="31" t="s">
        <v>5333</v>
      </c>
      <c r="AQ419">
        <v>80611</v>
      </c>
      <c r="AR419" s="1" t="s">
        <v>4572</v>
      </c>
    </row>
    <row r="420" spans="1:44" x14ac:dyDescent="0.25">
      <c r="A420" s="1">
        <v>890</v>
      </c>
      <c r="B420" s="1" t="s">
        <v>1233</v>
      </c>
      <c r="C420" s="1">
        <v>101</v>
      </c>
      <c r="D420" s="1" t="s">
        <v>5627</v>
      </c>
      <c r="E420" s="1" t="s">
        <v>740</v>
      </c>
      <c r="F420" s="1" t="s">
        <v>445</v>
      </c>
      <c r="G420" s="1">
        <v>10</v>
      </c>
      <c r="H420" s="1">
        <v>166</v>
      </c>
      <c r="I420" s="1">
        <v>15</v>
      </c>
      <c r="J420" s="1">
        <v>21</v>
      </c>
      <c r="K420" s="3">
        <v>506</v>
      </c>
      <c r="L420" s="2">
        <f>N420/((1948.03)*(1-EXP(-(0.015672)*I420))^(1.40829))</f>
        <v>0.58911493518978109</v>
      </c>
      <c r="M420" s="1">
        <v>17.2</v>
      </c>
      <c r="N420" s="1">
        <v>127</v>
      </c>
      <c r="O420" s="1">
        <v>57.7</v>
      </c>
      <c r="P420" s="1">
        <v>7.3</v>
      </c>
      <c r="Q420" s="1">
        <v>5.8</v>
      </c>
      <c r="R420" s="1">
        <v>2.7</v>
      </c>
      <c r="AJ420" s="1" t="s">
        <v>406</v>
      </c>
      <c r="AK420" s="19">
        <v>60</v>
      </c>
      <c r="AL420" s="19">
        <v>90</v>
      </c>
      <c r="AN420" s="3">
        <v>1976</v>
      </c>
      <c r="AO420" s="31" t="s">
        <v>5333</v>
      </c>
      <c r="AQ420">
        <v>80611</v>
      </c>
      <c r="AR420" s="1" t="s">
        <v>4572</v>
      </c>
    </row>
    <row r="421" spans="1:44" x14ac:dyDescent="0.25">
      <c r="A421" s="1">
        <v>891</v>
      </c>
      <c r="B421" s="1" t="s">
        <v>1233</v>
      </c>
      <c r="C421" s="1">
        <v>101</v>
      </c>
      <c r="D421" s="1" t="s">
        <v>5627</v>
      </c>
      <c r="E421" s="1" t="s">
        <v>706</v>
      </c>
      <c r="F421" s="1" t="s">
        <v>445</v>
      </c>
      <c r="G421" s="1">
        <v>8</v>
      </c>
      <c r="H421" s="1">
        <v>72</v>
      </c>
      <c r="I421" s="1">
        <v>16</v>
      </c>
      <c r="J421" s="1">
        <v>14</v>
      </c>
      <c r="K421" s="3">
        <v>2225</v>
      </c>
      <c r="L421" s="2">
        <f>N421/((1668.67)*(1-EXP(-(0.022864)*I421))^(1.61028))</f>
        <v>1.1958086426479966</v>
      </c>
      <c r="M421" s="1">
        <v>32.9</v>
      </c>
      <c r="N421" s="1">
        <v>297</v>
      </c>
      <c r="O421" s="1">
        <v>135.19999999999999</v>
      </c>
      <c r="P421" s="1">
        <v>16.8</v>
      </c>
      <c r="Q421" s="1">
        <v>14.1</v>
      </c>
      <c r="R421" s="1">
        <v>7.5</v>
      </c>
      <c r="AJ421" s="1" t="s">
        <v>406</v>
      </c>
      <c r="AK421" s="19">
        <v>60</v>
      </c>
      <c r="AL421" s="19">
        <v>90</v>
      </c>
      <c r="AN421" s="3">
        <v>1976</v>
      </c>
      <c r="AO421" s="31" t="s">
        <v>5333</v>
      </c>
      <c r="AQ421">
        <v>80611</v>
      </c>
      <c r="AR421" s="1" t="s">
        <v>4572</v>
      </c>
    </row>
    <row r="422" spans="1:44" x14ac:dyDescent="0.25">
      <c r="A422" s="1">
        <v>892</v>
      </c>
      <c r="B422" s="1" t="s">
        <v>1233</v>
      </c>
      <c r="C422" s="1">
        <v>101</v>
      </c>
      <c r="D422" s="1" t="s">
        <v>5627</v>
      </c>
      <c r="E422" s="1" t="s">
        <v>740</v>
      </c>
      <c r="F422" s="1" t="s">
        <v>445</v>
      </c>
      <c r="G422" s="1">
        <v>8</v>
      </c>
      <c r="H422" s="1">
        <v>150</v>
      </c>
      <c r="I422" s="1">
        <v>24</v>
      </c>
      <c r="J422" s="1">
        <v>33</v>
      </c>
      <c r="K422" s="3">
        <v>567</v>
      </c>
      <c r="L422" s="2">
        <f>N422/((1668.67)*(1-EXP(-(0.022864)*I422))^(1.61028))</f>
        <v>0.41783016204674067</v>
      </c>
      <c r="M422" s="1">
        <v>18.3</v>
      </c>
      <c r="N422" s="1">
        <v>174</v>
      </c>
      <c r="O422" s="1">
        <v>79.2</v>
      </c>
      <c r="P422" s="1">
        <v>9.1999999999999993</v>
      </c>
      <c r="Q422" s="1">
        <v>10.3</v>
      </c>
      <c r="R422" s="1">
        <v>3.8</v>
      </c>
      <c r="AJ422" s="1" t="s">
        <v>406</v>
      </c>
      <c r="AK422" s="19">
        <v>60</v>
      </c>
      <c r="AL422" s="19">
        <v>90</v>
      </c>
      <c r="AN422" s="3">
        <v>1976</v>
      </c>
      <c r="AO422" s="31" t="s">
        <v>5333</v>
      </c>
      <c r="AQ422">
        <v>80611</v>
      </c>
      <c r="AR422" s="1" t="s">
        <v>4572</v>
      </c>
    </row>
    <row r="423" spans="1:44" x14ac:dyDescent="0.25">
      <c r="A423" s="1">
        <v>893</v>
      </c>
      <c r="B423" s="1" t="s">
        <v>1233</v>
      </c>
      <c r="C423" s="1">
        <v>101</v>
      </c>
      <c r="D423" s="1" t="s">
        <v>5627</v>
      </c>
      <c r="E423" s="1" t="s">
        <v>706</v>
      </c>
      <c r="F423" s="1" t="s">
        <v>445</v>
      </c>
      <c r="G423" s="1">
        <v>7</v>
      </c>
      <c r="H423" s="1">
        <v>60</v>
      </c>
      <c r="I423" s="1">
        <v>19</v>
      </c>
      <c r="J423" s="1">
        <v>22</v>
      </c>
      <c r="K423" s="3">
        <v>950</v>
      </c>
      <c r="L423" s="2">
        <f>N423/((1824.17)*(1-EXP(-(0.023514)*I423))^(1.69151))</f>
        <v>0.92767302638970084</v>
      </c>
      <c r="M423" s="1">
        <v>34.4</v>
      </c>
      <c r="N423" s="1">
        <v>301</v>
      </c>
      <c r="O423" s="1">
        <v>137.19999999999999</v>
      </c>
      <c r="P423" s="1">
        <v>16.600000000000001</v>
      </c>
      <c r="Q423" s="1">
        <v>14.9</v>
      </c>
      <c r="R423" s="1">
        <v>6.8</v>
      </c>
      <c r="AB423" s="1">
        <v>1.1000000000000001</v>
      </c>
      <c r="AJ423" s="1" t="s">
        <v>406</v>
      </c>
      <c r="AK423" s="19">
        <v>53.5</v>
      </c>
      <c r="AL423" s="19">
        <v>92</v>
      </c>
      <c r="AN423" s="3">
        <v>1976</v>
      </c>
      <c r="AO423" s="31" t="s">
        <v>5333</v>
      </c>
      <c r="AQ423">
        <v>80817</v>
      </c>
      <c r="AR423" s="1" t="s">
        <v>4572</v>
      </c>
    </row>
    <row r="424" spans="1:44" x14ac:dyDescent="0.25">
      <c r="A424" s="1">
        <v>894</v>
      </c>
      <c r="B424" s="1" t="s">
        <v>160</v>
      </c>
      <c r="C424" s="1">
        <v>104</v>
      </c>
      <c r="D424" s="1" t="s">
        <v>6109</v>
      </c>
      <c r="E424" s="1" t="s">
        <v>740</v>
      </c>
      <c r="F424" s="1" t="s">
        <v>445</v>
      </c>
      <c r="G424" s="1">
        <v>9</v>
      </c>
      <c r="H424" s="1">
        <v>200</v>
      </c>
      <c r="I424" s="1">
        <v>20</v>
      </c>
      <c r="J424" s="1">
        <v>24</v>
      </c>
      <c r="K424" s="3">
        <v>800</v>
      </c>
      <c r="L424" s="2">
        <v>0.38</v>
      </c>
      <c r="M424" s="1">
        <v>13.1</v>
      </c>
      <c r="N424" s="1">
        <v>103</v>
      </c>
      <c r="O424" s="1">
        <v>55.3</v>
      </c>
      <c r="P424" s="1">
        <v>9.1999999999999993</v>
      </c>
      <c r="Q424" s="1">
        <v>6</v>
      </c>
      <c r="R424" s="1">
        <v>3.6</v>
      </c>
      <c r="X424" s="1">
        <v>12.4</v>
      </c>
      <c r="AB424" s="1">
        <v>11.3</v>
      </c>
      <c r="AI424" s="1">
        <v>59</v>
      </c>
      <c r="AJ424" s="1" t="s">
        <v>406</v>
      </c>
      <c r="AK424" s="19">
        <v>52</v>
      </c>
      <c r="AL424" s="19">
        <v>95</v>
      </c>
      <c r="AN424" s="3">
        <v>1976</v>
      </c>
      <c r="AO424" s="31" t="s">
        <v>5333</v>
      </c>
      <c r="AQ424">
        <v>80815</v>
      </c>
      <c r="AR424" s="1" t="s">
        <v>4572</v>
      </c>
    </row>
    <row r="425" spans="1:44" x14ac:dyDescent="0.25">
      <c r="A425" s="1">
        <v>895</v>
      </c>
      <c r="B425" s="1" t="s">
        <v>160</v>
      </c>
      <c r="C425" s="1">
        <v>104</v>
      </c>
      <c r="D425" s="1" t="s">
        <v>6358</v>
      </c>
      <c r="E425" s="1" t="s">
        <v>740</v>
      </c>
      <c r="F425" s="1" t="s">
        <v>445</v>
      </c>
      <c r="G425" s="1">
        <v>9</v>
      </c>
      <c r="H425" s="1">
        <v>120</v>
      </c>
      <c r="I425" s="1">
        <v>19</v>
      </c>
      <c r="J425" s="1">
        <v>26</v>
      </c>
      <c r="K425" s="3">
        <v>360</v>
      </c>
      <c r="L425" s="2">
        <v>0.68</v>
      </c>
      <c r="M425" s="1">
        <v>22.5</v>
      </c>
      <c r="N425" s="1">
        <v>230</v>
      </c>
      <c r="O425" s="1">
        <v>138</v>
      </c>
      <c r="P425" s="1">
        <v>21.8</v>
      </c>
      <c r="Q425" s="1">
        <v>10.8</v>
      </c>
      <c r="R425" s="1">
        <v>2.2999999999999998</v>
      </c>
      <c r="AB425" s="1">
        <v>2</v>
      </c>
      <c r="AI425" s="1">
        <v>64</v>
      </c>
      <c r="AJ425" s="1" t="s">
        <v>406</v>
      </c>
      <c r="AK425" s="19">
        <v>52</v>
      </c>
      <c r="AL425" s="19">
        <v>95</v>
      </c>
      <c r="AN425" s="3">
        <v>1976</v>
      </c>
      <c r="AO425" s="31" t="s">
        <v>5333</v>
      </c>
      <c r="AQ425">
        <v>80815</v>
      </c>
      <c r="AR425" s="1" t="s">
        <v>4572</v>
      </c>
    </row>
    <row r="426" spans="1:44" x14ac:dyDescent="0.25">
      <c r="A426" s="1">
        <v>896</v>
      </c>
      <c r="B426" s="1" t="s">
        <v>160</v>
      </c>
      <c r="C426" s="1">
        <v>104</v>
      </c>
      <c r="D426" s="1" t="s">
        <v>5618</v>
      </c>
      <c r="E426" s="1" t="s">
        <v>740</v>
      </c>
      <c r="F426" s="1" t="s">
        <v>445</v>
      </c>
      <c r="G426" s="1">
        <v>11</v>
      </c>
      <c r="H426" s="1">
        <v>120</v>
      </c>
      <c r="I426" s="1">
        <v>13</v>
      </c>
      <c r="J426" s="1">
        <v>14</v>
      </c>
      <c r="K426" s="3">
        <v>1200</v>
      </c>
      <c r="L426" s="2">
        <v>0.81</v>
      </c>
      <c r="M426" s="1">
        <v>20.100000000000001</v>
      </c>
      <c r="N426" s="1">
        <v>199</v>
      </c>
      <c r="O426" s="1">
        <v>116.5</v>
      </c>
      <c r="P426" s="1">
        <v>21.9</v>
      </c>
      <c r="Q426" s="1">
        <v>8.6999999999999993</v>
      </c>
      <c r="R426" s="1">
        <v>2.6</v>
      </c>
      <c r="AJ426" s="1" t="s">
        <v>406</v>
      </c>
      <c r="AK426" s="19">
        <v>52</v>
      </c>
      <c r="AL426" s="19">
        <v>95</v>
      </c>
      <c r="AN426" s="3">
        <v>1976</v>
      </c>
      <c r="AO426" s="31" t="s">
        <v>5333</v>
      </c>
      <c r="AQ426">
        <v>80815</v>
      </c>
      <c r="AR426" s="1" t="s">
        <v>4572</v>
      </c>
    </row>
    <row r="427" spans="1:44" x14ac:dyDescent="0.25">
      <c r="A427" s="1">
        <v>897</v>
      </c>
      <c r="B427" s="1" t="s">
        <v>1233</v>
      </c>
      <c r="C427" s="1">
        <v>101</v>
      </c>
      <c r="D427" s="1" t="s">
        <v>5627</v>
      </c>
      <c r="E427" s="1" t="s">
        <v>706</v>
      </c>
      <c r="F427" s="1" t="s">
        <v>445</v>
      </c>
      <c r="G427" s="1">
        <v>8</v>
      </c>
      <c r="H427" s="1">
        <v>95</v>
      </c>
      <c r="I427" s="1">
        <v>21</v>
      </c>
      <c r="J427" s="1">
        <v>24</v>
      </c>
      <c r="K427" s="3">
        <v>517</v>
      </c>
      <c r="L427" s="2">
        <f>N427/((1668.67)*(1-EXP(-(0.022864)*I427))^(1.61028))</f>
        <v>0.58312812004049686</v>
      </c>
      <c r="M427" s="1">
        <v>21.8</v>
      </c>
      <c r="N427" s="1">
        <v>206</v>
      </c>
      <c r="O427" s="1">
        <v>93.8</v>
      </c>
      <c r="P427" s="1">
        <v>10.8</v>
      </c>
      <c r="Q427" s="1">
        <v>10.1</v>
      </c>
      <c r="R427" s="1">
        <v>4.3</v>
      </c>
      <c r="AJ427" s="1" t="s">
        <v>406</v>
      </c>
      <c r="AK427" s="19">
        <v>51.1</v>
      </c>
      <c r="AL427" s="19">
        <v>95</v>
      </c>
      <c r="AN427" s="3">
        <v>1976</v>
      </c>
      <c r="AO427" s="31" t="s">
        <v>5333</v>
      </c>
      <c r="AQ427">
        <v>80815</v>
      </c>
      <c r="AR427" s="1" t="s">
        <v>4572</v>
      </c>
    </row>
    <row r="428" spans="1:44" x14ac:dyDescent="0.25">
      <c r="A428" s="1">
        <v>898</v>
      </c>
      <c r="B428" s="1" t="s">
        <v>1233</v>
      </c>
      <c r="C428" s="1">
        <v>101</v>
      </c>
      <c r="D428" s="1" t="s">
        <v>6185</v>
      </c>
      <c r="E428" s="1" t="s">
        <v>740</v>
      </c>
      <c r="F428" s="1" t="s">
        <v>445</v>
      </c>
      <c r="G428" s="1">
        <v>6</v>
      </c>
      <c r="H428" s="1">
        <v>55</v>
      </c>
      <c r="I428" s="1">
        <v>20</v>
      </c>
      <c r="J428" s="1">
        <v>36</v>
      </c>
      <c r="K428" s="3">
        <v>860</v>
      </c>
      <c r="L428" s="2">
        <f>N428/((1963.5)*(1-EXP(-(0.024337)*I428))^(1.76926))</f>
        <v>1.0430175488414763</v>
      </c>
      <c r="M428" s="1">
        <v>42.2</v>
      </c>
      <c r="N428" s="1">
        <v>379</v>
      </c>
      <c r="O428" s="1">
        <v>181.6</v>
      </c>
      <c r="P428" s="1">
        <v>24.1</v>
      </c>
      <c r="Q428" s="1">
        <v>23.3</v>
      </c>
      <c r="R428" s="1">
        <v>8.1</v>
      </c>
      <c r="AB428" s="1">
        <v>1.1000000000000001</v>
      </c>
      <c r="AJ428" s="1" t="s">
        <v>406</v>
      </c>
      <c r="AK428" s="19">
        <v>51.1</v>
      </c>
      <c r="AL428" s="19">
        <v>95</v>
      </c>
      <c r="AN428" s="3">
        <v>1976</v>
      </c>
      <c r="AO428" s="31" t="s">
        <v>5333</v>
      </c>
      <c r="AQ428">
        <v>80815</v>
      </c>
      <c r="AR428" s="1" t="s">
        <v>4572</v>
      </c>
    </row>
    <row r="429" spans="1:44" x14ac:dyDescent="0.25">
      <c r="A429" s="1">
        <v>900</v>
      </c>
      <c r="B429" s="1" t="s">
        <v>5232</v>
      </c>
      <c r="C429" s="1">
        <v>104</v>
      </c>
      <c r="D429" s="1" t="s">
        <v>5618</v>
      </c>
      <c r="E429" s="1" t="s">
        <v>706</v>
      </c>
      <c r="F429" s="1" t="s">
        <v>445</v>
      </c>
      <c r="G429" s="1">
        <v>11</v>
      </c>
      <c r="H429" s="1">
        <v>271</v>
      </c>
      <c r="I429" s="1">
        <v>12</v>
      </c>
      <c r="J429" s="1">
        <v>13</v>
      </c>
      <c r="K429" s="3">
        <v>430</v>
      </c>
      <c r="L429" s="2">
        <v>0.24</v>
      </c>
      <c r="M429" s="1">
        <v>5.3</v>
      </c>
      <c r="N429" s="1">
        <v>33</v>
      </c>
      <c r="O429" s="1">
        <v>19.5</v>
      </c>
      <c r="P429" s="1">
        <v>3.4</v>
      </c>
      <c r="Q429" s="1">
        <v>2.2999999999999998</v>
      </c>
      <c r="R429" s="1">
        <v>1.1000000000000001</v>
      </c>
      <c r="Y429" s="1">
        <v>3.4</v>
      </c>
      <c r="Z429" s="1">
        <v>3.4</v>
      </c>
      <c r="AJ429" s="1" t="s">
        <v>406</v>
      </c>
      <c r="AK429" s="19">
        <v>64</v>
      </c>
      <c r="AL429" s="19">
        <v>99</v>
      </c>
      <c r="AN429" s="3">
        <v>1981</v>
      </c>
      <c r="AO429" s="31" t="s">
        <v>5343</v>
      </c>
      <c r="AQ429">
        <v>80601</v>
      </c>
      <c r="AR429" s="1" t="s">
        <v>263</v>
      </c>
    </row>
    <row r="430" spans="1:44" x14ac:dyDescent="0.25">
      <c r="A430" s="1">
        <v>901</v>
      </c>
      <c r="B430" s="1" t="s">
        <v>5232</v>
      </c>
      <c r="C430" s="1">
        <v>104</v>
      </c>
      <c r="D430" s="1" t="s">
        <v>5618</v>
      </c>
      <c r="E430" s="1" t="s">
        <v>706</v>
      </c>
      <c r="F430" s="1" t="s">
        <v>445</v>
      </c>
      <c r="G430" s="1">
        <v>11</v>
      </c>
      <c r="H430" s="1">
        <v>157</v>
      </c>
      <c r="I430" s="1">
        <v>13</v>
      </c>
      <c r="J430" s="1">
        <v>11</v>
      </c>
      <c r="K430" s="3">
        <v>2480</v>
      </c>
      <c r="L430" s="2">
        <v>1</v>
      </c>
      <c r="M430" s="1">
        <v>24.7</v>
      </c>
      <c r="N430" s="1">
        <v>179</v>
      </c>
      <c r="O430" s="1">
        <v>106.4</v>
      </c>
      <c r="P430" s="1">
        <v>17.8</v>
      </c>
      <c r="Q430" s="1">
        <v>20.2</v>
      </c>
      <c r="R430" s="1">
        <v>6.4</v>
      </c>
      <c r="Y430" s="1">
        <v>7.2</v>
      </c>
      <c r="Z430" s="1">
        <v>7.2</v>
      </c>
      <c r="AJ430" s="1" t="s">
        <v>406</v>
      </c>
      <c r="AK430" s="19">
        <v>64</v>
      </c>
      <c r="AL430" s="19">
        <v>99</v>
      </c>
      <c r="AN430" s="3">
        <v>1981</v>
      </c>
      <c r="AO430" s="31" t="s">
        <v>5343</v>
      </c>
      <c r="AQ430">
        <v>80601</v>
      </c>
      <c r="AR430" s="1" t="s">
        <v>263</v>
      </c>
    </row>
    <row r="431" spans="1:44" x14ac:dyDescent="0.25">
      <c r="A431" s="1">
        <v>902</v>
      </c>
      <c r="B431" s="1" t="s">
        <v>5232</v>
      </c>
      <c r="C431" s="1">
        <v>104</v>
      </c>
      <c r="D431" s="1" t="s">
        <v>6479</v>
      </c>
      <c r="E431" s="1" t="s">
        <v>706</v>
      </c>
      <c r="F431" s="1" t="s">
        <v>445</v>
      </c>
      <c r="G431" s="1">
        <v>10</v>
      </c>
      <c r="H431" s="1">
        <v>77</v>
      </c>
      <c r="I431" s="1">
        <v>12</v>
      </c>
      <c r="J431" s="1">
        <v>11</v>
      </c>
      <c r="K431" s="3">
        <v>1230</v>
      </c>
      <c r="L431" s="2">
        <v>0.54</v>
      </c>
      <c r="M431" s="1">
        <v>12.4</v>
      </c>
      <c r="N431" s="1">
        <v>91</v>
      </c>
      <c r="O431" s="1">
        <v>54</v>
      </c>
      <c r="P431" s="1">
        <v>9.1</v>
      </c>
      <c r="Q431" s="1">
        <v>7.1</v>
      </c>
      <c r="R431" s="1">
        <v>3.3</v>
      </c>
      <c r="Y431" s="1">
        <v>1.8</v>
      </c>
      <c r="Z431" s="1">
        <v>1.8</v>
      </c>
      <c r="AJ431" s="1" t="s">
        <v>406</v>
      </c>
      <c r="AK431" s="19">
        <v>64</v>
      </c>
      <c r="AL431" s="19">
        <v>99</v>
      </c>
      <c r="AN431" s="3">
        <v>1981</v>
      </c>
      <c r="AO431" s="31" t="s">
        <v>5343</v>
      </c>
      <c r="AQ431">
        <v>80601</v>
      </c>
      <c r="AR431" s="1" t="s">
        <v>263</v>
      </c>
    </row>
    <row r="432" spans="1:44" x14ac:dyDescent="0.25">
      <c r="A432" s="1">
        <v>903</v>
      </c>
      <c r="B432" s="1" t="s">
        <v>5232</v>
      </c>
      <c r="C432" s="1">
        <v>104</v>
      </c>
      <c r="D432" s="1" t="s">
        <v>5618</v>
      </c>
      <c r="E432" s="1" t="s">
        <v>706</v>
      </c>
      <c r="F432" s="1" t="s">
        <v>445</v>
      </c>
      <c r="G432" s="1">
        <v>11</v>
      </c>
      <c r="H432" s="1">
        <v>77</v>
      </c>
      <c r="I432" s="1">
        <v>9</v>
      </c>
      <c r="J432" s="1">
        <v>8</v>
      </c>
      <c r="K432" s="3">
        <v>2160</v>
      </c>
      <c r="L432" s="2">
        <v>0.64</v>
      </c>
      <c r="M432" s="1">
        <v>11.8</v>
      </c>
      <c r="N432" s="1">
        <v>75</v>
      </c>
      <c r="O432" s="1">
        <v>43.7</v>
      </c>
      <c r="P432" s="1">
        <v>8.6999999999999993</v>
      </c>
      <c r="Q432" s="1">
        <v>4.5999999999999996</v>
      </c>
      <c r="R432" s="1">
        <v>2.7</v>
      </c>
      <c r="Y432" s="1">
        <v>0.4</v>
      </c>
      <c r="Z432" s="1">
        <v>0.4</v>
      </c>
      <c r="AJ432" s="1" t="s">
        <v>406</v>
      </c>
      <c r="AK432" s="19">
        <v>64</v>
      </c>
      <c r="AL432" s="19">
        <v>99</v>
      </c>
      <c r="AN432" s="3">
        <v>1981</v>
      </c>
      <c r="AO432" s="31" t="s">
        <v>5343</v>
      </c>
      <c r="AQ432">
        <v>80601</v>
      </c>
      <c r="AR432" s="1" t="s">
        <v>263</v>
      </c>
    </row>
    <row r="433" spans="1:44" x14ac:dyDescent="0.25">
      <c r="A433" s="1">
        <v>904</v>
      </c>
      <c r="B433" s="1" t="s">
        <v>5216</v>
      </c>
      <c r="C433" s="1">
        <v>124</v>
      </c>
      <c r="D433" s="1" t="s">
        <v>6154</v>
      </c>
      <c r="E433" s="1" t="s">
        <v>706</v>
      </c>
      <c r="F433" s="1" t="s">
        <v>445</v>
      </c>
      <c r="G433" s="1">
        <v>11</v>
      </c>
      <c r="H433" s="1">
        <v>77</v>
      </c>
      <c r="I433" s="1">
        <v>7</v>
      </c>
      <c r="J433" s="1">
        <v>7</v>
      </c>
      <c r="K433" s="3">
        <v>2960</v>
      </c>
      <c r="L433" s="35">
        <v>2</v>
      </c>
      <c r="M433" s="1">
        <v>11.4</v>
      </c>
      <c r="N433" s="1">
        <v>87</v>
      </c>
      <c r="O433" s="1">
        <v>52.8</v>
      </c>
      <c r="P433" s="1">
        <v>6.2</v>
      </c>
      <c r="Q433" s="1">
        <v>6.2</v>
      </c>
      <c r="R433" s="1">
        <v>1.7</v>
      </c>
      <c r="Y433" s="1">
        <v>5.8</v>
      </c>
      <c r="Z433" s="1">
        <v>5.8</v>
      </c>
      <c r="AJ433" s="1" t="s">
        <v>406</v>
      </c>
      <c r="AK433" s="19">
        <v>64</v>
      </c>
      <c r="AL433" s="19">
        <v>99</v>
      </c>
      <c r="AN433" s="3">
        <v>1981</v>
      </c>
      <c r="AO433" s="31" t="s">
        <v>5343</v>
      </c>
      <c r="AQ433">
        <v>80601</v>
      </c>
      <c r="AR433" s="1" t="s">
        <v>263</v>
      </c>
    </row>
    <row r="434" spans="1:44" x14ac:dyDescent="0.25">
      <c r="A434" s="1">
        <v>905</v>
      </c>
      <c r="B434" s="1" t="s">
        <v>5232</v>
      </c>
      <c r="C434" s="1">
        <v>104</v>
      </c>
      <c r="D434" s="1" t="s">
        <v>6358</v>
      </c>
      <c r="E434" s="1" t="s">
        <v>706</v>
      </c>
      <c r="F434" s="1" t="s">
        <v>445</v>
      </c>
      <c r="G434" s="1">
        <v>10</v>
      </c>
      <c r="H434" s="1">
        <v>75</v>
      </c>
      <c r="I434" s="1">
        <v>11</v>
      </c>
      <c r="J434" s="1">
        <v>10</v>
      </c>
      <c r="K434" s="3">
        <v>1700</v>
      </c>
      <c r="L434" s="2">
        <v>0.59</v>
      </c>
      <c r="M434" s="1">
        <v>12.5</v>
      </c>
      <c r="N434" s="1">
        <v>92</v>
      </c>
      <c r="O434" s="1">
        <v>45.3</v>
      </c>
      <c r="P434" s="1">
        <v>8.1999999999999993</v>
      </c>
      <c r="Q434" s="1">
        <v>4.8</v>
      </c>
      <c r="R434" s="1">
        <v>2.4</v>
      </c>
      <c r="Y434" s="1">
        <v>1.7</v>
      </c>
      <c r="Z434" s="1">
        <v>1.7</v>
      </c>
      <c r="AJ434" s="1" t="s">
        <v>406</v>
      </c>
      <c r="AK434" s="19">
        <v>64</v>
      </c>
      <c r="AL434" s="19">
        <v>99</v>
      </c>
      <c r="AN434" s="3">
        <v>1981</v>
      </c>
      <c r="AO434" s="31" t="s">
        <v>5343</v>
      </c>
      <c r="AQ434">
        <v>80601</v>
      </c>
      <c r="AR434" s="1" t="s">
        <v>263</v>
      </c>
    </row>
    <row r="435" spans="1:44" x14ac:dyDescent="0.25">
      <c r="A435" s="1">
        <v>906</v>
      </c>
      <c r="B435" s="1" t="s">
        <v>5232</v>
      </c>
      <c r="C435" s="1">
        <v>104</v>
      </c>
      <c r="D435" s="1" t="s">
        <v>6497</v>
      </c>
      <c r="E435" s="1" t="s">
        <v>706</v>
      </c>
      <c r="F435" s="1" t="s">
        <v>445</v>
      </c>
      <c r="G435" s="1">
        <v>9</v>
      </c>
      <c r="H435" s="1">
        <v>128</v>
      </c>
      <c r="I435" s="1">
        <v>20</v>
      </c>
      <c r="J435" s="1">
        <v>20</v>
      </c>
      <c r="K435" s="3">
        <v>1683</v>
      </c>
      <c r="L435" s="2">
        <v>1.19</v>
      </c>
      <c r="M435" s="1">
        <v>41.2</v>
      </c>
      <c r="N435" s="1">
        <v>415</v>
      </c>
      <c r="O435" s="1">
        <v>204.9</v>
      </c>
      <c r="P435" s="1">
        <v>30.8</v>
      </c>
      <c r="Q435" s="1">
        <v>20.100000000000001</v>
      </c>
      <c r="R435" s="1">
        <v>9</v>
      </c>
      <c r="AJ435" s="1" t="s">
        <v>406</v>
      </c>
      <c r="AK435" s="19">
        <v>64</v>
      </c>
      <c r="AL435" s="19">
        <v>99</v>
      </c>
      <c r="AN435" s="3">
        <v>1981</v>
      </c>
      <c r="AO435" s="31" t="s">
        <v>5343</v>
      </c>
      <c r="AQ435">
        <v>80601</v>
      </c>
      <c r="AR435" s="1" t="s">
        <v>263</v>
      </c>
    </row>
    <row r="436" spans="1:44" x14ac:dyDescent="0.25">
      <c r="A436" s="1">
        <v>907</v>
      </c>
      <c r="B436" s="1" t="s">
        <v>5232</v>
      </c>
      <c r="C436" s="1">
        <v>104</v>
      </c>
      <c r="D436" s="1" t="s">
        <v>6358</v>
      </c>
      <c r="E436" s="1" t="s">
        <v>706</v>
      </c>
      <c r="F436" s="1" t="s">
        <v>445</v>
      </c>
      <c r="G436" s="1">
        <v>10</v>
      </c>
      <c r="H436" s="1">
        <v>118</v>
      </c>
      <c r="I436" s="1">
        <v>14</v>
      </c>
      <c r="J436" s="1">
        <v>15</v>
      </c>
      <c r="K436" s="3">
        <v>860</v>
      </c>
      <c r="L436" s="2">
        <v>0.56000000000000005</v>
      </c>
      <c r="M436" s="1">
        <v>14.8</v>
      </c>
      <c r="N436" s="1">
        <v>111</v>
      </c>
      <c r="O436" s="1">
        <v>64.8</v>
      </c>
      <c r="P436" s="1">
        <v>12.4</v>
      </c>
      <c r="Q436" s="1">
        <v>6.8</v>
      </c>
      <c r="R436" s="1">
        <v>2.6</v>
      </c>
      <c r="AJ436" s="1" t="s">
        <v>406</v>
      </c>
      <c r="AK436" s="19">
        <v>64</v>
      </c>
      <c r="AL436" s="19">
        <v>99</v>
      </c>
      <c r="AN436" s="3">
        <v>1981</v>
      </c>
      <c r="AO436" s="31" t="s">
        <v>5343</v>
      </c>
      <c r="AQ436">
        <v>80601</v>
      </c>
      <c r="AR436" s="1" t="s">
        <v>263</v>
      </c>
    </row>
    <row r="437" spans="1:44" x14ac:dyDescent="0.25">
      <c r="A437" s="1">
        <v>909</v>
      </c>
      <c r="B437" s="1" t="s">
        <v>1233</v>
      </c>
      <c r="C437" s="1">
        <v>101</v>
      </c>
      <c r="D437" s="1" t="s">
        <v>6406</v>
      </c>
      <c r="E437" s="1" t="s">
        <v>740</v>
      </c>
      <c r="F437" s="1" t="s">
        <v>445</v>
      </c>
      <c r="G437" s="1">
        <v>8</v>
      </c>
      <c r="H437" s="1">
        <v>60</v>
      </c>
      <c r="I437" s="1">
        <v>16</v>
      </c>
      <c r="J437" s="1">
        <v>18</v>
      </c>
      <c r="K437" s="3">
        <v>675</v>
      </c>
      <c r="L437" s="2">
        <f>N437/((1668.67)*(1-EXP(-(0.022864)*I437))^(1.61028))</f>
        <v>0.51133904921311635</v>
      </c>
      <c r="M437" s="1">
        <v>14.7</v>
      </c>
      <c r="N437" s="1">
        <v>127</v>
      </c>
      <c r="O437" s="1">
        <v>63</v>
      </c>
      <c r="P437" s="1">
        <v>8.4</v>
      </c>
      <c r="Q437" s="1">
        <v>6.3</v>
      </c>
      <c r="R437" s="1">
        <v>2.8</v>
      </c>
      <c r="Y437" s="1">
        <v>3</v>
      </c>
      <c r="AB437" s="1">
        <v>5.5</v>
      </c>
      <c r="AJ437" s="1" t="s">
        <v>406</v>
      </c>
      <c r="AK437" s="19">
        <v>62</v>
      </c>
      <c r="AL437" s="19">
        <v>92</v>
      </c>
      <c r="AN437" s="3">
        <v>1981</v>
      </c>
      <c r="AO437" s="31" t="s">
        <v>5343</v>
      </c>
      <c r="AQ437">
        <v>80601</v>
      </c>
      <c r="AR437" s="1" t="s">
        <v>4701</v>
      </c>
    </row>
    <row r="438" spans="1:44" x14ac:dyDescent="0.25">
      <c r="A438" s="1">
        <v>910</v>
      </c>
      <c r="B438" s="1" t="s">
        <v>5232</v>
      </c>
      <c r="C438" s="1">
        <v>104</v>
      </c>
      <c r="D438" s="1" t="s">
        <v>6498</v>
      </c>
      <c r="E438" s="1" t="s">
        <v>706</v>
      </c>
      <c r="F438" s="1" t="s">
        <v>445</v>
      </c>
      <c r="G438" s="1">
        <v>8</v>
      </c>
      <c r="H438" s="1">
        <v>218</v>
      </c>
      <c r="I438" s="1">
        <v>23</v>
      </c>
      <c r="J438" s="1">
        <v>25</v>
      </c>
      <c r="K438" s="3">
        <v>883</v>
      </c>
      <c r="L438" s="2">
        <v>0.67</v>
      </c>
      <c r="M438" s="1">
        <v>25.7</v>
      </c>
      <c r="N438" s="1">
        <v>286</v>
      </c>
      <c r="O438" s="1">
        <v>170.9</v>
      </c>
      <c r="P438" s="1">
        <v>24.5</v>
      </c>
      <c r="Q438" s="1">
        <v>12.4</v>
      </c>
      <c r="R438" s="1">
        <v>3.4</v>
      </c>
      <c r="Y438" s="1">
        <v>5</v>
      </c>
      <c r="AB438" s="1">
        <v>8.1999999999999993</v>
      </c>
      <c r="AI438" s="1">
        <v>9.5</v>
      </c>
      <c r="AJ438" s="1" t="s">
        <v>406</v>
      </c>
      <c r="AK438" s="19">
        <v>62</v>
      </c>
      <c r="AL438" s="19">
        <v>92</v>
      </c>
      <c r="AN438" s="3">
        <v>1981</v>
      </c>
      <c r="AO438" s="31" t="s">
        <v>5343</v>
      </c>
      <c r="AQ438">
        <v>80601</v>
      </c>
      <c r="AR438" s="1" t="s">
        <v>263</v>
      </c>
    </row>
    <row r="439" spans="1:44" x14ac:dyDescent="0.25">
      <c r="A439" s="1">
        <v>911</v>
      </c>
      <c r="B439" s="1" t="s">
        <v>1233</v>
      </c>
      <c r="C439" s="1">
        <v>101</v>
      </c>
      <c r="D439" s="1" t="s">
        <v>6499</v>
      </c>
      <c r="E439" s="1" t="s">
        <v>706</v>
      </c>
      <c r="F439" s="1" t="s">
        <v>445</v>
      </c>
      <c r="G439" s="1">
        <v>9</v>
      </c>
      <c r="H439" s="1">
        <v>158</v>
      </c>
      <c r="I439" s="1">
        <v>21</v>
      </c>
      <c r="J439" s="1">
        <v>28</v>
      </c>
      <c r="K439" s="3">
        <v>515</v>
      </c>
      <c r="L439" s="2">
        <f>N439/((1581.94)*(1-EXP(-(0.021301)*I439))^(1.51716))</f>
        <v>0.54351538598606142</v>
      </c>
      <c r="M439" s="1">
        <v>24.1</v>
      </c>
      <c r="N439" s="1">
        <v>183</v>
      </c>
      <c r="O439" s="1">
        <v>82.6</v>
      </c>
      <c r="P439" s="1">
        <v>11.2</v>
      </c>
      <c r="Q439" s="1">
        <v>9.4</v>
      </c>
      <c r="R439" s="1">
        <v>3.7</v>
      </c>
      <c r="Y439" s="1">
        <v>5.7</v>
      </c>
      <c r="AB439" s="1">
        <v>3.5</v>
      </c>
      <c r="AI439" s="1">
        <v>31.6</v>
      </c>
      <c r="AJ439" s="1" t="s">
        <v>406</v>
      </c>
      <c r="AK439" s="19">
        <v>62</v>
      </c>
      <c r="AL439" s="19">
        <v>102</v>
      </c>
      <c r="AN439" s="3">
        <v>1981</v>
      </c>
      <c r="AO439" s="31" t="s">
        <v>5343</v>
      </c>
      <c r="AQ439">
        <v>80601</v>
      </c>
      <c r="AR439" s="1" t="s">
        <v>4701</v>
      </c>
    </row>
    <row r="440" spans="1:44" x14ac:dyDescent="0.25">
      <c r="A440" s="1">
        <v>912</v>
      </c>
      <c r="B440" s="1" t="s">
        <v>5232</v>
      </c>
      <c r="C440" s="1">
        <v>104</v>
      </c>
      <c r="D440" s="1" t="s">
        <v>6500</v>
      </c>
      <c r="E440" s="1" t="s">
        <v>706</v>
      </c>
      <c r="F440" s="1" t="s">
        <v>445</v>
      </c>
      <c r="G440" s="1">
        <v>9</v>
      </c>
      <c r="H440" s="1">
        <v>190</v>
      </c>
      <c r="I440" s="1">
        <v>22</v>
      </c>
      <c r="J440" s="1">
        <v>25</v>
      </c>
      <c r="K440" s="3">
        <v>1020</v>
      </c>
      <c r="L440" s="2">
        <v>1.03</v>
      </c>
      <c r="M440" s="1">
        <v>36.5</v>
      </c>
      <c r="N440" s="1">
        <v>422</v>
      </c>
      <c r="O440" s="1">
        <v>254.2</v>
      </c>
      <c r="P440" s="1">
        <v>39.1</v>
      </c>
      <c r="Q440" s="1">
        <v>21.3</v>
      </c>
      <c r="R440" s="1">
        <v>4.9000000000000004</v>
      </c>
      <c r="AB440" s="1">
        <v>2.9</v>
      </c>
      <c r="AJ440" s="1" t="s">
        <v>406</v>
      </c>
      <c r="AK440" s="19">
        <v>62</v>
      </c>
      <c r="AL440" s="19">
        <v>92</v>
      </c>
      <c r="AN440" s="3">
        <v>1981</v>
      </c>
      <c r="AO440" s="31" t="s">
        <v>5343</v>
      </c>
      <c r="AQ440">
        <v>80601</v>
      </c>
      <c r="AR440" s="1" t="s">
        <v>263</v>
      </c>
    </row>
    <row r="441" spans="1:44" x14ac:dyDescent="0.25">
      <c r="A441" s="1">
        <v>913</v>
      </c>
      <c r="B441" s="1" t="s">
        <v>5232</v>
      </c>
      <c r="C441" s="1">
        <v>104</v>
      </c>
      <c r="D441" s="1" t="s">
        <v>5734</v>
      </c>
      <c r="E441" s="1" t="s">
        <v>706</v>
      </c>
      <c r="F441" s="1" t="s">
        <v>445</v>
      </c>
      <c r="G441" s="1">
        <v>9</v>
      </c>
      <c r="H441" s="1">
        <v>126</v>
      </c>
      <c r="I441" s="1">
        <v>21</v>
      </c>
      <c r="J441" s="1">
        <v>21</v>
      </c>
      <c r="K441" s="3">
        <v>1500</v>
      </c>
      <c r="L441" s="2">
        <v>1.1000000000000001</v>
      </c>
      <c r="M441" s="1">
        <v>38.6</v>
      </c>
      <c r="N441" s="1">
        <v>390</v>
      </c>
      <c r="O441" s="1">
        <v>208.2</v>
      </c>
      <c r="P441" s="1">
        <v>34.700000000000003</v>
      </c>
      <c r="Q441" s="1">
        <v>18</v>
      </c>
      <c r="R441" s="1">
        <v>9.9</v>
      </c>
      <c r="AB441" s="1">
        <v>2</v>
      </c>
      <c r="AJ441" s="1" t="s">
        <v>406</v>
      </c>
      <c r="AK441" s="19">
        <v>62</v>
      </c>
      <c r="AL441" s="19">
        <v>92</v>
      </c>
      <c r="AN441" s="3">
        <v>1981</v>
      </c>
      <c r="AO441" s="31" t="s">
        <v>5343</v>
      </c>
      <c r="AQ441">
        <v>80601</v>
      </c>
      <c r="AR441" s="1" t="s">
        <v>263</v>
      </c>
    </row>
    <row r="442" spans="1:44" x14ac:dyDescent="0.25">
      <c r="A442" s="1">
        <v>914</v>
      </c>
      <c r="B442" s="1" t="s">
        <v>5232</v>
      </c>
      <c r="C442" s="1">
        <v>104</v>
      </c>
      <c r="D442" s="1" t="s">
        <v>6501</v>
      </c>
      <c r="E442" s="1" t="s">
        <v>706</v>
      </c>
      <c r="F442" s="1" t="s">
        <v>445</v>
      </c>
      <c r="G442" s="1">
        <v>6</v>
      </c>
      <c r="H442" s="1">
        <v>180</v>
      </c>
      <c r="I442" s="1">
        <v>34</v>
      </c>
      <c r="J442" s="1">
        <v>36</v>
      </c>
      <c r="K442" s="3">
        <v>1070</v>
      </c>
      <c r="L442" s="2">
        <v>0.96</v>
      </c>
      <c r="M442" s="1">
        <v>44.9</v>
      </c>
      <c r="N442" s="1">
        <v>541</v>
      </c>
      <c r="O442" s="1">
        <v>320.89999999999998</v>
      </c>
      <c r="P442" s="1">
        <v>42.6</v>
      </c>
      <c r="Q442" s="1">
        <v>34.9</v>
      </c>
      <c r="R442" s="1">
        <v>8.4</v>
      </c>
      <c r="AB442" s="1">
        <v>1.7</v>
      </c>
      <c r="AJ442" s="1" t="s">
        <v>406</v>
      </c>
      <c r="AK442" s="19">
        <v>62</v>
      </c>
      <c r="AL442" s="19">
        <v>92</v>
      </c>
      <c r="AN442" s="3">
        <v>1981</v>
      </c>
      <c r="AO442" s="31" t="s">
        <v>5343</v>
      </c>
      <c r="AQ442">
        <v>80601</v>
      </c>
      <c r="AR442" s="1" t="s">
        <v>263</v>
      </c>
    </row>
    <row r="443" spans="1:44" x14ac:dyDescent="0.25">
      <c r="A443" s="1">
        <v>915</v>
      </c>
      <c r="B443" s="1" t="s">
        <v>5232</v>
      </c>
      <c r="C443" s="1">
        <v>104</v>
      </c>
      <c r="D443" s="1" t="s">
        <v>6502</v>
      </c>
      <c r="E443" s="1" t="s">
        <v>706</v>
      </c>
      <c r="F443" s="1" t="s">
        <v>445</v>
      </c>
      <c r="G443" s="1">
        <v>9</v>
      </c>
      <c r="H443" s="1">
        <v>160</v>
      </c>
      <c r="I443" s="1">
        <v>21</v>
      </c>
      <c r="J443" s="1">
        <v>25</v>
      </c>
      <c r="K443" s="3">
        <v>920</v>
      </c>
      <c r="L443" s="2">
        <v>0.73</v>
      </c>
      <c r="M443" s="1">
        <v>25.6</v>
      </c>
      <c r="N443" s="1">
        <v>249</v>
      </c>
      <c r="O443" s="1">
        <v>137</v>
      </c>
      <c r="P443" s="1">
        <v>22.7</v>
      </c>
      <c r="Q443" s="1">
        <v>14.5</v>
      </c>
      <c r="R443" s="1">
        <v>5.3</v>
      </c>
      <c r="AJ443" s="1" t="s">
        <v>406</v>
      </c>
      <c r="AK443" s="19">
        <v>62</v>
      </c>
      <c r="AL443" s="19">
        <v>92</v>
      </c>
      <c r="AN443" s="3">
        <v>1981</v>
      </c>
      <c r="AO443" s="31" t="s">
        <v>5343</v>
      </c>
      <c r="AQ443">
        <v>80601</v>
      </c>
      <c r="AR443" s="1" t="s">
        <v>263</v>
      </c>
    </row>
    <row r="444" spans="1:44" x14ac:dyDescent="0.25">
      <c r="A444" s="1">
        <v>917</v>
      </c>
      <c r="B444" s="1" t="s">
        <v>5233</v>
      </c>
      <c r="C444" s="1">
        <v>104</v>
      </c>
      <c r="D444" s="1" t="s">
        <v>5618</v>
      </c>
      <c r="E444" s="1" t="s">
        <v>706</v>
      </c>
      <c r="F444" s="1" t="s">
        <v>445</v>
      </c>
      <c r="G444" s="1">
        <v>9</v>
      </c>
      <c r="H444" s="1">
        <v>60</v>
      </c>
      <c r="I444" s="1">
        <v>12</v>
      </c>
      <c r="J444" s="1">
        <v>11</v>
      </c>
      <c r="K444" s="3">
        <v>1360</v>
      </c>
      <c r="L444" s="2">
        <v>0.56999999999999995</v>
      </c>
      <c r="M444" s="1">
        <v>13.3</v>
      </c>
      <c r="N444" s="1">
        <v>87</v>
      </c>
      <c r="O444" s="1">
        <v>43.1</v>
      </c>
      <c r="P444" s="1">
        <v>8.3000000000000007</v>
      </c>
      <c r="Q444" s="1">
        <v>7.3</v>
      </c>
      <c r="R444" s="1">
        <v>1.2</v>
      </c>
      <c r="AB444" s="1">
        <v>4.7</v>
      </c>
      <c r="AJ444" s="1" t="s">
        <v>406</v>
      </c>
      <c r="AK444" s="19">
        <v>67</v>
      </c>
      <c r="AL444" s="19">
        <v>123</v>
      </c>
      <c r="AN444" s="3">
        <v>1982</v>
      </c>
      <c r="AQ444">
        <v>80601</v>
      </c>
      <c r="AR444" s="1" t="s">
        <v>4581</v>
      </c>
    </row>
    <row r="445" spans="1:44" x14ac:dyDescent="0.25">
      <c r="A445" s="1">
        <v>918</v>
      </c>
      <c r="B445" s="1" t="s">
        <v>5233</v>
      </c>
      <c r="C445" s="1">
        <v>104</v>
      </c>
      <c r="D445" s="1" t="s">
        <v>5618</v>
      </c>
      <c r="E445" s="1" t="s">
        <v>706</v>
      </c>
      <c r="F445" s="1" t="s">
        <v>445</v>
      </c>
      <c r="G445" s="1">
        <v>12</v>
      </c>
      <c r="H445" s="1">
        <v>300</v>
      </c>
      <c r="I445" s="1">
        <v>9</v>
      </c>
      <c r="J445" s="1">
        <v>12</v>
      </c>
      <c r="K445" s="3">
        <v>950</v>
      </c>
      <c r="L445" s="2">
        <v>0.4</v>
      </c>
      <c r="M445" s="1">
        <v>10.3</v>
      </c>
      <c r="N445" s="1">
        <v>60</v>
      </c>
      <c r="O445" s="1">
        <v>29.8</v>
      </c>
      <c r="P445" s="1">
        <v>5.7</v>
      </c>
      <c r="Q445" s="1">
        <v>3.8</v>
      </c>
      <c r="R445" s="1">
        <v>0.6</v>
      </c>
      <c r="Z445" s="1">
        <v>0.05</v>
      </c>
      <c r="AB445" s="1">
        <v>7.8</v>
      </c>
      <c r="AJ445" s="1" t="s">
        <v>406</v>
      </c>
      <c r="AK445" s="19">
        <v>67</v>
      </c>
      <c r="AL445" s="19">
        <v>123</v>
      </c>
      <c r="AN445" s="3">
        <v>1982</v>
      </c>
      <c r="AQ445">
        <v>80601</v>
      </c>
      <c r="AR445" s="1" t="s">
        <v>4581</v>
      </c>
    </row>
    <row r="446" spans="1:44" x14ac:dyDescent="0.25">
      <c r="A446" s="1">
        <v>919</v>
      </c>
      <c r="B446" s="1" t="s">
        <v>5233</v>
      </c>
      <c r="C446" s="1">
        <v>104</v>
      </c>
      <c r="D446" s="1" t="s">
        <v>5618</v>
      </c>
      <c r="E446" s="1" t="s">
        <v>706</v>
      </c>
      <c r="F446" s="1" t="s">
        <v>445</v>
      </c>
      <c r="G446" s="1">
        <v>9</v>
      </c>
      <c r="H446" s="1">
        <v>255</v>
      </c>
      <c r="I446" s="1">
        <v>20</v>
      </c>
      <c r="J446" s="1">
        <v>17</v>
      </c>
      <c r="K446" s="3">
        <v>433</v>
      </c>
      <c r="L446" s="2">
        <v>0.28999999999999998</v>
      </c>
      <c r="M446" s="1">
        <v>9.9</v>
      </c>
      <c r="N446" s="1">
        <v>86</v>
      </c>
      <c r="O446" s="1">
        <v>43.8</v>
      </c>
      <c r="P446" s="1">
        <v>6.7</v>
      </c>
      <c r="Q446" s="1">
        <v>2.2999999999999998</v>
      </c>
      <c r="R446" s="1">
        <v>1.1000000000000001</v>
      </c>
      <c r="AJ446" s="1" t="s">
        <v>406</v>
      </c>
      <c r="AK446" s="19">
        <v>68</v>
      </c>
      <c r="AL446" s="19">
        <v>134</v>
      </c>
      <c r="AN446" s="3">
        <v>1982</v>
      </c>
      <c r="AQ446">
        <v>80605</v>
      </c>
      <c r="AR446" s="1" t="s">
        <v>4581</v>
      </c>
    </row>
    <row r="447" spans="1:44" x14ac:dyDescent="0.25">
      <c r="A447" s="1">
        <v>920</v>
      </c>
      <c r="B447" s="1" t="s">
        <v>5233</v>
      </c>
      <c r="C447" s="1">
        <v>104</v>
      </c>
      <c r="D447" s="1" t="s">
        <v>5618</v>
      </c>
      <c r="E447" s="1" t="s">
        <v>706</v>
      </c>
      <c r="F447" s="1" t="s">
        <v>445</v>
      </c>
      <c r="G447" s="1">
        <v>11</v>
      </c>
      <c r="H447" s="1">
        <v>190</v>
      </c>
      <c r="I447" s="1">
        <v>11</v>
      </c>
      <c r="J447" s="1">
        <v>13</v>
      </c>
      <c r="K447" s="3">
        <v>950</v>
      </c>
      <c r="L447" s="2">
        <v>0.52</v>
      </c>
      <c r="M447" s="1">
        <v>11.5</v>
      </c>
      <c r="N447" s="1">
        <v>76</v>
      </c>
      <c r="O447" s="1">
        <v>37.799999999999997</v>
      </c>
      <c r="P447" s="1">
        <v>7.3</v>
      </c>
      <c r="Q447" s="1">
        <v>2</v>
      </c>
      <c r="R447" s="1">
        <v>1.1000000000000001</v>
      </c>
      <c r="AJ447" s="1" t="s">
        <v>406</v>
      </c>
      <c r="AK447" s="19">
        <v>68</v>
      </c>
      <c r="AL447" s="19">
        <v>134</v>
      </c>
      <c r="AN447" s="3">
        <v>1982</v>
      </c>
      <c r="AQ447">
        <v>80605</v>
      </c>
      <c r="AR447" s="1" t="s">
        <v>4581</v>
      </c>
    </row>
    <row r="448" spans="1:44" x14ac:dyDescent="0.25">
      <c r="A448" s="1">
        <v>921</v>
      </c>
      <c r="B448" s="1" t="s">
        <v>5233</v>
      </c>
      <c r="C448" s="1">
        <v>104</v>
      </c>
      <c r="D448" s="1" t="s">
        <v>5618</v>
      </c>
      <c r="E448" s="1" t="s">
        <v>706</v>
      </c>
      <c r="F448" s="1" t="s">
        <v>445</v>
      </c>
      <c r="G448" s="1">
        <v>11</v>
      </c>
      <c r="H448" s="1">
        <v>90</v>
      </c>
      <c r="I448" s="1">
        <v>9</v>
      </c>
      <c r="J448" s="1">
        <v>9</v>
      </c>
      <c r="K448" s="3">
        <v>465</v>
      </c>
      <c r="L448" s="2">
        <v>0.1</v>
      </c>
      <c r="M448" s="1">
        <v>1.9</v>
      </c>
      <c r="N448" s="1">
        <v>13</v>
      </c>
      <c r="O448" s="1">
        <v>6.1</v>
      </c>
      <c r="P448" s="1">
        <v>1.2</v>
      </c>
      <c r="Q448" s="1">
        <v>0.9</v>
      </c>
      <c r="R448" s="1">
        <v>0.5</v>
      </c>
      <c r="Z448" s="1">
        <v>0.03</v>
      </c>
      <c r="AB448" s="1">
        <v>1.2</v>
      </c>
      <c r="AJ448" s="1" t="s">
        <v>406</v>
      </c>
      <c r="AK448" s="19">
        <v>68</v>
      </c>
      <c r="AL448" s="19">
        <v>134</v>
      </c>
      <c r="AN448" s="3">
        <v>1982</v>
      </c>
      <c r="AQ448">
        <v>80605</v>
      </c>
      <c r="AR448" s="1" t="s">
        <v>4581</v>
      </c>
    </row>
    <row r="449" spans="1:44" x14ac:dyDescent="0.25">
      <c r="A449" s="1">
        <v>922</v>
      </c>
      <c r="B449" s="1" t="s">
        <v>5233</v>
      </c>
      <c r="C449" s="1">
        <v>104</v>
      </c>
      <c r="D449" s="1" t="s">
        <v>5618</v>
      </c>
      <c r="E449" s="1" t="s">
        <v>706</v>
      </c>
      <c r="F449" s="1" t="s">
        <v>445</v>
      </c>
      <c r="G449" s="1">
        <v>11</v>
      </c>
      <c r="H449" s="1">
        <v>85</v>
      </c>
      <c r="I449" s="1">
        <v>10</v>
      </c>
      <c r="J449" s="1">
        <v>10</v>
      </c>
      <c r="K449" s="3">
        <v>475</v>
      </c>
      <c r="L449" s="2">
        <v>0.16</v>
      </c>
      <c r="M449" s="1">
        <v>3.3</v>
      </c>
      <c r="N449" s="1">
        <v>21</v>
      </c>
      <c r="O449" s="1">
        <v>10.199999999999999</v>
      </c>
      <c r="P449" s="1">
        <v>2</v>
      </c>
      <c r="Q449" s="1">
        <v>1.2</v>
      </c>
      <c r="R449" s="1">
        <v>0.6</v>
      </c>
      <c r="AB449" s="1">
        <v>0.4</v>
      </c>
      <c r="AJ449" s="1" t="s">
        <v>406</v>
      </c>
      <c r="AK449" s="19">
        <v>68</v>
      </c>
      <c r="AL449" s="19">
        <v>134</v>
      </c>
      <c r="AN449" s="3">
        <v>1982</v>
      </c>
      <c r="AQ449">
        <v>80605</v>
      </c>
      <c r="AR449" s="1" t="s">
        <v>4581</v>
      </c>
    </row>
    <row r="450" spans="1:44" x14ac:dyDescent="0.25">
      <c r="A450" s="1">
        <v>923</v>
      </c>
      <c r="B450" s="1" t="s">
        <v>5233</v>
      </c>
      <c r="C450" s="1">
        <v>104</v>
      </c>
      <c r="D450" s="1" t="s">
        <v>5618</v>
      </c>
      <c r="E450" s="1" t="s">
        <v>706</v>
      </c>
      <c r="F450" s="1" t="s">
        <v>445</v>
      </c>
      <c r="G450" s="1">
        <v>9</v>
      </c>
      <c r="H450" s="1">
        <v>32</v>
      </c>
      <c r="I450" s="1">
        <v>7</v>
      </c>
      <c r="J450" s="1">
        <v>7</v>
      </c>
      <c r="K450" s="3">
        <v>1025</v>
      </c>
      <c r="L450" s="2">
        <v>0.28000000000000003</v>
      </c>
      <c r="M450" s="1">
        <v>4.5</v>
      </c>
      <c r="N450" s="1">
        <v>31</v>
      </c>
      <c r="O450" s="1">
        <v>14.9</v>
      </c>
      <c r="P450" s="1">
        <v>3.3</v>
      </c>
      <c r="Q450" s="1">
        <v>2.1</v>
      </c>
      <c r="R450" s="1">
        <v>1.3</v>
      </c>
      <c r="AB450" s="1">
        <v>1.5</v>
      </c>
      <c r="AJ450" s="1" t="s">
        <v>406</v>
      </c>
      <c r="AK450" s="19">
        <v>68</v>
      </c>
      <c r="AL450" s="19">
        <v>134</v>
      </c>
      <c r="AN450" s="3">
        <v>1982</v>
      </c>
      <c r="AQ450">
        <v>80605</v>
      </c>
      <c r="AR450" s="1" t="s">
        <v>4581</v>
      </c>
    </row>
    <row r="451" spans="1:44" x14ac:dyDescent="0.25">
      <c r="A451" s="1">
        <v>924</v>
      </c>
      <c r="B451" s="1" t="s">
        <v>5233</v>
      </c>
      <c r="C451" s="1">
        <v>104</v>
      </c>
      <c r="D451" s="1" t="s">
        <v>5618</v>
      </c>
      <c r="E451" s="1" t="s">
        <v>706</v>
      </c>
      <c r="F451" s="1" t="s">
        <v>445</v>
      </c>
      <c r="G451" s="1">
        <v>10</v>
      </c>
      <c r="H451" s="1">
        <v>44</v>
      </c>
      <c r="I451" s="1">
        <v>6</v>
      </c>
      <c r="J451" s="1">
        <v>5</v>
      </c>
      <c r="K451" s="3">
        <v>3040</v>
      </c>
      <c r="L451" s="2">
        <v>0.5</v>
      </c>
      <c r="M451" s="1">
        <v>6.8</v>
      </c>
      <c r="N451" s="1">
        <v>60</v>
      </c>
      <c r="O451" s="1">
        <v>29.3</v>
      </c>
      <c r="P451" s="1">
        <v>6.5</v>
      </c>
      <c r="Q451" s="1">
        <v>1.1000000000000001</v>
      </c>
      <c r="R451" s="1">
        <v>0.8</v>
      </c>
      <c r="AJ451" s="1" t="s">
        <v>406</v>
      </c>
      <c r="AK451" s="19">
        <v>68</v>
      </c>
      <c r="AL451" s="19">
        <v>134</v>
      </c>
      <c r="AN451" s="3">
        <v>1982</v>
      </c>
      <c r="AQ451">
        <v>80605</v>
      </c>
      <c r="AR451" s="1" t="s">
        <v>4581</v>
      </c>
    </row>
    <row r="452" spans="1:44" x14ac:dyDescent="0.25">
      <c r="A452" s="1">
        <v>925</v>
      </c>
      <c r="B452" s="1" t="s">
        <v>5233</v>
      </c>
      <c r="C452" s="1">
        <v>104</v>
      </c>
      <c r="D452" s="1" t="s">
        <v>5618</v>
      </c>
      <c r="E452" s="1" t="s">
        <v>706</v>
      </c>
      <c r="F452" s="1" t="s">
        <v>445</v>
      </c>
      <c r="G452" s="1">
        <v>11</v>
      </c>
      <c r="H452" s="1">
        <v>200</v>
      </c>
      <c r="I452" s="1">
        <v>12</v>
      </c>
      <c r="J452" s="1">
        <v>14</v>
      </c>
      <c r="K452" s="3">
        <v>470</v>
      </c>
      <c r="L452" s="2">
        <v>0.34</v>
      </c>
      <c r="M452" s="1">
        <v>7.5</v>
      </c>
      <c r="N452" s="1">
        <v>52</v>
      </c>
      <c r="O452" s="1">
        <v>25.7</v>
      </c>
      <c r="P452" s="1">
        <v>5</v>
      </c>
      <c r="Q452" s="1">
        <v>3.5</v>
      </c>
      <c r="R452" s="1">
        <v>1.6</v>
      </c>
      <c r="AB452" s="1">
        <v>1.8</v>
      </c>
      <c r="AJ452" s="1" t="s">
        <v>406</v>
      </c>
      <c r="AK452" s="19">
        <v>68</v>
      </c>
      <c r="AL452" s="19">
        <v>134</v>
      </c>
      <c r="AN452" s="3">
        <v>1982</v>
      </c>
      <c r="AQ452">
        <v>80605</v>
      </c>
      <c r="AR452" s="1" t="s">
        <v>4581</v>
      </c>
    </row>
    <row r="453" spans="1:44" x14ac:dyDescent="0.25">
      <c r="A453" s="1">
        <v>927</v>
      </c>
      <c r="B453" s="1" t="s">
        <v>1233</v>
      </c>
      <c r="C453" s="1">
        <v>101</v>
      </c>
      <c r="D453" s="1" t="s">
        <v>6503</v>
      </c>
      <c r="E453" s="1" t="s">
        <v>706</v>
      </c>
      <c r="F453" s="1" t="s">
        <v>445</v>
      </c>
      <c r="G453" s="1">
        <v>8</v>
      </c>
      <c r="H453" s="1">
        <v>49</v>
      </c>
      <c r="I453" s="1">
        <v>13</v>
      </c>
      <c r="J453" s="1">
        <v>11</v>
      </c>
      <c r="K453" s="3">
        <v>2550</v>
      </c>
      <c r="L453" s="2">
        <f>N453/((1668.67)*(1-EXP(-(0.022864)*I453))^(1.61028))</f>
        <v>1.0197333343901835</v>
      </c>
      <c r="M453" s="1">
        <v>23.2</v>
      </c>
      <c r="N453" s="1">
        <v>191</v>
      </c>
      <c r="O453" s="1">
        <v>102.2</v>
      </c>
      <c r="P453" s="1">
        <v>16.399999999999999</v>
      </c>
      <c r="Q453" s="1">
        <v>8.8000000000000007</v>
      </c>
      <c r="R453" s="1">
        <v>4.5999999999999996</v>
      </c>
      <c r="AB453" s="1">
        <v>0.2</v>
      </c>
      <c r="AJ453" s="1" t="s">
        <v>406</v>
      </c>
      <c r="AK453" s="19">
        <v>62.3</v>
      </c>
      <c r="AL453" s="19">
        <v>88</v>
      </c>
      <c r="AN453" s="3">
        <v>1984</v>
      </c>
      <c r="AQ453">
        <v>80611</v>
      </c>
      <c r="AR453" s="1" t="s">
        <v>281</v>
      </c>
    </row>
    <row r="454" spans="1:44" x14ac:dyDescent="0.25">
      <c r="A454" s="1">
        <v>928</v>
      </c>
      <c r="B454" s="1" t="s">
        <v>1233</v>
      </c>
      <c r="C454" s="1">
        <v>101</v>
      </c>
      <c r="D454" s="1" t="s">
        <v>6385</v>
      </c>
      <c r="E454" s="1" t="s">
        <v>706</v>
      </c>
      <c r="F454" s="1" t="s">
        <v>445</v>
      </c>
      <c r="G454" s="1">
        <v>9</v>
      </c>
      <c r="H454" s="1">
        <v>60</v>
      </c>
      <c r="I454" s="1">
        <v>12</v>
      </c>
      <c r="J454" s="1">
        <v>12</v>
      </c>
      <c r="K454" s="3">
        <v>1095</v>
      </c>
      <c r="L454" s="2">
        <f>N454/((1581.94)*(1-EXP(-(0.021301)*I454))^(1.51716))</f>
        <v>0.85962734946213371</v>
      </c>
      <c r="M454" s="1">
        <v>13.5</v>
      </c>
      <c r="N454" s="1">
        <v>142</v>
      </c>
      <c r="O454" s="1">
        <v>68.400000000000006</v>
      </c>
      <c r="P454" s="1">
        <v>10.199999999999999</v>
      </c>
      <c r="Q454" s="1">
        <v>7.1</v>
      </c>
      <c r="R454" s="1">
        <v>3.4</v>
      </c>
      <c r="AB454" s="1">
        <v>0.3</v>
      </c>
      <c r="AJ454" s="1" t="s">
        <v>406</v>
      </c>
      <c r="AK454" s="19">
        <v>62.3</v>
      </c>
      <c r="AL454" s="19">
        <v>88</v>
      </c>
      <c r="AN454" s="3">
        <v>1984</v>
      </c>
      <c r="AQ454">
        <v>80611</v>
      </c>
      <c r="AR454" s="1" t="s">
        <v>281</v>
      </c>
    </row>
    <row r="455" spans="1:44" x14ac:dyDescent="0.25">
      <c r="A455" s="1">
        <v>929</v>
      </c>
      <c r="B455" s="1" t="s">
        <v>1233</v>
      </c>
      <c r="C455" s="1">
        <v>101</v>
      </c>
      <c r="D455" s="1" t="s">
        <v>5748</v>
      </c>
      <c r="E455" s="1" t="s">
        <v>706</v>
      </c>
      <c r="F455" s="1" t="s">
        <v>445</v>
      </c>
      <c r="G455" s="1">
        <v>10</v>
      </c>
      <c r="H455" s="1">
        <v>70</v>
      </c>
      <c r="I455" s="1">
        <v>11</v>
      </c>
      <c r="J455" s="1">
        <v>10</v>
      </c>
      <c r="K455" s="3">
        <v>2220</v>
      </c>
      <c r="L455" s="2">
        <f>N455/((1948.03)*(1-EXP(-(0.015672)*I455))^(1.40829))</f>
        <v>1.0663573565954065</v>
      </c>
      <c r="M455" s="1">
        <v>22.3</v>
      </c>
      <c r="N455" s="1">
        <v>155</v>
      </c>
      <c r="O455" s="1">
        <v>79.8</v>
      </c>
      <c r="P455" s="1">
        <v>12.6</v>
      </c>
      <c r="Q455" s="1">
        <v>9.1999999999999993</v>
      </c>
      <c r="R455" s="1">
        <v>4.3</v>
      </c>
      <c r="AB455" s="1">
        <v>0.2</v>
      </c>
      <c r="AJ455" s="1" t="s">
        <v>406</v>
      </c>
      <c r="AK455" s="19">
        <v>62.3</v>
      </c>
      <c r="AL455" s="19">
        <v>88</v>
      </c>
      <c r="AN455" s="3">
        <v>1984</v>
      </c>
      <c r="AQ455">
        <v>80611</v>
      </c>
      <c r="AR455" s="1" t="s">
        <v>281</v>
      </c>
    </row>
    <row r="456" spans="1:44" x14ac:dyDescent="0.25">
      <c r="A456" s="1">
        <v>930</v>
      </c>
      <c r="B456" s="1" t="s">
        <v>1233</v>
      </c>
      <c r="C456" s="1">
        <v>101</v>
      </c>
      <c r="D456" s="1" t="s">
        <v>6504</v>
      </c>
      <c r="E456" s="1" t="s">
        <v>740</v>
      </c>
      <c r="F456" s="1" t="s">
        <v>445</v>
      </c>
      <c r="G456" s="1">
        <v>8</v>
      </c>
      <c r="H456" s="1">
        <v>72</v>
      </c>
      <c r="I456" s="1">
        <v>18</v>
      </c>
      <c r="J456" s="1">
        <v>19</v>
      </c>
      <c r="K456" s="3">
        <v>665</v>
      </c>
      <c r="L456" s="2">
        <f>N456/((1668.67)*(1-EXP(-(0.022864)*I456))^(1.61028))</f>
        <v>0.65155870311175079</v>
      </c>
      <c r="M456" s="1">
        <v>21</v>
      </c>
      <c r="N456" s="1">
        <v>189</v>
      </c>
      <c r="O456" s="1">
        <v>83.3</v>
      </c>
      <c r="P456" s="1">
        <v>12.6</v>
      </c>
      <c r="Q456" s="1">
        <v>11.5</v>
      </c>
      <c r="R456" s="1">
        <v>3.2</v>
      </c>
      <c r="AB456" s="1">
        <v>0.3</v>
      </c>
      <c r="AJ456" s="1" t="s">
        <v>406</v>
      </c>
      <c r="AK456" s="19">
        <v>62.3</v>
      </c>
      <c r="AL456" s="19">
        <v>88</v>
      </c>
      <c r="AN456" s="3">
        <v>1984</v>
      </c>
      <c r="AQ456">
        <v>80611</v>
      </c>
      <c r="AR456" s="1" t="s">
        <v>281</v>
      </c>
    </row>
    <row r="457" spans="1:44" x14ac:dyDescent="0.25">
      <c r="A457" s="1">
        <v>931</v>
      </c>
      <c r="B457" s="1" t="s">
        <v>1233</v>
      </c>
      <c r="C457" s="1">
        <v>101</v>
      </c>
      <c r="D457" s="1" t="s">
        <v>6505</v>
      </c>
      <c r="E457" s="1" t="s">
        <v>706</v>
      </c>
      <c r="F457" s="1" t="s">
        <v>445</v>
      </c>
      <c r="G457" s="1">
        <v>9</v>
      </c>
      <c r="H457" s="1">
        <v>70</v>
      </c>
      <c r="I457" s="1">
        <v>13</v>
      </c>
      <c r="J457" s="1">
        <v>14</v>
      </c>
      <c r="K457" s="3">
        <v>1030</v>
      </c>
      <c r="L457" s="2">
        <f>N457/((1581.94)*(1-EXP(-(0.021301)*I457))^(1.51716))</f>
        <v>0.5826026862856144</v>
      </c>
      <c r="M457" s="1">
        <v>14.7</v>
      </c>
      <c r="N457" s="1">
        <v>107</v>
      </c>
      <c r="O457" s="1">
        <v>52.2</v>
      </c>
      <c r="P457" s="1">
        <v>8.3000000000000007</v>
      </c>
      <c r="Q457" s="1">
        <v>5.3</v>
      </c>
      <c r="R457" s="1">
        <v>2.6</v>
      </c>
      <c r="AB457" s="1">
        <v>0.3</v>
      </c>
      <c r="AJ457" s="1" t="s">
        <v>406</v>
      </c>
      <c r="AK457" s="19">
        <v>62.3</v>
      </c>
      <c r="AL457" s="19">
        <v>88</v>
      </c>
      <c r="AN457" s="3">
        <v>1984</v>
      </c>
      <c r="AQ457">
        <v>80611</v>
      </c>
      <c r="AR457" s="1" t="s">
        <v>281</v>
      </c>
    </row>
    <row r="458" spans="1:44" x14ac:dyDescent="0.25">
      <c r="A458" s="1">
        <v>932</v>
      </c>
      <c r="B458" s="1" t="s">
        <v>1233</v>
      </c>
      <c r="C458" s="1">
        <v>101</v>
      </c>
      <c r="D458" s="1" t="s">
        <v>5627</v>
      </c>
      <c r="E458" s="1" t="s">
        <v>706</v>
      </c>
      <c r="F458" s="1" t="s">
        <v>445</v>
      </c>
      <c r="G458" s="1">
        <v>10</v>
      </c>
      <c r="H458" s="1">
        <v>250</v>
      </c>
      <c r="I458" s="1">
        <v>18</v>
      </c>
      <c r="J458" s="1">
        <v>34</v>
      </c>
      <c r="K458" s="3">
        <v>197</v>
      </c>
      <c r="L458" s="2">
        <f>N458/((1948.03)*(1-EXP(-(0.015672)*I458))^(1.40829))</f>
        <v>0.5222327425963742</v>
      </c>
      <c r="M458" s="1">
        <v>17.600000000000001</v>
      </c>
      <c r="N458" s="1">
        <v>141</v>
      </c>
      <c r="O458" s="1">
        <v>65.2</v>
      </c>
      <c r="P458" s="1">
        <v>9</v>
      </c>
      <c r="Q458" s="1">
        <v>12.4</v>
      </c>
      <c r="R458" s="1">
        <v>3.1</v>
      </c>
      <c r="AB458" s="1">
        <v>0.3</v>
      </c>
      <c r="AJ458" s="1" t="s">
        <v>406</v>
      </c>
      <c r="AK458" s="19">
        <v>62.3</v>
      </c>
      <c r="AL458" s="19">
        <v>88</v>
      </c>
      <c r="AN458" s="3">
        <v>1984</v>
      </c>
      <c r="AQ458">
        <v>80611</v>
      </c>
      <c r="AR458" s="1" t="s">
        <v>281</v>
      </c>
    </row>
    <row r="459" spans="1:44" x14ac:dyDescent="0.25">
      <c r="A459" s="1">
        <v>933</v>
      </c>
      <c r="B459" s="1" t="s">
        <v>180</v>
      </c>
      <c r="C459" s="1">
        <v>103</v>
      </c>
      <c r="D459" s="1" t="s">
        <v>6506</v>
      </c>
      <c r="E459" s="1" t="s">
        <v>740</v>
      </c>
      <c r="F459" s="1" t="s">
        <v>445</v>
      </c>
      <c r="G459" s="1">
        <v>10</v>
      </c>
      <c r="H459" s="1">
        <v>70</v>
      </c>
      <c r="I459" s="1">
        <v>11</v>
      </c>
      <c r="J459" s="1">
        <v>11</v>
      </c>
      <c r="K459" s="3">
        <v>2090</v>
      </c>
      <c r="L459" s="2">
        <v>1.0900000000000001</v>
      </c>
      <c r="M459" s="1">
        <v>26.2</v>
      </c>
      <c r="N459" s="1">
        <v>192</v>
      </c>
      <c r="O459" s="1">
        <v>84.7</v>
      </c>
      <c r="P459" s="1">
        <v>12</v>
      </c>
      <c r="Q459" s="1">
        <v>11.9</v>
      </c>
      <c r="R459" s="1">
        <v>6.5</v>
      </c>
      <c r="AB459" s="1">
        <v>0.2</v>
      </c>
      <c r="AJ459" s="1" t="s">
        <v>406</v>
      </c>
      <c r="AK459" s="19">
        <v>61</v>
      </c>
      <c r="AL459" s="19">
        <v>88</v>
      </c>
      <c r="AN459" s="3">
        <v>1984</v>
      </c>
      <c r="AQ459">
        <v>80611</v>
      </c>
      <c r="AR459" s="1" t="s">
        <v>281</v>
      </c>
    </row>
    <row r="460" spans="1:44" x14ac:dyDescent="0.25">
      <c r="A460" s="1">
        <v>934</v>
      </c>
      <c r="B460" s="1" t="s">
        <v>180</v>
      </c>
      <c r="C460" s="1">
        <v>103</v>
      </c>
      <c r="D460" s="1" t="s">
        <v>6507</v>
      </c>
      <c r="E460" s="1" t="s">
        <v>740</v>
      </c>
      <c r="F460" s="1" t="s">
        <v>445</v>
      </c>
      <c r="G460" s="1">
        <v>9</v>
      </c>
      <c r="H460" s="1">
        <v>70</v>
      </c>
      <c r="I460" s="1">
        <v>15</v>
      </c>
      <c r="J460" s="1">
        <v>16</v>
      </c>
      <c r="K460" s="3">
        <v>905</v>
      </c>
      <c r="L460" s="2">
        <v>1.46</v>
      </c>
      <c r="M460" s="1">
        <v>39.5</v>
      </c>
      <c r="N460" s="1">
        <v>423</v>
      </c>
      <c r="O460" s="1">
        <v>173.2</v>
      </c>
      <c r="P460" s="1">
        <v>23.7</v>
      </c>
      <c r="Q460" s="1">
        <v>19.5</v>
      </c>
      <c r="R460" s="1">
        <v>6.9</v>
      </c>
      <c r="AB460" s="1">
        <v>0.1</v>
      </c>
      <c r="AJ460" s="1" t="s">
        <v>406</v>
      </c>
      <c r="AK460" s="19">
        <v>61</v>
      </c>
      <c r="AL460" s="19">
        <v>88</v>
      </c>
      <c r="AN460" s="3">
        <v>1984</v>
      </c>
      <c r="AQ460">
        <v>80611</v>
      </c>
      <c r="AR460" s="1" t="s">
        <v>281</v>
      </c>
    </row>
    <row r="461" spans="1:44" x14ac:dyDescent="0.25">
      <c r="A461" s="1">
        <v>935</v>
      </c>
      <c r="B461" s="1" t="s">
        <v>180</v>
      </c>
      <c r="C461" s="1">
        <v>103</v>
      </c>
      <c r="D461" s="1" t="s">
        <v>6446</v>
      </c>
      <c r="E461" s="1" t="s">
        <v>706</v>
      </c>
      <c r="F461" s="1" t="s">
        <v>445</v>
      </c>
      <c r="G461" s="1">
        <v>9</v>
      </c>
      <c r="H461" s="1">
        <v>156</v>
      </c>
      <c r="I461" s="1">
        <v>22</v>
      </c>
      <c r="J461" s="1">
        <v>25</v>
      </c>
      <c r="K461" s="3">
        <v>520</v>
      </c>
      <c r="L461" s="2">
        <v>0.82</v>
      </c>
      <c r="M461" s="1">
        <v>27.2</v>
      </c>
      <c r="N461" s="1">
        <v>341</v>
      </c>
      <c r="O461" s="1">
        <v>120.6</v>
      </c>
      <c r="P461" s="1">
        <v>14.3</v>
      </c>
      <c r="Q461" s="1">
        <v>12.9</v>
      </c>
      <c r="R461" s="1">
        <v>6.3</v>
      </c>
      <c r="AB461" s="1">
        <v>1.6</v>
      </c>
      <c r="AJ461" s="1" t="s">
        <v>406</v>
      </c>
      <c r="AK461" s="19">
        <v>61</v>
      </c>
      <c r="AL461" s="19">
        <v>88</v>
      </c>
      <c r="AN461" s="3">
        <v>1984</v>
      </c>
      <c r="AQ461">
        <v>80611</v>
      </c>
      <c r="AR461" s="1" t="s">
        <v>281</v>
      </c>
    </row>
    <row r="462" spans="1:44" x14ac:dyDescent="0.25">
      <c r="A462" s="1">
        <v>937</v>
      </c>
      <c r="B462" s="1" t="s">
        <v>1233</v>
      </c>
      <c r="C462" s="1">
        <v>101</v>
      </c>
      <c r="D462" s="1" t="s">
        <v>6481</v>
      </c>
      <c r="E462" s="1" t="s">
        <v>740</v>
      </c>
      <c r="G462" s="1">
        <v>9</v>
      </c>
      <c r="H462" s="1">
        <v>80</v>
      </c>
      <c r="I462" s="1">
        <v>18</v>
      </c>
      <c r="J462" s="1">
        <v>22</v>
      </c>
      <c r="K462" s="3">
        <v>610</v>
      </c>
      <c r="L462" s="2">
        <f>N462/((1581.94)*(1-EXP(-(0.021301)*I462))^(1.51716))</f>
        <v>0.21521947946627079</v>
      </c>
      <c r="N462" s="1">
        <v>60</v>
      </c>
      <c r="S462" s="1">
        <v>5.1050000000000004</v>
      </c>
      <c r="AJ462" s="1" t="s">
        <v>406</v>
      </c>
      <c r="AK462" s="19">
        <v>52</v>
      </c>
      <c r="AL462" s="19">
        <v>114</v>
      </c>
      <c r="AN462" s="3">
        <v>1975</v>
      </c>
      <c r="AQ462">
        <v>80609</v>
      </c>
      <c r="AR462" s="1" t="s">
        <v>514</v>
      </c>
    </row>
    <row r="463" spans="1:44" x14ac:dyDescent="0.25">
      <c r="A463" s="1">
        <v>938</v>
      </c>
      <c r="B463" s="1" t="s">
        <v>1233</v>
      </c>
      <c r="C463" s="1">
        <v>101</v>
      </c>
      <c r="D463" s="1" t="s">
        <v>5627</v>
      </c>
      <c r="E463" s="1" t="s">
        <v>706</v>
      </c>
      <c r="G463" s="1">
        <v>9</v>
      </c>
      <c r="H463" s="1">
        <v>80</v>
      </c>
      <c r="J463" s="1"/>
      <c r="K463" s="3">
        <v>854</v>
      </c>
      <c r="L463" s="2">
        <v>0.5</v>
      </c>
      <c r="N463" s="1">
        <v>110</v>
      </c>
      <c r="S463" s="1">
        <v>21.302</v>
      </c>
      <c r="T463" s="1">
        <v>1.85</v>
      </c>
      <c r="AJ463" s="1" t="s">
        <v>406</v>
      </c>
      <c r="AK463" s="19">
        <v>52</v>
      </c>
      <c r="AL463" s="19">
        <v>114</v>
      </c>
      <c r="AN463" s="3">
        <v>1975</v>
      </c>
      <c r="AQ463">
        <v>80609</v>
      </c>
      <c r="AR463" s="1" t="s">
        <v>514</v>
      </c>
    </row>
    <row r="464" spans="1:44" x14ac:dyDescent="0.25">
      <c r="A464" s="1">
        <v>939</v>
      </c>
      <c r="B464" s="1" t="s">
        <v>1233</v>
      </c>
      <c r="C464" s="1">
        <v>101</v>
      </c>
      <c r="D464" s="33" t="s">
        <v>851</v>
      </c>
      <c r="G464" s="1">
        <v>8</v>
      </c>
      <c r="H464" s="1">
        <v>80</v>
      </c>
      <c r="J464" s="1"/>
      <c r="K464" s="3">
        <v>450</v>
      </c>
      <c r="L464" s="1">
        <v>0.5</v>
      </c>
      <c r="S464" s="1">
        <v>21.655000000000001</v>
      </c>
      <c r="AJ464" s="1" t="s">
        <v>406</v>
      </c>
      <c r="AK464" s="19">
        <v>52</v>
      </c>
      <c r="AL464" s="19">
        <v>114</v>
      </c>
      <c r="AN464" s="3">
        <v>1975</v>
      </c>
      <c r="AQ464">
        <v>80609</v>
      </c>
      <c r="AR464" s="1" t="s">
        <v>514</v>
      </c>
    </row>
    <row r="465" spans="1:44" x14ac:dyDescent="0.25">
      <c r="A465" s="1">
        <v>940</v>
      </c>
      <c r="B465" s="1" t="s">
        <v>1193</v>
      </c>
      <c r="C465" s="1">
        <v>104</v>
      </c>
      <c r="D465" s="1" t="s">
        <v>6358</v>
      </c>
      <c r="E465" s="1" t="s">
        <v>706</v>
      </c>
      <c r="G465" s="1">
        <v>7</v>
      </c>
      <c r="H465" s="1">
        <v>80</v>
      </c>
      <c r="I465" s="1">
        <v>22</v>
      </c>
      <c r="J465" s="1">
        <v>20</v>
      </c>
      <c r="K465" s="3">
        <v>630</v>
      </c>
      <c r="L465" s="2">
        <v>0.41</v>
      </c>
      <c r="N465" s="1">
        <v>140</v>
      </c>
      <c r="S465" s="1">
        <v>10.868</v>
      </c>
      <c r="AJ465" s="1" t="s">
        <v>406</v>
      </c>
      <c r="AK465" s="19">
        <v>52</v>
      </c>
      <c r="AL465" s="19">
        <v>114</v>
      </c>
      <c r="AN465" s="3">
        <v>1975</v>
      </c>
      <c r="AQ465">
        <v>80609</v>
      </c>
      <c r="AR465" s="1" t="s">
        <v>514</v>
      </c>
    </row>
    <row r="466" spans="1:44" x14ac:dyDescent="0.25">
      <c r="A466" s="1">
        <v>941</v>
      </c>
      <c r="B466" s="1" t="s">
        <v>1193</v>
      </c>
      <c r="C466" s="1">
        <v>104</v>
      </c>
      <c r="D466" s="1" t="s">
        <v>5618</v>
      </c>
      <c r="G466" s="1">
        <v>10</v>
      </c>
      <c r="H466" s="1">
        <v>80</v>
      </c>
      <c r="I466" s="1">
        <v>12</v>
      </c>
      <c r="J466" s="1">
        <v>19.2</v>
      </c>
      <c r="K466" s="3">
        <v>500</v>
      </c>
      <c r="L466" s="1">
        <v>0.5</v>
      </c>
      <c r="N466" s="1">
        <v>50</v>
      </c>
      <c r="S466" s="1">
        <v>28.521000000000001</v>
      </c>
      <c r="AJ466" s="1" t="s">
        <v>406</v>
      </c>
      <c r="AK466" s="19">
        <v>52</v>
      </c>
      <c r="AL466" s="19">
        <v>114</v>
      </c>
      <c r="AN466" s="3">
        <v>1975</v>
      </c>
      <c r="AQ466">
        <v>80609</v>
      </c>
      <c r="AR466" s="1" t="s">
        <v>514</v>
      </c>
    </row>
    <row r="467" spans="1:44" x14ac:dyDescent="0.25">
      <c r="A467" s="1">
        <v>942</v>
      </c>
      <c r="B467" s="1" t="s">
        <v>1193</v>
      </c>
      <c r="C467" s="1">
        <v>104</v>
      </c>
      <c r="D467" s="1" t="s">
        <v>5618</v>
      </c>
      <c r="E467" s="1" t="s">
        <v>706</v>
      </c>
      <c r="G467" s="1">
        <v>8</v>
      </c>
      <c r="H467" s="1">
        <v>80</v>
      </c>
      <c r="I467" s="1">
        <v>18</v>
      </c>
      <c r="J467" s="1">
        <v>20</v>
      </c>
      <c r="K467" s="3">
        <v>854</v>
      </c>
      <c r="L467" s="2">
        <v>0.49</v>
      </c>
      <c r="N467" s="1">
        <v>132</v>
      </c>
      <c r="S467" s="1">
        <v>36.427999999999997</v>
      </c>
      <c r="AJ467" s="1" t="s">
        <v>406</v>
      </c>
      <c r="AK467" s="19">
        <v>52</v>
      </c>
      <c r="AL467" s="19">
        <v>114</v>
      </c>
      <c r="AN467" s="3">
        <v>1975</v>
      </c>
      <c r="AQ467">
        <v>80609</v>
      </c>
      <c r="AR467" s="1" t="s">
        <v>514</v>
      </c>
    </row>
    <row r="468" spans="1:44" x14ac:dyDescent="0.25">
      <c r="A468" s="1">
        <v>944</v>
      </c>
      <c r="B468" s="1" t="s">
        <v>172</v>
      </c>
      <c r="C468" s="1">
        <v>104</v>
      </c>
      <c r="D468" s="1" t="s">
        <v>5618</v>
      </c>
      <c r="E468" s="1" t="s">
        <v>706</v>
      </c>
      <c r="F468" s="1" t="s">
        <v>445</v>
      </c>
      <c r="G468" s="1">
        <v>8</v>
      </c>
      <c r="H468" s="1">
        <v>16</v>
      </c>
      <c r="I468" s="1">
        <v>3.8</v>
      </c>
      <c r="J468" s="1">
        <v>1.6</v>
      </c>
      <c r="K468" s="3">
        <v>60300</v>
      </c>
      <c r="L468" s="2">
        <v>1</v>
      </c>
      <c r="M468" s="1">
        <v>11.3</v>
      </c>
      <c r="N468" s="1">
        <v>39</v>
      </c>
      <c r="O468" s="1">
        <v>17.239999999999998</v>
      </c>
      <c r="P468" s="1">
        <v>5.4470000000000001</v>
      </c>
      <c r="Q468" s="1">
        <v>11.816000000000001</v>
      </c>
      <c r="R468" s="1">
        <v>4.4720000000000004</v>
      </c>
      <c r="AB468" s="1">
        <v>0.39</v>
      </c>
      <c r="AG468" s="1">
        <v>0.34599999999999997</v>
      </c>
      <c r="AI468" s="1">
        <v>10.9</v>
      </c>
      <c r="AJ468" s="1" t="s">
        <v>410</v>
      </c>
      <c r="AK468" s="19">
        <v>49.2</v>
      </c>
      <c r="AL468" s="19">
        <v>110</v>
      </c>
      <c r="AN468" s="3">
        <v>1989</v>
      </c>
      <c r="AO468" s="31" t="s">
        <v>5336</v>
      </c>
      <c r="AQ468">
        <v>80609</v>
      </c>
      <c r="AR468" s="1" t="s">
        <v>4547</v>
      </c>
    </row>
    <row r="469" spans="1:44" x14ac:dyDescent="0.25">
      <c r="A469" s="1">
        <v>946</v>
      </c>
      <c r="B469" s="1" t="s">
        <v>1233</v>
      </c>
      <c r="C469" s="1">
        <v>101</v>
      </c>
      <c r="D469" s="1" t="s">
        <v>6184</v>
      </c>
      <c r="E469" s="1" t="s">
        <v>706</v>
      </c>
      <c r="F469" s="1" t="s">
        <v>445</v>
      </c>
      <c r="G469" s="1">
        <v>6</v>
      </c>
      <c r="H469" s="1">
        <v>45</v>
      </c>
      <c r="I469" s="1">
        <v>17.8</v>
      </c>
      <c r="J469" s="1">
        <v>16.5</v>
      </c>
      <c r="K469" s="3">
        <v>1015</v>
      </c>
      <c r="L469" s="2">
        <f>N469/((1963.5)*(1-EXP(-(0.024337)*I469))^(1.76926))</f>
        <v>0.6138104681366664</v>
      </c>
      <c r="N469" s="1">
        <v>189.6</v>
      </c>
      <c r="O469" s="1">
        <v>93.18</v>
      </c>
      <c r="P469" s="1">
        <v>11.31</v>
      </c>
      <c r="Q469" s="1">
        <v>6.41</v>
      </c>
      <c r="R469" s="1">
        <v>4.3899999999999997</v>
      </c>
      <c r="X469" s="1">
        <v>2E-3</v>
      </c>
      <c r="AB469" s="1">
        <v>1.48</v>
      </c>
      <c r="AJ469" s="1" t="s">
        <v>406</v>
      </c>
      <c r="AK469" s="19">
        <v>56.2</v>
      </c>
      <c r="AL469" s="19">
        <v>95.45</v>
      </c>
      <c r="AN469" s="3">
        <v>1970</v>
      </c>
      <c r="AQ469">
        <v>80817</v>
      </c>
      <c r="AR469" s="1" t="s">
        <v>4713</v>
      </c>
    </row>
    <row r="470" spans="1:44" x14ac:dyDescent="0.25">
      <c r="A470" s="1">
        <v>947</v>
      </c>
      <c r="B470" s="1" t="s">
        <v>1233</v>
      </c>
      <c r="C470" s="1">
        <v>101</v>
      </c>
      <c r="D470" s="1" t="s">
        <v>6385</v>
      </c>
      <c r="E470" s="1" t="s">
        <v>706</v>
      </c>
      <c r="F470" s="1" t="s">
        <v>445</v>
      </c>
      <c r="G470" s="1">
        <v>8</v>
      </c>
      <c r="H470" s="1">
        <v>30</v>
      </c>
      <c r="I470" s="1">
        <v>8.8000000000000007</v>
      </c>
      <c r="J470" s="1">
        <v>7.4</v>
      </c>
      <c r="L470" s="2">
        <f>N470/((1668.67)*(1-EXP(-(0.022864)*I470))^(1.61028))</f>
        <v>0.77409172896353473</v>
      </c>
      <c r="N470" s="1">
        <v>83.3</v>
      </c>
      <c r="O470" s="1">
        <v>38.299999999999997</v>
      </c>
      <c r="P470" s="1">
        <v>6.4</v>
      </c>
      <c r="Q470" s="1">
        <v>2.4</v>
      </c>
      <c r="R470" s="1">
        <v>2.13</v>
      </c>
      <c r="X470" s="1">
        <v>2E-3</v>
      </c>
      <c r="AB470" s="1">
        <v>0.84</v>
      </c>
      <c r="AJ470" s="1" t="s">
        <v>406</v>
      </c>
      <c r="AK470" s="19">
        <v>56.2</v>
      </c>
      <c r="AL470" s="19">
        <v>95.45</v>
      </c>
      <c r="AN470" s="3">
        <v>1970</v>
      </c>
      <c r="AQ470">
        <v>80817</v>
      </c>
      <c r="AR470" s="1" t="s">
        <v>4713</v>
      </c>
    </row>
    <row r="471" spans="1:44" x14ac:dyDescent="0.25">
      <c r="A471" s="1">
        <v>948</v>
      </c>
      <c r="B471" s="1" t="s">
        <v>1233</v>
      </c>
      <c r="C471" s="1">
        <v>101</v>
      </c>
      <c r="D471" s="1" t="s">
        <v>6385</v>
      </c>
      <c r="E471" s="1" t="s">
        <v>706</v>
      </c>
      <c r="F471" s="1" t="s">
        <v>445</v>
      </c>
      <c r="G471" s="1">
        <v>7</v>
      </c>
      <c r="H471" s="1">
        <v>67</v>
      </c>
      <c r="I471" s="1">
        <v>19.8</v>
      </c>
      <c r="J471" s="1">
        <v>24</v>
      </c>
      <c r="K471" s="3">
        <v>493</v>
      </c>
      <c r="L471" s="2">
        <f>N471/((1824.17)*(1-EXP(-(0.023514)*I471))^(1.69151))</f>
        <v>0.58687384276940224</v>
      </c>
      <c r="M471" s="1">
        <v>28.5</v>
      </c>
      <c r="N471" s="1">
        <v>201.2</v>
      </c>
      <c r="O471" s="1">
        <v>95.6</v>
      </c>
      <c r="P471" s="1">
        <v>9.14</v>
      </c>
      <c r="Q471" s="1">
        <v>12.61</v>
      </c>
      <c r="R471" s="1">
        <v>4.5199999999999996</v>
      </c>
      <c r="X471" s="1">
        <v>6.0000000000000001E-3</v>
      </c>
      <c r="AB471" s="1">
        <v>1.5</v>
      </c>
      <c r="AJ471" s="1" t="s">
        <v>406</v>
      </c>
      <c r="AK471" s="19">
        <v>56.2</v>
      </c>
      <c r="AL471" s="19">
        <v>95.45</v>
      </c>
      <c r="AN471" s="3">
        <v>1970</v>
      </c>
      <c r="AQ471">
        <v>80817</v>
      </c>
      <c r="AR471" s="1" t="s">
        <v>4713</v>
      </c>
    </row>
    <row r="472" spans="1:44" x14ac:dyDescent="0.25">
      <c r="A472" s="1">
        <v>950</v>
      </c>
      <c r="B472" s="1" t="s">
        <v>1233</v>
      </c>
      <c r="C472" s="1">
        <v>101</v>
      </c>
      <c r="D472" s="1" t="s">
        <v>6385</v>
      </c>
      <c r="E472" s="1" t="s">
        <v>706</v>
      </c>
      <c r="F472" s="1" t="s">
        <v>445</v>
      </c>
      <c r="G472" s="1">
        <v>7</v>
      </c>
      <c r="H472" s="1">
        <v>46</v>
      </c>
      <c r="I472" s="1">
        <v>15.4</v>
      </c>
      <c r="J472" s="1">
        <v>16.3</v>
      </c>
      <c r="K472" s="3">
        <v>1454</v>
      </c>
      <c r="L472" s="2">
        <f>N472/((1824.17)*(1-EXP(-(0.023514)*I472))^(1.69151))</f>
        <v>0.91717470215905994</v>
      </c>
      <c r="M472" s="1">
        <v>27.7</v>
      </c>
      <c r="N472" s="1">
        <v>223</v>
      </c>
      <c r="O472" s="1">
        <v>99.8</v>
      </c>
      <c r="P472" s="1">
        <v>8.6</v>
      </c>
      <c r="Q472" s="1">
        <v>9.9</v>
      </c>
      <c r="R472" s="1">
        <v>7</v>
      </c>
      <c r="X472" s="1">
        <v>0.02</v>
      </c>
      <c r="AB472" s="1">
        <v>0.77</v>
      </c>
      <c r="AJ472" s="1" t="s">
        <v>406</v>
      </c>
      <c r="AK472" s="19">
        <v>56.2</v>
      </c>
      <c r="AL472" s="19">
        <v>95.45</v>
      </c>
      <c r="AN472" s="3">
        <v>1972</v>
      </c>
      <c r="AQ472">
        <v>80817</v>
      </c>
      <c r="AR472" s="1" t="s">
        <v>4869</v>
      </c>
    </row>
    <row r="473" spans="1:44" x14ac:dyDescent="0.25">
      <c r="A473" s="1">
        <v>951</v>
      </c>
      <c r="B473" s="1" t="s">
        <v>1233</v>
      </c>
      <c r="C473" s="1">
        <v>101</v>
      </c>
      <c r="D473" s="1" t="s">
        <v>6385</v>
      </c>
      <c r="E473" s="1" t="s">
        <v>706</v>
      </c>
      <c r="F473" s="1" t="s">
        <v>445</v>
      </c>
      <c r="G473" s="1">
        <v>8</v>
      </c>
      <c r="H473" s="1">
        <v>31</v>
      </c>
      <c r="I473" s="1">
        <v>8.6999999999999993</v>
      </c>
      <c r="J473" s="1">
        <v>7</v>
      </c>
      <c r="K473" s="3">
        <v>4460</v>
      </c>
      <c r="L473" s="2">
        <f>N473/((1668.67)*(1-EXP(-(0.022864)*I473))^(1.61028))</f>
        <v>0.8503732482735169</v>
      </c>
      <c r="M473" s="1">
        <v>17.399999999999999</v>
      </c>
      <c r="N473" s="1">
        <v>90</v>
      </c>
      <c r="O473" s="1">
        <v>43.1</v>
      </c>
      <c r="P473" s="1">
        <v>4.5</v>
      </c>
      <c r="Q473" s="1">
        <v>6.2</v>
      </c>
      <c r="R473" s="1">
        <v>4.5999999999999996</v>
      </c>
      <c r="X473" s="1">
        <v>0.04</v>
      </c>
      <c r="AB473" s="1">
        <v>0.71</v>
      </c>
      <c r="AJ473" s="1" t="s">
        <v>406</v>
      </c>
      <c r="AK473" s="19">
        <v>56.2</v>
      </c>
      <c r="AL473" s="19">
        <v>95.45</v>
      </c>
      <c r="AN473" s="3">
        <v>1972</v>
      </c>
      <c r="AQ473">
        <v>80817</v>
      </c>
      <c r="AR473" s="1" t="s">
        <v>4869</v>
      </c>
    </row>
    <row r="474" spans="1:44" x14ac:dyDescent="0.25">
      <c r="A474" s="1">
        <v>952</v>
      </c>
      <c r="B474" s="1" t="s">
        <v>1233</v>
      </c>
      <c r="C474" s="1">
        <v>101</v>
      </c>
      <c r="D474" s="1" t="s">
        <v>6453</v>
      </c>
      <c r="E474" s="1" t="s">
        <v>706</v>
      </c>
      <c r="F474" s="1" t="s">
        <v>445</v>
      </c>
      <c r="G474" s="1">
        <v>7</v>
      </c>
      <c r="H474" s="1">
        <v>67</v>
      </c>
      <c r="I474" s="1">
        <v>19.8</v>
      </c>
      <c r="J474" s="1">
        <v>27.2</v>
      </c>
      <c r="K474" s="3">
        <v>518</v>
      </c>
      <c r="L474" s="2">
        <f>N474/((1824.17)*(1-EXP(-(0.023514)*I474))^(1.69151))</f>
        <v>0.79338809758090167</v>
      </c>
      <c r="M474" s="1">
        <v>28.5</v>
      </c>
      <c r="N474" s="1">
        <v>272</v>
      </c>
      <c r="O474" s="1">
        <v>122.7</v>
      </c>
      <c r="P474" s="1">
        <v>12.3</v>
      </c>
      <c r="Q474" s="1">
        <v>12.9</v>
      </c>
      <c r="R474" s="1">
        <v>8.1999999999999993</v>
      </c>
      <c r="X474" s="1">
        <v>0.01</v>
      </c>
      <c r="AB474" s="1">
        <v>1.1000000000000001</v>
      </c>
      <c r="AJ474" s="1" t="s">
        <v>406</v>
      </c>
      <c r="AK474" s="19">
        <v>56.2</v>
      </c>
      <c r="AL474" s="19">
        <v>95.45</v>
      </c>
      <c r="AN474" s="3">
        <v>1972</v>
      </c>
      <c r="AQ474">
        <v>80817</v>
      </c>
      <c r="AR474" s="1" t="s">
        <v>4869</v>
      </c>
    </row>
    <row r="475" spans="1:44" x14ac:dyDescent="0.25">
      <c r="A475" s="1">
        <v>953</v>
      </c>
      <c r="B475" s="1" t="s">
        <v>1233</v>
      </c>
      <c r="C475" s="1">
        <v>101</v>
      </c>
      <c r="D475" s="1" t="s">
        <v>6483</v>
      </c>
      <c r="E475" s="1" t="s">
        <v>706</v>
      </c>
      <c r="F475" s="1" t="s">
        <v>445</v>
      </c>
      <c r="G475" s="1">
        <v>8</v>
      </c>
      <c r="H475" s="1">
        <v>83</v>
      </c>
      <c r="I475" s="1">
        <v>18.899999999999999</v>
      </c>
      <c r="J475" s="1">
        <v>22</v>
      </c>
      <c r="K475" s="3">
        <v>1055</v>
      </c>
      <c r="L475" s="2">
        <f>N475/((1668.67)*(1-EXP(-(0.022864)*I475))^(1.61028))</f>
        <v>1.1942310196700221</v>
      </c>
      <c r="M475" s="1">
        <v>39</v>
      </c>
      <c r="N475" s="1">
        <v>369</v>
      </c>
      <c r="O475" s="1">
        <v>166.7</v>
      </c>
      <c r="P475" s="1">
        <v>15.9</v>
      </c>
      <c r="Q475" s="1">
        <v>17.3</v>
      </c>
      <c r="R475" s="1">
        <v>7.2</v>
      </c>
      <c r="X475" s="1">
        <v>0.01</v>
      </c>
      <c r="AB475" s="1">
        <v>1.1299999999999999</v>
      </c>
      <c r="AJ475" s="1" t="s">
        <v>406</v>
      </c>
      <c r="AK475" s="19">
        <v>56.2</v>
      </c>
      <c r="AL475" s="19">
        <v>95.45</v>
      </c>
      <c r="AN475" s="3">
        <v>1972</v>
      </c>
      <c r="AQ475">
        <v>80817</v>
      </c>
      <c r="AR475" s="1" t="s">
        <v>4869</v>
      </c>
    </row>
    <row r="476" spans="1:44" x14ac:dyDescent="0.25">
      <c r="A476" s="1">
        <v>954</v>
      </c>
      <c r="B476" s="1" t="s">
        <v>1233</v>
      </c>
      <c r="C476" s="1">
        <v>101</v>
      </c>
      <c r="D476" s="1" t="s">
        <v>6303</v>
      </c>
      <c r="E476" s="1" t="s">
        <v>706</v>
      </c>
      <c r="F476" s="1" t="s">
        <v>445</v>
      </c>
      <c r="G476" s="1">
        <v>7</v>
      </c>
      <c r="H476" s="1">
        <v>50</v>
      </c>
      <c r="I476" s="1">
        <v>15.1</v>
      </c>
      <c r="J476" s="1">
        <v>17.8</v>
      </c>
      <c r="K476" s="3">
        <v>1177</v>
      </c>
      <c r="L476" s="2">
        <f>N476/((1824.17)*(1-EXP(-(0.023514)*I476))^(1.69151))</f>
        <v>0.88370810168955749</v>
      </c>
      <c r="M476" s="1">
        <v>26.9</v>
      </c>
      <c r="N476" s="1">
        <v>209</v>
      </c>
      <c r="O476" s="1">
        <v>79.7</v>
      </c>
      <c r="P476" s="1">
        <v>7.8</v>
      </c>
      <c r="Q476" s="1">
        <v>8.1</v>
      </c>
      <c r="R476" s="1">
        <v>4.8</v>
      </c>
      <c r="AB476" s="1">
        <v>0.35</v>
      </c>
      <c r="AJ476" s="1" t="s">
        <v>406</v>
      </c>
      <c r="AK476" s="19">
        <v>56.2</v>
      </c>
      <c r="AL476" s="19">
        <v>95.45</v>
      </c>
      <c r="AN476" s="3">
        <v>1972</v>
      </c>
      <c r="AQ476">
        <v>80817</v>
      </c>
      <c r="AR476" s="1" t="s">
        <v>4869</v>
      </c>
    </row>
    <row r="477" spans="1:44" x14ac:dyDescent="0.25">
      <c r="A477" s="1">
        <v>955</v>
      </c>
      <c r="B477" s="1" t="s">
        <v>1233</v>
      </c>
      <c r="C477" s="1">
        <v>101</v>
      </c>
      <c r="D477" s="1" t="s">
        <v>6303</v>
      </c>
      <c r="E477" s="1" t="s">
        <v>706</v>
      </c>
      <c r="F477" s="1" t="s">
        <v>445</v>
      </c>
      <c r="G477" s="1">
        <v>6</v>
      </c>
      <c r="H477" s="1">
        <v>63</v>
      </c>
      <c r="I477" s="1">
        <v>21.8</v>
      </c>
      <c r="J477" s="1">
        <v>24</v>
      </c>
      <c r="K477" s="3">
        <v>1030</v>
      </c>
      <c r="L477" s="2">
        <f>N477/((1963.5)*(1-EXP(-(0.024337)*I477))^(1.76926))</f>
        <v>0.9254147783745702</v>
      </c>
      <c r="M477" s="1">
        <v>37.1</v>
      </c>
      <c r="N477" s="1">
        <v>378</v>
      </c>
      <c r="O477" s="1">
        <v>165.8</v>
      </c>
      <c r="P477" s="1">
        <v>13.9</v>
      </c>
      <c r="Q477" s="1">
        <v>14.7</v>
      </c>
      <c r="R477" s="1">
        <v>8.3000000000000007</v>
      </c>
      <c r="AB477" s="1">
        <v>0.39</v>
      </c>
      <c r="AJ477" s="1" t="s">
        <v>406</v>
      </c>
      <c r="AK477" s="19">
        <v>56.2</v>
      </c>
      <c r="AL477" s="19">
        <v>95.45</v>
      </c>
      <c r="AN477" s="3">
        <v>1972</v>
      </c>
      <c r="AQ477">
        <v>80817</v>
      </c>
      <c r="AR477" s="1" t="s">
        <v>4869</v>
      </c>
    </row>
    <row r="478" spans="1:44" x14ac:dyDescent="0.25">
      <c r="A478" s="1">
        <v>956</v>
      </c>
      <c r="B478" s="1" t="s">
        <v>1233</v>
      </c>
      <c r="C478" s="1">
        <v>101</v>
      </c>
      <c r="D478" s="1" t="s">
        <v>6303</v>
      </c>
      <c r="E478" s="1" t="s">
        <v>706</v>
      </c>
      <c r="F478" s="1" t="s">
        <v>445</v>
      </c>
      <c r="G478" s="1">
        <v>8</v>
      </c>
      <c r="H478" s="1">
        <v>35</v>
      </c>
      <c r="I478" s="1">
        <v>10.6</v>
      </c>
      <c r="J478" s="1">
        <v>13.5</v>
      </c>
      <c r="K478" s="3">
        <v>1982</v>
      </c>
      <c r="L478" s="2">
        <f>N478/((1668.67)*(1-EXP(-(0.022864)*I478))^(1.61028))</f>
        <v>1.0949123055754255</v>
      </c>
      <c r="M478" s="1">
        <v>26</v>
      </c>
      <c r="N478" s="1">
        <v>154</v>
      </c>
      <c r="O478" s="1">
        <v>69.599999999999994</v>
      </c>
      <c r="P478" s="1">
        <v>6.6</v>
      </c>
      <c r="Q478" s="1">
        <v>7.3</v>
      </c>
      <c r="R478" s="1">
        <v>6.5</v>
      </c>
      <c r="AB478" s="1">
        <v>0.22</v>
      </c>
      <c r="AJ478" s="1" t="s">
        <v>406</v>
      </c>
      <c r="AK478" s="19">
        <v>56.2</v>
      </c>
      <c r="AL478" s="19">
        <v>95.45</v>
      </c>
      <c r="AN478" s="3">
        <v>1972</v>
      </c>
      <c r="AQ478">
        <v>80817</v>
      </c>
      <c r="AR478" s="1" t="s">
        <v>4869</v>
      </c>
    </row>
    <row r="479" spans="1:44" x14ac:dyDescent="0.25">
      <c r="A479" s="1">
        <v>963</v>
      </c>
      <c r="B479" s="1" t="s">
        <v>744</v>
      </c>
      <c r="C479" s="1">
        <v>125</v>
      </c>
      <c r="D479" s="1" t="s">
        <v>6508</v>
      </c>
      <c r="E479" s="1" t="s">
        <v>706</v>
      </c>
      <c r="F479" s="1" t="s">
        <v>445</v>
      </c>
      <c r="G479" s="1">
        <v>6</v>
      </c>
      <c r="H479" s="1">
        <v>26</v>
      </c>
      <c r="I479" s="1">
        <v>14</v>
      </c>
      <c r="J479" s="1">
        <v>12.8</v>
      </c>
      <c r="K479" s="3">
        <v>4999</v>
      </c>
      <c r="L479" s="2">
        <v>0.69</v>
      </c>
      <c r="N479" s="1">
        <v>248</v>
      </c>
      <c r="O479" s="1">
        <v>99.89</v>
      </c>
      <c r="P479" s="1">
        <v>15.42</v>
      </c>
      <c r="Q479" s="1">
        <v>12.78</v>
      </c>
      <c r="R479" s="1">
        <v>5.38</v>
      </c>
      <c r="S479" s="1">
        <v>31.63</v>
      </c>
      <c r="Y479" s="1">
        <v>1.1000000000000001</v>
      </c>
      <c r="AB479" s="1">
        <v>0.49</v>
      </c>
      <c r="AI479" s="1">
        <v>2.93</v>
      </c>
      <c r="AJ479" s="1" t="s">
        <v>406</v>
      </c>
      <c r="AK479" s="19">
        <v>52</v>
      </c>
      <c r="AL479" s="19">
        <v>92</v>
      </c>
      <c r="AN479" s="3">
        <v>1980</v>
      </c>
      <c r="AQ479">
        <v>80519</v>
      </c>
      <c r="AR479" s="1" t="s">
        <v>3336</v>
      </c>
    </row>
    <row r="480" spans="1:44" x14ac:dyDescent="0.25">
      <c r="A480" s="1">
        <v>966</v>
      </c>
      <c r="B480" s="1" t="s">
        <v>1233</v>
      </c>
      <c r="C480" s="1">
        <v>101</v>
      </c>
      <c r="D480" s="1" t="s">
        <v>5627</v>
      </c>
      <c r="E480" s="1" t="s">
        <v>706</v>
      </c>
      <c r="G480" s="1">
        <v>11</v>
      </c>
      <c r="H480" s="1">
        <v>125</v>
      </c>
      <c r="I480" s="1">
        <v>10.5</v>
      </c>
      <c r="J480" s="1">
        <v>23</v>
      </c>
      <c r="L480" s="2">
        <v>0.3</v>
      </c>
      <c r="O480" s="1">
        <v>27.451000000000001</v>
      </c>
      <c r="Q480" s="1">
        <v>5.99</v>
      </c>
      <c r="R480" s="1">
        <v>3.1779999999999999</v>
      </c>
      <c r="S480" s="1">
        <v>9.2620000000000005</v>
      </c>
      <c r="Y480" s="1">
        <v>1.2689999999999999</v>
      </c>
      <c r="AB480" s="1">
        <v>4.8600000000000003</v>
      </c>
      <c r="AI480" s="1">
        <v>11.1</v>
      </c>
      <c r="AJ480" s="1" t="s">
        <v>406</v>
      </c>
      <c r="AK480" s="19">
        <v>58</v>
      </c>
      <c r="AL480" s="19">
        <v>69</v>
      </c>
      <c r="AN480" s="3">
        <v>1980</v>
      </c>
      <c r="AQ480">
        <v>80611</v>
      </c>
      <c r="AR480" s="1" t="s">
        <v>565</v>
      </c>
    </row>
    <row r="481" spans="1:44" x14ac:dyDescent="0.25">
      <c r="A481" s="1">
        <v>968</v>
      </c>
      <c r="B481" s="1" t="s">
        <v>187</v>
      </c>
      <c r="C481" s="1">
        <v>110</v>
      </c>
      <c r="D481" s="1" t="s">
        <v>6509</v>
      </c>
      <c r="E481" s="1" t="s">
        <v>706</v>
      </c>
      <c r="G481" s="1">
        <v>10</v>
      </c>
      <c r="H481" s="1">
        <v>38</v>
      </c>
      <c r="I481" s="1">
        <v>6.2</v>
      </c>
      <c r="J481" s="1">
        <v>6.7</v>
      </c>
      <c r="K481" s="3">
        <v>4637</v>
      </c>
      <c r="L481" s="2">
        <v>1.22</v>
      </c>
      <c r="M481" s="1">
        <v>16.3</v>
      </c>
      <c r="N481" s="1">
        <v>69.5</v>
      </c>
      <c r="O481" s="1">
        <v>36.756</v>
      </c>
      <c r="P481" s="1">
        <v>8.3409999999999993</v>
      </c>
      <c r="Q481" s="1">
        <v>8.2309999999999999</v>
      </c>
      <c r="R481" s="1">
        <v>2.714</v>
      </c>
      <c r="S481" s="1">
        <v>38.6</v>
      </c>
      <c r="X481" s="1">
        <v>0.29520000000000002</v>
      </c>
      <c r="Y481" s="1">
        <v>0.35439999999999999</v>
      </c>
      <c r="Z481" s="1">
        <v>0.64959999999999996</v>
      </c>
      <c r="AJ481" s="1" t="s">
        <v>406</v>
      </c>
      <c r="AK481" s="19">
        <v>43.3</v>
      </c>
      <c r="AL481" s="19">
        <v>134</v>
      </c>
      <c r="AN481" s="3">
        <v>1979</v>
      </c>
      <c r="AO481" s="31" t="s">
        <v>5333</v>
      </c>
      <c r="AQ481">
        <v>80443</v>
      </c>
      <c r="AR481" s="1" t="s">
        <v>3137</v>
      </c>
    </row>
    <row r="482" spans="1:44" x14ac:dyDescent="0.25">
      <c r="A482" s="1">
        <v>969</v>
      </c>
      <c r="B482" s="1" t="s">
        <v>187</v>
      </c>
      <c r="C482" s="1">
        <v>110</v>
      </c>
      <c r="D482" s="1" t="s">
        <v>6510</v>
      </c>
      <c r="E482" s="1" t="s">
        <v>706</v>
      </c>
      <c r="G482" s="1">
        <v>9</v>
      </c>
      <c r="H482" s="1">
        <v>38</v>
      </c>
      <c r="I482" s="1">
        <v>10</v>
      </c>
      <c r="J482" s="1"/>
      <c r="K482" s="3">
        <v>4914</v>
      </c>
      <c r="L482" s="2">
        <v>1.44</v>
      </c>
      <c r="M482" s="1">
        <v>26.02</v>
      </c>
      <c r="N482" s="1">
        <v>159.19999999999999</v>
      </c>
      <c r="O482" s="1">
        <v>83.488</v>
      </c>
      <c r="P482" s="1">
        <v>17.128</v>
      </c>
      <c r="Q482" s="1">
        <v>13.157999999999999</v>
      </c>
      <c r="R482" s="1">
        <v>3.6110000000000002</v>
      </c>
      <c r="S482" s="1">
        <v>40.5</v>
      </c>
      <c r="X482" s="1">
        <v>0.38919999999999999</v>
      </c>
      <c r="Y482" s="1">
        <v>0.13139999999999999</v>
      </c>
      <c r="Z482" s="1">
        <v>0.52059999999999995</v>
      </c>
      <c r="AJ482" s="1" t="s">
        <v>406</v>
      </c>
      <c r="AK482" s="19">
        <v>43.3</v>
      </c>
      <c r="AL482" s="19">
        <v>134</v>
      </c>
      <c r="AN482" s="3">
        <v>1979</v>
      </c>
      <c r="AO482" s="31" t="s">
        <v>5333</v>
      </c>
      <c r="AQ482">
        <v>80443</v>
      </c>
      <c r="AR482" s="1" t="s">
        <v>3137</v>
      </c>
    </row>
    <row r="483" spans="1:44" x14ac:dyDescent="0.25">
      <c r="A483" s="1">
        <v>970</v>
      </c>
      <c r="B483" s="1" t="s">
        <v>187</v>
      </c>
      <c r="C483" s="1">
        <v>110</v>
      </c>
      <c r="D483" s="1" t="s">
        <v>6511</v>
      </c>
      <c r="E483" s="1" t="s">
        <v>706</v>
      </c>
      <c r="G483" s="1">
        <v>7</v>
      </c>
      <c r="H483" s="1">
        <v>38</v>
      </c>
      <c r="I483" s="1">
        <v>12.8</v>
      </c>
      <c r="J483" s="1"/>
      <c r="K483" s="3">
        <v>2014</v>
      </c>
      <c r="L483" s="2">
        <v>0.91</v>
      </c>
      <c r="M483" s="1">
        <v>21.1</v>
      </c>
      <c r="N483" s="1">
        <v>144.1</v>
      </c>
      <c r="O483" s="1">
        <v>82.656999999999996</v>
      </c>
      <c r="P483" s="1">
        <v>14.564</v>
      </c>
      <c r="Q483" s="1">
        <v>15.185</v>
      </c>
      <c r="R483" s="1">
        <v>2.8839999999999999</v>
      </c>
      <c r="S483" s="1">
        <v>43</v>
      </c>
      <c r="X483" s="1">
        <v>0.34189999999999998</v>
      </c>
      <c r="Y483" s="1">
        <v>0.121</v>
      </c>
      <c r="Z483" s="1">
        <v>0.46289999999999998</v>
      </c>
      <c r="AJ483" s="1" t="s">
        <v>406</v>
      </c>
      <c r="AK483" s="19">
        <v>43.3</v>
      </c>
      <c r="AL483" s="19">
        <v>134</v>
      </c>
      <c r="AN483" s="3">
        <v>1979</v>
      </c>
      <c r="AO483" s="31" t="s">
        <v>5333</v>
      </c>
      <c r="AQ483">
        <v>80443</v>
      </c>
      <c r="AR483" s="1" t="s">
        <v>3137</v>
      </c>
    </row>
    <row r="484" spans="1:44" x14ac:dyDescent="0.25">
      <c r="A484" s="1">
        <v>971</v>
      </c>
      <c r="B484" s="1" t="s">
        <v>187</v>
      </c>
      <c r="C484" s="1">
        <v>110</v>
      </c>
      <c r="D484" s="1" t="s">
        <v>6419</v>
      </c>
      <c r="E484" s="1" t="s">
        <v>706</v>
      </c>
      <c r="F484" s="1" t="s">
        <v>445</v>
      </c>
      <c r="G484" s="1">
        <v>7</v>
      </c>
      <c r="H484" s="1">
        <v>48</v>
      </c>
      <c r="I484" s="1">
        <v>15.2</v>
      </c>
      <c r="J484" s="1">
        <v>14.2</v>
      </c>
      <c r="K484" s="3">
        <v>2383</v>
      </c>
      <c r="L484" s="2">
        <v>1.02</v>
      </c>
      <c r="M484" s="1">
        <v>24.78</v>
      </c>
      <c r="N484" s="1">
        <v>209</v>
      </c>
      <c r="O484" s="1">
        <v>127.499</v>
      </c>
      <c r="P484" s="1">
        <v>18.423999999999999</v>
      </c>
      <c r="Q484" s="1">
        <v>18.788</v>
      </c>
      <c r="R484" s="1">
        <v>3.9470000000000001</v>
      </c>
      <c r="S484" s="1">
        <v>63.4</v>
      </c>
      <c r="X484" s="1">
        <v>6.9800000000000001E-2</v>
      </c>
      <c r="Y484" s="1">
        <v>1.0421</v>
      </c>
      <c r="Z484" s="1">
        <v>1.1119000000000001</v>
      </c>
      <c r="AJ484" s="1" t="s">
        <v>406</v>
      </c>
      <c r="AK484" s="19">
        <v>43.3</v>
      </c>
      <c r="AL484" s="19">
        <v>134</v>
      </c>
      <c r="AN484" s="3">
        <v>1979</v>
      </c>
      <c r="AO484" s="31" t="s">
        <v>5333</v>
      </c>
      <c r="AQ484">
        <v>80443</v>
      </c>
      <c r="AR484" s="1" t="s">
        <v>3137</v>
      </c>
    </row>
    <row r="485" spans="1:44" x14ac:dyDescent="0.25">
      <c r="A485" s="1">
        <v>972</v>
      </c>
      <c r="B485" s="1" t="s">
        <v>187</v>
      </c>
      <c r="C485" s="1">
        <v>110</v>
      </c>
      <c r="D485" s="1" t="s">
        <v>5979</v>
      </c>
      <c r="E485" s="1" t="s">
        <v>706</v>
      </c>
      <c r="F485" s="1" t="s">
        <v>445</v>
      </c>
      <c r="G485" s="1">
        <v>8</v>
      </c>
      <c r="H485" s="1">
        <v>38</v>
      </c>
      <c r="I485" s="1">
        <v>11.8</v>
      </c>
      <c r="J485" s="1">
        <v>11</v>
      </c>
      <c r="K485" s="3">
        <v>4112</v>
      </c>
      <c r="L485" s="2">
        <v>1.32</v>
      </c>
      <c r="M485" s="1">
        <v>26.89</v>
      </c>
      <c r="N485" s="1">
        <v>185.7</v>
      </c>
      <c r="O485" s="1">
        <v>98.165000000000006</v>
      </c>
      <c r="P485" s="1">
        <v>18.167000000000002</v>
      </c>
      <c r="Q485" s="1">
        <v>14.952999999999999</v>
      </c>
      <c r="R485" s="1">
        <v>3.6190000000000002</v>
      </c>
      <c r="S485" s="1">
        <v>52.8</v>
      </c>
      <c r="X485" s="1">
        <v>1.1073</v>
      </c>
      <c r="Y485" s="1">
        <v>5.7200000000000001E-2</v>
      </c>
      <c r="Z485" s="1">
        <v>1.1645000000000001</v>
      </c>
      <c r="AJ485" s="1" t="s">
        <v>406</v>
      </c>
      <c r="AK485" s="19">
        <v>43.3</v>
      </c>
      <c r="AL485" s="19">
        <v>134</v>
      </c>
      <c r="AN485" s="3">
        <v>1979</v>
      </c>
      <c r="AO485" s="31" t="s">
        <v>5333</v>
      </c>
      <c r="AQ485">
        <v>80443</v>
      </c>
      <c r="AR485" s="1" t="s">
        <v>3137</v>
      </c>
    </row>
    <row r="486" spans="1:44" x14ac:dyDescent="0.25">
      <c r="A486" s="1">
        <v>974</v>
      </c>
      <c r="B486" s="1" t="s">
        <v>1234</v>
      </c>
      <c r="C486" s="1">
        <v>105</v>
      </c>
      <c r="D486" s="1" t="s">
        <v>5879</v>
      </c>
      <c r="E486" s="1" t="s">
        <v>706</v>
      </c>
      <c r="F486" s="1" t="s">
        <v>445</v>
      </c>
      <c r="G486" s="1">
        <v>10</v>
      </c>
      <c r="H486" s="1">
        <v>28</v>
      </c>
      <c r="I486" s="1">
        <v>2.4</v>
      </c>
      <c r="J486" s="1">
        <v>2</v>
      </c>
      <c r="K486" s="3">
        <v>16200</v>
      </c>
      <c r="L486" s="2">
        <v>1.1000000000000001</v>
      </c>
      <c r="M486" s="1">
        <v>7.39</v>
      </c>
      <c r="N486" s="1">
        <v>27.9</v>
      </c>
      <c r="O486" s="1">
        <v>12.9</v>
      </c>
      <c r="P486" s="1">
        <v>3.9</v>
      </c>
      <c r="Q486" s="1">
        <v>2.4</v>
      </c>
      <c r="R486" s="1">
        <v>2.6</v>
      </c>
      <c r="Y486" s="1">
        <v>2E-3</v>
      </c>
      <c r="AB486" s="1">
        <v>12.9</v>
      </c>
      <c r="AG486" s="1">
        <v>0.4</v>
      </c>
      <c r="AJ486" s="1" t="s">
        <v>406</v>
      </c>
      <c r="AK486" s="19">
        <v>57.4</v>
      </c>
      <c r="AL486" s="19">
        <v>85</v>
      </c>
      <c r="AN486" s="3">
        <v>1973</v>
      </c>
      <c r="AQ486">
        <v>80444</v>
      </c>
      <c r="AR486" s="1" t="s">
        <v>4720</v>
      </c>
    </row>
    <row r="487" spans="1:44" x14ac:dyDescent="0.25">
      <c r="A487" s="1">
        <v>975</v>
      </c>
      <c r="B487" s="1" t="s">
        <v>1234</v>
      </c>
      <c r="C487" s="1">
        <v>105</v>
      </c>
      <c r="D487" s="1" t="s">
        <v>6512</v>
      </c>
      <c r="E487" s="1" t="s">
        <v>740</v>
      </c>
      <c r="F487" s="1" t="s">
        <v>445</v>
      </c>
      <c r="G487" s="1">
        <v>9</v>
      </c>
      <c r="H487" s="1">
        <v>120</v>
      </c>
      <c r="I487" s="1">
        <v>15</v>
      </c>
      <c r="J487" s="1">
        <v>14.5</v>
      </c>
      <c r="K487" s="3">
        <v>1563</v>
      </c>
      <c r="L487" s="2">
        <v>1.1000000000000001</v>
      </c>
      <c r="M487" s="1">
        <v>36.409999999999997</v>
      </c>
      <c r="N487" s="1">
        <v>334</v>
      </c>
      <c r="O487" s="1">
        <v>149.4</v>
      </c>
      <c r="P487" s="1">
        <v>22.5</v>
      </c>
      <c r="Q487" s="1">
        <v>16.7</v>
      </c>
      <c r="R487" s="1">
        <v>6.3</v>
      </c>
      <c r="X487" s="1">
        <v>0.82</v>
      </c>
      <c r="Y487" s="1">
        <v>2E-3</v>
      </c>
      <c r="Z487" s="1">
        <v>0.82199999999999995</v>
      </c>
      <c r="AB487" s="1">
        <v>2.5</v>
      </c>
      <c r="AG487" s="1">
        <v>3.1</v>
      </c>
      <c r="AJ487" s="1" t="s">
        <v>406</v>
      </c>
      <c r="AK487" s="19">
        <v>57.4</v>
      </c>
      <c r="AL487" s="19">
        <v>85</v>
      </c>
      <c r="AN487" s="3">
        <v>1973</v>
      </c>
      <c r="AQ487">
        <v>80444</v>
      </c>
      <c r="AR487" s="1" t="s">
        <v>4720</v>
      </c>
    </row>
    <row r="488" spans="1:44" x14ac:dyDescent="0.25">
      <c r="A488" s="1">
        <v>976</v>
      </c>
      <c r="B488" s="1" t="s">
        <v>1234</v>
      </c>
      <c r="C488" s="1">
        <v>105</v>
      </c>
      <c r="D488" s="1" t="s">
        <v>6426</v>
      </c>
      <c r="E488" s="1" t="s">
        <v>740</v>
      </c>
      <c r="F488" s="1" t="s">
        <v>445</v>
      </c>
      <c r="G488" s="1">
        <v>8</v>
      </c>
      <c r="H488" s="1">
        <v>170</v>
      </c>
      <c r="I488" s="1">
        <v>21.6</v>
      </c>
      <c r="J488" s="1">
        <v>28.2</v>
      </c>
      <c r="K488" s="3">
        <v>1029</v>
      </c>
      <c r="L488" s="2">
        <v>0.7</v>
      </c>
      <c r="M488" s="1">
        <v>42.61</v>
      </c>
      <c r="N488" s="1">
        <v>403</v>
      </c>
      <c r="O488" s="1">
        <v>150.4</v>
      </c>
      <c r="P488" s="1">
        <v>19.600000000000001</v>
      </c>
      <c r="Q488" s="1">
        <v>20.5</v>
      </c>
      <c r="R488" s="1">
        <v>7.9</v>
      </c>
      <c r="X488" s="1">
        <v>1.04</v>
      </c>
      <c r="Y488" s="1">
        <v>0.08</v>
      </c>
      <c r="Z488" s="1">
        <v>1.1200000000000001</v>
      </c>
      <c r="AB488" s="1">
        <v>2.4</v>
      </c>
      <c r="AG488" s="1">
        <v>6.5</v>
      </c>
      <c r="AJ488" s="1" t="s">
        <v>406</v>
      </c>
      <c r="AK488" s="19">
        <v>57.4</v>
      </c>
      <c r="AL488" s="19">
        <v>85</v>
      </c>
      <c r="AN488" s="3">
        <v>1973</v>
      </c>
      <c r="AQ488">
        <v>80444</v>
      </c>
      <c r="AR488" s="1" t="s">
        <v>4720</v>
      </c>
    </row>
    <row r="489" spans="1:44" x14ac:dyDescent="0.25">
      <c r="A489" s="1">
        <v>977</v>
      </c>
      <c r="B489" s="1" t="s">
        <v>1234</v>
      </c>
      <c r="C489" s="1">
        <v>105</v>
      </c>
      <c r="D489" s="1" t="s">
        <v>6513</v>
      </c>
      <c r="E489" s="1" t="s">
        <v>740</v>
      </c>
      <c r="F489" s="1" t="s">
        <v>445</v>
      </c>
      <c r="G489" s="1">
        <v>9</v>
      </c>
      <c r="H489" s="1">
        <v>220</v>
      </c>
      <c r="I489" s="1">
        <v>19.8</v>
      </c>
      <c r="J489" s="1">
        <v>26.9</v>
      </c>
      <c r="K489" s="3">
        <v>685</v>
      </c>
      <c r="L489" s="2">
        <v>0.7</v>
      </c>
      <c r="M489" s="1">
        <v>35.32</v>
      </c>
      <c r="N489" s="1">
        <v>341</v>
      </c>
      <c r="O489" s="1">
        <v>128</v>
      </c>
      <c r="P489" s="1">
        <v>15.8</v>
      </c>
      <c r="Q489" s="1">
        <v>19.8</v>
      </c>
      <c r="R489" s="1">
        <v>7.1</v>
      </c>
      <c r="X489" s="1">
        <v>0.11</v>
      </c>
      <c r="Y489" s="1">
        <v>0.01</v>
      </c>
      <c r="Z489" s="1">
        <v>0.12</v>
      </c>
      <c r="AB489" s="1">
        <v>6.3</v>
      </c>
      <c r="AG489" s="1">
        <v>3.7</v>
      </c>
      <c r="AJ489" s="1" t="s">
        <v>406</v>
      </c>
      <c r="AK489" s="19">
        <v>57.4</v>
      </c>
      <c r="AL489" s="19">
        <v>85</v>
      </c>
      <c r="AN489" s="3">
        <v>1973</v>
      </c>
      <c r="AQ489">
        <v>80444</v>
      </c>
      <c r="AR489" s="1" t="s">
        <v>4720</v>
      </c>
    </row>
    <row r="490" spans="1:44" x14ac:dyDescent="0.25">
      <c r="A490" s="1">
        <v>979</v>
      </c>
      <c r="B490" s="1" t="s">
        <v>1233</v>
      </c>
      <c r="C490" s="1">
        <v>101</v>
      </c>
      <c r="D490" s="1" t="s">
        <v>6185</v>
      </c>
      <c r="G490" s="1">
        <v>8</v>
      </c>
      <c r="I490" s="1">
        <v>23</v>
      </c>
      <c r="J490" s="1"/>
      <c r="K490" s="3">
        <v>704</v>
      </c>
      <c r="L490" s="2">
        <f>N490/((1668.67)*(1-EXP(-(0.022864)*I490))^(1.61028))</f>
        <v>0.9432798142243155</v>
      </c>
      <c r="N490" s="1">
        <v>373</v>
      </c>
      <c r="O490" s="1">
        <v>176.49799999999999</v>
      </c>
      <c r="Q490" s="1">
        <v>27.475999999999999</v>
      </c>
      <c r="R490" s="1">
        <v>4.907</v>
      </c>
      <c r="Y490" s="1">
        <v>0.77500000000000002</v>
      </c>
      <c r="AB490" s="1">
        <v>0.70099999999999996</v>
      </c>
      <c r="AJ490" s="1" t="s">
        <v>406</v>
      </c>
      <c r="AK490" s="19">
        <v>53.3</v>
      </c>
      <c r="AL490" s="19">
        <v>107</v>
      </c>
      <c r="AN490" s="3">
        <v>1967</v>
      </c>
      <c r="AQ490">
        <v>80601</v>
      </c>
      <c r="AR490" s="1" t="s">
        <v>513</v>
      </c>
    </row>
    <row r="491" spans="1:44" x14ac:dyDescent="0.25">
      <c r="A491" s="1">
        <v>980</v>
      </c>
      <c r="B491" s="1" t="s">
        <v>172</v>
      </c>
      <c r="C491" s="1">
        <v>104</v>
      </c>
      <c r="D491" s="1" t="s">
        <v>5618</v>
      </c>
      <c r="F491" s="1" t="s">
        <v>445</v>
      </c>
      <c r="G491" s="1">
        <v>9</v>
      </c>
      <c r="H491" s="1">
        <v>100</v>
      </c>
      <c r="I491" s="1">
        <v>16</v>
      </c>
      <c r="J491" s="1">
        <v>16</v>
      </c>
      <c r="K491" s="3">
        <v>1031</v>
      </c>
      <c r="L491" s="2">
        <v>0.6</v>
      </c>
      <c r="N491" s="1">
        <v>138</v>
      </c>
      <c r="O491" s="1">
        <v>74.671000000000006</v>
      </c>
      <c r="Q491" s="1">
        <v>7.633</v>
      </c>
      <c r="R491" s="1">
        <v>3.8780000000000001</v>
      </c>
      <c r="Y491" s="1">
        <v>1.093</v>
      </c>
      <c r="AJ491" s="1" t="s">
        <v>406</v>
      </c>
      <c r="AK491" s="19">
        <v>53.3</v>
      </c>
      <c r="AL491" s="19">
        <v>107</v>
      </c>
      <c r="AN491" s="3">
        <v>1967</v>
      </c>
      <c r="AQ491">
        <v>80601</v>
      </c>
      <c r="AR491" s="1" t="s">
        <v>513</v>
      </c>
    </row>
    <row r="492" spans="1:44" x14ac:dyDescent="0.25">
      <c r="A492" s="1">
        <v>981</v>
      </c>
      <c r="B492" s="1" t="s">
        <v>172</v>
      </c>
      <c r="C492" s="1">
        <v>104</v>
      </c>
      <c r="D492" s="1" t="s">
        <v>6358</v>
      </c>
      <c r="E492" s="1" t="s">
        <v>740</v>
      </c>
      <c r="G492" s="1">
        <v>8</v>
      </c>
      <c r="H492" s="1">
        <v>120</v>
      </c>
      <c r="I492" s="1">
        <v>24</v>
      </c>
      <c r="J492" s="1">
        <v>16.899999999999999</v>
      </c>
      <c r="K492" s="3">
        <v>1028</v>
      </c>
      <c r="L492" s="2">
        <v>0.75</v>
      </c>
      <c r="N492" s="1">
        <v>230</v>
      </c>
      <c r="O492" s="1">
        <v>130</v>
      </c>
      <c r="Q492" s="1">
        <v>21.141999999999999</v>
      </c>
      <c r="R492" s="1">
        <v>1.7390000000000001</v>
      </c>
      <c r="Y492" s="1">
        <v>5.1999999999999998E-2</v>
      </c>
      <c r="AB492" s="1">
        <v>0.36899999999999999</v>
      </c>
      <c r="AJ492" s="1" t="s">
        <v>406</v>
      </c>
      <c r="AK492" s="19">
        <v>53.3</v>
      </c>
      <c r="AL492" s="19">
        <v>107</v>
      </c>
      <c r="AN492" s="3">
        <v>1967</v>
      </c>
      <c r="AQ492">
        <v>80601</v>
      </c>
      <c r="AR492" s="1" t="s">
        <v>513</v>
      </c>
    </row>
    <row r="493" spans="1:44" x14ac:dyDescent="0.25">
      <c r="A493" s="1">
        <v>983</v>
      </c>
      <c r="B493" s="1" t="s">
        <v>1233</v>
      </c>
      <c r="C493" s="1">
        <v>101</v>
      </c>
      <c r="D493" s="1" t="s">
        <v>5627</v>
      </c>
      <c r="E493" s="1" t="s">
        <v>706</v>
      </c>
      <c r="F493" s="1" t="s">
        <v>445</v>
      </c>
      <c r="G493" s="1">
        <v>9</v>
      </c>
      <c r="H493" s="1">
        <v>30</v>
      </c>
      <c r="I493" s="1">
        <v>8.5</v>
      </c>
      <c r="J493" s="1">
        <v>9.1999999999999993</v>
      </c>
      <c r="K493" s="3">
        <v>894</v>
      </c>
      <c r="L493" s="2">
        <f>N493/((1581.94)*(1-EXP(-(0.021301)*I493))^(1.51716))</f>
        <v>0.2611744280457548</v>
      </c>
      <c r="M493" s="1">
        <v>5.9</v>
      </c>
      <c r="N493" s="1">
        <v>27</v>
      </c>
      <c r="O493" s="1">
        <v>11.6</v>
      </c>
      <c r="Q493" s="1">
        <v>2.2000000000000002</v>
      </c>
      <c r="R493" s="1">
        <v>3.6</v>
      </c>
      <c r="S493" s="1">
        <v>3</v>
      </c>
      <c r="AC493" s="1">
        <v>0.1</v>
      </c>
      <c r="AI493" s="1">
        <v>2.4</v>
      </c>
      <c r="AJ493" s="1" t="s">
        <v>406</v>
      </c>
      <c r="AK493" s="19">
        <v>61</v>
      </c>
      <c r="AL493" s="19">
        <v>87</v>
      </c>
      <c r="AN493" s="3">
        <v>1978</v>
      </c>
      <c r="AQ493">
        <v>80611</v>
      </c>
      <c r="AR493" s="1" t="s">
        <v>4691</v>
      </c>
    </row>
    <row r="494" spans="1:44" x14ac:dyDescent="0.25">
      <c r="A494" s="1">
        <v>984</v>
      </c>
      <c r="B494" s="1" t="s">
        <v>1233</v>
      </c>
      <c r="C494" s="1">
        <v>101</v>
      </c>
      <c r="D494" s="1" t="s">
        <v>5627</v>
      </c>
      <c r="E494" s="1" t="s">
        <v>706</v>
      </c>
      <c r="F494" s="1" t="s">
        <v>445</v>
      </c>
      <c r="G494" s="1">
        <v>9</v>
      </c>
      <c r="H494" s="1">
        <v>50</v>
      </c>
      <c r="I494" s="1">
        <v>11.6</v>
      </c>
      <c r="J494" s="1">
        <v>16.100000000000001</v>
      </c>
      <c r="K494" s="3">
        <v>781</v>
      </c>
      <c r="L494" s="2">
        <f>N494/((1581.94)*(1-EXP(-(0.021301)*I494))^(1.51716))</f>
        <v>0.57638312247642409</v>
      </c>
      <c r="M494" s="1">
        <v>15.7</v>
      </c>
      <c r="N494" s="1">
        <v>91</v>
      </c>
      <c r="O494" s="1">
        <v>35.1</v>
      </c>
      <c r="Q494" s="1">
        <v>6</v>
      </c>
      <c r="R494" s="1">
        <v>9.8000000000000007</v>
      </c>
      <c r="S494" s="1">
        <v>9.5</v>
      </c>
      <c r="AC494" s="1">
        <v>0.2</v>
      </c>
      <c r="AI494" s="1">
        <v>4.5999999999999996</v>
      </c>
      <c r="AJ494" s="1" t="s">
        <v>406</v>
      </c>
      <c r="AK494" s="19">
        <v>61</v>
      </c>
      <c r="AL494" s="19">
        <v>87</v>
      </c>
      <c r="AN494" s="3">
        <v>1978</v>
      </c>
      <c r="AQ494">
        <v>80611</v>
      </c>
      <c r="AR494" s="1" t="s">
        <v>4691</v>
      </c>
    </row>
    <row r="495" spans="1:44" x14ac:dyDescent="0.25">
      <c r="A495" s="1">
        <v>985</v>
      </c>
      <c r="B495" s="1" t="s">
        <v>1233</v>
      </c>
      <c r="C495" s="1">
        <v>101</v>
      </c>
      <c r="D495" s="1" t="s">
        <v>5627</v>
      </c>
      <c r="E495" s="1" t="s">
        <v>706</v>
      </c>
      <c r="F495" s="1" t="s">
        <v>445</v>
      </c>
      <c r="G495" s="1">
        <v>9</v>
      </c>
      <c r="H495" s="1">
        <v>70</v>
      </c>
      <c r="I495" s="1">
        <v>13.8</v>
      </c>
      <c r="J495" s="1">
        <v>22.9</v>
      </c>
      <c r="K495" s="3">
        <v>451</v>
      </c>
      <c r="L495" s="2">
        <f>N495/((1581.94)*(1-EXP(-(0.021301)*I495))^(1.51716))</f>
        <v>0.64446204994443645</v>
      </c>
      <c r="M495" s="1">
        <v>18.600000000000001</v>
      </c>
      <c r="N495" s="1">
        <v>128</v>
      </c>
      <c r="O495" s="1">
        <v>47.4</v>
      </c>
      <c r="Q495" s="1">
        <v>9.3000000000000007</v>
      </c>
      <c r="R495" s="1">
        <v>9.6</v>
      </c>
      <c r="S495" s="1">
        <v>12.6</v>
      </c>
      <c r="AC495" s="1">
        <v>0.4</v>
      </c>
      <c r="AI495" s="1">
        <v>5.2</v>
      </c>
      <c r="AJ495" s="1" t="s">
        <v>406</v>
      </c>
      <c r="AK495" s="19">
        <v>61</v>
      </c>
      <c r="AL495" s="19">
        <v>87</v>
      </c>
      <c r="AN495" s="3">
        <v>1978</v>
      </c>
      <c r="AQ495">
        <v>80611</v>
      </c>
      <c r="AR495" s="1" t="s">
        <v>4691</v>
      </c>
    </row>
    <row r="496" spans="1:44" x14ac:dyDescent="0.25">
      <c r="A496" s="1">
        <v>986</v>
      </c>
      <c r="B496" s="1" t="s">
        <v>1233</v>
      </c>
      <c r="C496" s="1">
        <v>101</v>
      </c>
      <c r="D496" s="1" t="s">
        <v>5627</v>
      </c>
      <c r="E496" s="1" t="s">
        <v>706</v>
      </c>
      <c r="F496" s="1" t="s">
        <v>445</v>
      </c>
      <c r="G496" s="1">
        <v>9</v>
      </c>
      <c r="H496" s="1">
        <v>90</v>
      </c>
      <c r="I496" s="1">
        <v>15.4</v>
      </c>
      <c r="J496" s="1">
        <v>26.5</v>
      </c>
      <c r="K496" s="3">
        <v>406</v>
      </c>
      <c r="L496" s="2">
        <f>N496/((1581.94)*(1-EXP(-(0.021301)*I496))^(1.51716))</f>
        <v>0.69462684824529353</v>
      </c>
      <c r="M496" s="1">
        <v>22.4</v>
      </c>
      <c r="N496" s="1">
        <v>159</v>
      </c>
      <c r="O496" s="1">
        <v>62.1</v>
      </c>
      <c r="Q496" s="1">
        <v>13.8</v>
      </c>
      <c r="R496" s="1">
        <v>9.5</v>
      </c>
      <c r="S496" s="1">
        <v>13.9</v>
      </c>
      <c r="AC496" s="1">
        <v>0.5</v>
      </c>
      <c r="AI496" s="1">
        <v>5.7</v>
      </c>
      <c r="AJ496" s="1" t="s">
        <v>406</v>
      </c>
      <c r="AK496" s="19">
        <v>61</v>
      </c>
      <c r="AL496" s="19">
        <v>87</v>
      </c>
      <c r="AN496" s="3">
        <v>1978</v>
      </c>
      <c r="AQ496">
        <v>80611</v>
      </c>
      <c r="AR496" s="1" t="s">
        <v>4691</v>
      </c>
    </row>
    <row r="497" spans="1:50" x14ac:dyDescent="0.25">
      <c r="A497" s="1">
        <v>987</v>
      </c>
      <c r="B497" s="1" t="s">
        <v>1233</v>
      </c>
      <c r="C497" s="1">
        <v>101</v>
      </c>
      <c r="D497" s="1" t="s">
        <v>5627</v>
      </c>
      <c r="E497" s="1" t="s">
        <v>706</v>
      </c>
      <c r="F497" s="1" t="s">
        <v>445</v>
      </c>
      <c r="G497" s="1">
        <v>9</v>
      </c>
      <c r="H497" s="1">
        <v>110</v>
      </c>
      <c r="I497" s="1">
        <v>17.2</v>
      </c>
      <c r="J497" s="1">
        <v>29.4</v>
      </c>
      <c r="K497" s="3">
        <v>331</v>
      </c>
      <c r="L497" s="2">
        <f>N497/((1581.94)*(1-EXP(-(0.021301)*I497))^(1.51716))</f>
        <v>0.69102304313615381</v>
      </c>
      <c r="M497" s="1">
        <v>22.5</v>
      </c>
      <c r="N497" s="1">
        <v>182</v>
      </c>
      <c r="O497" s="1">
        <v>66.2</v>
      </c>
      <c r="Q497" s="1">
        <v>14.6</v>
      </c>
      <c r="R497" s="1">
        <v>8.9</v>
      </c>
      <c r="S497" s="1">
        <v>15</v>
      </c>
      <c r="AA497" s="1">
        <v>0.1</v>
      </c>
      <c r="AC497" s="1">
        <v>0.7</v>
      </c>
      <c r="AI497" s="1">
        <v>6.1</v>
      </c>
      <c r="AJ497" s="1" t="s">
        <v>406</v>
      </c>
      <c r="AK497" s="19">
        <v>61</v>
      </c>
      <c r="AL497" s="19">
        <v>87</v>
      </c>
      <c r="AN497" s="3">
        <v>1978</v>
      </c>
      <c r="AQ497">
        <v>80611</v>
      </c>
      <c r="AR497" s="1" t="s">
        <v>4691</v>
      </c>
    </row>
    <row r="498" spans="1:50" x14ac:dyDescent="0.25">
      <c r="A498" s="1">
        <v>988</v>
      </c>
      <c r="B498" s="1" t="s">
        <v>1233</v>
      </c>
      <c r="C498" s="1">
        <v>101</v>
      </c>
      <c r="D498" s="1" t="s">
        <v>5627</v>
      </c>
      <c r="E498" s="1" t="s">
        <v>706</v>
      </c>
      <c r="F498" s="1" t="s">
        <v>445</v>
      </c>
      <c r="G498" s="1">
        <v>9</v>
      </c>
      <c r="H498" s="1">
        <v>130</v>
      </c>
      <c r="I498" s="1">
        <v>18.2</v>
      </c>
      <c r="J498" s="1">
        <v>31.9</v>
      </c>
      <c r="K498" s="3">
        <v>292</v>
      </c>
      <c r="L498" s="2">
        <f>N498/((1581.94)*(1-EXP(-(0.021301)*I498))^(1.51716))</f>
        <v>0.70053266352296917</v>
      </c>
      <c r="M498" s="1">
        <v>23.3</v>
      </c>
      <c r="N498" s="1">
        <v>198</v>
      </c>
      <c r="O498" s="1">
        <v>70.099999999999994</v>
      </c>
      <c r="Q498" s="1">
        <v>15.5</v>
      </c>
      <c r="R498" s="1">
        <v>8.3000000000000007</v>
      </c>
      <c r="S498" s="1">
        <v>15.6</v>
      </c>
      <c r="AA498" s="1">
        <v>0.1</v>
      </c>
      <c r="AC498" s="1">
        <v>0.9</v>
      </c>
      <c r="AI498" s="1">
        <v>6.5</v>
      </c>
      <c r="AJ498" s="1" t="s">
        <v>406</v>
      </c>
      <c r="AK498" s="19">
        <v>61</v>
      </c>
      <c r="AL498" s="19">
        <v>87</v>
      </c>
      <c r="AN498" s="3">
        <v>1978</v>
      </c>
      <c r="AQ498">
        <v>80611</v>
      </c>
      <c r="AR498" s="1" t="s">
        <v>4691</v>
      </c>
    </row>
    <row r="499" spans="1:50" x14ac:dyDescent="0.25">
      <c r="A499" s="1">
        <v>989</v>
      </c>
      <c r="B499" s="1" t="s">
        <v>1233</v>
      </c>
      <c r="C499" s="1">
        <v>101</v>
      </c>
      <c r="D499" s="1" t="s">
        <v>5627</v>
      </c>
      <c r="E499" s="1" t="s">
        <v>706</v>
      </c>
      <c r="F499" s="1" t="s">
        <v>445</v>
      </c>
      <c r="G499" s="1">
        <v>9</v>
      </c>
      <c r="H499" s="1">
        <v>150</v>
      </c>
      <c r="I499" s="1">
        <v>19</v>
      </c>
      <c r="J499" s="1">
        <v>34</v>
      </c>
      <c r="K499" s="3">
        <v>260</v>
      </c>
      <c r="L499" s="2">
        <f>N499/((1581.94)*(1-EXP(-(0.021301)*I499))^(1.51716))</f>
        <v>0.69779350803999818</v>
      </c>
      <c r="M499" s="1">
        <v>23.6</v>
      </c>
      <c r="N499" s="1">
        <v>208</v>
      </c>
      <c r="O499" s="1">
        <v>72.8</v>
      </c>
      <c r="Q499" s="1">
        <v>16.399999999999999</v>
      </c>
      <c r="R499" s="1">
        <v>7.8</v>
      </c>
      <c r="S499" s="1">
        <v>19</v>
      </c>
      <c r="AA499" s="1">
        <v>0.1</v>
      </c>
      <c r="AC499" s="1">
        <v>1.1000000000000001</v>
      </c>
      <c r="AI499" s="1">
        <v>6.8</v>
      </c>
      <c r="AJ499" s="1" t="s">
        <v>406</v>
      </c>
      <c r="AK499" s="19">
        <v>61</v>
      </c>
      <c r="AL499" s="19">
        <v>87</v>
      </c>
      <c r="AN499" s="3">
        <v>1978</v>
      </c>
      <c r="AQ499">
        <v>80611</v>
      </c>
      <c r="AR499" s="1" t="s">
        <v>4691</v>
      </c>
    </row>
    <row r="500" spans="1:50" x14ac:dyDescent="0.25">
      <c r="A500" s="1">
        <v>990</v>
      </c>
      <c r="B500" s="1" t="s">
        <v>1233</v>
      </c>
      <c r="C500" s="1">
        <v>101</v>
      </c>
      <c r="D500" s="1" t="s">
        <v>5627</v>
      </c>
      <c r="E500" s="1" t="s">
        <v>706</v>
      </c>
      <c r="F500" s="1" t="s">
        <v>445</v>
      </c>
      <c r="G500" s="1">
        <v>9</v>
      </c>
      <c r="H500" s="1">
        <v>170</v>
      </c>
      <c r="I500" s="1">
        <v>19.600000000000001</v>
      </c>
      <c r="J500" s="1">
        <v>35.700000000000003</v>
      </c>
      <c r="K500" s="3">
        <v>229</v>
      </c>
      <c r="L500" s="2">
        <f>N500/((1581.94)*(1-EXP(-(0.021301)*I500))^(1.51716))</f>
        <v>0.66522451450579212</v>
      </c>
      <c r="M500" s="1">
        <v>22.9</v>
      </c>
      <c r="N500" s="1">
        <v>206</v>
      </c>
      <c r="O500" s="1">
        <v>73.3</v>
      </c>
      <c r="Q500" s="1">
        <v>16.600000000000001</v>
      </c>
      <c r="R500" s="1">
        <v>6.8</v>
      </c>
      <c r="S500" s="1">
        <v>16.399999999999999</v>
      </c>
      <c r="AA500" s="1">
        <v>0.2</v>
      </c>
      <c r="AC500" s="1">
        <v>1.3</v>
      </c>
      <c r="AI500" s="1">
        <v>7</v>
      </c>
      <c r="AJ500" s="1" t="s">
        <v>406</v>
      </c>
      <c r="AK500" s="19">
        <v>61</v>
      </c>
      <c r="AL500" s="19">
        <v>87</v>
      </c>
      <c r="AN500" s="3">
        <v>1978</v>
      </c>
      <c r="AQ500">
        <v>80611</v>
      </c>
      <c r="AR500" s="1" t="s">
        <v>4691</v>
      </c>
    </row>
    <row r="501" spans="1:50" x14ac:dyDescent="0.25">
      <c r="A501" s="1">
        <v>991</v>
      </c>
      <c r="B501" s="1" t="s">
        <v>1233</v>
      </c>
      <c r="C501" s="1">
        <v>101</v>
      </c>
      <c r="D501" s="1" t="s">
        <v>5627</v>
      </c>
      <c r="E501" s="1" t="s">
        <v>706</v>
      </c>
      <c r="F501" s="1" t="s">
        <v>445</v>
      </c>
      <c r="G501" s="1">
        <v>9</v>
      </c>
      <c r="H501" s="1">
        <v>190</v>
      </c>
      <c r="I501" s="1">
        <v>19.899999999999999</v>
      </c>
      <c r="J501" s="1">
        <v>37</v>
      </c>
      <c r="K501" s="3">
        <v>195</v>
      </c>
      <c r="L501" s="2">
        <f>N501/((1581.94)*(1-EXP(-(0.021301)*I501))^(1.51716))</f>
        <v>0.60545764457517193</v>
      </c>
      <c r="M501" s="1">
        <v>21</v>
      </c>
      <c r="N501" s="1">
        <v>191</v>
      </c>
      <c r="O501" s="1">
        <v>68.3</v>
      </c>
      <c r="Q501" s="1">
        <v>15.2</v>
      </c>
      <c r="R501" s="1">
        <v>6.3</v>
      </c>
      <c r="S501" s="1">
        <v>15</v>
      </c>
      <c r="AA501" s="1">
        <v>0.2</v>
      </c>
      <c r="AC501" s="1">
        <v>1.5</v>
      </c>
      <c r="AI501" s="1">
        <v>7</v>
      </c>
      <c r="AJ501" s="1" t="s">
        <v>406</v>
      </c>
      <c r="AK501" s="19">
        <v>61</v>
      </c>
      <c r="AL501" s="19">
        <v>87</v>
      </c>
      <c r="AN501" s="3">
        <v>1978</v>
      </c>
      <c r="AQ501">
        <v>80611</v>
      </c>
      <c r="AR501" s="1" t="s">
        <v>4691</v>
      </c>
    </row>
    <row r="502" spans="1:50" x14ac:dyDescent="0.25">
      <c r="A502" s="1">
        <v>992</v>
      </c>
      <c r="B502" s="1" t="s">
        <v>1233</v>
      </c>
      <c r="C502" s="1">
        <v>101</v>
      </c>
      <c r="D502" s="1" t="s">
        <v>5627</v>
      </c>
      <c r="E502" s="1" t="s">
        <v>706</v>
      </c>
      <c r="F502" s="1" t="s">
        <v>445</v>
      </c>
      <c r="G502" s="1">
        <v>9</v>
      </c>
      <c r="H502" s="1">
        <v>210</v>
      </c>
      <c r="I502" s="1">
        <v>20.2</v>
      </c>
      <c r="J502" s="1">
        <v>38.200000000000003</v>
      </c>
      <c r="K502" s="3">
        <v>149</v>
      </c>
      <c r="L502" s="2">
        <f>N502/((1581.94)*(1-EXP(-(0.021301)*I502))^(1.51716))</f>
        <v>0.49493075156981803</v>
      </c>
      <c r="M502" s="1">
        <v>17.100000000000001</v>
      </c>
      <c r="N502" s="1">
        <v>159</v>
      </c>
      <c r="O502" s="1">
        <v>57.4</v>
      </c>
      <c r="Q502" s="1">
        <v>12.6</v>
      </c>
      <c r="R502" s="1">
        <v>5</v>
      </c>
      <c r="S502" s="1">
        <v>13.6</v>
      </c>
      <c r="AA502" s="1">
        <v>0.3</v>
      </c>
      <c r="AC502" s="1">
        <v>1.7</v>
      </c>
      <c r="AI502" s="1">
        <v>7.1</v>
      </c>
      <c r="AJ502" s="1" t="s">
        <v>406</v>
      </c>
      <c r="AK502" s="19">
        <v>61</v>
      </c>
      <c r="AL502" s="19">
        <v>87</v>
      </c>
      <c r="AN502" s="3">
        <v>1978</v>
      </c>
      <c r="AQ502">
        <v>80611</v>
      </c>
      <c r="AR502" s="1" t="s">
        <v>4691</v>
      </c>
    </row>
    <row r="503" spans="1:50" x14ac:dyDescent="0.25">
      <c r="A503" s="1">
        <v>993</v>
      </c>
      <c r="B503" s="1" t="s">
        <v>1233</v>
      </c>
      <c r="C503" s="1">
        <v>101</v>
      </c>
      <c r="D503" s="1" t="s">
        <v>5627</v>
      </c>
      <c r="E503" s="1" t="s">
        <v>706</v>
      </c>
      <c r="F503" s="1" t="s">
        <v>445</v>
      </c>
      <c r="G503" s="1">
        <v>9</v>
      </c>
      <c r="H503" s="1">
        <v>230</v>
      </c>
      <c r="I503" s="1">
        <v>20.399999999999999</v>
      </c>
      <c r="J503" s="1">
        <v>39.1</v>
      </c>
      <c r="K503" s="3">
        <v>108</v>
      </c>
      <c r="L503" s="2">
        <f>N503/((1581.94)*(1-EXP(-(0.021301)*I503))^(1.51716))</f>
        <v>0.37524783872880552</v>
      </c>
      <c r="M503" s="1">
        <v>13</v>
      </c>
      <c r="N503" s="1">
        <v>122</v>
      </c>
      <c r="O503" s="1">
        <v>44.3</v>
      </c>
      <c r="Q503" s="1">
        <v>9.6</v>
      </c>
      <c r="R503" s="1">
        <v>3.7</v>
      </c>
      <c r="S503" s="1">
        <v>11</v>
      </c>
      <c r="AA503" s="1">
        <v>0.3</v>
      </c>
      <c r="AC503" s="1">
        <v>1.9</v>
      </c>
      <c r="AI503" s="1">
        <v>7.1</v>
      </c>
      <c r="AJ503" s="1" t="s">
        <v>406</v>
      </c>
      <c r="AK503" s="19">
        <v>61</v>
      </c>
      <c r="AL503" s="19">
        <v>87</v>
      </c>
      <c r="AN503" s="3">
        <v>1978</v>
      </c>
      <c r="AQ503">
        <v>80611</v>
      </c>
      <c r="AR503" s="1" t="s">
        <v>4691</v>
      </c>
      <c r="AU503" s="32"/>
      <c r="AV503" s="32"/>
      <c r="AW503" s="32"/>
      <c r="AX503" s="32"/>
    </row>
    <row r="504" spans="1:50" x14ac:dyDescent="0.25">
      <c r="A504" s="1">
        <v>995</v>
      </c>
      <c r="B504" s="1" t="s">
        <v>1233</v>
      </c>
      <c r="C504" s="1">
        <v>101</v>
      </c>
      <c r="D504" s="33" t="s">
        <v>851</v>
      </c>
      <c r="F504" s="1" t="s">
        <v>445</v>
      </c>
      <c r="G504" s="1">
        <v>8</v>
      </c>
      <c r="H504" s="1">
        <v>30</v>
      </c>
      <c r="I504" s="1">
        <v>10</v>
      </c>
      <c r="J504" s="1">
        <v>8.9</v>
      </c>
      <c r="K504" s="3">
        <v>2605</v>
      </c>
      <c r="L504" s="2">
        <f>N504/((1668.67)*(1-EXP(-(0.022864)*I504))^(1.61028))</f>
        <v>0.71859189211449825</v>
      </c>
      <c r="M504" s="1">
        <v>16.2</v>
      </c>
      <c r="N504" s="1">
        <v>93</v>
      </c>
      <c r="O504" s="1">
        <v>33.9</v>
      </c>
      <c r="P504" s="1">
        <v>5</v>
      </c>
      <c r="Q504" s="1">
        <v>3.4</v>
      </c>
      <c r="R504" s="1">
        <v>5.3</v>
      </c>
      <c r="S504" s="1">
        <v>6</v>
      </c>
      <c r="Y504" s="1">
        <v>0.4</v>
      </c>
      <c r="Z504" s="1">
        <v>0.4</v>
      </c>
      <c r="AA504" s="1">
        <v>0.4</v>
      </c>
      <c r="AC504" s="1">
        <v>2.8</v>
      </c>
      <c r="AG504" s="1">
        <v>0.8</v>
      </c>
      <c r="AI504" s="1">
        <v>5.4</v>
      </c>
      <c r="AJ504" s="1" t="s">
        <v>406</v>
      </c>
      <c r="AK504" s="19">
        <v>61</v>
      </c>
      <c r="AL504" s="19">
        <v>87</v>
      </c>
      <c r="AN504" s="3">
        <v>1983</v>
      </c>
      <c r="AQ504">
        <v>80611</v>
      </c>
      <c r="AR504" s="1" t="s">
        <v>4872</v>
      </c>
    </row>
    <row r="505" spans="1:50" x14ac:dyDescent="0.25">
      <c r="A505" s="1">
        <v>996</v>
      </c>
      <c r="B505" s="1" t="s">
        <v>1233</v>
      </c>
      <c r="C505" s="1">
        <v>101</v>
      </c>
      <c r="D505" s="33" t="s">
        <v>851</v>
      </c>
      <c r="F505" s="1" t="s">
        <v>445</v>
      </c>
      <c r="G505" s="1">
        <v>7</v>
      </c>
      <c r="H505" s="1">
        <v>50</v>
      </c>
      <c r="I505" s="1">
        <v>14.9</v>
      </c>
      <c r="J505" s="1">
        <v>14.8</v>
      </c>
      <c r="K505" s="3">
        <v>1146</v>
      </c>
      <c r="L505" s="2">
        <f>N505/((1668.67)*(1-EXP(-(0.022864)*I505))^(1.61028))</f>
        <v>1.1208825330874852</v>
      </c>
      <c r="M505" s="1">
        <v>19.7</v>
      </c>
      <c r="N505" s="1">
        <v>253</v>
      </c>
      <c r="O505" s="1">
        <v>55.5</v>
      </c>
      <c r="P505" s="1">
        <v>6.7</v>
      </c>
      <c r="Q505" s="1">
        <v>5.6</v>
      </c>
      <c r="R505" s="1">
        <v>5</v>
      </c>
      <c r="S505" s="1">
        <v>7.9</v>
      </c>
      <c r="X505" s="1">
        <v>0.1</v>
      </c>
      <c r="Y505" s="1">
        <v>0.5</v>
      </c>
      <c r="Z505" s="1">
        <v>0.6</v>
      </c>
      <c r="AA505" s="1">
        <v>0.6</v>
      </c>
      <c r="AC505" s="1">
        <v>3.2</v>
      </c>
      <c r="AG505" s="1">
        <v>1.2</v>
      </c>
      <c r="AI505" s="1">
        <v>6.2</v>
      </c>
      <c r="AJ505" s="1" t="s">
        <v>406</v>
      </c>
      <c r="AK505" s="19">
        <v>61</v>
      </c>
      <c r="AL505" s="19">
        <v>87</v>
      </c>
      <c r="AN505" s="3">
        <v>1983</v>
      </c>
      <c r="AQ505">
        <v>80611</v>
      </c>
      <c r="AR505" s="1" t="s">
        <v>4872</v>
      </c>
    </row>
    <row r="506" spans="1:50" x14ac:dyDescent="0.25">
      <c r="A506" s="1">
        <v>997</v>
      </c>
      <c r="B506" s="1" t="s">
        <v>1233</v>
      </c>
      <c r="C506" s="1">
        <v>101</v>
      </c>
      <c r="D506" s="33" t="s">
        <v>851</v>
      </c>
      <c r="F506" s="1" t="s">
        <v>445</v>
      </c>
      <c r="G506" s="1">
        <v>8</v>
      </c>
      <c r="H506" s="1">
        <v>70</v>
      </c>
      <c r="I506" s="1">
        <v>18.100000000000001</v>
      </c>
      <c r="J506" s="1">
        <v>19.100000000000001</v>
      </c>
      <c r="K506" s="3">
        <v>796</v>
      </c>
      <c r="L506" s="2">
        <f>N506/((1668.67)*(1-EXP(-(0.022864)*I506))^(1.61028))</f>
        <v>0.9617634436905057</v>
      </c>
      <c r="M506" s="1">
        <v>22.8</v>
      </c>
      <c r="N506" s="1">
        <v>281</v>
      </c>
      <c r="O506" s="1">
        <v>76.8</v>
      </c>
      <c r="P506" s="1">
        <v>9.1999999999999993</v>
      </c>
      <c r="Q506" s="1">
        <v>6.4</v>
      </c>
      <c r="R506" s="1">
        <v>4.5999999999999996</v>
      </c>
      <c r="S506" s="1">
        <v>11.2</v>
      </c>
      <c r="X506" s="1">
        <v>0.1</v>
      </c>
      <c r="Y506" s="1">
        <v>0.5</v>
      </c>
      <c r="Z506" s="1">
        <v>0.6</v>
      </c>
      <c r="AA506" s="1">
        <v>0.6</v>
      </c>
      <c r="AC506" s="1">
        <v>4.4000000000000004</v>
      </c>
      <c r="AG506" s="1">
        <v>1.4</v>
      </c>
      <c r="AI506" s="1">
        <v>7.2</v>
      </c>
      <c r="AJ506" s="1" t="s">
        <v>406</v>
      </c>
      <c r="AK506" s="19">
        <v>61</v>
      </c>
      <c r="AL506" s="19">
        <v>87</v>
      </c>
      <c r="AN506" s="3">
        <v>1983</v>
      </c>
      <c r="AQ506">
        <v>80611</v>
      </c>
      <c r="AR506" s="1" t="s">
        <v>4872</v>
      </c>
    </row>
    <row r="507" spans="1:50" x14ac:dyDescent="0.25">
      <c r="A507" s="1">
        <v>998</v>
      </c>
      <c r="B507" s="1" t="s">
        <v>1233</v>
      </c>
      <c r="C507" s="1">
        <v>101</v>
      </c>
      <c r="D507" s="33" t="s">
        <v>851</v>
      </c>
      <c r="F507" s="1" t="s">
        <v>445</v>
      </c>
      <c r="G507" s="1">
        <v>8</v>
      </c>
      <c r="H507" s="1">
        <v>90</v>
      </c>
      <c r="I507" s="1">
        <v>20.100000000000001</v>
      </c>
      <c r="J507" s="1">
        <v>22</v>
      </c>
      <c r="K507" s="3">
        <v>661</v>
      </c>
      <c r="L507" s="2">
        <f>N507/((1668.67)*(1-EXP(-(0.022864)*I507))^(1.61028))</f>
        <v>0.89447202596079645</v>
      </c>
      <c r="M507" s="1">
        <v>25.1</v>
      </c>
      <c r="N507" s="1">
        <v>299</v>
      </c>
      <c r="O507" s="1">
        <v>95.8</v>
      </c>
      <c r="P507" s="1">
        <v>10.3</v>
      </c>
      <c r="Q507" s="1">
        <v>7.3</v>
      </c>
      <c r="R507" s="1">
        <v>3.9</v>
      </c>
      <c r="S507" s="1">
        <v>14.2</v>
      </c>
      <c r="X507" s="1">
        <v>0.2</v>
      </c>
      <c r="Y507" s="1">
        <v>0.6</v>
      </c>
      <c r="Z507" s="1">
        <v>0.8</v>
      </c>
      <c r="AA507" s="1">
        <v>0.8</v>
      </c>
      <c r="AC507" s="1">
        <v>6.4</v>
      </c>
      <c r="AG507" s="1">
        <v>1.4</v>
      </c>
      <c r="AI507" s="1">
        <v>7.8</v>
      </c>
      <c r="AJ507" s="1" t="s">
        <v>406</v>
      </c>
      <c r="AK507" s="19">
        <v>61</v>
      </c>
      <c r="AL507" s="19">
        <v>87</v>
      </c>
      <c r="AN507" s="3">
        <v>1983</v>
      </c>
      <c r="AQ507">
        <v>80611</v>
      </c>
      <c r="AR507" s="1" t="s">
        <v>4872</v>
      </c>
    </row>
    <row r="508" spans="1:50" x14ac:dyDescent="0.25">
      <c r="A508" s="1">
        <v>999</v>
      </c>
      <c r="B508" s="1" t="s">
        <v>1233</v>
      </c>
      <c r="C508" s="1">
        <v>101</v>
      </c>
      <c r="D508" s="33" t="s">
        <v>851</v>
      </c>
      <c r="F508" s="1" t="s">
        <v>445</v>
      </c>
      <c r="G508" s="1">
        <v>8</v>
      </c>
      <c r="H508" s="1">
        <v>110</v>
      </c>
      <c r="I508" s="1">
        <v>21.6</v>
      </c>
      <c r="J508" s="1">
        <v>24.9</v>
      </c>
      <c r="K508" s="3">
        <v>551</v>
      </c>
      <c r="L508" s="2">
        <f>N508/((1668.67)*(1-EXP(-(0.022864)*I508))^(1.61028))</f>
        <v>0.86902455625493247</v>
      </c>
      <c r="M508" s="1">
        <v>26.8</v>
      </c>
      <c r="N508" s="1">
        <v>318</v>
      </c>
      <c r="O508" s="1">
        <v>108.8</v>
      </c>
      <c r="P508" s="1">
        <v>11.3</v>
      </c>
      <c r="Q508" s="1">
        <v>8.4</v>
      </c>
      <c r="R508" s="1">
        <v>3.6</v>
      </c>
      <c r="S508" s="1">
        <v>17.600000000000001</v>
      </c>
      <c r="X508" s="1">
        <v>0.3</v>
      </c>
      <c r="Y508" s="1">
        <v>0.7</v>
      </c>
      <c r="Z508" s="1">
        <v>1</v>
      </c>
      <c r="AA508" s="1">
        <v>1</v>
      </c>
      <c r="AC508" s="1">
        <v>7.8</v>
      </c>
      <c r="AG508" s="1">
        <v>1.6</v>
      </c>
      <c r="AI508" s="1">
        <v>8</v>
      </c>
      <c r="AJ508" s="1" t="s">
        <v>406</v>
      </c>
      <c r="AK508" s="19">
        <v>61</v>
      </c>
      <c r="AL508" s="19">
        <v>87</v>
      </c>
      <c r="AN508" s="3">
        <v>1983</v>
      </c>
      <c r="AQ508">
        <v>80611</v>
      </c>
      <c r="AR508" s="1" t="s">
        <v>4872</v>
      </c>
    </row>
    <row r="509" spans="1:50" x14ac:dyDescent="0.25">
      <c r="A509" s="1">
        <v>1000</v>
      </c>
      <c r="B509" s="1" t="s">
        <v>1233</v>
      </c>
      <c r="C509" s="1">
        <v>101</v>
      </c>
      <c r="D509" s="33" t="s">
        <v>851</v>
      </c>
      <c r="F509" s="1" t="s">
        <v>445</v>
      </c>
      <c r="G509" s="1">
        <v>8</v>
      </c>
      <c r="H509" s="1">
        <v>130</v>
      </c>
      <c r="I509" s="1">
        <v>22.9</v>
      </c>
      <c r="J509" s="1">
        <v>27.5</v>
      </c>
      <c r="K509" s="3">
        <v>460</v>
      </c>
      <c r="L509" s="2">
        <f>N509/((1668.67)*(1-EXP(-(0.022864)*I509))^(1.61028))</f>
        <v>0.83645955262245841</v>
      </c>
      <c r="M509" s="1">
        <v>27.3</v>
      </c>
      <c r="N509" s="1">
        <v>329</v>
      </c>
      <c r="O509" s="1">
        <v>118.5</v>
      </c>
      <c r="P509" s="1">
        <v>12</v>
      </c>
      <c r="Q509" s="1">
        <v>8.6999999999999993</v>
      </c>
      <c r="R509" s="1">
        <v>3.5</v>
      </c>
      <c r="S509" s="1">
        <v>20.2</v>
      </c>
      <c r="X509" s="1">
        <v>0.6</v>
      </c>
      <c r="Y509" s="1">
        <v>0.8</v>
      </c>
      <c r="Z509" s="1">
        <v>1.4</v>
      </c>
      <c r="AA509" s="1">
        <v>1.4</v>
      </c>
      <c r="AC509" s="1">
        <v>9.1</v>
      </c>
      <c r="AG509" s="1">
        <v>1.6</v>
      </c>
      <c r="AI509" s="1">
        <v>8.4</v>
      </c>
      <c r="AJ509" s="1" t="s">
        <v>406</v>
      </c>
      <c r="AK509" s="19">
        <v>61</v>
      </c>
      <c r="AL509" s="19">
        <v>87</v>
      </c>
      <c r="AN509" s="3">
        <v>1983</v>
      </c>
      <c r="AQ509">
        <v>80611</v>
      </c>
      <c r="AR509" s="1" t="s">
        <v>4872</v>
      </c>
    </row>
    <row r="510" spans="1:50" x14ac:dyDescent="0.25">
      <c r="A510" s="1">
        <v>1001</v>
      </c>
      <c r="B510" s="1" t="s">
        <v>1233</v>
      </c>
      <c r="C510" s="1">
        <v>101</v>
      </c>
      <c r="D510" s="33" t="s">
        <v>851</v>
      </c>
      <c r="F510" s="1" t="s">
        <v>445</v>
      </c>
      <c r="G510" s="1">
        <v>8</v>
      </c>
      <c r="H510" s="1">
        <v>150</v>
      </c>
      <c r="I510" s="1">
        <v>23.8</v>
      </c>
      <c r="J510" s="1">
        <v>29.8</v>
      </c>
      <c r="K510" s="3">
        <v>400</v>
      </c>
      <c r="L510" s="2">
        <f>N510/((1668.67)*(1-EXP(-(0.022864)*I510))^(1.61028))</f>
        <v>0.81263122603512916</v>
      </c>
      <c r="M510" s="1">
        <v>27.2</v>
      </c>
      <c r="N510" s="1">
        <v>335</v>
      </c>
      <c r="O510" s="1">
        <v>122.4</v>
      </c>
      <c r="P510" s="1">
        <v>12.3</v>
      </c>
      <c r="Q510" s="1">
        <v>9</v>
      </c>
      <c r="R510" s="1">
        <v>3.5</v>
      </c>
      <c r="S510" s="1">
        <v>22.7</v>
      </c>
      <c r="X510" s="1">
        <v>0.9</v>
      </c>
      <c r="Y510" s="1">
        <v>1</v>
      </c>
      <c r="Z510" s="1">
        <v>1.9</v>
      </c>
      <c r="AA510" s="1">
        <v>1.9</v>
      </c>
      <c r="AC510" s="1">
        <v>10.3</v>
      </c>
      <c r="AG510" s="1">
        <v>1.6</v>
      </c>
      <c r="AI510" s="1">
        <v>8.3000000000000007</v>
      </c>
      <c r="AJ510" s="1" t="s">
        <v>406</v>
      </c>
      <c r="AK510" s="19">
        <v>61</v>
      </c>
      <c r="AL510" s="19">
        <v>87</v>
      </c>
      <c r="AN510" s="3">
        <v>1983</v>
      </c>
      <c r="AQ510">
        <v>80611</v>
      </c>
      <c r="AR510" s="1" t="s">
        <v>4872</v>
      </c>
    </row>
    <row r="511" spans="1:50" x14ac:dyDescent="0.25">
      <c r="A511" s="1">
        <v>1002</v>
      </c>
      <c r="B511" s="1" t="s">
        <v>1233</v>
      </c>
      <c r="C511" s="1">
        <v>101</v>
      </c>
      <c r="D511" s="33" t="s">
        <v>851</v>
      </c>
      <c r="F511" s="1" t="s">
        <v>445</v>
      </c>
      <c r="G511" s="1">
        <v>8</v>
      </c>
      <c r="H511" s="1">
        <v>170</v>
      </c>
      <c r="I511" s="1">
        <v>24.5</v>
      </c>
      <c r="J511" s="1">
        <v>31</v>
      </c>
      <c r="K511" s="3">
        <v>345</v>
      </c>
      <c r="L511" s="2">
        <f>N511/((1668.67)*(1-EXP(-(0.022864)*I511))^(1.61028))</f>
        <v>0.79875759630913279</v>
      </c>
      <c r="M511" s="1">
        <v>26</v>
      </c>
      <c r="N511" s="1">
        <v>341</v>
      </c>
      <c r="O511" s="1">
        <v>122</v>
      </c>
      <c r="P511" s="1">
        <v>10.8</v>
      </c>
      <c r="Q511" s="1">
        <v>8.6999999999999993</v>
      </c>
      <c r="R511" s="1">
        <v>3.1</v>
      </c>
      <c r="S511" s="1">
        <v>22.2</v>
      </c>
      <c r="X511" s="1">
        <v>1.4</v>
      </c>
      <c r="Y511" s="1">
        <v>1</v>
      </c>
      <c r="Z511" s="1">
        <v>2.4</v>
      </c>
      <c r="AA511" s="1">
        <v>2.4</v>
      </c>
      <c r="AC511" s="1">
        <v>10.9</v>
      </c>
      <c r="AG511" s="1">
        <v>1.5</v>
      </c>
      <c r="AI511" s="1">
        <v>8.1</v>
      </c>
      <c r="AJ511" s="1" t="s">
        <v>406</v>
      </c>
      <c r="AK511" s="19">
        <v>61</v>
      </c>
      <c r="AL511" s="19">
        <v>87</v>
      </c>
      <c r="AN511" s="3">
        <v>1983</v>
      </c>
      <c r="AQ511">
        <v>80611</v>
      </c>
      <c r="AR511" s="1" t="s">
        <v>4872</v>
      </c>
    </row>
    <row r="512" spans="1:50" x14ac:dyDescent="0.25">
      <c r="A512" s="1">
        <v>1003</v>
      </c>
      <c r="B512" s="1" t="s">
        <v>1233</v>
      </c>
      <c r="C512" s="1">
        <v>101</v>
      </c>
      <c r="D512" s="33" t="s">
        <v>851</v>
      </c>
      <c r="F512" s="1" t="s">
        <v>445</v>
      </c>
      <c r="G512" s="1">
        <v>8</v>
      </c>
      <c r="H512" s="1">
        <v>190</v>
      </c>
      <c r="I512" s="1">
        <v>24.9</v>
      </c>
      <c r="J512" s="1">
        <v>32.5</v>
      </c>
      <c r="K512" s="3">
        <v>291</v>
      </c>
      <c r="L512" s="2">
        <f>N512/((1668.67)*(1-EXP(-(0.022864)*I512))^(1.61028))</f>
        <v>0.75354198466121247</v>
      </c>
      <c r="M512" s="1">
        <v>24.3</v>
      </c>
      <c r="N512" s="1">
        <v>328</v>
      </c>
      <c r="O512" s="1">
        <v>117.1</v>
      </c>
      <c r="P512" s="1">
        <v>10.1</v>
      </c>
      <c r="Q512" s="1">
        <v>8.6</v>
      </c>
      <c r="R512" s="1">
        <v>3</v>
      </c>
      <c r="S512" s="1">
        <v>21.9</v>
      </c>
      <c r="X512" s="1">
        <v>1.6</v>
      </c>
      <c r="Y512" s="1">
        <v>1.1000000000000001</v>
      </c>
      <c r="Z512" s="1">
        <v>2.7</v>
      </c>
      <c r="AA512" s="1">
        <v>2.7</v>
      </c>
      <c r="AC512" s="1">
        <v>11.3</v>
      </c>
      <c r="AG512" s="1">
        <v>1.4</v>
      </c>
      <c r="AI512" s="1">
        <v>7.5</v>
      </c>
      <c r="AJ512" s="1" t="s">
        <v>406</v>
      </c>
      <c r="AK512" s="19">
        <v>61</v>
      </c>
      <c r="AL512" s="19">
        <v>87</v>
      </c>
      <c r="AN512" s="3">
        <v>1983</v>
      </c>
      <c r="AQ512">
        <v>80611</v>
      </c>
      <c r="AR512" s="1" t="s">
        <v>4872</v>
      </c>
    </row>
    <row r="513" spans="1:44" x14ac:dyDescent="0.25">
      <c r="A513" s="1">
        <v>1004</v>
      </c>
      <c r="B513" s="1" t="s">
        <v>1233</v>
      </c>
      <c r="C513" s="1">
        <v>101</v>
      </c>
      <c r="D513" s="33" t="s">
        <v>851</v>
      </c>
      <c r="F513" s="1" t="s">
        <v>445</v>
      </c>
      <c r="G513" s="1">
        <v>8</v>
      </c>
      <c r="H513" s="1">
        <v>210</v>
      </c>
      <c r="I513" s="1">
        <v>25.1</v>
      </c>
      <c r="J513" s="1">
        <v>34.9</v>
      </c>
      <c r="K513" s="3">
        <v>236</v>
      </c>
      <c r="L513" s="2">
        <f>N513/((1668.67)*(1-EXP(-(0.022864)*I513))^(1.61028))</f>
        <v>0.71224709977584277</v>
      </c>
      <c r="M513" s="1">
        <v>21.6</v>
      </c>
      <c r="N513" s="1">
        <v>313</v>
      </c>
      <c r="O513" s="1">
        <v>104.2</v>
      </c>
      <c r="P513" s="1">
        <v>8.6</v>
      </c>
      <c r="Q513" s="1">
        <v>8.9</v>
      </c>
      <c r="R513" s="1">
        <v>2.7</v>
      </c>
      <c r="S513" s="1">
        <v>21.8</v>
      </c>
      <c r="X513" s="1">
        <v>1.7</v>
      </c>
      <c r="Y513" s="1">
        <v>1.2</v>
      </c>
      <c r="Z513" s="1">
        <v>2.9</v>
      </c>
      <c r="AA513" s="1">
        <v>2.9</v>
      </c>
      <c r="AC513" s="1">
        <v>11.8</v>
      </c>
      <c r="AG513" s="1">
        <v>1.4</v>
      </c>
      <c r="AI513" s="1">
        <v>7</v>
      </c>
      <c r="AJ513" s="1" t="s">
        <v>406</v>
      </c>
      <c r="AK513" s="19">
        <v>61</v>
      </c>
      <c r="AL513" s="19">
        <v>87</v>
      </c>
      <c r="AN513" s="3">
        <v>1983</v>
      </c>
      <c r="AQ513">
        <v>80611</v>
      </c>
      <c r="AR513" s="1" t="s">
        <v>4872</v>
      </c>
    </row>
    <row r="514" spans="1:44" x14ac:dyDescent="0.25">
      <c r="A514" s="1">
        <v>1005</v>
      </c>
      <c r="B514" s="1" t="s">
        <v>1233</v>
      </c>
      <c r="C514" s="1">
        <v>101</v>
      </c>
      <c r="D514" s="33" t="s">
        <v>851</v>
      </c>
      <c r="F514" s="1" t="s">
        <v>445</v>
      </c>
      <c r="G514" s="1">
        <v>8</v>
      </c>
      <c r="H514" s="1">
        <v>230</v>
      </c>
      <c r="I514" s="1">
        <v>25.2</v>
      </c>
      <c r="J514" s="1">
        <v>35.6</v>
      </c>
      <c r="K514" s="3">
        <v>184</v>
      </c>
      <c r="L514" s="2">
        <f>N514/((1668.67)*(1-EXP(-(0.022864)*I514))^(1.61028))</f>
        <v>0.63867229370966405</v>
      </c>
      <c r="M514" s="1">
        <v>18.3</v>
      </c>
      <c r="N514" s="1">
        <v>282</v>
      </c>
      <c r="O514" s="1">
        <v>87.8</v>
      </c>
      <c r="P514" s="1">
        <v>7.6</v>
      </c>
      <c r="Q514" s="1">
        <v>9</v>
      </c>
      <c r="R514" s="1">
        <v>2.5</v>
      </c>
      <c r="S514" s="1">
        <v>18</v>
      </c>
      <c r="X514" s="1">
        <v>1.8</v>
      </c>
      <c r="Y514" s="1">
        <v>1.2</v>
      </c>
      <c r="Z514" s="1">
        <v>3</v>
      </c>
      <c r="AA514" s="1">
        <v>3</v>
      </c>
      <c r="AC514" s="1">
        <v>12.2</v>
      </c>
      <c r="AG514" s="1">
        <v>1.3</v>
      </c>
      <c r="AI514" s="1">
        <v>6.7</v>
      </c>
      <c r="AJ514" s="1" t="s">
        <v>406</v>
      </c>
      <c r="AK514" s="19">
        <v>61</v>
      </c>
      <c r="AL514" s="19">
        <v>87</v>
      </c>
      <c r="AN514" s="3">
        <v>1983</v>
      </c>
      <c r="AQ514">
        <v>80611</v>
      </c>
      <c r="AR514" s="1" t="s">
        <v>4872</v>
      </c>
    </row>
    <row r="515" spans="1:44" x14ac:dyDescent="0.25">
      <c r="A515" s="1">
        <v>1006</v>
      </c>
      <c r="B515" s="1" t="s">
        <v>1233</v>
      </c>
      <c r="C515" s="1">
        <v>101</v>
      </c>
      <c r="D515" s="33" t="s">
        <v>851</v>
      </c>
      <c r="F515" s="1" t="s">
        <v>445</v>
      </c>
      <c r="G515" s="1">
        <v>8</v>
      </c>
      <c r="H515" s="1">
        <v>250</v>
      </c>
      <c r="I515" s="1">
        <v>25.2</v>
      </c>
      <c r="J515" s="1">
        <v>36.200000000000003</v>
      </c>
      <c r="K515" s="3">
        <v>140</v>
      </c>
      <c r="L515" s="2">
        <f>N515/((1668.67)*(1-EXP(-(0.022864)*I515))^(1.61028))</f>
        <v>0.52769732068919051</v>
      </c>
      <c r="M515" s="1">
        <v>14.4</v>
      </c>
      <c r="N515" s="1">
        <v>233</v>
      </c>
      <c r="O515" s="1">
        <v>68.099999999999994</v>
      </c>
      <c r="P515" s="1">
        <v>5.9</v>
      </c>
      <c r="Q515" s="1">
        <v>8.1</v>
      </c>
      <c r="R515" s="1">
        <v>2.2999999999999998</v>
      </c>
      <c r="S515" s="1">
        <v>14.3</v>
      </c>
      <c r="X515" s="1">
        <v>1.9</v>
      </c>
      <c r="Y515" s="1">
        <v>1.3</v>
      </c>
      <c r="Z515" s="1">
        <v>3.2</v>
      </c>
      <c r="AA515" s="1">
        <v>3.2</v>
      </c>
      <c r="AC515" s="1">
        <v>12.4</v>
      </c>
      <c r="AG515" s="1">
        <v>1.1000000000000001</v>
      </c>
      <c r="AI515" s="1">
        <v>6.3</v>
      </c>
      <c r="AJ515" s="1" t="s">
        <v>406</v>
      </c>
      <c r="AK515" s="19">
        <v>61</v>
      </c>
      <c r="AL515" s="19">
        <v>87</v>
      </c>
      <c r="AN515" s="3">
        <v>1983</v>
      </c>
      <c r="AQ515">
        <v>80611</v>
      </c>
      <c r="AR515" s="1" t="s">
        <v>4872</v>
      </c>
    </row>
    <row r="516" spans="1:44" x14ac:dyDescent="0.25">
      <c r="A516" s="1">
        <v>1007</v>
      </c>
      <c r="B516" s="1" t="s">
        <v>1233</v>
      </c>
      <c r="C516" s="1">
        <v>101</v>
      </c>
      <c r="D516" s="33" t="s">
        <v>851</v>
      </c>
      <c r="F516" s="1" t="s">
        <v>445</v>
      </c>
      <c r="G516" s="1">
        <v>8</v>
      </c>
      <c r="H516" s="1">
        <v>270</v>
      </c>
      <c r="I516" s="1">
        <v>25.2</v>
      </c>
      <c r="J516" s="1">
        <v>37.1</v>
      </c>
      <c r="K516" s="3">
        <v>97</v>
      </c>
      <c r="L516" s="2">
        <f>N516/((1668.67)*(1-EXP(-(0.022864)*I516))^(1.61028))</f>
        <v>0.40086878009436355</v>
      </c>
      <c r="M516" s="1">
        <v>9.9</v>
      </c>
      <c r="N516" s="1">
        <v>177</v>
      </c>
      <c r="O516" s="1">
        <v>45.7</v>
      </c>
      <c r="P516" s="1">
        <v>4</v>
      </c>
      <c r="Q516" s="1">
        <v>7.4</v>
      </c>
      <c r="R516" s="1">
        <v>2.1</v>
      </c>
      <c r="S516" s="1">
        <v>10.7</v>
      </c>
      <c r="X516" s="1">
        <v>2</v>
      </c>
      <c r="Y516" s="1">
        <v>1.3</v>
      </c>
      <c r="Z516" s="1">
        <v>3.3</v>
      </c>
      <c r="AA516" s="1">
        <v>3.3</v>
      </c>
      <c r="AC516" s="1">
        <v>12.7</v>
      </c>
      <c r="AG516" s="1">
        <v>0.9</v>
      </c>
      <c r="AI516" s="1">
        <v>6</v>
      </c>
      <c r="AJ516" s="1" t="s">
        <v>406</v>
      </c>
      <c r="AK516" s="19">
        <v>61</v>
      </c>
      <c r="AL516" s="19">
        <v>87</v>
      </c>
      <c r="AN516" s="3">
        <v>1983</v>
      </c>
      <c r="AQ516">
        <v>80611</v>
      </c>
      <c r="AR516" s="1" t="s">
        <v>4872</v>
      </c>
    </row>
    <row r="517" spans="1:44" x14ac:dyDescent="0.25">
      <c r="A517" s="1">
        <v>1008</v>
      </c>
      <c r="B517" s="1" t="s">
        <v>1233</v>
      </c>
      <c r="C517" s="1">
        <v>101</v>
      </c>
      <c r="D517" s="33" t="s">
        <v>851</v>
      </c>
      <c r="F517" s="1" t="s">
        <v>445</v>
      </c>
      <c r="G517" s="1">
        <v>8</v>
      </c>
      <c r="H517" s="1">
        <v>290</v>
      </c>
      <c r="I517" s="1">
        <v>25.2</v>
      </c>
      <c r="J517" s="1">
        <v>37.9</v>
      </c>
      <c r="K517" s="3">
        <v>55</v>
      </c>
      <c r="L517" s="2">
        <f>N517/((1668.67)*(1-EXP(-(0.022864)*I517))^(1.61028))</f>
        <v>0.2581866719251833</v>
      </c>
      <c r="M517" s="1">
        <v>5.0999999999999996</v>
      </c>
      <c r="N517" s="1">
        <v>114</v>
      </c>
      <c r="O517" s="1">
        <v>23.2</v>
      </c>
      <c r="P517" s="1">
        <v>1.6</v>
      </c>
      <c r="Q517" s="1">
        <v>4.4000000000000004</v>
      </c>
      <c r="R517" s="1">
        <v>1.8</v>
      </c>
      <c r="S517" s="1">
        <v>6.4</v>
      </c>
      <c r="X517" s="1">
        <v>2</v>
      </c>
      <c r="Y517" s="1">
        <v>1.3</v>
      </c>
      <c r="Z517" s="1">
        <v>3.3</v>
      </c>
      <c r="AA517" s="1">
        <v>3.3</v>
      </c>
      <c r="AC517" s="1">
        <v>12.9</v>
      </c>
      <c r="AG517" s="1">
        <v>0.6</v>
      </c>
      <c r="AI517" s="1">
        <v>5.7</v>
      </c>
      <c r="AJ517" s="1" t="s">
        <v>406</v>
      </c>
      <c r="AK517" s="19">
        <v>61</v>
      </c>
      <c r="AL517" s="19">
        <v>87</v>
      </c>
      <c r="AN517" s="3">
        <v>1983</v>
      </c>
      <c r="AQ517">
        <v>80611</v>
      </c>
      <c r="AR517" s="1" t="s">
        <v>4872</v>
      </c>
    </row>
    <row r="518" spans="1:44" x14ac:dyDescent="0.25">
      <c r="A518" s="1">
        <v>1010</v>
      </c>
      <c r="B518" s="1" t="s">
        <v>1233</v>
      </c>
      <c r="C518" s="1">
        <v>101</v>
      </c>
      <c r="D518" s="33" t="s">
        <v>851</v>
      </c>
      <c r="F518" s="1" t="s">
        <v>445</v>
      </c>
      <c r="G518" s="1">
        <v>9</v>
      </c>
      <c r="H518" s="1">
        <v>30</v>
      </c>
      <c r="I518" s="1">
        <v>8.5</v>
      </c>
      <c r="J518" s="1">
        <v>6.9</v>
      </c>
      <c r="K518" s="3">
        <v>2778</v>
      </c>
      <c r="L518" s="2">
        <f>N518/((1581.94)*(1-EXP(-(0.021301)*I518))^(1.51716))</f>
        <v>0.52234885609150961</v>
      </c>
      <c r="M518" s="1">
        <v>10</v>
      </c>
      <c r="N518" s="1">
        <v>54</v>
      </c>
      <c r="O518" s="1">
        <v>18.399999999999999</v>
      </c>
      <c r="P518" s="1">
        <v>2.8</v>
      </c>
      <c r="Q518" s="1">
        <v>1.9</v>
      </c>
      <c r="R518" s="1">
        <v>7.9</v>
      </c>
      <c r="S518" s="1">
        <v>4.2</v>
      </c>
      <c r="X518" s="1">
        <v>0.2</v>
      </c>
      <c r="Y518" s="1">
        <v>0.2</v>
      </c>
      <c r="Z518" s="1">
        <v>0.4</v>
      </c>
      <c r="AA518" s="1">
        <v>0.4</v>
      </c>
      <c r="AC518" s="1">
        <v>3.6</v>
      </c>
      <c r="AG518" s="1">
        <v>0.6</v>
      </c>
      <c r="AI518" s="1">
        <v>3.1</v>
      </c>
      <c r="AJ518" s="1" t="s">
        <v>406</v>
      </c>
      <c r="AK518" s="19">
        <v>61</v>
      </c>
      <c r="AL518" s="19">
        <v>87</v>
      </c>
      <c r="AN518" s="3">
        <v>1983</v>
      </c>
      <c r="AQ518">
        <v>80611</v>
      </c>
      <c r="AR518" s="1" t="s">
        <v>4872</v>
      </c>
    </row>
    <row r="519" spans="1:44" x14ac:dyDescent="0.25">
      <c r="A519" s="1">
        <v>1011</v>
      </c>
      <c r="B519" s="1" t="s">
        <v>1233</v>
      </c>
      <c r="C519" s="1">
        <v>101</v>
      </c>
      <c r="D519" s="33" t="s">
        <v>851</v>
      </c>
      <c r="F519" s="1" t="s">
        <v>445</v>
      </c>
      <c r="G519" s="1">
        <v>9</v>
      </c>
      <c r="H519" s="1">
        <v>50</v>
      </c>
      <c r="I519" s="1">
        <v>11.6</v>
      </c>
      <c r="J519" s="1">
        <v>11</v>
      </c>
      <c r="K519" s="3">
        <v>1438</v>
      </c>
      <c r="L519" s="2">
        <f>N519/((1581.94)*(1-EXP(-(0.021301)*I519))^(1.51716))</f>
        <v>0.89307714581511877</v>
      </c>
      <c r="M519" s="1">
        <v>13.7</v>
      </c>
      <c r="N519" s="1">
        <v>141</v>
      </c>
      <c r="O519" s="1">
        <v>30.4</v>
      </c>
      <c r="P519" s="1">
        <v>4.3</v>
      </c>
      <c r="Q519" s="1">
        <v>4.5</v>
      </c>
      <c r="R519" s="1">
        <v>9.9</v>
      </c>
      <c r="S519" s="1">
        <v>5</v>
      </c>
      <c r="X519" s="1">
        <v>0.2</v>
      </c>
      <c r="Y519" s="1">
        <v>0.2</v>
      </c>
      <c r="Z519" s="1">
        <v>0.4</v>
      </c>
      <c r="AA519" s="1">
        <v>0.4</v>
      </c>
      <c r="AC519" s="1">
        <v>4.4000000000000004</v>
      </c>
      <c r="AG519" s="1">
        <v>1</v>
      </c>
      <c r="AI519" s="1">
        <v>3.8</v>
      </c>
      <c r="AJ519" s="1" t="s">
        <v>406</v>
      </c>
      <c r="AK519" s="19">
        <v>61</v>
      </c>
      <c r="AL519" s="19">
        <v>87</v>
      </c>
      <c r="AN519" s="3">
        <v>1983</v>
      </c>
      <c r="AQ519">
        <v>80611</v>
      </c>
      <c r="AR519" s="1" t="s">
        <v>4872</v>
      </c>
    </row>
    <row r="520" spans="1:44" x14ac:dyDescent="0.25">
      <c r="A520" s="1">
        <v>1012</v>
      </c>
      <c r="B520" s="1" t="s">
        <v>1233</v>
      </c>
      <c r="C520" s="1">
        <v>101</v>
      </c>
      <c r="D520" s="33" t="s">
        <v>851</v>
      </c>
      <c r="F520" s="1" t="s">
        <v>445</v>
      </c>
      <c r="G520" s="1">
        <v>9</v>
      </c>
      <c r="H520" s="1">
        <v>70</v>
      </c>
      <c r="I520" s="1">
        <v>13.8</v>
      </c>
      <c r="J520" s="1">
        <v>14.8</v>
      </c>
      <c r="K520" s="3">
        <v>941</v>
      </c>
      <c r="L520" s="2">
        <f>N520/((1581.94)*(1-EXP(-(0.021301)*I520))^(1.51716))</f>
        <v>0.82068214172611831</v>
      </c>
      <c r="M520" s="1">
        <v>16.100000000000001</v>
      </c>
      <c r="N520" s="1">
        <v>163</v>
      </c>
      <c r="O520" s="1">
        <v>41.1</v>
      </c>
      <c r="P520" s="1">
        <v>5.7</v>
      </c>
      <c r="Q520" s="1">
        <v>5.3</v>
      </c>
      <c r="R520" s="1">
        <v>10</v>
      </c>
      <c r="S520" s="1">
        <v>6.5</v>
      </c>
      <c r="X520" s="1">
        <v>0.2</v>
      </c>
      <c r="Y520" s="1">
        <v>0.2</v>
      </c>
      <c r="Z520" s="1">
        <v>0.4</v>
      </c>
      <c r="AA520" s="1">
        <v>0.4</v>
      </c>
      <c r="AC520" s="1">
        <v>5.2</v>
      </c>
      <c r="AG520" s="1">
        <v>1.3</v>
      </c>
      <c r="AI520" s="1">
        <v>4.4000000000000004</v>
      </c>
      <c r="AJ520" s="1" t="s">
        <v>406</v>
      </c>
      <c r="AK520" s="19">
        <v>61</v>
      </c>
      <c r="AL520" s="19">
        <v>87</v>
      </c>
      <c r="AN520" s="3">
        <v>1983</v>
      </c>
      <c r="AQ520">
        <v>80611</v>
      </c>
      <c r="AR520" s="1" t="s">
        <v>4872</v>
      </c>
    </row>
    <row r="521" spans="1:44" x14ac:dyDescent="0.25">
      <c r="A521" s="1">
        <v>1013</v>
      </c>
      <c r="B521" s="1" t="s">
        <v>1233</v>
      </c>
      <c r="C521" s="1">
        <v>101</v>
      </c>
      <c r="D521" s="33" t="s">
        <v>851</v>
      </c>
      <c r="F521" s="1" t="s">
        <v>445</v>
      </c>
      <c r="G521" s="1">
        <v>9</v>
      </c>
      <c r="H521" s="1">
        <v>90</v>
      </c>
      <c r="I521" s="1">
        <v>15.4</v>
      </c>
      <c r="J521" s="1">
        <v>18.2</v>
      </c>
      <c r="K521" s="3">
        <v>699</v>
      </c>
      <c r="L521" s="2">
        <f>N521/((1581.94)*(1-EXP(-(0.021301)*I521))^(1.51716))</f>
        <v>0.80384490614549686</v>
      </c>
      <c r="M521" s="1">
        <v>18.100000000000001</v>
      </c>
      <c r="N521" s="1">
        <v>184</v>
      </c>
      <c r="O521" s="1">
        <v>51.4</v>
      </c>
      <c r="P521" s="1">
        <v>6.4</v>
      </c>
      <c r="Q521" s="1">
        <v>7.1</v>
      </c>
      <c r="R521" s="1">
        <v>8.5</v>
      </c>
      <c r="S521" s="1">
        <v>8.6</v>
      </c>
      <c r="X521" s="1">
        <v>0.3</v>
      </c>
      <c r="Y521" s="1">
        <v>0.2</v>
      </c>
      <c r="Z521" s="1">
        <v>0.5</v>
      </c>
      <c r="AA521" s="1">
        <v>0.5</v>
      </c>
      <c r="AC521" s="1">
        <v>5.8</v>
      </c>
      <c r="AG521" s="1">
        <v>1.4</v>
      </c>
      <c r="AI521" s="1">
        <v>4.9000000000000004</v>
      </c>
      <c r="AJ521" s="1" t="s">
        <v>406</v>
      </c>
      <c r="AK521" s="19">
        <v>61</v>
      </c>
      <c r="AL521" s="19">
        <v>87</v>
      </c>
      <c r="AN521" s="3">
        <v>1983</v>
      </c>
      <c r="AQ521">
        <v>80611</v>
      </c>
      <c r="AR521" s="1" t="s">
        <v>4872</v>
      </c>
    </row>
    <row r="522" spans="1:44" x14ac:dyDescent="0.25">
      <c r="A522" s="1">
        <v>1014</v>
      </c>
      <c r="B522" s="1" t="s">
        <v>1233</v>
      </c>
      <c r="C522" s="1">
        <v>101</v>
      </c>
      <c r="D522" s="33" t="s">
        <v>851</v>
      </c>
      <c r="F522" s="1" t="s">
        <v>445</v>
      </c>
      <c r="G522" s="1">
        <v>9</v>
      </c>
      <c r="H522" s="1">
        <v>110</v>
      </c>
      <c r="I522" s="1">
        <v>17.2</v>
      </c>
      <c r="J522" s="1">
        <v>20.8</v>
      </c>
      <c r="K522" s="3">
        <v>563</v>
      </c>
      <c r="L522" s="2">
        <f>N522/((1581.94)*(1-EXP(-(0.021301)*I522))^(1.51716))</f>
        <v>0.76695964128298388</v>
      </c>
      <c r="M522" s="1">
        <v>19.100000000000001</v>
      </c>
      <c r="N522" s="1">
        <v>202</v>
      </c>
      <c r="O522" s="1">
        <v>59.4</v>
      </c>
      <c r="P522" s="1">
        <v>7.1</v>
      </c>
      <c r="Q522" s="1">
        <v>7.8</v>
      </c>
      <c r="R522" s="1">
        <v>8.1999999999999993</v>
      </c>
      <c r="S522" s="1">
        <v>10.199999999999999</v>
      </c>
      <c r="X522" s="1">
        <v>0.3</v>
      </c>
      <c r="Y522" s="1">
        <v>0.3</v>
      </c>
      <c r="Z522" s="1">
        <v>0.6</v>
      </c>
      <c r="AA522" s="1">
        <v>0.6</v>
      </c>
      <c r="AC522" s="1">
        <v>6.4</v>
      </c>
      <c r="AG522" s="1">
        <v>1.4</v>
      </c>
      <c r="AI522" s="1">
        <v>5.3</v>
      </c>
      <c r="AJ522" s="1" t="s">
        <v>406</v>
      </c>
      <c r="AK522" s="19">
        <v>61</v>
      </c>
      <c r="AL522" s="19">
        <v>87</v>
      </c>
      <c r="AN522" s="3">
        <v>1983</v>
      </c>
      <c r="AQ522">
        <v>80611</v>
      </c>
      <c r="AR522" s="1" t="s">
        <v>4872</v>
      </c>
    </row>
    <row r="523" spans="1:44" x14ac:dyDescent="0.25">
      <c r="A523" s="1">
        <v>1015</v>
      </c>
      <c r="B523" s="1" t="s">
        <v>1233</v>
      </c>
      <c r="C523" s="1">
        <v>101</v>
      </c>
      <c r="D523" s="33" t="s">
        <v>851</v>
      </c>
      <c r="F523" s="1" t="s">
        <v>445</v>
      </c>
      <c r="G523" s="1">
        <v>9</v>
      </c>
      <c r="H523" s="1">
        <v>130</v>
      </c>
      <c r="I523" s="1">
        <v>18.2</v>
      </c>
      <c r="J523" s="1">
        <v>23.5</v>
      </c>
      <c r="K523" s="3">
        <v>443</v>
      </c>
      <c r="L523" s="2">
        <f>N523/((1581.94)*(1-EXP(-(0.021301)*I523))^(1.51716))</f>
        <v>0.74652723234013374</v>
      </c>
      <c r="M523" s="1">
        <v>19.2</v>
      </c>
      <c r="N523" s="1">
        <v>211</v>
      </c>
      <c r="O523" s="1">
        <v>64.2</v>
      </c>
      <c r="P523" s="1">
        <v>6.9</v>
      </c>
      <c r="Q523" s="1">
        <v>8.6</v>
      </c>
      <c r="R523" s="1">
        <v>7.6</v>
      </c>
      <c r="S523" s="1">
        <v>11.7</v>
      </c>
      <c r="X523" s="1">
        <v>0.4</v>
      </c>
      <c r="Y523" s="1">
        <v>0.3</v>
      </c>
      <c r="Z523" s="1">
        <v>0.7</v>
      </c>
      <c r="AA523" s="1">
        <v>0.7</v>
      </c>
      <c r="AC523" s="1">
        <v>6.9</v>
      </c>
      <c r="AG523" s="1">
        <v>1.5</v>
      </c>
      <c r="AI523" s="1">
        <v>5.7</v>
      </c>
      <c r="AJ523" s="1" t="s">
        <v>406</v>
      </c>
      <c r="AK523" s="19">
        <v>61</v>
      </c>
      <c r="AL523" s="19">
        <v>87</v>
      </c>
      <c r="AN523" s="3">
        <v>1983</v>
      </c>
      <c r="AQ523">
        <v>80611</v>
      </c>
      <c r="AR523" s="1" t="s">
        <v>4872</v>
      </c>
    </row>
    <row r="524" spans="1:44" x14ac:dyDescent="0.25">
      <c r="A524" s="1">
        <v>1016</v>
      </c>
      <c r="B524" s="1" t="s">
        <v>1233</v>
      </c>
      <c r="C524" s="1">
        <v>101</v>
      </c>
      <c r="D524" s="33" t="s">
        <v>851</v>
      </c>
      <c r="F524" s="1" t="s">
        <v>445</v>
      </c>
      <c r="G524" s="1">
        <v>9</v>
      </c>
      <c r="H524" s="1">
        <v>150</v>
      </c>
      <c r="I524" s="1">
        <v>19</v>
      </c>
      <c r="J524" s="1">
        <v>25.9</v>
      </c>
      <c r="K524" s="3">
        <v>365</v>
      </c>
      <c r="L524" s="2">
        <f>N524/((1581.94)*(1-EXP(-(0.021301)*I524))^(1.51716))</f>
        <v>0.72127694340672888</v>
      </c>
      <c r="M524" s="1">
        <v>19.2</v>
      </c>
      <c r="N524" s="1">
        <v>215</v>
      </c>
      <c r="O524" s="1">
        <v>67.099999999999994</v>
      </c>
      <c r="P524" s="1">
        <v>6.9</v>
      </c>
      <c r="Q524" s="1">
        <v>9</v>
      </c>
      <c r="R524" s="1">
        <v>7.4</v>
      </c>
      <c r="S524" s="1">
        <v>13.2</v>
      </c>
      <c r="X524" s="1">
        <v>0.6</v>
      </c>
      <c r="Y524" s="1">
        <v>0.3</v>
      </c>
      <c r="Z524" s="1">
        <v>0.9</v>
      </c>
      <c r="AA524" s="1">
        <v>0.9</v>
      </c>
      <c r="AC524" s="1">
        <v>7.4</v>
      </c>
      <c r="AG524" s="1">
        <v>1.5</v>
      </c>
      <c r="AI524" s="1">
        <v>6</v>
      </c>
      <c r="AJ524" s="1" t="s">
        <v>406</v>
      </c>
      <c r="AK524" s="19">
        <v>61</v>
      </c>
      <c r="AL524" s="19">
        <v>87</v>
      </c>
      <c r="AN524" s="3">
        <v>1983</v>
      </c>
      <c r="AQ524">
        <v>80611</v>
      </c>
      <c r="AR524" s="1" t="s">
        <v>4872</v>
      </c>
    </row>
    <row r="525" spans="1:44" x14ac:dyDescent="0.25">
      <c r="A525" s="1">
        <v>1017</v>
      </c>
      <c r="B525" s="1" t="s">
        <v>1233</v>
      </c>
      <c r="C525" s="1">
        <v>101</v>
      </c>
      <c r="D525" s="33" t="s">
        <v>851</v>
      </c>
      <c r="F525" s="1" t="s">
        <v>445</v>
      </c>
      <c r="G525" s="1">
        <v>9</v>
      </c>
      <c r="H525" s="1">
        <v>170</v>
      </c>
      <c r="I525" s="1">
        <v>19.600000000000001</v>
      </c>
      <c r="J525" s="1">
        <v>27.6</v>
      </c>
      <c r="K525" s="3">
        <v>306</v>
      </c>
      <c r="L525" s="2">
        <f>N525/((1581.94)*(1-EXP(-(0.021301)*I525))^(1.51716))</f>
        <v>0.67814149536998225</v>
      </c>
      <c r="M525" s="1">
        <v>18.3</v>
      </c>
      <c r="N525" s="1">
        <v>210</v>
      </c>
      <c r="O525" s="1">
        <v>65.7</v>
      </c>
      <c r="P525" s="1">
        <v>6.9</v>
      </c>
      <c r="Q525" s="1">
        <v>10.1</v>
      </c>
      <c r="R525" s="1">
        <v>7.2</v>
      </c>
      <c r="S525" s="1">
        <v>13.6</v>
      </c>
      <c r="X525" s="1">
        <v>0.7</v>
      </c>
      <c r="Y525" s="1">
        <v>0.3</v>
      </c>
      <c r="Z525" s="1">
        <v>1</v>
      </c>
      <c r="AA525" s="1">
        <v>1</v>
      </c>
      <c r="AC525" s="1">
        <v>7.8</v>
      </c>
      <c r="AG525" s="1">
        <v>1.5</v>
      </c>
      <c r="AI525" s="1">
        <v>6.2</v>
      </c>
      <c r="AJ525" s="1" t="s">
        <v>406</v>
      </c>
      <c r="AK525" s="19">
        <v>61</v>
      </c>
      <c r="AL525" s="19">
        <v>87</v>
      </c>
      <c r="AN525" s="3">
        <v>1983</v>
      </c>
      <c r="AQ525">
        <v>80611</v>
      </c>
      <c r="AR525" s="1" t="s">
        <v>4872</v>
      </c>
    </row>
    <row r="526" spans="1:44" x14ac:dyDescent="0.25">
      <c r="A526" s="1">
        <v>1018</v>
      </c>
      <c r="B526" s="1" t="s">
        <v>1233</v>
      </c>
      <c r="C526" s="1">
        <v>101</v>
      </c>
      <c r="D526" s="33" t="s">
        <v>851</v>
      </c>
      <c r="F526" s="1" t="s">
        <v>445</v>
      </c>
      <c r="G526" s="1">
        <v>9</v>
      </c>
      <c r="H526" s="1">
        <v>190</v>
      </c>
      <c r="I526" s="1">
        <v>19.899999999999999</v>
      </c>
      <c r="J526" s="1">
        <v>29</v>
      </c>
      <c r="K526" s="3">
        <v>258</v>
      </c>
      <c r="L526" s="2">
        <f>N526/((1581.94)*(1-EXP(-(0.021301)*I526))^(1.51716))</f>
        <v>0.63081712707046711</v>
      </c>
      <c r="M526" s="1">
        <v>17</v>
      </c>
      <c r="N526" s="1">
        <v>199</v>
      </c>
      <c r="O526" s="1">
        <v>62.7</v>
      </c>
      <c r="P526" s="1">
        <v>6.2</v>
      </c>
      <c r="Q526" s="1">
        <v>9.5</v>
      </c>
      <c r="R526" s="1">
        <v>6.6</v>
      </c>
      <c r="S526" s="1">
        <v>13.4</v>
      </c>
      <c r="X526" s="1">
        <v>0.9</v>
      </c>
      <c r="Y526" s="1">
        <v>0.4</v>
      </c>
      <c r="Z526" s="1">
        <v>1.3</v>
      </c>
      <c r="AA526" s="1">
        <v>1.3</v>
      </c>
      <c r="AC526" s="1">
        <v>8</v>
      </c>
      <c r="AG526" s="1">
        <v>1.4</v>
      </c>
      <c r="AI526" s="1">
        <v>6.4</v>
      </c>
      <c r="AJ526" s="1" t="s">
        <v>406</v>
      </c>
      <c r="AK526" s="19">
        <v>61</v>
      </c>
      <c r="AL526" s="19">
        <v>87</v>
      </c>
      <c r="AN526" s="3">
        <v>1983</v>
      </c>
      <c r="AQ526">
        <v>80611</v>
      </c>
      <c r="AR526" s="1" t="s">
        <v>4872</v>
      </c>
    </row>
    <row r="527" spans="1:44" x14ac:dyDescent="0.25">
      <c r="A527" s="1">
        <v>1019</v>
      </c>
      <c r="B527" s="1" t="s">
        <v>1233</v>
      </c>
      <c r="C527" s="1">
        <v>101</v>
      </c>
      <c r="D527" s="33" t="s">
        <v>851</v>
      </c>
      <c r="F527" s="1" t="s">
        <v>445</v>
      </c>
      <c r="G527" s="1">
        <v>9</v>
      </c>
      <c r="H527" s="1">
        <v>210</v>
      </c>
      <c r="I527" s="1">
        <v>20.2</v>
      </c>
      <c r="J527" s="1">
        <v>30.2</v>
      </c>
      <c r="K527" s="3">
        <v>211</v>
      </c>
      <c r="L527" s="2">
        <f>N527/((1581.94)*(1-EXP(-(0.021301)*I527))^(1.51716))</f>
        <v>0.56029896404130342</v>
      </c>
      <c r="M527" s="1">
        <v>15.1</v>
      </c>
      <c r="N527" s="1">
        <v>180</v>
      </c>
      <c r="O527" s="1">
        <v>56.4</v>
      </c>
      <c r="P527" s="1">
        <v>5.4</v>
      </c>
      <c r="Q527" s="1">
        <v>8.6</v>
      </c>
      <c r="R527" s="1">
        <v>5.7</v>
      </c>
      <c r="S527" s="1">
        <v>12.5</v>
      </c>
      <c r="X527" s="1">
        <v>1.1000000000000001</v>
      </c>
      <c r="Y527" s="1">
        <v>0.4</v>
      </c>
      <c r="Z527" s="1">
        <v>1.5</v>
      </c>
      <c r="AA527" s="1">
        <v>1.5</v>
      </c>
      <c r="AC527" s="1">
        <v>8.3000000000000007</v>
      </c>
      <c r="AG527" s="1">
        <v>1.3</v>
      </c>
      <c r="AI527" s="1">
        <v>6.5</v>
      </c>
      <c r="AJ527" s="1" t="s">
        <v>406</v>
      </c>
      <c r="AK527" s="19">
        <v>61</v>
      </c>
      <c r="AL527" s="19">
        <v>87</v>
      </c>
      <c r="AN527" s="3">
        <v>1983</v>
      </c>
      <c r="AQ527">
        <v>80611</v>
      </c>
      <c r="AR527" s="1" t="s">
        <v>4872</v>
      </c>
    </row>
    <row r="528" spans="1:44" x14ac:dyDescent="0.25">
      <c r="A528" s="1">
        <v>1020</v>
      </c>
      <c r="B528" s="1" t="s">
        <v>1233</v>
      </c>
      <c r="C528" s="1">
        <v>101</v>
      </c>
      <c r="D528" s="33" t="s">
        <v>851</v>
      </c>
      <c r="F528" s="1" t="s">
        <v>445</v>
      </c>
      <c r="G528" s="1">
        <v>9</v>
      </c>
      <c r="H528" s="1">
        <v>230</v>
      </c>
      <c r="I528" s="1">
        <v>20.399999999999999</v>
      </c>
      <c r="J528" s="1">
        <v>31.1</v>
      </c>
      <c r="K528" s="3">
        <v>169</v>
      </c>
      <c r="L528" s="2">
        <f>N528/((1581.94)*(1-EXP(-(0.021301)*I528))^(1.51716))</f>
        <v>0.50135571895733855</v>
      </c>
      <c r="M528" s="1">
        <v>12.8</v>
      </c>
      <c r="N528" s="1">
        <v>163</v>
      </c>
      <c r="O528" s="1">
        <v>48.7</v>
      </c>
      <c r="P528" s="1">
        <v>4.7</v>
      </c>
      <c r="Q528" s="1">
        <v>8.1999999999999993</v>
      </c>
      <c r="R528" s="1">
        <v>5.3</v>
      </c>
      <c r="S528" s="1">
        <v>11</v>
      </c>
      <c r="X528" s="1">
        <v>1.3</v>
      </c>
      <c r="Y528" s="1">
        <v>0.4</v>
      </c>
      <c r="Z528" s="1">
        <v>1.7</v>
      </c>
      <c r="AA528" s="1">
        <v>1.7</v>
      </c>
      <c r="AC528" s="1">
        <v>8.4</v>
      </c>
      <c r="AG528" s="1">
        <v>1.2</v>
      </c>
      <c r="AI528" s="1">
        <v>6.5</v>
      </c>
      <c r="AJ528" s="1" t="s">
        <v>406</v>
      </c>
      <c r="AK528" s="19">
        <v>61</v>
      </c>
      <c r="AL528" s="19">
        <v>87</v>
      </c>
      <c r="AN528" s="3">
        <v>1983</v>
      </c>
      <c r="AQ528">
        <v>80611</v>
      </c>
      <c r="AR528" s="1" t="s">
        <v>4872</v>
      </c>
    </row>
    <row r="529" spans="1:44" x14ac:dyDescent="0.25">
      <c r="A529" s="1">
        <v>1021</v>
      </c>
      <c r="B529" s="1" t="s">
        <v>1233</v>
      </c>
      <c r="C529" s="1">
        <v>101</v>
      </c>
      <c r="D529" s="33" t="s">
        <v>851</v>
      </c>
      <c r="F529" s="1" t="s">
        <v>445</v>
      </c>
      <c r="G529" s="1">
        <v>9</v>
      </c>
      <c r="H529" s="1">
        <v>250</v>
      </c>
      <c r="I529" s="1">
        <v>20.399999999999999</v>
      </c>
      <c r="J529" s="1">
        <v>32</v>
      </c>
      <c r="K529" s="3">
        <v>126</v>
      </c>
      <c r="L529" s="2">
        <f>N529/((1581.94)*(1-EXP(-(0.021301)*I529))^(1.51716))</f>
        <v>0.42138486808070785</v>
      </c>
      <c r="M529" s="1">
        <v>10.1</v>
      </c>
      <c r="N529" s="1">
        <v>137</v>
      </c>
      <c r="O529" s="1">
        <v>38</v>
      </c>
      <c r="P529" s="1">
        <v>3.9</v>
      </c>
      <c r="Q529" s="1">
        <v>6.5</v>
      </c>
      <c r="R529" s="1">
        <v>4.0999999999999996</v>
      </c>
      <c r="S529" s="1">
        <v>9</v>
      </c>
      <c r="X529" s="1">
        <v>1.5</v>
      </c>
      <c r="Y529" s="1">
        <v>0.5</v>
      </c>
      <c r="Z529" s="1">
        <v>2</v>
      </c>
      <c r="AA529" s="1">
        <v>2</v>
      </c>
      <c r="AC529" s="1">
        <v>8.5</v>
      </c>
      <c r="AG529" s="1">
        <v>0.9</v>
      </c>
      <c r="AI529" s="1">
        <v>6.4</v>
      </c>
      <c r="AJ529" s="1" t="s">
        <v>406</v>
      </c>
      <c r="AK529" s="19">
        <v>61</v>
      </c>
      <c r="AL529" s="19">
        <v>87</v>
      </c>
      <c r="AN529" s="3">
        <v>1983</v>
      </c>
      <c r="AQ529">
        <v>80611</v>
      </c>
      <c r="AR529" s="1" t="s">
        <v>4872</v>
      </c>
    </row>
    <row r="530" spans="1:44" x14ac:dyDescent="0.25">
      <c r="A530" s="1">
        <v>1022</v>
      </c>
      <c r="B530" s="1" t="s">
        <v>1233</v>
      </c>
      <c r="C530" s="1">
        <v>101</v>
      </c>
      <c r="D530" s="33" t="s">
        <v>851</v>
      </c>
      <c r="F530" s="1" t="s">
        <v>445</v>
      </c>
      <c r="G530" s="1">
        <v>9</v>
      </c>
      <c r="H530" s="1">
        <v>270</v>
      </c>
      <c r="I530" s="1">
        <v>20.399999999999999</v>
      </c>
      <c r="J530" s="1">
        <v>32.700000000000003</v>
      </c>
      <c r="K530" s="3">
        <v>82</v>
      </c>
      <c r="L530" s="2">
        <f>N530/((1581.94)*(1-EXP(-(0.021301)*I530))^(1.51716))</f>
        <v>0.3321866113336967</v>
      </c>
      <c r="M530" s="1">
        <v>6.9</v>
      </c>
      <c r="N530" s="1">
        <v>108</v>
      </c>
      <c r="O530" s="1">
        <v>25.6</v>
      </c>
      <c r="P530" s="1">
        <v>2.4</v>
      </c>
      <c r="Q530" s="1">
        <v>4.9000000000000004</v>
      </c>
      <c r="R530" s="1">
        <v>3.1</v>
      </c>
      <c r="S530" s="1">
        <v>6.2</v>
      </c>
      <c r="X530" s="1">
        <v>1.8</v>
      </c>
      <c r="Y530" s="1">
        <v>0.5</v>
      </c>
      <c r="Z530" s="1">
        <v>2.2999999999999998</v>
      </c>
      <c r="AA530" s="1">
        <v>2.2999999999999998</v>
      </c>
      <c r="AC530" s="1">
        <v>8.5</v>
      </c>
      <c r="AG530" s="1">
        <v>0.7</v>
      </c>
      <c r="AI530" s="1">
        <v>6.3</v>
      </c>
      <c r="AJ530" s="1" t="s">
        <v>406</v>
      </c>
      <c r="AK530" s="19">
        <v>61</v>
      </c>
      <c r="AL530" s="19">
        <v>87</v>
      </c>
      <c r="AN530" s="3">
        <v>1983</v>
      </c>
      <c r="AQ530">
        <v>80611</v>
      </c>
      <c r="AR530" s="1" t="s">
        <v>4872</v>
      </c>
    </row>
    <row r="531" spans="1:44" x14ac:dyDescent="0.25">
      <c r="A531" s="1">
        <v>1023</v>
      </c>
      <c r="B531" s="1" t="s">
        <v>1233</v>
      </c>
      <c r="C531" s="1">
        <v>101</v>
      </c>
      <c r="D531" s="33" t="s">
        <v>851</v>
      </c>
      <c r="F531" s="1" t="s">
        <v>445</v>
      </c>
      <c r="G531" s="1">
        <v>9</v>
      </c>
      <c r="H531" s="1">
        <v>290</v>
      </c>
      <c r="I531" s="1">
        <v>20.399999999999999</v>
      </c>
      <c r="J531" s="1">
        <v>33.1</v>
      </c>
      <c r="K531" s="3">
        <v>36</v>
      </c>
      <c r="L531" s="2">
        <f>N531/((1581.94)*(1-EXP(-(0.021301)*I531))^(1.51716))</f>
        <v>0.23991255262989206</v>
      </c>
      <c r="M531" s="1">
        <v>3.5</v>
      </c>
      <c r="N531" s="1">
        <v>78</v>
      </c>
      <c r="P531" s="1">
        <v>1.3</v>
      </c>
      <c r="Q531" s="1">
        <v>2.2999999999999998</v>
      </c>
      <c r="R531" s="1">
        <v>1.3</v>
      </c>
      <c r="S531" s="1">
        <v>2.9</v>
      </c>
      <c r="X531" s="1">
        <v>2.1</v>
      </c>
      <c r="Y531" s="1">
        <v>0.5</v>
      </c>
      <c r="Z531" s="1">
        <v>2.6</v>
      </c>
      <c r="AA531" s="1">
        <v>2.6</v>
      </c>
      <c r="AC531" s="1">
        <v>8.5</v>
      </c>
      <c r="AG531" s="1">
        <v>0.3</v>
      </c>
      <c r="AI531" s="1">
        <v>6.1</v>
      </c>
      <c r="AJ531" s="1" t="s">
        <v>406</v>
      </c>
      <c r="AK531" s="19">
        <v>61</v>
      </c>
      <c r="AL531" s="19">
        <v>87</v>
      </c>
      <c r="AN531" s="3">
        <v>1983</v>
      </c>
      <c r="AQ531">
        <v>80611</v>
      </c>
      <c r="AR531" s="1" t="s">
        <v>4872</v>
      </c>
    </row>
    <row r="532" spans="1:44" x14ac:dyDescent="0.25">
      <c r="A532" s="1">
        <v>1025</v>
      </c>
      <c r="B532" s="1" t="s">
        <v>1233</v>
      </c>
      <c r="C532" s="1">
        <v>101</v>
      </c>
      <c r="D532" s="33" t="s">
        <v>851</v>
      </c>
      <c r="F532" s="1" t="s">
        <v>445</v>
      </c>
      <c r="G532" s="1">
        <v>10</v>
      </c>
      <c r="H532" s="1">
        <v>30</v>
      </c>
      <c r="I532" s="1">
        <v>3.9</v>
      </c>
      <c r="J532" s="1">
        <v>5.0999999999999996</v>
      </c>
      <c r="K532" s="3">
        <v>5730</v>
      </c>
      <c r="L532" s="2">
        <f>N532/((1948.03)*(1-EXP(-(0.015672)*I532))^(1.40829))</f>
        <v>1.0153127985730048</v>
      </c>
      <c r="M532" s="1">
        <v>11.7</v>
      </c>
      <c r="N532" s="1">
        <v>37</v>
      </c>
      <c r="O532" s="1">
        <v>13.5</v>
      </c>
      <c r="P532" s="1">
        <v>2.1</v>
      </c>
      <c r="Q532" s="1">
        <v>1.7</v>
      </c>
      <c r="R532" s="1">
        <v>5.0999999999999996</v>
      </c>
      <c r="S532" s="1">
        <v>2.7</v>
      </c>
      <c r="X532" s="1">
        <v>0.1</v>
      </c>
      <c r="Y532" s="1">
        <v>0.8</v>
      </c>
      <c r="Z532" s="1">
        <v>0.9</v>
      </c>
      <c r="AA532" s="1">
        <v>0.9</v>
      </c>
      <c r="AC532" s="1">
        <v>13.6</v>
      </c>
      <c r="AG532" s="1">
        <v>0.1</v>
      </c>
      <c r="AI532" s="1">
        <v>6.4</v>
      </c>
      <c r="AJ532" s="1" t="s">
        <v>406</v>
      </c>
      <c r="AK532" s="19">
        <v>61</v>
      </c>
      <c r="AL532" s="19">
        <v>87</v>
      </c>
      <c r="AN532" s="3">
        <v>1983</v>
      </c>
      <c r="AQ532">
        <v>80611</v>
      </c>
      <c r="AR532" s="1" t="s">
        <v>4872</v>
      </c>
    </row>
    <row r="533" spans="1:44" x14ac:dyDescent="0.25">
      <c r="A533" s="1">
        <v>1026</v>
      </c>
      <c r="B533" s="1" t="s">
        <v>1233</v>
      </c>
      <c r="C533" s="1">
        <v>101</v>
      </c>
      <c r="D533" s="33" t="s">
        <v>851</v>
      </c>
      <c r="F533" s="1" t="s">
        <v>445</v>
      </c>
      <c r="G533" s="1">
        <v>10</v>
      </c>
      <c r="H533" s="1">
        <v>50</v>
      </c>
      <c r="I533" s="1">
        <v>7.4</v>
      </c>
      <c r="J533" s="1">
        <v>7.4</v>
      </c>
      <c r="K533" s="3">
        <v>3047</v>
      </c>
      <c r="L533" s="2">
        <f>N533/((1948.03)*(1-EXP(-(0.015672)*I533))^(1.40829))</f>
        <v>0.98311352885723613</v>
      </c>
      <c r="M533" s="1">
        <v>13.1</v>
      </c>
      <c r="N533" s="1">
        <v>85</v>
      </c>
      <c r="O533" s="1">
        <v>21.8</v>
      </c>
      <c r="P533" s="1">
        <v>3.2</v>
      </c>
      <c r="Q533" s="1">
        <v>2.6</v>
      </c>
      <c r="R533" s="1">
        <v>6.5</v>
      </c>
      <c r="S533" s="1">
        <v>3</v>
      </c>
      <c r="X533" s="1">
        <v>0.1</v>
      </c>
      <c r="Y533" s="1">
        <v>0.9</v>
      </c>
      <c r="Z533" s="1">
        <v>1</v>
      </c>
      <c r="AA533" s="1">
        <v>1</v>
      </c>
      <c r="AC533" s="1">
        <v>13.8</v>
      </c>
      <c r="AG533" s="1">
        <v>0.5</v>
      </c>
      <c r="AI533" s="1">
        <v>6.8</v>
      </c>
      <c r="AJ533" s="1" t="s">
        <v>406</v>
      </c>
      <c r="AK533" s="19">
        <v>61</v>
      </c>
      <c r="AL533" s="19">
        <v>87</v>
      </c>
      <c r="AN533" s="3">
        <v>1983</v>
      </c>
      <c r="AQ533">
        <v>80611</v>
      </c>
      <c r="AR533" s="1" t="s">
        <v>4872</v>
      </c>
    </row>
    <row r="534" spans="1:44" x14ac:dyDescent="0.25">
      <c r="A534" s="1">
        <v>1027</v>
      </c>
      <c r="B534" s="1" t="s">
        <v>1233</v>
      </c>
      <c r="C534" s="1">
        <v>101</v>
      </c>
      <c r="D534" s="33" t="s">
        <v>851</v>
      </c>
      <c r="F534" s="1" t="s">
        <v>445</v>
      </c>
      <c r="G534" s="1">
        <v>10</v>
      </c>
      <c r="H534" s="1">
        <v>70</v>
      </c>
      <c r="I534" s="1">
        <v>11.9</v>
      </c>
      <c r="J534" s="1">
        <v>11.1</v>
      </c>
      <c r="K534" s="3">
        <v>1385</v>
      </c>
      <c r="L534" s="2">
        <f>N534/((1948.03)*(1-EXP(-(0.015672)*I534))^(1.40829))</f>
        <v>0.77726008133431057</v>
      </c>
      <c r="M534" s="1">
        <v>13.4</v>
      </c>
      <c r="N534" s="1">
        <v>125</v>
      </c>
      <c r="O534" s="1">
        <v>28.4</v>
      </c>
      <c r="P534" s="1">
        <v>4</v>
      </c>
      <c r="Q534" s="1">
        <v>3.3</v>
      </c>
      <c r="R534" s="1">
        <v>9.1999999999999993</v>
      </c>
      <c r="S534" s="1">
        <v>4.3</v>
      </c>
      <c r="X534" s="1">
        <v>0.1</v>
      </c>
      <c r="Y534" s="1">
        <v>1</v>
      </c>
      <c r="Z534" s="1">
        <v>1.1000000000000001</v>
      </c>
      <c r="AA534" s="1">
        <v>1.1000000000000001</v>
      </c>
      <c r="AC534" s="1">
        <v>14.1</v>
      </c>
      <c r="AG534" s="1">
        <v>0.9</v>
      </c>
      <c r="AI534" s="1">
        <v>7</v>
      </c>
      <c r="AJ534" s="1" t="s">
        <v>406</v>
      </c>
      <c r="AK534" s="19">
        <v>61</v>
      </c>
      <c r="AL534" s="19">
        <v>87</v>
      </c>
      <c r="AN534" s="3">
        <v>1983</v>
      </c>
      <c r="AQ534">
        <v>80611</v>
      </c>
      <c r="AR534" s="1" t="s">
        <v>4872</v>
      </c>
    </row>
    <row r="535" spans="1:44" x14ac:dyDescent="0.25">
      <c r="A535" s="1">
        <v>1028</v>
      </c>
      <c r="B535" s="1" t="s">
        <v>1233</v>
      </c>
      <c r="C535" s="1">
        <v>101</v>
      </c>
      <c r="D535" s="33" t="s">
        <v>851</v>
      </c>
      <c r="F535" s="1" t="s">
        <v>445</v>
      </c>
      <c r="G535" s="1">
        <v>10</v>
      </c>
      <c r="H535" s="1">
        <v>90</v>
      </c>
      <c r="I535" s="1">
        <v>13.6</v>
      </c>
      <c r="J535" s="1">
        <v>14.8</v>
      </c>
      <c r="K535" s="3">
        <v>861</v>
      </c>
      <c r="L535" s="2">
        <f>N535/((1948.03)*(1-EXP(-(0.015672)*I535))^(1.40829))</f>
        <v>0.74499177396885474</v>
      </c>
      <c r="M535" s="1">
        <v>14.8</v>
      </c>
      <c r="N535" s="1">
        <v>142</v>
      </c>
      <c r="O535" s="1">
        <v>34.6</v>
      </c>
      <c r="P535" s="1">
        <v>4.5999999999999996</v>
      </c>
      <c r="Q535" s="1">
        <v>4.5</v>
      </c>
      <c r="R535" s="1">
        <v>9.3000000000000007</v>
      </c>
      <c r="S535" s="1">
        <v>5.9</v>
      </c>
      <c r="X535" s="1">
        <v>0.1</v>
      </c>
      <c r="Y535" s="1">
        <v>1.1000000000000001</v>
      </c>
      <c r="Z535" s="1">
        <v>1.2</v>
      </c>
      <c r="AA535" s="1">
        <v>1.2</v>
      </c>
      <c r="AC535" s="1">
        <v>14.4</v>
      </c>
      <c r="AG535" s="1">
        <v>1.1000000000000001</v>
      </c>
      <c r="AI535" s="1">
        <v>7.1</v>
      </c>
      <c r="AJ535" s="1" t="s">
        <v>406</v>
      </c>
      <c r="AK535" s="19">
        <v>61</v>
      </c>
      <c r="AL535" s="19">
        <v>87</v>
      </c>
      <c r="AN535" s="3">
        <v>1983</v>
      </c>
      <c r="AQ535">
        <v>80611</v>
      </c>
      <c r="AR535" s="1" t="s">
        <v>4872</v>
      </c>
    </row>
    <row r="536" spans="1:44" x14ac:dyDescent="0.25">
      <c r="A536" s="1">
        <v>1029</v>
      </c>
      <c r="B536" s="1" t="s">
        <v>1233</v>
      </c>
      <c r="C536" s="1">
        <v>101</v>
      </c>
      <c r="D536" s="33" t="s">
        <v>851</v>
      </c>
      <c r="F536" s="1" t="s">
        <v>445</v>
      </c>
      <c r="G536" s="1">
        <v>10</v>
      </c>
      <c r="H536" s="1">
        <v>110</v>
      </c>
      <c r="I536" s="1">
        <v>14.8</v>
      </c>
      <c r="J536" s="1">
        <v>17.5</v>
      </c>
      <c r="K536" s="3">
        <v>657</v>
      </c>
      <c r="L536" s="2">
        <f>N536/((1948.03)*(1-EXP(-(0.015672)*I536))^(1.40829))</f>
        <v>0.69814634207028503</v>
      </c>
      <c r="M536" s="1">
        <v>15.8</v>
      </c>
      <c r="N536" s="1">
        <v>148</v>
      </c>
      <c r="O536" s="1">
        <v>39.6</v>
      </c>
      <c r="P536" s="1">
        <v>5</v>
      </c>
      <c r="Q536" s="1">
        <v>5.7</v>
      </c>
      <c r="R536" s="1">
        <v>8.5</v>
      </c>
      <c r="S536" s="1">
        <v>7.1</v>
      </c>
      <c r="X536" s="1">
        <v>0.1</v>
      </c>
      <c r="Y536" s="1">
        <v>1.2</v>
      </c>
      <c r="Z536" s="1">
        <v>1.3</v>
      </c>
      <c r="AA536" s="1">
        <v>1.3</v>
      </c>
      <c r="AC536" s="1">
        <v>14.8</v>
      </c>
      <c r="AG536" s="1">
        <v>1.2</v>
      </c>
      <c r="AI536" s="1">
        <v>7.1</v>
      </c>
      <c r="AJ536" s="1" t="s">
        <v>406</v>
      </c>
      <c r="AK536" s="19">
        <v>61</v>
      </c>
      <c r="AL536" s="19">
        <v>87</v>
      </c>
      <c r="AN536" s="3">
        <v>1983</v>
      </c>
      <c r="AQ536">
        <v>80611</v>
      </c>
      <c r="AR536" s="1" t="s">
        <v>4872</v>
      </c>
    </row>
    <row r="537" spans="1:44" x14ac:dyDescent="0.25">
      <c r="A537" s="1">
        <v>1030</v>
      </c>
      <c r="B537" s="1" t="s">
        <v>1233</v>
      </c>
      <c r="C537" s="1">
        <v>101</v>
      </c>
      <c r="D537" s="33" t="s">
        <v>851</v>
      </c>
      <c r="F537" s="1" t="s">
        <v>445</v>
      </c>
      <c r="G537" s="1">
        <v>10</v>
      </c>
      <c r="H537" s="1">
        <v>130</v>
      </c>
      <c r="I537" s="1">
        <v>15.7</v>
      </c>
      <c r="J537" s="1">
        <v>19.5</v>
      </c>
      <c r="K537" s="3">
        <v>519</v>
      </c>
      <c r="L537" s="2">
        <f>N537/((1948.03)*(1-EXP(-(0.015672)*I537))^(1.40829))</f>
        <v>0.68366821057566518</v>
      </c>
      <c r="M537" s="1">
        <v>15.5</v>
      </c>
      <c r="N537" s="1">
        <v>156</v>
      </c>
      <c r="O537" s="1">
        <v>43.3</v>
      </c>
      <c r="P537" s="1">
        <v>5.2</v>
      </c>
      <c r="Q537" s="1">
        <v>6.2</v>
      </c>
      <c r="R537" s="1">
        <v>8.1999999999999993</v>
      </c>
      <c r="S537" s="1">
        <v>7.8</v>
      </c>
      <c r="X537" s="1">
        <v>0.1</v>
      </c>
      <c r="Y537" s="1">
        <v>1.3</v>
      </c>
      <c r="Z537" s="1">
        <v>1.4</v>
      </c>
      <c r="AA537" s="1">
        <v>1.4</v>
      </c>
      <c r="AC537" s="1">
        <v>15.2</v>
      </c>
      <c r="AG537" s="1">
        <v>1.2</v>
      </c>
      <c r="AI537" s="1">
        <v>7.2</v>
      </c>
      <c r="AJ537" s="1" t="s">
        <v>406</v>
      </c>
      <c r="AK537" s="19">
        <v>61</v>
      </c>
      <c r="AL537" s="19">
        <v>87</v>
      </c>
      <c r="AN537" s="3">
        <v>1983</v>
      </c>
      <c r="AQ537">
        <v>80611</v>
      </c>
      <c r="AR537" s="1" t="s">
        <v>4872</v>
      </c>
    </row>
    <row r="538" spans="1:44" x14ac:dyDescent="0.25">
      <c r="A538" s="1">
        <v>1031</v>
      </c>
      <c r="B538" s="1" t="s">
        <v>1233</v>
      </c>
      <c r="C538" s="1">
        <v>101</v>
      </c>
      <c r="D538" s="33" t="s">
        <v>851</v>
      </c>
      <c r="F538" s="1" t="s">
        <v>445</v>
      </c>
      <c r="G538" s="1">
        <v>10</v>
      </c>
      <c r="H538" s="1">
        <v>150</v>
      </c>
      <c r="I538" s="1">
        <v>16</v>
      </c>
      <c r="J538" s="1">
        <v>22.4</v>
      </c>
      <c r="K538" s="3">
        <v>397</v>
      </c>
      <c r="L538" s="2">
        <f>N538/((1948.03)*(1-EXP(-(0.015672)*I538))^(1.40829))</f>
        <v>0.65495871546856044</v>
      </c>
      <c r="M538" s="1">
        <v>15.4</v>
      </c>
      <c r="N538" s="1">
        <v>153</v>
      </c>
      <c r="O538" s="1">
        <v>45.3</v>
      </c>
      <c r="P538" s="1">
        <v>5.2</v>
      </c>
      <c r="Q538" s="1">
        <v>6.8</v>
      </c>
      <c r="R538" s="1">
        <v>7.8</v>
      </c>
      <c r="S538" s="1">
        <v>9</v>
      </c>
      <c r="X538" s="1">
        <v>0.2</v>
      </c>
      <c r="Y538" s="1">
        <v>1.3</v>
      </c>
      <c r="Z538" s="1">
        <v>1.5</v>
      </c>
      <c r="AA538" s="1">
        <v>1.5</v>
      </c>
      <c r="AC538" s="1">
        <v>15.6</v>
      </c>
      <c r="AG538" s="1">
        <v>1.2</v>
      </c>
      <c r="AI538" s="1">
        <v>7.3</v>
      </c>
      <c r="AJ538" s="1" t="s">
        <v>406</v>
      </c>
      <c r="AK538" s="19">
        <v>61</v>
      </c>
      <c r="AL538" s="19">
        <v>87</v>
      </c>
      <c r="AN538" s="3">
        <v>1983</v>
      </c>
      <c r="AQ538">
        <v>80611</v>
      </c>
      <c r="AR538" s="1" t="s">
        <v>4872</v>
      </c>
    </row>
    <row r="539" spans="1:44" x14ac:dyDescent="0.25">
      <c r="A539" s="1">
        <v>1032</v>
      </c>
      <c r="B539" s="1" t="s">
        <v>1233</v>
      </c>
      <c r="C539" s="1">
        <v>101</v>
      </c>
      <c r="D539" s="33" t="s">
        <v>851</v>
      </c>
      <c r="F539" s="1" t="s">
        <v>445</v>
      </c>
      <c r="G539" s="1">
        <v>10</v>
      </c>
      <c r="H539" s="1">
        <v>170</v>
      </c>
      <c r="I539" s="1">
        <v>16.2</v>
      </c>
      <c r="J539" s="1">
        <v>24.1</v>
      </c>
      <c r="K539" s="3">
        <v>337</v>
      </c>
      <c r="L539" s="2">
        <f>N539/((1948.03)*(1-EXP(-(0.015672)*I539))^(1.40829))</f>
        <v>0.61966977458574835</v>
      </c>
      <c r="M539" s="1">
        <v>15.1</v>
      </c>
      <c r="N539" s="1">
        <v>147</v>
      </c>
      <c r="O539" s="1">
        <v>45.3</v>
      </c>
      <c r="P539" s="1">
        <v>4.9000000000000004</v>
      </c>
      <c r="Q539" s="1">
        <v>7.2</v>
      </c>
      <c r="R539" s="1">
        <v>7.3</v>
      </c>
      <c r="S539" s="1">
        <v>9.6999999999999993</v>
      </c>
      <c r="X539" s="1">
        <v>0.2</v>
      </c>
      <c r="Y539" s="1">
        <v>1.4</v>
      </c>
      <c r="Z539" s="1">
        <v>1.6</v>
      </c>
      <c r="AA539" s="1">
        <v>1.6</v>
      </c>
      <c r="AC539" s="1">
        <v>16.100000000000001</v>
      </c>
      <c r="AG539" s="1">
        <v>1.2</v>
      </c>
      <c r="AI539" s="1">
        <v>7.5</v>
      </c>
      <c r="AJ539" s="1" t="s">
        <v>406</v>
      </c>
      <c r="AK539" s="19">
        <v>61</v>
      </c>
      <c r="AL539" s="19">
        <v>87</v>
      </c>
      <c r="AN539" s="3">
        <v>1983</v>
      </c>
      <c r="AQ539">
        <v>80611</v>
      </c>
      <c r="AR539" s="1" t="s">
        <v>4872</v>
      </c>
    </row>
    <row r="540" spans="1:44" x14ac:dyDescent="0.25">
      <c r="A540" s="1">
        <v>1033</v>
      </c>
      <c r="B540" s="1" t="s">
        <v>1233</v>
      </c>
      <c r="C540" s="1">
        <v>101</v>
      </c>
      <c r="D540" s="33" t="s">
        <v>851</v>
      </c>
      <c r="F540" s="1" t="s">
        <v>445</v>
      </c>
      <c r="G540" s="1">
        <v>10</v>
      </c>
      <c r="H540" s="1">
        <v>190</v>
      </c>
      <c r="I540" s="1">
        <v>16.3</v>
      </c>
      <c r="J540" s="1">
        <v>25</v>
      </c>
      <c r="K540" s="3">
        <v>281</v>
      </c>
      <c r="L540" s="2">
        <f>N540/((1948.03)*(1-EXP(-(0.015672)*I540))^(1.40829))</f>
        <v>0.56895385540297183</v>
      </c>
      <c r="M540" s="1">
        <v>13.8</v>
      </c>
      <c r="N540" s="1">
        <v>136</v>
      </c>
      <c r="O540" s="1">
        <v>41.9</v>
      </c>
      <c r="P540" s="1">
        <v>4.5</v>
      </c>
      <c r="Q540" s="1">
        <v>7.5</v>
      </c>
      <c r="R540" s="1">
        <v>6.9</v>
      </c>
      <c r="S540" s="1">
        <v>9.1</v>
      </c>
      <c r="X540" s="1">
        <v>0.2</v>
      </c>
      <c r="Y540" s="1">
        <v>1.5</v>
      </c>
      <c r="Z540" s="1">
        <v>1.7</v>
      </c>
      <c r="AA540" s="1">
        <v>1.7</v>
      </c>
      <c r="AC540" s="1">
        <v>15.9</v>
      </c>
      <c r="AG540" s="1">
        <v>1.1000000000000001</v>
      </c>
      <c r="AI540" s="1">
        <v>7.6</v>
      </c>
      <c r="AJ540" s="1" t="s">
        <v>406</v>
      </c>
      <c r="AK540" s="19">
        <v>61</v>
      </c>
      <c r="AL540" s="19">
        <v>87</v>
      </c>
      <c r="AN540" s="3">
        <v>1983</v>
      </c>
      <c r="AQ540">
        <v>80611</v>
      </c>
      <c r="AR540" s="1" t="s">
        <v>4872</v>
      </c>
    </row>
    <row r="541" spans="1:44" x14ac:dyDescent="0.25">
      <c r="A541" s="1">
        <v>1034</v>
      </c>
      <c r="B541" s="1" t="s">
        <v>1233</v>
      </c>
      <c r="C541" s="1">
        <v>101</v>
      </c>
      <c r="D541" s="33" t="s">
        <v>851</v>
      </c>
      <c r="F541" s="1" t="s">
        <v>445</v>
      </c>
      <c r="G541" s="1">
        <v>10</v>
      </c>
      <c r="H541" s="1">
        <v>210</v>
      </c>
      <c r="I541" s="1">
        <v>16.3</v>
      </c>
      <c r="J541" s="1">
        <v>26</v>
      </c>
      <c r="K541" s="3">
        <v>227</v>
      </c>
      <c r="L541" s="2">
        <f>N541/((1948.03)*(1-EXP(-(0.015672)*I541))^(1.40829))</f>
        <v>0.51875204463212132</v>
      </c>
      <c r="M541" s="1">
        <v>12.5</v>
      </c>
      <c r="N541" s="1">
        <v>124</v>
      </c>
      <c r="O541" s="1">
        <v>38</v>
      </c>
      <c r="P541" s="1">
        <v>4</v>
      </c>
      <c r="Q541" s="1">
        <v>6.4</v>
      </c>
      <c r="R541" s="1">
        <v>6.2</v>
      </c>
      <c r="S541" s="1">
        <v>8.8000000000000007</v>
      </c>
      <c r="X541" s="1">
        <v>0.2</v>
      </c>
      <c r="Y541" s="1">
        <v>1.6</v>
      </c>
      <c r="Z541" s="1">
        <v>1.8</v>
      </c>
      <c r="AA541" s="1">
        <v>1.8</v>
      </c>
      <c r="AC541" s="1">
        <v>15.7</v>
      </c>
      <c r="AG541" s="1">
        <v>1</v>
      </c>
      <c r="AI541" s="1">
        <v>7.5</v>
      </c>
      <c r="AJ541" s="1" t="s">
        <v>406</v>
      </c>
      <c r="AK541" s="19">
        <v>61</v>
      </c>
      <c r="AL541" s="19">
        <v>87</v>
      </c>
      <c r="AN541" s="3">
        <v>1983</v>
      </c>
      <c r="AQ541">
        <v>80611</v>
      </c>
      <c r="AR541" s="1" t="s">
        <v>4872</v>
      </c>
    </row>
    <row r="542" spans="1:44" x14ac:dyDescent="0.25">
      <c r="A542" s="1">
        <v>1035</v>
      </c>
      <c r="B542" s="1" t="s">
        <v>1233</v>
      </c>
      <c r="C542" s="1">
        <v>101</v>
      </c>
      <c r="D542" s="33" t="s">
        <v>851</v>
      </c>
      <c r="F542" s="1" t="s">
        <v>445</v>
      </c>
      <c r="G542" s="1">
        <v>10</v>
      </c>
      <c r="H542" s="1">
        <v>230</v>
      </c>
      <c r="I542" s="1">
        <v>16.3</v>
      </c>
      <c r="J542" s="1">
        <v>26.2</v>
      </c>
      <c r="K542" s="3">
        <v>182</v>
      </c>
      <c r="L542" s="2">
        <f>N542/((1948.03)*(1-EXP(-(0.015672)*I542))^(1.40829))</f>
        <v>0.46018326539946253</v>
      </c>
      <c r="M542" s="1">
        <v>10.7</v>
      </c>
      <c r="N542" s="1">
        <v>110</v>
      </c>
      <c r="O542" s="1">
        <v>32.700000000000003</v>
      </c>
      <c r="P542" s="1">
        <v>3.4</v>
      </c>
      <c r="Q542" s="1">
        <v>5.9</v>
      </c>
      <c r="R542" s="1">
        <v>5.3</v>
      </c>
      <c r="S542" s="1">
        <v>7.9</v>
      </c>
      <c r="X542" s="1">
        <v>0.2</v>
      </c>
      <c r="Y542" s="1">
        <v>1.7</v>
      </c>
      <c r="Z542" s="1">
        <v>1.9</v>
      </c>
      <c r="AA542" s="1">
        <v>1.9</v>
      </c>
      <c r="AC542" s="1">
        <v>15.5</v>
      </c>
      <c r="AG542" s="1">
        <v>0.8</v>
      </c>
      <c r="AI542" s="1">
        <v>7.4</v>
      </c>
      <c r="AJ542" s="1" t="s">
        <v>406</v>
      </c>
      <c r="AK542" s="19">
        <v>61</v>
      </c>
      <c r="AL542" s="19">
        <v>87</v>
      </c>
      <c r="AN542" s="3">
        <v>1983</v>
      </c>
      <c r="AQ542">
        <v>80611</v>
      </c>
      <c r="AR542" s="1" t="s">
        <v>4872</v>
      </c>
    </row>
    <row r="543" spans="1:44" x14ac:dyDescent="0.25">
      <c r="A543" s="1">
        <v>1036</v>
      </c>
      <c r="B543" s="1" t="s">
        <v>1233</v>
      </c>
      <c r="C543" s="1">
        <v>101</v>
      </c>
      <c r="D543" s="33" t="s">
        <v>851</v>
      </c>
      <c r="F543" s="1" t="s">
        <v>445</v>
      </c>
      <c r="G543" s="1">
        <v>10</v>
      </c>
      <c r="H543" s="1">
        <v>250</v>
      </c>
      <c r="I543" s="1">
        <v>16.3</v>
      </c>
      <c r="J543" s="1">
        <v>26.3</v>
      </c>
      <c r="K543" s="3">
        <v>151</v>
      </c>
      <c r="L543" s="2">
        <f>N543/((1948.03)*(1-EXP(-(0.015672)*I543))^(1.40829))</f>
        <v>0.35559615962685737</v>
      </c>
      <c r="M543" s="1">
        <v>8.1999999999999993</v>
      </c>
      <c r="N543" s="1">
        <v>85</v>
      </c>
      <c r="O543" s="1">
        <v>24.5</v>
      </c>
      <c r="P543" s="1">
        <v>2.7</v>
      </c>
      <c r="Q543" s="1">
        <v>4.9000000000000004</v>
      </c>
      <c r="R543" s="1">
        <v>4.7</v>
      </c>
      <c r="S543" s="1">
        <v>5.7</v>
      </c>
      <c r="X543" s="1">
        <v>0.2</v>
      </c>
      <c r="Y543" s="1">
        <v>1.8</v>
      </c>
      <c r="Z543" s="1">
        <v>2</v>
      </c>
      <c r="AA543" s="1">
        <v>2</v>
      </c>
      <c r="AC543" s="1">
        <v>15.4</v>
      </c>
      <c r="AG543" s="1">
        <v>0.7</v>
      </c>
      <c r="AI543" s="1">
        <v>7.3</v>
      </c>
      <c r="AJ543" s="1" t="s">
        <v>406</v>
      </c>
      <c r="AK543" s="19">
        <v>61</v>
      </c>
      <c r="AL543" s="19">
        <v>87</v>
      </c>
      <c r="AN543" s="3">
        <v>1983</v>
      </c>
      <c r="AQ543">
        <v>80611</v>
      </c>
      <c r="AR543" s="1" t="s">
        <v>4872</v>
      </c>
    </row>
    <row r="544" spans="1:44" x14ac:dyDescent="0.25">
      <c r="A544" s="1">
        <v>1037</v>
      </c>
      <c r="B544" s="1" t="s">
        <v>1233</v>
      </c>
      <c r="C544" s="1">
        <v>101</v>
      </c>
      <c r="D544" s="33" t="s">
        <v>851</v>
      </c>
      <c r="F544" s="1" t="s">
        <v>445</v>
      </c>
      <c r="G544" s="1">
        <v>10</v>
      </c>
      <c r="H544" s="1">
        <v>270</v>
      </c>
      <c r="I544" s="1">
        <v>16.3</v>
      </c>
      <c r="J544" s="1">
        <v>26.5</v>
      </c>
      <c r="K544" s="3">
        <v>103</v>
      </c>
      <c r="L544" s="2">
        <f>N544/((1948.03)*(1-EXP(-(0.015672)*I544))^(1.40829))</f>
        <v>0.29284389616329431</v>
      </c>
      <c r="M544" s="1">
        <v>5.7</v>
      </c>
      <c r="N544" s="1">
        <v>70</v>
      </c>
      <c r="O544" s="1">
        <v>15.8</v>
      </c>
      <c r="P544" s="1">
        <v>1.8</v>
      </c>
      <c r="Q544" s="1">
        <v>3.6</v>
      </c>
      <c r="R544" s="1">
        <v>3.7</v>
      </c>
      <c r="S544" s="1">
        <v>4</v>
      </c>
      <c r="X544" s="1">
        <v>0.2</v>
      </c>
      <c r="Y544" s="1">
        <v>1.8</v>
      </c>
      <c r="Z544" s="1">
        <v>2</v>
      </c>
      <c r="AA544" s="1">
        <v>2</v>
      </c>
      <c r="AC544" s="1">
        <v>15.3</v>
      </c>
      <c r="AG544" s="1">
        <v>0.5</v>
      </c>
      <c r="AI544" s="1">
        <v>7.2</v>
      </c>
      <c r="AJ544" s="1" t="s">
        <v>406</v>
      </c>
      <c r="AK544" s="19">
        <v>61</v>
      </c>
      <c r="AL544" s="19">
        <v>87</v>
      </c>
      <c r="AN544" s="3">
        <v>1983</v>
      </c>
      <c r="AQ544">
        <v>80611</v>
      </c>
      <c r="AR544" s="1" t="s">
        <v>4872</v>
      </c>
    </row>
    <row r="545" spans="1:44" x14ac:dyDescent="0.25">
      <c r="A545" s="1">
        <v>1038</v>
      </c>
      <c r="B545" s="1" t="s">
        <v>1233</v>
      </c>
      <c r="C545" s="1">
        <v>101</v>
      </c>
      <c r="D545" s="33" t="s">
        <v>851</v>
      </c>
      <c r="F545" s="1" t="s">
        <v>445</v>
      </c>
      <c r="G545" s="1">
        <v>10</v>
      </c>
      <c r="H545" s="1">
        <v>290</v>
      </c>
      <c r="I545" s="1">
        <v>16.3</v>
      </c>
      <c r="J545" s="1">
        <v>26.7</v>
      </c>
      <c r="K545" s="3">
        <v>52</v>
      </c>
      <c r="L545" s="2">
        <f>N545/((1948.03)*(1-EXP(-(0.015672)*I545))^(1.40829))</f>
        <v>0.20917421154521024</v>
      </c>
      <c r="M545" s="1">
        <v>2.9</v>
      </c>
      <c r="N545" s="1">
        <v>50</v>
      </c>
      <c r="P545" s="1">
        <v>0.9</v>
      </c>
      <c r="Q545" s="1">
        <v>1.8</v>
      </c>
      <c r="R545" s="1">
        <v>1.9</v>
      </c>
      <c r="S545" s="1">
        <v>2.1</v>
      </c>
      <c r="X545" s="1">
        <v>0.2</v>
      </c>
      <c r="Y545" s="1">
        <v>1.9</v>
      </c>
      <c r="Z545" s="1">
        <v>2.1</v>
      </c>
      <c r="AA545" s="1">
        <v>2.1</v>
      </c>
      <c r="AC545" s="1">
        <v>15.2</v>
      </c>
      <c r="AG545" s="1">
        <v>0.3</v>
      </c>
      <c r="AI545" s="1">
        <v>7</v>
      </c>
      <c r="AJ545" s="1" t="s">
        <v>406</v>
      </c>
      <c r="AK545" s="19">
        <v>61</v>
      </c>
      <c r="AL545" s="19">
        <v>87</v>
      </c>
      <c r="AN545" s="3">
        <v>1983</v>
      </c>
      <c r="AQ545">
        <v>80611</v>
      </c>
      <c r="AR545" s="1" t="s">
        <v>4872</v>
      </c>
    </row>
    <row r="546" spans="1:44" x14ac:dyDescent="0.25">
      <c r="A546" s="1">
        <v>1040</v>
      </c>
      <c r="B546" s="1" t="s">
        <v>1215</v>
      </c>
      <c r="C546" s="1">
        <v>102</v>
      </c>
      <c r="D546" s="1" t="s">
        <v>5633</v>
      </c>
      <c r="E546" s="1" t="s">
        <v>740</v>
      </c>
      <c r="F546" s="1" t="s">
        <v>445</v>
      </c>
      <c r="G546" s="1">
        <v>11</v>
      </c>
      <c r="H546" s="1">
        <v>75</v>
      </c>
      <c r="I546" s="1">
        <v>7</v>
      </c>
      <c r="J546" s="1">
        <v>12.1</v>
      </c>
      <c r="K546" s="3">
        <v>517</v>
      </c>
      <c r="L546" s="2">
        <v>0.8</v>
      </c>
      <c r="O546" s="1">
        <v>77.834999999999994</v>
      </c>
      <c r="Q546" s="1">
        <v>39.497999999999998</v>
      </c>
      <c r="R546" s="1">
        <v>35.865000000000002</v>
      </c>
      <c r="AJ546" s="1" t="s">
        <v>406</v>
      </c>
      <c r="AK546" s="19">
        <v>55</v>
      </c>
      <c r="AL546" s="19">
        <v>64</v>
      </c>
      <c r="AN546" s="3">
        <v>1973</v>
      </c>
      <c r="AQ546">
        <v>80809</v>
      </c>
      <c r="AR546" s="1" t="s">
        <v>4876</v>
      </c>
    </row>
    <row r="547" spans="1:44" x14ac:dyDescent="0.25">
      <c r="A547" s="1">
        <v>1042</v>
      </c>
      <c r="B547" s="1" t="s">
        <v>1233</v>
      </c>
      <c r="C547" s="1">
        <v>101</v>
      </c>
      <c r="D547" s="1" t="s">
        <v>6483</v>
      </c>
      <c r="E547" s="1" t="s">
        <v>706</v>
      </c>
      <c r="F547" s="1" t="s">
        <v>445</v>
      </c>
      <c r="G547" s="1">
        <v>5</v>
      </c>
      <c r="H547" s="1">
        <v>26</v>
      </c>
      <c r="I547" s="1">
        <v>14.5</v>
      </c>
      <c r="J547" s="1">
        <v>13.3</v>
      </c>
      <c r="K547" s="3">
        <v>1568</v>
      </c>
      <c r="L547" s="2">
        <f>N547/((2111.2)*(1-EXP(-(0.024888)*I547))^(1.82531))</f>
        <v>0.59324355567208076</v>
      </c>
      <c r="N547" s="1">
        <v>141.6</v>
      </c>
      <c r="O547" s="1">
        <v>73.680000000000007</v>
      </c>
      <c r="Q547" s="1">
        <v>7.46</v>
      </c>
      <c r="R547" s="1">
        <v>5.47</v>
      </c>
      <c r="S547" s="1">
        <v>26.66</v>
      </c>
      <c r="AB547" s="1">
        <v>4.0999999999999996</v>
      </c>
      <c r="AD547" s="1">
        <v>0.4</v>
      </c>
      <c r="AE547" s="1">
        <v>1.47</v>
      </c>
      <c r="AF547" s="1">
        <v>1.87</v>
      </c>
      <c r="AG547" s="1">
        <v>9.1</v>
      </c>
      <c r="AI547" s="1">
        <v>1.47</v>
      </c>
      <c r="AJ547" s="28" t="s">
        <v>406</v>
      </c>
      <c r="AK547" s="19">
        <v>55</v>
      </c>
      <c r="AL547" s="19">
        <v>83</v>
      </c>
      <c r="AN547" s="3">
        <v>1966</v>
      </c>
      <c r="AQ547">
        <v>80809</v>
      </c>
      <c r="AR547" s="1" t="s">
        <v>4880</v>
      </c>
    </row>
    <row r="548" spans="1:44" x14ac:dyDescent="0.25">
      <c r="A548" s="1">
        <v>1043</v>
      </c>
      <c r="B548" s="1" t="s">
        <v>3916</v>
      </c>
      <c r="C548" s="1">
        <v>124</v>
      </c>
      <c r="D548" s="1" t="s">
        <v>6514</v>
      </c>
      <c r="E548" s="1" t="s">
        <v>706</v>
      </c>
      <c r="F548" s="1" t="s">
        <v>445</v>
      </c>
      <c r="G548" s="1">
        <v>6</v>
      </c>
      <c r="H548" s="1">
        <v>29</v>
      </c>
      <c r="I548" s="1">
        <v>15.6</v>
      </c>
      <c r="J548" s="1">
        <v>12.7</v>
      </c>
      <c r="K548" s="3">
        <v>1284</v>
      </c>
      <c r="L548" s="2">
        <f>N548/((17848.7)*(1-EXP(-(0.003475)*I548))^(1.61462))</f>
        <v>0.71234031764855232</v>
      </c>
      <c r="M548" s="1">
        <v>17.600000000000001</v>
      </c>
      <c r="N548" s="1">
        <v>110</v>
      </c>
      <c r="O548" s="1">
        <v>76.87</v>
      </c>
      <c r="Q548" s="1">
        <v>10.64</v>
      </c>
      <c r="R548" s="1">
        <v>2.06</v>
      </c>
      <c r="S548" s="1">
        <v>20.329999999999998</v>
      </c>
      <c r="Y548" s="1">
        <v>1.1399999999999999</v>
      </c>
      <c r="AB548" s="1">
        <v>1.04</v>
      </c>
      <c r="AD548" s="1">
        <v>10.6</v>
      </c>
      <c r="AE548" s="1">
        <v>1.52</v>
      </c>
      <c r="AF548" s="1">
        <v>12.12</v>
      </c>
      <c r="AG548" s="1">
        <v>0.4</v>
      </c>
      <c r="AI548" s="1">
        <v>5.54</v>
      </c>
      <c r="AJ548" s="28" t="s">
        <v>406</v>
      </c>
      <c r="AK548" s="19">
        <v>55</v>
      </c>
      <c r="AL548" s="19">
        <v>83</v>
      </c>
      <c r="AN548" s="3">
        <v>1966</v>
      </c>
      <c r="AQ548">
        <v>80809</v>
      </c>
      <c r="AR548" s="1" t="s">
        <v>4880</v>
      </c>
    </row>
    <row r="549" spans="1:44" x14ac:dyDescent="0.25">
      <c r="A549" s="1">
        <v>1044</v>
      </c>
      <c r="B549" s="1" t="s">
        <v>744</v>
      </c>
      <c r="C549" s="1">
        <v>125</v>
      </c>
      <c r="D549" s="1" t="s">
        <v>6141</v>
      </c>
      <c r="E549" s="1" t="s">
        <v>706</v>
      </c>
      <c r="F549" s="1" t="s">
        <v>1254</v>
      </c>
      <c r="G549" s="1">
        <v>7</v>
      </c>
      <c r="H549" s="1">
        <v>23</v>
      </c>
      <c r="I549" s="1">
        <v>11.6</v>
      </c>
      <c r="J549" s="1">
        <v>10.199999999999999</v>
      </c>
      <c r="K549" s="3">
        <v>2096</v>
      </c>
      <c r="L549" s="1">
        <v>0.9</v>
      </c>
      <c r="O549" s="1">
        <v>73.2</v>
      </c>
      <c r="Q549" s="1">
        <v>11.92</v>
      </c>
      <c r="R549" s="1">
        <v>2.4500000000000002</v>
      </c>
      <c r="S549" s="1">
        <v>26.58</v>
      </c>
      <c r="AB549" s="1">
        <v>0.95</v>
      </c>
      <c r="AD549" s="1">
        <v>2.2799999999999998</v>
      </c>
      <c r="AE549" s="1">
        <v>1.44</v>
      </c>
      <c r="AF549" s="1">
        <v>3.72</v>
      </c>
      <c r="AG549" s="1">
        <v>3.99</v>
      </c>
      <c r="AI549" s="1">
        <v>7.23</v>
      </c>
      <c r="AJ549" s="28" t="s">
        <v>406</v>
      </c>
      <c r="AK549" s="19">
        <v>55</v>
      </c>
      <c r="AL549" s="19">
        <v>83</v>
      </c>
      <c r="AN549" s="3">
        <v>1966</v>
      </c>
      <c r="AQ549">
        <v>80809</v>
      </c>
      <c r="AR549" s="1" t="s">
        <v>4880</v>
      </c>
    </row>
    <row r="550" spans="1:44" x14ac:dyDescent="0.25">
      <c r="A550" s="1">
        <v>1046</v>
      </c>
      <c r="B550" s="1" t="s">
        <v>1233</v>
      </c>
      <c r="C550" s="1">
        <v>101</v>
      </c>
      <c r="D550" s="1" t="s">
        <v>5627</v>
      </c>
      <c r="F550" s="33" t="s">
        <v>859</v>
      </c>
      <c r="G550" s="1">
        <v>6</v>
      </c>
      <c r="H550" s="1">
        <v>21</v>
      </c>
      <c r="I550" s="1">
        <v>9.6999999999999993</v>
      </c>
      <c r="J550" s="1">
        <v>10.8</v>
      </c>
      <c r="K550" s="3">
        <v>2805</v>
      </c>
      <c r="L550" s="2">
        <f>N550/((1963.5)*(1-EXP(-(0.024337)*I550))^(1.76926))</f>
        <v>1.0159808203886393</v>
      </c>
      <c r="M550" s="1">
        <v>25.6</v>
      </c>
      <c r="N550" s="1">
        <v>126.4</v>
      </c>
      <c r="O550" s="1">
        <v>47.28</v>
      </c>
      <c r="P550" s="1">
        <v>5.33</v>
      </c>
      <c r="Q550" s="1">
        <v>10.49</v>
      </c>
      <c r="R550" s="1">
        <v>6.53</v>
      </c>
      <c r="S550" s="1">
        <v>12.135999999999999</v>
      </c>
      <c r="AG550" s="1">
        <v>6.36</v>
      </c>
      <c r="AJ550" s="28" t="s">
        <v>406</v>
      </c>
      <c r="AK550" s="19">
        <v>51.3</v>
      </c>
      <c r="AL550" s="19">
        <v>128</v>
      </c>
      <c r="AN550" s="3">
        <v>1975</v>
      </c>
      <c r="AO550" s="1">
        <v>10</v>
      </c>
      <c r="AQ550">
        <v>80901</v>
      </c>
      <c r="AR550" s="1" t="s">
        <v>4881</v>
      </c>
    </row>
    <row r="551" spans="1:44" x14ac:dyDescent="0.25">
      <c r="A551" s="1">
        <v>1048</v>
      </c>
      <c r="B551" s="1" t="s">
        <v>1233</v>
      </c>
      <c r="C551" s="1">
        <v>101</v>
      </c>
      <c r="D551" s="1" t="s">
        <v>6515</v>
      </c>
      <c r="F551" s="1" t="s">
        <v>445</v>
      </c>
      <c r="G551" s="1">
        <v>6</v>
      </c>
      <c r="H551" s="1">
        <v>70</v>
      </c>
      <c r="I551" s="1">
        <v>27.7</v>
      </c>
      <c r="J551" s="1">
        <v>25.8</v>
      </c>
      <c r="K551" s="3">
        <v>616</v>
      </c>
      <c r="L551" s="2">
        <f>N551/((1963.5)*(1-EXP(-(0.024337)*I551))^(1.76926))</f>
        <v>0.69997118411122339</v>
      </c>
      <c r="M551" s="1">
        <v>31.7</v>
      </c>
      <c r="N551" s="1">
        <v>389.6</v>
      </c>
      <c r="O551" s="1">
        <v>167.8</v>
      </c>
      <c r="Q551" s="1">
        <v>11.1</v>
      </c>
      <c r="R551" s="1">
        <v>5.5</v>
      </c>
      <c r="AB551" s="1">
        <v>0.94</v>
      </c>
      <c r="AG551" s="1">
        <v>2</v>
      </c>
      <c r="AI551" s="1">
        <v>9.1</v>
      </c>
      <c r="AJ551" s="1" t="s">
        <v>406</v>
      </c>
      <c r="AK551" s="19">
        <v>56</v>
      </c>
      <c r="AL551" s="19">
        <v>90.1</v>
      </c>
      <c r="AN551" s="3">
        <v>1982</v>
      </c>
      <c r="AQ551">
        <v>80444</v>
      </c>
      <c r="AR551" s="1" t="s">
        <v>3378</v>
      </c>
    </row>
    <row r="552" spans="1:44" x14ac:dyDescent="0.25">
      <c r="A552" s="1">
        <v>1049</v>
      </c>
      <c r="B552" s="1" t="s">
        <v>1233</v>
      </c>
      <c r="C552" s="1">
        <v>101</v>
      </c>
      <c r="D552" s="1" t="s">
        <v>6483</v>
      </c>
      <c r="G552" s="1">
        <v>6</v>
      </c>
      <c r="H552" s="1">
        <v>70</v>
      </c>
      <c r="I552" s="1">
        <v>24.8</v>
      </c>
      <c r="J552" s="1">
        <v>24.7</v>
      </c>
      <c r="K552" s="3">
        <v>848</v>
      </c>
      <c r="L552" s="2">
        <f>N552/((1963.5)*(1-EXP(-(0.024337)*I552))^(1.76926))</f>
        <v>0.82258357521626724</v>
      </c>
      <c r="M552" s="1">
        <v>36.5</v>
      </c>
      <c r="N552" s="1">
        <v>398.1</v>
      </c>
      <c r="O552" s="1">
        <v>169.7</v>
      </c>
      <c r="Q552" s="1">
        <v>13.4</v>
      </c>
      <c r="R552" s="1">
        <v>6.5</v>
      </c>
      <c r="AB552" s="1">
        <v>1.33</v>
      </c>
      <c r="AG552" s="1">
        <v>2.2000000000000002</v>
      </c>
      <c r="AI552" s="1">
        <v>11.2</v>
      </c>
      <c r="AJ552" s="1" t="s">
        <v>406</v>
      </c>
      <c r="AK552" s="19">
        <v>56</v>
      </c>
      <c r="AL552" s="19">
        <v>90.1</v>
      </c>
      <c r="AN552" s="3">
        <v>1982</v>
      </c>
      <c r="AQ552">
        <v>80444</v>
      </c>
      <c r="AR552" s="1" t="s">
        <v>3378</v>
      </c>
    </row>
    <row r="553" spans="1:44" x14ac:dyDescent="0.25">
      <c r="A553" s="1">
        <v>1050</v>
      </c>
      <c r="B553" s="1" t="s">
        <v>1233</v>
      </c>
      <c r="C553" s="1">
        <v>101</v>
      </c>
      <c r="D553" s="1" t="s">
        <v>6483</v>
      </c>
      <c r="G553" s="1">
        <v>6</v>
      </c>
      <c r="H553" s="1">
        <v>50</v>
      </c>
      <c r="I553" s="1">
        <v>20</v>
      </c>
      <c r="J553" s="1">
        <v>19.7</v>
      </c>
      <c r="K553" s="3">
        <v>1442</v>
      </c>
      <c r="L553" s="2">
        <f>N553/((1963.5)*(1-EXP(-(0.024337)*I553))^(1.76926))</f>
        <v>0.99375629785397657</v>
      </c>
      <c r="M553" s="1">
        <v>39.200000000000003</v>
      </c>
      <c r="N553" s="1">
        <v>361.1</v>
      </c>
      <c r="O553" s="1">
        <v>152.9</v>
      </c>
      <c r="Q553" s="1">
        <v>13.2</v>
      </c>
      <c r="R553" s="1">
        <v>6.8</v>
      </c>
      <c r="AB553" s="1">
        <v>0.95</v>
      </c>
      <c r="AG553" s="1">
        <v>1.8</v>
      </c>
      <c r="AI553" s="1">
        <v>6.4</v>
      </c>
      <c r="AJ553" s="1" t="s">
        <v>406</v>
      </c>
      <c r="AK553" s="19">
        <v>56</v>
      </c>
      <c r="AL553" s="19">
        <v>90.1</v>
      </c>
      <c r="AN553" s="3">
        <v>1982</v>
      </c>
      <c r="AQ553">
        <v>80444</v>
      </c>
      <c r="AR553" s="1" t="s">
        <v>3378</v>
      </c>
    </row>
    <row r="554" spans="1:44" x14ac:dyDescent="0.25">
      <c r="A554" s="1">
        <v>1051</v>
      </c>
      <c r="B554" s="1" t="s">
        <v>1233</v>
      </c>
      <c r="C554" s="1">
        <v>101</v>
      </c>
      <c r="D554" s="1" t="s">
        <v>6483</v>
      </c>
      <c r="G554" s="1">
        <v>7</v>
      </c>
      <c r="H554" s="1">
        <v>90</v>
      </c>
      <c r="I554" s="1">
        <v>25.5</v>
      </c>
      <c r="J554" s="1">
        <v>23.2</v>
      </c>
      <c r="K554" s="3">
        <v>736</v>
      </c>
      <c r="L554" s="2">
        <f>N554/((1824.17)*(1-EXP(-(0.023514)*I554))^(1.69151))</f>
        <v>0.74719991003864428</v>
      </c>
      <c r="M554" s="1">
        <v>31.1</v>
      </c>
      <c r="N554" s="1">
        <v>354.4</v>
      </c>
      <c r="O554" s="1">
        <v>154.6</v>
      </c>
      <c r="Q554" s="1">
        <v>10.5</v>
      </c>
      <c r="R554" s="1">
        <v>5.3</v>
      </c>
      <c r="AB554" s="1">
        <v>0.83</v>
      </c>
      <c r="AG554" s="1">
        <v>1.8</v>
      </c>
      <c r="AI554" s="1">
        <v>8.8000000000000007</v>
      </c>
      <c r="AJ554" s="1" t="s">
        <v>406</v>
      </c>
      <c r="AK554" s="19">
        <v>56</v>
      </c>
      <c r="AL554" s="19">
        <v>90.1</v>
      </c>
      <c r="AN554" s="3">
        <v>1982</v>
      </c>
      <c r="AQ554">
        <v>80444</v>
      </c>
      <c r="AR554" s="1" t="s">
        <v>3378</v>
      </c>
    </row>
    <row r="555" spans="1:44" x14ac:dyDescent="0.25">
      <c r="A555" s="1">
        <v>1052</v>
      </c>
      <c r="B555" s="1" t="s">
        <v>1233</v>
      </c>
      <c r="C555" s="1">
        <v>101</v>
      </c>
      <c r="D555" s="1" t="s">
        <v>6004</v>
      </c>
      <c r="G555" s="1">
        <v>7</v>
      </c>
      <c r="H555" s="1">
        <v>90</v>
      </c>
      <c r="I555" s="1">
        <v>22.4</v>
      </c>
      <c r="J555" s="1">
        <v>33.6</v>
      </c>
      <c r="K555" s="3">
        <v>274</v>
      </c>
      <c r="L555" s="2">
        <f>N555/((1668.67)*(1-EXP(-(0.022864)*I555))^(1.61028))</f>
        <v>0.5956189169819055</v>
      </c>
      <c r="M555" s="1">
        <v>22.9</v>
      </c>
      <c r="N555" s="1">
        <v>228</v>
      </c>
      <c r="O555" s="1">
        <v>91.9</v>
      </c>
      <c r="Q555" s="1">
        <v>15.8</v>
      </c>
      <c r="R555" s="1">
        <v>4.2</v>
      </c>
      <c r="AB555" s="1">
        <v>1.07</v>
      </c>
      <c r="AG555" s="1">
        <v>0.14000000000000001</v>
      </c>
      <c r="AI555" s="1">
        <v>6.8</v>
      </c>
      <c r="AJ555" s="1" t="s">
        <v>406</v>
      </c>
      <c r="AK555" s="19">
        <v>56</v>
      </c>
      <c r="AL555" s="19">
        <v>90.1</v>
      </c>
      <c r="AN555" s="3">
        <v>1982</v>
      </c>
      <c r="AQ555">
        <v>80444</v>
      </c>
      <c r="AR555" s="1" t="s">
        <v>3378</v>
      </c>
    </row>
    <row r="556" spans="1:44" x14ac:dyDescent="0.25">
      <c r="A556" s="1">
        <v>1053</v>
      </c>
      <c r="B556" s="1" t="s">
        <v>1233</v>
      </c>
      <c r="C556" s="1">
        <v>101</v>
      </c>
      <c r="D556" s="1" t="s">
        <v>6516</v>
      </c>
      <c r="G556" s="1">
        <v>8</v>
      </c>
      <c r="H556" s="1">
        <v>90</v>
      </c>
      <c r="I556" s="1">
        <v>21.5</v>
      </c>
      <c r="J556" s="1">
        <v>20</v>
      </c>
      <c r="K556" s="3">
        <v>1140</v>
      </c>
      <c r="L556" s="2">
        <f>N556/((1668.67)*(1-EXP(-(0.022864)*I556))^(1.61028))</f>
        <v>0.70914611219004176</v>
      </c>
      <c r="M556" s="1">
        <v>22.7</v>
      </c>
      <c r="N556" s="1">
        <v>258</v>
      </c>
      <c r="O556" s="1">
        <v>60.2</v>
      </c>
      <c r="Q556" s="1">
        <v>11.1</v>
      </c>
      <c r="R556" s="1">
        <v>3</v>
      </c>
      <c r="AB556" s="1">
        <v>1.4</v>
      </c>
      <c r="AG556" s="1">
        <v>7.0000000000000007E-2</v>
      </c>
      <c r="AI556" s="1">
        <v>5</v>
      </c>
      <c r="AJ556" s="1" t="s">
        <v>406</v>
      </c>
      <c r="AK556" s="19">
        <v>56</v>
      </c>
      <c r="AL556" s="19">
        <v>90.1</v>
      </c>
      <c r="AN556" s="3">
        <v>1982</v>
      </c>
      <c r="AQ556">
        <v>80444</v>
      </c>
      <c r="AR556" s="1" t="s">
        <v>3378</v>
      </c>
    </row>
    <row r="557" spans="1:44" x14ac:dyDescent="0.25">
      <c r="A557" s="1">
        <v>1055</v>
      </c>
      <c r="B557" s="1" t="s">
        <v>5216</v>
      </c>
      <c r="C557" s="1">
        <v>124</v>
      </c>
      <c r="D557" s="1" t="s">
        <v>5601</v>
      </c>
      <c r="F557" s="1" t="s">
        <v>445</v>
      </c>
      <c r="G557" s="1">
        <v>5</v>
      </c>
      <c r="H557" s="1">
        <v>35</v>
      </c>
      <c r="I557" s="1">
        <v>15.4</v>
      </c>
      <c r="J557" s="1">
        <v>15.1</v>
      </c>
      <c r="K557" s="3">
        <v>860</v>
      </c>
      <c r="L557" s="2">
        <f>N557/((12281.9)*(1-EXP(-(0.00354)*I557))^(1.50598))</f>
        <v>0.80821538024390627</v>
      </c>
      <c r="M557" s="1">
        <v>15.4</v>
      </c>
      <c r="N557" s="1">
        <v>119.2</v>
      </c>
      <c r="O557" s="1">
        <v>60.2</v>
      </c>
      <c r="Q557" s="1">
        <v>11.1</v>
      </c>
      <c r="R557" s="1">
        <v>3</v>
      </c>
      <c r="AB557" s="1">
        <v>1.4</v>
      </c>
      <c r="AG557" s="1">
        <v>7.0000000000000007E-2</v>
      </c>
      <c r="AJ557" s="1" t="s">
        <v>406</v>
      </c>
      <c r="AK557" s="19">
        <v>56</v>
      </c>
      <c r="AL557" s="19">
        <v>90.3</v>
      </c>
      <c r="AN557" s="3">
        <v>1982</v>
      </c>
      <c r="AQ557">
        <v>80444</v>
      </c>
      <c r="AR557" s="1" t="s">
        <v>3378</v>
      </c>
    </row>
    <row r="558" spans="1:44" x14ac:dyDescent="0.25">
      <c r="A558" s="1">
        <v>1056</v>
      </c>
      <c r="B558" s="1" t="s">
        <v>5216</v>
      </c>
      <c r="C558" s="1">
        <v>124</v>
      </c>
      <c r="D558" s="1" t="s">
        <v>6517</v>
      </c>
      <c r="G558" s="1">
        <v>6</v>
      </c>
      <c r="H558" s="1">
        <v>35</v>
      </c>
      <c r="I558" s="1">
        <v>15.1</v>
      </c>
      <c r="J558" s="1">
        <v>11.6</v>
      </c>
      <c r="K558" s="3">
        <v>1069</v>
      </c>
      <c r="L558" s="2">
        <f>N558/((17848.7)*(1-EXP(-(0.003475)*I558))^(1.61462))</f>
        <v>0.75522074565124897</v>
      </c>
      <c r="M558" s="1">
        <v>16</v>
      </c>
      <c r="N558" s="1">
        <v>110.8</v>
      </c>
      <c r="Q558" s="1">
        <v>6</v>
      </c>
      <c r="R558" s="1">
        <v>9</v>
      </c>
      <c r="AG558" s="1">
        <v>1</v>
      </c>
      <c r="AJ558" s="1" t="s">
        <v>406</v>
      </c>
      <c r="AK558" s="19">
        <v>56</v>
      </c>
      <c r="AL558" s="19">
        <v>90.3</v>
      </c>
      <c r="AN558" s="3">
        <v>1982</v>
      </c>
      <c r="AQ558">
        <v>80444</v>
      </c>
      <c r="AR558" s="1" t="s">
        <v>3378</v>
      </c>
    </row>
    <row r="559" spans="1:44" x14ac:dyDescent="0.25">
      <c r="A559" s="1">
        <v>1057</v>
      </c>
      <c r="B559" s="1" t="s">
        <v>5216</v>
      </c>
      <c r="C559" s="1">
        <v>124</v>
      </c>
      <c r="D559" s="1" t="s">
        <v>6517</v>
      </c>
      <c r="G559" s="1">
        <v>7</v>
      </c>
      <c r="H559" s="1">
        <v>45</v>
      </c>
      <c r="I559" s="1">
        <v>19.3</v>
      </c>
      <c r="J559" s="1">
        <v>19.2</v>
      </c>
      <c r="K559" s="3">
        <v>386</v>
      </c>
      <c r="L559" s="2">
        <f>N559/((12787.1)*(1-EXP(-(0.003885)*I559))^(1.55886))</f>
        <v>0.42831850278818895</v>
      </c>
      <c r="M559" s="1">
        <v>10.4</v>
      </c>
      <c r="N559" s="1">
        <v>91.1</v>
      </c>
      <c r="R559" s="1">
        <v>11.7</v>
      </c>
      <c r="AG559" s="1">
        <v>11.7</v>
      </c>
      <c r="AJ559" s="1" t="s">
        <v>406</v>
      </c>
      <c r="AK559" s="19">
        <v>56</v>
      </c>
      <c r="AL559" s="19">
        <v>90.3</v>
      </c>
      <c r="AN559" s="3">
        <v>1982</v>
      </c>
      <c r="AQ559">
        <v>80444</v>
      </c>
      <c r="AR559" s="1" t="s">
        <v>3378</v>
      </c>
    </row>
    <row r="560" spans="1:44" x14ac:dyDescent="0.25">
      <c r="A560" s="1">
        <v>1058</v>
      </c>
      <c r="B560" s="1" t="s">
        <v>5216</v>
      </c>
      <c r="C560" s="1">
        <v>124</v>
      </c>
      <c r="D560" s="1" t="s">
        <v>5601</v>
      </c>
      <c r="G560" s="1">
        <v>4</v>
      </c>
      <c r="H560" s="1">
        <v>35</v>
      </c>
      <c r="I560" s="1">
        <v>18.7</v>
      </c>
      <c r="J560" s="1">
        <v>10.199999999999999</v>
      </c>
      <c r="K560" s="3">
        <v>2196</v>
      </c>
      <c r="L560" s="2">
        <f>N560/((23820.2)*(1-EXP(-(0.003315)*I560))^(1.69896))</f>
        <v>0.80345690816355675</v>
      </c>
      <c r="M560" s="1">
        <v>18.3</v>
      </c>
      <c r="N560" s="1">
        <v>161.19999999999999</v>
      </c>
      <c r="Q560" s="1">
        <v>7.2</v>
      </c>
      <c r="R560" s="1">
        <v>10</v>
      </c>
      <c r="AG560" s="1">
        <v>1.3</v>
      </c>
      <c r="AJ560" s="1" t="s">
        <v>406</v>
      </c>
      <c r="AK560" s="19">
        <v>56</v>
      </c>
      <c r="AL560" s="19">
        <v>90.3</v>
      </c>
      <c r="AN560" s="3">
        <v>1982</v>
      </c>
      <c r="AQ560">
        <v>80444</v>
      </c>
      <c r="AR560" s="1" t="s">
        <v>3378</v>
      </c>
    </row>
    <row r="561" spans="1:44" x14ac:dyDescent="0.25">
      <c r="A561" s="1">
        <v>1059</v>
      </c>
      <c r="B561" s="1" t="s">
        <v>5216</v>
      </c>
      <c r="C561" s="1">
        <v>124</v>
      </c>
      <c r="D561" s="1" t="s">
        <v>6518</v>
      </c>
      <c r="G561" s="1">
        <v>8</v>
      </c>
      <c r="H561" s="1">
        <v>45</v>
      </c>
      <c r="I561" s="1">
        <v>14.4</v>
      </c>
      <c r="J561" s="1">
        <v>13.4</v>
      </c>
      <c r="K561" s="3">
        <v>775</v>
      </c>
      <c r="L561" s="2">
        <f>N561/((12281.9)*(1-EXP(-(0.00354)*I561))^(1.50598))</f>
        <v>0.51101752719376115</v>
      </c>
      <c r="M561" s="1">
        <v>11.2</v>
      </c>
      <c r="N561" s="1">
        <v>68.3</v>
      </c>
      <c r="Q561" s="1">
        <v>22</v>
      </c>
      <c r="R561" s="1">
        <v>19.7</v>
      </c>
      <c r="AG561" s="1">
        <v>2.8</v>
      </c>
      <c r="AJ561" s="1" t="s">
        <v>406</v>
      </c>
      <c r="AK561" s="19">
        <v>56</v>
      </c>
      <c r="AL561" s="19">
        <v>90.3</v>
      </c>
      <c r="AN561" s="3">
        <v>1982</v>
      </c>
      <c r="AQ561">
        <v>80444</v>
      </c>
      <c r="AR561" s="1" t="s">
        <v>3378</v>
      </c>
    </row>
    <row r="562" spans="1:44" x14ac:dyDescent="0.25">
      <c r="A562" s="1">
        <v>1061</v>
      </c>
      <c r="B562" s="1" t="s">
        <v>5233</v>
      </c>
      <c r="C562" s="1">
        <v>104</v>
      </c>
      <c r="D562" s="1" t="s">
        <v>5654</v>
      </c>
      <c r="E562" s="1" t="s">
        <v>740</v>
      </c>
      <c r="F562" s="1" t="s">
        <v>445</v>
      </c>
      <c r="G562" s="1">
        <v>8</v>
      </c>
      <c r="H562" s="1">
        <v>146</v>
      </c>
      <c r="I562" s="1">
        <v>24.6</v>
      </c>
      <c r="J562" s="1">
        <v>27.5</v>
      </c>
      <c r="K562" s="3">
        <v>504</v>
      </c>
      <c r="L562" s="2">
        <v>0.78</v>
      </c>
      <c r="M562" s="1">
        <v>30.5</v>
      </c>
      <c r="N562" s="1">
        <v>306</v>
      </c>
      <c r="O562" s="1">
        <v>157.86000000000001</v>
      </c>
      <c r="P562" s="1">
        <v>23.56</v>
      </c>
      <c r="Q562" s="1">
        <v>21.29</v>
      </c>
      <c r="R562" s="1">
        <v>3.82</v>
      </c>
      <c r="S562" s="1">
        <v>91.14</v>
      </c>
      <c r="W562" s="1">
        <v>9.73</v>
      </c>
      <c r="X562" s="1">
        <v>0.03</v>
      </c>
      <c r="Y562" s="1">
        <v>0.78</v>
      </c>
      <c r="Z562" s="1">
        <v>0.81</v>
      </c>
      <c r="AA562" s="1">
        <v>1.1399999999999999</v>
      </c>
      <c r="AB562" s="1">
        <v>1.28</v>
      </c>
      <c r="AC562" s="1">
        <v>2.25</v>
      </c>
      <c r="AD562" s="1">
        <v>3.52</v>
      </c>
      <c r="AE562" s="1">
        <v>7.67</v>
      </c>
      <c r="AF562" s="1">
        <v>11.19</v>
      </c>
      <c r="AG562" s="1">
        <v>1.68</v>
      </c>
      <c r="AH562" s="1">
        <v>3.26</v>
      </c>
      <c r="AI562" s="1">
        <v>9.3800000000000008</v>
      </c>
      <c r="AJ562" s="1" t="s">
        <v>406</v>
      </c>
      <c r="AK562" s="19">
        <v>60.5</v>
      </c>
      <c r="AL562" s="19">
        <v>148</v>
      </c>
      <c r="AN562" s="3">
        <v>1977</v>
      </c>
      <c r="AO562" s="31" t="s">
        <v>5338</v>
      </c>
      <c r="AQ562">
        <v>80605</v>
      </c>
      <c r="AR562" s="1" t="s">
        <v>270</v>
      </c>
    </row>
    <row r="563" spans="1:44" x14ac:dyDescent="0.25">
      <c r="A563" s="1">
        <v>1062</v>
      </c>
      <c r="B563" s="1" t="s">
        <v>5233</v>
      </c>
      <c r="C563" s="1">
        <v>104</v>
      </c>
      <c r="D563" s="1" t="s">
        <v>5618</v>
      </c>
      <c r="E563" s="1" t="s">
        <v>740</v>
      </c>
      <c r="F563" s="1" t="s">
        <v>445</v>
      </c>
      <c r="G563" s="1">
        <v>9</v>
      </c>
      <c r="H563" s="1">
        <v>181</v>
      </c>
      <c r="I563" s="1">
        <v>22.2</v>
      </c>
      <c r="J563" s="1">
        <v>22.6</v>
      </c>
      <c r="K563" s="3">
        <v>627</v>
      </c>
      <c r="L563" s="2">
        <v>0.71</v>
      </c>
      <c r="M563" s="1">
        <v>25</v>
      </c>
      <c r="N563" s="1">
        <v>236</v>
      </c>
      <c r="O563" s="1">
        <v>122.99</v>
      </c>
      <c r="P563" s="1">
        <v>8.9700000000000006</v>
      </c>
      <c r="Q563" s="1">
        <v>14.24</v>
      </c>
      <c r="R563" s="1">
        <v>2.35</v>
      </c>
      <c r="S563" s="1">
        <v>88.24</v>
      </c>
      <c r="W563" s="1">
        <v>4.5199999999999996</v>
      </c>
      <c r="X563" s="1">
        <v>0.01</v>
      </c>
      <c r="Y563" s="1">
        <v>5.71</v>
      </c>
      <c r="Z563" s="1">
        <v>5.72</v>
      </c>
      <c r="AA563" s="1">
        <v>7.42</v>
      </c>
      <c r="AB563" s="1">
        <v>1.89</v>
      </c>
      <c r="AC563" s="1">
        <v>2.63</v>
      </c>
      <c r="AD563" s="1">
        <v>3.52</v>
      </c>
      <c r="AE563" s="1">
        <v>8.35</v>
      </c>
      <c r="AF563" s="1">
        <v>11.87</v>
      </c>
      <c r="AG563" s="1">
        <v>1.25</v>
      </c>
      <c r="AH563" s="1">
        <v>6.39</v>
      </c>
      <c r="AI563" s="1">
        <v>10.06</v>
      </c>
      <c r="AJ563" s="1" t="s">
        <v>406</v>
      </c>
      <c r="AK563" s="19">
        <v>60.5</v>
      </c>
      <c r="AL563" s="19">
        <v>148</v>
      </c>
      <c r="AN563" s="3">
        <v>1977</v>
      </c>
      <c r="AO563" s="31" t="s">
        <v>5338</v>
      </c>
      <c r="AQ563">
        <v>80605</v>
      </c>
      <c r="AR563" s="1" t="s">
        <v>270</v>
      </c>
    </row>
    <row r="564" spans="1:44" x14ac:dyDescent="0.25">
      <c r="A564" s="1">
        <v>1063</v>
      </c>
      <c r="B564" s="1" t="s">
        <v>5233</v>
      </c>
      <c r="C564" s="1">
        <v>104</v>
      </c>
      <c r="D564" s="1" t="s">
        <v>5618</v>
      </c>
      <c r="E564" s="1" t="s">
        <v>706</v>
      </c>
      <c r="F564" s="1" t="s">
        <v>445</v>
      </c>
      <c r="G564" s="1">
        <v>11</v>
      </c>
      <c r="H564" s="1">
        <v>193</v>
      </c>
      <c r="I564" s="1">
        <v>13.3</v>
      </c>
      <c r="J564" s="1">
        <v>14.3</v>
      </c>
      <c r="K564" s="3">
        <v>860</v>
      </c>
      <c r="L564" s="2">
        <v>0.55000000000000004</v>
      </c>
      <c r="M564" s="1">
        <v>13.6</v>
      </c>
      <c r="N564" s="1">
        <v>78</v>
      </c>
      <c r="O564" s="1">
        <v>50.71</v>
      </c>
      <c r="P564" s="1">
        <v>3.98</v>
      </c>
      <c r="Q564" s="1">
        <v>3.28</v>
      </c>
      <c r="R564" s="1">
        <v>0.75</v>
      </c>
      <c r="S564" s="1">
        <v>37.08</v>
      </c>
      <c r="W564" s="1">
        <v>16.68</v>
      </c>
      <c r="X564" s="1">
        <v>0.14000000000000001</v>
      </c>
      <c r="Y564" s="1">
        <v>2.79</v>
      </c>
      <c r="Z564" s="1">
        <v>2.93</v>
      </c>
      <c r="AA564" s="1">
        <v>3.94</v>
      </c>
      <c r="AB564" s="1">
        <v>5.86</v>
      </c>
      <c r="AC564" s="1">
        <v>6.63</v>
      </c>
      <c r="AD564" s="1">
        <v>4.38</v>
      </c>
      <c r="AE564" s="1">
        <v>3.97</v>
      </c>
      <c r="AF564" s="1">
        <v>8.35</v>
      </c>
      <c r="AG564" s="1">
        <v>0.56000000000000005</v>
      </c>
      <c r="AH564" s="1">
        <v>1.06</v>
      </c>
      <c r="AI564" s="1">
        <v>10.24</v>
      </c>
      <c r="AJ564" s="1" t="s">
        <v>406</v>
      </c>
      <c r="AK564" s="19">
        <v>60.5</v>
      </c>
      <c r="AL564" s="19">
        <v>148</v>
      </c>
      <c r="AN564" s="3">
        <v>1977</v>
      </c>
      <c r="AO564" s="31" t="s">
        <v>5338</v>
      </c>
      <c r="AQ564">
        <v>80605</v>
      </c>
      <c r="AR564" s="1" t="s">
        <v>270</v>
      </c>
    </row>
    <row r="565" spans="1:44" x14ac:dyDescent="0.25">
      <c r="A565" s="1">
        <v>1064</v>
      </c>
      <c r="B565" s="1" t="s">
        <v>5233</v>
      </c>
      <c r="C565" s="1">
        <v>104</v>
      </c>
      <c r="D565" s="1" t="s">
        <v>5618</v>
      </c>
      <c r="E565" s="1" t="s">
        <v>740</v>
      </c>
      <c r="F565" s="1" t="s">
        <v>445</v>
      </c>
      <c r="G565" s="1">
        <v>12</v>
      </c>
      <c r="H565" s="1">
        <v>208</v>
      </c>
      <c r="I565" s="1">
        <v>8</v>
      </c>
      <c r="J565" s="1">
        <v>12.3</v>
      </c>
      <c r="K565" s="3">
        <v>394</v>
      </c>
      <c r="L565" s="2">
        <v>0.2</v>
      </c>
      <c r="M565" s="1">
        <v>4.7</v>
      </c>
      <c r="N565" s="1">
        <v>22</v>
      </c>
      <c r="O565" s="1">
        <v>12.65</v>
      </c>
      <c r="P565" s="1">
        <v>1.77</v>
      </c>
      <c r="Q565" s="1">
        <v>1.69</v>
      </c>
      <c r="R565" s="1">
        <v>0.44</v>
      </c>
      <c r="S565" s="1">
        <v>16.46</v>
      </c>
      <c r="W565" s="1">
        <v>10.36</v>
      </c>
      <c r="X565" s="1">
        <v>0.36</v>
      </c>
      <c r="Y565" s="1">
        <v>0.11</v>
      </c>
      <c r="Z565" s="1">
        <v>0.47</v>
      </c>
      <c r="AA565" s="1">
        <v>0.73</v>
      </c>
      <c r="AB565" s="1">
        <v>3.69</v>
      </c>
      <c r="AC565" s="1">
        <v>4.2300000000000004</v>
      </c>
      <c r="AD565" s="1">
        <v>0.3</v>
      </c>
      <c r="AE565" s="1">
        <v>0.79</v>
      </c>
      <c r="AF565" s="1">
        <v>1.0900000000000001</v>
      </c>
      <c r="AG565" s="1">
        <v>0.51</v>
      </c>
      <c r="AH565" s="1">
        <v>0.55000000000000004</v>
      </c>
      <c r="AI565" s="1">
        <v>22.97</v>
      </c>
      <c r="AJ565" s="1" t="s">
        <v>406</v>
      </c>
      <c r="AK565" s="19">
        <v>60.3</v>
      </c>
      <c r="AL565" s="19">
        <v>148</v>
      </c>
      <c r="AN565" s="3">
        <v>1977</v>
      </c>
      <c r="AO565" s="31" t="s">
        <v>5338</v>
      </c>
      <c r="AQ565">
        <v>80605</v>
      </c>
      <c r="AR565" s="1" t="s">
        <v>4885</v>
      </c>
    </row>
    <row r="566" spans="1:44" x14ac:dyDescent="0.25">
      <c r="A566" s="1">
        <v>1065</v>
      </c>
      <c r="B566" s="1" t="s">
        <v>1165</v>
      </c>
      <c r="C566" s="1">
        <v>131</v>
      </c>
      <c r="D566" s="1" t="s">
        <v>6440</v>
      </c>
      <c r="E566" s="1" t="s">
        <v>706</v>
      </c>
      <c r="G566" s="1">
        <v>8</v>
      </c>
      <c r="H566" s="1">
        <v>94</v>
      </c>
      <c r="I566" s="1">
        <v>21.8</v>
      </c>
      <c r="J566" s="1">
        <v>22.1</v>
      </c>
      <c r="K566" s="3">
        <v>981</v>
      </c>
      <c r="L566" s="2">
        <v>1.22</v>
      </c>
      <c r="M566" s="1">
        <v>37.700000000000003</v>
      </c>
      <c r="N566" s="1">
        <v>393</v>
      </c>
      <c r="O566" s="1">
        <v>158.22</v>
      </c>
      <c r="P566" s="1">
        <v>19.52</v>
      </c>
      <c r="Q566" s="1">
        <v>11.06</v>
      </c>
      <c r="R566" s="1">
        <v>1.69</v>
      </c>
      <c r="S566" s="1">
        <v>55.53</v>
      </c>
      <c r="W566" s="1">
        <v>5.82</v>
      </c>
      <c r="X566" s="1">
        <v>0.27</v>
      </c>
      <c r="Y566" s="1">
        <v>1.78</v>
      </c>
      <c r="Z566" s="1">
        <v>2.0499999999999998</v>
      </c>
      <c r="AA566" s="1">
        <v>2.81</v>
      </c>
      <c r="AB566" s="1">
        <v>0.36</v>
      </c>
      <c r="AC566" s="1">
        <v>0.98</v>
      </c>
      <c r="AD566" s="1">
        <v>5.54</v>
      </c>
      <c r="AE566" s="1">
        <v>24.65</v>
      </c>
      <c r="AF566" s="1">
        <v>30.19</v>
      </c>
      <c r="AG566" s="1">
        <v>0.26</v>
      </c>
      <c r="AH566" s="1">
        <v>0.76</v>
      </c>
      <c r="AI566" s="1">
        <v>0.12</v>
      </c>
      <c r="AJ566" s="1" t="s">
        <v>406</v>
      </c>
      <c r="AK566" s="19">
        <v>60.3</v>
      </c>
      <c r="AL566" s="19">
        <v>148</v>
      </c>
      <c r="AN566" s="3">
        <v>1986</v>
      </c>
      <c r="AO566" s="31" t="s">
        <v>5338</v>
      </c>
      <c r="AQ566">
        <v>80605</v>
      </c>
      <c r="AR566" s="1" t="s">
        <v>4886</v>
      </c>
    </row>
    <row r="567" spans="1:44" x14ac:dyDescent="0.25">
      <c r="A567" s="1">
        <v>1069</v>
      </c>
      <c r="B567" s="1" t="s">
        <v>1233</v>
      </c>
      <c r="C567" s="1">
        <v>101</v>
      </c>
      <c r="D567" s="1" t="s">
        <v>6519</v>
      </c>
      <c r="F567" s="1" t="s">
        <v>445</v>
      </c>
      <c r="G567" s="1">
        <v>10</v>
      </c>
      <c r="H567" s="1">
        <v>105</v>
      </c>
      <c r="I567" s="1">
        <v>13.3</v>
      </c>
      <c r="J567" s="1">
        <v>16.600000000000001</v>
      </c>
      <c r="K567" s="3">
        <v>1043</v>
      </c>
      <c r="L567" s="2">
        <f>N567/((1948.03)*(1-EXP(-(0.015672)*I567))^(1.40829))</f>
        <v>1.13328099178524</v>
      </c>
      <c r="N567" s="1">
        <v>210</v>
      </c>
      <c r="S567" s="1">
        <v>49.9</v>
      </c>
      <c r="AB567" s="1">
        <v>9.5</v>
      </c>
      <c r="AJ567" s="1" t="s">
        <v>406</v>
      </c>
      <c r="AK567" s="19">
        <v>57</v>
      </c>
      <c r="AL567" s="19">
        <v>83</v>
      </c>
      <c r="AN567" s="3">
        <v>1973</v>
      </c>
      <c r="AQ567">
        <v>80444</v>
      </c>
      <c r="AR567" s="1" t="s">
        <v>4891</v>
      </c>
    </row>
    <row r="568" spans="1:44" x14ac:dyDescent="0.25">
      <c r="A568" s="1">
        <v>1070</v>
      </c>
      <c r="B568" s="1" t="s">
        <v>1233</v>
      </c>
      <c r="C568" s="1">
        <v>101</v>
      </c>
      <c r="D568" s="1" t="s">
        <v>6184</v>
      </c>
      <c r="F568" s="1" t="s">
        <v>445</v>
      </c>
      <c r="G568" s="1">
        <v>10</v>
      </c>
      <c r="H568" s="1">
        <v>90</v>
      </c>
      <c r="I568" s="1">
        <v>12.5</v>
      </c>
      <c r="J568" s="1">
        <v>15.3</v>
      </c>
      <c r="L568" s="2">
        <f>N568/((1948.03)*(1-EXP(-(0.015672)*I568))^(1.40829))</f>
        <v>1.2554326480816125</v>
      </c>
      <c r="N568" s="1">
        <v>215</v>
      </c>
      <c r="S568" s="1">
        <v>46.7</v>
      </c>
      <c r="AB568" s="1">
        <v>5.3</v>
      </c>
      <c r="AJ568" s="1" t="s">
        <v>406</v>
      </c>
      <c r="AK568" s="19">
        <v>57</v>
      </c>
      <c r="AL568" s="19">
        <v>83</v>
      </c>
      <c r="AN568" s="3">
        <v>1973</v>
      </c>
      <c r="AQ568">
        <v>80444</v>
      </c>
      <c r="AR568" s="1" t="s">
        <v>4889</v>
      </c>
    </row>
    <row r="569" spans="1:44" x14ac:dyDescent="0.25">
      <c r="A569" s="1">
        <v>1071</v>
      </c>
      <c r="B569" s="1" t="s">
        <v>1234</v>
      </c>
      <c r="C569" s="1">
        <v>105</v>
      </c>
      <c r="D569" s="1" t="s">
        <v>6017</v>
      </c>
      <c r="F569" s="1" t="s">
        <v>445</v>
      </c>
      <c r="G569" s="1">
        <v>10</v>
      </c>
      <c r="H569" s="1">
        <v>150</v>
      </c>
      <c r="I569" s="1">
        <v>16.5</v>
      </c>
      <c r="J569" s="1">
        <v>20.9</v>
      </c>
      <c r="L569" s="2">
        <v>0.6</v>
      </c>
      <c r="N569" s="1">
        <v>200</v>
      </c>
      <c r="S569" s="1">
        <v>49.8</v>
      </c>
      <c r="AB569" s="1">
        <v>6.9</v>
      </c>
      <c r="AJ569" s="1" t="s">
        <v>406</v>
      </c>
      <c r="AK569" s="19">
        <v>57</v>
      </c>
      <c r="AL569" s="19">
        <v>83</v>
      </c>
      <c r="AN569" s="3">
        <v>1973</v>
      </c>
      <c r="AQ569">
        <v>80444</v>
      </c>
      <c r="AR569" s="1" t="s">
        <v>4889</v>
      </c>
    </row>
    <row r="570" spans="1:44" x14ac:dyDescent="0.25">
      <c r="A570" s="1">
        <v>1073</v>
      </c>
      <c r="B570" s="1" t="s">
        <v>180</v>
      </c>
      <c r="C570" s="1">
        <v>103</v>
      </c>
      <c r="D570" s="1" t="s">
        <v>6443</v>
      </c>
      <c r="E570" s="1" t="s">
        <v>706</v>
      </c>
      <c r="F570" s="1" t="s">
        <v>445</v>
      </c>
      <c r="G570" s="1">
        <v>7</v>
      </c>
      <c r="H570" s="1">
        <v>50</v>
      </c>
      <c r="I570" s="1">
        <v>15.2</v>
      </c>
      <c r="J570" s="1">
        <v>15</v>
      </c>
      <c r="L570" s="2">
        <v>1.19</v>
      </c>
      <c r="N570" s="1">
        <v>250</v>
      </c>
      <c r="R570" s="1">
        <v>10.93</v>
      </c>
      <c r="AB570" s="1">
        <v>1.228</v>
      </c>
      <c r="AJ570" s="1" t="s">
        <v>406</v>
      </c>
      <c r="AK570" s="19">
        <v>54</v>
      </c>
      <c r="AL570" s="19">
        <v>86</v>
      </c>
      <c r="AN570" s="3">
        <v>1971</v>
      </c>
      <c r="AO570" s="1">
        <v>1</v>
      </c>
      <c r="AQ570">
        <v>80444</v>
      </c>
      <c r="AR570" s="1" t="s">
        <v>4678</v>
      </c>
    </row>
    <row r="571" spans="1:44" x14ac:dyDescent="0.25">
      <c r="A571" s="1">
        <v>1074</v>
      </c>
      <c r="B571" s="1" t="s">
        <v>180</v>
      </c>
      <c r="C571" s="1">
        <v>103</v>
      </c>
      <c r="D571" s="1" t="s">
        <v>6520</v>
      </c>
      <c r="E571" s="1" t="s">
        <v>706</v>
      </c>
      <c r="F571" s="1" t="s">
        <v>445</v>
      </c>
      <c r="G571" s="1">
        <v>7</v>
      </c>
      <c r="H571" s="1">
        <v>60</v>
      </c>
      <c r="I571" s="1">
        <v>16.7</v>
      </c>
      <c r="J571" s="1">
        <v>17</v>
      </c>
      <c r="L571" s="2">
        <v>1.08</v>
      </c>
      <c r="N571" s="1">
        <v>269</v>
      </c>
      <c r="R571" s="1">
        <v>12.29</v>
      </c>
      <c r="AB571" s="1">
        <v>1.3779999999999999</v>
      </c>
      <c r="AJ571" s="1" t="s">
        <v>406</v>
      </c>
      <c r="AK571" s="19">
        <v>54</v>
      </c>
      <c r="AL571" s="19">
        <v>86</v>
      </c>
      <c r="AN571" s="3">
        <v>1971</v>
      </c>
      <c r="AO571" s="1">
        <v>1</v>
      </c>
      <c r="AQ571">
        <v>80444</v>
      </c>
      <c r="AR571" s="1" t="s">
        <v>4678</v>
      </c>
    </row>
    <row r="572" spans="1:44" x14ac:dyDescent="0.25">
      <c r="A572" s="1">
        <v>1075</v>
      </c>
      <c r="B572" s="1" t="s">
        <v>180</v>
      </c>
      <c r="C572" s="1">
        <v>103</v>
      </c>
      <c r="D572" s="1" t="s">
        <v>6521</v>
      </c>
      <c r="E572" s="1" t="s">
        <v>706</v>
      </c>
      <c r="F572" s="1" t="s">
        <v>445</v>
      </c>
      <c r="G572" s="1">
        <v>8</v>
      </c>
      <c r="H572" s="1">
        <v>90</v>
      </c>
      <c r="I572" s="1">
        <v>18.8</v>
      </c>
      <c r="J572" s="1">
        <v>19</v>
      </c>
      <c r="L572" s="2">
        <v>0.91</v>
      </c>
      <c r="N572" s="1">
        <v>263</v>
      </c>
      <c r="R572" s="1">
        <v>9.89</v>
      </c>
      <c r="AB572" s="1">
        <v>1.4059999999999999</v>
      </c>
      <c r="AJ572" s="1" t="s">
        <v>406</v>
      </c>
      <c r="AK572" s="19">
        <v>54</v>
      </c>
      <c r="AL572" s="19">
        <v>86</v>
      </c>
      <c r="AN572" s="3">
        <v>1971</v>
      </c>
      <c r="AO572" s="1">
        <v>1</v>
      </c>
      <c r="AQ572">
        <v>80444</v>
      </c>
      <c r="AR572" s="1" t="s">
        <v>4678</v>
      </c>
    </row>
    <row r="573" spans="1:44" x14ac:dyDescent="0.25">
      <c r="A573" s="1">
        <v>1076</v>
      </c>
      <c r="B573" s="1" t="s">
        <v>180</v>
      </c>
      <c r="C573" s="1">
        <v>103</v>
      </c>
      <c r="D573" s="1" t="s">
        <v>6522</v>
      </c>
      <c r="E573" s="1" t="s">
        <v>706</v>
      </c>
      <c r="F573" s="1" t="s">
        <v>445</v>
      </c>
      <c r="G573" s="1">
        <v>8</v>
      </c>
      <c r="H573" s="1">
        <v>90</v>
      </c>
      <c r="I573" s="1">
        <v>19.2</v>
      </c>
      <c r="J573" s="1">
        <v>21</v>
      </c>
      <c r="L573" s="2">
        <v>1.19</v>
      </c>
      <c r="N573" s="1">
        <v>342</v>
      </c>
      <c r="R573" s="1">
        <v>13.44</v>
      </c>
      <c r="AB573" s="1">
        <v>1.032</v>
      </c>
      <c r="AJ573" s="1" t="s">
        <v>406</v>
      </c>
      <c r="AK573" s="19">
        <v>54</v>
      </c>
      <c r="AL573" s="19">
        <v>86</v>
      </c>
      <c r="AN573" s="3">
        <v>1971</v>
      </c>
      <c r="AO573" s="1">
        <v>1</v>
      </c>
      <c r="AQ573">
        <v>80444</v>
      </c>
      <c r="AR573" s="1" t="s">
        <v>4678</v>
      </c>
    </row>
    <row r="574" spans="1:44" x14ac:dyDescent="0.25">
      <c r="A574" s="1">
        <v>1077</v>
      </c>
      <c r="B574" s="1" t="s">
        <v>180</v>
      </c>
      <c r="C574" s="1">
        <v>103</v>
      </c>
      <c r="D574" s="1" t="s">
        <v>6523</v>
      </c>
      <c r="E574" s="1" t="s">
        <v>706</v>
      </c>
      <c r="F574" s="1" t="s">
        <v>445</v>
      </c>
      <c r="G574" s="1">
        <v>8</v>
      </c>
      <c r="H574" s="1">
        <v>80</v>
      </c>
      <c r="I574" s="1">
        <v>17</v>
      </c>
      <c r="J574" s="1">
        <v>19</v>
      </c>
      <c r="L574" s="2">
        <v>1.24</v>
      </c>
      <c r="N574" s="1">
        <v>285</v>
      </c>
      <c r="R574" s="1">
        <v>11.38</v>
      </c>
      <c r="AB574" s="1">
        <v>1.113</v>
      </c>
      <c r="AJ574" s="1" t="s">
        <v>406</v>
      </c>
      <c r="AK574" s="19">
        <v>54</v>
      </c>
      <c r="AL574" s="19">
        <v>86</v>
      </c>
      <c r="AN574" s="3">
        <v>1971</v>
      </c>
      <c r="AO574" s="1">
        <v>1</v>
      </c>
      <c r="AQ574">
        <v>80444</v>
      </c>
      <c r="AR574" s="1" t="s">
        <v>4678</v>
      </c>
    </row>
    <row r="575" spans="1:44" x14ac:dyDescent="0.25">
      <c r="A575" s="1">
        <v>1078</v>
      </c>
      <c r="B575" s="1" t="s">
        <v>180</v>
      </c>
      <c r="C575" s="1">
        <v>103</v>
      </c>
      <c r="D575" s="1" t="s">
        <v>6524</v>
      </c>
      <c r="E575" s="1" t="s">
        <v>706</v>
      </c>
      <c r="F575" s="1" t="s">
        <v>445</v>
      </c>
      <c r="G575" s="1">
        <v>8</v>
      </c>
      <c r="H575" s="1">
        <v>60</v>
      </c>
      <c r="I575" s="1">
        <v>16.5</v>
      </c>
      <c r="J575" s="1">
        <v>16</v>
      </c>
      <c r="L575" s="2">
        <v>1.01</v>
      </c>
      <c r="N575" s="1">
        <v>250</v>
      </c>
      <c r="R575" s="1">
        <v>9.75</v>
      </c>
      <c r="AB575" s="1">
        <v>1.768</v>
      </c>
      <c r="AJ575" s="1" t="s">
        <v>406</v>
      </c>
      <c r="AK575" s="19">
        <v>54</v>
      </c>
      <c r="AL575" s="19">
        <v>86</v>
      </c>
      <c r="AN575" s="3">
        <v>1971</v>
      </c>
      <c r="AO575" s="1">
        <v>1</v>
      </c>
      <c r="AQ575">
        <v>80444</v>
      </c>
      <c r="AR575" s="1" t="s">
        <v>4678</v>
      </c>
    </row>
    <row r="576" spans="1:44" x14ac:dyDescent="0.25">
      <c r="A576" s="1">
        <v>1079</v>
      </c>
      <c r="B576" s="1" t="s">
        <v>180</v>
      </c>
      <c r="C576" s="1">
        <v>103</v>
      </c>
      <c r="D576" s="1" t="s">
        <v>6442</v>
      </c>
      <c r="E576" s="1" t="s">
        <v>706</v>
      </c>
      <c r="F576" s="1" t="s">
        <v>445</v>
      </c>
      <c r="G576" s="1">
        <v>8</v>
      </c>
      <c r="H576" s="1">
        <v>80</v>
      </c>
      <c r="I576" s="1">
        <v>19</v>
      </c>
      <c r="J576" s="1">
        <v>21</v>
      </c>
      <c r="L576" s="2">
        <v>1.03</v>
      </c>
      <c r="N576" s="1">
        <v>298</v>
      </c>
      <c r="R576" s="1">
        <v>11.15</v>
      </c>
      <c r="AB576" s="1">
        <v>1.667</v>
      </c>
      <c r="AJ576" s="1" t="s">
        <v>406</v>
      </c>
      <c r="AK576" s="19">
        <v>54</v>
      </c>
      <c r="AL576" s="19">
        <v>86</v>
      </c>
      <c r="AN576" s="3">
        <v>1971</v>
      </c>
      <c r="AO576" s="1">
        <v>1</v>
      </c>
      <c r="AQ576">
        <v>80444</v>
      </c>
      <c r="AR576" s="1" t="s">
        <v>4678</v>
      </c>
    </row>
    <row r="577" spans="1:44" x14ac:dyDescent="0.25">
      <c r="A577" s="1">
        <v>1080</v>
      </c>
      <c r="B577" s="1" t="s">
        <v>180</v>
      </c>
      <c r="C577" s="1">
        <v>103</v>
      </c>
      <c r="D577" s="1" t="s">
        <v>6525</v>
      </c>
      <c r="E577" s="1" t="s">
        <v>706</v>
      </c>
      <c r="F577" s="1" t="s">
        <v>445</v>
      </c>
      <c r="G577" s="1">
        <v>8</v>
      </c>
      <c r="H577" s="1">
        <v>55</v>
      </c>
      <c r="I577" s="1">
        <v>14.4</v>
      </c>
      <c r="J577" s="1">
        <v>16</v>
      </c>
      <c r="L577" s="2">
        <v>0.78</v>
      </c>
      <c r="N577" s="1">
        <v>145</v>
      </c>
      <c r="R577" s="1">
        <v>6.95</v>
      </c>
      <c r="AB577" s="1">
        <v>1.552</v>
      </c>
      <c r="AJ577" s="1" t="s">
        <v>406</v>
      </c>
      <c r="AK577" s="19">
        <v>54</v>
      </c>
      <c r="AL577" s="19">
        <v>86</v>
      </c>
      <c r="AN577" s="3">
        <v>1971</v>
      </c>
      <c r="AO577" s="1">
        <v>1</v>
      </c>
      <c r="AQ577">
        <v>80444</v>
      </c>
      <c r="AR577" s="1" t="s">
        <v>4678</v>
      </c>
    </row>
    <row r="578" spans="1:44" x14ac:dyDescent="0.25">
      <c r="A578" s="1">
        <v>1082</v>
      </c>
      <c r="B578" s="1" t="s">
        <v>3916</v>
      </c>
      <c r="C578" s="1">
        <v>124</v>
      </c>
      <c r="D578" s="1" t="s">
        <v>5601</v>
      </c>
      <c r="E578" s="1" t="s">
        <v>706</v>
      </c>
      <c r="F578" s="1" t="s">
        <v>445</v>
      </c>
      <c r="G578" s="1">
        <v>3</v>
      </c>
      <c r="H578" s="1">
        <v>20</v>
      </c>
      <c r="I578" s="1">
        <v>13.2</v>
      </c>
      <c r="J578" s="1">
        <v>12.1</v>
      </c>
      <c r="L578" s="2">
        <f>N578/((23820.2)*(1-EXP(-(0.003315)*I578))^(1.69896))</f>
        <v>0.96684006007455903</v>
      </c>
      <c r="N578" s="1">
        <v>109</v>
      </c>
      <c r="Q578" s="1">
        <v>2.9</v>
      </c>
      <c r="R578" s="1">
        <v>0.7</v>
      </c>
      <c r="AG578" s="1">
        <v>1.8</v>
      </c>
      <c r="AJ578" s="1" t="s">
        <v>406</v>
      </c>
      <c r="AK578" s="19">
        <v>55</v>
      </c>
      <c r="AL578" s="19">
        <v>89.3</v>
      </c>
      <c r="AN578" s="3">
        <v>1981</v>
      </c>
      <c r="AO578" s="1">
        <v>15</v>
      </c>
      <c r="AQ578">
        <v>80519</v>
      </c>
      <c r="AR578" s="1" t="s">
        <v>5170</v>
      </c>
    </row>
    <row r="579" spans="1:44" x14ac:dyDescent="0.25">
      <c r="A579" s="1">
        <v>1083</v>
      </c>
      <c r="B579" s="1" t="s">
        <v>3916</v>
      </c>
      <c r="C579" s="1">
        <v>124</v>
      </c>
      <c r="D579" s="1" t="s">
        <v>5601</v>
      </c>
      <c r="E579" s="1" t="s">
        <v>706</v>
      </c>
      <c r="F579" s="1" t="s">
        <v>445</v>
      </c>
      <c r="G579" s="1">
        <v>5</v>
      </c>
      <c r="H579" s="1">
        <v>30</v>
      </c>
      <c r="I579" s="1">
        <v>15</v>
      </c>
      <c r="J579" s="1">
        <v>14.6</v>
      </c>
      <c r="L579" s="2">
        <f>N579/((23820.2)*(1-EXP(-(0.003315)*I579))^(1.69896))</f>
        <v>1.1048704641350831</v>
      </c>
      <c r="N579" s="1">
        <v>154</v>
      </c>
      <c r="Q579" s="1">
        <v>6.6</v>
      </c>
      <c r="R579" s="1">
        <v>2</v>
      </c>
      <c r="AG579" s="1">
        <v>1.9</v>
      </c>
      <c r="AJ579" s="1" t="s">
        <v>406</v>
      </c>
      <c r="AK579" s="19">
        <v>55</v>
      </c>
      <c r="AL579" s="19">
        <v>89.3</v>
      </c>
      <c r="AN579" s="3">
        <v>1981</v>
      </c>
      <c r="AO579" s="1">
        <v>15</v>
      </c>
      <c r="AQ579">
        <v>80519</v>
      </c>
      <c r="AR579" s="1" t="s">
        <v>5170</v>
      </c>
    </row>
    <row r="580" spans="1:44" x14ac:dyDescent="0.25">
      <c r="A580" s="1">
        <v>1085</v>
      </c>
      <c r="B580" s="1" t="s">
        <v>1233</v>
      </c>
      <c r="C580" s="1">
        <v>101</v>
      </c>
      <c r="D580" s="1" t="s">
        <v>6526</v>
      </c>
      <c r="E580" s="1" t="s">
        <v>706</v>
      </c>
      <c r="F580" s="1" t="s">
        <v>445</v>
      </c>
      <c r="G580" s="1">
        <v>7</v>
      </c>
      <c r="H580" s="1">
        <v>18</v>
      </c>
      <c r="I580" s="1">
        <v>6.4</v>
      </c>
      <c r="J580" s="1">
        <v>8.1</v>
      </c>
      <c r="K580" s="3">
        <v>10000</v>
      </c>
      <c r="L580" s="2">
        <f>N580/((1824.17)*(1-EXP(-(0.023514)*I580))^(1.69151))</f>
        <v>0.77432624372126657</v>
      </c>
      <c r="M580" s="1">
        <v>12.2</v>
      </c>
      <c r="N580" s="1">
        <v>50.6</v>
      </c>
      <c r="Q580" s="1">
        <v>16.100000000000001</v>
      </c>
      <c r="R580" s="1">
        <v>8.6</v>
      </c>
      <c r="S580" s="1">
        <v>20.5</v>
      </c>
      <c r="AJ580" s="1" t="s">
        <v>406</v>
      </c>
      <c r="AK580" s="19">
        <v>59.3</v>
      </c>
      <c r="AL580" s="19">
        <v>60</v>
      </c>
      <c r="AN580" s="3">
        <v>1978</v>
      </c>
      <c r="AQ580">
        <v>80611</v>
      </c>
      <c r="AR580" s="1" t="s">
        <v>562</v>
      </c>
    </row>
    <row r="581" spans="1:44" x14ac:dyDescent="0.25">
      <c r="A581" s="1">
        <v>1086</v>
      </c>
      <c r="B581" s="1" t="s">
        <v>1233</v>
      </c>
      <c r="C581" s="1">
        <v>101</v>
      </c>
      <c r="D581" s="1" t="s">
        <v>6527</v>
      </c>
      <c r="E581" s="1" t="s">
        <v>706</v>
      </c>
      <c r="F581" s="1" t="s">
        <v>445</v>
      </c>
      <c r="G581" s="1">
        <v>7</v>
      </c>
      <c r="H581" s="1">
        <v>16</v>
      </c>
      <c r="I581" s="1">
        <v>5.2</v>
      </c>
      <c r="J581" s="1">
        <v>7.7</v>
      </c>
      <c r="K581" s="3">
        <v>9100</v>
      </c>
      <c r="L581" s="2">
        <f>N581/((1824.17)*(1-EXP(-(0.023514)*I581))^(1.69151))</f>
        <v>1.5484848074465121</v>
      </c>
      <c r="M581" s="1">
        <v>17.8</v>
      </c>
      <c r="N581" s="1">
        <v>72.900000000000006</v>
      </c>
      <c r="O581" s="1">
        <v>33.1</v>
      </c>
      <c r="P581" s="1">
        <v>2.4900000000000002</v>
      </c>
      <c r="Q581" s="1">
        <v>17.899999999999999</v>
      </c>
      <c r="R581" s="1">
        <v>8.8000000000000007</v>
      </c>
      <c r="S581" s="1">
        <v>17.2</v>
      </c>
      <c r="AJ581" s="1" t="s">
        <v>406</v>
      </c>
      <c r="AK581" s="19">
        <v>59.3</v>
      </c>
      <c r="AL581" s="19">
        <v>60</v>
      </c>
      <c r="AN581" s="3">
        <v>1978</v>
      </c>
      <c r="AQ581">
        <v>80611</v>
      </c>
      <c r="AR581" s="1" t="s">
        <v>562</v>
      </c>
    </row>
    <row r="582" spans="1:44" x14ac:dyDescent="0.25">
      <c r="A582" s="1">
        <v>1087</v>
      </c>
      <c r="B582" s="1" t="s">
        <v>1233</v>
      </c>
      <c r="C582" s="1">
        <v>101</v>
      </c>
      <c r="D582" s="1" t="s">
        <v>5658</v>
      </c>
      <c r="E582" s="1" t="s">
        <v>706</v>
      </c>
      <c r="F582" s="1" t="s">
        <v>445</v>
      </c>
      <c r="G582" s="1">
        <v>8</v>
      </c>
      <c r="H582" s="1">
        <v>10</v>
      </c>
      <c r="I582" s="1">
        <v>2.7</v>
      </c>
      <c r="J582" s="1">
        <v>2.5</v>
      </c>
      <c r="K582" s="3">
        <v>3600</v>
      </c>
      <c r="L582" s="2">
        <f>N582/((1668.67)*(1-EXP(-(0.022864)*I582))^(1.61028))</f>
        <v>0.25672622866968992</v>
      </c>
      <c r="M582" s="1">
        <v>1.3</v>
      </c>
      <c r="N582" s="1">
        <v>4.5999999999999996</v>
      </c>
      <c r="O582" s="1">
        <v>2.2000000000000002</v>
      </c>
      <c r="Q582" s="1">
        <v>2.6</v>
      </c>
      <c r="R582" s="1">
        <v>2.1</v>
      </c>
      <c r="S582" s="1">
        <v>4.0999999999999996</v>
      </c>
      <c r="AJ582" s="1" t="s">
        <v>406</v>
      </c>
      <c r="AK582" s="19">
        <v>59.3</v>
      </c>
      <c r="AL582" s="19">
        <v>60</v>
      </c>
      <c r="AN582" s="3">
        <v>1978</v>
      </c>
      <c r="AQ582">
        <v>80611</v>
      </c>
      <c r="AR582" s="1" t="s">
        <v>562</v>
      </c>
    </row>
    <row r="583" spans="1:44" x14ac:dyDescent="0.25">
      <c r="A583" s="1">
        <v>1088</v>
      </c>
      <c r="B583" s="1" t="s">
        <v>5283</v>
      </c>
      <c r="C583" s="1">
        <v>101</v>
      </c>
      <c r="D583" s="1" t="s">
        <v>6528</v>
      </c>
      <c r="E583" s="1" t="s">
        <v>706</v>
      </c>
      <c r="F583" s="1" t="s">
        <v>445</v>
      </c>
      <c r="G583" s="1">
        <v>8</v>
      </c>
      <c r="H583" s="1">
        <v>15</v>
      </c>
      <c r="I583" s="1">
        <v>4.2</v>
      </c>
      <c r="J583" s="1">
        <v>3.9</v>
      </c>
      <c r="K583" s="3">
        <v>5667</v>
      </c>
      <c r="L583" s="2">
        <f>N583/((1668.67)*(1-EXP(-(0.022864)*I583))^(1.61028))</f>
        <v>1.2163016553865693</v>
      </c>
      <c r="M583" s="1">
        <v>13.14</v>
      </c>
      <c r="N583" s="1">
        <v>43.2</v>
      </c>
      <c r="O583" s="1">
        <v>15.4</v>
      </c>
      <c r="Q583" s="1">
        <v>9.3000000000000007</v>
      </c>
      <c r="R583" s="1">
        <v>3.2</v>
      </c>
      <c r="AJ583" s="1" t="s">
        <v>406</v>
      </c>
      <c r="AK583" s="19">
        <v>59.3</v>
      </c>
      <c r="AL583" s="19">
        <v>60</v>
      </c>
      <c r="AN583" s="3">
        <v>1978</v>
      </c>
      <c r="AQ583">
        <v>80611</v>
      </c>
      <c r="AR583" s="1" t="s">
        <v>562</v>
      </c>
    </row>
    <row r="584" spans="1:44" x14ac:dyDescent="0.25">
      <c r="A584" s="1">
        <v>1089</v>
      </c>
      <c r="B584" s="1" t="s">
        <v>1233</v>
      </c>
      <c r="C584" s="1">
        <v>101</v>
      </c>
      <c r="D584" s="1" t="s">
        <v>6529</v>
      </c>
      <c r="E584" s="1" t="s">
        <v>706</v>
      </c>
      <c r="F584" s="1" t="s">
        <v>445</v>
      </c>
      <c r="G584" s="1">
        <v>7</v>
      </c>
      <c r="H584" s="1">
        <v>15</v>
      </c>
      <c r="I584" s="1">
        <v>5.3</v>
      </c>
      <c r="J584" s="1">
        <v>6.8</v>
      </c>
      <c r="K584" s="3">
        <v>10653</v>
      </c>
      <c r="L584" s="2">
        <f>N584/((1824.17)*(1-EXP(-(0.023514)*I584))^(1.69151))</f>
        <v>0.85522497731880764</v>
      </c>
      <c r="M584" s="1">
        <v>10.62</v>
      </c>
      <c r="N584" s="1">
        <v>41.5</v>
      </c>
      <c r="O584" s="1">
        <v>18</v>
      </c>
      <c r="Q584" s="1">
        <v>13.1</v>
      </c>
      <c r="R584" s="1">
        <v>6.2</v>
      </c>
      <c r="AJ584" s="1" t="s">
        <v>406</v>
      </c>
      <c r="AK584" s="19">
        <v>55</v>
      </c>
      <c r="AL584" s="19">
        <v>60</v>
      </c>
      <c r="AN584" s="3">
        <v>1978</v>
      </c>
      <c r="AQ584">
        <v>80611</v>
      </c>
      <c r="AR584" s="1" t="s">
        <v>562</v>
      </c>
    </row>
    <row r="585" spans="1:44" x14ac:dyDescent="0.25">
      <c r="A585" s="1">
        <v>1091</v>
      </c>
      <c r="B585" s="1" t="s">
        <v>1233</v>
      </c>
      <c r="C585" s="1">
        <v>101</v>
      </c>
      <c r="D585" s="1" t="s">
        <v>5627</v>
      </c>
      <c r="E585" s="1" t="s">
        <v>706</v>
      </c>
      <c r="F585" s="1" t="s">
        <v>445</v>
      </c>
      <c r="G585" s="1">
        <v>8</v>
      </c>
      <c r="H585" s="1">
        <v>50</v>
      </c>
      <c r="I585" s="1">
        <v>12.2</v>
      </c>
      <c r="J585" s="1">
        <v>13</v>
      </c>
      <c r="K585" s="3">
        <v>1450</v>
      </c>
      <c r="L585" s="2">
        <f>N585/((1668.67)*(1-EXP(-(0.022864)*I585))^(1.61028))</f>
        <v>0.62397191643953331</v>
      </c>
      <c r="M585" s="1">
        <v>19.2</v>
      </c>
      <c r="N585" s="1">
        <v>107</v>
      </c>
      <c r="O585" s="1">
        <v>39.700000000000003</v>
      </c>
      <c r="P585" s="1">
        <v>4.5999999999999996</v>
      </c>
      <c r="Q585" s="1">
        <v>19.100000000000001</v>
      </c>
      <c r="R585" s="1">
        <v>7.1</v>
      </c>
      <c r="AG585" s="1">
        <v>4.2</v>
      </c>
      <c r="AJ585" s="1" t="s">
        <v>406</v>
      </c>
      <c r="AK585" s="19">
        <v>58</v>
      </c>
      <c r="AL585" s="19">
        <v>97</v>
      </c>
      <c r="AN585" s="3">
        <v>1982</v>
      </c>
      <c r="AQ585">
        <v>80601</v>
      </c>
      <c r="AR585" s="1" t="s">
        <v>4704</v>
      </c>
    </row>
    <row r="586" spans="1:44" x14ac:dyDescent="0.25">
      <c r="A586" s="1">
        <v>1092</v>
      </c>
      <c r="B586" s="1" t="s">
        <v>1233</v>
      </c>
      <c r="C586" s="1">
        <v>101</v>
      </c>
      <c r="D586" s="1" t="s">
        <v>5627</v>
      </c>
      <c r="E586" s="1" t="s">
        <v>706</v>
      </c>
      <c r="F586" s="1" t="s">
        <v>445</v>
      </c>
      <c r="G586" s="1">
        <v>8</v>
      </c>
      <c r="H586" s="1">
        <v>53</v>
      </c>
      <c r="I586" s="1">
        <v>12.3</v>
      </c>
      <c r="J586" s="1">
        <v>10.3</v>
      </c>
      <c r="K586" s="3">
        <v>2700</v>
      </c>
      <c r="L586" s="2">
        <f>N586/((1668.67)*(1-EXP(-(0.022864)*I586))^(1.61028))</f>
        <v>0.93400584633660955</v>
      </c>
      <c r="M586" s="1">
        <v>22.6</v>
      </c>
      <c r="N586" s="1">
        <v>162</v>
      </c>
      <c r="O586" s="1">
        <v>62.6</v>
      </c>
      <c r="P586" s="1">
        <v>5.7</v>
      </c>
      <c r="Q586" s="1">
        <v>11.2</v>
      </c>
      <c r="R586" s="1">
        <v>6.4</v>
      </c>
      <c r="AG586" s="1">
        <v>5.7</v>
      </c>
      <c r="AJ586" s="1" t="s">
        <v>406</v>
      </c>
      <c r="AK586" s="19">
        <v>58</v>
      </c>
      <c r="AL586" s="19">
        <v>97</v>
      </c>
      <c r="AN586" s="3">
        <v>1982</v>
      </c>
      <c r="AQ586">
        <v>80601</v>
      </c>
      <c r="AR586" s="1" t="s">
        <v>4704</v>
      </c>
    </row>
    <row r="587" spans="1:44" x14ac:dyDescent="0.25">
      <c r="A587" s="1">
        <v>1093</v>
      </c>
      <c r="B587" s="1" t="s">
        <v>1233</v>
      </c>
      <c r="C587" s="1">
        <v>101</v>
      </c>
      <c r="D587" s="1" t="s">
        <v>5627</v>
      </c>
      <c r="E587" s="1" t="s">
        <v>740</v>
      </c>
      <c r="F587" s="1" t="s">
        <v>445</v>
      </c>
      <c r="G587" s="1">
        <v>8</v>
      </c>
      <c r="H587" s="1">
        <v>94</v>
      </c>
      <c r="I587" s="1">
        <v>19.5</v>
      </c>
      <c r="J587" s="1">
        <v>16.5</v>
      </c>
      <c r="K587" s="3">
        <v>1444</v>
      </c>
      <c r="L587" s="2">
        <f>N587/((1668.67)*(1-EXP(-(0.022864)*I587))^(1.61028))</f>
        <v>0.96075241282214341</v>
      </c>
      <c r="M587" s="1">
        <v>30.9</v>
      </c>
      <c r="N587" s="1">
        <v>309</v>
      </c>
      <c r="O587" s="1">
        <v>141.19999999999999</v>
      </c>
      <c r="P587" s="1">
        <v>12.3</v>
      </c>
      <c r="Q587" s="1">
        <v>13.3</v>
      </c>
      <c r="R587" s="1">
        <v>4.5999999999999996</v>
      </c>
      <c r="AG587" s="1">
        <v>6.7</v>
      </c>
      <c r="AJ587" s="1" t="s">
        <v>406</v>
      </c>
      <c r="AK587" s="19">
        <v>58</v>
      </c>
      <c r="AL587" s="19">
        <v>97</v>
      </c>
      <c r="AN587" s="3">
        <v>1982</v>
      </c>
      <c r="AQ587">
        <v>80601</v>
      </c>
      <c r="AR587" s="1" t="s">
        <v>4704</v>
      </c>
    </row>
    <row r="588" spans="1:44" x14ac:dyDescent="0.25">
      <c r="A588" s="1">
        <v>1094</v>
      </c>
      <c r="B588" s="1" t="s">
        <v>1233</v>
      </c>
      <c r="C588" s="1">
        <v>101</v>
      </c>
      <c r="D588" s="1" t="s">
        <v>6530</v>
      </c>
      <c r="E588" s="1" t="s">
        <v>740</v>
      </c>
      <c r="F588" s="1" t="s">
        <v>445</v>
      </c>
      <c r="G588" s="1">
        <v>11</v>
      </c>
      <c r="H588" s="1">
        <v>150</v>
      </c>
      <c r="I588" s="1">
        <v>11.6</v>
      </c>
      <c r="J588" s="1">
        <v>13</v>
      </c>
      <c r="K588" s="3">
        <v>1075</v>
      </c>
      <c r="L588" s="2">
        <f>N588/((3098.22)*(1-EXP(-(0.009408)*I588))^(1.31634))</f>
        <v>0.66559464341947772</v>
      </c>
      <c r="M588" s="1">
        <v>14.4</v>
      </c>
      <c r="N588" s="1">
        <v>104</v>
      </c>
      <c r="O588" s="1">
        <v>45.8</v>
      </c>
      <c r="P588" s="1">
        <v>4</v>
      </c>
      <c r="Q588" s="1">
        <v>3.9</v>
      </c>
      <c r="R588" s="1">
        <v>1.4</v>
      </c>
      <c r="AG588" s="1">
        <v>2.2000000000000002</v>
      </c>
      <c r="AJ588" s="1" t="s">
        <v>406</v>
      </c>
      <c r="AK588" s="19">
        <v>58</v>
      </c>
      <c r="AL588" s="19">
        <v>97</v>
      </c>
      <c r="AN588" s="3">
        <v>1982</v>
      </c>
      <c r="AO588" s="1">
        <v>5</v>
      </c>
      <c r="AQ588">
        <v>80601</v>
      </c>
      <c r="AR588" s="1" t="s">
        <v>4704</v>
      </c>
    </row>
    <row r="589" spans="1:44" x14ac:dyDescent="0.25">
      <c r="A589" s="1">
        <v>1095</v>
      </c>
      <c r="B589" s="1" t="s">
        <v>1233</v>
      </c>
      <c r="C589" s="1">
        <v>101</v>
      </c>
      <c r="D589" s="1" t="s">
        <v>5627</v>
      </c>
      <c r="E589" s="1" t="s">
        <v>740</v>
      </c>
      <c r="F589" s="1" t="s">
        <v>445</v>
      </c>
      <c r="G589" s="1">
        <v>11</v>
      </c>
      <c r="H589" s="1">
        <v>98</v>
      </c>
      <c r="I589" s="1">
        <v>10.8</v>
      </c>
      <c r="J589" s="1">
        <v>13.5</v>
      </c>
      <c r="K589" s="3">
        <v>738</v>
      </c>
      <c r="L589" s="2">
        <f>N589/((3098.22)*(1-EXP(-(0.009408)*I589))^(1.31634))</f>
        <v>0.46880184875969583</v>
      </c>
      <c r="M589" s="1">
        <v>10.6</v>
      </c>
      <c r="N589" s="1">
        <v>67</v>
      </c>
      <c r="O589" s="1">
        <v>30.6</v>
      </c>
      <c r="P589" s="1">
        <v>3</v>
      </c>
      <c r="Q589" s="1">
        <v>6.2</v>
      </c>
      <c r="R589" s="1">
        <v>2.2000000000000002</v>
      </c>
      <c r="AG589" s="1">
        <v>2.8</v>
      </c>
      <c r="AJ589" s="1" t="s">
        <v>406</v>
      </c>
      <c r="AK589" s="19">
        <v>58</v>
      </c>
      <c r="AL589" s="19">
        <v>97</v>
      </c>
      <c r="AN589" s="3">
        <v>1982</v>
      </c>
      <c r="AO589" s="1">
        <v>5</v>
      </c>
      <c r="AQ589">
        <v>80601</v>
      </c>
      <c r="AR589" s="1" t="s">
        <v>4704</v>
      </c>
    </row>
    <row r="590" spans="1:44" x14ac:dyDescent="0.25">
      <c r="A590" s="1">
        <v>1097</v>
      </c>
      <c r="B590" s="1" t="s">
        <v>1233</v>
      </c>
      <c r="C590" s="1">
        <v>101</v>
      </c>
      <c r="D590" s="1" t="s">
        <v>5627</v>
      </c>
      <c r="E590" s="1" t="s">
        <v>706</v>
      </c>
      <c r="F590" s="1" t="s">
        <v>445</v>
      </c>
      <c r="H590" s="1">
        <v>36</v>
      </c>
      <c r="J590" s="1"/>
      <c r="K590" s="3">
        <v>2783</v>
      </c>
      <c r="N590" s="1">
        <v>289</v>
      </c>
      <c r="O590" s="1">
        <v>122.4</v>
      </c>
      <c r="Q590" s="1">
        <v>13.7</v>
      </c>
      <c r="R590" s="1">
        <v>9.1999999999999993</v>
      </c>
      <c r="AG590" s="1">
        <v>4.8</v>
      </c>
      <c r="AI590" s="1">
        <v>19.100000000000001</v>
      </c>
      <c r="AJ590" s="1" t="s">
        <v>406</v>
      </c>
      <c r="AK590" s="19">
        <v>56</v>
      </c>
      <c r="AL590" s="19">
        <v>94</v>
      </c>
      <c r="AN590" s="3">
        <v>1974</v>
      </c>
      <c r="AO590" s="39" t="s">
        <v>5333</v>
      </c>
      <c r="AQ590">
        <v>80817</v>
      </c>
      <c r="AR590" s="1" t="s">
        <v>5147</v>
      </c>
    </row>
    <row r="591" spans="1:44" x14ac:dyDescent="0.25">
      <c r="A591" s="1">
        <v>1098</v>
      </c>
      <c r="B591" s="1" t="s">
        <v>1233</v>
      </c>
      <c r="C591" s="1">
        <v>101</v>
      </c>
      <c r="D591" s="1" t="s">
        <v>6385</v>
      </c>
      <c r="E591" s="1" t="s">
        <v>706</v>
      </c>
      <c r="F591" s="1" t="s">
        <v>445</v>
      </c>
      <c r="H591" s="1">
        <v>41</v>
      </c>
      <c r="J591" s="1"/>
      <c r="K591" s="3">
        <v>2100</v>
      </c>
      <c r="N591" s="1">
        <v>138</v>
      </c>
      <c r="O591" s="1">
        <v>54.7</v>
      </c>
      <c r="Q591" s="1">
        <v>6.6</v>
      </c>
      <c r="R591" s="1">
        <v>4.7</v>
      </c>
      <c r="AB591" s="1">
        <v>2.29</v>
      </c>
      <c r="AG591" s="1">
        <v>0.7</v>
      </c>
      <c r="AI591" s="1">
        <v>14</v>
      </c>
      <c r="AJ591" s="1" t="s">
        <v>406</v>
      </c>
      <c r="AK591" s="19">
        <v>56</v>
      </c>
      <c r="AL591" s="19">
        <v>94</v>
      </c>
      <c r="AN591" s="3">
        <v>1974</v>
      </c>
      <c r="AO591" s="39" t="s">
        <v>5333</v>
      </c>
      <c r="AQ591">
        <v>80817</v>
      </c>
      <c r="AR591" s="1" t="s">
        <v>5147</v>
      </c>
    </row>
    <row r="592" spans="1:44" x14ac:dyDescent="0.25">
      <c r="A592" s="1">
        <v>1099</v>
      </c>
      <c r="B592" s="1" t="s">
        <v>1233</v>
      </c>
      <c r="C592" s="1">
        <v>101</v>
      </c>
      <c r="D592" s="1" t="s">
        <v>6483</v>
      </c>
      <c r="E592" s="1" t="s">
        <v>706</v>
      </c>
      <c r="F592" s="1" t="s">
        <v>445</v>
      </c>
      <c r="H592" s="1">
        <v>78</v>
      </c>
      <c r="J592" s="1"/>
      <c r="K592" s="3">
        <v>384</v>
      </c>
      <c r="N592" s="1">
        <v>350</v>
      </c>
      <c r="O592" s="1">
        <v>163.80000000000001</v>
      </c>
      <c r="Q592" s="1">
        <v>18.899999999999999</v>
      </c>
      <c r="R592" s="1">
        <v>8</v>
      </c>
      <c r="AB592" s="1">
        <v>1.18</v>
      </c>
      <c r="AG592" s="1">
        <v>1.5</v>
      </c>
      <c r="AI592" s="1">
        <v>11.7</v>
      </c>
      <c r="AJ592" s="1" t="s">
        <v>406</v>
      </c>
      <c r="AK592" s="19">
        <v>56</v>
      </c>
      <c r="AL592" s="19">
        <v>94</v>
      </c>
      <c r="AN592" s="3">
        <v>1974</v>
      </c>
      <c r="AO592" s="39" t="s">
        <v>5333</v>
      </c>
      <c r="AQ592">
        <v>80817</v>
      </c>
      <c r="AR592" s="1" t="s">
        <v>5147</v>
      </c>
    </row>
    <row r="593" spans="1:44" x14ac:dyDescent="0.25">
      <c r="A593" s="1">
        <v>1100</v>
      </c>
      <c r="B593" s="1" t="s">
        <v>1233</v>
      </c>
      <c r="C593" s="1">
        <v>101</v>
      </c>
      <c r="D593" s="1" t="s">
        <v>5627</v>
      </c>
      <c r="E593" s="1" t="s">
        <v>706</v>
      </c>
      <c r="F593" s="1" t="s">
        <v>445</v>
      </c>
      <c r="H593" s="1">
        <v>90</v>
      </c>
      <c r="J593" s="1"/>
      <c r="K593" s="3">
        <v>553</v>
      </c>
      <c r="N593" s="1">
        <v>441</v>
      </c>
      <c r="O593" s="1">
        <v>206.5</v>
      </c>
      <c r="Q593" s="1">
        <v>19.7</v>
      </c>
      <c r="R593" s="1">
        <v>7.8</v>
      </c>
      <c r="AG593" s="1">
        <v>0.7</v>
      </c>
      <c r="AI593" s="1">
        <v>11.7</v>
      </c>
      <c r="AJ593" s="1" t="s">
        <v>406</v>
      </c>
      <c r="AK593" s="19">
        <v>56</v>
      </c>
      <c r="AL593" s="19">
        <v>94</v>
      </c>
      <c r="AN593" s="3">
        <v>1974</v>
      </c>
      <c r="AO593" s="39" t="s">
        <v>5333</v>
      </c>
      <c r="AQ593">
        <v>80817</v>
      </c>
      <c r="AR593" s="1" t="s">
        <v>5147</v>
      </c>
    </row>
    <row r="594" spans="1:44" x14ac:dyDescent="0.25">
      <c r="A594" s="1">
        <v>1101</v>
      </c>
      <c r="B594" s="1" t="s">
        <v>1233</v>
      </c>
      <c r="C594" s="1">
        <v>101</v>
      </c>
      <c r="D594" s="1" t="s">
        <v>6385</v>
      </c>
      <c r="E594" s="1" t="s">
        <v>706</v>
      </c>
      <c r="F594" s="1" t="s">
        <v>445</v>
      </c>
      <c r="H594" s="1">
        <v>90</v>
      </c>
      <c r="J594" s="1"/>
      <c r="K594" s="3">
        <v>800</v>
      </c>
      <c r="N594" s="1">
        <v>413</v>
      </c>
      <c r="O594" s="1">
        <v>185.3</v>
      </c>
      <c r="Q594" s="1">
        <v>17.600000000000001</v>
      </c>
      <c r="R594" s="1">
        <v>7</v>
      </c>
      <c r="AG594" s="1">
        <v>1.9</v>
      </c>
      <c r="AI594" s="1">
        <v>12.6</v>
      </c>
      <c r="AJ594" s="1" t="s">
        <v>406</v>
      </c>
      <c r="AK594" s="19">
        <v>56</v>
      </c>
      <c r="AL594" s="19">
        <v>94</v>
      </c>
      <c r="AN594" s="3">
        <v>1974</v>
      </c>
      <c r="AO594" s="39" t="s">
        <v>5333</v>
      </c>
      <c r="AQ594">
        <v>80817</v>
      </c>
      <c r="AR594" s="1" t="s">
        <v>5147</v>
      </c>
    </row>
    <row r="595" spans="1:44" x14ac:dyDescent="0.25">
      <c r="A595" s="1">
        <v>1102</v>
      </c>
      <c r="B595" s="1" t="s">
        <v>1233</v>
      </c>
      <c r="C595" s="1">
        <v>101</v>
      </c>
      <c r="D595" s="1" t="s">
        <v>5627</v>
      </c>
      <c r="E595" s="1" t="s">
        <v>706</v>
      </c>
      <c r="F595" s="1" t="s">
        <v>445</v>
      </c>
      <c r="H595" s="1">
        <v>72</v>
      </c>
      <c r="J595" s="1"/>
      <c r="K595" s="3">
        <v>1450</v>
      </c>
      <c r="N595" s="1">
        <v>274</v>
      </c>
      <c r="O595" s="1">
        <v>115.7</v>
      </c>
      <c r="Q595" s="1">
        <v>12.6</v>
      </c>
      <c r="R595" s="1">
        <v>7.1</v>
      </c>
      <c r="AB595" s="1">
        <v>0.51</v>
      </c>
      <c r="AG595" s="1">
        <v>0.7</v>
      </c>
      <c r="AI595" s="1">
        <v>13.7</v>
      </c>
      <c r="AJ595" s="1" t="s">
        <v>406</v>
      </c>
      <c r="AK595" s="19">
        <v>56</v>
      </c>
      <c r="AL595" s="19">
        <v>94</v>
      </c>
      <c r="AN595" s="3">
        <v>1974</v>
      </c>
      <c r="AO595" s="39" t="s">
        <v>5333</v>
      </c>
      <c r="AQ595">
        <v>80817</v>
      </c>
      <c r="AR595" s="1" t="s">
        <v>5147</v>
      </c>
    </row>
    <row r="596" spans="1:44" x14ac:dyDescent="0.25">
      <c r="A596" s="1">
        <v>1105</v>
      </c>
      <c r="B596" s="1" t="s">
        <v>1233</v>
      </c>
      <c r="C596" s="1">
        <v>101</v>
      </c>
      <c r="D596" s="1" t="s">
        <v>6531</v>
      </c>
      <c r="E596" s="1" t="s">
        <v>740</v>
      </c>
      <c r="F596" s="1" t="s">
        <v>445</v>
      </c>
      <c r="G596" s="1">
        <v>10</v>
      </c>
      <c r="H596" s="1">
        <v>115</v>
      </c>
      <c r="I596" s="1">
        <v>16.8</v>
      </c>
      <c r="J596" s="1">
        <v>18</v>
      </c>
      <c r="K596" s="3">
        <v>1510</v>
      </c>
      <c r="L596" s="2">
        <f>N596/((1948.03)*(1-EXP(-(0.015672)*I596))^(1.40829))</f>
        <v>0.76578249703541479</v>
      </c>
      <c r="N596" s="1">
        <v>190</v>
      </c>
      <c r="O596" s="1">
        <v>100.96</v>
      </c>
      <c r="Q596" s="1">
        <v>11.05</v>
      </c>
      <c r="R596" s="1">
        <v>3.86</v>
      </c>
      <c r="S596" s="1">
        <v>38.229999999999997</v>
      </c>
      <c r="AJ596" s="1" t="s">
        <v>406</v>
      </c>
      <c r="AK596" s="19">
        <v>56.3</v>
      </c>
      <c r="AL596" s="19">
        <v>85</v>
      </c>
      <c r="AN596" s="3">
        <v>1965</v>
      </c>
      <c r="AO596" s="1">
        <v>1</v>
      </c>
      <c r="AQ596">
        <v>80817</v>
      </c>
      <c r="AR596" s="1" t="s">
        <v>4695</v>
      </c>
    </row>
    <row r="597" spans="1:44" x14ac:dyDescent="0.25">
      <c r="A597" s="1">
        <v>1106</v>
      </c>
      <c r="B597" s="1" t="s">
        <v>183</v>
      </c>
      <c r="C597" s="1">
        <v>105</v>
      </c>
      <c r="D597" s="1" t="s">
        <v>5758</v>
      </c>
      <c r="E597" s="1" t="s">
        <v>740</v>
      </c>
      <c r="F597" s="1" t="s">
        <v>445</v>
      </c>
      <c r="G597" s="1">
        <v>8</v>
      </c>
      <c r="H597" s="1">
        <v>165</v>
      </c>
      <c r="I597" s="1">
        <v>23</v>
      </c>
      <c r="J597" s="1">
        <v>23</v>
      </c>
      <c r="K597" s="3">
        <v>1200</v>
      </c>
      <c r="L597" s="2">
        <v>0.4</v>
      </c>
      <c r="N597" s="1">
        <v>200</v>
      </c>
      <c r="O597" s="1">
        <v>104.6</v>
      </c>
      <c r="Q597" s="1">
        <v>11.67</v>
      </c>
      <c r="R597" s="1">
        <v>4.4000000000000004</v>
      </c>
      <c r="S597" s="1">
        <v>39.299999999999997</v>
      </c>
      <c r="AJ597" s="1" t="s">
        <v>406</v>
      </c>
      <c r="AK597" s="19">
        <v>56.3</v>
      </c>
      <c r="AL597" s="19">
        <v>85</v>
      </c>
      <c r="AN597" s="3">
        <v>1965</v>
      </c>
      <c r="AO597" s="1">
        <v>1</v>
      </c>
      <c r="AQ597">
        <v>80817</v>
      </c>
      <c r="AR597" s="1" t="s">
        <v>4695</v>
      </c>
    </row>
    <row r="598" spans="1:44" x14ac:dyDescent="0.25">
      <c r="A598" s="1">
        <v>1108</v>
      </c>
      <c r="B598" s="1" t="s">
        <v>1233</v>
      </c>
      <c r="C598" s="1">
        <v>101</v>
      </c>
      <c r="D598" s="1" t="s">
        <v>6532</v>
      </c>
      <c r="E598" s="1" t="s">
        <v>706</v>
      </c>
      <c r="F598" s="1" t="s">
        <v>445</v>
      </c>
      <c r="G598" s="1">
        <v>7</v>
      </c>
      <c r="H598" s="1">
        <v>232</v>
      </c>
      <c r="I598" s="1">
        <v>27.9</v>
      </c>
      <c r="J598" s="1">
        <v>50.2</v>
      </c>
      <c r="K598" s="3">
        <v>137</v>
      </c>
      <c r="L598" s="2">
        <f>N598/((1824.17)*(1-EXP(-(0.023514)*I598))^(1.69151))</f>
        <v>0.54937592234048771</v>
      </c>
      <c r="M598" s="1">
        <v>23.29</v>
      </c>
      <c r="N598" s="1">
        <v>290.69</v>
      </c>
      <c r="O598" s="1">
        <v>132.34</v>
      </c>
      <c r="P598" s="1">
        <v>9.84</v>
      </c>
      <c r="Q598" s="1">
        <v>21.99</v>
      </c>
      <c r="R598" s="1">
        <v>8.3379999999999992</v>
      </c>
      <c r="S598" s="1">
        <v>34.042000000000002</v>
      </c>
      <c r="AB598" s="1">
        <v>1.82</v>
      </c>
      <c r="AC598" s="1">
        <v>11.89</v>
      </c>
      <c r="AG598" s="1">
        <v>2.87</v>
      </c>
      <c r="AI598" s="1">
        <v>14.44</v>
      </c>
      <c r="AJ598" s="1" t="s">
        <v>406</v>
      </c>
      <c r="AK598" s="19">
        <v>57</v>
      </c>
      <c r="AL598" s="19">
        <v>95</v>
      </c>
      <c r="AN598" s="3">
        <v>1979</v>
      </c>
      <c r="AO598" s="1">
        <v>10</v>
      </c>
      <c r="AQ598">
        <v>80601</v>
      </c>
      <c r="AR598" s="1" t="s">
        <v>583</v>
      </c>
    </row>
    <row r="599" spans="1:44" x14ac:dyDescent="0.25">
      <c r="A599" s="1">
        <v>1109</v>
      </c>
      <c r="B599" s="1" t="s">
        <v>1233</v>
      </c>
      <c r="C599" s="1">
        <v>101</v>
      </c>
      <c r="D599" s="1" t="s">
        <v>5627</v>
      </c>
      <c r="E599" s="1" t="s">
        <v>706</v>
      </c>
      <c r="F599" s="1" t="s">
        <v>445</v>
      </c>
      <c r="G599" s="1">
        <v>9</v>
      </c>
      <c r="H599" s="1">
        <v>134</v>
      </c>
      <c r="I599" s="1">
        <v>20.2</v>
      </c>
      <c r="J599" s="1">
        <v>20.9</v>
      </c>
      <c r="K599" s="3">
        <v>241</v>
      </c>
      <c r="L599" s="2">
        <f>N599/((1581.94)*(1-EXP(-(0.021301)*I599))^(1.51716))</f>
        <v>0.40350863727041203</v>
      </c>
      <c r="M599" s="1">
        <v>14.86</v>
      </c>
      <c r="N599" s="1">
        <v>129.63</v>
      </c>
      <c r="O599" s="1">
        <v>59.454999999999998</v>
      </c>
      <c r="P599" s="1">
        <v>4.875</v>
      </c>
      <c r="Q599" s="1">
        <v>13.632</v>
      </c>
      <c r="R599" s="1">
        <v>3.1749999999999998</v>
      </c>
      <c r="S599" s="1">
        <v>11</v>
      </c>
      <c r="AB599" s="1">
        <v>1.9379999999999999</v>
      </c>
      <c r="AG599" s="1">
        <v>1.41</v>
      </c>
      <c r="AI599" s="1">
        <v>8.6189999999999998</v>
      </c>
      <c r="AJ599" s="1" t="s">
        <v>406</v>
      </c>
      <c r="AK599" s="19">
        <v>57</v>
      </c>
      <c r="AL599" s="19">
        <v>95</v>
      </c>
      <c r="AN599" s="3">
        <v>1979</v>
      </c>
      <c r="AO599" s="1">
        <v>10</v>
      </c>
      <c r="AQ599">
        <v>80601</v>
      </c>
      <c r="AR599" s="1" t="s">
        <v>583</v>
      </c>
    </row>
    <row r="600" spans="1:44" x14ac:dyDescent="0.25">
      <c r="A600" s="1">
        <v>1111</v>
      </c>
      <c r="B600" s="1" t="s">
        <v>5216</v>
      </c>
      <c r="C600" s="1">
        <v>124</v>
      </c>
      <c r="D600" s="33" t="s">
        <v>845</v>
      </c>
      <c r="G600" s="1">
        <v>6</v>
      </c>
      <c r="H600" s="1">
        <v>30</v>
      </c>
      <c r="I600" s="1">
        <v>11.5</v>
      </c>
      <c r="J600" s="1"/>
      <c r="L600" s="2">
        <f>N600/((17848.7)*(1-EXP(-(0.003475)*I600))^(1.61462))</f>
        <v>0.97418303312558785</v>
      </c>
      <c r="N600" s="1">
        <v>93</v>
      </c>
      <c r="O600" s="1">
        <v>33.979999999999997</v>
      </c>
      <c r="Q600" s="1">
        <v>10.48</v>
      </c>
      <c r="R600" s="1">
        <v>2.69</v>
      </c>
      <c r="S600" s="1">
        <v>15.35</v>
      </c>
      <c r="AB600" s="1">
        <v>0.86</v>
      </c>
      <c r="AC600" s="1">
        <v>4.1100000000000003</v>
      </c>
      <c r="AJ600" s="28" t="s">
        <v>406</v>
      </c>
      <c r="AK600" s="19">
        <v>56</v>
      </c>
      <c r="AL600" s="19">
        <v>78</v>
      </c>
      <c r="AN600" s="3">
        <v>1974</v>
      </c>
      <c r="AO600" s="1">
        <v>2</v>
      </c>
      <c r="AQ600">
        <v>80444</v>
      </c>
      <c r="AR600" s="1" t="s">
        <v>592</v>
      </c>
    </row>
    <row r="601" spans="1:44" x14ac:dyDescent="0.25">
      <c r="A601" s="1">
        <v>1112</v>
      </c>
      <c r="B601" s="1" t="s">
        <v>5216</v>
      </c>
      <c r="C601" s="1">
        <v>124</v>
      </c>
      <c r="D601" s="1" t="s">
        <v>6081</v>
      </c>
      <c r="F601" s="1" t="s">
        <v>445</v>
      </c>
      <c r="G601" s="1">
        <v>6</v>
      </c>
      <c r="H601" s="1">
        <v>30</v>
      </c>
      <c r="I601" s="1">
        <v>11.5</v>
      </c>
      <c r="J601" s="1">
        <v>10.1</v>
      </c>
      <c r="K601" s="3">
        <v>2000</v>
      </c>
      <c r="L601" s="2">
        <f>N601/((17848.7)*(1-EXP(-(0.003475)*I601))^(1.61462))</f>
        <v>1.1627345879240887</v>
      </c>
      <c r="N601" s="1">
        <v>111</v>
      </c>
      <c r="O601" s="1">
        <v>64.739999999999995</v>
      </c>
      <c r="Q601" s="1">
        <v>16.59</v>
      </c>
      <c r="R601" s="1">
        <v>3.57</v>
      </c>
      <c r="S601" s="1">
        <v>38.64</v>
      </c>
      <c r="AB601" s="1">
        <v>0.18</v>
      </c>
      <c r="AJ601" s="28" t="s">
        <v>406</v>
      </c>
      <c r="AK601" s="19">
        <v>56</v>
      </c>
      <c r="AL601" s="19">
        <v>78</v>
      </c>
      <c r="AN601" s="3">
        <v>1974</v>
      </c>
      <c r="AO601" s="1">
        <v>2</v>
      </c>
      <c r="AQ601">
        <v>80444</v>
      </c>
      <c r="AR601" s="1" t="s">
        <v>592</v>
      </c>
    </row>
    <row r="602" spans="1:44" x14ac:dyDescent="0.25">
      <c r="A602" s="1">
        <v>1114</v>
      </c>
      <c r="B602" s="1" t="s">
        <v>1172</v>
      </c>
      <c r="C602" s="1">
        <v>103</v>
      </c>
      <c r="D602" s="1" t="s">
        <v>6533</v>
      </c>
      <c r="F602" s="1" t="s">
        <v>445</v>
      </c>
      <c r="G602" s="1">
        <v>8</v>
      </c>
      <c r="H602" s="1">
        <v>200</v>
      </c>
      <c r="I602" s="1">
        <v>25.5</v>
      </c>
      <c r="J602" s="1">
        <v>30.1</v>
      </c>
      <c r="L602" s="2">
        <v>0.74</v>
      </c>
      <c r="M602" s="1">
        <v>28.17</v>
      </c>
      <c r="N602" s="1">
        <v>320</v>
      </c>
      <c r="O602" s="1">
        <v>121.48</v>
      </c>
      <c r="Q602" s="1">
        <v>21.87</v>
      </c>
      <c r="R602" s="1">
        <v>10.54</v>
      </c>
      <c r="X602" s="1">
        <v>16.047999999999998</v>
      </c>
      <c r="Y602" s="1">
        <v>2.5840000000000001</v>
      </c>
      <c r="Z602" s="1">
        <v>18.632000000000001</v>
      </c>
      <c r="AB602" s="1">
        <v>0.89800000000000002</v>
      </c>
      <c r="AJ602" s="1" t="s">
        <v>406</v>
      </c>
      <c r="AK602" s="19">
        <v>57</v>
      </c>
      <c r="AL602" s="19">
        <v>84</v>
      </c>
      <c r="AN602" s="3">
        <v>1975</v>
      </c>
      <c r="AQ602">
        <v>80444</v>
      </c>
      <c r="AR602" s="1" t="s">
        <v>5165</v>
      </c>
    </row>
    <row r="603" spans="1:44" x14ac:dyDescent="0.25">
      <c r="A603" s="1">
        <v>1116</v>
      </c>
      <c r="B603" s="1" t="s">
        <v>179</v>
      </c>
      <c r="C603" s="1">
        <v>102</v>
      </c>
      <c r="D603" s="1" t="s">
        <v>5702</v>
      </c>
      <c r="F603" s="1" t="s">
        <v>445</v>
      </c>
      <c r="G603" s="1">
        <v>7</v>
      </c>
      <c r="H603" s="1">
        <v>80</v>
      </c>
      <c r="I603" s="1">
        <v>21.4</v>
      </c>
      <c r="J603" s="1">
        <v>22.4</v>
      </c>
      <c r="K603" s="3">
        <v>866</v>
      </c>
      <c r="L603" s="2">
        <v>0.56999999999999995</v>
      </c>
      <c r="M603" s="1">
        <v>24.5</v>
      </c>
      <c r="N603" s="1">
        <v>251.3</v>
      </c>
      <c r="O603" s="1">
        <v>103.5</v>
      </c>
      <c r="Q603" s="1">
        <v>24.5</v>
      </c>
      <c r="R603" s="1">
        <v>8.6999999999999993</v>
      </c>
      <c r="X603" s="1">
        <v>3.68</v>
      </c>
      <c r="AB603" s="1">
        <v>0.45</v>
      </c>
      <c r="AG603" s="1">
        <v>3.18</v>
      </c>
      <c r="AI603" s="1">
        <v>24.13</v>
      </c>
      <c r="AJ603" s="1" t="s">
        <v>406</v>
      </c>
      <c r="AK603" s="19">
        <v>44.2</v>
      </c>
      <c r="AL603" s="19">
        <v>134</v>
      </c>
      <c r="AN603" s="3">
        <v>1968</v>
      </c>
      <c r="AO603" s="31" t="s">
        <v>5343</v>
      </c>
      <c r="AQ603">
        <v>80443</v>
      </c>
      <c r="AR603" s="1" t="s">
        <v>278</v>
      </c>
    </row>
    <row r="604" spans="1:44" x14ac:dyDescent="0.25">
      <c r="A604" s="1">
        <v>1117</v>
      </c>
      <c r="B604" s="1" t="s">
        <v>1215</v>
      </c>
      <c r="C604" s="1">
        <v>102</v>
      </c>
      <c r="D604" s="1" t="s">
        <v>5775</v>
      </c>
      <c r="E604" s="1" t="s">
        <v>740</v>
      </c>
      <c r="F604" s="1" t="s">
        <v>445</v>
      </c>
      <c r="G604" s="1">
        <v>9</v>
      </c>
      <c r="H604" s="1">
        <v>110</v>
      </c>
      <c r="I604" s="1">
        <v>16</v>
      </c>
      <c r="J604" s="1">
        <v>22</v>
      </c>
      <c r="K604" s="3">
        <v>1668</v>
      </c>
      <c r="L604" s="2">
        <v>1.3</v>
      </c>
      <c r="M604" s="1">
        <v>36.1</v>
      </c>
      <c r="N604" s="1">
        <v>313.5</v>
      </c>
      <c r="O604" s="1">
        <v>130.74</v>
      </c>
      <c r="P604" s="1">
        <v>18.45</v>
      </c>
      <c r="Q604" s="1">
        <v>22.45</v>
      </c>
      <c r="R604" s="1">
        <v>11.38</v>
      </c>
      <c r="AJ604" s="1" t="s">
        <v>406</v>
      </c>
      <c r="AK604" s="19">
        <v>44.2</v>
      </c>
      <c r="AL604" s="19">
        <v>134</v>
      </c>
      <c r="AN604" s="3">
        <v>1968</v>
      </c>
      <c r="AO604" s="1">
        <v>49</v>
      </c>
      <c r="AQ604">
        <v>80443</v>
      </c>
      <c r="AR604" s="1" t="s">
        <v>5099</v>
      </c>
    </row>
    <row r="605" spans="1:44" x14ac:dyDescent="0.25">
      <c r="A605" s="1">
        <v>1118</v>
      </c>
      <c r="B605" s="1" t="s">
        <v>1233</v>
      </c>
      <c r="C605" s="1">
        <v>101</v>
      </c>
      <c r="D605" s="1" t="s">
        <v>5627</v>
      </c>
      <c r="E605" s="1" t="s">
        <v>740</v>
      </c>
      <c r="F605" s="33" t="s">
        <v>859</v>
      </c>
      <c r="G605" s="1">
        <v>7</v>
      </c>
      <c r="H605" s="1">
        <v>70</v>
      </c>
      <c r="I605" s="1">
        <v>15</v>
      </c>
      <c r="J605" s="1">
        <v>15.1</v>
      </c>
      <c r="K605" s="3">
        <v>1437</v>
      </c>
      <c r="L605" s="2">
        <f>N605/((1824.17)*(1-EXP(-(0.023514)*I605))^(1.69151))</f>
        <v>0.77251949110131557</v>
      </c>
      <c r="M605" s="1">
        <v>25.5</v>
      </c>
      <c r="N605" s="1">
        <v>181</v>
      </c>
      <c r="O605" s="1">
        <v>117.5</v>
      </c>
      <c r="P605" s="1">
        <v>7.1</v>
      </c>
      <c r="Q605" s="1">
        <v>17</v>
      </c>
      <c r="R605" s="1">
        <v>11.9</v>
      </c>
      <c r="S605" s="1">
        <v>34</v>
      </c>
      <c r="X605" s="1">
        <v>145.4</v>
      </c>
      <c r="AB605" s="1">
        <v>0.52</v>
      </c>
      <c r="AJ605" s="1" t="s">
        <v>471</v>
      </c>
      <c r="AK605" s="19">
        <v>49.99</v>
      </c>
      <c r="AL605" s="19">
        <v>80</v>
      </c>
      <c r="AN605" s="3">
        <v>1971</v>
      </c>
      <c r="AO605" s="1">
        <v>60</v>
      </c>
      <c r="AQ605">
        <v>81318</v>
      </c>
      <c r="AR605" s="1" t="s">
        <v>4530</v>
      </c>
    </row>
    <row r="606" spans="1:44" x14ac:dyDescent="0.25">
      <c r="A606" s="1">
        <v>1119</v>
      </c>
      <c r="B606" s="1" t="s">
        <v>1233</v>
      </c>
      <c r="C606" s="1">
        <v>101</v>
      </c>
      <c r="D606" s="1" t="s">
        <v>6383</v>
      </c>
      <c r="E606" s="1" t="s">
        <v>740</v>
      </c>
      <c r="F606" s="1" t="s">
        <v>445</v>
      </c>
      <c r="G606" s="1">
        <v>6</v>
      </c>
      <c r="H606" s="1">
        <v>30</v>
      </c>
      <c r="I606" s="1">
        <v>12</v>
      </c>
      <c r="J606" s="1">
        <v>11.3</v>
      </c>
      <c r="K606" s="3">
        <v>3175</v>
      </c>
      <c r="L606" s="2">
        <f>N606/((1963.5)*(1-EXP(-(0.024337)*I606))^(1.76926))</f>
        <v>1.1937446278587629</v>
      </c>
      <c r="M606" s="1">
        <v>31.07</v>
      </c>
      <c r="N606" s="1">
        <v>206.4</v>
      </c>
      <c r="O606" s="1">
        <v>104.8</v>
      </c>
      <c r="P606" s="1">
        <v>8.1</v>
      </c>
      <c r="Q606" s="1">
        <v>15.5</v>
      </c>
      <c r="R606" s="1">
        <v>9.6999999999999993</v>
      </c>
      <c r="S606" s="1">
        <v>23</v>
      </c>
      <c r="X606" s="1">
        <v>14.9</v>
      </c>
      <c r="AB606" s="1">
        <v>0.33400000000000002</v>
      </c>
      <c r="AJ606" s="1" t="s">
        <v>471</v>
      </c>
      <c r="AK606" s="19">
        <v>49.99</v>
      </c>
      <c r="AL606" s="19">
        <v>80</v>
      </c>
      <c r="AN606" s="3">
        <v>1971</v>
      </c>
      <c r="AO606" s="1">
        <v>60</v>
      </c>
      <c r="AQ606">
        <v>81318</v>
      </c>
      <c r="AR606" s="1" t="s">
        <v>4530</v>
      </c>
    </row>
    <row r="607" spans="1:44" x14ac:dyDescent="0.25">
      <c r="A607" s="1">
        <v>1120</v>
      </c>
      <c r="B607" s="1" t="s">
        <v>1233</v>
      </c>
      <c r="C607" s="1">
        <v>101</v>
      </c>
      <c r="D607" s="1" t="s">
        <v>5627</v>
      </c>
      <c r="E607" s="1" t="s">
        <v>740</v>
      </c>
      <c r="F607" s="33" t="s">
        <v>859</v>
      </c>
      <c r="G607" s="1">
        <v>9</v>
      </c>
      <c r="H607" s="1">
        <v>60</v>
      </c>
      <c r="I607" s="1">
        <v>12</v>
      </c>
      <c r="J607" s="1">
        <v>11.5</v>
      </c>
      <c r="K607" s="3">
        <v>2825</v>
      </c>
      <c r="L607" s="2">
        <f>N607/((1668.67)*(1-EXP(-(0.022864)*I607))^(1.61028))</f>
        <v>1.0592874476560399</v>
      </c>
      <c r="M607" s="1">
        <v>28.62</v>
      </c>
      <c r="N607" s="1">
        <v>177.5</v>
      </c>
      <c r="O607" s="1">
        <v>100.7</v>
      </c>
      <c r="P607" s="1">
        <v>7.7</v>
      </c>
      <c r="Q607" s="1">
        <v>14.7</v>
      </c>
      <c r="R607" s="1">
        <v>8.8000000000000007</v>
      </c>
      <c r="S607" s="1">
        <v>25.2</v>
      </c>
      <c r="AB607" s="1">
        <v>0.53500000000000003</v>
      </c>
      <c r="AJ607" s="1" t="s">
        <v>471</v>
      </c>
      <c r="AK607" s="19">
        <v>49.99</v>
      </c>
      <c r="AL607" s="19">
        <v>80</v>
      </c>
      <c r="AN607" s="3">
        <v>1971</v>
      </c>
      <c r="AO607" s="1">
        <v>60</v>
      </c>
      <c r="AQ607">
        <v>81318</v>
      </c>
      <c r="AR607" s="1" t="s">
        <v>4530</v>
      </c>
    </row>
    <row r="608" spans="1:44" x14ac:dyDescent="0.25">
      <c r="A608" s="1">
        <v>1121</v>
      </c>
      <c r="B608" s="1" t="s">
        <v>1233</v>
      </c>
      <c r="C608" s="1">
        <v>101</v>
      </c>
      <c r="D608" s="1" t="s">
        <v>5627</v>
      </c>
      <c r="E608" s="1" t="s">
        <v>740</v>
      </c>
      <c r="F608" s="33" t="s">
        <v>859</v>
      </c>
      <c r="G608" s="1">
        <v>7</v>
      </c>
      <c r="H608" s="1">
        <v>40</v>
      </c>
      <c r="I608" s="1">
        <v>11</v>
      </c>
      <c r="J608" s="1">
        <v>10.199999999999999</v>
      </c>
      <c r="K608" s="3">
        <v>2940</v>
      </c>
      <c r="L608" s="2">
        <f>N608/((1824.17)*(1-EXP(-(0.023514)*I608))^(1.69151))</f>
        <v>0.93228246261577674</v>
      </c>
      <c r="M608" s="1">
        <v>23.85</v>
      </c>
      <c r="N608" s="1">
        <v>139.4</v>
      </c>
      <c r="O608" s="1">
        <v>83.1</v>
      </c>
      <c r="P608" s="1">
        <v>7</v>
      </c>
      <c r="Q608" s="1">
        <v>14.9</v>
      </c>
      <c r="R608" s="1">
        <v>14.1</v>
      </c>
      <c r="S608" s="1">
        <v>24.1</v>
      </c>
      <c r="X608" s="1">
        <v>27.4</v>
      </c>
      <c r="AB608" s="1">
        <v>1.1000000000000001</v>
      </c>
      <c r="AJ608" s="1" t="s">
        <v>471</v>
      </c>
      <c r="AK608" s="19">
        <v>49.99</v>
      </c>
      <c r="AL608" s="19">
        <v>80</v>
      </c>
      <c r="AN608" s="3">
        <v>1971</v>
      </c>
      <c r="AO608" s="1">
        <v>60</v>
      </c>
      <c r="AQ608">
        <v>81318</v>
      </c>
      <c r="AR608" s="1" t="s">
        <v>4530</v>
      </c>
    </row>
    <row r="609" spans="1:44" x14ac:dyDescent="0.25">
      <c r="A609" s="1">
        <v>1122</v>
      </c>
      <c r="B609" s="1" t="s">
        <v>1233</v>
      </c>
      <c r="C609" s="1">
        <v>101</v>
      </c>
      <c r="D609" s="1" t="s">
        <v>5627</v>
      </c>
      <c r="E609" s="1" t="s">
        <v>740</v>
      </c>
      <c r="F609" s="1" t="s">
        <v>445</v>
      </c>
      <c r="G609" s="1">
        <v>9</v>
      </c>
      <c r="H609" s="1">
        <v>160</v>
      </c>
      <c r="I609" s="1">
        <v>15</v>
      </c>
      <c r="J609" s="1">
        <v>19</v>
      </c>
      <c r="K609" s="3">
        <v>702</v>
      </c>
      <c r="L609" s="2">
        <f>N609/((1581.94)*(1-EXP(-(0.021301)*I609))^(1.51716))</f>
        <v>0.49030767358636118</v>
      </c>
      <c r="M609" s="1">
        <v>20.94</v>
      </c>
      <c r="N609" s="1">
        <v>108.5</v>
      </c>
      <c r="O609" s="1">
        <v>50.6</v>
      </c>
      <c r="P609" s="1">
        <v>3.5</v>
      </c>
      <c r="Q609" s="1">
        <v>10.199999999999999</v>
      </c>
      <c r="R609" s="1">
        <v>10.9</v>
      </c>
      <c r="S609" s="1">
        <v>34.700000000000003</v>
      </c>
      <c r="AB609" s="1">
        <v>0.66</v>
      </c>
      <c r="AJ609" s="1" t="s">
        <v>471</v>
      </c>
      <c r="AK609" s="19">
        <v>49.99</v>
      </c>
      <c r="AL609" s="19">
        <v>80</v>
      </c>
      <c r="AN609" s="3">
        <v>1971</v>
      </c>
      <c r="AO609" s="1">
        <v>60</v>
      </c>
      <c r="AQ609">
        <v>81318</v>
      </c>
      <c r="AR609" s="1" t="s">
        <v>4530</v>
      </c>
    </row>
    <row r="610" spans="1:44" x14ac:dyDescent="0.25">
      <c r="A610" s="1">
        <v>1123</v>
      </c>
      <c r="B610" s="1" t="s">
        <v>1233</v>
      </c>
      <c r="C610" s="1">
        <v>101</v>
      </c>
      <c r="D610" s="1" t="s">
        <v>5627</v>
      </c>
      <c r="F610" s="1" t="s">
        <v>445</v>
      </c>
      <c r="G610" s="1">
        <v>9</v>
      </c>
      <c r="H610" s="1">
        <v>100</v>
      </c>
      <c r="I610" s="1">
        <v>15.3</v>
      </c>
      <c r="J610" s="1">
        <v>21</v>
      </c>
      <c r="K610" s="3">
        <v>4282</v>
      </c>
      <c r="L610" s="2">
        <f>N610/((1581.94)*(1-EXP(-(0.021301)*I610))^(1.51716))</f>
        <v>0.63437467590331753</v>
      </c>
      <c r="M610" s="1">
        <v>17.52</v>
      </c>
      <c r="N610" s="1">
        <v>144</v>
      </c>
      <c r="O610" s="1">
        <v>64.8</v>
      </c>
      <c r="P610" s="1">
        <v>5.3</v>
      </c>
      <c r="Q610" s="1">
        <v>12.4</v>
      </c>
      <c r="R610" s="1">
        <v>27</v>
      </c>
      <c r="S610" s="1">
        <v>14.3</v>
      </c>
      <c r="AJ610" s="1" t="s">
        <v>406</v>
      </c>
      <c r="AK610" s="19">
        <v>62</v>
      </c>
      <c r="AL610" s="19">
        <v>33</v>
      </c>
      <c r="AN610" s="3">
        <v>1969</v>
      </c>
      <c r="AO610" s="1">
        <v>102</v>
      </c>
      <c r="AQ610">
        <v>80608</v>
      </c>
      <c r="AR610" s="1" t="s">
        <v>546</v>
      </c>
    </row>
    <row r="611" spans="1:44" x14ac:dyDescent="0.25">
      <c r="A611" s="1">
        <v>1127</v>
      </c>
      <c r="B611" s="1" t="s">
        <v>185</v>
      </c>
      <c r="C611" s="1">
        <v>191</v>
      </c>
      <c r="D611" s="1" t="s">
        <v>5626</v>
      </c>
      <c r="E611" s="1" t="s">
        <v>740</v>
      </c>
      <c r="F611" s="1" t="s">
        <v>864</v>
      </c>
      <c r="I611" s="1">
        <v>1.6</v>
      </c>
      <c r="J611" s="1">
        <v>5</v>
      </c>
      <c r="K611" s="3">
        <v>6274</v>
      </c>
      <c r="L611" s="1">
        <v>0.5</v>
      </c>
      <c r="N611" s="1">
        <v>31.5</v>
      </c>
      <c r="O611" s="1">
        <v>42.5</v>
      </c>
      <c r="R611" s="1">
        <v>4</v>
      </c>
      <c r="X611" s="1">
        <v>26.13</v>
      </c>
      <c r="AJ611" s="1" t="s">
        <v>406</v>
      </c>
      <c r="AK611" s="19">
        <v>60</v>
      </c>
      <c r="AL611" s="19">
        <v>150</v>
      </c>
      <c r="AN611" s="3">
        <v>1956</v>
      </c>
      <c r="AQ611">
        <v>80605</v>
      </c>
      <c r="AR611" s="1" t="s">
        <v>5144</v>
      </c>
    </row>
    <row r="612" spans="1:44" x14ac:dyDescent="0.25">
      <c r="A612" s="1">
        <v>1129</v>
      </c>
      <c r="B612" s="1" t="s">
        <v>185</v>
      </c>
      <c r="C612" s="1">
        <v>191</v>
      </c>
      <c r="D612" s="1" t="s">
        <v>5626</v>
      </c>
      <c r="E612" s="1" t="s">
        <v>740</v>
      </c>
      <c r="F612" s="1" t="s">
        <v>864</v>
      </c>
      <c r="I612" s="1">
        <v>2</v>
      </c>
      <c r="J612" s="1">
        <v>23</v>
      </c>
      <c r="K612" s="3">
        <v>784</v>
      </c>
      <c r="N612" s="1">
        <v>60</v>
      </c>
      <c r="O612" s="1">
        <v>59.18</v>
      </c>
      <c r="R612" s="1">
        <v>13.29</v>
      </c>
      <c r="AJ612" s="1" t="s">
        <v>406</v>
      </c>
      <c r="AK612" s="19">
        <v>45.3</v>
      </c>
      <c r="AL612" s="19">
        <v>148.5</v>
      </c>
      <c r="AN612" s="3">
        <v>1961</v>
      </c>
      <c r="AQ612">
        <v>80438</v>
      </c>
      <c r="AR612" s="1" t="s">
        <v>5174</v>
      </c>
    </row>
    <row r="613" spans="1:44" x14ac:dyDescent="0.25">
      <c r="A613" s="1">
        <v>1130</v>
      </c>
      <c r="B613" s="1" t="s">
        <v>185</v>
      </c>
      <c r="C613" s="1">
        <v>191</v>
      </c>
      <c r="D613" s="1" t="s">
        <v>5626</v>
      </c>
      <c r="E613" s="1" t="s">
        <v>740</v>
      </c>
      <c r="F613" s="1" t="s">
        <v>864</v>
      </c>
      <c r="I613" s="1">
        <v>2.5</v>
      </c>
      <c r="J613" s="1"/>
      <c r="L613" s="1">
        <v>0.8</v>
      </c>
      <c r="N613" s="1">
        <v>50.2</v>
      </c>
      <c r="O613" s="1">
        <v>37.94</v>
      </c>
      <c r="R613" s="1">
        <v>5.35</v>
      </c>
      <c r="AJ613" s="1" t="s">
        <v>406</v>
      </c>
      <c r="AK613" s="19">
        <v>45.3</v>
      </c>
      <c r="AL613" s="19">
        <v>148.5</v>
      </c>
      <c r="AN613" s="3">
        <v>1961</v>
      </c>
      <c r="AQ613">
        <v>80438</v>
      </c>
      <c r="AR613" s="1" t="s">
        <v>5174</v>
      </c>
    </row>
    <row r="614" spans="1:44" x14ac:dyDescent="0.25">
      <c r="A614" s="1">
        <v>1131</v>
      </c>
      <c r="B614" s="1" t="s">
        <v>1233</v>
      </c>
      <c r="C614" s="1">
        <v>101</v>
      </c>
      <c r="D614" s="1" t="s">
        <v>6519</v>
      </c>
      <c r="E614" s="1" t="s">
        <v>706</v>
      </c>
      <c r="G614" s="1">
        <v>10</v>
      </c>
      <c r="H614" s="1">
        <v>110</v>
      </c>
      <c r="I614" s="1">
        <v>13.3</v>
      </c>
      <c r="J614" s="1">
        <v>17</v>
      </c>
      <c r="K614" s="3">
        <v>1251</v>
      </c>
      <c r="L614" s="2">
        <f>N614/((1948.03)*(1-EXP(-(0.015672)*I614))^(1.40829))</f>
        <v>1.1062981110284484</v>
      </c>
      <c r="N614" s="1">
        <v>205</v>
      </c>
      <c r="O614" s="1">
        <v>93.88</v>
      </c>
      <c r="R614" s="1">
        <v>5.99</v>
      </c>
      <c r="S614" s="1">
        <v>49.91</v>
      </c>
      <c r="AB614" s="1">
        <v>51.5</v>
      </c>
      <c r="AJ614" s="1" t="s">
        <v>406</v>
      </c>
      <c r="AK614" s="19">
        <v>56.3</v>
      </c>
      <c r="AL614" s="19">
        <v>85</v>
      </c>
      <c r="AN614" s="3">
        <v>1970</v>
      </c>
      <c r="AQ614">
        <v>80817</v>
      </c>
      <c r="AR614" s="1" t="s">
        <v>4698</v>
      </c>
    </row>
    <row r="615" spans="1:44" x14ac:dyDescent="0.25">
      <c r="A615" s="1">
        <v>1132</v>
      </c>
      <c r="B615" s="1" t="s">
        <v>1233</v>
      </c>
      <c r="C615" s="1">
        <v>101</v>
      </c>
      <c r="D615" s="1" t="s">
        <v>6519</v>
      </c>
      <c r="E615" s="1" t="s">
        <v>706</v>
      </c>
      <c r="F615" s="1" t="s">
        <v>445</v>
      </c>
      <c r="G615" s="1">
        <v>13</v>
      </c>
      <c r="H615" s="1">
        <v>100</v>
      </c>
      <c r="I615" s="1">
        <v>4.2</v>
      </c>
      <c r="J615" s="1">
        <v>5</v>
      </c>
      <c r="K615" s="3">
        <v>4180</v>
      </c>
      <c r="L615" s="2">
        <f>N615/((1195.03)*(1-EXP(-(0.021701)*I615))^(1.32104))</f>
        <v>0.73599668795341922</v>
      </c>
      <c r="N615" s="1">
        <v>35</v>
      </c>
      <c r="O615" s="1">
        <v>16.45</v>
      </c>
      <c r="Q615" s="1">
        <v>1.7150000000000001</v>
      </c>
      <c r="R615" s="1">
        <v>1.85</v>
      </c>
      <c r="S615" s="1">
        <v>12.36</v>
      </c>
      <c r="AB615" s="1">
        <v>65.099999999999994</v>
      </c>
      <c r="AJ615" s="1" t="s">
        <v>406</v>
      </c>
      <c r="AK615" s="19">
        <v>56.3</v>
      </c>
      <c r="AL615" s="19">
        <v>85</v>
      </c>
      <c r="AN615" s="3">
        <v>1965</v>
      </c>
      <c r="AO615" s="1">
        <v>1</v>
      </c>
      <c r="AQ615">
        <v>80817</v>
      </c>
      <c r="AR615" s="1" t="s">
        <v>4695</v>
      </c>
    </row>
    <row r="616" spans="1:44" x14ac:dyDescent="0.25">
      <c r="A616" s="1">
        <v>1144</v>
      </c>
      <c r="B616" s="1" t="s">
        <v>1233</v>
      </c>
      <c r="C616" s="1">
        <v>101</v>
      </c>
      <c r="D616" s="1" t="s">
        <v>6515</v>
      </c>
      <c r="E616" s="1" t="s">
        <v>706</v>
      </c>
      <c r="F616" s="1" t="s">
        <v>445</v>
      </c>
      <c r="G616" s="1">
        <v>6</v>
      </c>
      <c r="H616" s="1">
        <v>75</v>
      </c>
      <c r="I616" s="1">
        <v>28</v>
      </c>
      <c r="J616" s="1">
        <v>26</v>
      </c>
      <c r="K616" s="3">
        <v>616</v>
      </c>
      <c r="L616" s="2">
        <f>N616/((1963.5)*(1-EXP(-(0.024337)*I616))^(1.76926))</f>
        <v>0.6914158028537013</v>
      </c>
      <c r="M616" s="1">
        <v>31.7</v>
      </c>
      <c r="N616" s="1">
        <v>390</v>
      </c>
      <c r="O616" s="1">
        <v>167.8</v>
      </c>
      <c r="P616" s="1">
        <v>21.8</v>
      </c>
      <c r="Q616" s="1">
        <v>11</v>
      </c>
      <c r="R616" s="1">
        <v>5.5</v>
      </c>
      <c r="S616" s="1">
        <v>36.5</v>
      </c>
      <c r="AB616" s="1">
        <v>0.94</v>
      </c>
      <c r="AG616" s="1">
        <v>2</v>
      </c>
      <c r="AI616" s="1">
        <v>34.5</v>
      </c>
      <c r="AJ616" s="1" t="s">
        <v>406</v>
      </c>
      <c r="AK616" s="19">
        <v>56</v>
      </c>
      <c r="AL616" s="19">
        <v>91</v>
      </c>
      <c r="AN616" s="3">
        <v>1996</v>
      </c>
      <c r="AQ616">
        <v>80444</v>
      </c>
      <c r="AR616" s="1" t="s">
        <v>4705</v>
      </c>
    </row>
    <row r="617" spans="1:44" x14ac:dyDescent="0.25">
      <c r="A617" s="1">
        <v>1145</v>
      </c>
      <c r="B617" s="1" t="s">
        <v>1233</v>
      </c>
      <c r="C617" s="1">
        <v>101</v>
      </c>
      <c r="D617" s="1" t="s">
        <v>6483</v>
      </c>
      <c r="E617" s="1" t="s">
        <v>706</v>
      </c>
      <c r="F617" s="1" t="s">
        <v>445</v>
      </c>
      <c r="G617" s="1">
        <v>6</v>
      </c>
      <c r="H617" s="1">
        <v>80</v>
      </c>
      <c r="I617" s="1">
        <v>24.8</v>
      </c>
      <c r="J617" s="1">
        <v>24.7</v>
      </c>
      <c r="K617" s="3">
        <v>848</v>
      </c>
      <c r="L617" s="2">
        <f>N617/((1963.5)*(1-EXP(-(0.024337)*I617))^(1.76926))</f>
        <v>0.82237694784243742</v>
      </c>
      <c r="M617" s="1">
        <v>36.5</v>
      </c>
      <c r="N617" s="1">
        <v>398</v>
      </c>
      <c r="O617" s="1">
        <v>154.6</v>
      </c>
      <c r="P617" s="1">
        <v>20.100000000000001</v>
      </c>
      <c r="Q617" s="1">
        <v>10.5</v>
      </c>
      <c r="R617" s="1">
        <v>5.3</v>
      </c>
      <c r="S617" s="1">
        <v>33.6</v>
      </c>
      <c r="AB617" s="1">
        <v>0.83</v>
      </c>
      <c r="AG617" s="1">
        <v>1.8</v>
      </c>
      <c r="AI617" s="1">
        <v>29.6</v>
      </c>
      <c r="AJ617" s="1" t="s">
        <v>406</v>
      </c>
      <c r="AK617" s="19">
        <v>56</v>
      </c>
      <c r="AL617" s="19">
        <v>91</v>
      </c>
      <c r="AN617" s="3">
        <v>1996</v>
      </c>
      <c r="AQ617">
        <v>80444</v>
      </c>
      <c r="AR617" s="1" t="s">
        <v>4705</v>
      </c>
    </row>
    <row r="618" spans="1:44" x14ac:dyDescent="0.25">
      <c r="A618" s="1">
        <v>1146</v>
      </c>
      <c r="B618" s="1" t="s">
        <v>1233</v>
      </c>
      <c r="C618" s="1">
        <v>101</v>
      </c>
      <c r="D618" s="1" t="s">
        <v>6483</v>
      </c>
      <c r="E618" s="1" t="s">
        <v>706</v>
      </c>
      <c r="F618" s="1" t="s">
        <v>445</v>
      </c>
      <c r="G618" s="1">
        <v>7</v>
      </c>
      <c r="H618" s="1">
        <v>65</v>
      </c>
      <c r="I618" s="1">
        <v>20</v>
      </c>
      <c r="J618" s="1">
        <v>20</v>
      </c>
      <c r="K618" s="3">
        <v>1442</v>
      </c>
      <c r="L618" s="2">
        <f>N618/((1963.5)*(1-EXP(-(0.024337)*I618))^(1.76926))</f>
        <v>0.99348109533449325</v>
      </c>
      <c r="M618" s="1">
        <v>39.200000000000003</v>
      </c>
      <c r="N618" s="1">
        <v>361</v>
      </c>
      <c r="O618" s="1">
        <v>152.9</v>
      </c>
      <c r="P618" s="1">
        <v>19.899999999999999</v>
      </c>
      <c r="Q618" s="1">
        <v>13.2</v>
      </c>
      <c r="R618" s="1">
        <v>6.8</v>
      </c>
      <c r="S618" s="1">
        <v>33.200000000000003</v>
      </c>
      <c r="AB618" s="1">
        <v>0.95</v>
      </c>
      <c r="AG618" s="1">
        <v>1.8</v>
      </c>
      <c r="AI618" s="1">
        <v>35.5</v>
      </c>
      <c r="AJ618" s="1" t="s">
        <v>406</v>
      </c>
      <c r="AK618" s="19">
        <v>56</v>
      </c>
      <c r="AL618" s="19">
        <v>91</v>
      </c>
      <c r="AN618" s="3">
        <v>1996</v>
      </c>
      <c r="AQ618">
        <v>80444</v>
      </c>
      <c r="AR618" s="1" t="s">
        <v>4705</v>
      </c>
    </row>
    <row r="619" spans="1:44" x14ac:dyDescent="0.25">
      <c r="A619" s="1">
        <v>1147</v>
      </c>
      <c r="B619" s="1" t="s">
        <v>1233</v>
      </c>
      <c r="C619" s="1">
        <v>101</v>
      </c>
      <c r="D619" s="1" t="s">
        <v>6483</v>
      </c>
      <c r="E619" s="1" t="s">
        <v>706</v>
      </c>
      <c r="F619" s="1" t="s">
        <v>445</v>
      </c>
      <c r="G619" s="1">
        <v>6</v>
      </c>
      <c r="H619" s="1">
        <v>85</v>
      </c>
      <c r="I619" s="1">
        <v>25.5</v>
      </c>
      <c r="J619" s="1">
        <v>23.2</v>
      </c>
      <c r="K619" s="3">
        <v>746</v>
      </c>
      <c r="L619" s="2">
        <f>N619/((1963.5)*(1-EXP(-(0.024337)*I619))^(1.76926))</f>
        <v>0.70580527309936392</v>
      </c>
      <c r="M619" s="1">
        <v>31.1</v>
      </c>
      <c r="N619" s="1">
        <v>354</v>
      </c>
      <c r="O619" s="1">
        <v>169.7</v>
      </c>
      <c r="P619" s="1">
        <v>22.1</v>
      </c>
      <c r="Q619" s="1">
        <v>13.4</v>
      </c>
      <c r="R619" s="1">
        <v>6.5</v>
      </c>
      <c r="S619" s="1">
        <v>36.9</v>
      </c>
      <c r="AB619" s="1">
        <v>1.33</v>
      </c>
      <c r="AG619" s="1">
        <v>2.2000000000000002</v>
      </c>
      <c r="AI619" s="1">
        <v>36.200000000000003</v>
      </c>
      <c r="AJ619" s="1" t="s">
        <v>406</v>
      </c>
      <c r="AK619" s="19">
        <v>56</v>
      </c>
      <c r="AL619" s="19">
        <v>91</v>
      </c>
      <c r="AN619" s="3">
        <v>1996</v>
      </c>
      <c r="AQ619">
        <v>80444</v>
      </c>
      <c r="AR619" s="1" t="s">
        <v>4705</v>
      </c>
    </row>
    <row r="620" spans="1:44" x14ac:dyDescent="0.25">
      <c r="A620" s="1">
        <v>1148</v>
      </c>
      <c r="B620" s="1" t="s">
        <v>1233</v>
      </c>
      <c r="C620" s="1">
        <v>101</v>
      </c>
      <c r="D620" s="1" t="s">
        <v>6515</v>
      </c>
      <c r="E620" s="1" t="s">
        <v>706</v>
      </c>
      <c r="F620" s="1" t="s">
        <v>445</v>
      </c>
      <c r="G620" s="1">
        <v>8</v>
      </c>
      <c r="H620" s="1">
        <v>94</v>
      </c>
      <c r="I620" s="1">
        <v>19.8</v>
      </c>
      <c r="J620" s="1">
        <v>28.4</v>
      </c>
      <c r="K620" s="3">
        <v>367</v>
      </c>
      <c r="L620" s="2">
        <f>N620/((1668.67)*(1-EXP(-(0.022864)*I620))^(1.61028))</f>
        <v>0.72572539697663618</v>
      </c>
      <c r="M620" s="1">
        <v>23.7</v>
      </c>
      <c r="N620" s="1">
        <v>238</v>
      </c>
      <c r="O620" s="1">
        <v>91.9</v>
      </c>
      <c r="P620" s="1">
        <v>11.9</v>
      </c>
      <c r="Q620" s="1">
        <v>15.8</v>
      </c>
      <c r="R620" s="1">
        <v>4.2</v>
      </c>
      <c r="S620" s="1">
        <v>20</v>
      </c>
      <c r="AB620" s="1">
        <v>1.07</v>
      </c>
      <c r="AG620" s="1">
        <v>0.1</v>
      </c>
      <c r="AI620" s="1">
        <v>22.6</v>
      </c>
      <c r="AJ620" s="1" t="s">
        <v>406</v>
      </c>
      <c r="AK620" s="19">
        <v>56</v>
      </c>
      <c r="AL620" s="19">
        <v>91</v>
      </c>
      <c r="AN620" s="3">
        <v>1996</v>
      </c>
      <c r="AQ620">
        <v>80444</v>
      </c>
      <c r="AR620" s="1" t="s">
        <v>4705</v>
      </c>
    </row>
    <row r="621" spans="1:44" x14ac:dyDescent="0.25">
      <c r="A621" s="1">
        <v>1149</v>
      </c>
      <c r="B621" s="1" t="s">
        <v>855</v>
      </c>
      <c r="C621" s="1">
        <v>102</v>
      </c>
      <c r="D621" s="1" t="s">
        <v>6395</v>
      </c>
      <c r="F621" s="1" t="s">
        <v>445</v>
      </c>
      <c r="G621" s="1">
        <v>9</v>
      </c>
      <c r="H621" s="1">
        <v>110</v>
      </c>
      <c r="I621" s="1">
        <v>19.3</v>
      </c>
      <c r="J621" s="1">
        <v>17.8</v>
      </c>
      <c r="K621" s="3">
        <v>1235</v>
      </c>
      <c r="L621" s="2">
        <v>0.87</v>
      </c>
      <c r="N621" s="1">
        <v>294</v>
      </c>
      <c r="O621" s="1">
        <v>126.3</v>
      </c>
      <c r="P621" s="1">
        <v>9.8000000000000007</v>
      </c>
      <c r="Q621" s="1">
        <v>20.6</v>
      </c>
      <c r="R621" s="1">
        <v>11.3</v>
      </c>
      <c r="S621" s="1">
        <v>63.9</v>
      </c>
      <c r="AB621" s="1">
        <v>1.6</v>
      </c>
      <c r="AG621" s="1">
        <v>1.3</v>
      </c>
      <c r="AJ621" s="1" t="s">
        <v>406</v>
      </c>
      <c r="AK621" s="19">
        <v>56.3</v>
      </c>
      <c r="AL621" s="19">
        <v>33</v>
      </c>
      <c r="AN621" s="3">
        <v>1971</v>
      </c>
      <c r="AQ621">
        <v>80436</v>
      </c>
      <c r="AR621" s="1" t="s">
        <v>4629</v>
      </c>
    </row>
    <row r="622" spans="1:44" x14ac:dyDescent="0.25">
      <c r="A622" s="1">
        <v>1150</v>
      </c>
      <c r="B622" s="1" t="s">
        <v>855</v>
      </c>
      <c r="C622" s="1">
        <v>102</v>
      </c>
      <c r="D622" s="1" t="s">
        <v>6238</v>
      </c>
      <c r="F622" s="1" t="s">
        <v>445</v>
      </c>
      <c r="G622" s="1">
        <v>11</v>
      </c>
      <c r="H622" s="1">
        <v>120</v>
      </c>
      <c r="I622" s="1">
        <v>13.7</v>
      </c>
      <c r="J622" s="1">
        <v>13.4</v>
      </c>
      <c r="K622" s="3">
        <v>1237</v>
      </c>
      <c r="L622" s="2">
        <v>0.8</v>
      </c>
      <c r="N622" s="1">
        <v>137</v>
      </c>
      <c r="O622" s="1">
        <v>78</v>
      </c>
      <c r="P622" s="1">
        <v>7.1</v>
      </c>
      <c r="Q622" s="1">
        <v>12.7</v>
      </c>
      <c r="R622" s="1">
        <v>5.4</v>
      </c>
      <c r="S622" s="1">
        <v>36.5</v>
      </c>
      <c r="AB622" s="1">
        <v>6.4</v>
      </c>
      <c r="AG622" s="1">
        <v>4.5</v>
      </c>
      <c r="AJ622" s="1" t="s">
        <v>406</v>
      </c>
      <c r="AK622" s="19">
        <v>56.3</v>
      </c>
      <c r="AL622" s="19">
        <v>33</v>
      </c>
      <c r="AN622" s="3">
        <v>1971</v>
      </c>
      <c r="AQ622">
        <v>80436</v>
      </c>
      <c r="AR622" s="1" t="s">
        <v>4629</v>
      </c>
    </row>
    <row r="623" spans="1:44" x14ac:dyDescent="0.25">
      <c r="A623" s="1">
        <v>1153</v>
      </c>
      <c r="B623" s="1" t="s">
        <v>1233</v>
      </c>
      <c r="C623" s="1">
        <v>101</v>
      </c>
      <c r="D623" s="1" t="s">
        <v>5627</v>
      </c>
      <c r="G623" s="1">
        <v>7</v>
      </c>
      <c r="H623" s="1">
        <v>45</v>
      </c>
      <c r="I623" s="1">
        <v>14.4</v>
      </c>
      <c r="J623" s="1">
        <v>16.5</v>
      </c>
      <c r="K623" s="3">
        <v>943</v>
      </c>
      <c r="L623" s="2">
        <f>N623/((1824.17)*(1-EXP(-(0.023514)*I623))^(1.69151))</f>
        <v>0.6556968452312224</v>
      </c>
      <c r="M623" s="1">
        <v>22.07</v>
      </c>
      <c r="N623" s="1">
        <v>145</v>
      </c>
      <c r="O623" s="1">
        <v>51.95</v>
      </c>
      <c r="P623" s="1">
        <v>5.14</v>
      </c>
      <c r="Q623" s="1">
        <v>7.49</v>
      </c>
      <c r="R623" s="1">
        <v>3.29</v>
      </c>
      <c r="AJ623" s="1" t="s">
        <v>406</v>
      </c>
      <c r="AK623" s="19">
        <v>58.06</v>
      </c>
      <c r="AL623" s="19">
        <v>38.42</v>
      </c>
      <c r="AN623" s="3">
        <v>1988</v>
      </c>
      <c r="AQ623">
        <v>80436</v>
      </c>
      <c r="AR623" s="1" t="s">
        <v>3292</v>
      </c>
    </row>
    <row r="624" spans="1:44" x14ac:dyDescent="0.25">
      <c r="A624" s="1">
        <v>1154</v>
      </c>
      <c r="B624" s="1" t="s">
        <v>1231</v>
      </c>
      <c r="C624" s="1">
        <v>110</v>
      </c>
      <c r="D624" s="33" t="s">
        <v>147</v>
      </c>
      <c r="H624" s="1">
        <v>60</v>
      </c>
      <c r="J624" s="1"/>
      <c r="Y624" s="1">
        <v>0.01</v>
      </c>
      <c r="Z624" s="1">
        <v>0.02</v>
      </c>
      <c r="AB624" s="1">
        <v>0.26</v>
      </c>
      <c r="AI624" s="1">
        <v>0.53</v>
      </c>
      <c r="AJ624" s="1" t="s">
        <v>406</v>
      </c>
      <c r="AK624" s="19">
        <v>52.3</v>
      </c>
      <c r="AL624" s="19">
        <v>48</v>
      </c>
      <c r="AN624" s="3">
        <v>1992</v>
      </c>
      <c r="AQ624">
        <v>80814</v>
      </c>
      <c r="AR624" s="1" t="s">
        <v>4927</v>
      </c>
    </row>
    <row r="625" spans="1:44" x14ac:dyDescent="0.25">
      <c r="A625" s="1">
        <v>1155</v>
      </c>
      <c r="B625" s="1" t="s">
        <v>1231</v>
      </c>
      <c r="C625" s="1">
        <v>110</v>
      </c>
      <c r="D625" s="33" t="s">
        <v>147</v>
      </c>
      <c r="H625" s="1">
        <v>60</v>
      </c>
      <c r="J625" s="1"/>
      <c r="Y625" s="1">
        <v>1.8</v>
      </c>
      <c r="Z625" s="1">
        <v>0.8</v>
      </c>
      <c r="AI625" s="1">
        <v>3.6</v>
      </c>
      <c r="AJ625" s="1" t="s">
        <v>406</v>
      </c>
      <c r="AK625" s="19">
        <v>52.3</v>
      </c>
      <c r="AL625" s="19">
        <v>48</v>
      </c>
      <c r="AN625" s="3">
        <v>1992</v>
      </c>
      <c r="AQ625">
        <v>80814</v>
      </c>
      <c r="AR625" s="1" t="s">
        <v>4927</v>
      </c>
    </row>
    <row r="626" spans="1:44" x14ac:dyDescent="0.25">
      <c r="A626" s="1">
        <v>1156</v>
      </c>
      <c r="B626" s="1" t="s">
        <v>171</v>
      </c>
      <c r="C626" s="1">
        <v>130</v>
      </c>
      <c r="D626" s="1" t="s">
        <v>846</v>
      </c>
      <c r="H626" s="1">
        <v>60</v>
      </c>
      <c r="J626" s="1"/>
      <c r="Y626" s="1">
        <v>0.8</v>
      </c>
      <c r="Z626" s="1">
        <v>2.5</v>
      </c>
      <c r="AI626" s="1">
        <v>3.1</v>
      </c>
      <c r="AJ626" s="1" t="s">
        <v>406</v>
      </c>
      <c r="AK626" s="19">
        <v>52.3</v>
      </c>
      <c r="AL626" s="19">
        <v>48</v>
      </c>
      <c r="AN626" s="3">
        <v>1992</v>
      </c>
      <c r="AQ626">
        <v>80814</v>
      </c>
      <c r="AR626" s="1" t="s">
        <v>4927</v>
      </c>
    </row>
    <row r="627" spans="1:44" x14ac:dyDescent="0.25">
      <c r="A627" s="1">
        <v>1157</v>
      </c>
      <c r="B627" s="1" t="s">
        <v>4502</v>
      </c>
      <c r="C627" s="1">
        <v>127</v>
      </c>
      <c r="D627" s="1" t="s">
        <v>832</v>
      </c>
      <c r="H627" s="1">
        <v>60</v>
      </c>
      <c r="J627" s="1"/>
      <c r="Y627" s="1">
        <v>0.4</v>
      </c>
      <c r="AI627" s="1">
        <v>15.1</v>
      </c>
      <c r="AJ627" s="1" t="s">
        <v>406</v>
      </c>
      <c r="AK627" s="19">
        <v>52.3</v>
      </c>
      <c r="AL627" s="19">
        <v>48</v>
      </c>
      <c r="AN627" s="3">
        <v>1992</v>
      </c>
      <c r="AQ627">
        <v>80814</v>
      </c>
      <c r="AR627" s="1" t="s">
        <v>4927</v>
      </c>
    </row>
    <row r="628" spans="1:44" x14ac:dyDescent="0.25">
      <c r="A628" s="1">
        <v>1158</v>
      </c>
      <c r="B628" s="1" t="s">
        <v>1231</v>
      </c>
      <c r="C628" s="1">
        <v>110</v>
      </c>
      <c r="D628" s="33" t="s">
        <v>147</v>
      </c>
      <c r="H628" s="1">
        <v>60</v>
      </c>
      <c r="J628" s="1"/>
      <c r="Y628" s="1">
        <v>1.2</v>
      </c>
      <c r="AI628" s="1">
        <v>5.9</v>
      </c>
      <c r="AJ628" s="1" t="s">
        <v>406</v>
      </c>
      <c r="AK628" s="19">
        <v>52.3</v>
      </c>
      <c r="AL628" s="19">
        <v>48</v>
      </c>
      <c r="AN628" s="3">
        <v>1992</v>
      </c>
      <c r="AQ628">
        <v>80814</v>
      </c>
      <c r="AR628" s="1" t="s">
        <v>4927</v>
      </c>
    </row>
    <row r="629" spans="1:44" x14ac:dyDescent="0.25">
      <c r="A629" s="1">
        <v>1159</v>
      </c>
      <c r="B629" s="1" t="s">
        <v>1231</v>
      </c>
      <c r="C629" s="1">
        <v>110</v>
      </c>
      <c r="D629" s="33" t="s">
        <v>147</v>
      </c>
      <c r="H629" s="1">
        <v>60</v>
      </c>
      <c r="J629" s="1"/>
      <c r="Y629" s="1">
        <v>19.600000000000001</v>
      </c>
      <c r="Z629" s="1">
        <v>8.8000000000000007</v>
      </c>
      <c r="AI629" s="1">
        <v>11.9</v>
      </c>
      <c r="AJ629" s="1" t="s">
        <v>406</v>
      </c>
      <c r="AK629" s="19">
        <v>52.3</v>
      </c>
      <c r="AL629" s="19">
        <v>48</v>
      </c>
      <c r="AN629" s="3">
        <v>1992</v>
      </c>
      <c r="AQ629">
        <v>80814</v>
      </c>
      <c r="AR629" s="1" t="s">
        <v>4927</v>
      </c>
    </row>
    <row r="630" spans="1:44" x14ac:dyDescent="0.25">
      <c r="A630" s="1">
        <v>1160</v>
      </c>
      <c r="B630" s="1" t="s">
        <v>171</v>
      </c>
      <c r="C630" s="1">
        <v>130</v>
      </c>
      <c r="D630" s="1" t="s">
        <v>846</v>
      </c>
      <c r="H630" s="1">
        <v>60</v>
      </c>
      <c r="J630" s="1"/>
      <c r="Y630" s="1">
        <v>0.1</v>
      </c>
      <c r="Z630" s="1">
        <v>0.1</v>
      </c>
      <c r="AI630" s="1">
        <v>21.7</v>
      </c>
      <c r="AJ630" s="1" t="s">
        <v>406</v>
      </c>
      <c r="AK630" s="19">
        <v>52.3</v>
      </c>
      <c r="AL630" s="19">
        <v>48</v>
      </c>
      <c r="AN630" s="3">
        <v>1992</v>
      </c>
      <c r="AQ630">
        <v>80814</v>
      </c>
      <c r="AR630" s="1" t="s">
        <v>4927</v>
      </c>
    </row>
    <row r="631" spans="1:44" x14ac:dyDescent="0.25">
      <c r="A631" s="1">
        <v>1161</v>
      </c>
      <c r="B631" s="1" t="s">
        <v>171</v>
      </c>
      <c r="C631" s="1">
        <v>130</v>
      </c>
      <c r="D631" s="1" t="s">
        <v>846</v>
      </c>
      <c r="H631" s="1">
        <v>60</v>
      </c>
      <c r="J631" s="1"/>
      <c r="Y631" s="1">
        <v>0.1</v>
      </c>
      <c r="Z631" s="1">
        <v>0.1</v>
      </c>
      <c r="AI631" s="1">
        <v>22.1</v>
      </c>
      <c r="AJ631" s="1" t="s">
        <v>406</v>
      </c>
      <c r="AK631" s="19">
        <v>52.3</v>
      </c>
      <c r="AL631" s="19">
        <v>48</v>
      </c>
      <c r="AN631" s="3">
        <v>1992</v>
      </c>
      <c r="AQ631">
        <v>80814</v>
      </c>
      <c r="AR631" s="1" t="s">
        <v>4927</v>
      </c>
    </row>
    <row r="632" spans="1:44" x14ac:dyDescent="0.25">
      <c r="A632" s="1">
        <v>1162</v>
      </c>
      <c r="B632" s="1" t="s">
        <v>1233</v>
      </c>
      <c r="C632" s="1">
        <v>101</v>
      </c>
      <c r="D632" s="33" t="s">
        <v>851</v>
      </c>
      <c r="H632" s="1">
        <v>60</v>
      </c>
      <c r="J632" s="1"/>
      <c r="Y632" s="1">
        <v>0.1</v>
      </c>
      <c r="Z632" s="1">
        <v>0.8</v>
      </c>
      <c r="AI632" s="1">
        <v>38</v>
      </c>
      <c r="AJ632" s="1" t="s">
        <v>406</v>
      </c>
      <c r="AK632" s="19">
        <v>52.3</v>
      </c>
      <c r="AL632" s="19">
        <v>48</v>
      </c>
      <c r="AN632" s="3">
        <v>1992</v>
      </c>
      <c r="AQ632">
        <v>80814</v>
      </c>
      <c r="AR632" s="1" t="s">
        <v>4927</v>
      </c>
    </row>
    <row r="633" spans="1:44" x14ac:dyDescent="0.25">
      <c r="A633" s="1">
        <v>1163</v>
      </c>
      <c r="B633" s="1" t="s">
        <v>1231</v>
      </c>
      <c r="C633" s="1">
        <v>110</v>
      </c>
      <c r="D633" s="33" t="s">
        <v>147</v>
      </c>
      <c r="H633" s="1">
        <v>90</v>
      </c>
      <c r="J633" s="1"/>
      <c r="AI633" s="1">
        <v>18</v>
      </c>
      <c r="AJ633" s="1" t="s">
        <v>406</v>
      </c>
      <c r="AK633" s="19">
        <v>52.3</v>
      </c>
      <c r="AL633" s="19">
        <v>48</v>
      </c>
      <c r="AN633" s="3">
        <v>1992</v>
      </c>
      <c r="AQ633">
        <v>80814</v>
      </c>
      <c r="AR633" s="1" t="s">
        <v>4927</v>
      </c>
    </row>
    <row r="634" spans="1:44" x14ac:dyDescent="0.25">
      <c r="A634" s="1">
        <v>1164</v>
      </c>
      <c r="B634" s="1" t="s">
        <v>1233</v>
      </c>
      <c r="C634" s="1">
        <v>101</v>
      </c>
      <c r="D634" s="33" t="s">
        <v>851</v>
      </c>
      <c r="H634" s="1">
        <v>100</v>
      </c>
      <c r="J634" s="1"/>
      <c r="Y634" s="1">
        <v>0.1</v>
      </c>
      <c r="Z634" s="1">
        <v>2.2000000000000002</v>
      </c>
      <c r="AI634" s="1">
        <v>48</v>
      </c>
      <c r="AJ634" s="1" t="s">
        <v>406</v>
      </c>
      <c r="AK634" s="19">
        <v>52.3</v>
      </c>
      <c r="AL634" s="19">
        <v>48</v>
      </c>
      <c r="AN634" s="3">
        <v>1992</v>
      </c>
      <c r="AQ634">
        <v>80814</v>
      </c>
      <c r="AR634" s="1" t="s">
        <v>4927</v>
      </c>
    </row>
    <row r="635" spans="1:44" x14ac:dyDescent="0.25">
      <c r="A635" s="1">
        <v>1165</v>
      </c>
      <c r="B635" s="1" t="s">
        <v>1231</v>
      </c>
      <c r="C635" s="1">
        <v>110</v>
      </c>
      <c r="D635" s="33" t="s">
        <v>147</v>
      </c>
      <c r="H635" s="1">
        <v>90</v>
      </c>
      <c r="J635" s="1"/>
      <c r="Y635" s="1">
        <v>1.2</v>
      </c>
      <c r="Z635" s="1">
        <v>0.3</v>
      </c>
      <c r="AI635" s="1">
        <v>76</v>
      </c>
      <c r="AJ635" s="1" t="s">
        <v>406</v>
      </c>
      <c r="AK635" s="19">
        <v>52.3</v>
      </c>
      <c r="AL635" s="19">
        <v>48</v>
      </c>
      <c r="AN635" s="3">
        <v>1992</v>
      </c>
      <c r="AQ635">
        <v>80814</v>
      </c>
      <c r="AR635" s="1" t="s">
        <v>4927</v>
      </c>
    </row>
    <row r="636" spans="1:44" x14ac:dyDescent="0.25">
      <c r="A636" s="1">
        <v>1166</v>
      </c>
      <c r="B636" s="1" t="s">
        <v>1233</v>
      </c>
      <c r="C636" s="1">
        <v>101</v>
      </c>
      <c r="D636" s="33" t="s">
        <v>851</v>
      </c>
      <c r="H636" s="1">
        <v>100</v>
      </c>
      <c r="J636" s="1"/>
      <c r="Y636" s="1">
        <v>17.8</v>
      </c>
      <c r="Z636" s="1">
        <v>1.6</v>
      </c>
      <c r="AI636" s="1">
        <v>44.2</v>
      </c>
      <c r="AJ636" s="1" t="s">
        <v>406</v>
      </c>
      <c r="AK636" s="19">
        <v>52.3</v>
      </c>
      <c r="AL636" s="19">
        <v>48</v>
      </c>
      <c r="AN636" s="3">
        <v>1992</v>
      </c>
      <c r="AQ636">
        <v>80814</v>
      </c>
      <c r="AR636" s="1" t="s">
        <v>4927</v>
      </c>
    </row>
    <row r="637" spans="1:44" x14ac:dyDescent="0.25">
      <c r="A637" s="1">
        <v>1167</v>
      </c>
      <c r="B637" s="1" t="s">
        <v>1231</v>
      </c>
      <c r="C637" s="1">
        <v>110</v>
      </c>
      <c r="D637" s="33" t="s">
        <v>147</v>
      </c>
      <c r="H637" s="1">
        <v>90</v>
      </c>
      <c r="J637" s="1"/>
      <c r="Y637" s="1">
        <v>0.5</v>
      </c>
      <c r="Z637" s="1">
        <v>6.7</v>
      </c>
      <c r="AI637" s="1">
        <v>55.3</v>
      </c>
      <c r="AJ637" s="1" t="s">
        <v>406</v>
      </c>
      <c r="AK637" s="19">
        <v>52.3</v>
      </c>
      <c r="AL637" s="19">
        <v>48</v>
      </c>
      <c r="AN637" s="3">
        <v>1992</v>
      </c>
      <c r="AQ637">
        <v>80814</v>
      </c>
      <c r="AR637" s="1" t="s">
        <v>4927</v>
      </c>
    </row>
    <row r="638" spans="1:44" x14ac:dyDescent="0.25">
      <c r="A638" s="1">
        <v>1168</v>
      </c>
      <c r="B638" s="1" t="s">
        <v>1233</v>
      </c>
      <c r="C638" s="1">
        <v>101</v>
      </c>
      <c r="D638" s="33" t="s">
        <v>851</v>
      </c>
      <c r="H638" s="1">
        <v>100</v>
      </c>
      <c r="J638" s="1"/>
      <c r="AI638" s="1">
        <v>10.5</v>
      </c>
      <c r="AJ638" s="1" t="s">
        <v>406</v>
      </c>
      <c r="AK638" s="19">
        <v>52.3</v>
      </c>
      <c r="AL638" s="19">
        <v>48</v>
      </c>
      <c r="AN638" s="3">
        <v>1992</v>
      </c>
      <c r="AQ638">
        <v>80814</v>
      </c>
      <c r="AR638" s="1" t="s">
        <v>4927</v>
      </c>
    </row>
    <row r="639" spans="1:44" x14ac:dyDescent="0.25">
      <c r="A639" s="1">
        <v>1169</v>
      </c>
      <c r="B639" s="1" t="s">
        <v>1233</v>
      </c>
      <c r="C639" s="1">
        <v>101</v>
      </c>
      <c r="D639" s="33" t="s">
        <v>851</v>
      </c>
      <c r="H639" s="1">
        <v>70</v>
      </c>
      <c r="J639" s="1"/>
      <c r="AI639" s="1">
        <v>12</v>
      </c>
      <c r="AJ639" s="1" t="s">
        <v>406</v>
      </c>
      <c r="AK639" s="19">
        <v>52.3</v>
      </c>
      <c r="AL639" s="19">
        <v>48</v>
      </c>
      <c r="AN639" s="3">
        <v>1992</v>
      </c>
      <c r="AQ639">
        <v>80814</v>
      </c>
      <c r="AR639" s="1" t="s">
        <v>4927</v>
      </c>
    </row>
    <row r="640" spans="1:44" x14ac:dyDescent="0.25">
      <c r="A640" s="1">
        <v>1170</v>
      </c>
      <c r="B640" s="1" t="s">
        <v>1231</v>
      </c>
      <c r="C640" s="1">
        <v>110</v>
      </c>
      <c r="D640" s="33" t="s">
        <v>147</v>
      </c>
      <c r="H640" s="1">
        <v>70</v>
      </c>
      <c r="J640" s="1"/>
      <c r="AI640" s="1">
        <v>13.9</v>
      </c>
      <c r="AJ640" s="1" t="s">
        <v>406</v>
      </c>
      <c r="AK640" s="19">
        <v>52.3</v>
      </c>
      <c r="AL640" s="19">
        <v>48</v>
      </c>
      <c r="AN640" s="3">
        <v>1992</v>
      </c>
      <c r="AQ640">
        <v>80814</v>
      </c>
      <c r="AR640" s="1" t="s">
        <v>4927</v>
      </c>
    </row>
    <row r="641" spans="1:44" x14ac:dyDescent="0.25">
      <c r="A641" s="1">
        <v>1171</v>
      </c>
      <c r="B641" s="1" t="s">
        <v>1233</v>
      </c>
      <c r="C641" s="1">
        <v>101</v>
      </c>
      <c r="D641" s="33" t="s">
        <v>851</v>
      </c>
      <c r="H641" s="1">
        <v>70</v>
      </c>
      <c r="J641" s="1"/>
      <c r="AI641" s="1">
        <v>19</v>
      </c>
      <c r="AJ641" s="1" t="s">
        <v>406</v>
      </c>
      <c r="AK641" s="19">
        <v>52.3</v>
      </c>
      <c r="AL641" s="19">
        <v>48</v>
      </c>
      <c r="AN641" s="3">
        <v>1992</v>
      </c>
      <c r="AQ641">
        <v>80814</v>
      </c>
      <c r="AR641" s="1" t="s">
        <v>4927</v>
      </c>
    </row>
    <row r="642" spans="1:44" x14ac:dyDescent="0.25">
      <c r="A642" s="1">
        <v>1172</v>
      </c>
      <c r="B642" s="1" t="s">
        <v>1231</v>
      </c>
      <c r="C642" s="1">
        <v>110</v>
      </c>
      <c r="D642" s="33" t="s">
        <v>147</v>
      </c>
      <c r="H642" s="1">
        <v>70</v>
      </c>
      <c r="J642" s="1"/>
      <c r="AI642" s="1">
        <v>14.8</v>
      </c>
      <c r="AJ642" s="1" t="s">
        <v>406</v>
      </c>
      <c r="AK642" s="19">
        <v>52.3</v>
      </c>
      <c r="AL642" s="19">
        <v>48</v>
      </c>
      <c r="AN642" s="3">
        <v>1992</v>
      </c>
      <c r="AQ642">
        <v>80814</v>
      </c>
      <c r="AR642" s="1" t="s">
        <v>4927</v>
      </c>
    </row>
    <row r="643" spans="1:44" x14ac:dyDescent="0.25">
      <c r="A643" s="1">
        <v>1173</v>
      </c>
      <c r="B643" s="1" t="s">
        <v>1233</v>
      </c>
      <c r="C643" s="1">
        <v>101</v>
      </c>
      <c r="D643" s="1" t="s">
        <v>6451</v>
      </c>
      <c r="G643" s="1">
        <v>8</v>
      </c>
      <c r="H643" s="1">
        <v>26</v>
      </c>
      <c r="I643" s="1">
        <v>7.8</v>
      </c>
      <c r="J643" s="1">
        <v>6.2</v>
      </c>
      <c r="K643" s="3">
        <v>9802</v>
      </c>
      <c r="L643" s="2">
        <f>N643/((1668.67)*(1-EXP(-(0.022864)*I643))^(1.61028))</f>
        <v>0.9773190711706472</v>
      </c>
      <c r="M643" s="1">
        <v>20.53</v>
      </c>
      <c r="N643" s="1">
        <v>88.16</v>
      </c>
      <c r="O643" s="1">
        <v>38.08</v>
      </c>
      <c r="P643" s="1">
        <v>4.38</v>
      </c>
      <c r="Q643" s="1">
        <v>4.68</v>
      </c>
      <c r="R643" s="1">
        <v>3.62</v>
      </c>
      <c r="S643" s="1">
        <v>12</v>
      </c>
      <c r="AJ643" s="1" t="s">
        <v>406</v>
      </c>
      <c r="AK643" s="19">
        <v>58.1</v>
      </c>
      <c r="AL643" s="19">
        <v>39</v>
      </c>
      <c r="AN643" s="3">
        <v>1968</v>
      </c>
      <c r="AO643" s="1">
        <v>15</v>
      </c>
      <c r="AQ643">
        <v>80608</v>
      </c>
      <c r="AR643" s="1" t="s">
        <v>4892</v>
      </c>
    </row>
    <row r="644" spans="1:44" x14ac:dyDescent="0.25">
      <c r="A644" s="1">
        <v>1174</v>
      </c>
      <c r="B644" s="1" t="s">
        <v>1233</v>
      </c>
      <c r="C644" s="1">
        <v>101</v>
      </c>
      <c r="D644" s="1" t="s">
        <v>5657</v>
      </c>
      <c r="F644" s="1" t="s">
        <v>445</v>
      </c>
      <c r="G644" s="1">
        <v>7</v>
      </c>
      <c r="H644" s="1">
        <v>32</v>
      </c>
      <c r="I644" s="1">
        <v>10.8</v>
      </c>
      <c r="J644" s="1">
        <v>8.6</v>
      </c>
      <c r="K644" s="3">
        <v>4450</v>
      </c>
      <c r="L644" s="2">
        <f>N644/((1824.17)*(1-EXP(-(0.023514)*I644))^(1.69151))</f>
        <v>0.87211192456600595</v>
      </c>
      <c r="M644" s="1">
        <v>22.7</v>
      </c>
      <c r="N644" s="1">
        <v>126.9</v>
      </c>
      <c r="O644" s="1">
        <v>75.819999999999993</v>
      </c>
      <c r="P644" s="1">
        <v>7.72</v>
      </c>
      <c r="Q644" s="1">
        <v>9.1999999999999993</v>
      </c>
      <c r="R644" s="1">
        <v>6.75</v>
      </c>
      <c r="S644" s="1">
        <v>27</v>
      </c>
      <c r="AJ644" s="1" t="s">
        <v>406</v>
      </c>
      <c r="AK644" s="19">
        <v>58.1</v>
      </c>
      <c r="AL644" s="19">
        <v>39</v>
      </c>
      <c r="AN644" s="3">
        <v>1968</v>
      </c>
      <c r="AO644" s="1">
        <v>12</v>
      </c>
      <c r="AQ644">
        <v>80608</v>
      </c>
      <c r="AR644" s="1" t="s">
        <v>4680</v>
      </c>
    </row>
    <row r="645" spans="1:44" x14ac:dyDescent="0.25">
      <c r="A645" s="1">
        <v>1175</v>
      </c>
      <c r="B645" s="1" t="s">
        <v>1233</v>
      </c>
      <c r="C645" s="1">
        <v>101</v>
      </c>
      <c r="D645" s="1" t="s">
        <v>6424</v>
      </c>
      <c r="G645" s="1">
        <v>6</v>
      </c>
      <c r="H645" s="1">
        <v>26</v>
      </c>
      <c r="I645" s="1">
        <v>11.4</v>
      </c>
      <c r="J645" s="1">
        <v>10.199999999999999</v>
      </c>
      <c r="K645" s="3">
        <v>6209</v>
      </c>
      <c r="L645" s="2">
        <f>N645/((1963.5)*(1-EXP(-(0.024337)*I645))^(1.76926))</f>
        <v>0.83825302180901895</v>
      </c>
      <c r="M645" s="1">
        <v>25.38</v>
      </c>
      <c r="N645" s="1">
        <v>134</v>
      </c>
      <c r="O645" s="1">
        <v>52.92</v>
      </c>
      <c r="P645" s="1">
        <v>5.62</v>
      </c>
      <c r="Q645" s="1">
        <v>8.7200000000000006</v>
      </c>
      <c r="R645" s="1">
        <v>4.6100000000000003</v>
      </c>
      <c r="S645" s="1">
        <v>13.9</v>
      </c>
      <c r="AJ645" s="1" t="s">
        <v>406</v>
      </c>
      <c r="AK645" s="19">
        <v>58.1</v>
      </c>
      <c r="AL645" s="19">
        <v>39</v>
      </c>
      <c r="AN645" s="3">
        <v>1968</v>
      </c>
      <c r="AO645" s="1">
        <v>11</v>
      </c>
      <c r="AQ645">
        <v>80608</v>
      </c>
      <c r="AR645" s="1" t="s">
        <v>4892</v>
      </c>
    </row>
    <row r="646" spans="1:44" x14ac:dyDescent="0.25">
      <c r="A646" s="1">
        <v>1176</v>
      </c>
      <c r="B646" s="1" t="s">
        <v>855</v>
      </c>
      <c r="C646" s="1">
        <v>102</v>
      </c>
      <c r="D646" s="1" t="s">
        <v>6030</v>
      </c>
      <c r="E646" s="1" t="s">
        <v>740</v>
      </c>
      <c r="G646" s="1">
        <v>11</v>
      </c>
      <c r="H646" s="1">
        <v>150</v>
      </c>
      <c r="I646" s="1">
        <v>11.5</v>
      </c>
      <c r="J646" s="1">
        <v>12.5</v>
      </c>
      <c r="K646" s="3">
        <v>1330</v>
      </c>
      <c r="L646" s="1">
        <v>0.65</v>
      </c>
      <c r="M646" s="1">
        <v>20.5</v>
      </c>
      <c r="N646" s="1">
        <v>168</v>
      </c>
      <c r="O646" s="1">
        <v>76.48</v>
      </c>
      <c r="P646" s="1">
        <v>7.83</v>
      </c>
      <c r="Q646" s="1">
        <v>14.55</v>
      </c>
      <c r="R646" s="1">
        <v>4.75</v>
      </c>
      <c r="S646" s="1">
        <v>20.95</v>
      </c>
      <c r="AB646" s="1">
        <v>9.1999999999999993</v>
      </c>
      <c r="AG646" s="1">
        <v>6.3</v>
      </c>
      <c r="AH646" s="1">
        <v>2.73</v>
      </c>
      <c r="AJ646" s="28" t="s">
        <v>406</v>
      </c>
      <c r="AK646" s="19">
        <v>63.3</v>
      </c>
      <c r="AL646" s="19">
        <v>38.4</v>
      </c>
      <c r="AN646" s="3">
        <v>1980</v>
      </c>
      <c r="AQ646">
        <v>80608</v>
      </c>
      <c r="AR646" s="1" t="s">
        <v>3485</v>
      </c>
    </row>
    <row r="647" spans="1:44" x14ac:dyDescent="0.25">
      <c r="A647" s="1">
        <v>1177</v>
      </c>
      <c r="B647" s="1" t="s">
        <v>855</v>
      </c>
      <c r="C647" s="1">
        <v>102</v>
      </c>
      <c r="D647" s="1" t="s">
        <v>6433</v>
      </c>
      <c r="E647" s="1" t="s">
        <v>740</v>
      </c>
      <c r="G647" s="1">
        <v>11</v>
      </c>
      <c r="H647" s="1">
        <v>170</v>
      </c>
      <c r="I647" s="1">
        <v>12.4</v>
      </c>
      <c r="J647" s="1">
        <v>13.8</v>
      </c>
      <c r="K647" s="3">
        <v>820</v>
      </c>
      <c r="L647" s="1">
        <v>0.63</v>
      </c>
      <c r="M647" s="1">
        <v>16.600000000000001</v>
      </c>
      <c r="N647" s="1">
        <v>153</v>
      </c>
      <c r="O647" s="1">
        <v>73.19</v>
      </c>
      <c r="P647" s="1">
        <v>6.61</v>
      </c>
      <c r="Q647" s="1">
        <v>14.14</v>
      </c>
      <c r="R647" s="1">
        <v>4.1100000000000003</v>
      </c>
      <c r="S647" s="1">
        <v>19.53</v>
      </c>
      <c r="AB647" s="1">
        <v>11.68</v>
      </c>
      <c r="AG647" s="1">
        <v>6.92</v>
      </c>
      <c r="AH647" s="1">
        <v>3.45</v>
      </c>
      <c r="AJ647" s="28" t="s">
        <v>406</v>
      </c>
      <c r="AK647" s="19">
        <v>63.3</v>
      </c>
      <c r="AL647" s="19">
        <v>38.4</v>
      </c>
      <c r="AN647" s="3">
        <v>1980</v>
      </c>
      <c r="AQ647">
        <v>80608</v>
      </c>
      <c r="AR647" s="1" t="s">
        <v>3485</v>
      </c>
    </row>
    <row r="648" spans="1:44" x14ac:dyDescent="0.25">
      <c r="A648" s="1">
        <v>1178</v>
      </c>
      <c r="B648" s="1" t="s">
        <v>855</v>
      </c>
      <c r="C648" s="1">
        <v>102</v>
      </c>
      <c r="D648" s="1" t="s">
        <v>6432</v>
      </c>
      <c r="E648" s="1" t="s">
        <v>740</v>
      </c>
      <c r="F648" s="1" t="s">
        <v>445</v>
      </c>
      <c r="G648" s="1">
        <v>11</v>
      </c>
      <c r="H648" s="1">
        <v>200</v>
      </c>
      <c r="I648" s="1">
        <v>11.3</v>
      </c>
      <c r="J648" s="1">
        <v>13.5</v>
      </c>
      <c r="K648" s="3">
        <v>980</v>
      </c>
      <c r="L648" s="1">
        <v>0.5</v>
      </c>
      <c r="M648" s="1">
        <v>17.899999999999999</v>
      </c>
      <c r="N648" s="1">
        <v>135</v>
      </c>
      <c r="O648" s="1">
        <v>67.88</v>
      </c>
      <c r="P648" s="1">
        <v>5.97</v>
      </c>
      <c r="Q648" s="1">
        <v>13.43</v>
      </c>
      <c r="R648" s="1">
        <v>3.49</v>
      </c>
      <c r="S648" s="1">
        <v>17.18</v>
      </c>
      <c r="AB648" s="1">
        <v>7.28</v>
      </c>
      <c r="AG648" s="1">
        <v>7.25</v>
      </c>
      <c r="AH648" s="1">
        <v>4.1500000000000004</v>
      </c>
      <c r="AJ648" s="28" t="s">
        <v>406</v>
      </c>
      <c r="AK648" s="19">
        <v>63.3</v>
      </c>
      <c r="AL648" s="19">
        <v>38.4</v>
      </c>
      <c r="AN648" s="3">
        <v>1980</v>
      </c>
      <c r="AQ648">
        <v>80608</v>
      </c>
      <c r="AR648" s="1" t="s">
        <v>3485</v>
      </c>
    </row>
    <row r="649" spans="1:44" x14ac:dyDescent="0.25">
      <c r="A649" s="1">
        <v>1179</v>
      </c>
      <c r="B649" s="1" t="s">
        <v>855</v>
      </c>
      <c r="C649" s="1">
        <v>102</v>
      </c>
      <c r="D649" s="1" t="s">
        <v>6395</v>
      </c>
      <c r="E649" s="1" t="s">
        <v>740</v>
      </c>
      <c r="G649" s="1">
        <v>12</v>
      </c>
      <c r="H649" s="1">
        <v>170</v>
      </c>
      <c r="I649" s="1">
        <v>9.5</v>
      </c>
      <c r="J649" s="1">
        <v>11.6</v>
      </c>
      <c r="K649" s="3">
        <v>910</v>
      </c>
      <c r="L649" s="1">
        <v>0.32</v>
      </c>
      <c r="M649" s="1">
        <v>10.8</v>
      </c>
      <c r="N649" s="1">
        <v>64</v>
      </c>
      <c r="O649" s="1">
        <v>37.35</v>
      </c>
      <c r="P649" s="1">
        <v>3.36</v>
      </c>
      <c r="Q649" s="1">
        <v>8.6999999999999993</v>
      </c>
      <c r="R649" s="1">
        <v>2.1800000000000002</v>
      </c>
      <c r="S649" s="1">
        <v>8.31</v>
      </c>
      <c r="AB649" s="1">
        <v>3.56</v>
      </c>
      <c r="AG649" s="1">
        <v>5.39</v>
      </c>
      <c r="AH649" s="1">
        <v>3.87</v>
      </c>
      <c r="AJ649" s="28" t="s">
        <v>406</v>
      </c>
      <c r="AK649" s="19">
        <v>63.3</v>
      </c>
      <c r="AL649" s="19">
        <v>38.4</v>
      </c>
      <c r="AN649" s="3">
        <v>1980</v>
      </c>
      <c r="AQ649">
        <v>80608</v>
      </c>
      <c r="AR649" s="1" t="s">
        <v>3485</v>
      </c>
    </row>
    <row r="650" spans="1:44" x14ac:dyDescent="0.25">
      <c r="A650" s="1">
        <v>1180</v>
      </c>
      <c r="B650" s="1" t="s">
        <v>855</v>
      </c>
      <c r="C650" s="1">
        <v>102</v>
      </c>
      <c r="D650" s="1" t="s">
        <v>6534</v>
      </c>
      <c r="E650" s="1" t="s">
        <v>740</v>
      </c>
      <c r="F650" s="1" t="s">
        <v>445</v>
      </c>
      <c r="G650" s="1">
        <v>12</v>
      </c>
      <c r="H650" s="1">
        <v>170</v>
      </c>
      <c r="I650" s="1">
        <v>8.8000000000000007</v>
      </c>
      <c r="J650" s="1">
        <v>11.4</v>
      </c>
      <c r="K650" s="3">
        <v>710</v>
      </c>
      <c r="L650" s="1">
        <v>0.3</v>
      </c>
      <c r="M650" s="1">
        <v>10.199999999999999</v>
      </c>
      <c r="N650" s="1">
        <v>48</v>
      </c>
      <c r="O650" s="1">
        <v>29.54</v>
      </c>
      <c r="P650" s="1">
        <v>2.64</v>
      </c>
      <c r="Q650" s="1">
        <v>7.02</v>
      </c>
      <c r="R650" s="1">
        <v>1.63</v>
      </c>
      <c r="S650" s="1">
        <v>6.37</v>
      </c>
      <c r="AB650" s="1">
        <v>4.1399999999999997</v>
      </c>
      <c r="AG650" s="1">
        <v>4.7300000000000004</v>
      </c>
      <c r="AH650" s="1">
        <v>3.35</v>
      </c>
      <c r="AJ650" s="28" t="s">
        <v>406</v>
      </c>
      <c r="AK650" s="19">
        <v>63.3</v>
      </c>
      <c r="AL650" s="19">
        <v>38.4</v>
      </c>
      <c r="AN650" s="3">
        <v>1980</v>
      </c>
      <c r="AQ650">
        <v>80608</v>
      </c>
      <c r="AR650" s="1" t="s">
        <v>3485</v>
      </c>
    </row>
    <row r="651" spans="1:44" x14ac:dyDescent="0.25">
      <c r="A651" s="1">
        <v>1181</v>
      </c>
      <c r="B651" s="1" t="s">
        <v>1233</v>
      </c>
      <c r="C651" s="1">
        <v>101</v>
      </c>
      <c r="D651" s="33" t="s">
        <v>851</v>
      </c>
      <c r="E651" s="1" t="s">
        <v>740</v>
      </c>
      <c r="G651" s="1">
        <v>11</v>
      </c>
      <c r="H651" s="1">
        <v>190</v>
      </c>
      <c r="I651" s="1">
        <v>12.6</v>
      </c>
      <c r="J651" s="1">
        <v>15.2</v>
      </c>
      <c r="L651" s="2">
        <f>N651/((3098.22)*(1-EXP(-(0.009408)*I651))^(1.31634))</f>
        <v>0.39269052855618669</v>
      </c>
      <c r="M651" s="1">
        <v>9.7799999999999994</v>
      </c>
      <c r="N651" s="1">
        <v>68</v>
      </c>
      <c r="O651" s="1">
        <v>38.409999999999997</v>
      </c>
      <c r="P651" s="1">
        <v>2.4900000000000002</v>
      </c>
      <c r="Q651" s="1">
        <v>6.73</v>
      </c>
      <c r="R651" s="1">
        <v>1.53</v>
      </c>
      <c r="S651" s="1">
        <v>12.19</v>
      </c>
      <c r="AG651" s="1">
        <v>1.63</v>
      </c>
      <c r="AH651" s="1">
        <v>7.45</v>
      </c>
      <c r="AJ651" s="28" t="s">
        <v>406</v>
      </c>
      <c r="AK651" s="19">
        <v>63.3</v>
      </c>
      <c r="AL651" s="19">
        <v>38.4</v>
      </c>
      <c r="AN651" s="3">
        <v>1971</v>
      </c>
      <c r="AQ651">
        <v>80608</v>
      </c>
      <c r="AR651" s="1" t="s">
        <v>4928</v>
      </c>
    </row>
    <row r="652" spans="1:44" x14ac:dyDescent="0.25">
      <c r="A652" s="1">
        <v>1183</v>
      </c>
      <c r="B652" s="1" t="s">
        <v>1233</v>
      </c>
      <c r="C652" s="1">
        <v>101</v>
      </c>
      <c r="D652" s="1" t="s">
        <v>6452</v>
      </c>
      <c r="G652" s="1">
        <v>10</v>
      </c>
      <c r="H652" s="1">
        <v>65</v>
      </c>
      <c r="I652" s="1">
        <v>9.9</v>
      </c>
      <c r="J652" s="1">
        <v>9.4</v>
      </c>
      <c r="L652" s="2">
        <f>N652/((1948.03)*(1-EXP(-(0.015672)*I652))^(1.40829))</f>
        <v>0.8777645338230442</v>
      </c>
      <c r="M652" s="1">
        <v>17.100000000000001</v>
      </c>
      <c r="N652" s="1">
        <v>111.3</v>
      </c>
      <c r="O652" s="1">
        <v>47.46</v>
      </c>
      <c r="P652" s="1">
        <v>6.03</v>
      </c>
      <c r="Q652" s="1">
        <v>8.2799999999999994</v>
      </c>
      <c r="R652" s="1">
        <v>3.89</v>
      </c>
      <c r="AG652" s="1">
        <v>2.08</v>
      </c>
      <c r="AJ652" s="28" t="s">
        <v>406</v>
      </c>
      <c r="AK652" s="19">
        <v>63.3</v>
      </c>
      <c r="AL652" s="19">
        <v>38.4</v>
      </c>
      <c r="AN652" s="3">
        <v>1971</v>
      </c>
      <c r="AQ652">
        <v>80608</v>
      </c>
      <c r="AR652" s="1" t="s">
        <v>4928</v>
      </c>
    </row>
    <row r="653" spans="1:44" x14ac:dyDescent="0.25">
      <c r="A653" s="1">
        <v>1184</v>
      </c>
      <c r="B653" s="1" t="s">
        <v>1233</v>
      </c>
      <c r="C653" s="1">
        <v>101</v>
      </c>
      <c r="D653" s="1" t="s">
        <v>6226</v>
      </c>
      <c r="G653" s="1">
        <v>8</v>
      </c>
      <c r="H653" s="1">
        <v>65</v>
      </c>
      <c r="I653" s="1">
        <v>17.5</v>
      </c>
      <c r="J653" s="1">
        <v>14.9</v>
      </c>
      <c r="L653" s="2">
        <f>N653/((1668.67)*(1-EXP(-(0.022864)*I653))^(1.61028))</f>
        <v>1.3741123606541978</v>
      </c>
      <c r="M653" s="1">
        <v>38</v>
      </c>
      <c r="N653" s="1">
        <v>384.2</v>
      </c>
      <c r="O653" s="1">
        <v>174.46</v>
      </c>
      <c r="P653" s="1">
        <v>19.03</v>
      </c>
      <c r="Q653" s="1">
        <v>16.12</v>
      </c>
      <c r="R653" s="1">
        <v>6.46</v>
      </c>
      <c r="S653" s="1">
        <v>40.72</v>
      </c>
      <c r="AG653" s="1">
        <v>2.62</v>
      </c>
      <c r="AH653" s="1">
        <v>0.96</v>
      </c>
      <c r="AJ653" s="28" t="s">
        <v>406</v>
      </c>
      <c r="AK653" s="19">
        <v>63.3</v>
      </c>
      <c r="AL653" s="19">
        <v>38.4</v>
      </c>
      <c r="AN653" s="3">
        <v>1971</v>
      </c>
      <c r="AQ653">
        <v>80608</v>
      </c>
      <c r="AR653" s="1" t="s">
        <v>4928</v>
      </c>
    </row>
    <row r="654" spans="1:44" x14ac:dyDescent="0.25">
      <c r="A654" s="1">
        <v>1185</v>
      </c>
      <c r="B654" s="1" t="s">
        <v>1233</v>
      </c>
      <c r="C654" s="1">
        <v>101</v>
      </c>
      <c r="D654" s="1" t="s">
        <v>6452</v>
      </c>
      <c r="E654" s="1" t="s">
        <v>740</v>
      </c>
      <c r="G654" s="1">
        <v>11</v>
      </c>
      <c r="H654" s="1">
        <v>100</v>
      </c>
      <c r="I654" s="1">
        <v>11.3</v>
      </c>
      <c r="J654" s="1">
        <v>13</v>
      </c>
      <c r="L654" s="2">
        <f>N654/((3098.22)*(1-EXP(-(0.009408)*I654))^(1.31634))</f>
        <v>1.0097238041285088</v>
      </c>
      <c r="M654" s="1">
        <v>18.3</v>
      </c>
      <c r="N654" s="1">
        <v>152.69999999999999</v>
      </c>
      <c r="O654" s="1">
        <v>63.73</v>
      </c>
      <c r="P654" s="1">
        <v>1.99</v>
      </c>
      <c r="Q654" s="1">
        <v>9.73</v>
      </c>
      <c r="R654" s="1">
        <v>4.8</v>
      </c>
      <c r="AG654" s="1">
        <v>1.65</v>
      </c>
      <c r="AJ654" s="28" t="s">
        <v>406</v>
      </c>
      <c r="AK654" s="19">
        <v>63.3</v>
      </c>
      <c r="AL654" s="19">
        <v>38.4</v>
      </c>
      <c r="AN654" s="3">
        <v>1971</v>
      </c>
      <c r="AQ654">
        <v>80608</v>
      </c>
      <c r="AR654" s="1" t="s">
        <v>4928</v>
      </c>
    </row>
    <row r="655" spans="1:44" x14ac:dyDescent="0.25">
      <c r="A655" s="1">
        <v>1186</v>
      </c>
      <c r="B655" s="1" t="s">
        <v>855</v>
      </c>
      <c r="C655" s="1">
        <v>102</v>
      </c>
      <c r="D655" s="1" t="s">
        <v>5633</v>
      </c>
      <c r="G655" s="1">
        <v>10</v>
      </c>
      <c r="H655" s="1">
        <v>15</v>
      </c>
      <c r="I655" s="1">
        <v>0.5</v>
      </c>
      <c r="J655" s="1">
        <v>0.7</v>
      </c>
      <c r="K655" s="3">
        <v>281000</v>
      </c>
      <c r="O655" s="1">
        <v>1.9</v>
      </c>
      <c r="P655" s="1">
        <v>0.2</v>
      </c>
      <c r="Q655" s="1">
        <v>0.6</v>
      </c>
      <c r="R655" s="1">
        <v>1.9</v>
      </c>
      <c r="S655" s="1">
        <v>1</v>
      </c>
      <c r="AJ655" s="1" t="s">
        <v>406</v>
      </c>
      <c r="AK655" s="19">
        <v>58</v>
      </c>
      <c r="AL655" s="19">
        <v>33</v>
      </c>
      <c r="AN655" s="3">
        <v>1970</v>
      </c>
      <c r="AO655" s="1">
        <v>5</v>
      </c>
      <c r="AQ655">
        <v>80436</v>
      </c>
      <c r="AR655" s="1" t="s">
        <v>3487</v>
      </c>
    </row>
    <row r="656" spans="1:44" x14ac:dyDescent="0.25">
      <c r="A656" s="1">
        <v>1187</v>
      </c>
      <c r="B656" s="1" t="s">
        <v>1215</v>
      </c>
      <c r="C656" s="1">
        <v>102</v>
      </c>
      <c r="D656" s="1" t="s">
        <v>863</v>
      </c>
      <c r="H656" s="1">
        <v>30</v>
      </c>
      <c r="J656" s="1"/>
      <c r="O656" s="1">
        <v>59.7</v>
      </c>
      <c r="Q656" s="1">
        <v>20.100000000000001</v>
      </c>
      <c r="S656" s="1">
        <v>23.2</v>
      </c>
      <c r="AB656" s="1">
        <v>3.5</v>
      </c>
      <c r="AJ656" s="1" t="s">
        <v>406</v>
      </c>
      <c r="AK656" s="19">
        <v>58</v>
      </c>
      <c r="AL656" s="19">
        <v>33</v>
      </c>
      <c r="AN656" s="3">
        <v>1970</v>
      </c>
      <c r="AO656" s="1">
        <v>5</v>
      </c>
      <c r="AQ656">
        <v>80436</v>
      </c>
      <c r="AR656" s="46" t="s">
        <v>5089</v>
      </c>
    </row>
    <row r="657" spans="1:44" x14ac:dyDescent="0.25">
      <c r="A657" s="1">
        <v>1189</v>
      </c>
      <c r="B657" s="1" t="s">
        <v>1231</v>
      </c>
      <c r="C657" s="1">
        <v>110</v>
      </c>
      <c r="D657" s="33" t="s">
        <v>147</v>
      </c>
      <c r="G657" s="1">
        <v>7</v>
      </c>
      <c r="H657" s="1">
        <v>85</v>
      </c>
      <c r="I657" s="1">
        <v>24.2</v>
      </c>
      <c r="J657" s="1">
        <v>24</v>
      </c>
      <c r="O657" s="1">
        <v>268.29000000000002</v>
      </c>
      <c r="P657" s="1">
        <v>22.34</v>
      </c>
      <c r="Q657" s="1">
        <v>44.87</v>
      </c>
      <c r="AG657" s="1">
        <v>18.899999999999999</v>
      </c>
      <c r="AJ657" s="1" t="s">
        <v>406</v>
      </c>
      <c r="AK657" s="19">
        <v>55.2</v>
      </c>
      <c r="AL657" s="19">
        <v>37</v>
      </c>
      <c r="AN657" s="3">
        <v>1975</v>
      </c>
      <c r="AQ657">
        <v>80436</v>
      </c>
      <c r="AR657" s="1" t="s">
        <v>4632</v>
      </c>
    </row>
    <row r="658" spans="1:44" x14ac:dyDescent="0.25">
      <c r="A658" s="1">
        <v>1190</v>
      </c>
      <c r="B658" s="1" t="s">
        <v>171</v>
      </c>
      <c r="C658" s="1">
        <v>130</v>
      </c>
      <c r="D658" s="1" t="s">
        <v>846</v>
      </c>
      <c r="G658" s="1">
        <v>6</v>
      </c>
      <c r="H658" s="1">
        <v>89</v>
      </c>
      <c r="I658" s="1">
        <v>26.5</v>
      </c>
      <c r="J658" s="1">
        <v>22.5</v>
      </c>
      <c r="O658" s="1">
        <v>259.52</v>
      </c>
      <c r="P658" s="1">
        <v>20.54</v>
      </c>
      <c r="Q658" s="1">
        <v>27.07</v>
      </c>
      <c r="AG658" s="1">
        <v>20.86</v>
      </c>
      <c r="AJ658" s="1" t="s">
        <v>406</v>
      </c>
      <c r="AK658" s="19">
        <v>55.2</v>
      </c>
      <c r="AL658" s="19">
        <v>37</v>
      </c>
      <c r="AN658" s="3">
        <v>1975</v>
      </c>
      <c r="AQ658">
        <v>80436</v>
      </c>
      <c r="AR658" s="1" t="s">
        <v>4632</v>
      </c>
    </row>
    <row r="659" spans="1:44" x14ac:dyDescent="0.25">
      <c r="A659" s="1">
        <v>1191</v>
      </c>
      <c r="B659" s="1" t="s">
        <v>1215</v>
      </c>
      <c r="C659" s="1">
        <v>102</v>
      </c>
      <c r="D659" s="1" t="s">
        <v>863</v>
      </c>
      <c r="G659" s="1">
        <v>6</v>
      </c>
      <c r="H659" s="1">
        <v>93</v>
      </c>
      <c r="I659" s="1">
        <v>27</v>
      </c>
      <c r="J659" s="1">
        <v>24.9</v>
      </c>
      <c r="O659" s="1">
        <v>282.85000000000002</v>
      </c>
      <c r="P659" s="1">
        <v>27.38</v>
      </c>
      <c r="Q659" s="1">
        <v>24.32</v>
      </c>
      <c r="AG659" s="1">
        <v>26.73</v>
      </c>
      <c r="AJ659" s="1" t="s">
        <v>406</v>
      </c>
      <c r="AK659" s="19">
        <v>55.2</v>
      </c>
      <c r="AL659" s="19">
        <v>37</v>
      </c>
      <c r="AN659" s="3">
        <v>1975</v>
      </c>
      <c r="AQ659">
        <v>80436</v>
      </c>
      <c r="AR659" s="1" t="s">
        <v>4632</v>
      </c>
    </row>
    <row r="660" spans="1:44" x14ac:dyDescent="0.25">
      <c r="A660" s="1">
        <v>1192</v>
      </c>
      <c r="B660" s="1" t="s">
        <v>1233</v>
      </c>
      <c r="C660" s="1">
        <v>101</v>
      </c>
      <c r="D660" s="33" t="s">
        <v>851</v>
      </c>
      <c r="G660" s="1">
        <v>4</v>
      </c>
      <c r="H660" s="1">
        <v>78</v>
      </c>
      <c r="I660" s="1">
        <v>32.5</v>
      </c>
      <c r="J660" s="1">
        <v>30.1</v>
      </c>
      <c r="O660" s="1">
        <v>429.3</v>
      </c>
      <c r="P660" s="1">
        <v>25.2</v>
      </c>
      <c r="Q660" s="1">
        <v>7.1</v>
      </c>
      <c r="AG660" s="1">
        <v>6.4</v>
      </c>
      <c r="AJ660" s="1" t="s">
        <v>406</v>
      </c>
      <c r="AK660" s="19">
        <v>55.2</v>
      </c>
      <c r="AL660" s="19">
        <v>37</v>
      </c>
      <c r="AN660" s="3">
        <v>1975</v>
      </c>
      <c r="AO660" s="1">
        <v>1</v>
      </c>
      <c r="AQ660">
        <v>80436</v>
      </c>
      <c r="AR660" s="1" t="s">
        <v>4632</v>
      </c>
    </row>
    <row r="661" spans="1:44" x14ac:dyDescent="0.25">
      <c r="A661" s="1">
        <v>1193</v>
      </c>
      <c r="B661" s="1" t="s">
        <v>1233</v>
      </c>
      <c r="C661" s="1">
        <v>101</v>
      </c>
      <c r="D661" s="33" t="s">
        <v>851</v>
      </c>
      <c r="G661" s="1">
        <v>5</v>
      </c>
      <c r="H661" s="1">
        <v>80</v>
      </c>
      <c r="I661" s="1">
        <v>27.7</v>
      </c>
      <c r="J661" s="1">
        <v>30</v>
      </c>
      <c r="O661" s="1">
        <v>367.2</v>
      </c>
      <c r="P661" s="1">
        <v>22.6</v>
      </c>
      <c r="Q661" s="1">
        <v>7.8</v>
      </c>
      <c r="AG661" s="1">
        <v>5.4</v>
      </c>
      <c r="AJ661" s="1" t="s">
        <v>406</v>
      </c>
      <c r="AK661" s="19">
        <v>55.2</v>
      </c>
      <c r="AL661" s="19">
        <v>37</v>
      </c>
      <c r="AN661" s="3">
        <v>1975</v>
      </c>
      <c r="AO661" s="1">
        <v>1</v>
      </c>
      <c r="AQ661">
        <v>80436</v>
      </c>
      <c r="AR661" s="1" t="s">
        <v>4632</v>
      </c>
    </row>
    <row r="662" spans="1:44" x14ac:dyDescent="0.25">
      <c r="A662" s="1">
        <v>1194</v>
      </c>
      <c r="B662" s="1" t="s">
        <v>1233</v>
      </c>
      <c r="C662" s="1">
        <v>101</v>
      </c>
      <c r="D662" s="33" t="s">
        <v>851</v>
      </c>
      <c r="G662" s="1">
        <v>5</v>
      </c>
      <c r="H662" s="1">
        <v>72</v>
      </c>
      <c r="I662" s="1">
        <v>28.8</v>
      </c>
      <c r="J662" s="1">
        <v>27.2</v>
      </c>
      <c r="O662" s="1">
        <v>292.5</v>
      </c>
      <c r="P662" s="1">
        <v>14.3</v>
      </c>
      <c r="Q662" s="1">
        <v>4.9000000000000004</v>
      </c>
      <c r="AG662" s="1">
        <v>1.6</v>
      </c>
      <c r="AJ662" s="1" t="s">
        <v>406</v>
      </c>
      <c r="AK662" s="19">
        <v>55.2</v>
      </c>
      <c r="AL662" s="19">
        <v>37</v>
      </c>
      <c r="AN662" s="3">
        <v>1975</v>
      </c>
      <c r="AO662" s="1">
        <v>1</v>
      </c>
      <c r="AQ662">
        <v>80436</v>
      </c>
      <c r="AR662" s="1" t="s">
        <v>4632</v>
      </c>
    </row>
    <row r="663" spans="1:44" x14ac:dyDescent="0.25">
      <c r="A663" s="1">
        <v>1195</v>
      </c>
      <c r="B663" s="1" t="s">
        <v>1215</v>
      </c>
      <c r="C663" s="1">
        <v>102</v>
      </c>
      <c r="D663" s="1" t="s">
        <v>863</v>
      </c>
      <c r="G663" s="1">
        <v>5</v>
      </c>
      <c r="H663" s="1">
        <v>70</v>
      </c>
      <c r="I663" s="1">
        <v>28</v>
      </c>
      <c r="J663" s="1">
        <v>35</v>
      </c>
      <c r="O663" s="1">
        <v>611.20000000000005</v>
      </c>
      <c r="P663" s="1">
        <v>74.7</v>
      </c>
      <c r="Q663" s="1">
        <v>14.5</v>
      </c>
      <c r="AG663" s="1">
        <v>18.600000000000001</v>
      </c>
      <c r="AJ663" s="1" t="s">
        <v>406</v>
      </c>
      <c r="AK663" s="19">
        <v>55.2</v>
      </c>
      <c r="AL663" s="19">
        <v>37</v>
      </c>
      <c r="AN663" s="3">
        <v>1975</v>
      </c>
      <c r="AO663" s="1">
        <v>1</v>
      </c>
      <c r="AQ663">
        <v>80436</v>
      </c>
      <c r="AR663" s="1" t="s">
        <v>4632</v>
      </c>
    </row>
    <row r="664" spans="1:44" x14ac:dyDescent="0.25">
      <c r="A664" s="1">
        <v>1196</v>
      </c>
      <c r="B664" s="1" t="s">
        <v>1231</v>
      </c>
      <c r="C664" s="1">
        <v>110</v>
      </c>
      <c r="D664" s="33" t="s">
        <v>147</v>
      </c>
      <c r="G664" s="1">
        <v>8</v>
      </c>
      <c r="H664" s="1">
        <v>130</v>
      </c>
      <c r="I664" s="1">
        <v>23</v>
      </c>
      <c r="J664" s="1">
        <v>37</v>
      </c>
      <c r="O664" s="1">
        <v>590.70000000000005</v>
      </c>
      <c r="P664" s="1">
        <v>72.7</v>
      </c>
      <c r="Q664" s="1">
        <v>9.6999999999999993</v>
      </c>
      <c r="AG664" s="1">
        <v>13.4</v>
      </c>
      <c r="AJ664" s="1" t="s">
        <v>406</v>
      </c>
      <c r="AK664" s="19">
        <v>55.2</v>
      </c>
      <c r="AL664" s="19">
        <v>37</v>
      </c>
      <c r="AN664" s="3">
        <v>1975</v>
      </c>
      <c r="AQ664">
        <v>80436</v>
      </c>
      <c r="AR664" s="1" t="s">
        <v>4632</v>
      </c>
    </row>
    <row r="665" spans="1:44" x14ac:dyDescent="0.25">
      <c r="A665" s="1">
        <v>1197</v>
      </c>
      <c r="B665" s="1" t="s">
        <v>1231</v>
      </c>
      <c r="C665" s="1">
        <v>110</v>
      </c>
      <c r="D665" s="33" t="s">
        <v>147</v>
      </c>
      <c r="G665" s="1">
        <v>8</v>
      </c>
      <c r="H665" s="1">
        <v>73</v>
      </c>
      <c r="I665" s="1">
        <v>18</v>
      </c>
      <c r="J665" s="1">
        <v>32</v>
      </c>
      <c r="O665" s="1">
        <v>325.2</v>
      </c>
      <c r="P665" s="1">
        <v>40.799999999999997</v>
      </c>
      <c r="Q665" s="1">
        <v>13.8</v>
      </c>
      <c r="AG665" s="1">
        <v>16.600000000000001</v>
      </c>
      <c r="AJ665" s="1" t="s">
        <v>406</v>
      </c>
      <c r="AK665" s="19">
        <v>55.2</v>
      </c>
      <c r="AL665" s="19">
        <v>37</v>
      </c>
      <c r="AN665" s="3">
        <v>1975</v>
      </c>
      <c r="AQ665">
        <v>80436</v>
      </c>
      <c r="AR665" s="1" t="s">
        <v>4632</v>
      </c>
    </row>
    <row r="666" spans="1:44" x14ac:dyDescent="0.25">
      <c r="A666" s="1">
        <v>1198</v>
      </c>
      <c r="B666" s="1" t="s">
        <v>1231</v>
      </c>
      <c r="C666" s="1">
        <v>110</v>
      </c>
      <c r="D666" s="33" t="s">
        <v>147</v>
      </c>
      <c r="G666" s="1">
        <v>8</v>
      </c>
      <c r="H666" s="1">
        <v>85</v>
      </c>
      <c r="I666" s="1">
        <v>20.3</v>
      </c>
      <c r="J666" s="1">
        <v>24.6</v>
      </c>
      <c r="O666" s="1">
        <v>204.5</v>
      </c>
      <c r="P666" s="1">
        <v>41.8</v>
      </c>
      <c r="Q666" s="1">
        <v>4.5999999999999996</v>
      </c>
      <c r="AG666" s="1">
        <v>0.5</v>
      </c>
      <c r="AJ666" s="1" t="s">
        <v>406</v>
      </c>
      <c r="AK666" s="19">
        <v>55.2</v>
      </c>
      <c r="AL666" s="19">
        <v>37</v>
      </c>
      <c r="AN666" s="3">
        <v>1975</v>
      </c>
      <c r="AQ666">
        <v>80436</v>
      </c>
      <c r="AR666" s="1" t="s">
        <v>4632</v>
      </c>
    </row>
    <row r="667" spans="1:44" x14ac:dyDescent="0.25">
      <c r="A667" s="1">
        <v>1199</v>
      </c>
      <c r="B667" s="1" t="s">
        <v>1231</v>
      </c>
      <c r="C667" s="1">
        <v>110</v>
      </c>
      <c r="D667" s="33" t="s">
        <v>147</v>
      </c>
      <c r="G667" s="1">
        <v>8</v>
      </c>
      <c r="H667" s="1">
        <v>78</v>
      </c>
      <c r="I667" s="1">
        <v>19.7</v>
      </c>
      <c r="J667" s="1">
        <v>19.3</v>
      </c>
      <c r="O667" s="1">
        <v>107.7</v>
      </c>
      <c r="P667" s="1">
        <v>27</v>
      </c>
      <c r="Q667" s="1">
        <v>1.7</v>
      </c>
      <c r="AG667" s="1">
        <v>2.8</v>
      </c>
      <c r="AJ667" s="1" t="s">
        <v>406</v>
      </c>
      <c r="AK667" s="19">
        <v>55.2</v>
      </c>
      <c r="AL667" s="19">
        <v>37</v>
      </c>
      <c r="AN667" s="3">
        <v>1975</v>
      </c>
      <c r="AQ667">
        <v>80436</v>
      </c>
      <c r="AR667" s="1" t="s">
        <v>4632</v>
      </c>
    </row>
    <row r="668" spans="1:44" x14ac:dyDescent="0.25">
      <c r="A668" s="1">
        <v>1200</v>
      </c>
      <c r="B668" s="1" t="s">
        <v>1233</v>
      </c>
      <c r="C668" s="1">
        <v>101</v>
      </c>
      <c r="D668" s="33" t="s">
        <v>851</v>
      </c>
      <c r="G668" s="1">
        <v>6</v>
      </c>
      <c r="H668" s="1">
        <v>40</v>
      </c>
      <c r="I668" s="1">
        <v>16</v>
      </c>
      <c r="J668" s="1">
        <v>12.7</v>
      </c>
      <c r="O668" s="1">
        <v>43.1</v>
      </c>
      <c r="P668" s="1">
        <v>10.8</v>
      </c>
      <c r="Q668" s="1">
        <v>1.9</v>
      </c>
      <c r="AG668" s="1">
        <v>0.2</v>
      </c>
      <c r="AJ668" s="1" t="s">
        <v>406</v>
      </c>
      <c r="AK668" s="19">
        <v>55.2</v>
      </c>
      <c r="AL668" s="19">
        <v>37</v>
      </c>
      <c r="AN668" s="3">
        <v>1975</v>
      </c>
      <c r="AQ668">
        <v>80436</v>
      </c>
      <c r="AR668" s="1" t="s">
        <v>4632</v>
      </c>
    </row>
    <row r="669" spans="1:44" x14ac:dyDescent="0.25">
      <c r="A669" s="1">
        <v>1201</v>
      </c>
      <c r="B669" s="1" t="s">
        <v>171</v>
      </c>
      <c r="C669" s="1">
        <v>130</v>
      </c>
      <c r="D669" s="1" t="s">
        <v>846</v>
      </c>
      <c r="G669" s="1">
        <v>8</v>
      </c>
      <c r="H669" s="1">
        <v>38</v>
      </c>
      <c r="I669" s="1">
        <v>10.7</v>
      </c>
      <c r="J669" s="1">
        <v>8</v>
      </c>
      <c r="O669" s="1">
        <v>6.7</v>
      </c>
      <c r="P669" s="1">
        <v>1.9</v>
      </c>
      <c r="Q669" s="1">
        <v>0.3</v>
      </c>
      <c r="AG669" s="1">
        <v>0.02</v>
      </c>
      <c r="AJ669" s="1" t="s">
        <v>406</v>
      </c>
      <c r="AK669" s="19">
        <v>55.2</v>
      </c>
      <c r="AL669" s="19">
        <v>37</v>
      </c>
      <c r="AN669" s="3">
        <v>1975</v>
      </c>
      <c r="AQ669">
        <v>80436</v>
      </c>
      <c r="AR669" s="1" t="s">
        <v>4632</v>
      </c>
    </row>
    <row r="670" spans="1:44" x14ac:dyDescent="0.25">
      <c r="A670" s="1">
        <v>1202</v>
      </c>
      <c r="B670" s="1" t="s">
        <v>171</v>
      </c>
      <c r="C670" s="1">
        <v>130</v>
      </c>
      <c r="D670" s="1" t="s">
        <v>846</v>
      </c>
      <c r="G670" s="1">
        <v>7</v>
      </c>
      <c r="H670" s="1">
        <v>25</v>
      </c>
      <c r="I670" s="1">
        <v>8</v>
      </c>
      <c r="J670" s="1">
        <v>4</v>
      </c>
      <c r="O670" s="1">
        <v>2</v>
      </c>
      <c r="P670" s="1">
        <v>0.7</v>
      </c>
      <c r="Q670" s="1">
        <v>0.04</v>
      </c>
      <c r="AJ670" s="1" t="s">
        <v>406</v>
      </c>
      <c r="AK670" s="19">
        <v>55.2</v>
      </c>
      <c r="AL670" s="19">
        <v>37</v>
      </c>
      <c r="AN670" s="3">
        <v>1975</v>
      </c>
      <c r="AQ670">
        <v>80436</v>
      </c>
      <c r="AR670" s="1" t="s">
        <v>4632</v>
      </c>
    </row>
    <row r="671" spans="1:44" x14ac:dyDescent="0.25">
      <c r="A671" s="1">
        <v>1203</v>
      </c>
      <c r="B671" s="1" t="s">
        <v>3916</v>
      </c>
      <c r="C671" s="1">
        <v>124</v>
      </c>
      <c r="D671" s="33" t="s">
        <v>845</v>
      </c>
      <c r="G671" s="1">
        <v>7</v>
      </c>
      <c r="H671" s="1">
        <v>90</v>
      </c>
      <c r="I671" s="1">
        <v>25</v>
      </c>
      <c r="J671" s="1">
        <v>19.5</v>
      </c>
      <c r="O671" s="1">
        <v>182.5</v>
      </c>
      <c r="P671" s="1">
        <v>23.8</v>
      </c>
      <c r="Q671" s="1">
        <v>2.9</v>
      </c>
      <c r="AG671" s="1">
        <v>0.02</v>
      </c>
      <c r="AJ671" s="1" t="s">
        <v>406</v>
      </c>
      <c r="AK671" s="19">
        <v>55.2</v>
      </c>
      <c r="AL671" s="19">
        <v>37</v>
      </c>
      <c r="AN671" s="3">
        <v>1975</v>
      </c>
      <c r="AQ671">
        <v>80436</v>
      </c>
      <c r="AR671" s="1" t="s">
        <v>4632</v>
      </c>
    </row>
    <row r="672" spans="1:44" x14ac:dyDescent="0.25">
      <c r="A672" s="1">
        <v>1204</v>
      </c>
      <c r="B672" s="1" t="s">
        <v>3916</v>
      </c>
      <c r="C672" s="1">
        <v>124</v>
      </c>
      <c r="D672" s="33" t="s">
        <v>845</v>
      </c>
      <c r="G672" s="1">
        <v>7</v>
      </c>
      <c r="H672" s="1">
        <v>88</v>
      </c>
      <c r="I672" s="1">
        <v>24</v>
      </c>
      <c r="J672" s="1">
        <v>18.5</v>
      </c>
      <c r="O672" s="1">
        <v>148.9</v>
      </c>
      <c r="P672" s="1">
        <v>21.6</v>
      </c>
      <c r="Q672" s="1">
        <v>2.8</v>
      </c>
      <c r="AJ672" s="1" t="s">
        <v>406</v>
      </c>
      <c r="AK672" s="19">
        <v>55.2</v>
      </c>
      <c r="AL672" s="19">
        <v>37</v>
      </c>
      <c r="AN672" s="3">
        <v>1975</v>
      </c>
      <c r="AQ672">
        <v>80436</v>
      </c>
      <c r="AR672" s="1" t="s">
        <v>4632</v>
      </c>
    </row>
    <row r="673" spans="1:44" x14ac:dyDescent="0.25">
      <c r="A673" s="1">
        <v>1205</v>
      </c>
      <c r="B673" s="1" t="s">
        <v>3916</v>
      </c>
      <c r="C673" s="1">
        <v>124</v>
      </c>
      <c r="D673" s="33" t="s">
        <v>845</v>
      </c>
      <c r="G673" s="1">
        <v>8</v>
      </c>
      <c r="H673" s="1">
        <v>70</v>
      </c>
      <c r="I673" s="1">
        <v>16.7</v>
      </c>
      <c r="J673" s="1">
        <v>15.2</v>
      </c>
      <c r="O673" s="1">
        <v>80.900000000000006</v>
      </c>
      <c r="P673" s="1">
        <v>11.5</v>
      </c>
      <c r="Q673" s="1">
        <v>3.8</v>
      </c>
      <c r="AG673" s="1">
        <v>1.2</v>
      </c>
      <c r="AJ673" s="1" t="s">
        <v>406</v>
      </c>
      <c r="AK673" s="19">
        <v>55.2</v>
      </c>
      <c r="AL673" s="19">
        <v>37</v>
      </c>
      <c r="AN673" s="3">
        <v>1975</v>
      </c>
      <c r="AQ673">
        <v>80436</v>
      </c>
      <c r="AR673" s="1" t="s">
        <v>4632</v>
      </c>
    </row>
    <row r="674" spans="1:44" x14ac:dyDescent="0.25">
      <c r="A674" s="1">
        <v>1206</v>
      </c>
      <c r="B674" s="1" t="s">
        <v>1233</v>
      </c>
      <c r="C674" s="1">
        <v>101</v>
      </c>
      <c r="D674" s="33" t="s">
        <v>851</v>
      </c>
      <c r="G674" s="1">
        <v>3</v>
      </c>
      <c r="H674" s="1">
        <v>54</v>
      </c>
      <c r="I674" s="1">
        <v>28</v>
      </c>
      <c r="J674" s="1">
        <v>26</v>
      </c>
      <c r="O674" s="1">
        <v>333.7</v>
      </c>
      <c r="P674" s="1">
        <v>39.700000000000003</v>
      </c>
      <c r="Q674" s="1">
        <v>8.6999999999999993</v>
      </c>
      <c r="AJ674" s="1" t="s">
        <v>406</v>
      </c>
      <c r="AK674" s="19">
        <v>55.2</v>
      </c>
      <c r="AL674" s="19">
        <v>37</v>
      </c>
      <c r="AN674" s="3">
        <v>1975</v>
      </c>
      <c r="AQ674">
        <v>80436</v>
      </c>
      <c r="AR674" s="1" t="s">
        <v>4632</v>
      </c>
    </row>
    <row r="675" spans="1:44" x14ac:dyDescent="0.25">
      <c r="A675" s="1">
        <v>1207</v>
      </c>
      <c r="B675" s="1" t="s">
        <v>1233</v>
      </c>
      <c r="C675" s="1">
        <v>101</v>
      </c>
      <c r="D675" s="1" t="s">
        <v>5627</v>
      </c>
      <c r="G675" s="1">
        <v>6</v>
      </c>
      <c r="H675" s="1">
        <v>80</v>
      </c>
      <c r="I675" s="1">
        <v>24.5</v>
      </c>
      <c r="J675" s="1">
        <v>29</v>
      </c>
      <c r="K675" s="3">
        <v>365</v>
      </c>
      <c r="L675" s="2">
        <v>0.7</v>
      </c>
      <c r="O675" s="1">
        <v>143</v>
      </c>
      <c r="P675" s="1">
        <v>8</v>
      </c>
      <c r="Q675" s="1">
        <v>19</v>
      </c>
      <c r="R675" s="1">
        <v>5</v>
      </c>
      <c r="S675" s="1">
        <v>24</v>
      </c>
      <c r="AJ675" s="1" t="s">
        <v>406</v>
      </c>
      <c r="AK675" s="19">
        <v>59.4</v>
      </c>
      <c r="AL675" s="19">
        <v>30.25</v>
      </c>
      <c r="AN675" s="3">
        <v>1965</v>
      </c>
      <c r="AQ675">
        <v>80436</v>
      </c>
      <c r="AR675" s="1" t="s">
        <v>290</v>
      </c>
    </row>
    <row r="676" spans="1:44" x14ac:dyDescent="0.25">
      <c r="A676" s="1">
        <v>1208</v>
      </c>
      <c r="B676" s="1" t="s">
        <v>1233</v>
      </c>
      <c r="C676" s="1">
        <v>101</v>
      </c>
      <c r="D676" s="1" t="s">
        <v>5627</v>
      </c>
      <c r="F676" s="1" t="s">
        <v>445</v>
      </c>
      <c r="G676" s="1">
        <v>9</v>
      </c>
      <c r="H676" s="1">
        <v>85</v>
      </c>
      <c r="I676" s="1">
        <v>17.2</v>
      </c>
      <c r="J676" s="1">
        <v>18.3</v>
      </c>
      <c r="K676" s="3">
        <v>925</v>
      </c>
      <c r="L676" s="2">
        <f>N676/((1581.94)*(1-EXP(-(0.021301)*I676))^(1.51716))</f>
        <v>0.72899134220956885</v>
      </c>
      <c r="N676" s="1">
        <v>192</v>
      </c>
      <c r="O676" s="1">
        <v>104</v>
      </c>
      <c r="P676" s="1">
        <v>7</v>
      </c>
      <c r="Q676" s="1">
        <v>15</v>
      </c>
      <c r="R676" s="1">
        <v>6</v>
      </c>
      <c r="S676" s="1">
        <v>16</v>
      </c>
      <c r="AJ676" s="1" t="s">
        <v>406</v>
      </c>
      <c r="AK676" s="19">
        <v>59.4</v>
      </c>
      <c r="AL676" s="19">
        <v>30.25</v>
      </c>
      <c r="AN676" s="3">
        <v>1965</v>
      </c>
      <c r="AQ676">
        <v>80436</v>
      </c>
      <c r="AR676" s="1" t="s">
        <v>290</v>
      </c>
    </row>
    <row r="677" spans="1:44" x14ac:dyDescent="0.25">
      <c r="A677" s="1">
        <v>1210</v>
      </c>
      <c r="B677" s="1" t="s">
        <v>5283</v>
      </c>
      <c r="C677" s="1">
        <v>110</v>
      </c>
      <c r="D677" s="1" t="s">
        <v>5623</v>
      </c>
      <c r="F677" s="1" t="s">
        <v>445</v>
      </c>
      <c r="H677" s="1">
        <v>1</v>
      </c>
      <c r="I677" s="1">
        <v>0.7</v>
      </c>
      <c r="J677" s="1"/>
      <c r="Q677" s="1">
        <v>0.91</v>
      </c>
      <c r="R677" s="1">
        <v>0.56999999999999995</v>
      </c>
      <c r="S677" s="1">
        <v>58.5</v>
      </c>
      <c r="AB677" s="1">
        <v>0.21</v>
      </c>
      <c r="AJ677" s="1" t="s">
        <v>406</v>
      </c>
      <c r="AK677" s="19">
        <v>51.2</v>
      </c>
      <c r="AL677" s="19">
        <v>42</v>
      </c>
      <c r="AN677" s="3">
        <v>1967</v>
      </c>
      <c r="AQ677">
        <v>80419</v>
      </c>
      <c r="AR677" s="1" t="s">
        <v>4636</v>
      </c>
    </row>
    <row r="678" spans="1:44" x14ac:dyDescent="0.25">
      <c r="A678" s="1">
        <v>1211</v>
      </c>
      <c r="B678" s="1" t="s">
        <v>5283</v>
      </c>
      <c r="C678" s="1">
        <v>110</v>
      </c>
      <c r="D678" s="1" t="s">
        <v>5623</v>
      </c>
      <c r="F678" s="1" t="s">
        <v>445</v>
      </c>
      <c r="H678" s="1">
        <v>2</v>
      </c>
      <c r="I678" s="1">
        <v>1</v>
      </c>
      <c r="J678" s="1"/>
      <c r="Q678" s="1">
        <v>2.46</v>
      </c>
      <c r="R678" s="1">
        <v>1.49</v>
      </c>
      <c r="S678" s="1">
        <v>58.5</v>
      </c>
      <c r="AB678" s="1">
        <v>0.28999999999999998</v>
      </c>
      <c r="AJ678" s="1" t="s">
        <v>406</v>
      </c>
      <c r="AK678" s="19">
        <v>51.2</v>
      </c>
      <c r="AL678" s="19">
        <v>42</v>
      </c>
      <c r="AN678" s="3">
        <v>1967</v>
      </c>
      <c r="AQ678">
        <v>80419</v>
      </c>
      <c r="AR678" s="1" t="s">
        <v>4636</v>
      </c>
    </row>
    <row r="679" spans="1:44" x14ac:dyDescent="0.25">
      <c r="A679" s="1">
        <v>1212</v>
      </c>
      <c r="B679" s="1" t="s">
        <v>5283</v>
      </c>
      <c r="C679" s="1">
        <v>110</v>
      </c>
      <c r="D679" s="1" t="s">
        <v>5623</v>
      </c>
      <c r="F679" s="1" t="s">
        <v>445</v>
      </c>
      <c r="G679" s="1">
        <v>9</v>
      </c>
      <c r="H679" s="1">
        <v>23</v>
      </c>
      <c r="I679" s="1">
        <v>4.5</v>
      </c>
      <c r="J679" s="1">
        <v>2.9</v>
      </c>
      <c r="K679" s="3">
        <v>16900</v>
      </c>
      <c r="L679" s="2">
        <v>0.92</v>
      </c>
      <c r="M679" s="1">
        <v>10.8</v>
      </c>
      <c r="N679" s="1">
        <v>35</v>
      </c>
      <c r="O679" s="1">
        <v>21</v>
      </c>
      <c r="P679" s="1">
        <v>5.5</v>
      </c>
      <c r="Q679" s="1">
        <v>5.58</v>
      </c>
      <c r="R679" s="1">
        <v>2.98</v>
      </c>
      <c r="S679" s="1">
        <v>61.5</v>
      </c>
      <c r="AB679" s="1">
        <v>0.08</v>
      </c>
      <c r="AJ679" s="1" t="s">
        <v>406</v>
      </c>
      <c r="AK679" s="19">
        <v>51.2</v>
      </c>
      <c r="AL679" s="19">
        <v>42</v>
      </c>
      <c r="AN679" s="3">
        <v>1967</v>
      </c>
      <c r="AQ679">
        <v>80419</v>
      </c>
      <c r="AR679" s="1" t="s">
        <v>4636</v>
      </c>
    </row>
    <row r="680" spans="1:44" x14ac:dyDescent="0.25">
      <c r="A680" s="1">
        <v>1213</v>
      </c>
      <c r="B680" s="1" t="s">
        <v>5283</v>
      </c>
      <c r="C680" s="1">
        <v>110</v>
      </c>
      <c r="D680" s="33" t="s">
        <v>147</v>
      </c>
      <c r="G680" s="1">
        <v>10</v>
      </c>
      <c r="H680" s="1">
        <v>57</v>
      </c>
      <c r="I680" s="1">
        <v>9.1</v>
      </c>
      <c r="J680" s="1">
        <v>10.5</v>
      </c>
      <c r="K680" s="3">
        <v>2060</v>
      </c>
      <c r="L680" s="2">
        <v>0.93</v>
      </c>
      <c r="M680" s="1">
        <v>19.600000000000001</v>
      </c>
      <c r="N680" s="1">
        <v>90</v>
      </c>
      <c r="O680" s="1">
        <v>45.94</v>
      </c>
      <c r="P680" s="1">
        <v>13.9</v>
      </c>
      <c r="Q680" s="1">
        <v>7.39</v>
      </c>
      <c r="R680" s="1">
        <v>2.84</v>
      </c>
      <c r="S680" s="1">
        <v>67.099999999999994</v>
      </c>
      <c r="AB680" s="1">
        <v>0.1</v>
      </c>
      <c r="AJ680" s="1" t="s">
        <v>406</v>
      </c>
      <c r="AK680" s="19">
        <v>51.2</v>
      </c>
      <c r="AL680" s="19">
        <v>42</v>
      </c>
      <c r="AN680" s="3">
        <v>1967</v>
      </c>
      <c r="AQ680">
        <v>80419</v>
      </c>
      <c r="AR680" s="1" t="s">
        <v>4636</v>
      </c>
    </row>
    <row r="681" spans="1:44" x14ac:dyDescent="0.25">
      <c r="A681" s="1">
        <v>1214</v>
      </c>
      <c r="B681" s="1" t="s">
        <v>5283</v>
      </c>
      <c r="C681" s="1">
        <v>110</v>
      </c>
      <c r="D681" s="1" t="s">
        <v>5623</v>
      </c>
      <c r="F681" s="1" t="s">
        <v>445</v>
      </c>
      <c r="G681" s="1">
        <v>10</v>
      </c>
      <c r="H681" s="1">
        <v>74</v>
      </c>
      <c r="I681" s="1">
        <v>9.8000000000000007</v>
      </c>
      <c r="J681" s="1">
        <v>15.6</v>
      </c>
      <c r="K681" s="3">
        <v>868</v>
      </c>
      <c r="L681" s="2">
        <v>0.98</v>
      </c>
      <c r="M681" s="1">
        <v>16.600000000000001</v>
      </c>
      <c r="N681" s="1">
        <v>105</v>
      </c>
      <c r="O681" s="1">
        <v>52.23</v>
      </c>
      <c r="P681" s="1">
        <v>13.79</v>
      </c>
      <c r="Q681" s="1">
        <v>7.73</v>
      </c>
      <c r="R681" s="1">
        <v>2.83</v>
      </c>
      <c r="S681" s="1">
        <v>58.5</v>
      </c>
      <c r="AB681" s="1">
        <v>0.09</v>
      </c>
      <c r="AJ681" s="1" t="s">
        <v>406</v>
      </c>
      <c r="AK681" s="19">
        <v>51.2</v>
      </c>
      <c r="AL681" s="19">
        <v>42</v>
      </c>
      <c r="AN681" s="3">
        <v>1967</v>
      </c>
      <c r="AQ681">
        <v>80419</v>
      </c>
      <c r="AR681" s="1" t="s">
        <v>4636</v>
      </c>
    </row>
    <row r="682" spans="1:44" x14ac:dyDescent="0.25">
      <c r="A682" s="1">
        <v>1215</v>
      </c>
      <c r="B682" s="1" t="s">
        <v>5283</v>
      </c>
      <c r="C682" s="1">
        <v>110</v>
      </c>
      <c r="D682" s="33" t="s">
        <v>147</v>
      </c>
      <c r="G682" s="1">
        <v>11</v>
      </c>
      <c r="H682" s="1">
        <v>183</v>
      </c>
      <c r="I682" s="1">
        <v>11</v>
      </c>
      <c r="J682" s="1">
        <v>18.5</v>
      </c>
      <c r="K682" s="3">
        <v>600</v>
      </c>
      <c r="L682" s="2">
        <v>1.18</v>
      </c>
      <c r="M682" s="1">
        <v>22.69</v>
      </c>
      <c r="N682" s="1">
        <v>150</v>
      </c>
      <c r="O682" s="1">
        <v>72.260000000000005</v>
      </c>
      <c r="P682" s="1">
        <v>20.11</v>
      </c>
      <c r="Q682" s="1">
        <v>7.48</v>
      </c>
      <c r="R682" s="1">
        <v>1.71</v>
      </c>
      <c r="S682" s="1">
        <v>55.1</v>
      </c>
      <c r="AB682" s="1">
        <v>0.27</v>
      </c>
      <c r="AJ682" s="1" t="s">
        <v>406</v>
      </c>
      <c r="AK682" s="19">
        <v>51.2</v>
      </c>
      <c r="AL682" s="19">
        <v>42</v>
      </c>
      <c r="AN682" s="3">
        <v>1967</v>
      </c>
      <c r="AQ682">
        <v>80419</v>
      </c>
      <c r="AR682" s="1" t="s">
        <v>4636</v>
      </c>
    </row>
    <row r="683" spans="1:44" x14ac:dyDescent="0.25">
      <c r="A683" s="1">
        <v>1216</v>
      </c>
      <c r="B683" s="1" t="s">
        <v>1233</v>
      </c>
      <c r="C683" s="1">
        <v>101</v>
      </c>
      <c r="D683" s="1" t="s">
        <v>5627</v>
      </c>
      <c r="F683" s="1" t="s">
        <v>445</v>
      </c>
      <c r="I683" s="1">
        <v>22.3</v>
      </c>
      <c r="J683" s="1">
        <v>25.7</v>
      </c>
      <c r="K683" s="3">
        <v>444</v>
      </c>
      <c r="L683" s="2">
        <f>N683/((1668.67)*(1-EXP(-(0.022864)*I683))^(1.61028))</f>
        <v>0.69348153517536693</v>
      </c>
      <c r="M683" s="1">
        <v>23.04</v>
      </c>
      <c r="N683" s="1">
        <v>264</v>
      </c>
      <c r="O683" s="1">
        <v>75.760000000000005</v>
      </c>
      <c r="P683" s="1">
        <v>5.25</v>
      </c>
      <c r="Q683" s="1">
        <v>11.22</v>
      </c>
      <c r="R683" s="1">
        <v>4.2</v>
      </c>
      <c r="AJ683" s="28" t="s">
        <v>406</v>
      </c>
      <c r="AK683" s="19">
        <v>63.3</v>
      </c>
      <c r="AL683" s="19">
        <v>42</v>
      </c>
      <c r="AN683" s="3">
        <v>1976</v>
      </c>
      <c r="AQ683">
        <v>80608</v>
      </c>
      <c r="AR683" s="1" t="s">
        <v>4687</v>
      </c>
    </row>
    <row r="684" spans="1:44" x14ac:dyDescent="0.25">
      <c r="A684" s="1">
        <v>1219</v>
      </c>
      <c r="B684" s="1" t="s">
        <v>178</v>
      </c>
      <c r="C684" s="1">
        <v>102</v>
      </c>
      <c r="D684" s="1" t="s">
        <v>5888</v>
      </c>
      <c r="E684" s="1" t="s">
        <v>740</v>
      </c>
      <c r="F684" s="1" t="s">
        <v>445</v>
      </c>
      <c r="G684" s="1">
        <v>11</v>
      </c>
      <c r="H684" s="1">
        <v>90</v>
      </c>
      <c r="I684" s="1">
        <v>11</v>
      </c>
      <c r="J684" s="1">
        <v>11</v>
      </c>
      <c r="K684" s="3">
        <v>2460</v>
      </c>
      <c r="L684" s="1">
        <v>0.75</v>
      </c>
      <c r="N684" s="1">
        <v>166</v>
      </c>
      <c r="O684" s="1">
        <v>65.09</v>
      </c>
      <c r="P684" s="1">
        <v>10.68</v>
      </c>
      <c r="Q684" s="1">
        <v>14.56</v>
      </c>
      <c r="R684" s="1">
        <v>9.66</v>
      </c>
      <c r="S684" s="1">
        <v>27.3</v>
      </c>
      <c r="AJ684" s="1" t="s">
        <v>406</v>
      </c>
      <c r="AK684" s="19">
        <v>62</v>
      </c>
      <c r="AL684" s="19">
        <v>50.2</v>
      </c>
      <c r="AN684" s="3">
        <v>1985</v>
      </c>
      <c r="AQ684">
        <v>80608</v>
      </c>
      <c r="AR684" s="1" t="s">
        <v>4630</v>
      </c>
    </row>
    <row r="685" spans="1:44" x14ac:dyDescent="0.25">
      <c r="A685" s="1">
        <v>1220</v>
      </c>
      <c r="B685" s="1" t="s">
        <v>178</v>
      </c>
      <c r="C685" s="1">
        <v>102</v>
      </c>
      <c r="D685" s="1" t="s">
        <v>5888</v>
      </c>
      <c r="E685" s="1" t="s">
        <v>740</v>
      </c>
      <c r="F685" s="1" t="s">
        <v>445</v>
      </c>
      <c r="G685" s="1">
        <v>11</v>
      </c>
      <c r="H685" s="1">
        <v>90</v>
      </c>
      <c r="I685" s="1">
        <v>11</v>
      </c>
      <c r="J685" s="1">
        <v>12</v>
      </c>
      <c r="K685" s="3">
        <v>1780</v>
      </c>
      <c r="L685" s="1">
        <v>0.8</v>
      </c>
      <c r="N685" s="1">
        <v>140</v>
      </c>
      <c r="O685" s="1">
        <v>61.28</v>
      </c>
      <c r="P685" s="1">
        <v>9.01</v>
      </c>
      <c r="Q685" s="1">
        <v>12.32</v>
      </c>
      <c r="R685" s="1">
        <v>7.62</v>
      </c>
      <c r="S685" s="1">
        <v>29.33</v>
      </c>
      <c r="AJ685" s="1" t="s">
        <v>406</v>
      </c>
      <c r="AK685" s="19">
        <v>62</v>
      </c>
      <c r="AL685" s="19">
        <v>50.2</v>
      </c>
      <c r="AN685" s="3">
        <v>1985</v>
      </c>
      <c r="AQ685">
        <v>80608</v>
      </c>
      <c r="AR685" s="1" t="s">
        <v>4630</v>
      </c>
    </row>
    <row r="686" spans="1:44" x14ac:dyDescent="0.25">
      <c r="A686" s="1">
        <v>1221</v>
      </c>
      <c r="B686" s="1" t="s">
        <v>178</v>
      </c>
      <c r="C686" s="1">
        <v>102</v>
      </c>
      <c r="D686" s="1" t="s">
        <v>6457</v>
      </c>
      <c r="E686" s="1" t="s">
        <v>740</v>
      </c>
      <c r="G686" s="1">
        <v>10</v>
      </c>
      <c r="H686" s="1">
        <v>130</v>
      </c>
      <c r="I686" s="1">
        <v>14</v>
      </c>
      <c r="J686" s="1">
        <v>17</v>
      </c>
      <c r="K686" s="3">
        <v>770</v>
      </c>
      <c r="L686" s="1">
        <v>0.55000000000000004</v>
      </c>
      <c r="N686" s="1">
        <v>129</v>
      </c>
      <c r="O686" s="1">
        <v>41.93</v>
      </c>
      <c r="P686" s="1">
        <v>6.33</v>
      </c>
      <c r="Q686" s="1">
        <v>8.59</v>
      </c>
      <c r="R686" s="1">
        <v>5.32</v>
      </c>
      <c r="S686" s="1">
        <v>24.72</v>
      </c>
      <c r="AJ686" s="1" t="s">
        <v>406</v>
      </c>
      <c r="AK686" s="19">
        <v>62</v>
      </c>
      <c r="AL686" s="19">
        <v>50.2</v>
      </c>
      <c r="AN686" s="3">
        <v>1985</v>
      </c>
      <c r="AQ686">
        <v>80608</v>
      </c>
      <c r="AR686" s="1" t="s">
        <v>534</v>
      </c>
    </row>
    <row r="687" spans="1:44" x14ac:dyDescent="0.25">
      <c r="A687" s="1">
        <v>1222</v>
      </c>
      <c r="B687" s="1" t="s">
        <v>178</v>
      </c>
      <c r="C687" s="1">
        <v>102</v>
      </c>
      <c r="D687" s="1" t="s">
        <v>6130</v>
      </c>
      <c r="E687" s="1" t="s">
        <v>740</v>
      </c>
      <c r="F687" s="1" t="s">
        <v>445</v>
      </c>
      <c r="G687" s="1">
        <v>11</v>
      </c>
      <c r="H687" s="1">
        <v>110</v>
      </c>
      <c r="I687" s="1">
        <v>10</v>
      </c>
      <c r="J687" s="1">
        <v>12</v>
      </c>
      <c r="K687" s="3">
        <v>1730</v>
      </c>
      <c r="L687" s="1">
        <v>0.65</v>
      </c>
      <c r="N687" s="1">
        <v>109</v>
      </c>
      <c r="O687" s="1">
        <v>51.24</v>
      </c>
      <c r="P687" s="1">
        <v>8.9499999999999993</v>
      </c>
      <c r="Q687" s="1">
        <v>10.26</v>
      </c>
      <c r="R687" s="1">
        <v>6.06</v>
      </c>
      <c r="S687" s="1">
        <v>38.659999999999997</v>
      </c>
      <c r="AJ687" s="1" t="s">
        <v>406</v>
      </c>
      <c r="AK687" s="19">
        <v>62</v>
      </c>
      <c r="AL687" s="19">
        <v>50.2</v>
      </c>
      <c r="AN687" s="3">
        <v>1985</v>
      </c>
      <c r="AQ687">
        <v>80608</v>
      </c>
      <c r="AR687" s="1" t="s">
        <v>4630</v>
      </c>
    </row>
    <row r="688" spans="1:44" x14ac:dyDescent="0.25">
      <c r="A688" s="1">
        <v>1223</v>
      </c>
      <c r="B688" s="1" t="s">
        <v>1233</v>
      </c>
      <c r="C688" s="1">
        <v>101</v>
      </c>
      <c r="D688" s="1" t="s">
        <v>6535</v>
      </c>
      <c r="F688" s="1" t="s">
        <v>445</v>
      </c>
      <c r="G688" s="1">
        <v>11</v>
      </c>
      <c r="H688" s="1">
        <v>28</v>
      </c>
      <c r="I688" s="1">
        <v>2.2999999999999998</v>
      </c>
      <c r="J688" s="1"/>
      <c r="K688" s="3">
        <v>33700</v>
      </c>
      <c r="L688" s="35">
        <v>2</v>
      </c>
      <c r="N688" s="1">
        <v>41.55</v>
      </c>
      <c r="O688" s="1">
        <v>12.45</v>
      </c>
      <c r="Q688" s="1">
        <v>2.4390000000000001</v>
      </c>
      <c r="R688" s="1">
        <v>2.5920000000000001</v>
      </c>
      <c r="S688" s="1">
        <v>7.9269999999999996</v>
      </c>
      <c r="AC688" s="1">
        <v>6.2530000000000001</v>
      </c>
      <c r="AD688" s="1">
        <v>0.51100000000000001</v>
      </c>
      <c r="AI688" s="1">
        <v>19.279</v>
      </c>
      <c r="AJ688" s="1" t="s">
        <v>406</v>
      </c>
      <c r="AK688" s="20">
        <v>64.5</v>
      </c>
      <c r="AL688" s="19">
        <v>55.5</v>
      </c>
      <c r="AN688" s="3">
        <v>2003</v>
      </c>
      <c r="AP688" s="1">
        <v>3.63</v>
      </c>
      <c r="AQ688">
        <v>80608</v>
      </c>
      <c r="AR688" s="1" t="s">
        <v>570</v>
      </c>
    </row>
    <row r="689" spans="1:44" x14ac:dyDescent="0.25">
      <c r="A689" s="1">
        <v>1224</v>
      </c>
      <c r="B689" s="1" t="s">
        <v>5291</v>
      </c>
      <c r="C689" s="1">
        <v>124</v>
      </c>
      <c r="D689" s="1" t="s">
        <v>6414</v>
      </c>
      <c r="F689" s="1" t="s">
        <v>445</v>
      </c>
      <c r="G689" s="1">
        <v>11</v>
      </c>
      <c r="H689" s="1">
        <v>27</v>
      </c>
      <c r="I689" s="1">
        <v>2.2999999999999998</v>
      </c>
      <c r="J689" s="1"/>
      <c r="K689" s="3">
        <v>83000</v>
      </c>
      <c r="N689" s="1">
        <v>65.75</v>
      </c>
      <c r="O689" s="1">
        <v>15.135</v>
      </c>
      <c r="Q689" s="1">
        <v>3.44</v>
      </c>
      <c r="R689" s="1">
        <v>2.6019999999999999</v>
      </c>
      <c r="S689" s="1">
        <v>8.734</v>
      </c>
      <c r="AC689" s="1">
        <v>9.7799999999999994</v>
      </c>
      <c r="AD689" s="1">
        <v>0.29099999999999998</v>
      </c>
      <c r="AI689" s="1">
        <v>36.029000000000003</v>
      </c>
      <c r="AJ689" s="1" t="s">
        <v>406</v>
      </c>
      <c r="AK689" s="19">
        <v>64.5</v>
      </c>
      <c r="AL689" s="19">
        <v>55.5</v>
      </c>
      <c r="AN689" s="3">
        <v>2003</v>
      </c>
      <c r="AP689" s="1">
        <v>3.96</v>
      </c>
      <c r="AQ689">
        <v>80608</v>
      </c>
      <c r="AR689" s="1" t="s">
        <v>570</v>
      </c>
    </row>
    <row r="690" spans="1:44" x14ac:dyDescent="0.25">
      <c r="A690" s="1">
        <v>1225</v>
      </c>
      <c r="B690" s="1" t="s">
        <v>1233</v>
      </c>
      <c r="C690" s="1">
        <v>101</v>
      </c>
      <c r="D690" s="1" t="s">
        <v>6535</v>
      </c>
      <c r="F690" s="1" t="s">
        <v>445</v>
      </c>
      <c r="G690" s="1">
        <v>11</v>
      </c>
      <c r="H690" s="1">
        <v>29</v>
      </c>
      <c r="I690" s="1">
        <v>1.4</v>
      </c>
      <c r="J690" s="1"/>
      <c r="K690" s="3">
        <v>13500</v>
      </c>
      <c r="L690" s="2">
        <f>N690/((3098.22)*(1-EXP(-(0.009408)*I690))^(1.31634))</f>
        <v>0.96271122106401052</v>
      </c>
      <c r="N690" s="1">
        <v>9.9</v>
      </c>
      <c r="O690" s="1">
        <v>3.08</v>
      </c>
      <c r="Q690" s="1">
        <v>0.98399999999999999</v>
      </c>
      <c r="R690" s="1">
        <v>0.86399999999999999</v>
      </c>
      <c r="S690" s="1">
        <v>2.5840000000000001</v>
      </c>
      <c r="AC690" s="1">
        <v>12.234</v>
      </c>
      <c r="AD690" s="1">
        <v>0.193</v>
      </c>
      <c r="AI690" s="1">
        <v>193.06700000000001</v>
      </c>
      <c r="AJ690" s="1" t="s">
        <v>406</v>
      </c>
      <c r="AK690" s="19">
        <v>64.5</v>
      </c>
      <c r="AL690" s="19">
        <v>55.5</v>
      </c>
      <c r="AN690" s="3">
        <v>2003</v>
      </c>
      <c r="AP690" s="1">
        <v>1.1599999999999999</v>
      </c>
      <c r="AQ690">
        <v>80608</v>
      </c>
      <c r="AR690" s="1" t="s">
        <v>570</v>
      </c>
    </row>
    <row r="691" spans="1:44" x14ac:dyDescent="0.25">
      <c r="A691" s="1">
        <v>1226</v>
      </c>
      <c r="B691" s="1" t="s">
        <v>1233</v>
      </c>
      <c r="C691" s="1">
        <v>101</v>
      </c>
      <c r="D691" s="1" t="s">
        <v>6407</v>
      </c>
      <c r="F691" s="1" t="s">
        <v>445</v>
      </c>
      <c r="G691" s="1">
        <v>9</v>
      </c>
      <c r="H691" s="1">
        <v>90</v>
      </c>
      <c r="I691" s="1">
        <v>15</v>
      </c>
      <c r="J691" s="1">
        <v>16</v>
      </c>
      <c r="K691" s="3">
        <v>1400</v>
      </c>
      <c r="L691" s="2">
        <f>N691/((1581.94)*(1-EXP(-(0.021301)*I691))^(1.51716))</f>
        <v>0.67784471002722746</v>
      </c>
      <c r="N691" s="1">
        <v>150</v>
      </c>
      <c r="O691" s="1">
        <v>71.3</v>
      </c>
      <c r="P691" s="1">
        <v>8.33</v>
      </c>
      <c r="Q691" s="1">
        <v>11.3</v>
      </c>
      <c r="R691" s="1">
        <v>6.1</v>
      </c>
      <c r="S691" s="1">
        <v>30.8</v>
      </c>
      <c r="AJ691" s="1" t="s">
        <v>406</v>
      </c>
      <c r="AK691" s="19">
        <v>64.5</v>
      </c>
      <c r="AL691" s="19">
        <v>55.5</v>
      </c>
      <c r="AN691" s="3">
        <v>1985</v>
      </c>
      <c r="AQ691">
        <v>80608</v>
      </c>
      <c r="AR691" s="1" t="s">
        <v>534</v>
      </c>
    </row>
    <row r="692" spans="1:44" x14ac:dyDescent="0.25">
      <c r="A692" s="1">
        <v>1227</v>
      </c>
      <c r="B692" s="1" t="s">
        <v>1233</v>
      </c>
      <c r="C692" s="1">
        <v>101</v>
      </c>
      <c r="D692" s="1" t="s">
        <v>6454</v>
      </c>
      <c r="F692" s="1" t="s">
        <v>445</v>
      </c>
      <c r="G692" s="1">
        <v>9</v>
      </c>
      <c r="H692" s="1">
        <v>90</v>
      </c>
      <c r="I692" s="1">
        <v>17</v>
      </c>
      <c r="J692" s="1">
        <v>19</v>
      </c>
      <c r="K692" s="3">
        <v>1080</v>
      </c>
      <c r="L692" s="2">
        <f>N692/((1581.94)*(1-EXP(-(0.021301)*I692))^(1.51716))</f>
        <v>0.48163619136932684</v>
      </c>
      <c r="N692" s="1">
        <v>125</v>
      </c>
      <c r="O692" s="1">
        <v>65.3</v>
      </c>
      <c r="P692" s="1">
        <v>7.15</v>
      </c>
      <c r="Q692" s="1">
        <v>9.86</v>
      </c>
      <c r="R692" s="1">
        <v>7.03</v>
      </c>
      <c r="S692" s="1">
        <v>24.9</v>
      </c>
      <c r="AJ692" s="1" t="s">
        <v>406</v>
      </c>
      <c r="AK692" s="19">
        <v>64.5</v>
      </c>
      <c r="AL692" s="19">
        <v>55.5</v>
      </c>
      <c r="AN692" s="3">
        <v>1985</v>
      </c>
      <c r="AQ692">
        <v>80608</v>
      </c>
      <c r="AR692" s="1" t="s">
        <v>534</v>
      </c>
    </row>
    <row r="693" spans="1:44" x14ac:dyDescent="0.25">
      <c r="A693" s="1">
        <v>1228</v>
      </c>
      <c r="B693" s="1" t="s">
        <v>1233</v>
      </c>
      <c r="C693" s="1">
        <v>101</v>
      </c>
      <c r="D693" s="1" t="s">
        <v>5997</v>
      </c>
      <c r="F693" s="1" t="s">
        <v>445</v>
      </c>
      <c r="G693" s="1">
        <v>9</v>
      </c>
      <c r="H693" s="1">
        <v>100</v>
      </c>
      <c r="I693" s="1">
        <v>17</v>
      </c>
      <c r="J693" s="1">
        <v>19</v>
      </c>
      <c r="K693" s="3">
        <v>1540</v>
      </c>
      <c r="L693" s="2">
        <f>N693/((1581.94)*(1-EXP(-(0.021301)*I693))^(1.51716))</f>
        <v>0.68584993650992143</v>
      </c>
      <c r="N693" s="1">
        <v>178</v>
      </c>
      <c r="O693" s="1">
        <v>67.900000000000006</v>
      </c>
      <c r="P693" s="1">
        <v>8.3699999999999992</v>
      </c>
      <c r="Q693" s="1">
        <v>11.8</v>
      </c>
      <c r="R693" s="1">
        <v>6.69</v>
      </c>
      <c r="S693" s="1">
        <v>27</v>
      </c>
      <c r="AJ693" s="1" t="s">
        <v>406</v>
      </c>
      <c r="AK693" s="19">
        <v>64.5</v>
      </c>
      <c r="AL693" s="19">
        <v>55.5</v>
      </c>
      <c r="AN693" s="3">
        <v>1985</v>
      </c>
      <c r="AQ693">
        <v>80608</v>
      </c>
      <c r="AR693" s="1" t="s">
        <v>534</v>
      </c>
    </row>
    <row r="694" spans="1:44" x14ac:dyDescent="0.25">
      <c r="A694" s="1">
        <v>1229</v>
      </c>
      <c r="B694" s="1" t="s">
        <v>1233</v>
      </c>
      <c r="C694" s="1">
        <v>101</v>
      </c>
      <c r="D694" s="1" t="s">
        <v>5657</v>
      </c>
      <c r="F694" s="1" t="s">
        <v>445</v>
      </c>
      <c r="G694" s="1">
        <v>11</v>
      </c>
      <c r="H694" s="1">
        <v>150</v>
      </c>
      <c r="I694" s="1">
        <v>9</v>
      </c>
      <c r="J694" s="1">
        <v>14</v>
      </c>
      <c r="K694" s="3">
        <v>530</v>
      </c>
      <c r="L694" s="2">
        <f>N694/((3098.22)*(1-EXP(-(0.009408)*I694))^(1.31634))</f>
        <v>0.53667133208103046</v>
      </c>
      <c r="N694" s="1">
        <v>61</v>
      </c>
      <c r="O694" s="1">
        <v>22.9</v>
      </c>
      <c r="P694" s="1">
        <v>2.59</v>
      </c>
      <c r="Q694" s="1">
        <v>5.29</v>
      </c>
      <c r="R694" s="1">
        <v>2.52</v>
      </c>
      <c r="S694" s="1">
        <v>13.3</v>
      </c>
      <c r="AJ694" s="1" t="s">
        <v>406</v>
      </c>
      <c r="AK694" s="19">
        <v>64.5</v>
      </c>
      <c r="AL694" s="19">
        <v>55.5</v>
      </c>
      <c r="AN694" s="3">
        <v>1985</v>
      </c>
      <c r="AQ694">
        <v>80608</v>
      </c>
      <c r="AR694" s="1" t="s">
        <v>534</v>
      </c>
    </row>
    <row r="695" spans="1:44" x14ac:dyDescent="0.25">
      <c r="A695" s="1">
        <v>1230</v>
      </c>
      <c r="B695" s="1" t="s">
        <v>1215</v>
      </c>
      <c r="C695" s="1">
        <v>102</v>
      </c>
      <c r="D695" s="1" t="s">
        <v>6432</v>
      </c>
      <c r="E695" s="1" t="s">
        <v>740</v>
      </c>
      <c r="G695" s="1">
        <v>9</v>
      </c>
      <c r="H695" s="1">
        <v>90</v>
      </c>
      <c r="I695" s="1">
        <v>15</v>
      </c>
      <c r="J695" s="1">
        <v>17</v>
      </c>
      <c r="K695" s="3">
        <v>2323</v>
      </c>
      <c r="L695" s="1">
        <v>0.86</v>
      </c>
      <c r="N695" s="1">
        <v>267</v>
      </c>
      <c r="O695" s="1">
        <v>115.15</v>
      </c>
      <c r="P695" s="1">
        <v>11.3</v>
      </c>
      <c r="Q695" s="1">
        <v>21.98</v>
      </c>
      <c r="R695" s="1">
        <v>14.18</v>
      </c>
      <c r="S695" s="1">
        <v>39.72</v>
      </c>
      <c r="AJ695" s="1" t="s">
        <v>406</v>
      </c>
      <c r="AK695" s="19">
        <v>64.5</v>
      </c>
      <c r="AL695" s="19">
        <v>55.5</v>
      </c>
      <c r="AN695" s="3">
        <v>1985</v>
      </c>
      <c r="AQ695">
        <v>80608</v>
      </c>
      <c r="AR695" s="1" t="s">
        <v>534</v>
      </c>
    </row>
    <row r="696" spans="1:44" x14ac:dyDescent="0.25">
      <c r="A696" s="1">
        <v>1232</v>
      </c>
      <c r="B696" s="1" t="s">
        <v>855</v>
      </c>
      <c r="C696" s="1">
        <v>102</v>
      </c>
      <c r="D696" s="1" t="s">
        <v>6244</v>
      </c>
      <c r="E696" s="1" t="s">
        <v>740</v>
      </c>
      <c r="F696" s="1" t="s">
        <v>445</v>
      </c>
      <c r="G696" s="1">
        <v>10</v>
      </c>
      <c r="H696" s="1">
        <v>130</v>
      </c>
      <c r="I696" s="1">
        <v>14</v>
      </c>
      <c r="J696" s="1">
        <v>15</v>
      </c>
      <c r="K696" s="3">
        <v>1858</v>
      </c>
      <c r="L696" s="1">
        <v>0.78</v>
      </c>
      <c r="N696" s="1">
        <v>170</v>
      </c>
      <c r="O696" s="1">
        <v>93.52</v>
      </c>
      <c r="P696" s="1">
        <v>11.59</v>
      </c>
      <c r="Q696" s="1">
        <v>13.25</v>
      </c>
      <c r="R696" s="1">
        <v>11.34</v>
      </c>
      <c r="S696" s="1">
        <v>38.11</v>
      </c>
      <c r="AJ696" s="1" t="s">
        <v>406</v>
      </c>
      <c r="AK696" s="19">
        <v>64.5</v>
      </c>
      <c r="AL696" s="19">
        <v>55.5</v>
      </c>
      <c r="AN696" s="3">
        <v>1985</v>
      </c>
      <c r="AQ696">
        <v>80608</v>
      </c>
      <c r="AR696" s="1" t="s">
        <v>534</v>
      </c>
    </row>
    <row r="697" spans="1:44" x14ac:dyDescent="0.25">
      <c r="A697" s="1">
        <v>1233</v>
      </c>
      <c r="B697" s="1" t="s">
        <v>1233</v>
      </c>
      <c r="C697" s="1">
        <v>101</v>
      </c>
      <c r="D697" s="1" t="s">
        <v>6385</v>
      </c>
      <c r="G697" s="1">
        <v>8</v>
      </c>
      <c r="H697" s="1">
        <v>60</v>
      </c>
      <c r="I697" s="1">
        <v>16</v>
      </c>
      <c r="J697" s="1">
        <v>14</v>
      </c>
      <c r="K697" s="3">
        <v>1730</v>
      </c>
      <c r="L697" s="2">
        <f>N697/((1668.67)*(1-EXP(-(0.022864)*I697))^(1.61028))</f>
        <v>0.82538980384794369</v>
      </c>
      <c r="N697" s="1">
        <v>205</v>
      </c>
      <c r="AJ697" s="1" t="s">
        <v>406</v>
      </c>
      <c r="AK697" s="19">
        <v>64.5</v>
      </c>
      <c r="AL697" s="19">
        <v>55.5</v>
      </c>
      <c r="AN697" s="3">
        <v>1985</v>
      </c>
      <c r="AQ697">
        <v>80608</v>
      </c>
      <c r="AR697" s="1" t="s">
        <v>534</v>
      </c>
    </row>
    <row r="698" spans="1:44" x14ac:dyDescent="0.25">
      <c r="A698" s="1">
        <v>1234</v>
      </c>
      <c r="B698" s="1" t="s">
        <v>1233</v>
      </c>
      <c r="C698" s="1">
        <v>101</v>
      </c>
      <c r="D698" s="1" t="s">
        <v>6423</v>
      </c>
      <c r="G698" s="1">
        <v>8</v>
      </c>
      <c r="H698" s="1">
        <v>65</v>
      </c>
      <c r="I698" s="1">
        <v>15</v>
      </c>
      <c r="J698" s="1">
        <v>16</v>
      </c>
      <c r="K698" s="3">
        <v>3070</v>
      </c>
      <c r="L698" s="2">
        <f>N698/((1668.67)*(1-EXP(-(0.022864)*I698))^(1.61028))</f>
        <v>1.0317717135787523</v>
      </c>
      <c r="N698" s="1">
        <v>235</v>
      </c>
      <c r="AJ698" s="1" t="s">
        <v>406</v>
      </c>
      <c r="AK698" s="19">
        <v>64.5</v>
      </c>
      <c r="AL698" s="19">
        <v>55.5</v>
      </c>
      <c r="AN698" s="3">
        <v>1985</v>
      </c>
      <c r="AQ698">
        <v>80608</v>
      </c>
      <c r="AR698" s="1" t="s">
        <v>534</v>
      </c>
    </row>
    <row r="699" spans="1:44" x14ac:dyDescent="0.25">
      <c r="A699" s="1">
        <v>1235</v>
      </c>
      <c r="B699" s="1" t="s">
        <v>1233</v>
      </c>
      <c r="C699" s="1">
        <v>101</v>
      </c>
      <c r="D699" s="1" t="s">
        <v>6536</v>
      </c>
      <c r="G699" s="1">
        <v>10</v>
      </c>
      <c r="H699" s="1">
        <v>70</v>
      </c>
      <c r="I699" s="1">
        <v>11</v>
      </c>
      <c r="J699" s="1">
        <v>10</v>
      </c>
      <c r="K699" s="3">
        <v>2040</v>
      </c>
      <c r="L699" s="2">
        <f>N699/((1948.03)*(1-EXP(-(0.015672)*I699))^(1.40829))</f>
        <v>0.74989001205741501</v>
      </c>
      <c r="N699" s="1">
        <v>109</v>
      </c>
      <c r="AJ699" s="1" t="s">
        <v>406</v>
      </c>
      <c r="AK699" s="19">
        <v>64.5</v>
      </c>
      <c r="AL699" s="19">
        <v>55.5</v>
      </c>
      <c r="AN699" s="3">
        <v>1985</v>
      </c>
      <c r="AQ699">
        <v>80608</v>
      </c>
      <c r="AR699" s="1" t="s">
        <v>534</v>
      </c>
    </row>
    <row r="700" spans="1:44" x14ac:dyDescent="0.25">
      <c r="A700" s="1">
        <v>1241</v>
      </c>
      <c r="B700" s="1" t="s">
        <v>1215</v>
      </c>
      <c r="C700" s="1">
        <v>102</v>
      </c>
      <c r="D700" s="1" t="s">
        <v>6130</v>
      </c>
      <c r="G700" s="1">
        <v>11</v>
      </c>
      <c r="H700" s="1">
        <v>130</v>
      </c>
      <c r="I700" s="1">
        <v>13</v>
      </c>
      <c r="J700" s="1">
        <v>11</v>
      </c>
      <c r="K700" s="3">
        <v>887</v>
      </c>
      <c r="L700" s="1">
        <v>0.7</v>
      </c>
      <c r="N700" s="1">
        <v>112</v>
      </c>
      <c r="O700" s="1">
        <v>59.189</v>
      </c>
      <c r="Q700" s="1">
        <v>11.24</v>
      </c>
      <c r="R700" s="1">
        <v>9.52</v>
      </c>
      <c r="S700" s="1">
        <v>35.191000000000003</v>
      </c>
      <c r="AB700" s="1">
        <v>0.90400000000000003</v>
      </c>
      <c r="AG700" s="1">
        <v>1.675</v>
      </c>
      <c r="AJ700" s="1" t="s">
        <v>406</v>
      </c>
      <c r="AK700" s="19">
        <v>66</v>
      </c>
      <c r="AL700" s="19">
        <v>53</v>
      </c>
      <c r="AN700" s="3">
        <v>1971</v>
      </c>
      <c r="AO700" s="1">
        <v>4</v>
      </c>
      <c r="AQ700">
        <v>80608</v>
      </c>
      <c r="AR700" s="1" t="s">
        <v>540</v>
      </c>
    </row>
    <row r="701" spans="1:44" x14ac:dyDescent="0.25">
      <c r="A701" s="1">
        <v>1243</v>
      </c>
      <c r="B701" s="1" t="s">
        <v>1233</v>
      </c>
      <c r="C701" s="1">
        <v>101</v>
      </c>
      <c r="D701" s="1" t="s">
        <v>6385</v>
      </c>
      <c r="G701" s="1">
        <v>9</v>
      </c>
      <c r="H701" s="1">
        <v>53</v>
      </c>
      <c r="I701" s="1">
        <v>11.7</v>
      </c>
      <c r="J701" s="1">
        <v>12.6</v>
      </c>
      <c r="K701" s="3">
        <v>1632</v>
      </c>
      <c r="L701" s="2">
        <f>N701/((1581.94)*(1-EXP(-(0.021301)*I701))^(1.51716))</f>
        <v>0.77644112469464877</v>
      </c>
      <c r="N701" s="1">
        <v>124</v>
      </c>
      <c r="O701" s="1">
        <v>70.31</v>
      </c>
      <c r="P701" s="1">
        <v>10.87</v>
      </c>
      <c r="Q701" s="1">
        <v>8.8000000000000007</v>
      </c>
      <c r="R701" s="1">
        <v>4.46</v>
      </c>
      <c r="S701" s="1">
        <v>14.63</v>
      </c>
      <c r="AJ701" s="1" t="s">
        <v>406</v>
      </c>
      <c r="AK701" s="19">
        <v>66</v>
      </c>
      <c r="AL701" s="19">
        <v>53</v>
      </c>
      <c r="AN701" s="3">
        <v>1975</v>
      </c>
      <c r="AQ701">
        <v>80608</v>
      </c>
      <c r="AR701" s="1" t="s">
        <v>288</v>
      </c>
    </row>
    <row r="702" spans="1:44" x14ac:dyDescent="0.25">
      <c r="A702" s="1">
        <v>1245</v>
      </c>
      <c r="B702" s="1" t="s">
        <v>1233</v>
      </c>
      <c r="C702" s="1">
        <v>101</v>
      </c>
      <c r="D702" s="1" t="s">
        <v>6385</v>
      </c>
      <c r="F702" s="1" t="s">
        <v>445</v>
      </c>
      <c r="G702" s="1">
        <v>8</v>
      </c>
      <c r="H702" s="1">
        <v>60</v>
      </c>
      <c r="I702" s="1">
        <v>15.9</v>
      </c>
      <c r="J702" s="1">
        <v>18</v>
      </c>
      <c r="K702" s="3">
        <v>1068</v>
      </c>
      <c r="L702" s="2">
        <f>N702/((1668.67)*(1-EXP(-(0.022864)*I702))^(1.61028))</f>
        <v>0.78766316726052954</v>
      </c>
      <c r="N702" s="1">
        <v>194</v>
      </c>
      <c r="O702" s="1">
        <v>92.9</v>
      </c>
      <c r="P702" s="1">
        <v>14.77</v>
      </c>
      <c r="Q702" s="1">
        <v>12.27</v>
      </c>
      <c r="R702" s="1">
        <v>4.9400000000000004</v>
      </c>
      <c r="S702" s="1">
        <v>21.28</v>
      </c>
      <c r="AJ702" s="1" t="s">
        <v>406</v>
      </c>
      <c r="AK702" s="19">
        <v>66</v>
      </c>
      <c r="AL702" s="19">
        <v>53</v>
      </c>
      <c r="AN702" s="3">
        <v>1975</v>
      </c>
      <c r="AQ702">
        <v>80608</v>
      </c>
      <c r="AR702" s="1" t="s">
        <v>288</v>
      </c>
    </row>
    <row r="703" spans="1:44" x14ac:dyDescent="0.25">
      <c r="A703" s="1">
        <v>1246</v>
      </c>
      <c r="B703" s="1" t="s">
        <v>1233</v>
      </c>
      <c r="C703" s="1">
        <v>101</v>
      </c>
      <c r="D703" s="1" t="s">
        <v>6184</v>
      </c>
      <c r="F703" s="1" t="s">
        <v>445</v>
      </c>
      <c r="G703" s="1">
        <v>8</v>
      </c>
      <c r="H703" s="1">
        <v>62</v>
      </c>
      <c r="I703" s="1">
        <v>15.2</v>
      </c>
      <c r="J703" s="1">
        <v>17.2</v>
      </c>
      <c r="K703" s="3">
        <v>1628</v>
      </c>
      <c r="L703" s="2">
        <f>N703/((1668.67)*(1-EXP(-(0.022864)*I703))^(1.61028))</f>
        <v>0.7073003622072549</v>
      </c>
      <c r="N703" s="1">
        <v>164</v>
      </c>
      <c r="O703" s="1">
        <v>91.53</v>
      </c>
      <c r="P703" s="1">
        <v>12.82</v>
      </c>
      <c r="Q703" s="1">
        <v>10.67</v>
      </c>
      <c r="R703" s="1">
        <v>4.42</v>
      </c>
      <c r="S703" s="1">
        <v>18.89</v>
      </c>
      <c r="AJ703" s="1" t="s">
        <v>406</v>
      </c>
      <c r="AK703" s="19">
        <v>66</v>
      </c>
      <c r="AL703" s="19">
        <v>53</v>
      </c>
      <c r="AN703" s="3">
        <v>1975</v>
      </c>
      <c r="AQ703">
        <v>80608</v>
      </c>
      <c r="AR703" s="1" t="s">
        <v>288</v>
      </c>
    </row>
    <row r="704" spans="1:44" x14ac:dyDescent="0.25">
      <c r="A704" s="1">
        <v>1249</v>
      </c>
      <c r="B704" s="1" t="s">
        <v>855</v>
      </c>
      <c r="C704" s="1">
        <v>102</v>
      </c>
      <c r="D704" s="1" t="s">
        <v>5633</v>
      </c>
      <c r="G704" s="1">
        <v>11</v>
      </c>
      <c r="H704" s="1">
        <v>37</v>
      </c>
      <c r="I704" s="1">
        <v>4.2</v>
      </c>
      <c r="J704" s="1">
        <v>4.3</v>
      </c>
      <c r="K704" s="3">
        <v>9010</v>
      </c>
      <c r="L704" s="2">
        <v>1</v>
      </c>
      <c r="N704" s="1">
        <v>35</v>
      </c>
      <c r="O704" s="1">
        <v>16.5</v>
      </c>
      <c r="Q704" s="1">
        <v>6.09</v>
      </c>
      <c r="R704" s="1">
        <v>5.7</v>
      </c>
      <c r="S704" s="1">
        <v>6.61</v>
      </c>
      <c r="AJ704" s="1" t="s">
        <v>406</v>
      </c>
      <c r="AK704" s="19">
        <v>62</v>
      </c>
      <c r="AL704" s="19">
        <v>34</v>
      </c>
      <c r="AN704" s="3">
        <v>1971</v>
      </c>
      <c r="AQ704">
        <v>80608</v>
      </c>
      <c r="AR704" s="1" t="s">
        <v>3368</v>
      </c>
    </row>
    <row r="705" spans="1:44" x14ac:dyDescent="0.25">
      <c r="A705" s="1">
        <v>1250</v>
      </c>
      <c r="B705" s="1" t="s">
        <v>855</v>
      </c>
      <c r="C705" s="1">
        <v>102</v>
      </c>
      <c r="D705" s="1" t="s">
        <v>5633</v>
      </c>
      <c r="G705" s="1">
        <v>10</v>
      </c>
      <c r="H705" s="1">
        <v>42</v>
      </c>
      <c r="I705" s="1">
        <v>5.8</v>
      </c>
      <c r="J705" s="1">
        <v>5.4</v>
      </c>
      <c r="K705" s="3">
        <v>9410</v>
      </c>
      <c r="L705" s="2">
        <v>0.79</v>
      </c>
      <c r="N705" s="1">
        <v>46</v>
      </c>
      <c r="O705" s="1">
        <v>20.97</v>
      </c>
      <c r="Q705" s="1">
        <v>7</v>
      </c>
      <c r="R705" s="1">
        <v>6.53</v>
      </c>
      <c r="S705" s="1">
        <v>7.98</v>
      </c>
      <c r="AJ705" s="1" t="s">
        <v>406</v>
      </c>
      <c r="AK705" s="19">
        <v>62</v>
      </c>
      <c r="AL705" s="19">
        <v>34</v>
      </c>
      <c r="AN705" s="3">
        <v>1971</v>
      </c>
      <c r="AQ705">
        <v>80608</v>
      </c>
      <c r="AR705" s="1" t="s">
        <v>3368</v>
      </c>
    </row>
    <row r="706" spans="1:44" x14ac:dyDescent="0.25">
      <c r="A706" s="1">
        <v>1251</v>
      </c>
      <c r="B706" s="1" t="s">
        <v>855</v>
      </c>
      <c r="C706" s="1">
        <v>102</v>
      </c>
      <c r="D706" s="1" t="s">
        <v>5633</v>
      </c>
      <c r="G706" s="1">
        <v>10</v>
      </c>
      <c r="H706" s="1">
        <v>41</v>
      </c>
      <c r="I706" s="1">
        <v>6.7</v>
      </c>
      <c r="J706" s="1">
        <v>6.6</v>
      </c>
      <c r="K706" s="3">
        <v>9930</v>
      </c>
      <c r="L706" s="2">
        <v>0.83</v>
      </c>
      <c r="N706" s="1">
        <v>57</v>
      </c>
      <c r="O706" s="1">
        <v>26</v>
      </c>
      <c r="Q706" s="1">
        <v>8.19</v>
      </c>
      <c r="R706" s="1">
        <v>7.53</v>
      </c>
      <c r="S706" s="1">
        <v>9.4700000000000006</v>
      </c>
      <c r="AJ706" s="1" t="s">
        <v>406</v>
      </c>
      <c r="AK706" s="19">
        <v>62</v>
      </c>
      <c r="AL706" s="19">
        <v>34</v>
      </c>
      <c r="AN706" s="3">
        <v>1971</v>
      </c>
      <c r="AQ706">
        <v>80608</v>
      </c>
      <c r="AR706" s="1" t="s">
        <v>3368</v>
      </c>
    </row>
    <row r="707" spans="1:44" x14ac:dyDescent="0.25">
      <c r="A707" s="1">
        <v>1252</v>
      </c>
      <c r="B707" s="1" t="s">
        <v>855</v>
      </c>
      <c r="C707" s="1">
        <v>102</v>
      </c>
      <c r="D707" s="1" t="s">
        <v>5633</v>
      </c>
      <c r="G707" s="1">
        <v>10</v>
      </c>
      <c r="H707" s="1">
        <v>45</v>
      </c>
      <c r="I707" s="1">
        <v>6.9</v>
      </c>
      <c r="J707" s="1">
        <v>6.1</v>
      </c>
      <c r="K707" s="3">
        <v>9620</v>
      </c>
      <c r="L707" s="2">
        <v>0.9</v>
      </c>
      <c r="N707" s="1">
        <v>63</v>
      </c>
      <c r="O707" s="1">
        <v>29</v>
      </c>
      <c r="Q707" s="1">
        <v>8.68</v>
      </c>
      <c r="R707" s="1">
        <v>8.2100000000000009</v>
      </c>
      <c r="S707" s="1">
        <v>10.1</v>
      </c>
      <c r="AJ707" s="1" t="s">
        <v>406</v>
      </c>
      <c r="AK707" s="19">
        <v>62</v>
      </c>
      <c r="AL707" s="19">
        <v>34</v>
      </c>
      <c r="AN707" s="3">
        <v>1971</v>
      </c>
      <c r="AQ707">
        <v>80608</v>
      </c>
      <c r="AR707" s="1" t="s">
        <v>3368</v>
      </c>
    </row>
    <row r="708" spans="1:44" x14ac:dyDescent="0.25">
      <c r="A708" s="1">
        <v>1253</v>
      </c>
      <c r="B708" s="1" t="s">
        <v>855</v>
      </c>
      <c r="C708" s="1">
        <v>102</v>
      </c>
      <c r="D708" s="1" t="s">
        <v>5633</v>
      </c>
      <c r="G708" s="1">
        <v>9</v>
      </c>
      <c r="H708" s="1">
        <v>39</v>
      </c>
      <c r="I708" s="1">
        <v>7.8</v>
      </c>
      <c r="J708" s="1">
        <v>7.2</v>
      </c>
      <c r="K708" s="3">
        <v>9980</v>
      </c>
      <c r="L708" s="2">
        <v>1.1000000000000001</v>
      </c>
      <c r="N708" s="1">
        <v>107</v>
      </c>
      <c r="O708" s="1">
        <v>48.2</v>
      </c>
      <c r="Q708" s="1">
        <v>11.2</v>
      </c>
      <c r="R708" s="1">
        <v>10.210000000000001</v>
      </c>
      <c r="S708" s="1">
        <v>14.6</v>
      </c>
      <c r="AJ708" s="1" t="s">
        <v>406</v>
      </c>
      <c r="AK708" s="19">
        <v>62</v>
      </c>
      <c r="AL708" s="19">
        <v>34</v>
      </c>
      <c r="AN708" s="3">
        <v>1971</v>
      </c>
      <c r="AQ708">
        <v>80608</v>
      </c>
      <c r="AR708" s="1" t="s">
        <v>3368</v>
      </c>
    </row>
    <row r="709" spans="1:44" x14ac:dyDescent="0.25">
      <c r="A709" s="1">
        <v>1254</v>
      </c>
      <c r="B709" s="1" t="s">
        <v>855</v>
      </c>
      <c r="C709" s="1">
        <v>102</v>
      </c>
      <c r="D709" s="1" t="s">
        <v>6431</v>
      </c>
      <c r="G709" s="1">
        <v>8</v>
      </c>
      <c r="H709" s="1">
        <v>43</v>
      </c>
      <c r="I709" s="1">
        <v>9.8000000000000007</v>
      </c>
      <c r="J709" s="1">
        <v>9.3000000000000007</v>
      </c>
      <c r="K709" s="3">
        <v>6310</v>
      </c>
      <c r="L709" s="2">
        <v>0.96</v>
      </c>
      <c r="N709" s="1">
        <v>133</v>
      </c>
      <c r="O709" s="1">
        <v>58.4</v>
      </c>
      <c r="Q709" s="1">
        <v>11.5</v>
      </c>
      <c r="R709" s="1">
        <v>9.5</v>
      </c>
      <c r="S709" s="1">
        <v>16.8</v>
      </c>
      <c r="AJ709" s="1" t="s">
        <v>406</v>
      </c>
      <c r="AK709" s="19">
        <v>62</v>
      </c>
      <c r="AL709" s="19">
        <v>34</v>
      </c>
      <c r="AN709" s="3">
        <v>1971</v>
      </c>
      <c r="AQ709">
        <v>80608</v>
      </c>
      <c r="AR709" s="1" t="s">
        <v>3368</v>
      </c>
    </row>
    <row r="710" spans="1:44" x14ac:dyDescent="0.25">
      <c r="A710" s="1">
        <v>1255</v>
      </c>
      <c r="B710" s="1" t="s">
        <v>855</v>
      </c>
      <c r="C710" s="1">
        <v>102</v>
      </c>
      <c r="D710" s="1" t="s">
        <v>6431</v>
      </c>
      <c r="G710" s="1">
        <v>7</v>
      </c>
      <c r="H710" s="1">
        <v>38</v>
      </c>
      <c r="I710" s="1">
        <v>12.2</v>
      </c>
      <c r="J710" s="1">
        <v>11</v>
      </c>
      <c r="K710" s="3">
        <v>4480</v>
      </c>
      <c r="L710" s="2">
        <v>0.82</v>
      </c>
      <c r="N710" s="1">
        <v>154</v>
      </c>
      <c r="O710" s="1">
        <v>65.3</v>
      </c>
      <c r="Q710" s="1">
        <v>12.2</v>
      </c>
      <c r="R710" s="1">
        <v>9.91</v>
      </c>
      <c r="S710" s="1">
        <v>18.3</v>
      </c>
      <c r="AJ710" s="1" t="s">
        <v>406</v>
      </c>
      <c r="AK710" s="19">
        <v>62</v>
      </c>
      <c r="AL710" s="19">
        <v>34</v>
      </c>
      <c r="AN710" s="3">
        <v>1971</v>
      </c>
      <c r="AQ710">
        <v>80608</v>
      </c>
      <c r="AR710" s="1" t="s">
        <v>3368</v>
      </c>
    </row>
    <row r="711" spans="1:44" x14ac:dyDescent="0.25">
      <c r="A711" s="1">
        <v>1256</v>
      </c>
      <c r="B711" s="1" t="s">
        <v>3916</v>
      </c>
      <c r="C711" s="1">
        <v>124</v>
      </c>
      <c r="D711" s="1" t="s">
        <v>6343</v>
      </c>
      <c r="G711" s="1">
        <v>4</v>
      </c>
      <c r="H711" s="1">
        <v>35</v>
      </c>
      <c r="I711" s="1">
        <v>19.5</v>
      </c>
      <c r="J711" s="1">
        <v>14</v>
      </c>
      <c r="K711" s="3">
        <v>1500</v>
      </c>
      <c r="L711" s="2">
        <f>N711/((23820.2)*(1-EXP(-(0.003315)*I711))^(1.69896))</f>
        <v>0.94439236181826958</v>
      </c>
      <c r="N711" s="1">
        <v>203</v>
      </c>
      <c r="O711" s="1">
        <v>106.1</v>
      </c>
      <c r="Q711" s="1">
        <v>8.8000000000000007</v>
      </c>
      <c r="R711" s="1">
        <v>3.8</v>
      </c>
      <c r="S711" s="1">
        <v>23.3</v>
      </c>
      <c r="AJ711" s="1" t="s">
        <v>406</v>
      </c>
      <c r="AK711" s="19">
        <v>58.06</v>
      </c>
      <c r="AL711" s="19">
        <v>38.42</v>
      </c>
      <c r="AN711" s="3">
        <v>1975</v>
      </c>
      <c r="AQ711">
        <v>80436</v>
      </c>
      <c r="AR711" s="1" t="s">
        <v>4893</v>
      </c>
    </row>
    <row r="712" spans="1:44" x14ac:dyDescent="0.25">
      <c r="A712" s="1">
        <v>1257</v>
      </c>
      <c r="B712" s="1" t="s">
        <v>5216</v>
      </c>
      <c r="C712" s="1">
        <v>124</v>
      </c>
      <c r="D712" s="1" t="s">
        <v>6344</v>
      </c>
      <c r="F712" s="1" t="s">
        <v>445</v>
      </c>
      <c r="G712" s="1">
        <v>4</v>
      </c>
      <c r="H712" s="1">
        <v>55</v>
      </c>
      <c r="I712" s="1">
        <v>27.1</v>
      </c>
      <c r="J712" s="1">
        <v>23</v>
      </c>
      <c r="K712" s="3">
        <v>588</v>
      </c>
      <c r="L712" s="2">
        <f>N712/((23820.2)*(1-EXP(-(0.003315)*I712))^(1.69896))</f>
        <v>0.87467565569937689</v>
      </c>
      <c r="N712" s="1">
        <v>322</v>
      </c>
      <c r="O712" s="1">
        <v>161.9</v>
      </c>
      <c r="Q712" s="1">
        <v>12.9</v>
      </c>
      <c r="R712" s="1">
        <v>4.5</v>
      </c>
      <c r="S712" s="1">
        <v>35.6</v>
      </c>
      <c r="AJ712" s="1" t="s">
        <v>406</v>
      </c>
      <c r="AK712" s="19">
        <v>58.06</v>
      </c>
      <c r="AL712" s="19">
        <v>38.42</v>
      </c>
      <c r="AN712" s="3">
        <v>1975</v>
      </c>
      <c r="AQ712">
        <v>80436</v>
      </c>
      <c r="AR712" s="1" t="s">
        <v>4738</v>
      </c>
    </row>
    <row r="713" spans="1:44" x14ac:dyDescent="0.25">
      <c r="A713" s="1">
        <v>1258</v>
      </c>
      <c r="B713" s="1" t="s">
        <v>5216</v>
      </c>
      <c r="C713" s="1">
        <v>124</v>
      </c>
      <c r="D713" s="1" t="s">
        <v>5601</v>
      </c>
      <c r="F713" s="1" t="s">
        <v>445</v>
      </c>
      <c r="G713" s="1">
        <v>4</v>
      </c>
      <c r="H713" s="1">
        <v>27</v>
      </c>
      <c r="I713" s="1">
        <v>16.2</v>
      </c>
      <c r="J713" s="1">
        <v>10.199999999999999</v>
      </c>
      <c r="K713" s="3">
        <v>2650</v>
      </c>
      <c r="L713" s="2">
        <f>N713/((23820.2)*(1-EXP(-(0.003315)*I713))^(1.69896))</f>
        <v>1.2190380501657618</v>
      </c>
      <c r="N713" s="1">
        <v>193</v>
      </c>
      <c r="O713" s="1">
        <v>104.8</v>
      </c>
      <c r="Q713" s="1">
        <v>9.6999999999999993</v>
      </c>
      <c r="R713" s="1">
        <v>3.7</v>
      </c>
      <c r="S713" s="1">
        <v>26.5</v>
      </c>
      <c r="AJ713" s="1" t="s">
        <v>406</v>
      </c>
      <c r="AK713" s="19">
        <v>58.06</v>
      </c>
      <c r="AL713" s="19">
        <v>38.42</v>
      </c>
      <c r="AN713" s="3">
        <v>1975</v>
      </c>
      <c r="AQ713">
        <v>80436</v>
      </c>
      <c r="AR713" s="1" t="s">
        <v>345</v>
      </c>
    </row>
    <row r="714" spans="1:44" x14ac:dyDescent="0.25">
      <c r="A714" s="1">
        <v>1259</v>
      </c>
      <c r="B714" s="1" t="s">
        <v>5216</v>
      </c>
      <c r="C714" s="1">
        <v>124</v>
      </c>
      <c r="D714" s="1" t="s">
        <v>5641</v>
      </c>
      <c r="F714" s="1" t="s">
        <v>445</v>
      </c>
      <c r="G714" s="1">
        <v>5</v>
      </c>
      <c r="H714" s="1">
        <v>43</v>
      </c>
      <c r="I714" s="1">
        <v>24</v>
      </c>
      <c r="J714" s="1">
        <v>17.8</v>
      </c>
      <c r="K714" s="3">
        <v>984</v>
      </c>
      <c r="L714" s="2">
        <f>N714/((23820.2)*(1-EXP(-(0.003315)*I714))^(1.69896))</f>
        <v>0.91699509314027772</v>
      </c>
      <c r="N714" s="1">
        <v>277</v>
      </c>
      <c r="O714" s="1">
        <v>150.4</v>
      </c>
      <c r="Q714" s="1">
        <v>13.573</v>
      </c>
      <c r="R714" s="1">
        <v>4.4320000000000004</v>
      </c>
      <c r="S714" s="1">
        <v>30.47</v>
      </c>
      <c r="AJ714" s="1" t="s">
        <v>406</v>
      </c>
      <c r="AK714" s="19">
        <v>58.06</v>
      </c>
      <c r="AL714" s="19">
        <v>38.42</v>
      </c>
      <c r="AN714" s="3">
        <v>1975</v>
      </c>
      <c r="AQ714">
        <v>80436</v>
      </c>
      <c r="AR714" s="1" t="s">
        <v>345</v>
      </c>
    </row>
    <row r="715" spans="1:44" x14ac:dyDescent="0.25">
      <c r="A715" s="1">
        <v>1269</v>
      </c>
      <c r="B715" s="1" t="s">
        <v>1231</v>
      </c>
      <c r="C715" s="1">
        <v>110</v>
      </c>
      <c r="D715" s="33" t="s">
        <v>147</v>
      </c>
      <c r="J715" s="1"/>
      <c r="L715" s="1">
        <v>0.8</v>
      </c>
      <c r="O715" s="1">
        <v>156.31</v>
      </c>
      <c r="Q715" s="1">
        <v>23.15</v>
      </c>
      <c r="R715" s="1">
        <v>7.22</v>
      </c>
      <c r="AG715" s="1">
        <v>2.65</v>
      </c>
      <c r="AI715" s="1">
        <v>19.84</v>
      </c>
      <c r="AJ715" s="1" t="s">
        <v>416</v>
      </c>
      <c r="AK715" s="19">
        <v>47.3</v>
      </c>
      <c r="AL715" s="19">
        <v>28.3</v>
      </c>
      <c r="AN715" s="3">
        <v>1970</v>
      </c>
      <c r="AQ715">
        <v>80412</v>
      </c>
      <c r="AR715" s="1" t="s">
        <v>5116</v>
      </c>
    </row>
    <row r="716" spans="1:44" x14ac:dyDescent="0.25">
      <c r="A716" s="1">
        <v>1270</v>
      </c>
      <c r="B716" s="1" t="s">
        <v>1231</v>
      </c>
      <c r="C716" s="1">
        <v>110</v>
      </c>
      <c r="D716" s="33" t="s">
        <v>147</v>
      </c>
      <c r="J716" s="1"/>
      <c r="L716" s="1">
        <v>0.5</v>
      </c>
      <c r="O716" s="1">
        <v>116.95</v>
      </c>
      <c r="Q716" s="1">
        <v>26.85</v>
      </c>
      <c r="R716" s="1">
        <v>5.07</v>
      </c>
      <c r="AG716" s="1">
        <v>4.1500000000000004</v>
      </c>
      <c r="AI716" s="1">
        <v>11.21</v>
      </c>
      <c r="AJ716" s="1" t="s">
        <v>416</v>
      </c>
      <c r="AK716" s="19">
        <v>47.3</v>
      </c>
      <c r="AL716" s="19">
        <v>28.3</v>
      </c>
      <c r="AN716" s="3">
        <v>1970</v>
      </c>
      <c r="AQ716">
        <v>80412</v>
      </c>
      <c r="AR716" s="1" t="s">
        <v>5116</v>
      </c>
    </row>
    <row r="717" spans="1:44" x14ac:dyDescent="0.25">
      <c r="A717" s="1">
        <v>1274</v>
      </c>
      <c r="B717" s="1" t="s">
        <v>855</v>
      </c>
      <c r="C717" s="1">
        <v>102</v>
      </c>
      <c r="D717" s="1" t="s">
        <v>6537</v>
      </c>
      <c r="G717" s="1">
        <v>8</v>
      </c>
      <c r="I717" s="1">
        <v>20.7</v>
      </c>
      <c r="J717" s="1">
        <v>20</v>
      </c>
      <c r="K717" s="3">
        <v>935</v>
      </c>
      <c r="L717" s="1">
        <v>1.1000000000000001</v>
      </c>
      <c r="N717" s="1">
        <v>283</v>
      </c>
      <c r="O717" s="1">
        <v>137.6</v>
      </c>
      <c r="Q717" s="1">
        <v>19.8</v>
      </c>
      <c r="R717" s="1">
        <v>22.2</v>
      </c>
      <c r="S717" s="1">
        <v>55.2</v>
      </c>
      <c r="AJ717" s="1" t="s">
        <v>406</v>
      </c>
      <c r="AK717" s="19">
        <v>59.25</v>
      </c>
      <c r="AL717" s="19">
        <v>30</v>
      </c>
      <c r="AN717" s="3">
        <v>1962</v>
      </c>
      <c r="AQ717">
        <v>80608</v>
      </c>
      <c r="AR717" s="1" t="s">
        <v>4669</v>
      </c>
    </row>
    <row r="718" spans="1:44" x14ac:dyDescent="0.25">
      <c r="A718" s="1">
        <v>1275</v>
      </c>
      <c r="B718" s="1" t="s">
        <v>855</v>
      </c>
      <c r="C718" s="1">
        <v>102</v>
      </c>
      <c r="D718" s="1" t="s">
        <v>6455</v>
      </c>
      <c r="G718" s="1">
        <v>8</v>
      </c>
      <c r="I718" s="1">
        <v>18.3</v>
      </c>
      <c r="J718" s="1">
        <v>17.5</v>
      </c>
      <c r="K718" s="3">
        <v>1413</v>
      </c>
      <c r="L718" s="1">
        <v>1.2</v>
      </c>
      <c r="N718" s="1">
        <v>292</v>
      </c>
      <c r="O718" s="1">
        <v>142.1</v>
      </c>
      <c r="Q718" s="1">
        <v>16.2</v>
      </c>
      <c r="R718" s="1">
        <v>18.2</v>
      </c>
      <c r="S718" s="1">
        <v>55</v>
      </c>
      <c r="AJ718" s="1" t="s">
        <v>406</v>
      </c>
      <c r="AK718" s="19">
        <v>59.25</v>
      </c>
      <c r="AL718" s="19">
        <v>30</v>
      </c>
      <c r="AN718" s="3">
        <v>1962</v>
      </c>
      <c r="AQ718">
        <v>80608</v>
      </c>
      <c r="AR718" s="1" t="s">
        <v>4669</v>
      </c>
    </row>
    <row r="719" spans="1:44" x14ac:dyDescent="0.25">
      <c r="A719" s="1">
        <v>1276</v>
      </c>
      <c r="B719" s="1" t="s">
        <v>855</v>
      </c>
      <c r="C719" s="1">
        <v>102</v>
      </c>
      <c r="D719" s="1" t="s">
        <v>6040</v>
      </c>
      <c r="G719" s="1">
        <v>8</v>
      </c>
      <c r="I719" s="1">
        <v>16.600000000000001</v>
      </c>
      <c r="J719" s="1">
        <v>16.100000000000001</v>
      </c>
      <c r="K719" s="3">
        <v>1826</v>
      </c>
      <c r="L719" s="1">
        <v>1.1000000000000001</v>
      </c>
      <c r="N719" s="1">
        <v>256</v>
      </c>
      <c r="O719" s="1">
        <v>154.6</v>
      </c>
      <c r="Q719" s="1">
        <v>19.7</v>
      </c>
      <c r="R719" s="1">
        <v>22.5</v>
      </c>
      <c r="S719" s="1">
        <v>67.900000000000006</v>
      </c>
      <c r="AJ719" s="1" t="s">
        <v>406</v>
      </c>
      <c r="AK719" s="19">
        <v>59.25</v>
      </c>
      <c r="AL719" s="19">
        <v>30</v>
      </c>
      <c r="AN719" s="3">
        <v>1962</v>
      </c>
      <c r="AQ719">
        <v>80608</v>
      </c>
      <c r="AR719" s="1" t="s">
        <v>4669</v>
      </c>
    </row>
    <row r="720" spans="1:44" x14ac:dyDescent="0.25">
      <c r="A720" s="1">
        <v>1277</v>
      </c>
      <c r="B720" s="1" t="s">
        <v>1233</v>
      </c>
      <c r="C720" s="1">
        <v>101</v>
      </c>
      <c r="D720" s="1" t="s">
        <v>5627</v>
      </c>
      <c r="F720" s="1" t="s">
        <v>445</v>
      </c>
      <c r="G720" s="1">
        <v>9</v>
      </c>
      <c r="H720" s="1">
        <v>50</v>
      </c>
      <c r="I720" s="1">
        <v>9.6999999999999993</v>
      </c>
      <c r="J720" s="1">
        <v>14.6</v>
      </c>
      <c r="K720" s="3">
        <v>486</v>
      </c>
      <c r="L720" s="2">
        <f>N720/((1581.94)*(1-EXP(-(0.021301)*I720))^(1.51716))</f>
        <v>0.35413365396338597</v>
      </c>
      <c r="N720" s="1">
        <v>43.9</v>
      </c>
      <c r="O720" s="1">
        <v>18.899999999999999</v>
      </c>
      <c r="Q720" s="1">
        <v>8.4</v>
      </c>
      <c r="R720" s="1">
        <v>1.6</v>
      </c>
      <c r="S720" s="1">
        <v>17.2</v>
      </c>
      <c r="AB720" s="1">
        <v>2.7</v>
      </c>
      <c r="AI720" s="1">
        <v>21.4</v>
      </c>
      <c r="AJ720" s="1" t="s">
        <v>408</v>
      </c>
      <c r="AK720" s="19">
        <v>52</v>
      </c>
      <c r="AL720" s="19">
        <v>29</v>
      </c>
      <c r="AN720" s="3">
        <v>1974</v>
      </c>
      <c r="AQ720">
        <v>80412</v>
      </c>
      <c r="AR720" s="1" t="s">
        <v>5182</v>
      </c>
    </row>
    <row r="721" spans="1:44" x14ac:dyDescent="0.25">
      <c r="A721" s="1">
        <v>1278</v>
      </c>
      <c r="B721" s="1" t="s">
        <v>1233</v>
      </c>
      <c r="C721" s="1">
        <v>101</v>
      </c>
      <c r="D721" s="1" t="s">
        <v>6301</v>
      </c>
      <c r="F721" s="1" t="s">
        <v>445</v>
      </c>
      <c r="G721" s="1">
        <v>7</v>
      </c>
      <c r="H721" s="1">
        <v>65</v>
      </c>
      <c r="I721" s="1">
        <v>20.6</v>
      </c>
      <c r="J721" s="1">
        <v>20.6</v>
      </c>
      <c r="K721" s="3">
        <v>785</v>
      </c>
      <c r="L721" s="2">
        <f>N721/((1824.17)*(1-EXP(-(0.023514)*I721))^(1.69151))</f>
        <v>0.70310086736966515</v>
      </c>
      <c r="N721" s="1">
        <v>254</v>
      </c>
      <c r="O721" s="1">
        <v>113.1</v>
      </c>
      <c r="Q721" s="1">
        <v>11.5</v>
      </c>
      <c r="R721" s="1">
        <v>4.0999999999999996</v>
      </c>
      <c r="S721" s="1">
        <v>21.4</v>
      </c>
      <c r="AB721" s="1">
        <v>3.7</v>
      </c>
      <c r="AI721" s="1">
        <v>11.8</v>
      </c>
      <c r="AJ721" s="1" t="s">
        <v>408</v>
      </c>
      <c r="AK721" s="19">
        <v>52</v>
      </c>
      <c r="AL721" s="19">
        <v>29</v>
      </c>
      <c r="AN721" s="3">
        <v>1985</v>
      </c>
      <c r="AQ721">
        <v>80412</v>
      </c>
      <c r="AR721" s="1" t="s">
        <v>5113</v>
      </c>
    </row>
    <row r="722" spans="1:44" x14ac:dyDescent="0.25">
      <c r="A722" s="1">
        <v>1279</v>
      </c>
      <c r="B722" s="1" t="s">
        <v>1233</v>
      </c>
      <c r="C722" s="1">
        <v>101</v>
      </c>
      <c r="D722" s="1" t="s">
        <v>6538</v>
      </c>
      <c r="F722" s="1" t="s">
        <v>445</v>
      </c>
      <c r="G722" s="1">
        <v>7</v>
      </c>
      <c r="H722" s="1">
        <v>50</v>
      </c>
      <c r="I722" s="1">
        <v>13.6</v>
      </c>
      <c r="J722" s="1">
        <v>15.4</v>
      </c>
      <c r="K722" s="3">
        <v>1745</v>
      </c>
      <c r="L722" s="2">
        <f>N722/((1824.17)*(1-EXP(-(0.023514)*I722))^(1.69151))</f>
        <v>0.9322812819093701</v>
      </c>
      <c r="N722" s="1">
        <v>190</v>
      </c>
      <c r="O722" s="1">
        <v>87.8</v>
      </c>
      <c r="Q722" s="1">
        <v>13.7</v>
      </c>
      <c r="R722" s="1">
        <v>4.0999999999999996</v>
      </c>
      <c r="S722" s="1">
        <v>14.4</v>
      </c>
      <c r="AB722" s="1">
        <v>4.7</v>
      </c>
      <c r="AI722" s="1">
        <v>15.9</v>
      </c>
      <c r="AJ722" s="1" t="s">
        <v>408</v>
      </c>
      <c r="AK722" s="19">
        <v>52</v>
      </c>
      <c r="AL722" s="19">
        <v>29</v>
      </c>
      <c r="AN722" s="3">
        <v>1985</v>
      </c>
      <c r="AQ722">
        <v>80412</v>
      </c>
      <c r="AR722" s="1" t="s">
        <v>5113</v>
      </c>
    </row>
    <row r="723" spans="1:44" x14ac:dyDescent="0.25">
      <c r="A723" s="1">
        <v>1280</v>
      </c>
      <c r="B723" s="1" t="s">
        <v>1233</v>
      </c>
      <c r="C723" s="1">
        <v>101</v>
      </c>
      <c r="D723" s="1" t="s">
        <v>6538</v>
      </c>
      <c r="F723" s="1" t="s">
        <v>445</v>
      </c>
      <c r="G723" s="1">
        <v>6</v>
      </c>
      <c r="H723" s="1">
        <v>60</v>
      </c>
      <c r="I723" s="1">
        <v>23.3</v>
      </c>
      <c r="J723" s="1">
        <v>22.2</v>
      </c>
      <c r="K723" s="3">
        <v>665</v>
      </c>
      <c r="L723" s="2">
        <f>N723/((1963.5)*(1-EXP(-(0.024337)*I723))^(1.76926))</f>
        <v>0.62235550134196072</v>
      </c>
      <c r="N723" s="1">
        <v>277.7</v>
      </c>
      <c r="O723" s="1">
        <v>106.5</v>
      </c>
      <c r="Q723" s="1">
        <v>14.4</v>
      </c>
      <c r="R723" s="1">
        <v>5.4</v>
      </c>
      <c r="S723" s="1">
        <v>26.4</v>
      </c>
      <c r="AB723" s="1">
        <v>5.5</v>
      </c>
      <c r="AI723" s="1">
        <v>26.4</v>
      </c>
      <c r="AJ723" s="1" t="s">
        <v>408</v>
      </c>
      <c r="AK723" s="19">
        <v>52</v>
      </c>
      <c r="AL723" s="19">
        <v>29</v>
      </c>
      <c r="AN723" s="3">
        <v>1985</v>
      </c>
      <c r="AQ723">
        <v>80412</v>
      </c>
      <c r="AR723" s="1" t="s">
        <v>5113</v>
      </c>
    </row>
    <row r="724" spans="1:44" x14ac:dyDescent="0.25">
      <c r="A724" s="1">
        <v>1281</v>
      </c>
      <c r="B724" s="1" t="s">
        <v>1233</v>
      </c>
      <c r="C724" s="1">
        <v>101</v>
      </c>
      <c r="D724" s="33" t="s">
        <v>851</v>
      </c>
      <c r="F724" s="1" t="s">
        <v>445</v>
      </c>
      <c r="G724" s="1">
        <v>8</v>
      </c>
      <c r="H724" s="1">
        <v>65</v>
      </c>
      <c r="I724" s="1">
        <v>15.6</v>
      </c>
      <c r="J724" s="1">
        <v>16.399999999999999</v>
      </c>
      <c r="K724" s="3">
        <v>955</v>
      </c>
      <c r="L724" s="2">
        <f>N724/((1668.67)*(1-EXP(-(0.022864)*I724))^(1.61028))</f>
        <v>0.59349894690241134</v>
      </c>
      <c r="N724" s="1">
        <v>142.5</v>
      </c>
      <c r="O724" s="1">
        <v>67</v>
      </c>
      <c r="Q724" s="1">
        <v>14.2</v>
      </c>
      <c r="R724" s="1">
        <v>3.4</v>
      </c>
      <c r="S724" s="1">
        <v>26.7</v>
      </c>
      <c r="AB724" s="1">
        <v>5.2</v>
      </c>
      <c r="AI724" s="1">
        <v>35.799999999999997</v>
      </c>
      <c r="AJ724" s="1" t="s">
        <v>408</v>
      </c>
      <c r="AK724" s="19">
        <v>52</v>
      </c>
      <c r="AL724" s="19">
        <v>29</v>
      </c>
      <c r="AN724" s="3">
        <v>1985</v>
      </c>
      <c r="AQ724">
        <v>80412</v>
      </c>
      <c r="AR724" s="1" t="s">
        <v>5113</v>
      </c>
    </row>
    <row r="725" spans="1:44" x14ac:dyDescent="0.25">
      <c r="A725" s="1">
        <v>1282</v>
      </c>
      <c r="B725" s="1" t="s">
        <v>1233</v>
      </c>
      <c r="C725" s="1">
        <v>101</v>
      </c>
      <c r="D725" s="1" t="s">
        <v>5627</v>
      </c>
      <c r="F725" s="1" t="s">
        <v>445</v>
      </c>
      <c r="G725" s="1">
        <v>11</v>
      </c>
      <c r="H725" s="1">
        <v>50</v>
      </c>
      <c r="I725" s="1">
        <v>5</v>
      </c>
      <c r="J725" s="1">
        <v>10.5</v>
      </c>
      <c r="K725" s="3">
        <v>955</v>
      </c>
      <c r="L725" s="2">
        <f>N725/((3098.22)*(1-EXP(-(0.009408)*I725))^(1.31634))</f>
        <v>0.52110272369924326</v>
      </c>
      <c r="N725" s="1">
        <v>28</v>
      </c>
      <c r="O725" s="1">
        <v>13.1</v>
      </c>
      <c r="Q725" s="1">
        <v>3.6</v>
      </c>
      <c r="R725" s="1">
        <v>1</v>
      </c>
      <c r="S725" s="1">
        <v>7.7</v>
      </c>
      <c r="AB725" s="1">
        <v>11.5</v>
      </c>
      <c r="AI725" s="1">
        <v>69</v>
      </c>
      <c r="AJ725" s="1" t="s">
        <v>408</v>
      </c>
      <c r="AK725" s="19">
        <v>52</v>
      </c>
      <c r="AL725" s="19">
        <v>29</v>
      </c>
      <c r="AN725" s="3">
        <v>1974</v>
      </c>
      <c r="AQ725">
        <v>80412</v>
      </c>
      <c r="AR725" s="1" t="s">
        <v>5182</v>
      </c>
    </row>
    <row r="726" spans="1:44" x14ac:dyDescent="0.25">
      <c r="A726" s="1">
        <v>1283</v>
      </c>
      <c r="B726" s="1" t="s">
        <v>1233</v>
      </c>
      <c r="C726" s="1">
        <v>101</v>
      </c>
      <c r="D726" s="1" t="s">
        <v>5627</v>
      </c>
      <c r="F726" s="1" t="s">
        <v>445</v>
      </c>
      <c r="G726" s="1">
        <v>12</v>
      </c>
      <c r="H726" s="1">
        <v>80</v>
      </c>
      <c r="I726" s="1">
        <v>5.0999999999999996</v>
      </c>
      <c r="J726" s="1">
        <v>7.4</v>
      </c>
      <c r="K726" s="3">
        <v>1150</v>
      </c>
      <c r="L726" s="2">
        <f>N726/((1195.03)*(1-EXP(-(0.021701)*I726))^(1.32104))</f>
        <v>0.28508284424186087</v>
      </c>
      <c r="N726" s="1">
        <v>17.3</v>
      </c>
      <c r="O726" s="1">
        <v>6.8</v>
      </c>
      <c r="Q726" s="1">
        <v>1.8</v>
      </c>
      <c r="R726" s="1">
        <v>1</v>
      </c>
      <c r="S726" s="1">
        <v>3.8</v>
      </c>
      <c r="AB726" s="1">
        <v>11.4</v>
      </c>
      <c r="AI726" s="1">
        <v>66.099999999999994</v>
      </c>
      <c r="AJ726" s="1" t="s">
        <v>408</v>
      </c>
      <c r="AK726" s="19">
        <v>52</v>
      </c>
      <c r="AL726" s="19">
        <v>29</v>
      </c>
      <c r="AN726" s="3">
        <v>1985</v>
      </c>
      <c r="AQ726">
        <v>80412</v>
      </c>
      <c r="AR726" s="1" t="s">
        <v>5113</v>
      </c>
    </row>
    <row r="727" spans="1:44" x14ac:dyDescent="0.25">
      <c r="A727" s="1">
        <v>1284</v>
      </c>
      <c r="B727" s="1" t="s">
        <v>1233</v>
      </c>
      <c r="C727" s="1">
        <v>101</v>
      </c>
      <c r="D727" s="1" t="s">
        <v>5627</v>
      </c>
      <c r="F727" s="1" t="s">
        <v>445</v>
      </c>
      <c r="G727" s="1">
        <v>11</v>
      </c>
      <c r="H727" s="1">
        <v>50</v>
      </c>
      <c r="I727" s="1">
        <v>3.3</v>
      </c>
      <c r="J727" s="1">
        <v>5.3</v>
      </c>
      <c r="K727" s="3">
        <v>340</v>
      </c>
      <c r="L727" s="2">
        <v>0.4</v>
      </c>
      <c r="N727" s="1">
        <v>2.4</v>
      </c>
      <c r="O727" s="1">
        <v>1.8</v>
      </c>
      <c r="Q727" s="1">
        <v>0.5</v>
      </c>
      <c r="R727" s="1">
        <v>0.2</v>
      </c>
      <c r="S727" s="1">
        <v>0.5</v>
      </c>
      <c r="AB727" s="1">
        <v>11.6</v>
      </c>
      <c r="AI727" s="1">
        <v>71.5</v>
      </c>
      <c r="AJ727" s="1" t="s">
        <v>408</v>
      </c>
      <c r="AK727" s="19">
        <v>52</v>
      </c>
      <c r="AL727" s="19">
        <v>29</v>
      </c>
      <c r="AN727" s="3">
        <v>1985</v>
      </c>
      <c r="AQ727">
        <v>80412</v>
      </c>
      <c r="AR727" s="1" t="s">
        <v>5113</v>
      </c>
    </row>
    <row r="728" spans="1:44" x14ac:dyDescent="0.25">
      <c r="A728" s="1">
        <v>1285</v>
      </c>
      <c r="B728" s="1" t="s">
        <v>1233</v>
      </c>
      <c r="C728" s="1">
        <v>110</v>
      </c>
      <c r="D728" s="1" t="s">
        <v>6539</v>
      </c>
      <c r="F728" s="1" t="s">
        <v>445</v>
      </c>
      <c r="G728" s="1">
        <v>9</v>
      </c>
      <c r="H728" s="1">
        <v>140</v>
      </c>
      <c r="I728" s="1">
        <v>21.6</v>
      </c>
      <c r="J728" s="1">
        <v>25.8</v>
      </c>
      <c r="K728" s="3">
        <v>480</v>
      </c>
      <c r="L728" s="2">
        <v>0.74</v>
      </c>
      <c r="N728" s="1">
        <v>259.8</v>
      </c>
      <c r="O728" s="1">
        <v>134.30000000000001</v>
      </c>
      <c r="Q728" s="1">
        <v>26.7</v>
      </c>
      <c r="R728" s="1">
        <v>4.0999999999999996</v>
      </c>
      <c r="S728" s="1">
        <v>47.6</v>
      </c>
      <c r="AB728" s="1">
        <v>2.5</v>
      </c>
      <c r="AI728" s="1">
        <v>8.5</v>
      </c>
      <c r="AJ728" s="1" t="s">
        <v>408</v>
      </c>
      <c r="AK728" s="19">
        <v>52</v>
      </c>
      <c r="AL728" s="19">
        <v>28</v>
      </c>
      <c r="AN728" s="3">
        <v>1985</v>
      </c>
      <c r="AQ728">
        <v>80412</v>
      </c>
      <c r="AR728" s="1" t="s">
        <v>5113</v>
      </c>
    </row>
    <row r="729" spans="1:44" x14ac:dyDescent="0.25">
      <c r="A729" s="1">
        <v>1286</v>
      </c>
      <c r="B729" s="1" t="s">
        <v>1233</v>
      </c>
      <c r="C729" s="1">
        <v>110</v>
      </c>
      <c r="D729" s="1" t="s">
        <v>6370</v>
      </c>
      <c r="F729" s="1" t="s">
        <v>445</v>
      </c>
      <c r="G729" s="1">
        <v>8</v>
      </c>
      <c r="H729" s="1">
        <v>100</v>
      </c>
      <c r="I729" s="1">
        <v>21.8</v>
      </c>
      <c r="J729" s="1">
        <v>22.2</v>
      </c>
      <c r="K729" s="3">
        <v>500</v>
      </c>
      <c r="L729" s="2">
        <v>0.55000000000000004</v>
      </c>
      <c r="N729" s="1">
        <v>196.2</v>
      </c>
      <c r="O729" s="1">
        <v>128.6</v>
      </c>
      <c r="Q729" s="1">
        <v>24.8</v>
      </c>
      <c r="R729" s="1">
        <v>4.3</v>
      </c>
      <c r="S729" s="1">
        <v>33.9</v>
      </c>
      <c r="AB729" s="1">
        <v>3.1</v>
      </c>
      <c r="AI729" s="1">
        <v>8.6999999999999993</v>
      </c>
      <c r="AJ729" s="1" t="s">
        <v>408</v>
      </c>
      <c r="AK729" s="19">
        <v>52</v>
      </c>
      <c r="AL729" s="19">
        <v>28</v>
      </c>
      <c r="AN729" s="3">
        <v>1985</v>
      </c>
      <c r="AQ729">
        <v>80412</v>
      </c>
      <c r="AR729" s="1" t="s">
        <v>5113</v>
      </c>
    </row>
    <row r="730" spans="1:44" x14ac:dyDescent="0.25">
      <c r="A730" s="1">
        <v>1287</v>
      </c>
      <c r="B730" s="1" t="s">
        <v>1233</v>
      </c>
      <c r="C730" s="1">
        <v>110</v>
      </c>
      <c r="D730" s="1" t="s">
        <v>5737</v>
      </c>
      <c r="F730" s="1" t="s">
        <v>445</v>
      </c>
      <c r="G730" s="1">
        <v>6</v>
      </c>
      <c r="H730" s="1">
        <v>60</v>
      </c>
      <c r="I730" s="1">
        <v>22.6</v>
      </c>
      <c r="J730" s="1">
        <v>19.8</v>
      </c>
      <c r="K730" s="3">
        <v>835</v>
      </c>
      <c r="L730" s="2">
        <v>0.66</v>
      </c>
      <c r="N730" s="1">
        <v>247.1</v>
      </c>
      <c r="O730" s="1">
        <v>170.8</v>
      </c>
      <c r="Q730" s="1">
        <v>25.5</v>
      </c>
      <c r="R730" s="1">
        <v>5.0999999999999996</v>
      </c>
      <c r="S730" s="1">
        <v>54.4</v>
      </c>
      <c r="AB730" s="1">
        <v>0.8</v>
      </c>
      <c r="AI730" s="1">
        <v>16.600000000000001</v>
      </c>
      <c r="AJ730" s="1" t="s">
        <v>408</v>
      </c>
      <c r="AK730" s="19">
        <v>52</v>
      </c>
      <c r="AL730" s="19">
        <v>28</v>
      </c>
      <c r="AN730" s="3">
        <v>1985</v>
      </c>
      <c r="AQ730">
        <v>80412</v>
      </c>
      <c r="AR730" s="1" t="s">
        <v>5113</v>
      </c>
    </row>
    <row r="731" spans="1:44" x14ac:dyDescent="0.25">
      <c r="A731" s="1">
        <v>1288</v>
      </c>
      <c r="B731" s="1" t="s">
        <v>5283</v>
      </c>
      <c r="C731" s="1">
        <v>110</v>
      </c>
      <c r="D731" s="1" t="s">
        <v>6420</v>
      </c>
      <c r="F731" s="1" t="s">
        <v>445</v>
      </c>
      <c r="G731" s="1">
        <v>7</v>
      </c>
      <c r="H731" s="1">
        <v>60</v>
      </c>
      <c r="I731" s="1">
        <v>18.2</v>
      </c>
      <c r="J731" s="1">
        <v>19.600000000000001</v>
      </c>
      <c r="K731" s="3">
        <v>600</v>
      </c>
      <c r="L731" s="2">
        <v>0.59</v>
      </c>
      <c r="N731" s="1">
        <v>159</v>
      </c>
      <c r="O731" s="1">
        <v>101.8</v>
      </c>
      <c r="P731" s="1">
        <v>16.399999999999999</v>
      </c>
      <c r="Q731" s="1">
        <v>20.399999999999999</v>
      </c>
      <c r="R731" s="1">
        <v>2.6</v>
      </c>
      <c r="S731" s="1">
        <v>32.9</v>
      </c>
      <c r="AB731" s="1">
        <v>6</v>
      </c>
      <c r="AI731" s="1">
        <v>7.7</v>
      </c>
      <c r="AJ731" s="1" t="s">
        <v>408</v>
      </c>
      <c r="AK731" s="19">
        <v>52</v>
      </c>
      <c r="AL731" s="19">
        <v>28</v>
      </c>
      <c r="AN731" s="3">
        <v>1985</v>
      </c>
      <c r="AQ731">
        <v>80412</v>
      </c>
      <c r="AR731" s="1" t="s">
        <v>5113</v>
      </c>
    </row>
    <row r="732" spans="1:44" x14ac:dyDescent="0.25">
      <c r="A732" s="1">
        <v>1289</v>
      </c>
      <c r="B732" s="1" t="s">
        <v>1233</v>
      </c>
      <c r="C732" s="1">
        <v>101</v>
      </c>
      <c r="D732" s="1" t="s">
        <v>6424</v>
      </c>
      <c r="E732" s="1" t="s">
        <v>706</v>
      </c>
      <c r="F732" s="1" t="s">
        <v>445</v>
      </c>
      <c r="G732" s="1">
        <v>7</v>
      </c>
      <c r="H732" s="1">
        <v>26</v>
      </c>
      <c r="J732" s="1">
        <v>9.6</v>
      </c>
      <c r="K732" s="3">
        <v>6210</v>
      </c>
      <c r="L732" s="2">
        <v>0.8</v>
      </c>
      <c r="M732" s="1">
        <v>24.3</v>
      </c>
      <c r="N732" s="1">
        <v>134</v>
      </c>
      <c r="O732" s="1">
        <v>73.150000000000006</v>
      </c>
      <c r="Q732" s="1">
        <v>11.65</v>
      </c>
      <c r="R732" s="1">
        <v>5.88</v>
      </c>
      <c r="AJ732" s="1" t="s">
        <v>406</v>
      </c>
      <c r="AK732" s="19">
        <v>58.1</v>
      </c>
      <c r="AL732" s="19">
        <v>39</v>
      </c>
      <c r="AN732" s="3">
        <v>1971</v>
      </c>
      <c r="AO732" s="1">
        <v>1</v>
      </c>
      <c r="AQ732">
        <v>80608</v>
      </c>
      <c r="AR732" s="1" t="s">
        <v>4680</v>
      </c>
    </row>
    <row r="733" spans="1:44" x14ac:dyDescent="0.25">
      <c r="A733" s="1">
        <v>1291</v>
      </c>
      <c r="B733" s="1" t="s">
        <v>1233</v>
      </c>
      <c r="C733" s="1">
        <v>101</v>
      </c>
      <c r="D733" s="1" t="s">
        <v>6451</v>
      </c>
      <c r="E733" s="1" t="s">
        <v>706</v>
      </c>
      <c r="F733" s="1" t="s">
        <v>445</v>
      </c>
      <c r="G733" s="1">
        <v>7</v>
      </c>
      <c r="H733" s="1">
        <v>26</v>
      </c>
      <c r="I733" s="1">
        <v>9.3000000000000007</v>
      </c>
      <c r="J733" s="1">
        <v>7.5</v>
      </c>
      <c r="K733" s="3">
        <v>9800</v>
      </c>
      <c r="L733" s="2">
        <f>N733/((1824.17)*(1-EXP(-(0.023514)*I733))^(1.69151))</f>
        <v>0.75854563811157238</v>
      </c>
      <c r="M733" s="1">
        <v>20.5</v>
      </c>
      <c r="N733" s="1">
        <v>88.2</v>
      </c>
      <c r="O733" s="1">
        <v>47.9</v>
      </c>
      <c r="Q733" s="1">
        <v>6.15</v>
      </c>
      <c r="R733" s="1">
        <v>4.05</v>
      </c>
      <c r="AJ733" s="1" t="s">
        <v>406</v>
      </c>
      <c r="AK733" s="19">
        <v>58.1</v>
      </c>
      <c r="AL733" s="19">
        <v>39</v>
      </c>
      <c r="AN733" s="3">
        <v>1971</v>
      </c>
      <c r="AQ733">
        <v>80608</v>
      </c>
      <c r="AR733" s="1" t="s">
        <v>4680</v>
      </c>
    </row>
    <row r="734" spans="1:44" x14ac:dyDescent="0.25">
      <c r="A734" s="1">
        <v>1292</v>
      </c>
      <c r="B734" s="1" t="s">
        <v>1233</v>
      </c>
      <c r="C734" s="1">
        <v>101</v>
      </c>
      <c r="D734" s="1" t="s">
        <v>6450</v>
      </c>
      <c r="F734" s="1" t="s">
        <v>445</v>
      </c>
      <c r="G734" s="1">
        <v>8</v>
      </c>
      <c r="H734" s="1">
        <v>32</v>
      </c>
      <c r="I734" s="1">
        <v>8.5</v>
      </c>
      <c r="J734" s="1">
        <v>6.2</v>
      </c>
      <c r="K734" s="3">
        <v>22680</v>
      </c>
      <c r="L734" s="2">
        <f>N734/((1668.67)*(1-EXP(-(0.022864)*I734))^(1.61028))</f>
        <v>1.1494554978672507</v>
      </c>
      <c r="M734" s="1">
        <v>24.5</v>
      </c>
      <c r="N734" s="1">
        <v>117.6</v>
      </c>
      <c r="O734" s="1">
        <v>60.3</v>
      </c>
      <c r="Q734" s="1">
        <v>11.56</v>
      </c>
      <c r="R734" s="1">
        <v>9.56</v>
      </c>
      <c r="AJ734" s="1" t="s">
        <v>406</v>
      </c>
      <c r="AK734" s="19">
        <v>58.1</v>
      </c>
      <c r="AL734" s="19">
        <v>39</v>
      </c>
      <c r="AN734" s="3">
        <v>1971</v>
      </c>
      <c r="AQ734">
        <v>80608</v>
      </c>
      <c r="AR734" s="1" t="s">
        <v>4680</v>
      </c>
    </row>
    <row r="735" spans="1:44" x14ac:dyDescent="0.25">
      <c r="A735" s="1">
        <v>1294</v>
      </c>
      <c r="B735" s="1" t="s">
        <v>5216</v>
      </c>
      <c r="C735" s="1">
        <v>124</v>
      </c>
      <c r="D735" s="1" t="s">
        <v>5648</v>
      </c>
      <c r="E735" s="1" t="s">
        <v>1258</v>
      </c>
      <c r="F735" s="1" t="s">
        <v>445</v>
      </c>
      <c r="G735" s="1">
        <v>9</v>
      </c>
      <c r="H735" s="1">
        <v>8</v>
      </c>
      <c r="I735" s="1">
        <v>1.1499999999999999</v>
      </c>
      <c r="J735" s="1">
        <v>0.66</v>
      </c>
      <c r="K735" s="3">
        <v>430000</v>
      </c>
      <c r="L735" s="2">
        <v>2</v>
      </c>
      <c r="M735" s="1">
        <v>14.8</v>
      </c>
      <c r="N735" s="1">
        <v>6.4</v>
      </c>
      <c r="O735" s="1">
        <v>3.32</v>
      </c>
      <c r="P735" s="1">
        <v>0.62</v>
      </c>
      <c r="Q735" s="1">
        <v>0.7</v>
      </c>
      <c r="R735" s="1">
        <v>1.19</v>
      </c>
      <c r="AG735" s="1">
        <v>0.26</v>
      </c>
      <c r="AJ735" s="1" t="s">
        <v>406</v>
      </c>
      <c r="AK735" s="19">
        <v>58.2</v>
      </c>
      <c r="AL735" s="19">
        <v>38.200000000000003</v>
      </c>
      <c r="AN735" s="3">
        <v>1978</v>
      </c>
      <c r="AQ735">
        <v>80608</v>
      </c>
      <c r="AR735" s="1" t="s">
        <v>4743</v>
      </c>
    </row>
    <row r="736" spans="1:44" x14ac:dyDescent="0.25">
      <c r="A736" s="1">
        <v>1295</v>
      </c>
      <c r="B736" s="1" t="s">
        <v>5216</v>
      </c>
      <c r="C736" s="1">
        <v>124</v>
      </c>
      <c r="D736" s="1" t="s">
        <v>6518</v>
      </c>
      <c r="E736" s="1" t="s">
        <v>1258</v>
      </c>
      <c r="F736" s="1" t="s">
        <v>445</v>
      </c>
      <c r="G736" s="1">
        <v>9</v>
      </c>
      <c r="H736" s="1">
        <v>10</v>
      </c>
      <c r="I736" s="1">
        <v>1.72</v>
      </c>
      <c r="J736" s="1">
        <v>1.1000000000000001</v>
      </c>
      <c r="K736" s="3">
        <v>304000</v>
      </c>
      <c r="M736" s="1">
        <v>23.5</v>
      </c>
      <c r="N736" s="1">
        <v>14.4</v>
      </c>
      <c r="O736" s="1">
        <v>8.7100000000000009</v>
      </c>
      <c r="P736" s="1">
        <v>1.49</v>
      </c>
      <c r="Q736" s="1">
        <v>2.58</v>
      </c>
      <c r="R736" s="1">
        <v>2.2799999999999998</v>
      </c>
      <c r="AD736" s="1">
        <v>0.1</v>
      </c>
      <c r="AG736" s="1">
        <v>0.69</v>
      </c>
      <c r="AJ736" s="1" t="s">
        <v>406</v>
      </c>
      <c r="AK736" s="19">
        <v>58.2</v>
      </c>
      <c r="AL736" s="19">
        <v>38.200000000000003</v>
      </c>
      <c r="AN736" s="3">
        <v>1978</v>
      </c>
      <c r="AQ736">
        <v>80608</v>
      </c>
      <c r="AR736" s="1" t="s">
        <v>4743</v>
      </c>
    </row>
    <row r="737" spans="1:44" x14ac:dyDescent="0.25">
      <c r="A737" s="1">
        <v>1296</v>
      </c>
      <c r="B737" s="1" t="s">
        <v>5216</v>
      </c>
      <c r="C737" s="1">
        <v>124</v>
      </c>
      <c r="D737" s="1" t="s">
        <v>5649</v>
      </c>
      <c r="E737" s="1" t="s">
        <v>1258</v>
      </c>
      <c r="F737" s="1" t="s">
        <v>445</v>
      </c>
      <c r="G737" s="1">
        <v>8</v>
      </c>
      <c r="H737" s="1">
        <v>10</v>
      </c>
      <c r="I737" s="1">
        <v>2.12</v>
      </c>
      <c r="J737" s="1">
        <v>1.41</v>
      </c>
      <c r="K737" s="3">
        <v>144000</v>
      </c>
      <c r="L737" s="1">
        <v>1.3</v>
      </c>
      <c r="M737" s="1">
        <v>21.6</v>
      </c>
      <c r="N737" s="1">
        <v>23.1</v>
      </c>
      <c r="O737" s="1">
        <v>10.9</v>
      </c>
      <c r="P737" s="1">
        <v>2.42</v>
      </c>
      <c r="Q737" s="1">
        <v>2.93</v>
      </c>
      <c r="R737" s="1">
        <v>2.11</v>
      </c>
      <c r="AD737" s="1">
        <v>0.06</v>
      </c>
      <c r="AG737" s="1">
        <v>0.56000000000000005</v>
      </c>
      <c r="AJ737" s="1" t="s">
        <v>406</v>
      </c>
      <c r="AK737" s="19">
        <v>58.2</v>
      </c>
      <c r="AL737" s="19">
        <v>38.200000000000003</v>
      </c>
      <c r="AN737" s="3">
        <v>1978</v>
      </c>
      <c r="AQ737">
        <v>80608</v>
      </c>
      <c r="AR737" s="1" t="s">
        <v>4743</v>
      </c>
    </row>
    <row r="738" spans="1:44" x14ac:dyDescent="0.25">
      <c r="A738" s="1">
        <v>1297</v>
      </c>
      <c r="B738" s="1" t="s">
        <v>5216</v>
      </c>
      <c r="C738" s="1">
        <v>124</v>
      </c>
      <c r="D738" s="1" t="s">
        <v>6540</v>
      </c>
      <c r="E738" s="1" t="s">
        <v>1258</v>
      </c>
      <c r="F738" s="1" t="s">
        <v>445</v>
      </c>
      <c r="G738" s="1">
        <v>6</v>
      </c>
      <c r="H738" s="1">
        <v>20</v>
      </c>
      <c r="I738" s="1">
        <v>8.6999999999999993</v>
      </c>
      <c r="J738" s="1">
        <v>5.09</v>
      </c>
      <c r="K738" s="3">
        <v>8960</v>
      </c>
      <c r="L738" s="2">
        <f>N738/((17848.7)*(1-EXP(-(0.003475)*I738))^(1.61462))</f>
        <v>1.5689119585117086</v>
      </c>
      <c r="M738" s="1">
        <v>18.3</v>
      </c>
      <c r="N738" s="1">
        <v>96.2</v>
      </c>
      <c r="O738" s="1">
        <v>46.45</v>
      </c>
      <c r="P738" s="1">
        <v>7.15</v>
      </c>
      <c r="Q738" s="1">
        <v>6.24</v>
      </c>
      <c r="R738" s="1">
        <v>2.77</v>
      </c>
      <c r="AD738" s="1">
        <v>2.31</v>
      </c>
      <c r="AG738" s="1">
        <v>1.39</v>
      </c>
      <c r="AJ738" s="1" t="s">
        <v>406</v>
      </c>
      <c r="AK738" s="19">
        <v>58.2</v>
      </c>
      <c r="AL738" s="19">
        <v>38.200000000000003</v>
      </c>
      <c r="AN738" s="3">
        <v>1978</v>
      </c>
      <c r="AQ738">
        <v>80608</v>
      </c>
      <c r="AR738" s="1" t="s">
        <v>4743</v>
      </c>
    </row>
    <row r="739" spans="1:44" x14ac:dyDescent="0.25">
      <c r="A739" s="1">
        <v>1298</v>
      </c>
      <c r="B739" s="1" t="s">
        <v>5216</v>
      </c>
      <c r="C739" s="1">
        <v>124</v>
      </c>
      <c r="D739" s="1" t="s">
        <v>6541</v>
      </c>
      <c r="E739" s="1" t="s">
        <v>1258</v>
      </c>
      <c r="F739" s="1" t="s">
        <v>445</v>
      </c>
      <c r="G739" s="1">
        <v>6</v>
      </c>
      <c r="H739" s="1">
        <v>36</v>
      </c>
      <c r="J739" s="1">
        <v>12.1</v>
      </c>
      <c r="L739" s="1">
        <v>1</v>
      </c>
      <c r="M739" s="1">
        <v>24.2</v>
      </c>
      <c r="N739" s="1">
        <v>184</v>
      </c>
      <c r="AJ739" s="1" t="s">
        <v>406</v>
      </c>
      <c r="AK739" s="19">
        <v>58.2</v>
      </c>
      <c r="AL739" s="19">
        <v>38.200000000000003</v>
      </c>
      <c r="AN739" s="3">
        <v>1978</v>
      </c>
      <c r="AQ739">
        <v>80608</v>
      </c>
      <c r="AR739" s="1" t="s">
        <v>5110</v>
      </c>
    </row>
    <row r="740" spans="1:44" x14ac:dyDescent="0.25">
      <c r="A740" s="1">
        <v>1299</v>
      </c>
      <c r="B740" s="1" t="s">
        <v>5216</v>
      </c>
      <c r="C740" s="1">
        <v>124</v>
      </c>
      <c r="D740" s="1" t="s">
        <v>5601</v>
      </c>
      <c r="E740" s="1" t="s">
        <v>1258</v>
      </c>
      <c r="F740" s="1" t="s">
        <v>445</v>
      </c>
      <c r="G740" s="1">
        <v>5</v>
      </c>
      <c r="H740" s="1">
        <v>41</v>
      </c>
      <c r="I740" s="1">
        <v>21.3</v>
      </c>
      <c r="J740" s="1">
        <v>15.3</v>
      </c>
      <c r="K740" s="3">
        <v>1560</v>
      </c>
      <c r="L740" s="2">
        <f>N740/((23820.2)*(1-EXP(-(0.003315)*I740))^(1.69896))</f>
        <v>1.2539604291288398</v>
      </c>
      <c r="M740" s="1">
        <v>28.8</v>
      </c>
      <c r="N740" s="1">
        <v>311.60000000000002</v>
      </c>
      <c r="O740" s="1">
        <v>167.58</v>
      </c>
      <c r="P740" s="1">
        <v>18.5</v>
      </c>
      <c r="Q740" s="1">
        <v>13.04</v>
      </c>
      <c r="R740" s="1">
        <v>3.07</v>
      </c>
      <c r="AD740" s="1">
        <v>17.309999999999999</v>
      </c>
      <c r="AG740" s="1">
        <v>0.26</v>
      </c>
      <c r="AJ740" s="1" t="s">
        <v>406</v>
      </c>
      <c r="AK740" s="19">
        <v>58.2</v>
      </c>
      <c r="AL740" s="19">
        <v>38.200000000000003</v>
      </c>
      <c r="AN740" s="3">
        <v>1978</v>
      </c>
      <c r="AQ740">
        <v>80608</v>
      </c>
      <c r="AR740" s="1" t="s">
        <v>4743</v>
      </c>
    </row>
    <row r="741" spans="1:44" x14ac:dyDescent="0.25">
      <c r="A741" s="1">
        <v>1300</v>
      </c>
      <c r="B741" s="1" t="s">
        <v>5216</v>
      </c>
      <c r="C741" s="1">
        <v>124</v>
      </c>
      <c r="D741" s="1" t="s">
        <v>6542</v>
      </c>
      <c r="E741" s="1" t="s">
        <v>1258</v>
      </c>
      <c r="F741" s="1" t="s">
        <v>445</v>
      </c>
      <c r="G741" s="1">
        <v>5</v>
      </c>
      <c r="H741" s="1">
        <v>55</v>
      </c>
      <c r="I741" s="1">
        <v>23.8</v>
      </c>
      <c r="J741" s="1">
        <v>20.6</v>
      </c>
      <c r="K741" s="3">
        <v>830</v>
      </c>
      <c r="L741" s="2">
        <f>N741/((23820.2)*(1-EXP(-(0.003315)*I741))^(1.69896))</f>
        <v>1.0235762935052586</v>
      </c>
      <c r="M741" s="1">
        <v>27.6</v>
      </c>
      <c r="N741" s="1">
        <v>305</v>
      </c>
      <c r="O741" s="1">
        <v>162.53</v>
      </c>
      <c r="P741" s="1">
        <v>19</v>
      </c>
      <c r="Q741" s="1">
        <v>20.3</v>
      </c>
      <c r="R741" s="1">
        <v>3.65</v>
      </c>
      <c r="AD741" s="1">
        <v>3.74</v>
      </c>
      <c r="AG741" s="1">
        <v>0.21</v>
      </c>
      <c r="AJ741" s="1" t="s">
        <v>406</v>
      </c>
      <c r="AK741" s="19">
        <v>58.2</v>
      </c>
      <c r="AL741" s="19">
        <v>38.200000000000003</v>
      </c>
      <c r="AN741" s="3">
        <v>1978</v>
      </c>
      <c r="AQ741">
        <v>80608</v>
      </c>
      <c r="AR741" s="1" t="s">
        <v>4743</v>
      </c>
    </row>
    <row r="742" spans="1:44" x14ac:dyDescent="0.25">
      <c r="A742" s="1">
        <v>1301</v>
      </c>
      <c r="B742" s="1" t="s">
        <v>5216</v>
      </c>
      <c r="C742" s="1">
        <v>124</v>
      </c>
      <c r="D742" s="1" t="s">
        <v>5601</v>
      </c>
      <c r="E742" s="1" t="s">
        <v>1258</v>
      </c>
      <c r="F742" s="1" t="s">
        <v>445</v>
      </c>
      <c r="G742" s="1">
        <v>5</v>
      </c>
      <c r="H742" s="1">
        <v>65</v>
      </c>
      <c r="J742" s="1">
        <v>18.899999999999999</v>
      </c>
      <c r="L742" s="1">
        <v>0.8</v>
      </c>
      <c r="M742" s="1">
        <v>27</v>
      </c>
      <c r="N742" s="1">
        <v>308</v>
      </c>
      <c r="AJ742" s="1" t="s">
        <v>406</v>
      </c>
      <c r="AK742" s="19">
        <v>58.2</v>
      </c>
      <c r="AL742" s="19">
        <v>38.200000000000003</v>
      </c>
      <c r="AN742" s="3">
        <v>1978</v>
      </c>
      <c r="AQ742">
        <v>80608</v>
      </c>
      <c r="AR742" s="1" t="s">
        <v>5110</v>
      </c>
    </row>
    <row r="743" spans="1:44" x14ac:dyDescent="0.25">
      <c r="A743" s="1">
        <v>1304</v>
      </c>
      <c r="B743" s="1" t="s">
        <v>5216</v>
      </c>
      <c r="C743" s="1">
        <v>124</v>
      </c>
      <c r="D743" s="1" t="s">
        <v>6544</v>
      </c>
      <c r="E743" s="1" t="s">
        <v>1258</v>
      </c>
      <c r="F743" s="1" t="s">
        <v>445</v>
      </c>
      <c r="G743" s="1">
        <v>6</v>
      </c>
      <c r="H743" s="1">
        <v>12</v>
      </c>
      <c r="I743" s="1">
        <v>4.5</v>
      </c>
      <c r="J743" s="1">
        <v>2.0099999999999998</v>
      </c>
      <c r="K743" s="3">
        <v>53000</v>
      </c>
      <c r="L743" s="1">
        <v>1.5</v>
      </c>
      <c r="M743" s="1">
        <v>16.899999999999999</v>
      </c>
      <c r="N743" s="1">
        <v>61.2</v>
      </c>
      <c r="O743" s="1">
        <v>25.8</v>
      </c>
      <c r="P743" s="1">
        <v>4.6399999999999997</v>
      </c>
      <c r="Q743" s="1">
        <v>3.24</v>
      </c>
      <c r="R743" s="1">
        <v>2.71</v>
      </c>
      <c r="AD743" s="1">
        <v>0.53</v>
      </c>
      <c r="AG743" s="1">
        <v>0.45</v>
      </c>
      <c r="AJ743" s="1" t="s">
        <v>406</v>
      </c>
      <c r="AK743" s="19">
        <v>58.2</v>
      </c>
      <c r="AL743" s="19">
        <v>38.200000000000003</v>
      </c>
      <c r="AN743" s="3">
        <v>1978</v>
      </c>
      <c r="AQ743">
        <v>80608</v>
      </c>
      <c r="AR743" s="1" t="s">
        <v>4743</v>
      </c>
    </row>
    <row r="744" spans="1:44" x14ac:dyDescent="0.25">
      <c r="A744" s="1">
        <v>1305</v>
      </c>
      <c r="B744" s="1" t="s">
        <v>5216</v>
      </c>
      <c r="C744" s="1">
        <v>124</v>
      </c>
      <c r="D744" s="1" t="s">
        <v>6543</v>
      </c>
      <c r="E744" s="1" t="s">
        <v>1258</v>
      </c>
      <c r="F744" s="1" t="s">
        <v>445</v>
      </c>
      <c r="G744" s="1">
        <v>6</v>
      </c>
      <c r="H744" s="1">
        <v>15</v>
      </c>
      <c r="I744" s="1">
        <v>6.9</v>
      </c>
      <c r="J744" s="1">
        <v>3.3</v>
      </c>
      <c r="K744" s="3">
        <v>17100</v>
      </c>
      <c r="L744" s="2">
        <f>N744/((17848.7)*(1-EXP(-(0.003475)*I744))^(1.61462))</f>
        <v>0.91305168611030019</v>
      </c>
      <c r="M744" s="1">
        <v>15</v>
      </c>
      <c r="N744" s="1">
        <v>38.700000000000003</v>
      </c>
      <c r="O744" s="1">
        <v>31.88</v>
      </c>
      <c r="P744" s="1">
        <v>5.16</v>
      </c>
      <c r="Q744" s="1">
        <v>2.17</v>
      </c>
      <c r="R744" s="1">
        <v>1.54</v>
      </c>
      <c r="AD744" s="1">
        <v>2.44</v>
      </c>
      <c r="AG744" s="1">
        <v>0.54</v>
      </c>
      <c r="AJ744" s="1" t="s">
        <v>406</v>
      </c>
      <c r="AK744" s="19">
        <v>58.2</v>
      </c>
      <c r="AL744" s="19">
        <v>38.200000000000003</v>
      </c>
      <c r="AN744" s="3">
        <v>1978</v>
      </c>
      <c r="AQ744">
        <v>80608</v>
      </c>
      <c r="AR744" s="1" t="s">
        <v>4743</v>
      </c>
    </row>
    <row r="745" spans="1:44" x14ac:dyDescent="0.25">
      <c r="A745" s="1">
        <v>1306</v>
      </c>
      <c r="B745" s="1" t="s">
        <v>5216</v>
      </c>
      <c r="C745" s="1">
        <v>124</v>
      </c>
      <c r="D745" s="1" t="s">
        <v>6151</v>
      </c>
      <c r="E745" s="1" t="s">
        <v>1258</v>
      </c>
      <c r="F745" s="1" t="s">
        <v>445</v>
      </c>
      <c r="G745" s="1">
        <v>6</v>
      </c>
      <c r="H745" s="1">
        <v>21</v>
      </c>
      <c r="I745" s="1">
        <v>9.6</v>
      </c>
      <c r="J745" s="1">
        <v>5.57</v>
      </c>
      <c r="K745" s="3">
        <v>8240</v>
      </c>
      <c r="L745" s="2">
        <f>N745/((17848.7)*(1-EXP(-(0.003475)*I745))^(1.61462))</f>
        <v>1.7266593555001273</v>
      </c>
      <c r="M745" s="1">
        <v>20.100000000000001</v>
      </c>
      <c r="N745" s="1">
        <v>123.8</v>
      </c>
      <c r="O745" s="1">
        <v>53.8</v>
      </c>
      <c r="P745" s="1">
        <v>7.09</v>
      </c>
      <c r="Q745" s="1">
        <v>4.67</v>
      </c>
      <c r="R745" s="1">
        <v>2.8</v>
      </c>
      <c r="AD745" s="1">
        <v>3.77</v>
      </c>
      <c r="AG745" s="1">
        <v>0.06</v>
      </c>
      <c r="AJ745" s="1" t="s">
        <v>406</v>
      </c>
      <c r="AK745" s="19">
        <v>58.2</v>
      </c>
      <c r="AL745" s="19">
        <v>38.200000000000003</v>
      </c>
      <c r="AN745" s="3">
        <v>1978</v>
      </c>
      <c r="AQ745">
        <v>80608</v>
      </c>
      <c r="AR745" s="1" t="s">
        <v>4743</v>
      </c>
    </row>
    <row r="746" spans="1:44" x14ac:dyDescent="0.25">
      <c r="A746" s="1">
        <v>1307</v>
      </c>
      <c r="B746" s="1" t="s">
        <v>5216</v>
      </c>
      <c r="C746" s="1">
        <v>124</v>
      </c>
      <c r="D746" s="1" t="s">
        <v>6543</v>
      </c>
      <c r="E746" s="1" t="s">
        <v>1258</v>
      </c>
      <c r="F746" s="1" t="s">
        <v>445</v>
      </c>
      <c r="G746" s="1">
        <v>5</v>
      </c>
      <c r="H746" s="1">
        <v>30</v>
      </c>
      <c r="J746" s="1">
        <v>8.8000000000000007</v>
      </c>
      <c r="K746" s="3">
        <v>4000</v>
      </c>
      <c r="L746" s="1">
        <v>1</v>
      </c>
      <c r="M746" s="1">
        <v>23.3</v>
      </c>
      <c r="N746" s="1">
        <v>191</v>
      </c>
      <c r="AJ746" s="1" t="s">
        <v>406</v>
      </c>
      <c r="AK746" s="19">
        <v>58.2</v>
      </c>
      <c r="AL746" s="19">
        <v>38.200000000000003</v>
      </c>
      <c r="AN746" s="3">
        <v>1978</v>
      </c>
      <c r="AQ746">
        <v>80608</v>
      </c>
      <c r="AR746" s="1" t="s">
        <v>5110</v>
      </c>
    </row>
    <row r="747" spans="1:44" x14ac:dyDescent="0.25">
      <c r="A747" s="1">
        <v>1308</v>
      </c>
      <c r="B747" s="1" t="s">
        <v>5216</v>
      </c>
      <c r="C747" s="1">
        <v>124</v>
      </c>
      <c r="D747" s="1" t="s">
        <v>6545</v>
      </c>
      <c r="E747" s="1" t="s">
        <v>1258</v>
      </c>
      <c r="F747" s="1" t="s">
        <v>445</v>
      </c>
      <c r="G747" s="1">
        <v>4</v>
      </c>
      <c r="H747" s="1">
        <v>38</v>
      </c>
      <c r="I747" s="1">
        <v>21</v>
      </c>
      <c r="J747" s="1">
        <v>16.7</v>
      </c>
      <c r="K747" s="3">
        <v>1320</v>
      </c>
      <c r="L747" s="2">
        <f>N747/((23820.2)*(1-EXP(-(0.003315)*I747))^(1.69896))</f>
        <v>1.1850311169228522</v>
      </c>
      <c r="M747" s="1">
        <v>29.1</v>
      </c>
      <c r="N747" s="1">
        <v>287.7</v>
      </c>
      <c r="O747" s="1">
        <v>152.09</v>
      </c>
      <c r="P747" s="1">
        <v>16.7</v>
      </c>
      <c r="Q747" s="1">
        <v>15.04</v>
      </c>
      <c r="R747" s="1">
        <v>2.76</v>
      </c>
      <c r="AD747" s="1">
        <v>11.3</v>
      </c>
      <c r="AG747" s="1">
        <v>0.16</v>
      </c>
      <c r="AJ747" s="1" t="s">
        <v>406</v>
      </c>
      <c r="AK747" s="19">
        <v>58.2</v>
      </c>
      <c r="AL747" s="19">
        <v>38.200000000000003</v>
      </c>
      <c r="AN747" s="3">
        <v>1978</v>
      </c>
      <c r="AQ747">
        <v>80608</v>
      </c>
      <c r="AR747" s="1" t="s">
        <v>4743</v>
      </c>
    </row>
    <row r="748" spans="1:44" x14ac:dyDescent="0.25">
      <c r="A748" s="1">
        <v>1309</v>
      </c>
      <c r="B748" s="1" t="s">
        <v>1215</v>
      </c>
      <c r="C748" s="1">
        <v>102</v>
      </c>
      <c r="D748" s="1" t="s">
        <v>5883</v>
      </c>
      <c r="E748" s="1" t="s">
        <v>740</v>
      </c>
      <c r="G748" s="1">
        <v>10</v>
      </c>
      <c r="H748" s="1">
        <v>85</v>
      </c>
      <c r="J748" s="1">
        <v>10.5</v>
      </c>
      <c r="K748" s="3">
        <v>2460</v>
      </c>
      <c r="L748" s="1">
        <v>0.7</v>
      </c>
      <c r="M748" s="1">
        <v>23.4</v>
      </c>
      <c r="N748" s="1">
        <v>166</v>
      </c>
      <c r="O748" s="1">
        <v>52.12</v>
      </c>
      <c r="Q748" s="1">
        <v>12.62</v>
      </c>
      <c r="R748" s="1">
        <v>7.74</v>
      </c>
      <c r="S748" s="1">
        <v>27.31</v>
      </c>
      <c r="AG748" s="1">
        <v>1.29</v>
      </c>
      <c r="AJ748" s="1" t="s">
        <v>406</v>
      </c>
      <c r="AK748" s="19">
        <v>64</v>
      </c>
      <c r="AL748" s="19">
        <v>48</v>
      </c>
      <c r="AN748" s="3">
        <v>1975</v>
      </c>
      <c r="AO748" s="1">
        <v>1</v>
      </c>
      <c r="AQ748">
        <v>80608</v>
      </c>
      <c r="AR748" s="1" t="s">
        <v>4919</v>
      </c>
    </row>
    <row r="749" spans="1:44" x14ac:dyDescent="0.25">
      <c r="A749" s="1">
        <v>1310</v>
      </c>
      <c r="B749" s="1" t="s">
        <v>1215</v>
      </c>
      <c r="C749" s="1">
        <v>102</v>
      </c>
      <c r="D749" s="1" t="s">
        <v>6130</v>
      </c>
      <c r="E749" s="1" t="s">
        <v>740</v>
      </c>
      <c r="G749" s="1">
        <v>11</v>
      </c>
      <c r="H749" s="1">
        <v>170</v>
      </c>
      <c r="J749" s="1">
        <v>12</v>
      </c>
      <c r="K749" s="3">
        <v>1730</v>
      </c>
      <c r="L749" s="1">
        <v>0.6</v>
      </c>
      <c r="M749" s="1">
        <v>19.5</v>
      </c>
      <c r="N749" s="1">
        <v>109</v>
      </c>
      <c r="O749" s="1">
        <v>48.76</v>
      </c>
      <c r="P749" s="1">
        <v>8.9499999999999993</v>
      </c>
      <c r="Q749" s="1">
        <v>9.4700000000000006</v>
      </c>
      <c r="R749" s="1">
        <v>5.5</v>
      </c>
      <c r="S749" s="1">
        <v>38.65</v>
      </c>
      <c r="AD749" s="1">
        <v>0.63</v>
      </c>
      <c r="AG749" s="1">
        <v>1.26</v>
      </c>
      <c r="AJ749" s="1" t="s">
        <v>406</v>
      </c>
      <c r="AK749" s="19">
        <v>64</v>
      </c>
      <c r="AL749" s="19">
        <v>48</v>
      </c>
      <c r="AN749" s="3">
        <v>1975</v>
      </c>
      <c r="AO749" s="1">
        <v>1</v>
      </c>
      <c r="AQ749">
        <v>80608</v>
      </c>
      <c r="AR749" s="1" t="s">
        <v>4919</v>
      </c>
    </row>
    <row r="750" spans="1:44" x14ac:dyDescent="0.25">
      <c r="A750" s="1">
        <v>1311</v>
      </c>
      <c r="B750" s="1" t="s">
        <v>3916</v>
      </c>
      <c r="C750" s="1">
        <v>124</v>
      </c>
      <c r="D750" s="1" t="s">
        <v>6546</v>
      </c>
      <c r="G750" s="1">
        <v>6</v>
      </c>
      <c r="H750" s="1">
        <v>22</v>
      </c>
      <c r="I750" s="1">
        <v>9.6</v>
      </c>
      <c r="J750" s="1">
        <v>3.9</v>
      </c>
      <c r="L750" s="2">
        <f>N750/((17848.7)*(1-EXP(-(0.003475)*I750))^(1.61462))</f>
        <v>0.90656589747583416</v>
      </c>
      <c r="M750" s="1">
        <v>12.66</v>
      </c>
      <c r="N750" s="1">
        <v>65</v>
      </c>
      <c r="AJ750" s="1" t="s">
        <v>406</v>
      </c>
      <c r="AK750" s="19">
        <v>55.4</v>
      </c>
      <c r="AL750" s="19">
        <v>36.4</v>
      </c>
      <c r="AN750" s="3">
        <v>1959</v>
      </c>
      <c r="AO750" s="1">
        <v>1</v>
      </c>
      <c r="AQ750">
        <v>80436</v>
      </c>
      <c r="AR750" s="1" t="s">
        <v>4639</v>
      </c>
    </row>
    <row r="751" spans="1:44" x14ac:dyDescent="0.25">
      <c r="A751" s="1">
        <v>1312</v>
      </c>
      <c r="B751" s="1" t="s">
        <v>3916</v>
      </c>
      <c r="C751" s="1">
        <v>124</v>
      </c>
      <c r="D751" s="1" t="s">
        <v>6547</v>
      </c>
      <c r="G751" s="1">
        <v>5</v>
      </c>
      <c r="H751" s="1">
        <v>44</v>
      </c>
      <c r="J751" s="1">
        <v>13.4</v>
      </c>
      <c r="L751" s="1">
        <v>0.92</v>
      </c>
      <c r="M751" s="1">
        <v>23.75</v>
      </c>
      <c r="N751" s="1">
        <v>214</v>
      </c>
      <c r="AJ751" s="1" t="s">
        <v>406</v>
      </c>
      <c r="AK751" s="19">
        <v>55.4</v>
      </c>
      <c r="AL751" s="19">
        <v>36.4</v>
      </c>
      <c r="AN751" s="3">
        <v>1959</v>
      </c>
      <c r="AO751" s="1">
        <v>1</v>
      </c>
      <c r="AQ751">
        <v>80436</v>
      </c>
      <c r="AR751" s="1" t="s">
        <v>4639</v>
      </c>
    </row>
    <row r="752" spans="1:44" x14ac:dyDescent="0.25">
      <c r="A752" s="1">
        <v>1313</v>
      </c>
      <c r="B752" s="1" t="s">
        <v>3916</v>
      </c>
      <c r="C752" s="1">
        <v>124</v>
      </c>
      <c r="D752" s="1" t="s">
        <v>5601</v>
      </c>
      <c r="G752" s="1">
        <v>5</v>
      </c>
      <c r="H752" s="1">
        <v>50</v>
      </c>
      <c r="J752" s="1">
        <v>18.5</v>
      </c>
      <c r="L752" s="1">
        <v>0.84</v>
      </c>
      <c r="M752" s="1">
        <v>23.12</v>
      </c>
      <c r="N752" s="1">
        <v>237</v>
      </c>
      <c r="AJ752" s="1" t="s">
        <v>406</v>
      </c>
      <c r="AK752" s="19">
        <v>55.4</v>
      </c>
      <c r="AL752" s="19">
        <v>36.4</v>
      </c>
      <c r="AN752" s="3">
        <v>1959</v>
      </c>
      <c r="AO752" s="1">
        <v>1</v>
      </c>
      <c r="AQ752">
        <v>80436</v>
      </c>
      <c r="AR752" s="1" t="s">
        <v>4639</v>
      </c>
    </row>
    <row r="753" spans="1:44" x14ac:dyDescent="0.25">
      <c r="A753" s="1">
        <v>1314</v>
      </c>
      <c r="B753" s="1" t="s">
        <v>5216</v>
      </c>
      <c r="C753" s="1">
        <v>124</v>
      </c>
      <c r="D753" s="1" t="s">
        <v>6548</v>
      </c>
      <c r="F753" s="1" t="s">
        <v>445</v>
      </c>
      <c r="G753" s="1">
        <v>7</v>
      </c>
      <c r="H753" s="1">
        <v>88</v>
      </c>
      <c r="I753" s="1">
        <v>24.8</v>
      </c>
      <c r="J753" s="1">
        <v>31.2</v>
      </c>
      <c r="K753" s="3">
        <v>280</v>
      </c>
      <c r="L753" s="2">
        <f>N753/((12787.1)*(1-EXP(-(0.003885)*I753))^(1.55886))</f>
        <v>0.78242448790223684</v>
      </c>
      <c r="M753" s="1">
        <v>21.44</v>
      </c>
      <c r="N753" s="1">
        <v>242</v>
      </c>
      <c r="O753" s="1">
        <v>128.6</v>
      </c>
      <c r="Q753" s="1">
        <v>19.899999999999999</v>
      </c>
      <c r="R753" s="1">
        <v>3.01</v>
      </c>
      <c r="AJ753" s="1" t="s">
        <v>406</v>
      </c>
      <c r="AK753" s="19">
        <v>55.4</v>
      </c>
      <c r="AL753" s="19">
        <v>36.4</v>
      </c>
      <c r="AN753" s="3">
        <v>1959</v>
      </c>
      <c r="AQ753">
        <v>80436</v>
      </c>
      <c r="AR753" s="1" t="s">
        <v>3127</v>
      </c>
    </row>
    <row r="754" spans="1:44" x14ac:dyDescent="0.25">
      <c r="A754" s="1">
        <v>1318</v>
      </c>
      <c r="B754" s="1" t="s">
        <v>1233</v>
      </c>
      <c r="C754" s="1">
        <v>101</v>
      </c>
      <c r="D754" s="1" t="s">
        <v>5627</v>
      </c>
      <c r="F754" s="1" t="s">
        <v>445</v>
      </c>
      <c r="G754" s="1">
        <v>8</v>
      </c>
      <c r="H754" s="1">
        <v>80</v>
      </c>
      <c r="I754" s="1">
        <v>19.2</v>
      </c>
      <c r="J754" s="1">
        <v>17</v>
      </c>
      <c r="K754" s="3">
        <v>1489</v>
      </c>
      <c r="L754" s="2">
        <f>N754/((1668.67)*(1-EXP(-(0.022864)*I754))^(1.61028))</f>
        <v>1.0402729743337287</v>
      </c>
      <c r="N754" s="1">
        <v>328</v>
      </c>
      <c r="O754" s="1">
        <v>137.4</v>
      </c>
      <c r="P754" s="1">
        <v>9.9</v>
      </c>
      <c r="Q754" s="1">
        <v>9.9</v>
      </c>
      <c r="R754" s="1">
        <v>5.6</v>
      </c>
      <c r="S754" s="1">
        <v>36.4</v>
      </c>
      <c r="AJ754" s="1" t="s">
        <v>406</v>
      </c>
      <c r="AK754" s="19">
        <v>59.4</v>
      </c>
      <c r="AL754" s="19">
        <v>30.25</v>
      </c>
      <c r="AN754" s="3">
        <v>1967</v>
      </c>
      <c r="AQ754">
        <v>80436</v>
      </c>
      <c r="AR754" s="1" t="s">
        <v>293</v>
      </c>
    </row>
    <row r="755" spans="1:44" x14ac:dyDescent="0.25">
      <c r="A755" s="1">
        <v>1320</v>
      </c>
      <c r="B755" s="1" t="s">
        <v>1233</v>
      </c>
      <c r="C755" s="1">
        <v>101</v>
      </c>
      <c r="D755" s="1" t="s">
        <v>5627</v>
      </c>
      <c r="F755" s="1" t="s">
        <v>445</v>
      </c>
      <c r="G755" s="1">
        <v>11</v>
      </c>
      <c r="H755" s="1">
        <v>90</v>
      </c>
      <c r="I755" s="1">
        <v>8.8000000000000007</v>
      </c>
      <c r="J755" s="1">
        <v>11</v>
      </c>
      <c r="K755" s="3">
        <v>1903</v>
      </c>
      <c r="L755" s="2">
        <f>N755/((3098.22)*(1-EXP(-(0.009408)*I755))^(1.31634))</f>
        <v>0.75575663800262805</v>
      </c>
      <c r="N755" s="1">
        <v>83.5</v>
      </c>
      <c r="O755" s="1">
        <v>37.700000000000003</v>
      </c>
      <c r="P755" s="1">
        <v>4.5999999999999996</v>
      </c>
      <c r="Q755" s="1">
        <v>6.2</v>
      </c>
      <c r="R755" s="1">
        <v>3.6</v>
      </c>
      <c r="S755" s="1">
        <v>14.3</v>
      </c>
      <c r="AJ755" s="1" t="s">
        <v>406</v>
      </c>
      <c r="AK755" s="19">
        <v>59.4</v>
      </c>
      <c r="AL755" s="19">
        <v>30.25</v>
      </c>
      <c r="AN755" s="3">
        <v>1967</v>
      </c>
      <c r="AQ755">
        <v>80436</v>
      </c>
      <c r="AR755" s="1" t="s">
        <v>293</v>
      </c>
    </row>
    <row r="756" spans="1:44" x14ac:dyDescent="0.25">
      <c r="A756" s="1">
        <v>1321</v>
      </c>
      <c r="B756" s="1" t="s">
        <v>3916</v>
      </c>
      <c r="C756" s="1">
        <v>124</v>
      </c>
      <c r="D756" s="1" t="s">
        <v>6549</v>
      </c>
      <c r="G756" s="1">
        <v>9</v>
      </c>
      <c r="H756" s="1">
        <v>18</v>
      </c>
      <c r="I756" s="1">
        <v>5.9</v>
      </c>
      <c r="J756" s="1">
        <v>3.1</v>
      </c>
      <c r="L756" s="2">
        <f>N756/((4584.46)*(1-EXP(-(0.006602)*I756))^(1.49294))</f>
        <v>1.4558831674145905</v>
      </c>
      <c r="N756" s="1">
        <v>51</v>
      </c>
      <c r="R756" s="1">
        <v>4.99</v>
      </c>
      <c r="AJ756" s="1" t="s">
        <v>406</v>
      </c>
      <c r="AK756" s="19">
        <v>58</v>
      </c>
      <c r="AL756" s="19">
        <v>33</v>
      </c>
      <c r="AN756" s="3">
        <v>1961</v>
      </c>
      <c r="AQ756">
        <v>80436</v>
      </c>
      <c r="AR756" s="1" t="s">
        <v>4914</v>
      </c>
    </row>
    <row r="757" spans="1:44" x14ac:dyDescent="0.25">
      <c r="A757" s="1">
        <v>1322</v>
      </c>
      <c r="B757" s="1" t="s">
        <v>5216</v>
      </c>
      <c r="C757" s="1">
        <v>124</v>
      </c>
      <c r="D757" s="1" t="s">
        <v>5813</v>
      </c>
      <c r="F757" s="1" t="s">
        <v>445</v>
      </c>
      <c r="G757" s="1">
        <v>6</v>
      </c>
      <c r="H757" s="1">
        <v>37</v>
      </c>
      <c r="I757" s="1">
        <v>13.7</v>
      </c>
      <c r="J757" s="1">
        <v>11.8</v>
      </c>
      <c r="K757" s="3">
        <v>2452</v>
      </c>
      <c r="L757" s="2">
        <f>N757/((12281.9)*(1-EXP(-(0.00354)*I757))^(1.50598))</f>
        <v>1.5536781946742226</v>
      </c>
      <c r="N757" s="1">
        <v>193</v>
      </c>
      <c r="O757" s="1">
        <v>83</v>
      </c>
      <c r="Q757" s="1">
        <v>14.4</v>
      </c>
      <c r="R757" s="1">
        <v>7.84</v>
      </c>
      <c r="AJ757" s="1" t="s">
        <v>406</v>
      </c>
      <c r="AK757" s="19">
        <v>58</v>
      </c>
      <c r="AL757" s="19">
        <v>33</v>
      </c>
      <c r="AN757" s="3">
        <v>1961</v>
      </c>
      <c r="AQ757">
        <v>80436</v>
      </c>
      <c r="AR757" s="1" t="s">
        <v>3129</v>
      </c>
    </row>
    <row r="758" spans="1:44" x14ac:dyDescent="0.25">
      <c r="A758" s="1">
        <v>1323</v>
      </c>
      <c r="B758" s="1" t="s">
        <v>3916</v>
      </c>
      <c r="C758" s="1">
        <v>124</v>
      </c>
      <c r="D758" s="1" t="s">
        <v>5936</v>
      </c>
      <c r="G758" s="1">
        <v>6</v>
      </c>
      <c r="H758" s="1">
        <v>58</v>
      </c>
      <c r="J758" s="1">
        <v>12.9</v>
      </c>
      <c r="L758" s="1">
        <v>1.1000000000000001</v>
      </c>
      <c r="N758" s="1">
        <v>317</v>
      </c>
      <c r="R758" s="1">
        <v>7.26</v>
      </c>
      <c r="AJ758" s="1" t="s">
        <v>406</v>
      </c>
      <c r="AK758" s="19">
        <v>58</v>
      </c>
      <c r="AL758" s="19">
        <v>33</v>
      </c>
      <c r="AN758" s="3">
        <v>1961</v>
      </c>
      <c r="AQ758">
        <v>80436</v>
      </c>
      <c r="AR758" s="1" t="s">
        <v>4914</v>
      </c>
    </row>
    <row r="759" spans="1:44" x14ac:dyDescent="0.25">
      <c r="A759" s="1">
        <v>1324</v>
      </c>
      <c r="B759" s="1" t="s">
        <v>1215</v>
      </c>
      <c r="C759" s="1">
        <v>102</v>
      </c>
      <c r="D759" s="1" t="s">
        <v>6395</v>
      </c>
      <c r="G759" s="1">
        <v>9</v>
      </c>
      <c r="H759" s="1">
        <v>105</v>
      </c>
      <c r="J759" s="1">
        <v>15.6</v>
      </c>
      <c r="L759" s="1">
        <v>0.75</v>
      </c>
      <c r="N759" s="1">
        <v>245</v>
      </c>
      <c r="R759" s="1">
        <v>11.04</v>
      </c>
      <c r="AJ759" s="1" t="s">
        <v>406</v>
      </c>
      <c r="AK759" s="19">
        <v>58</v>
      </c>
      <c r="AL759" s="19">
        <v>33</v>
      </c>
      <c r="AN759" s="3">
        <v>1961</v>
      </c>
      <c r="AQ759">
        <v>80436</v>
      </c>
      <c r="AR759" s="1" t="s">
        <v>4914</v>
      </c>
    </row>
    <row r="760" spans="1:44" x14ac:dyDescent="0.25">
      <c r="A760" s="1">
        <v>1326</v>
      </c>
      <c r="B760" s="1" t="s">
        <v>1215</v>
      </c>
      <c r="C760" s="1">
        <v>102</v>
      </c>
      <c r="D760" s="1" t="s">
        <v>6430</v>
      </c>
      <c r="G760" s="1">
        <v>6</v>
      </c>
      <c r="H760" s="1">
        <v>22</v>
      </c>
      <c r="I760" s="1">
        <v>6.8</v>
      </c>
      <c r="J760" s="1">
        <v>4.0999999999999996</v>
      </c>
      <c r="L760" s="1">
        <v>0.9</v>
      </c>
      <c r="N760" s="1">
        <v>67</v>
      </c>
      <c r="R760" s="1">
        <v>6.34</v>
      </c>
      <c r="AJ760" s="1" t="s">
        <v>406</v>
      </c>
      <c r="AK760" s="19">
        <v>58</v>
      </c>
      <c r="AL760" s="19">
        <v>33</v>
      </c>
      <c r="AN760" s="3">
        <v>1961</v>
      </c>
      <c r="AQ760">
        <v>80436</v>
      </c>
      <c r="AR760" s="1" t="s">
        <v>4914</v>
      </c>
    </row>
    <row r="761" spans="1:44" x14ac:dyDescent="0.25">
      <c r="A761" s="1">
        <v>1327</v>
      </c>
      <c r="B761" s="1" t="s">
        <v>1215</v>
      </c>
      <c r="C761" s="1">
        <v>102</v>
      </c>
      <c r="D761" s="1" t="s">
        <v>6550</v>
      </c>
      <c r="G761" s="1">
        <v>6</v>
      </c>
      <c r="H761" s="1">
        <v>75</v>
      </c>
      <c r="J761" s="1">
        <v>28.6</v>
      </c>
      <c r="L761" s="1">
        <v>0.7</v>
      </c>
      <c r="N761" s="1">
        <v>441</v>
      </c>
      <c r="R761" s="1">
        <v>12.79</v>
      </c>
      <c r="AJ761" s="1" t="s">
        <v>406</v>
      </c>
      <c r="AK761" s="19">
        <v>58</v>
      </c>
      <c r="AL761" s="19">
        <v>33</v>
      </c>
      <c r="AN761" s="3">
        <v>1961</v>
      </c>
      <c r="AQ761">
        <v>80436</v>
      </c>
      <c r="AR761" s="1" t="s">
        <v>4914</v>
      </c>
    </row>
    <row r="762" spans="1:44" x14ac:dyDescent="0.25">
      <c r="A762" s="1">
        <v>1328</v>
      </c>
      <c r="B762" s="1" t="s">
        <v>5216</v>
      </c>
      <c r="C762" s="1">
        <v>124</v>
      </c>
      <c r="D762" s="1" t="s">
        <v>5937</v>
      </c>
      <c r="F762" s="1" t="s">
        <v>445</v>
      </c>
      <c r="G762" s="1">
        <v>6</v>
      </c>
      <c r="H762" s="1">
        <v>62</v>
      </c>
      <c r="J762" s="1">
        <v>21.4</v>
      </c>
      <c r="K762" s="3">
        <v>986</v>
      </c>
      <c r="L762" s="1">
        <v>0.8</v>
      </c>
      <c r="N762" s="1">
        <v>203</v>
      </c>
      <c r="O762" s="1">
        <v>113.6</v>
      </c>
      <c r="P762" s="1">
        <v>12.1</v>
      </c>
      <c r="Q762" s="1">
        <v>20.8</v>
      </c>
      <c r="R762" s="1">
        <v>5</v>
      </c>
      <c r="S762" s="1">
        <v>39</v>
      </c>
      <c r="AI762" s="1">
        <v>6.57</v>
      </c>
      <c r="AJ762" s="1" t="s">
        <v>406</v>
      </c>
      <c r="AK762" s="19">
        <v>55.2</v>
      </c>
      <c r="AL762" s="19">
        <v>37</v>
      </c>
      <c r="AN762" s="3">
        <v>1967</v>
      </c>
      <c r="AQ762">
        <v>80436</v>
      </c>
      <c r="AR762" s="1" t="s">
        <v>4748</v>
      </c>
    </row>
    <row r="763" spans="1:44" x14ac:dyDescent="0.25">
      <c r="A763" s="1">
        <v>1330</v>
      </c>
      <c r="B763" s="1" t="s">
        <v>855</v>
      </c>
      <c r="C763" s="1">
        <v>102</v>
      </c>
      <c r="D763" s="1" t="s">
        <v>6130</v>
      </c>
      <c r="F763" s="1" t="s">
        <v>445</v>
      </c>
      <c r="G763" s="1">
        <v>7</v>
      </c>
      <c r="H763" s="1">
        <v>15</v>
      </c>
      <c r="I763" s="1">
        <v>5.6</v>
      </c>
      <c r="J763" s="1">
        <v>4.3</v>
      </c>
      <c r="K763" s="3">
        <v>6755</v>
      </c>
      <c r="L763" s="2">
        <v>0.5</v>
      </c>
      <c r="M763" s="1">
        <v>9.9</v>
      </c>
      <c r="N763" s="1">
        <v>37.1</v>
      </c>
      <c r="O763" s="1">
        <v>13.87</v>
      </c>
      <c r="Q763" s="1">
        <v>3.15</v>
      </c>
      <c r="R763" s="1">
        <v>1.64</v>
      </c>
      <c r="S763" s="1">
        <v>5.01</v>
      </c>
      <c r="AG763" s="1">
        <v>0.27</v>
      </c>
      <c r="AJ763" s="1" t="s">
        <v>406</v>
      </c>
      <c r="AK763" s="19">
        <v>57.3</v>
      </c>
      <c r="AL763" s="19">
        <v>41</v>
      </c>
      <c r="AN763" s="3">
        <v>1977</v>
      </c>
      <c r="AQ763">
        <v>80608</v>
      </c>
      <c r="AR763" s="1" t="s">
        <v>525</v>
      </c>
    </row>
    <row r="764" spans="1:44" x14ac:dyDescent="0.25">
      <c r="A764" s="1">
        <v>1331</v>
      </c>
      <c r="B764" s="1" t="s">
        <v>5286</v>
      </c>
      <c r="C764" s="1">
        <v>102</v>
      </c>
      <c r="D764" s="1" t="s">
        <v>6130</v>
      </c>
      <c r="F764" s="1" t="s">
        <v>445</v>
      </c>
      <c r="G764" s="1">
        <v>6</v>
      </c>
      <c r="H764" s="1">
        <v>15</v>
      </c>
      <c r="I764" s="1">
        <v>6.4</v>
      </c>
      <c r="J764" s="1">
        <v>5.4</v>
      </c>
      <c r="K764" s="3">
        <v>4455</v>
      </c>
      <c r="L764" s="2">
        <v>0.48</v>
      </c>
      <c r="M764" s="1">
        <v>10</v>
      </c>
      <c r="N764" s="1">
        <v>44.1</v>
      </c>
      <c r="O764" s="1">
        <v>19.260000000000002</v>
      </c>
      <c r="Q764" s="1">
        <v>5.13</v>
      </c>
      <c r="R764" s="1">
        <v>2.4700000000000002</v>
      </c>
      <c r="S764" s="1">
        <v>7.29</v>
      </c>
      <c r="AG764" s="1">
        <v>0.11</v>
      </c>
      <c r="AJ764" s="1" t="s">
        <v>406</v>
      </c>
      <c r="AK764" s="19">
        <v>57.3</v>
      </c>
      <c r="AL764" s="19">
        <v>41</v>
      </c>
      <c r="AN764" s="3">
        <v>1977</v>
      </c>
      <c r="AQ764">
        <v>80608</v>
      </c>
      <c r="AR764" s="1" t="s">
        <v>524</v>
      </c>
    </row>
    <row r="765" spans="1:44" x14ac:dyDescent="0.25">
      <c r="A765" s="1">
        <v>1332</v>
      </c>
      <c r="B765" s="1" t="s">
        <v>1233</v>
      </c>
      <c r="C765" s="1">
        <v>101</v>
      </c>
      <c r="D765" s="33" t="s">
        <v>851</v>
      </c>
      <c r="F765" s="1" t="s">
        <v>445</v>
      </c>
      <c r="H765" s="1">
        <v>13</v>
      </c>
      <c r="J765" s="1"/>
      <c r="O765" s="1">
        <v>53.09</v>
      </c>
      <c r="Q765" s="1">
        <v>4.95</v>
      </c>
      <c r="R765" s="1">
        <v>6.15</v>
      </c>
      <c r="S765" s="1">
        <v>89.11</v>
      </c>
      <c r="AD765" s="1">
        <v>3.08</v>
      </c>
      <c r="AG765" s="1">
        <v>4.99</v>
      </c>
      <c r="AH765" s="1">
        <v>1.02</v>
      </c>
      <c r="AI765" s="1">
        <v>9.74</v>
      </c>
      <c r="AJ765" s="1" t="s">
        <v>703</v>
      </c>
      <c r="AK765" s="19">
        <v>50</v>
      </c>
      <c r="AL765" s="19">
        <v>25</v>
      </c>
      <c r="AN765" s="3">
        <v>1983</v>
      </c>
      <c r="AQ765">
        <v>80412</v>
      </c>
      <c r="AR765" s="1" t="s">
        <v>5127</v>
      </c>
    </row>
    <row r="766" spans="1:44" x14ac:dyDescent="0.25">
      <c r="A766" s="1">
        <v>1333</v>
      </c>
      <c r="B766" s="1" t="s">
        <v>1233</v>
      </c>
      <c r="C766" s="1">
        <v>101</v>
      </c>
      <c r="D766" s="33" t="s">
        <v>851</v>
      </c>
      <c r="F766" s="1" t="s">
        <v>445</v>
      </c>
      <c r="H766" s="1">
        <v>24</v>
      </c>
      <c r="J766" s="1"/>
      <c r="O766" s="1">
        <v>106.51</v>
      </c>
      <c r="Q766" s="1">
        <v>7.01</v>
      </c>
      <c r="R766" s="1">
        <v>6.54</v>
      </c>
      <c r="S766" s="1">
        <v>153.86000000000001</v>
      </c>
      <c r="AD766" s="1">
        <v>0.86</v>
      </c>
      <c r="AG766" s="1">
        <v>6.39</v>
      </c>
      <c r="AH766" s="1">
        <v>0.04</v>
      </c>
      <c r="AJ766" s="1" t="s">
        <v>703</v>
      </c>
      <c r="AK766" s="19">
        <v>50</v>
      </c>
      <c r="AL766" s="19">
        <v>25</v>
      </c>
      <c r="AN766" s="3">
        <v>1983</v>
      </c>
      <c r="AQ766">
        <v>80412</v>
      </c>
      <c r="AR766" s="1" t="s">
        <v>5127</v>
      </c>
    </row>
    <row r="767" spans="1:44" x14ac:dyDescent="0.25">
      <c r="A767" s="1">
        <v>1334</v>
      </c>
      <c r="B767" s="1" t="s">
        <v>1233</v>
      </c>
      <c r="C767" s="1">
        <v>101</v>
      </c>
      <c r="D767" s="33" t="s">
        <v>851</v>
      </c>
      <c r="F767" s="1" t="s">
        <v>445</v>
      </c>
      <c r="H767" s="1">
        <v>42</v>
      </c>
      <c r="J767" s="1"/>
      <c r="O767" s="1">
        <v>16.131</v>
      </c>
      <c r="Q767" s="1">
        <v>9.17</v>
      </c>
      <c r="R767" s="1">
        <v>8.18</v>
      </c>
      <c r="S767" s="1">
        <v>234.62</v>
      </c>
      <c r="AD767" s="1">
        <v>0.75</v>
      </c>
      <c r="AG767" s="1">
        <v>7.63</v>
      </c>
      <c r="AH767" s="1">
        <v>0.72</v>
      </c>
      <c r="AJ767" s="1" t="s">
        <v>703</v>
      </c>
      <c r="AK767" s="19">
        <v>50</v>
      </c>
      <c r="AL767" s="19">
        <v>25</v>
      </c>
      <c r="AN767" s="3">
        <v>1983</v>
      </c>
      <c r="AQ767">
        <v>80412</v>
      </c>
      <c r="AR767" s="1" t="s">
        <v>5127</v>
      </c>
    </row>
    <row r="768" spans="1:44" x14ac:dyDescent="0.25">
      <c r="A768" s="1">
        <v>1335</v>
      </c>
      <c r="B768" s="1" t="s">
        <v>1233</v>
      </c>
      <c r="C768" s="1">
        <v>101</v>
      </c>
      <c r="D768" s="33" t="s">
        <v>851</v>
      </c>
      <c r="F768" s="1" t="s">
        <v>445</v>
      </c>
      <c r="H768" s="1">
        <v>71</v>
      </c>
      <c r="J768" s="1"/>
      <c r="O768" s="1">
        <v>168.18</v>
      </c>
      <c r="Q768" s="1">
        <v>10.59</v>
      </c>
      <c r="R768" s="1">
        <v>4.87</v>
      </c>
      <c r="S768" s="1">
        <v>240.06</v>
      </c>
      <c r="AD768" s="1">
        <v>0.56000000000000005</v>
      </c>
      <c r="AG768" s="1">
        <v>5.92</v>
      </c>
      <c r="AH768" s="1">
        <v>1.38</v>
      </c>
      <c r="AJ768" s="1" t="s">
        <v>703</v>
      </c>
      <c r="AK768" s="19">
        <v>50</v>
      </c>
      <c r="AL768" s="19">
        <v>25</v>
      </c>
      <c r="AN768" s="3">
        <v>1983</v>
      </c>
      <c r="AQ768">
        <v>80412</v>
      </c>
      <c r="AR768" s="1" t="s">
        <v>5127</v>
      </c>
    </row>
    <row r="769" spans="1:44" x14ac:dyDescent="0.25">
      <c r="A769" s="1">
        <v>1336</v>
      </c>
      <c r="B769" s="1" t="s">
        <v>1231</v>
      </c>
      <c r="C769" s="1">
        <v>110</v>
      </c>
      <c r="D769" s="33" t="s">
        <v>147</v>
      </c>
      <c r="F769" s="1" t="s">
        <v>445</v>
      </c>
      <c r="H769" s="1">
        <v>13</v>
      </c>
      <c r="J769" s="1"/>
      <c r="O769" s="1">
        <v>32.6</v>
      </c>
      <c r="Q769" s="1">
        <v>4.42</v>
      </c>
      <c r="R769" s="1">
        <v>4.97</v>
      </c>
      <c r="S769" s="1">
        <v>65.36</v>
      </c>
      <c r="AD769" s="1">
        <v>1.63</v>
      </c>
      <c r="AG769" s="1">
        <v>3.45</v>
      </c>
      <c r="AH769" s="1">
        <v>2.02</v>
      </c>
      <c r="AI769" s="1">
        <v>9.84</v>
      </c>
      <c r="AJ769" s="1" t="s">
        <v>703</v>
      </c>
      <c r="AK769" s="19">
        <v>50</v>
      </c>
      <c r="AL769" s="19">
        <v>25</v>
      </c>
      <c r="AN769" s="3">
        <v>1983</v>
      </c>
      <c r="AQ769">
        <v>80412</v>
      </c>
      <c r="AR769" s="1" t="s">
        <v>5127</v>
      </c>
    </row>
    <row r="770" spans="1:44" x14ac:dyDescent="0.25">
      <c r="A770" s="1">
        <v>1337</v>
      </c>
      <c r="B770" s="1" t="s">
        <v>1231</v>
      </c>
      <c r="C770" s="1">
        <v>110</v>
      </c>
      <c r="D770" s="33" t="s">
        <v>147</v>
      </c>
      <c r="F770" s="1" t="s">
        <v>445</v>
      </c>
      <c r="H770" s="1">
        <v>24</v>
      </c>
      <c r="J770" s="1"/>
      <c r="O770" s="1">
        <v>62.73</v>
      </c>
      <c r="Q770" s="1">
        <v>8.49</v>
      </c>
      <c r="R770" s="1">
        <v>5.34</v>
      </c>
      <c r="S770" s="1">
        <v>106.16</v>
      </c>
      <c r="AD770" s="1">
        <v>0.94</v>
      </c>
      <c r="AG770" s="1">
        <v>3.32</v>
      </c>
      <c r="AH770" s="1">
        <v>0.03</v>
      </c>
      <c r="AJ770" s="1" t="s">
        <v>703</v>
      </c>
      <c r="AK770" s="19">
        <v>50</v>
      </c>
      <c r="AL770" s="19">
        <v>25</v>
      </c>
      <c r="AN770" s="3">
        <v>1983</v>
      </c>
      <c r="AQ770">
        <v>80412</v>
      </c>
      <c r="AR770" s="1" t="s">
        <v>5127</v>
      </c>
    </row>
    <row r="771" spans="1:44" x14ac:dyDescent="0.25">
      <c r="A771" s="1">
        <v>1338</v>
      </c>
      <c r="B771" s="1" t="s">
        <v>1231</v>
      </c>
      <c r="C771" s="1">
        <v>110</v>
      </c>
      <c r="D771" s="33" t="s">
        <v>147</v>
      </c>
      <c r="F771" s="1" t="s">
        <v>445</v>
      </c>
      <c r="H771" s="1">
        <v>61</v>
      </c>
      <c r="J771" s="1"/>
      <c r="O771" s="1">
        <v>104.6</v>
      </c>
      <c r="Q771" s="1">
        <v>13.73</v>
      </c>
      <c r="R771" s="1">
        <v>5.97</v>
      </c>
      <c r="S771" s="1">
        <v>176.14</v>
      </c>
      <c r="AD771" s="1">
        <v>0.55000000000000004</v>
      </c>
      <c r="AG771" s="1">
        <v>5.07</v>
      </c>
      <c r="AH771" s="1">
        <v>0.89</v>
      </c>
      <c r="AI771" s="1">
        <v>0.8</v>
      </c>
      <c r="AJ771" s="1" t="s">
        <v>703</v>
      </c>
      <c r="AK771" s="19">
        <v>50</v>
      </c>
      <c r="AL771" s="19">
        <v>25</v>
      </c>
      <c r="AN771" s="3">
        <v>1983</v>
      </c>
      <c r="AQ771">
        <v>80412</v>
      </c>
      <c r="AR771" s="1" t="s">
        <v>5127</v>
      </c>
    </row>
    <row r="772" spans="1:44" x14ac:dyDescent="0.25">
      <c r="A772" s="1">
        <v>1342</v>
      </c>
      <c r="B772" s="1" t="s">
        <v>1215</v>
      </c>
      <c r="C772" s="1">
        <v>102</v>
      </c>
      <c r="D772" s="1" t="s">
        <v>5633</v>
      </c>
      <c r="G772" s="1">
        <v>5</v>
      </c>
      <c r="H772" s="1">
        <v>70</v>
      </c>
      <c r="J772" s="1">
        <v>27.7</v>
      </c>
      <c r="K772" s="3">
        <v>692</v>
      </c>
      <c r="L772" s="1">
        <v>1</v>
      </c>
      <c r="M772" s="1">
        <v>41.4</v>
      </c>
      <c r="N772" s="1">
        <v>696</v>
      </c>
      <c r="O772" s="1">
        <v>164.1</v>
      </c>
      <c r="Q772" s="1">
        <v>19.600000000000001</v>
      </c>
      <c r="R772" s="1">
        <v>9.3000000000000007</v>
      </c>
      <c r="AJ772" s="1" t="s">
        <v>406</v>
      </c>
      <c r="AK772" s="19">
        <v>57.1</v>
      </c>
      <c r="AL772" s="19">
        <v>36.299999999999997</v>
      </c>
      <c r="AN772" s="3">
        <v>1965</v>
      </c>
      <c r="AQ772">
        <v>80608</v>
      </c>
      <c r="AR772" s="1" t="s">
        <v>521</v>
      </c>
    </row>
    <row r="773" spans="1:44" x14ac:dyDescent="0.25">
      <c r="A773" s="1">
        <v>1349</v>
      </c>
      <c r="B773" s="1" t="s">
        <v>855</v>
      </c>
      <c r="C773" s="1">
        <v>102</v>
      </c>
      <c r="D773" s="1" t="s">
        <v>6551</v>
      </c>
      <c r="F773" s="1" t="s">
        <v>445</v>
      </c>
      <c r="G773" s="1">
        <v>7</v>
      </c>
      <c r="H773" s="1">
        <v>85</v>
      </c>
      <c r="I773" s="1">
        <v>22.5</v>
      </c>
      <c r="J773" s="1">
        <v>27.4</v>
      </c>
      <c r="K773" s="3">
        <v>594</v>
      </c>
      <c r="L773" s="1">
        <v>0.64</v>
      </c>
      <c r="N773" s="1">
        <v>378</v>
      </c>
      <c r="O773" s="1">
        <v>161.80000000000001</v>
      </c>
      <c r="P773" s="1">
        <v>13</v>
      </c>
      <c r="Q773" s="1">
        <v>30.1</v>
      </c>
      <c r="R773" s="1">
        <v>17.100000000000001</v>
      </c>
      <c r="S773" s="1">
        <v>46.3</v>
      </c>
      <c r="AJ773" s="1" t="s">
        <v>406</v>
      </c>
      <c r="AK773" s="19">
        <v>55.2</v>
      </c>
      <c r="AL773" s="19">
        <v>37</v>
      </c>
      <c r="AN773" s="3">
        <v>1965</v>
      </c>
      <c r="AQ773">
        <v>80436</v>
      </c>
      <c r="AR773" s="1" t="s">
        <v>4670</v>
      </c>
    </row>
    <row r="774" spans="1:44" x14ac:dyDescent="0.25">
      <c r="A774" s="1">
        <v>1350</v>
      </c>
      <c r="B774" s="1" t="s">
        <v>5216</v>
      </c>
      <c r="C774" s="1">
        <v>124</v>
      </c>
      <c r="D774" s="1" t="s">
        <v>5950</v>
      </c>
      <c r="F774" s="1" t="s">
        <v>445</v>
      </c>
      <c r="G774" s="1">
        <v>9</v>
      </c>
      <c r="H774" s="1">
        <v>50</v>
      </c>
      <c r="I774" s="1">
        <v>10.8</v>
      </c>
      <c r="J774" s="1">
        <v>12</v>
      </c>
      <c r="K774" s="3">
        <v>1230</v>
      </c>
      <c r="L774" s="2">
        <f>N774/((4584.46)*(1-EXP(-(0.006602)*I774))^(1.49294))</f>
        <v>0.88921097170407493</v>
      </c>
      <c r="N774" s="1">
        <v>75</v>
      </c>
      <c r="O774" s="1">
        <v>42.41</v>
      </c>
      <c r="P774" s="1">
        <v>7.82</v>
      </c>
      <c r="Q774" s="1">
        <v>5.41</v>
      </c>
      <c r="R774" s="1">
        <v>2.5</v>
      </c>
      <c r="AB774" s="1">
        <v>0.59</v>
      </c>
      <c r="AG774" s="1">
        <v>2.31</v>
      </c>
      <c r="AJ774" s="1" t="s">
        <v>406</v>
      </c>
      <c r="AK774" s="19">
        <v>66.3</v>
      </c>
      <c r="AL774" s="19">
        <v>60</v>
      </c>
      <c r="AN774" s="3">
        <v>1976</v>
      </c>
      <c r="AQ774">
        <v>81108</v>
      </c>
      <c r="AR774" s="1" t="s">
        <v>541</v>
      </c>
    </row>
    <row r="775" spans="1:44" x14ac:dyDescent="0.25">
      <c r="A775" s="1">
        <v>1351</v>
      </c>
      <c r="B775" s="1" t="s">
        <v>178</v>
      </c>
      <c r="C775" s="1">
        <v>102</v>
      </c>
      <c r="D775" s="1" t="s">
        <v>6130</v>
      </c>
      <c r="G775" s="1">
        <v>11</v>
      </c>
      <c r="H775" s="1">
        <v>205</v>
      </c>
      <c r="I775" s="1">
        <v>10.199999999999999</v>
      </c>
      <c r="J775" s="1">
        <v>14.2</v>
      </c>
      <c r="K775" s="3">
        <v>758</v>
      </c>
      <c r="L775" s="1">
        <v>0.62</v>
      </c>
      <c r="N775" s="1">
        <v>76</v>
      </c>
      <c r="O775" s="1">
        <v>36.520000000000003</v>
      </c>
      <c r="P775" s="1">
        <v>5.8</v>
      </c>
      <c r="Q775" s="1">
        <v>7.03</v>
      </c>
      <c r="R775" s="1">
        <v>2.84</v>
      </c>
      <c r="S775" s="1">
        <v>36.72</v>
      </c>
      <c r="X775" s="1">
        <v>2.2000000000000002</v>
      </c>
      <c r="Y775" s="1">
        <v>0.01</v>
      </c>
      <c r="Z775" s="1">
        <v>2.21</v>
      </c>
      <c r="AB775" s="1">
        <v>5.44</v>
      </c>
      <c r="AG775" s="1">
        <v>3.84</v>
      </c>
      <c r="AJ775" s="1" t="s">
        <v>406</v>
      </c>
      <c r="AK775" s="19">
        <v>66.3</v>
      </c>
      <c r="AL775" s="19">
        <v>60</v>
      </c>
      <c r="AN775" s="3">
        <v>1976</v>
      </c>
      <c r="AQ775">
        <v>81108</v>
      </c>
      <c r="AR775" s="1" t="s">
        <v>541</v>
      </c>
    </row>
    <row r="776" spans="1:44" x14ac:dyDescent="0.25">
      <c r="A776" s="1">
        <v>1352</v>
      </c>
      <c r="B776" s="1" t="s">
        <v>178</v>
      </c>
      <c r="C776" s="1">
        <v>102</v>
      </c>
      <c r="D776" s="1" t="s">
        <v>6195</v>
      </c>
      <c r="F776" s="1" t="s">
        <v>445</v>
      </c>
      <c r="G776" s="1">
        <v>11</v>
      </c>
      <c r="H776" s="1">
        <v>140</v>
      </c>
      <c r="I776" s="1">
        <v>11.3</v>
      </c>
      <c r="J776" s="1">
        <v>17.8</v>
      </c>
      <c r="K776" s="3">
        <v>250</v>
      </c>
      <c r="L776" s="1">
        <v>0.27</v>
      </c>
      <c r="N776" s="1">
        <v>92</v>
      </c>
      <c r="O776" s="1">
        <v>25.66</v>
      </c>
      <c r="P776" s="1">
        <v>4.34</v>
      </c>
      <c r="Q776" s="1">
        <v>6.74</v>
      </c>
      <c r="R776" s="1">
        <v>3.56</v>
      </c>
      <c r="S776" s="1">
        <v>33.18</v>
      </c>
      <c r="X776" s="1">
        <v>3.5</v>
      </c>
      <c r="Y776" s="1">
        <v>1.25</v>
      </c>
      <c r="Z776" s="1">
        <v>4.75</v>
      </c>
      <c r="AB776" s="1">
        <v>6.28</v>
      </c>
      <c r="AG776" s="1">
        <v>2.56</v>
      </c>
      <c r="AJ776" s="1" t="s">
        <v>406</v>
      </c>
      <c r="AK776" s="19">
        <v>66.3</v>
      </c>
      <c r="AL776" s="19">
        <v>60</v>
      </c>
      <c r="AN776" s="3">
        <v>1976</v>
      </c>
      <c r="AQ776">
        <v>81108</v>
      </c>
      <c r="AR776" s="1" t="s">
        <v>541</v>
      </c>
    </row>
    <row r="777" spans="1:44" x14ac:dyDescent="0.25">
      <c r="A777" s="1">
        <v>1401</v>
      </c>
      <c r="B777" s="1" t="s">
        <v>3916</v>
      </c>
      <c r="C777" s="1">
        <v>124</v>
      </c>
      <c r="D777" s="33" t="s">
        <v>845</v>
      </c>
      <c r="G777" s="1">
        <v>4</v>
      </c>
      <c r="H777" s="1">
        <v>29</v>
      </c>
      <c r="I777" s="1">
        <v>17.100000000000001</v>
      </c>
      <c r="J777" s="1">
        <v>15.1</v>
      </c>
      <c r="L777" s="2">
        <f>N777/((23820.2)*(1-EXP(-(0.003315)*I777))^(1.69896))</f>
        <v>0.79714285491738879</v>
      </c>
      <c r="N777" s="1">
        <v>138</v>
      </c>
      <c r="O777" s="1">
        <v>73</v>
      </c>
      <c r="Q777" s="1">
        <v>9.66</v>
      </c>
      <c r="R777" s="1">
        <v>2.2080000000000002</v>
      </c>
      <c r="AJ777" s="1" t="s">
        <v>703</v>
      </c>
      <c r="AK777" s="19">
        <v>50.3</v>
      </c>
      <c r="AL777" s="19">
        <v>27</v>
      </c>
      <c r="AN777" s="3">
        <v>1992</v>
      </c>
      <c r="AQ777">
        <v>80412</v>
      </c>
      <c r="AR777" s="1" t="s">
        <v>4595</v>
      </c>
    </row>
    <row r="778" spans="1:44" x14ac:dyDescent="0.25">
      <c r="A778" s="1">
        <v>1403</v>
      </c>
      <c r="B778" s="1" t="s">
        <v>3916</v>
      </c>
      <c r="C778" s="1">
        <v>124</v>
      </c>
      <c r="D778" s="33" t="s">
        <v>845</v>
      </c>
      <c r="G778" s="1">
        <v>4</v>
      </c>
      <c r="H778" s="1">
        <v>12</v>
      </c>
      <c r="I778" s="1">
        <v>7.3</v>
      </c>
      <c r="J778" s="1">
        <v>3.4</v>
      </c>
      <c r="L778" s="2">
        <f>N778/((23820.2)*(1-EXP(-(0.003315)*I778))^(1.69896))</f>
        <v>0.9308448025367253</v>
      </c>
      <c r="N778" s="1">
        <v>39</v>
      </c>
      <c r="O778" s="1">
        <v>21</v>
      </c>
      <c r="Q778" s="1">
        <v>6.63</v>
      </c>
      <c r="R778" s="1">
        <v>1.248</v>
      </c>
      <c r="AJ778" s="1" t="s">
        <v>703</v>
      </c>
      <c r="AK778" s="19">
        <v>50.3</v>
      </c>
      <c r="AL778" s="19">
        <v>27</v>
      </c>
      <c r="AN778" s="3">
        <v>1992</v>
      </c>
      <c r="AQ778">
        <v>80412</v>
      </c>
      <c r="AR778" s="1" t="s">
        <v>4595</v>
      </c>
    </row>
    <row r="779" spans="1:44" x14ac:dyDescent="0.25">
      <c r="A779" s="1">
        <v>1404</v>
      </c>
      <c r="B779" s="1" t="s">
        <v>3916</v>
      </c>
      <c r="C779" s="1">
        <v>124</v>
      </c>
      <c r="D779" s="33" t="s">
        <v>845</v>
      </c>
      <c r="G779" s="1">
        <v>3</v>
      </c>
      <c r="H779" s="1">
        <v>23</v>
      </c>
      <c r="I779" s="1">
        <v>15</v>
      </c>
      <c r="J779" s="1">
        <v>13.2</v>
      </c>
      <c r="L779" s="2">
        <f>N779/((23820.2)*(1-EXP(-(0.003315)*I779))^(1.69896))</f>
        <v>0.95420630993484445</v>
      </c>
      <c r="N779" s="1">
        <v>133</v>
      </c>
      <c r="O779" s="1">
        <v>71</v>
      </c>
      <c r="Q779" s="1">
        <v>10.64</v>
      </c>
      <c r="R779" s="1">
        <v>1.9950000000000001</v>
      </c>
      <c r="AJ779" s="1" t="s">
        <v>703</v>
      </c>
      <c r="AK779" s="19">
        <v>50.3</v>
      </c>
      <c r="AL779" s="19">
        <v>27</v>
      </c>
      <c r="AN779" s="3">
        <v>1992</v>
      </c>
      <c r="AQ779">
        <v>80412</v>
      </c>
      <c r="AR779" s="1" t="s">
        <v>4595</v>
      </c>
    </row>
    <row r="780" spans="1:44" x14ac:dyDescent="0.25">
      <c r="A780" s="1">
        <v>1405</v>
      </c>
      <c r="B780" s="1" t="s">
        <v>3916</v>
      </c>
      <c r="C780" s="1">
        <v>124</v>
      </c>
      <c r="D780" s="33" t="s">
        <v>845</v>
      </c>
      <c r="G780" s="1">
        <v>4</v>
      </c>
      <c r="H780" s="1">
        <v>23</v>
      </c>
      <c r="I780" s="1">
        <v>13.4</v>
      </c>
      <c r="J780" s="1">
        <v>8.9</v>
      </c>
      <c r="L780" s="2">
        <f>N780/((23820.2)*(1-EXP(-(0.003315)*I780))^(1.69896))</f>
        <v>0.76130367885629191</v>
      </c>
      <c r="N780" s="1">
        <v>88</v>
      </c>
      <c r="O780" s="1">
        <v>47</v>
      </c>
      <c r="Q780" s="1">
        <v>6.16</v>
      </c>
      <c r="R780" s="1">
        <v>1.496</v>
      </c>
      <c r="AJ780" s="1" t="s">
        <v>703</v>
      </c>
      <c r="AK780" s="19">
        <v>50.3</v>
      </c>
      <c r="AL780" s="19">
        <v>27</v>
      </c>
      <c r="AN780" s="3">
        <v>1992</v>
      </c>
      <c r="AQ780">
        <v>80412</v>
      </c>
      <c r="AR780" s="1" t="s">
        <v>4595</v>
      </c>
    </row>
    <row r="781" spans="1:44" x14ac:dyDescent="0.25">
      <c r="A781" s="1">
        <v>1406</v>
      </c>
      <c r="B781" s="1" t="s">
        <v>3916</v>
      </c>
      <c r="C781" s="1">
        <v>124</v>
      </c>
      <c r="D781" s="33" t="s">
        <v>845</v>
      </c>
      <c r="G781" s="1">
        <v>4</v>
      </c>
      <c r="H781" s="1">
        <v>35</v>
      </c>
      <c r="I781" s="1">
        <v>19.399999999999999</v>
      </c>
      <c r="J781" s="1">
        <v>18.7</v>
      </c>
      <c r="L781" s="2">
        <f>N781/((23820.2)*(1-EXP(-(0.003315)*I781))^(1.69896))</f>
        <v>0.94772074973702058</v>
      </c>
      <c r="N781" s="1">
        <v>202</v>
      </c>
      <c r="O781" s="1">
        <v>107</v>
      </c>
      <c r="Q781" s="1">
        <v>10.1</v>
      </c>
      <c r="R781" s="1">
        <v>2.02</v>
      </c>
      <c r="AJ781" s="1" t="s">
        <v>703</v>
      </c>
      <c r="AK781" s="19">
        <v>50.3</v>
      </c>
      <c r="AL781" s="19">
        <v>27</v>
      </c>
      <c r="AN781" s="3">
        <v>1992</v>
      </c>
      <c r="AQ781">
        <v>80412</v>
      </c>
      <c r="AR781" s="1" t="s">
        <v>4595</v>
      </c>
    </row>
    <row r="782" spans="1:44" x14ac:dyDescent="0.25">
      <c r="A782" s="1">
        <v>1407</v>
      </c>
      <c r="B782" s="1" t="s">
        <v>3916</v>
      </c>
      <c r="C782" s="1">
        <v>124</v>
      </c>
      <c r="D782" s="33" t="s">
        <v>845</v>
      </c>
      <c r="G782" s="1">
        <v>2</v>
      </c>
      <c r="H782" s="1">
        <v>23</v>
      </c>
      <c r="I782" s="1">
        <v>18.399999999999999</v>
      </c>
      <c r="J782" s="1">
        <v>16.399999999999999</v>
      </c>
      <c r="L782" s="2">
        <f>N782/((23820.2)*(1-EXP(-(0.003315)*I782))^(1.69896))</f>
        <v>1.0954216420797112</v>
      </c>
      <c r="N782" s="1">
        <v>214</v>
      </c>
      <c r="O782" s="1">
        <v>114</v>
      </c>
      <c r="Q782" s="1">
        <v>14.98</v>
      </c>
      <c r="R782" s="1">
        <v>2.5680000000000001</v>
      </c>
      <c r="AJ782" s="1" t="s">
        <v>703</v>
      </c>
      <c r="AK782" s="19">
        <v>50.3</v>
      </c>
      <c r="AL782" s="19">
        <v>27</v>
      </c>
      <c r="AN782" s="3">
        <v>1992</v>
      </c>
      <c r="AQ782">
        <v>80412</v>
      </c>
      <c r="AR782" s="1" t="s">
        <v>4595</v>
      </c>
    </row>
    <row r="783" spans="1:44" x14ac:dyDescent="0.25">
      <c r="A783" s="1">
        <v>1419</v>
      </c>
      <c r="B783" s="1" t="s">
        <v>5216</v>
      </c>
      <c r="C783" s="1">
        <v>124</v>
      </c>
      <c r="D783" s="1" t="s">
        <v>6152</v>
      </c>
      <c r="F783" s="1" t="s">
        <v>445</v>
      </c>
      <c r="G783" s="1">
        <v>9</v>
      </c>
      <c r="H783" s="1">
        <v>34</v>
      </c>
      <c r="I783" s="1">
        <v>7.7</v>
      </c>
      <c r="J783" s="1">
        <v>4.5999999999999996</v>
      </c>
      <c r="K783" s="3">
        <v>9250</v>
      </c>
      <c r="L783" s="2">
        <f>N783/((4584.46)*(1-EXP(-(0.006602)*I783))^(1.49294))</f>
        <v>1.6062623274452019</v>
      </c>
      <c r="N783" s="1">
        <v>83</v>
      </c>
      <c r="O783" s="1">
        <v>29.8</v>
      </c>
      <c r="Q783" s="1">
        <v>4.4820000000000002</v>
      </c>
      <c r="R783" s="1">
        <v>1.7430000000000001</v>
      </c>
      <c r="S783" s="1">
        <v>12</v>
      </c>
      <c r="AJ783" s="1" t="s">
        <v>406</v>
      </c>
      <c r="AK783" s="19">
        <v>58.06</v>
      </c>
      <c r="AL783" s="19">
        <v>38.42</v>
      </c>
      <c r="AN783" s="3">
        <v>1966</v>
      </c>
      <c r="AQ783">
        <v>80436</v>
      </c>
      <c r="AR783" s="1" t="s">
        <v>4741</v>
      </c>
    </row>
    <row r="784" spans="1:44" x14ac:dyDescent="0.25">
      <c r="A784" s="1">
        <v>1420</v>
      </c>
      <c r="B784" s="1" t="s">
        <v>3916</v>
      </c>
      <c r="C784" s="1">
        <v>124</v>
      </c>
      <c r="D784" s="33" t="s">
        <v>845</v>
      </c>
      <c r="G784" s="1">
        <v>7</v>
      </c>
      <c r="H784" s="1">
        <v>34</v>
      </c>
      <c r="I784" s="1">
        <v>12</v>
      </c>
      <c r="J784" s="1">
        <v>8</v>
      </c>
      <c r="K784" s="3">
        <v>4760</v>
      </c>
      <c r="L784" s="2">
        <f>N784/((12787.1)*(1-EXP(-(0.003885)*I784))^(1.55886))</f>
        <v>1.4279688984707679</v>
      </c>
      <c r="N784" s="1">
        <v>148</v>
      </c>
      <c r="O784" s="1">
        <v>52.3</v>
      </c>
      <c r="P784" s="1">
        <v>5.28</v>
      </c>
      <c r="Q784" s="1">
        <v>4.1440000000000001</v>
      </c>
      <c r="R784" s="1">
        <v>1.9239999999999999</v>
      </c>
      <c r="AJ784" s="1" t="s">
        <v>406</v>
      </c>
      <c r="AK784" s="19">
        <v>58.06</v>
      </c>
      <c r="AL784" s="19">
        <v>38.42</v>
      </c>
      <c r="AN784" s="3">
        <v>1966</v>
      </c>
      <c r="AQ784">
        <v>80436</v>
      </c>
      <c r="AR784" s="1" t="s">
        <v>4894</v>
      </c>
    </row>
    <row r="785" spans="1:44" x14ac:dyDescent="0.25">
      <c r="A785" s="1">
        <v>1437</v>
      </c>
      <c r="B785" s="1" t="s">
        <v>5217</v>
      </c>
      <c r="C785" s="1">
        <v>112</v>
      </c>
      <c r="D785" s="1" t="s">
        <v>6339</v>
      </c>
      <c r="F785" s="1" t="s">
        <v>445</v>
      </c>
      <c r="G785" s="1">
        <v>7</v>
      </c>
      <c r="H785" s="1">
        <v>62</v>
      </c>
      <c r="I785" s="1">
        <v>19.8</v>
      </c>
      <c r="J785" s="1">
        <v>19.2</v>
      </c>
      <c r="K785" s="3">
        <v>1917</v>
      </c>
      <c r="L785" s="1">
        <v>1.3</v>
      </c>
      <c r="N785" s="1">
        <v>435</v>
      </c>
      <c r="O785" s="1">
        <v>266</v>
      </c>
      <c r="Q785" s="1">
        <v>39.15</v>
      </c>
      <c r="R785" s="1">
        <v>3.915</v>
      </c>
      <c r="S785" s="1">
        <v>82</v>
      </c>
      <c r="AJ785" s="1" t="s">
        <v>703</v>
      </c>
      <c r="AK785" s="19">
        <v>49</v>
      </c>
      <c r="AL785" s="19">
        <v>24.3</v>
      </c>
      <c r="AN785" s="3">
        <v>1990</v>
      </c>
      <c r="AQ785">
        <v>80504</v>
      </c>
      <c r="AR785" s="1" t="s">
        <v>4607</v>
      </c>
    </row>
    <row r="786" spans="1:44" x14ac:dyDescent="0.25">
      <c r="A786" s="1">
        <v>1438</v>
      </c>
      <c r="B786" s="1" t="s">
        <v>5217</v>
      </c>
      <c r="C786" s="1">
        <v>112</v>
      </c>
      <c r="D786" s="1" t="s">
        <v>6339</v>
      </c>
      <c r="F786" s="1" t="s">
        <v>445</v>
      </c>
      <c r="G786" s="1">
        <v>5</v>
      </c>
      <c r="H786" s="1">
        <v>63</v>
      </c>
      <c r="I786" s="1">
        <v>25.7</v>
      </c>
      <c r="J786" s="1">
        <v>25.3</v>
      </c>
      <c r="K786" s="3">
        <v>1273</v>
      </c>
      <c r="L786" s="1">
        <v>1.1000000000000001</v>
      </c>
      <c r="N786" s="1">
        <v>438</v>
      </c>
      <c r="O786" s="1">
        <v>268</v>
      </c>
      <c r="Q786" s="1">
        <v>78.84</v>
      </c>
      <c r="R786" s="1">
        <v>4.38</v>
      </c>
      <c r="S786" s="1">
        <v>82.7</v>
      </c>
      <c r="AJ786" s="1" t="s">
        <v>703</v>
      </c>
      <c r="AK786" s="19">
        <v>49</v>
      </c>
      <c r="AL786" s="19">
        <v>24.3</v>
      </c>
      <c r="AN786" s="3">
        <v>1990</v>
      </c>
      <c r="AQ786">
        <v>80504</v>
      </c>
      <c r="AR786" s="1" t="s">
        <v>4607</v>
      </c>
    </row>
    <row r="787" spans="1:44" x14ac:dyDescent="0.25">
      <c r="A787" s="1">
        <v>1439</v>
      </c>
      <c r="B787" s="1" t="s">
        <v>5217</v>
      </c>
      <c r="C787" s="1">
        <v>112</v>
      </c>
      <c r="D787" s="33" t="s">
        <v>839</v>
      </c>
      <c r="G787" s="1">
        <v>5</v>
      </c>
      <c r="H787" s="1">
        <v>45</v>
      </c>
      <c r="I787" s="1">
        <v>21.3</v>
      </c>
      <c r="J787" s="1">
        <v>16.7</v>
      </c>
      <c r="L787" s="1">
        <v>0.9</v>
      </c>
      <c r="N787" s="1">
        <v>342</v>
      </c>
      <c r="O787" s="1">
        <v>212</v>
      </c>
      <c r="Q787" s="1">
        <v>30.78</v>
      </c>
      <c r="R787" s="1">
        <v>3.42</v>
      </c>
      <c r="AJ787" s="1" t="s">
        <v>703</v>
      </c>
      <c r="AK787" s="19">
        <v>49</v>
      </c>
      <c r="AL787" s="19">
        <v>24.3</v>
      </c>
      <c r="AN787" s="3">
        <v>1992</v>
      </c>
      <c r="AQ787">
        <v>80504</v>
      </c>
      <c r="AR787" s="1" t="s">
        <v>4607</v>
      </c>
    </row>
    <row r="788" spans="1:44" x14ac:dyDescent="0.25">
      <c r="A788" s="1">
        <v>1440</v>
      </c>
      <c r="B788" s="1" t="s">
        <v>5217</v>
      </c>
      <c r="C788" s="1">
        <v>112</v>
      </c>
      <c r="D788" s="33" t="s">
        <v>839</v>
      </c>
      <c r="G788" s="1">
        <v>5</v>
      </c>
      <c r="H788" s="1">
        <v>31</v>
      </c>
      <c r="I788" s="1">
        <v>14.7</v>
      </c>
      <c r="J788" s="1">
        <v>12.1</v>
      </c>
      <c r="L788" s="1">
        <v>1.1000000000000001</v>
      </c>
      <c r="N788" s="1">
        <v>218</v>
      </c>
      <c r="O788" s="1">
        <v>133</v>
      </c>
      <c r="Q788" s="1">
        <v>32.700000000000003</v>
      </c>
      <c r="R788" s="1">
        <v>5.0140000000000002</v>
      </c>
      <c r="AJ788" s="1" t="s">
        <v>703</v>
      </c>
      <c r="AK788" s="19">
        <v>49</v>
      </c>
      <c r="AL788" s="19">
        <v>24.3</v>
      </c>
      <c r="AN788" s="3">
        <v>1992</v>
      </c>
      <c r="AQ788">
        <v>80504</v>
      </c>
      <c r="AR788" s="1" t="s">
        <v>4607</v>
      </c>
    </row>
    <row r="789" spans="1:44" x14ac:dyDescent="0.25">
      <c r="A789" s="1">
        <v>1441</v>
      </c>
      <c r="B789" s="1" t="s">
        <v>5217</v>
      </c>
      <c r="C789" s="1">
        <v>112</v>
      </c>
      <c r="D789" s="1" t="s">
        <v>6339</v>
      </c>
      <c r="F789" s="1" t="s">
        <v>445</v>
      </c>
      <c r="G789" s="1">
        <v>5</v>
      </c>
      <c r="H789" s="1">
        <v>21</v>
      </c>
      <c r="I789" s="1">
        <v>9.8000000000000007</v>
      </c>
      <c r="J789" s="1">
        <v>8.8000000000000007</v>
      </c>
      <c r="L789" s="1">
        <v>0.8</v>
      </c>
      <c r="N789" s="1">
        <v>94</v>
      </c>
      <c r="O789" s="1">
        <v>55</v>
      </c>
      <c r="Q789" s="1">
        <v>29.14</v>
      </c>
      <c r="R789" s="1">
        <v>5.2640000000000002</v>
      </c>
      <c r="AJ789" s="1" t="s">
        <v>703</v>
      </c>
      <c r="AK789" s="19">
        <v>49</v>
      </c>
      <c r="AL789" s="19">
        <v>24.3</v>
      </c>
      <c r="AN789" s="3">
        <v>1990</v>
      </c>
      <c r="AQ789">
        <v>80504</v>
      </c>
      <c r="AR789" s="1" t="s">
        <v>4607</v>
      </c>
    </row>
    <row r="790" spans="1:44" x14ac:dyDescent="0.25">
      <c r="A790" s="1">
        <v>1442</v>
      </c>
      <c r="B790" s="1" t="s">
        <v>5217</v>
      </c>
      <c r="C790" s="1">
        <v>112</v>
      </c>
      <c r="D790" s="1" t="s">
        <v>6338</v>
      </c>
      <c r="F790" s="1" t="s">
        <v>445</v>
      </c>
      <c r="G790" s="1">
        <v>5</v>
      </c>
      <c r="H790" s="1">
        <v>51</v>
      </c>
      <c r="I790" s="1">
        <v>23.1</v>
      </c>
      <c r="J790" s="1">
        <v>21.4</v>
      </c>
      <c r="K790" s="3">
        <v>3211</v>
      </c>
      <c r="L790" s="1">
        <v>1</v>
      </c>
      <c r="N790" s="1">
        <v>340</v>
      </c>
      <c r="O790" s="1">
        <v>211</v>
      </c>
      <c r="Q790" s="1">
        <v>54.4</v>
      </c>
      <c r="R790" s="1">
        <v>4.42</v>
      </c>
      <c r="S790" s="1">
        <v>66.099999999999994</v>
      </c>
      <c r="AJ790" s="1" t="s">
        <v>703</v>
      </c>
      <c r="AK790" s="19">
        <v>49</v>
      </c>
      <c r="AL790" s="19">
        <v>24.3</v>
      </c>
      <c r="AN790" s="3">
        <v>1990</v>
      </c>
      <c r="AQ790">
        <v>80504</v>
      </c>
      <c r="AR790" s="1" t="s">
        <v>4607</v>
      </c>
    </row>
    <row r="791" spans="1:44" x14ac:dyDescent="0.25">
      <c r="A791" s="1">
        <v>1443</v>
      </c>
      <c r="B791" s="1" t="s">
        <v>5217</v>
      </c>
      <c r="C791" s="1">
        <v>112</v>
      </c>
      <c r="D791" s="1" t="s">
        <v>5600</v>
      </c>
      <c r="F791" s="1" t="s">
        <v>445</v>
      </c>
      <c r="G791" s="1">
        <v>7</v>
      </c>
      <c r="H791" s="1">
        <v>11</v>
      </c>
      <c r="I791" s="1">
        <v>3.5</v>
      </c>
      <c r="J791" s="1">
        <v>1.9</v>
      </c>
      <c r="K791" s="3">
        <v>1213</v>
      </c>
      <c r="L791" s="1">
        <v>1.6</v>
      </c>
      <c r="N791" s="1">
        <v>36</v>
      </c>
      <c r="O791" s="1">
        <v>19</v>
      </c>
      <c r="Q791" s="1">
        <v>8.2799999999999994</v>
      </c>
      <c r="R791" s="1">
        <v>5.58</v>
      </c>
      <c r="AJ791" s="1" t="s">
        <v>703</v>
      </c>
      <c r="AK791" s="19">
        <v>49</v>
      </c>
      <c r="AL791" s="19">
        <v>24.3</v>
      </c>
      <c r="AN791" s="3">
        <v>1990</v>
      </c>
      <c r="AQ791">
        <v>80504</v>
      </c>
      <c r="AR791" s="1" t="s">
        <v>4607</v>
      </c>
    </row>
    <row r="792" spans="1:44" x14ac:dyDescent="0.25">
      <c r="A792" s="1">
        <v>1444</v>
      </c>
      <c r="B792" s="1" t="s">
        <v>5217</v>
      </c>
      <c r="C792" s="1">
        <v>112</v>
      </c>
      <c r="D792" s="1" t="s">
        <v>6148</v>
      </c>
      <c r="F792" s="1" t="s">
        <v>445</v>
      </c>
      <c r="G792" s="1">
        <v>5</v>
      </c>
      <c r="H792" s="1">
        <v>18</v>
      </c>
      <c r="I792" s="1">
        <v>9.3000000000000007</v>
      </c>
      <c r="J792" s="1">
        <v>6.5</v>
      </c>
      <c r="K792" s="3">
        <v>5950</v>
      </c>
      <c r="L792" s="1">
        <v>0.7</v>
      </c>
      <c r="N792" s="1">
        <v>83</v>
      </c>
      <c r="O792" s="1">
        <v>47</v>
      </c>
      <c r="Q792" s="1">
        <v>15.77</v>
      </c>
      <c r="R792" s="1">
        <v>4.2329999999999997</v>
      </c>
      <c r="AJ792" s="1" t="s">
        <v>703</v>
      </c>
      <c r="AK792" s="19">
        <v>49</v>
      </c>
      <c r="AL792" s="19">
        <v>24.3</v>
      </c>
      <c r="AN792" s="3">
        <v>1990</v>
      </c>
      <c r="AQ792">
        <v>80504</v>
      </c>
      <c r="AR792" s="1" t="s">
        <v>4607</v>
      </c>
    </row>
    <row r="793" spans="1:44" x14ac:dyDescent="0.25">
      <c r="A793" s="1">
        <v>1445</v>
      </c>
      <c r="B793" s="1" t="s">
        <v>5217</v>
      </c>
      <c r="C793" s="1">
        <v>112</v>
      </c>
      <c r="D793" s="1" t="s">
        <v>5600</v>
      </c>
      <c r="F793" s="1" t="s">
        <v>445</v>
      </c>
      <c r="G793" s="1">
        <v>5</v>
      </c>
      <c r="H793" s="1">
        <v>22</v>
      </c>
      <c r="I793" s="1">
        <v>10.1</v>
      </c>
      <c r="J793" s="1">
        <v>6.6</v>
      </c>
      <c r="K793" s="3">
        <v>5000</v>
      </c>
      <c r="L793" s="1">
        <v>1</v>
      </c>
      <c r="N793" s="1">
        <v>99</v>
      </c>
      <c r="O793" s="1">
        <v>58</v>
      </c>
      <c r="Q793" s="1">
        <v>13.86</v>
      </c>
      <c r="R793" s="1">
        <v>3.1680000000000001</v>
      </c>
      <c r="AJ793" s="1" t="s">
        <v>703</v>
      </c>
      <c r="AK793" s="19">
        <v>49</v>
      </c>
      <c r="AL793" s="19">
        <v>24.3</v>
      </c>
      <c r="AN793" s="3">
        <v>1990</v>
      </c>
      <c r="AQ793">
        <v>80504</v>
      </c>
      <c r="AR793" s="1" t="s">
        <v>4607</v>
      </c>
    </row>
    <row r="794" spans="1:44" x14ac:dyDescent="0.25">
      <c r="A794" s="1">
        <v>1446</v>
      </c>
      <c r="B794" s="1" t="s">
        <v>5217</v>
      </c>
      <c r="C794" s="1">
        <v>112</v>
      </c>
      <c r="D794" s="1" t="s">
        <v>5600</v>
      </c>
      <c r="F794" s="1" t="s">
        <v>445</v>
      </c>
      <c r="G794" s="1">
        <v>5</v>
      </c>
      <c r="H794" s="1">
        <v>25</v>
      </c>
      <c r="I794" s="1">
        <v>13.2</v>
      </c>
      <c r="J794" s="1">
        <v>8.6999999999999993</v>
      </c>
      <c r="K794" s="3">
        <v>4175</v>
      </c>
      <c r="L794" s="1">
        <v>0.8</v>
      </c>
      <c r="N794" s="1">
        <v>165</v>
      </c>
      <c r="O794" s="1">
        <v>98</v>
      </c>
      <c r="Q794" s="1">
        <v>18.149999999999999</v>
      </c>
      <c r="R794" s="1">
        <v>3.7949999999999999</v>
      </c>
      <c r="AJ794" s="1" t="s">
        <v>703</v>
      </c>
      <c r="AK794" s="19">
        <v>49</v>
      </c>
      <c r="AL794" s="19">
        <v>24.3</v>
      </c>
      <c r="AN794" s="3">
        <v>1990</v>
      </c>
      <c r="AQ794">
        <v>80504</v>
      </c>
      <c r="AR794" s="1" t="s">
        <v>4607</v>
      </c>
    </row>
    <row r="795" spans="1:44" x14ac:dyDescent="0.25">
      <c r="A795" s="1">
        <v>1447</v>
      </c>
      <c r="B795" s="1" t="s">
        <v>5217</v>
      </c>
      <c r="C795" s="1">
        <v>112</v>
      </c>
      <c r="D795" s="33" t="s">
        <v>839</v>
      </c>
      <c r="G795" s="1">
        <v>4</v>
      </c>
      <c r="H795" s="1">
        <v>10</v>
      </c>
      <c r="I795" s="1">
        <v>6.6</v>
      </c>
      <c r="J795" s="1">
        <v>5.7</v>
      </c>
      <c r="L795" s="1">
        <v>0.6</v>
      </c>
      <c r="N795" s="1">
        <v>41</v>
      </c>
      <c r="O795" s="1">
        <v>21</v>
      </c>
      <c r="Q795" s="1">
        <v>7.38</v>
      </c>
      <c r="R795" s="1">
        <v>2.3370000000000002</v>
      </c>
      <c r="AJ795" s="1" t="s">
        <v>703</v>
      </c>
      <c r="AK795" s="19">
        <v>49</v>
      </c>
      <c r="AL795" s="19">
        <v>24.3</v>
      </c>
      <c r="AN795" s="3">
        <v>1992</v>
      </c>
      <c r="AQ795">
        <v>80504</v>
      </c>
      <c r="AR795" s="1" t="s">
        <v>4607</v>
      </c>
    </row>
    <row r="796" spans="1:44" x14ac:dyDescent="0.25">
      <c r="A796" s="1">
        <v>1448</v>
      </c>
      <c r="B796" s="1" t="s">
        <v>5290</v>
      </c>
      <c r="C796" s="1">
        <v>103</v>
      </c>
      <c r="D796" s="1" t="s">
        <v>6160</v>
      </c>
      <c r="G796" s="1">
        <v>4</v>
      </c>
      <c r="H796" s="1">
        <v>37</v>
      </c>
      <c r="I796" s="1">
        <v>11.7</v>
      </c>
      <c r="J796" s="1">
        <v>11.6</v>
      </c>
      <c r="K796" s="3">
        <v>2058</v>
      </c>
      <c r="L796" s="1">
        <v>0.9</v>
      </c>
      <c r="N796" s="1">
        <v>173</v>
      </c>
      <c r="O796" s="1">
        <v>69</v>
      </c>
      <c r="P796" s="1">
        <v>8.6999999999999993</v>
      </c>
      <c r="Q796" s="1">
        <v>13.6</v>
      </c>
      <c r="R796" s="1">
        <v>15.8</v>
      </c>
      <c r="AJ796" s="1" t="s">
        <v>703</v>
      </c>
      <c r="AK796" s="19">
        <v>49</v>
      </c>
      <c r="AL796" s="19">
        <v>24.3</v>
      </c>
      <c r="AN796" s="3">
        <v>1992</v>
      </c>
      <c r="AQ796">
        <v>80504</v>
      </c>
      <c r="AR796" s="1" t="s">
        <v>5330</v>
      </c>
    </row>
    <row r="797" spans="1:44" x14ac:dyDescent="0.25">
      <c r="A797" s="1">
        <v>1449</v>
      </c>
      <c r="B797" s="1" t="s">
        <v>5217</v>
      </c>
      <c r="C797" s="1">
        <v>112</v>
      </c>
      <c r="D797" s="33" t="s">
        <v>839</v>
      </c>
      <c r="G797" s="1">
        <v>5</v>
      </c>
      <c r="H797" s="1">
        <v>32</v>
      </c>
      <c r="I797" s="1">
        <v>15.3</v>
      </c>
      <c r="J797" s="1">
        <v>14.4</v>
      </c>
      <c r="L797" s="1">
        <v>0.7</v>
      </c>
      <c r="N797" s="1">
        <v>163</v>
      </c>
      <c r="O797" s="1">
        <v>100</v>
      </c>
      <c r="Q797" s="1">
        <v>9.7799999999999994</v>
      </c>
      <c r="R797" s="1">
        <v>1.7929999999999999</v>
      </c>
      <c r="AJ797" s="1" t="s">
        <v>703</v>
      </c>
      <c r="AK797" s="19">
        <v>49</v>
      </c>
      <c r="AL797" s="19">
        <v>24.3</v>
      </c>
      <c r="AN797" s="3">
        <v>1992</v>
      </c>
      <c r="AQ797">
        <v>80504</v>
      </c>
      <c r="AR797" s="1" t="s">
        <v>4607</v>
      </c>
    </row>
    <row r="798" spans="1:44" x14ac:dyDescent="0.25">
      <c r="A798" s="1">
        <v>1450</v>
      </c>
      <c r="B798" s="1" t="s">
        <v>5217</v>
      </c>
      <c r="C798" s="1">
        <v>112</v>
      </c>
      <c r="D798" s="33" t="s">
        <v>839</v>
      </c>
      <c r="G798" s="1">
        <v>5</v>
      </c>
      <c r="H798" s="1">
        <v>38</v>
      </c>
      <c r="I798" s="1">
        <v>17.100000000000001</v>
      </c>
      <c r="J798" s="1">
        <v>16.899999999999999</v>
      </c>
      <c r="L798" s="1">
        <v>0.7</v>
      </c>
      <c r="N798" s="1">
        <v>203</v>
      </c>
      <c r="O798" s="1">
        <v>125</v>
      </c>
      <c r="Q798" s="1">
        <v>18.27</v>
      </c>
      <c r="R798" s="1">
        <v>2.8420000000000001</v>
      </c>
      <c r="AJ798" s="1" t="s">
        <v>703</v>
      </c>
      <c r="AK798" s="19">
        <v>49</v>
      </c>
      <c r="AL798" s="19">
        <v>24.3</v>
      </c>
      <c r="AN798" s="3">
        <v>1992</v>
      </c>
      <c r="AQ798">
        <v>80504</v>
      </c>
      <c r="AR798" s="1" t="s">
        <v>4607</v>
      </c>
    </row>
    <row r="799" spans="1:44" x14ac:dyDescent="0.25">
      <c r="A799" s="1">
        <v>1451</v>
      </c>
      <c r="B799" s="1" t="s">
        <v>5217</v>
      </c>
      <c r="C799" s="1">
        <v>112</v>
      </c>
      <c r="D799" s="33" t="s">
        <v>839</v>
      </c>
      <c r="G799" s="1">
        <v>5</v>
      </c>
      <c r="H799" s="1">
        <v>41</v>
      </c>
      <c r="I799" s="1">
        <v>18.3</v>
      </c>
      <c r="J799" s="1">
        <v>17.100000000000001</v>
      </c>
      <c r="L799" s="1">
        <v>0.7</v>
      </c>
      <c r="N799" s="1">
        <v>236</v>
      </c>
      <c r="O799" s="1">
        <v>146</v>
      </c>
      <c r="Q799" s="1">
        <v>18.88</v>
      </c>
      <c r="R799" s="1">
        <v>3.0680000000000001</v>
      </c>
      <c r="AJ799" s="1" t="s">
        <v>703</v>
      </c>
      <c r="AK799" s="19">
        <v>49</v>
      </c>
      <c r="AL799" s="19">
        <v>24.3</v>
      </c>
      <c r="AN799" s="3">
        <v>1992</v>
      </c>
      <c r="AQ799">
        <v>80504</v>
      </c>
      <c r="AR799" s="1" t="s">
        <v>4607</v>
      </c>
    </row>
    <row r="800" spans="1:44" x14ac:dyDescent="0.25">
      <c r="A800" s="1">
        <v>1452</v>
      </c>
      <c r="B800" s="1" t="s">
        <v>5217</v>
      </c>
      <c r="C800" s="1">
        <v>112</v>
      </c>
      <c r="D800" s="33" t="s">
        <v>839</v>
      </c>
      <c r="G800" s="1">
        <v>5</v>
      </c>
      <c r="H800" s="1">
        <v>45</v>
      </c>
      <c r="I800" s="1">
        <v>19.5</v>
      </c>
      <c r="J800" s="1">
        <v>17.7</v>
      </c>
      <c r="L800" s="1">
        <v>0.9</v>
      </c>
      <c r="N800" s="1">
        <v>314</v>
      </c>
      <c r="O800" s="1">
        <v>195</v>
      </c>
      <c r="Q800" s="1">
        <v>21.98</v>
      </c>
      <c r="R800" s="1">
        <v>3.14</v>
      </c>
      <c r="AJ800" s="1" t="s">
        <v>703</v>
      </c>
      <c r="AK800" s="19">
        <v>49</v>
      </c>
      <c r="AL800" s="19">
        <v>24.3</v>
      </c>
      <c r="AN800" s="3">
        <v>1992</v>
      </c>
      <c r="AQ800">
        <v>80504</v>
      </c>
      <c r="AR800" s="1" t="s">
        <v>4607</v>
      </c>
    </row>
    <row r="801" spans="1:44" x14ac:dyDescent="0.25">
      <c r="A801" s="1">
        <v>1453</v>
      </c>
      <c r="B801" s="1" t="s">
        <v>5217</v>
      </c>
      <c r="C801" s="1">
        <v>112</v>
      </c>
      <c r="D801" s="1" t="s">
        <v>5600</v>
      </c>
      <c r="F801" s="1" t="s">
        <v>445</v>
      </c>
      <c r="G801" s="1">
        <v>5</v>
      </c>
      <c r="H801" s="1">
        <v>51</v>
      </c>
      <c r="I801" s="1">
        <v>21</v>
      </c>
      <c r="J801" s="1">
        <v>18.7</v>
      </c>
      <c r="K801" s="3">
        <v>1125</v>
      </c>
      <c r="L801" s="1">
        <v>0.9</v>
      </c>
      <c r="N801" s="1">
        <v>314</v>
      </c>
      <c r="O801" s="1">
        <v>194</v>
      </c>
      <c r="Q801" s="1">
        <v>25.12</v>
      </c>
      <c r="R801" s="1">
        <v>4.3959999999999999</v>
      </c>
      <c r="AJ801" s="1" t="s">
        <v>703</v>
      </c>
      <c r="AK801" s="19">
        <v>49</v>
      </c>
      <c r="AL801" s="19">
        <v>24.3</v>
      </c>
      <c r="AN801" s="3">
        <v>1990</v>
      </c>
      <c r="AQ801">
        <v>80504</v>
      </c>
      <c r="AR801" s="1" t="s">
        <v>4607</v>
      </c>
    </row>
    <row r="802" spans="1:44" x14ac:dyDescent="0.25">
      <c r="A802" s="1">
        <v>1454</v>
      </c>
      <c r="B802" s="1" t="s">
        <v>855</v>
      </c>
      <c r="C802" s="1">
        <v>102</v>
      </c>
      <c r="D802" s="1" t="s">
        <v>5633</v>
      </c>
      <c r="F802" s="1" t="s">
        <v>445</v>
      </c>
      <c r="G802" s="1">
        <v>3</v>
      </c>
      <c r="H802" s="1">
        <v>90</v>
      </c>
      <c r="I802" s="1">
        <v>36.5</v>
      </c>
      <c r="J802" s="1">
        <v>38.5</v>
      </c>
      <c r="K802" s="3">
        <v>454</v>
      </c>
      <c r="L802" s="1">
        <v>0.8</v>
      </c>
      <c r="N802" s="1">
        <v>778</v>
      </c>
      <c r="O802" s="1">
        <v>265.95999999999998</v>
      </c>
      <c r="P802" s="1">
        <v>20.059999999999999</v>
      </c>
      <c r="Q802" s="1">
        <v>18.559999999999999</v>
      </c>
      <c r="R802" s="1">
        <v>14.44</v>
      </c>
      <c r="AJ802" s="1" t="s">
        <v>703</v>
      </c>
      <c r="AK802" s="19">
        <v>48.3</v>
      </c>
      <c r="AL802" s="19">
        <v>24.3</v>
      </c>
      <c r="AN802" s="3">
        <v>1992</v>
      </c>
      <c r="AO802" s="1">
        <v>3</v>
      </c>
      <c r="AQ802">
        <v>80504</v>
      </c>
      <c r="AR802" s="1" t="s">
        <v>4604</v>
      </c>
    </row>
    <row r="803" spans="1:44" x14ac:dyDescent="0.25">
      <c r="A803" s="1">
        <v>1455</v>
      </c>
      <c r="B803" s="1" t="s">
        <v>855</v>
      </c>
      <c r="C803" s="1">
        <v>102</v>
      </c>
      <c r="D803" s="1" t="s">
        <v>5633</v>
      </c>
      <c r="F803" s="1" t="s">
        <v>445</v>
      </c>
      <c r="G803" s="1">
        <v>3</v>
      </c>
      <c r="H803" s="1">
        <v>64</v>
      </c>
      <c r="I803" s="1">
        <v>31.4</v>
      </c>
      <c r="J803" s="1">
        <v>35</v>
      </c>
      <c r="K803" s="3">
        <v>516</v>
      </c>
      <c r="L803" s="1">
        <v>0.8</v>
      </c>
      <c r="N803" s="1">
        <v>734</v>
      </c>
      <c r="O803" s="1">
        <v>151.48999999999998</v>
      </c>
      <c r="P803" s="1">
        <v>15.07</v>
      </c>
      <c r="Q803" s="1">
        <v>20.37</v>
      </c>
      <c r="R803" s="1">
        <v>11.76</v>
      </c>
      <c r="AJ803" s="1" t="s">
        <v>703</v>
      </c>
      <c r="AK803" s="19">
        <v>48.3</v>
      </c>
      <c r="AL803" s="19">
        <v>24.3</v>
      </c>
      <c r="AN803" s="3">
        <v>1992</v>
      </c>
      <c r="AO803" s="1">
        <v>3</v>
      </c>
      <c r="AQ803">
        <v>80504</v>
      </c>
      <c r="AR803" s="1" t="s">
        <v>4604</v>
      </c>
    </row>
    <row r="804" spans="1:44" x14ac:dyDescent="0.25">
      <c r="A804" s="1">
        <v>1456</v>
      </c>
      <c r="B804" s="1" t="s">
        <v>855</v>
      </c>
      <c r="C804" s="1">
        <v>102</v>
      </c>
      <c r="D804" s="1" t="s">
        <v>5633</v>
      </c>
      <c r="F804" s="1" t="s">
        <v>445</v>
      </c>
      <c r="G804" s="1">
        <v>3</v>
      </c>
      <c r="H804" s="1">
        <v>30</v>
      </c>
      <c r="I804" s="1">
        <v>19.100000000000001</v>
      </c>
      <c r="J804" s="1">
        <v>21.7</v>
      </c>
      <c r="K804" s="3">
        <v>1160</v>
      </c>
      <c r="L804" s="1">
        <v>0.8</v>
      </c>
      <c r="N804" s="1">
        <v>372</v>
      </c>
      <c r="O804" s="1">
        <v>121</v>
      </c>
      <c r="R804" s="1">
        <v>16.739999999999998</v>
      </c>
      <c r="AJ804" s="1" t="s">
        <v>703</v>
      </c>
      <c r="AK804" s="19">
        <v>48.3</v>
      </c>
      <c r="AL804" s="19">
        <v>24.3</v>
      </c>
      <c r="AN804" s="3">
        <v>1992</v>
      </c>
      <c r="AQ804">
        <v>80504</v>
      </c>
      <c r="AR804" s="1" t="s">
        <v>4604</v>
      </c>
    </row>
    <row r="805" spans="1:44" x14ac:dyDescent="0.25">
      <c r="A805" s="1">
        <v>1457</v>
      </c>
      <c r="B805" s="1" t="s">
        <v>855</v>
      </c>
      <c r="C805" s="1">
        <v>102</v>
      </c>
      <c r="D805" s="1" t="s">
        <v>5633</v>
      </c>
      <c r="F805" s="1" t="s">
        <v>445</v>
      </c>
      <c r="G805" s="1">
        <v>4</v>
      </c>
      <c r="H805" s="1">
        <v>38</v>
      </c>
      <c r="I805" s="1">
        <v>22.8</v>
      </c>
      <c r="J805" s="1">
        <v>24.5</v>
      </c>
      <c r="K805" s="3">
        <v>1128</v>
      </c>
      <c r="L805" s="1">
        <v>1</v>
      </c>
      <c r="N805" s="1">
        <v>566</v>
      </c>
      <c r="O805" s="1">
        <v>194.21</v>
      </c>
      <c r="P805" s="1">
        <v>11</v>
      </c>
      <c r="Q805" s="1">
        <v>29.57</v>
      </c>
      <c r="R805" s="1">
        <v>21.07</v>
      </c>
      <c r="AJ805" s="1" t="s">
        <v>703</v>
      </c>
      <c r="AK805" s="19">
        <v>48.3</v>
      </c>
      <c r="AL805" s="19">
        <v>24.3</v>
      </c>
      <c r="AN805" s="3">
        <v>1992</v>
      </c>
      <c r="AO805" s="1">
        <v>3</v>
      </c>
      <c r="AQ805">
        <v>80504</v>
      </c>
      <c r="AR805" s="1" t="s">
        <v>4604</v>
      </c>
    </row>
    <row r="806" spans="1:44" x14ac:dyDescent="0.25">
      <c r="A806" s="1">
        <v>1458</v>
      </c>
      <c r="B806" s="1" t="s">
        <v>855</v>
      </c>
      <c r="C806" s="1">
        <v>102</v>
      </c>
      <c r="D806" s="1" t="s">
        <v>6194</v>
      </c>
      <c r="F806" s="1" t="s">
        <v>445</v>
      </c>
      <c r="G806" s="1">
        <v>3</v>
      </c>
      <c r="H806" s="1">
        <v>82</v>
      </c>
      <c r="I806" s="1">
        <v>35.9</v>
      </c>
      <c r="J806" s="1">
        <v>48</v>
      </c>
      <c r="K806" s="3">
        <v>401</v>
      </c>
      <c r="L806" s="1">
        <v>0.8</v>
      </c>
      <c r="N806" s="1">
        <v>742</v>
      </c>
      <c r="O806" s="1">
        <v>281</v>
      </c>
      <c r="Q806" s="1">
        <v>14.84</v>
      </c>
      <c r="R806" s="1">
        <v>11.872</v>
      </c>
      <c r="AJ806" s="1" t="s">
        <v>703</v>
      </c>
      <c r="AK806" s="19">
        <v>48.3</v>
      </c>
      <c r="AL806" s="19">
        <v>24.3</v>
      </c>
      <c r="AN806" s="3">
        <v>1992</v>
      </c>
      <c r="AO806" s="1">
        <v>3</v>
      </c>
      <c r="AQ806">
        <v>80504</v>
      </c>
      <c r="AR806" s="1" t="s">
        <v>4604</v>
      </c>
    </row>
    <row r="807" spans="1:44" x14ac:dyDescent="0.25">
      <c r="A807" s="1">
        <v>1459</v>
      </c>
      <c r="B807" s="1" t="s">
        <v>855</v>
      </c>
      <c r="C807" s="1">
        <v>102</v>
      </c>
      <c r="D807" s="1" t="s">
        <v>6394</v>
      </c>
      <c r="F807" s="1" t="s">
        <v>445</v>
      </c>
      <c r="G807" s="1">
        <v>3</v>
      </c>
      <c r="H807" s="1">
        <v>70</v>
      </c>
      <c r="I807" s="1">
        <v>32.6</v>
      </c>
      <c r="J807" s="1">
        <v>34.6</v>
      </c>
      <c r="K807" s="3">
        <v>512</v>
      </c>
      <c r="L807" s="1">
        <v>0.7</v>
      </c>
      <c r="N807" s="1">
        <v>682</v>
      </c>
      <c r="O807" s="1">
        <v>245</v>
      </c>
      <c r="Q807" s="1">
        <v>13.64</v>
      </c>
      <c r="R807" s="1">
        <v>7.5019999999999998</v>
      </c>
      <c r="AJ807" s="1" t="s">
        <v>703</v>
      </c>
      <c r="AK807" s="19">
        <v>48.3</v>
      </c>
      <c r="AL807" s="19">
        <v>24.3</v>
      </c>
      <c r="AN807" s="3">
        <v>1992</v>
      </c>
      <c r="AO807" s="1">
        <v>3</v>
      </c>
      <c r="AQ807">
        <v>80504</v>
      </c>
      <c r="AR807" s="1" t="s">
        <v>4604</v>
      </c>
    </row>
    <row r="808" spans="1:44" x14ac:dyDescent="0.25">
      <c r="A808" s="1">
        <v>1460</v>
      </c>
      <c r="B808" s="1" t="s">
        <v>855</v>
      </c>
      <c r="C808" s="1">
        <v>102</v>
      </c>
      <c r="D808" s="1" t="s">
        <v>5633</v>
      </c>
      <c r="F808" s="1" t="s">
        <v>445</v>
      </c>
      <c r="G808" s="1">
        <v>3</v>
      </c>
      <c r="H808" s="1">
        <v>45</v>
      </c>
      <c r="I808" s="1">
        <v>25.3</v>
      </c>
      <c r="J808" s="1">
        <v>26.6</v>
      </c>
      <c r="K808" s="3">
        <v>1049</v>
      </c>
      <c r="L808" s="1">
        <v>0.8</v>
      </c>
      <c r="N808" s="1">
        <v>537</v>
      </c>
      <c r="O808" s="1">
        <v>178</v>
      </c>
      <c r="P808" s="1">
        <v>12.23</v>
      </c>
      <c r="Q808" s="1">
        <v>16.11</v>
      </c>
      <c r="R808" s="1">
        <v>12.351000000000001</v>
      </c>
      <c r="AJ808" s="1" t="s">
        <v>703</v>
      </c>
      <c r="AK808" s="19">
        <v>48.3</v>
      </c>
      <c r="AL808" s="19">
        <v>24.3</v>
      </c>
      <c r="AN808" s="3">
        <v>1992</v>
      </c>
      <c r="AO808" s="1">
        <v>3</v>
      </c>
      <c r="AQ808">
        <v>80504</v>
      </c>
      <c r="AR808" s="1" t="s">
        <v>4604</v>
      </c>
    </row>
    <row r="809" spans="1:44" x14ac:dyDescent="0.25">
      <c r="A809" s="1">
        <v>1461</v>
      </c>
      <c r="B809" s="1" t="s">
        <v>855</v>
      </c>
      <c r="C809" s="1">
        <v>102</v>
      </c>
      <c r="D809" s="1" t="s">
        <v>6396</v>
      </c>
      <c r="F809" s="1" t="s">
        <v>445</v>
      </c>
      <c r="G809" s="1">
        <v>5</v>
      </c>
      <c r="H809" s="1">
        <v>82</v>
      </c>
      <c r="I809" s="1">
        <v>30.9</v>
      </c>
      <c r="J809" s="1">
        <v>33.200000000000003</v>
      </c>
      <c r="K809" s="3">
        <v>560</v>
      </c>
      <c r="L809" s="1">
        <v>0.7</v>
      </c>
      <c r="N809" s="1">
        <v>679</v>
      </c>
      <c r="O809" s="1">
        <v>257</v>
      </c>
      <c r="Q809" s="1">
        <v>20.37</v>
      </c>
      <c r="R809" s="1">
        <v>16.975000000000001</v>
      </c>
      <c r="AJ809" s="1" t="s">
        <v>703</v>
      </c>
      <c r="AK809" s="19">
        <v>48.3</v>
      </c>
      <c r="AL809" s="19">
        <v>24.3</v>
      </c>
      <c r="AN809" s="3">
        <v>1992</v>
      </c>
      <c r="AO809" s="1">
        <v>3</v>
      </c>
      <c r="AQ809">
        <v>80504</v>
      </c>
      <c r="AR809" s="1" t="s">
        <v>4604</v>
      </c>
    </row>
    <row r="810" spans="1:44" x14ac:dyDescent="0.25">
      <c r="A810" s="1">
        <v>1462</v>
      </c>
      <c r="B810" s="1" t="s">
        <v>855</v>
      </c>
      <c r="C810" s="1">
        <v>102</v>
      </c>
      <c r="D810" s="1" t="s">
        <v>6196</v>
      </c>
      <c r="F810" s="1" t="s">
        <v>445</v>
      </c>
      <c r="G810" s="1">
        <v>4</v>
      </c>
      <c r="H810" s="1">
        <v>68</v>
      </c>
      <c r="I810" s="1">
        <v>29</v>
      </c>
      <c r="J810" s="1">
        <v>32</v>
      </c>
      <c r="K810" s="3">
        <v>781</v>
      </c>
      <c r="L810" s="1">
        <v>0.9</v>
      </c>
      <c r="N810" s="1">
        <v>741</v>
      </c>
      <c r="O810" s="1">
        <v>264</v>
      </c>
      <c r="Q810" s="1">
        <v>14.82</v>
      </c>
      <c r="R810" s="1">
        <v>10.374000000000001</v>
      </c>
      <c r="AJ810" s="1" t="s">
        <v>703</v>
      </c>
      <c r="AK810" s="19">
        <v>48.3</v>
      </c>
      <c r="AL810" s="19">
        <v>24.3</v>
      </c>
      <c r="AN810" s="3">
        <v>1992</v>
      </c>
      <c r="AO810" s="1">
        <v>3</v>
      </c>
      <c r="AQ810">
        <v>80504</v>
      </c>
      <c r="AR810" s="1" t="s">
        <v>4604</v>
      </c>
    </row>
    <row r="811" spans="1:44" x14ac:dyDescent="0.25">
      <c r="A811" s="1">
        <v>1463</v>
      </c>
      <c r="B811" s="1" t="s">
        <v>855</v>
      </c>
      <c r="C811" s="1">
        <v>102</v>
      </c>
      <c r="D811" s="1" t="s">
        <v>6194</v>
      </c>
      <c r="F811" s="1" t="s">
        <v>445</v>
      </c>
      <c r="G811" s="1">
        <v>4</v>
      </c>
      <c r="H811" s="1">
        <v>32</v>
      </c>
      <c r="I811" s="1">
        <v>18.399999999999999</v>
      </c>
      <c r="J811" s="1">
        <v>17</v>
      </c>
      <c r="K811" s="3">
        <v>1971</v>
      </c>
      <c r="L811" s="1">
        <v>0.7</v>
      </c>
      <c r="N811" s="1">
        <v>338</v>
      </c>
      <c r="O811" s="1">
        <v>110</v>
      </c>
      <c r="Q811" s="1">
        <v>23.66</v>
      </c>
      <c r="R811" s="1">
        <v>15.548</v>
      </c>
      <c r="AJ811" s="1" t="s">
        <v>703</v>
      </c>
      <c r="AK811" s="19">
        <v>48.3</v>
      </c>
      <c r="AL811" s="19">
        <v>24.3</v>
      </c>
      <c r="AN811" s="3">
        <v>1992</v>
      </c>
      <c r="AQ811">
        <v>80504</v>
      </c>
      <c r="AR811" s="1" t="s">
        <v>4604</v>
      </c>
    </row>
    <row r="812" spans="1:44" x14ac:dyDescent="0.25">
      <c r="A812" s="1">
        <v>1464</v>
      </c>
      <c r="B812" s="1" t="s">
        <v>855</v>
      </c>
      <c r="C812" s="1">
        <v>102</v>
      </c>
      <c r="D812" s="1" t="s">
        <v>5633</v>
      </c>
      <c r="F812" s="1" t="s">
        <v>445</v>
      </c>
      <c r="G812" s="1">
        <v>4</v>
      </c>
      <c r="H812" s="1">
        <v>32</v>
      </c>
      <c r="I812" s="1">
        <v>17.8</v>
      </c>
      <c r="J812" s="1">
        <v>15.5</v>
      </c>
      <c r="K812" s="3">
        <v>2596</v>
      </c>
      <c r="L812" s="1">
        <v>0.8</v>
      </c>
      <c r="N812" s="1">
        <v>307</v>
      </c>
      <c r="O812" s="1">
        <v>101</v>
      </c>
      <c r="Q812" s="1">
        <v>21.7</v>
      </c>
      <c r="R812" s="1">
        <v>18.91</v>
      </c>
      <c r="AJ812" s="1" t="s">
        <v>703</v>
      </c>
      <c r="AK812" s="19">
        <v>48.3</v>
      </c>
      <c r="AL812" s="19">
        <v>24.3</v>
      </c>
      <c r="AN812" s="3">
        <v>1992</v>
      </c>
      <c r="AO812" s="1">
        <v>3</v>
      </c>
      <c r="AQ812">
        <v>80504</v>
      </c>
      <c r="AR812" s="1" t="s">
        <v>4604</v>
      </c>
    </row>
    <row r="813" spans="1:44" x14ac:dyDescent="0.25">
      <c r="A813" s="1">
        <v>1465</v>
      </c>
      <c r="B813" s="1" t="s">
        <v>855</v>
      </c>
      <c r="C813" s="1">
        <v>102</v>
      </c>
      <c r="D813" s="1" t="s">
        <v>5633</v>
      </c>
      <c r="F813" s="1" t="s">
        <v>445</v>
      </c>
      <c r="G813" s="1">
        <v>6</v>
      </c>
      <c r="H813" s="1">
        <v>16</v>
      </c>
      <c r="I813" s="1">
        <v>6.3</v>
      </c>
      <c r="J813" s="1">
        <v>7.6</v>
      </c>
      <c r="K813" s="3">
        <v>3400</v>
      </c>
      <c r="L813" s="1">
        <v>0.65</v>
      </c>
      <c r="N813" s="1">
        <v>32.1</v>
      </c>
      <c r="O813" s="1">
        <v>11</v>
      </c>
      <c r="Q813" s="1">
        <v>12.48</v>
      </c>
      <c r="R813" s="1">
        <v>11.295999999999999</v>
      </c>
      <c r="AJ813" s="1" t="s">
        <v>703</v>
      </c>
      <c r="AK813" s="19">
        <v>48.3</v>
      </c>
      <c r="AL813" s="19">
        <v>24.3</v>
      </c>
      <c r="AN813" s="3">
        <v>1992</v>
      </c>
      <c r="AO813" s="1">
        <v>3</v>
      </c>
      <c r="AQ813">
        <v>80504</v>
      </c>
      <c r="AR813" s="1" t="s">
        <v>4604</v>
      </c>
    </row>
    <row r="814" spans="1:44" x14ac:dyDescent="0.25">
      <c r="A814" s="1">
        <v>1466</v>
      </c>
      <c r="B814" s="1" t="s">
        <v>855</v>
      </c>
      <c r="C814" s="1">
        <v>102</v>
      </c>
      <c r="D814" s="1" t="s">
        <v>6396</v>
      </c>
      <c r="F814" s="1" t="s">
        <v>445</v>
      </c>
      <c r="G814" s="1">
        <v>6</v>
      </c>
      <c r="H814" s="1">
        <v>28</v>
      </c>
      <c r="I814" s="1">
        <v>11.9</v>
      </c>
      <c r="J814" s="1">
        <v>10.8</v>
      </c>
      <c r="K814" s="3">
        <v>3850</v>
      </c>
      <c r="L814" s="1">
        <v>1</v>
      </c>
      <c r="N814" s="1">
        <v>219</v>
      </c>
      <c r="O814" s="1">
        <v>71</v>
      </c>
      <c r="Q814" s="1">
        <v>15.33</v>
      </c>
      <c r="R814" s="1">
        <v>11.606999999999999</v>
      </c>
      <c r="AJ814" s="1" t="s">
        <v>703</v>
      </c>
      <c r="AK814" s="19">
        <v>48.3</v>
      </c>
      <c r="AL814" s="19">
        <v>24.3</v>
      </c>
      <c r="AN814" s="3">
        <v>1992</v>
      </c>
      <c r="AO814" s="1">
        <v>3</v>
      </c>
      <c r="AQ814">
        <v>80504</v>
      </c>
      <c r="AR814" s="1" t="s">
        <v>4604</v>
      </c>
    </row>
    <row r="815" spans="1:44" x14ac:dyDescent="0.25">
      <c r="A815" s="1">
        <v>1467</v>
      </c>
      <c r="B815" s="1" t="s">
        <v>855</v>
      </c>
      <c r="C815" s="1">
        <v>102</v>
      </c>
      <c r="D815" s="1" t="s">
        <v>6396</v>
      </c>
      <c r="F815" s="1" t="s">
        <v>445</v>
      </c>
      <c r="G815" s="1">
        <v>8</v>
      </c>
      <c r="H815" s="1">
        <v>33</v>
      </c>
      <c r="I815" s="1">
        <v>9.6</v>
      </c>
      <c r="J815" s="1">
        <v>10.1</v>
      </c>
      <c r="K815" s="3">
        <v>4980</v>
      </c>
      <c r="L815" s="1">
        <v>1.37</v>
      </c>
      <c r="M815" s="1">
        <v>41.18</v>
      </c>
      <c r="N815" s="1">
        <v>245</v>
      </c>
      <c r="O815" s="1">
        <v>61</v>
      </c>
      <c r="Q815" s="1">
        <v>18.7</v>
      </c>
      <c r="R815" s="1">
        <v>14.398999999999999</v>
      </c>
      <c r="AJ815" s="1" t="s">
        <v>703</v>
      </c>
      <c r="AK815" s="19">
        <v>48.3</v>
      </c>
      <c r="AL815" s="19">
        <v>24.3</v>
      </c>
      <c r="AN815" s="3">
        <v>1992</v>
      </c>
      <c r="AO815" s="1">
        <v>3</v>
      </c>
      <c r="AQ815">
        <v>80504</v>
      </c>
      <c r="AR815" s="1" t="s">
        <v>4604</v>
      </c>
    </row>
    <row r="816" spans="1:44" x14ac:dyDescent="0.25">
      <c r="A816" s="1">
        <v>1468</v>
      </c>
      <c r="B816" s="1" t="s">
        <v>855</v>
      </c>
      <c r="C816" s="1">
        <v>102</v>
      </c>
      <c r="D816" s="1" t="s">
        <v>6036</v>
      </c>
      <c r="F816" s="1" t="s">
        <v>445</v>
      </c>
      <c r="G816" s="1">
        <v>8</v>
      </c>
      <c r="H816" s="1">
        <v>30</v>
      </c>
      <c r="I816" s="1">
        <v>7.9</v>
      </c>
      <c r="J816" s="1">
        <v>8.3000000000000007</v>
      </c>
      <c r="K816" s="3">
        <v>5400</v>
      </c>
      <c r="L816" s="1">
        <v>1.4</v>
      </c>
      <c r="N816" s="1">
        <v>161</v>
      </c>
      <c r="O816" s="1">
        <v>53</v>
      </c>
      <c r="Q816" s="1">
        <v>19.440000000000001</v>
      </c>
      <c r="R816" s="1">
        <v>12.798</v>
      </c>
      <c r="AJ816" s="1" t="s">
        <v>703</v>
      </c>
      <c r="AK816" s="19">
        <v>48.3</v>
      </c>
      <c r="AL816" s="19">
        <v>24.3</v>
      </c>
      <c r="AN816" s="3">
        <v>1992</v>
      </c>
      <c r="AO816" s="1">
        <v>3</v>
      </c>
      <c r="AQ816">
        <v>80504</v>
      </c>
      <c r="AR816" s="1" t="s">
        <v>4604</v>
      </c>
    </row>
    <row r="817" spans="1:50" x14ac:dyDescent="0.25">
      <c r="A817" s="1">
        <v>1469</v>
      </c>
      <c r="B817" s="1" t="s">
        <v>855</v>
      </c>
      <c r="C817" s="1">
        <v>102</v>
      </c>
      <c r="D817" s="1" t="s">
        <v>6314</v>
      </c>
      <c r="F817" s="1" t="s">
        <v>445</v>
      </c>
      <c r="G817" s="1">
        <v>3</v>
      </c>
      <c r="H817" s="1">
        <v>104</v>
      </c>
      <c r="I817" s="1">
        <v>38.6</v>
      </c>
      <c r="J817" s="1">
        <v>46.4</v>
      </c>
      <c r="K817" s="3">
        <v>242</v>
      </c>
      <c r="L817" s="1">
        <v>0.6</v>
      </c>
      <c r="N817" s="1">
        <v>556</v>
      </c>
      <c r="O817" s="1">
        <v>234</v>
      </c>
      <c r="Q817" s="1">
        <v>27.8</v>
      </c>
      <c r="R817" s="1">
        <v>19.46</v>
      </c>
      <c r="AJ817" s="1" t="s">
        <v>703</v>
      </c>
      <c r="AK817" s="19">
        <v>48.3</v>
      </c>
      <c r="AL817" s="19">
        <v>24.3</v>
      </c>
      <c r="AN817" s="3">
        <v>1992</v>
      </c>
      <c r="AO817" s="1">
        <v>2</v>
      </c>
      <c r="AQ817">
        <v>80504</v>
      </c>
      <c r="AR817" s="1" t="s">
        <v>4604</v>
      </c>
    </row>
    <row r="818" spans="1:50" x14ac:dyDescent="0.25">
      <c r="A818" s="1">
        <v>1470</v>
      </c>
      <c r="B818" s="1" t="s">
        <v>855</v>
      </c>
      <c r="C818" s="1">
        <v>102</v>
      </c>
      <c r="D818" s="1" t="s">
        <v>6240</v>
      </c>
      <c r="F818" s="1" t="s">
        <v>445</v>
      </c>
      <c r="G818" s="1">
        <v>7</v>
      </c>
      <c r="H818" s="1">
        <v>20</v>
      </c>
      <c r="I818" s="1">
        <v>7.8</v>
      </c>
      <c r="J818" s="1">
        <v>6.7</v>
      </c>
      <c r="K818" s="3">
        <v>5587</v>
      </c>
      <c r="L818" s="1">
        <v>0.7</v>
      </c>
      <c r="N818" s="1">
        <v>63</v>
      </c>
      <c r="O818" s="1">
        <v>21</v>
      </c>
      <c r="Q818" s="1">
        <v>7.56</v>
      </c>
      <c r="R818" s="1">
        <v>7.3710000000000004</v>
      </c>
      <c r="AJ818" s="1" t="s">
        <v>703</v>
      </c>
      <c r="AK818" s="19">
        <v>48.3</v>
      </c>
      <c r="AL818" s="19">
        <v>24.3</v>
      </c>
      <c r="AN818" s="3">
        <v>1992</v>
      </c>
      <c r="AO818" s="1">
        <v>5</v>
      </c>
      <c r="AQ818">
        <v>80504</v>
      </c>
      <c r="AR818" s="1" t="s">
        <v>4604</v>
      </c>
    </row>
    <row r="819" spans="1:50" x14ac:dyDescent="0.25">
      <c r="A819" s="1">
        <v>1471</v>
      </c>
      <c r="B819" s="1" t="s">
        <v>855</v>
      </c>
      <c r="C819" s="1">
        <v>102</v>
      </c>
      <c r="D819" s="1" t="s">
        <v>5633</v>
      </c>
      <c r="F819" s="1" t="s">
        <v>445</v>
      </c>
      <c r="G819" s="1">
        <v>6</v>
      </c>
      <c r="H819" s="1">
        <v>33</v>
      </c>
      <c r="I819" s="1">
        <v>12.2</v>
      </c>
      <c r="J819" s="1">
        <v>10.4</v>
      </c>
      <c r="K819" s="3">
        <v>3248</v>
      </c>
      <c r="L819" s="1">
        <v>0.8</v>
      </c>
      <c r="N819" s="1">
        <v>196</v>
      </c>
      <c r="O819" s="1">
        <v>63</v>
      </c>
      <c r="Q819" s="1">
        <v>11.76</v>
      </c>
      <c r="R819" s="1">
        <v>11.564</v>
      </c>
      <c r="AJ819" s="1" t="s">
        <v>703</v>
      </c>
      <c r="AK819" s="19">
        <v>48.3</v>
      </c>
      <c r="AL819" s="19">
        <v>24.3</v>
      </c>
      <c r="AN819" s="3">
        <v>1992</v>
      </c>
      <c r="AQ819">
        <v>80504</v>
      </c>
      <c r="AR819" s="1" t="s">
        <v>4604</v>
      </c>
    </row>
    <row r="820" spans="1:50" x14ac:dyDescent="0.25">
      <c r="A820" s="1">
        <v>1472</v>
      </c>
      <c r="B820" s="1" t="s">
        <v>855</v>
      </c>
      <c r="C820" s="1">
        <v>102</v>
      </c>
      <c r="D820" s="1" t="s">
        <v>5633</v>
      </c>
      <c r="F820" s="1" t="s">
        <v>445</v>
      </c>
      <c r="G820" s="1">
        <v>6</v>
      </c>
      <c r="H820" s="1">
        <v>35</v>
      </c>
      <c r="I820" s="1">
        <v>13.9</v>
      </c>
      <c r="J820" s="1">
        <v>13.3</v>
      </c>
      <c r="K820" s="3">
        <v>2065</v>
      </c>
      <c r="L820" s="1">
        <v>0.7</v>
      </c>
      <c r="N820" s="1">
        <v>212</v>
      </c>
      <c r="O820" s="1">
        <v>69</v>
      </c>
      <c r="Q820" s="1">
        <v>10.6</v>
      </c>
      <c r="R820" s="1">
        <v>7.2080000000000002</v>
      </c>
      <c r="AJ820" s="1" t="s">
        <v>703</v>
      </c>
      <c r="AK820" s="19">
        <v>48.3</v>
      </c>
      <c r="AL820" s="19">
        <v>24.3</v>
      </c>
      <c r="AN820" s="3">
        <v>1992</v>
      </c>
      <c r="AO820" s="1">
        <v>4</v>
      </c>
      <c r="AQ820">
        <v>80504</v>
      </c>
      <c r="AR820" s="1" t="s">
        <v>4604</v>
      </c>
    </row>
    <row r="821" spans="1:50" x14ac:dyDescent="0.25">
      <c r="A821" s="1">
        <v>1473</v>
      </c>
      <c r="B821" s="1" t="s">
        <v>855</v>
      </c>
      <c r="C821" s="1">
        <v>102</v>
      </c>
      <c r="D821" s="1" t="s">
        <v>6036</v>
      </c>
      <c r="F821" s="1" t="s">
        <v>445</v>
      </c>
      <c r="G821" s="1">
        <v>9</v>
      </c>
      <c r="H821" s="1">
        <v>17</v>
      </c>
      <c r="I821" s="1">
        <v>3.8</v>
      </c>
      <c r="J821" s="1">
        <v>4.3</v>
      </c>
      <c r="K821" s="3">
        <v>7420</v>
      </c>
      <c r="L821" s="1">
        <v>0.8</v>
      </c>
      <c r="N821" s="1">
        <v>27.4</v>
      </c>
      <c r="O821" s="1">
        <v>9</v>
      </c>
      <c r="Q821" s="1">
        <v>6.21</v>
      </c>
      <c r="R821" s="1">
        <v>6.9119999999999999</v>
      </c>
      <c r="AJ821" s="1" t="s">
        <v>703</v>
      </c>
      <c r="AK821" s="19">
        <v>48.3</v>
      </c>
      <c r="AL821" s="19">
        <v>24.3</v>
      </c>
      <c r="AN821" s="3">
        <v>1992</v>
      </c>
      <c r="AO821" s="1">
        <v>3</v>
      </c>
      <c r="AQ821">
        <v>80504</v>
      </c>
      <c r="AR821" s="1" t="s">
        <v>4604</v>
      </c>
    </row>
    <row r="822" spans="1:50" x14ac:dyDescent="0.25">
      <c r="A822" s="1">
        <v>1474</v>
      </c>
      <c r="B822" s="1" t="s">
        <v>855</v>
      </c>
      <c r="C822" s="1">
        <v>102</v>
      </c>
      <c r="D822" s="1" t="s">
        <v>6196</v>
      </c>
      <c r="F822" s="1" t="s">
        <v>445</v>
      </c>
      <c r="G822" s="1">
        <v>6</v>
      </c>
      <c r="H822" s="1">
        <v>26</v>
      </c>
      <c r="I822" s="1">
        <v>10.6</v>
      </c>
      <c r="J822" s="1">
        <v>10.8</v>
      </c>
      <c r="K822" s="3">
        <v>2653</v>
      </c>
      <c r="L822" s="1">
        <v>0.8</v>
      </c>
      <c r="N822" s="1">
        <v>140.1</v>
      </c>
      <c r="O822" s="1">
        <v>46</v>
      </c>
      <c r="Q822" s="1">
        <v>12.78</v>
      </c>
      <c r="R822" s="1">
        <v>11.076000000000001</v>
      </c>
      <c r="AJ822" s="1" t="s">
        <v>703</v>
      </c>
      <c r="AK822" s="19">
        <v>48.3</v>
      </c>
      <c r="AL822" s="19">
        <v>24.3</v>
      </c>
      <c r="AN822" s="3">
        <v>1992</v>
      </c>
      <c r="AO822" s="1">
        <v>4</v>
      </c>
      <c r="AQ822">
        <v>80504</v>
      </c>
      <c r="AR822" s="1" t="s">
        <v>4604</v>
      </c>
    </row>
    <row r="823" spans="1:50" x14ac:dyDescent="0.25">
      <c r="A823" s="1">
        <v>1475</v>
      </c>
      <c r="B823" s="1" t="s">
        <v>855</v>
      </c>
      <c r="C823" s="1">
        <v>102</v>
      </c>
      <c r="D823" s="1" t="s">
        <v>5633</v>
      </c>
      <c r="F823" s="1" t="s">
        <v>445</v>
      </c>
      <c r="G823" s="1">
        <v>5</v>
      </c>
      <c r="H823" s="1">
        <v>33</v>
      </c>
      <c r="I823" s="1">
        <v>16.3</v>
      </c>
      <c r="J823" s="1">
        <v>13.8</v>
      </c>
      <c r="K823" s="3">
        <v>2900</v>
      </c>
      <c r="L823" s="1">
        <v>0.9</v>
      </c>
      <c r="N823" s="1">
        <v>371</v>
      </c>
      <c r="O823" s="1">
        <v>122</v>
      </c>
      <c r="Q823" s="1">
        <v>18.7</v>
      </c>
      <c r="R823" s="1">
        <v>13.09</v>
      </c>
      <c r="AJ823" s="1" t="s">
        <v>703</v>
      </c>
      <c r="AK823" s="19">
        <v>48.3</v>
      </c>
      <c r="AL823" s="19">
        <v>24.3</v>
      </c>
      <c r="AN823" s="3">
        <v>1992</v>
      </c>
      <c r="AO823" s="1">
        <v>4</v>
      </c>
      <c r="AQ823">
        <v>80504</v>
      </c>
      <c r="AR823" s="1" t="s">
        <v>4604</v>
      </c>
      <c r="AU823" s="32"/>
      <c r="AV823" s="32"/>
      <c r="AW823" s="32"/>
      <c r="AX823" s="32"/>
    </row>
    <row r="824" spans="1:50" x14ac:dyDescent="0.25">
      <c r="A824" s="1">
        <v>1476</v>
      </c>
      <c r="B824" s="1" t="s">
        <v>855</v>
      </c>
      <c r="C824" s="1">
        <v>102</v>
      </c>
      <c r="D824" s="1" t="s">
        <v>6396</v>
      </c>
      <c r="F824" s="1" t="s">
        <v>445</v>
      </c>
      <c r="G824" s="1">
        <v>5</v>
      </c>
      <c r="H824" s="1">
        <v>35</v>
      </c>
      <c r="I824" s="1">
        <v>17.2</v>
      </c>
      <c r="J824" s="1">
        <v>14.7</v>
      </c>
      <c r="K824" s="3">
        <v>3360</v>
      </c>
      <c r="L824" s="1">
        <v>1.1000000000000001</v>
      </c>
      <c r="N824" s="1">
        <v>409</v>
      </c>
      <c r="O824" s="1">
        <v>136</v>
      </c>
      <c r="Q824" s="1">
        <v>12.57</v>
      </c>
      <c r="R824" s="1">
        <v>12.57</v>
      </c>
      <c r="AJ824" s="1" t="s">
        <v>703</v>
      </c>
      <c r="AK824" s="19">
        <v>48.3</v>
      </c>
      <c r="AL824" s="19">
        <v>24.3</v>
      </c>
      <c r="AN824" s="3">
        <v>1992</v>
      </c>
      <c r="AO824" s="1">
        <v>4</v>
      </c>
      <c r="AQ824">
        <v>80504</v>
      </c>
      <c r="AR824" s="1" t="s">
        <v>4604</v>
      </c>
    </row>
    <row r="825" spans="1:50" x14ac:dyDescent="0.25">
      <c r="A825" s="1">
        <v>1477</v>
      </c>
      <c r="B825" s="1" t="s">
        <v>855</v>
      </c>
      <c r="C825" s="1">
        <v>102</v>
      </c>
      <c r="D825" s="1" t="s">
        <v>5633</v>
      </c>
      <c r="F825" s="1" t="s">
        <v>445</v>
      </c>
      <c r="G825" s="1">
        <v>6</v>
      </c>
      <c r="H825" s="1">
        <v>31</v>
      </c>
      <c r="I825" s="1">
        <v>12.2</v>
      </c>
      <c r="J825" s="1">
        <v>12.2</v>
      </c>
      <c r="K825" s="3">
        <v>3046</v>
      </c>
      <c r="L825" s="1">
        <v>0.98</v>
      </c>
      <c r="N825" s="1">
        <v>206.4</v>
      </c>
      <c r="O825" s="1">
        <v>67</v>
      </c>
      <c r="Q825" s="1">
        <v>14.49</v>
      </c>
      <c r="R825" s="1">
        <v>13.247999999999999</v>
      </c>
      <c r="AJ825" s="1" t="s">
        <v>703</v>
      </c>
      <c r="AK825" s="19">
        <v>48.3</v>
      </c>
      <c r="AL825" s="19">
        <v>24.3</v>
      </c>
      <c r="AN825" s="3">
        <v>1992</v>
      </c>
      <c r="AO825" s="1">
        <v>4</v>
      </c>
      <c r="AQ825">
        <v>80504</v>
      </c>
      <c r="AR825" s="1" t="s">
        <v>4604</v>
      </c>
    </row>
    <row r="826" spans="1:50" x14ac:dyDescent="0.25">
      <c r="A826" s="1">
        <v>1478</v>
      </c>
      <c r="B826" s="1" t="s">
        <v>855</v>
      </c>
      <c r="C826" s="1">
        <v>102</v>
      </c>
      <c r="D826" s="1" t="s">
        <v>5633</v>
      </c>
      <c r="F826" s="1" t="s">
        <v>445</v>
      </c>
      <c r="G826" s="1">
        <v>6</v>
      </c>
      <c r="H826" s="1">
        <v>12</v>
      </c>
      <c r="I826" s="1">
        <v>5.0999999999999996</v>
      </c>
      <c r="J826" s="1">
        <v>6</v>
      </c>
      <c r="K826" s="3">
        <v>2650</v>
      </c>
      <c r="L826" s="1">
        <v>0.5</v>
      </c>
      <c r="N826" s="1">
        <v>23</v>
      </c>
      <c r="O826" s="1">
        <v>8</v>
      </c>
      <c r="Q826" s="1">
        <v>4.83</v>
      </c>
      <c r="R826" s="1">
        <v>9.3840000000000003</v>
      </c>
      <c r="AJ826" s="1" t="s">
        <v>703</v>
      </c>
      <c r="AK826" s="19">
        <v>48.3</v>
      </c>
      <c r="AL826" s="19">
        <v>24.3</v>
      </c>
      <c r="AN826" s="3">
        <v>1992</v>
      </c>
      <c r="AQ826">
        <v>80504</v>
      </c>
      <c r="AR826" s="1" t="s">
        <v>4604</v>
      </c>
      <c r="AU826" s="32"/>
      <c r="AV826" s="32"/>
      <c r="AW826" s="32"/>
      <c r="AX826" s="32"/>
    </row>
    <row r="827" spans="1:50" x14ac:dyDescent="0.25">
      <c r="A827" s="1">
        <v>1479</v>
      </c>
      <c r="B827" s="1" t="s">
        <v>855</v>
      </c>
      <c r="C827" s="1">
        <v>102</v>
      </c>
      <c r="D827" s="1" t="s">
        <v>6396</v>
      </c>
      <c r="F827" s="1" t="s">
        <v>445</v>
      </c>
      <c r="G827" s="1">
        <v>7</v>
      </c>
      <c r="H827" s="1">
        <v>19</v>
      </c>
      <c r="I827" s="1">
        <v>6.2</v>
      </c>
      <c r="J827" s="1">
        <v>6.9</v>
      </c>
      <c r="K827" s="3">
        <v>4850</v>
      </c>
      <c r="L827" s="1">
        <v>0.8</v>
      </c>
      <c r="N827" s="1">
        <v>51.7</v>
      </c>
      <c r="O827" s="1">
        <v>17</v>
      </c>
      <c r="Q827" s="1">
        <v>8.32</v>
      </c>
      <c r="R827" s="1">
        <v>13.416</v>
      </c>
      <c r="AJ827" s="1" t="s">
        <v>703</v>
      </c>
      <c r="AK827" s="19">
        <v>48.3</v>
      </c>
      <c r="AL827" s="19">
        <v>24.3</v>
      </c>
      <c r="AN827" s="3">
        <v>1992</v>
      </c>
      <c r="AO827" s="1">
        <v>15</v>
      </c>
      <c r="AQ827">
        <v>80504</v>
      </c>
      <c r="AR827" s="1" t="s">
        <v>4604</v>
      </c>
    </row>
    <row r="828" spans="1:50" x14ac:dyDescent="0.25">
      <c r="A828" s="1">
        <v>1480</v>
      </c>
      <c r="B828" s="1" t="s">
        <v>855</v>
      </c>
      <c r="C828" s="1">
        <v>102</v>
      </c>
      <c r="D828" s="1" t="s">
        <v>5633</v>
      </c>
      <c r="F828" s="1" t="s">
        <v>859</v>
      </c>
      <c r="G828" s="1">
        <v>8</v>
      </c>
      <c r="H828" s="1">
        <v>11</v>
      </c>
      <c r="I828" s="1">
        <v>3.1</v>
      </c>
      <c r="J828" s="1">
        <v>3.6</v>
      </c>
      <c r="K828" s="3">
        <v>2600</v>
      </c>
      <c r="L828" s="1">
        <v>0.4</v>
      </c>
      <c r="N828" s="1">
        <v>9</v>
      </c>
      <c r="O828" s="1">
        <v>3.0300000000000002</v>
      </c>
      <c r="P828" s="1">
        <v>0.54</v>
      </c>
      <c r="Q828" s="1">
        <v>3.79</v>
      </c>
      <c r="R828" s="1">
        <v>6.6</v>
      </c>
      <c r="AJ828" s="1" t="s">
        <v>703</v>
      </c>
      <c r="AK828" s="19">
        <v>48.3</v>
      </c>
      <c r="AL828" s="19">
        <v>24.3</v>
      </c>
      <c r="AN828" s="3">
        <v>1992</v>
      </c>
      <c r="AO828" s="1">
        <v>12</v>
      </c>
      <c r="AQ828">
        <v>80504</v>
      </c>
      <c r="AR828" s="1" t="s">
        <v>4604</v>
      </c>
    </row>
    <row r="829" spans="1:50" x14ac:dyDescent="0.25">
      <c r="A829" s="1">
        <v>1481</v>
      </c>
      <c r="B829" s="1" t="s">
        <v>855</v>
      </c>
      <c r="C829" s="1">
        <v>102</v>
      </c>
      <c r="D829" s="1" t="s">
        <v>5633</v>
      </c>
      <c r="F829" s="1" t="s">
        <v>445</v>
      </c>
      <c r="G829" s="1">
        <v>8</v>
      </c>
      <c r="H829" s="1">
        <v>17</v>
      </c>
      <c r="I829" s="1">
        <v>4.7</v>
      </c>
      <c r="J829" s="1">
        <v>5.6</v>
      </c>
      <c r="K829" s="3">
        <v>2417</v>
      </c>
      <c r="L829" s="1">
        <v>0.4</v>
      </c>
      <c r="N829" s="1">
        <v>19.5</v>
      </c>
      <c r="O829" s="1">
        <v>6.6000000000000005</v>
      </c>
      <c r="P829" s="1">
        <v>0.99</v>
      </c>
      <c r="Q829" s="1">
        <v>6.15</v>
      </c>
      <c r="R829" s="1">
        <v>7.68</v>
      </c>
      <c r="AJ829" s="1" t="s">
        <v>703</v>
      </c>
      <c r="AK829" s="19">
        <v>48.3</v>
      </c>
      <c r="AL829" s="19">
        <v>24.3</v>
      </c>
      <c r="AN829" s="3">
        <v>1992</v>
      </c>
      <c r="AO829" s="1">
        <v>15</v>
      </c>
      <c r="AQ829">
        <v>80504</v>
      </c>
      <c r="AR829" s="1" t="s">
        <v>4604</v>
      </c>
    </row>
    <row r="830" spans="1:50" x14ac:dyDescent="0.25">
      <c r="A830" s="1">
        <v>1482</v>
      </c>
      <c r="B830" s="1" t="s">
        <v>855</v>
      </c>
      <c r="C830" s="1">
        <v>102</v>
      </c>
      <c r="D830" s="1" t="s">
        <v>5633</v>
      </c>
      <c r="F830" s="1" t="s">
        <v>445</v>
      </c>
      <c r="G830" s="1">
        <v>6</v>
      </c>
      <c r="H830" s="1">
        <v>22</v>
      </c>
      <c r="I830" s="1">
        <v>8.9</v>
      </c>
      <c r="J830" s="1">
        <v>9.1</v>
      </c>
      <c r="K830" s="3">
        <v>3813</v>
      </c>
      <c r="L830" s="1">
        <v>0.7</v>
      </c>
      <c r="N830" s="1">
        <v>92.4</v>
      </c>
      <c r="O830" s="1">
        <v>31.349999999999998</v>
      </c>
      <c r="P830" s="1">
        <v>3.95</v>
      </c>
      <c r="Q830" s="1">
        <v>10.06</v>
      </c>
      <c r="R830" s="1">
        <v>16.27</v>
      </c>
      <c r="AJ830" s="1" t="s">
        <v>703</v>
      </c>
      <c r="AK830" s="19">
        <v>48.3</v>
      </c>
      <c r="AL830" s="19">
        <v>24.3</v>
      </c>
      <c r="AN830" s="3">
        <v>1992</v>
      </c>
      <c r="AO830" s="1">
        <v>9</v>
      </c>
      <c r="AQ830">
        <v>80504</v>
      </c>
      <c r="AR830" s="1" t="s">
        <v>4604</v>
      </c>
    </row>
    <row r="831" spans="1:50" x14ac:dyDescent="0.25">
      <c r="A831" s="1">
        <v>1483</v>
      </c>
      <c r="B831" s="1" t="s">
        <v>855</v>
      </c>
      <c r="C831" s="1">
        <v>102</v>
      </c>
      <c r="D831" s="1" t="s">
        <v>6399</v>
      </c>
      <c r="F831" s="1" t="s">
        <v>445</v>
      </c>
      <c r="G831" s="1">
        <v>4</v>
      </c>
      <c r="H831" s="1">
        <v>42</v>
      </c>
      <c r="I831" s="1">
        <v>21.3</v>
      </c>
      <c r="J831" s="1">
        <v>23</v>
      </c>
      <c r="K831" s="3">
        <v>1708</v>
      </c>
      <c r="L831" s="1">
        <v>0.9</v>
      </c>
      <c r="N831" s="1">
        <v>503</v>
      </c>
      <c r="O831" s="1">
        <v>168</v>
      </c>
      <c r="Q831" s="1">
        <v>25.55</v>
      </c>
      <c r="R831" s="1">
        <v>17.373999999999999</v>
      </c>
      <c r="AJ831" s="1" t="s">
        <v>703</v>
      </c>
      <c r="AK831" s="19">
        <v>48.3</v>
      </c>
      <c r="AL831" s="19">
        <v>24.3</v>
      </c>
      <c r="AN831" s="3">
        <v>1992</v>
      </c>
      <c r="AO831" s="1">
        <v>10</v>
      </c>
      <c r="AQ831">
        <v>80504</v>
      </c>
      <c r="AR831" s="1" t="s">
        <v>4604</v>
      </c>
    </row>
    <row r="832" spans="1:50" x14ac:dyDescent="0.25">
      <c r="A832" s="1">
        <v>1484</v>
      </c>
      <c r="B832" s="1" t="s">
        <v>855</v>
      </c>
      <c r="C832" s="1">
        <v>102</v>
      </c>
      <c r="D832" s="1" t="s">
        <v>5633</v>
      </c>
      <c r="F832" s="1" t="s">
        <v>445</v>
      </c>
      <c r="G832" s="1">
        <v>6</v>
      </c>
      <c r="H832" s="1">
        <v>135</v>
      </c>
      <c r="I832" s="1">
        <v>31.2</v>
      </c>
      <c r="J832" s="1">
        <v>39.5</v>
      </c>
      <c r="K832" s="3">
        <v>470</v>
      </c>
      <c r="L832" s="1">
        <v>0.8</v>
      </c>
      <c r="N832" s="1">
        <v>643</v>
      </c>
      <c r="O832" s="1">
        <v>323</v>
      </c>
      <c r="Q832" s="1">
        <v>25.96</v>
      </c>
      <c r="R832" s="1">
        <v>15.576000000000001</v>
      </c>
      <c r="AJ832" s="1" t="s">
        <v>703</v>
      </c>
      <c r="AK832" s="19">
        <v>48.3</v>
      </c>
      <c r="AL832" s="19">
        <v>24.3</v>
      </c>
      <c r="AN832" s="3">
        <v>1992</v>
      </c>
      <c r="AO832" s="1">
        <v>7</v>
      </c>
      <c r="AQ832">
        <v>80504</v>
      </c>
      <c r="AR832" s="1" t="s">
        <v>4604</v>
      </c>
    </row>
    <row r="833" spans="1:44" x14ac:dyDescent="0.25">
      <c r="A833" s="1">
        <v>1485</v>
      </c>
      <c r="B833" s="1" t="s">
        <v>855</v>
      </c>
      <c r="C833" s="1">
        <v>102</v>
      </c>
      <c r="D833" s="1" t="s">
        <v>5633</v>
      </c>
      <c r="F833" s="1" t="s">
        <v>445</v>
      </c>
      <c r="G833" s="1">
        <v>5</v>
      </c>
      <c r="H833" s="1">
        <v>41</v>
      </c>
      <c r="I833" s="1">
        <v>21.8</v>
      </c>
      <c r="J833" s="1">
        <v>20.399999999999999</v>
      </c>
      <c r="K833" s="3">
        <v>1280</v>
      </c>
      <c r="L833" s="1">
        <v>0.7</v>
      </c>
      <c r="N833" s="1">
        <v>403</v>
      </c>
      <c r="O833" s="1">
        <v>137.6</v>
      </c>
      <c r="P833" s="1">
        <v>11.03</v>
      </c>
      <c r="Q833" s="1">
        <v>16.5</v>
      </c>
      <c r="R833" s="1">
        <v>13.73</v>
      </c>
      <c r="AJ833" s="1" t="s">
        <v>703</v>
      </c>
      <c r="AK833" s="19">
        <v>48.3</v>
      </c>
      <c r="AL833" s="19">
        <v>24.3</v>
      </c>
      <c r="AN833" s="3">
        <v>1992</v>
      </c>
      <c r="AO833" s="1">
        <v>7</v>
      </c>
      <c r="AQ833">
        <v>80504</v>
      </c>
      <c r="AR833" s="1" t="s">
        <v>4604</v>
      </c>
    </row>
    <row r="834" spans="1:44" x14ac:dyDescent="0.25">
      <c r="A834" s="1">
        <v>1486</v>
      </c>
      <c r="B834" s="1" t="s">
        <v>855</v>
      </c>
      <c r="C834" s="1">
        <v>102</v>
      </c>
      <c r="D834" s="1" t="s">
        <v>6394</v>
      </c>
      <c r="F834" s="1" t="s">
        <v>445</v>
      </c>
      <c r="G834" s="1">
        <v>8</v>
      </c>
      <c r="H834" s="1">
        <v>23</v>
      </c>
      <c r="I834" s="1">
        <v>6.6</v>
      </c>
      <c r="J834" s="1">
        <v>7.8</v>
      </c>
      <c r="K834" s="3">
        <v>3453</v>
      </c>
      <c r="L834" s="1">
        <v>0.7</v>
      </c>
      <c r="N834" s="1">
        <v>57</v>
      </c>
      <c r="O834" s="1">
        <v>19</v>
      </c>
      <c r="Q834" s="1">
        <v>15.96</v>
      </c>
      <c r="R834" s="1">
        <v>13.053000000000001</v>
      </c>
      <c r="AJ834" s="1" t="s">
        <v>703</v>
      </c>
      <c r="AK834" s="19">
        <v>48.3</v>
      </c>
      <c r="AL834" s="19">
        <v>24.3</v>
      </c>
      <c r="AN834" s="3">
        <v>1992</v>
      </c>
      <c r="AO834" s="1">
        <v>12</v>
      </c>
      <c r="AQ834">
        <v>80504</v>
      </c>
      <c r="AR834" s="1" t="s">
        <v>4604</v>
      </c>
    </row>
    <row r="835" spans="1:44" x14ac:dyDescent="0.25">
      <c r="A835" s="1">
        <v>1487</v>
      </c>
      <c r="B835" s="1" t="s">
        <v>855</v>
      </c>
      <c r="C835" s="1">
        <v>102</v>
      </c>
      <c r="D835" s="1" t="s">
        <v>6394</v>
      </c>
      <c r="F835" s="1" t="s">
        <v>445</v>
      </c>
      <c r="G835" s="1">
        <v>5</v>
      </c>
      <c r="H835" s="1">
        <v>32</v>
      </c>
      <c r="I835" s="1">
        <v>15.9</v>
      </c>
      <c r="J835" s="1">
        <v>15.5</v>
      </c>
      <c r="K835" s="3">
        <v>4334</v>
      </c>
      <c r="L835" s="1">
        <v>1.24</v>
      </c>
      <c r="N835" s="1">
        <v>385</v>
      </c>
      <c r="O835" s="1">
        <v>130</v>
      </c>
      <c r="Q835" s="1">
        <v>43.89</v>
      </c>
      <c r="R835" s="1">
        <v>25.137</v>
      </c>
      <c r="AJ835" s="1" t="s">
        <v>703</v>
      </c>
      <c r="AK835" s="19">
        <v>48.3</v>
      </c>
      <c r="AL835" s="19">
        <v>24.3</v>
      </c>
      <c r="AN835" s="3">
        <v>1992</v>
      </c>
      <c r="AO835" s="1">
        <v>23</v>
      </c>
      <c r="AQ835">
        <v>80504</v>
      </c>
      <c r="AR835" s="1" t="s">
        <v>4604</v>
      </c>
    </row>
    <row r="836" spans="1:44" x14ac:dyDescent="0.25">
      <c r="A836" s="1">
        <v>1488</v>
      </c>
      <c r="B836" s="1" t="s">
        <v>855</v>
      </c>
      <c r="C836" s="1">
        <v>102</v>
      </c>
      <c r="D836" s="1" t="s">
        <v>5633</v>
      </c>
      <c r="F836" s="1" t="s">
        <v>445</v>
      </c>
      <c r="G836" s="1">
        <v>5</v>
      </c>
      <c r="H836" s="1">
        <v>59</v>
      </c>
      <c r="I836" s="1">
        <v>23.4</v>
      </c>
      <c r="J836" s="1">
        <v>24.5</v>
      </c>
      <c r="K836" s="3">
        <v>1035</v>
      </c>
      <c r="L836" s="1">
        <v>0.6</v>
      </c>
      <c r="N836" s="1">
        <v>383</v>
      </c>
      <c r="O836" s="1">
        <v>133</v>
      </c>
      <c r="Q836" s="1">
        <v>15.36</v>
      </c>
      <c r="R836" s="1">
        <v>9.6</v>
      </c>
      <c r="AJ836" s="1" t="s">
        <v>703</v>
      </c>
      <c r="AK836" s="19">
        <v>48.3</v>
      </c>
      <c r="AL836" s="19">
        <v>24.3</v>
      </c>
      <c r="AN836" s="3">
        <v>1992</v>
      </c>
      <c r="AO836" s="1">
        <v>21</v>
      </c>
      <c r="AQ836">
        <v>80504</v>
      </c>
      <c r="AR836" s="1" t="s">
        <v>4604</v>
      </c>
    </row>
    <row r="837" spans="1:44" x14ac:dyDescent="0.25">
      <c r="A837" s="1">
        <v>1489</v>
      </c>
      <c r="B837" s="1" t="s">
        <v>855</v>
      </c>
      <c r="C837" s="1">
        <v>102</v>
      </c>
      <c r="D837" s="1" t="s">
        <v>5633</v>
      </c>
      <c r="F837" s="1" t="s">
        <v>445</v>
      </c>
      <c r="G837" s="1">
        <v>6</v>
      </c>
      <c r="H837" s="1">
        <v>48</v>
      </c>
      <c r="I837" s="1">
        <v>19.3</v>
      </c>
      <c r="J837" s="1">
        <v>17.5</v>
      </c>
      <c r="K837" s="3">
        <v>2052</v>
      </c>
      <c r="L837" s="1">
        <v>0.7</v>
      </c>
      <c r="N837" s="1">
        <v>324</v>
      </c>
      <c r="O837" s="1">
        <v>109</v>
      </c>
      <c r="Q837" s="1">
        <v>16.3</v>
      </c>
      <c r="R837" s="1">
        <v>11.41</v>
      </c>
      <c r="AJ837" s="1" t="s">
        <v>703</v>
      </c>
      <c r="AK837" s="19">
        <v>48.3</v>
      </c>
      <c r="AL837" s="19">
        <v>24.3</v>
      </c>
      <c r="AN837" s="3">
        <v>1992</v>
      </c>
      <c r="AO837" s="1">
        <v>11</v>
      </c>
      <c r="AQ837">
        <v>80504</v>
      </c>
      <c r="AR837" s="1" t="s">
        <v>4604</v>
      </c>
    </row>
    <row r="838" spans="1:44" x14ac:dyDescent="0.25">
      <c r="A838" s="1">
        <v>1490</v>
      </c>
      <c r="B838" s="1" t="s">
        <v>855</v>
      </c>
      <c r="C838" s="1">
        <v>102</v>
      </c>
      <c r="D838" s="1" t="s">
        <v>5633</v>
      </c>
      <c r="F838" s="1" t="s">
        <v>445</v>
      </c>
      <c r="G838" s="1">
        <v>5</v>
      </c>
      <c r="H838" s="1">
        <v>95</v>
      </c>
      <c r="I838" s="1">
        <v>31.1</v>
      </c>
      <c r="J838" s="1">
        <v>30.8</v>
      </c>
      <c r="K838" s="3">
        <v>892</v>
      </c>
      <c r="L838" s="1">
        <v>1</v>
      </c>
      <c r="N838" s="1">
        <v>872</v>
      </c>
      <c r="O838" s="1">
        <v>351</v>
      </c>
      <c r="Q838" s="1">
        <v>17.440000000000001</v>
      </c>
      <c r="R838" s="1">
        <v>9.5920000000000005</v>
      </c>
      <c r="AJ838" s="1" t="s">
        <v>703</v>
      </c>
      <c r="AK838" s="19">
        <v>48.3</v>
      </c>
      <c r="AL838" s="19">
        <v>24.3</v>
      </c>
      <c r="AN838" s="3">
        <v>1992</v>
      </c>
      <c r="AQ838">
        <v>80504</v>
      </c>
      <c r="AR838" s="1" t="s">
        <v>4604</v>
      </c>
    </row>
    <row r="839" spans="1:44" x14ac:dyDescent="0.25">
      <c r="A839" s="1">
        <v>1491</v>
      </c>
      <c r="B839" s="1" t="s">
        <v>855</v>
      </c>
      <c r="C839" s="1">
        <v>102</v>
      </c>
      <c r="D839" s="1" t="s">
        <v>863</v>
      </c>
      <c r="F839" s="1" t="s">
        <v>445</v>
      </c>
      <c r="G839" s="1">
        <v>8</v>
      </c>
      <c r="H839" s="1">
        <v>35</v>
      </c>
      <c r="I839" s="1">
        <v>9.8000000000000007</v>
      </c>
      <c r="J839" s="1">
        <v>9.8000000000000007</v>
      </c>
      <c r="K839" s="3">
        <v>2763</v>
      </c>
      <c r="L839" s="1">
        <v>1.1000000000000001</v>
      </c>
      <c r="N839" s="1">
        <v>184</v>
      </c>
      <c r="O839" s="1">
        <v>53.7</v>
      </c>
      <c r="Q839" s="1">
        <v>13.984</v>
      </c>
      <c r="R839" s="1">
        <v>13.616</v>
      </c>
      <c r="S839" s="1">
        <v>18.399999999999999</v>
      </c>
      <c r="AJ839" s="1" t="s">
        <v>703</v>
      </c>
      <c r="AK839" s="19">
        <v>49</v>
      </c>
      <c r="AL839" s="19">
        <v>24.3</v>
      </c>
      <c r="AN839" s="3">
        <v>1968</v>
      </c>
      <c r="AQ839">
        <v>80504</v>
      </c>
      <c r="AR839" s="1" t="s">
        <v>4834</v>
      </c>
    </row>
    <row r="840" spans="1:44" x14ac:dyDescent="0.25">
      <c r="A840" s="1">
        <v>1492</v>
      </c>
      <c r="B840" s="1" t="s">
        <v>855</v>
      </c>
      <c r="C840" s="1">
        <v>102</v>
      </c>
      <c r="D840" s="1" t="s">
        <v>863</v>
      </c>
      <c r="F840" s="1" t="s">
        <v>445</v>
      </c>
      <c r="G840" s="1">
        <v>8</v>
      </c>
      <c r="H840" s="1">
        <v>50</v>
      </c>
      <c r="I840" s="1">
        <v>14.4</v>
      </c>
      <c r="J840" s="1">
        <v>14.7</v>
      </c>
      <c r="K840" s="3">
        <v>1825</v>
      </c>
      <c r="L840" s="1">
        <v>1.2</v>
      </c>
      <c r="N840" s="1">
        <v>376</v>
      </c>
      <c r="O840" s="1">
        <v>148.1</v>
      </c>
      <c r="Q840" s="1">
        <v>14.664</v>
      </c>
      <c r="R840" s="1">
        <v>15.416</v>
      </c>
      <c r="S840" s="1">
        <v>22.56</v>
      </c>
      <c r="AJ840" s="1" t="s">
        <v>703</v>
      </c>
      <c r="AK840" s="19">
        <v>49</v>
      </c>
      <c r="AL840" s="19">
        <v>24.3</v>
      </c>
      <c r="AM840" s="1" t="s">
        <v>134</v>
      </c>
      <c r="AN840" s="3">
        <v>1968</v>
      </c>
      <c r="AQ840">
        <v>80504</v>
      </c>
      <c r="AR840" s="1" t="s">
        <v>4834</v>
      </c>
    </row>
    <row r="841" spans="1:44" x14ac:dyDescent="0.25">
      <c r="A841" s="1">
        <v>1493</v>
      </c>
      <c r="B841" s="1" t="s">
        <v>855</v>
      </c>
      <c r="C841" s="1">
        <v>102</v>
      </c>
      <c r="D841" s="1" t="s">
        <v>863</v>
      </c>
      <c r="F841" s="1" t="s">
        <v>445</v>
      </c>
      <c r="G841" s="1">
        <v>8</v>
      </c>
      <c r="H841" s="1">
        <v>80</v>
      </c>
      <c r="I841" s="1">
        <v>19.8</v>
      </c>
      <c r="J841" s="1">
        <v>21.8</v>
      </c>
      <c r="K841" s="3">
        <v>835</v>
      </c>
      <c r="L841" s="1">
        <v>1</v>
      </c>
      <c r="N841" s="1">
        <v>470</v>
      </c>
      <c r="O841" s="1">
        <v>193.5</v>
      </c>
      <c r="Q841" s="1">
        <v>19.27</v>
      </c>
      <c r="R841" s="1">
        <v>13.63</v>
      </c>
      <c r="S841" s="1">
        <v>28.2</v>
      </c>
      <c r="AJ841" s="1" t="s">
        <v>703</v>
      </c>
      <c r="AK841" s="19">
        <v>49</v>
      </c>
      <c r="AL841" s="19">
        <v>24.3</v>
      </c>
      <c r="AM841" s="1" t="s">
        <v>134</v>
      </c>
      <c r="AN841" s="3">
        <v>1968</v>
      </c>
      <c r="AQ841">
        <v>80504</v>
      </c>
      <c r="AR841" s="1" t="s">
        <v>4834</v>
      </c>
    </row>
    <row r="842" spans="1:44" x14ac:dyDescent="0.25">
      <c r="A842" s="1">
        <v>1494</v>
      </c>
      <c r="B842" s="1" t="s">
        <v>855</v>
      </c>
      <c r="C842" s="1">
        <v>101</v>
      </c>
      <c r="D842" s="1" t="s">
        <v>5627</v>
      </c>
      <c r="F842" s="1" t="s">
        <v>445</v>
      </c>
      <c r="G842" s="1">
        <v>8</v>
      </c>
      <c r="H842" s="1">
        <v>120</v>
      </c>
      <c r="I842" s="1">
        <v>23.4</v>
      </c>
      <c r="J842" s="1">
        <v>33.4</v>
      </c>
      <c r="K842" s="3">
        <v>370</v>
      </c>
      <c r="L842" s="2">
        <f>N842/((1668.67)*(1-EXP(-(0.022864)*I842))^(1.61028))</f>
        <v>1.3074477430757507</v>
      </c>
      <c r="N842" s="1">
        <v>528</v>
      </c>
      <c r="O842" s="1">
        <v>219.1</v>
      </c>
      <c r="Q842" s="1">
        <v>30.096</v>
      </c>
      <c r="R842" s="1">
        <v>12.144</v>
      </c>
      <c r="S842" s="1">
        <v>42.24</v>
      </c>
      <c r="AJ842" s="1" t="s">
        <v>703</v>
      </c>
      <c r="AK842" s="19">
        <v>49</v>
      </c>
      <c r="AL842" s="19">
        <v>24.3</v>
      </c>
      <c r="AN842" s="3">
        <v>1968</v>
      </c>
      <c r="AQ842">
        <v>80504</v>
      </c>
      <c r="AR842" s="1" t="s">
        <v>4834</v>
      </c>
    </row>
    <row r="843" spans="1:44" x14ac:dyDescent="0.25">
      <c r="A843" s="1">
        <v>1495</v>
      </c>
      <c r="B843" s="1" t="s">
        <v>855</v>
      </c>
      <c r="C843" s="1">
        <v>102</v>
      </c>
      <c r="D843" s="1" t="s">
        <v>5633</v>
      </c>
      <c r="F843" s="1" t="s">
        <v>445</v>
      </c>
      <c r="G843" s="1">
        <v>8</v>
      </c>
      <c r="H843" s="1">
        <v>15</v>
      </c>
      <c r="I843" s="1">
        <v>3.8</v>
      </c>
      <c r="J843" s="1">
        <v>2.2999999999999998</v>
      </c>
      <c r="K843" s="3">
        <v>18180</v>
      </c>
      <c r="L843" s="1">
        <v>0.9</v>
      </c>
      <c r="N843" s="1">
        <v>32</v>
      </c>
      <c r="O843" s="1">
        <v>13.4</v>
      </c>
      <c r="P843" s="1">
        <v>1.9</v>
      </c>
      <c r="Q843" s="1">
        <v>6.7839999999999998</v>
      </c>
      <c r="R843" s="1">
        <v>7.2960000000000003</v>
      </c>
      <c r="S843" s="1">
        <v>7.68</v>
      </c>
      <c r="AJ843" s="1" t="s">
        <v>408</v>
      </c>
      <c r="AK843" s="19">
        <v>54.5</v>
      </c>
      <c r="AL843" s="19">
        <v>31</v>
      </c>
      <c r="AN843" s="3">
        <v>1986</v>
      </c>
      <c r="AQ843">
        <v>80436</v>
      </c>
      <c r="AR843" s="1" t="s">
        <v>3335</v>
      </c>
    </row>
    <row r="844" spans="1:44" x14ac:dyDescent="0.25">
      <c r="A844" s="1">
        <v>1496</v>
      </c>
      <c r="B844" s="1" t="s">
        <v>855</v>
      </c>
      <c r="C844" s="1">
        <v>102</v>
      </c>
      <c r="D844" s="1" t="s">
        <v>5633</v>
      </c>
      <c r="F844" s="1" t="s">
        <v>445</v>
      </c>
      <c r="G844" s="1">
        <v>7</v>
      </c>
      <c r="H844" s="1">
        <v>27</v>
      </c>
      <c r="I844" s="1">
        <v>8.8000000000000007</v>
      </c>
      <c r="J844" s="1">
        <v>5.2</v>
      </c>
      <c r="K844" s="3">
        <v>10216</v>
      </c>
      <c r="L844" s="1">
        <v>0.8</v>
      </c>
      <c r="N844" s="1">
        <v>105</v>
      </c>
      <c r="O844" s="1">
        <v>46.3</v>
      </c>
      <c r="P844" s="1">
        <v>8.3000000000000007</v>
      </c>
      <c r="Q844" s="1">
        <v>18.48</v>
      </c>
      <c r="R844" s="1">
        <v>17.22</v>
      </c>
      <c r="S844" s="1">
        <v>26.25</v>
      </c>
      <c r="AJ844" s="1" t="s">
        <v>408</v>
      </c>
      <c r="AK844" s="19">
        <v>52</v>
      </c>
      <c r="AL844" s="19">
        <v>30</v>
      </c>
      <c r="AN844" s="3">
        <v>1986</v>
      </c>
      <c r="AQ844">
        <v>80412</v>
      </c>
      <c r="AR844" s="1" t="s">
        <v>3335</v>
      </c>
    </row>
    <row r="845" spans="1:44" x14ac:dyDescent="0.25">
      <c r="A845" s="1">
        <v>1497</v>
      </c>
      <c r="B845" s="1" t="s">
        <v>855</v>
      </c>
      <c r="C845" s="1">
        <v>102</v>
      </c>
      <c r="D845" s="1" t="s">
        <v>5633</v>
      </c>
      <c r="F845" s="1" t="s">
        <v>445</v>
      </c>
      <c r="G845" s="1">
        <v>7</v>
      </c>
      <c r="H845" s="1">
        <v>30</v>
      </c>
      <c r="I845" s="1">
        <v>10.199999999999999</v>
      </c>
      <c r="J845" s="1">
        <v>6.7</v>
      </c>
      <c r="K845" s="3">
        <v>6750</v>
      </c>
      <c r="L845" s="1">
        <v>0.7</v>
      </c>
      <c r="N845" s="1">
        <v>122</v>
      </c>
      <c r="O845" s="1">
        <v>54.1</v>
      </c>
      <c r="P845" s="1">
        <v>9.1</v>
      </c>
      <c r="Q845" s="1">
        <v>24.643999999999998</v>
      </c>
      <c r="R845" s="1">
        <v>19.276</v>
      </c>
      <c r="S845" s="1">
        <v>31.72</v>
      </c>
      <c r="AJ845" s="1" t="s">
        <v>408</v>
      </c>
      <c r="AK845" s="19">
        <v>52</v>
      </c>
      <c r="AL845" s="19">
        <v>30</v>
      </c>
      <c r="AN845" s="3">
        <v>1986</v>
      </c>
      <c r="AQ845">
        <v>80412</v>
      </c>
      <c r="AR845" s="1" t="s">
        <v>3335</v>
      </c>
    </row>
    <row r="846" spans="1:44" x14ac:dyDescent="0.25">
      <c r="A846" s="1">
        <v>1498</v>
      </c>
      <c r="B846" s="1" t="s">
        <v>855</v>
      </c>
      <c r="C846" s="1">
        <v>102</v>
      </c>
      <c r="D846" s="1" t="s">
        <v>5633</v>
      </c>
      <c r="F846" s="1" t="s">
        <v>445</v>
      </c>
      <c r="G846" s="1">
        <v>6</v>
      </c>
      <c r="H846" s="1">
        <v>35</v>
      </c>
      <c r="I846" s="1">
        <v>14.1</v>
      </c>
      <c r="J846" s="1">
        <v>10</v>
      </c>
      <c r="K846" s="3">
        <v>3146</v>
      </c>
      <c r="L846" s="1">
        <v>0.6</v>
      </c>
      <c r="N846" s="1">
        <v>194</v>
      </c>
      <c r="O846" s="1">
        <v>87.2</v>
      </c>
      <c r="P846" s="1">
        <v>18.8</v>
      </c>
      <c r="Q846" s="1">
        <v>30.652000000000001</v>
      </c>
      <c r="R846" s="1">
        <v>21.728000000000002</v>
      </c>
      <c r="S846" s="1">
        <v>52.38</v>
      </c>
      <c r="AJ846" s="1" t="s">
        <v>408</v>
      </c>
      <c r="AK846" s="19">
        <v>52</v>
      </c>
      <c r="AL846" s="19">
        <v>30</v>
      </c>
      <c r="AN846" s="3">
        <v>1986</v>
      </c>
      <c r="AQ846">
        <v>80412</v>
      </c>
      <c r="AR846" s="1" t="s">
        <v>3335</v>
      </c>
    </row>
    <row r="847" spans="1:44" x14ac:dyDescent="0.25">
      <c r="A847" s="1">
        <v>1499</v>
      </c>
      <c r="B847" s="1" t="s">
        <v>855</v>
      </c>
      <c r="C847" s="1">
        <v>102</v>
      </c>
      <c r="D847" s="1" t="s">
        <v>5633</v>
      </c>
      <c r="F847" s="1" t="s">
        <v>445</v>
      </c>
      <c r="G847" s="1">
        <v>6</v>
      </c>
      <c r="H847" s="1">
        <v>51</v>
      </c>
      <c r="I847" s="1">
        <v>19.399999999999999</v>
      </c>
      <c r="J847" s="1">
        <v>15.9</v>
      </c>
      <c r="K847" s="3">
        <v>1528</v>
      </c>
      <c r="L847" s="1">
        <v>0.6</v>
      </c>
      <c r="N847" s="1">
        <v>299</v>
      </c>
      <c r="O847" s="1">
        <v>133.9</v>
      </c>
      <c r="P847" s="1">
        <v>35.700000000000003</v>
      </c>
      <c r="Q847" s="1">
        <v>42.756999999999998</v>
      </c>
      <c r="R847" s="1">
        <v>20.033000000000001</v>
      </c>
      <c r="S847" s="1">
        <v>83.72</v>
      </c>
      <c r="AJ847" s="1" t="s">
        <v>408</v>
      </c>
      <c r="AK847" s="19">
        <v>52</v>
      </c>
      <c r="AL847" s="19">
        <v>30</v>
      </c>
      <c r="AN847" s="3">
        <v>1986</v>
      </c>
      <c r="AQ847">
        <v>80412</v>
      </c>
      <c r="AR847" s="1" t="s">
        <v>3335</v>
      </c>
    </row>
    <row r="848" spans="1:44" x14ac:dyDescent="0.25">
      <c r="A848" s="1">
        <v>1500</v>
      </c>
      <c r="B848" s="1" t="s">
        <v>855</v>
      </c>
      <c r="C848" s="1">
        <v>102</v>
      </c>
      <c r="D848" s="1" t="s">
        <v>5633</v>
      </c>
      <c r="F848" s="1" t="s">
        <v>445</v>
      </c>
      <c r="G848" s="1">
        <v>6</v>
      </c>
      <c r="H848" s="1">
        <v>62</v>
      </c>
      <c r="I848" s="1">
        <v>23.1</v>
      </c>
      <c r="J848" s="1">
        <v>24.6</v>
      </c>
      <c r="K848" s="3">
        <v>669</v>
      </c>
      <c r="L848" s="1">
        <v>0.6</v>
      </c>
      <c r="N848" s="1">
        <v>363</v>
      </c>
      <c r="O848" s="1">
        <v>162.5</v>
      </c>
      <c r="P848" s="1">
        <v>47.2</v>
      </c>
      <c r="Q848" s="1">
        <v>54.087000000000003</v>
      </c>
      <c r="R848" s="1">
        <v>11.253</v>
      </c>
      <c r="S848" s="1">
        <v>105.27</v>
      </c>
      <c r="AJ848" s="1" t="s">
        <v>408</v>
      </c>
      <c r="AK848" s="19">
        <v>52</v>
      </c>
      <c r="AL848" s="19">
        <v>30</v>
      </c>
      <c r="AN848" s="3">
        <v>1986</v>
      </c>
      <c r="AQ848">
        <v>80412</v>
      </c>
      <c r="AR848" s="1" t="s">
        <v>3335</v>
      </c>
    </row>
    <row r="849" spans="1:44" x14ac:dyDescent="0.25">
      <c r="A849" s="1">
        <v>1501</v>
      </c>
      <c r="B849" s="1" t="s">
        <v>855</v>
      </c>
      <c r="C849" s="1">
        <v>102</v>
      </c>
      <c r="D849" s="1" t="s">
        <v>5633</v>
      </c>
      <c r="F849" s="1" t="s">
        <v>445</v>
      </c>
      <c r="G849" s="1">
        <v>5</v>
      </c>
      <c r="H849" s="1">
        <v>75</v>
      </c>
      <c r="I849" s="1">
        <v>26.7</v>
      </c>
      <c r="J849" s="1">
        <v>25.1</v>
      </c>
      <c r="K849" s="3">
        <v>647</v>
      </c>
      <c r="L849" s="1">
        <v>0.6</v>
      </c>
      <c r="N849" s="1">
        <v>421</v>
      </c>
      <c r="O849" s="1">
        <v>186.6</v>
      </c>
      <c r="P849" s="1">
        <v>58.3</v>
      </c>
      <c r="Q849" s="1">
        <v>52.204000000000001</v>
      </c>
      <c r="R849" s="1">
        <v>10.946</v>
      </c>
      <c r="S849" s="1">
        <v>126.3</v>
      </c>
      <c r="AJ849" s="1" t="s">
        <v>408</v>
      </c>
      <c r="AK849" s="19">
        <v>52</v>
      </c>
      <c r="AL849" s="19">
        <v>30</v>
      </c>
      <c r="AN849" s="3">
        <v>1986</v>
      </c>
      <c r="AQ849">
        <v>80412</v>
      </c>
      <c r="AR849" s="1" t="s">
        <v>3335</v>
      </c>
    </row>
    <row r="850" spans="1:44" x14ac:dyDescent="0.25">
      <c r="A850" s="1">
        <v>1502</v>
      </c>
      <c r="B850" s="1" t="s">
        <v>855</v>
      </c>
      <c r="C850" s="1">
        <v>102</v>
      </c>
      <c r="D850" s="1" t="s">
        <v>5633</v>
      </c>
      <c r="F850" s="1" t="s">
        <v>445</v>
      </c>
      <c r="G850" s="1">
        <v>4</v>
      </c>
      <c r="H850" s="1">
        <v>90</v>
      </c>
      <c r="I850" s="1">
        <v>33.200000000000003</v>
      </c>
      <c r="J850" s="1">
        <v>27.7</v>
      </c>
      <c r="K850" s="3">
        <v>378</v>
      </c>
      <c r="L850" s="1">
        <v>0.5</v>
      </c>
      <c r="N850" s="1">
        <v>438</v>
      </c>
      <c r="O850" s="1">
        <v>196.1</v>
      </c>
      <c r="P850" s="1">
        <v>65.7</v>
      </c>
      <c r="Q850" s="1">
        <v>57.378</v>
      </c>
      <c r="R850" s="1">
        <v>8.3219999999999992</v>
      </c>
      <c r="S850" s="1">
        <v>131.4</v>
      </c>
      <c r="AJ850" s="1" t="s">
        <v>408</v>
      </c>
      <c r="AK850" s="19">
        <v>52</v>
      </c>
      <c r="AL850" s="19">
        <v>30</v>
      </c>
      <c r="AN850" s="3">
        <v>1986</v>
      </c>
      <c r="AQ850">
        <v>80412</v>
      </c>
      <c r="AR850" s="1" t="s">
        <v>3335</v>
      </c>
    </row>
    <row r="851" spans="1:44" x14ac:dyDescent="0.25">
      <c r="A851" s="1">
        <v>1503</v>
      </c>
      <c r="B851" s="1" t="s">
        <v>1215</v>
      </c>
      <c r="C851" s="1">
        <v>102</v>
      </c>
      <c r="D851" s="1" t="s">
        <v>863</v>
      </c>
      <c r="G851" s="1">
        <v>6</v>
      </c>
      <c r="H851" s="1">
        <v>10</v>
      </c>
      <c r="I851" s="1">
        <v>4.0999999999999996</v>
      </c>
      <c r="J851" s="1">
        <v>4.0999999999999996</v>
      </c>
      <c r="L851" s="1">
        <v>1</v>
      </c>
      <c r="N851" s="1">
        <v>368</v>
      </c>
      <c r="O851" s="1">
        <v>164.4</v>
      </c>
      <c r="Q851" s="1">
        <v>31.648</v>
      </c>
      <c r="R851" s="1">
        <v>27.231999999999999</v>
      </c>
      <c r="S851" s="1">
        <v>58.88</v>
      </c>
      <c r="AJ851" s="1" t="s">
        <v>414</v>
      </c>
      <c r="AK851" s="19">
        <v>57</v>
      </c>
      <c r="AL851" s="19">
        <v>24</v>
      </c>
      <c r="AN851" s="3">
        <v>1976</v>
      </c>
      <c r="AQ851">
        <v>80436</v>
      </c>
      <c r="AR851" s="1" t="s">
        <v>241</v>
      </c>
    </row>
    <row r="852" spans="1:44" x14ac:dyDescent="0.25">
      <c r="A852" s="1">
        <v>1504</v>
      </c>
      <c r="B852" s="1" t="s">
        <v>855</v>
      </c>
      <c r="C852" s="1">
        <v>102</v>
      </c>
      <c r="D852" s="1" t="s">
        <v>5633</v>
      </c>
      <c r="F852" s="1" t="s">
        <v>445</v>
      </c>
      <c r="G852" s="1">
        <v>5</v>
      </c>
      <c r="H852" s="1">
        <v>48</v>
      </c>
      <c r="I852" s="1">
        <v>21.5</v>
      </c>
      <c r="J852" s="1">
        <v>23.5</v>
      </c>
      <c r="K852" s="3">
        <v>1404</v>
      </c>
      <c r="L852" s="1"/>
      <c r="N852" s="1">
        <v>890</v>
      </c>
      <c r="O852" s="1">
        <v>383</v>
      </c>
      <c r="Q852" s="1">
        <v>37.200000000000003</v>
      </c>
      <c r="R852" s="1">
        <v>31.2</v>
      </c>
      <c r="S852" s="1">
        <v>107</v>
      </c>
      <c r="AJ852" s="1" t="s">
        <v>414</v>
      </c>
      <c r="AK852" s="19">
        <v>56.5</v>
      </c>
      <c r="AL852" s="19">
        <v>23.5</v>
      </c>
      <c r="AN852" s="1">
        <v>1976</v>
      </c>
      <c r="AQ852">
        <v>80436</v>
      </c>
      <c r="AR852" s="1" t="s">
        <v>241</v>
      </c>
    </row>
    <row r="853" spans="1:44" x14ac:dyDescent="0.25">
      <c r="A853" s="1">
        <v>1505</v>
      </c>
      <c r="B853" s="1" t="s">
        <v>5283</v>
      </c>
      <c r="C853" s="1">
        <v>110</v>
      </c>
      <c r="D853" s="1" t="s">
        <v>5623</v>
      </c>
      <c r="G853" s="1">
        <v>6</v>
      </c>
      <c r="H853" s="1">
        <v>89</v>
      </c>
      <c r="I853" s="1">
        <v>27.8</v>
      </c>
      <c r="J853" s="1">
        <v>40.200000000000003</v>
      </c>
      <c r="L853" s="1">
        <v>1</v>
      </c>
      <c r="N853" s="1">
        <v>955</v>
      </c>
      <c r="O853" s="1">
        <v>409.4</v>
      </c>
      <c r="Q853" s="1">
        <v>42.02</v>
      </c>
      <c r="R853" s="1">
        <v>43.93</v>
      </c>
      <c r="S853" s="1">
        <v>124.15</v>
      </c>
      <c r="AJ853" s="1" t="s">
        <v>414</v>
      </c>
      <c r="AK853" s="19">
        <v>57</v>
      </c>
      <c r="AL853" s="19">
        <v>24</v>
      </c>
      <c r="AN853" s="3">
        <v>1976</v>
      </c>
      <c r="AQ853">
        <v>80436</v>
      </c>
      <c r="AR853" s="1" t="s">
        <v>241</v>
      </c>
    </row>
    <row r="854" spans="1:44" x14ac:dyDescent="0.25">
      <c r="A854" s="1">
        <v>1506</v>
      </c>
      <c r="B854" s="1" t="s">
        <v>855</v>
      </c>
      <c r="C854" s="1">
        <v>102</v>
      </c>
      <c r="D854" s="1" t="s">
        <v>863</v>
      </c>
      <c r="G854" s="1">
        <v>7</v>
      </c>
      <c r="H854" s="1">
        <v>85</v>
      </c>
      <c r="I854" s="1">
        <v>22.6</v>
      </c>
      <c r="J854" s="1">
        <v>24</v>
      </c>
      <c r="L854" s="1">
        <v>0.7</v>
      </c>
      <c r="N854" s="1">
        <v>286</v>
      </c>
      <c r="O854" s="1">
        <v>160.6</v>
      </c>
      <c r="Q854" s="1">
        <v>27.456</v>
      </c>
      <c r="R854" s="1">
        <v>26.884</v>
      </c>
      <c r="AJ854" s="1" t="s">
        <v>406</v>
      </c>
      <c r="AK854" s="19">
        <v>55.2</v>
      </c>
      <c r="AL854" s="19">
        <v>37</v>
      </c>
      <c r="AN854" s="3">
        <v>1975</v>
      </c>
      <c r="AQ854">
        <v>80436</v>
      </c>
      <c r="AR854" s="1" t="s">
        <v>4649</v>
      </c>
    </row>
    <row r="855" spans="1:44" x14ac:dyDescent="0.25">
      <c r="A855" s="1">
        <v>1507</v>
      </c>
      <c r="B855" s="1" t="s">
        <v>855</v>
      </c>
      <c r="C855" s="1">
        <v>102</v>
      </c>
      <c r="D855" s="1" t="s">
        <v>863</v>
      </c>
      <c r="G855" s="1">
        <v>7</v>
      </c>
      <c r="H855" s="1">
        <v>89</v>
      </c>
      <c r="I855" s="1">
        <v>22.4</v>
      </c>
      <c r="J855" s="1">
        <v>26.4</v>
      </c>
      <c r="L855" s="1">
        <v>0.9</v>
      </c>
      <c r="N855" s="1">
        <v>308</v>
      </c>
      <c r="O855" s="1">
        <v>164.8</v>
      </c>
      <c r="Q855" s="1">
        <v>13.552</v>
      </c>
      <c r="R855" s="1">
        <v>17.248000000000001</v>
      </c>
      <c r="AJ855" s="1" t="s">
        <v>406</v>
      </c>
      <c r="AK855" s="19">
        <v>55.2</v>
      </c>
      <c r="AL855" s="19">
        <v>37</v>
      </c>
      <c r="AN855" s="3">
        <v>1975</v>
      </c>
      <c r="AQ855">
        <v>80436</v>
      </c>
      <c r="AR855" s="1" t="s">
        <v>4649</v>
      </c>
    </row>
    <row r="856" spans="1:44" x14ac:dyDescent="0.25">
      <c r="A856" s="1">
        <v>1508</v>
      </c>
      <c r="B856" s="1" t="s">
        <v>855</v>
      </c>
      <c r="C856" s="1">
        <v>102</v>
      </c>
      <c r="D856" s="1" t="s">
        <v>5633</v>
      </c>
      <c r="F856" s="1" t="s">
        <v>445</v>
      </c>
      <c r="G856" s="1">
        <v>6</v>
      </c>
      <c r="H856" s="1">
        <v>93</v>
      </c>
      <c r="I856" s="1">
        <v>27</v>
      </c>
      <c r="J856" s="1">
        <v>25</v>
      </c>
      <c r="K856" s="3">
        <v>490</v>
      </c>
      <c r="L856" s="1">
        <v>0.6</v>
      </c>
      <c r="N856" s="1">
        <v>220</v>
      </c>
      <c r="O856" s="1">
        <v>128.5</v>
      </c>
      <c r="P856" s="1">
        <v>12.4</v>
      </c>
      <c r="Q856" s="1">
        <v>12.8</v>
      </c>
      <c r="R856" s="1">
        <v>11.2</v>
      </c>
      <c r="S856" s="1">
        <v>36.4</v>
      </c>
      <c r="AJ856" s="1" t="s">
        <v>406</v>
      </c>
      <c r="AK856" s="19">
        <v>55.2</v>
      </c>
      <c r="AL856" s="19">
        <v>37</v>
      </c>
      <c r="AN856" s="3">
        <v>1975</v>
      </c>
      <c r="AQ856">
        <v>80436</v>
      </c>
      <c r="AR856" s="1" t="s">
        <v>4649</v>
      </c>
    </row>
    <row r="857" spans="1:44" x14ac:dyDescent="0.25">
      <c r="A857" s="1">
        <v>1563</v>
      </c>
      <c r="B857" s="1" t="s">
        <v>5283</v>
      </c>
      <c r="C857" s="1">
        <v>110</v>
      </c>
      <c r="D857" s="1" t="s">
        <v>5992</v>
      </c>
      <c r="F857" s="1" t="s">
        <v>445</v>
      </c>
      <c r="G857" s="1">
        <v>10</v>
      </c>
      <c r="H857" s="1">
        <v>90</v>
      </c>
      <c r="I857" s="1">
        <v>13.5</v>
      </c>
      <c r="J857" s="1">
        <v>13.7</v>
      </c>
      <c r="L857" s="1">
        <v>1</v>
      </c>
      <c r="N857" s="1">
        <v>135</v>
      </c>
      <c r="O857" s="1">
        <v>49.8</v>
      </c>
      <c r="Q857" s="1">
        <v>12.555</v>
      </c>
      <c r="R857" s="1">
        <v>9.8550000000000004</v>
      </c>
      <c r="AJ857" s="28" t="s">
        <v>406</v>
      </c>
      <c r="AK857" s="19">
        <v>64</v>
      </c>
      <c r="AL857" s="19">
        <v>42</v>
      </c>
      <c r="AN857" s="3">
        <v>1992</v>
      </c>
      <c r="AQ857">
        <v>80608</v>
      </c>
      <c r="AR857" s="1" t="s">
        <v>4808</v>
      </c>
    </row>
    <row r="858" spans="1:44" x14ac:dyDescent="0.25">
      <c r="A858" s="1">
        <v>1600</v>
      </c>
      <c r="B858" s="1" t="s">
        <v>1215</v>
      </c>
      <c r="C858" s="1">
        <v>102</v>
      </c>
      <c r="D858" s="1" t="s">
        <v>863</v>
      </c>
      <c r="G858" s="1">
        <v>9</v>
      </c>
      <c r="H858" s="1">
        <v>51</v>
      </c>
      <c r="I858" s="1">
        <v>6.5</v>
      </c>
      <c r="J858" s="1">
        <v>5.0999999999999996</v>
      </c>
      <c r="L858" s="1">
        <v>1.1000000000000001</v>
      </c>
      <c r="N858" s="1">
        <v>10</v>
      </c>
      <c r="O858" s="1">
        <v>3.7</v>
      </c>
      <c r="Q858" s="1">
        <v>1.88</v>
      </c>
      <c r="R858" s="1">
        <v>2.38</v>
      </c>
      <c r="S858" s="1">
        <v>1.68</v>
      </c>
      <c r="AJ858" s="1" t="s">
        <v>406</v>
      </c>
      <c r="AK858" s="19">
        <v>60</v>
      </c>
      <c r="AL858" s="19">
        <v>38</v>
      </c>
      <c r="AN858" s="3">
        <v>1969</v>
      </c>
      <c r="AQ858">
        <v>80608</v>
      </c>
      <c r="AR858" s="1" t="s">
        <v>3128</v>
      </c>
    </row>
    <row r="859" spans="1:44" x14ac:dyDescent="0.25">
      <c r="A859" s="1">
        <v>1601</v>
      </c>
      <c r="B859" s="1" t="s">
        <v>1215</v>
      </c>
      <c r="C859" s="1">
        <v>102</v>
      </c>
      <c r="D859" s="1" t="s">
        <v>863</v>
      </c>
      <c r="G859" s="1">
        <v>8</v>
      </c>
      <c r="H859" s="1">
        <v>65</v>
      </c>
      <c r="I859" s="1">
        <v>15.6</v>
      </c>
      <c r="J859" s="1">
        <v>14.6</v>
      </c>
      <c r="L859" s="1">
        <v>1.1000000000000001</v>
      </c>
      <c r="N859" s="1">
        <v>77</v>
      </c>
      <c r="O859" s="1">
        <v>22.9</v>
      </c>
      <c r="Q859" s="1">
        <v>6.6219999999999999</v>
      </c>
      <c r="R859" s="1">
        <v>5.4669999999999996</v>
      </c>
      <c r="S859" s="1">
        <v>14.013999999999999</v>
      </c>
      <c r="AJ859" s="1" t="s">
        <v>406</v>
      </c>
      <c r="AK859" s="19">
        <v>60</v>
      </c>
      <c r="AL859" s="19">
        <v>38</v>
      </c>
      <c r="AN859" s="3">
        <v>1969</v>
      </c>
      <c r="AQ859">
        <v>80608</v>
      </c>
      <c r="AR859" s="1" t="s">
        <v>3128</v>
      </c>
    </row>
    <row r="860" spans="1:44" x14ac:dyDescent="0.25">
      <c r="A860" s="1">
        <v>1602</v>
      </c>
      <c r="B860" s="1" t="s">
        <v>1215</v>
      </c>
      <c r="C860" s="1">
        <v>102</v>
      </c>
      <c r="D860" s="1" t="s">
        <v>863</v>
      </c>
      <c r="G860" s="1">
        <v>8</v>
      </c>
      <c r="H860" s="1">
        <v>65</v>
      </c>
      <c r="I860" s="1">
        <v>15.7</v>
      </c>
      <c r="J860" s="1">
        <v>13</v>
      </c>
      <c r="L860" s="1">
        <v>1.3</v>
      </c>
      <c r="N860" s="1">
        <v>56</v>
      </c>
      <c r="O860" s="1">
        <v>16.2</v>
      </c>
      <c r="Q860" s="1">
        <v>5.4320000000000004</v>
      </c>
      <c r="R860" s="1">
        <v>4.76</v>
      </c>
      <c r="S860" s="1">
        <v>9.5760000000000005</v>
      </c>
      <c r="AJ860" s="1" t="s">
        <v>406</v>
      </c>
      <c r="AK860" s="19">
        <v>60</v>
      </c>
      <c r="AL860" s="19">
        <v>38</v>
      </c>
      <c r="AN860" s="3">
        <v>1969</v>
      </c>
      <c r="AQ860">
        <v>80608</v>
      </c>
      <c r="AR860" s="1" t="s">
        <v>3128</v>
      </c>
    </row>
    <row r="861" spans="1:44" x14ac:dyDescent="0.25">
      <c r="A861" s="1">
        <v>1603</v>
      </c>
      <c r="B861" s="1" t="s">
        <v>1215</v>
      </c>
      <c r="C861" s="1">
        <v>102</v>
      </c>
      <c r="D861" s="1" t="s">
        <v>863</v>
      </c>
      <c r="G861" s="1">
        <v>6</v>
      </c>
      <c r="H861" s="1">
        <v>63</v>
      </c>
      <c r="I861" s="1">
        <v>21.8</v>
      </c>
      <c r="J861" s="1">
        <v>19.3</v>
      </c>
      <c r="L861" s="1">
        <v>1.1000000000000001</v>
      </c>
      <c r="N861" s="1">
        <v>63</v>
      </c>
      <c r="O861" s="1">
        <v>23.5</v>
      </c>
      <c r="Q861" s="1">
        <v>6.7409999999999997</v>
      </c>
      <c r="R861" s="1">
        <v>4.41</v>
      </c>
      <c r="S861" s="1">
        <v>13.23</v>
      </c>
      <c r="AJ861" s="1" t="s">
        <v>406</v>
      </c>
      <c r="AK861" s="19">
        <v>60</v>
      </c>
      <c r="AL861" s="19">
        <v>38</v>
      </c>
      <c r="AN861" s="3">
        <v>1969</v>
      </c>
      <c r="AQ861">
        <v>80608</v>
      </c>
      <c r="AR861" s="1" t="s">
        <v>3128</v>
      </c>
    </row>
    <row r="862" spans="1:44" x14ac:dyDescent="0.25">
      <c r="A862" s="1">
        <v>1604</v>
      </c>
      <c r="B862" s="1" t="s">
        <v>1215</v>
      </c>
      <c r="C862" s="1">
        <v>102</v>
      </c>
      <c r="D862" s="1" t="s">
        <v>863</v>
      </c>
      <c r="G862" s="1">
        <v>10</v>
      </c>
      <c r="H862" s="1">
        <v>105</v>
      </c>
      <c r="I862" s="1">
        <v>18.7</v>
      </c>
      <c r="J862" s="1">
        <v>19.399999999999999</v>
      </c>
      <c r="L862" s="1">
        <v>0.8</v>
      </c>
      <c r="N862" s="1">
        <v>221</v>
      </c>
      <c r="O862" s="1">
        <v>89.5</v>
      </c>
      <c r="Q862" s="1">
        <v>13.26</v>
      </c>
      <c r="R862" s="1">
        <v>10.829000000000001</v>
      </c>
      <c r="S862" s="1">
        <v>41.99</v>
      </c>
      <c r="AJ862" s="1" t="s">
        <v>406</v>
      </c>
      <c r="AK862" s="19">
        <v>60</v>
      </c>
      <c r="AL862" s="19">
        <v>38</v>
      </c>
      <c r="AN862" s="3">
        <v>1969</v>
      </c>
      <c r="AQ862">
        <v>80608</v>
      </c>
      <c r="AR862" s="1" t="s">
        <v>3128</v>
      </c>
    </row>
    <row r="863" spans="1:44" x14ac:dyDescent="0.25">
      <c r="A863" s="1">
        <v>1605</v>
      </c>
      <c r="B863" s="1" t="s">
        <v>1215</v>
      </c>
      <c r="C863" s="1">
        <v>102</v>
      </c>
      <c r="D863" s="1" t="s">
        <v>863</v>
      </c>
      <c r="G863" s="1">
        <v>10</v>
      </c>
      <c r="H863" s="1">
        <v>130</v>
      </c>
      <c r="I863" s="1">
        <v>18.7</v>
      </c>
      <c r="J863" s="1">
        <v>19.7</v>
      </c>
      <c r="L863" s="1">
        <v>0.7</v>
      </c>
      <c r="N863" s="1">
        <v>181</v>
      </c>
      <c r="O863" s="1">
        <v>74.3</v>
      </c>
      <c r="Q863" s="1">
        <v>10.317</v>
      </c>
      <c r="R863" s="1">
        <v>8.5069999999999997</v>
      </c>
      <c r="S863" s="1">
        <v>34.570999999999998</v>
      </c>
      <c r="AJ863" s="1" t="s">
        <v>406</v>
      </c>
      <c r="AK863" s="19">
        <v>60</v>
      </c>
      <c r="AL863" s="19">
        <v>38</v>
      </c>
      <c r="AN863" s="3">
        <v>1969</v>
      </c>
      <c r="AQ863">
        <v>80608</v>
      </c>
      <c r="AR863" s="1" t="s">
        <v>3128</v>
      </c>
    </row>
    <row r="864" spans="1:44" x14ac:dyDescent="0.25">
      <c r="A864" s="1">
        <v>1606</v>
      </c>
      <c r="B864" s="1" t="s">
        <v>1215</v>
      </c>
      <c r="C864" s="1">
        <v>102</v>
      </c>
      <c r="D864" s="1" t="s">
        <v>863</v>
      </c>
      <c r="G864" s="1">
        <v>11</v>
      </c>
      <c r="H864" s="1">
        <v>15</v>
      </c>
      <c r="I864" s="1">
        <v>0.5</v>
      </c>
      <c r="J864" s="1">
        <v>0.1</v>
      </c>
      <c r="L864" s="1">
        <v>1</v>
      </c>
      <c r="N864" s="1">
        <v>4.5</v>
      </c>
      <c r="O864" s="1">
        <v>1.9</v>
      </c>
      <c r="Q864" s="1">
        <v>0.59850000000000003</v>
      </c>
      <c r="R864" s="1">
        <v>1.899</v>
      </c>
      <c r="S864" s="1">
        <v>0.999</v>
      </c>
      <c r="AJ864" s="1" t="s">
        <v>406</v>
      </c>
      <c r="AK864" s="19">
        <v>59</v>
      </c>
      <c r="AL864" s="19">
        <v>34</v>
      </c>
      <c r="AN864" s="3">
        <v>1974</v>
      </c>
      <c r="AQ864">
        <v>80608</v>
      </c>
      <c r="AR864" s="1" t="s">
        <v>4593</v>
      </c>
    </row>
    <row r="865" spans="1:44" x14ac:dyDescent="0.25">
      <c r="A865" s="1">
        <v>1607</v>
      </c>
      <c r="B865" s="1" t="s">
        <v>855</v>
      </c>
      <c r="C865" s="1">
        <v>102</v>
      </c>
      <c r="D865" s="1" t="s">
        <v>5633</v>
      </c>
      <c r="F865" s="1" t="s">
        <v>445</v>
      </c>
      <c r="G865" s="1">
        <v>7</v>
      </c>
      <c r="H865" s="1">
        <v>30</v>
      </c>
      <c r="I865" s="1">
        <v>8.1</v>
      </c>
      <c r="J865" s="1">
        <v>6.9</v>
      </c>
      <c r="K865" s="65">
        <v>885</v>
      </c>
      <c r="L865" s="1">
        <v>1.4</v>
      </c>
      <c r="N865" s="1">
        <v>125</v>
      </c>
      <c r="O865" s="1">
        <v>58.7</v>
      </c>
      <c r="Q865" s="1">
        <v>20.125</v>
      </c>
      <c r="R865" s="1">
        <v>18.875</v>
      </c>
      <c r="S865" s="1">
        <v>23.25</v>
      </c>
      <c r="AJ865" s="1" t="s">
        <v>406</v>
      </c>
      <c r="AK865" s="19">
        <v>59</v>
      </c>
      <c r="AL865" s="19">
        <v>34</v>
      </c>
      <c r="AN865" s="3">
        <v>1974</v>
      </c>
      <c r="AQ865">
        <v>80608</v>
      </c>
      <c r="AR865" s="1" t="s">
        <v>4593</v>
      </c>
    </row>
    <row r="866" spans="1:44" x14ac:dyDescent="0.25">
      <c r="A866" s="1">
        <v>1608</v>
      </c>
      <c r="B866" s="1" t="s">
        <v>855</v>
      </c>
      <c r="C866" s="1">
        <v>102</v>
      </c>
      <c r="D866" s="1" t="s">
        <v>5633</v>
      </c>
      <c r="F866" s="1" t="s">
        <v>445</v>
      </c>
      <c r="G866" s="1">
        <v>5</v>
      </c>
      <c r="H866" s="1">
        <v>80</v>
      </c>
      <c r="I866" s="1">
        <v>29.6</v>
      </c>
      <c r="J866" s="1">
        <v>35.4</v>
      </c>
      <c r="K866" s="65">
        <v>415</v>
      </c>
      <c r="L866" s="2">
        <v>0.7</v>
      </c>
      <c r="N866" s="1">
        <v>560</v>
      </c>
      <c r="O866" s="1">
        <v>198.1</v>
      </c>
      <c r="P866" s="1">
        <v>14.1</v>
      </c>
      <c r="Q866" s="1">
        <v>42.56</v>
      </c>
      <c r="R866" s="1">
        <v>15.68</v>
      </c>
      <c r="S866" s="1">
        <v>81.760000000000005</v>
      </c>
      <c r="AB866" s="1">
        <v>6.8</v>
      </c>
      <c r="AJ866" s="1" t="s">
        <v>406</v>
      </c>
      <c r="AK866" s="19">
        <v>59</v>
      </c>
      <c r="AL866" s="19">
        <v>34</v>
      </c>
      <c r="AN866" s="3">
        <v>1970</v>
      </c>
      <c r="AQ866">
        <v>80608</v>
      </c>
      <c r="AR866" s="1" t="s">
        <v>4593</v>
      </c>
    </row>
    <row r="867" spans="1:44" x14ac:dyDescent="0.25">
      <c r="A867" s="1">
        <v>1609</v>
      </c>
      <c r="B867" s="1" t="s">
        <v>855</v>
      </c>
      <c r="C867" s="1">
        <v>102</v>
      </c>
      <c r="D867" s="1" t="s">
        <v>863</v>
      </c>
      <c r="G867" s="1">
        <v>6</v>
      </c>
      <c r="H867" s="1">
        <v>27</v>
      </c>
      <c r="I867" s="1">
        <v>11.3</v>
      </c>
      <c r="J867" s="1">
        <v>13</v>
      </c>
      <c r="L867" s="1">
        <v>1.3</v>
      </c>
      <c r="N867" s="1">
        <v>225</v>
      </c>
      <c r="O867" s="1">
        <v>80.7</v>
      </c>
      <c r="Q867" s="1">
        <v>14.175000000000001</v>
      </c>
      <c r="R867" s="1">
        <v>15.75</v>
      </c>
      <c r="AJ867" s="1" t="s">
        <v>406</v>
      </c>
      <c r="AK867" s="19">
        <v>58</v>
      </c>
      <c r="AL867" s="19">
        <v>38.299999999999997</v>
      </c>
      <c r="AN867" s="3">
        <v>1986</v>
      </c>
      <c r="AQ867">
        <v>80608</v>
      </c>
      <c r="AR867" s="1" t="s">
        <v>523</v>
      </c>
    </row>
    <row r="868" spans="1:44" x14ac:dyDescent="0.25">
      <c r="A868" s="1">
        <v>1610</v>
      </c>
      <c r="B868" s="1" t="s">
        <v>855</v>
      </c>
      <c r="C868" s="1">
        <v>102</v>
      </c>
      <c r="D868" s="1" t="s">
        <v>5633</v>
      </c>
      <c r="F868" s="1" t="s">
        <v>445</v>
      </c>
      <c r="G868" s="1">
        <v>7</v>
      </c>
      <c r="H868" s="1">
        <v>26</v>
      </c>
      <c r="I868" s="1">
        <v>8.9</v>
      </c>
      <c r="J868" s="1">
        <v>9.9</v>
      </c>
      <c r="K868" s="65">
        <v>4455</v>
      </c>
      <c r="L868" s="1">
        <v>1.3</v>
      </c>
      <c r="N868" s="1">
        <v>140</v>
      </c>
      <c r="O868" s="1">
        <v>50.7</v>
      </c>
      <c r="P868" s="1">
        <v>5.5</v>
      </c>
      <c r="Q868" s="1">
        <v>14.42</v>
      </c>
      <c r="R868" s="1">
        <v>15.68</v>
      </c>
      <c r="AJ868" s="1" t="s">
        <v>406</v>
      </c>
      <c r="AK868" s="19">
        <v>58</v>
      </c>
      <c r="AL868" s="19">
        <v>38.299999999999997</v>
      </c>
      <c r="AN868" s="3">
        <v>1986</v>
      </c>
      <c r="AQ868">
        <v>80608</v>
      </c>
      <c r="AR868" s="1" t="s">
        <v>4648</v>
      </c>
    </row>
    <row r="869" spans="1:44" x14ac:dyDescent="0.25">
      <c r="A869" s="1">
        <v>1635</v>
      </c>
      <c r="B869" s="1" t="s">
        <v>171</v>
      </c>
      <c r="C869" s="1">
        <v>130</v>
      </c>
      <c r="D869" s="1" t="s">
        <v>846</v>
      </c>
      <c r="G869" s="1">
        <v>8</v>
      </c>
      <c r="H869" s="1">
        <v>85</v>
      </c>
      <c r="I869" s="1">
        <v>20.3</v>
      </c>
      <c r="J869" s="1">
        <v>24.6</v>
      </c>
      <c r="L869" s="1">
        <v>0.6</v>
      </c>
      <c r="N869" s="1">
        <v>161</v>
      </c>
      <c r="O869" s="1">
        <v>86.7</v>
      </c>
      <c r="Q869" s="1">
        <v>15.778</v>
      </c>
      <c r="R869" s="1">
        <v>1.9319999999999999</v>
      </c>
      <c r="AJ869" s="1" t="s">
        <v>406</v>
      </c>
      <c r="AK869" s="19">
        <v>56.09</v>
      </c>
      <c r="AL869" s="19">
        <v>37.49</v>
      </c>
      <c r="AN869" s="3">
        <v>1975</v>
      </c>
      <c r="AQ869">
        <v>80436</v>
      </c>
      <c r="AR869" s="1" t="s">
        <v>4649</v>
      </c>
    </row>
    <row r="870" spans="1:44" x14ac:dyDescent="0.25">
      <c r="A870" s="1">
        <v>1638</v>
      </c>
      <c r="B870" s="1" t="s">
        <v>171</v>
      </c>
      <c r="C870" s="1">
        <v>130</v>
      </c>
      <c r="D870" s="1" t="s">
        <v>6206</v>
      </c>
      <c r="F870" s="1" t="s">
        <v>445</v>
      </c>
      <c r="G870" s="1">
        <v>7</v>
      </c>
      <c r="H870" s="1">
        <v>71</v>
      </c>
      <c r="I870" s="1">
        <v>18.5</v>
      </c>
      <c r="J870" s="1">
        <v>19</v>
      </c>
      <c r="L870" s="2">
        <v>0.54</v>
      </c>
      <c r="N870" s="1">
        <v>165</v>
      </c>
      <c r="O870" s="1">
        <v>98</v>
      </c>
      <c r="Q870" s="1">
        <v>17.324999999999999</v>
      </c>
      <c r="R870" s="1">
        <v>2.4750000000000001</v>
      </c>
      <c r="AJ870" s="1" t="s">
        <v>416</v>
      </c>
      <c r="AK870" s="19">
        <v>47.5</v>
      </c>
      <c r="AL870" s="19">
        <v>28.5</v>
      </c>
      <c r="AN870" s="3">
        <v>1968</v>
      </c>
      <c r="AQ870">
        <v>80412</v>
      </c>
      <c r="AR870" s="1" t="s">
        <v>246</v>
      </c>
    </row>
    <row r="871" spans="1:44" x14ac:dyDescent="0.25">
      <c r="A871" s="1">
        <v>1639</v>
      </c>
      <c r="B871" s="1" t="s">
        <v>171</v>
      </c>
      <c r="C871" s="1">
        <v>130</v>
      </c>
      <c r="D871" s="1" t="s">
        <v>846</v>
      </c>
      <c r="G871" s="1">
        <v>7</v>
      </c>
      <c r="H871" s="1">
        <v>77</v>
      </c>
      <c r="I871" s="1">
        <v>20</v>
      </c>
      <c r="J871" s="1">
        <v>23.5</v>
      </c>
      <c r="L871" s="1">
        <v>0.9</v>
      </c>
      <c r="N871" s="1">
        <v>272</v>
      </c>
      <c r="O871" s="1">
        <v>122</v>
      </c>
      <c r="P871" s="1">
        <v>24.48</v>
      </c>
      <c r="Q871" s="1">
        <v>16.32</v>
      </c>
      <c r="R871" s="1">
        <v>2.448</v>
      </c>
      <c r="S871" s="1">
        <v>50.863999999999997</v>
      </c>
      <c r="AB871" s="1">
        <v>2.72</v>
      </c>
      <c r="AJ871" s="1" t="s">
        <v>406</v>
      </c>
      <c r="AK871" s="19">
        <v>55.4</v>
      </c>
      <c r="AL871" s="19">
        <v>37</v>
      </c>
      <c r="AN871" s="3">
        <v>1969</v>
      </c>
      <c r="AQ871">
        <v>80436</v>
      </c>
      <c r="AR871" s="1" t="s">
        <v>3128</v>
      </c>
    </row>
    <row r="872" spans="1:44" x14ac:dyDescent="0.25">
      <c r="A872" s="1">
        <v>1640</v>
      </c>
      <c r="B872" s="1" t="s">
        <v>5283</v>
      </c>
      <c r="C872" s="1">
        <v>110</v>
      </c>
      <c r="D872" s="1" t="s">
        <v>5623</v>
      </c>
      <c r="F872" s="1" t="s">
        <v>445</v>
      </c>
      <c r="G872" s="1">
        <v>9</v>
      </c>
      <c r="H872" s="1">
        <v>140</v>
      </c>
      <c r="I872" s="1">
        <v>21.6</v>
      </c>
      <c r="J872" s="1">
        <v>25.8</v>
      </c>
      <c r="K872" s="3">
        <v>514</v>
      </c>
      <c r="L872" s="2">
        <v>0.59</v>
      </c>
      <c r="N872" s="1">
        <v>207</v>
      </c>
      <c r="O872" s="1">
        <v>108.3</v>
      </c>
      <c r="P872" s="1">
        <v>19.899999999999999</v>
      </c>
      <c r="Q872" s="1">
        <v>19.664999999999999</v>
      </c>
      <c r="R872" s="1">
        <v>3.105</v>
      </c>
      <c r="S872" s="1">
        <v>37.26</v>
      </c>
      <c r="AJ872" s="1" t="s">
        <v>408</v>
      </c>
      <c r="AK872" s="19">
        <v>52</v>
      </c>
      <c r="AL872" s="19">
        <v>28</v>
      </c>
      <c r="AN872" s="3">
        <v>1973</v>
      </c>
      <c r="AQ872">
        <v>80412</v>
      </c>
      <c r="AR872" s="1" t="s">
        <v>4517</v>
      </c>
    </row>
    <row r="873" spans="1:44" x14ac:dyDescent="0.25">
      <c r="A873" s="1">
        <v>1641</v>
      </c>
      <c r="B873" s="1" t="s">
        <v>5283</v>
      </c>
      <c r="C873" s="1">
        <v>110</v>
      </c>
      <c r="D873" s="1" t="s">
        <v>5623</v>
      </c>
      <c r="F873" s="1" t="s">
        <v>445</v>
      </c>
      <c r="G873" s="1">
        <v>8</v>
      </c>
      <c r="H873" s="1">
        <v>100</v>
      </c>
      <c r="I873" s="1">
        <v>21.8</v>
      </c>
      <c r="J873" s="1">
        <v>22.2</v>
      </c>
      <c r="K873" s="3">
        <v>521</v>
      </c>
      <c r="L873" s="2">
        <v>0.51</v>
      </c>
      <c r="N873" s="1">
        <v>183</v>
      </c>
      <c r="O873" s="1">
        <v>119</v>
      </c>
      <c r="P873" s="1">
        <v>22</v>
      </c>
      <c r="Q873" s="1">
        <v>18.849</v>
      </c>
      <c r="R873" s="1">
        <v>3.1110000000000002</v>
      </c>
      <c r="S873" s="1">
        <v>31.11</v>
      </c>
      <c r="AJ873" s="1" t="s">
        <v>408</v>
      </c>
      <c r="AK873" s="19">
        <v>52</v>
      </c>
      <c r="AL873" s="19">
        <v>28</v>
      </c>
      <c r="AN873" s="3">
        <v>1973</v>
      </c>
      <c r="AQ873">
        <v>80412</v>
      </c>
      <c r="AR873" s="1" t="s">
        <v>4517</v>
      </c>
    </row>
    <row r="874" spans="1:44" x14ac:dyDescent="0.25">
      <c r="A874" s="1">
        <v>1642</v>
      </c>
      <c r="B874" s="1" t="s">
        <v>5283</v>
      </c>
      <c r="C874" s="1">
        <v>110</v>
      </c>
      <c r="D874" s="1" t="s">
        <v>5623</v>
      </c>
      <c r="F874" s="1" t="s">
        <v>445</v>
      </c>
      <c r="G874" s="1">
        <v>6</v>
      </c>
      <c r="H874" s="1">
        <v>60</v>
      </c>
      <c r="I874" s="1">
        <v>22.6</v>
      </c>
      <c r="J874" s="1">
        <v>19.8</v>
      </c>
      <c r="K874" s="3">
        <v>751</v>
      </c>
      <c r="L874" s="2">
        <v>0.27</v>
      </c>
      <c r="N874" s="1">
        <v>101</v>
      </c>
      <c r="O874" s="1">
        <v>69.2</v>
      </c>
      <c r="P874" s="1">
        <v>5.8</v>
      </c>
      <c r="Q874" s="1">
        <v>7.9790000000000001</v>
      </c>
      <c r="R874" s="1">
        <v>1.111</v>
      </c>
      <c r="S874" s="1">
        <v>22.22</v>
      </c>
      <c r="AJ874" s="1" t="s">
        <v>408</v>
      </c>
      <c r="AK874" s="19">
        <v>52</v>
      </c>
      <c r="AL874" s="19">
        <v>28</v>
      </c>
      <c r="AN874" s="3">
        <v>1973</v>
      </c>
      <c r="AQ874">
        <v>80412</v>
      </c>
      <c r="AR874" s="1" t="s">
        <v>4517</v>
      </c>
    </row>
    <row r="875" spans="1:44" x14ac:dyDescent="0.25">
      <c r="A875" s="1">
        <v>1643</v>
      </c>
      <c r="B875" s="1" t="s">
        <v>5283</v>
      </c>
      <c r="C875" s="1">
        <v>110</v>
      </c>
      <c r="D875" s="1" t="s">
        <v>5623</v>
      </c>
      <c r="F875" s="1" t="s">
        <v>445</v>
      </c>
      <c r="G875" s="1">
        <v>7</v>
      </c>
      <c r="H875" s="1">
        <v>60</v>
      </c>
      <c r="I875" s="1">
        <v>18.2</v>
      </c>
      <c r="J875" s="1">
        <v>19.600000000000001</v>
      </c>
      <c r="K875" s="3">
        <v>642</v>
      </c>
      <c r="L875" s="2">
        <v>0.47</v>
      </c>
      <c r="N875" s="1">
        <v>128</v>
      </c>
      <c r="O875" s="1">
        <v>88.4</v>
      </c>
      <c r="P875" s="1">
        <v>14.4</v>
      </c>
      <c r="Q875" s="1">
        <v>15.616</v>
      </c>
      <c r="R875" s="1">
        <v>2.3039999999999998</v>
      </c>
      <c r="S875" s="1">
        <v>26.88</v>
      </c>
      <c r="AJ875" s="1" t="s">
        <v>408</v>
      </c>
      <c r="AK875" s="19">
        <v>52</v>
      </c>
      <c r="AL875" s="19">
        <v>28</v>
      </c>
      <c r="AN875" s="3">
        <v>1973</v>
      </c>
      <c r="AQ875">
        <v>80412</v>
      </c>
      <c r="AR875" s="1" t="s">
        <v>4517</v>
      </c>
    </row>
    <row r="876" spans="1:44" x14ac:dyDescent="0.25">
      <c r="A876" s="1">
        <v>1644</v>
      </c>
      <c r="B876" s="1" t="s">
        <v>5283</v>
      </c>
      <c r="C876" s="1">
        <v>110</v>
      </c>
      <c r="D876" s="1" t="s">
        <v>5623</v>
      </c>
      <c r="F876" s="1" t="s">
        <v>445</v>
      </c>
      <c r="G876" s="1">
        <v>6</v>
      </c>
      <c r="H876" s="1">
        <v>30</v>
      </c>
      <c r="I876" s="1">
        <v>12.2</v>
      </c>
      <c r="J876" s="1">
        <v>10.3</v>
      </c>
      <c r="K876" s="3">
        <v>2736</v>
      </c>
      <c r="L876" s="2">
        <v>0.99</v>
      </c>
      <c r="N876" s="1">
        <v>146</v>
      </c>
      <c r="O876" s="1">
        <v>88.7</v>
      </c>
      <c r="P876" s="1">
        <v>15.6</v>
      </c>
      <c r="Q876" s="1">
        <v>18.396000000000001</v>
      </c>
      <c r="R876" s="1">
        <v>3.504</v>
      </c>
      <c r="AJ876" s="1" t="s">
        <v>408</v>
      </c>
      <c r="AK876" s="19">
        <v>52</v>
      </c>
      <c r="AL876" s="19">
        <v>28</v>
      </c>
      <c r="AN876" s="3">
        <v>1960</v>
      </c>
      <c r="AQ876">
        <v>80412</v>
      </c>
      <c r="AR876" s="1" t="s">
        <v>4505</v>
      </c>
    </row>
    <row r="877" spans="1:44" x14ac:dyDescent="0.25">
      <c r="A877" s="1">
        <v>1645</v>
      </c>
      <c r="B877" s="1" t="s">
        <v>5283</v>
      </c>
      <c r="C877" s="1">
        <v>110</v>
      </c>
      <c r="D877" s="1" t="s">
        <v>5623</v>
      </c>
      <c r="F877" s="1" t="s">
        <v>445</v>
      </c>
      <c r="G877" s="1">
        <v>6</v>
      </c>
      <c r="H877" s="1">
        <v>40</v>
      </c>
      <c r="I877" s="1">
        <v>15.7</v>
      </c>
      <c r="J877" s="1">
        <v>14.3</v>
      </c>
      <c r="K877" s="3">
        <v>1650</v>
      </c>
      <c r="L877" s="2">
        <v>0.98</v>
      </c>
      <c r="N877" s="1">
        <v>212</v>
      </c>
      <c r="O877" s="1">
        <v>132.69999999999999</v>
      </c>
      <c r="P877" s="1">
        <v>21.6</v>
      </c>
      <c r="Q877" s="1">
        <v>23.744</v>
      </c>
      <c r="R877" s="1">
        <v>3.8159999999999998</v>
      </c>
      <c r="AJ877" s="1" t="s">
        <v>408</v>
      </c>
      <c r="AK877" s="19">
        <v>52</v>
      </c>
      <c r="AL877" s="19">
        <v>28</v>
      </c>
      <c r="AN877" s="3">
        <v>1960</v>
      </c>
      <c r="AQ877">
        <v>80412</v>
      </c>
      <c r="AR877" s="1" t="s">
        <v>4505</v>
      </c>
    </row>
    <row r="878" spans="1:44" x14ac:dyDescent="0.25">
      <c r="A878" s="1">
        <v>1646</v>
      </c>
      <c r="B878" s="1" t="s">
        <v>5283</v>
      </c>
      <c r="C878" s="1">
        <v>110</v>
      </c>
      <c r="D878" s="1" t="s">
        <v>5623</v>
      </c>
      <c r="F878" s="1" t="s">
        <v>445</v>
      </c>
      <c r="G878" s="1">
        <v>6</v>
      </c>
      <c r="H878" s="1">
        <v>50</v>
      </c>
      <c r="I878" s="1">
        <v>18.7</v>
      </c>
      <c r="J878" s="1">
        <v>18.399999999999999</v>
      </c>
      <c r="K878" s="3">
        <v>1105</v>
      </c>
      <c r="L878" s="2">
        <v>0.97</v>
      </c>
      <c r="N878" s="1">
        <v>273</v>
      </c>
      <c r="O878" s="1">
        <v>171.6</v>
      </c>
      <c r="P878" s="1">
        <v>26.9</v>
      </c>
      <c r="Q878" s="1">
        <v>28.391999999999999</v>
      </c>
      <c r="R878" s="1">
        <v>4.3680000000000003</v>
      </c>
      <c r="AJ878" s="1" t="s">
        <v>408</v>
      </c>
      <c r="AK878" s="19">
        <v>52</v>
      </c>
      <c r="AL878" s="19">
        <v>28</v>
      </c>
      <c r="AN878" s="3">
        <v>1960</v>
      </c>
      <c r="AQ878">
        <v>80412</v>
      </c>
      <c r="AR878" s="1" t="s">
        <v>4505</v>
      </c>
    </row>
    <row r="879" spans="1:44" x14ac:dyDescent="0.25">
      <c r="A879" s="1">
        <v>1647</v>
      </c>
      <c r="B879" s="1" t="s">
        <v>5283</v>
      </c>
      <c r="C879" s="1">
        <v>110</v>
      </c>
      <c r="D879" s="1" t="s">
        <v>5623</v>
      </c>
      <c r="F879" s="1" t="s">
        <v>445</v>
      </c>
      <c r="G879" s="1">
        <v>6</v>
      </c>
      <c r="H879" s="1">
        <v>60</v>
      </c>
      <c r="I879" s="1">
        <v>21.3</v>
      </c>
      <c r="J879" s="1">
        <v>22.2</v>
      </c>
      <c r="K879" s="3">
        <v>820</v>
      </c>
      <c r="L879" s="2">
        <v>0.95</v>
      </c>
      <c r="N879" s="1">
        <v>328</v>
      </c>
      <c r="O879" s="1">
        <v>202.8</v>
      </c>
      <c r="P879" s="1">
        <v>31.4</v>
      </c>
      <c r="Q879" s="1">
        <v>37.392000000000003</v>
      </c>
      <c r="R879" s="1">
        <v>5.2480000000000002</v>
      </c>
      <c r="AJ879" s="1" t="s">
        <v>408</v>
      </c>
      <c r="AK879" s="19">
        <v>52</v>
      </c>
      <c r="AL879" s="19">
        <v>28</v>
      </c>
      <c r="AN879" s="3">
        <v>1960</v>
      </c>
      <c r="AQ879">
        <v>80412</v>
      </c>
      <c r="AR879" s="1" t="s">
        <v>4505</v>
      </c>
    </row>
    <row r="880" spans="1:44" x14ac:dyDescent="0.25">
      <c r="A880" s="1">
        <v>1648</v>
      </c>
      <c r="B880" s="1" t="s">
        <v>5283</v>
      </c>
      <c r="C880" s="1">
        <v>110</v>
      </c>
      <c r="D880" s="1" t="s">
        <v>5623</v>
      </c>
      <c r="F880" s="1" t="s">
        <v>445</v>
      </c>
      <c r="G880" s="1">
        <v>6</v>
      </c>
      <c r="H880" s="1">
        <v>70</v>
      </c>
      <c r="I880" s="1">
        <v>23.5</v>
      </c>
      <c r="J880" s="1">
        <v>26.1</v>
      </c>
      <c r="K880" s="3">
        <v>628</v>
      </c>
      <c r="L880" s="2">
        <v>0.94</v>
      </c>
      <c r="N880" s="1">
        <v>376</v>
      </c>
      <c r="O880" s="1">
        <v>234.1</v>
      </c>
      <c r="P880" s="1">
        <v>35.200000000000003</v>
      </c>
      <c r="Q880" s="1">
        <v>43.24</v>
      </c>
      <c r="R880" s="1">
        <v>5.64</v>
      </c>
      <c r="AJ880" s="1" t="s">
        <v>408</v>
      </c>
      <c r="AK880" s="19">
        <v>52</v>
      </c>
      <c r="AL880" s="19">
        <v>28</v>
      </c>
      <c r="AN880" s="3">
        <v>1960</v>
      </c>
      <c r="AQ880">
        <v>80412</v>
      </c>
      <c r="AR880" s="1" t="s">
        <v>4505</v>
      </c>
    </row>
    <row r="881" spans="1:44" x14ac:dyDescent="0.25">
      <c r="A881" s="1">
        <v>1649</v>
      </c>
      <c r="B881" s="1" t="s">
        <v>5283</v>
      </c>
      <c r="C881" s="1">
        <v>110</v>
      </c>
      <c r="D881" s="1" t="s">
        <v>5623</v>
      </c>
      <c r="F881" s="1" t="s">
        <v>445</v>
      </c>
      <c r="G881" s="1">
        <v>6</v>
      </c>
      <c r="H881" s="1">
        <v>80</v>
      </c>
      <c r="I881" s="1">
        <v>25.3</v>
      </c>
      <c r="J881" s="1">
        <v>29.9</v>
      </c>
      <c r="K881" s="3">
        <v>498</v>
      </c>
      <c r="L881" s="2">
        <v>0.94</v>
      </c>
      <c r="N881" s="1">
        <v>417</v>
      </c>
      <c r="O881" s="1">
        <v>259.10000000000002</v>
      </c>
      <c r="P881" s="1">
        <v>38.200000000000003</v>
      </c>
      <c r="Q881" s="1">
        <v>44.201999999999998</v>
      </c>
      <c r="R881" s="1">
        <v>5.8380000000000001</v>
      </c>
      <c r="AJ881" s="1" t="s">
        <v>408</v>
      </c>
      <c r="AK881" s="19">
        <v>52</v>
      </c>
      <c r="AL881" s="19">
        <v>28</v>
      </c>
      <c r="AN881" s="3">
        <v>1960</v>
      </c>
      <c r="AQ881">
        <v>80412</v>
      </c>
      <c r="AR881" s="1" t="s">
        <v>4505</v>
      </c>
    </row>
    <row r="882" spans="1:44" x14ac:dyDescent="0.25">
      <c r="A882" s="1">
        <v>1650</v>
      </c>
      <c r="B882" s="1" t="s">
        <v>5283</v>
      </c>
      <c r="C882" s="1">
        <v>110</v>
      </c>
      <c r="D882" s="1" t="s">
        <v>5623</v>
      </c>
      <c r="F882" s="1" t="s">
        <v>445</v>
      </c>
      <c r="G882" s="1">
        <v>6</v>
      </c>
      <c r="H882" s="1">
        <v>90</v>
      </c>
      <c r="I882" s="1">
        <v>26.8</v>
      </c>
      <c r="J882" s="1">
        <v>33.5</v>
      </c>
      <c r="K882" s="3">
        <v>410</v>
      </c>
      <c r="L882" s="2">
        <v>0.93</v>
      </c>
      <c r="N882" s="1">
        <v>451</v>
      </c>
      <c r="O882" s="1">
        <v>280.7</v>
      </c>
      <c r="P882" s="1">
        <v>41</v>
      </c>
      <c r="Q882" s="1">
        <v>47.805999999999997</v>
      </c>
      <c r="R882" s="1">
        <v>6.3140000000000001</v>
      </c>
      <c r="AJ882" s="1" t="s">
        <v>408</v>
      </c>
      <c r="AK882" s="19">
        <v>52</v>
      </c>
      <c r="AL882" s="19">
        <v>28</v>
      </c>
      <c r="AN882" s="3">
        <v>1960</v>
      </c>
      <c r="AQ882">
        <v>80412</v>
      </c>
      <c r="AR882" s="1" t="s">
        <v>4505</v>
      </c>
    </row>
    <row r="883" spans="1:44" x14ac:dyDescent="0.25">
      <c r="A883" s="1">
        <v>1651</v>
      </c>
      <c r="B883" s="1" t="s">
        <v>5283</v>
      </c>
      <c r="C883" s="1">
        <v>110</v>
      </c>
      <c r="D883" s="1" t="s">
        <v>5623</v>
      </c>
      <c r="F883" s="1" t="s">
        <v>445</v>
      </c>
      <c r="G883" s="1">
        <v>6</v>
      </c>
      <c r="H883" s="1">
        <v>100</v>
      </c>
      <c r="I883" s="1">
        <v>28.1</v>
      </c>
      <c r="J883" s="1">
        <v>37.1</v>
      </c>
      <c r="K883" s="3">
        <v>343</v>
      </c>
      <c r="L883" s="2">
        <v>0.92</v>
      </c>
      <c r="N883" s="1">
        <v>482</v>
      </c>
      <c r="O883" s="1">
        <v>300</v>
      </c>
      <c r="P883" s="1">
        <v>42.7</v>
      </c>
      <c r="Q883" s="1">
        <v>51.573999999999998</v>
      </c>
      <c r="R883" s="1">
        <v>6.266</v>
      </c>
      <c r="AJ883" s="1" t="s">
        <v>408</v>
      </c>
      <c r="AK883" s="19">
        <v>52</v>
      </c>
      <c r="AL883" s="19">
        <v>28</v>
      </c>
      <c r="AN883" s="3">
        <v>1960</v>
      </c>
      <c r="AQ883">
        <v>80412</v>
      </c>
      <c r="AR883" s="1" t="s">
        <v>4505</v>
      </c>
    </row>
    <row r="884" spans="1:44" x14ac:dyDescent="0.25">
      <c r="A884" s="1">
        <v>1652</v>
      </c>
      <c r="B884" s="1" t="s">
        <v>5283</v>
      </c>
      <c r="C884" s="1">
        <v>110</v>
      </c>
      <c r="D884" s="1" t="s">
        <v>5623</v>
      </c>
      <c r="F884" s="1" t="s">
        <v>445</v>
      </c>
      <c r="G884" s="1">
        <v>6</v>
      </c>
      <c r="H884" s="1">
        <v>110</v>
      </c>
      <c r="I884" s="1">
        <v>29.2</v>
      </c>
      <c r="J884" s="1">
        <v>40.6</v>
      </c>
      <c r="K884" s="3">
        <v>291</v>
      </c>
      <c r="L884" s="2">
        <v>0.92</v>
      </c>
      <c r="N884" s="1">
        <v>509</v>
      </c>
      <c r="O884" s="1">
        <v>314.5</v>
      </c>
      <c r="P884" s="1">
        <v>44.1</v>
      </c>
      <c r="Q884" s="1">
        <v>54.463000000000001</v>
      </c>
      <c r="R884" s="1">
        <v>6.617</v>
      </c>
      <c r="AJ884" s="1" t="s">
        <v>408</v>
      </c>
      <c r="AK884" s="19">
        <v>52</v>
      </c>
      <c r="AL884" s="19">
        <v>28</v>
      </c>
      <c r="AN884" s="3">
        <v>1960</v>
      </c>
      <c r="AQ884">
        <v>80412</v>
      </c>
      <c r="AR884" s="1" t="s">
        <v>4505</v>
      </c>
    </row>
    <row r="885" spans="1:44" x14ac:dyDescent="0.25">
      <c r="A885" s="1">
        <v>1653</v>
      </c>
      <c r="B885" s="1" t="s">
        <v>5283</v>
      </c>
      <c r="C885" s="1">
        <v>110</v>
      </c>
      <c r="D885" s="1" t="s">
        <v>5623</v>
      </c>
      <c r="F885" s="1" t="s">
        <v>445</v>
      </c>
      <c r="G885" s="1">
        <v>6</v>
      </c>
      <c r="H885" s="1">
        <v>120</v>
      </c>
      <c r="I885" s="1">
        <v>30.1</v>
      </c>
      <c r="J885" s="1">
        <v>43.8</v>
      </c>
      <c r="K885" s="3">
        <v>254</v>
      </c>
      <c r="L885" s="2">
        <v>0.92</v>
      </c>
      <c r="N885" s="1">
        <v>531</v>
      </c>
      <c r="O885" s="1">
        <v>327.39999999999998</v>
      </c>
      <c r="P885" s="1">
        <v>45.3</v>
      </c>
      <c r="Q885" s="1">
        <v>57.347999999999999</v>
      </c>
      <c r="R885" s="1">
        <v>6.3719999999999999</v>
      </c>
      <c r="AJ885" s="1" t="s">
        <v>408</v>
      </c>
      <c r="AK885" s="19">
        <v>52</v>
      </c>
      <c r="AL885" s="19">
        <v>28</v>
      </c>
      <c r="AN885" s="3">
        <v>1960</v>
      </c>
      <c r="AQ885">
        <v>80412</v>
      </c>
      <c r="AR885" s="1" t="s">
        <v>4505</v>
      </c>
    </row>
    <row r="886" spans="1:44" x14ac:dyDescent="0.25">
      <c r="A886" s="1">
        <v>1654</v>
      </c>
      <c r="B886" s="1" t="s">
        <v>5283</v>
      </c>
      <c r="C886" s="1">
        <v>110</v>
      </c>
      <c r="D886" s="1" t="s">
        <v>5623</v>
      </c>
      <c r="F886" s="1" t="s">
        <v>445</v>
      </c>
      <c r="G886" s="1">
        <v>6</v>
      </c>
      <c r="H886" s="1">
        <v>130</v>
      </c>
      <c r="I886" s="1">
        <v>30.8</v>
      </c>
      <c r="J886" s="1">
        <v>46.6</v>
      </c>
      <c r="K886" s="3">
        <v>227</v>
      </c>
      <c r="L886" s="2">
        <v>0.92</v>
      </c>
      <c r="N886" s="1">
        <v>549</v>
      </c>
      <c r="O886" s="1">
        <v>337.2</v>
      </c>
      <c r="P886" s="1">
        <v>46.3</v>
      </c>
      <c r="Q886" s="1">
        <v>53.802</v>
      </c>
      <c r="R886" s="1">
        <v>6.5880000000000001</v>
      </c>
      <c r="AJ886" s="1" t="s">
        <v>408</v>
      </c>
      <c r="AK886" s="19">
        <v>52</v>
      </c>
      <c r="AL886" s="19">
        <v>28</v>
      </c>
      <c r="AN886" s="3">
        <v>1960</v>
      </c>
      <c r="AQ886">
        <v>80412</v>
      </c>
      <c r="AR886" s="1" t="s">
        <v>4505</v>
      </c>
    </row>
    <row r="887" spans="1:44" x14ac:dyDescent="0.25">
      <c r="A887" s="1">
        <v>1655</v>
      </c>
      <c r="B887" s="1" t="s">
        <v>5283</v>
      </c>
      <c r="C887" s="1">
        <v>110</v>
      </c>
      <c r="D887" s="1" t="s">
        <v>5623</v>
      </c>
      <c r="F887" s="1" t="s">
        <v>445</v>
      </c>
      <c r="G887" s="1">
        <v>6</v>
      </c>
      <c r="H887" s="1">
        <v>140</v>
      </c>
      <c r="I887" s="1">
        <v>31.4</v>
      </c>
      <c r="J887" s="1">
        <v>48.8</v>
      </c>
      <c r="K887" s="3">
        <v>209</v>
      </c>
      <c r="L887" s="2">
        <v>0.92</v>
      </c>
      <c r="N887" s="1">
        <v>564</v>
      </c>
      <c r="O887" s="1">
        <v>345.6</v>
      </c>
      <c r="P887" s="1">
        <v>47.2</v>
      </c>
      <c r="Q887" s="1">
        <v>55.271999999999998</v>
      </c>
      <c r="R887" s="1">
        <v>6.7679999999999998</v>
      </c>
      <c r="AJ887" s="1" t="s">
        <v>408</v>
      </c>
      <c r="AK887" s="19">
        <v>52</v>
      </c>
      <c r="AL887" s="19">
        <v>28</v>
      </c>
      <c r="AN887" s="3">
        <v>1960</v>
      </c>
      <c r="AQ887">
        <v>80412</v>
      </c>
      <c r="AR887" s="1" t="s">
        <v>4505</v>
      </c>
    </row>
    <row r="888" spans="1:44" x14ac:dyDescent="0.25">
      <c r="A888" s="1">
        <v>1656</v>
      </c>
      <c r="B888" s="1" t="s">
        <v>5283</v>
      </c>
      <c r="C888" s="1">
        <v>110</v>
      </c>
      <c r="D888" s="1" t="s">
        <v>5623</v>
      </c>
      <c r="F888" s="1" t="s">
        <v>445</v>
      </c>
      <c r="G888" s="1">
        <v>6</v>
      </c>
      <c r="H888" s="1">
        <v>150</v>
      </c>
      <c r="I888" s="1">
        <v>31.9</v>
      </c>
      <c r="J888" s="1">
        <v>50.8</v>
      </c>
      <c r="K888" s="3">
        <v>194</v>
      </c>
      <c r="L888" s="2">
        <v>0.92</v>
      </c>
      <c r="N888" s="1">
        <v>577</v>
      </c>
      <c r="O888" s="1">
        <v>352.6</v>
      </c>
      <c r="P888" s="1">
        <v>47.7</v>
      </c>
      <c r="Q888" s="1">
        <v>57.122999999999998</v>
      </c>
      <c r="R888" s="1">
        <v>6.3470000000000004</v>
      </c>
      <c r="AJ888" s="1" t="s">
        <v>408</v>
      </c>
      <c r="AK888" s="19">
        <v>52</v>
      </c>
      <c r="AL888" s="19">
        <v>28</v>
      </c>
      <c r="AN888" s="3">
        <v>1960</v>
      </c>
      <c r="AQ888">
        <v>80412</v>
      </c>
      <c r="AR888" s="1" t="s">
        <v>4505</v>
      </c>
    </row>
    <row r="889" spans="1:44" x14ac:dyDescent="0.25">
      <c r="A889" s="1">
        <v>1657</v>
      </c>
      <c r="B889" s="1" t="s">
        <v>5283</v>
      </c>
      <c r="C889" s="1">
        <v>110</v>
      </c>
      <c r="D889" s="1" t="s">
        <v>5623</v>
      </c>
      <c r="F889" s="1" t="s">
        <v>445</v>
      </c>
      <c r="G889" s="1">
        <v>6</v>
      </c>
      <c r="H889" s="1">
        <v>160</v>
      </c>
      <c r="I889" s="1">
        <v>32.299999999999997</v>
      </c>
      <c r="J889" s="1">
        <v>52.6</v>
      </c>
      <c r="K889" s="3">
        <v>182</v>
      </c>
      <c r="L889" s="2">
        <v>0.92</v>
      </c>
      <c r="N889" s="1">
        <v>586</v>
      </c>
      <c r="O889" s="1">
        <v>358.3</v>
      </c>
      <c r="P889" s="1">
        <v>48.2</v>
      </c>
      <c r="Q889" s="1">
        <v>58.014000000000003</v>
      </c>
      <c r="R889" s="1">
        <v>6.4459999999999997</v>
      </c>
      <c r="AJ889" s="1" t="s">
        <v>408</v>
      </c>
      <c r="AK889" s="19">
        <v>52</v>
      </c>
      <c r="AL889" s="19">
        <v>28</v>
      </c>
      <c r="AN889" s="3">
        <v>1960</v>
      </c>
      <c r="AQ889">
        <v>80412</v>
      </c>
      <c r="AR889" s="1" t="s">
        <v>4505</v>
      </c>
    </row>
    <row r="890" spans="1:44" x14ac:dyDescent="0.25">
      <c r="A890" s="1">
        <v>1658</v>
      </c>
      <c r="B890" s="1" t="s">
        <v>5283</v>
      </c>
      <c r="C890" s="1">
        <v>110</v>
      </c>
      <c r="D890" s="1" t="s">
        <v>5623</v>
      </c>
      <c r="F890" s="1" t="s">
        <v>445</v>
      </c>
      <c r="G890" s="1">
        <v>6</v>
      </c>
      <c r="H890" s="1">
        <v>170</v>
      </c>
      <c r="I890" s="1">
        <v>32.6</v>
      </c>
      <c r="J890" s="1">
        <v>54</v>
      </c>
      <c r="K890" s="3">
        <v>174</v>
      </c>
      <c r="L890" s="2">
        <v>0.92</v>
      </c>
      <c r="N890" s="1">
        <v>594</v>
      </c>
      <c r="O890" s="1">
        <v>363.9</v>
      </c>
      <c r="P890" s="1">
        <v>48.7</v>
      </c>
      <c r="Q890" s="1">
        <v>58.805999999999997</v>
      </c>
      <c r="R890" s="1">
        <v>6.5339999999999998</v>
      </c>
      <c r="AJ890" s="1" t="s">
        <v>408</v>
      </c>
      <c r="AK890" s="19">
        <v>52</v>
      </c>
      <c r="AL890" s="19">
        <v>28</v>
      </c>
      <c r="AN890" s="3">
        <v>1960</v>
      </c>
      <c r="AQ890">
        <v>80412</v>
      </c>
      <c r="AR890" s="1" t="s">
        <v>4505</v>
      </c>
    </row>
    <row r="891" spans="1:44" x14ac:dyDescent="0.25">
      <c r="A891" s="1">
        <v>1659</v>
      </c>
      <c r="B891" s="1" t="s">
        <v>5283</v>
      </c>
      <c r="C891" s="1">
        <v>110</v>
      </c>
      <c r="D891" s="1" t="s">
        <v>5623</v>
      </c>
      <c r="F891" s="1" t="s">
        <v>445</v>
      </c>
      <c r="G891" s="1">
        <v>6</v>
      </c>
      <c r="H891" s="1">
        <v>180</v>
      </c>
      <c r="I891" s="1">
        <v>32.799999999999997</v>
      </c>
      <c r="J891" s="1">
        <v>55.3</v>
      </c>
      <c r="K891" s="3">
        <v>166</v>
      </c>
      <c r="L891" s="2">
        <v>0.92</v>
      </c>
      <c r="N891" s="1">
        <v>600</v>
      </c>
      <c r="O891" s="1">
        <v>356.5</v>
      </c>
      <c r="P891" s="1">
        <v>48.8</v>
      </c>
      <c r="Q891" s="1">
        <v>59.4</v>
      </c>
      <c r="R891" s="1">
        <v>6.6</v>
      </c>
      <c r="AJ891" s="1" t="s">
        <v>408</v>
      </c>
      <c r="AK891" s="19">
        <v>52</v>
      </c>
      <c r="AL891" s="19">
        <v>28</v>
      </c>
      <c r="AN891" s="3">
        <v>1960</v>
      </c>
      <c r="AQ891">
        <v>80412</v>
      </c>
      <c r="AR891" s="1" t="s">
        <v>4505</v>
      </c>
    </row>
    <row r="892" spans="1:44" x14ac:dyDescent="0.25">
      <c r="A892" s="1">
        <v>1660</v>
      </c>
      <c r="B892" s="1" t="s">
        <v>5283</v>
      </c>
      <c r="C892" s="1">
        <v>110</v>
      </c>
      <c r="D892" s="1" t="s">
        <v>5623</v>
      </c>
      <c r="F892" s="1" t="s">
        <v>445</v>
      </c>
      <c r="G892" s="1">
        <v>7</v>
      </c>
      <c r="H892" s="1">
        <v>30</v>
      </c>
      <c r="I892" s="1">
        <v>10</v>
      </c>
      <c r="J892" s="1">
        <v>8.9</v>
      </c>
      <c r="K892" s="3">
        <v>3262</v>
      </c>
      <c r="L892" s="2">
        <v>0.97</v>
      </c>
      <c r="N892" s="1">
        <v>107</v>
      </c>
      <c r="O892" s="1">
        <v>66.2</v>
      </c>
      <c r="P892" s="1">
        <v>12.1</v>
      </c>
      <c r="Q892" s="1">
        <v>13.481999999999999</v>
      </c>
      <c r="R892" s="1">
        <v>2.5680000000000001</v>
      </c>
      <c r="AJ892" s="1" t="s">
        <v>408</v>
      </c>
      <c r="AK892" s="19">
        <v>52</v>
      </c>
      <c r="AL892" s="19">
        <v>28</v>
      </c>
      <c r="AN892" s="3">
        <v>1960</v>
      </c>
      <c r="AQ892">
        <v>80412</v>
      </c>
      <c r="AR892" s="1" t="s">
        <v>4505</v>
      </c>
    </row>
    <row r="893" spans="1:44" x14ac:dyDescent="0.25">
      <c r="A893" s="1">
        <v>1661</v>
      </c>
      <c r="B893" s="1" t="s">
        <v>5283</v>
      </c>
      <c r="C893" s="1">
        <v>110</v>
      </c>
      <c r="D893" s="1" t="s">
        <v>5623</v>
      </c>
      <c r="F893" s="1" t="s">
        <v>445</v>
      </c>
      <c r="G893" s="1">
        <v>7</v>
      </c>
      <c r="H893" s="1">
        <v>40</v>
      </c>
      <c r="I893" s="1">
        <v>13.1</v>
      </c>
      <c r="J893" s="1">
        <v>11.9</v>
      </c>
      <c r="K893" s="3">
        <v>2140</v>
      </c>
      <c r="L893" s="2">
        <v>0.99</v>
      </c>
      <c r="N893" s="1">
        <v>162</v>
      </c>
      <c r="O893" s="1">
        <v>99.3</v>
      </c>
      <c r="P893" s="1">
        <v>17.100000000000001</v>
      </c>
      <c r="Q893" s="1">
        <v>19.440000000000001</v>
      </c>
      <c r="R893" s="1">
        <v>3.24</v>
      </c>
      <c r="AJ893" s="1" t="s">
        <v>408</v>
      </c>
      <c r="AK893" s="19">
        <v>52</v>
      </c>
      <c r="AL893" s="19">
        <v>28</v>
      </c>
      <c r="AN893" s="3">
        <v>1960</v>
      </c>
      <c r="AQ893">
        <v>80412</v>
      </c>
      <c r="AR893" s="1" t="s">
        <v>4505</v>
      </c>
    </row>
    <row r="894" spans="1:44" x14ac:dyDescent="0.25">
      <c r="A894" s="1">
        <v>1662</v>
      </c>
      <c r="B894" s="1" t="s">
        <v>5283</v>
      </c>
      <c r="C894" s="1">
        <v>110</v>
      </c>
      <c r="D894" s="1" t="s">
        <v>5623</v>
      </c>
      <c r="F894" s="1" t="s">
        <v>445</v>
      </c>
      <c r="G894" s="1">
        <v>7</v>
      </c>
      <c r="H894" s="1">
        <v>50</v>
      </c>
      <c r="I894" s="1">
        <v>15.8</v>
      </c>
      <c r="J894" s="1">
        <v>15.6</v>
      </c>
      <c r="K894" s="3">
        <v>1392</v>
      </c>
      <c r="L894" s="2">
        <v>0.99</v>
      </c>
      <c r="N894" s="1">
        <v>215</v>
      </c>
      <c r="O894" s="1">
        <v>130.4</v>
      </c>
      <c r="P894" s="1">
        <v>21.6</v>
      </c>
      <c r="Q894" s="1">
        <v>26.23</v>
      </c>
      <c r="R894" s="1">
        <v>3.87</v>
      </c>
      <c r="AJ894" s="1" t="s">
        <v>408</v>
      </c>
      <c r="AK894" s="19">
        <v>52</v>
      </c>
      <c r="AL894" s="19">
        <v>28</v>
      </c>
      <c r="AN894" s="3">
        <v>1960</v>
      </c>
      <c r="AQ894">
        <v>80412</v>
      </c>
      <c r="AR894" s="1" t="s">
        <v>4505</v>
      </c>
    </row>
    <row r="895" spans="1:44" x14ac:dyDescent="0.25">
      <c r="A895" s="1">
        <v>1663</v>
      </c>
      <c r="B895" s="1" t="s">
        <v>5283</v>
      </c>
      <c r="C895" s="1">
        <v>110</v>
      </c>
      <c r="D895" s="1" t="s">
        <v>5623</v>
      </c>
      <c r="F895" s="1" t="s">
        <v>445</v>
      </c>
      <c r="G895" s="1">
        <v>7</v>
      </c>
      <c r="H895" s="1">
        <v>60</v>
      </c>
      <c r="I895" s="1">
        <v>18.2</v>
      </c>
      <c r="J895" s="1">
        <v>19.3</v>
      </c>
      <c r="K895" s="3">
        <v>988</v>
      </c>
      <c r="L895" s="2">
        <v>0.97</v>
      </c>
      <c r="N895" s="1">
        <v>262</v>
      </c>
      <c r="O895" s="1">
        <v>158.9</v>
      </c>
      <c r="P895" s="1">
        <v>25.5</v>
      </c>
      <c r="Q895" s="1">
        <v>31.702000000000002</v>
      </c>
      <c r="R895" s="1">
        <v>4.9779999999999998</v>
      </c>
      <c r="AJ895" s="1" t="s">
        <v>408</v>
      </c>
      <c r="AK895" s="19">
        <v>52</v>
      </c>
      <c r="AL895" s="19">
        <v>28</v>
      </c>
      <c r="AN895" s="3">
        <v>1960</v>
      </c>
      <c r="AQ895">
        <v>80412</v>
      </c>
      <c r="AR895" s="1" t="s">
        <v>4505</v>
      </c>
    </row>
    <row r="896" spans="1:44" x14ac:dyDescent="0.25">
      <c r="A896" s="1">
        <v>1664</v>
      </c>
      <c r="B896" s="1" t="s">
        <v>5283</v>
      </c>
      <c r="C896" s="1">
        <v>110</v>
      </c>
      <c r="D896" s="1" t="s">
        <v>5623</v>
      </c>
      <c r="F896" s="1" t="s">
        <v>445</v>
      </c>
      <c r="G896" s="1">
        <v>7</v>
      </c>
      <c r="H896" s="1">
        <v>70</v>
      </c>
      <c r="I896" s="1">
        <v>20.3</v>
      </c>
      <c r="J896" s="1">
        <v>23</v>
      </c>
      <c r="K896" s="3">
        <v>740</v>
      </c>
      <c r="L896" s="2">
        <v>0.96</v>
      </c>
      <c r="N896" s="1">
        <v>306</v>
      </c>
      <c r="O896" s="1">
        <v>187.2</v>
      </c>
      <c r="P896" s="1">
        <v>28.9</v>
      </c>
      <c r="Q896" s="1">
        <v>34.578000000000003</v>
      </c>
      <c r="R896" s="1">
        <v>5.202</v>
      </c>
      <c r="AJ896" s="1" t="s">
        <v>408</v>
      </c>
      <c r="AK896" s="19">
        <v>52</v>
      </c>
      <c r="AL896" s="19">
        <v>28</v>
      </c>
      <c r="AN896" s="3">
        <v>1960</v>
      </c>
      <c r="AQ896">
        <v>80412</v>
      </c>
      <c r="AR896" s="1" t="s">
        <v>4505</v>
      </c>
    </row>
    <row r="897" spans="1:44" x14ac:dyDescent="0.25">
      <c r="A897" s="1">
        <v>1665</v>
      </c>
      <c r="B897" s="1" t="s">
        <v>5283</v>
      </c>
      <c r="C897" s="1">
        <v>110</v>
      </c>
      <c r="D897" s="1" t="s">
        <v>5623</v>
      </c>
      <c r="F897" s="1" t="s">
        <v>445</v>
      </c>
      <c r="G897" s="1">
        <v>7</v>
      </c>
      <c r="H897" s="1">
        <v>80</v>
      </c>
      <c r="I897" s="1">
        <v>22.1</v>
      </c>
      <c r="J897" s="1">
        <v>26.3</v>
      </c>
      <c r="K897" s="3">
        <v>595</v>
      </c>
      <c r="L897" s="2">
        <v>0.95</v>
      </c>
      <c r="N897" s="1">
        <v>345</v>
      </c>
      <c r="O897" s="1">
        <v>211.2</v>
      </c>
      <c r="P897" s="1">
        <v>32</v>
      </c>
      <c r="Q897" s="1">
        <v>39.33</v>
      </c>
      <c r="R897" s="1">
        <v>5.52</v>
      </c>
      <c r="AJ897" s="1" t="s">
        <v>408</v>
      </c>
      <c r="AK897" s="19">
        <v>52</v>
      </c>
      <c r="AL897" s="19">
        <v>28</v>
      </c>
      <c r="AN897" s="3">
        <v>1960</v>
      </c>
      <c r="AQ897">
        <v>80412</v>
      </c>
      <c r="AR897" s="1" t="s">
        <v>4505</v>
      </c>
    </row>
    <row r="898" spans="1:44" x14ac:dyDescent="0.25">
      <c r="A898" s="1">
        <v>1666</v>
      </c>
      <c r="B898" s="1" t="s">
        <v>5283</v>
      </c>
      <c r="C898" s="1">
        <v>110</v>
      </c>
      <c r="D898" s="1" t="s">
        <v>5623</v>
      </c>
      <c r="F898" s="1" t="s">
        <v>445</v>
      </c>
      <c r="G898" s="1">
        <v>7</v>
      </c>
      <c r="H898" s="1">
        <v>90</v>
      </c>
      <c r="I898" s="1">
        <v>23.6</v>
      </c>
      <c r="J898" s="1">
        <v>29.2</v>
      </c>
      <c r="K898" s="3">
        <v>503</v>
      </c>
      <c r="L898" s="2">
        <v>0.95</v>
      </c>
      <c r="N898" s="1">
        <v>380</v>
      </c>
      <c r="O898" s="1">
        <v>232.5</v>
      </c>
      <c r="P898" s="1">
        <v>34.700000000000003</v>
      </c>
      <c r="Q898" s="1">
        <v>43.7</v>
      </c>
      <c r="R898" s="1">
        <v>5.7</v>
      </c>
      <c r="AJ898" s="1" t="s">
        <v>408</v>
      </c>
      <c r="AK898" s="19">
        <v>52</v>
      </c>
      <c r="AL898" s="19">
        <v>28</v>
      </c>
      <c r="AN898" s="3">
        <v>1960</v>
      </c>
      <c r="AQ898">
        <v>80412</v>
      </c>
      <c r="AR898" s="1" t="s">
        <v>4505</v>
      </c>
    </row>
    <row r="899" spans="1:44" x14ac:dyDescent="0.25">
      <c r="A899" s="1">
        <v>1667</v>
      </c>
      <c r="B899" s="1" t="s">
        <v>5283</v>
      </c>
      <c r="C899" s="1">
        <v>110</v>
      </c>
      <c r="D899" s="1" t="s">
        <v>5623</v>
      </c>
      <c r="F899" s="1" t="s">
        <v>445</v>
      </c>
      <c r="G899" s="1">
        <v>7</v>
      </c>
      <c r="H899" s="1">
        <v>100</v>
      </c>
      <c r="I899" s="1">
        <v>25.3</v>
      </c>
      <c r="J899" s="1">
        <v>32</v>
      </c>
      <c r="K899" s="3">
        <v>435</v>
      </c>
      <c r="L899" s="2">
        <v>0.92</v>
      </c>
      <c r="N899" s="1">
        <v>412</v>
      </c>
      <c r="O899" s="1">
        <v>258</v>
      </c>
      <c r="P899" s="1">
        <v>37.799999999999997</v>
      </c>
      <c r="Q899" s="1">
        <v>47.38</v>
      </c>
      <c r="R899" s="1">
        <v>6.18</v>
      </c>
      <c r="AJ899" s="1" t="s">
        <v>408</v>
      </c>
      <c r="AK899" s="19">
        <v>52</v>
      </c>
      <c r="AL899" s="19">
        <v>28</v>
      </c>
      <c r="AN899" s="3">
        <v>1960</v>
      </c>
      <c r="AQ899">
        <v>80412</v>
      </c>
      <c r="AR899" s="1" t="s">
        <v>4505</v>
      </c>
    </row>
    <row r="900" spans="1:44" x14ac:dyDescent="0.25">
      <c r="A900" s="1">
        <v>1668</v>
      </c>
      <c r="B900" s="1" t="s">
        <v>5283</v>
      </c>
      <c r="C900" s="1">
        <v>110</v>
      </c>
      <c r="D900" s="1" t="s">
        <v>5623</v>
      </c>
      <c r="F900" s="1" t="s">
        <v>445</v>
      </c>
      <c r="G900" s="1">
        <v>7</v>
      </c>
      <c r="H900" s="1">
        <v>110</v>
      </c>
      <c r="I900" s="1">
        <v>26.2</v>
      </c>
      <c r="J900" s="1">
        <v>35.1</v>
      </c>
      <c r="K900" s="3">
        <v>370</v>
      </c>
      <c r="L900" s="2">
        <v>0.93</v>
      </c>
      <c r="N900" s="1">
        <v>438</v>
      </c>
      <c r="O900" s="1">
        <v>271.3</v>
      </c>
      <c r="P900" s="1">
        <v>39.1</v>
      </c>
      <c r="Q900" s="1">
        <v>46.427999999999997</v>
      </c>
      <c r="R900" s="1">
        <v>6.1319999999999997</v>
      </c>
      <c r="AJ900" s="1" t="s">
        <v>408</v>
      </c>
      <c r="AK900" s="19">
        <v>52</v>
      </c>
      <c r="AL900" s="19">
        <v>28</v>
      </c>
      <c r="AN900" s="3">
        <v>1960</v>
      </c>
      <c r="AQ900">
        <v>80412</v>
      </c>
      <c r="AR900" s="1" t="s">
        <v>4505</v>
      </c>
    </row>
    <row r="901" spans="1:44" x14ac:dyDescent="0.25">
      <c r="A901" s="1">
        <v>1669</v>
      </c>
      <c r="B901" s="1" t="s">
        <v>5283</v>
      </c>
      <c r="C901" s="1">
        <v>110</v>
      </c>
      <c r="D901" s="1" t="s">
        <v>5623</v>
      </c>
      <c r="F901" s="1" t="s">
        <v>445</v>
      </c>
      <c r="G901" s="1">
        <v>7</v>
      </c>
      <c r="H901" s="1">
        <v>120</v>
      </c>
      <c r="I901" s="1">
        <v>27.1</v>
      </c>
      <c r="J901" s="1">
        <v>38</v>
      </c>
      <c r="K901" s="3">
        <v>320</v>
      </c>
      <c r="L901" s="2">
        <v>0.93</v>
      </c>
      <c r="N901" s="1">
        <v>459</v>
      </c>
      <c r="O901" s="1">
        <v>282.10000000000002</v>
      </c>
      <c r="P901" s="1">
        <v>40.200000000000003</v>
      </c>
      <c r="Q901" s="1">
        <v>48.654000000000003</v>
      </c>
      <c r="R901" s="1">
        <v>6.4260000000000002</v>
      </c>
      <c r="AJ901" s="1" t="s">
        <v>408</v>
      </c>
      <c r="AK901" s="19">
        <v>52</v>
      </c>
      <c r="AL901" s="19">
        <v>28</v>
      </c>
      <c r="AN901" s="3">
        <v>1960</v>
      </c>
      <c r="AQ901">
        <v>80412</v>
      </c>
      <c r="AR901" s="1" t="s">
        <v>4505</v>
      </c>
    </row>
    <row r="902" spans="1:44" x14ac:dyDescent="0.25">
      <c r="A902" s="1">
        <v>1670</v>
      </c>
      <c r="B902" s="1" t="s">
        <v>5283</v>
      </c>
      <c r="C902" s="1">
        <v>110</v>
      </c>
      <c r="D902" s="1" t="s">
        <v>5623</v>
      </c>
      <c r="F902" s="1" t="s">
        <v>445</v>
      </c>
      <c r="G902" s="1">
        <v>7</v>
      </c>
      <c r="H902" s="1">
        <v>130</v>
      </c>
      <c r="I902" s="1">
        <v>27.8</v>
      </c>
      <c r="J902" s="1">
        <v>40.6</v>
      </c>
      <c r="K902" s="3">
        <v>285</v>
      </c>
      <c r="L902" s="2">
        <v>0.93</v>
      </c>
      <c r="N902" s="1">
        <v>476</v>
      </c>
      <c r="O902" s="1">
        <v>293.2</v>
      </c>
      <c r="P902" s="1">
        <v>41.3</v>
      </c>
      <c r="Q902" s="1">
        <v>50.932000000000002</v>
      </c>
      <c r="R902" s="1">
        <v>6.1879999999999997</v>
      </c>
      <c r="AJ902" s="1" t="s">
        <v>408</v>
      </c>
      <c r="AK902" s="19">
        <v>52</v>
      </c>
      <c r="AL902" s="19">
        <v>28</v>
      </c>
      <c r="AN902" s="3">
        <v>1960</v>
      </c>
      <c r="AQ902">
        <v>80412</v>
      </c>
      <c r="AR902" s="1" t="s">
        <v>4505</v>
      </c>
    </row>
    <row r="903" spans="1:44" x14ac:dyDescent="0.25">
      <c r="A903" s="1">
        <v>1671</v>
      </c>
      <c r="B903" s="1" t="s">
        <v>5283</v>
      </c>
      <c r="C903" s="1">
        <v>110</v>
      </c>
      <c r="D903" s="1" t="s">
        <v>5623</v>
      </c>
      <c r="F903" s="1" t="s">
        <v>445</v>
      </c>
      <c r="G903" s="1">
        <v>7</v>
      </c>
      <c r="H903" s="1">
        <v>140</v>
      </c>
      <c r="I903" s="1">
        <v>28.4</v>
      </c>
      <c r="J903" s="1">
        <v>42.9</v>
      </c>
      <c r="K903" s="3">
        <v>258</v>
      </c>
      <c r="L903" s="2">
        <v>0.93</v>
      </c>
      <c r="N903" s="1">
        <v>490</v>
      </c>
      <c r="O903" s="1">
        <v>300.60000000000002</v>
      </c>
      <c r="P903" s="1">
        <v>42.1</v>
      </c>
      <c r="Q903" s="1">
        <v>52.43</v>
      </c>
      <c r="R903" s="1">
        <v>6.37</v>
      </c>
      <c r="AJ903" s="1" t="s">
        <v>408</v>
      </c>
      <c r="AK903" s="19">
        <v>52</v>
      </c>
      <c r="AL903" s="19">
        <v>28</v>
      </c>
      <c r="AN903" s="3">
        <v>1960</v>
      </c>
      <c r="AQ903">
        <v>80412</v>
      </c>
      <c r="AR903" s="1" t="s">
        <v>4505</v>
      </c>
    </row>
    <row r="904" spans="1:44" x14ac:dyDescent="0.25">
      <c r="A904" s="1">
        <v>1672</v>
      </c>
      <c r="B904" s="1" t="s">
        <v>5283</v>
      </c>
      <c r="C904" s="1">
        <v>110</v>
      </c>
      <c r="D904" s="1" t="s">
        <v>5623</v>
      </c>
      <c r="F904" s="1" t="s">
        <v>445</v>
      </c>
      <c r="G904" s="1">
        <v>7</v>
      </c>
      <c r="H904" s="1">
        <v>150</v>
      </c>
      <c r="I904" s="1">
        <v>28.9</v>
      </c>
      <c r="J904" s="1">
        <v>44.8</v>
      </c>
      <c r="K904" s="3">
        <v>238</v>
      </c>
      <c r="L904" s="2">
        <v>0.92</v>
      </c>
      <c r="N904" s="1">
        <v>502</v>
      </c>
      <c r="O904" s="1">
        <v>307.39999999999998</v>
      </c>
      <c r="P904" s="1">
        <v>42.8</v>
      </c>
      <c r="Q904" s="1">
        <v>53.713999999999999</v>
      </c>
      <c r="R904" s="1">
        <v>6.5259999999999998</v>
      </c>
      <c r="AJ904" s="1" t="s">
        <v>408</v>
      </c>
      <c r="AK904" s="19">
        <v>52</v>
      </c>
      <c r="AL904" s="19">
        <v>28</v>
      </c>
      <c r="AN904" s="3">
        <v>1960</v>
      </c>
      <c r="AQ904">
        <v>80412</v>
      </c>
      <c r="AR904" s="1" t="s">
        <v>4505</v>
      </c>
    </row>
    <row r="905" spans="1:44" x14ac:dyDescent="0.25">
      <c r="A905" s="1">
        <v>1673</v>
      </c>
      <c r="B905" s="1" t="s">
        <v>5283</v>
      </c>
      <c r="C905" s="1">
        <v>110</v>
      </c>
      <c r="D905" s="1" t="s">
        <v>5623</v>
      </c>
      <c r="F905" s="1" t="s">
        <v>445</v>
      </c>
      <c r="G905" s="1">
        <v>7</v>
      </c>
      <c r="H905" s="1">
        <v>160</v>
      </c>
      <c r="I905" s="1">
        <v>29.2</v>
      </c>
      <c r="J905" s="1">
        <v>46.6</v>
      </c>
      <c r="K905" s="3">
        <v>222</v>
      </c>
      <c r="L905" s="2">
        <v>0.92</v>
      </c>
      <c r="N905" s="1">
        <v>509</v>
      </c>
      <c r="O905" s="1">
        <v>313</v>
      </c>
      <c r="P905" s="1">
        <v>43.2</v>
      </c>
      <c r="Q905" s="1">
        <v>54.463000000000001</v>
      </c>
      <c r="R905" s="1">
        <v>6.617</v>
      </c>
      <c r="AJ905" s="1" t="s">
        <v>408</v>
      </c>
      <c r="AK905" s="19">
        <v>52</v>
      </c>
      <c r="AL905" s="19">
        <v>28</v>
      </c>
      <c r="AN905" s="3">
        <v>1960</v>
      </c>
      <c r="AQ905">
        <v>80412</v>
      </c>
      <c r="AR905" s="1" t="s">
        <v>4505</v>
      </c>
    </row>
    <row r="906" spans="1:44" x14ac:dyDescent="0.25">
      <c r="A906" s="1">
        <v>1674</v>
      </c>
      <c r="B906" s="1" t="s">
        <v>5283</v>
      </c>
      <c r="C906" s="1">
        <v>110</v>
      </c>
      <c r="D906" s="1" t="s">
        <v>5623</v>
      </c>
      <c r="F906" s="1" t="s">
        <v>445</v>
      </c>
      <c r="G906" s="1">
        <v>7</v>
      </c>
      <c r="H906" s="1">
        <v>170</v>
      </c>
      <c r="I906" s="1">
        <v>29.4</v>
      </c>
      <c r="J906" s="1">
        <v>48</v>
      </c>
      <c r="K906" s="3">
        <v>209</v>
      </c>
      <c r="L906" s="2">
        <v>0.92</v>
      </c>
      <c r="N906" s="1">
        <v>514</v>
      </c>
      <c r="O906" s="1">
        <v>314</v>
      </c>
      <c r="P906" s="1">
        <v>43.2</v>
      </c>
      <c r="Q906" s="1">
        <v>50.372</v>
      </c>
      <c r="R906" s="1">
        <v>6.1680000000000001</v>
      </c>
      <c r="AJ906" s="1" t="s">
        <v>408</v>
      </c>
      <c r="AK906" s="19">
        <v>52</v>
      </c>
      <c r="AL906" s="19">
        <v>28</v>
      </c>
      <c r="AN906" s="3">
        <v>1960</v>
      </c>
      <c r="AQ906">
        <v>80412</v>
      </c>
      <c r="AR906" s="1" t="s">
        <v>4505</v>
      </c>
    </row>
    <row r="907" spans="1:44" x14ac:dyDescent="0.25">
      <c r="A907" s="1">
        <v>1675</v>
      </c>
      <c r="B907" s="1" t="s">
        <v>5283</v>
      </c>
      <c r="C907" s="1">
        <v>110</v>
      </c>
      <c r="D907" s="1" t="s">
        <v>5623</v>
      </c>
      <c r="F907" s="1" t="s">
        <v>445</v>
      </c>
      <c r="G907" s="1">
        <v>7</v>
      </c>
      <c r="H907" s="1">
        <v>180</v>
      </c>
      <c r="I907" s="1">
        <v>29.5</v>
      </c>
      <c r="J907" s="1">
        <v>49.1</v>
      </c>
      <c r="K907" s="3">
        <v>200</v>
      </c>
      <c r="L907" s="2">
        <v>0.92</v>
      </c>
      <c r="N907" s="1">
        <v>517</v>
      </c>
      <c r="O907" s="1">
        <v>314.2</v>
      </c>
      <c r="P907" s="1">
        <v>43.2</v>
      </c>
      <c r="Q907" s="1">
        <v>50.665999999999997</v>
      </c>
      <c r="R907" s="1">
        <v>6.2039999999999997</v>
      </c>
      <c r="AJ907" s="1" t="s">
        <v>408</v>
      </c>
      <c r="AK907" s="19">
        <v>52</v>
      </c>
      <c r="AL907" s="19">
        <v>28</v>
      </c>
      <c r="AN907" s="3">
        <v>1960</v>
      </c>
      <c r="AQ907">
        <v>80412</v>
      </c>
      <c r="AR907" s="1" t="s">
        <v>4505</v>
      </c>
    </row>
    <row r="908" spans="1:44" x14ac:dyDescent="0.25">
      <c r="A908" s="1">
        <v>1676</v>
      </c>
      <c r="B908" s="1" t="s">
        <v>5283</v>
      </c>
      <c r="C908" s="1">
        <v>110</v>
      </c>
      <c r="D908" s="1" t="s">
        <v>5623</v>
      </c>
      <c r="F908" s="1" t="s">
        <v>445</v>
      </c>
      <c r="G908" s="1">
        <v>8</v>
      </c>
      <c r="H908" s="1">
        <v>30</v>
      </c>
      <c r="I908" s="1">
        <v>8.6999999999999993</v>
      </c>
      <c r="J908" s="1">
        <v>7.8</v>
      </c>
      <c r="K908" s="3">
        <v>3935</v>
      </c>
      <c r="L908" s="2">
        <v>0.94</v>
      </c>
      <c r="N908" s="1">
        <v>85</v>
      </c>
      <c r="O908" s="1">
        <v>53.4</v>
      </c>
      <c r="P908" s="1">
        <v>10.199999999999999</v>
      </c>
      <c r="Q908" s="1">
        <v>11.984999999999999</v>
      </c>
      <c r="R908" s="1">
        <v>2.4649999999999999</v>
      </c>
      <c r="AJ908" s="1" t="s">
        <v>408</v>
      </c>
      <c r="AK908" s="19">
        <v>52</v>
      </c>
      <c r="AL908" s="19">
        <v>28</v>
      </c>
      <c r="AN908" s="3">
        <v>1960</v>
      </c>
      <c r="AQ908">
        <v>80412</v>
      </c>
      <c r="AR908" s="1" t="s">
        <v>4505</v>
      </c>
    </row>
    <row r="909" spans="1:44" x14ac:dyDescent="0.25">
      <c r="A909" s="1">
        <v>1677</v>
      </c>
      <c r="B909" s="1" t="s">
        <v>5283</v>
      </c>
      <c r="C909" s="1">
        <v>110</v>
      </c>
      <c r="D909" s="1" t="s">
        <v>5623</v>
      </c>
      <c r="F909" s="1" t="s">
        <v>445</v>
      </c>
      <c r="G909" s="1">
        <v>8</v>
      </c>
      <c r="H909" s="1">
        <v>40</v>
      </c>
      <c r="I909" s="1">
        <v>11.4</v>
      </c>
      <c r="J909" s="1">
        <v>10.199999999999999</v>
      </c>
      <c r="K909" s="3">
        <v>2692</v>
      </c>
      <c r="L909" s="2">
        <v>0.99</v>
      </c>
      <c r="N909" s="1">
        <v>132</v>
      </c>
      <c r="O909" s="1">
        <v>80.2</v>
      </c>
      <c r="P909" s="1">
        <v>14.4</v>
      </c>
      <c r="Q909" s="1">
        <v>16.632000000000001</v>
      </c>
      <c r="R909" s="1">
        <v>3.1680000000000001</v>
      </c>
      <c r="AJ909" s="1" t="s">
        <v>408</v>
      </c>
      <c r="AK909" s="19">
        <v>52</v>
      </c>
      <c r="AL909" s="19">
        <v>28</v>
      </c>
      <c r="AN909" s="3">
        <v>1960</v>
      </c>
      <c r="AQ909">
        <v>80412</v>
      </c>
      <c r="AR909" s="1" t="s">
        <v>4505</v>
      </c>
    </row>
    <row r="910" spans="1:44" x14ac:dyDescent="0.25">
      <c r="A910" s="1">
        <v>1678</v>
      </c>
      <c r="B910" s="1" t="s">
        <v>5283</v>
      </c>
      <c r="C910" s="1">
        <v>110</v>
      </c>
      <c r="D910" s="1" t="s">
        <v>5623</v>
      </c>
      <c r="F910" s="1" t="s">
        <v>445</v>
      </c>
      <c r="G910" s="1">
        <v>8</v>
      </c>
      <c r="H910" s="1">
        <v>50</v>
      </c>
      <c r="I910" s="1">
        <v>13.6</v>
      </c>
      <c r="J910" s="1">
        <v>13.5</v>
      </c>
      <c r="K910" s="3">
        <v>1700</v>
      </c>
      <c r="L910" s="2">
        <v>1</v>
      </c>
      <c r="N910" s="1">
        <v>174</v>
      </c>
      <c r="O910" s="1">
        <v>104.4</v>
      </c>
      <c r="P910" s="1">
        <v>17.8</v>
      </c>
      <c r="Q910" s="1">
        <v>20.706</v>
      </c>
      <c r="R910" s="1">
        <v>3.6539999999999999</v>
      </c>
      <c r="AJ910" s="1" t="s">
        <v>408</v>
      </c>
      <c r="AK910" s="19">
        <v>52</v>
      </c>
      <c r="AL910" s="19">
        <v>28</v>
      </c>
      <c r="AN910" s="3">
        <v>1960</v>
      </c>
      <c r="AQ910">
        <v>80412</v>
      </c>
      <c r="AR910" s="1" t="s">
        <v>4505</v>
      </c>
    </row>
    <row r="911" spans="1:44" x14ac:dyDescent="0.25">
      <c r="A911" s="1">
        <v>1679</v>
      </c>
      <c r="B911" s="1" t="s">
        <v>5283</v>
      </c>
      <c r="C911" s="1">
        <v>110</v>
      </c>
      <c r="D911" s="1" t="s">
        <v>5623</v>
      </c>
      <c r="F911" s="1" t="s">
        <v>445</v>
      </c>
      <c r="G911" s="1">
        <v>8</v>
      </c>
      <c r="H911" s="1">
        <v>60</v>
      </c>
      <c r="I911" s="1">
        <v>15.8</v>
      </c>
      <c r="J911" s="1">
        <v>16.5</v>
      </c>
      <c r="K911" s="3">
        <v>1244</v>
      </c>
      <c r="L911" s="2">
        <v>0.98</v>
      </c>
      <c r="N911" s="1">
        <v>214</v>
      </c>
      <c r="O911" s="1">
        <v>129.6</v>
      </c>
      <c r="P911" s="1">
        <v>21.3</v>
      </c>
      <c r="Q911" s="1">
        <v>25.893999999999998</v>
      </c>
      <c r="R911" s="1">
        <v>4.0659999999999998</v>
      </c>
      <c r="AJ911" s="1" t="s">
        <v>408</v>
      </c>
      <c r="AK911" s="19">
        <v>52</v>
      </c>
      <c r="AL911" s="19">
        <v>28</v>
      </c>
      <c r="AN911" s="3">
        <v>1960</v>
      </c>
      <c r="AQ911">
        <v>80412</v>
      </c>
      <c r="AR911" s="1" t="s">
        <v>4505</v>
      </c>
    </row>
    <row r="912" spans="1:44" x14ac:dyDescent="0.25">
      <c r="A912" s="1">
        <v>1680</v>
      </c>
      <c r="B912" s="1" t="s">
        <v>5283</v>
      </c>
      <c r="C912" s="1">
        <v>110</v>
      </c>
      <c r="D912" s="1" t="s">
        <v>5623</v>
      </c>
      <c r="F912" s="1" t="s">
        <v>445</v>
      </c>
      <c r="G912" s="1">
        <v>8</v>
      </c>
      <c r="H912" s="1">
        <v>70</v>
      </c>
      <c r="I912" s="1">
        <v>17.600000000000001</v>
      </c>
      <c r="J912" s="1">
        <v>19.7</v>
      </c>
      <c r="K912" s="3">
        <v>932</v>
      </c>
      <c r="L912" s="2">
        <v>0.97</v>
      </c>
      <c r="N912" s="1">
        <v>250</v>
      </c>
      <c r="O912" s="1">
        <v>152</v>
      </c>
      <c r="P912" s="1">
        <v>24.2</v>
      </c>
      <c r="Q912" s="1">
        <v>28.25</v>
      </c>
      <c r="R912" s="1">
        <v>4.25</v>
      </c>
      <c r="AJ912" s="1" t="s">
        <v>408</v>
      </c>
      <c r="AK912" s="19">
        <v>52</v>
      </c>
      <c r="AL912" s="19">
        <v>28</v>
      </c>
      <c r="AN912" s="3">
        <v>1960</v>
      </c>
      <c r="AQ912">
        <v>80412</v>
      </c>
      <c r="AR912" s="1" t="s">
        <v>4505</v>
      </c>
    </row>
    <row r="913" spans="1:50" x14ac:dyDescent="0.25">
      <c r="A913" s="1">
        <v>1681</v>
      </c>
      <c r="B913" s="1" t="s">
        <v>5283</v>
      </c>
      <c r="C913" s="1">
        <v>110</v>
      </c>
      <c r="D913" s="1" t="s">
        <v>5623</v>
      </c>
      <c r="F913" s="1" t="s">
        <v>445</v>
      </c>
      <c r="G913" s="1">
        <v>8</v>
      </c>
      <c r="H913" s="1">
        <v>80</v>
      </c>
      <c r="I913" s="1">
        <v>19.100000000000001</v>
      </c>
      <c r="J913" s="1">
        <v>22.9</v>
      </c>
      <c r="K913" s="3">
        <v>723</v>
      </c>
      <c r="L913" s="2">
        <v>0.97</v>
      </c>
      <c r="N913" s="1">
        <v>281</v>
      </c>
      <c r="O913" s="1">
        <v>170.9</v>
      </c>
      <c r="P913" s="1">
        <v>26.9</v>
      </c>
      <c r="Q913" s="1">
        <v>32.033999999999999</v>
      </c>
      <c r="R913" s="1">
        <v>4.4960000000000004</v>
      </c>
      <c r="AJ913" s="1" t="s">
        <v>408</v>
      </c>
      <c r="AK913" s="19">
        <v>52</v>
      </c>
      <c r="AL913" s="19">
        <v>28</v>
      </c>
      <c r="AN913" s="3">
        <v>1960</v>
      </c>
      <c r="AQ913">
        <v>80412</v>
      </c>
      <c r="AR913" s="1" t="s">
        <v>4505</v>
      </c>
    </row>
    <row r="914" spans="1:50" x14ac:dyDescent="0.25">
      <c r="A914" s="1">
        <v>1682</v>
      </c>
      <c r="B914" s="1" t="s">
        <v>5283</v>
      </c>
      <c r="C914" s="1">
        <v>110</v>
      </c>
      <c r="D914" s="1" t="s">
        <v>5623</v>
      </c>
      <c r="F914" s="1" t="s">
        <v>445</v>
      </c>
      <c r="G914" s="1">
        <v>8</v>
      </c>
      <c r="H914" s="1">
        <v>90</v>
      </c>
      <c r="I914" s="1">
        <v>20.399999999999999</v>
      </c>
      <c r="J914" s="1">
        <v>25.8</v>
      </c>
      <c r="K914" s="3">
        <v>593</v>
      </c>
      <c r="L914" s="2">
        <v>0.96</v>
      </c>
      <c r="N914" s="1">
        <v>309</v>
      </c>
      <c r="O914" s="1">
        <v>188.3</v>
      </c>
      <c r="P914" s="1">
        <v>28.7</v>
      </c>
      <c r="Q914" s="1">
        <v>35.534999999999997</v>
      </c>
      <c r="R914" s="1">
        <v>4.6349999999999998</v>
      </c>
      <c r="AJ914" s="1" t="s">
        <v>408</v>
      </c>
      <c r="AK914" s="19">
        <v>52</v>
      </c>
      <c r="AL914" s="19">
        <v>28</v>
      </c>
      <c r="AN914" s="3">
        <v>1960</v>
      </c>
      <c r="AQ914">
        <v>80412</v>
      </c>
      <c r="AR914" s="1" t="s">
        <v>4505</v>
      </c>
    </row>
    <row r="915" spans="1:50" x14ac:dyDescent="0.25">
      <c r="A915" s="1">
        <v>1683</v>
      </c>
      <c r="B915" s="1" t="s">
        <v>5283</v>
      </c>
      <c r="C915" s="1">
        <v>110</v>
      </c>
      <c r="D915" s="1" t="s">
        <v>5623</v>
      </c>
      <c r="F915" s="1" t="s">
        <v>445</v>
      </c>
      <c r="G915" s="1">
        <v>8</v>
      </c>
      <c r="H915" s="1">
        <v>100</v>
      </c>
      <c r="I915" s="1">
        <v>21.6</v>
      </c>
      <c r="J915" s="1">
        <v>28.6</v>
      </c>
      <c r="K915" s="3">
        <v>498</v>
      </c>
      <c r="L915" s="2">
        <v>0.95</v>
      </c>
      <c r="N915" s="1">
        <v>334</v>
      </c>
      <c r="O915" s="1">
        <v>204</v>
      </c>
      <c r="P915" s="1">
        <v>30.5</v>
      </c>
      <c r="Q915" s="1">
        <v>35.07</v>
      </c>
      <c r="R915" s="1">
        <v>5.01</v>
      </c>
      <c r="AJ915" s="1" t="s">
        <v>408</v>
      </c>
      <c r="AK915" s="19">
        <v>52</v>
      </c>
      <c r="AL915" s="19">
        <v>28</v>
      </c>
      <c r="AN915" s="3">
        <v>1960</v>
      </c>
      <c r="AQ915">
        <v>80412</v>
      </c>
      <c r="AR915" s="1" t="s">
        <v>4505</v>
      </c>
    </row>
    <row r="916" spans="1:50" x14ac:dyDescent="0.25">
      <c r="A916" s="1">
        <v>1684</v>
      </c>
      <c r="B916" s="1" t="s">
        <v>5283</v>
      </c>
      <c r="C916" s="1">
        <v>110</v>
      </c>
      <c r="D916" s="1" t="s">
        <v>5623</v>
      </c>
      <c r="F916" s="1" t="s">
        <v>445</v>
      </c>
      <c r="G916" s="1">
        <v>8</v>
      </c>
      <c r="H916" s="1">
        <v>110</v>
      </c>
      <c r="I916" s="1">
        <v>22.6</v>
      </c>
      <c r="J916" s="1">
        <v>31.2</v>
      </c>
      <c r="K916" s="3">
        <v>429</v>
      </c>
      <c r="L916" s="2">
        <v>0.95</v>
      </c>
      <c r="N916" s="1">
        <v>356</v>
      </c>
      <c r="O916" s="1">
        <v>217.3</v>
      </c>
      <c r="P916" s="1">
        <v>32.1</v>
      </c>
      <c r="Q916" s="1">
        <v>37.735999999999997</v>
      </c>
      <c r="R916" s="1">
        <v>4.984</v>
      </c>
      <c r="AJ916" s="1" t="s">
        <v>408</v>
      </c>
      <c r="AK916" s="19">
        <v>52</v>
      </c>
      <c r="AL916" s="19">
        <v>28</v>
      </c>
      <c r="AN916" s="3">
        <v>1960</v>
      </c>
      <c r="AQ916">
        <v>80412</v>
      </c>
      <c r="AR916" s="1" t="s">
        <v>4505</v>
      </c>
    </row>
    <row r="917" spans="1:50" x14ac:dyDescent="0.25">
      <c r="A917" s="1">
        <v>1685</v>
      </c>
      <c r="B917" s="1" t="s">
        <v>5283</v>
      </c>
      <c r="C917" s="1">
        <v>110</v>
      </c>
      <c r="D917" s="1" t="s">
        <v>5623</v>
      </c>
      <c r="F917" s="1" t="s">
        <v>445</v>
      </c>
      <c r="G917" s="1">
        <v>8</v>
      </c>
      <c r="H917" s="1">
        <v>120</v>
      </c>
      <c r="I917" s="1">
        <v>33.5</v>
      </c>
      <c r="J917" s="1">
        <v>33.5</v>
      </c>
      <c r="K917" s="3">
        <v>380</v>
      </c>
      <c r="L917" s="2">
        <v>0.56000000000000005</v>
      </c>
      <c r="N917" s="1">
        <v>376</v>
      </c>
      <c r="O917" s="1">
        <v>229.4</v>
      </c>
      <c r="P917" s="1">
        <v>33.4</v>
      </c>
      <c r="Q917" s="1">
        <v>39.856000000000002</v>
      </c>
      <c r="R917" s="1">
        <v>5.2640000000000002</v>
      </c>
      <c r="AJ917" s="1" t="s">
        <v>408</v>
      </c>
      <c r="AK917" s="19">
        <v>52</v>
      </c>
      <c r="AL917" s="19">
        <v>28</v>
      </c>
      <c r="AN917" s="3">
        <v>1960</v>
      </c>
      <c r="AQ917">
        <v>80412</v>
      </c>
      <c r="AR917" s="1" t="s">
        <v>4505</v>
      </c>
      <c r="AX917" s="33"/>
    </row>
    <row r="918" spans="1:50" x14ac:dyDescent="0.25">
      <c r="A918" s="1">
        <v>1686</v>
      </c>
      <c r="B918" s="1" t="s">
        <v>5283</v>
      </c>
      <c r="C918" s="1">
        <v>110</v>
      </c>
      <c r="D918" s="1" t="s">
        <v>5623</v>
      </c>
      <c r="F918" s="1" t="s">
        <v>445</v>
      </c>
      <c r="G918" s="1">
        <v>8</v>
      </c>
      <c r="H918" s="1">
        <v>130</v>
      </c>
      <c r="I918" s="1">
        <v>24.2</v>
      </c>
      <c r="J918" s="1">
        <v>35.4</v>
      </c>
      <c r="K918" s="3">
        <v>347</v>
      </c>
      <c r="L918" s="2">
        <v>0.94</v>
      </c>
      <c r="N918" s="1">
        <v>392</v>
      </c>
      <c r="O918" s="1">
        <v>239.7</v>
      </c>
      <c r="P918" s="1">
        <v>34.6</v>
      </c>
      <c r="Q918" s="1">
        <v>41.944000000000003</v>
      </c>
      <c r="R918" s="1">
        <v>5.0960000000000001</v>
      </c>
      <c r="AJ918" s="1" t="s">
        <v>408</v>
      </c>
      <c r="AK918" s="19">
        <v>52</v>
      </c>
      <c r="AL918" s="19">
        <v>28</v>
      </c>
      <c r="AN918" s="3">
        <v>1960</v>
      </c>
      <c r="AQ918">
        <v>80412</v>
      </c>
      <c r="AR918" s="1" t="s">
        <v>4505</v>
      </c>
    </row>
    <row r="919" spans="1:50" x14ac:dyDescent="0.25">
      <c r="A919" s="1">
        <v>1687</v>
      </c>
      <c r="B919" s="1" t="s">
        <v>5283</v>
      </c>
      <c r="C919" s="1">
        <v>110</v>
      </c>
      <c r="D919" s="1" t="s">
        <v>5623</v>
      </c>
      <c r="F919" s="1" t="s">
        <v>445</v>
      </c>
      <c r="G919" s="1">
        <v>8</v>
      </c>
      <c r="H919" s="1">
        <v>140</v>
      </c>
      <c r="I919" s="1">
        <v>24.8</v>
      </c>
      <c r="J919" s="1">
        <v>37</v>
      </c>
      <c r="K919" s="3">
        <v>322</v>
      </c>
      <c r="L919" s="2">
        <v>0.94</v>
      </c>
      <c r="N919" s="1">
        <v>406</v>
      </c>
      <c r="O919" s="1">
        <v>248.2</v>
      </c>
      <c r="P919" s="1">
        <v>35.6</v>
      </c>
      <c r="Q919" s="1">
        <v>43.442</v>
      </c>
      <c r="R919" s="1">
        <v>5.2779999999999996</v>
      </c>
      <c r="AJ919" s="1" t="s">
        <v>408</v>
      </c>
      <c r="AK919" s="19">
        <v>52</v>
      </c>
      <c r="AL919" s="19">
        <v>28</v>
      </c>
      <c r="AN919" s="3">
        <v>1960</v>
      </c>
      <c r="AQ919">
        <v>80412</v>
      </c>
      <c r="AR919" s="1" t="s">
        <v>4505</v>
      </c>
    </row>
    <row r="920" spans="1:50" x14ac:dyDescent="0.25">
      <c r="A920" s="1">
        <v>1688</v>
      </c>
      <c r="B920" s="1" t="s">
        <v>5283</v>
      </c>
      <c r="C920" s="1">
        <v>110</v>
      </c>
      <c r="D920" s="1" t="s">
        <v>5623</v>
      </c>
      <c r="F920" s="1" t="s">
        <v>445</v>
      </c>
      <c r="G920" s="1">
        <v>8</v>
      </c>
      <c r="H920" s="1">
        <v>150</v>
      </c>
      <c r="I920" s="1">
        <v>25.3</v>
      </c>
      <c r="J920" s="1">
        <v>38.6</v>
      </c>
      <c r="K920" s="3">
        <v>299</v>
      </c>
      <c r="L920" s="2">
        <v>0.94</v>
      </c>
      <c r="N920" s="1">
        <v>417</v>
      </c>
      <c r="O920" s="1">
        <v>255.1</v>
      </c>
      <c r="P920" s="1">
        <v>36.299999999999997</v>
      </c>
      <c r="Q920" s="1">
        <v>44.619</v>
      </c>
      <c r="R920" s="1">
        <v>5.4210000000000003</v>
      </c>
      <c r="AJ920" s="1" t="s">
        <v>408</v>
      </c>
      <c r="AK920" s="19">
        <v>52</v>
      </c>
      <c r="AL920" s="19">
        <v>28</v>
      </c>
      <c r="AN920" s="3">
        <v>1960</v>
      </c>
      <c r="AQ920">
        <v>80412</v>
      </c>
      <c r="AR920" s="1" t="s">
        <v>4505</v>
      </c>
    </row>
    <row r="921" spans="1:50" x14ac:dyDescent="0.25">
      <c r="A921" s="1">
        <v>1689</v>
      </c>
      <c r="B921" s="1" t="s">
        <v>5283</v>
      </c>
      <c r="C921" s="1">
        <v>110</v>
      </c>
      <c r="D921" s="1" t="s">
        <v>5623</v>
      </c>
      <c r="F921" s="1" t="s">
        <v>445</v>
      </c>
      <c r="G921" s="1">
        <v>8</v>
      </c>
      <c r="H921" s="1">
        <v>160</v>
      </c>
      <c r="I921" s="1">
        <v>25.6</v>
      </c>
      <c r="J921" s="1">
        <v>39.799999999999997</v>
      </c>
      <c r="K921" s="3">
        <v>283</v>
      </c>
      <c r="L921" s="2">
        <v>0.93</v>
      </c>
      <c r="N921" s="1">
        <v>424</v>
      </c>
      <c r="O921" s="1">
        <v>259.2</v>
      </c>
      <c r="P921" s="1">
        <v>36.700000000000003</v>
      </c>
      <c r="Q921" s="1">
        <v>45.368000000000002</v>
      </c>
      <c r="R921" s="1">
        <v>5.5119999999999996</v>
      </c>
      <c r="AJ921" s="1" t="s">
        <v>408</v>
      </c>
      <c r="AK921" s="19">
        <v>52</v>
      </c>
      <c r="AL921" s="19">
        <v>28</v>
      </c>
      <c r="AN921" s="3">
        <v>1960</v>
      </c>
      <c r="AQ921">
        <v>80412</v>
      </c>
      <c r="AR921" s="1" t="s">
        <v>4505</v>
      </c>
    </row>
    <row r="922" spans="1:50" x14ac:dyDescent="0.25">
      <c r="A922" s="1">
        <v>1690</v>
      </c>
      <c r="B922" s="1" t="s">
        <v>5283</v>
      </c>
      <c r="C922" s="1">
        <v>110</v>
      </c>
      <c r="D922" s="1" t="s">
        <v>5623</v>
      </c>
      <c r="F922" s="1" t="s">
        <v>445</v>
      </c>
      <c r="G922" s="1">
        <v>8</v>
      </c>
      <c r="H922" s="1">
        <v>170</v>
      </c>
      <c r="I922" s="1">
        <v>25.8</v>
      </c>
      <c r="J922" s="1">
        <v>41</v>
      </c>
      <c r="K922" s="3">
        <v>268</v>
      </c>
      <c r="L922" s="2">
        <v>0.93</v>
      </c>
      <c r="N922" s="1">
        <v>429</v>
      </c>
      <c r="O922" s="1">
        <v>261.60000000000002</v>
      </c>
      <c r="P922" s="1">
        <v>37</v>
      </c>
      <c r="Q922" s="1">
        <v>45.902999999999999</v>
      </c>
      <c r="R922" s="1">
        <v>5.577</v>
      </c>
      <c r="AJ922" s="1" t="s">
        <v>408</v>
      </c>
      <c r="AK922" s="19">
        <v>52</v>
      </c>
      <c r="AL922" s="19">
        <v>28</v>
      </c>
      <c r="AN922" s="3">
        <v>1960</v>
      </c>
      <c r="AQ922">
        <v>80412</v>
      </c>
      <c r="AR922" s="1" t="s">
        <v>4505</v>
      </c>
    </row>
    <row r="923" spans="1:50" x14ac:dyDescent="0.25">
      <c r="A923" s="1">
        <v>1691</v>
      </c>
      <c r="B923" s="1" t="s">
        <v>5283</v>
      </c>
      <c r="C923" s="1">
        <v>110</v>
      </c>
      <c r="D923" s="33" t="s">
        <v>147</v>
      </c>
      <c r="G923" s="1">
        <v>7</v>
      </c>
      <c r="H923" s="1">
        <v>93</v>
      </c>
      <c r="I923" s="1">
        <v>22.8</v>
      </c>
      <c r="J923" s="1">
        <v>39.200000000000003</v>
      </c>
      <c r="L923" s="2">
        <v>0.34</v>
      </c>
      <c r="N923" s="1">
        <v>131</v>
      </c>
      <c r="O923" s="1">
        <v>77</v>
      </c>
      <c r="Q923" s="1">
        <v>20.042999999999999</v>
      </c>
      <c r="R923" s="1">
        <v>1.9650000000000001</v>
      </c>
      <c r="AJ923" s="1" t="s">
        <v>416</v>
      </c>
      <c r="AK923" s="19">
        <v>47.3</v>
      </c>
      <c r="AL923" s="19">
        <v>28.3</v>
      </c>
      <c r="AN923" s="3">
        <v>1968</v>
      </c>
      <c r="AQ923">
        <v>80412</v>
      </c>
      <c r="AR923" s="1" t="s">
        <v>246</v>
      </c>
    </row>
    <row r="924" spans="1:50" x14ac:dyDescent="0.25">
      <c r="A924" s="1">
        <v>1692</v>
      </c>
      <c r="B924" s="1" t="s">
        <v>5283</v>
      </c>
      <c r="C924" s="1">
        <v>110</v>
      </c>
      <c r="D924" s="1" t="s">
        <v>6212</v>
      </c>
      <c r="F924" s="1" t="s">
        <v>445</v>
      </c>
      <c r="G924" s="1">
        <v>7</v>
      </c>
      <c r="H924" s="1">
        <v>74</v>
      </c>
      <c r="I924" s="1">
        <v>20.8</v>
      </c>
      <c r="J924" s="1">
        <v>26.5</v>
      </c>
      <c r="K924" s="3">
        <v>502</v>
      </c>
      <c r="L924" s="2">
        <v>1.27</v>
      </c>
      <c r="N924" s="1">
        <v>422</v>
      </c>
      <c r="O924" s="1">
        <v>221</v>
      </c>
      <c r="Q924" s="1">
        <v>25.32</v>
      </c>
      <c r="R924" s="1">
        <v>1.6879999999999999</v>
      </c>
      <c r="S924" s="1">
        <v>38.9</v>
      </c>
      <c r="AJ924" s="1" t="s">
        <v>703</v>
      </c>
      <c r="AK924" s="19">
        <v>51</v>
      </c>
      <c r="AL924" s="19">
        <v>30</v>
      </c>
      <c r="AN924" s="3">
        <v>1992</v>
      </c>
      <c r="AQ924">
        <v>80412</v>
      </c>
      <c r="AR924" s="1" t="s">
        <v>5178</v>
      </c>
    </row>
    <row r="925" spans="1:50" x14ac:dyDescent="0.25">
      <c r="A925" s="1">
        <v>1693</v>
      </c>
      <c r="B925" s="1" t="s">
        <v>5283</v>
      </c>
      <c r="C925" s="1">
        <v>110</v>
      </c>
      <c r="D925" s="1" t="s">
        <v>6374</v>
      </c>
      <c r="F925" s="1" t="s">
        <v>445</v>
      </c>
      <c r="G925" s="1">
        <v>6</v>
      </c>
      <c r="H925" s="1">
        <v>27</v>
      </c>
      <c r="I925" s="1">
        <v>11.2</v>
      </c>
      <c r="J925" s="1">
        <v>11</v>
      </c>
      <c r="K925" s="3">
        <v>1795</v>
      </c>
      <c r="L925" s="2">
        <v>0.74</v>
      </c>
      <c r="N925" s="1">
        <v>96</v>
      </c>
      <c r="O925" s="1">
        <v>54</v>
      </c>
      <c r="Q925" s="1">
        <v>16.32</v>
      </c>
      <c r="R925" s="1">
        <v>1.92</v>
      </c>
      <c r="S925" s="1">
        <v>21.5</v>
      </c>
      <c r="AJ925" s="1" t="s">
        <v>703</v>
      </c>
      <c r="AK925" s="19">
        <v>51</v>
      </c>
      <c r="AL925" s="19">
        <v>30</v>
      </c>
      <c r="AN925" s="3">
        <v>1992</v>
      </c>
      <c r="AQ925">
        <v>80412</v>
      </c>
      <c r="AR925" s="1" t="s">
        <v>5178</v>
      </c>
    </row>
    <row r="926" spans="1:50" x14ac:dyDescent="0.25">
      <c r="A926" s="1">
        <v>1694</v>
      </c>
      <c r="B926" s="1" t="s">
        <v>5283</v>
      </c>
      <c r="C926" s="1">
        <v>110</v>
      </c>
      <c r="D926" s="1" t="s">
        <v>5985</v>
      </c>
      <c r="F926" s="1" t="s">
        <v>445</v>
      </c>
      <c r="G926" s="1">
        <v>6</v>
      </c>
      <c r="H926" s="1">
        <v>49</v>
      </c>
      <c r="I926" s="1">
        <v>18</v>
      </c>
      <c r="J926" s="1">
        <v>20.2</v>
      </c>
      <c r="K926" s="3">
        <v>990</v>
      </c>
      <c r="L926" s="2">
        <v>1.1299999999999999</v>
      </c>
      <c r="N926" s="1">
        <v>300</v>
      </c>
      <c r="O926" s="1">
        <v>169</v>
      </c>
      <c r="Q926" s="1">
        <v>33</v>
      </c>
      <c r="R926" s="1">
        <v>3.3</v>
      </c>
      <c r="S926" s="1">
        <v>49</v>
      </c>
      <c r="AJ926" s="1" t="s">
        <v>703</v>
      </c>
      <c r="AK926" s="19">
        <v>51</v>
      </c>
      <c r="AL926" s="19">
        <v>30</v>
      </c>
      <c r="AN926" s="3">
        <v>1992</v>
      </c>
      <c r="AQ926">
        <v>80412</v>
      </c>
      <c r="AR926" s="1" t="s">
        <v>5178</v>
      </c>
    </row>
    <row r="927" spans="1:50" x14ac:dyDescent="0.25">
      <c r="A927" s="1">
        <v>1695</v>
      </c>
      <c r="B927" s="1" t="s">
        <v>5283</v>
      </c>
      <c r="C927" s="1">
        <v>110</v>
      </c>
      <c r="D927" s="1" t="s">
        <v>6378</v>
      </c>
      <c r="F927" s="1" t="s">
        <v>445</v>
      </c>
      <c r="G927" s="1">
        <v>6</v>
      </c>
      <c r="H927" s="1">
        <v>44</v>
      </c>
      <c r="I927" s="1">
        <v>18.2</v>
      </c>
      <c r="J927" s="1">
        <v>20.6</v>
      </c>
      <c r="K927" s="3">
        <v>1050</v>
      </c>
      <c r="L927" s="2">
        <v>1.1499999999999999</v>
      </c>
      <c r="N927" s="1">
        <v>310</v>
      </c>
      <c r="O927" s="1">
        <v>177</v>
      </c>
      <c r="Q927" s="1">
        <v>34.1</v>
      </c>
      <c r="R927" s="1">
        <v>2.48</v>
      </c>
      <c r="S927" s="1">
        <v>55.4</v>
      </c>
      <c r="AJ927" s="1" t="s">
        <v>703</v>
      </c>
      <c r="AK927" s="19">
        <v>51</v>
      </c>
      <c r="AL927" s="19">
        <v>30</v>
      </c>
      <c r="AN927" s="3">
        <v>1992</v>
      </c>
      <c r="AQ927">
        <v>80412</v>
      </c>
      <c r="AR927" s="1" t="s">
        <v>5178</v>
      </c>
    </row>
    <row r="928" spans="1:50" x14ac:dyDescent="0.25">
      <c r="A928" s="1">
        <v>1696</v>
      </c>
      <c r="B928" s="1" t="s">
        <v>5283</v>
      </c>
      <c r="C928" s="1">
        <v>110</v>
      </c>
      <c r="D928" s="1" t="s">
        <v>6378</v>
      </c>
      <c r="F928" s="1" t="s">
        <v>445</v>
      </c>
      <c r="G928" s="1">
        <v>7</v>
      </c>
      <c r="H928" s="1">
        <v>39</v>
      </c>
      <c r="I928" s="1">
        <v>13.6</v>
      </c>
      <c r="J928" s="1">
        <v>13.9</v>
      </c>
      <c r="K928" s="3">
        <v>1254</v>
      </c>
      <c r="L928" s="2">
        <v>0.82</v>
      </c>
      <c r="N928" s="1">
        <v>143</v>
      </c>
      <c r="O928" s="1">
        <v>81</v>
      </c>
      <c r="Q928" s="1">
        <v>17.16</v>
      </c>
      <c r="R928" s="1">
        <v>1.716</v>
      </c>
      <c r="AJ928" s="1" t="s">
        <v>703</v>
      </c>
      <c r="AK928" s="19">
        <v>51</v>
      </c>
      <c r="AL928" s="19">
        <v>30</v>
      </c>
      <c r="AN928" s="3">
        <v>1992</v>
      </c>
      <c r="AQ928">
        <v>80412</v>
      </c>
      <c r="AR928" s="1" t="s">
        <v>5178</v>
      </c>
      <c r="AU928" s="32"/>
      <c r="AV928" s="32"/>
      <c r="AW928" s="32"/>
      <c r="AX928" s="32"/>
    </row>
    <row r="929" spans="1:50" x14ac:dyDescent="0.25">
      <c r="A929" s="1">
        <v>1697</v>
      </c>
      <c r="B929" s="1" t="s">
        <v>5283</v>
      </c>
      <c r="C929" s="1">
        <v>113</v>
      </c>
      <c r="D929" s="1" t="s">
        <v>5827</v>
      </c>
      <c r="G929" s="1">
        <v>6</v>
      </c>
      <c r="H929" s="1">
        <v>17</v>
      </c>
      <c r="I929" s="1">
        <v>7.1</v>
      </c>
      <c r="J929" s="1">
        <v>5.3</v>
      </c>
      <c r="L929" s="2">
        <v>1.01</v>
      </c>
      <c r="N929" s="1">
        <v>69</v>
      </c>
      <c r="O929" s="1">
        <v>38</v>
      </c>
      <c r="Q929" s="1">
        <v>7.59</v>
      </c>
      <c r="R929" s="1">
        <v>1.4490000000000001</v>
      </c>
      <c r="AJ929" s="1" t="s">
        <v>703</v>
      </c>
      <c r="AK929" s="19">
        <v>51</v>
      </c>
      <c r="AL929" s="19">
        <v>30</v>
      </c>
      <c r="AN929" s="3">
        <v>1992</v>
      </c>
      <c r="AQ929">
        <v>80412</v>
      </c>
      <c r="AR929" s="1" t="s">
        <v>4614</v>
      </c>
    </row>
    <row r="930" spans="1:50" x14ac:dyDescent="0.25">
      <c r="A930" s="1">
        <v>1698</v>
      </c>
      <c r="B930" s="1" t="s">
        <v>5283</v>
      </c>
      <c r="C930" s="1">
        <v>113</v>
      </c>
      <c r="D930" s="1" t="s">
        <v>5827</v>
      </c>
      <c r="F930" s="1" t="s">
        <v>445</v>
      </c>
      <c r="G930" s="1">
        <v>7</v>
      </c>
      <c r="H930" s="1">
        <v>9</v>
      </c>
      <c r="I930" s="1">
        <v>3.1</v>
      </c>
      <c r="J930" s="1">
        <v>2.4</v>
      </c>
      <c r="K930" s="3">
        <v>14400</v>
      </c>
      <c r="L930" s="2">
        <v>0.68</v>
      </c>
      <c r="N930" s="1">
        <v>17</v>
      </c>
      <c r="O930" s="1">
        <v>9</v>
      </c>
      <c r="Q930" s="1">
        <v>2.5499999999999998</v>
      </c>
      <c r="R930" s="1">
        <v>2.2949999999999999</v>
      </c>
      <c r="S930" s="1">
        <v>7.18</v>
      </c>
      <c r="AJ930" s="1" t="s">
        <v>703</v>
      </c>
      <c r="AK930" s="19">
        <v>51</v>
      </c>
      <c r="AL930" s="19">
        <v>30</v>
      </c>
      <c r="AN930" s="3">
        <v>1992</v>
      </c>
      <c r="AQ930">
        <v>80412</v>
      </c>
      <c r="AR930" s="1" t="s">
        <v>4614</v>
      </c>
    </row>
    <row r="931" spans="1:50" x14ac:dyDescent="0.25">
      <c r="A931" s="1">
        <v>1699</v>
      </c>
      <c r="B931" s="1" t="s">
        <v>5283</v>
      </c>
      <c r="C931" s="1">
        <v>110</v>
      </c>
      <c r="D931" s="1" t="s">
        <v>5848</v>
      </c>
      <c r="G931" s="1">
        <v>5</v>
      </c>
      <c r="H931" s="1">
        <v>28</v>
      </c>
      <c r="I931" s="1">
        <v>14.7</v>
      </c>
      <c r="J931" s="1">
        <v>15.2</v>
      </c>
      <c r="L931" s="2">
        <v>0.9</v>
      </c>
      <c r="N931" s="1">
        <v>176</v>
      </c>
      <c r="O931" s="1">
        <v>101</v>
      </c>
      <c r="Q931" s="1">
        <v>28.16</v>
      </c>
      <c r="R931" s="1">
        <v>7.7439999999999998</v>
      </c>
      <c r="AJ931" s="1" t="s">
        <v>703</v>
      </c>
      <c r="AK931" s="19">
        <v>51</v>
      </c>
      <c r="AL931" s="19">
        <v>30</v>
      </c>
      <c r="AN931" s="3">
        <v>1992</v>
      </c>
      <c r="AQ931">
        <v>80412</v>
      </c>
      <c r="AR931" s="1" t="s">
        <v>4614</v>
      </c>
    </row>
    <row r="932" spans="1:50" x14ac:dyDescent="0.25">
      <c r="A932" s="1">
        <v>1700</v>
      </c>
      <c r="B932" s="1" t="s">
        <v>5283</v>
      </c>
      <c r="C932" s="1">
        <v>110</v>
      </c>
      <c r="D932" s="1" t="s">
        <v>6211</v>
      </c>
      <c r="F932" s="1" t="s">
        <v>445</v>
      </c>
      <c r="G932" s="1">
        <v>7</v>
      </c>
      <c r="H932" s="1">
        <v>19</v>
      </c>
      <c r="I932" s="1">
        <v>6.8</v>
      </c>
      <c r="J932" s="1">
        <v>4.8</v>
      </c>
      <c r="K932" s="3">
        <v>7000</v>
      </c>
      <c r="L932" s="2">
        <v>0.71</v>
      </c>
      <c r="N932" s="1">
        <v>46</v>
      </c>
      <c r="O932" s="1">
        <v>26</v>
      </c>
      <c r="Q932" s="1">
        <v>4.5999999999999996</v>
      </c>
      <c r="R932" s="1">
        <v>2.2080000000000002</v>
      </c>
      <c r="S932" s="1">
        <v>9.31</v>
      </c>
      <c r="AJ932" s="1" t="s">
        <v>703</v>
      </c>
      <c r="AK932" s="19">
        <v>51</v>
      </c>
      <c r="AL932" s="19">
        <v>30</v>
      </c>
      <c r="AN932" s="3">
        <v>1992</v>
      </c>
      <c r="AQ932">
        <v>80412</v>
      </c>
      <c r="AR932" s="1" t="s">
        <v>4614</v>
      </c>
      <c r="AX932" s="33"/>
    </row>
    <row r="933" spans="1:50" x14ac:dyDescent="0.25">
      <c r="A933" s="1">
        <v>1701</v>
      </c>
      <c r="B933" s="1" t="s">
        <v>5283</v>
      </c>
      <c r="C933" s="1">
        <v>110</v>
      </c>
      <c r="D933" s="1" t="s">
        <v>5689</v>
      </c>
      <c r="F933" s="1" t="s">
        <v>445</v>
      </c>
      <c r="G933" s="1">
        <v>5</v>
      </c>
      <c r="H933" s="1">
        <v>46</v>
      </c>
      <c r="I933" s="1">
        <v>19.600000000000001</v>
      </c>
      <c r="J933" s="1">
        <v>24.7</v>
      </c>
      <c r="K933" s="3">
        <v>560</v>
      </c>
      <c r="L933" s="2">
        <v>0.66</v>
      </c>
      <c r="N933" s="1">
        <v>201</v>
      </c>
      <c r="O933" s="1">
        <v>112</v>
      </c>
      <c r="Q933" s="1">
        <v>26.13</v>
      </c>
      <c r="R933" s="1">
        <v>5.4269999999999996</v>
      </c>
      <c r="S933" s="1">
        <v>17.920000000000002</v>
      </c>
      <c r="AJ933" s="1" t="s">
        <v>703</v>
      </c>
      <c r="AK933" s="19">
        <v>51</v>
      </c>
      <c r="AL933" s="19">
        <v>30</v>
      </c>
      <c r="AN933" s="3">
        <v>1992</v>
      </c>
      <c r="AQ933">
        <v>80412</v>
      </c>
      <c r="AR933" s="1" t="s">
        <v>4614</v>
      </c>
    </row>
    <row r="934" spans="1:50" x14ac:dyDescent="0.25">
      <c r="A934" s="1">
        <v>1702</v>
      </c>
      <c r="B934" s="1" t="s">
        <v>5283</v>
      </c>
      <c r="C934" s="1">
        <v>110</v>
      </c>
      <c r="D934" s="1" t="s">
        <v>5846</v>
      </c>
      <c r="F934" s="1" t="s">
        <v>445</v>
      </c>
      <c r="G934" s="1">
        <v>5</v>
      </c>
      <c r="H934" s="1">
        <v>15</v>
      </c>
      <c r="I934" s="1">
        <v>8.1</v>
      </c>
      <c r="J934" s="1">
        <v>6.2</v>
      </c>
      <c r="K934" s="3">
        <v>6125</v>
      </c>
      <c r="L934" s="2">
        <v>0.96</v>
      </c>
      <c r="N934" s="1">
        <v>79</v>
      </c>
      <c r="O934" s="1">
        <v>43</v>
      </c>
      <c r="Q934" s="1">
        <v>4.74</v>
      </c>
      <c r="R934" s="1">
        <v>3.0019999999999998</v>
      </c>
      <c r="S934" s="1">
        <v>22.86</v>
      </c>
      <c r="AJ934" s="1" t="s">
        <v>703</v>
      </c>
      <c r="AK934" s="19">
        <v>51</v>
      </c>
      <c r="AL934" s="19">
        <v>30</v>
      </c>
      <c r="AN934" s="3">
        <v>1992</v>
      </c>
      <c r="AQ934">
        <v>80412</v>
      </c>
      <c r="AR934" s="1" t="s">
        <v>4614</v>
      </c>
    </row>
    <row r="935" spans="1:50" x14ac:dyDescent="0.25">
      <c r="A935" s="1">
        <v>1703</v>
      </c>
      <c r="B935" s="1" t="s">
        <v>5283</v>
      </c>
      <c r="C935" s="1">
        <v>110</v>
      </c>
      <c r="D935" s="1" t="s">
        <v>5623</v>
      </c>
      <c r="F935" s="1" t="s">
        <v>445</v>
      </c>
      <c r="G935" s="1">
        <v>5</v>
      </c>
      <c r="H935" s="1">
        <v>39</v>
      </c>
      <c r="I935" s="1">
        <v>17.7</v>
      </c>
      <c r="J935" s="1">
        <v>17.899999999999999</v>
      </c>
      <c r="K935" s="3">
        <v>1930</v>
      </c>
      <c r="L935" s="2">
        <v>0.76</v>
      </c>
      <c r="N935" s="1">
        <v>198</v>
      </c>
      <c r="O935" s="1">
        <v>115</v>
      </c>
      <c r="Q935" s="1">
        <v>23.76</v>
      </c>
      <c r="R935" s="1">
        <v>5.3460000000000001</v>
      </c>
      <c r="S935" s="1">
        <v>17.600000000000001</v>
      </c>
      <c r="AJ935" s="1" t="s">
        <v>703</v>
      </c>
      <c r="AK935" s="19">
        <v>51</v>
      </c>
      <c r="AL935" s="19">
        <v>30</v>
      </c>
      <c r="AN935" s="3">
        <v>1992</v>
      </c>
      <c r="AQ935">
        <v>80412</v>
      </c>
      <c r="AR935" s="1" t="s">
        <v>4614</v>
      </c>
    </row>
    <row r="936" spans="1:50" x14ac:dyDescent="0.25">
      <c r="A936" s="1">
        <v>1704</v>
      </c>
      <c r="B936" s="1" t="s">
        <v>5283</v>
      </c>
      <c r="C936" s="1">
        <v>110</v>
      </c>
      <c r="D936" s="1" t="s">
        <v>5846</v>
      </c>
      <c r="F936" s="1" t="s">
        <v>445</v>
      </c>
      <c r="G936" s="1">
        <v>5</v>
      </c>
      <c r="H936" s="1">
        <v>46</v>
      </c>
      <c r="I936" s="1">
        <v>19.600000000000001</v>
      </c>
      <c r="J936" s="1">
        <v>22.1</v>
      </c>
      <c r="K936" s="3">
        <v>678</v>
      </c>
      <c r="L936" s="2">
        <v>0.79</v>
      </c>
      <c r="N936" s="1">
        <v>238</v>
      </c>
      <c r="O936" s="1">
        <v>136</v>
      </c>
      <c r="Q936" s="1">
        <v>26.18</v>
      </c>
      <c r="R936" s="1">
        <v>4.5220000000000002</v>
      </c>
      <c r="S936" s="1">
        <v>20.190000000000001</v>
      </c>
      <c r="AJ936" s="1" t="s">
        <v>703</v>
      </c>
      <c r="AK936" s="19">
        <v>51</v>
      </c>
      <c r="AL936" s="19">
        <v>30</v>
      </c>
      <c r="AN936" s="3">
        <v>1992</v>
      </c>
      <c r="AQ936">
        <v>80412</v>
      </c>
      <c r="AR936" s="1" t="s">
        <v>4614</v>
      </c>
    </row>
    <row r="937" spans="1:50" x14ac:dyDescent="0.25">
      <c r="A937" s="1">
        <v>1705</v>
      </c>
      <c r="B937" s="1" t="s">
        <v>5283</v>
      </c>
      <c r="C937" s="1">
        <v>110</v>
      </c>
      <c r="D937" s="1" t="s">
        <v>6115</v>
      </c>
      <c r="F937" s="1" t="s">
        <v>445</v>
      </c>
      <c r="G937" s="1">
        <v>5</v>
      </c>
      <c r="H937" s="1">
        <v>28</v>
      </c>
      <c r="I937" s="1">
        <v>14.9</v>
      </c>
      <c r="J937" s="1">
        <v>13.4</v>
      </c>
      <c r="K937" s="3">
        <v>2189</v>
      </c>
      <c r="L937" s="2">
        <v>0.8</v>
      </c>
      <c r="N937" s="1">
        <v>159</v>
      </c>
      <c r="O937" s="1">
        <v>91</v>
      </c>
      <c r="Q937" s="1">
        <v>14.31</v>
      </c>
      <c r="R937" s="1">
        <v>4.9290000000000003</v>
      </c>
      <c r="S937" s="1">
        <v>15.99</v>
      </c>
      <c r="AJ937" s="1" t="s">
        <v>703</v>
      </c>
      <c r="AK937" s="19">
        <v>51</v>
      </c>
      <c r="AL937" s="19">
        <v>30</v>
      </c>
      <c r="AN937" s="3">
        <v>1992</v>
      </c>
      <c r="AQ937">
        <v>80412</v>
      </c>
      <c r="AR937" s="1" t="s">
        <v>4614</v>
      </c>
    </row>
    <row r="938" spans="1:50" x14ac:dyDescent="0.25">
      <c r="A938" s="1">
        <v>1706</v>
      </c>
      <c r="B938" s="1" t="s">
        <v>5283</v>
      </c>
      <c r="C938" s="1">
        <v>110</v>
      </c>
      <c r="D938" s="1" t="s">
        <v>6183</v>
      </c>
      <c r="F938" s="1" t="s">
        <v>445</v>
      </c>
      <c r="G938" s="1">
        <v>7</v>
      </c>
      <c r="H938" s="1">
        <v>24</v>
      </c>
      <c r="I938" s="1">
        <v>7.3</v>
      </c>
      <c r="J938" s="1">
        <v>6.7</v>
      </c>
      <c r="K938" s="3">
        <v>2190</v>
      </c>
      <c r="L938" s="2">
        <v>0.49</v>
      </c>
      <c r="N938" s="1">
        <v>35</v>
      </c>
      <c r="O938" s="1">
        <v>20</v>
      </c>
      <c r="Q938" s="1">
        <v>9.1</v>
      </c>
      <c r="R938" s="1">
        <v>1.82</v>
      </c>
      <c r="AJ938" s="1" t="s">
        <v>703</v>
      </c>
      <c r="AK938" s="19">
        <v>51</v>
      </c>
      <c r="AL938" s="19">
        <v>30</v>
      </c>
      <c r="AN938" s="3">
        <v>1992</v>
      </c>
      <c r="AQ938">
        <v>80412</v>
      </c>
      <c r="AR938" s="1" t="s">
        <v>4611</v>
      </c>
    </row>
    <row r="939" spans="1:50" x14ac:dyDescent="0.25">
      <c r="A939" s="1">
        <v>1707</v>
      </c>
      <c r="B939" s="1" t="s">
        <v>5283</v>
      </c>
      <c r="C939" s="1">
        <v>110</v>
      </c>
      <c r="D939" s="1" t="s">
        <v>6177</v>
      </c>
      <c r="F939" s="1" t="s">
        <v>445</v>
      </c>
      <c r="G939" s="1">
        <v>6</v>
      </c>
      <c r="H939" s="1">
        <v>29</v>
      </c>
      <c r="I939" s="1">
        <v>11.2</v>
      </c>
      <c r="J939" s="1">
        <v>10.1</v>
      </c>
      <c r="K939" s="3">
        <v>1463</v>
      </c>
      <c r="L939" s="2">
        <v>0.46</v>
      </c>
      <c r="N939" s="1">
        <v>60</v>
      </c>
      <c r="O939" s="1">
        <v>35</v>
      </c>
      <c r="Q939" s="1">
        <v>13.2</v>
      </c>
      <c r="R939" s="1">
        <v>1.68</v>
      </c>
      <c r="AJ939" s="1" t="s">
        <v>703</v>
      </c>
      <c r="AK939" s="19">
        <v>51</v>
      </c>
      <c r="AL939" s="19">
        <v>30</v>
      </c>
      <c r="AN939" s="3">
        <v>1992</v>
      </c>
      <c r="AQ939">
        <v>80412</v>
      </c>
      <c r="AR939" s="1" t="s">
        <v>4611</v>
      </c>
    </row>
    <row r="940" spans="1:50" x14ac:dyDescent="0.25">
      <c r="A940" s="1">
        <v>1708</v>
      </c>
      <c r="B940" s="1" t="s">
        <v>5283</v>
      </c>
      <c r="C940" s="1">
        <v>110</v>
      </c>
      <c r="D940" s="1" t="s">
        <v>6183</v>
      </c>
      <c r="F940" s="1" t="s">
        <v>445</v>
      </c>
      <c r="G940" s="1">
        <v>8</v>
      </c>
      <c r="H940" s="1">
        <v>29</v>
      </c>
      <c r="I940" s="1">
        <v>8.4</v>
      </c>
      <c r="J940" s="1">
        <v>8.1999999999999993</v>
      </c>
      <c r="K940" s="3">
        <v>1530</v>
      </c>
      <c r="L940" s="2">
        <v>0.41</v>
      </c>
      <c r="N940" s="1">
        <v>35</v>
      </c>
      <c r="O940" s="1">
        <v>21</v>
      </c>
      <c r="Q940" s="1">
        <v>8.4</v>
      </c>
      <c r="R940" s="1">
        <v>1.05</v>
      </c>
      <c r="AJ940" s="1" t="s">
        <v>703</v>
      </c>
      <c r="AK940" s="19">
        <v>51</v>
      </c>
      <c r="AL940" s="19">
        <v>30</v>
      </c>
      <c r="AN940" s="3">
        <v>1992</v>
      </c>
      <c r="AQ940">
        <v>80412</v>
      </c>
      <c r="AR940" s="1" t="s">
        <v>4611</v>
      </c>
    </row>
    <row r="941" spans="1:50" x14ac:dyDescent="0.25">
      <c r="A941" s="1">
        <v>1709</v>
      </c>
      <c r="B941" s="1" t="s">
        <v>5283</v>
      </c>
      <c r="C941" s="1">
        <v>101</v>
      </c>
      <c r="D941" s="1" t="s">
        <v>6187</v>
      </c>
      <c r="F941" s="1" t="s">
        <v>445</v>
      </c>
      <c r="G941" s="1">
        <v>7</v>
      </c>
      <c r="H941" s="1">
        <v>15</v>
      </c>
      <c r="I941" s="1">
        <v>5</v>
      </c>
      <c r="J941" s="1">
        <v>4.3</v>
      </c>
      <c r="K941" s="3">
        <v>1900</v>
      </c>
      <c r="L941" s="2">
        <v>0.21</v>
      </c>
      <c r="N941" s="1">
        <v>9</v>
      </c>
      <c r="O941" s="1">
        <v>5</v>
      </c>
      <c r="Q941" s="1">
        <v>2.52</v>
      </c>
      <c r="R941" s="1">
        <v>0.52200000000000002</v>
      </c>
      <c r="AJ941" s="1" t="s">
        <v>703</v>
      </c>
      <c r="AK941" s="19">
        <v>51</v>
      </c>
      <c r="AL941" s="19">
        <v>30</v>
      </c>
      <c r="AN941" s="3">
        <v>1992</v>
      </c>
      <c r="AQ941">
        <v>80412</v>
      </c>
      <c r="AR941" s="1" t="s">
        <v>4611</v>
      </c>
    </row>
    <row r="942" spans="1:50" x14ac:dyDescent="0.25">
      <c r="A942" s="1">
        <v>1710</v>
      </c>
      <c r="B942" s="1" t="s">
        <v>5283</v>
      </c>
      <c r="C942" s="1">
        <v>101</v>
      </c>
      <c r="D942" s="1" t="s">
        <v>6387</v>
      </c>
      <c r="F942" s="1" t="s">
        <v>445</v>
      </c>
      <c r="G942" s="1">
        <v>5</v>
      </c>
      <c r="H942" s="1">
        <v>17</v>
      </c>
      <c r="I942" s="1">
        <v>8.3000000000000007</v>
      </c>
      <c r="J942" s="1">
        <v>6.9</v>
      </c>
      <c r="K942" s="3">
        <v>3750</v>
      </c>
      <c r="L942" s="2">
        <v>0.18</v>
      </c>
      <c r="N942" s="1">
        <v>15</v>
      </c>
      <c r="O942" s="1">
        <v>8</v>
      </c>
      <c r="Q942" s="1">
        <v>1.8</v>
      </c>
      <c r="R942" s="1">
        <v>0.63</v>
      </c>
      <c r="AJ942" s="1" t="s">
        <v>703</v>
      </c>
      <c r="AK942" s="19">
        <v>51</v>
      </c>
      <c r="AL942" s="19">
        <v>30</v>
      </c>
      <c r="AN942" s="3">
        <v>1992</v>
      </c>
      <c r="AQ942">
        <v>80412</v>
      </c>
      <c r="AR942" s="1" t="s">
        <v>4611</v>
      </c>
    </row>
    <row r="943" spans="1:50" x14ac:dyDescent="0.25">
      <c r="A943" s="1">
        <v>1711</v>
      </c>
      <c r="B943" s="1" t="s">
        <v>5283</v>
      </c>
      <c r="C943" s="1">
        <v>110</v>
      </c>
      <c r="D943" s="1" t="s">
        <v>5838</v>
      </c>
      <c r="F943" s="1" t="s">
        <v>445</v>
      </c>
      <c r="G943" s="1">
        <v>8</v>
      </c>
      <c r="H943" s="1">
        <v>22</v>
      </c>
      <c r="I943" s="1">
        <v>6.7</v>
      </c>
      <c r="J943" s="1">
        <v>5.0999999999999996</v>
      </c>
      <c r="K943" s="3">
        <v>2674</v>
      </c>
      <c r="L943" s="2">
        <v>0.11</v>
      </c>
      <c r="N943" s="1">
        <v>7</v>
      </c>
      <c r="O943" s="1">
        <v>4</v>
      </c>
      <c r="Q943" s="1">
        <v>1.19</v>
      </c>
      <c r="R943" s="1">
        <v>0.33600000000000002</v>
      </c>
      <c r="AJ943" s="1" t="s">
        <v>703</v>
      </c>
      <c r="AK943" s="19">
        <v>51</v>
      </c>
      <c r="AL943" s="19">
        <v>30</v>
      </c>
      <c r="AN943" s="3">
        <v>1992</v>
      </c>
      <c r="AQ943">
        <v>80412</v>
      </c>
      <c r="AR943" s="1" t="s">
        <v>4611</v>
      </c>
    </row>
    <row r="944" spans="1:50" x14ac:dyDescent="0.25">
      <c r="A944" s="1">
        <v>1712</v>
      </c>
      <c r="B944" s="1" t="s">
        <v>5283</v>
      </c>
      <c r="C944" s="1">
        <v>110</v>
      </c>
      <c r="D944" s="1" t="s">
        <v>5849</v>
      </c>
      <c r="F944" s="1" t="s">
        <v>445</v>
      </c>
      <c r="G944" s="1">
        <v>5</v>
      </c>
      <c r="H944" s="1">
        <v>11</v>
      </c>
      <c r="I944" s="1">
        <v>5.0999999999999996</v>
      </c>
      <c r="J944" s="1">
        <v>4.5999999999999996</v>
      </c>
      <c r="K944" s="3">
        <v>2664</v>
      </c>
      <c r="L944" s="2">
        <v>0.25</v>
      </c>
      <c r="N944" s="1">
        <v>11</v>
      </c>
      <c r="O944" s="1">
        <v>6</v>
      </c>
      <c r="Q944" s="1">
        <v>2.64</v>
      </c>
      <c r="R944" s="1">
        <v>0.92400000000000004</v>
      </c>
      <c r="S944" s="1">
        <v>4.33</v>
      </c>
      <c r="AJ944" s="1" t="s">
        <v>703</v>
      </c>
      <c r="AK944" s="19">
        <v>51</v>
      </c>
      <c r="AL944" s="19">
        <v>30</v>
      </c>
      <c r="AN944" s="3">
        <v>1992</v>
      </c>
      <c r="AQ944">
        <v>80412</v>
      </c>
      <c r="AR944" s="1" t="s">
        <v>4614</v>
      </c>
    </row>
    <row r="945" spans="1:44" x14ac:dyDescent="0.25">
      <c r="A945" s="1">
        <v>1713</v>
      </c>
      <c r="B945" s="1" t="s">
        <v>5283</v>
      </c>
      <c r="C945" s="1">
        <v>110</v>
      </c>
      <c r="D945" s="1" t="s">
        <v>5742</v>
      </c>
      <c r="F945" s="1" t="s">
        <v>445</v>
      </c>
      <c r="G945" s="1">
        <v>7</v>
      </c>
      <c r="H945" s="1">
        <v>14</v>
      </c>
      <c r="I945" s="1">
        <v>4.5999999999999996</v>
      </c>
      <c r="J945" s="1">
        <v>4.2</v>
      </c>
      <c r="K945" s="3">
        <v>3572</v>
      </c>
      <c r="L945" s="2">
        <v>0.28000000000000003</v>
      </c>
      <c r="N945" s="1">
        <v>11</v>
      </c>
      <c r="O945" s="1">
        <v>6</v>
      </c>
      <c r="Q945" s="1">
        <v>2.31</v>
      </c>
      <c r="R945" s="1">
        <v>1.2430000000000001</v>
      </c>
      <c r="S945" s="1">
        <v>3.46</v>
      </c>
      <c r="AJ945" s="1" t="s">
        <v>703</v>
      </c>
      <c r="AK945" s="19">
        <v>51</v>
      </c>
      <c r="AL945" s="19">
        <v>30</v>
      </c>
      <c r="AN945" s="3">
        <v>1992</v>
      </c>
      <c r="AQ945">
        <v>80412</v>
      </c>
      <c r="AR945" s="1" t="s">
        <v>4614</v>
      </c>
    </row>
    <row r="946" spans="1:44" x14ac:dyDescent="0.25">
      <c r="A946" s="1">
        <v>1714</v>
      </c>
      <c r="B946" s="1" t="s">
        <v>5283</v>
      </c>
      <c r="C946" s="1">
        <v>110</v>
      </c>
      <c r="D946" s="1" t="s">
        <v>5745</v>
      </c>
      <c r="F946" s="1" t="s">
        <v>445</v>
      </c>
      <c r="G946" s="1">
        <v>4</v>
      </c>
      <c r="H946" s="1">
        <v>23</v>
      </c>
      <c r="I946" s="1">
        <v>13.2</v>
      </c>
      <c r="J946" s="1">
        <v>12.3</v>
      </c>
      <c r="K946" s="3">
        <v>1006</v>
      </c>
      <c r="L946" s="2">
        <v>0.4</v>
      </c>
      <c r="N946" s="1">
        <v>66</v>
      </c>
      <c r="O946" s="1">
        <v>38</v>
      </c>
      <c r="Q946" s="1">
        <v>11.22</v>
      </c>
      <c r="R946" s="1">
        <v>1.518</v>
      </c>
      <c r="S946" s="1">
        <v>8.32</v>
      </c>
      <c r="AJ946" s="1" t="s">
        <v>703</v>
      </c>
      <c r="AK946" s="19">
        <v>51</v>
      </c>
      <c r="AL946" s="19">
        <v>30</v>
      </c>
      <c r="AN946" s="3">
        <v>1992</v>
      </c>
      <c r="AQ946">
        <v>80412</v>
      </c>
      <c r="AR946" s="1" t="s">
        <v>4614</v>
      </c>
    </row>
    <row r="947" spans="1:44" x14ac:dyDescent="0.25">
      <c r="A947" s="1">
        <v>1715</v>
      </c>
      <c r="B947" s="1" t="s">
        <v>5283</v>
      </c>
      <c r="C947" s="1">
        <v>110</v>
      </c>
      <c r="D947" s="1" t="s">
        <v>5741</v>
      </c>
      <c r="F947" s="1" t="s">
        <v>445</v>
      </c>
      <c r="G947" s="1">
        <v>5</v>
      </c>
      <c r="H947" s="1">
        <v>28</v>
      </c>
      <c r="I947" s="1">
        <v>13.8</v>
      </c>
      <c r="J947" s="1">
        <v>14.2</v>
      </c>
      <c r="K947" s="3">
        <v>1255</v>
      </c>
      <c r="L947" s="2">
        <v>0.66</v>
      </c>
      <c r="N947" s="1">
        <v>117</v>
      </c>
      <c r="O947" s="1">
        <v>68</v>
      </c>
      <c r="Q947" s="1">
        <v>24.57</v>
      </c>
      <c r="R947" s="1">
        <v>3.51</v>
      </c>
      <c r="S947" s="1">
        <v>11.48</v>
      </c>
      <c r="AJ947" s="1" t="s">
        <v>703</v>
      </c>
      <c r="AK947" s="19">
        <v>51</v>
      </c>
      <c r="AL947" s="19">
        <v>30</v>
      </c>
      <c r="AN947" s="3">
        <v>1992</v>
      </c>
      <c r="AQ947">
        <v>80412</v>
      </c>
      <c r="AR947" s="1" t="s">
        <v>4614</v>
      </c>
    </row>
    <row r="948" spans="1:44" x14ac:dyDescent="0.25">
      <c r="A948" s="1">
        <v>1716</v>
      </c>
      <c r="B948" s="1" t="s">
        <v>5283</v>
      </c>
      <c r="C948" s="1">
        <v>110</v>
      </c>
      <c r="D948" s="1" t="s">
        <v>5853</v>
      </c>
      <c r="F948" s="1" t="s">
        <v>445</v>
      </c>
      <c r="G948" s="1">
        <v>5</v>
      </c>
      <c r="H948" s="1">
        <v>34</v>
      </c>
      <c r="I948" s="1">
        <v>16</v>
      </c>
      <c r="J948" s="1">
        <v>18</v>
      </c>
      <c r="K948" s="3">
        <v>1009</v>
      </c>
      <c r="L948" s="2">
        <v>0.9</v>
      </c>
      <c r="N948" s="1">
        <v>199</v>
      </c>
      <c r="O948" s="1">
        <v>117</v>
      </c>
      <c r="Q948" s="1">
        <v>25.87</v>
      </c>
      <c r="R948" s="1">
        <v>3.1840000000000002</v>
      </c>
      <c r="S948" s="1">
        <v>19.23</v>
      </c>
      <c r="AJ948" s="1" t="s">
        <v>703</v>
      </c>
      <c r="AK948" s="19">
        <v>51</v>
      </c>
      <c r="AL948" s="19">
        <v>30</v>
      </c>
      <c r="AN948" s="3">
        <v>1992</v>
      </c>
      <c r="AQ948">
        <v>80412</v>
      </c>
      <c r="AR948" s="1" t="s">
        <v>4614</v>
      </c>
    </row>
    <row r="949" spans="1:44" x14ac:dyDescent="0.25">
      <c r="A949" s="1">
        <v>1717</v>
      </c>
      <c r="B949" s="1" t="s">
        <v>5283</v>
      </c>
      <c r="C949" s="1">
        <v>110</v>
      </c>
      <c r="D949" s="1" t="s">
        <v>6216</v>
      </c>
      <c r="F949" s="1" t="s">
        <v>445</v>
      </c>
      <c r="G949" s="1">
        <v>4</v>
      </c>
      <c r="H949" s="1">
        <v>35</v>
      </c>
      <c r="I949" s="1">
        <v>17.8</v>
      </c>
      <c r="J949" s="1">
        <v>18.100000000000001</v>
      </c>
      <c r="K949" s="3">
        <v>808</v>
      </c>
      <c r="L949" s="2">
        <v>0.74</v>
      </c>
      <c r="N949" s="1">
        <v>193</v>
      </c>
      <c r="O949" s="1">
        <v>113</v>
      </c>
      <c r="Q949" s="1">
        <v>11.58</v>
      </c>
      <c r="R949" s="1">
        <v>1.544</v>
      </c>
      <c r="S949" s="1">
        <v>18.059999999999999</v>
      </c>
      <c r="AJ949" s="1" t="s">
        <v>703</v>
      </c>
      <c r="AK949" s="19">
        <v>51</v>
      </c>
      <c r="AL949" s="19">
        <v>30</v>
      </c>
      <c r="AN949" s="3">
        <v>1992</v>
      </c>
      <c r="AQ949">
        <v>80412</v>
      </c>
      <c r="AR949" s="1" t="s">
        <v>4614</v>
      </c>
    </row>
    <row r="950" spans="1:44" x14ac:dyDescent="0.25">
      <c r="A950" s="1">
        <v>1718</v>
      </c>
      <c r="B950" s="1" t="s">
        <v>5283</v>
      </c>
      <c r="C950" s="1">
        <v>110</v>
      </c>
      <c r="D950" s="1" t="s">
        <v>6216</v>
      </c>
      <c r="F950" s="1" t="s">
        <v>445</v>
      </c>
      <c r="G950" s="1">
        <v>7</v>
      </c>
      <c r="H950" s="1">
        <v>42</v>
      </c>
      <c r="I950" s="1">
        <v>14.3</v>
      </c>
      <c r="J950" s="1">
        <v>16.7</v>
      </c>
      <c r="K950" s="3">
        <v>867</v>
      </c>
      <c r="L950" s="2">
        <v>0.65</v>
      </c>
      <c r="N950" s="1">
        <v>121</v>
      </c>
      <c r="O950" s="1">
        <v>69</v>
      </c>
      <c r="Q950" s="1">
        <v>15.73</v>
      </c>
      <c r="R950" s="1">
        <v>2.7829999999999999</v>
      </c>
      <c r="S950" s="1">
        <v>9.27</v>
      </c>
      <c r="AJ950" s="1" t="s">
        <v>703</v>
      </c>
      <c r="AK950" s="19">
        <v>51</v>
      </c>
      <c r="AL950" s="19">
        <v>30</v>
      </c>
      <c r="AN950" s="3">
        <v>1992</v>
      </c>
      <c r="AQ950">
        <v>80412</v>
      </c>
      <c r="AR950" s="1" t="s">
        <v>4614</v>
      </c>
    </row>
    <row r="951" spans="1:44" x14ac:dyDescent="0.25">
      <c r="A951" s="1">
        <v>1719</v>
      </c>
      <c r="B951" s="1" t="s">
        <v>5283</v>
      </c>
      <c r="C951" s="1">
        <v>110</v>
      </c>
      <c r="D951" s="1" t="s">
        <v>6293</v>
      </c>
      <c r="F951" s="1" t="s">
        <v>445</v>
      </c>
      <c r="G951" s="1">
        <v>6</v>
      </c>
      <c r="H951" s="1">
        <v>48</v>
      </c>
      <c r="I951" s="1">
        <v>19.5</v>
      </c>
      <c r="J951" s="1">
        <v>28.5</v>
      </c>
      <c r="K951" s="3">
        <v>714</v>
      </c>
      <c r="L951" s="2">
        <v>0.88</v>
      </c>
      <c r="N951" s="1">
        <v>265</v>
      </c>
      <c r="O951" s="1">
        <v>152</v>
      </c>
      <c r="Q951" s="1">
        <v>47.7</v>
      </c>
      <c r="R951" s="1">
        <v>2.65</v>
      </c>
      <c r="S951" s="1">
        <v>26.08</v>
      </c>
      <c r="AJ951" s="1" t="s">
        <v>703</v>
      </c>
      <c r="AK951" s="19">
        <v>51</v>
      </c>
      <c r="AL951" s="19">
        <v>30</v>
      </c>
      <c r="AN951" s="3">
        <v>1992</v>
      </c>
      <c r="AQ951">
        <v>80412</v>
      </c>
      <c r="AR951" s="1" t="s">
        <v>4614</v>
      </c>
    </row>
    <row r="952" spans="1:44" x14ac:dyDescent="0.25">
      <c r="A952" s="1">
        <v>1720</v>
      </c>
      <c r="B952" s="1" t="s">
        <v>5283</v>
      </c>
      <c r="C952" s="1">
        <v>110</v>
      </c>
      <c r="D952" s="1" t="s">
        <v>6293</v>
      </c>
      <c r="F952" s="1" t="s">
        <v>445</v>
      </c>
      <c r="G952" s="1">
        <v>6</v>
      </c>
      <c r="H952" s="1">
        <v>17</v>
      </c>
      <c r="I952" s="1">
        <v>7.1</v>
      </c>
      <c r="J952" s="1">
        <v>9</v>
      </c>
      <c r="K952" s="3">
        <v>2579</v>
      </c>
      <c r="L952" s="2">
        <v>0.59</v>
      </c>
      <c r="N952" s="1">
        <v>40</v>
      </c>
      <c r="O952" s="1">
        <v>22</v>
      </c>
      <c r="Q952" s="1">
        <v>6</v>
      </c>
      <c r="R952" s="1">
        <v>1.52</v>
      </c>
      <c r="S952" s="1">
        <v>8.68</v>
      </c>
      <c r="AJ952" s="1" t="s">
        <v>703</v>
      </c>
      <c r="AK952" s="19">
        <v>51</v>
      </c>
      <c r="AL952" s="19">
        <v>30</v>
      </c>
      <c r="AN952" s="3">
        <v>1992</v>
      </c>
      <c r="AQ952">
        <v>80412</v>
      </c>
      <c r="AR952" s="1" t="s">
        <v>4614</v>
      </c>
    </row>
    <row r="953" spans="1:44" x14ac:dyDescent="0.25">
      <c r="A953" s="1">
        <v>1721</v>
      </c>
      <c r="B953" s="1" t="s">
        <v>5283</v>
      </c>
      <c r="C953" s="1">
        <v>110</v>
      </c>
      <c r="D953" s="1" t="s">
        <v>6293</v>
      </c>
      <c r="G953" s="1">
        <v>7</v>
      </c>
      <c r="H953" s="1">
        <v>62</v>
      </c>
      <c r="I953" s="1">
        <v>16.399999999999999</v>
      </c>
      <c r="J953" s="1">
        <v>14.9</v>
      </c>
      <c r="L953" s="2">
        <v>1.35</v>
      </c>
      <c r="N953" s="1">
        <v>312</v>
      </c>
      <c r="O953" s="1">
        <v>173</v>
      </c>
      <c r="Q953" s="1">
        <v>21.84</v>
      </c>
      <c r="R953" s="1">
        <v>5.6159999999999997</v>
      </c>
      <c r="AJ953" s="1" t="s">
        <v>703</v>
      </c>
      <c r="AK953" s="19">
        <v>51</v>
      </c>
      <c r="AL953" s="19">
        <v>30</v>
      </c>
      <c r="AN953" s="3">
        <v>1992</v>
      </c>
      <c r="AQ953">
        <v>80412</v>
      </c>
      <c r="AR953" s="1" t="s">
        <v>4614</v>
      </c>
    </row>
    <row r="954" spans="1:44" x14ac:dyDescent="0.25">
      <c r="A954" s="1">
        <v>1722</v>
      </c>
      <c r="B954" s="1" t="s">
        <v>5283</v>
      </c>
      <c r="C954" s="1">
        <v>110</v>
      </c>
      <c r="D954" s="1" t="s">
        <v>6210</v>
      </c>
      <c r="F954" s="1" t="s">
        <v>445</v>
      </c>
      <c r="G954" s="1">
        <v>6</v>
      </c>
      <c r="H954" s="1">
        <v>27</v>
      </c>
      <c r="I954" s="1">
        <v>10.199999999999999</v>
      </c>
      <c r="J954" s="1">
        <v>11.8</v>
      </c>
      <c r="K954" s="3">
        <v>3761</v>
      </c>
      <c r="L954" s="2">
        <v>1.1100000000000001</v>
      </c>
      <c r="N954" s="1">
        <v>126</v>
      </c>
      <c r="O954" s="1">
        <v>73</v>
      </c>
      <c r="Q954" s="1">
        <v>8.82</v>
      </c>
      <c r="R954" s="1">
        <v>2.52</v>
      </c>
      <c r="S954" s="1">
        <v>18.09</v>
      </c>
      <c r="AJ954" s="1" t="s">
        <v>703</v>
      </c>
      <c r="AK954" s="19">
        <v>51</v>
      </c>
      <c r="AL954" s="19">
        <v>30</v>
      </c>
      <c r="AN954" s="3">
        <v>1992</v>
      </c>
      <c r="AQ954">
        <v>80412</v>
      </c>
      <c r="AR954" s="1" t="s">
        <v>4614</v>
      </c>
    </row>
    <row r="955" spans="1:44" x14ac:dyDescent="0.25">
      <c r="A955" s="1">
        <v>1723</v>
      </c>
      <c r="B955" s="1" t="s">
        <v>5283</v>
      </c>
      <c r="C955" s="1">
        <v>110</v>
      </c>
      <c r="D955" s="1" t="s">
        <v>6210</v>
      </c>
      <c r="F955" s="1" t="s">
        <v>445</v>
      </c>
      <c r="G955" s="1">
        <v>6</v>
      </c>
      <c r="H955" s="1">
        <v>44</v>
      </c>
      <c r="I955" s="1">
        <v>17.899999999999999</v>
      </c>
      <c r="J955" s="1">
        <v>19.5</v>
      </c>
      <c r="K955" s="3">
        <v>3320</v>
      </c>
      <c r="L955" s="2">
        <v>1.57</v>
      </c>
      <c r="N955" s="1">
        <v>413</v>
      </c>
      <c r="O955" s="1">
        <v>238</v>
      </c>
      <c r="Q955" s="1">
        <v>28.91</v>
      </c>
      <c r="R955" s="1">
        <v>5.3689999999999998</v>
      </c>
      <c r="S955" s="1">
        <v>35.89</v>
      </c>
      <c r="AJ955" s="1" t="s">
        <v>703</v>
      </c>
      <c r="AK955" s="19">
        <v>51</v>
      </c>
      <c r="AL955" s="19">
        <v>30</v>
      </c>
      <c r="AN955" s="3">
        <v>1992</v>
      </c>
      <c r="AQ955">
        <v>80412</v>
      </c>
      <c r="AR955" s="1" t="s">
        <v>4614</v>
      </c>
    </row>
    <row r="956" spans="1:44" x14ac:dyDescent="0.25">
      <c r="A956" s="1">
        <v>1724</v>
      </c>
      <c r="B956" s="1" t="s">
        <v>5283</v>
      </c>
      <c r="C956" s="1">
        <v>130</v>
      </c>
      <c r="D956" s="1" t="s">
        <v>5974</v>
      </c>
      <c r="G956" s="1">
        <v>8</v>
      </c>
      <c r="H956" s="1">
        <v>120</v>
      </c>
      <c r="I956" s="1">
        <v>22.9</v>
      </c>
      <c r="J956" s="1">
        <v>37</v>
      </c>
      <c r="K956" s="3">
        <v>671</v>
      </c>
      <c r="L956" s="2">
        <v>0.31</v>
      </c>
      <c r="N956" s="1">
        <v>281</v>
      </c>
      <c r="O956" s="1">
        <v>159.80000000000001</v>
      </c>
      <c r="P956" s="1">
        <v>26.7</v>
      </c>
      <c r="Q956" s="1">
        <v>29.8</v>
      </c>
      <c r="R956" s="1">
        <v>3.15</v>
      </c>
      <c r="AJ956" s="1" t="s">
        <v>406</v>
      </c>
      <c r="AK956" s="19">
        <v>55.3</v>
      </c>
      <c r="AL956" s="19">
        <v>37</v>
      </c>
      <c r="AN956" s="3">
        <v>1975</v>
      </c>
      <c r="AQ956">
        <v>80436</v>
      </c>
      <c r="AR956" s="1" t="s">
        <v>4632</v>
      </c>
    </row>
    <row r="957" spans="1:44" x14ac:dyDescent="0.25">
      <c r="A957" s="1">
        <v>1725</v>
      </c>
      <c r="B957" s="1" t="s">
        <v>5283</v>
      </c>
      <c r="C957" s="1">
        <v>110</v>
      </c>
      <c r="D957" s="1" t="s">
        <v>5623</v>
      </c>
      <c r="F957" s="1" t="s">
        <v>445</v>
      </c>
      <c r="G957" s="1">
        <v>8</v>
      </c>
      <c r="H957" s="1">
        <v>75</v>
      </c>
      <c r="I957" s="1">
        <v>18</v>
      </c>
      <c r="J957" s="1">
        <v>32</v>
      </c>
      <c r="K957" s="3">
        <v>220</v>
      </c>
      <c r="L957" s="2">
        <v>0.45</v>
      </c>
      <c r="N957" s="1">
        <v>120</v>
      </c>
      <c r="O957" s="1">
        <v>69.900000000000006</v>
      </c>
      <c r="P957" s="1">
        <v>8.8000000000000007</v>
      </c>
      <c r="Q957" s="1">
        <v>31.8</v>
      </c>
      <c r="R957" s="1">
        <v>3</v>
      </c>
      <c r="AJ957" s="1" t="s">
        <v>406</v>
      </c>
      <c r="AK957" s="19">
        <v>55.2</v>
      </c>
      <c r="AL957" s="19">
        <v>37</v>
      </c>
      <c r="AN957" s="3">
        <v>1975</v>
      </c>
      <c r="AQ957">
        <v>80436</v>
      </c>
      <c r="AR957" s="1" t="s">
        <v>4632</v>
      </c>
    </row>
    <row r="958" spans="1:44" x14ac:dyDescent="0.25">
      <c r="A958" s="1">
        <v>1726</v>
      </c>
      <c r="B958" s="1" t="s">
        <v>5283</v>
      </c>
      <c r="C958" s="1">
        <v>110</v>
      </c>
      <c r="D958" s="1" t="s">
        <v>5623</v>
      </c>
      <c r="F958" s="1" t="s">
        <v>445</v>
      </c>
      <c r="G958" s="1">
        <v>9</v>
      </c>
      <c r="H958" s="1">
        <v>25</v>
      </c>
      <c r="I958" s="1">
        <v>7</v>
      </c>
      <c r="J958" s="1">
        <v>8</v>
      </c>
      <c r="K958" s="3">
        <v>2079</v>
      </c>
      <c r="L958" s="2">
        <v>0.67</v>
      </c>
      <c r="N958" s="1">
        <v>45</v>
      </c>
      <c r="O958" s="1">
        <v>20.100000000000001</v>
      </c>
      <c r="P958" s="1">
        <v>1.3</v>
      </c>
      <c r="Q958" s="1">
        <v>20.97</v>
      </c>
      <c r="R958" s="1">
        <v>2.88</v>
      </c>
      <c r="AJ958" s="1" t="s">
        <v>406</v>
      </c>
      <c r="AK958" s="19">
        <v>52</v>
      </c>
      <c r="AL958" s="19">
        <v>45</v>
      </c>
      <c r="AN958" s="3">
        <v>1983</v>
      </c>
      <c r="AQ958">
        <v>80814</v>
      </c>
      <c r="AR958" s="1" t="s">
        <v>612</v>
      </c>
    </row>
    <row r="959" spans="1:44" x14ac:dyDescent="0.25">
      <c r="A959" s="1">
        <v>1727</v>
      </c>
      <c r="B959" s="1" t="s">
        <v>5283</v>
      </c>
      <c r="C959" s="1">
        <v>110</v>
      </c>
      <c r="D959" s="33" t="s">
        <v>147</v>
      </c>
      <c r="G959" s="1">
        <v>9</v>
      </c>
      <c r="H959" s="1">
        <v>30</v>
      </c>
      <c r="J959" s="1"/>
      <c r="N959" s="1">
        <v>50</v>
      </c>
      <c r="O959" s="1">
        <v>23.3</v>
      </c>
      <c r="Q959" s="1">
        <v>23.2</v>
      </c>
      <c r="R959" s="1">
        <v>2.8</v>
      </c>
      <c r="AJ959" s="1" t="s">
        <v>406</v>
      </c>
      <c r="AK959" s="19">
        <v>52</v>
      </c>
      <c r="AL959" s="19">
        <v>45</v>
      </c>
      <c r="AN959" s="3">
        <v>1983</v>
      </c>
      <c r="AQ959">
        <v>80814</v>
      </c>
      <c r="AR959" s="1" t="s">
        <v>612</v>
      </c>
    </row>
    <row r="960" spans="1:44" x14ac:dyDescent="0.25">
      <c r="A960" s="1">
        <v>1728</v>
      </c>
      <c r="B960" s="1" t="s">
        <v>5283</v>
      </c>
      <c r="C960" s="1">
        <v>110</v>
      </c>
      <c r="D960" s="1" t="s">
        <v>5623</v>
      </c>
      <c r="F960" s="1" t="s">
        <v>445</v>
      </c>
      <c r="G960" s="1">
        <v>9</v>
      </c>
      <c r="H960" s="1">
        <v>35</v>
      </c>
      <c r="I960" s="1">
        <v>8</v>
      </c>
      <c r="J960" s="1">
        <v>10</v>
      </c>
      <c r="K960" s="3">
        <v>1440</v>
      </c>
      <c r="L960" s="2">
        <v>0.85</v>
      </c>
      <c r="N960" s="1">
        <v>57</v>
      </c>
      <c r="O960" s="1">
        <v>27.9</v>
      </c>
      <c r="P960" s="1">
        <v>2.4</v>
      </c>
      <c r="Q960" s="1">
        <v>24.567</v>
      </c>
      <c r="R960" s="1">
        <v>2.7930000000000001</v>
      </c>
      <c r="AJ960" s="1" t="s">
        <v>406</v>
      </c>
      <c r="AK960" s="19">
        <v>52</v>
      </c>
      <c r="AL960" s="19">
        <v>45</v>
      </c>
      <c r="AN960" s="3">
        <v>1983</v>
      </c>
      <c r="AQ960">
        <v>80814</v>
      </c>
      <c r="AR960" s="1" t="s">
        <v>612</v>
      </c>
    </row>
    <row r="961" spans="1:44" x14ac:dyDescent="0.25">
      <c r="A961" s="1">
        <v>1729</v>
      </c>
      <c r="B961" s="1" t="s">
        <v>5283</v>
      </c>
      <c r="C961" s="1">
        <v>110</v>
      </c>
      <c r="D961" s="33" t="s">
        <v>147</v>
      </c>
      <c r="G961" s="1">
        <v>9</v>
      </c>
      <c r="H961" s="1">
        <v>40</v>
      </c>
      <c r="J961" s="1"/>
      <c r="L961" s="2">
        <v>0.8</v>
      </c>
      <c r="N961" s="1">
        <v>66</v>
      </c>
      <c r="O961" s="1">
        <v>32.700000000000003</v>
      </c>
      <c r="Q961" s="1">
        <v>25.013999999999999</v>
      </c>
      <c r="R961" s="1">
        <v>2.706</v>
      </c>
      <c r="AJ961" s="1" t="s">
        <v>406</v>
      </c>
      <c r="AK961" s="19">
        <v>52</v>
      </c>
      <c r="AL961" s="19">
        <v>45</v>
      </c>
      <c r="AN961" s="3">
        <v>1983</v>
      </c>
      <c r="AQ961">
        <v>80814</v>
      </c>
      <c r="AR961" s="1" t="s">
        <v>612</v>
      </c>
    </row>
    <row r="962" spans="1:44" x14ac:dyDescent="0.25">
      <c r="A962" s="1">
        <v>1730</v>
      </c>
      <c r="B962" s="1" t="s">
        <v>5283</v>
      </c>
      <c r="C962" s="1">
        <v>110</v>
      </c>
      <c r="D962" s="33" t="s">
        <v>147</v>
      </c>
      <c r="G962" s="1">
        <v>9</v>
      </c>
      <c r="H962" s="1">
        <v>45</v>
      </c>
      <c r="I962" s="1">
        <v>12</v>
      </c>
      <c r="J962" s="1"/>
      <c r="L962" s="2">
        <v>0.53</v>
      </c>
      <c r="N962" s="1">
        <v>76</v>
      </c>
      <c r="O962" s="1">
        <v>37</v>
      </c>
      <c r="P962" s="1">
        <v>4.4000000000000004</v>
      </c>
      <c r="Q962" s="1">
        <v>24.852</v>
      </c>
      <c r="R962" s="1">
        <v>2.508</v>
      </c>
      <c r="AJ962" s="1" t="s">
        <v>406</v>
      </c>
      <c r="AK962" s="19">
        <v>52</v>
      </c>
      <c r="AL962" s="19">
        <v>45</v>
      </c>
      <c r="AN962" s="3">
        <v>1983</v>
      </c>
      <c r="AQ962">
        <v>80814</v>
      </c>
      <c r="AR962" s="1" t="s">
        <v>612</v>
      </c>
    </row>
    <row r="963" spans="1:44" x14ac:dyDescent="0.25">
      <c r="A963" s="1">
        <v>1731</v>
      </c>
      <c r="B963" s="1" t="s">
        <v>5283</v>
      </c>
      <c r="C963" s="1">
        <v>110</v>
      </c>
      <c r="D963" s="1" t="s">
        <v>5623</v>
      </c>
      <c r="F963" s="1" t="s">
        <v>445</v>
      </c>
      <c r="G963" s="1">
        <v>9</v>
      </c>
      <c r="H963" s="1">
        <v>50</v>
      </c>
      <c r="I963" s="1">
        <v>10</v>
      </c>
      <c r="J963" s="1">
        <v>18</v>
      </c>
      <c r="K963" s="3">
        <v>498</v>
      </c>
      <c r="L963" s="2">
        <v>0.78</v>
      </c>
      <c r="N963" s="1">
        <v>86</v>
      </c>
      <c r="O963" s="1">
        <v>40.700000000000003</v>
      </c>
      <c r="P963" s="1">
        <v>5.9</v>
      </c>
      <c r="Q963" s="1">
        <v>21.155999999999999</v>
      </c>
      <c r="R963" s="1">
        <v>2.0640000000000001</v>
      </c>
      <c r="AJ963" s="1" t="s">
        <v>406</v>
      </c>
      <c r="AK963" s="19">
        <v>52</v>
      </c>
      <c r="AL963" s="19">
        <v>45</v>
      </c>
      <c r="AN963" s="3">
        <v>1983</v>
      </c>
      <c r="AQ963">
        <v>80814</v>
      </c>
      <c r="AR963" s="1" t="s">
        <v>612</v>
      </c>
    </row>
    <row r="964" spans="1:44" x14ac:dyDescent="0.25">
      <c r="A964" s="1">
        <v>1732</v>
      </c>
      <c r="B964" s="1" t="s">
        <v>5283</v>
      </c>
      <c r="C964" s="1">
        <v>110</v>
      </c>
      <c r="D964" s="1" t="s">
        <v>5623</v>
      </c>
      <c r="F964" s="1" t="s">
        <v>445</v>
      </c>
      <c r="G964" s="1">
        <v>9</v>
      </c>
      <c r="H964" s="1">
        <v>55</v>
      </c>
      <c r="I964" s="1">
        <v>13</v>
      </c>
      <c r="J964" s="1">
        <v>18</v>
      </c>
      <c r="K964" s="3">
        <v>507</v>
      </c>
      <c r="L964" s="2">
        <v>0.7</v>
      </c>
      <c r="N964" s="1">
        <v>93</v>
      </c>
      <c r="O964" s="1">
        <v>43.9</v>
      </c>
      <c r="P964" s="1">
        <v>6.6</v>
      </c>
      <c r="Q964" s="1">
        <v>16.832999999999998</v>
      </c>
      <c r="R964" s="1">
        <v>1.7669999999999999</v>
      </c>
      <c r="AJ964" s="1" t="s">
        <v>406</v>
      </c>
      <c r="AK964" s="19">
        <v>52</v>
      </c>
      <c r="AL964" s="19">
        <v>45</v>
      </c>
      <c r="AN964" s="3">
        <v>1983</v>
      </c>
      <c r="AQ964">
        <v>80814</v>
      </c>
      <c r="AR964" s="1" t="s">
        <v>612</v>
      </c>
    </row>
    <row r="965" spans="1:44" x14ac:dyDescent="0.25">
      <c r="A965" s="1">
        <v>1733</v>
      </c>
      <c r="B965" s="1" t="s">
        <v>5283</v>
      </c>
      <c r="C965" s="1">
        <v>110</v>
      </c>
      <c r="D965" s="1" t="s">
        <v>5623</v>
      </c>
      <c r="F965" s="1" t="s">
        <v>445</v>
      </c>
      <c r="G965" s="1">
        <v>10</v>
      </c>
      <c r="H965" s="1">
        <v>60</v>
      </c>
      <c r="I965" s="1">
        <v>10</v>
      </c>
      <c r="J965" s="1">
        <v>16</v>
      </c>
      <c r="K965" s="3">
        <v>540</v>
      </c>
      <c r="L965" s="2">
        <v>0.65</v>
      </c>
      <c r="N965" s="1">
        <v>97</v>
      </c>
      <c r="O965" s="1">
        <v>46.8</v>
      </c>
      <c r="P965" s="1">
        <v>7.5</v>
      </c>
      <c r="Q965" s="1">
        <v>13.968</v>
      </c>
      <c r="R965" s="1">
        <v>1.552</v>
      </c>
      <c r="AJ965" s="1" t="s">
        <v>406</v>
      </c>
      <c r="AK965" s="19">
        <v>52</v>
      </c>
      <c r="AL965" s="19">
        <v>45</v>
      </c>
      <c r="AN965" s="3">
        <v>1983</v>
      </c>
      <c r="AQ965">
        <v>80814</v>
      </c>
      <c r="AR965" s="1" t="s">
        <v>612</v>
      </c>
    </row>
    <row r="966" spans="1:44" x14ac:dyDescent="0.25">
      <c r="A966" s="1">
        <v>1734</v>
      </c>
      <c r="B966" s="1" t="s">
        <v>5283</v>
      </c>
      <c r="C966" s="1">
        <v>110</v>
      </c>
      <c r="D966" s="1" t="s">
        <v>5623</v>
      </c>
      <c r="F966" s="1" t="s">
        <v>445</v>
      </c>
      <c r="G966" s="1">
        <v>9</v>
      </c>
      <c r="H966" s="1">
        <v>25</v>
      </c>
      <c r="I966" s="1">
        <v>8</v>
      </c>
      <c r="J966" s="1">
        <v>12</v>
      </c>
      <c r="K966" s="3">
        <v>1167</v>
      </c>
      <c r="L966" s="2">
        <v>0.56000000000000005</v>
      </c>
      <c r="N966" s="1">
        <v>45</v>
      </c>
      <c r="O966" s="1">
        <v>33.200000000000003</v>
      </c>
      <c r="P966" s="1">
        <v>3.5</v>
      </c>
      <c r="Q966" s="1">
        <v>15.93</v>
      </c>
      <c r="R966" s="1">
        <v>2.52</v>
      </c>
      <c r="AJ966" s="1" t="s">
        <v>406</v>
      </c>
      <c r="AK966" s="19">
        <v>52</v>
      </c>
      <c r="AL966" s="19">
        <v>45</v>
      </c>
      <c r="AN966" s="3">
        <v>1983</v>
      </c>
      <c r="AQ966">
        <v>80814</v>
      </c>
      <c r="AR966" s="1" t="s">
        <v>612</v>
      </c>
    </row>
    <row r="967" spans="1:44" x14ac:dyDescent="0.25">
      <c r="A967" s="1">
        <v>1735</v>
      </c>
      <c r="B967" s="1" t="s">
        <v>5283</v>
      </c>
      <c r="C967" s="1">
        <v>110</v>
      </c>
      <c r="D967" s="1" t="s">
        <v>6376</v>
      </c>
      <c r="F967" s="1" t="s">
        <v>445</v>
      </c>
      <c r="G967" s="1">
        <v>9</v>
      </c>
      <c r="H967" s="1">
        <v>30</v>
      </c>
      <c r="I967" s="1">
        <v>7</v>
      </c>
      <c r="J967" s="1">
        <v>12</v>
      </c>
      <c r="K967" s="3">
        <v>770</v>
      </c>
      <c r="L967" s="2">
        <v>0.75</v>
      </c>
      <c r="N967" s="1">
        <v>50</v>
      </c>
      <c r="O967" s="1">
        <v>35</v>
      </c>
      <c r="P967" s="1">
        <v>4</v>
      </c>
      <c r="Q967" s="1">
        <v>21.5</v>
      </c>
      <c r="R967" s="1">
        <v>3</v>
      </c>
      <c r="AJ967" s="1" t="s">
        <v>406</v>
      </c>
      <c r="AK967" s="19">
        <v>52</v>
      </c>
      <c r="AL967" s="19">
        <v>45</v>
      </c>
      <c r="AN967" s="3">
        <v>1983</v>
      </c>
      <c r="AQ967">
        <v>80814</v>
      </c>
      <c r="AR967" s="1" t="s">
        <v>612</v>
      </c>
    </row>
    <row r="968" spans="1:44" x14ac:dyDescent="0.25">
      <c r="A968" s="1">
        <v>1736</v>
      </c>
      <c r="B968" s="1" t="s">
        <v>5283</v>
      </c>
      <c r="C968" s="1">
        <v>110</v>
      </c>
      <c r="D968" s="1" t="s">
        <v>5623</v>
      </c>
      <c r="F968" s="1" t="s">
        <v>445</v>
      </c>
      <c r="G968" s="1">
        <v>9</v>
      </c>
      <c r="H968" s="1">
        <v>35</v>
      </c>
      <c r="I968" s="1">
        <v>10</v>
      </c>
      <c r="J968" s="1">
        <v>18</v>
      </c>
      <c r="K968" s="3">
        <v>427</v>
      </c>
      <c r="L968" s="2">
        <v>0.85</v>
      </c>
      <c r="N968" s="1">
        <v>57</v>
      </c>
      <c r="O968" s="1">
        <v>36.9</v>
      </c>
      <c r="P968" s="1">
        <v>4.5999999999999996</v>
      </c>
      <c r="Q968" s="1">
        <v>23.484000000000002</v>
      </c>
      <c r="R968" s="1">
        <v>3.306</v>
      </c>
      <c r="AJ968" s="1" t="s">
        <v>406</v>
      </c>
      <c r="AK968" s="19">
        <v>52</v>
      </c>
      <c r="AL968" s="19">
        <v>45</v>
      </c>
      <c r="AN968" s="3">
        <v>1983</v>
      </c>
      <c r="AQ968">
        <v>80814</v>
      </c>
      <c r="AR968" s="1" t="s">
        <v>612</v>
      </c>
    </row>
    <row r="969" spans="1:44" x14ac:dyDescent="0.25">
      <c r="A969" s="1">
        <v>1737</v>
      </c>
      <c r="B969" s="1" t="s">
        <v>5283</v>
      </c>
      <c r="C969" s="1">
        <v>110</v>
      </c>
      <c r="D969" s="1" t="s">
        <v>5623</v>
      </c>
      <c r="F969" s="1" t="s">
        <v>445</v>
      </c>
      <c r="G969" s="1">
        <v>8</v>
      </c>
      <c r="H969" s="1">
        <v>40</v>
      </c>
      <c r="I969" s="1">
        <v>11</v>
      </c>
      <c r="J969" s="1">
        <v>16</v>
      </c>
      <c r="K969" s="3">
        <v>576</v>
      </c>
      <c r="L969" s="2">
        <v>0.8</v>
      </c>
      <c r="N969" s="1">
        <v>66</v>
      </c>
      <c r="O969" s="1">
        <v>39</v>
      </c>
      <c r="P969" s="1">
        <v>5.3</v>
      </c>
      <c r="Q969" s="1">
        <v>24.552</v>
      </c>
      <c r="R969" s="1">
        <v>3.1680000000000001</v>
      </c>
      <c r="AJ969" s="1" t="s">
        <v>406</v>
      </c>
      <c r="AK969" s="19">
        <v>52</v>
      </c>
      <c r="AL969" s="19">
        <v>45</v>
      </c>
      <c r="AN969" s="3">
        <v>1983</v>
      </c>
      <c r="AQ969">
        <v>80814</v>
      </c>
      <c r="AR969" s="1" t="s">
        <v>612</v>
      </c>
    </row>
    <row r="970" spans="1:44" x14ac:dyDescent="0.25">
      <c r="A970" s="1">
        <v>1738</v>
      </c>
      <c r="B970" s="1" t="s">
        <v>5283</v>
      </c>
      <c r="C970" s="1">
        <v>110</v>
      </c>
      <c r="D970" s="33" t="s">
        <v>147</v>
      </c>
      <c r="G970" s="1">
        <v>9</v>
      </c>
      <c r="H970" s="1">
        <v>45</v>
      </c>
      <c r="J970" s="1"/>
      <c r="N970" s="1">
        <v>76</v>
      </c>
      <c r="O970" s="1">
        <v>41</v>
      </c>
      <c r="Q970" s="1">
        <v>24.472000000000001</v>
      </c>
      <c r="R970" s="1">
        <v>2.8879999999999999</v>
      </c>
      <c r="AJ970" s="1" t="s">
        <v>406</v>
      </c>
      <c r="AK970" s="19">
        <v>52</v>
      </c>
      <c r="AL970" s="19">
        <v>45</v>
      </c>
      <c r="AN970" s="3">
        <v>1983</v>
      </c>
      <c r="AQ970">
        <v>80814</v>
      </c>
      <c r="AR970" s="1" t="s">
        <v>612</v>
      </c>
    </row>
    <row r="971" spans="1:44" x14ac:dyDescent="0.25">
      <c r="A971" s="1">
        <v>1739</v>
      </c>
      <c r="B971" s="1" t="s">
        <v>5283</v>
      </c>
      <c r="C971" s="1">
        <v>110</v>
      </c>
      <c r="D971" s="1" t="s">
        <v>5623</v>
      </c>
      <c r="F971" s="1" t="s">
        <v>445</v>
      </c>
      <c r="G971" s="1">
        <v>9</v>
      </c>
      <c r="H971" s="1">
        <v>50</v>
      </c>
      <c r="I971" s="1">
        <v>10</v>
      </c>
      <c r="J971" s="1">
        <v>18</v>
      </c>
      <c r="K971" s="3">
        <v>498</v>
      </c>
      <c r="L971" s="2">
        <v>0.78</v>
      </c>
      <c r="N971" s="1">
        <v>86</v>
      </c>
      <c r="O971" s="1">
        <v>42.8</v>
      </c>
      <c r="P971" s="1">
        <v>6.6</v>
      </c>
      <c r="Q971" s="1">
        <v>21.585999999999999</v>
      </c>
      <c r="R971" s="1">
        <v>2.4940000000000002</v>
      </c>
      <c r="AJ971" s="1" t="s">
        <v>406</v>
      </c>
      <c r="AK971" s="19">
        <v>52</v>
      </c>
      <c r="AL971" s="19">
        <v>45</v>
      </c>
      <c r="AN971" s="3">
        <v>1983</v>
      </c>
      <c r="AQ971">
        <v>80814</v>
      </c>
      <c r="AR971" s="1" t="s">
        <v>612</v>
      </c>
    </row>
    <row r="972" spans="1:44" x14ac:dyDescent="0.25">
      <c r="A972" s="1">
        <v>1740</v>
      </c>
      <c r="B972" s="1" t="s">
        <v>5283</v>
      </c>
      <c r="C972" s="1">
        <v>110</v>
      </c>
      <c r="D972" s="33" t="s">
        <v>147</v>
      </c>
      <c r="G972" s="1">
        <v>9</v>
      </c>
      <c r="H972" s="1">
        <v>55</v>
      </c>
      <c r="J972" s="1"/>
      <c r="L972" s="2">
        <v>0.7</v>
      </c>
      <c r="N972" s="1">
        <v>93</v>
      </c>
      <c r="O972" s="1">
        <v>44.3</v>
      </c>
      <c r="Q972" s="1">
        <v>20.181000000000001</v>
      </c>
      <c r="R972" s="1">
        <v>2.1389999999999998</v>
      </c>
      <c r="AJ972" s="1" t="s">
        <v>406</v>
      </c>
      <c r="AK972" s="19">
        <v>52</v>
      </c>
      <c r="AL972" s="19">
        <v>45</v>
      </c>
      <c r="AN972" s="3">
        <v>1983</v>
      </c>
      <c r="AQ972">
        <v>80814</v>
      </c>
      <c r="AR972" s="1" t="s">
        <v>612</v>
      </c>
    </row>
    <row r="973" spans="1:44" x14ac:dyDescent="0.25">
      <c r="A973" s="1">
        <v>1741</v>
      </c>
      <c r="B973" s="1" t="s">
        <v>5283</v>
      </c>
      <c r="C973" s="1">
        <v>110</v>
      </c>
      <c r="D973" s="1" t="s">
        <v>5623</v>
      </c>
      <c r="F973" s="1" t="s">
        <v>445</v>
      </c>
      <c r="G973" s="1">
        <v>8</v>
      </c>
      <c r="H973" s="1">
        <v>60</v>
      </c>
      <c r="I973" s="1">
        <v>15</v>
      </c>
      <c r="J973" s="1">
        <v>20</v>
      </c>
      <c r="K973" s="3">
        <v>449</v>
      </c>
      <c r="L973" s="2">
        <v>0.65</v>
      </c>
      <c r="N973" s="1">
        <v>97</v>
      </c>
      <c r="O973" s="1">
        <v>44.4</v>
      </c>
      <c r="P973" s="1">
        <v>7.3</v>
      </c>
      <c r="Q973" s="1">
        <v>20.37</v>
      </c>
      <c r="R973" s="1">
        <v>1.94</v>
      </c>
      <c r="AJ973" s="1" t="s">
        <v>406</v>
      </c>
      <c r="AK973" s="19">
        <v>52</v>
      </c>
      <c r="AL973" s="19">
        <v>45</v>
      </c>
      <c r="AN973" s="3">
        <v>1983</v>
      </c>
      <c r="AQ973">
        <v>80814</v>
      </c>
      <c r="AR973" s="1" t="s">
        <v>612</v>
      </c>
    </row>
    <row r="974" spans="1:44" x14ac:dyDescent="0.25">
      <c r="A974" s="1">
        <v>1742</v>
      </c>
      <c r="B974" s="1" t="s">
        <v>5283</v>
      </c>
      <c r="C974" s="1">
        <v>110</v>
      </c>
      <c r="D974" s="1" t="s">
        <v>6182</v>
      </c>
      <c r="F974" s="1" t="s">
        <v>445</v>
      </c>
      <c r="G974" s="1">
        <v>9</v>
      </c>
      <c r="H974" s="1">
        <v>25</v>
      </c>
      <c r="I974" s="1">
        <v>8</v>
      </c>
      <c r="J974" s="1">
        <v>12</v>
      </c>
      <c r="K974" s="3">
        <v>1166</v>
      </c>
      <c r="L974" s="2">
        <v>0.56000000000000005</v>
      </c>
      <c r="N974" s="1">
        <v>45</v>
      </c>
      <c r="O974" s="1">
        <v>23.3</v>
      </c>
      <c r="P974" s="1">
        <v>3</v>
      </c>
      <c r="Q974" s="1">
        <v>13.365</v>
      </c>
      <c r="R974" s="1">
        <v>1.4850000000000001</v>
      </c>
      <c r="AJ974" s="1" t="s">
        <v>406</v>
      </c>
      <c r="AK974" s="19">
        <v>52</v>
      </c>
      <c r="AL974" s="19">
        <v>45</v>
      </c>
      <c r="AN974" s="3">
        <v>1983</v>
      </c>
      <c r="AQ974">
        <v>80814</v>
      </c>
      <c r="AR974" s="1" t="s">
        <v>612</v>
      </c>
    </row>
    <row r="975" spans="1:44" x14ac:dyDescent="0.25">
      <c r="A975" s="1">
        <v>1743</v>
      </c>
      <c r="B975" s="1" t="s">
        <v>5283</v>
      </c>
      <c r="C975" s="1">
        <v>110</v>
      </c>
      <c r="D975" s="33" t="s">
        <v>147</v>
      </c>
      <c r="G975" s="1">
        <v>9</v>
      </c>
      <c r="H975" s="1">
        <v>30</v>
      </c>
      <c r="J975" s="1"/>
      <c r="N975" s="1">
        <v>50</v>
      </c>
      <c r="O975" s="1">
        <v>25.3</v>
      </c>
      <c r="Q975" s="1">
        <v>15</v>
      </c>
      <c r="R975" s="1">
        <v>2</v>
      </c>
      <c r="AJ975" s="1" t="s">
        <v>406</v>
      </c>
      <c r="AK975" s="19">
        <v>52</v>
      </c>
      <c r="AL975" s="19">
        <v>45</v>
      </c>
      <c r="AN975" s="3">
        <v>1983</v>
      </c>
      <c r="AQ975">
        <v>80814</v>
      </c>
      <c r="AR975" s="1" t="s">
        <v>4642</v>
      </c>
    </row>
    <row r="976" spans="1:44" x14ac:dyDescent="0.25">
      <c r="A976" s="1">
        <v>1744</v>
      </c>
      <c r="B976" s="1" t="s">
        <v>5283</v>
      </c>
      <c r="C976" s="1">
        <v>110</v>
      </c>
      <c r="D976" s="33" t="s">
        <v>147</v>
      </c>
      <c r="G976" s="1">
        <v>9</v>
      </c>
      <c r="H976" s="1">
        <v>35</v>
      </c>
      <c r="J976" s="1"/>
      <c r="L976" s="2">
        <v>0.85</v>
      </c>
      <c r="N976" s="1">
        <v>57</v>
      </c>
      <c r="O976" s="1">
        <v>30.4</v>
      </c>
      <c r="Q976" s="1">
        <v>12.426</v>
      </c>
      <c r="R976" s="1">
        <v>2.3940000000000001</v>
      </c>
      <c r="AJ976" s="1" t="s">
        <v>406</v>
      </c>
      <c r="AK976" s="19">
        <v>52</v>
      </c>
      <c r="AL976" s="19">
        <v>45</v>
      </c>
      <c r="AN976" s="3">
        <v>1983</v>
      </c>
      <c r="AQ976">
        <v>80814</v>
      </c>
      <c r="AR976" s="1" t="s">
        <v>4642</v>
      </c>
    </row>
    <row r="977" spans="1:44" x14ac:dyDescent="0.25">
      <c r="A977" s="1">
        <v>1745</v>
      </c>
      <c r="B977" s="1" t="s">
        <v>5283</v>
      </c>
      <c r="C977" s="1">
        <v>110</v>
      </c>
      <c r="D977" s="33" t="s">
        <v>147</v>
      </c>
      <c r="G977" s="1">
        <v>9</v>
      </c>
      <c r="H977" s="1">
        <v>40</v>
      </c>
      <c r="J977" s="1"/>
      <c r="L977" s="2">
        <v>0.8</v>
      </c>
      <c r="N977" s="1">
        <v>66</v>
      </c>
      <c r="O977" s="1">
        <v>36</v>
      </c>
      <c r="Q977" s="1">
        <v>15.048</v>
      </c>
      <c r="R977" s="1">
        <v>2.7719999999999998</v>
      </c>
      <c r="AJ977" s="1" t="s">
        <v>406</v>
      </c>
      <c r="AK977" s="19">
        <v>52</v>
      </c>
      <c r="AL977" s="19">
        <v>45</v>
      </c>
      <c r="AN977" s="3">
        <v>1983</v>
      </c>
      <c r="AQ977">
        <v>80814</v>
      </c>
      <c r="AR977" s="1" t="s">
        <v>4642</v>
      </c>
    </row>
    <row r="978" spans="1:44" x14ac:dyDescent="0.25">
      <c r="A978" s="1">
        <v>1746</v>
      </c>
      <c r="B978" s="1" t="s">
        <v>5283</v>
      </c>
      <c r="C978" s="1">
        <v>110</v>
      </c>
      <c r="D978" s="33" t="s">
        <v>147</v>
      </c>
      <c r="G978" s="1">
        <v>9</v>
      </c>
      <c r="H978" s="1">
        <v>45</v>
      </c>
      <c r="J978" s="1"/>
      <c r="N978" s="1">
        <v>76</v>
      </c>
      <c r="O978" s="1">
        <v>40.700000000000003</v>
      </c>
      <c r="Q978" s="1">
        <v>15.428000000000001</v>
      </c>
      <c r="R978" s="1">
        <v>2.8119999999999998</v>
      </c>
      <c r="AJ978" s="1" t="s">
        <v>406</v>
      </c>
      <c r="AK978" s="19">
        <v>52</v>
      </c>
      <c r="AL978" s="19">
        <v>45</v>
      </c>
      <c r="AN978" s="3">
        <v>1983</v>
      </c>
      <c r="AQ978">
        <v>80814</v>
      </c>
      <c r="AR978" s="1" t="s">
        <v>4642</v>
      </c>
    </row>
    <row r="979" spans="1:44" x14ac:dyDescent="0.25">
      <c r="A979" s="1">
        <v>1747</v>
      </c>
      <c r="B979" s="1" t="s">
        <v>5283</v>
      </c>
      <c r="C979" s="1">
        <v>110</v>
      </c>
      <c r="D979" s="1" t="s">
        <v>5623</v>
      </c>
      <c r="F979" s="1" t="s">
        <v>445</v>
      </c>
      <c r="G979" s="1">
        <v>8</v>
      </c>
      <c r="H979" s="1">
        <v>50</v>
      </c>
      <c r="I979" s="1">
        <v>12</v>
      </c>
      <c r="J979" s="1">
        <v>18</v>
      </c>
      <c r="K979" s="3">
        <v>561</v>
      </c>
      <c r="L979" s="2">
        <v>0.6</v>
      </c>
      <c r="N979" s="1">
        <v>86</v>
      </c>
      <c r="O979" s="1">
        <v>46.8</v>
      </c>
      <c r="P979" s="1">
        <v>7.8</v>
      </c>
      <c r="Q979" s="1">
        <v>16.34</v>
      </c>
      <c r="R979" s="1">
        <v>2.58</v>
      </c>
      <c r="AJ979" s="1" t="s">
        <v>406</v>
      </c>
      <c r="AK979" s="19">
        <v>52</v>
      </c>
      <c r="AL979" s="19">
        <v>45</v>
      </c>
      <c r="AN979" s="3">
        <v>1983</v>
      </c>
      <c r="AQ979">
        <v>80814</v>
      </c>
      <c r="AR979" s="1" t="s">
        <v>612</v>
      </c>
    </row>
    <row r="980" spans="1:44" x14ac:dyDescent="0.25">
      <c r="A980" s="1">
        <v>1748</v>
      </c>
      <c r="B980" s="1" t="s">
        <v>5283</v>
      </c>
      <c r="C980" s="1">
        <v>110</v>
      </c>
      <c r="D980" s="1" t="s">
        <v>5623</v>
      </c>
      <c r="F980" s="1" t="s">
        <v>445</v>
      </c>
      <c r="G980" s="1">
        <v>9</v>
      </c>
      <c r="H980" s="1">
        <v>55</v>
      </c>
      <c r="I980" s="1">
        <v>14</v>
      </c>
      <c r="J980" s="1">
        <v>20</v>
      </c>
      <c r="K980" s="3">
        <v>430</v>
      </c>
      <c r="L980" s="2">
        <v>0.7</v>
      </c>
      <c r="N980" s="1">
        <v>93</v>
      </c>
      <c r="O980" s="1">
        <v>50</v>
      </c>
      <c r="P980" s="1">
        <v>8.6</v>
      </c>
      <c r="Q980" s="1">
        <v>17.484000000000002</v>
      </c>
      <c r="R980" s="1">
        <v>2.0459999999999998</v>
      </c>
      <c r="AJ980" s="1" t="s">
        <v>406</v>
      </c>
      <c r="AK980" s="19">
        <v>52</v>
      </c>
      <c r="AL980" s="19">
        <v>45</v>
      </c>
      <c r="AN980" s="3">
        <v>1983</v>
      </c>
      <c r="AQ980">
        <v>80814</v>
      </c>
      <c r="AR980" s="1" t="s">
        <v>612</v>
      </c>
    </row>
    <row r="981" spans="1:44" x14ac:dyDescent="0.25">
      <c r="A981" s="1">
        <v>1749</v>
      </c>
      <c r="B981" s="1" t="s">
        <v>5283</v>
      </c>
      <c r="C981" s="1">
        <v>110</v>
      </c>
      <c r="D981" s="33" t="s">
        <v>147</v>
      </c>
      <c r="G981" s="1">
        <v>8</v>
      </c>
      <c r="H981" s="1">
        <v>60</v>
      </c>
      <c r="I981" s="1">
        <v>14</v>
      </c>
      <c r="J981" s="1"/>
      <c r="L981" s="2">
        <v>0.65</v>
      </c>
      <c r="N981" s="1">
        <v>97</v>
      </c>
      <c r="O981" s="1">
        <v>53.7</v>
      </c>
      <c r="P981" s="1">
        <v>9.1</v>
      </c>
      <c r="Q981" s="1">
        <v>16.975000000000001</v>
      </c>
      <c r="R981" s="1">
        <v>1.4550000000000001</v>
      </c>
      <c r="AJ981" s="1" t="s">
        <v>406</v>
      </c>
      <c r="AK981" s="19">
        <v>52</v>
      </c>
      <c r="AL981" s="19">
        <v>45</v>
      </c>
      <c r="AN981" s="3">
        <v>1983</v>
      </c>
      <c r="AQ981">
        <v>80814</v>
      </c>
      <c r="AR981" s="1" t="s">
        <v>4642</v>
      </c>
    </row>
    <row r="982" spans="1:44" x14ac:dyDescent="0.25">
      <c r="A982" s="1">
        <v>1750</v>
      </c>
      <c r="B982" s="1" t="s">
        <v>5283</v>
      </c>
      <c r="C982" s="1">
        <v>110</v>
      </c>
      <c r="D982" s="1" t="s">
        <v>5623</v>
      </c>
      <c r="F982" s="1" t="s">
        <v>445</v>
      </c>
      <c r="G982" s="1">
        <v>5</v>
      </c>
      <c r="H982" s="1">
        <v>30</v>
      </c>
      <c r="I982" s="1">
        <v>16.3</v>
      </c>
      <c r="J982" s="1">
        <v>10.9</v>
      </c>
      <c r="K982" s="3">
        <v>1245</v>
      </c>
      <c r="L982" s="2">
        <v>0.44</v>
      </c>
      <c r="N982" s="1">
        <v>101</v>
      </c>
      <c r="O982" s="1">
        <v>40.1</v>
      </c>
      <c r="P982" s="1">
        <v>5.0999999999999996</v>
      </c>
      <c r="Q982" s="1">
        <v>8.8879999999999999</v>
      </c>
      <c r="R982" s="1">
        <v>2.222</v>
      </c>
      <c r="AJ982" s="1" t="s">
        <v>406</v>
      </c>
      <c r="AK982" s="19">
        <v>52</v>
      </c>
      <c r="AL982" s="19">
        <v>40</v>
      </c>
      <c r="AN982" s="3">
        <v>1983</v>
      </c>
      <c r="AQ982">
        <v>80419</v>
      </c>
      <c r="AR982" s="1" t="s">
        <v>612</v>
      </c>
    </row>
    <row r="983" spans="1:44" x14ac:dyDescent="0.25">
      <c r="A983" s="1">
        <v>1751</v>
      </c>
      <c r="B983" s="1" t="s">
        <v>5283</v>
      </c>
      <c r="C983" s="1">
        <v>110</v>
      </c>
      <c r="D983" s="1" t="s">
        <v>5623</v>
      </c>
      <c r="F983" s="1" t="s">
        <v>445</v>
      </c>
      <c r="G983" s="1">
        <v>5</v>
      </c>
      <c r="H983" s="1">
        <v>35</v>
      </c>
      <c r="I983" s="1">
        <v>17.5</v>
      </c>
      <c r="J983" s="1">
        <v>15.7</v>
      </c>
      <c r="K983" s="3">
        <v>896</v>
      </c>
      <c r="L983" s="2">
        <v>0.62</v>
      </c>
      <c r="N983" s="1">
        <v>157</v>
      </c>
      <c r="O983" s="1">
        <v>50.6</v>
      </c>
      <c r="P983" s="1">
        <v>7.85</v>
      </c>
      <c r="Q983" s="1">
        <v>10.205</v>
      </c>
      <c r="R983" s="1">
        <v>2.355</v>
      </c>
      <c r="AJ983" s="1" t="s">
        <v>406</v>
      </c>
      <c r="AK983" s="19">
        <v>52</v>
      </c>
      <c r="AL983" s="19">
        <v>40</v>
      </c>
      <c r="AN983" s="3">
        <v>1983</v>
      </c>
      <c r="AQ983">
        <v>80419</v>
      </c>
      <c r="AR983" s="1" t="s">
        <v>612</v>
      </c>
    </row>
    <row r="984" spans="1:44" x14ac:dyDescent="0.25">
      <c r="A984" s="1">
        <v>1752</v>
      </c>
      <c r="B984" s="1" t="s">
        <v>5283</v>
      </c>
      <c r="C984" s="1">
        <v>110</v>
      </c>
      <c r="D984" s="1" t="s">
        <v>5623</v>
      </c>
      <c r="F984" s="1" t="s">
        <v>445</v>
      </c>
      <c r="G984" s="1">
        <v>5</v>
      </c>
      <c r="H984" s="1">
        <v>40</v>
      </c>
      <c r="I984" s="1">
        <v>18.8</v>
      </c>
      <c r="J984" s="1">
        <v>19</v>
      </c>
      <c r="K984" s="3">
        <v>751</v>
      </c>
      <c r="L984" s="2">
        <v>0.71</v>
      </c>
      <c r="N984" s="1">
        <v>203</v>
      </c>
      <c r="O984" s="1">
        <v>68.400000000000006</v>
      </c>
      <c r="P984" s="1">
        <v>11.4</v>
      </c>
      <c r="Q984" s="1">
        <v>13.601000000000001</v>
      </c>
      <c r="R984" s="1">
        <v>2.6389999999999998</v>
      </c>
      <c r="AJ984" s="1" t="s">
        <v>406</v>
      </c>
      <c r="AK984" s="19">
        <v>52</v>
      </c>
      <c r="AL984" s="19">
        <v>40</v>
      </c>
      <c r="AN984" s="3">
        <v>1983</v>
      </c>
      <c r="AQ984">
        <v>80419</v>
      </c>
      <c r="AR984" s="1" t="s">
        <v>612</v>
      </c>
    </row>
    <row r="985" spans="1:44" x14ac:dyDescent="0.25">
      <c r="A985" s="1">
        <v>1753</v>
      </c>
      <c r="B985" s="1" t="s">
        <v>5283</v>
      </c>
      <c r="C985" s="1">
        <v>110</v>
      </c>
      <c r="D985" s="1" t="s">
        <v>5623</v>
      </c>
      <c r="F985" s="1" t="s">
        <v>445</v>
      </c>
      <c r="G985" s="1">
        <v>5</v>
      </c>
      <c r="H985" s="1">
        <v>45</v>
      </c>
      <c r="I985" s="1">
        <v>20.399999999999999</v>
      </c>
      <c r="J985" s="1">
        <v>22</v>
      </c>
      <c r="K985" s="3">
        <v>636</v>
      </c>
      <c r="L985" s="2">
        <v>0.77</v>
      </c>
      <c r="N985" s="1">
        <v>247</v>
      </c>
      <c r="O985" s="1">
        <v>93.5</v>
      </c>
      <c r="P985" s="1">
        <v>15.75</v>
      </c>
      <c r="Q985" s="1">
        <v>16.795999999999999</v>
      </c>
      <c r="R985" s="1">
        <v>2.964</v>
      </c>
      <c r="AJ985" s="1" t="s">
        <v>406</v>
      </c>
      <c r="AK985" s="19">
        <v>52</v>
      </c>
      <c r="AL985" s="19">
        <v>40</v>
      </c>
      <c r="AN985" s="3">
        <v>1983</v>
      </c>
      <c r="AQ985">
        <v>80419</v>
      </c>
      <c r="AR985" s="1" t="s">
        <v>612</v>
      </c>
    </row>
    <row r="986" spans="1:44" x14ac:dyDescent="0.25">
      <c r="A986" s="1">
        <v>1754</v>
      </c>
      <c r="B986" s="1" t="s">
        <v>5283</v>
      </c>
      <c r="C986" s="1">
        <v>110</v>
      </c>
      <c r="D986" s="1" t="s">
        <v>5623</v>
      </c>
      <c r="F986" s="1" t="s">
        <v>445</v>
      </c>
      <c r="G986" s="1">
        <v>5</v>
      </c>
      <c r="H986" s="1">
        <v>50</v>
      </c>
      <c r="I986" s="1">
        <v>22.2</v>
      </c>
      <c r="J986" s="1">
        <v>24.2</v>
      </c>
      <c r="L986" s="2">
        <v>0.79</v>
      </c>
      <c r="N986" s="1">
        <v>289</v>
      </c>
      <c r="O986" s="1">
        <v>125.9</v>
      </c>
      <c r="P986" s="1">
        <v>20.9</v>
      </c>
      <c r="Q986" s="1">
        <v>22.542000000000002</v>
      </c>
      <c r="R986" s="1">
        <v>3.468</v>
      </c>
      <c r="AJ986" s="1" t="s">
        <v>406</v>
      </c>
      <c r="AK986" s="19">
        <v>52</v>
      </c>
      <c r="AL986" s="19">
        <v>40</v>
      </c>
      <c r="AN986" s="3">
        <v>1983</v>
      </c>
      <c r="AQ986">
        <v>80419</v>
      </c>
      <c r="AR986" s="1" t="s">
        <v>612</v>
      </c>
    </row>
    <row r="987" spans="1:44" x14ac:dyDescent="0.25">
      <c r="A987" s="1">
        <v>1755</v>
      </c>
      <c r="B987" s="1" t="s">
        <v>5283</v>
      </c>
      <c r="C987" s="1">
        <v>110</v>
      </c>
      <c r="D987" s="1" t="s">
        <v>5623</v>
      </c>
      <c r="F987" s="1" t="s">
        <v>445</v>
      </c>
      <c r="G987" s="1">
        <v>5</v>
      </c>
      <c r="H987" s="1">
        <v>30</v>
      </c>
      <c r="I987" s="1">
        <v>13.8</v>
      </c>
      <c r="J987" s="1">
        <v>13.4</v>
      </c>
      <c r="K987" s="3">
        <v>1073</v>
      </c>
      <c r="L987" s="2">
        <v>0.62</v>
      </c>
      <c r="N987" s="1">
        <v>111</v>
      </c>
      <c r="O987" s="1">
        <v>60.2</v>
      </c>
      <c r="P987" s="1">
        <v>3.7</v>
      </c>
      <c r="Q987" s="1">
        <v>7.6589999999999998</v>
      </c>
      <c r="R987" s="1">
        <v>1.2210000000000001</v>
      </c>
      <c r="AJ987" s="1" t="s">
        <v>406</v>
      </c>
      <c r="AK987" s="19">
        <v>52</v>
      </c>
      <c r="AL987" s="19">
        <v>40</v>
      </c>
      <c r="AN987" s="3">
        <v>1983</v>
      </c>
      <c r="AQ987">
        <v>80419</v>
      </c>
      <c r="AR987" s="1" t="s">
        <v>612</v>
      </c>
    </row>
    <row r="988" spans="1:44" x14ac:dyDescent="0.25">
      <c r="A988" s="1">
        <v>1756</v>
      </c>
      <c r="B988" s="1" t="s">
        <v>5283</v>
      </c>
      <c r="C988" s="1">
        <v>110</v>
      </c>
      <c r="D988" s="1" t="s">
        <v>5623</v>
      </c>
      <c r="F988" s="1" t="s">
        <v>445</v>
      </c>
      <c r="G988" s="1">
        <v>5</v>
      </c>
      <c r="H988" s="1">
        <v>35</v>
      </c>
      <c r="I988" s="1">
        <v>16.7</v>
      </c>
      <c r="J988" s="1">
        <v>15.8</v>
      </c>
      <c r="K988" s="3">
        <v>928</v>
      </c>
      <c r="L988" s="2">
        <v>0.75</v>
      </c>
      <c r="N988" s="1">
        <v>179</v>
      </c>
      <c r="O988" s="1">
        <v>72.2</v>
      </c>
      <c r="P988" s="1">
        <v>5.82</v>
      </c>
      <c r="Q988" s="1">
        <v>8.7710000000000008</v>
      </c>
      <c r="R988" s="1">
        <v>1.9690000000000001</v>
      </c>
      <c r="AJ988" s="1" t="s">
        <v>406</v>
      </c>
      <c r="AK988" s="19">
        <v>52</v>
      </c>
      <c r="AL988" s="19">
        <v>40</v>
      </c>
      <c r="AN988" s="3">
        <v>1983</v>
      </c>
      <c r="AQ988">
        <v>80419</v>
      </c>
      <c r="AR988" s="1" t="s">
        <v>612</v>
      </c>
    </row>
    <row r="989" spans="1:44" x14ac:dyDescent="0.25">
      <c r="A989" s="1">
        <v>1757</v>
      </c>
      <c r="B989" s="1" t="s">
        <v>5283</v>
      </c>
      <c r="C989" s="1">
        <v>110</v>
      </c>
      <c r="D989" s="1" t="s">
        <v>5623</v>
      </c>
      <c r="F989" s="1" t="s">
        <v>445</v>
      </c>
      <c r="G989" s="1">
        <v>5</v>
      </c>
      <c r="H989" s="1">
        <v>40</v>
      </c>
      <c r="I989" s="1">
        <v>19</v>
      </c>
      <c r="J989" s="1">
        <v>18</v>
      </c>
      <c r="K989" s="3">
        <v>783</v>
      </c>
      <c r="L989" s="2">
        <v>0.67</v>
      </c>
      <c r="N989" s="1">
        <v>193</v>
      </c>
      <c r="O989" s="1">
        <v>89.4</v>
      </c>
      <c r="P989" s="1">
        <v>10</v>
      </c>
      <c r="Q989" s="1">
        <v>11.000999999999999</v>
      </c>
      <c r="R989" s="1">
        <v>2.5089999999999999</v>
      </c>
      <c r="AJ989" s="1" t="s">
        <v>406</v>
      </c>
      <c r="AK989" s="19">
        <v>52</v>
      </c>
      <c r="AL989" s="19">
        <v>40</v>
      </c>
      <c r="AN989" s="3">
        <v>1983</v>
      </c>
      <c r="AQ989">
        <v>80419</v>
      </c>
      <c r="AR989" s="1" t="s">
        <v>612</v>
      </c>
    </row>
    <row r="990" spans="1:44" x14ac:dyDescent="0.25">
      <c r="A990" s="1">
        <v>1758</v>
      </c>
      <c r="B990" s="1" t="s">
        <v>5283</v>
      </c>
      <c r="C990" s="1">
        <v>110</v>
      </c>
      <c r="D990" s="1" t="s">
        <v>5623</v>
      </c>
      <c r="F990" s="1" t="s">
        <v>445</v>
      </c>
      <c r="G990" s="1">
        <v>5</v>
      </c>
      <c r="H990" s="1">
        <v>45</v>
      </c>
      <c r="I990" s="1">
        <v>20.7</v>
      </c>
      <c r="J990" s="1">
        <v>19.8</v>
      </c>
      <c r="K990" s="3">
        <v>699</v>
      </c>
      <c r="L990" s="2">
        <v>0.68</v>
      </c>
      <c r="N990" s="1">
        <v>225</v>
      </c>
      <c r="O990" s="1">
        <v>111.8</v>
      </c>
      <c r="P990" s="1">
        <v>16.2</v>
      </c>
      <c r="Q990" s="1">
        <v>16.875</v>
      </c>
      <c r="R990" s="1">
        <v>3.375</v>
      </c>
      <c r="AJ990" s="1" t="s">
        <v>406</v>
      </c>
      <c r="AK990" s="19">
        <v>52</v>
      </c>
      <c r="AL990" s="19">
        <v>40</v>
      </c>
      <c r="AN990" s="3">
        <v>1983</v>
      </c>
      <c r="AQ990">
        <v>80419</v>
      </c>
      <c r="AR990" s="1" t="s">
        <v>612</v>
      </c>
    </row>
    <row r="991" spans="1:44" x14ac:dyDescent="0.25">
      <c r="A991" s="1">
        <v>1759</v>
      </c>
      <c r="B991" s="1" t="s">
        <v>5283</v>
      </c>
      <c r="C991" s="1">
        <v>110</v>
      </c>
      <c r="D991" s="1" t="s">
        <v>5623</v>
      </c>
      <c r="F991" s="1" t="s">
        <v>445</v>
      </c>
      <c r="G991" s="1">
        <v>5</v>
      </c>
      <c r="H991" s="1">
        <v>50</v>
      </c>
      <c r="I991" s="1">
        <v>21.8</v>
      </c>
      <c r="J991" s="1">
        <v>21.4</v>
      </c>
      <c r="K991" s="3">
        <v>626</v>
      </c>
      <c r="L991" s="2">
        <v>0.69</v>
      </c>
      <c r="N991" s="1">
        <v>245</v>
      </c>
      <c r="O991" s="1">
        <v>139.5</v>
      </c>
      <c r="P991" s="1">
        <v>24.5</v>
      </c>
      <c r="Q991" s="1">
        <v>22.54</v>
      </c>
      <c r="R991" s="1">
        <v>4.41</v>
      </c>
      <c r="AJ991" s="1" t="s">
        <v>406</v>
      </c>
      <c r="AK991" s="19">
        <v>52</v>
      </c>
      <c r="AL991" s="19">
        <v>40</v>
      </c>
      <c r="AN991" s="3">
        <v>1983</v>
      </c>
      <c r="AQ991">
        <v>80419</v>
      </c>
      <c r="AR991" s="1" t="s">
        <v>612</v>
      </c>
    </row>
    <row r="992" spans="1:44" x14ac:dyDescent="0.25">
      <c r="A992" s="1">
        <v>1760</v>
      </c>
      <c r="B992" s="1" t="s">
        <v>5283</v>
      </c>
      <c r="C992" s="1">
        <v>110</v>
      </c>
      <c r="D992" s="1" t="s">
        <v>5623</v>
      </c>
      <c r="F992" s="1" t="s">
        <v>445</v>
      </c>
      <c r="G992" s="1">
        <v>5</v>
      </c>
      <c r="H992" s="1">
        <v>14</v>
      </c>
      <c r="I992" s="1">
        <v>7.8</v>
      </c>
      <c r="J992" s="1">
        <v>5.2</v>
      </c>
      <c r="K992" s="3">
        <v>9260</v>
      </c>
      <c r="L992" s="2">
        <v>1.1299999999999999</v>
      </c>
      <c r="N992" s="1">
        <v>88</v>
      </c>
      <c r="O992" s="1">
        <v>41</v>
      </c>
      <c r="P992" s="1">
        <v>9</v>
      </c>
      <c r="Q992" s="1">
        <v>10.384</v>
      </c>
      <c r="R992" s="1">
        <v>2.64</v>
      </c>
      <c r="S992" s="1">
        <v>33.527999999999999</v>
      </c>
      <c r="AJ992" s="1" t="s">
        <v>703</v>
      </c>
      <c r="AK992" s="19">
        <v>48</v>
      </c>
      <c r="AL992" s="19">
        <v>37.200000000000003</v>
      </c>
      <c r="AM992" s="1" t="s">
        <v>139</v>
      </c>
      <c r="AN992" s="3">
        <v>1974</v>
      </c>
      <c r="AQ992">
        <v>80814</v>
      </c>
      <c r="AR992" s="1" t="s">
        <v>4593</v>
      </c>
    </row>
    <row r="993" spans="1:44" x14ac:dyDescent="0.25">
      <c r="A993" s="1">
        <v>1761</v>
      </c>
      <c r="B993" s="1" t="s">
        <v>5283</v>
      </c>
      <c r="C993" s="1">
        <v>110</v>
      </c>
      <c r="D993" s="1" t="s">
        <v>5623</v>
      </c>
      <c r="F993" s="33" t="s">
        <v>859</v>
      </c>
      <c r="G993" s="1">
        <v>6</v>
      </c>
      <c r="H993" s="1">
        <v>41</v>
      </c>
      <c r="I993" s="1">
        <v>15.1</v>
      </c>
      <c r="J993" s="1">
        <v>14.4</v>
      </c>
      <c r="K993" s="3">
        <v>5378</v>
      </c>
      <c r="L993" s="2">
        <v>0.89</v>
      </c>
      <c r="N993" s="1">
        <v>182</v>
      </c>
      <c r="O993" s="1">
        <v>123</v>
      </c>
      <c r="P993" s="1">
        <v>17.3</v>
      </c>
      <c r="Q993" s="1">
        <v>19.11</v>
      </c>
      <c r="R993" s="1">
        <v>2.73</v>
      </c>
      <c r="AJ993" s="1" t="s">
        <v>703</v>
      </c>
      <c r="AK993" s="19">
        <v>48</v>
      </c>
      <c r="AL993" s="19">
        <v>37.200000000000003</v>
      </c>
      <c r="AM993" s="1" t="s">
        <v>139</v>
      </c>
      <c r="AN993" s="3">
        <v>1974</v>
      </c>
      <c r="AQ993">
        <v>80814</v>
      </c>
      <c r="AR993" s="1" t="s">
        <v>4593</v>
      </c>
    </row>
    <row r="994" spans="1:44" x14ac:dyDescent="0.25">
      <c r="A994" s="1">
        <v>1762</v>
      </c>
      <c r="B994" s="1" t="s">
        <v>5283</v>
      </c>
      <c r="C994" s="1">
        <v>110</v>
      </c>
      <c r="D994" s="1" t="s">
        <v>5623</v>
      </c>
      <c r="F994" s="33" t="s">
        <v>859</v>
      </c>
      <c r="G994" s="1">
        <v>6</v>
      </c>
      <c r="H994" s="1">
        <v>70</v>
      </c>
      <c r="I994" s="1">
        <v>22.8</v>
      </c>
      <c r="J994" s="1">
        <v>35.1</v>
      </c>
      <c r="K994" s="3">
        <v>416</v>
      </c>
      <c r="L994" s="2">
        <v>0.9</v>
      </c>
      <c r="N994" s="1">
        <v>343</v>
      </c>
      <c r="O994" s="1">
        <v>260</v>
      </c>
      <c r="P994" s="1">
        <v>26.3</v>
      </c>
      <c r="Q994" s="1">
        <v>40.131</v>
      </c>
      <c r="R994" s="1">
        <v>2.7440000000000002</v>
      </c>
      <c r="S994" s="1">
        <v>66.885000000000005</v>
      </c>
      <c r="AJ994" s="1" t="s">
        <v>703</v>
      </c>
      <c r="AK994" s="19">
        <v>48</v>
      </c>
      <c r="AL994" s="19">
        <v>37.200000000000003</v>
      </c>
      <c r="AM994" s="1" t="s">
        <v>139</v>
      </c>
      <c r="AN994" s="3">
        <v>1974</v>
      </c>
      <c r="AQ994">
        <v>80814</v>
      </c>
      <c r="AR994" s="1" t="s">
        <v>4593</v>
      </c>
    </row>
    <row r="995" spans="1:44" x14ac:dyDescent="0.25">
      <c r="A995" s="1">
        <v>1763</v>
      </c>
      <c r="B995" s="1" t="s">
        <v>5283</v>
      </c>
      <c r="C995" s="1">
        <v>110</v>
      </c>
      <c r="D995" s="1" t="s">
        <v>5691</v>
      </c>
      <c r="F995" s="33" t="s">
        <v>859</v>
      </c>
      <c r="G995" s="1">
        <v>6</v>
      </c>
      <c r="H995" s="1">
        <v>15</v>
      </c>
      <c r="I995" s="1">
        <v>6</v>
      </c>
      <c r="J995" s="1">
        <v>6.9</v>
      </c>
      <c r="K995" s="3">
        <v>5750</v>
      </c>
      <c r="L995" s="2">
        <v>1.19</v>
      </c>
      <c r="N995" s="1">
        <v>65</v>
      </c>
      <c r="O995" s="1">
        <v>40.799999999999997</v>
      </c>
      <c r="P995" s="1">
        <v>7.74</v>
      </c>
      <c r="Q995" s="1">
        <v>6.11</v>
      </c>
      <c r="R995" s="1">
        <v>5.7850000000000001</v>
      </c>
      <c r="S995" s="1">
        <v>43.42</v>
      </c>
      <c r="AJ995" s="1" t="s">
        <v>703</v>
      </c>
      <c r="AK995" s="19">
        <v>48.2</v>
      </c>
      <c r="AL995" s="19">
        <v>32.299999999999997</v>
      </c>
      <c r="AM995" s="1">
        <v>200</v>
      </c>
      <c r="AN995" s="3">
        <v>1974</v>
      </c>
      <c r="AQ995">
        <v>80814</v>
      </c>
      <c r="AR995" s="1" t="s">
        <v>4593</v>
      </c>
    </row>
    <row r="996" spans="1:44" x14ac:dyDescent="0.25">
      <c r="A996" s="1">
        <v>1764</v>
      </c>
      <c r="B996" s="1" t="s">
        <v>5283</v>
      </c>
      <c r="C996" s="1">
        <v>110</v>
      </c>
      <c r="D996" s="1" t="s">
        <v>6214</v>
      </c>
      <c r="F996" s="1" t="s">
        <v>445</v>
      </c>
      <c r="G996" s="1">
        <v>6</v>
      </c>
      <c r="H996" s="1">
        <v>29</v>
      </c>
      <c r="I996" s="1">
        <v>12.3</v>
      </c>
      <c r="J996" s="1">
        <v>13.4</v>
      </c>
      <c r="K996" s="3">
        <v>3100</v>
      </c>
      <c r="L996" s="2">
        <v>1.04</v>
      </c>
      <c r="N996" s="1">
        <v>155</v>
      </c>
      <c r="O996" s="1">
        <v>83.3</v>
      </c>
      <c r="P996" s="1">
        <v>10.7</v>
      </c>
      <c r="Q996" s="1">
        <v>14.26</v>
      </c>
      <c r="R996" s="1">
        <v>3.875</v>
      </c>
      <c r="S996" s="1">
        <v>51.15</v>
      </c>
      <c r="AJ996" s="1" t="s">
        <v>703</v>
      </c>
      <c r="AK996" s="19">
        <v>48.2</v>
      </c>
      <c r="AL996" s="19">
        <v>32.299999999999997</v>
      </c>
      <c r="AM996" s="1">
        <v>200</v>
      </c>
      <c r="AN996" s="3">
        <v>1974</v>
      </c>
      <c r="AQ996">
        <v>80814</v>
      </c>
      <c r="AR996" s="1" t="s">
        <v>4593</v>
      </c>
    </row>
    <row r="997" spans="1:44" x14ac:dyDescent="0.25">
      <c r="A997" s="1">
        <v>1765</v>
      </c>
      <c r="B997" s="1" t="s">
        <v>5283</v>
      </c>
      <c r="C997" s="1">
        <v>110</v>
      </c>
      <c r="D997" s="1" t="s">
        <v>6177</v>
      </c>
      <c r="F997" s="1" t="s">
        <v>445</v>
      </c>
      <c r="G997" s="1">
        <v>6</v>
      </c>
      <c r="H997" s="1">
        <v>62</v>
      </c>
      <c r="I997" s="1">
        <v>22</v>
      </c>
      <c r="J997" s="1">
        <v>23</v>
      </c>
      <c r="K997" s="3">
        <v>1100</v>
      </c>
      <c r="L997" s="2">
        <v>1.26</v>
      </c>
      <c r="N997" s="1">
        <v>455</v>
      </c>
      <c r="O997" s="1">
        <v>193.3</v>
      </c>
      <c r="P997" s="1">
        <v>22.5</v>
      </c>
      <c r="Q997" s="1">
        <v>26.844999999999999</v>
      </c>
      <c r="R997" s="1">
        <v>4.55</v>
      </c>
      <c r="S997" s="1">
        <v>75.53</v>
      </c>
      <c r="AJ997" s="1" t="s">
        <v>703</v>
      </c>
      <c r="AK997" s="19">
        <v>48.2</v>
      </c>
      <c r="AL997" s="19">
        <v>32.299999999999997</v>
      </c>
      <c r="AM997" s="1">
        <v>200</v>
      </c>
      <c r="AN997" s="3">
        <v>1974</v>
      </c>
      <c r="AQ997">
        <v>80814</v>
      </c>
      <c r="AR997" s="1" t="s">
        <v>4593</v>
      </c>
    </row>
    <row r="998" spans="1:44" x14ac:dyDescent="0.25">
      <c r="A998" s="1">
        <v>1766</v>
      </c>
      <c r="B998" s="1" t="s">
        <v>171</v>
      </c>
      <c r="C998" s="1">
        <v>130</v>
      </c>
      <c r="D998" s="1" t="s">
        <v>5836</v>
      </c>
      <c r="F998" s="1" t="s">
        <v>445</v>
      </c>
      <c r="G998" s="1">
        <v>4</v>
      </c>
      <c r="H998" s="1">
        <v>5</v>
      </c>
      <c r="I998" s="1">
        <v>3.1</v>
      </c>
      <c r="J998" s="1">
        <v>1.5</v>
      </c>
      <c r="K998" s="3">
        <v>28889</v>
      </c>
      <c r="L998" s="2">
        <v>0.95</v>
      </c>
      <c r="N998" s="1">
        <v>24</v>
      </c>
      <c r="O998" s="1">
        <v>17.399999999999999</v>
      </c>
      <c r="P998" s="1">
        <v>3.14</v>
      </c>
      <c r="Q998" s="1">
        <v>3.2639999999999998</v>
      </c>
      <c r="R998" s="1">
        <v>2.04</v>
      </c>
      <c r="S998" s="1">
        <v>36.6</v>
      </c>
      <c r="AJ998" s="1" t="s">
        <v>703</v>
      </c>
      <c r="AK998" s="19">
        <v>51.5</v>
      </c>
      <c r="AL998" s="19">
        <v>32.299999999999997</v>
      </c>
      <c r="AM998" s="1" t="s">
        <v>141</v>
      </c>
      <c r="AN998" s="3">
        <v>1974</v>
      </c>
      <c r="AQ998">
        <v>80412</v>
      </c>
      <c r="AR998" s="1" t="s">
        <v>4593</v>
      </c>
    </row>
    <row r="999" spans="1:44" x14ac:dyDescent="0.25">
      <c r="A999" s="1">
        <v>1767</v>
      </c>
      <c r="B999" s="1" t="s">
        <v>5283</v>
      </c>
      <c r="C999" s="1">
        <v>110</v>
      </c>
      <c r="D999" s="1" t="s">
        <v>6116</v>
      </c>
      <c r="F999" s="1" t="s">
        <v>445</v>
      </c>
      <c r="G999" s="1">
        <v>5</v>
      </c>
      <c r="H999" s="1">
        <v>30</v>
      </c>
      <c r="I999" s="1">
        <v>14.6</v>
      </c>
      <c r="J999" s="1">
        <v>17.600000000000001</v>
      </c>
      <c r="K999" s="3">
        <v>912</v>
      </c>
      <c r="L999" s="2">
        <v>0.52</v>
      </c>
      <c r="N999" s="1">
        <v>101</v>
      </c>
      <c r="O999" s="1">
        <v>70</v>
      </c>
      <c r="P999" s="1">
        <v>10.1</v>
      </c>
      <c r="Q999" s="1">
        <v>10.302</v>
      </c>
      <c r="R999" s="1">
        <v>3.3330000000000002</v>
      </c>
      <c r="S999" s="1">
        <v>34.238999999999997</v>
      </c>
      <c r="AJ999" s="1" t="s">
        <v>703</v>
      </c>
      <c r="AK999" s="19">
        <v>51.5</v>
      </c>
      <c r="AL999" s="19">
        <v>32.299999999999997</v>
      </c>
      <c r="AM999" s="1" t="s">
        <v>137</v>
      </c>
      <c r="AN999" s="3">
        <v>1974</v>
      </c>
      <c r="AQ999">
        <v>80412</v>
      </c>
      <c r="AR999" s="1" t="s">
        <v>4593</v>
      </c>
    </row>
    <row r="1000" spans="1:44" x14ac:dyDescent="0.25">
      <c r="A1000" s="1">
        <v>1768</v>
      </c>
      <c r="B1000" s="1" t="s">
        <v>5283</v>
      </c>
      <c r="C1000" s="1">
        <v>110</v>
      </c>
      <c r="D1000" s="1" t="s">
        <v>5623</v>
      </c>
      <c r="F1000" s="1" t="s">
        <v>445</v>
      </c>
      <c r="G1000" s="1">
        <v>8</v>
      </c>
      <c r="H1000" s="1">
        <v>110</v>
      </c>
      <c r="I1000" s="1">
        <v>23.5</v>
      </c>
      <c r="J1000" s="1">
        <v>37.700000000000003</v>
      </c>
      <c r="K1000" s="3">
        <v>320</v>
      </c>
      <c r="L1000" s="2">
        <v>0.86</v>
      </c>
      <c r="N1000" s="1">
        <v>345</v>
      </c>
      <c r="O1000" s="1">
        <v>201.6</v>
      </c>
      <c r="P1000" s="1">
        <v>26</v>
      </c>
      <c r="Q1000" s="1">
        <v>50.715000000000003</v>
      </c>
      <c r="R1000" s="1">
        <v>5.1749999999999998</v>
      </c>
      <c r="S1000" s="1">
        <v>44.85</v>
      </c>
      <c r="AJ1000" s="1" t="s">
        <v>703</v>
      </c>
      <c r="AK1000" s="19">
        <v>51.5</v>
      </c>
      <c r="AL1000" s="19">
        <v>32.299999999999997</v>
      </c>
      <c r="AM1000" s="1" t="s">
        <v>137</v>
      </c>
      <c r="AN1000" s="3">
        <v>1974</v>
      </c>
      <c r="AQ1000">
        <v>80412</v>
      </c>
      <c r="AR1000" s="1" t="s">
        <v>4593</v>
      </c>
    </row>
    <row r="1001" spans="1:44" x14ac:dyDescent="0.25">
      <c r="A1001" s="1">
        <v>1787</v>
      </c>
      <c r="B1001" s="1" t="s">
        <v>4502</v>
      </c>
      <c r="C1001" s="1">
        <v>127</v>
      </c>
      <c r="D1001" s="1" t="s">
        <v>6056</v>
      </c>
      <c r="F1001" s="1" t="s">
        <v>445</v>
      </c>
      <c r="G1001" s="1">
        <v>8</v>
      </c>
      <c r="H1001" s="1">
        <v>45</v>
      </c>
      <c r="I1001" s="1">
        <v>13.9</v>
      </c>
      <c r="J1001" s="1">
        <v>12</v>
      </c>
      <c r="K1001" s="3">
        <v>1750</v>
      </c>
      <c r="L1001" s="2">
        <v>1.3</v>
      </c>
      <c r="N1001" s="1">
        <v>188</v>
      </c>
      <c r="O1001" s="1">
        <v>98.3</v>
      </c>
      <c r="Q1001" s="1">
        <v>9.5879999999999992</v>
      </c>
      <c r="R1001" s="1">
        <v>1.6919999999999999</v>
      </c>
      <c r="S1001" s="1">
        <v>28.2</v>
      </c>
      <c r="AJ1001" s="1" t="s">
        <v>415</v>
      </c>
      <c r="AK1001" s="19">
        <v>55.5</v>
      </c>
      <c r="AL1001" s="19">
        <v>23.58</v>
      </c>
      <c r="AN1001" s="3">
        <v>1976</v>
      </c>
      <c r="AQ1001">
        <v>80436</v>
      </c>
      <c r="AR1001" s="1" t="s">
        <v>4540</v>
      </c>
    </row>
    <row r="1002" spans="1:44" x14ac:dyDescent="0.25">
      <c r="A1002" s="1">
        <v>1788</v>
      </c>
      <c r="B1002" s="1" t="s">
        <v>4502</v>
      </c>
      <c r="C1002" s="1">
        <v>127</v>
      </c>
      <c r="D1002" s="1" t="s">
        <v>6056</v>
      </c>
      <c r="F1002" s="1" t="s">
        <v>445</v>
      </c>
      <c r="G1002" s="1">
        <v>8</v>
      </c>
      <c r="H1002" s="1">
        <v>50</v>
      </c>
      <c r="I1002" s="1">
        <v>17</v>
      </c>
      <c r="J1002" s="1">
        <v>14.8</v>
      </c>
      <c r="K1002" s="3">
        <v>1731</v>
      </c>
      <c r="L1002" s="2">
        <v>1.1000000000000001</v>
      </c>
      <c r="N1002" s="1">
        <v>227</v>
      </c>
      <c r="O1002" s="1">
        <v>125.2</v>
      </c>
      <c r="Q1002" s="1">
        <v>10.215</v>
      </c>
      <c r="R1002" s="1">
        <v>3.4049999999999998</v>
      </c>
      <c r="S1002" s="1">
        <v>34.049999999999997</v>
      </c>
      <c r="AJ1002" s="1" t="s">
        <v>415</v>
      </c>
      <c r="AK1002" s="19">
        <v>55.5</v>
      </c>
      <c r="AL1002" s="19">
        <v>23.6</v>
      </c>
      <c r="AN1002" s="3">
        <v>1976</v>
      </c>
      <c r="AQ1002">
        <v>80436</v>
      </c>
      <c r="AR1002" s="1" t="s">
        <v>4540</v>
      </c>
    </row>
    <row r="1003" spans="1:44" x14ac:dyDescent="0.25">
      <c r="A1003" s="1">
        <v>1789</v>
      </c>
      <c r="B1003" s="1" t="s">
        <v>4502</v>
      </c>
      <c r="C1003" s="1">
        <v>127</v>
      </c>
      <c r="D1003" s="1" t="s">
        <v>6258</v>
      </c>
      <c r="F1003" s="1" t="s">
        <v>445</v>
      </c>
      <c r="G1003" s="1">
        <v>7</v>
      </c>
      <c r="H1003" s="1">
        <v>55</v>
      </c>
      <c r="I1003" s="1">
        <v>19.8</v>
      </c>
      <c r="J1003" s="1">
        <v>19.899999999999999</v>
      </c>
      <c r="K1003" s="3">
        <v>916</v>
      </c>
      <c r="L1003" s="2">
        <v>0.8</v>
      </c>
      <c r="N1003" s="1">
        <v>230</v>
      </c>
      <c r="O1003" s="1">
        <v>121.8</v>
      </c>
      <c r="Q1003" s="1">
        <v>13.8</v>
      </c>
      <c r="R1003" s="1">
        <v>4.5999999999999996</v>
      </c>
      <c r="S1003" s="1">
        <v>36.799999999999997</v>
      </c>
      <c r="AJ1003" s="1" t="s">
        <v>415</v>
      </c>
      <c r="AK1003" s="19">
        <v>55.5</v>
      </c>
      <c r="AL1003" s="19">
        <v>23.6</v>
      </c>
      <c r="AN1003" s="3">
        <v>1976</v>
      </c>
      <c r="AQ1003">
        <v>80436</v>
      </c>
      <c r="AR1003" s="1" t="s">
        <v>4540</v>
      </c>
    </row>
    <row r="1004" spans="1:44" x14ac:dyDescent="0.25">
      <c r="A1004" s="1">
        <v>1790</v>
      </c>
      <c r="B1004" s="1" t="s">
        <v>4502</v>
      </c>
      <c r="C1004" s="1">
        <v>127</v>
      </c>
      <c r="D1004" s="1" t="s">
        <v>6139</v>
      </c>
      <c r="F1004" s="1" t="s">
        <v>445</v>
      </c>
      <c r="G1004" s="1">
        <v>5</v>
      </c>
      <c r="H1004" s="1">
        <v>14</v>
      </c>
      <c r="I1004" s="1">
        <v>10.199999999999999</v>
      </c>
      <c r="J1004" s="1">
        <v>6.7</v>
      </c>
      <c r="K1004" s="3">
        <v>5250</v>
      </c>
      <c r="L1004" s="2">
        <v>1.3</v>
      </c>
      <c r="N1004" s="1">
        <v>109</v>
      </c>
      <c r="O1004" s="1">
        <v>53.7</v>
      </c>
      <c r="Q1004" s="1">
        <v>6.54</v>
      </c>
      <c r="R1004" s="1">
        <v>2.1800000000000002</v>
      </c>
      <c r="S1004" s="1">
        <v>14.17</v>
      </c>
      <c r="AJ1004" s="1" t="s">
        <v>415</v>
      </c>
      <c r="AK1004" s="19">
        <v>55.5</v>
      </c>
      <c r="AL1004" s="19">
        <v>23.6</v>
      </c>
      <c r="AN1004" s="3">
        <v>1976</v>
      </c>
      <c r="AQ1004">
        <v>80436</v>
      </c>
      <c r="AR1004" s="1" t="s">
        <v>4540</v>
      </c>
    </row>
    <row r="1005" spans="1:44" x14ac:dyDescent="0.25">
      <c r="A1005" s="1">
        <v>1791</v>
      </c>
      <c r="B1005" s="1" t="s">
        <v>4502</v>
      </c>
      <c r="C1005" s="1">
        <v>127</v>
      </c>
      <c r="D1005" s="1" t="s">
        <v>6139</v>
      </c>
      <c r="F1005" s="1" t="s">
        <v>445</v>
      </c>
      <c r="G1005" s="1">
        <v>7</v>
      </c>
      <c r="H1005" s="1">
        <v>44</v>
      </c>
      <c r="I1005" s="1">
        <v>18.8</v>
      </c>
      <c r="J1005" s="1">
        <v>15</v>
      </c>
      <c r="K1005" s="3">
        <v>2725</v>
      </c>
      <c r="L1005" s="2">
        <v>1.1000000000000001</v>
      </c>
      <c r="N1005" s="1">
        <v>279</v>
      </c>
      <c r="O1005" s="1">
        <v>128.19999999999999</v>
      </c>
      <c r="Q1005" s="1">
        <v>9.4860000000000007</v>
      </c>
      <c r="R1005" s="1">
        <v>1.6739999999999999</v>
      </c>
      <c r="S1005" s="1">
        <v>27.9</v>
      </c>
      <c r="AJ1005" s="1" t="s">
        <v>415</v>
      </c>
      <c r="AK1005" s="19">
        <v>55.5</v>
      </c>
      <c r="AL1005" s="19">
        <v>23.6</v>
      </c>
      <c r="AN1005" s="3">
        <v>1976</v>
      </c>
      <c r="AQ1005">
        <v>80436</v>
      </c>
      <c r="AR1005" s="1" t="s">
        <v>4540</v>
      </c>
    </row>
    <row r="1006" spans="1:44" x14ac:dyDescent="0.25">
      <c r="A1006" s="1">
        <v>1792</v>
      </c>
      <c r="B1006" s="1" t="s">
        <v>4502</v>
      </c>
      <c r="C1006" s="1">
        <v>127</v>
      </c>
      <c r="D1006" s="1" t="s">
        <v>6139</v>
      </c>
      <c r="F1006" s="1" t="s">
        <v>445</v>
      </c>
      <c r="G1006" s="1">
        <v>7</v>
      </c>
      <c r="H1006" s="1">
        <v>25</v>
      </c>
      <c r="I1006" s="1">
        <v>12.6</v>
      </c>
      <c r="J1006" s="1">
        <v>10</v>
      </c>
      <c r="K1006" s="3">
        <v>2802</v>
      </c>
      <c r="L1006" s="2">
        <v>1.2</v>
      </c>
      <c r="N1006" s="1">
        <v>138</v>
      </c>
      <c r="O1006" s="1">
        <v>66.599999999999994</v>
      </c>
      <c r="Q1006" s="1">
        <v>6.7619999999999996</v>
      </c>
      <c r="R1006" s="1">
        <v>1.518</v>
      </c>
      <c r="S1006" s="1">
        <v>17.940000000000001</v>
      </c>
      <c r="AJ1006" s="1" t="s">
        <v>415</v>
      </c>
      <c r="AK1006" s="19">
        <v>55.5</v>
      </c>
      <c r="AL1006" s="19">
        <v>23.6</v>
      </c>
      <c r="AN1006" s="3">
        <v>1976</v>
      </c>
      <c r="AQ1006">
        <v>80436</v>
      </c>
      <c r="AR1006" s="1" t="s">
        <v>4540</v>
      </c>
    </row>
    <row r="1007" spans="1:44" x14ac:dyDescent="0.25">
      <c r="A1007" s="1">
        <v>1793</v>
      </c>
      <c r="B1007" s="1" t="s">
        <v>4502</v>
      </c>
      <c r="C1007" s="1">
        <v>127</v>
      </c>
      <c r="D1007" s="1" t="s">
        <v>5598</v>
      </c>
      <c r="F1007" s="1" t="s">
        <v>445</v>
      </c>
      <c r="G1007" s="1">
        <v>6</v>
      </c>
      <c r="H1007" s="1">
        <v>66</v>
      </c>
      <c r="I1007" s="1">
        <v>26.1</v>
      </c>
      <c r="J1007" s="1">
        <v>26</v>
      </c>
      <c r="K1007" s="3">
        <v>692</v>
      </c>
      <c r="L1007" s="2">
        <v>0.7</v>
      </c>
      <c r="N1007" s="1">
        <v>356</v>
      </c>
      <c r="O1007" s="1">
        <v>177.4</v>
      </c>
      <c r="Q1007" s="1">
        <v>18.155999999999999</v>
      </c>
      <c r="R1007" s="1">
        <v>3.2040000000000002</v>
      </c>
      <c r="S1007" s="1">
        <v>46.28</v>
      </c>
      <c r="AJ1007" s="1" t="s">
        <v>415</v>
      </c>
      <c r="AK1007" s="19">
        <v>55.5</v>
      </c>
      <c r="AL1007" s="19">
        <v>23.6</v>
      </c>
      <c r="AN1007" s="3">
        <v>1976</v>
      </c>
      <c r="AQ1007">
        <v>80436</v>
      </c>
      <c r="AR1007" s="1" t="s">
        <v>4540</v>
      </c>
    </row>
    <row r="1008" spans="1:44" x14ac:dyDescent="0.25">
      <c r="A1008" s="1">
        <v>1794</v>
      </c>
      <c r="B1008" s="1" t="s">
        <v>4502</v>
      </c>
      <c r="C1008" s="1">
        <v>127</v>
      </c>
      <c r="D1008" s="1" t="s">
        <v>5598</v>
      </c>
      <c r="F1008" s="1" t="s">
        <v>445</v>
      </c>
      <c r="G1008" s="1">
        <v>6</v>
      </c>
      <c r="H1008" s="1">
        <v>70</v>
      </c>
      <c r="I1008" s="1">
        <v>25</v>
      </c>
      <c r="J1008" s="1">
        <v>26.2</v>
      </c>
      <c r="K1008" s="3">
        <v>670</v>
      </c>
      <c r="L1008" s="2">
        <v>0.8</v>
      </c>
      <c r="N1008" s="1">
        <v>361</v>
      </c>
      <c r="O1008" s="1">
        <v>157.80000000000001</v>
      </c>
      <c r="Q1008" s="1">
        <v>15.162000000000001</v>
      </c>
      <c r="R1008" s="1">
        <v>2.8879999999999999</v>
      </c>
      <c r="S1008" s="1">
        <v>43.32</v>
      </c>
      <c r="AJ1008" s="1" t="s">
        <v>415</v>
      </c>
      <c r="AK1008" s="19">
        <v>55.5</v>
      </c>
      <c r="AL1008" s="19">
        <v>23.6</v>
      </c>
      <c r="AN1008" s="3">
        <v>1976</v>
      </c>
      <c r="AQ1008">
        <v>80436</v>
      </c>
      <c r="AR1008" s="1" t="s">
        <v>4540</v>
      </c>
    </row>
    <row r="1009" spans="1:44" x14ac:dyDescent="0.25">
      <c r="A1009" s="1">
        <v>1795</v>
      </c>
      <c r="B1009" s="1" t="s">
        <v>4011</v>
      </c>
      <c r="C1009" s="1">
        <v>126</v>
      </c>
      <c r="D1009" s="1" t="s">
        <v>5598</v>
      </c>
      <c r="F1009" s="1" t="s">
        <v>445</v>
      </c>
      <c r="G1009" s="1">
        <v>7</v>
      </c>
      <c r="H1009" s="1">
        <v>5</v>
      </c>
      <c r="I1009" s="1">
        <v>2.7</v>
      </c>
      <c r="J1009" s="1">
        <v>1.2</v>
      </c>
      <c r="K1009" s="3">
        <v>96200</v>
      </c>
      <c r="L1009" s="2">
        <v>1.2</v>
      </c>
      <c r="N1009" s="1">
        <v>19</v>
      </c>
      <c r="O1009" s="1">
        <v>10.1</v>
      </c>
      <c r="P1009" s="1">
        <v>2.774</v>
      </c>
      <c r="Q1009" s="1">
        <v>1.786</v>
      </c>
      <c r="R1009" s="1">
        <v>1.8240000000000001</v>
      </c>
      <c r="AJ1009" s="1" t="s">
        <v>406</v>
      </c>
      <c r="AK1009" s="19">
        <v>58</v>
      </c>
      <c r="AL1009" s="19">
        <v>38.299999999999997</v>
      </c>
      <c r="AN1009" s="3">
        <v>1986</v>
      </c>
      <c r="AQ1009">
        <v>80608</v>
      </c>
      <c r="AR1009" s="1" t="s">
        <v>4635</v>
      </c>
    </row>
    <row r="1010" spans="1:44" x14ac:dyDescent="0.25">
      <c r="A1010" s="1">
        <v>1796</v>
      </c>
      <c r="B1010" s="1" t="s">
        <v>4011</v>
      </c>
      <c r="C1010" s="1">
        <v>126</v>
      </c>
      <c r="D1010" s="1" t="s">
        <v>5598</v>
      </c>
      <c r="F1010" s="1" t="s">
        <v>445</v>
      </c>
      <c r="G1010" s="1">
        <v>5</v>
      </c>
      <c r="H1010" s="1">
        <v>5</v>
      </c>
      <c r="I1010" s="1">
        <v>3.6</v>
      </c>
      <c r="J1010" s="1">
        <v>1.3</v>
      </c>
      <c r="L1010" s="2">
        <v>2</v>
      </c>
      <c r="N1010" s="1">
        <v>51</v>
      </c>
      <c r="O1010" s="1">
        <v>15.8</v>
      </c>
      <c r="P1010" s="1">
        <v>2.7</v>
      </c>
      <c r="Q1010" s="1">
        <v>3.0089999999999999</v>
      </c>
      <c r="R1010" s="1">
        <v>3.1619999999999999</v>
      </c>
      <c r="AJ1010" s="1" t="s">
        <v>406</v>
      </c>
      <c r="AK1010" s="19">
        <v>58</v>
      </c>
      <c r="AL1010" s="19">
        <v>38.299999999999997</v>
      </c>
      <c r="AN1010" s="3">
        <v>1986</v>
      </c>
      <c r="AQ1010">
        <v>80608</v>
      </c>
      <c r="AR1010" s="1" t="s">
        <v>4635</v>
      </c>
    </row>
    <row r="1011" spans="1:44" x14ac:dyDescent="0.25">
      <c r="A1011" s="1">
        <v>1797</v>
      </c>
      <c r="B1011" s="1" t="s">
        <v>4011</v>
      </c>
      <c r="C1011" s="1">
        <v>126</v>
      </c>
      <c r="D1011" s="1" t="s">
        <v>5598</v>
      </c>
      <c r="F1011" s="1" t="s">
        <v>445</v>
      </c>
      <c r="G1011" s="1">
        <v>6</v>
      </c>
      <c r="H1011" s="1">
        <v>7</v>
      </c>
      <c r="I1011" s="1">
        <v>3.3</v>
      </c>
      <c r="J1011" s="1">
        <v>1.5</v>
      </c>
      <c r="K1011" s="3">
        <v>69600</v>
      </c>
      <c r="L1011" s="35">
        <v>2</v>
      </c>
      <c r="N1011" s="1">
        <v>34</v>
      </c>
      <c r="O1011" s="1">
        <v>13</v>
      </c>
      <c r="P1011" s="1">
        <v>2.4</v>
      </c>
      <c r="Q1011" s="1">
        <v>2.2440000000000002</v>
      </c>
      <c r="R1011" s="1">
        <v>1.768</v>
      </c>
      <c r="AJ1011" s="1" t="s">
        <v>406</v>
      </c>
      <c r="AK1011" s="19">
        <v>58</v>
      </c>
      <c r="AL1011" s="19">
        <v>38.299999999999997</v>
      </c>
      <c r="AN1011" s="3">
        <v>1986</v>
      </c>
      <c r="AQ1011">
        <v>80608</v>
      </c>
      <c r="AR1011" s="1" t="s">
        <v>4635</v>
      </c>
    </row>
    <row r="1012" spans="1:44" x14ac:dyDescent="0.25">
      <c r="A1012" s="1">
        <v>1798</v>
      </c>
      <c r="B1012" s="1" t="s">
        <v>4011</v>
      </c>
      <c r="C1012" s="1">
        <v>126</v>
      </c>
      <c r="D1012" s="1" t="s">
        <v>5598</v>
      </c>
      <c r="F1012" s="1" t="s">
        <v>445</v>
      </c>
      <c r="G1012" s="1">
        <v>5</v>
      </c>
      <c r="H1012" s="1">
        <v>7</v>
      </c>
      <c r="I1012" s="1">
        <v>5.4</v>
      </c>
      <c r="J1012" s="1">
        <v>2.8</v>
      </c>
      <c r="K1012" s="3">
        <v>23923</v>
      </c>
      <c r="L1012" s="2">
        <v>1.1000000000000001</v>
      </c>
      <c r="N1012" s="1">
        <v>49.1</v>
      </c>
      <c r="O1012" s="1">
        <v>19.7</v>
      </c>
      <c r="P1012" s="1">
        <v>3.1423999999999999</v>
      </c>
      <c r="Q1012" s="1">
        <v>3.6334</v>
      </c>
      <c r="R1012" s="1">
        <v>2.1113</v>
      </c>
      <c r="AJ1012" s="1" t="s">
        <v>406</v>
      </c>
      <c r="AK1012" s="19">
        <v>58</v>
      </c>
      <c r="AL1012" s="19">
        <v>38.299999999999997</v>
      </c>
      <c r="AN1012" s="3">
        <v>1986</v>
      </c>
      <c r="AQ1012">
        <v>80608</v>
      </c>
      <c r="AR1012" s="1" t="s">
        <v>4635</v>
      </c>
    </row>
    <row r="1013" spans="1:44" x14ac:dyDescent="0.25">
      <c r="A1013" s="1">
        <v>1799</v>
      </c>
      <c r="B1013" s="1" t="s">
        <v>4011</v>
      </c>
      <c r="C1013" s="1">
        <v>126</v>
      </c>
      <c r="D1013" s="1" t="s">
        <v>5598</v>
      </c>
      <c r="F1013" s="1" t="s">
        <v>445</v>
      </c>
      <c r="G1013" s="1">
        <v>5</v>
      </c>
      <c r="H1013" s="1">
        <v>8</v>
      </c>
      <c r="I1013" s="1">
        <v>6.3</v>
      </c>
      <c r="J1013" s="1">
        <v>3.5</v>
      </c>
      <c r="K1013" s="3">
        <v>18273</v>
      </c>
      <c r="L1013" s="2">
        <v>1.2</v>
      </c>
      <c r="N1013" s="1">
        <v>67</v>
      </c>
      <c r="O1013" s="1">
        <v>28.3</v>
      </c>
      <c r="P1013" s="1">
        <v>4.0199999999999996</v>
      </c>
      <c r="Q1013" s="1">
        <v>3.819</v>
      </c>
      <c r="R1013" s="1">
        <v>2.3450000000000002</v>
      </c>
      <c r="AJ1013" s="1" t="s">
        <v>406</v>
      </c>
      <c r="AK1013" s="19">
        <v>58</v>
      </c>
      <c r="AL1013" s="19">
        <v>38.299999999999997</v>
      </c>
      <c r="AN1013" s="3">
        <v>1986</v>
      </c>
      <c r="AQ1013">
        <v>80608</v>
      </c>
      <c r="AR1013" s="1" t="s">
        <v>4635</v>
      </c>
    </row>
    <row r="1014" spans="1:44" x14ac:dyDescent="0.25">
      <c r="A1014" s="1">
        <v>1800</v>
      </c>
      <c r="B1014" s="1" t="s">
        <v>4011</v>
      </c>
      <c r="C1014" s="1">
        <v>126</v>
      </c>
      <c r="D1014" s="1" t="s">
        <v>5598</v>
      </c>
      <c r="F1014" s="1" t="s">
        <v>445</v>
      </c>
      <c r="G1014" s="1">
        <v>6</v>
      </c>
      <c r="H1014" s="1">
        <v>8</v>
      </c>
      <c r="I1014" s="1">
        <v>5.7</v>
      </c>
      <c r="J1014" s="1">
        <v>2.7</v>
      </c>
      <c r="K1014" s="3">
        <v>22680</v>
      </c>
      <c r="L1014" s="2">
        <v>1.7</v>
      </c>
      <c r="N1014" s="1">
        <v>52</v>
      </c>
      <c r="O1014" s="1">
        <v>18.5</v>
      </c>
      <c r="P1014" s="1">
        <v>2.79</v>
      </c>
      <c r="Q1014" s="1">
        <v>2.028</v>
      </c>
      <c r="R1014" s="1">
        <v>2.028</v>
      </c>
      <c r="AJ1014" s="1" t="s">
        <v>406</v>
      </c>
      <c r="AK1014" s="19">
        <v>58</v>
      </c>
      <c r="AL1014" s="19">
        <v>38.299999999999997</v>
      </c>
      <c r="AN1014" s="3">
        <v>1986</v>
      </c>
      <c r="AQ1014">
        <v>80608</v>
      </c>
      <c r="AR1014" s="1" t="s">
        <v>4635</v>
      </c>
    </row>
    <row r="1015" spans="1:44" x14ac:dyDescent="0.25">
      <c r="A1015" s="1">
        <v>1801</v>
      </c>
      <c r="B1015" s="1" t="s">
        <v>4011</v>
      </c>
      <c r="C1015" s="1">
        <v>126</v>
      </c>
      <c r="D1015" s="1" t="s">
        <v>5598</v>
      </c>
      <c r="F1015" s="1" t="s">
        <v>445</v>
      </c>
      <c r="G1015" s="1">
        <v>5</v>
      </c>
      <c r="H1015" s="1">
        <v>11</v>
      </c>
      <c r="I1015" s="1">
        <v>7.8</v>
      </c>
      <c r="J1015" s="1">
        <v>4.3</v>
      </c>
      <c r="K1015" s="3">
        <v>16450</v>
      </c>
      <c r="L1015" s="2">
        <v>1.5</v>
      </c>
      <c r="N1015" s="1">
        <v>110</v>
      </c>
      <c r="O1015" s="1">
        <v>42.6</v>
      </c>
      <c r="P1015" s="1">
        <v>5.39</v>
      </c>
      <c r="Q1015" s="1">
        <v>3.52</v>
      </c>
      <c r="R1015" s="1">
        <v>1.98</v>
      </c>
      <c r="AJ1015" s="1" t="s">
        <v>406</v>
      </c>
      <c r="AK1015" s="19">
        <v>58</v>
      </c>
      <c r="AL1015" s="19">
        <v>38.299999999999997</v>
      </c>
      <c r="AN1015" s="3">
        <v>1986</v>
      </c>
      <c r="AQ1015">
        <v>80608</v>
      </c>
      <c r="AR1015" s="1" t="s">
        <v>4635</v>
      </c>
    </row>
    <row r="1016" spans="1:44" x14ac:dyDescent="0.25">
      <c r="A1016" s="1">
        <v>1802</v>
      </c>
      <c r="B1016" s="1" t="s">
        <v>4011</v>
      </c>
      <c r="C1016" s="1">
        <v>126</v>
      </c>
      <c r="D1016" s="1" t="s">
        <v>5598</v>
      </c>
      <c r="G1016" s="1">
        <v>4</v>
      </c>
      <c r="H1016" s="1">
        <v>17</v>
      </c>
      <c r="I1016" s="1">
        <v>12.3</v>
      </c>
      <c r="J1016" s="1">
        <v>8</v>
      </c>
      <c r="L1016" s="2">
        <v>1.1000000000000001</v>
      </c>
      <c r="N1016" s="1">
        <v>161.4</v>
      </c>
      <c r="O1016" s="1">
        <v>64.400000000000006</v>
      </c>
      <c r="P1016" s="1">
        <v>7.4244000000000003</v>
      </c>
      <c r="Q1016" s="1">
        <v>5.1647999999999996</v>
      </c>
      <c r="R1016" s="1">
        <v>1.4525999999999999</v>
      </c>
      <c r="AJ1016" s="1" t="s">
        <v>406</v>
      </c>
      <c r="AK1016" s="19">
        <v>58</v>
      </c>
      <c r="AL1016" s="19">
        <v>38.299999999999997</v>
      </c>
      <c r="AN1016" s="3">
        <v>1986</v>
      </c>
      <c r="AQ1016">
        <v>80608</v>
      </c>
      <c r="AR1016" s="1" t="s">
        <v>4635</v>
      </c>
    </row>
    <row r="1017" spans="1:44" x14ac:dyDescent="0.25">
      <c r="A1017" s="1">
        <v>1803</v>
      </c>
      <c r="B1017" s="1" t="s">
        <v>4011</v>
      </c>
      <c r="C1017" s="1">
        <v>126</v>
      </c>
      <c r="D1017" s="1" t="s">
        <v>5598</v>
      </c>
      <c r="F1017" s="1" t="s">
        <v>445</v>
      </c>
      <c r="G1017" s="1">
        <v>6</v>
      </c>
      <c r="H1017" s="1">
        <v>18</v>
      </c>
      <c r="I1017" s="1">
        <v>11.2</v>
      </c>
      <c r="J1017" s="1">
        <v>7</v>
      </c>
      <c r="K1017" s="3">
        <v>8090</v>
      </c>
      <c r="L1017" s="2">
        <v>1.2</v>
      </c>
      <c r="N1017" s="1">
        <v>154</v>
      </c>
      <c r="O1017" s="1">
        <v>63.3</v>
      </c>
      <c r="P1017" s="1">
        <v>6.3140000000000001</v>
      </c>
      <c r="Q1017" s="1">
        <v>6.6219999999999999</v>
      </c>
      <c r="R1017" s="1">
        <v>2.0019999999999998</v>
      </c>
      <c r="AJ1017" s="1" t="s">
        <v>406</v>
      </c>
      <c r="AK1017" s="19">
        <v>58</v>
      </c>
      <c r="AL1017" s="19">
        <v>38.299999999999997</v>
      </c>
      <c r="AN1017" s="3">
        <v>1986</v>
      </c>
      <c r="AQ1017">
        <v>80608</v>
      </c>
      <c r="AR1017" s="1" t="s">
        <v>602</v>
      </c>
    </row>
    <row r="1018" spans="1:44" x14ac:dyDescent="0.25">
      <c r="A1018" s="1">
        <v>1804</v>
      </c>
      <c r="B1018" s="1" t="s">
        <v>4502</v>
      </c>
      <c r="C1018" s="1">
        <v>127</v>
      </c>
      <c r="D1018" s="1" t="s">
        <v>5598</v>
      </c>
      <c r="G1018" s="1">
        <v>7</v>
      </c>
      <c r="H1018" s="1">
        <v>20</v>
      </c>
      <c r="I1018" s="1">
        <v>10</v>
      </c>
      <c r="J1018" s="1">
        <v>6.3</v>
      </c>
      <c r="L1018" s="35">
        <v>2</v>
      </c>
      <c r="N1018" s="1">
        <v>185</v>
      </c>
      <c r="O1018" s="1">
        <v>73.7</v>
      </c>
      <c r="P1018" s="1">
        <v>9.5500000000000007</v>
      </c>
      <c r="Q1018" s="1">
        <v>5.55</v>
      </c>
      <c r="R1018" s="1">
        <v>2.7749999999999999</v>
      </c>
      <c r="AJ1018" s="1" t="s">
        <v>406</v>
      </c>
      <c r="AK1018" s="19">
        <v>58</v>
      </c>
      <c r="AL1018" s="19">
        <v>38.299999999999997</v>
      </c>
      <c r="AN1018" s="3">
        <v>1986</v>
      </c>
      <c r="AQ1018">
        <v>80608</v>
      </c>
      <c r="AR1018" s="1" t="s">
        <v>4635</v>
      </c>
    </row>
    <row r="1019" spans="1:44" x14ac:dyDescent="0.25">
      <c r="A1019" s="1">
        <v>1805</v>
      </c>
      <c r="B1019" s="1" t="s">
        <v>4502</v>
      </c>
      <c r="C1019" s="1">
        <v>127</v>
      </c>
      <c r="D1019" s="1" t="s">
        <v>5598</v>
      </c>
      <c r="G1019" s="1">
        <v>6</v>
      </c>
      <c r="H1019" s="1">
        <v>23</v>
      </c>
      <c r="I1019" s="1">
        <v>14</v>
      </c>
      <c r="J1019" s="1">
        <v>10.4</v>
      </c>
      <c r="L1019" s="2">
        <v>1.3</v>
      </c>
      <c r="N1019" s="1">
        <v>187</v>
      </c>
      <c r="O1019" s="1">
        <v>70.8</v>
      </c>
      <c r="Q1019" s="1">
        <v>6.3579999999999997</v>
      </c>
      <c r="R1019" s="1">
        <v>1.87</v>
      </c>
      <c r="AJ1019" s="1" t="s">
        <v>406</v>
      </c>
      <c r="AK1019" s="19">
        <v>58</v>
      </c>
      <c r="AL1019" s="19">
        <v>38.299999999999997</v>
      </c>
      <c r="AN1019" s="3">
        <v>1986</v>
      </c>
      <c r="AQ1019">
        <v>80608</v>
      </c>
      <c r="AR1019" s="1" t="s">
        <v>4635</v>
      </c>
    </row>
    <row r="1020" spans="1:44" x14ac:dyDescent="0.25">
      <c r="A1020" s="1">
        <v>1806</v>
      </c>
      <c r="B1020" s="1" t="s">
        <v>4011</v>
      </c>
      <c r="C1020" s="1">
        <v>126</v>
      </c>
      <c r="D1020" s="1" t="s">
        <v>5598</v>
      </c>
      <c r="F1020" s="1" t="s">
        <v>445</v>
      </c>
      <c r="G1020" s="1">
        <v>7</v>
      </c>
      <c r="H1020" s="1">
        <v>27</v>
      </c>
      <c r="I1020" s="1">
        <v>14</v>
      </c>
      <c r="J1020" s="1">
        <v>11.2</v>
      </c>
      <c r="K1020" s="3">
        <v>3964</v>
      </c>
      <c r="L1020" s="2">
        <v>1.9</v>
      </c>
      <c r="N1020" s="1">
        <v>317</v>
      </c>
      <c r="O1020" s="1">
        <v>115.1</v>
      </c>
      <c r="P1020" s="1">
        <v>9.51</v>
      </c>
      <c r="Q1020" s="1">
        <v>12.997</v>
      </c>
      <c r="R1020" s="1">
        <v>2.8530000000000002</v>
      </c>
      <c r="AJ1020" s="1" t="s">
        <v>406</v>
      </c>
      <c r="AK1020" s="19">
        <v>58</v>
      </c>
      <c r="AL1020" s="19">
        <v>38.299999999999997</v>
      </c>
      <c r="AN1020" s="3">
        <v>1986</v>
      </c>
      <c r="AQ1020">
        <v>80608</v>
      </c>
      <c r="AR1020" s="1" t="s">
        <v>602</v>
      </c>
    </row>
    <row r="1021" spans="1:44" x14ac:dyDescent="0.25">
      <c r="A1021" s="1">
        <v>1807</v>
      </c>
      <c r="B1021" s="1" t="s">
        <v>4011</v>
      </c>
      <c r="C1021" s="1">
        <v>126</v>
      </c>
      <c r="D1021" s="1" t="s">
        <v>5598</v>
      </c>
      <c r="G1021" s="1">
        <v>6</v>
      </c>
      <c r="H1021" s="1">
        <v>36</v>
      </c>
      <c r="I1021" s="1">
        <v>17.100000000000001</v>
      </c>
      <c r="J1021" s="1">
        <v>14.2</v>
      </c>
      <c r="K1021" s="3">
        <v>1680</v>
      </c>
      <c r="L1021" s="2">
        <v>1</v>
      </c>
      <c r="N1021" s="1">
        <v>222</v>
      </c>
      <c r="O1021" s="1">
        <v>87.8</v>
      </c>
      <c r="P1021" s="1">
        <v>8.2140000000000004</v>
      </c>
      <c r="Q1021" s="1">
        <v>9.3239999999999998</v>
      </c>
      <c r="R1021" s="1">
        <v>1.3320000000000001</v>
      </c>
      <c r="AJ1021" s="1" t="s">
        <v>406</v>
      </c>
      <c r="AK1021" s="19">
        <v>58</v>
      </c>
      <c r="AL1021" s="19">
        <v>38.299999999999997</v>
      </c>
      <c r="AN1021" s="3">
        <v>1986</v>
      </c>
      <c r="AQ1021">
        <v>80608</v>
      </c>
      <c r="AR1021" s="1" t="s">
        <v>603</v>
      </c>
    </row>
    <row r="1022" spans="1:44" x14ac:dyDescent="0.25">
      <c r="A1022" s="1">
        <v>1808</v>
      </c>
      <c r="B1022" s="1" t="s">
        <v>4502</v>
      </c>
      <c r="C1022" s="1">
        <v>127</v>
      </c>
      <c r="D1022" s="1" t="s">
        <v>5598</v>
      </c>
      <c r="G1022" s="1">
        <v>5</v>
      </c>
      <c r="H1022" s="1">
        <v>37</v>
      </c>
      <c r="I1022" s="1">
        <v>20.399999999999999</v>
      </c>
      <c r="J1022" s="1">
        <v>17.3</v>
      </c>
      <c r="K1022" s="3">
        <v>1520</v>
      </c>
      <c r="L1022" s="2">
        <v>1.1000000000000001</v>
      </c>
      <c r="N1022" s="1">
        <v>333</v>
      </c>
      <c r="O1022" s="1">
        <v>132.4</v>
      </c>
      <c r="P1022" s="1">
        <v>13.1</v>
      </c>
      <c r="Q1022" s="1">
        <v>14.984999999999999</v>
      </c>
      <c r="R1022" s="1">
        <v>1.998</v>
      </c>
      <c r="AJ1022" s="1" t="s">
        <v>406</v>
      </c>
      <c r="AK1022" s="19">
        <v>58</v>
      </c>
      <c r="AL1022" s="19">
        <v>38.299999999999997</v>
      </c>
      <c r="AN1022" s="3">
        <v>1986</v>
      </c>
      <c r="AQ1022">
        <v>80608</v>
      </c>
      <c r="AR1022" s="1" t="s">
        <v>603</v>
      </c>
    </row>
    <row r="1023" spans="1:44" x14ac:dyDescent="0.25">
      <c r="A1023" s="1">
        <v>1809</v>
      </c>
      <c r="B1023" s="1" t="s">
        <v>4011</v>
      </c>
      <c r="C1023" s="1">
        <v>126</v>
      </c>
      <c r="D1023" s="1" t="s">
        <v>6140</v>
      </c>
      <c r="G1023" s="1">
        <v>7</v>
      </c>
      <c r="H1023" s="1">
        <v>50</v>
      </c>
      <c r="I1023" s="1">
        <v>17.8</v>
      </c>
      <c r="J1023" s="1">
        <v>17.399999999999999</v>
      </c>
      <c r="L1023" s="2">
        <v>1.1000000000000001</v>
      </c>
      <c r="N1023" s="1">
        <v>276</v>
      </c>
      <c r="O1023" s="1">
        <v>120.4</v>
      </c>
      <c r="P1023" s="1">
        <v>16.835999999999999</v>
      </c>
      <c r="Q1023" s="1">
        <v>15.456</v>
      </c>
      <c r="R1023" s="1">
        <v>2.2080000000000002</v>
      </c>
      <c r="AJ1023" s="1" t="s">
        <v>406</v>
      </c>
      <c r="AK1023" s="19">
        <v>58</v>
      </c>
      <c r="AL1023" s="19">
        <v>38.299999999999997</v>
      </c>
      <c r="AN1023" s="3">
        <v>1986</v>
      </c>
      <c r="AQ1023">
        <v>80608</v>
      </c>
      <c r="AR1023" s="1" t="s">
        <v>4635</v>
      </c>
    </row>
    <row r="1024" spans="1:44" x14ac:dyDescent="0.25">
      <c r="A1024" s="1">
        <v>1810</v>
      </c>
      <c r="B1024" s="1" t="s">
        <v>744</v>
      </c>
      <c r="C1024" s="1">
        <v>125</v>
      </c>
      <c r="D1024" s="1" t="s">
        <v>5599</v>
      </c>
      <c r="F1024" s="1" t="s">
        <v>445</v>
      </c>
      <c r="G1024" s="1">
        <v>7</v>
      </c>
      <c r="H1024" s="1">
        <v>9</v>
      </c>
      <c r="I1024" s="1">
        <v>4.5</v>
      </c>
      <c r="J1024" s="1">
        <v>1.9</v>
      </c>
      <c r="K1024" s="3">
        <v>15560</v>
      </c>
      <c r="L1024" s="2">
        <f>N1024/((18313.5)*(1-EXP(-(0.003161)*I1024))^(1.49145))</f>
        <v>0.43914807278046314</v>
      </c>
      <c r="N1024" s="1">
        <v>14</v>
      </c>
      <c r="O1024" s="1">
        <v>5.2</v>
      </c>
      <c r="Q1024" s="1">
        <v>3.36</v>
      </c>
      <c r="R1024" s="1">
        <v>2.8</v>
      </c>
      <c r="AJ1024" s="1" t="s">
        <v>411</v>
      </c>
      <c r="AK1024" s="19">
        <v>58.3</v>
      </c>
      <c r="AL1024" s="19">
        <v>26.5</v>
      </c>
      <c r="AN1024" s="3">
        <v>1978</v>
      </c>
      <c r="AQ1024">
        <v>80436</v>
      </c>
      <c r="AR1024" s="1" t="s">
        <v>4587</v>
      </c>
    </row>
    <row r="1025" spans="1:44" x14ac:dyDescent="0.25">
      <c r="A1025" s="1">
        <v>1811</v>
      </c>
      <c r="B1025" s="1" t="s">
        <v>744</v>
      </c>
      <c r="C1025" s="1">
        <v>125</v>
      </c>
      <c r="D1025" s="1" t="s">
        <v>5924</v>
      </c>
      <c r="F1025" s="1" t="s">
        <v>445</v>
      </c>
      <c r="G1025" s="1">
        <v>7</v>
      </c>
      <c r="H1025" s="1">
        <v>19</v>
      </c>
      <c r="I1025" s="1">
        <v>10.199999999999999</v>
      </c>
      <c r="J1025" s="1">
        <v>6.8</v>
      </c>
      <c r="K1025" s="3">
        <v>3020</v>
      </c>
      <c r="L1025" s="2">
        <f>N1025/((18313.5)*(1-EXP(-(0.003161)*I1025))^(1.49145))</f>
        <v>0.56286464066343611</v>
      </c>
      <c r="N1025" s="1">
        <v>60</v>
      </c>
      <c r="O1025" s="1">
        <v>20.6</v>
      </c>
      <c r="Q1025" s="1">
        <v>3.48</v>
      </c>
      <c r="R1025" s="1">
        <v>1.32</v>
      </c>
      <c r="AJ1025" s="1" t="s">
        <v>411</v>
      </c>
      <c r="AK1025" s="19">
        <v>58.5</v>
      </c>
      <c r="AL1025" s="19">
        <v>26.83</v>
      </c>
      <c r="AN1025" s="3">
        <v>1978</v>
      </c>
      <c r="AQ1025">
        <v>80436</v>
      </c>
      <c r="AR1025" s="1" t="s">
        <v>4587</v>
      </c>
    </row>
    <row r="1026" spans="1:44" x14ac:dyDescent="0.25">
      <c r="A1026" s="1">
        <v>1812</v>
      </c>
      <c r="B1026" s="1" t="s">
        <v>744</v>
      </c>
      <c r="C1026" s="1">
        <v>125</v>
      </c>
      <c r="D1026" s="1" t="s">
        <v>5599</v>
      </c>
      <c r="F1026" s="1" t="s">
        <v>445</v>
      </c>
      <c r="G1026" s="1">
        <v>6</v>
      </c>
      <c r="H1026" s="1">
        <v>32</v>
      </c>
      <c r="I1026" s="1">
        <v>16.5</v>
      </c>
      <c r="J1026" s="1">
        <v>10.5</v>
      </c>
      <c r="K1026" s="3">
        <v>2960</v>
      </c>
      <c r="L1026" s="2">
        <f>N1026/((23082.2)*(1-EXP(-(0.002955)*I1026))^(1.52484))</f>
        <v>0.72469341941724208</v>
      </c>
      <c r="N1026" s="1">
        <v>161</v>
      </c>
      <c r="O1026" s="1">
        <v>51.6</v>
      </c>
      <c r="Q1026" s="1">
        <v>5.4740000000000002</v>
      </c>
      <c r="R1026" s="1">
        <v>2.5760000000000001</v>
      </c>
      <c r="AJ1026" s="1" t="s">
        <v>411</v>
      </c>
      <c r="AK1026" s="19">
        <v>58.3</v>
      </c>
      <c r="AL1026" s="19">
        <v>26.5</v>
      </c>
      <c r="AN1026" s="3">
        <v>1978</v>
      </c>
      <c r="AQ1026">
        <v>80436</v>
      </c>
      <c r="AR1026" s="1" t="s">
        <v>4587</v>
      </c>
    </row>
    <row r="1027" spans="1:44" x14ac:dyDescent="0.25">
      <c r="A1027" s="1">
        <v>1813</v>
      </c>
      <c r="B1027" s="1" t="s">
        <v>744</v>
      </c>
      <c r="C1027" s="1">
        <v>125</v>
      </c>
      <c r="D1027" s="1" t="s">
        <v>6261</v>
      </c>
      <c r="F1027" s="1" t="s">
        <v>445</v>
      </c>
      <c r="G1027" s="1">
        <v>5</v>
      </c>
      <c r="H1027" s="1">
        <v>38</v>
      </c>
      <c r="I1027" s="1">
        <v>21.2</v>
      </c>
      <c r="J1027" s="1">
        <v>17.2</v>
      </c>
      <c r="K1027" s="3">
        <v>1030</v>
      </c>
      <c r="L1027" s="2">
        <f>N1027/((26176.8)*(1-EXP(-(0.002979)*I1027))^(1.55979))</f>
        <v>0.69475509278551473</v>
      </c>
      <c r="N1027" s="1">
        <v>233</v>
      </c>
      <c r="O1027" s="1">
        <v>72</v>
      </c>
      <c r="Q1027" s="1">
        <v>4.66</v>
      </c>
      <c r="R1027" s="1">
        <v>2.33</v>
      </c>
      <c r="AJ1027" s="1" t="s">
        <v>411</v>
      </c>
      <c r="AK1027" s="19">
        <v>58.3</v>
      </c>
      <c r="AL1027" s="19">
        <v>26.5</v>
      </c>
      <c r="AN1027" s="3">
        <v>1978</v>
      </c>
      <c r="AQ1027">
        <v>80436</v>
      </c>
      <c r="AR1027" s="1" t="s">
        <v>4587</v>
      </c>
    </row>
    <row r="1028" spans="1:44" x14ac:dyDescent="0.25">
      <c r="A1028" s="1">
        <v>1814</v>
      </c>
      <c r="B1028" s="1" t="s">
        <v>744</v>
      </c>
      <c r="C1028" s="1">
        <v>125</v>
      </c>
      <c r="D1028" s="1" t="s">
        <v>6064</v>
      </c>
      <c r="F1028" s="1" t="s">
        <v>445</v>
      </c>
      <c r="G1028" s="1">
        <v>5</v>
      </c>
      <c r="H1028" s="1">
        <v>49</v>
      </c>
      <c r="I1028" s="1">
        <v>27.2</v>
      </c>
      <c r="J1028" s="1">
        <v>22.5</v>
      </c>
      <c r="K1028" s="3">
        <v>800</v>
      </c>
      <c r="L1028" s="2">
        <f>N1028/((26176.8)*(1-EXP(-(0.002979)*I1028))^(1.55979))</f>
        <v>0.73370130088080943</v>
      </c>
      <c r="N1028" s="1">
        <v>358</v>
      </c>
      <c r="O1028" s="1">
        <v>107.6</v>
      </c>
      <c r="Q1028" s="1">
        <v>5.7279999999999998</v>
      </c>
      <c r="R1028" s="1">
        <v>1.4319999999999999</v>
      </c>
      <c r="AJ1028" s="1" t="s">
        <v>411</v>
      </c>
      <c r="AK1028" s="19">
        <v>58.3</v>
      </c>
      <c r="AL1028" s="19">
        <v>26.5</v>
      </c>
      <c r="AN1028" s="3">
        <v>1978</v>
      </c>
      <c r="AQ1028">
        <v>80436</v>
      </c>
      <c r="AR1028" s="1" t="s">
        <v>4587</v>
      </c>
    </row>
    <row r="1029" spans="1:44" x14ac:dyDescent="0.25">
      <c r="A1029" s="1">
        <v>1815</v>
      </c>
      <c r="B1029" s="1" t="s">
        <v>744</v>
      </c>
      <c r="C1029" s="1">
        <v>125</v>
      </c>
      <c r="D1029" s="1" t="s">
        <v>5922</v>
      </c>
      <c r="F1029" s="1" t="s">
        <v>445</v>
      </c>
      <c r="G1029" s="1">
        <v>5</v>
      </c>
      <c r="H1029" s="1">
        <v>57</v>
      </c>
      <c r="I1029" s="1">
        <v>27.1</v>
      </c>
      <c r="J1029" s="1">
        <v>29.5</v>
      </c>
      <c r="K1029" s="3">
        <v>690</v>
      </c>
      <c r="L1029" s="2">
        <f>N1029/((26176.8)*(1-EXP(-(0.002979)*I1029))^(1.55979))</f>
        <v>0.75012418296796202</v>
      </c>
      <c r="N1029" s="1">
        <v>364</v>
      </c>
      <c r="O1029" s="1">
        <v>106.1</v>
      </c>
      <c r="Q1029" s="1">
        <v>12.74</v>
      </c>
      <c r="R1029" s="1">
        <v>1.82</v>
      </c>
      <c r="AJ1029" s="1" t="s">
        <v>411</v>
      </c>
      <c r="AK1029" s="19">
        <v>58.5</v>
      </c>
      <c r="AL1029" s="19">
        <v>26.83</v>
      </c>
      <c r="AN1029" s="3">
        <v>1978</v>
      </c>
      <c r="AQ1029">
        <v>80436</v>
      </c>
      <c r="AR1029" s="1" t="s">
        <v>4587</v>
      </c>
    </row>
    <row r="1030" spans="1:44" x14ac:dyDescent="0.25">
      <c r="A1030" s="1">
        <v>1816</v>
      </c>
      <c r="B1030" s="1" t="s">
        <v>744</v>
      </c>
      <c r="C1030" s="1">
        <v>125</v>
      </c>
      <c r="D1030" s="1" t="s">
        <v>5599</v>
      </c>
      <c r="F1030" s="1" t="s">
        <v>445</v>
      </c>
      <c r="G1030" s="1">
        <v>6</v>
      </c>
      <c r="H1030" s="1">
        <v>2</v>
      </c>
      <c r="I1030" s="1">
        <v>1.7</v>
      </c>
      <c r="J1030" s="1">
        <v>1.1000000000000001</v>
      </c>
      <c r="K1030" s="3">
        <v>92000</v>
      </c>
      <c r="L1030" s="2">
        <f>N1030/((23082.2)*(1-EXP(-(0.002955)*I1030))^(1.52484))</f>
        <v>1.3513087358486817</v>
      </c>
      <c r="N1030" s="1">
        <v>9.6999999999999993</v>
      </c>
      <c r="O1030" s="1">
        <v>5</v>
      </c>
      <c r="P1030" s="1">
        <v>1.7</v>
      </c>
      <c r="Q1030" s="1">
        <v>2.3959000000000001</v>
      </c>
      <c r="R1030" s="1">
        <v>1.9982</v>
      </c>
      <c r="AJ1030" s="1" t="s">
        <v>406</v>
      </c>
      <c r="AK1030" s="19">
        <v>58.1</v>
      </c>
      <c r="AL1030" s="19">
        <v>38.200000000000003</v>
      </c>
      <c r="AN1030" s="3">
        <v>1976</v>
      </c>
      <c r="AQ1030">
        <v>80608</v>
      </c>
      <c r="AR1030" s="1" t="s">
        <v>4788</v>
      </c>
    </row>
    <row r="1031" spans="1:44" x14ac:dyDescent="0.25">
      <c r="A1031" s="1">
        <v>1817</v>
      </c>
      <c r="B1031" s="1" t="s">
        <v>744</v>
      </c>
      <c r="C1031" s="1">
        <v>125</v>
      </c>
      <c r="D1031" s="1" t="s">
        <v>5599</v>
      </c>
      <c r="F1031" s="1" t="s">
        <v>445</v>
      </c>
      <c r="G1031" s="1">
        <v>6</v>
      </c>
      <c r="H1031" s="1">
        <v>9</v>
      </c>
      <c r="I1031" s="1">
        <v>6.4</v>
      </c>
      <c r="J1031" s="1">
        <v>3.5</v>
      </c>
      <c r="K1031" s="3">
        <v>18580</v>
      </c>
      <c r="L1031" s="2">
        <f>N1031/((23082.2)*(1-EXP(-(0.002955)*I1031))^(1.52484))</f>
        <v>1.2495378898329741</v>
      </c>
      <c r="N1031" s="1">
        <v>67</v>
      </c>
      <c r="O1031" s="1">
        <v>24.7</v>
      </c>
      <c r="P1031" s="1">
        <v>5.0999999999999996</v>
      </c>
      <c r="Q1031" s="1">
        <v>2.68</v>
      </c>
      <c r="R1031" s="1">
        <v>2.4119999999999999</v>
      </c>
      <c r="AJ1031" s="1" t="s">
        <v>406</v>
      </c>
      <c r="AK1031" s="19">
        <v>58.1</v>
      </c>
      <c r="AL1031" s="19">
        <v>38.200000000000003</v>
      </c>
      <c r="AN1031" s="3">
        <v>1986</v>
      </c>
      <c r="AQ1031">
        <v>80608</v>
      </c>
      <c r="AR1031" s="1" t="s">
        <v>4788</v>
      </c>
    </row>
    <row r="1032" spans="1:44" x14ac:dyDescent="0.25">
      <c r="A1032" s="1">
        <v>1818</v>
      </c>
      <c r="B1032" s="1" t="s">
        <v>744</v>
      </c>
      <c r="C1032" s="1">
        <v>125</v>
      </c>
      <c r="D1032" s="1" t="s">
        <v>6331</v>
      </c>
      <c r="F1032" s="1" t="s">
        <v>445</v>
      </c>
      <c r="G1032" s="1">
        <v>7</v>
      </c>
      <c r="H1032" s="1">
        <v>16</v>
      </c>
      <c r="I1032" s="1">
        <v>8.3000000000000007</v>
      </c>
      <c r="J1032" s="1">
        <v>4.9000000000000004</v>
      </c>
      <c r="K1032" s="3">
        <v>10080</v>
      </c>
      <c r="L1032" s="2">
        <f>N1032/((18313.5)*(1-EXP(-(0.003161)*I1032))^(1.49145))</f>
        <v>1.1799144459332853</v>
      </c>
      <c r="N1032" s="1">
        <v>92.9</v>
      </c>
      <c r="O1032" s="1">
        <v>41.9</v>
      </c>
      <c r="P1032" s="1">
        <v>8.7325999999999997</v>
      </c>
      <c r="Q1032" s="1">
        <v>7.8964999999999996</v>
      </c>
      <c r="R1032" s="1">
        <v>2.6012</v>
      </c>
      <c r="AJ1032" s="1" t="s">
        <v>406</v>
      </c>
      <c r="AK1032" s="19">
        <v>58.1</v>
      </c>
      <c r="AL1032" s="19">
        <v>38.200000000000003</v>
      </c>
      <c r="AN1032" s="3">
        <v>1986</v>
      </c>
      <c r="AQ1032">
        <v>80608</v>
      </c>
      <c r="AR1032" s="1" t="s">
        <v>595</v>
      </c>
    </row>
    <row r="1033" spans="1:44" x14ac:dyDescent="0.25">
      <c r="A1033" s="1">
        <v>1819</v>
      </c>
      <c r="B1033" s="1" t="s">
        <v>744</v>
      </c>
      <c r="C1033" s="1">
        <v>125</v>
      </c>
      <c r="D1033" s="1" t="s">
        <v>833</v>
      </c>
      <c r="G1033" s="1">
        <v>6</v>
      </c>
      <c r="H1033" s="1">
        <v>20</v>
      </c>
      <c r="I1033" s="1">
        <v>11.6</v>
      </c>
      <c r="J1033" s="1">
        <v>6.4</v>
      </c>
      <c r="L1033" s="2">
        <f>N1033/((23082.2)*(1-EXP(-(0.002955)*I1033))^(1.52484))</f>
        <v>0.98287218938164189</v>
      </c>
      <c r="N1033" s="1">
        <v>129</v>
      </c>
      <c r="O1033" s="1">
        <v>55.1</v>
      </c>
      <c r="P1033" s="1">
        <v>9.1590000000000007</v>
      </c>
      <c r="Q1033" s="1">
        <v>6.1920000000000002</v>
      </c>
      <c r="R1033" s="1">
        <v>2.58</v>
      </c>
      <c r="AJ1033" s="1" t="s">
        <v>406</v>
      </c>
      <c r="AK1033" s="19">
        <v>58.1</v>
      </c>
      <c r="AL1033" s="19">
        <v>38.200000000000003</v>
      </c>
      <c r="AN1033" s="3">
        <v>1986</v>
      </c>
      <c r="AQ1033">
        <v>80608</v>
      </c>
      <c r="AR1033" s="1" t="s">
        <v>5153</v>
      </c>
    </row>
    <row r="1034" spans="1:44" x14ac:dyDescent="0.25">
      <c r="A1034" s="1">
        <v>1820</v>
      </c>
      <c r="B1034" s="1" t="s">
        <v>744</v>
      </c>
      <c r="C1034" s="1">
        <v>125</v>
      </c>
      <c r="D1034" s="1" t="s">
        <v>5599</v>
      </c>
      <c r="F1034" s="1" t="s">
        <v>445</v>
      </c>
      <c r="G1034" s="1">
        <v>7</v>
      </c>
      <c r="H1034" s="1">
        <v>21</v>
      </c>
      <c r="I1034" s="1">
        <v>10.7</v>
      </c>
      <c r="J1034" s="1">
        <v>6.5</v>
      </c>
      <c r="K1034" s="3">
        <v>6700</v>
      </c>
      <c r="L1034" s="2">
        <f>N1034/((18313.5)*(1-EXP(-(0.003161)*I1034))^(1.49145))</f>
        <v>1.1106258511511089</v>
      </c>
      <c r="N1034" s="1">
        <v>127</v>
      </c>
      <c r="O1034" s="1">
        <v>49.9</v>
      </c>
      <c r="P1034" s="1">
        <v>9.1999999999999993</v>
      </c>
      <c r="Q1034" s="1">
        <v>5.9690000000000003</v>
      </c>
      <c r="R1034" s="1">
        <v>2.54</v>
      </c>
      <c r="AJ1034" s="1" t="s">
        <v>406</v>
      </c>
      <c r="AK1034" s="19">
        <v>58.1</v>
      </c>
      <c r="AL1034" s="19">
        <v>38.200000000000003</v>
      </c>
      <c r="AN1034" s="3">
        <v>1986</v>
      </c>
      <c r="AQ1034">
        <v>80608</v>
      </c>
      <c r="AR1034" s="1" t="s">
        <v>4788</v>
      </c>
    </row>
    <row r="1035" spans="1:44" x14ac:dyDescent="0.25">
      <c r="A1035" s="1">
        <v>1821</v>
      </c>
      <c r="B1035" s="1" t="s">
        <v>744</v>
      </c>
      <c r="C1035" s="1">
        <v>125</v>
      </c>
      <c r="D1035" s="1" t="s">
        <v>833</v>
      </c>
      <c r="G1035" s="1">
        <v>6</v>
      </c>
      <c r="H1035" s="1">
        <v>22</v>
      </c>
      <c r="I1035" s="1">
        <v>12.9</v>
      </c>
      <c r="J1035" s="1">
        <v>8.1</v>
      </c>
      <c r="L1035" s="2">
        <f>N1035/((23082.2)*(1-EXP(-(0.002955)*I1035))^(1.52484))</f>
        <v>0.87732784838433497</v>
      </c>
      <c r="N1035" s="1">
        <v>135</v>
      </c>
      <c r="O1035" s="1">
        <v>58.9</v>
      </c>
      <c r="P1035" s="1">
        <v>8.2349999999999994</v>
      </c>
      <c r="Q1035" s="1">
        <v>6.3449999999999998</v>
      </c>
      <c r="R1035" s="1">
        <v>2.835</v>
      </c>
      <c r="AJ1035" s="1" t="s">
        <v>406</v>
      </c>
      <c r="AK1035" s="19">
        <v>58.1</v>
      </c>
      <c r="AL1035" s="19">
        <v>38.200000000000003</v>
      </c>
      <c r="AN1035" s="3">
        <v>1986</v>
      </c>
      <c r="AQ1035">
        <v>80608</v>
      </c>
      <c r="AR1035" s="1" t="s">
        <v>5153</v>
      </c>
    </row>
    <row r="1036" spans="1:44" x14ac:dyDescent="0.25">
      <c r="A1036" s="1">
        <v>1822</v>
      </c>
      <c r="B1036" s="1" t="s">
        <v>744</v>
      </c>
      <c r="C1036" s="1">
        <v>125</v>
      </c>
      <c r="D1036" s="1" t="s">
        <v>6331</v>
      </c>
      <c r="F1036" s="1" t="s">
        <v>445</v>
      </c>
      <c r="G1036" s="1">
        <v>6</v>
      </c>
      <c r="H1036" s="1">
        <v>24</v>
      </c>
      <c r="I1036" s="1">
        <v>13.7</v>
      </c>
      <c r="J1036" s="1">
        <v>8.5</v>
      </c>
      <c r="K1036" s="3">
        <v>3800</v>
      </c>
      <c r="L1036" s="2">
        <f>N1036/((23082.2)*(1-EXP(-(0.002955)*I1036))^(1.52484))</f>
        <v>0.85530870311842944</v>
      </c>
      <c r="N1036" s="1">
        <v>144</v>
      </c>
      <c r="O1036" s="1">
        <v>62.2</v>
      </c>
      <c r="P1036" s="1">
        <v>9.9</v>
      </c>
      <c r="Q1036" s="1">
        <v>6.7679999999999998</v>
      </c>
      <c r="R1036" s="1">
        <v>2.16</v>
      </c>
      <c r="AJ1036" s="1" t="s">
        <v>406</v>
      </c>
      <c r="AK1036" s="19">
        <v>58.1</v>
      </c>
      <c r="AL1036" s="19">
        <v>38.200000000000003</v>
      </c>
      <c r="AN1036" s="3">
        <v>1986</v>
      </c>
      <c r="AQ1036">
        <v>80608</v>
      </c>
      <c r="AR1036" s="1" t="s">
        <v>4788</v>
      </c>
    </row>
    <row r="1037" spans="1:44" x14ac:dyDescent="0.25">
      <c r="A1037" s="1">
        <v>1823</v>
      </c>
      <c r="B1037" s="1" t="s">
        <v>744</v>
      </c>
      <c r="C1037" s="1">
        <v>125</v>
      </c>
      <c r="D1037" s="1" t="s">
        <v>6332</v>
      </c>
      <c r="F1037" s="1" t="s">
        <v>445</v>
      </c>
      <c r="G1037" s="1">
        <v>6</v>
      </c>
      <c r="H1037" s="1">
        <v>33</v>
      </c>
      <c r="I1037" s="1">
        <v>19</v>
      </c>
      <c r="J1037" s="1">
        <v>11.4</v>
      </c>
      <c r="K1037" s="3">
        <v>2600</v>
      </c>
      <c r="L1037" s="2">
        <f>N1037/((23082.2)*(1-EXP(-(0.002955)*I1037))^(1.52484))</f>
        <v>0.85416663587500241</v>
      </c>
      <c r="N1037" s="1">
        <v>234</v>
      </c>
      <c r="O1037" s="1">
        <v>101.6</v>
      </c>
      <c r="P1037" s="1">
        <v>14.5</v>
      </c>
      <c r="Q1037" s="1">
        <v>7.4880000000000004</v>
      </c>
      <c r="R1037" s="1">
        <v>2.34</v>
      </c>
      <c r="AJ1037" s="1" t="s">
        <v>406</v>
      </c>
      <c r="AK1037" s="19">
        <v>58.1</v>
      </c>
      <c r="AL1037" s="19">
        <v>38.200000000000003</v>
      </c>
      <c r="AN1037" s="3">
        <v>1986</v>
      </c>
      <c r="AQ1037">
        <v>80608</v>
      </c>
      <c r="AR1037" s="1" t="s">
        <v>4788</v>
      </c>
    </row>
    <row r="1038" spans="1:44" x14ac:dyDescent="0.25">
      <c r="A1038" s="1">
        <v>1824</v>
      </c>
      <c r="B1038" s="1" t="s">
        <v>744</v>
      </c>
      <c r="C1038" s="1">
        <v>125</v>
      </c>
      <c r="D1038" s="1" t="s">
        <v>833</v>
      </c>
      <c r="G1038" s="1">
        <v>6</v>
      </c>
      <c r="H1038" s="1">
        <v>40</v>
      </c>
      <c r="I1038" s="1">
        <v>18.399999999999999</v>
      </c>
      <c r="J1038" s="1">
        <v>13.6</v>
      </c>
      <c r="L1038" s="2">
        <f>N1038/((23082.2)*(1-EXP(-(0.002955)*I1038))^(1.52484))</f>
        <v>0.84986098494131757</v>
      </c>
      <c r="N1038" s="1">
        <v>222</v>
      </c>
      <c r="O1038" s="1">
        <v>88</v>
      </c>
      <c r="P1038" s="1">
        <v>13.542</v>
      </c>
      <c r="Q1038" s="1">
        <v>11.766</v>
      </c>
      <c r="R1038" s="1">
        <v>2.8860000000000001</v>
      </c>
      <c r="AJ1038" s="1" t="s">
        <v>406</v>
      </c>
      <c r="AK1038" s="19">
        <v>58.1</v>
      </c>
      <c r="AL1038" s="19">
        <v>38.200000000000003</v>
      </c>
      <c r="AN1038" s="3">
        <v>1986</v>
      </c>
      <c r="AQ1038">
        <v>80608</v>
      </c>
      <c r="AR1038" s="1" t="s">
        <v>5153</v>
      </c>
    </row>
    <row r="1039" spans="1:44" x14ac:dyDescent="0.25">
      <c r="A1039" s="1">
        <v>1825</v>
      </c>
      <c r="B1039" s="1" t="s">
        <v>744</v>
      </c>
      <c r="C1039" s="1">
        <v>125</v>
      </c>
      <c r="D1039" s="1" t="s">
        <v>6332</v>
      </c>
      <c r="F1039" s="1" t="s">
        <v>445</v>
      </c>
      <c r="G1039" s="1">
        <v>6</v>
      </c>
      <c r="H1039" s="1">
        <v>42</v>
      </c>
      <c r="I1039" s="1">
        <v>19.899999999999999</v>
      </c>
      <c r="J1039" s="1">
        <v>14.8</v>
      </c>
      <c r="K1039" s="3">
        <v>1600</v>
      </c>
      <c r="L1039" s="2">
        <f>N1039/((23082.2)*(1-EXP(-(0.002955)*I1039))^(1.52484))</f>
        <v>0.85550814467387493</v>
      </c>
      <c r="N1039" s="1">
        <v>251</v>
      </c>
      <c r="O1039" s="1">
        <v>100.2</v>
      </c>
      <c r="P1039" s="1">
        <v>15.3</v>
      </c>
      <c r="Q1039" s="1">
        <v>12.55</v>
      </c>
      <c r="R1039" s="1">
        <v>3.012</v>
      </c>
      <c r="AJ1039" s="1" t="s">
        <v>406</v>
      </c>
      <c r="AK1039" s="19">
        <v>58.1</v>
      </c>
      <c r="AL1039" s="19">
        <v>38.200000000000003</v>
      </c>
      <c r="AN1039" s="3">
        <v>1986</v>
      </c>
      <c r="AQ1039">
        <v>80608</v>
      </c>
      <c r="AR1039" s="1" t="s">
        <v>4788</v>
      </c>
    </row>
    <row r="1040" spans="1:44" x14ac:dyDescent="0.25">
      <c r="A1040" s="1">
        <v>1826</v>
      </c>
      <c r="B1040" s="1" t="s">
        <v>744</v>
      </c>
      <c r="C1040" s="1">
        <v>125</v>
      </c>
      <c r="D1040" s="1" t="s">
        <v>5599</v>
      </c>
      <c r="F1040" s="1" t="s">
        <v>445</v>
      </c>
      <c r="G1040" s="1">
        <v>5</v>
      </c>
      <c r="H1040" s="1">
        <v>46</v>
      </c>
      <c r="I1040" s="1">
        <v>22.9</v>
      </c>
      <c r="J1040" s="1">
        <v>20.6</v>
      </c>
      <c r="K1040" s="3">
        <v>880</v>
      </c>
      <c r="L1040" s="2">
        <f>N1040/((26176.8)*(1-EXP(-(0.002979)*I1040))^(1.55979))</f>
        <v>0.83870078170923823</v>
      </c>
      <c r="N1040" s="1">
        <v>316</v>
      </c>
      <c r="O1040" s="1">
        <v>130.6</v>
      </c>
      <c r="P1040" s="1">
        <v>16.5</v>
      </c>
      <c r="Q1040" s="1">
        <v>23.068000000000001</v>
      </c>
      <c r="R1040" s="1">
        <v>3.476</v>
      </c>
      <c r="AJ1040" s="1" t="s">
        <v>406</v>
      </c>
      <c r="AK1040" s="19">
        <v>58.1</v>
      </c>
      <c r="AL1040" s="19">
        <v>38.200000000000003</v>
      </c>
      <c r="AN1040" s="3">
        <v>1986</v>
      </c>
      <c r="AQ1040">
        <v>80608</v>
      </c>
      <c r="AR1040" s="1" t="s">
        <v>4788</v>
      </c>
    </row>
    <row r="1041" spans="1:44" x14ac:dyDescent="0.25">
      <c r="A1041" s="1">
        <v>1827</v>
      </c>
      <c r="B1041" s="1" t="s">
        <v>744</v>
      </c>
      <c r="C1041" s="1">
        <v>125</v>
      </c>
      <c r="D1041" s="1" t="s">
        <v>833</v>
      </c>
      <c r="G1041" s="1">
        <v>6</v>
      </c>
      <c r="H1041" s="1">
        <v>85</v>
      </c>
      <c r="I1041" s="1">
        <v>26.4</v>
      </c>
      <c r="J1041" s="1">
        <v>30.7</v>
      </c>
      <c r="L1041" s="2">
        <f>N1041/((23082.2)*(1-EXP(-(0.002955)*I1041))^(1.52484))</f>
        <v>1.0112881440784778</v>
      </c>
      <c r="N1041" s="1">
        <v>450</v>
      </c>
      <c r="O1041" s="1">
        <v>148.80000000000001</v>
      </c>
      <c r="P1041" s="1">
        <v>25.2</v>
      </c>
      <c r="Q1041" s="1">
        <v>20.7</v>
      </c>
      <c r="R1041" s="1">
        <v>2.25</v>
      </c>
      <c r="AJ1041" s="1" t="s">
        <v>406</v>
      </c>
      <c r="AK1041" s="19">
        <v>58.1</v>
      </c>
      <c r="AL1041" s="19">
        <v>38.200000000000003</v>
      </c>
      <c r="AN1041" s="3">
        <v>1986</v>
      </c>
      <c r="AQ1041">
        <v>80608</v>
      </c>
      <c r="AR1041" s="1" t="s">
        <v>5153</v>
      </c>
    </row>
    <row r="1042" spans="1:44" x14ac:dyDescent="0.25">
      <c r="A1042" s="1">
        <v>1834</v>
      </c>
      <c r="B1042" s="1" t="s">
        <v>744</v>
      </c>
      <c r="C1042" s="1">
        <v>125</v>
      </c>
      <c r="D1042" s="1" t="s">
        <v>833</v>
      </c>
      <c r="G1042" s="1">
        <v>6</v>
      </c>
      <c r="H1042" s="1">
        <v>75</v>
      </c>
      <c r="I1042" s="1">
        <v>26</v>
      </c>
      <c r="J1042" s="1">
        <v>27</v>
      </c>
      <c r="L1042" s="2">
        <f>N1042/((23082.2)*(1-EXP(-(0.002955)*I1042))^(1.52484))</f>
        <v>0.80436782480242552</v>
      </c>
      <c r="N1042" s="1">
        <v>350</v>
      </c>
      <c r="O1042" s="1">
        <v>150.6</v>
      </c>
      <c r="P1042" s="1">
        <v>26.4</v>
      </c>
      <c r="Q1042" s="1">
        <v>24.15</v>
      </c>
      <c r="R1042" s="1">
        <v>3.85</v>
      </c>
      <c r="AJ1042" s="1" t="s">
        <v>406</v>
      </c>
      <c r="AK1042" s="19">
        <v>55.2</v>
      </c>
      <c r="AL1042" s="19">
        <v>37</v>
      </c>
      <c r="AN1042" s="3">
        <v>1975</v>
      </c>
      <c r="AQ1042">
        <v>80436</v>
      </c>
      <c r="AR1042" s="1" t="s">
        <v>4632</v>
      </c>
    </row>
    <row r="1043" spans="1:44" x14ac:dyDescent="0.25">
      <c r="A1043" s="1">
        <v>1835</v>
      </c>
      <c r="B1043" s="1" t="s">
        <v>744</v>
      </c>
      <c r="C1043" s="1">
        <v>125</v>
      </c>
      <c r="D1043" s="1" t="s">
        <v>5599</v>
      </c>
      <c r="F1043" s="1" t="s">
        <v>445</v>
      </c>
      <c r="G1043" s="1">
        <v>6</v>
      </c>
      <c r="H1043" s="1">
        <v>45</v>
      </c>
      <c r="I1043" s="1">
        <v>20</v>
      </c>
      <c r="J1043" s="1">
        <v>17</v>
      </c>
      <c r="K1043" s="3">
        <v>1160</v>
      </c>
      <c r="L1043" s="2">
        <f>N1043/((23082.2)*(1-EXP(-(0.002955)*I1043))^(1.52484))</f>
        <v>0.74430431610668302</v>
      </c>
      <c r="N1043" s="1">
        <v>220</v>
      </c>
      <c r="O1043" s="1">
        <v>94.5</v>
      </c>
      <c r="P1043" s="1">
        <v>15.9</v>
      </c>
      <c r="Q1043" s="1">
        <v>11</v>
      </c>
      <c r="R1043" s="1">
        <v>2.2000000000000002</v>
      </c>
      <c r="AJ1043" s="1" t="s">
        <v>406</v>
      </c>
      <c r="AK1043" s="19">
        <v>55.2</v>
      </c>
      <c r="AL1043" s="19">
        <v>37</v>
      </c>
      <c r="AN1043" s="3">
        <v>1975</v>
      </c>
      <c r="AQ1043">
        <v>80436</v>
      </c>
      <c r="AR1043" s="1" t="s">
        <v>4632</v>
      </c>
    </row>
    <row r="1044" spans="1:44" x14ac:dyDescent="0.25">
      <c r="A1044" s="1">
        <v>1836</v>
      </c>
      <c r="B1044" s="1" t="s">
        <v>744</v>
      </c>
      <c r="C1044" s="1">
        <v>125</v>
      </c>
      <c r="D1044" s="1" t="s">
        <v>833</v>
      </c>
      <c r="G1044" s="1">
        <v>7</v>
      </c>
      <c r="H1044" s="1">
        <v>35</v>
      </c>
      <c r="I1044" s="1">
        <v>16</v>
      </c>
      <c r="J1044" s="1">
        <v>14</v>
      </c>
      <c r="L1044" s="2">
        <f>N1044/((18313.5)*(1-EXP(-(0.003161)*I1044))^(1.49145))</f>
        <v>0.79686587225180427</v>
      </c>
      <c r="N1044" s="1">
        <v>164</v>
      </c>
      <c r="O1044" s="1">
        <v>62.5</v>
      </c>
      <c r="P1044" s="1">
        <v>10.1</v>
      </c>
      <c r="Q1044" s="1">
        <v>7.2160000000000002</v>
      </c>
      <c r="R1044" s="1">
        <v>2.6240000000000001</v>
      </c>
      <c r="AJ1044" s="1" t="s">
        <v>406</v>
      </c>
      <c r="AK1044" s="19">
        <v>55.2</v>
      </c>
      <c r="AL1044" s="19">
        <v>37</v>
      </c>
      <c r="AN1044" s="3">
        <v>1975</v>
      </c>
      <c r="AQ1044">
        <v>80436</v>
      </c>
      <c r="AR1044" s="1" t="s">
        <v>4632</v>
      </c>
    </row>
    <row r="1045" spans="1:44" x14ac:dyDescent="0.25">
      <c r="A1045" s="1">
        <v>1837</v>
      </c>
      <c r="B1045" s="1" t="s">
        <v>744</v>
      </c>
      <c r="C1045" s="1">
        <v>125</v>
      </c>
      <c r="D1045" s="1" t="s">
        <v>833</v>
      </c>
      <c r="G1045" s="1">
        <v>7</v>
      </c>
      <c r="H1045" s="1">
        <v>55</v>
      </c>
      <c r="I1045" s="1">
        <v>20</v>
      </c>
      <c r="J1045" s="1">
        <v>17</v>
      </c>
      <c r="L1045" s="2">
        <f>N1045/((18313.5)*(1-EXP(-(0.003161)*I1045))^(1.49145))</f>
        <v>0.90012125135717824</v>
      </c>
      <c r="N1045" s="1">
        <v>256</v>
      </c>
      <c r="O1045" s="1">
        <v>129.19999999999999</v>
      </c>
      <c r="P1045" s="1">
        <v>17.899999999999999</v>
      </c>
      <c r="Q1045" s="1">
        <v>17.664000000000001</v>
      </c>
      <c r="R1045" s="1">
        <v>2.8159999999999998</v>
      </c>
      <c r="AJ1045" s="1" t="s">
        <v>406</v>
      </c>
      <c r="AK1045" s="19">
        <v>55.2</v>
      </c>
      <c r="AL1045" s="19">
        <v>37</v>
      </c>
      <c r="AN1045" s="3">
        <v>1975</v>
      </c>
      <c r="AQ1045">
        <v>80436</v>
      </c>
      <c r="AR1045" s="1" t="s">
        <v>4632</v>
      </c>
    </row>
    <row r="1046" spans="1:44" x14ac:dyDescent="0.25">
      <c r="A1046" s="1">
        <v>1838</v>
      </c>
      <c r="B1046" s="1" t="s">
        <v>744</v>
      </c>
      <c r="C1046" s="1">
        <v>125</v>
      </c>
      <c r="D1046" s="1" t="s">
        <v>5599</v>
      </c>
      <c r="F1046" s="1" t="s">
        <v>445</v>
      </c>
      <c r="G1046" s="1">
        <v>7</v>
      </c>
      <c r="H1046" s="1">
        <v>12</v>
      </c>
      <c r="I1046" s="1">
        <v>6</v>
      </c>
      <c r="J1046" s="1">
        <v>5</v>
      </c>
      <c r="L1046" s="2">
        <f>N1046/((18313.5)*(1-EXP(-(0.003161)*I1046))^(1.49145))</f>
        <v>0.69687251956537088</v>
      </c>
      <c r="N1046" s="1">
        <v>34</v>
      </c>
      <c r="O1046" s="1">
        <v>13.8</v>
      </c>
      <c r="P1046" s="1">
        <v>3.5</v>
      </c>
      <c r="Q1046" s="1">
        <v>1.19</v>
      </c>
      <c r="R1046" s="1">
        <v>1.19</v>
      </c>
      <c r="AJ1046" s="1" t="s">
        <v>406</v>
      </c>
      <c r="AK1046" s="19">
        <v>55.2</v>
      </c>
      <c r="AL1046" s="19">
        <v>37</v>
      </c>
      <c r="AN1046" s="3">
        <v>1975</v>
      </c>
      <c r="AQ1046">
        <v>80436</v>
      </c>
      <c r="AR1046" s="1" t="s">
        <v>4632</v>
      </c>
    </row>
    <row r="1047" spans="1:44" x14ac:dyDescent="0.25">
      <c r="A1047" s="1">
        <v>1839</v>
      </c>
      <c r="B1047" s="1" t="s">
        <v>744</v>
      </c>
      <c r="C1047" s="1">
        <v>125</v>
      </c>
      <c r="D1047" s="1" t="s">
        <v>833</v>
      </c>
      <c r="G1047" s="1">
        <v>5</v>
      </c>
      <c r="H1047" s="1">
        <v>55</v>
      </c>
      <c r="I1047" s="1">
        <v>24</v>
      </c>
      <c r="J1047" s="1">
        <v>21</v>
      </c>
      <c r="L1047" s="2">
        <f>N1047/((26176.8)*(1-EXP(-(0.002979)*I1047))^(1.55979))</f>
        <v>0.56880430345248545</v>
      </c>
      <c r="N1047" s="1">
        <v>230</v>
      </c>
      <c r="O1047" s="1">
        <v>128.30000000000001</v>
      </c>
      <c r="P1047" s="1">
        <v>19.7</v>
      </c>
      <c r="Q1047" s="1">
        <v>14.95</v>
      </c>
      <c r="R1047" s="1">
        <v>3.45</v>
      </c>
      <c r="AJ1047" s="1" t="s">
        <v>406</v>
      </c>
      <c r="AK1047" s="19">
        <v>55.2</v>
      </c>
      <c r="AL1047" s="19">
        <v>37</v>
      </c>
      <c r="AN1047" s="3">
        <v>1975</v>
      </c>
      <c r="AQ1047">
        <v>80436</v>
      </c>
      <c r="AR1047" s="1" t="s">
        <v>4632</v>
      </c>
    </row>
    <row r="1048" spans="1:44" x14ac:dyDescent="0.25">
      <c r="A1048" s="1">
        <v>1847</v>
      </c>
      <c r="B1048" s="1" t="s">
        <v>1233</v>
      </c>
      <c r="C1048" s="1">
        <v>101</v>
      </c>
      <c r="D1048" s="33" t="s">
        <v>851</v>
      </c>
      <c r="F1048" s="1" t="s">
        <v>445</v>
      </c>
      <c r="G1048" s="1">
        <v>9</v>
      </c>
      <c r="H1048" s="1">
        <v>18</v>
      </c>
      <c r="I1048" s="1">
        <v>0.1</v>
      </c>
      <c r="J1048" s="1">
        <v>0.1</v>
      </c>
      <c r="L1048" s="2">
        <v>1</v>
      </c>
      <c r="N1048" s="1">
        <v>17.600000000000001</v>
      </c>
      <c r="O1048" s="1">
        <v>5.2</v>
      </c>
      <c r="Q1048" s="1">
        <v>2.5872000000000002</v>
      </c>
      <c r="R1048" s="1">
        <v>3.2736000000000001</v>
      </c>
      <c r="AJ1048" s="1" t="s">
        <v>406</v>
      </c>
      <c r="AK1048" s="19">
        <v>62</v>
      </c>
      <c r="AL1048" s="19">
        <v>33</v>
      </c>
      <c r="AN1048" s="3">
        <v>1972</v>
      </c>
      <c r="AQ1048">
        <v>80608</v>
      </c>
      <c r="AR1048" s="1" t="s">
        <v>5102</v>
      </c>
    </row>
    <row r="1049" spans="1:44" x14ac:dyDescent="0.25">
      <c r="A1049" s="1">
        <v>1848</v>
      </c>
      <c r="B1049" s="1" t="s">
        <v>1233</v>
      </c>
      <c r="C1049" s="1">
        <v>101</v>
      </c>
      <c r="D1049" s="33" t="s">
        <v>851</v>
      </c>
      <c r="F1049" s="1" t="s">
        <v>445</v>
      </c>
      <c r="G1049" s="1">
        <v>9</v>
      </c>
      <c r="H1049" s="1">
        <v>32</v>
      </c>
      <c r="I1049" s="1">
        <v>5.6</v>
      </c>
      <c r="J1049" s="1">
        <v>4.4000000000000004</v>
      </c>
      <c r="L1049" s="2">
        <f>N1049/((1581.94)*(1-EXP(-(0.021301)*I1049))^(1.51716))</f>
        <v>1.3489104351789891</v>
      </c>
      <c r="N1049" s="1">
        <v>77.5</v>
      </c>
      <c r="O1049" s="1">
        <v>29.9</v>
      </c>
      <c r="Q1049" s="1">
        <v>5.27</v>
      </c>
      <c r="R1049" s="1">
        <v>5.58</v>
      </c>
      <c r="AJ1049" s="1" t="s">
        <v>406</v>
      </c>
      <c r="AK1049" s="19">
        <v>62</v>
      </c>
      <c r="AL1049" s="19">
        <v>33</v>
      </c>
      <c r="AN1049" s="3">
        <v>1972</v>
      </c>
      <c r="AQ1049">
        <v>80608</v>
      </c>
      <c r="AR1049" s="1" t="s">
        <v>5102</v>
      </c>
    </row>
    <row r="1050" spans="1:44" x14ac:dyDescent="0.25">
      <c r="A1050" s="1">
        <v>1849</v>
      </c>
      <c r="B1050" s="1" t="s">
        <v>1233</v>
      </c>
      <c r="C1050" s="1">
        <v>101</v>
      </c>
      <c r="D1050" s="33" t="s">
        <v>851</v>
      </c>
      <c r="F1050" s="1" t="s">
        <v>445</v>
      </c>
      <c r="G1050" s="1">
        <v>9</v>
      </c>
      <c r="H1050" s="1">
        <v>43</v>
      </c>
      <c r="I1050" s="1">
        <v>8.1</v>
      </c>
      <c r="J1050" s="1">
        <v>5.5</v>
      </c>
      <c r="L1050" s="2">
        <f>N1050/((1581.94)*(1-EXP(-(0.021301)*I1050))^(1.51716))</f>
        <v>1.3165308079700213</v>
      </c>
      <c r="N1050" s="1">
        <v>127.3</v>
      </c>
      <c r="O1050" s="1">
        <v>49.9</v>
      </c>
      <c r="Q1050" s="1">
        <v>5.4739000000000004</v>
      </c>
      <c r="R1050" s="1">
        <v>5.9831000000000003</v>
      </c>
      <c r="AJ1050" s="1" t="s">
        <v>406</v>
      </c>
      <c r="AK1050" s="19">
        <v>62</v>
      </c>
      <c r="AL1050" s="19">
        <v>33</v>
      </c>
      <c r="AN1050" s="3">
        <v>1972</v>
      </c>
      <c r="AQ1050">
        <v>80608</v>
      </c>
      <c r="AR1050" s="1" t="s">
        <v>5102</v>
      </c>
    </row>
    <row r="1051" spans="1:44" x14ac:dyDescent="0.25">
      <c r="A1051" s="1">
        <v>1850</v>
      </c>
      <c r="B1051" s="1" t="s">
        <v>1233</v>
      </c>
      <c r="C1051" s="1">
        <v>101</v>
      </c>
      <c r="D1051" s="33" t="s">
        <v>851</v>
      </c>
      <c r="F1051" s="1" t="s">
        <v>445</v>
      </c>
      <c r="G1051" s="1">
        <v>9</v>
      </c>
      <c r="H1051" s="1">
        <v>60</v>
      </c>
      <c r="I1051" s="1">
        <v>10.3</v>
      </c>
      <c r="J1051" s="1">
        <v>8.5</v>
      </c>
      <c r="L1051" s="2">
        <f>N1051/((1581.94)*(1-EXP(-(0.021301)*I1051))^(1.51716))</f>
        <v>1.5254419347467523</v>
      </c>
      <c r="N1051" s="1">
        <v>205.2</v>
      </c>
      <c r="O1051" s="1">
        <v>82.7</v>
      </c>
      <c r="Q1051" s="1">
        <v>7.7976000000000001</v>
      </c>
      <c r="R1051" s="1">
        <v>6.5663999999999998</v>
      </c>
      <c r="AJ1051" s="1" t="s">
        <v>406</v>
      </c>
      <c r="AK1051" s="19">
        <v>62</v>
      </c>
      <c r="AL1051" s="19">
        <v>33</v>
      </c>
      <c r="AN1051" s="3">
        <v>1972</v>
      </c>
      <c r="AQ1051">
        <v>80608</v>
      </c>
      <c r="AR1051" s="1" t="s">
        <v>5102</v>
      </c>
    </row>
    <row r="1052" spans="1:44" x14ac:dyDescent="0.25">
      <c r="A1052" s="1">
        <v>1851</v>
      </c>
      <c r="B1052" s="1" t="s">
        <v>1233</v>
      </c>
      <c r="C1052" s="1">
        <v>101</v>
      </c>
      <c r="D1052" s="33" t="s">
        <v>851</v>
      </c>
      <c r="F1052" s="1" t="s">
        <v>445</v>
      </c>
      <c r="G1052" s="1">
        <v>9</v>
      </c>
      <c r="H1052" s="1">
        <v>123</v>
      </c>
      <c r="I1052" s="1">
        <v>18.600000000000001</v>
      </c>
      <c r="J1052" s="1">
        <v>22.1</v>
      </c>
      <c r="L1052" s="2">
        <f>N1052/((1581.94)*(1-EXP(-(0.021301)*I1052))^(1.51716))</f>
        <v>1.1537395511058599</v>
      </c>
      <c r="N1052" s="1">
        <v>335</v>
      </c>
      <c r="O1052" s="1">
        <v>138.5</v>
      </c>
      <c r="Q1052" s="1">
        <v>15.41</v>
      </c>
      <c r="R1052" s="1">
        <v>4.6900000000000004</v>
      </c>
      <c r="AJ1052" s="1" t="s">
        <v>406</v>
      </c>
      <c r="AK1052" s="19">
        <v>62</v>
      </c>
      <c r="AL1052" s="19">
        <v>33</v>
      </c>
      <c r="AN1052" s="3">
        <v>1972</v>
      </c>
      <c r="AQ1052">
        <v>80608</v>
      </c>
      <c r="AR1052" s="1" t="s">
        <v>5102</v>
      </c>
    </row>
    <row r="1053" spans="1:44" x14ac:dyDescent="0.25">
      <c r="A1053" s="1">
        <v>1852</v>
      </c>
      <c r="B1053" s="1" t="s">
        <v>1233</v>
      </c>
      <c r="C1053" s="1">
        <v>101</v>
      </c>
      <c r="D1053" s="33" t="s">
        <v>851</v>
      </c>
      <c r="F1053" s="1" t="s">
        <v>445</v>
      </c>
      <c r="G1053" s="1">
        <v>8</v>
      </c>
      <c r="H1053" s="1">
        <v>18</v>
      </c>
      <c r="J1053" s="1"/>
      <c r="L1053" s="2">
        <v>1</v>
      </c>
      <c r="N1053" s="1">
        <v>38.5</v>
      </c>
      <c r="O1053" s="1">
        <v>13.2</v>
      </c>
      <c r="Q1053" s="1">
        <v>3.9655</v>
      </c>
      <c r="R1053" s="1">
        <v>3.7345000000000002</v>
      </c>
      <c r="AJ1053" s="1" t="s">
        <v>406</v>
      </c>
      <c r="AK1053" s="19">
        <v>62</v>
      </c>
      <c r="AL1053" s="19">
        <v>33</v>
      </c>
      <c r="AN1053" s="3">
        <v>1972</v>
      </c>
      <c r="AQ1053">
        <v>80608</v>
      </c>
      <c r="AR1053" s="1" t="s">
        <v>5102</v>
      </c>
    </row>
    <row r="1054" spans="1:44" x14ac:dyDescent="0.25">
      <c r="A1054" s="1">
        <v>1853</v>
      </c>
      <c r="B1054" s="1" t="s">
        <v>1233</v>
      </c>
      <c r="C1054" s="1">
        <v>101</v>
      </c>
      <c r="D1054" s="33" t="s">
        <v>851</v>
      </c>
      <c r="F1054" s="1" t="s">
        <v>445</v>
      </c>
      <c r="G1054" s="1">
        <v>8</v>
      </c>
      <c r="H1054" s="1">
        <v>34</v>
      </c>
      <c r="I1054" s="1">
        <v>9.4</v>
      </c>
      <c r="J1054" s="1">
        <v>9.5</v>
      </c>
      <c r="L1054" s="2">
        <f>N1054/((1668.67)*(1-EXP(-(0.022864)*I1054))^(1.61028))</f>
        <v>1.1824406740506852</v>
      </c>
      <c r="N1054" s="1">
        <v>140</v>
      </c>
      <c r="O1054" s="1">
        <v>55.8</v>
      </c>
      <c r="Q1054" s="1">
        <v>8.26</v>
      </c>
      <c r="R1054" s="1">
        <v>4.34</v>
      </c>
      <c r="AJ1054" s="1" t="s">
        <v>406</v>
      </c>
      <c r="AK1054" s="19">
        <v>62</v>
      </c>
      <c r="AL1054" s="19">
        <v>33</v>
      </c>
      <c r="AN1054" s="3">
        <v>1972</v>
      </c>
      <c r="AQ1054">
        <v>80608</v>
      </c>
      <c r="AR1054" s="1" t="s">
        <v>5102</v>
      </c>
    </row>
    <row r="1055" spans="1:44" x14ac:dyDescent="0.25">
      <c r="A1055" s="1">
        <v>1854</v>
      </c>
      <c r="B1055" s="1" t="s">
        <v>1233</v>
      </c>
      <c r="C1055" s="1">
        <v>101</v>
      </c>
      <c r="D1055" s="33" t="s">
        <v>851</v>
      </c>
      <c r="F1055" s="1" t="s">
        <v>445</v>
      </c>
      <c r="G1055" s="1">
        <v>7</v>
      </c>
      <c r="H1055" s="1">
        <v>44</v>
      </c>
      <c r="I1055" s="1">
        <v>14.8</v>
      </c>
      <c r="J1055" s="1">
        <v>11.1</v>
      </c>
      <c r="L1055" s="2">
        <f>N1055/((1824.17)*(1-EXP(-(0.023514)*I1055))^(1.69151))</f>
        <v>1.333635180550119</v>
      </c>
      <c r="N1055" s="1">
        <v>306.60000000000002</v>
      </c>
      <c r="O1055" s="1">
        <v>121.8</v>
      </c>
      <c r="Q1055" s="1">
        <v>12.8772</v>
      </c>
      <c r="R1055" s="1">
        <v>8.5847999999999995</v>
      </c>
      <c r="AJ1055" s="1" t="s">
        <v>406</v>
      </c>
      <c r="AK1055" s="19">
        <v>62</v>
      </c>
      <c r="AL1055" s="19">
        <v>33</v>
      </c>
      <c r="AN1055" s="3">
        <v>1972</v>
      </c>
      <c r="AQ1055">
        <v>80608</v>
      </c>
      <c r="AR1055" s="1" t="s">
        <v>5102</v>
      </c>
    </row>
    <row r="1056" spans="1:44" x14ac:dyDescent="0.25">
      <c r="A1056" s="1">
        <v>1855</v>
      </c>
      <c r="B1056" s="1" t="s">
        <v>1233</v>
      </c>
      <c r="C1056" s="1">
        <v>101</v>
      </c>
      <c r="D1056" s="33" t="s">
        <v>851</v>
      </c>
      <c r="F1056" s="1" t="s">
        <v>445</v>
      </c>
      <c r="G1056" s="1">
        <v>8</v>
      </c>
      <c r="H1056" s="1">
        <v>76</v>
      </c>
      <c r="I1056" s="1">
        <v>18.899999999999999</v>
      </c>
      <c r="J1056" s="1">
        <v>17.8</v>
      </c>
      <c r="L1056" s="2">
        <f>N1056/((1668.67)*(1-EXP(-(0.022864)*I1056))^(1.61028))</f>
        <v>1.1673689127235147</v>
      </c>
      <c r="N1056" s="1">
        <v>360.7</v>
      </c>
      <c r="O1056" s="1">
        <v>149.69999999999999</v>
      </c>
      <c r="Q1056" s="1">
        <v>12.2638</v>
      </c>
      <c r="R1056" s="1">
        <v>5.7712000000000003</v>
      </c>
      <c r="AJ1056" s="1" t="s">
        <v>406</v>
      </c>
      <c r="AK1056" s="19">
        <v>62</v>
      </c>
      <c r="AL1056" s="19">
        <v>33</v>
      </c>
      <c r="AN1056" s="3">
        <v>1972</v>
      </c>
      <c r="AQ1056">
        <v>80608</v>
      </c>
      <c r="AR1056" s="1" t="s">
        <v>5102</v>
      </c>
    </row>
    <row r="1057" spans="1:44" x14ac:dyDescent="0.25">
      <c r="A1057" s="1">
        <v>1856</v>
      </c>
      <c r="B1057" s="1" t="s">
        <v>1233</v>
      </c>
      <c r="C1057" s="1">
        <v>101</v>
      </c>
      <c r="D1057" s="33" t="s">
        <v>851</v>
      </c>
      <c r="F1057" s="1" t="s">
        <v>445</v>
      </c>
      <c r="G1057" s="1">
        <v>7</v>
      </c>
      <c r="H1057" s="1">
        <v>104</v>
      </c>
      <c r="I1057" s="1">
        <v>26.4</v>
      </c>
      <c r="J1057" s="1">
        <v>28.9</v>
      </c>
      <c r="L1057" s="2">
        <f>N1057/((1824.17)*(1-EXP(-(0.023514)*I1057))^(1.69151))</f>
        <v>0.95365684897176817</v>
      </c>
      <c r="N1057" s="1">
        <v>472</v>
      </c>
      <c r="O1057" s="1">
        <v>200.3</v>
      </c>
      <c r="Q1057" s="1">
        <v>17.936</v>
      </c>
      <c r="R1057" s="1">
        <v>5.6639999999999997</v>
      </c>
      <c r="AJ1057" s="1" t="s">
        <v>406</v>
      </c>
      <c r="AK1057" s="19">
        <v>62</v>
      </c>
      <c r="AL1057" s="19">
        <v>33</v>
      </c>
      <c r="AN1057" s="3">
        <v>1972</v>
      </c>
      <c r="AQ1057">
        <v>80608</v>
      </c>
      <c r="AR1057" s="1" t="s">
        <v>5102</v>
      </c>
    </row>
    <row r="1058" spans="1:44" x14ac:dyDescent="0.25">
      <c r="A1058" s="1">
        <v>1857</v>
      </c>
      <c r="B1058" s="1" t="s">
        <v>1233</v>
      </c>
      <c r="C1058" s="1">
        <v>101</v>
      </c>
      <c r="D1058" s="33" t="s">
        <v>851</v>
      </c>
      <c r="G1058" s="1">
        <v>4</v>
      </c>
      <c r="H1058" s="1">
        <v>78</v>
      </c>
      <c r="I1058" s="1">
        <v>32.5</v>
      </c>
      <c r="J1058" s="1">
        <v>30.5</v>
      </c>
      <c r="L1058" s="2">
        <f>N1058/((2221.29)*(1-EXP(-(0.025785)*I1058))^(1.86783))</f>
        <v>0.5967627625788261</v>
      </c>
      <c r="N1058" s="1">
        <v>460</v>
      </c>
      <c r="O1058" s="1">
        <v>195.1</v>
      </c>
      <c r="Q1058" s="1">
        <v>10.58</v>
      </c>
      <c r="R1058" s="1">
        <v>3.22</v>
      </c>
      <c r="AJ1058" s="1" t="s">
        <v>406</v>
      </c>
      <c r="AK1058" s="19">
        <v>55.2</v>
      </c>
      <c r="AL1058" s="19">
        <v>37</v>
      </c>
      <c r="AN1058" s="3">
        <v>1975</v>
      </c>
      <c r="AQ1058">
        <v>80436</v>
      </c>
      <c r="AR1058" s="1" t="s">
        <v>4632</v>
      </c>
    </row>
    <row r="1059" spans="1:44" x14ac:dyDescent="0.25">
      <c r="A1059" s="1">
        <v>1858</v>
      </c>
      <c r="B1059" s="1" t="s">
        <v>1233</v>
      </c>
      <c r="C1059" s="1">
        <v>101</v>
      </c>
      <c r="D1059" s="33" t="s">
        <v>851</v>
      </c>
      <c r="G1059" s="1">
        <v>4</v>
      </c>
      <c r="H1059" s="1">
        <v>58</v>
      </c>
      <c r="I1059" s="1">
        <v>26.1</v>
      </c>
      <c r="J1059" s="1">
        <v>22.4</v>
      </c>
      <c r="L1059" s="2">
        <f>N1059/((2221.29)*(1-EXP(-(0.025785)*I1059))^(1.86783))</f>
        <v>0.54297975681503707</v>
      </c>
      <c r="N1059" s="1">
        <v>318</v>
      </c>
      <c r="O1059" s="1">
        <v>162.80000000000001</v>
      </c>
      <c r="Q1059" s="1">
        <v>9.2219999999999995</v>
      </c>
      <c r="R1059" s="1">
        <v>3.4980000000000002</v>
      </c>
      <c r="AJ1059" s="1" t="s">
        <v>406</v>
      </c>
      <c r="AK1059" s="19">
        <v>55.2</v>
      </c>
      <c r="AL1059" s="19">
        <v>37</v>
      </c>
      <c r="AN1059" s="3">
        <v>1975</v>
      </c>
      <c r="AQ1059">
        <v>80436</v>
      </c>
      <c r="AR1059" s="1" t="s">
        <v>4632</v>
      </c>
    </row>
    <row r="1060" spans="1:44" x14ac:dyDescent="0.25">
      <c r="A1060" s="1">
        <v>1859</v>
      </c>
      <c r="B1060" s="1" t="s">
        <v>1233</v>
      </c>
      <c r="C1060" s="1">
        <v>101</v>
      </c>
      <c r="D1060" s="1" t="s">
        <v>5627</v>
      </c>
      <c r="F1060" s="1" t="s">
        <v>445</v>
      </c>
      <c r="G1060" s="1">
        <v>3</v>
      </c>
      <c r="H1060" s="1">
        <v>35</v>
      </c>
      <c r="I1060" s="1">
        <v>21</v>
      </c>
      <c r="J1060" s="1">
        <v>18</v>
      </c>
      <c r="K1060" s="3">
        <v>1250</v>
      </c>
      <c r="L1060" s="2">
        <v>0.64</v>
      </c>
      <c r="N1060" s="1">
        <v>275</v>
      </c>
      <c r="O1060" s="1">
        <v>117.8</v>
      </c>
      <c r="P1060" s="1">
        <v>7.8</v>
      </c>
      <c r="Q1060" s="1">
        <v>2.75</v>
      </c>
      <c r="R1060" s="1">
        <v>2.75</v>
      </c>
      <c r="AJ1060" s="1" t="s">
        <v>406</v>
      </c>
      <c r="AK1060" s="19">
        <v>55.2</v>
      </c>
      <c r="AL1060" s="19">
        <v>37</v>
      </c>
      <c r="AN1060" s="3">
        <v>1975</v>
      </c>
      <c r="AQ1060">
        <v>80436</v>
      </c>
      <c r="AR1060" s="1" t="s">
        <v>4632</v>
      </c>
    </row>
    <row r="1061" spans="1:44" x14ac:dyDescent="0.25">
      <c r="A1061" s="1">
        <v>1860</v>
      </c>
      <c r="B1061" s="1" t="s">
        <v>1233</v>
      </c>
      <c r="C1061" s="1">
        <v>101</v>
      </c>
      <c r="D1061" s="33" t="s">
        <v>851</v>
      </c>
      <c r="G1061" s="1">
        <v>5</v>
      </c>
      <c r="H1061" s="1">
        <v>80</v>
      </c>
      <c r="I1061" s="1">
        <v>27.7</v>
      </c>
      <c r="J1061" s="1">
        <v>30</v>
      </c>
      <c r="L1061" s="2">
        <f>N1061/((2111.2)*(1-EXP(-(0.024888)*I1061))^(1.82531))</f>
        <v>0.85183951652508616</v>
      </c>
      <c r="N1061" s="1">
        <v>504</v>
      </c>
      <c r="O1061" s="1">
        <v>206.2</v>
      </c>
      <c r="Q1061" s="1">
        <v>15.624000000000001</v>
      </c>
      <c r="R1061" s="1">
        <v>4.5359999999999996</v>
      </c>
      <c r="AJ1061" s="1" t="s">
        <v>406</v>
      </c>
      <c r="AK1061" s="19">
        <v>55.2</v>
      </c>
      <c r="AL1061" s="19">
        <v>37</v>
      </c>
      <c r="AN1061" s="3">
        <v>1975</v>
      </c>
      <c r="AQ1061">
        <v>80436</v>
      </c>
      <c r="AR1061" s="1" t="s">
        <v>4632</v>
      </c>
    </row>
    <row r="1062" spans="1:44" x14ac:dyDescent="0.25">
      <c r="A1062" s="1">
        <v>1861</v>
      </c>
      <c r="B1062" s="1" t="s">
        <v>1233</v>
      </c>
      <c r="C1062" s="1">
        <v>101</v>
      </c>
      <c r="D1062" s="1" t="s">
        <v>6385</v>
      </c>
      <c r="F1062" s="1" t="s">
        <v>445</v>
      </c>
      <c r="G1062" s="1">
        <v>5</v>
      </c>
      <c r="H1062" s="1">
        <v>72</v>
      </c>
      <c r="I1062" s="1">
        <v>28.8</v>
      </c>
      <c r="J1062" s="1">
        <v>27.2</v>
      </c>
      <c r="K1062" s="3">
        <v>630</v>
      </c>
      <c r="L1062" s="2">
        <f>N1062/((2111.2)*(1-EXP(-(0.024888)*I1062))^(1.82531))</f>
        <v>0.73224699983715702</v>
      </c>
      <c r="N1062" s="1">
        <v>455</v>
      </c>
      <c r="O1062" s="1">
        <v>159.9</v>
      </c>
      <c r="P1062" s="1">
        <v>8.8000000000000007</v>
      </c>
      <c r="Q1062" s="1">
        <v>6.37</v>
      </c>
      <c r="R1062" s="1">
        <v>2.73</v>
      </c>
      <c r="AJ1062" s="1" t="s">
        <v>406</v>
      </c>
      <c r="AK1062" s="19">
        <v>55.2</v>
      </c>
      <c r="AL1062" s="19">
        <v>37</v>
      </c>
      <c r="AN1062" s="3">
        <v>1975</v>
      </c>
      <c r="AQ1062">
        <v>80436</v>
      </c>
      <c r="AR1062" s="1" t="s">
        <v>4632</v>
      </c>
    </row>
    <row r="1063" spans="1:44" x14ac:dyDescent="0.25">
      <c r="A1063" s="1">
        <v>1862</v>
      </c>
      <c r="B1063" s="1" t="s">
        <v>1233</v>
      </c>
      <c r="C1063" s="1">
        <v>101</v>
      </c>
      <c r="D1063" s="1" t="s">
        <v>6385</v>
      </c>
      <c r="F1063" s="33" t="s">
        <v>859</v>
      </c>
      <c r="G1063" s="1">
        <v>6</v>
      </c>
      <c r="H1063" s="1">
        <v>10</v>
      </c>
      <c r="I1063" s="1">
        <v>4.0999999999999996</v>
      </c>
      <c r="J1063" s="1">
        <v>4.9000000000000004</v>
      </c>
      <c r="L1063" s="2">
        <f>N1063/((1963.5)*(1-EXP(-(0.024337)*I1063))^(1.76926))</f>
        <v>1.2465459335433069</v>
      </c>
      <c r="N1063" s="1">
        <v>38</v>
      </c>
      <c r="O1063" s="1">
        <v>12.1</v>
      </c>
      <c r="Q1063" s="1">
        <v>2.4700000000000002</v>
      </c>
      <c r="R1063" s="1">
        <v>1.71</v>
      </c>
      <c r="S1063" s="1">
        <v>3.42</v>
      </c>
      <c r="AJ1063" s="1" t="s">
        <v>406</v>
      </c>
      <c r="AK1063" s="19">
        <v>53</v>
      </c>
      <c r="AL1063" s="19">
        <v>42</v>
      </c>
      <c r="AN1063" s="3">
        <v>1981</v>
      </c>
      <c r="AQ1063">
        <v>80419</v>
      </c>
      <c r="AR1063" s="1" t="s">
        <v>4716</v>
      </c>
    </row>
    <row r="1064" spans="1:44" x14ac:dyDescent="0.25">
      <c r="A1064" s="1">
        <v>1863</v>
      </c>
      <c r="B1064" s="1" t="s">
        <v>1233</v>
      </c>
      <c r="C1064" s="1">
        <v>101</v>
      </c>
      <c r="D1064" s="1" t="s">
        <v>6385</v>
      </c>
      <c r="F1064" s="33" t="s">
        <v>859</v>
      </c>
      <c r="G1064" s="1">
        <v>6</v>
      </c>
      <c r="H1064" s="1">
        <v>20</v>
      </c>
      <c r="I1064" s="1">
        <v>8.9</v>
      </c>
      <c r="J1064" s="1">
        <v>9.1</v>
      </c>
      <c r="L1064" s="2">
        <f>N1064/((1963.5)*(1-EXP(-(0.024337)*I1064))^(1.76926))</f>
        <v>0.88379097581978616</v>
      </c>
      <c r="N1064" s="1">
        <v>96</v>
      </c>
      <c r="O1064" s="1">
        <v>32.200000000000003</v>
      </c>
      <c r="Q1064" s="1">
        <v>4.5119999999999996</v>
      </c>
      <c r="R1064" s="1">
        <v>3.1680000000000001</v>
      </c>
      <c r="S1064" s="1">
        <v>7.68</v>
      </c>
      <c r="AJ1064" s="1" t="s">
        <v>406</v>
      </c>
      <c r="AK1064" s="19">
        <v>53</v>
      </c>
      <c r="AL1064" s="19">
        <v>42</v>
      </c>
      <c r="AN1064" s="3">
        <v>1981</v>
      </c>
      <c r="AQ1064">
        <v>80419</v>
      </c>
      <c r="AR1064" s="1" t="s">
        <v>4716</v>
      </c>
    </row>
    <row r="1065" spans="1:44" x14ac:dyDescent="0.25">
      <c r="A1065" s="1">
        <v>1864</v>
      </c>
      <c r="B1065" s="1" t="s">
        <v>1233</v>
      </c>
      <c r="C1065" s="1">
        <v>101</v>
      </c>
      <c r="D1065" s="1" t="s">
        <v>6385</v>
      </c>
      <c r="F1065" s="33" t="s">
        <v>859</v>
      </c>
      <c r="G1065" s="1">
        <v>6</v>
      </c>
      <c r="H1065" s="1">
        <v>30</v>
      </c>
      <c r="I1065" s="1">
        <v>12.5</v>
      </c>
      <c r="J1065" s="1">
        <v>13</v>
      </c>
      <c r="L1065" s="2">
        <f>N1065/((1963.5)*(1-EXP(-(0.024337)*I1065))^(1.76926))</f>
        <v>0.8045253272695424</v>
      </c>
      <c r="N1065" s="1">
        <v>148</v>
      </c>
      <c r="O1065" s="1">
        <v>52.1</v>
      </c>
      <c r="Q1065" s="1">
        <v>6.5119999999999996</v>
      </c>
      <c r="R1065" s="1">
        <v>3.8479999999999999</v>
      </c>
      <c r="S1065" s="1">
        <v>10.36</v>
      </c>
      <c r="AJ1065" s="1" t="s">
        <v>406</v>
      </c>
      <c r="AK1065" s="19">
        <v>53</v>
      </c>
      <c r="AL1065" s="19">
        <v>42</v>
      </c>
      <c r="AN1065" s="3">
        <v>1981</v>
      </c>
      <c r="AQ1065">
        <v>80419</v>
      </c>
      <c r="AR1065" s="1" t="s">
        <v>4716</v>
      </c>
    </row>
    <row r="1066" spans="1:44" x14ac:dyDescent="0.25">
      <c r="A1066" s="1">
        <v>1865</v>
      </c>
      <c r="B1066" s="1" t="s">
        <v>1233</v>
      </c>
      <c r="C1066" s="1">
        <v>101</v>
      </c>
      <c r="D1066" s="1" t="s">
        <v>6385</v>
      </c>
      <c r="F1066" s="33" t="s">
        <v>859</v>
      </c>
      <c r="G1066" s="1">
        <v>6</v>
      </c>
      <c r="H1066" s="1">
        <v>40</v>
      </c>
      <c r="I1066" s="1">
        <v>15.9</v>
      </c>
      <c r="J1066" s="1">
        <v>16.7</v>
      </c>
      <c r="K1066" s="3">
        <v>1178</v>
      </c>
      <c r="L1066" s="2">
        <f>N1066/((1963.5)*(1-EXP(-(0.024337)*I1066))^(1.76926))</f>
        <v>0.74581646439584814</v>
      </c>
      <c r="N1066" s="1">
        <v>196</v>
      </c>
      <c r="O1066" s="1">
        <v>72.099999999999994</v>
      </c>
      <c r="Q1066" s="1">
        <v>7.4480000000000004</v>
      </c>
      <c r="R1066" s="1">
        <v>4.3120000000000003</v>
      </c>
      <c r="S1066" s="1">
        <v>17.64</v>
      </c>
      <c r="AJ1066" s="1" t="s">
        <v>406</v>
      </c>
      <c r="AK1066" s="19">
        <v>53</v>
      </c>
      <c r="AL1066" s="19">
        <v>42</v>
      </c>
      <c r="AN1066" s="3">
        <v>1981</v>
      </c>
      <c r="AQ1066">
        <v>80419</v>
      </c>
      <c r="AR1066" s="1" t="s">
        <v>4716</v>
      </c>
    </row>
    <row r="1067" spans="1:44" x14ac:dyDescent="0.25">
      <c r="A1067" s="1">
        <v>1866</v>
      </c>
      <c r="B1067" s="1" t="s">
        <v>1233</v>
      </c>
      <c r="C1067" s="1">
        <v>101</v>
      </c>
      <c r="D1067" s="33" t="s">
        <v>851</v>
      </c>
      <c r="G1067" s="1">
        <v>6</v>
      </c>
      <c r="H1067" s="1">
        <v>50</v>
      </c>
      <c r="I1067" s="1">
        <v>19</v>
      </c>
      <c r="J1067" s="1">
        <v>20.2</v>
      </c>
      <c r="L1067" s="2">
        <f>N1067/((1963.5)*(1-EXP(-(0.024337)*I1067))^(1.76926))</f>
        <v>0.68834761252110499</v>
      </c>
      <c r="N1067" s="1">
        <v>233</v>
      </c>
      <c r="O1067" s="1">
        <v>91.3</v>
      </c>
      <c r="Q1067" s="1">
        <v>9.0869999999999997</v>
      </c>
      <c r="R1067" s="1">
        <v>4.8929999999999998</v>
      </c>
      <c r="S1067" s="1">
        <v>20.97</v>
      </c>
      <c r="AJ1067" s="1" t="s">
        <v>406</v>
      </c>
      <c r="AK1067" s="19">
        <v>53</v>
      </c>
      <c r="AL1067" s="19">
        <v>42</v>
      </c>
      <c r="AN1067" s="3">
        <v>1981</v>
      </c>
      <c r="AQ1067">
        <v>80419</v>
      </c>
      <c r="AR1067" s="1" t="s">
        <v>4716</v>
      </c>
    </row>
    <row r="1068" spans="1:44" x14ac:dyDescent="0.25">
      <c r="A1068" s="1">
        <v>1867</v>
      </c>
      <c r="B1068" s="1" t="s">
        <v>1233</v>
      </c>
      <c r="C1068" s="1">
        <v>101</v>
      </c>
      <c r="D1068" s="1" t="s">
        <v>5627</v>
      </c>
      <c r="F1068" s="33" t="s">
        <v>859</v>
      </c>
      <c r="G1068" s="1">
        <v>6</v>
      </c>
      <c r="H1068" s="1">
        <v>60</v>
      </c>
      <c r="I1068" s="1">
        <v>21.6</v>
      </c>
      <c r="J1068" s="1">
        <v>23.6</v>
      </c>
      <c r="K1068" s="3">
        <v>624</v>
      </c>
      <c r="L1068" s="2">
        <f>N1068/((1963.5)*(1-EXP(-(0.024337)*I1068))^(1.76926))</f>
        <v>0.65685003361401939</v>
      </c>
      <c r="N1068" s="1">
        <v>265</v>
      </c>
      <c r="O1068" s="1">
        <v>109.4</v>
      </c>
      <c r="Q1068" s="1">
        <v>7.95</v>
      </c>
      <c r="R1068" s="1">
        <v>5.3</v>
      </c>
      <c r="S1068" s="1">
        <v>23.85</v>
      </c>
      <c r="AJ1068" s="1" t="s">
        <v>406</v>
      </c>
      <c r="AK1068" s="19">
        <v>53</v>
      </c>
      <c r="AL1068" s="19">
        <v>42</v>
      </c>
      <c r="AN1068" s="3">
        <v>1981</v>
      </c>
      <c r="AQ1068">
        <v>80419</v>
      </c>
      <c r="AR1068" s="1" t="s">
        <v>4716</v>
      </c>
    </row>
    <row r="1069" spans="1:44" x14ac:dyDescent="0.25">
      <c r="A1069" s="1">
        <v>1868</v>
      </c>
      <c r="B1069" s="1" t="s">
        <v>1233</v>
      </c>
      <c r="C1069" s="1">
        <v>101</v>
      </c>
      <c r="D1069" s="33" t="s">
        <v>851</v>
      </c>
      <c r="G1069" s="1">
        <v>6</v>
      </c>
      <c r="H1069" s="1">
        <v>70</v>
      </c>
      <c r="I1069" s="1">
        <v>23.9</v>
      </c>
      <c r="J1069" s="1">
        <v>26.8</v>
      </c>
      <c r="L1069" s="2">
        <f>N1069/((1963.5)*(1-EXP(-(0.024337)*I1069))^(1.76926))</f>
        <v>0.63080544715954134</v>
      </c>
      <c r="N1069" s="1">
        <v>291</v>
      </c>
      <c r="O1069" s="1">
        <v>125.7</v>
      </c>
      <c r="Q1069" s="1">
        <v>8.73</v>
      </c>
      <c r="R1069" s="1">
        <v>5.82</v>
      </c>
      <c r="S1069" s="1">
        <v>29.1</v>
      </c>
      <c r="AJ1069" s="1" t="s">
        <v>406</v>
      </c>
      <c r="AK1069" s="19">
        <v>53</v>
      </c>
      <c r="AL1069" s="19">
        <v>42</v>
      </c>
      <c r="AN1069" s="3">
        <v>1981</v>
      </c>
      <c r="AQ1069">
        <v>80419</v>
      </c>
      <c r="AR1069" s="1" t="s">
        <v>4716</v>
      </c>
    </row>
    <row r="1070" spans="1:44" x14ac:dyDescent="0.25">
      <c r="A1070" s="1">
        <v>1869</v>
      </c>
      <c r="B1070" s="1" t="s">
        <v>1233</v>
      </c>
      <c r="C1070" s="1">
        <v>101</v>
      </c>
      <c r="D1070" s="1" t="s">
        <v>5627</v>
      </c>
      <c r="F1070" s="33" t="s">
        <v>859</v>
      </c>
      <c r="G1070" s="1">
        <v>6</v>
      </c>
      <c r="H1070" s="1">
        <v>80</v>
      </c>
      <c r="I1070" s="1">
        <v>25.8</v>
      </c>
      <c r="J1070" s="1">
        <v>29.9</v>
      </c>
      <c r="K1070" s="3">
        <v>389</v>
      </c>
      <c r="L1070" s="2">
        <f>N1070/((1963.5)*(1-EXP(-(0.024337)*I1070))^(1.76926))</f>
        <v>0.60697131451998143</v>
      </c>
      <c r="N1070" s="1">
        <v>309</v>
      </c>
      <c r="O1070" s="1">
        <v>138.1</v>
      </c>
      <c r="Q1070" s="1">
        <v>9.8879999999999999</v>
      </c>
      <c r="R1070" s="1">
        <v>5.5620000000000003</v>
      </c>
      <c r="S1070" s="1">
        <v>30.9</v>
      </c>
      <c r="AJ1070" s="1" t="s">
        <v>406</v>
      </c>
      <c r="AK1070" s="19">
        <v>53</v>
      </c>
      <c r="AL1070" s="19">
        <v>42</v>
      </c>
      <c r="AN1070" s="3">
        <v>1981</v>
      </c>
      <c r="AQ1070">
        <v>80419</v>
      </c>
      <c r="AR1070" s="1" t="s">
        <v>4716</v>
      </c>
    </row>
    <row r="1071" spans="1:44" x14ac:dyDescent="0.25">
      <c r="A1071" s="1">
        <v>1870</v>
      </c>
      <c r="B1071" s="1" t="s">
        <v>1233</v>
      </c>
      <c r="C1071" s="1">
        <v>101</v>
      </c>
      <c r="D1071" s="33" t="s">
        <v>851</v>
      </c>
      <c r="G1071" s="1">
        <v>6</v>
      </c>
      <c r="H1071" s="1">
        <v>90</v>
      </c>
      <c r="I1071" s="1">
        <v>27.3</v>
      </c>
      <c r="J1071" s="1">
        <v>32.9</v>
      </c>
      <c r="L1071" s="2">
        <f>N1071/((1963.5)*(1-EXP(-(0.024337)*I1071))^(1.76926))</f>
        <v>0.59090062782829167</v>
      </c>
      <c r="N1071" s="1">
        <v>323</v>
      </c>
      <c r="O1071" s="1">
        <v>148.9</v>
      </c>
      <c r="Q1071" s="1">
        <v>10.336</v>
      </c>
      <c r="R1071" s="1">
        <v>5.8140000000000001</v>
      </c>
      <c r="S1071" s="1">
        <v>32.299999999999997</v>
      </c>
      <c r="AJ1071" s="1" t="s">
        <v>406</v>
      </c>
      <c r="AK1071" s="19">
        <v>53</v>
      </c>
      <c r="AL1071" s="19">
        <v>42</v>
      </c>
      <c r="AN1071" s="3">
        <v>1981</v>
      </c>
      <c r="AQ1071">
        <v>80419</v>
      </c>
      <c r="AR1071" s="1" t="s">
        <v>4716</v>
      </c>
    </row>
    <row r="1072" spans="1:44" x14ac:dyDescent="0.25">
      <c r="A1072" s="1">
        <v>1871</v>
      </c>
      <c r="B1072" s="1" t="s">
        <v>1233</v>
      </c>
      <c r="C1072" s="1">
        <v>101</v>
      </c>
      <c r="D1072" s="1" t="s">
        <v>5627</v>
      </c>
      <c r="F1072" s="33" t="s">
        <v>859</v>
      </c>
      <c r="G1072" s="1">
        <v>6</v>
      </c>
      <c r="H1072" s="1">
        <v>100</v>
      </c>
      <c r="I1072" s="1">
        <v>28.2</v>
      </c>
      <c r="J1072" s="1">
        <v>35.700000000000003</v>
      </c>
      <c r="K1072" s="3">
        <v>269</v>
      </c>
      <c r="L1072" s="2">
        <f>N1072/((1963.5)*(1-EXP(-(0.024337)*I1072))^(1.76926))</f>
        <v>0.57993353728056651</v>
      </c>
      <c r="N1072" s="1">
        <v>330</v>
      </c>
      <c r="O1072" s="1">
        <v>153.80000000000001</v>
      </c>
      <c r="Q1072" s="1">
        <v>11.22</v>
      </c>
      <c r="R1072" s="1">
        <v>5.28</v>
      </c>
      <c r="S1072" s="1">
        <v>33</v>
      </c>
      <c r="AJ1072" s="1" t="s">
        <v>406</v>
      </c>
      <c r="AK1072" s="19">
        <v>53</v>
      </c>
      <c r="AL1072" s="19">
        <v>42</v>
      </c>
      <c r="AN1072" s="3">
        <v>1981</v>
      </c>
      <c r="AQ1072">
        <v>80419</v>
      </c>
      <c r="AR1072" s="1" t="s">
        <v>4716</v>
      </c>
    </row>
    <row r="1073" spans="1:44" x14ac:dyDescent="0.25">
      <c r="A1073" s="1">
        <v>1872</v>
      </c>
      <c r="B1073" s="1" t="s">
        <v>1233</v>
      </c>
      <c r="C1073" s="1">
        <v>101</v>
      </c>
      <c r="D1073" s="33" t="s">
        <v>851</v>
      </c>
      <c r="G1073" s="1">
        <v>6</v>
      </c>
      <c r="H1073" s="1">
        <v>110</v>
      </c>
      <c r="I1073" s="1">
        <v>29</v>
      </c>
      <c r="J1073" s="1">
        <v>38.4</v>
      </c>
      <c r="L1073" s="2">
        <f>N1073/((1963.5)*(1-EXP(-(0.024337)*I1073))^(1.76926))</f>
        <v>0.56040616186935754</v>
      </c>
      <c r="N1073" s="1">
        <v>330</v>
      </c>
      <c r="O1073" s="1">
        <v>155.1</v>
      </c>
      <c r="Q1073" s="1">
        <v>8.25</v>
      </c>
      <c r="R1073" s="1">
        <v>4.95</v>
      </c>
      <c r="S1073" s="1">
        <v>33</v>
      </c>
      <c r="AJ1073" s="1" t="s">
        <v>406</v>
      </c>
      <c r="AK1073" s="19">
        <v>53</v>
      </c>
      <c r="AL1073" s="19">
        <v>42</v>
      </c>
      <c r="AN1073" s="3">
        <v>1981</v>
      </c>
      <c r="AQ1073">
        <v>80419</v>
      </c>
      <c r="AR1073" s="1" t="s">
        <v>4716</v>
      </c>
    </row>
    <row r="1074" spans="1:44" x14ac:dyDescent="0.25">
      <c r="A1074" s="1">
        <v>1873</v>
      </c>
      <c r="B1074" s="1" t="s">
        <v>1233</v>
      </c>
      <c r="C1074" s="1">
        <v>101</v>
      </c>
      <c r="D1074" s="1" t="s">
        <v>5627</v>
      </c>
      <c r="F1074" s="33" t="s">
        <v>859</v>
      </c>
      <c r="G1074" s="1">
        <v>6</v>
      </c>
      <c r="H1074" s="1">
        <v>120</v>
      </c>
      <c r="I1074" s="1">
        <v>29.5</v>
      </c>
      <c r="J1074" s="1">
        <v>40.9</v>
      </c>
      <c r="K1074" s="3">
        <v>194</v>
      </c>
      <c r="L1074" s="2">
        <f>N1074/((1963.5)*(1-EXP(-(0.024337)*I1074))^(1.76926))</f>
        <v>0.5389195529351426</v>
      </c>
      <c r="N1074" s="1">
        <v>324</v>
      </c>
      <c r="O1074" s="1">
        <v>151</v>
      </c>
      <c r="Q1074" s="1">
        <v>8.7479999999999993</v>
      </c>
      <c r="R1074" s="1">
        <v>4.2119999999999997</v>
      </c>
      <c r="S1074" s="1">
        <v>32.4</v>
      </c>
      <c r="AJ1074" s="1" t="s">
        <v>406</v>
      </c>
      <c r="AK1074" s="19">
        <v>53</v>
      </c>
      <c r="AL1074" s="19">
        <v>42</v>
      </c>
      <c r="AN1074" s="3">
        <v>1981</v>
      </c>
      <c r="AQ1074">
        <v>80419</v>
      </c>
      <c r="AR1074" s="1" t="s">
        <v>4716</v>
      </c>
    </row>
    <row r="1075" spans="1:44" x14ac:dyDescent="0.25">
      <c r="A1075" s="1">
        <v>1874</v>
      </c>
      <c r="B1075" s="1" t="s">
        <v>1233</v>
      </c>
      <c r="C1075" s="1">
        <v>101</v>
      </c>
      <c r="D1075" s="1" t="s">
        <v>5627</v>
      </c>
      <c r="F1075" s="1" t="s">
        <v>445</v>
      </c>
      <c r="G1075" s="1">
        <v>9</v>
      </c>
      <c r="H1075" s="1">
        <v>35</v>
      </c>
      <c r="I1075" s="1">
        <v>7.2</v>
      </c>
      <c r="J1075" s="1">
        <v>6.3</v>
      </c>
      <c r="K1075" s="3">
        <v>5967</v>
      </c>
      <c r="L1075" s="2">
        <f>N1075/((1581.94)*(1-EXP(-(0.021301)*I1075))^(1.51716))</f>
        <v>1.0716518411627749</v>
      </c>
      <c r="N1075" s="1">
        <v>87.9</v>
      </c>
      <c r="O1075" s="1">
        <v>50.5</v>
      </c>
      <c r="Q1075" s="1">
        <v>8.4383999999999997</v>
      </c>
      <c r="R1075" s="1">
        <v>1.4943</v>
      </c>
      <c r="S1075" s="1">
        <v>12.305999999999999</v>
      </c>
      <c r="AJ1075" s="1" t="s">
        <v>408</v>
      </c>
      <c r="AK1075" s="19">
        <v>53.25</v>
      </c>
      <c r="AL1075" s="19">
        <v>28.83</v>
      </c>
      <c r="AN1075" s="3">
        <v>1970</v>
      </c>
      <c r="AQ1075">
        <v>80412</v>
      </c>
      <c r="AR1075" s="1" t="s">
        <v>3526</v>
      </c>
    </row>
    <row r="1076" spans="1:44" x14ac:dyDescent="0.25">
      <c r="A1076" s="1">
        <v>1875</v>
      </c>
      <c r="B1076" s="1" t="s">
        <v>1233</v>
      </c>
      <c r="C1076" s="1">
        <v>101</v>
      </c>
      <c r="D1076" s="1" t="s">
        <v>5627</v>
      </c>
      <c r="F1076" s="1" t="s">
        <v>445</v>
      </c>
      <c r="G1076" s="1">
        <v>8</v>
      </c>
      <c r="H1076" s="1">
        <v>36</v>
      </c>
      <c r="I1076" s="1">
        <v>9.4</v>
      </c>
      <c r="J1076" s="1">
        <v>7.7</v>
      </c>
      <c r="K1076" s="3">
        <v>5798</v>
      </c>
      <c r="L1076" s="2">
        <f>N1076/((1668.67)*(1-EXP(-(0.022864)*I1076))^(1.61028))</f>
        <v>1.1984880831985161</v>
      </c>
      <c r="N1076" s="1">
        <v>141.9</v>
      </c>
      <c r="O1076" s="1">
        <v>80.900000000000006</v>
      </c>
      <c r="Q1076" s="1">
        <v>12.2034</v>
      </c>
      <c r="R1076" s="1">
        <v>3.4056000000000002</v>
      </c>
      <c r="S1076" s="1">
        <v>19.866</v>
      </c>
      <c r="AJ1076" s="1" t="s">
        <v>408</v>
      </c>
      <c r="AK1076" s="19">
        <v>53.25</v>
      </c>
      <c r="AL1076" s="19">
        <v>28.83</v>
      </c>
      <c r="AN1076" s="3">
        <v>1968</v>
      </c>
      <c r="AQ1076">
        <v>80412</v>
      </c>
      <c r="AR1076" s="1" t="s">
        <v>3526</v>
      </c>
    </row>
    <row r="1077" spans="1:44" x14ac:dyDescent="0.25">
      <c r="A1077" s="1">
        <v>1876</v>
      </c>
      <c r="B1077" s="1" t="s">
        <v>1233</v>
      </c>
      <c r="C1077" s="1">
        <v>101</v>
      </c>
      <c r="D1077" s="1" t="s">
        <v>5627</v>
      </c>
      <c r="F1077" s="1" t="s">
        <v>445</v>
      </c>
      <c r="G1077" s="1">
        <v>8</v>
      </c>
      <c r="H1077" s="1">
        <v>28</v>
      </c>
      <c r="I1077" s="1">
        <v>7.3</v>
      </c>
      <c r="J1077" s="1">
        <v>5.9</v>
      </c>
      <c r="K1077" s="3">
        <v>7388</v>
      </c>
      <c r="L1077" s="2">
        <f>N1077/((1668.67)*(1-EXP(-(0.022864)*I1077))^(1.61028))</f>
        <v>1.0402613455145426</v>
      </c>
      <c r="N1077" s="1">
        <v>85.1</v>
      </c>
      <c r="O1077" s="1">
        <v>48.6</v>
      </c>
      <c r="Q1077" s="1">
        <v>7.3186</v>
      </c>
      <c r="R1077" s="1">
        <v>2.0424000000000002</v>
      </c>
      <c r="S1077" s="1">
        <v>11.914</v>
      </c>
      <c r="AJ1077" s="1" t="s">
        <v>408</v>
      </c>
      <c r="AK1077" s="19">
        <v>53.25</v>
      </c>
      <c r="AL1077" s="19">
        <v>28.83</v>
      </c>
      <c r="AN1077" s="3">
        <v>1968</v>
      </c>
      <c r="AQ1077">
        <v>80412</v>
      </c>
      <c r="AR1077" s="1" t="s">
        <v>3526</v>
      </c>
    </row>
    <row r="1078" spans="1:44" x14ac:dyDescent="0.25">
      <c r="A1078" s="1">
        <v>1877</v>
      </c>
      <c r="B1078" s="1" t="s">
        <v>1233</v>
      </c>
      <c r="C1078" s="1">
        <v>101</v>
      </c>
      <c r="D1078" s="1" t="s">
        <v>5627</v>
      </c>
      <c r="F1078" s="1" t="s">
        <v>445</v>
      </c>
      <c r="G1078" s="1">
        <v>8</v>
      </c>
      <c r="H1078" s="1">
        <v>105</v>
      </c>
      <c r="I1078" s="1">
        <v>19.8</v>
      </c>
      <c r="J1078" s="1">
        <v>22.1</v>
      </c>
      <c r="K1078" s="3">
        <v>902</v>
      </c>
      <c r="L1078" s="2">
        <f>N1078/((1668.67)*(1-EXP(-(0.022864)*I1078))^(1.61028))</f>
        <v>1.027602767987926</v>
      </c>
      <c r="N1078" s="1">
        <v>337</v>
      </c>
      <c r="O1078" s="1">
        <v>193.9</v>
      </c>
      <c r="Q1078" s="1">
        <v>19.209</v>
      </c>
      <c r="R1078" s="1">
        <v>7.7510000000000003</v>
      </c>
      <c r="S1078" s="1">
        <v>40.44</v>
      </c>
      <c r="AJ1078" s="1" t="s">
        <v>408</v>
      </c>
      <c r="AK1078" s="19">
        <v>53.25</v>
      </c>
      <c r="AL1078" s="19">
        <v>28.83</v>
      </c>
      <c r="AN1078" s="3">
        <v>1968</v>
      </c>
      <c r="AQ1078">
        <v>80412</v>
      </c>
      <c r="AR1078" s="1" t="s">
        <v>3526</v>
      </c>
    </row>
    <row r="1079" spans="1:44" x14ac:dyDescent="0.25">
      <c r="A1079" s="1">
        <v>1878</v>
      </c>
      <c r="B1079" s="1" t="s">
        <v>1233</v>
      </c>
      <c r="C1079" s="1">
        <v>101</v>
      </c>
      <c r="D1079" s="1" t="s">
        <v>5627</v>
      </c>
      <c r="F1079" s="1" t="s">
        <v>445</v>
      </c>
      <c r="G1079" s="1">
        <v>8</v>
      </c>
      <c r="H1079" s="1">
        <v>95</v>
      </c>
      <c r="I1079" s="1">
        <v>22.2</v>
      </c>
      <c r="J1079" s="1">
        <v>22.6</v>
      </c>
      <c r="K1079" s="3">
        <v>648</v>
      </c>
      <c r="L1079" s="2">
        <f>N1079/((1668.67)*(1-EXP(-(0.022864)*I1079))^(1.61028))</f>
        <v>0.7036817655937061</v>
      </c>
      <c r="N1079" s="1">
        <v>266.39999999999998</v>
      </c>
      <c r="O1079" s="1">
        <v>152.9</v>
      </c>
      <c r="Q1079" s="1">
        <v>15.184799999999999</v>
      </c>
      <c r="R1079" s="1">
        <v>6.1272000000000002</v>
      </c>
      <c r="S1079" s="1">
        <v>31.968</v>
      </c>
      <c r="AJ1079" s="1" t="s">
        <v>408</v>
      </c>
      <c r="AK1079" s="19">
        <v>53.25</v>
      </c>
      <c r="AL1079" s="19">
        <v>28.83</v>
      </c>
      <c r="AN1079" s="3">
        <v>1968</v>
      </c>
      <c r="AQ1079">
        <v>80412</v>
      </c>
      <c r="AR1079" s="1" t="s">
        <v>3526</v>
      </c>
    </row>
    <row r="1080" spans="1:44" x14ac:dyDescent="0.25">
      <c r="A1080" s="1">
        <v>1879</v>
      </c>
      <c r="B1080" s="1" t="s">
        <v>1233</v>
      </c>
      <c r="C1080" s="1">
        <v>101</v>
      </c>
      <c r="D1080" s="1" t="s">
        <v>5627</v>
      </c>
      <c r="F1080" s="1" t="s">
        <v>445</v>
      </c>
      <c r="G1080" s="1">
        <v>7</v>
      </c>
      <c r="H1080" s="1">
        <v>82</v>
      </c>
      <c r="I1080" s="1">
        <v>21.4</v>
      </c>
      <c r="J1080" s="1">
        <v>24.2</v>
      </c>
      <c r="K1080" s="3">
        <v>578</v>
      </c>
      <c r="L1080" s="2">
        <f>N1080/((1824.17)*(1-EXP(-(0.023514)*I1080))^(1.69151))</f>
        <v>0.74765937813936734</v>
      </c>
      <c r="N1080" s="1">
        <v>283.89999999999998</v>
      </c>
      <c r="O1080" s="1">
        <v>167.2</v>
      </c>
      <c r="Q1080" s="1">
        <v>10.2204</v>
      </c>
      <c r="R1080" s="1">
        <v>6.8136000000000001</v>
      </c>
      <c r="S1080" s="1">
        <v>36.906999999999996</v>
      </c>
      <c r="AJ1080" s="1" t="s">
        <v>408</v>
      </c>
      <c r="AK1080" s="19">
        <v>53.25</v>
      </c>
      <c r="AL1080" s="19">
        <v>28.83</v>
      </c>
      <c r="AN1080" s="3">
        <v>1968</v>
      </c>
      <c r="AQ1080">
        <v>80412</v>
      </c>
      <c r="AR1080" s="1" t="s">
        <v>3526</v>
      </c>
    </row>
    <row r="1081" spans="1:44" x14ac:dyDescent="0.25">
      <c r="A1081" s="1">
        <v>1880</v>
      </c>
      <c r="B1081" s="1" t="s">
        <v>1233</v>
      </c>
      <c r="C1081" s="1">
        <v>101</v>
      </c>
      <c r="D1081" s="1" t="s">
        <v>5627</v>
      </c>
      <c r="F1081" s="1" t="s">
        <v>445</v>
      </c>
      <c r="G1081" s="1">
        <v>7</v>
      </c>
      <c r="H1081" s="1">
        <v>56</v>
      </c>
      <c r="I1081" s="1">
        <v>16.3</v>
      </c>
      <c r="J1081" s="1">
        <v>12.2</v>
      </c>
      <c r="K1081" s="3">
        <v>2592</v>
      </c>
      <c r="L1081" s="2">
        <f>N1081/((1824.17)*(1-EXP(-(0.023514)*I1081))^(1.69151))</f>
        <v>0.95554766321982032</v>
      </c>
      <c r="N1081" s="1">
        <v>251.5</v>
      </c>
      <c r="O1081" s="1">
        <v>148.4</v>
      </c>
      <c r="Q1081" s="1">
        <v>14.084</v>
      </c>
      <c r="R1081" s="1">
        <v>6.0359999999999996</v>
      </c>
      <c r="S1081" s="1">
        <v>32.695</v>
      </c>
      <c r="AJ1081" s="1" t="s">
        <v>408</v>
      </c>
      <c r="AK1081" s="19">
        <v>53.25</v>
      </c>
      <c r="AL1081" s="19">
        <v>28.83</v>
      </c>
      <c r="AN1081" s="3">
        <v>1968</v>
      </c>
      <c r="AQ1081">
        <v>80412</v>
      </c>
      <c r="AR1081" s="1" t="s">
        <v>3526</v>
      </c>
    </row>
    <row r="1082" spans="1:44" x14ac:dyDescent="0.25">
      <c r="A1082" s="1">
        <v>1881</v>
      </c>
      <c r="B1082" s="1" t="s">
        <v>1233</v>
      </c>
      <c r="C1082" s="1">
        <v>101</v>
      </c>
      <c r="D1082" s="1" t="s">
        <v>5627</v>
      </c>
      <c r="F1082" s="1" t="s">
        <v>445</v>
      </c>
      <c r="G1082" s="1">
        <v>7</v>
      </c>
      <c r="H1082" s="1">
        <v>105</v>
      </c>
      <c r="I1082" s="1">
        <v>23.9</v>
      </c>
      <c r="J1082" s="1">
        <v>25.7</v>
      </c>
      <c r="K1082" s="3">
        <v>518</v>
      </c>
      <c r="L1082" s="2">
        <f>N1082/((1824.17)*(1-EXP(-(0.023514)*I1082))^(1.69151))</f>
        <v>0.69354214631701872</v>
      </c>
      <c r="N1082" s="1">
        <v>303.39999999999998</v>
      </c>
      <c r="O1082" s="1">
        <v>179</v>
      </c>
      <c r="Q1082" s="1">
        <v>11.2258</v>
      </c>
      <c r="R1082" s="1">
        <v>6.9782000000000002</v>
      </c>
      <c r="S1082" s="1">
        <v>39.442</v>
      </c>
      <c r="AJ1082" s="1" t="s">
        <v>408</v>
      </c>
      <c r="AK1082" s="19">
        <v>53.25</v>
      </c>
      <c r="AL1082" s="19">
        <v>28.83</v>
      </c>
      <c r="AN1082" s="3">
        <v>1968</v>
      </c>
      <c r="AQ1082">
        <v>80412</v>
      </c>
      <c r="AR1082" s="1" t="s">
        <v>3526</v>
      </c>
    </row>
    <row r="1083" spans="1:44" x14ac:dyDescent="0.25">
      <c r="A1083" s="1">
        <v>1882</v>
      </c>
      <c r="B1083" s="1" t="s">
        <v>1233</v>
      </c>
      <c r="C1083" s="1">
        <v>101</v>
      </c>
      <c r="D1083" s="1" t="s">
        <v>5627</v>
      </c>
      <c r="F1083" s="1" t="s">
        <v>445</v>
      </c>
      <c r="G1083" s="1">
        <v>7</v>
      </c>
      <c r="H1083" s="1">
        <v>48</v>
      </c>
      <c r="I1083" s="1">
        <v>16.8</v>
      </c>
      <c r="J1083" s="1">
        <v>15.6</v>
      </c>
      <c r="K1083" s="3">
        <v>1690</v>
      </c>
      <c r="L1083" s="2">
        <f>N1083/((1824.17)*(1-EXP(-(0.023514)*I1083))^(1.69151))</f>
        <v>0.94885300204475653</v>
      </c>
      <c r="N1083" s="1">
        <v>260.39999999999998</v>
      </c>
      <c r="O1083" s="1">
        <v>153.69999999999999</v>
      </c>
      <c r="Q1083" s="1">
        <v>22.134</v>
      </c>
      <c r="R1083" s="1">
        <v>6.51</v>
      </c>
      <c r="S1083" s="1">
        <v>36.456000000000003</v>
      </c>
      <c r="AJ1083" s="1" t="s">
        <v>408</v>
      </c>
      <c r="AK1083" s="19">
        <v>53.25</v>
      </c>
      <c r="AL1083" s="19">
        <v>28.83</v>
      </c>
      <c r="AN1083" s="3">
        <v>1968</v>
      </c>
      <c r="AQ1083">
        <v>80412</v>
      </c>
      <c r="AR1083" s="1" t="s">
        <v>3526</v>
      </c>
    </row>
    <row r="1084" spans="1:44" x14ac:dyDescent="0.25">
      <c r="A1084" s="1">
        <v>1883</v>
      </c>
      <c r="B1084" s="1" t="s">
        <v>1233</v>
      </c>
      <c r="C1084" s="1">
        <v>101</v>
      </c>
      <c r="D1084" s="1" t="s">
        <v>5627</v>
      </c>
      <c r="F1084" s="1" t="s">
        <v>445</v>
      </c>
      <c r="G1084" s="1">
        <v>7</v>
      </c>
      <c r="H1084" s="1">
        <v>75</v>
      </c>
      <c r="I1084" s="1">
        <v>20.3</v>
      </c>
      <c r="J1084" s="1">
        <v>19.5</v>
      </c>
      <c r="K1084" s="3">
        <v>917</v>
      </c>
      <c r="L1084" s="2">
        <f>N1084/((1824.17)*(1-EXP(-(0.023514)*I1084))^(1.69151))</f>
        <v>0.79019571909983644</v>
      </c>
      <c r="N1084" s="1">
        <v>280</v>
      </c>
      <c r="O1084" s="1">
        <v>166</v>
      </c>
      <c r="Q1084" s="1">
        <v>12.88</v>
      </c>
      <c r="R1084" s="1">
        <v>6.72</v>
      </c>
      <c r="S1084" s="1">
        <v>36.4</v>
      </c>
      <c r="AJ1084" s="1" t="s">
        <v>408</v>
      </c>
      <c r="AK1084" s="19">
        <v>53.25</v>
      </c>
      <c r="AL1084" s="19">
        <v>28.83</v>
      </c>
      <c r="AN1084" s="3">
        <v>1968</v>
      </c>
      <c r="AQ1084">
        <v>80412</v>
      </c>
      <c r="AR1084" s="1" t="s">
        <v>3526</v>
      </c>
    </row>
    <row r="1085" spans="1:44" x14ac:dyDescent="0.25">
      <c r="A1085" s="1">
        <v>1884</v>
      </c>
      <c r="B1085" s="1" t="s">
        <v>1233</v>
      </c>
      <c r="C1085" s="1">
        <v>101</v>
      </c>
      <c r="D1085" s="1" t="s">
        <v>5627</v>
      </c>
      <c r="F1085" s="1" t="s">
        <v>445</v>
      </c>
      <c r="G1085" s="1">
        <v>7</v>
      </c>
      <c r="H1085" s="1">
        <v>41</v>
      </c>
      <c r="I1085" s="1">
        <v>12.8</v>
      </c>
      <c r="J1085" s="1">
        <v>9.9</v>
      </c>
      <c r="K1085" s="3">
        <v>3845</v>
      </c>
      <c r="L1085" s="2">
        <f>N1085/((1824.17)*(1-EXP(-(0.023514)*I1085))^(1.69151))</f>
        <v>1.0442657103471782</v>
      </c>
      <c r="N1085" s="1">
        <v>195</v>
      </c>
      <c r="O1085" s="1">
        <v>115.1</v>
      </c>
      <c r="Q1085" s="1">
        <v>18.524999999999999</v>
      </c>
      <c r="R1085" s="1">
        <v>4.875</v>
      </c>
      <c r="S1085" s="1">
        <v>27.3</v>
      </c>
      <c r="AJ1085" s="1" t="s">
        <v>408</v>
      </c>
      <c r="AK1085" s="19">
        <v>53.25</v>
      </c>
      <c r="AL1085" s="19">
        <v>28.83</v>
      </c>
      <c r="AN1085" s="3">
        <v>1968</v>
      </c>
      <c r="AQ1085">
        <v>80412</v>
      </c>
      <c r="AR1085" s="1" t="s">
        <v>3526</v>
      </c>
    </row>
    <row r="1086" spans="1:44" x14ac:dyDescent="0.25">
      <c r="A1086" s="1">
        <v>1885</v>
      </c>
      <c r="B1086" s="1" t="s">
        <v>1233</v>
      </c>
      <c r="C1086" s="1">
        <v>101</v>
      </c>
      <c r="D1086" s="1" t="s">
        <v>5627</v>
      </c>
      <c r="F1086" s="1" t="s">
        <v>445</v>
      </c>
      <c r="G1086" s="1">
        <v>7</v>
      </c>
      <c r="H1086" s="1">
        <v>66</v>
      </c>
      <c r="I1086" s="1">
        <v>20.399999999999999</v>
      </c>
      <c r="J1086" s="1">
        <v>21.8</v>
      </c>
      <c r="K1086" s="3">
        <v>833</v>
      </c>
      <c r="L1086" s="2">
        <f>N1086/((1824.17)*(1-EXP(-(0.023514)*I1086))^(1.69151))</f>
        <v>0.82126095857056403</v>
      </c>
      <c r="N1086" s="1">
        <v>292.89999999999998</v>
      </c>
      <c r="O1086" s="1">
        <v>172.8</v>
      </c>
      <c r="Q1086" s="1">
        <v>16.4024</v>
      </c>
      <c r="R1086" s="1">
        <v>7.0296000000000003</v>
      </c>
      <c r="S1086" s="1">
        <v>41.006</v>
      </c>
      <c r="AJ1086" s="1" t="s">
        <v>408</v>
      </c>
      <c r="AK1086" s="19">
        <v>53.25</v>
      </c>
      <c r="AL1086" s="19">
        <v>28.83</v>
      </c>
      <c r="AN1086" s="3">
        <v>1968</v>
      </c>
      <c r="AQ1086">
        <v>80412</v>
      </c>
      <c r="AR1086" s="1" t="s">
        <v>3526</v>
      </c>
    </row>
    <row r="1087" spans="1:44" x14ac:dyDescent="0.25">
      <c r="A1087" s="1">
        <v>1886</v>
      </c>
      <c r="B1087" s="1" t="s">
        <v>1233</v>
      </c>
      <c r="C1087" s="1">
        <v>101</v>
      </c>
      <c r="D1087" s="1" t="s">
        <v>6385</v>
      </c>
      <c r="F1087" s="1" t="s">
        <v>445</v>
      </c>
      <c r="G1087" s="1">
        <v>7</v>
      </c>
      <c r="H1087" s="1">
        <v>53</v>
      </c>
      <c r="I1087" s="1">
        <v>18.2</v>
      </c>
      <c r="J1087" s="1">
        <v>14.4</v>
      </c>
      <c r="K1087" s="3">
        <v>1523</v>
      </c>
      <c r="L1087" s="2">
        <f>N1087/((1824.17)*(1-EXP(-(0.023514)*I1087))^(1.69151))</f>
        <v>0.70219966729703254</v>
      </c>
      <c r="N1087" s="1">
        <v>215</v>
      </c>
      <c r="O1087" s="1">
        <v>126.9</v>
      </c>
      <c r="Q1087" s="1">
        <v>11.824999999999999</v>
      </c>
      <c r="R1087" s="1">
        <v>5.375</v>
      </c>
      <c r="S1087" s="1">
        <v>32.25</v>
      </c>
      <c r="AJ1087" s="1" t="s">
        <v>408</v>
      </c>
      <c r="AK1087" s="19">
        <v>53.25</v>
      </c>
      <c r="AL1087" s="19">
        <v>28.83</v>
      </c>
      <c r="AN1087" s="3">
        <v>1968</v>
      </c>
      <c r="AQ1087">
        <v>80412</v>
      </c>
      <c r="AR1087" s="1" t="s">
        <v>3526</v>
      </c>
    </row>
    <row r="1088" spans="1:44" x14ac:dyDescent="0.25">
      <c r="A1088" s="1">
        <v>1887</v>
      </c>
      <c r="B1088" s="1" t="s">
        <v>1233</v>
      </c>
      <c r="C1088" s="1">
        <v>101</v>
      </c>
      <c r="D1088" s="1" t="s">
        <v>6385</v>
      </c>
      <c r="F1088" s="1" t="s">
        <v>445</v>
      </c>
      <c r="G1088" s="1">
        <v>6</v>
      </c>
      <c r="H1088" s="1">
        <v>64</v>
      </c>
      <c r="I1088" s="1">
        <v>22.5</v>
      </c>
      <c r="J1088" s="1">
        <v>20.2</v>
      </c>
      <c r="K1088" s="3">
        <v>986</v>
      </c>
      <c r="L1088" s="2">
        <f>N1088/((1963.5)*(1-EXP(-(0.024337)*I1088))^(1.76926))</f>
        <v>0.7759297307177091</v>
      </c>
      <c r="N1088" s="1">
        <v>330.6</v>
      </c>
      <c r="O1088" s="1">
        <v>195</v>
      </c>
      <c r="Q1088" s="1">
        <v>18.5136</v>
      </c>
      <c r="R1088" s="1">
        <v>7.9344000000000001</v>
      </c>
      <c r="S1088" s="1">
        <v>46.283999999999999</v>
      </c>
      <c r="AJ1088" s="1" t="s">
        <v>408</v>
      </c>
      <c r="AK1088" s="19">
        <v>53.25</v>
      </c>
      <c r="AL1088" s="19">
        <v>28.83</v>
      </c>
      <c r="AN1088" s="3">
        <v>1968</v>
      </c>
      <c r="AQ1088">
        <v>80412</v>
      </c>
      <c r="AR1088" s="1" t="s">
        <v>3526</v>
      </c>
    </row>
    <row r="1089" spans="1:44" x14ac:dyDescent="0.25">
      <c r="A1089" s="1">
        <v>1888</v>
      </c>
      <c r="B1089" s="1" t="s">
        <v>1233</v>
      </c>
      <c r="C1089" s="1">
        <v>101</v>
      </c>
      <c r="D1089" s="1" t="s">
        <v>5627</v>
      </c>
      <c r="F1089" s="1" t="s">
        <v>445</v>
      </c>
      <c r="G1089" s="1">
        <v>6</v>
      </c>
      <c r="H1089" s="1">
        <v>82</v>
      </c>
      <c r="I1089" s="1">
        <v>24.4</v>
      </c>
      <c r="J1089" s="1">
        <v>22.8</v>
      </c>
      <c r="K1089" s="3">
        <v>732</v>
      </c>
      <c r="L1089" s="2">
        <f>N1089/((1963.5)*(1-EXP(-(0.024337)*I1089))^(1.76926))</f>
        <v>0.82760034686034878</v>
      </c>
      <c r="N1089" s="1">
        <v>392.2</v>
      </c>
      <c r="O1089" s="1">
        <v>231.4</v>
      </c>
      <c r="Q1089" s="1">
        <v>25.492999999999999</v>
      </c>
      <c r="R1089" s="1">
        <v>9.8049999999999997</v>
      </c>
      <c r="S1089" s="1">
        <v>58.83</v>
      </c>
      <c r="AJ1089" s="1" t="s">
        <v>408</v>
      </c>
      <c r="AK1089" s="19">
        <v>53.25</v>
      </c>
      <c r="AL1089" s="19">
        <v>28.83</v>
      </c>
      <c r="AN1089" s="3">
        <v>1968</v>
      </c>
      <c r="AQ1089">
        <v>80412</v>
      </c>
      <c r="AR1089" s="1" t="s">
        <v>3526</v>
      </c>
    </row>
    <row r="1090" spans="1:44" x14ac:dyDescent="0.25">
      <c r="A1090" s="1">
        <v>1889</v>
      </c>
      <c r="B1090" s="1" t="s">
        <v>1233</v>
      </c>
      <c r="C1090" s="1">
        <v>101</v>
      </c>
      <c r="D1090" s="1" t="s">
        <v>5627</v>
      </c>
      <c r="F1090" s="1" t="s">
        <v>445</v>
      </c>
      <c r="G1090" s="1">
        <v>7</v>
      </c>
      <c r="H1090" s="1">
        <v>85</v>
      </c>
      <c r="I1090" s="1">
        <v>21.9</v>
      </c>
      <c r="J1090" s="1">
        <v>24.1</v>
      </c>
      <c r="K1090" s="3">
        <v>568</v>
      </c>
      <c r="L1090" s="2">
        <f>N1090/((1824.17)*(1-EXP(-(0.023514)*I1090))^(1.69151))</f>
        <v>0.71868880810863878</v>
      </c>
      <c r="N1090" s="1">
        <v>281.2</v>
      </c>
      <c r="O1090" s="1">
        <v>165.8</v>
      </c>
      <c r="Q1090" s="1">
        <v>21.09</v>
      </c>
      <c r="R1090" s="1">
        <v>7.03</v>
      </c>
      <c r="S1090" s="1">
        <v>42.18</v>
      </c>
      <c r="AJ1090" s="1" t="s">
        <v>408</v>
      </c>
      <c r="AK1090" s="19">
        <v>53.25</v>
      </c>
      <c r="AL1090" s="19">
        <v>28.83</v>
      </c>
      <c r="AN1090" s="3">
        <v>1968</v>
      </c>
      <c r="AQ1090">
        <v>80412</v>
      </c>
      <c r="AR1090" s="1" t="s">
        <v>3526</v>
      </c>
    </row>
    <row r="1091" spans="1:44" x14ac:dyDescent="0.25">
      <c r="A1091" s="1">
        <v>1890</v>
      </c>
      <c r="B1091" s="1" t="s">
        <v>1233</v>
      </c>
      <c r="C1091" s="1">
        <v>101</v>
      </c>
      <c r="D1091" s="1" t="s">
        <v>6385</v>
      </c>
      <c r="F1091" s="1" t="s">
        <v>445</v>
      </c>
      <c r="G1091" s="1">
        <v>7</v>
      </c>
      <c r="H1091" s="1">
        <v>35</v>
      </c>
      <c r="I1091" s="1">
        <v>10.6</v>
      </c>
      <c r="J1091" s="1">
        <v>6.4</v>
      </c>
      <c r="K1091" s="3">
        <v>9978</v>
      </c>
      <c r="L1091" s="2">
        <f>N1091/((1824.17)*(1-EXP(-(0.023514)*I1091))^(1.69151))</f>
        <v>1.488145686652061</v>
      </c>
      <c r="N1091" s="1">
        <v>210.6</v>
      </c>
      <c r="O1091" s="1">
        <v>123.9</v>
      </c>
      <c r="Q1091" s="1">
        <v>13.478400000000001</v>
      </c>
      <c r="R1091" s="1">
        <v>5.4756</v>
      </c>
      <c r="S1091" s="1">
        <v>40.014000000000003</v>
      </c>
      <c r="AJ1091" s="1" t="s">
        <v>408</v>
      </c>
      <c r="AK1091" s="19">
        <v>53.25</v>
      </c>
      <c r="AL1091" s="19">
        <v>28.83</v>
      </c>
      <c r="AN1091" s="3">
        <v>1968</v>
      </c>
      <c r="AQ1091">
        <v>80412</v>
      </c>
      <c r="AR1091" s="1" t="s">
        <v>3526</v>
      </c>
    </row>
    <row r="1092" spans="1:44" x14ac:dyDescent="0.25">
      <c r="A1092" s="1">
        <v>1891</v>
      </c>
      <c r="B1092" s="1" t="s">
        <v>1233</v>
      </c>
      <c r="C1092" s="1">
        <v>101</v>
      </c>
      <c r="D1092" s="1" t="s">
        <v>6389</v>
      </c>
      <c r="F1092" s="1" t="s">
        <v>445</v>
      </c>
      <c r="G1092" s="1">
        <v>6</v>
      </c>
      <c r="H1092" s="1">
        <v>90</v>
      </c>
      <c r="I1092" s="1">
        <v>29.4</v>
      </c>
      <c r="J1092" s="1">
        <v>28.2</v>
      </c>
      <c r="K1092" s="3">
        <v>608</v>
      </c>
      <c r="L1092" s="2">
        <f>N1092/((1963.5)*(1-EXP(-(0.024337)*I1092))^(1.76926))</f>
        <v>0.86064473739581149</v>
      </c>
      <c r="N1092" s="1">
        <v>515.29999999999995</v>
      </c>
      <c r="O1092" s="1">
        <v>304.10000000000002</v>
      </c>
      <c r="Q1092" s="1">
        <v>26.7956</v>
      </c>
      <c r="R1092" s="1">
        <v>9.2753999999999994</v>
      </c>
      <c r="S1092" s="1">
        <v>66.989000000000004</v>
      </c>
      <c r="AJ1092" s="1" t="s">
        <v>408</v>
      </c>
      <c r="AK1092" s="19">
        <v>53.25</v>
      </c>
      <c r="AL1092" s="19">
        <v>28.83</v>
      </c>
      <c r="AN1092" s="3">
        <v>1968</v>
      </c>
      <c r="AQ1092">
        <v>80412</v>
      </c>
      <c r="AR1092" s="1" t="s">
        <v>3526</v>
      </c>
    </row>
    <row r="1093" spans="1:44" x14ac:dyDescent="0.25">
      <c r="A1093" s="1">
        <v>1892</v>
      </c>
      <c r="B1093" s="1" t="s">
        <v>1233</v>
      </c>
      <c r="C1093" s="1">
        <v>101</v>
      </c>
      <c r="D1093" s="1" t="s">
        <v>5627</v>
      </c>
      <c r="F1093" s="1" t="s">
        <v>445</v>
      </c>
      <c r="G1093" s="1">
        <v>6</v>
      </c>
      <c r="H1093" s="1">
        <v>87</v>
      </c>
      <c r="I1093" s="1">
        <v>27</v>
      </c>
      <c r="J1093" s="1">
        <v>26.3</v>
      </c>
      <c r="K1093" s="3">
        <v>593</v>
      </c>
      <c r="L1093" s="2">
        <f>N1093/((1963.5)*(1-EXP(-(0.024337)*I1093))^(1.76926))</f>
        <v>0.76048022420827988</v>
      </c>
      <c r="N1093" s="1">
        <v>410</v>
      </c>
      <c r="O1093" s="1">
        <v>226.4</v>
      </c>
      <c r="Q1093" s="1">
        <v>15.58</v>
      </c>
      <c r="R1093" s="1">
        <v>9.02</v>
      </c>
      <c r="S1093" s="1">
        <v>53.3</v>
      </c>
      <c r="AJ1093" s="1" t="s">
        <v>408</v>
      </c>
      <c r="AK1093" s="19">
        <v>53.25</v>
      </c>
      <c r="AL1093" s="19">
        <v>28.83</v>
      </c>
      <c r="AN1093" s="3">
        <v>1968</v>
      </c>
      <c r="AQ1093">
        <v>80412</v>
      </c>
      <c r="AR1093" s="1" t="s">
        <v>3526</v>
      </c>
    </row>
    <row r="1094" spans="1:44" x14ac:dyDescent="0.25">
      <c r="A1094" s="1">
        <v>1893</v>
      </c>
      <c r="B1094" s="1" t="s">
        <v>1233</v>
      </c>
      <c r="C1094" s="1">
        <v>101</v>
      </c>
      <c r="D1094" s="1" t="s">
        <v>5627</v>
      </c>
      <c r="F1094" s="1" t="s">
        <v>445</v>
      </c>
      <c r="G1094" s="1">
        <v>5</v>
      </c>
      <c r="H1094" s="1">
        <v>67</v>
      </c>
      <c r="I1094" s="1">
        <v>27.3</v>
      </c>
      <c r="J1094" s="1">
        <v>27.6</v>
      </c>
      <c r="K1094" s="3">
        <v>508</v>
      </c>
      <c r="L1094" s="2">
        <f>N1094/((2111.2)*(1-EXP(-(0.024888)*I1094))^(1.82531))</f>
        <v>0.80403621001077663</v>
      </c>
      <c r="N1094" s="1">
        <v>467</v>
      </c>
      <c r="O1094" s="1">
        <v>259.2</v>
      </c>
      <c r="Q1094" s="1">
        <v>26.619</v>
      </c>
      <c r="R1094" s="1">
        <v>10.741</v>
      </c>
      <c r="S1094" s="1">
        <v>65.38</v>
      </c>
      <c r="AJ1094" s="1" t="s">
        <v>408</v>
      </c>
      <c r="AK1094" s="19">
        <v>53.25</v>
      </c>
      <c r="AL1094" s="19">
        <v>28.83</v>
      </c>
      <c r="AN1094" s="3">
        <v>1968</v>
      </c>
      <c r="AQ1094">
        <v>80412</v>
      </c>
      <c r="AR1094" s="1" t="s">
        <v>3526</v>
      </c>
    </row>
    <row r="1095" spans="1:44" x14ac:dyDescent="0.25">
      <c r="A1095" s="1">
        <v>1894</v>
      </c>
      <c r="B1095" s="1" t="s">
        <v>1233</v>
      </c>
      <c r="C1095" s="1">
        <v>101</v>
      </c>
      <c r="D1095" s="1" t="s">
        <v>5627</v>
      </c>
      <c r="F1095" s="1" t="s">
        <v>445</v>
      </c>
      <c r="G1095" s="1">
        <v>6</v>
      </c>
      <c r="H1095" s="1">
        <v>75</v>
      </c>
      <c r="I1095" s="1">
        <v>27.5</v>
      </c>
      <c r="J1095" s="1">
        <v>34.9</v>
      </c>
      <c r="K1095" s="3">
        <v>352</v>
      </c>
      <c r="L1095" s="2">
        <f>N1095/((1963.5)*(1-EXP(-(0.024337)*I1095))^(1.76926))</f>
        <v>0.84661093250273012</v>
      </c>
      <c r="N1095" s="1">
        <v>467</v>
      </c>
      <c r="O1095" s="1">
        <v>236.1</v>
      </c>
      <c r="Q1095" s="1">
        <v>14.01</v>
      </c>
      <c r="R1095" s="1">
        <v>9.34</v>
      </c>
      <c r="S1095" s="1">
        <v>51.37</v>
      </c>
      <c r="AJ1095" s="1" t="s">
        <v>408</v>
      </c>
      <c r="AK1095" s="19">
        <v>53.25</v>
      </c>
      <c r="AL1095" s="19">
        <v>28.83</v>
      </c>
      <c r="AN1095" s="3">
        <v>1968</v>
      </c>
      <c r="AQ1095">
        <v>80412</v>
      </c>
      <c r="AR1095" s="1" t="s">
        <v>3526</v>
      </c>
    </row>
    <row r="1096" spans="1:44" x14ac:dyDescent="0.25">
      <c r="A1096" s="1">
        <v>1895</v>
      </c>
      <c r="B1096" s="1" t="s">
        <v>1233</v>
      </c>
      <c r="C1096" s="1">
        <v>101</v>
      </c>
      <c r="D1096" s="1" t="s">
        <v>6123</v>
      </c>
      <c r="F1096" s="1" t="s">
        <v>445</v>
      </c>
      <c r="G1096" s="1">
        <v>6</v>
      </c>
      <c r="H1096" s="1">
        <v>56</v>
      </c>
      <c r="I1096" s="1">
        <v>18.100000000000001</v>
      </c>
      <c r="J1096" s="1">
        <v>19.600000000000001</v>
      </c>
      <c r="K1096" s="3">
        <v>898</v>
      </c>
      <c r="L1096" s="2">
        <f>N1096/((1963.5)*(1-EXP(-(0.024337)*I1096))^(1.76926))</f>
        <v>0.77783985341394724</v>
      </c>
      <c r="N1096" s="1">
        <v>246</v>
      </c>
      <c r="O1096" s="1">
        <v>136.4</v>
      </c>
      <c r="Q1096" s="1">
        <v>13.776</v>
      </c>
      <c r="R1096" s="1">
        <v>5.9039999999999999</v>
      </c>
      <c r="S1096" s="1">
        <v>39.36</v>
      </c>
      <c r="AJ1096" s="1" t="s">
        <v>408</v>
      </c>
      <c r="AK1096" s="19">
        <v>53.25</v>
      </c>
      <c r="AL1096" s="19">
        <v>28.83</v>
      </c>
      <c r="AN1096" s="3">
        <v>1968</v>
      </c>
      <c r="AQ1096">
        <v>80412</v>
      </c>
      <c r="AR1096" s="1" t="s">
        <v>3526</v>
      </c>
    </row>
    <row r="1097" spans="1:44" x14ac:dyDescent="0.25">
      <c r="A1097" s="1">
        <v>1896</v>
      </c>
      <c r="B1097" s="1" t="s">
        <v>1233</v>
      </c>
      <c r="C1097" s="1">
        <v>101</v>
      </c>
      <c r="D1097" s="1" t="s">
        <v>6184</v>
      </c>
      <c r="F1097" s="1" t="s">
        <v>445</v>
      </c>
      <c r="G1097" s="1">
        <v>6</v>
      </c>
      <c r="H1097" s="1">
        <v>45</v>
      </c>
      <c r="I1097" s="1">
        <v>19</v>
      </c>
      <c r="J1097" s="1">
        <v>17.5</v>
      </c>
      <c r="K1097" s="3">
        <v>1343</v>
      </c>
      <c r="L1097" s="2">
        <f>N1097/((1963.5)*(1-EXP(-(0.024337)*I1097))^(1.76926))</f>
        <v>0.81242743967083209</v>
      </c>
      <c r="N1097" s="1">
        <v>275</v>
      </c>
      <c r="O1097" s="1">
        <v>151.1</v>
      </c>
      <c r="Q1097" s="1">
        <v>18.425000000000001</v>
      </c>
      <c r="R1097" s="1">
        <v>3.5750000000000002</v>
      </c>
      <c r="S1097" s="1">
        <v>44</v>
      </c>
      <c r="AJ1097" s="1" t="s">
        <v>408</v>
      </c>
      <c r="AK1097" s="19">
        <v>53.25</v>
      </c>
      <c r="AL1097" s="19">
        <v>28.83</v>
      </c>
      <c r="AN1097" s="3">
        <v>1968</v>
      </c>
      <c r="AQ1097">
        <v>80412</v>
      </c>
      <c r="AR1097" s="1" t="s">
        <v>3526</v>
      </c>
    </row>
    <row r="1098" spans="1:44" x14ac:dyDescent="0.25">
      <c r="A1098" s="1">
        <v>1897</v>
      </c>
      <c r="B1098" s="1" t="s">
        <v>1233</v>
      </c>
      <c r="C1098" s="1">
        <v>101</v>
      </c>
      <c r="D1098" s="1" t="s">
        <v>6385</v>
      </c>
      <c r="F1098" s="1" t="s">
        <v>445</v>
      </c>
      <c r="G1098" s="1">
        <v>6</v>
      </c>
      <c r="H1098" s="1">
        <v>53</v>
      </c>
      <c r="I1098" s="1">
        <v>21.6</v>
      </c>
      <c r="J1098" s="1">
        <v>17.8</v>
      </c>
      <c r="K1098" s="3">
        <v>1306</v>
      </c>
      <c r="L1098" s="2">
        <f>N1098/((1963.5)*(1-EXP(-(0.024337)*I1098))^(1.76926))</f>
        <v>0.92330806611781979</v>
      </c>
      <c r="N1098" s="1">
        <v>372.5</v>
      </c>
      <c r="O1098" s="1">
        <v>206.7</v>
      </c>
      <c r="Q1098" s="1">
        <v>28.31</v>
      </c>
      <c r="R1098" s="1">
        <v>8.94</v>
      </c>
      <c r="S1098" s="1">
        <v>52.15</v>
      </c>
      <c r="AJ1098" s="1" t="s">
        <v>408</v>
      </c>
      <c r="AK1098" s="19">
        <v>53.25</v>
      </c>
      <c r="AL1098" s="19">
        <v>28.83</v>
      </c>
      <c r="AN1098" s="3">
        <v>1968</v>
      </c>
      <c r="AQ1098">
        <v>80412</v>
      </c>
      <c r="AR1098" s="1" t="s">
        <v>3526</v>
      </c>
    </row>
    <row r="1099" spans="1:44" x14ac:dyDescent="0.25">
      <c r="A1099" s="1">
        <v>1898</v>
      </c>
      <c r="B1099" s="1" t="s">
        <v>1233</v>
      </c>
      <c r="C1099" s="1">
        <v>101</v>
      </c>
      <c r="D1099" s="1" t="s">
        <v>6385</v>
      </c>
      <c r="F1099" s="1" t="s">
        <v>445</v>
      </c>
      <c r="G1099" s="1">
        <v>6</v>
      </c>
      <c r="H1099" s="1">
        <v>74</v>
      </c>
      <c r="I1099" s="1">
        <v>26.1</v>
      </c>
      <c r="J1099" s="1">
        <v>25.2</v>
      </c>
      <c r="K1099" s="3">
        <v>549</v>
      </c>
      <c r="L1099" s="2">
        <f>N1099/((1963.5)*(1-EXP(-(0.024337)*I1099))^(1.76926))</f>
        <v>0.72975930210784734</v>
      </c>
      <c r="N1099" s="1">
        <v>377</v>
      </c>
      <c r="O1099" s="1">
        <v>209.3</v>
      </c>
      <c r="Q1099" s="1">
        <v>21.866</v>
      </c>
      <c r="R1099" s="1">
        <v>8.2940000000000005</v>
      </c>
      <c r="S1099" s="1">
        <v>45.24</v>
      </c>
      <c r="AJ1099" s="1" t="s">
        <v>408</v>
      </c>
      <c r="AK1099" s="19">
        <v>53.25</v>
      </c>
      <c r="AL1099" s="19">
        <v>28.83</v>
      </c>
      <c r="AN1099" s="3">
        <v>1968</v>
      </c>
      <c r="AQ1099">
        <v>80412</v>
      </c>
      <c r="AR1099" s="1" t="s">
        <v>3526</v>
      </c>
    </row>
    <row r="1100" spans="1:44" x14ac:dyDescent="0.25">
      <c r="A1100" s="1">
        <v>1899</v>
      </c>
      <c r="B1100" s="1" t="s">
        <v>1233</v>
      </c>
      <c r="C1100" s="1">
        <v>101</v>
      </c>
      <c r="D1100" s="1" t="s">
        <v>5627</v>
      </c>
      <c r="F1100" s="1" t="s">
        <v>445</v>
      </c>
      <c r="G1100" s="1">
        <v>6</v>
      </c>
      <c r="H1100" s="1">
        <v>47</v>
      </c>
      <c r="I1100" s="1">
        <v>19</v>
      </c>
      <c r="J1100" s="1">
        <v>16.399999999999999</v>
      </c>
      <c r="K1100" s="3">
        <v>1515</v>
      </c>
      <c r="L1100" s="2">
        <f>N1100/((1963.5)*(1-EXP(-(0.024337)*I1100))^(1.76926))</f>
        <v>0.87180849980677289</v>
      </c>
      <c r="N1100" s="1">
        <v>295.10000000000002</v>
      </c>
      <c r="O1100" s="1">
        <v>163.80000000000001</v>
      </c>
      <c r="Q1100" s="1">
        <v>22.427600000000002</v>
      </c>
      <c r="R1100" s="1">
        <v>7.0823999999999998</v>
      </c>
      <c r="S1100" s="1">
        <v>38.363</v>
      </c>
      <c r="AJ1100" s="1" t="s">
        <v>408</v>
      </c>
      <c r="AK1100" s="19">
        <v>53.25</v>
      </c>
      <c r="AL1100" s="19">
        <v>28.83</v>
      </c>
      <c r="AN1100" s="3">
        <v>1968</v>
      </c>
      <c r="AQ1100">
        <v>80412</v>
      </c>
      <c r="AR1100" s="1" t="s">
        <v>3526</v>
      </c>
    </row>
    <row r="1101" spans="1:44" x14ac:dyDescent="0.25">
      <c r="A1101" s="1">
        <v>1900</v>
      </c>
      <c r="B1101" s="1" t="s">
        <v>1233</v>
      </c>
      <c r="C1101" s="1">
        <v>101</v>
      </c>
      <c r="D1101" s="1" t="s">
        <v>5627</v>
      </c>
      <c r="F1101" s="1" t="s">
        <v>445</v>
      </c>
      <c r="G1101" s="1">
        <v>6</v>
      </c>
      <c r="H1101" s="1">
        <v>97</v>
      </c>
      <c r="I1101" s="1">
        <v>29.1</v>
      </c>
      <c r="J1101" s="1">
        <v>33.299999999999997</v>
      </c>
      <c r="K1101" s="3">
        <v>422</v>
      </c>
      <c r="L1101" s="2">
        <f>N1101/((1963.5)*(1-EXP(-(0.024337)*I1101))^(1.76926))</f>
        <v>0.7938030375269175</v>
      </c>
      <c r="N1101" s="1">
        <v>469.4</v>
      </c>
      <c r="O1101" s="1">
        <v>247.2</v>
      </c>
      <c r="Q1101" s="1">
        <v>18.3066</v>
      </c>
      <c r="R1101" s="1">
        <v>9.8574000000000002</v>
      </c>
      <c r="S1101" s="1">
        <v>51.634</v>
      </c>
      <c r="AJ1101" s="1" t="s">
        <v>408</v>
      </c>
      <c r="AK1101" s="19">
        <v>53.25</v>
      </c>
      <c r="AL1101" s="19">
        <v>28.83</v>
      </c>
      <c r="AN1101" s="3">
        <v>1968</v>
      </c>
      <c r="AQ1101">
        <v>80412</v>
      </c>
      <c r="AR1101" s="1" t="s">
        <v>3526</v>
      </c>
    </row>
    <row r="1102" spans="1:44" x14ac:dyDescent="0.25">
      <c r="A1102" s="1">
        <v>1901</v>
      </c>
      <c r="B1102" s="1" t="s">
        <v>1233</v>
      </c>
      <c r="C1102" s="1">
        <v>101</v>
      </c>
      <c r="D1102" s="1" t="s">
        <v>5627</v>
      </c>
      <c r="F1102" s="1" t="s">
        <v>445</v>
      </c>
      <c r="G1102" s="1">
        <v>10</v>
      </c>
      <c r="H1102" s="1">
        <v>130</v>
      </c>
      <c r="I1102" s="1">
        <v>15.5</v>
      </c>
      <c r="J1102" s="1">
        <v>16</v>
      </c>
      <c r="K1102" s="3">
        <v>1457</v>
      </c>
      <c r="L1102" s="2">
        <f>N1102/((1948.03)*(1-EXP(-(0.015672)*I1102))^(1.40829))</f>
        <v>0.9395611191058032</v>
      </c>
      <c r="N1102" s="1">
        <v>211</v>
      </c>
      <c r="O1102" s="1">
        <v>111.4</v>
      </c>
      <c r="Q1102" s="1">
        <v>12.026999999999999</v>
      </c>
      <c r="R1102" s="1">
        <v>4.8529999999999998</v>
      </c>
      <c r="S1102" s="1">
        <v>35.869999999999997</v>
      </c>
      <c r="AJ1102" s="1" t="s">
        <v>408</v>
      </c>
      <c r="AK1102" s="19">
        <v>53.25</v>
      </c>
      <c r="AL1102" s="19">
        <v>28.83</v>
      </c>
      <c r="AN1102" s="3">
        <v>1968</v>
      </c>
      <c r="AQ1102">
        <v>80412</v>
      </c>
      <c r="AR1102" s="1" t="s">
        <v>3526</v>
      </c>
    </row>
    <row r="1103" spans="1:44" x14ac:dyDescent="0.25">
      <c r="A1103" s="1">
        <v>1902</v>
      </c>
      <c r="B1103" s="1" t="s">
        <v>1233</v>
      </c>
      <c r="C1103" s="1">
        <v>101</v>
      </c>
      <c r="D1103" s="1" t="s">
        <v>5627</v>
      </c>
      <c r="F1103" s="1" t="s">
        <v>445</v>
      </c>
      <c r="G1103" s="1">
        <v>10</v>
      </c>
      <c r="H1103" s="1">
        <v>220</v>
      </c>
      <c r="I1103" s="1">
        <v>14.2</v>
      </c>
      <c r="J1103" s="1">
        <v>16.3</v>
      </c>
      <c r="K1103" s="3">
        <v>1500</v>
      </c>
      <c r="L1103" s="2">
        <f>N1103/((1948.03)*(1-EXP(-(0.015672)*I1103))^(1.40829))</f>
        <v>1.1059993905962897</v>
      </c>
      <c r="N1103" s="1">
        <v>222.6</v>
      </c>
      <c r="O1103" s="1">
        <v>120.2</v>
      </c>
      <c r="Q1103" s="1">
        <v>12.4656</v>
      </c>
      <c r="R1103" s="1">
        <v>5.3423999999999996</v>
      </c>
      <c r="S1103" s="1">
        <v>40.067999999999998</v>
      </c>
      <c r="AJ1103" s="1" t="s">
        <v>408</v>
      </c>
      <c r="AK1103" s="19">
        <v>53.25</v>
      </c>
      <c r="AL1103" s="19">
        <v>28.83</v>
      </c>
      <c r="AN1103" s="3">
        <v>1968</v>
      </c>
      <c r="AQ1103">
        <v>80412</v>
      </c>
      <c r="AR1103" s="1" t="s">
        <v>3526</v>
      </c>
    </row>
    <row r="1104" spans="1:44" x14ac:dyDescent="0.25">
      <c r="A1104" s="1">
        <v>1903</v>
      </c>
      <c r="B1104" s="1" t="s">
        <v>1233</v>
      </c>
      <c r="C1104" s="1">
        <v>101</v>
      </c>
      <c r="D1104" s="1" t="s">
        <v>5627</v>
      </c>
      <c r="F1104" s="1" t="s">
        <v>445</v>
      </c>
      <c r="G1104" s="1">
        <v>11</v>
      </c>
      <c r="H1104" s="1">
        <v>100</v>
      </c>
      <c r="I1104" s="1">
        <v>9.8000000000000007</v>
      </c>
      <c r="J1104" s="1">
        <v>9</v>
      </c>
      <c r="K1104" s="3">
        <v>2735</v>
      </c>
      <c r="L1104" s="2">
        <f>N1104/((3098.22)*(1-EXP(-(0.009408)*I1104))^(1.31634))</f>
        <v>0.75872865321323613</v>
      </c>
      <c r="N1104" s="1">
        <v>96</v>
      </c>
      <c r="O1104" s="1">
        <v>50.7</v>
      </c>
      <c r="Q1104" s="1">
        <v>5.4720000000000004</v>
      </c>
      <c r="R1104" s="1">
        <v>2.2080000000000002</v>
      </c>
      <c r="S1104" s="1">
        <v>14.4</v>
      </c>
      <c r="AJ1104" s="1" t="s">
        <v>408</v>
      </c>
      <c r="AK1104" s="19">
        <v>53.25</v>
      </c>
      <c r="AL1104" s="19">
        <v>28.83</v>
      </c>
      <c r="AN1104" s="3">
        <v>1968</v>
      </c>
      <c r="AQ1104">
        <v>80412</v>
      </c>
      <c r="AR1104" s="1" t="s">
        <v>3526</v>
      </c>
    </row>
    <row r="1105" spans="1:44" x14ac:dyDescent="0.25">
      <c r="A1105" s="1">
        <v>1904</v>
      </c>
      <c r="B1105" s="1" t="s">
        <v>1233</v>
      </c>
      <c r="C1105" s="1">
        <v>101</v>
      </c>
      <c r="D1105" s="1" t="s">
        <v>5627</v>
      </c>
      <c r="F1105" s="1" t="s">
        <v>445</v>
      </c>
      <c r="G1105" s="1">
        <v>11</v>
      </c>
      <c r="H1105" s="1">
        <v>138</v>
      </c>
      <c r="I1105" s="1">
        <v>8.1999999999999993</v>
      </c>
      <c r="J1105" s="1">
        <v>10.1</v>
      </c>
      <c r="K1105" s="3">
        <v>1320</v>
      </c>
      <c r="L1105" s="2">
        <f>N1105/((3098.22)*(1-EXP(-(0.009408)*I1105))^(1.31634))</f>
        <v>0.49481640379475056</v>
      </c>
      <c r="N1105" s="1">
        <v>50</v>
      </c>
      <c r="O1105" s="1">
        <v>26.4</v>
      </c>
      <c r="Q1105" s="1">
        <v>2.85</v>
      </c>
      <c r="R1105" s="1">
        <v>1.1499999999999999</v>
      </c>
      <c r="S1105" s="1">
        <v>8.5</v>
      </c>
      <c r="AJ1105" s="1" t="s">
        <v>408</v>
      </c>
      <c r="AK1105" s="19">
        <v>53.25</v>
      </c>
      <c r="AL1105" s="19">
        <v>28.83</v>
      </c>
      <c r="AN1105" s="3">
        <v>1970</v>
      </c>
      <c r="AQ1105">
        <v>80412</v>
      </c>
      <c r="AR1105" s="1" t="s">
        <v>3526</v>
      </c>
    </row>
    <row r="1106" spans="1:44" x14ac:dyDescent="0.25">
      <c r="A1106" s="1">
        <v>1918</v>
      </c>
      <c r="B1106" s="1" t="s">
        <v>3841</v>
      </c>
      <c r="C1106" s="1">
        <v>114</v>
      </c>
      <c r="D1106" s="1" t="s">
        <v>5712</v>
      </c>
      <c r="F1106" s="1" t="s">
        <v>445</v>
      </c>
      <c r="G1106" s="1">
        <v>6</v>
      </c>
      <c r="H1106" s="1">
        <v>60</v>
      </c>
      <c r="I1106" s="1">
        <v>21.8</v>
      </c>
      <c r="J1106" s="1">
        <v>21</v>
      </c>
      <c r="K1106" s="3">
        <v>1030</v>
      </c>
      <c r="L1106" s="2">
        <f>N1106/((1963.5)*(1-EXP(-(0.024337)*I1106))^(1.76926))</f>
        <v>0.78341991820069434</v>
      </c>
      <c r="N1106" s="1">
        <v>320</v>
      </c>
      <c r="O1106" s="1">
        <v>150.6</v>
      </c>
      <c r="Q1106" s="1">
        <v>14.72</v>
      </c>
      <c r="R1106" s="1">
        <v>7.68</v>
      </c>
      <c r="AJ1106" s="1" t="s">
        <v>408</v>
      </c>
      <c r="AK1106" s="19">
        <v>52</v>
      </c>
      <c r="AL1106" s="19">
        <v>28</v>
      </c>
      <c r="AN1106" s="3">
        <v>1975</v>
      </c>
      <c r="AQ1106">
        <v>80412</v>
      </c>
      <c r="AR1106" s="1" t="s">
        <v>482</v>
      </c>
    </row>
    <row r="1107" spans="1:44" x14ac:dyDescent="0.25">
      <c r="A1107" s="1">
        <v>1927</v>
      </c>
      <c r="B1107" s="1" t="s">
        <v>1233</v>
      </c>
      <c r="C1107" s="1">
        <v>101</v>
      </c>
      <c r="D1107" s="1" t="s">
        <v>5627</v>
      </c>
      <c r="F1107" s="1" t="s">
        <v>445</v>
      </c>
      <c r="G1107" s="1">
        <v>7</v>
      </c>
      <c r="H1107" s="1">
        <v>60</v>
      </c>
      <c r="I1107" s="1">
        <v>18.3</v>
      </c>
      <c r="J1107" s="1">
        <v>18</v>
      </c>
      <c r="K1107" s="3">
        <v>1270</v>
      </c>
      <c r="L1107" s="2">
        <f>N1107/((1824.17)*(1-EXP(-(0.023514)*I1107))^(1.69151))</f>
        <v>0.79750621972900848</v>
      </c>
      <c r="N1107" s="1">
        <v>246</v>
      </c>
      <c r="O1107" s="1">
        <v>119.1</v>
      </c>
      <c r="Q1107" s="1">
        <v>12.545999999999999</v>
      </c>
      <c r="R1107" s="1">
        <v>7.1340000000000003</v>
      </c>
      <c r="AJ1107" s="1" t="s">
        <v>408</v>
      </c>
      <c r="AK1107" s="19">
        <v>52.5</v>
      </c>
      <c r="AL1107" s="19">
        <v>27.83</v>
      </c>
      <c r="AN1107" s="3">
        <v>1975</v>
      </c>
      <c r="AQ1107">
        <v>80412</v>
      </c>
      <c r="AR1107" s="1" t="s">
        <v>791</v>
      </c>
    </row>
    <row r="1108" spans="1:44" x14ac:dyDescent="0.25">
      <c r="A1108" s="1">
        <v>1959</v>
      </c>
      <c r="B1108" s="1" t="s">
        <v>1233</v>
      </c>
      <c r="C1108" s="1">
        <v>101</v>
      </c>
      <c r="D1108" s="1" t="s">
        <v>5627</v>
      </c>
      <c r="F1108" s="1" t="s">
        <v>445</v>
      </c>
      <c r="G1108" s="1">
        <v>9</v>
      </c>
      <c r="H1108" s="1">
        <v>50</v>
      </c>
      <c r="I1108" s="1">
        <v>11.2</v>
      </c>
      <c r="J1108" s="1">
        <v>11.1</v>
      </c>
      <c r="K1108" s="3">
        <v>832</v>
      </c>
      <c r="L1108" s="2">
        <f>N1108/((1581.94)*(1-EXP(-(0.021301)*I1108))^(1.51716))</f>
        <v>0.23236239700008057</v>
      </c>
      <c r="N1108" s="1">
        <v>35</v>
      </c>
      <c r="O1108" s="1">
        <v>15.4</v>
      </c>
      <c r="Q1108" s="1">
        <v>4.55</v>
      </c>
      <c r="R1108" s="1">
        <v>3.85</v>
      </c>
      <c r="S1108" s="1">
        <v>7</v>
      </c>
      <c r="AJ1108" s="1" t="s">
        <v>703</v>
      </c>
      <c r="AK1108" s="19">
        <v>50</v>
      </c>
      <c r="AL1108" s="19">
        <v>27</v>
      </c>
      <c r="AN1108" s="3">
        <v>1970</v>
      </c>
      <c r="AQ1108">
        <v>80412</v>
      </c>
      <c r="AR1108" s="1" t="s">
        <v>4838</v>
      </c>
    </row>
    <row r="1109" spans="1:44" x14ac:dyDescent="0.25">
      <c r="A1109" s="1">
        <v>1960</v>
      </c>
      <c r="B1109" s="1" t="s">
        <v>1233</v>
      </c>
      <c r="C1109" s="1">
        <v>101</v>
      </c>
      <c r="D1109" s="1" t="s">
        <v>6184</v>
      </c>
      <c r="F1109" s="1" t="s">
        <v>445</v>
      </c>
      <c r="G1109" s="1">
        <v>10</v>
      </c>
      <c r="H1109" s="1">
        <v>80</v>
      </c>
      <c r="I1109" s="1">
        <v>9.4</v>
      </c>
      <c r="J1109" s="1">
        <v>18.3</v>
      </c>
      <c r="K1109" s="3">
        <v>459</v>
      </c>
      <c r="L1109" s="2">
        <f>N1109/((1948.03)*(1-EXP(-(0.015672)*I1109))^(1.40829))</f>
        <v>0.50628499705680796</v>
      </c>
      <c r="N1109" s="1">
        <v>60</v>
      </c>
      <c r="O1109" s="1">
        <v>28.8</v>
      </c>
      <c r="Q1109" s="1">
        <v>9.6</v>
      </c>
      <c r="R1109" s="1">
        <v>4.2</v>
      </c>
      <c r="S1109" s="1">
        <v>7.2</v>
      </c>
      <c r="AJ1109" s="1" t="s">
        <v>703</v>
      </c>
      <c r="AK1109" s="19">
        <v>50</v>
      </c>
      <c r="AL1109" s="19">
        <v>27</v>
      </c>
      <c r="AN1109" s="3">
        <v>1970</v>
      </c>
      <c r="AQ1109">
        <v>80412</v>
      </c>
      <c r="AR1109" s="1" t="s">
        <v>4838</v>
      </c>
    </row>
    <row r="1110" spans="1:44" x14ac:dyDescent="0.25">
      <c r="A1110" s="1">
        <v>1961</v>
      </c>
      <c r="B1110" s="1" t="s">
        <v>1233</v>
      </c>
      <c r="C1110" s="1">
        <v>101</v>
      </c>
      <c r="D1110" s="1" t="s">
        <v>5627</v>
      </c>
      <c r="F1110" s="1" t="s">
        <v>445</v>
      </c>
      <c r="G1110" s="1">
        <v>7</v>
      </c>
      <c r="H1110" s="1">
        <v>20</v>
      </c>
      <c r="I1110" s="1">
        <v>6.8</v>
      </c>
      <c r="J1110" s="1">
        <v>7.4</v>
      </c>
      <c r="K1110" s="3">
        <v>3600</v>
      </c>
      <c r="L1110" s="2">
        <f>N1110/((1824.17)*(1-EXP(-(0.023514)*I1110))^(1.69151))</f>
        <v>1.1691830285624198</v>
      </c>
      <c r="N1110" s="1">
        <v>84</v>
      </c>
      <c r="O1110" s="1">
        <v>32.1</v>
      </c>
      <c r="Q1110" s="1">
        <v>7.7279999999999998</v>
      </c>
      <c r="R1110" s="1">
        <v>5.7119999999999997</v>
      </c>
      <c r="S1110" s="1">
        <v>7.56</v>
      </c>
      <c r="AJ1110" s="1" t="s">
        <v>703</v>
      </c>
      <c r="AK1110" s="19">
        <v>50</v>
      </c>
      <c r="AL1110" s="19">
        <v>27</v>
      </c>
      <c r="AN1110" s="3">
        <v>1970</v>
      </c>
      <c r="AQ1110">
        <v>80412</v>
      </c>
      <c r="AR1110" s="1" t="s">
        <v>4838</v>
      </c>
    </row>
    <row r="1111" spans="1:44" x14ac:dyDescent="0.25">
      <c r="A1111" s="1">
        <v>1962</v>
      </c>
      <c r="B1111" s="1" t="s">
        <v>1233</v>
      </c>
      <c r="C1111" s="1">
        <v>101</v>
      </c>
      <c r="D1111" s="1" t="s">
        <v>5627</v>
      </c>
      <c r="F1111" s="1" t="s">
        <v>445</v>
      </c>
      <c r="G1111" s="1">
        <v>7</v>
      </c>
      <c r="H1111" s="1">
        <v>50</v>
      </c>
      <c r="I1111" s="1">
        <v>16</v>
      </c>
      <c r="J1111" s="1">
        <v>14.1</v>
      </c>
      <c r="K1111" s="3">
        <v>2030</v>
      </c>
      <c r="L1111" s="2">
        <f>N1111/((1824.17)*(1-EXP(-(0.023514)*I1111))^(1.69151))</f>
        <v>0.85384194905221056</v>
      </c>
      <c r="N1111" s="1">
        <v>219</v>
      </c>
      <c r="O1111" s="1">
        <v>95.4</v>
      </c>
      <c r="Q1111" s="1">
        <v>5.2560000000000002</v>
      </c>
      <c r="R1111" s="1">
        <v>3.504</v>
      </c>
      <c r="S1111" s="1">
        <v>17.52</v>
      </c>
      <c r="AJ1111" s="1" t="s">
        <v>703</v>
      </c>
      <c r="AK1111" s="19">
        <v>50</v>
      </c>
      <c r="AL1111" s="19">
        <v>27</v>
      </c>
      <c r="AN1111" s="3">
        <v>1970</v>
      </c>
      <c r="AQ1111">
        <v>80412</v>
      </c>
      <c r="AR1111" s="1" t="s">
        <v>4838</v>
      </c>
    </row>
    <row r="1112" spans="1:44" x14ac:dyDescent="0.25">
      <c r="A1112" s="1">
        <v>1963</v>
      </c>
      <c r="B1112" s="1" t="s">
        <v>1233</v>
      </c>
      <c r="C1112" s="1">
        <v>101</v>
      </c>
      <c r="D1112" s="1" t="s">
        <v>5627</v>
      </c>
      <c r="F1112" s="1" t="s">
        <v>445</v>
      </c>
      <c r="G1112" s="1">
        <v>6</v>
      </c>
      <c r="H1112" s="1">
        <v>75</v>
      </c>
      <c r="I1112" s="1">
        <v>25.1</v>
      </c>
      <c r="J1112" s="1">
        <v>26.8</v>
      </c>
      <c r="K1112" s="3">
        <v>652</v>
      </c>
      <c r="L1112" s="2">
        <f>N1112/((1963.5)*(1-EXP(-(0.024337)*I1112))^(1.76926))</f>
        <v>0.96438382504332931</v>
      </c>
      <c r="N1112" s="1">
        <v>474</v>
      </c>
      <c r="O1112" s="1">
        <v>223.9</v>
      </c>
      <c r="Q1112" s="1">
        <v>11.375999999999999</v>
      </c>
      <c r="R1112" s="1">
        <v>7.5839999999999996</v>
      </c>
      <c r="S1112" s="1">
        <v>23.7</v>
      </c>
      <c r="AJ1112" s="1" t="s">
        <v>703</v>
      </c>
      <c r="AK1112" s="19">
        <v>50</v>
      </c>
      <c r="AL1112" s="19">
        <v>27</v>
      </c>
      <c r="AN1112" s="3">
        <v>1970</v>
      </c>
      <c r="AQ1112">
        <v>80412</v>
      </c>
      <c r="AR1112" s="1" t="s">
        <v>4838</v>
      </c>
    </row>
    <row r="1113" spans="1:44" x14ac:dyDescent="0.25">
      <c r="A1113" s="1">
        <v>1964</v>
      </c>
      <c r="B1113" s="1" t="s">
        <v>1233</v>
      </c>
      <c r="C1113" s="1">
        <v>101</v>
      </c>
      <c r="D1113" s="1" t="s">
        <v>5627</v>
      </c>
      <c r="F1113" s="1" t="s">
        <v>445</v>
      </c>
      <c r="G1113" s="1">
        <v>6</v>
      </c>
      <c r="H1113" s="1">
        <v>80</v>
      </c>
      <c r="I1113" s="1">
        <v>25.3</v>
      </c>
      <c r="J1113" s="1">
        <v>24.8</v>
      </c>
      <c r="K1113" s="3">
        <v>520</v>
      </c>
      <c r="L1113" s="2">
        <f>N1113/((1963.5)*(1-EXP(-(0.024337)*I1113))^(1.76926))</f>
        <v>0.97476225291463481</v>
      </c>
      <c r="N1113" s="1">
        <v>484</v>
      </c>
      <c r="O1113" s="1">
        <v>231.4</v>
      </c>
      <c r="Q1113" s="1">
        <v>13.552</v>
      </c>
      <c r="R1113" s="1">
        <v>5.8079999999999998</v>
      </c>
      <c r="S1113" s="1">
        <v>24.2</v>
      </c>
      <c r="AJ1113" s="1" t="s">
        <v>703</v>
      </c>
      <c r="AK1113" s="19">
        <v>50</v>
      </c>
      <c r="AL1113" s="19">
        <v>27</v>
      </c>
      <c r="AN1113" s="3">
        <v>1970</v>
      </c>
      <c r="AQ1113">
        <v>80412</v>
      </c>
      <c r="AR1113" s="1" t="s">
        <v>4838</v>
      </c>
    </row>
    <row r="1114" spans="1:44" x14ac:dyDescent="0.25">
      <c r="A1114" s="1">
        <v>1965</v>
      </c>
      <c r="B1114" s="1" t="s">
        <v>1233</v>
      </c>
      <c r="C1114" s="1">
        <v>101</v>
      </c>
      <c r="D1114" s="1" t="s">
        <v>5627</v>
      </c>
      <c r="F1114" s="1" t="s">
        <v>445</v>
      </c>
      <c r="G1114" s="1">
        <v>7</v>
      </c>
      <c r="H1114" s="1">
        <v>50</v>
      </c>
      <c r="I1114" s="1">
        <v>16.3</v>
      </c>
      <c r="J1114" s="1">
        <v>16.100000000000001</v>
      </c>
      <c r="K1114" s="3">
        <v>1420</v>
      </c>
      <c r="L1114" s="2">
        <f>N1114/((1824.17)*(1-EXP(-(0.023514)*I1114))^(1.69151))</f>
        <v>0.87006129175880254</v>
      </c>
      <c r="N1114" s="1">
        <v>229</v>
      </c>
      <c r="O1114" s="1">
        <v>99.8</v>
      </c>
      <c r="Q1114" s="1">
        <v>6.87</v>
      </c>
      <c r="R1114" s="1">
        <v>4.58</v>
      </c>
      <c r="S1114" s="1">
        <v>20.61</v>
      </c>
      <c r="AJ1114" s="1" t="s">
        <v>703</v>
      </c>
      <c r="AK1114" s="19">
        <v>50</v>
      </c>
      <c r="AL1114" s="19">
        <v>27</v>
      </c>
      <c r="AN1114" s="3">
        <v>1970</v>
      </c>
      <c r="AQ1114">
        <v>80412</v>
      </c>
      <c r="AR1114" s="1" t="s">
        <v>4838</v>
      </c>
    </row>
    <row r="1115" spans="1:44" x14ac:dyDescent="0.25">
      <c r="A1115" s="1">
        <v>1966</v>
      </c>
      <c r="B1115" s="1" t="s">
        <v>1233</v>
      </c>
      <c r="C1115" s="1">
        <v>101</v>
      </c>
      <c r="D1115" s="1" t="s">
        <v>5627</v>
      </c>
      <c r="F1115" s="1" t="s">
        <v>445</v>
      </c>
      <c r="G1115" s="1">
        <v>7</v>
      </c>
      <c r="H1115" s="1">
        <v>90</v>
      </c>
      <c r="I1115" s="1">
        <v>22.9</v>
      </c>
      <c r="J1115" s="1">
        <v>20.5</v>
      </c>
      <c r="K1115" s="3">
        <v>990</v>
      </c>
      <c r="L1115" s="2">
        <f>N1115/((1824.17)*(1-EXP(-(0.023514)*I1115))^(1.69151))</f>
        <v>0.70226335369187953</v>
      </c>
      <c r="N1115" s="1">
        <v>291</v>
      </c>
      <c r="O1115" s="1">
        <v>143.4</v>
      </c>
      <c r="Q1115" s="1">
        <v>5.82</v>
      </c>
      <c r="R1115" s="1">
        <v>2.91</v>
      </c>
      <c r="S1115" s="1">
        <v>49.47</v>
      </c>
      <c r="AJ1115" s="1" t="s">
        <v>703</v>
      </c>
      <c r="AK1115" s="19">
        <v>50</v>
      </c>
      <c r="AL1115" s="19">
        <v>27</v>
      </c>
      <c r="AN1115" s="3">
        <v>1970</v>
      </c>
      <c r="AQ1115">
        <v>80412</v>
      </c>
      <c r="AR1115" s="1" t="s">
        <v>4838</v>
      </c>
    </row>
    <row r="1116" spans="1:44" x14ac:dyDescent="0.25">
      <c r="A1116" s="1">
        <v>1967</v>
      </c>
      <c r="B1116" s="1" t="s">
        <v>1233</v>
      </c>
      <c r="C1116" s="1">
        <v>101</v>
      </c>
      <c r="D1116" s="1" t="s">
        <v>5627</v>
      </c>
      <c r="F1116" s="1" t="s">
        <v>445</v>
      </c>
      <c r="G1116" s="1">
        <v>7</v>
      </c>
      <c r="H1116" s="1">
        <v>25</v>
      </c>
      <c r="I1116" s="1">
        <v>13.3</v>
      </c>
      <c r="J1116" s="1">
        <v>7.6</v>
      </c>
      <c r="K1116" s="3">
        <v>3085</v>
      </c>
      <c r="L1116" s="2">
        <f>N1116/((1824.17)*(1-EXP(-(0.023514)*I1116))^(1.69151))</f>
        <v>0.63333688258268883</v>
      </c>
      <c r="N1116" s="1">
        <v>125</v>
      </c>
      <c r="O1116" s="1">
        <v>49</v>
      </c>
      <c r="Q1116" s="1">
        <v>10</v>
      </c>
      <c r="R1116" s="1">
        <v>3.75</v>
      </c>
      <c r="S1116" s="1">
        <v>10</v>
      </c>
      <c r="AJ1116" s="1" t="s">
        <v>703</v>
      </c>
      <c r="AK1116" s="19">
        <v>50</v>
      </c>
      <c r="AL1116" s="19">
        <v>27</v>
      </c>
      <c r="AN1116" s="3">
        <v>1970</v>
      </c>
      <c r="AQ1116">
        <v>80412</v>
      </c>
      <c r="AR1116" s="1" t="s">
        <v>4838</v>
      </c>
    </row>
    <row r="1117" spans="1:44" x14ac:dyDescent="0.25">
      <c r="A1117" s="1">
        <v>1968</v>
      </c>
      <c r="B1117" s="1" t="s">
        <v>1233</v>
      </c>
      <c r="C1117" s="1">
        <v>101</v>
      </c>
      <c r="D1117" s="1" t="s">
        <v>5627</v>
      </c>
      <c r="F1117" s="1" t="s">
        <v>445</v>
      </c>
      <c r="G1117" s="1">
        <v>7</v>
      </c>
      <c r="H1117" s="1">
        <v>40</v>
      </c>
      <c r="I1117" s="1">
        <v>13.5</v>
      </c>
      <c r="J1117" s="1">
        <v>18</v>
      </c>
      <c r="K1117" s="3">
        <v>1340</v>
      </c>
      <c r="L1117" s="2">
        <f>N1117/((1824.17)*(1-EXP(-(0.023514)*I1117))^(1.69151))</f>
        <v>0.90750302410480121</v>
      </c>
      <c r="N1117" s="1">
        <v>183</v>
      </c>
      <c r="O1117" s="1">
        <v>77</v>
      </c>
      <c r="Q1117" s="1">
        <v>11.163</v>
      </c>
      <c r="R1117" s="1">
        <v>3.4769999999999999</v>
      </c>
      <c r="S1117" s="1">
        <v>18.3</v>
      </c>
      <c r="AJ1117" s="1" t="s">
        <v>703</v>
      </c>
      <c r="AK1117" s="19">
        <v>50</v>
      </c>
      <c r="AL1117" s="19">
        <v>27</v>
      </c>
      <c r="AN1117" s="3">
        <v>1970</v>
      </c>
      <c r="AQ1117">
        <v>80412</v>
      </c>
      <c r="AR1117" s="1" t="s">
        <v>4838</v>
      </c>
    </row>
    <row r="1118" spans="1:44" x14ac:dyDescent="0.25">
      <c r="A1118" s="1">
        <v>1969</v>
      </c>
      <c r="B1118" s="1" t="s">
        <v>1233</v>
      </c>
      <c r="C1118" s="1">
        <v>101</v>
      </c>
      <c r="D1118" s="1" t="s">
        <v>5627</v>
      </c>
      <c r="F1118" s="1" t="s">
        <v>445</v>
      </c>
      <c r="G1118" s="1">
        <v>7</v>
      </c>
      <c r="H1118" s="1">
        <v>60</v>
      </c>
      <c r="I1118" s="1">
        <v>19.2</v>
      </c>
      <c r="J1118" s="1">
        <v>17.600000000000001</v>
      </c>
      <c r="K1118" s="3">
        <v>1050</v>
      </c>
      <c r="L1118" s="2">
        <f>N1118/((1824.17)*(1-EXP(-(0.023514)*I1118))^(1.69151))</f>
        <v>0.8539666283526004</v>
      </c>
      <c r="N1118" s="1">
        <v>281</v>
      </c>
      <c r="O1118" s="1">
        <v>126.7</v>
      </c>
      <c r="Q1118" s="1">
        <v>6.1820000000000004</v>
      </c>
      <c r="R1118" s="1">
        <v>5.0579999999999998</v>
      </c>
      <c r="S1118" s="1">
        <v>36.53</v>
      </c>
      <c r="AJ1118" s="1" t="s">
        <v>703</v>
      </c>
      <c r="AK1118" s="19">
        <v>50</v>
      </c>
      <c r="AL1118" s="19">
        <v>27</v>
      </c>
      <c r="AN1118" s="3">
        <v>1970</v>
      </c>
      <c r="AQ1118">
        <v>80412</v>
      </c>
      <c r="AR1118" s="1" t="s">
        <v>4838</v>
      </c>
    </row>
    <row r="1119" spans="1:44" x14ac:dyDescent="0.25">
      <c r="A1119" s="1">
        <v>1970</v>
      </c>
      <c r="B1119" s="1" t="s">
        <v>1233</v>
      </c>
      <c r="C1119" s="1">
        <v>101</v>
      </c>
      <c r="D1119" s="1" t="s">
        <v>5627</v>
      </c>
      <c r="F1119" s="1" t="s">
        <v>445</v>
      </c>
      <c r="G1119" s="1">
        <v>7</v>
      </c>
      <c r="H1119" s="1">
        <v>100</v>
      </c>
      <c r="I1119" s="1">
        <v>24.7</v>
      </c>
      <c r="J1119" s="1">
        <v>33.4</v>
      </c>
      <c r="K1119" s="3">
        <v>268</v>
      </c>
      <c r="L1119" s="2">
        <f>N1119/((1824.17)*(1-EXP(-(0.023514)*I1119))^(1.69151))</f>
        <v>0.67996571929671623</v>
      </c>
      <c r="N1119" s="1">
        <v>310</v>
      </c>
      <c r="O1119" s="1">
        <v>156.30000000000001</v>
      </c>
      <c r="Q1119" s="1">
        <v>9.61</v>
      </c>
      <c r="R1119" s="1">
        <v>2.79</v>
      </c>
      <c r="S1119" s="1">
        <v>62</v>
      </c>
      <c r="AJ1119" s="1" t="s">
        <v>703</v>
      </c>
      <c r="AK1119" s="19">
        <v>50</v>
      </c>
      <c r="AL1119" s="19">
        <v>27</v>
      </c>
      <c r="AN1119" s="3">
        <v>1970</v>
      </c>
      <c r="AQ1119">
        <v>80412</v>
      </c>
      <c r="AR1119" s="1" t="s">
        <v>4838</v>
      </c>
    </row>
    <row r="1120" spans="1:44" x14ac:dyDescent="0.25">
      <c r="A1120" s="1">
        <v>1971</v>
      </c>
      <c r="B1120" s="1" t="s">
        <v>1233</v>
      </c>
      <c r="C1120" s="1">
        <v>101</v>
      </c>
      <c r="D1120" s="1" t="s">
        <v>5627</v>
      </c>
      <c r="F1120" s="1" t="s">
        <v>445</v>
      </c>
      <c r="G1120" s="1">
        <v>8</v>
      </c>
      <c r="H1120" s="1">
        <v>80</v>
      </c>
      <c r="I1120" s="1">
        <v>17.5</v>
      </c>
      <c r="J1120" s="1">
        <v>23.4</v>
      </c>
      <c r="K1120" s="3">
        <v>620</v>
      </c>
      <c r="L1120" s="2">
        <f>N1120/((1668.67)*(1-EXP(-(0.022864)*I1120))^(1.61028))</f>
        <v>0.75465306636656893</v>
      </c>
      <c r="N1120" s="1">
        <v>211</v>
      </c>
      <c r="O1120" s="1">
        <v>100.9</v>
      </c>
      <c r="Q1120" s="1">
        <v>18.356999999999999</v>
      </c>
      <c r="R1120" s="1">
        <v>4.8529999999999998</v>
      </c>
      <c r="AJ1120" s="1" t="s">
        <v>703</v>
      </c>
      <c r="AK1120" s="19">
        <v>50</v>
      </c>
      <c r="AL1120" s="19">
        <v>27</v>
      </c>
      <c r="AN1120" s="3">
        <v>1970</v>
      </c>
      <c r="AQ1120">
        <v>80412</v>
      </c>
      <c r="AR1120" s="1" t="s">
        <v>4838</v>
      </c>
    </row>
    <row r="1121" spans="1:44" x14ac:dyDescent="0.25">
      <c r="A1121" s="1">
        <v>1972</v>
      </c>
      <c r="B1121" s="1" t="s">
        <v>1233</v>
      </c>
      <c r="C1121" s="1">
        <v>101</v>
      </c>
      <c r="D1121" s="1" t="s">
        <v>5627</v>
      </c>
      <c r="F1121" s="1" t="s">
        <v>445</v>
      </c>
      <c r="G1121" s="1">
        <v>8</v>
      </c>
      <c r="H1121" s="1">
        <v>105</v>
      </c>
      <c r="I1121" s="1">
        <v>22</v>
      </c>
      <c r="J1121" s="1">
        <v>27.2</v>
      </c>
      <c r="K1121" s="3">
        <v>852</v>
      </c>
      <c r="L1121" s="2">
        <f>N1121/((1668.67)*(1-EXP(-(0.022864)*I1121))^(1.61028))</f>
        <v>0.92156330181499857</v>
      </c>
      <c r="N1121" s="1">
        <v>345</v>
      </c>
      <c r="O1121" s="1">
        <v>176.2</v>
      </c>
      <c r="Q1121" s="1">
        <v>8.9700000000000006</v>
      </c>
      <c r="R1121" s="1">
        <v>4.83</v>
      </c>
      <c r="S1121" s="1">
        <v>51.75</v>
      </c>
      <c r="AJ1121" s="1" t="s">
        <v>703</v>
      </c>
      <c r="AK1121" s="19">
        <v>50</v>
      </c>
      <c r="AL1121" s="19">
        <v>27</v>
      </c>
      <c r="AN1121" s="3">
        <v>1970</v>
      </c>
      <c r="AQ1121">
        <v>80412</v>
      </c>
      <c r="AR1121" s="1" t="s">
        <v>4838</v>
      </c>
    </row>
    <row r="1122" spans="1:44" x14ac:dyDescent="0.25">
      <c r="A1122" s="1">
        <v>1973</v>
      </c>
      <c r="B1122" s="1" t="s">
        <v>1233</v>
      </c>
      <c r="C1122" s="1">
        <v>101</v>
      </c>
      <c r="D1122" s="1" t="s">
        <v>5627</v>
      </c>
      <c r="F1122" s="1" t="s">
        <v>445</v>
      </c>
      <c r="G1122" s="1">
        <v>5</v>
      </c>
      <c r="H1122" s="1">
        <v>10</v>
      </c>
      <c r="I1122" s="1">
        <v>5</v>
      </c>
      <c r="J1122" s="1">
        <v>4.2</v>
      </c>
      <c r="K1122" s="3">
        <v>8000</v>
      </c>
      <c r="L1122" s="2">
        <f>N1122/((2111.2)*(1-EXP(-(0.024888)*I1122))^(1.82531))</f>
        <v>0.99887288132526231</v>
      </c>
      <c r="N1122" s="1">
        <v>42</v>
      </c>
      <c r="O1122" s="1">
        <v>14.7</v>
      </c>
      <c r="Q1122" s="1">
        <v>2.226</v>
      </c>
      <c r="R1122" s="1">
        <v>2.3940000000000001</v>
      </c>
      <c r="S1122" s="1">
        <v>2.1</v>
      </c>
      <c r="AJ1122" s="1" t="s">
        <v>703</v>
      </c>
      <c r="AK1122" s="19">
        <v>50</v>
      </c>
      <c r="AL1122" s="19">
        <v>27</v>
      </c>
      <c r="AN1122" s="3">
        <v>1970</v>
      </c>
      <c r="AQ1122">
        <v>80412</v>
      </c>
      <c r="AR1122" s="1" t="s">
        <v>4838</v>
      </c>
    </row>
    <row r="1123" spans="1:44" x14ac:dyDescent="0.25">
      <c r="A1123" s="1">
        <v>1974</v>
      </c>
      <c r="B1123" s="1" t="s">
        <v>1233</v>
      </c>
      <c r="C1123" s="1">
        <v>101</v>
      </c>
      <c r="D1123" s="1" t="s">
        <v>5627</v>
      </c>
      <c r="F1123" s="1" t="s">
        <v>445</v>
      </c>
      <c r="G1123" s="1">
        <v>5</v>
      </c>
      <c r="H1123" s="1">
        <v>45</v>
      </c>
      <c r="I1123" s="1">
        <v>19</v>
      </c>
      <c r="J1123" s="1">
        <v>18.8</v>
      </c>
      <c r="K1123" s="3">
        <v>1170</v>
      </c>
      <c r="L1123" s="2">
        <f>N1123/((2111.2)*(1-EXP(-(0.024888)*I1123))^(1.82531))</f>
        <v>0.80742508676182734</v>
      </c>
      <c r="N1123" s="1">
        <v>287</v>
      </c>
      <c r="O1123" s="1">
        <v>122.8</v>
      </c>
      <c r="Q1123" s="1">
        <v>12.054</v>
      </c>
      <c r="R1123" s="1">
        <v>5.1660000000000004</v>
      </c>
      <c r="S1123" s="1">
        <v>17.22</v>
      </c>
      <c r="AJ1123" s="1" t="s">
        <v>703</v>
      </c>
      <c r="AK1123" s="19">
        <v>50</v>
      </c>
      <c r="AL1123" s="19">
        <v>27</v>
      </c>
      <c r="AN1123" s="3">
        <v>1970</v>
      </c>
      <c r="AQ1123">
        <v>80412</v>
      </c>
      <c r="AR1123" s="1" t="s">
        <v>4838</v>
      </c>
    </row>
    <row r="1124" spans="1:44" x14ac:dyDescent="0.25">
      <c r="A1124" s="1">
        <v>1975</v>
      </c>
      <c r="B1124" s="1" t="s">
        <v>1233</v>
      </c>
      <c r="C1124" s="1">
        <v>101</v>
      </c>
      <c r="D1124" s="1" t="s">
        <v>5627</v>
      </c>
      <c r="F1124" s="1" t="s">
        <v>445</v>
      </c>
      <c r="G1124" s="1">
        <v>5</v>
      </c>
      <c r="H1124" s="1">
        <v>60</v>
      </c>
      <c r="I1124" s="1">
        <v>27.8</v>
      </c>
      <c r="J1124" s="1">
        <v>36.700000000000003</v>
      </c>
      <c r="K1124" s="3">
        <v>348</v>
      </c>
      <c r="L1124" s="2">
        <f>N1124/((2111.2)*(1-EXP(-(0.024888)*I1124))^(1.82531))</f>
        <v>0.76215375984515932</v>
      </c>
      <c r="N1124" s="1">
        <v>453</v>
      </c>
      <c r="O1124" s="1">
        <v>204.3</v>
      </c>
      <c r="Q1124" s="1">
        <v>20.838000000000001</v>
      </c>
      <c r="R1124" s="1">
        <v>6.3419999999999996</v>
      </c>
      <c r="S1124" s="1">
        <v>31.71</v>
      </c>
      <c r="AJ1124" s="1" t="s">
        <v>703</v>
      </c>
      <c r="AK1124" s="19">
        <v>50</v>
      </c>
      <c r="AL1124" s="19">
        <v>27</v>
      </c>
      <c r="AN1124" s="3">
        <v>1970</v>
      </c>
      <c r="AQ1124">
        <v>80412</v>
      </c>
      <c r="AR1124" s="1" t="s">
        <v>4838</v>
      </c>
    </row>
    <row r="1125" spans="1:44" x14ac:dyDescent="0.25">
      <c r="A1125" s="1">
        <v>1976</v>
      </c>
      <c r="B1125" s="1" t="s">
        <v>1233</v>
      </c>
      <c r="C1125" s="1">
        <v>101</v>
      </c>
      <c r="D1125" s="1" t="s">
        <v>5627</v>
      </c>
      <c r="F1125" s="1" t="s">
        <v>445</v>
      </c>
      <c r="G1125" s="1">
        <v>6</v>
      </c>
      <c r="H1125" s="1">
        <v>70</v>
      </c>
      <c r="I1125" s="1">
        <v>23</v>
      </c>
      <c r="J1125" s="1">
        <v>26</v>
      </c>
      <c r="K1125" s="3">
        <v>552</v>
      </c>
      <c r="L1125" s="2">
        <f>N1125/((1963.5)*(1-EXP(-(0.024337)*I1125))^(1.76926))</f>
        <v>0.68618890766803442</v>
      </c>
      <c r="N1125" s="1">
        <v>301</v>
      </c>
      <c r="O1125" s="1">
        <v>139.9</v>
      </c>
      <c r="Q1125" s="1">
        <v>12.340999999999999</v>
      </c>
      <c r="R1125" s="1">
        <v>5.7190000000000003</v>
      </c>
      <c r="S1125" s="1">
        <v>30.1</v>
      </c>
      <c r="AJ1125" s="1" t="s">
        <v>703</v>
      </c>
      <c r="AK1125" s="19">
        <v>50</v>
      </c>
      <c r="AL1125" s="19">
        <v>27</v>
      </c>
      <c r="AN1125" s="3">
        <v>1970</v>
      </c>
      <c r="AQ1125">
        <v>80412</v>
      </c>
      <c r="AR1125" s="1" t="s">
        <v>4838</v>
      </c>
    </row>
    <row r="1126" spans="1:44" x14ac:dyDescent="0.25">
      <c r="A1126" s="1">
        <v>1977</v>
      </c>
      <c r="B1126" s="1" t="s">
        <v>1233</v>
      </c>
      <c r="C1126" s="1">
        <v>101</v>
      </c>
      <c r="D1126" s="1" t="s">
        <v>5627</v>
      </c>
      <c r="F1126" s="1" t="s">
        <v>445</v>
      </c>
      <c r="G1126" s="1">
        <v>6</v>
      </c>
      <c r="H1126" s="1">
        <v>75</v>
      </c>
      <c r="I1126" s="1">
        <v>24.9</v>
      </c>
      <c r="J1126" s="1">
        <v>24.2</v>
      </c>
      <c r="K1126" s="3">
        <v>438</v>
      </c>
      <c r="L1126" s="2">
        <f>N1126/((1963.5)*(1-EXP(-(0.024337)*I1126))^(1.76926))</f>
        <v>0.78318089352971554</v>
      </c>
      <c r="N1126" s="1">
        <v>381</v>
      </c>
      <c r="O1126" s="1">
        <v>179.6</v>
      </c>
      <c r="Q1126" s="1">
        <v>7.62</v>
      </c>
      <c r="R1126" s="1">
        <v>3.81</v>
      </c>
      <c r="S1126" s="1">
        <v>34.29</v>
      </c>
      <c r="AJ1126" s="1" t="s">
        <v>703</v>
      </c>
      <c r="AK1126" s="19">
        <v>50</v>
      </c>
      <c r="AL1126" s="19">
        <v>27</v>
      </c>
      <c r="AN1126" s="3">
        <v>1970</v>
      </c>
      <c r="AQ1126">
        <v>80412</v>
      </c>
      <c r="AR1126" s="1" t="s">
        <v>4838</v>
      </c>
    </row>
    <row r="1127" spans="1:44" x14ac:dyDescent="0.25">
      <c r="A1127" s="1">
        <v>1978</v>
      </c>
      <c r="B1127" s="1" t="s">
        <v>1233</v>
      </c>
      <c r="C1127" s="1">
        <v>101</v>
      </c>
      <c r="D1127" s="1" t="s">
        <v>5869</v>
      </c>
      <c r="F1127" s="1" t="s">
        <v>445</v>
      </c>
      <c r="G1127" s="1">
        <v>5</v>
      </c>
      <c r="H1127" s="1">
        <v>78</v>
      </c>
      <c r="I1127" s="1">
        <v>30.2</v>
      </c>
      <c r="J1127" s="1">
        <v>33.700000000000003</v>
      </c>
      <c r="K1127" s="3">
        <v>1082</v>
      </c>
      <c r="L1127" s="2">
        <f>N1127/((2111.2)*(1-EXP(-(0.024888)*I1127))^(1.82531))</f>
        <v>0.62221122374252691</v>
      </c>
      <c r="N1127" s="1">
        <v>410</v>
      </c>
      <c r="O1127" s="1">
        <v>195.1</v>
      </c>
      <c r="Q1127" s="1">
        <v>6.56</v>
      </c>
      <c r="R1127" s="1">
        <v>1.64</v>
      </c>
      <c r="S1127" s="1">
        <v>36.9</v>
      </c>
      <c r="AJ1127" s="1" t="s">
        <v>703</v>
      </c>
      <c r="AK1127" s="19">
        <v>50</v>
      </c>
      <c r="AL1127" s="19">
        <v>27</v>
      </c>
      <c r="AN1127" s="3">
        <v>1970</v>
      </c>
      <c r="AQ1127">
        <v>80412</v>
      </c>
      <c r="AR1127" s="1" t="s">
        <v>4838</v>
      </c>
    </row>
    <row r="1128" spans="1:44" x14ac:dyDescent="0.25">
      <c r="A1128" s="1">
        <v>1979</v>
      </c>
      <c r="B1128" s="1" t="s">
        <v>1233</v>
      </c>
      <c r="C1128" s="1">
        <v>101</v>
      </c>
      <c r="D1128" s="1" t="s">
        <v>6125</v>
      </c>
      <c r="F1128" s="1" t="s">
        <v>445</v>
      </c>
      <c r="G1128" s="1">
        <v>5</v>
      </c>
      <c r="H1128" s="1">
        <v>40</v>
      </c>
      <c r="I1128" s="1">
        <v>19.5</v>
      </c>
      <c r="J1128" s="1">
        <v>20.7</v>
      </c>
      <c r="K1128" s="3">
        <v>1565</v>
      </c>
      <c r="L1128" s="2">
        <f>N1128/((2111.2)*(1-EXP(-(0.024888)*I1128))^(1.82531))</f>
        <v>0.44464439675449158</v>
      </c>
      <c r="N1128" s="1">
        <v>164</v>
      </c>
      <c r="O1128" s="1">
        <v>68.900000000000006</v>
      </c>
      <c r="Q1128" s="1">
        <v>8.0359999999999996</v>
      </c>
      <c r="R1128" s="1">
        <v>3.444</v>
      </c>
      <c r="S1128" s="1">
        <v>11.48</v>
      </c>
      <c r="AJ1128" s="1" t="s">
        <v>703</v>
      </c>
      <c r="AK1128" s="19">
        <v>50</v>
      </c>
      <c r="AL1128" s="19">
        <v>27</v>
      </c>
      <c r="AN1128" s="3">
        <v>1970</v>
      </c>
      <c r="AQ1128">
        <v>80412</v>
      </c>
      <c r="AR1128" s="1" t="s">
        <v>4838</v>
      </c>
    </row>
    <row r="1129" spans="1:44" x14ac:dyDescent="0.25">
      <c r="A1129" s="1">
        <v>1980</v>
      </c>
      <c r="B1129" s="1" t="s">
        <v>1233</v>
      </c>
      <c r="C1129" s="1">
        <v>101</v>
      </c>
      <c r="D1129" s="1" t="s">
        <v>6187</v>
      </c>
      <c r="F1129" s="1" t="s">
        <v>445</v>
      </c>
      <c r="G1129" s="1">
        <v>6</v>
      </c>
      <c r="H1129" s="1">
        <v>110</v>
      </c>
      <c r="I1129" s="1">
        <v>31.5</v>
      </c>
      <c r="J1129" s="1">
        <v>38.5</v>
      </c>
      <c r="K1129" s="3">
        <v>273</v>
      </c>
      <c r="L1129" s="2">
        <f>N1129/((1963.5)*(1-EXP(-(0.024337)*I1129))^(1.76926))</f>
        <v>0.34760926944975185</v>
      </c>
      <c r="N1129" s="1">
        <v>226</v>
      </c>
      <c r="O1129" s="1">
        <v>117.1</v>
      </c>
      <c r="Q1129" s="1">
        <v>7.2320000000000002</v>
      </c>
      <c r="R1129" s="1">
        <v>1.8080000000000001</v>
      </c>
      <c r="S1129" s="1">
        <v>22.6</v>
      </c>
      <c r="AJ1129" s="1" t="s">
        <v>703</v>
      </c>
      <c r="AK1129" s="19">
        <v>50</v>
      </c>
      <c r="AL1129" s="19">
        <v>27</v>
      </c>
      <c r="AN1129" s="3">
        <v>1970</v>
      </c>
      <c r="AQ1129">
        <v>80412</v>
      </c>
      <c r="AR1129" s="1" t="s">
        <v>4838</v>
      </c>
    </row>
    <row r="1130" spans="1:44" x14ac:dyDescent="0.25">
      <c r="A1130" s="1">
        <v>1981</v>
      </c>
      <c r="B1130" s="1" t="s">
        <v>1233</v>
      </c>
      <c r="C1130" s="1">
        <v>101</v>
      </c>
      <c r="D1130" s="1" t="s">
        <v>6125</v>
      </c>
      <c r="F1130" s="1" t="s">
        <v>445</v>
      </c>
      <c r="G1130" s="1">
        <v>6</v>
      </c>
      <c r="H1130" s="1">
        <v>73</v>
      </c>
      <c r="I1130" s="1">
        <v>24.3</v>
      </c>
      <c r="J1130" s="1">
        <v>31.3</v>
      </c>
      <c r="K1130" s="3">
        <v>610</v>
      </c>
      <c r="L1130" s="2">
        <f>N1130/((1963.5)*(1-EXP(-(0.024337)*I1130))^(1.76926))</f>
        <v>0.58126746491257109</v>
      </c>
      <c r="N1130" s="1">
        <v>274</v>
      </c>
      <c r="O1130" s="1">
        <v>128.69999999999999</v>
      </c>
      <c r="Q1130" s="1">
        <v>6.3019999999999996</v>
      </c>
      <c r="R1130" s="1">
        <v>1.9179999999999999</v>
      </c>
      <c r="S1130" s="1">
        <v>24.66</v>
      </c>
      <c r="AJ1130" s="1" t="s">
        <v>703</v>
      </c>
      <c r="AK1130" s="19">
        <v>50</v>
      </c>
      <c r="AL1130" s="19">
        <v>27</v>
      </c>
      <c r="AN1130" s="3">
        <v>1970</v>
      </c>
      <c r="AQ1130">
        <v>80412</v>
      </c>
      <c r="AR1130" s="1" t="s">
        <v>4838</v>
      </c>
    </row>
    <row r="1131" spans="1:44" x14ac:dyDescent="0.25">
      <c r="A1131" s="1">
        <v>1982</v>
      </c>
      <c r="B1131" s="1" t="s">
        <v>1233</v>
      </c>
      <c r="C1131" s="1">
        <v>101</v>
      </c>
      <c r="D1131" s="1" t="s">
        <v>6187</v>
      </c>
      <c r="F1131" s="1" t="s">
        <v>445</v>
      </c>
      <c r="G1131" s="1">
        <v>5</v>
      </c>
      <c r="H1131" s="1">
        <v>65</v>
      </c>
      <c r="I1131" s="1">
        <v>25.7</v>
      </c>
      <c r="J1131" s="1">
        <v>36.6</v>
      </c>
      <c r="K1131" s="3">
        <v>432</v>
      </c>
      <c r="L1131" s="2">
        <f>N1131/((2111.2)*(1-EXP(-(0.024888)*I1131))^(1.82531))</f>
        <v>0.45783597746686189</v>
      </c>
      <c r="N1131" s="1">
        <v>246</v>
      </c>
      <c r="O1131" s="1">
        <v>112.7</v>
      </c>
      <c r="Q1131" s="1">
        <v>8.1180000000000003</v>
      </c>
      <c r="R1131" s="1">
        <v>1.722</v>
      </c>
      <c r="S1131" s="1">
        <v>24.6</v>
      </c>
      <c r="AJ1131" s="1" t="s">
        <v>703</v>
      </c>
      <c r="AK1131" s="19">
        <v>50</v>
      </c>
      <c r="AL1131" s="19">
        <v>27</v>
      </c>
      <c r="AN1131" s="3">
        <v>1970</v>
      </c>
      <c r="AQ1131">
        <v>80412</v>
      </c>
      <c r="AR1131" s="1" t="s">
        <v>4838</v>
      </c>
    </row>
    <row r="1132" spans="1:44" x14ac:dyDescent="0.25">
      <c r="A1132" s="1">
        <v>1983</v>
      </c>
      <c r="B1132" s="1" t="s">
        <v>1233</v>
      </c>
      <c r="C1132" s="1">
        <v>101</v>
      </c>
      <c r="D1132" s="1" t="s">
        <v>6387</v>
      </c>
      <c r="F1132" s="1" t="s">
        <v>445</v>
      </c>
      <c r="G1132" s="1">
        <v>6</v>
      </c>
      <c r="H1132" s="1">
        <v>95</v>
      </c>
      <c r="I1132" s="1">
        <v>28.8</v>
      </c>
      <c r="J1132" s="1">
        <v>31.4</v>
      </c>
      <c r="K1132" s="3">
        <v>308</v>
      </c>
      <c r="L1132" s="2">
        <f>N1132/((1963.5)*(1-EXP(-(0.024337)*I1132))^(1.76926))</f>
        <v>0.43842354759476598</v>
      </c>
      <c r="N1132" s="1">
        <v>256</v>
      </c>
      <c r="O1132" s="1">
        <v>127.4</v>
      </c>
      <c r="Q1132" s="1">
        <v>10.24</v>
      </c>
      <c r="R1132" s="1">
        <v>5.12</v>
      </c>
      <c r="S1132" s="1">
        <v>25.6</v>
      </c>
      <c r="AJ1132" s="1" t="s">
        <v>703</v>
      </c>
      <c r="AK1132" s="19">
        <v>50</v>
      </c>
      <c r="AL1132" s="19">
        <v>27</v>
      </c>
      <c r="AN1132" s="3">
        <v>1970</v>
      </c>
      <c r="AQ1132">
        <v>80412</v>
      </c>
      <c r="AR1132" s="1" t="s">
        <v>4838</v>
      </c>
    </row>
    <row r="1133" spans="1:44" x14ac:dyDescent="0.25">
      <c r="A1133" s="1">
        <v>1984</v>
      </c>
      <c r="B1133" s="1" t="s">
        <v>1233</v>
      </c>
      <c r="C1133" s="1">
        <v>101</v>
      </c>
      <c r="D1133" s="1" t="s">
        <v>5863</v>
      </c>
      <c r="F1133" s="1" t="s">
        <v>445</v>
      </c>
      <c r="G1133" s="1">
        <v>4</v>
      </c>
      <c r="H1133" s="1">
        <v>88</v>
      </c>
      <c r="I1133" s="1">
        <v>33.1</v>
      </c>
      <c r="J1133" s="1">
        <v>36</v>
      </c>
      <c r="K1133" s="3">
        <v>533</v>
      </c>
      <c r="L1133" s="2">
        <f>N1133/((2221.29)*(1-EXP(-(0.025785)*I1133))^(1.86783))</f>
        <v>0.35289887052728575</v>
      </c>
      <c r="N1133" s="1">
        <v>278</v>
      </c>
      <c r="O1133" s="1">
        <v>135.9</v>
      </c>
      <c r="Q1133" s="1">
        <v>5.8380000000000001</v>
      </c>
      <c r="R1133" s="1">
        <v>2.5019999999999998</v>
      </c>
      <c r="S1133" s="1">
        <v>25.02</v>
      </c>
      <c r="AJ1133" s="1" t="s">
        <v>703</v>
      </c>
      <c r="AK1133" s="19">
        <v>50</v>
      </c>
      <c r="AL1133" s="19">
        <v>27</v>
      </c>
      <c r="AN1133" s="3">
        <v>1970</v>
      </c>
      <c r="AQ1133">
        <v>80412</v>
      </c>
      <c r="AR1133" s="1" t="s">
        <v>4838</v>
      </c>
    </row>
    <row r="1134" spans="1:44" x14ac:dyDescent="0.25">
      <c r="A1134" s="1">
        <v>1985</v>
      </c>
      <c r="B1134" s="1" t="s">
        <v>1233</v>
      </c>
      <c r="C1134" s="1">
        <v>101</v>
      </c>
      <c r="D1134" s="1" t="s">
        <v>6125</v>
      </c>
      <c r="F1134" s="1" t="s">
        <v>445</v>
      </c>
      <c r="G1134" s="1">
        <v>6</v>
      </c>
      <c r="H1134" s="1">
        <v>86</v>
      </c>
      <c r="I1134" s="1">
        <v>30.5</v>
      </c>
      <c r="J1134" s="1">
        <v>39.700000000000003</v>
      </c>
      <c r="K1134" s="3">
        <v>625</v>
      </c>
      <c r="L1134" s="2">
        <f>N1134/((1963.5)*(1-EXP(-(0.024337)*I1134))^(1.76926))</f>
        <v>0.33878331551569557</v>
      </c>
      <c r="N1134" s="1">
        <v>212</v>
      </c>
      <c r="O1134" s="1">
        <v>102.9</v>
      </c>
      <c r="Q1134" s="1">
        <v>6.36</v>
      </c>
      <c r="R1134" s="1">
        <v>2.12</v>
      </c>
      <c r="S1134" s="1">
        <v>21.2</v>
      </c>
      <c r="AJ1134" s="1" t="s">
        <v>703</v>
      </c>
      <c r="AK1134" s="19">
        <v>50</v>
      </c>
      <c r="AL1134" s="19">
        <v>27</v>
      </c>
      <c r="AN1134" s="3">
        <v>1970</v>
      </c>
      <c r="AQ1134">
        <v>80412</v>
      </c>
      <c r="AR1134" s="1" t="s">
        <v>4838</v>
      </c>
    </row>
    <row r="1135" spans="1:44" x14ac:dyDescent="0.25">
      <c r="A1135" s="1">
        <v>1986</v>
      </c>
      <c r="B1135" s="1" t="s">
        <v>1233</v>
      </c>
      <c r="C1135" s="1">
        <v>101</v>
      </c>
      <c r="D1135" s="1" t="s">
        <v>5627</v>
      </c>
      <c r="F1135" s="1" t="s">
        <v>445</v>
      </c>
      <c r="G1135" s="1">
        <v>6</v>
      </c>
      <c r="H1135" s="1">
        <v>98</v>
      </c>
      <c r="I1135" s="1">
        <v>30.8</v>
      </c>
      <c r="J1135" s="1">
        <v>36.6</v>
      </c>
      <c r="K1135" s="3">
        <v>659</v>
      </c>
      <c r="L1135" s="2">
        <f>N1135/((1963.5)*(1-EXP(-(0.024337)*I1135))^(1.76926))</f>
        <v>0.47385555764894721</v>
      </c>
      <c r="N1135" s="1">
        <v>300</v>
      </c>
      <c r="O1135" s="1">
        <v>150.80000000000001</v>
      </c>
      <c r="Q1135" s="1">
        <v>6.9</v>
      </c>
      <c r="R1135" s="1">
        <v>2.1</v>
      </c>
      <c r="S1135" s="1">
        <v>27</v>
      </c>
      <c r="AJ1135" s="1" t="s">
        <v>703</v>
      </c>
      <c r="AK1135" s="19">
        <v>50</v>
      </c>
      <c r="AL1135" s="19">
        <v>27</v>
      </c>
      <c r="AN1135" s="3">
        <v>1970</v>
      </c>
      <c r="AQ1135">
        <v>80412</v>
      </c>
      <c r="AR1135" s="1" t="s">
        <v>4838</v>
      </c>
    </row>
    <row r="1136" spans="1:44" x14ac:dyDescent="0.25">
      <c r="A1136" s="1">
        <v>1987</v>
      </c>
      <c r="B1136" s="1" t="s">
        <v>1233</v>
      </c>
      <c r="C1136" s="1">
        <v>101</v>
      </c>
      <c r="D1136" s="1" t="s">
        <v>5627</v>
      </c>
      <c r="F1136" s="1" t="s">
        <v>445</v>
      </c>
      <c r="G1136" s="1">
        <v>6</v>
      </c>
      <c r="H1136" s="1">
        <v>101</v>
      </c>
      <c r="I1136" s="1">
        <v>30.8</v>
      </c>
      <c r="J1136" s="1">
        <v>41.4</v>
      </c>
      <c r="K1136" s="3">
        <v>450</v>
      </c>
      <c r="L1136" s="2">
        <f>N1136/((1963.5)*(1-EXP(-(0.024337)*I1136))^(1.76926))</f>
        <v>0.63654596577508582</v>
      </c>
      <c r="N1136" s="1">
        <v>403</v>
      </c>
      <c r="O1136" s="1">
        <v>203.8</v>
      </c>
      <c r="Q1136" s="1">
        <v>7.2539999999999996</v>
      </c>
      <c r="R1136" s="1">
        <v>4.8360000000000003</v>
      </c>
      <c r="S1136" s="1">
        <v>40.299999999999997</v>
      </c>
      <c r="AJ1136" s="1" t="s">
        <v>703</v>
      </c>
      <c r="AK1136" s="19">
        <v>50</v>
      </c>
      <c r="AL1136" s="19">
        <v>27</v>
      </c>
      <c r="AN1136" s="3">
        <v>1970</v>
      </c>
      <c r="AQ1136">
        <v>80412</v>
      </c>
      <c r="AR1136" s="1" t="s">
        <v>4838</v>
      </c>
    </row>
    <row r="1137" spans="1:44" x14ac:dyDescent="0.25">
      <c r="A1137" s="1">
        <v>1988</v>
      </c>
      <c r="B1137" s="1" t="s">
        <v>1233</v>
      </c>
      <c r="C1137" s="1">
        <v>101</v>
      </c>
      <c r="D1137" s="1" t="s">
        <v>6228</v>
      </c>
      <c r="F1137" s="1" t="s">
        <v>445</v>
      </c>
      <c r="G1137" s="1">
        <v>6</v>
      </c>
      <c r="H1137" s="1">
        <v>69</v>
      </c>
      <c r="I1137" s="1">
        <v>22.7</v>
      </c>
      <c r="J1137" s="1">
        <v>24.2</v>
      </c>
      <c r="K1137" s="3">
        <v>838</v>
      </c>
      <c r="L1137" s="2">
        <f>N1137/((1963.5)*(1-EXP(-(0.024337)*I1137))^(1.76926))</f>
        <v>0.9371313883597947</v>
      </c>
      <c r="M1137" s="1">
        <v>35.479999999999997</v>
      </c>
      <c r="N1137" s="1">
        <v>404</v>
      </c>
      <c r="O1137" s="1">
        <v>167.2</v>
      </c>
      <c r="P1137" s="1">
        <v>9.4</v>
      </c>
      <c r="Q1137" s="1">
        <v>8.08</v>
      </c>
      <c r="R1137" s="1">
        <v>4.04</v>
      </c>
      <c r="AJ1137" s="1" t="s">
        <v>703</v>
      </c>
      <c r="AK1137" s="19">
        <v>51</v>
      </c>
      <c r="AL1137" s="19">
        <v>27</v>
      </c>
      <c r="AN1137" s="3">
        <v>1992</v>
      </c>
      <c r="AO1137" s="1">
        <v>5</v>
      </c>
      <c r="AQ1137">
        <v>80412</v>
      </c>
      <c r="AR1137" s="1" t="s">
        <v>5329</v>
      </c>
    </row>
    <row r="1138" spans="1:44" x14ac:dyDescent="0.25">
      <c r="A1138" s="1">
        <v>1989</v>
      </c>
      <c r="B1138" s="1" t="s">
        <v>1233</v>
      </c>
      <c r="C1138" s="1">
        <v>101</v>
      </c>
      <c r="D1138" s="1" t="s">
        <v>5627</v>
      </c>
      <c r="F1138" s="1" t="s">
        <v>445</v>
      </c>
      <c r="G1138" s="1">
        <v>7</v>
      </c>
      <c r="H1138" s="1">
        <v>50</v>
      </c>
      <c r="I1138" s="1">
        <v>17.100000000000001</v>
      </c>
      <c r="J1138" s="1">
        <v>17.5</v>
      </c>
      <c r="K1138" s="3">
        <v>1033</v>
      </c>
      <c r="L1138" s="2">
        <f>N1138/((1824.17)*(1-EXP(-(0.023514)*I1138))^(1.69151))</f>
        <v>0.81079273483855574</v>
      </c>
      <c r="M1138" s="1">
        <v>24.77</v>
      </c>
      <c r="N1138" s="1">
        <v>228</v>
      </c>
      <c r="O1138" s="1">
        <v>92.4</v>
      </c>
      <c r="P1138" s="1">
        <v>8.3699999999999992</v>
      </c>
      <c r="Q1138" s="1">
        <v>9.32</v>
      </c>
      <c r="R1138" s="1">
        <v>5.08</v>
      </c>
      <c r="AJ1138" s="1" t="s">
        <v>703</v>
      </c>
      <c r="AK1138" s="19">
        <v>51</v>
      </c>
      <c r="AL1138" s="19">
        <v>27</v>
      </c>
      <c r="AN1138" s="3">
        <v>1992</v>
      </c>
      <c r="AO1138" s="1">
        <v>5</v>
      </c>
      <c r="AQ1138">
        <v>80412</v>
      </c>
      <c r="AR1138" s="1" t="s">
        <v>4605</v>
      </c>
    </row>
    <row r="1139" spans="1:44" x14ac:dyDescent="0.25">
      <c r="A1139" s="1">
        <v>1990</v>
      </c>
      <c r="B1139" s="1" t="s">
        <v>1233</v>
      </c>
      <c r="C1139" s="1">
        <v>101</v>
      </c>
      <c r="D1139" s="1" t="s">
        <v>5627</v>
      </c>
      <c r="F1139" s="1" t="s">
        <v>445</v>
      </c>
      <c r="G1139" s="1">
        <v>7</v>
      </c>
      <c r="H1139" s="1">
        <v>59</v>
      </c>
      <c r="I1139" s="1">
        <v>18.899999999999999</v>
      </c>
      <c r="J1139" s="1">
        <v>23.2</v>
      </c>
      <c r="K1139" s="3">
        <v>638</v>
      </c>
      <c r="L1139" s="2">
        <f>N1139/((1824.17)*(1-EXP(-(0.023514)*I1139))^(1.69151))</f>
        <v>0.76355510118806069</v>
      </c>
      <c r="M1139" s="1">
        <v>26.96</v>
      </c>
      <c r="N1139" s="1">
        <v>246</v>
      </c>
      <c r="O1139" s="1">
        <v>100.17</v>
      </c>
      <c r="P1139" s="1">
        <v>8.92</v>
      </c>
      <c r="Q1139" s="1">
        <v>7.66</v>
      </c>
      <c r="R1139" s="1">
        <v>3.58</v>
      </c>
      <c r="AJ1139" s="1" t="s">
        <v>703</v>
      </c>
      <c r="AK1139" s="19">
        <v>51</v>
      </c>
      <c r="AL1139" s="19">
        <v>27</v>
      </c>
      <c r="AN1139" s="3">
        <v>1992</v>
      </c>
      <c r="AO1139" s="1">
        <v>5</v>
      </c>
      <c r="AQ1139">
        <v>80412</v>
      </c>
      <c r="AR1139" s="1" t="s">
        <v>4605</v>
      </c>
    </row>
    <row r="1140" spans="1:44" x14ac:dyDescent="0.25">
      <c r="A1140" s="1">
        <v>1991</v>
      </c>
      <c r="B1140" s="1" t="s">
        <v>1233</v>
      </c>
      <c r="C1140" s="1">
        <v>101</v>
      </c>
      <c r="D1140" s="1" t="s">
        <v>5627</v>
      </c>
      <c r="F1140" s="1" t="s">
        <v>445</v>
      </c>
      <c r="G1140" s="1">
        <v>9</v>
      </c>
      <c r="H1140" s="1">
        <v>125</v>
      </c>
      <c r="I1140" s="1">
        <v>20.7</v>
      </c>
      <c r="J1140" s="1">
        <v>24.3</v>
      </c>
      <c r="K1140" s="3">
        <v>594</v>
      </c>
      <c r="L1140" s="2">
        <f>N1140/((1581.94)*(1-EXP(-(0.021301)*I1140))^(1.51716))</f>
        <v>0.84615416844543201</v>
      </c>
      <c r="M1140" s="1">
        <v>27.59</v>
      </c>
      <c r="N1140" s="1">
        <v>280</v>
      </c>
      <c r="O1140" s="1">
        <v>115.29</v>
      </c>
      <c r="P1140" s="1">
        <v>7.56</v>
      </c>
      <c r="Q1140" s="1">
        <v>1.1499999999999999</v>
      </c>
      <c r="R1140" s="1">
        <v>2.4300000000000002</v>
      </c>
      <c r="AJ1140" s="1" t="s">
        <v>703</v>
      </c>
      <c r="AK1140" s="19">
        <v>51</v>
      </c>
      <c r="AL1140" s="19">
        <v>27</v>
      </c>
      <c r="AN1140" s="3">
        <v>1992</v>
      </c>
      <c r="AO1140" s="1">
        <v>5</v>
      </c>
      <c r="AQ1140">
        <v>80412</v>
      </c>
      <c r="AR1140" s="1" t="s">
        <v>4605</v>
      </c>
    </row>
    <row r="1141" spans="1:44" x14ac:dyDescent="0.25">
      <c r="A1141" s="1">
        <v>1992</v>
      </c>
      <c r="B1141" s="1" t="s">
        <v>1233</v>
      </c>
      <c r="C1141" s="1">
        <v>101</v>
      </c>
      <c r="D1141" s="1" t="s">
        <v>5627</v>
      </c>
      <c r="F1141" s="1" t="s">
        <v>445</v>
      </c>
      <c r="G1141" s="1">
        <v>7</v>
      </c>
      <c r="H1141" s="1">
        <v>34</v>
      </c>
      <c r="I1141" s="1">
        <v>12.9</v>
      </c>
      <c r="J1141" s="1">
        <v>11.7</v>
      </c>
      <c r="K1141" s="3">
        <v>3170</v>
      </c>
      <c r="L1141" s="2">
        <f>N1141/((1824.17)*(1-EXP(-(0.023514)*I1141))^(1.69151))</f>
        <v>1.1066902504001244</v>
      </c>
      <c r="M1141" s="1">
        <v>30.78</v>
      </c>
      <c r="N1141" s="1">
        <v>209</v>
      </c>
      <c r="O1141" s="1">
        <v>81</v>
      </c>
      <c r="Q1141" s="1">
        <v>8.32</v>
      </c>
      <c r="R1141" s="1">
        <v>5.6159999999999997</v>
      </c>
      <c r="AJ1141" s="1" t="s">
        <v>703</v>
      </c>
      <c r="AK1141" s="19">
        <v>51</v>
      </c>
      <c r="AL1141" s="19">
        <v>27</v>
      </c>
      <c r="AN1141" s="3">
        <v>1992</v>
      </c>
      <c r="AO1141" s="1">
        <v>5</v>
      </c>
      <c r="AQ1141">
        <v>80412</v>
      </c>
      <c r="AR1141" s="1" t="s">
        <v>4605</v>
      </c>
    </row>
    <row r="1142" spans="1:44" x14ac:dyDescent="0.25">
      <c r="A1142" s="1">
        <v>1993</v>
      </c>
      <c r="B1142" s="1" t="s">
        <v>1233</v>
      </c>
      <c r="C1142" s="1">
        <v>101</v>
      </c>
      <c r="D1142" s="1" t="s">
        <v>5627</v>
      </c>
      <c r="F1142" s="1" t="s">
        <v>445</v>
      </c>
      <c r="G1142" s="1">
        <v>6</v>
      </c>
      <c r="H1142" s="1">
        <v>55</v>
      </c>
      <c r="I1142" s="1">
        <v>19.7</v>
      </c>
      <c r="J1142" s="1">
        <v>20</v>
      </c>
      <c r="K1142" s="3">
        <v>1220</v>
      </c>
      <c r="L1142" s="2">
        <f>N1142/((1963.5)*(1-EXP(-(0.024337)*I1142))^(1.76926))</f>
        <v>1.0087413677405761</v>
      </c>
      <c r="M1142" s="1">
        <v>36.229999999999997</v>
      </c>
      <c r="N1142" s="1">
        <v>359</v>
      </c>
      <c r="O1142" s="1">
        <v>154</v>
      </c>
      <c r="Q1142" s="1">
        <v>10.95</v>
      </c>
      <c r="R1142" s="1">
        <v>6.9349999999999996</v>
      </c>
      <c r="AJ1142" s="1" t="s">
        <v>703</v>
      </c>
      <c r="AK1142" s="19">
        <v>51</v>
      </c>
      <c r="AL1142" s="19">
        <v>27</v>
      </c>
      <c r="AN1142" s="3">
        <v>1992</v>
      </c>
      <c r="AO1142" s="1">
        <v>5</v>
      </c>
      <c r="AQ1142">
        <v>80412</v>
      </c>
      <c r="AR1142" s="1" t="s">
        <v>4605</v>
      </c>
    </row>
    <row r="1143" spans="1:44" x14ac:dyDescent="0.25">
      <c r="A1143" s="1">
        <v>1994</v>
      </c>
      <c r="B1143" s="1" t="s">
        <v>1233</v>
      </c>
      <c r="C1143" s="1">
        <v>101</v>
      </c>
      <c r="D1143" s="1" t="s">
        <v>5627</v>
      </c>
      <c r="F1143" s="1" t="s">
        <v>445</v>
      </c>
      <c r="G1143" s="1">
        <v>7</v>
      </c>
      <c r="H1143" s="1">
        <v>41</v>
      </c>
      <c r="I1143" s="1">
        <v>14.9</v>
      </c>
      <c r="J1143" s="1">
        <v>16.100000000000001</v>
      </c>
      <c r="K1143" s="3">
        <v>1727</v>
      </c>
      <c r="L1143" s="2">
        <f>N1143/((1824.17)*(1-EXP(-(0.023514)*I1143))^(1.69151))</f>
        <v>1.1331496098714815</v>
      </c>
      <c r="M1143" s="1">
        <v>34.869999999999997</v>
      </c>
      <c r="N1143" s="1">
        <v>263</v>
      </c>
      <c r="O1143" s="1">
        <v>105</v>
      </c>
      <c r="P1143" s="1">
        <v>11.41</v>
      </c>
      <c r="Q1143" s="1">
        <v>9.2200000000000006</v>
      </c>
      <c r="R1143" s="1">
        <v>6.0490000000000004</v>
      </c>
      <c r="AJ1143" s="1" t="s">
        <v>703</v>
      </c>
      <c r="AK1143" s="19">
        <v>51</v>
      </c>
      <c r="AL1143" s="19">
        <v>27</v>
      </c>
      <c r="AN1143" s="3">
        <v>1992</v>
      </c>
      <c r="AO1143" s="1">
        <v>5</v>
      </c>
      <c r="AQ1143">
        <v>80412</v>
      </c>
      <c r="AR1143" s="1" t="s">
        <v>4605</v>
      </c>
    </row>
    <row r="1144" spans="1:44" x14ac:dyDescent="0.25">
      <c r="A1144" s="1">
        <v>1995</v>
      </c>
      <c r="B1144" s="1" t="s">
        <v>1233</v>
      </c>
      <c r="C1144" s="1">
        <v>101</v>
      </c>
      <c r="D1144" s="1" t="s">
        <v>5627</v>
      </c>
      <c r="F1144" s="1" t="s">
        <v>445</v>
      </c>
      <c r="G1144" s="1">
        <v>5</v>
      </c>
      <c r="H1144" s="1">
        <v>65</v>
      </c>
      <c r="I1144" s="1">
        <v>24.8</v>
      </c>
      <c r="J1144" s="1">
        <v>30.7</v>
      </c>
      <c r="K1144" s="3">
        <v>435</v>
      </c>
      <c r="L1144" s="2">
        <f>N1144/((2111.2)*(1-EXP(-(0.024888)*I1144))^(1.82531))</f>
        <v>0.71182255336079825</v>
      </c>
      <c r="M1144" s="1">
        <v>32.229999999999997</v>
      </c>
      <c r="N1144" s="1">
        <v>365</v>
      </c>
      <c r="O1144" s="1">
        <v>151.01</v>
      </c>
      <c r="P1144" s="1">
        <v>8.7799999999999994</v>
      </c>
      <c r="Q1144" s="1">
        <v>12.52</v>
      </c>
      <c r="R1144" s="1">
        <v>6</v>
      </c>
      <c r="AJ1144" s="1" t="s">
        <v>703</v>
      </c>
      <c r="AK1144" s="19">
        <v>51</v>
      </c>
      <c r="AL1144" s="19">
        <v>27</v>
      </c>
      <c r="AN1144" s="3">
        <v>1992</v>
      </c>
      <c r="AO1144" s="1">
        <v>5</v>
      </c>
      <c r="AQ1144">
        <v>80412</v>
      </c>
      <c r="AR1144" s="1" t="s">
        <v>4605</v>
      </c>
    </row>
    <row r="1145" spans="1:44" x14ac:dyDescent="0.25">
      <c r="A1145" s="1">
        <v>1996</v>
      </c>
      <c r="B1145" s="1" t="s">
        <v>1233</v>
      </c>
      <c r="C1145" s="1">
        <v>101</v>
      </c>
      <c r="D1145" s="1" t="s">
        <v>5627</v>
      </c>
      <c r="F1145" s="1" t="s">
        <v>445</v>
      </c>
      <c r="G1145" s="1">
        <v>7</v>
      </c>
      <c r="H1145" s="1">
        <v>91</v>
      </c>
      <c r="I1145" s="1">
        <v>24.1</v>
      </c>
      <c r="J1145" s="1">
        <v>33.700000000000003</v>
      </c>
      <c r="K1145" s="3">
        <v>232</v>
      </c>
      <c r="L1145" s="2">
        <f>N1145/((1824.17)*(1-EXP(-(0.023514)*I1145))^(1.69151))</f>
        <v>0.5259254426253146</v>
      </c>
      <c r="M1145" s="1">
        <v>20.6</v>
      </c>
      <c r="N1145" s="1">
        <v>232.5</v>
      </c>
      <c r="O1145" s="1">
        <v>96.89</v>
      </c>
      <c r="P1145" s="1">
        <v>4.4000000000000004</v>
      </c>
      <c r="Q1145" s="1">
        <v>5.23</v>
      </c>
      <c r="R1145" s="1">
        <v>2.12</v>
      </c>
      <c r="AJ1145" s="1" t="s">
        <v>703</v>
      </c>
      <c r="AK1145" s="19">
        <v>51</v>
      </c>
      <c r="AL1145" s="19">
        <v>27</v>
      </c>
      <c r="AN1145" s="3">
        <v>1992</v>
      </c>
      <c r="AO1145" s="1">
        <v>5</v>
      </c>
      <c r="AQ1145">
        <v>80412</v>
      </c>
      <c r="AR1145" s="1" t="s">
        <v>4605</v>
      </c>
    </row>
    <row r="1146" spans="1:44" x14ac:dyDescent="0.25">
      <c r="A1146" s="1">
        <v>1997</v>
      </c>
      <c r="B1146" s="1" t="s">
        <v>1233</v>
      </c>
      <c r="C1146" s="1">
        <v>101</v>
      </c>
      <c r="D1146" s="1" t="s">
        <v>6381</v>
      </c>
      <c r="F1146" s="1" t="s">
        <v>445</v>
      </c>
      <c r="G1146" s="1">
        <v>8</v>
      </c>
      <c r="H1146" s="1">
        <v>83</v>
      </c>
      <c r="I1146" s="1">
        <v>20.100000000000001</v>
      </c>
      <c r="J1146" s="1">
        <v>25.6</v>
      </c>
      <c r="K1146" s="3">
        <v>890</v>
      </c>
      <c r="L1146" s="2">
        <f>N1146/((1668.67)*(1-EXP(-(0.022864)*I1146))^(1.61028))</f>
        <v>0.99917610926724409</v>
      </c>
      <c r="M1146" s="1">
        <v>38.130000000000003</v>
      </c>
      <c r="N1146" s="1">
        <v>334</v>
      </c>
      <c r="O1146" s="1">
        <v>156</v>
      </c>
      <c r="Q1146" s="1">
        <v>13.36</v>
      </c>
      <c r="R1146" s="1">
        <v>5.3440000000000003</v>
      </c>
      <c r="AJ1146" s="1" t="s">
        <v>703</v>
      </c>
      <c r="AK1146" s="19">
        <v>51</v>
      </c>
      <c r="AL1146" s="19">
        <v>27</v>
      </c>
      <c r="AN1146" s="3">
        <v>1992</v>
      </c>
      <c r="AO1146" s="1">
        <v>5</v>
      </c>
      <c r="AQ1146">
        <v>80412</v>
      </c>
      <c r="AR1146" s="1" t="s">
        <v>4605</v>
      </c>
    </row>
    <row r="1147" spans="1:44" x14ac:dyDescent="0.25">
      <c r="A1147" s="1">
        <v>1998</v>
      </c>
      <c r="B1147" s="1" t="s">
        <v>1233</v>
      </c>
      <c r="C1147" s="1">
        <v>101</v>
      </c>
      <c r="D1147" s="1" t="s">
        <v>5627</v>
      </c>
      <c r="F1147" s="1" t="s">
        <v>445</v>
      </c>
      <c r="G1147" s="1">
        <v>6</v>
      </c>
      <c r="H1147" s="1">
        <v>32</v>
      </c>
      <c r="I1147" s="1">
        <v>12.2</v>
      </c>
      <c r="J1147" s="1">
        <v>12.6</v>
      </c>
      <c r="K1147" s="3">
        <v>1778</v>
      </c>
      <c r="L1147" s="2">
        <f>N1147/((1963.5)*(1-EXP(-(0.024337)*I1147))^(1.76926))</f>
        <v>0.77832037607388149</v>
      </c>
      <c r="M1147" s="1">
        <v>20.41</v>
      </c>
      <c r="N1147" s="1">
        <v>138</v>
      </c>
      <c r="O1147" s="1">
        <v>53</v>
      </c>
      <c r="Q1147" s="1">
        <v>4.1399999999999997</v>
      </c>
      <c r="R1147" s="1">
        <v>2.8980000000000001</v>
      </c>
      <c r="AJ1147" s="1" t="s">
        <v>703</v>
      </c>
      <c r="AK1147" s="19">
        <v>51</v>
      </c>
      <c r="AL1147" s="19">
        <v>27</v>
      </c>
      <c r="AN1147" s="3">
        <v>1992</v>
      </c>
      <c r="AO1147" s="1">
        <v>5</v>
      </c>
      <c r="AQ1147">
        <v>80412</v>
      </c>
      <c r="AR1147" s="1" t="s">
        <v>4605</v>
      </c>
    </row>
    <row r="1148" spans="1:44" x14ac:dyDescent="0.25">
      <c r="A1148" s="1">
        <v>1999</v>
      </c>
      <c r="B1148" s="1" t="s">
        <v>1233</v>
      </c>
      <c r="C1148" s="1">
        <v>101</v>
      </c>
      <c r="D1148" s="1" t="s">
        <v>5627</v>
      </c>
      <c r="G1148" s="1">
        <v>6</v>
      </c>
      <c r="H1148" s="1">
        <v>55</v>
      </c>
      <c r="I1148" s="1">
        <v>20.5</v>
      </c>
      <c r="J1148" s="1">
        <v>18.7</v>
      </c>
      <c r="K1148" s="3">
        <v>1053</v>
      </c>
      <c r="L1148" s="2">
        <f>N1148/((1963.5)*(1-EXP(-(0.024337)*I1148))^(1.76926))</f>
        <v>0.80348654722284452</v>
      </c>
      <c r="N1148" s="1">
        <v>302</v>
      </c>
      <c r="O1148" s="1">
        <v>130</v>
      </c>
      <c r="Q1148" s="1">
        <v>6.04</v>
      </c>
      <c r="R1148" s="1">
        <v>3.3220000000000001</v>
      </c>
      <c r="AJ1148" s="1" t="s">
        <v>703</v>
      </c>
      <c r="AK1148" s="19">
        <v>51</v>
      </c>
      <c r="AL1148" s="19">
        <v>27</v>
      </c>
      <c r="AN1148" s="3">
        <v>1992</v>
      </c>
      <c r="AQ1148">
        <v>80412</v>
      </c>
      <c r="AR1148" s="1" t="s">
        <v>4605</v>
      </c>
    </row>
    <row r="1149" spans="1:44" x14ac:dyDescent="0.25">
      <c r="A1149" s="1">
        <v>2000</v>
      </c>
      <c r="B1149" s="1" t="s">
        <v>1233</v>
      </c>
      <c r="C1149" s="1">
        <v>101</v>
      </c>
      <c r="D1149" s="1" t="s">
        <v>5627</v>
      </c>
      <c r="G1149" s="1">
        <v>5</v>
      </c>
      <c r="H1149" s="1">
        <v>34</v>
      </c>
      <c r="I1149" s="1">
        <v>16</v>
      </c>
      <c r="J1149" s="1">
        <v>17.399999999999999</v>
      </c>
      <c r="K1149" s="3">
        <v>945</v>
      </c>
      <c r="L1149" s="2">
        <f>N1149/((2111.2)*(1-EXP(-(0.024888)*I1149))^(1.82531))</f>
        <v>0.57463816563436032</v>
      </c>
      <c r="N1149" s="1">
        <v>159</v>
      </c>
      <c r="O1149" s="1">
        <v>62</v>
      </c>
      <c r="Q1149" s="1">
        <v>9.5399999999999991</v>
      </c>
      <c r="R1149" s="1">
        <v>4.2930000000000001</v>
      </c>
      <c r="AJ1149" s="1" t="s">
        <v>703</v>
      </c>
      <c r="AK1149" s="19">
        <v>51</v>
      </c>
      <c r="AL1149" s="19">
        <v>27</v>
      </c>
      <c r="AN1149" s="3">
        <v>1992</v>
      </c>
      <c r="AQ1149">
        <v>80412</v>
      </c>
      <c r="AR1149" s="1" t="s">
        <v>4605</v>
      </c>
    </row>
    <row r="1150" spans="1:44" x14ac:dyDescent="0.25">
      <c r="A1150" s="1">
        <v>2001</v>
      </c>
      <c r="B1150" s="1" t="s">
        <v>1233</v>
      </c>
      <c r="C1150" s="1">
        <v>101</v>
      </c>
      <c r="D1150" s="1" t="s">
        <v>5627</v>
      </c>
      <c r="F1150" s="1" t="s">
        <v>445</v>
      </c>
      <c r="G1150" s="1">
        <v>7</v>
      </c>
      <c r="H1150" s="1">
        <v>53</v>
      </c>
      <c r="I1150" s="1">
        <v>16.5</v>
      </c>
      <c r="J1150" s="1">
        <v>19.2</v>
      </c>
      <c r="K1150" s="3">
        <v>986</v>
      </c>
      <c r="L1150" s="2">
        <f>N1150/((1824.17)*(1-EXP(-(0.023514)*I1150))^(1.69151))</f>
        <v>0.88162557489131654</v>
      </c>
      <c r="M1150" s="1">
        <v>28.05</v>
      </c>
      <c r="N1150" s="1">
        <v>236</v>
      </c>
      <c r="O1150" s="1">
        <v>96.31</v>
      </c>
      <c r="P1150" s="1">
        <v>8.31</v>
      </c>
      <c r="Q1150" s="1">
        <v>10.64</v>
      </c>
      <c r="R1150" s="1">
        <v>4.16</v>
      </c>
      <c r="AJ1150" s="1" t="s">
        <v>703</v>
      </c>
      <c r="AK1150" s="19">
        <v>51</v>
      </c>
      <c r="AL1150" s="19">
        <v>27</v>
      </c>
      <c r="AN1150" s="3">
        <v>1992</v>
      </c>
      <c r="AO1150" s="1">
        <v>5</v>
      </c>
      <c r="AQ1150">
        <v>80412</v>
      </c>
      <c r="AR1150" s="1" t="s">
        <v>4605</v>
      </c>
    </row>
    <row r="1151" spans="1:44" x14ac:dyDescent="0.25">
      <c r="A1151" s="1">
        <v>2002</v>
      </c>
      <c r="B1151" s="1" t="s">
        <v>1233</v>
      </c>
      <c r="C1151" s="1">
        <v>101</v>
      </c>
      <c r="D1151" s="1" t="s">
        <v>5627</v>
      </c>
      <c r="F1151" s="1" t="s">
        <v>445</v>
      </c>
      <c r="G1151" s="1">
        <v>7</v>
      </c>
      <c r="H1151" s="1">
        <v>58</v>
      </c>
      <c r="I1151" s="1">
        <v>18.3</v>
      </c>
      <c r="J1151" s="1">
        <v>22.1</v>
      </c>
      <c r="K1151" s="3">
        <v>800</v>
      </c>
      <c r="L1151" s="2">
        <f>N1151/((1824.17)*(1-EXP(-(0.023514)*I1151))^(1.69151))</f>
        <v>0.8104738005376102</v>
      </c>
      <c r="M1151" s="1">
        <v>29.02</v>
      </c>
      <c r="N1151" s="1">
        <v>250</v>
      </c>
      <c r="O1151" s="1">
        <v>107</v>
      </c>
      <c r="Q1151" s="1">
        <v>7.5</v>
      </c>
      <c r="R1151" s="1">
        <v>3.75</v>
      </c>
      <c r="AJ1151" s="1" t="s">
        <v>703</v>
      </c>
      <c r="AK1151" s="19">
        <v>51</v>
      </c>
      <c r="AL1151" s="19">
        <v>27</v>
      </c>
      <c r="AN1151" s="3">
        <v>1992</v>
      </c>
      <c r="AO1151" s="1">
        <v>5</v>
      </c>
      <c r="AQ1151">
        <v>80412</v>
      </c>
      <c r="AR1151" s="1" t="s">
        <v>4605</v>
      </c>
    </row>
    <row r="1152" spans="1:44" x14ac:dyDescent="0.25">
      <c r="A1152" s="1">
        <v>2003</v>
      </c>
      <c r="B1152" s="1" t="s">
        <v>1233</v>
      </c>
      <c r="C1152" s="1">
        <v>101</v>
      </c>
      <c r="D1152" s="1" t="s">
        <v>5627</v>
      </c>
      <c r="F1152" s="1" t="s">
        <v>445</v>
      </c>
      <c r="G1152" s="1">
        <v>5</v>
      </c>
      <c r="H1152" s="1">
        <v>33</v>
      </c>
      <c r="I1152" s="1">
        <v>15.7</v>
      </c>
      <c r="J1152" s="1">
        <v>15.4</v>
      </c>
      <c r="K1152" s="3">
        <v>1236</v>
      </c>
      <c r="L1152" s="2">
        <f>N1152/((2111.2)*(1-EXP(-(0.024888)*I1152))^(1.82531))</f>
        <v>0.72117123906051805</v>
      </c>
      <c r="M1152" s="1">
        <v>22.62</v>
      </c>
      <c r="N1152" s="1">
        <v>194</v>
      </c>
      <c r="O1152" s="1">
        <v>76</v>
      </c>
      <c r="R1152" s="1">
        <v>2.3279999999999998</v>
      </c>
      <c r="AJ1152" s="1" t="s">
        <v>703</v>
      </c>
      <c r="AK1152" s="19">
        <v>51</v>
      </c>
      <c r="AL1152" s="19">
        <v>27</v>
      </c>
      <c r="AN1152" s="3">
        <v>1992</v>
      </c>
      <c r="AO1152" s="1">
        <v>12</v>
      </c>
      <c r="AQ1152">
        <v>80412</v>
      </c>
      <c r="AR1152" s="1" t="s">
        <v>4605</v>
      </c>
    </row>
    <row r="1153" spans="1:44" x14ac:dyDescent="0.25">
      <c r="A1153" s="1">
        <v>2004</v>
      </c>
      <c r="B1153" s="1" t="s">
        <v>1233</v>
      </c>
      <c r="C1153" s="1">
        <v>101</v>
      </c>
      <c r="D1153" s="1" t="s">
        <v>5627</v>
      </c>
      <c r="F1153" s="1" t="s">
        <v>445</v>
      </c>
      <c r="G1153" s="1">
        <v>5</v>
      </c>
      <c r="H1153" s="1">
        <v>52</v>
      </c>
      <c r="I1153" s="1">
        <v>22.8</v>
      </c>
      <c r="J1153" s="1">
        <v>23.3</v>
      </c>
      <c r="K1153" s="3">
        <v>750</v>
      </c>
      <c r="L1153" s="2">
        <f>N1153/((2111.2)*(1-EXP(-(0.024888)*I1153))^(1.82531))</f>
        <v>0.71365500060767117</v>
      </c>
      <c r="M1153" s="1">
        <v>30.97</v>
      </c>
      <c r="N1153" s="1">
        <v>327</v>
      </c>
      <c r="O1153" s="1">
        <v>138</v>
      </c>
      <c r="R1153" s="1">
        <v>1.962</v>
      </c>
      <c r="AJ1153" s="1" t="s">
        <v>703</v>
      </c>
      <c r="AK1153" s="19">
        <v>51</v>
      </c>
      <c r="AL1153" s="19">
        <v>27</v>
      </c>
      <c r="AN1153" s="3">
        <v>1992</v>
      </c>
      <c r="AO1153" s="1">
        <v>12</v>
      </c>
      <c r="AQ1153">
        <v>80412</v>
      </c>
      <c r="AR1153" s="1" t="s">
        <v>4604</v>
      </c>
    </row>
    <row r="1154" spans="1:44" x14ac:dyDescent="0.25">
      <c r="A1154" s="1">
        <v>2005</v>
      </c>
      <c r="B1154" s="1" t="s">
        <v>1233</v>
      </c>
      <c r="C1154" s="1">
        <v>101</v>
      </c>
      <c r="D1154" s="1" t="s">
        <v>6385</v>
      </c>
      <c r="F1154" s="1" t="s">
        <v>445</v>
      </c>
      <c r="G1154" s="1">
        <v>4</v>
      </c>
      <c r="H1154" s="1">
        <v>46</v>
      </c>
      <c r="I1154" s="1">
        <v>23.1</v>
      </c>
      <c r="J1154" s="1">
        <v>21.5</v>
      </c>
      <c r="K1154" s="3">
        <v>1054</v>
      </c>
      <c r="L1154" s="2">
        <f>N1154/((2221.29)*(1-EXP(-(0.025785)*I1154))^(1.86783))</f>
        <v>0.8203232114827268</v>
      </c>
      <c r="M1154" s="1">
        <v>36.94</v>
      </c>
      <c r="N1154" s="1">
        <v>408</v>
      </c>
      <c r="O1154" s="1">
        <v>170</v>
      </c>
      <c r="R1154" s="1">
        <v>2.448</v>
      </c>
      <c r="AJ1154" s="1" t="s">
        <v>703</v>
      </c>
      <c r="AK1154" s="19">
        <v>51</v>
      </c>
      <c r="AL1154" s="19">
        <v>27</v>
      </c>
      <c r="AN1154" s="3">
        <v>1992</v>
      </c>
      <c r="AO1154" s="1">
        <v>12</v>
      </c>
      <c r="AQ1154">
        <v>80412</v>
      </c>
      <c r="AR1154" s="1" t="s">
        <v>4605</v>
      </c>
    </row>
    <row r="1155" spans="1:44" x14ac:dyDescent="0.25">
      <c r="A1155" s="1">
        <v>2006</v>
      </c>
      <c r="B1155" s="1" t="s">
        <v>1233</v>
      </c>
      <c r="C1155" s="1">
        <v>101</v>
      </c>
      <c r="D1155" s="1" t="s">
        <v>6385</v>
      </c>
      <c r="F1155" s="1" t="s">
        <v>445</v>
      </c>
      <c r="G1155" s="1">
        <v>5</v>
      </c>
      <c r="H1155" s="1">
        <v>50</v>
      </c>
      <c r="I1155" s="1">
        <v>21.8</v>
      </c>
      <c r="J1155" s="1">
        <v>21.1</v>
      </c>
      <c r="K1155" s="3">
        <v>672</v>
      </c>
      <c r="L1155" s="2">
        <f>N1155/((2111.2)*(1-EXP(-(0.024888)*I1155))^(1.82531))</f>
        <v>0.58238678502891306</v>
      </c>
      <c r="M1155" s="1">
        <v>22.75</v>
      </c>
      <c r="N1155" s="1">
        <v>251</v>
      </c>
      <c r="O1155" s="1">
        <v>106</v>
      </c>
      <c r="R1155" s="1">
        <v>3.5139999999999998</v>
      </c>
      <c r="AJ1155" s="1" t="s">
        <v>703</v>
      </c>
      <c r="AK1155" s="19">
        <v>51</v>
      </c>
      <c r="AL1155" s="19">
        <v>27</v>
      </c>
      <c r="AN1155" s="3">
        <v>1992</v>
      </c>
      <c r="AO1155" s="1">
        <v>12</v>
      </c>
      <c r="AQ1155">
        <v>80412</v>
      </c>
      <c r="AR1155" s="1" t="s">
        <v>4605</v>
      </c>
    </row>
    <row r="1156" spans="1:44" x14ac:dyDescent="0.25">
      <c r="A1156" s="1">
        <v>2007</v>
      </c>
      <c r="B1156" s="1" t="s">
        <v>1233</v>
      </c>
      <c r="C1156" s="1">
        <v>101</v>
      </c>
      <c r="D1156" s="33" t="s">
        <v>851</v>
      </c>
      <c r="G1156" s="1">
        <v>5</v>
      </c>
      <c r="H1156" s="1">
        <v>32</v>
      </c>
      <c r="I1156" s="1">
        <v>14.9</v>
      </c>
      <c r="J1156" s="1">
        <v>14.2</v>
      </c>
      <c r="L1156" s="2">
        <f>N1156/((2111.2)*(1-EXP(-(0.024888)*I1156))^(1.82531))</f>
        <v>0.5870247603451092</v>
      </c>
      <c r="N1156" s="1">
        <v>146</v>
      </c>
      <c r="O1156" s="1">
        <v>57</v>
      </c>
      <c r="R1156" s="1">
        <v>2.774</v>
      </c>
      <c r="AJ1156" s="1" t="s">
        <v>703</v>
      </c>
      <c r="AK1156" s="19">
        <v>51</v>
      </c>
      <c r="AL1156" s="19">
        <v>27</v>
      </c>
      <c r="AN1156" s="3">
        <v>1992</v>
      </c>
      <c r="AQ1156">
        <v>80412</v>
      </c>
      <c r="AR1156" s="1" t="s">
        <v>4605</v>
      </c>
    </row>
    <row r="1157" spans="1:44" x14ac:dyDescent="0.25">
      <c r="A1157" s="1">
        <v>2008</v>
      </c>
      <c r="B1157" s="1" t="s">
        <v>1233</v>
      </c>
      <c r="C1157" s="1">
        <v>101</v>
      </c>
      <c r="D1157" s="1" t="s">
        <v>5627</v>
      </c>
      <c r="F1157" s="1" t="s">
        <v>445</v>
      </c>
      <c r="G1157" s="1">
        <v>9</v>
      </c>
      <c r="H1157" s="1">
        <v>71</v>
      </c>
      <c r="I1157" s="1">
        <v>14.7</v>
      </c>
      <c r="J1157" s="1">
        <v>14.2</v>
      </c>
      <c r="K1157" s="3">
        <v>1303</v>
      </c>
      <c r="L1157" s="2">
        <f>N1157/((1581.94)*(1-EXP(-(0.021301)*I1157))^(1.51716))</f>
        <v>0.74212304995957112</v>
      </c>
      <c r="M1157" s="1">
        <v>20.54</v>
      </c>
      <c r="N1157" s="1">
        <v>160</v>
      </c>
      <c r="O1157" s="1">
        <v>65.56</v>
      </c>
      <c r="P1157" s="1">
        <v>4.93</v>
      </c>
      <c r="Q1157" s="1">
        <v>0.61</v>
      </c>
      <c r="R1157" s="1">
        <v>1.29</v>
      </c>
      <c r="AJ1157" s="1" t="s">
        <v>703</v>
      </c>
      <c r="AK1157" s="19">
        <v>51</v>
      </c>
      <c r="AL1157" s="19">
        <v>27</v>
      </c>
      <c r="AN1157" s="3">
        <v>1992</v>
      </c>
      <c r="AO1157" s="1">
        <v>12</v>
      </c>
      <c r="AQ1157">
        <v>80412</v>
      </c>
      <c r="AR1157" s="1" t="s">
        <v>4605</v>
      </c>
    </row>
    <row r="1158" spans="1:44" x14ac:dyDescent="0.25">
      <c r="A1158" s="1">
        <v>2009</v>
      </c>
      <c r="B1158" s="1" t="s">
        <v>1233</v>
      </c>
      <c r="C1158" s="1">
        <v>101</v>
      </c>
      <c r="D1158" s="1" t="s">
        <v>5627</v>
      </c>
      <c r="F1158" s="1" t="s">
        <v>445</v>
      </c>
      <c r="G1158" s="1">
        <v>7</v>
      </c>
      <c r="H1158" s="1">
        <v>32</v>
      </c>
      <c r="I1158" s="1">
        <v>10.8</v>
      </c>
      <c r="J1158" s="1">
        <v>10.1</v>
      </c>
      <c r="K1158" s="3">
        <v>3736</v>
      </c>
      <c r="L1158" s="2">
        <f>N1158/((1824.17)*(1-EXP(-(0.023514)*I1158))^(1.69151))</f>
        <v>1.2267295392831525</v>
      </c>
      <c r="M1158" s="1">
        <v>29.9</v>
      </c>
      <c r="N1158" s="1">
        <v>178.5</v>
      </c>
      <c r="O1158" s="1">
        <v>71.87</v>
      </c>
      <c r="P1158" s="1">
        <v>8.0299999999999994</v>
      </c>
      <c r="Q1158" s="1">
        <v>1.34</v>
      </c>
      <c r="R1158" s="1">
        <v>2.82</v>
      </c>
      <c r="AJ1158" s="1" t="s">
        <v>703</v>
      </c>
      <c r="AK1158" s="19">
        <v>51</v>
      </c>
      <c r="AL1158" s="19">
        <v>27</v>
      </c>
      <c r="AN1158" s="3">
        <v>1992</v>
      </c>
      <c r="AO1158" s="1">
        <v>4</v>
      </c>
      <c r="AQ1158">
        <v>80412</v>
      </c>
      <c r="AR1158" s="1" t="s">
        <v>4604</v>
      </c>
    </row>
    <row r="1159" spans="1:44" x14ac:dyDescent="0.25">
      <c r="A1159" s="1">
        <v>2010</v>
      </c>
      <c r="B1159" s="1" t="s">
        <v>1233</v>
      </c>
      <c r="C1159" s="1">
        <v>101</v>
      </c>
      <c r="D1159" s="1" t="s">
        <v>5627</v>
      </c>
      <c r="F1159" s="1" t="s">
        <v>445</v>
      </c>
      <c r="G1159" s="1">
        <v>7</v>
      </c>
      <c r="H1159" s="1">
        <v>39</v>
      </c>
      <c r="I1159" s="1">
        <v>12.1</v>
      </c>
      <c r="J1159" s="1">
        <v>13</v>
      </c>
      <c r="K1159" s="3">
        <v>2370</v>
      </c>
      <c r="L1159" s="2">
        <f>N1159/((1824.17)*(1-EXP(-(0.023514)*I1159))^(1.69151))</f>
        <v>1.150813156350722</v>
      </c>
      <c r="M1159" s="1">
        <v>31.35</v>
      </c>
      <c r="N1159" s="1">
        <v>198</v>
      </c>
      <c r="O1159" s="1">
        <v>79.3</v>
      </c>
      <c r="P1159" s="1">
        <v>9.31</v>
      </c>
      <c r="Q1159" s="1">
        <v>1.1000000000000001</v>
      </c>
      <c r="R1159" s="1">
        <v>2.3199999999999998</v>
      </c>
      <c r="AJ1159" s="1" t="s">
        <v>703</v>
      </c>
      <c r="AK1159" s="19">
        <v>51</v>
      </c>
      <c r="AL1159" s="19">
        <v>27</v>
      </c>
      <c r="AN1159" s="3">
        <v>1992</v>
      </c>
      <c r="AO1159" s="1">
        <v>3</v>
      </c>
      <c r="AQ1159">
        <v>80412</v>
      </c>
      <c r="AR1159" s="1" t="s">
        <v>4605</v>
      </c>
    </row>
    <row r="1160" spans="1:44" x14ac:dyDescent="0.25">
      <c r="A1160" s="1">
        <v>2011</v>
      </c>
      <c r="B1160" s="1" t="s">
        <v>1233</v>
      </c>
      <c r="C1160" s="1">
        <v>101</v>
      </c>
      <c r="D1160" s="1" t="s">
        <v>5627</v>
      </c>
      <c r="F1160" s="1" t="s">
        <v>445</v>
      </c>
      <c r="G1160" s="1">
        <v>4</v>
      </c>
      <c r="H1160" s="1">
        <v>41</v>
      </c>
      <c r="I1160" s="1">
        <v>20.100000000000001</v>
      </c>
      <c r="J1160" s="1">
        <v>20.6</v>
      </c>
      <c r="K1160" s="3">
        <v>935</v>
      </c>
      <c r="L1160" s="2">
        <f>N1160/((2221.29)*(1-EXP(-(0.025785)*I1160))^(1.86783))</f>
        <v>0.73983824470737358</v>
      </c>
      <c r="M1160" s="1">
        <v>31.2</v>
      </c>
      <c r="N1160" s="1">
        <v>303</v>
      </c>
      <c r="O1160" s="1">
        <v>122.81</v>
      </c>
      <c r="P1160" s="1">
        <v>12.05</v>
      </c>
      <c r="Q1160" s="1">
        <v>1.76</v>
      </c>
      <c r="R1160" s="1">
        <v>3.7</v>
      </c>
      <c r="AJ1160" s="1" t="s">
        <v>703</v>
      </c>
      <c r="AK1160" s="19">
        <v>51</v>
      </c>
      <c r="AL1160" s="19">
        <v>27</v>
      </c>
      <c r="AN1160" s="3">
        <v>1992</v>
      </c>
      <c r="AO1160" s="1">
        <v>3</v>
      </c>
      <c r="AQ1160">
        <v>80412</v>
      </c>
      <c r="AR1160" s="1" t="s">
        <v>4605</v>
      </c>
    </row>
    <row r="1161" spans="1:44" x14ac:dyDescent="0.25">
      <c r="A1161" s="1">
        <v>2012</v>
      </c>
      <c r="B1161" s="1" t="s">
        <v>1233</v>
      </c>
      <c r="C1161" s="1">
        <v>101</v>
      </c>
      <c r="D1161" s="1" t="s">
        <v>5627</v>
      </c>
      <c r="F1161" s="1" t="s">
        <v>445</v>
      </c>
      <c r="G1161" s="1">
        <v>6</v>
      </c>
      <c r="H1161" s="1">
        <v>87</v>
      </c>
      <c r="I1161" s="1">
        <v>25.5</v>
      </c>
      <c r="J1161" s="1">
        <v>29</v>
      </c>
      <c r="K1161" s="3">
        <v>530</v>
      </c>
      <c r="L1161" s="2">
        <f>N1161/((1963.5)*(1-EXP(-(0.024337)*I1161))^(1.76926))</f>
        <v>0.84736508776053587</v>
      </c>
      <c r="M1161" s="1">
        <v>34.97</v>
      </c>
      <c r="N1161" s="1">
        <v>425</v>
      </c>
      <c r="O1161" s="1">
        <v>176.52</v>
      </c>
      <c r="P1161" s="1">
        <v>8.84</v>
      </c>
      <c r="Q1161" s="1">
        <v>13.21</v>
      </c>
      <c r="R1161" s="1">
        <v>6.36</v>
      </c>
      <c r="AJ1161" s="1" t="s">
        <v>703</v>
      </c>
      <c r="AK1161" s="19">
        <v>51</v>
      </c>
      <c r="AL1161" s="19">
        <v>27</v>
      </c>
      <c r="AN1161" s="3">
        <v>1992</v>
      </c>
      <c r="AO1161" s="1">
        <v>3</v>
      </c>
      <c r="AQ1161">
        <v>80412</v>
      </c>
      <c r="AR1161" s="1" t="s">
        <v>4605</v>
      </c>
    </row>
    <row r="1162" spans="1:44" x14ac:dyDescent="0.25">
      <c r="A1162" s="1">
        <v>2013</v>
      </c>
      <c r="B1162" s="1" t="s">
        <v>1233</v>
      </c>
      <c r="C1162" s="1">
        <v>101</v>
      </c>
      <c r="D1162" s="1" t="s">
        <v>5627</v>
      </c>
      <c r="F1162" s="1" t="s">
        <v>445</v>
      </c>
      <c r="G1162" s="1">
        <v>5</v>
      </c>
      <c r="H1162" s="1">
        <v>58</v>
      </c>
      <c r="I1162" s="1">
        <v>23.9</v>
      </c>
      <c r="J1162" s="1">
        <v>24.6</v>
      </c>
      <c r="K1162" s="3">
        <v>876</v>
      </c>
      <c r="L1162" s="2">
        <f>N1162/((2111.2)*(1-EXP(-(0.024888)*I1162))^(1.82531))</f>
        <v>0.96475275491295409</v>
      </c>
      <c r="M1162" s="1">
        <v>41.5</v>
      </c>
      <c r="N1162" s="1">
        <v>471</v>
      </c>
      <c r="O1162" s="1">
        <v>195.03</v>
      </c>
      <c r="P1162" s="1">
        <v>11.33</v>
      </c>
      <c r="Q1162" s="1">
        <v>7.23</v>
      </c>
      <c r="R1162" s="1">
        <v>4.5999999999999996</v>
      </c>
      <c r="AJ1162" s="1" t="s">
        <v>703</v>
      </c>
      <c r="AK1162" s="19">
        <v>51</v>
      </c>
      <c r="AL1162" s="19">
        <v>27</v>
      </c>
      <c r="AN1162" s="3">
        <v>1992</v>
      </c>
      <c r="AO1162" s="1">
        <v>4</v>
      </c>
      <c r="AQ1162">
        <v>80412</v>
      </c>
      <c r="AR1162" s="1" t="s">
        <v>4605</v>
      </c>
    </row>
    <row r="1163" spans="1:44" x14ac:dyDescent="0.25">
      <c r="A1163" s="1">
        <v>2014</v>
      </c>
      <c r="B1163" s="1" t="s">
        <v>1233</v>
      </c>
      <c r="C1163" s="1">
        <v>101</v>
      </c>
      <c r="D1163" s="1" t="s">
        <v>5627</v>
      </c>
      <c r="F1163" s="1" t="s">
        <v>445</v>
      </c>
      <c r="G1163" s="1">
        <v>7</v>
      </c>
      <c r="H1163" s="1">
        <v>19</v>
      </c>
      <c r="I1163" s="1">
        <v>6.2</v>
      </c>
      <c r="J1163" s="1">
        <v>5.8</v>
      </c>
      <c r="K1163" s="3">
        <v>6699</v>
      </c>
      <c r="L1163" s="2">
        <f>N1163/((1824.17)*(1-EXP(-(0.023514)*I1163))^(1.69151))</f>
        <v>1.1098411833310262</v>
      </c>
      <c r="N1163" s="1">
        <v>69</v>
      </c>
      <c r="O1163" s="1">
        <v>26.1</v>
      </c>
      <c r="Q1163" s="1">
        <v>6.4169999999999998</v>
      </c>
      <c r="R1163" s="1">
        <v>3.2429999999999999</v>
      </c>
      <c r="S1163" s="1">
        <v>5.52</v>
      </c>
      <c r="AJ1163" s="1" t="s">
        <v>703</v>
      </c>
      <c r="AK1163" s="19">
        <v>50</v>
      </c>
      <c r="AL1163" s="19">
        <v>27</v>
      </c>
      <c r="AN1163" s="3">
        <v>1971</v>
      </c>
      <c r="AQ1163">
        <v>80412</v>
      </c>
      <c r="AR1163" s="1" t="s">
        <v>4838</v>
      </c>
    </row>
    <row r="1164" spans="1:44" x14ac:dyDescent="0.25">
      <c r="A1164" s="1">
        <v>2015</v>
      </c>
      <c r="B1164" s="1" t="s">
        <v>1233</v>
      </c>
      <c r="C1164" s="1">
        <v>101</v>
      </c>
      <c r="D1164" s="1" t="s">
        <v>5627</v>
      </c>
      <c r="F1164" s="1" t="s">
        <v>445</v>
      </c>
      <c r="G1164" s="1">
        <v>6</v>
      </c>
      <c r="H1164" s="1">
        <v>40</v>
      </c>
      <c r="I1164" s="1">
        <v>16</v>
      </c>
      <c r="J1164" s="1">
        <v>15.6</v>
      </c>
      <c r="K1164" s="3">
        <v>1060</v>
      </c>
      <c r="L1164" s="2">
        <f>N1164/((1963.5)*(1-EXP(-(0.024337)*I1164))^(1.76926))</f>
        <v>0.63726463644890841</v>
      </c>
      <c r="N1164" s="1">
        <v>169</v>
      </c>
      <c r="O1164" s="1">
        <v>71</v>
      </c>
      <c r="Q1164" s="1">
        <v>9.6329999999999991</v>
      </c>
      <c r="R1164" s="1">
        <v>3.887</v>
      </c>
      <c r="S1164" s="1">
        <v>11.83</v>
      </c>
      <c r="AJ1164" s="1" t="s">
        <v>703</v>
      </c>
      <c r="AK1164" s="19">
        <v>50</v>
      </c>
      <c r="AL1164" s="19">
        <v>27</v>
      </c>
      <c r="AN1164" s="3">
        <v>1971</v>
      </c>
      <c r="AQ1164">
        <v>80412</v>
      </c>
      <c r="AR1164" s="1" t="s">
        <v>4838</v>
      </c>
    </row>
    <row r="1165" spans="1:44" x14ac:dyDescent="0.25">
      <c r="A1165" s="1">
        <v>2016</v>
      </c>
      <c r="B1165" s="1" t="s">
        <v>1233</v>
      </c>
      <c r="C1165" s="1">
        <v>101</v>
      </c>
      <c r="D1165" s="1" t="s">
        <v>5627</v>
      </c>
      <c r="F1165" s="1" t="s">
        <v>445</v>
      </c>
      <c r="G1165" s="1">
        <v>7</v>
      </c>
      <c r="H1165" s="1">
        <v>55</v>
      </c>
      <c r="I1165" s="1">
        <v>16</v>
      </c>
      <c r="J1165" s="1">
        <v>16.600000000000001</v>
      </c>
      <c r="K1165" s="3">
        <v>1104</v>
      </c>
      <c r="L1165" s="2">
        <f>N1165/((1824.17)*(1-EXP(-(0.023514)*I1165))^(1.69151))</f>
        <v>0.92402073938526896</v>
      </c>
      <c r="N1165" s="1">
        <v>237</v>
      </c>
      <c r="O1165" s="1">
        <v>105.2</v>
      </c>
      <c r="Q1165" s="1">
        <v>11.85</v>
      </c>
      <c r="R1165" s="1">
        <v>4.74</v>
      </c>
      <c r="S1165" s="1">
        <v>16.59</v>
      </c>
      <c r="AJ1165" s="1" t="s">
        <v>703</v>
      </c>
      <c r="AK1165" s="19">
        <v>50</v>
      </c>
      <c r="AL1165" s="19">
        <v>27</v>
      </c>
      <c r="AN1165" s="3">
        <v>1971</v>
      </c>
      <c r="AQ1165">
        <v>80412</v>
      </c>
      <c r="AR1165" s="1" t="s">
        <v>4838</v>
      </c>
    </row>
    <row r="1166" spans="1:44" x14ac:dyDescent="0.25">
      <c r="A1166" s="1">
        <v>2017</v>
      </c>
      <c r="B1166" s="1" t="s">
        <v>1233</v>
      </c>
      <c r="C1166" s="1">
        <v>101</v>
      </c>
      <c r="D1166" s="1" t="s">
        <v>5627</v>
      </c>
      <c r="F1166" s="1" t="s">
        <v>445</v>
      </c>
      <c r="G1166" s="1">
        <v>6</v>
      </c>
      <c r="H1166" s="1">
        <v>63</v>
      </c>
      <c r="I1166" s="1">
        <v>24.6</v>
      </c>
      <c r="J1166" s="1">
        <v>24.7</v>
      </c>
      <c r="K1166" s="3">
        <v>540</v>
      </c>
      <c r="L1166" s="2">
        <f>N1166/((1963.5)*(1-EXP(-(0.024337)*I1166))^(1.76926))</f>
        <v>0.67859268893220881</v>
      </c>
      <c r="N1166" s="1">
        <v>325</v>
      </c>
      <c r="O1166" s="1">
        <v>148.30000000000001</v>
      </c>
      <c r="Q1166" s="1">
        <v>5.5250000000000004</v>
      </c>
      <c r="R1166" s="1">
        <v>7.4749999999999996</v>
      </c>
      <c r="S1166" s="1">
        <v>26</v>
      </c>
      <c r="AJ1166" s="1" t="s">
        <v>703</v>
      </c>
      <c r="AK1166" s="19">
        <v>50</v>
      </c>
      <c r="AL1166" s="19">
        <v>27</v>
      </c>
      <c r="AN1166" s="3">
        <v>1971</v>
      </c>
      <c r="AQ1166">
        <v>80412</v>
      </c>
      <c r="AR1166" s="1" t="s">
        <v>4838</v>
      </c>
    </row>
    <row r="1167" spans="1:44" x14ac:dyDescent="0.25">
      <c r="A1167" s="1">
        <v>2018</v>
      </c>
      <c r="B1167" s="1" t="s">
        <v>1233</v>
      </c>
      <c r="C1167" s="1">
        <v>101</v>
      </c>
      <c r="D1167" s="1" t="s">
        <v>5627</v>
      </c>
      <c r="F1167" s="1" t="s">
        <v>445</v>
      </c>
      <c r="G1167" s="1">
        <v>6</v>
      </c>
      <c r="H1167" s="1">
        <v>98</v>
      </c>
      <c r="I1167" s="1">
        <v>29</v>
      </c>
      <c r="J1167" s="1">
        <v>38.700000000000003</v>
      </c>
      <c r="K1167" s="3">
        <v>232</v>
      </c>
      <c r="L1167" s="2">
        <f>N1167/((1963.5)*(1-EXP(-(0.024337)*I1167))^(1.76926))</f>
        <v>0.54512235745473869</v>
      </c>
      <c r="N1167" s="1">
        <v>321</v>
      </c>
      <c r="O1167" s="1">
        <v>161.19999999999999</v>
      </c>
      <c r="Q1167" s="1">
        <v>11.234999999999999</v>
      </c>
      <c r="R1167" s="1">
        <v>8.0250000000000004</v>
      </c>
      <c r="S1167" s="1">
        <v>32.1</v>
      </c>
      <c r="AJ1167" s="1" t="s">
        <v>703</v>
      </c>
      <c r="AK1167" s="19">
        <v>50</v>
      </c>
      <c r="AL1167" s="19">
        <v>27</v>
      </c>
      <c r="AN1167" s="3">
        <v>1971</v>
      </c>
      <c r="AQ1167">
        <v>80412</v>
      </c>
      <c r="AR1167" s="1" t="s">
        <v>4838</v>
      </c>
    </row>
    <row r="1168" spans="1:44" x14ac:dyDescent="0.25">
      <c r="A1168" s="1">
        <v>2019</v>
      </c>
      <c r="B1168" s="1" t="s">
        <v>1233</v>
      </c>
      <c r="C1168" s="1">
        <v>101</v>
      </c>
      <c r="D1168" s="1" t="s">
        <v>5627</v>
      </c>
      <c r="F1168" s="1" t="s">
        <v>445</v>
      </c>
      <c r="G1168" s="1">
        <v>5</v>
      </c>
      <c r="H1168" s="1">
        <v>19</v>
      </c>
      <c r="I1168" s="1">
        <v>10.1</v>
      </c>
      <c r="J1168" s="1">
        <v>6.8</v>
      </c>
      <c r="K1168" s="3">
        <v>3710</v>
      </c>
      <c r="L1168" s="2">
        <f>N1168/((2111.2)*(1-EXP(-(0.024888)*I1168))^(1.82531))</f>
        <v>0.58982762058838678</v>
      </c>
      <c r="N1168" s="1">
        <v>80</v>
      </c>
      <c r="O1168" s="1">
        <v>30.3</v>
      </c>
      <c r="Q1168" s="1">
        <v>2.88</v>
      </c>
      <c r="R1168" s="1">
        <v>2.72</v>
      </c>
      <c r="S1168" s="1">
        <v>5.6</v>
      </c>
      <c r="AJ1168" s="1" t="s">
        <v>703</v>
      </c>
      <c r="AK1168" s="19">
        <v>50</v>
      </c>
      <c r="AL1168" s="19">
        <v>27</v>
      </c>
      <c r="AN1168" s="3">
        <v>1971</v>
      </c>
      <c r="AQ1168">
        <v>80412</v>
      </c>
      <c r="AR1168" s="1" t="s">
        <v>4838</v>
      </c>
    </row>
    <row r="1169" spans="1:45" x14ac:dyDescent="0.25">
      <c r="A1169" s="1">
        <v>2020</v>
      </c>
      <c r="B1169" s="1" t="s">
        <v>1233</v>
      </c>
      <c r="C1169" s="1">
        <v>101</v>
      </c>
      <c r="D1169" s="1" t="s">
        <v>5627</v>
      </c>
      <c r="F1169" s="1" t="s">
        <v>445</v>
      </c>
      <c r="G1169" s="1">
        <v>5</v>
      </c>
      <c r="H1169" s="1">
        <v>40</v>
      </c>
      <c r="I1169" s="1">
        <v>17.5</v>
      </c>
      <c r="J1169" s="1">
        <v>13.6</v>
      </c>
      <c r="K1169" s="3">
        <v>1800</v>
      </c>
      <c r="L1169" s="2">
        <f>N1169/((2111.2)*(1-EXP(-(0.024888)*I1169))^(1.82531))</f>
        <v>0.74755586763308479</v>
      </c>
      <c r="N1169" s="1">
        <v>236</v>
      </c>
      <c r="O1169" s="1">
        <v>99</v>
      </c>
      <c r="Q1169" s="1">
        <v>8.26</v>
      </c>
      <c r="R1169" s="1">
        <v>5.9</v>
      </c>
      <c r="S1169" s="1">
        <v>14.16</v>
      </c>
      <c r="AJ1169" s="1" t="s">
        <v>703</v>
      </c>
      <c r="AK1169" s="19">
        <v>50</v>
      </c>
      <c r="AL1169" s="19">
        <v>27</v>
      </c>
      <c r="AN1169" s="3">
        <v>1971</v>
      </c>
      <c r="AQ1169">
        <v>80412</v>
      </c>
      <c r="AR1169" s="1" t="s">
        <v>4838</v>
      </c>
    </row>
    <row r="1170" spans="1:45" x14ac:dyDescent="0.25">
      <c r="A1170" s="1">
        <v>2021</v>
      </c>
      <c r="B1170" s="1" t="s">
        <v>1233</v>
      </c>
      <c r="C1170" s="1">
        <v>101</v>
      </c>
      <c r="D1170" s="1" t="s">
        <v>5627</v>
      </c>
      <c r="F1170" s="1" t="s">
        <v>445</v>
      </c>
      <c r="G1170" s="1">
        <v>5</v>
      </c>
      <c r="H1170" s="1">
        <v>60</v>
      </c>
      <c r="I1170" s="1">
        <v>24.1</v>
      </c>
      <c r="J1170" s="1">
        <v>25.7</v>
      </c>
      <c r="K1170" s="3">
        <v>580</v>
      </c>
      <c r="L1170" s="2">
        <f>N1170/((2111.2)*(1-EXP(-(0.024888)*I1170))^(1.82531))</f>
        <v>0.6218778899504469</v>
      </c>
      <c r="N1170" s="1">
        <v>307</v>
      </c>
      <c r="O1170" s="1">
        <v>138.6</v>
      </c>
      <c r="Q1170" s="1">
        <v>11.666</v>
      </c>
      <c r="R1170" s="1">
        <v>12.894</v>
      </c>
      <c r="S1170" s="1">
        <v>30.7</v>
      </c>
      <c r="AJ1170" s="1" t="s">
        <v>703</v>
      </c>
      <c r="AK1170" s="19">
        <v>50</v>
      </c>
      <c r="AL1170" s="19">
        <v>27</v>
      </c>
      <c r="AN1170" s="3">
        <v>1971</v>
      </c>
      <c r="AQ1170">
        <v>80412</v>
      </c>
      <c r="AR1170" s="1" t="s">
        <v>4838</v>
      </c>
    </row>
    <row r="1171" spans="1:45" x14ac:dyDescent="0.25">
      <c r="A1171" s="1">
        <v>2022</v>
      </c>
      <c r="B1171" s="1" t="s">
        <v>1233</v>
      </c>
      <c r="C1171" s="1">
        <v>101</v>
      </c>
      <c r="D1171" s="1" t="s">
        <v>5627</v>
      </c>
      <c r="F1171" s="1" t="s">
        <v>445</v>
      </c>
      <c r="G1171" s="1">
        <v>6</v>
      </c>
      <c r="H1171" s="1">
        <v>90</v>
      </c>
      <c r="I1171" s="1">
        <v>26.6</v>
      </c>
      <c r="J1171" s="1">
        <v>30.2</v>
      </c>
      <c r="K1171" s="3">
        <v>412</v>
      </c>
      <c r="L1171" s="2">
        <f>N1171/((1963.5)*(1-EXP(-(0.024337)*I1171))^(1.76926))</f>
        <v>0.63311286322069404</v>
      </c>
      <c r="N1171" s="1">
        <v>335</v>
      </c>
      <c r="O1171" s="1">
        <v>165</v>
      </c>
      <c r="Q1171" s="1">
        <v>8.7100000000000009</v>
      </c>
      <c r="R1171" s="1">
        <v>4.6900000000000004</v>
      </c>
      <c r="S1171" s="1">
        <v>26.8</v>
      </c>
      <c r="AJ1171" s="1" t="s">
        <v>703</v>
      </c>
      <c r="AK1171" s="19">
        <v>50</v>
      </c>
      <c r="AL1171" s="19">
        <v>27</v>
      </c>
      <c r="AN1171" s="3">
        <v>1971</v>
      </c>
      <c r="AQ1171">
        <v>80412</v>
      </c>
      <c r="AR1171" s="1" t="s">
        <v>4838</v>
      </c>
    </row>
    <row r="1172" spans="1:45" x14ac:dyDescent="0.25">
      <c r="A1172" s="1">
        <v>2023</v>
      </c>
      <c r="B1172" s="1" t="s">
        <v>1233</v>
      </c>
      <c r="C1172" s="1">
        <v>101</v>
      </c>
      <c r="D1172" s="1" t="s">
        <v>5627</v>
      </c>
      <c r="F1172" s="1" t="s">
        <v>445</v>
      </c>
      <c r="G1172" s="1">
        <v>6</v>
      </c>
      <c r="H1172" s="1">
        <v>12</v>
      </c>
      <c r="I1172" s="1">
        <v>4.4000000000000004</v>
      </c>
      <c r="J1172" s="1">
        <v>5.3</v>
      </c>
      <c r="K1172" s="3">
        <v>7600</v>
      </c>
      <c r="L1172" s="2">
        <f>N1172/((1963.5)*(1-EXP(-(0.024337)*I1172))^(1.76926))</f>
        <v>1.9520684365605019</v>
      </c>
      <c r="N1172" s="1">
        <v>67</v>
      </c>
      <c r="O1172" s="1">
        <v>23.9</v>
      </c>
      <c r="Q1172" s="1">
        <v>5.5609999999999999</v>
      </c>
      <c r="R1172" s="1">
        <v>6.4989999999999997</v>
      </c>
      <c r="S1172" s="1">
        <v>6.7</v>
      </c>
      <c r="AJ1172" s="1" t="s">
        <v>703</v>
      </c>
      <c r="AK1172" s="19">
        <v>50</v>
      </c>
      <c r="AL1172" s="19">
        <v>27</v>
      </c>
      <c r="AN1172" s="3">
        <v>1971</v>
      </c>
      <c r="AQ1172">
        <v>80412</v>
      </c>
      <c r="AR1172" s="1" t="s">
        <v>4838</v>
      </c>
    </row>
    <row r="1173" spans="1:45" x14ac:dyDescent="0.25">
      <c r="A1173" s="1">
        <v>2024</v>
      </c>
      <c r="B1173" s="1" t="s">
        <v>1233</v>
      </c>
      <c r="C1173" s="1">
        <v>101</v>
      </c>
      <c r="D1173" s="1" t="s">
        <v>5627</v>
      </c>
      <c r="F1173" s="1" t="s">
        <v>445</v>
      </c>
      <c r="G1173" s="1">
        <v>6</v>
      </c>
      <c r="H1173" s="1">
        <v>20</v>
      </c>
      <c r="I1173" s="1">
        <v>8.6999999999999993</v>
      </c>
      <c r="J1173" s="1">
        <v>9.1</v>
      </c>
      <c r="K1173" s="3">
        <v>4475</v>
      </c>
      <c r="L1173" s="2">
        <f>N1173/((1963.5)*(1-EXP(-(0.024337)*I1173))^(1.76926))</f>
        <v>1.4125397135773097</v>
      </c>
      <c r="N1173" s="1">
        <v>148</v>
      </c>
      <c r="O1173" s="1">
        <v>56.5</v>
      </c>
      <c r="Q1173" s="1">
        <v>15.688000000000001</v>
      </c>
      <c r="R1173" s="1">
        <v>10.952</v>
      </c>
      <c r="S1173" s="1">
        <v>4.4400000000000004</v>
      </c>
      <c r="AJ1173" s="1" t="s">
        <v>703</v>
      </c>
      <c r="AK1173" s="19">
        <v>50</v>
      </c>
      <c r="AL1173" s="19">
        <v>27</v>
      </c>
      <c r="AN1173" s="3">
        <v>1971</v>
      </c>
      <c r="AQ1173">
        <v>80412</v>
      </c>
      <c r="AR1173" s="1" t="s">
        <v>4838</v>
      </c>
    </row>
    <row r="1174" spans="1:45" x14ac:dyDescent="0.25">
      <c r="A1174" s="1">
        <v>2025</v>
      </c>
      <c r="B1174" s="1" t="s">
        <v>1233</v>
      </c>
      <c r="C1174" s="1">
        <v>101</v>
      </c>
      <c r="D1174" s="1" t="s">
        <v>5627</v>
      </c>
      <c r="F1174" s="1" t="s">
        <v>445</v>
      </c>
      <c r="G1174" s="1">
        <v>5</v>
      </c>
      <c r="H1174" s="1">
        <v>40</v>
      </c>
      <c r="I1174" s="1">
        <v>19.2</v>
      </c>
      <c r="J1174" s="1">
        <v>16</v>
      </c>
      <c r="K1174" s="3">
        <v>2118</v>
      </c>
      <c r="L1174" s="2">
        <f>N1174/((2111.2)*(1-EXP(-(0.024888)*I1174))^(1.82531))</f>
        <v>1.0559945843312331</v>
      </c>
      <c r="N1174" s="1">
        <v>381</v>
      </c>
      <c r="O1174" s="1">
        <v>160.1</v>
      </c>
      <c r="Q1174" s="1">
        <v>36.576000000000001</v>
      </c>
      <c r="R1174" s="1">
        <v>9.1440000000000001</v>
      </c>
      <c r="S1174" s="1">
        <v>30.48</v>
      </c>
      <c r="AJ1174" s="1" t="s">
        <v>703</v>
      </c>
      <c r="AK1174" s="19">
        <v>50</v>
      </c>
      <c r="AL1174" s="19">
        <v>27</v>
      </c>
      <c r="AN1174" s="3">
        <v>1971</v>
      </c>
      <c r="AQ1174">
        <v>80412</v>
      </c>
      <c r="AR1174" s="1" t="s">
        <v>4838</v>
      </c>
      <c r="AS1174" s="25"/>
    </row>
    <row r="1175" spans="1:45" x14ac:dyDescent="0.25">
      <c r="A1175" s="1">
        <v>2026</v>
      </c>
      <c r="B1175" s="1" t="s">
        <v>1233</v>
      </c>
      <c r="C1175" s="1">
        <v>101</v>
      </c>
      <c r="D1175" s="1" t="s">
        <v>5627</v>
      </c>
      <c r="F1175" s="1" t="s">
        <v>445</v>
      </c>
      <c r="G1175" s="1">
        <v>6</v>
      </c>
      <c r="H1175" s="1">
        <v>75</v>
      </c>
      <c r="I1175" s="1">
        <v>26.9</v>
      </c>
      <c r="J1175" s="1">
        <v>25.7</v>
      </c>
      <c r="K1175" s="3">
        <v>536</v>
      </c>
      <c r="L1175" s="2">
        <f>N1175/((1963.5)*(1-EXP(-(0.024337)*I1175))^(1.76926))</f>
        <v>0.76774836278667158</v>
      </c>
      <c r="N1175" s="1">
        <v>412</v>
      </c>
      <c r="O1175" s="1">
        <v>194.6</v>
      </c>
      <c r="Q1175" s="1">
        <v>28.84</v>
      </c>
      <c r="R1175" s="1">
        <v>8.24</v>
      </c>
      <c r="S1175" s="1">
        <v>24.72</v>
      </c>
      <c r="AJ1175" s="1" t="s">
        <v>703</v>
      </c>
      <c r="AK1175" s="19">
        <v>50</v>
      </c>
      <c r="AL1175" s="19">
        <v>27</v>
      </c>
      <c r="AN1175" s="3">
        <v>1971</v>
      </c>
      <c r="AQ1175">
        <v>80412</v>
      </c>
      <c r="AR1175" s="1" t="s">
        <v>4838</v>
      </c>
    </row>
    <row r="1176" spans="1:45" x14ac:dyDescent="0.25">
      <c r="A1176" s="1">
        <v>2027</v>
      </c>
      <c r="B1176" s="1" t="s">
        <v>1233</v>
      </c>
      <c r="C1176" s="1">
        <v>101</v>
      </c>
      <c r="D1176" s="1" t="s">
        <v>5627</v>
      </c>
      <c r="F1176" s="1" t="s">
        <v>445</v>
      </c>
      <c r="G1176" s="1">
        <v>5</v>
      </c>
      <c r="H1176" s="1">
        <v>22</v>
      </c>
      <c r="I1176" s="1">
        <v>13</v>
      </c>
      <c r="J1176" s="1">
        <v>10.199999999999999</v>
      </c>
      <c r="K1176" s="3">
        <v>2940</v>
      </c>
      <c r="L1176" s="2">
        <f>N1176/((2111.2)*(1-EXP(-(0.024888)*I1176))^(1.82531))</f>
        <v>1.6341568926871477</v>
      </c>
      <c r="N1176" s="1">
        <v>330</v>
      </c>
      <c r="O1176" s="1">
        <v>127.2</v>
      </c>
      <c r="Q1176" s="1">
        <v>17.489999999999998</v>
      </c>
      <c r="R1176" s="1">
        <v>22.11</v>
      </c>
      <c r="S1176" s="1">
        <v>19.8</v>
      </c>
      <c r="AJ1176" s="1" t="s">
        <v>703</v>
      </c>
      <c r="AK1176" s="19">
        <v>50</v>
      </c>
      <c r="AL1176" s="19">
        <v>27</v>
      </c>
      <c r="AN1176" s="3">
        <v>1971</v>
      </c>
      <c r="AQ1176">
        <v>80412</v>
      </c>
      <c r="AR1176" s="1" t="s">
        <v>4838</v>
      </c>
    </row>
    <row r="1177" spans="1:45" x14ac:dyDescent="0.25">
      <c r="A1177" s="1">
        <v>2028</v>
      </c>
      <c r="B1177" s="1" t="s">
        <v>1233</v>
      </c>
      <c r="C1177" s="1">
        <v>101</v>
      </c>
      <c r="D1177" s="1" t="s">
        <v>5627</v>
      </c>
      <c r="F1177" s="1" t="s">
        <v>445</v>
      </c>
      <c r="G1177" s="1">
        <v>5</v>
      </c>
      <c r="H1177" s="1">
        <v>46</v>
      </c>
      <c r="I1177" s="1">
        <v>21.5</v>
      </c>
      <c r="J1177" s="1">
        <v>21.8</v>
      </c>
      <c r="K1177" s="3">
        <v>944</v>
      </c>
      <c r="L1177" s="2">
        <f>N1177/((2111.2)*(1-EXP(-(0.024888)*I1177))^(1.82531))</f>
        <v>0.96727725084285165</v>
      </c>
      <c r="N1177" s="1">
        <v>409</v>
      </c>
      <c r="O1177" s="1">
        <v>175.9</v>
      </c>
      <c r="Q1177" s="1">
        <v>33.947000000000003</v>
      </c>
      <c r="R1177" s="1">
        <v>11.042999999999999</v>
      </c>
      <c r="S1177" s="1">
        <v>16.36</v>
      </c>
      <c r="AJ1177" s="1" t="s">
        <v>703</v>
      </c>
      <c r="AK1177" s="19">
        <v>50</v>
      </c>
      <c r="AL1177" s="19">
        <v>27</v>
      </c>
      <c r="AN1177" s="3">
        <v>1971</v>
      </c>
      <c r="AQ1177">
        <v>80412</v>
      </c>
      <c r="AR1177" s="1" t="s">
        <v>4838</v>
      </c>
    </row>
    <row r="1178" spans="1:45" x14ac:dyDescent="0.25">
      <c r="A1178" s="1">
        <v>2029</v>
      </c>
      <c r="B1178" s="1" t="s">
        <v>1233</v>
      </c>
      <c r="C1178" s="1">
        <v>101</v>
      </c>
      <c r="D1178" s="1" t="s">
        <v>6125</v>
      </c>
      <c r="F1178" s="1" t="s">
        <v>445</v>
      </c>
      <c r="G1178" s="1">
        <v>5</v>
      </c>
      <c r="H1178" s="1">
        <v>48</v>
      </c>
      <c r="I1178" s="1">
        <v>21.1</v>
      </c>
      <c r="J1178" s="1">
        <v>21.8</v>
      </c>
      <c r="K1178" s="3">
        <v>872</v>
      </c>
      <c r="L1178" s="2">
        <f>N1178/((2111.2)*(1-EXP(-(0.024888)*I1178))^(1.82531))</f>
        <v>0.91264924250777346</v>
      </c>
      <c r="N1178" s="1">
        <v>376</v>
      </c>
      <c r="O1178" s="1">
        <v>163</v>
      </c>
      <c r="Q1178" s="1">
        <v>46.247999999999998</v>
      </c>
      <c r="R1178" s="1">
        <v>10.151999999999999</v>
      </c>
      <c r="S1178" s="1">
        <v>26.32</v>
      </c>
      <c r="AJ1178" s="1" t="s">
        <v>703</v>
      </c>
      <c r="AK1178" s="19">
        <v>50</v>
      </c>
      <c r="AL1178" s="19">
        <v>27</v>
      </c>
      <c r="AN1178" s="3">
        <v>1971</v>
      </c>
      <c r="AQ1178">
        <v>80412</v>
      </c>
      <c r="AR1178" s="1" t="s">
        <v>4838</v>
      </c>
    </row>
    <row r="1179" spans="1:45" x14ac:dyDescent="0.25">
      <c r="A1179" s="1">
        <v>2030</v>
      </c>
      <c r="B1179" s="1" t="s">
        <v>1233</v>
      </c>
      <c r="C1179" s="1">
        <v>101</v>
      </c>
      <c r="D1179" s="1" t="s">
        <v>6125</v>
      </c>
      <c r="F1179" s="1" t="s">
        <v>445</v>
      </c>
      <c r="G1179" s="1">
        <v>6</v>
      </c>
      <c r="H1179" s="1">
        <v>15</v>
      </c>
      <c r="I1179" s="1">
        <v>7.1</v>
      </c>
      <c r="J1179" s="1">
        <v>8.4</v>
      </c>
      <c r="K1179" s="3">
        <v>3125</v>
      </c>
      <c r="L1179" s="2">
        <f>N1179/((1963.5)*(1-EXP(-(0.024337)*I1179))^(1.76926))</f>
        <v>0.95224119096906878</v>
      </c>
      <c r="N1179" s="1">
        <v>72</v>
      </c>
      <c r="O1179" s="1">
        <v>26.5</v>
      </c>
      <c r="Q1179" s="1">
        <v>8.5679999999999996</v>
      </c>
      <c r="R1179" s="1">
        <v>5.1120000000000001</v>
      </c>
      <c r="S1179" s="1">
        <v>5.04</v>
      </c>
      <c r="AJ1179" s="1" t="s">
        <v>703</v>
      </c>
      <c r="AK1179" s="19">
        <v>50</v>
      </c>
      <c r="AL1179" s="19">
        <v>27</v>
      </c>
      <c r="AN1179" s="3">
        <v>1971</v>
      </c>
      <c r="AQ1179">
        <v>80412</v>
      </c>
      <c r="AR1179" s="1" t="s">
        <v>4838</v>
      </c>
    </row>
    <row r="1180" spans="1:45" x14ac:dyDescent="0.25">
      <c r="A1180" s="1">
        <v>2031</v>
      </c>
      <c r="B1180" s="1" t="s">
        <v>1233</v>
      </c>
      <c r="C1180" s="1">
        <v>101</v>
      </c>
      <c r="D1180" s="1" t="s">
        <v>6125</v>
      </c>
      <c r="F1180" s="1" t="s">
        <v>445</v>
      </c>
      <c r="G1180" s="1">
        <v>5</v>
      </c>
      <c r="H1180" s="1">
        <v>41</v>
      </c>
      <c r="I1180" s="1">
        <v>19.399999999999999</v>
      </c>
      <c r="J1180" s="1">
        <v>22.3</v>
      </c>
      <c r="K1180" s="3">
        <v>1104</v>
      </c>
      <c r="L1180" s="2">
        <f>N1180/((2111.2)*(1-EXP(-(0.024888)*I1180))^(1.82531))</f>
        <v>0.46974907932285942</v>
      </c>
      <c r="N1180" s="1">
        <v>172</v>
      </c>
      <c r="O1180" s="1">
        <v>72.5</v>
      </c>
      <c r="Q1180" s="1">
        <v>5.6760000000000002</v>
      </c>
      <c r="R1180" s="1">
        <v>4.6440000000000001</v>
      </c>
      <c r="S1180" s="1">
        <v>18.920000000000002</v>
      </c>
      <c r="AJ1180" s="1" t="s">
        <v>703</v>
      </c>
      <c r="AK1180" s="19">
        <v>50</v>
      </c>
      <c r="AL1180" s="19">
        <v>27</v>
      </c>
      <c r="AN1180" s="3">
        <v>1971</v>
      </c>
      <c r="AQ1180">
        <v>80412</v>
      </c>
      <c r="AR1180" s="1" t="s">
        <v>4838</v>
      </c>
    </row>
    <row r="1181" spans="1:45" x14ac:dyDescent="0.25">
      <c r="A1181" s="1">
        <v>2032</v>
      </c>
      <c r="B1181" s="1" t="s">
        <v>1233</v>
      </c>
      <c r="C1181" s="1">
        <v>101</v>
      </c>
      <c r="D1181" s="1" t="s">
        <v>5869</v>
      </c>
      <c r="F1181" s="1" t="s">
        <v>445</v>
      </c>
      <c r="G1181" s="1">
        <v>6</v>
      </c>
      <c r="H1181" s="1">
        <v>74</v>
      </c>
      <c r="I1181" s="1">
        <v>23.4</v>
      </c>
      <c r="J1181" s="1">
        <v>33.4</v>
      </c>
      <c r="K1181" s="3">
        <v>444</v>
      </c>
      <c r="L1181" s="2">
        <f>N1181/((1963.5)*(1-EXP(-(0.024337)*I1181))^(1.76926))</f>
        <v>0.67524517726960609</v>
      </c>
      <c r="N1181" s="1">
        <v>303</v>
      </c>
      <c r="O1181" s="1">
        <v>142.19999999999999</v>
      </c>
      <c r="Q1181" s="1">
        <v>9.3930000000000007</v>
      </c>
      <c r="R1181" s="1">
        <v>2.7269999999999999</v>
      </c>
      <c r="S1181" s="1">
        <v>48.48</v>
      </c>
      <c r="AJ1181" s="1" t="s">
        <v>703</v>
      </c>
      <c r="AK1181" s="19">
        <v>50</v>
      </c>
      <c r="AL1181" s="19">
        <v>27</v>
      </c>
      <c r="AN1181" s="3">
        <v>1971</v>
      </c>
      <c r="AQ1181">
        <v>80412</v>
      </c>
      <c r="AR1181" s="1" t="s">
        <v>4838</v>
      </c>
    </row>
    <row r="1182" spans="1:45" x14ac:dyDescent="0.25">
      <c r="A1182" s="1">
        <v>2033</v>
      </c>
      <c r="B1182" s="1" t="s">
        <v>1233</v>
      </c>
      <c r="C1182" s="1">
        <v>101</v>
      </c>
      <c r="D1182" s="1" t="s">
        <v>5869</v>
      </c>
      <c r="F1182" s="1" t="s">
        <v>445</v>
      </c>
      <c r="G1182" s="1">
        <v>5</v>
      </c>
      <c r="H1182" s="1">
        <v>15</v>
      </c>
      <c r="I1182" s="1">
        <v>7.8</v>
      </c>
      <c r="J1182" s="1">
        <v>5.9</v>
      </c>
      <c r="K1182" s="3">
        <v>2580</v>
      </c>
      <c r="L1182" s="2">
        <f>N1182/((2111.2)*(1-EXP(-(0.024888)*I1182))^(1.82531))</f>
        <v>0.31462609592139257</v>
      </c>
      <c r="N1182" s="1">
        <v>28</v>
      </c>
      <c r="O1182" s="1">
        <v>10.199999999999999</v>
      </c>
      <c r="Q1182" s="1">
        <v>3.64</v>
      </c>
      <c r="R1182" s="1">
        <v>1.4</v>
      </c>
      <c r="S1182" s="1">
        <v>1.96</v>
      </c>
      <c r="AJ1182" s="1" t="s">
        <v>703</v>
      </c>
      <c r="AK1182" s="19">
        <v>50</v>
      </c>
      <c r="AL1182" s="19">
        <v>27</v>
      </c>
      <c r="AN1182" s="3">
        <v>1971</v>
      </c>
      <c r="AQ1182">
        <v>80412</v>
      </c>
      <c r="AR1182" s="1" t="s">
        <v>4838</v>
      </c>
    </row>
    <row r="1183" spans="1:45" x14ac:dyDescent="0.25">
      <c r="A1183" s="1">
        <v>2034</v>
      </c>
      <c r="B1183" s="1" t="s">
        <v>1233</v>
      </c>
      <c r="C1183" s="1">
        <v>101</v>
      </c>
      <c r="D1183" s="1" t="s">
        <v>6006</v>
      </c>
      <c r="F1183" s="1" t="s">
        <v>445</v>
      </c>
      <c r="G1183" s="1">
        <v>5</v>
      </c>
      <c r="H1183" s="1">
        <v>23</v>
      </c>
      <c r="I1183" s="1">
        <v>12.2</v>
      </c>
      <c r="J1183" s="1">
        <v>11.6</v>
      </c>
      <c r="K1183" s="3">
        <v>2610</v>
      </c>
      <c r="L1183" s="2">
        <f>N1183/((2111.2)*(1-EXP(-(0.024888)*I1183))^(1.82531))</f>
        <v>0.84172278919624788</v>
      </c>
      <c r="N1183" s="1">
        <v>154</v>
      </c>
      <c r="O1183" s="1">
        <v>59.7</v>
      </c>
      <c r="Q1183" s="1">
        <v>4.9279999999999999</v>
      </c>
      <c r="R1183" s="1">
        <v>4.3120000000000003</v>
      </c>
      <c r="S1183" s="1">
        <v>9.24</v>
      </c>
      <c r="AJ1183" s="1" t="s">
        <v>703</v>
      </c>
      <c r="AK1183" s="19">
        <v>50</v>
      </c>
      <c r="AL1183" s="19">
        <v>27</v>
      </c>
      <c r="AN1183" s="3">
        <v>1971</v>
      </c>
      <c r="AQ1183">
        <v>80412</v>
      </c>
      <c r="AR1183" s="1" t="s">
        <v>4838</v>
      </c>
    </row>
    <row r="1184" spans="1:45" x14ac:dyDescent="0.25">
      <c r="A1184" s="1">
        <v>2035</v>
      </c>
      <c r="B1184" s="1" t="s">
        <v>1233</v>
      </c>
      <c r="C1184" s="1">
        <v>101</v>
      </c>
      <c r="D1184" s="1" t="s">
        <v>6006</v>
      </c>
      <c r="F1184" s="1" t="s">
        <v>445</v>
      </c>
      <c r="G1184" s="1">
        <v>6</v>
      </c>
      <c r="H1184" s="1">
        <v>50</v>
      </c>
      <c r="I1184" s="1">
        <v>19.399999999999999</v>
      </c>
      <c r="J1184" s="1">
        <v>24.5</v>
      </c>
      <c r="K1184" s="3">
        <v>828</v>
      </c>
      <c r="L1184" s="2">
        <f>N1184/((1963.5)*(1-EXP(-(0.024337)*I1184))^(1.76926))</f>
        <v>0.4735623221123656</v>
      </c>
      <c r="N1184" s="1">
        <v>165</v>
      </c>
      <c r="O1184" s="1">
        <v>72</v>
      </c>
      <c r="Q1184" s="1">
        <v>3.1349999999999998</v>
      </c>
      <c r="R1184" s="1">
        <v>3.4649999999999999</v>
      </c>
      <c r="S1184" s="1">
        <v>21.45</v>
      </c>
      <c r="AJ1184" s="1" t="s">
        <v>703</v>
      </c>
      <c r="AK1184" s="19">
        <v>50</v>
      </c>
      <c r="AL1184" s="19">
        <v>27</v>
      </c>
      <c r="AN1184" s="3">
        <v>1971</v>
      </c>
      <c r="AQ1184">
        <v>80412</v>
      </c>
      <c r="AR1184" s="1" t="s">
        <v>4838</v>
      </c>
    </row>
    <row r="1185" spans="1:44" x14ac:dyDescent="0.25">
      <c r="A1185" s="1">
        <v>2036</v>
      </c>
      <c r="B1185" s="1" t="s">
        <v>1233</v>
      </c>
      <c r="C1185" s="1">
        <v>101</v>
      </c>
      <c r="D1185" s="1" t="s">
        <v>6125</v>
      </c>
      <c r="F1185" s="1" t="s">
        <v>445</v>
      </c>
      <c r="G1185" s="1">
        <v>5</v>
      </c>
      <c r="H1185" s="1">
        <v>70</v>
      </c>
      <c r="I1185" s="1">
        <v>29</v>
      </c>
      <c r="J1185" s="1">
        <v>33.799999999999997</v>
      </c>
      <c r="K1185" s="3">
        <v>462</v>
      </c>
      <c r="L1185" s="2">
        <f>N1185/((2111.2)*(1-EXP(-(0.024888)*I1185))^(1.82531))</f>
        <v>0.64458473137129757</v>
      </c>
      <c r="N1185" s="1">
        <v>404</v>
      </c>
      <c r="O1185" s="1">
        <v>188</v>
      </c>
      <c r="Q1185" s="1">
        <v>10.504</v>
      </c>
      <c r="R1185" s="1">
        <v>5.6559999999999997</v>
      </c>
      <c r="S1185" s="1">
        <v>52.52</v>
      </c>
      <c r="AJ1185" s="1" t="s">
        <v>703</v>
      </c>
      <c r="AK1185" s="19">
        <v>50</v>
      </c>
      <c r="AL1185" s="19">
        <v>27</v>
      </c>
      <c r="AN1185" s="3">
        <v>1971</v>
      </c>
      <c r="AQ1185">
        <v>80412</v>
      </c>
      <c r="AR1185" s="1" t="s">
        <v>4838</v>
      </c>
    </row>
    <row r="1186" spans="1:44" x14ac:dyDescent="0.25">
      <c r="A1186" s="1">
        <v>2037</v>
      </c>
      <c r="B1186" s="1" t="s">
        <v>1233</v>
      </c>
      <c r="C1186" s="1">
        <v>101</v>
      </c>
      <c r="D1186" s="1" t="s">
        <v>5627</v>
      </c>
      <c r="F1186" s="1" t="s">
        <v>445</v>
      </c>
      <c r="G1186" s="1">
        <v>5</v>
      </c>
      <c r="H1186" s="1">
        <v>84</v>
      </c>
      <c r="I1186" s="1">
        <v>32.5</v>
      </c>
      <c r="J1186" s="1">
        <v>38.6</v>
      </c>
      <c r="K1186" s="3">
        <v>408</v>
      </c>
      <c r="L1186" s="2">
        <f>N1186/((2111.2)*(1-EXP(-(0.024888)*I1186))^(1.82531))</f>
        <v>0.39728617054987059</v>
      </c>
      <c r="N1186" s="1">
        <v>286</v>
      </c>
      <c r="O1186" s="1">
        <v>138</v>
      </c>
      <c r="Q1186" s="1">
        <v>9.1519999999999992</v>
      </c>
      <c r="R1186" s="1">
        <v>5.1479999999999997</v>
      </c>
      <c r="S1186" s="1">
        <v>28.6</v>
      </c>
      <c r="AJ1186" s="1" t="s">
        <v>703</v>
      </c>
      <c r="AK1186" s="19">
        <v>50</v>
      </c>
      <c r="AL1186" s="19">
        <v>27</v>
      </c>
      <c r="AN1186" s="3">
        <v>1971</v>
      </c>
      <c r="AQ1186">
        <v>80412</v>
      </c>
      <c r="AR1186" s="1" t="s">
        <v>4838</v>
      </c>
    </row>
    <row r="1187" spans="1:44" x14ac:dyDescent="0.25">
      <c r="A1187" s="1">
        <v>2038</v>
      </c>
      <c r="B1187" s="1" t="s">
        <v>1233</v>
      </c>
      <c r="C1187" s="1">
        <v>101</v>
      </c>
      <c r="D1187" s="1" t="s">
        <v>5627</v>
      </c>
      <c r="F1187" s="1" t="s">
        <v>445</v>
      </c>
      <c r="G1187" s="1">
        <v>4</v>
      </c>
      <c r="H1187" s="1">
        <v>33</v>
      </c>
      <c r="I1187" s="1">
        <v>17.600000000000001</v>
      </c>
      <c r="J1187" s="1">
        <v>19.5</v>
      </c>
      <c r="K1187" s="3">
        <v>2620</v>
      </c>
      <c r="L1187" s="2">
        <f>N1187/((2221.29)*(1-EXP(-(0.025785)*I1187))^(1.86783))</f>
        <v>0.81420481937885048</v>
      </c>
      <c r="N1187" s="1">
        <v>275</v>
      </c>
      <c r="O1187" s="1">
        <v>112</v>
      </c>
      <c r="Q1187" s="1">
        <v>13.475</v>
      </c>
      <c r="R1187" s="1">
        <v>5.7750000000000004</v>
      </c>
      <c r="S1187" s="1">
        <v>13.75</v>
      </c>
      <c r="AJ1187" s="1" t="s">
        <v>703</v>
      </c>
      <c r="AK1187" s="19">
        <v>50</v>
      </c>
      <c r="AL1187" s="19">
        <v>27</v>
      </c>
      <c r="AN1187" s="3">
        <v>1971</v>
      </c>
      <c r="AQ1187">
        <v>80412</v>
      </c>
      <c r="AR1187" s="1" t="s">
        <v>4838</v>
      </c>
    </row>
    <row r="1188" spans="1:44" x14ac:dyDescent="0.25">
      <c r="A1188" s="1">
        <v>2039</v>
      </c>
      <c r="B1188" s="1" t="s">
        <v>1233</v>
      </c>
      <c r="C1188" s="1">
        <v>101</v>
      </c>
      <c r="D1188" s="1" t="s">
        <v>5627</v>
      </c>
      <c r="F1188" s="1" t="s">
        <v>445</v>
      </c>
      <c r="G1188" s="1">
        <v>4</v>
      </c>
      <c r="H1188" s="1">
        <v>42</v>
      </c>
      <c r="I1188" s="1">
        <v>22.6</v>
      </c>
      <c r="J1188" s="1">
        <v>18</v>
      </c>
      <c r="K1188" s="3">
        <v>1019</v>
      </c>
      <c r="L1188" s="2">
        <f>N1188/((2221.29)*(1-EXP(-(0.025785)*I1188))^(1.86783))</f>
        <v>0.9406176161428722</v>
      </c>
      <c r="N1188" s="1">
        <v>454</v>
      </c>
      <c r="O1188" s="1">
        <v>192</v>
      </c>
      <c r="Q1188" s="1">
        <v>15.89</v>
      </c>
      <c r="R1188" s="1">
        <v>6.81</v>
      </c>
      <c r="S1188" s="1">
        <v>22.7</v>
      </c>
      <c r="AJ1188" s="1" t="s">
        <v>703</v>
      </c>
      <c r="AK1188" s="19">
        <v>50</v>
      </c>
      <c r="AL1188" s="19">
        <v>27</v>
      </c>
      <c r="AN1188" s="3">
        <v>1971</v>
      </c>
      <c r="AQ1188">
        <v>80412</v>
      </c>
      <c r="AR1188" s="1" t="s">
        <v>4838</v>
      </c>
    </row>
    <row r="1189" spans="1:44" x14ac:dyDescent="0.25">
      <c r="A1189" s="1">
        <v>2040</v>
      </c>
      <c r="B1189" s="1" t="s">
        <v>1233</v>
      </c>
      <c r="C1189" s="1">
        <v>101</v>
      </c>
      <c r="D1189" s="1" t="s">
        <v>6125</v>
      </c>
      <c r="G1189" s="1">
        <v>3</v>
      </c>
      <c r="H1189" s="1">
        <v>80</v>
      </c>
      <c r="I1189" s="1">
        <v>34.6</v>
      </c>
      <c r="J1189" s="1">
        <v>37.5</v>
      </c>
      <c r="L1189" s="2">
        <f>N1189/((2221.29)*(1-EXP(-(0.025785)*I1189))^(1.86783))</f>
        <v>0.40617854349398913</v>
      </c>
      <c r="N1189" s="1">
        <v>337</v>
      </c>
      <c r="O1189" s="1">
        <v>161.30000000000001</v>
      </c>
      <c r="Q1189" s="1">
        <v>6.4029999999999996</v>
      </c>
      <c r="R1189" s="1">
        <v>3.7069999999999999</v>
      </c>
      <c r="S1189" s="1">
        <v>33.700000000000003</v>
      </c>
      <c r="AJ1189" s="1" t="s">
        <v>703</v>
      </c>
      <c r="AK1189" s="19">
        <v>50</v>
      </c>
      <c r="AL1189" s="19">
        <v>27</v>
      </c>
      <c r="AN1189" s="3">
        <v>1976</v>
      </c>
      <c r="AQ1189">
        <v>80412</v>
      </c>
      <c r="AR1189" s="1" t="s">
        <v>4895</v>
      </c>
    </row>
    <row r="1190" spans="1:44" x14ac:dyDescent="0.25">
      <c r="A1190" s="1">
        <v>2041</v>
      </c>
      <c r="B1190" s="1" t="s">
        <v>1233</v>
      </c>
      <c r="C1190" s="1">
        <v>101</v>
      </c>
      <c r="D1190" s="1" t="s">
        <v>6125</v>
      </c>
      <c r="F1190" s="1" t="s">
        <v>445</v>
      </c>
      <c r="G1190" s="1">
        <v>6</v>
      </c>
      <c r="H1190" s="1">
        <v>24</v>
      </c>
      <c r="I1190" s="1">
        <v>9.9</v>
      </c>
      <c r="J1190" s="1">
        <v>9.1</v>
      </c>
      <c r="K1190" s="3">
        <v>2467</v>
      </c>
      <c r="L1190" s="2">
        <f>N1190/((1963.5)*(1-EXP(-(0.024337)*I1190))^(1.76926))</f>
        <v>0.70063999056533788</v>
      </c>
      <c r="M1190" s="1">
        <v>16.07</v>
      </c>
      <c r="N1190" s="1">
        <v>90</v>
      </c>
      <c r="O1190" s="1">
        <v>33</v>
      </c>
      <c r="P1190" s="1">
        <v>4</v>
      </c>
      <c r="Q1190" s="1">
        <v>5.4</v>
      </c>
      <c r="R1190" s="1">
        <v>3.69</v>
      </c>
      <c r="AJ1190" s="1" t="s">
        <v>703</v>
      </c>
      <c r="AK1190" s="19">
        <v>51</v>
      </c>
      <c r="AL1190" s="19">
        <v>27</v>
      </c>
      <c r="AN1190" s="3">
        <v>1989</v>
      </c>
      <c r="AO1190" s="1">
        <v>5</v>
      </c>
      <c r="AQ1190">
        <v>80412</v>
      </c>
      <c r="AR1190" s="1" t="s">
        <v>4605</v>
      </c>
    </row>
    <row r="1191" spans="1:44" x14ac:dyDescent="0.25">
      <c r="A1191" s="1">
        <v>2042</v>
      </c>
      <c r="B1191" s="1" t="s">
        <v>1233</v>
      </c>
      <c r="C1191" s="1">
        <v>101</v>
      </c>
      <c r="D1191" s="1" t="s">
        <v>5627</v>
      </c>
      <c r="F1191" s="1" t="s">
        <v>445</v>
      </c>
      <c r="G1191" s="1">
        <v>7</v>
      </c>
      <c r="H1191" s="1">
        <v>29</v>
      </c>
      <c r="I1191" s="1">
        <v>9.6</v>
      </c>
      <c r="J1191" s="1">
        <v>9.1999999999999993</v>
      </c>
      <c r="K1191" s="3">
        <v>2675</v>
      </c>
      <c r="L1191" s="2">
        <f>N1191/((1824.17)*(1-EXP(-(0.023514)*I1191))^(1.69151))</f>
        <v>0.84271048852417296</v>
      </c>
      <c r="M1191" s="1">
        <v>17.98</v>
      </c>
      <c r="N1191" s="1">
        <v>102.8</v>
      </c>
      <c r="O1191" s="1">
        <v>41.41</v>
      </c>
      <c r="P1191" s="1">
        <v>4.5999999999999996</v>
      </c>
      <c r="Q1191" s="1">
        <v>9.99</v>
      </c>
      <c r="R1191" s="1">
        <v>5.9740000000000002</v>
      </c>
      <c r="AJ1191" s="1" t="s">
        <v>703</v>
      </c>
      <c r="AK1191" s="19">
        <v>51</v>
      </c>
      <c r="AL1191" s="19">
        <v>27</v>
      </c>
      <c r="AN1191" s="3">
        <v>1989</v>
      </c>
      <c r="AO1191" s="1">
        <v>5</v>
      </c>
      <c r="AQ1191">
        <v>80412</v>
      </c>
      <c r="AR1191" s="1" t="s">
        <v>4605</v>
      </c>
    </row>
    <row r="1192" spans="1:44" x14ac:dyDescent="0.25">
      <c r="A1192" s="1">
        <v>2043</v>
      </c>
      <c r="B1192" s="1" t="s">
        <v>1233</v>
      </c>
      <c r="C1192" s="1">
        <v>101</v>
      </c>
      <c r="D1192" s="1" t="s">
        <v>6387</v>
      </c>
      <c r="F1192" s="1" t="s">
        <v>445</v>
      </c>
      <c r="G1192" s="1">
        <v>8</v>
      </c>
      <c r="H1192" s="1">
        <v>23</v>
      </c>
      <c r="I1192" s="1">
        <v>6.3</v>
      </c>
      <c r="J1192" s="1">
        <v>6.8</v>
      </c>
      <c r="K1192" s="3">
        <v>2547</v>
      </c>
      <c r="L1192" s="2">
        <f>N1192/((1668.67)*(1-EXP(-(0.022864)*I1192))^(1.61028))</f>
        <v>0.57384679751717727</v>
      </c>
      <c r="M1192" s="1">
        <v>9.18</v>
      </c>
      <c r="N1192" s="1">
        <v>37.700000000000003</v>
      </c>
      <c r="O1192" s="1">
        <v>14.93</v>
      </c>
      <c r="P1192" s="1">
        <v>2.16</v>
      </c>
      <c r="Q1192" s="1">
        <v>5.01</v>
      </c>
      <c r="R1192" s="1">
        <v>2.774</v>
      </c>
      <c r="AJ1192" s="1" t="s">
        <v>703</v>
      </c>
      <c r="AK1192" s="19">
        <v>51</v>
      </c>
      <c r="AL1192" s="19">
        <v>27</v>
      </c>
      <c r="AN1192" s="3">
        <v>1989</v>
      </c>
      <c r="AO1192" s="1">
        <v>5</v>
      </c>
      <c r="AQ1192">
        <v>80412</v>
      </c>
      <c r="AR1192" s="1" t="s">
        <v>4605</v>
      </c>
    </row>
    <row r="1193" spans="1:44" x14ac:dyDescent="0.25">
      <c r="A1193" s="1">
        <v>2044</v>
      </c>
      <c r="B1193" s="1" t="s">
        <v>1233</v>
      </c>
      <c r="C1193" s="1">
        <v>101</v>
      </c>
      <c r="D1193" s="1" t="s">
        <v>6387</v>
      </c>
      <c r="F1193" s="1" t="s">
        <v>445</v>
      </c>
      <c r="G1193" s="1">
        <v>6</v>
      </c>
      <c r="H1193" s="1">
        <v>29</v>
      </c>
      <c r="I1193" s="1">
        <v>12</v>
      </c>
      <c r="J1193" s="1">
        <v>12.4</v>
      </c>
      <c r="K1193" s="3">
        <v>2154</v>
      </c>
      <c r="L1193" s="2">
        <f>N1193/((1963.5)*(1-EXP(-(0.024337)*I1193))^(1.76926))</f>
        <v>0.96991751013524485</v>
      </c>
      <c r="M1193" s="1">
        <v>24.67</v>
      </c>
      <c r="N1193" s="1">
        <v>167.7</v>
      </c>
      <c r="O1193" s="1">
        <v>64</v>
      </c>
      <c r="P1193" s="1">
        <v>6.9</v>
      </c>
      <c r="Q1193" s="1">
        <v>6.72</v>
      </c>
      <c r="R1193" s="1">
        <v>5.7119999999999997</v>
      </c>
      <c r="AJ1193" s="1" t="s">
        <v>703</v>
      </c>
      <c r="AK1193" s="19">
        <v>51</v>
      </c>
      <c r="AL1193" s="19">
        <v>27</v>
      </c>
      <c r="AN1193" s="3">
        <v>1989</v>
      </c>
      <c r="AO1193" s="1">
        <v>5</v>
      </c>
      <c r="AQ1193">
        <v>80412</v>
      </c>
      <c r="AR1193" s="1" t="s">
        <v>4605</v>
      </c>
    </row>
    <row r="1194" spans="1:44" x14ac:dyDescent="0.25">
      <c r="A1194" s="1">
        <v>2045</v>
      </c>
      <c r="B1194" s="1" t="s">
        <v>1233</v>
      </c>
      <c r="C1194" s="1">
        <v>101</v>
      </c>
      <c r="D1194" s="1" t="s">
        <v>5627</v>
      </c>
      <c r="F1194" s="1" t="s">
        <v>445</v>
      </c>
      <c r="G1194" s="1">
        <v>7</v>
      </c>
      <c r="H1194" s="1">
        <v>38</v>
      </c>
      <c r="I1194" s="1">
        <v>13.8</v>
      </c>
      <c r="J1194" s="1">
        <v>15.1</v>
      </c>
      <c r="K1194" s="3">
        <v>1320</v>
      </c>
      <c r="L1194" s="2">
        <f>N1194/((1824.17)*(1-EXP(-(0.023514)*I1194))^(1.69151))</f>
        <v>0.87789428861316232</v>
      </c>
      <c r="M1194" s="1">
        <v>23.68</v>
      </c>
      <c r="N1194" s="1">
        <v>182.7</v>
      </c>
      <c r="O1194" s="1">
        <v>74.3</v>
      </c>
      <c r="P1194" s="1">
        <v>6.9</v>
      </c>
      <c r="Q1194" s="1">
        <v>9.1</v>
      </c>
      <c r="R1194" s="1">
        <v>5.46</v>
      </c>
      <c r="AJ1194" s="1" t="s">
        <v>703</v>
      </c>
      <c r="AK1194" s="19">
        <v>51</v>
      </c>
      <c r="AL1194" s="19">
        <v>27</v>
      </c>
      <c r="AN1194" s="3">
        <v>1989</v>
      </c>
      <c r="AO1194" s="1">
        <v>5</v>
      </c>
      <c r="AQ1194">
        <v>80412</v>
      </c>
      <c r="AR1194" s="1" t="s">
        <v>4605</v>
      </c>
    </row>
    <row r="1195" spans="1:44" x14ac:dyDescent="0.25">
      <c r="A1195" s="1">
        <v>2046</v>
      </c>
      <c r="B1195" s="1" t="s">
        <v>1233</v>
      </c>
      <c r="C1195" s="1">
        <v>101</v>
      </c>
      <c r="D1195" s="1" t="s">
        <v>6387</v>
      </c>
      <c r="F1195" s="1" t="s">
        <v>445</v>
      </c>
      <c r="G1195" s="1">
        <v>5</v>
      </c>
      <c r="H1195" s="1">
        <v>34</v>
      </c>
      <c r="I1195" s="1">
        <v>16</v>
      </c>
      <c r="J1195" s="1">
        <v>15.4</v>
      </c>
      <c r="K1195" s="3">
        <v>1611</v>
      </c>
      <c r="L1195" s="2">
        <f>N1195/((2111.2)*(1-EXP(-(0.024888)*I1195))^(1.82531))</f>
        <v>0.78425460341293207</v>
      </c>
      <c r="N1195" s="1">
        <v>217</v>
      </c>
      <c r="O1195" s="1">
        <v>85</v>
      </c>
      <c r="Q1195" s="1">
        <v>6.51</v>
      </c>
      <c r="R1195" s="1">
        <v>4.1230000000000002</v>
      </c>
      <c r="AJ1195" s="1" t="s">
        <v>703</v>
      </c>
      <c r="AK1195" s="19">
        <v>51</v>
      </c>
      <c r="AL1195" s="19">
        <v>27</v>
      </c>
      <c r="AN1195" s="3">
        <v>1989</v>
      </c>
      <c r="AQ1195">
        <v>80412</v>
      </c>
      <c r="AR1195" s="1" t="s">
        <v>4605</v>
      </c>
    </row>
    <row r="1196" spans="1:44" x14ac:dyDescent="0.25">
      <c r="A1196" s="1">
        <v>2047</v>
      </c>
      <c r="B1196" s="1" t="s">
        <v>1233</v>
      </c>
      <c r="C1196" s="1">
        <v>101</v>
      </c>
      <c r="D1196" s="1" t="s">
        <v>6387</v>
      </c>
      <c r="F1196" s="1" t="s">
        <v>445</v>
      </c>
      <c r="G1196" s="1">
        <v>6</v>
      </c>
      <c r="H1196" s="1">
        <v>58</v>
      </c>
      <c r="I1196" s="1">
        <v>22.4</v>
      </c>
      <c r="J1196" s="1">
        <v>24.4</v>
      </c>
      <c r="K1196" s="3">
        <v>840</v>
      </c>
      <c r="L1196" s="2">
        <f>N1196/((1963.5)*(1-EXP(-(0.024337)*I1196))^(1.76926))</f>
        <v>0.95336281741370976</v>
      </c>
      <c r="M1196" s="1">
        <v>38.36</v>
      </c>
      <c r="N1196" s="1">
        <v>403.8</v>
      </c>
      <c r="O1196" s="1">
        <v>177.6</v>
      </c>
      <c r="P1196" s="1">
        <v>14.6</v>
      </c>
      <c r="Q1196" s="1">
        <v>13.02</v>
      </c>
      <c r="R1196" s="1">
        <v>6.0759999999999996</v>
      </c>
      <c r="AJ1196" s="1" t="s">
        <v>703</v>
      </c>
      <c r="AK1196" s="19">
        <v>51</v>
      </c>
      <c r="AL1196" s="19">
        <v>27</v>
      </c>
      <c r="AN1196" s="3">
        <v>1989</v>
      </c>
      <c r="AO1196" s="1">
        <v>5</v>
      </c>
      <c r="AQ1196">
        <v>80412</v>
      </c>
      <c r="AR1196" s="1" t="s">
        <v>4605</v>
      </c>
    </row>
    <row r="1197" spans="1:44" x14ac:dyDescent="0.25">
      <c r="A1197" s="1">
        <v>2048</v>
      </c>
      <c r="B1197" s="1" t="s">
        <v>1233</v>
      </c>
      <c r="C1197" s="1">
        <v>101</v>
      </c>
      <c r="D1197" s="1" t="s">
        <v>5627</v>
      </c>
      <c r="F1197" s="1" t="s">
        <v>445</v>
      </c>
      <c r="G1197" s="1">
        <v>6</v>
      </c>
      <c r="H1197" s="1">
        <v>16</v>
      </c>
      <c r="I1197" s="1">
        <v>6.9</v>
      </c>
      <c r="J1197" s="1">
        <v>6.7</v>
      </c>
      <c r="K1197" s="3">
        <v>5560</v>
      </c>
      <c r="L1197" s="2">
        <f>N1197/((1963.5)*(1-EXP(-(0.024337)*I1197))^(1.76926))</f>
        <v>1.1124186980006388</v>
      </c>
      <c r="M1197" s="1">
        <v>19.38</v>
      </c>
      <c r="N1197" s="1">
        <v>80.3</v>
      </c>
      <c r="O1197" s="1">
        <v>32.06</v>
      </c>
      <c r="P1197" s="1">
        <v>4.13</v>
      </c>
      <c r="Q1197" s="1">
        <v>8</v>
      </c>
      <c r="R1197" s="1">
        <v>6.8</v>
      </c>
      <c r="AJ1197" s="1" t="s">
        <v>703</v>
      </c>
      <c r="AK1197" s="19">
        <v>51</v>
      </c>
      <c r="AL1197" s="19">
        <v>27</v>
      </c>
      <c r="AN1197" s="3">
        <v>1989</v>
      </c>
      <c r="AO1197" s="1">
        <v>5</v>
      </c>
      <c r="AQ1197">
        <v>80412</v>
      </c>
      <c r="AR1197" s="1" t="s">
        <v>4605</v>
      </c>
    </row>
    <row r="1198" spans="1:44" x14ac:dyDescent="0.25">
      <c r="A1198" s="1">
        <v>2049</v>
      </c>
      <c r="B1198" s="1" t="s">
        <v>1233</v>
      </c>
      <c r="C1198" s="1">
        <v>101</v>
      </c>
      <c r="D1198" s="1" t="s">
        <v>5627</v>
      </c>
      <c r="F1198" s="1" t="s">
        <v>445</v>
      </c>
      <c r="G1198" s="1">
        <v>7</v>
      </c>
      <c r="H1198" s="1">
        <v>28</v>
      </c>
      <c r="I1198" s="1">
        <v>9.1999999999999993</v>
      </c>
      <c r="J1198" s="1">
        <v>8.6</v>
      </c>
      <c r="K1198" s="3">
        <v>3730</v>
      </c>
      <c r="L1198" s="2">
        <f>N1198/((1824.17)*(1-EXP(-(0.023514)*I1198))^(1.69151))</f>
        <v>0.97126252688506454</v>
      </c>
      <c r="M1198" s="1">
        <v>21.29</v>
      </c>
      <c r="N1198" s="1">
        <v>111.1</v>
      </c>
      <c r="O1198" s="1">
        <v>41</v>
      </c>
      <c r="P1198" s="1">
        <v>6</v>
      </c>
      <c r="Q1198" s="1">
        <v>6.66</v>
      </c>
      <c r="R1198" s="1">
        <v>5.2169999999999996</v>
      </c>
      <c r="AJ1198" s="1" t="s">
        <v>703</v>
      </c>
      <c r="AK1198" s="19">
        <v>51</v>
      </c>
      <c r="AL1198" s="19">
        <v>27</v>
      </c>
      <c r="AN1198" s="3">
        <v>1989</v>
      </c>
      <c r="AO1198" s="1">
        <v>5</v>
      </c>
      <c r="AQ1198">
        <v>80412</v>
      </c>
      <c r="AR1198" s="1" t="s">
        <v>4605</v>
      </c>
    </row>
    <row r="1199" spans="1:44" x14ac:dyDescent="0.25">
      <c r="A1199" s="1">
        <v>2050</v>
      </c>
      <c r="B1199" s="1" t="s">
        <v>1233</v>
      </c>
      <c r="C1199" s="1">
        <v>101</v>
      </c>
      <c r="D1199" s="1" t="s">
        <v>6187</v>
      </c>
      <c r="F1199" s="1" t="s">
        <v>445</v>
      </c>
      <c r="G1199" s="1">
        <v>5</v>
      </c>
      <c r="H1199" s="1">
        <v>28</v>
      </c>
      <c r="I1199" s="1">
        <v>12.9</v>
      </c>
      <c r="J1199" s="1">
        <v>11.9</v>
      </c>
      <c r="K1199" s="3">
        <v>2372</v>
      </c>
      <c r="L1199" s="2">
        <f>N1199/((2111.2)*(1-EXP(-(0.024888)*I1199))^(1.82531))</f>
        <v>0.82689739798288553</v>
      </c>
      <c r="N1199" s="1">
        <v>165</v>
      </c>
      <c r="O1199" s="1">
        <v>63</v>
      </c>
      <c r="Q1199" s="1">
        <v>6.6</v>
      </c>
      <c r="R1199" s="1">
        <v>4.125</v>
      </c>
      <c r="AJ1199" s="1" t="s">
        <v>703</v>
      </c>
      <c r="AK1199" s="19">
        <v>51</v>
      </c>
      <c r="AL1199" s="19">
        <v>27</v>
      </c>
      <c r="AN1199" s="3">
        <v>1989</v>
      </c>
      <c r="AQ1199">
        <v>80412</v>
      </c>
      <c r="AR1199" s="1" t="s">
        <v>4605</v>
      </c>
    </row>
    <row r="1200" spans="1:44" x14ac:dyDescent="0.25">
      <c r="A1200" s="1">
        <v>2051</v>
      </c>
      <c r="B1200" s="1" t="s">
        <v>1233</v>
      </c>
      <c r="C1200" s="1">
        <v>101</v>
      </c>
      <c r="D1200" s="1" t="s">
        <v>6187</v>
      </c>
      <c r="F1200" s="1" t="s">
        <v>445</v>
      </c>
      <c r="G1200" s="1">
        <v>7</v>
      </c>
      <c r="H1200" s="1">
        <v>33</v>
      </c>
      <c r="I1200" s="1">
        <v>11.3</v>
      </c>
      <c r="J1200" s="1">
        <v>10.6</v>
      </c>
      <c r="K1200" s="3">
        <v>2811</v>
      </c>
      <c r="L1200" s="2">
        <f>N1200/((1824.17)*(1-EXP(-(0.023514)*I1200))^(1.69151))</f>
        <v>1.0334326346820333</v>
      </c>
      <c r="M1200" s="1">
        <v>23.96</v>
      </c>
      <c r="N1200" s="1">
        <v>160.80000000000001</v>
      </c>
      <c r="O1200" s="1">
        <v>62</v>
      </c>
      <c r="P1200" s="1">
        <v>7.7</v>
      </c>
      <c r="Q1200" s="1">
        <v>6.44</v>
      </c>
      <c r="R1200" s="1">
        <v>4.1859999999999999</v>
      </c>
      <c r="AJ1200" s="1" t="s">
        <v>703</v>
      </c>
      <c r="AK1200" s="19">
        <v>51</v>
      </c>
      <c r="AL1200" s="19">
        <v>27</v>
      </c>
      <c r="AN1200" s="3">
        <v>1989</v>
      </c>
      <c r="AO1200" s="1">
        <v>5</v>
      </c>
      <c r="AQ1200">
        <v>80412</v>
      </c>
      <c r="AR1200" s="1" t="s">
        <v>4605</v>
      </c>
    </row>
    <row r="1201" spans="1:46" x14ac:dyDescent="0.25">
      <c r="A1201" s="1">
        <v>2052</v>
      </c>
      <c r="B1201" s="1" t="s">
        <v>1233</v>
      </c>
      <c r="C1201" s="1">
        <v>101</v>
      </c>
      <c r="D1201" s="1" t="s">
        <v>5627</v>
      </c>
      <c r="F1201" s="1" t="s">
        <v>445</v>
      </c>
      <c r="G1201" s="1">
        <v>7</v>
      </c>
      <c r="H1201" s="1">
        <v>32</v>
      </c>
      <c r="I1201" s="1">
        <v>11.2</v>
      </c>
      <c r="J1201" s="1">
        <v>9.9</v>
      </c>
      <c r="K1201" s="3">
        <v>3039</v>
      </c>
      <c r="L1201" s="2">
        <f>N1201/((1824.17)*(1-EXP(-(0.023514)*I1201))^(1.69151))</f>
        <v>1.0073739847348233</v>
      </c>
      <c r="M1201" s="1">
        <v>23.2</v>
      </c>
      <c r="N1201" s="1">
        <v>154.69999999999999</v>
      </c>
      <c r="O1201" s="1">
        <v>59</v>
      </c>
      <c r="Q1201" s="1">
        <v>7.75</v>
      </c>
      <c r="R1201" s="1">
        <v>5.27</v>
      </c>
      <c r="AJ1201" s="1" t="s">
        <v>703</v>
      </c>
      <c r="AK1201" s="19">
        <v>51</v>
      </c>
      <c r="AL1201" s="19">
        <v>27</v>
      </c>
      <c r="AN1201" s="3">
        <v>1989</v>
      </c>
      <c r="AO1201" s="1">
        <v>5</v>
      </c>
      <c r="AQ1201">
        <v>80412</v>
      </c>
      <c r="AR1201" s="1" t="s">
        <v>4605</v>
      </c>
    </row>
    <row r="1202" spans="1:46" x14ac:dyDescent="0.25">
      <c r="A1202" s="1">
        <v>2053</v>
      </c>
      <c r="B1202" s="1" t="s">
        <v>1233</v>
      </c>
      <c r="C1202" s="1">
        <v>101</v>
      </c>
      <c r="D1202" s="1" t="s">
        <v>6387</v>
      </c>
      <c r="F1202" s="1" t="s">
        <v>445</v>
      </c>
      <c r="G1202" s="1">
        <v>7</v>
      </c>
      <c r="H1202" s="1">
        <v>75</v>
      </c>
      <c r="I1202" s="1">
        <v>22.9</v>
      </c>
      <c r="J1202" s="1">
        <v>31</v>
      </c>
      <c r="K1202" s="3">
        <v>683</v>
      </c>
      <c r="L1202" s="2">
        <f>N1202/((1824.17)*(1-EXP(-(0.023514)*I1202))^(1.69151))</f>
        <v>0.91052908366991803</v>
      </c>
      <c r="M1202" s="1">
        <v>41.02</v>
      </c>
      <c r="N1202" s="1">
        <v>377.3</v>
      </c>
      <c r="O1202" s="1">
        <v>153.6</v>
      </c>
      <c r="P1202" s="1">
        <v>13.9</v>
      </c>
      <c r="Q1202" s="1">
        <v>7.54</v>
      </c>
      <c r="R1202" s="1">
        <v>3.3929999999999998</v>
      </c>
      <c r="AJ1202" s="1" t="s">
        <v>703</v>
      </c>
      <c r="AK1202" s="19">
        <v>51</v>
      </c>
      <c r="AL1202" s="19">
        <v>27</v>
      </c>
      <c r="AN1202" s="3">
        <v>1989</v>
      </c>
      <c r="AO1202" s="1">
        <v>5</v>
      </c>
      <c r="AQ1202">
        <v>80412</v>
      </c>
      <c r="AR1202" s="1" t="s">
        <v>4605</v>
      </c>
    </row>
    <row r="1203" spans="1:46" x14ac:dyDescent="0.25">
      <c r="A1203" s="1">
        <v>2054</v>
      </c>
      <c r="B1203" s="1" t="s">
        <v>1233</v>
      </c>
      <c r="C1203" s="1">
        <v>101</v>
      </c>
      <c r="D1203" s="1" t="s">
        <v>5627</v>
      </c>
      <c r="F1203" s="1" t="s">
        <v>445</v>
      </c>
      <c r="G1203" s="1">
        <v>6</v>
      </c>
      <c r="H1203" s="1">
        <v>18</v>
      </c>
      <c r="I1203" s="1">
        <v>8.8000000000000007</v>
      </c>
      <c r="J1203" s="1">
        <v>7.5</v>
      </c>
      <c r="K1203" s="3">
        <v>3085</v>
      </c>
      <c r="L1203" s="2">
        <f>N1203/((1963.5)*(1-EXP(-(0.024337)*I1203))^(1.76926))</f>
        <v>0.62796294565493949</v>
      </c>
      <c r="M1203" s="1">
        <v>13.4</v>
      </c>
      <c r="N1203" s="1">
        <v>67</v>
      </c>
      <c r="O1203" s="1">
        <v>24</v>
      </c>
      <c r="P1203" s="1">
        <v>3.7</v>
      </c>
      <c r="Q1203" s="1">
        <v>4.6900000000000004</v>
      </c>
      <c r="R1203" s="1">
        <v>4.7569999999999997</v>
      </c>
      <c r="AJ1203" s="1" t="s">
        <v>703</v>
      </c>
      <c r="AK1203" s="19">
        <v>51</v>
      </c>
      <c r="AL1203" s="19">
        <v>27</v>
      </c>
      <c r="AN1203" s="3">
        <v>1989</v>
      </c>
      <c r="AO1203" s="1">
        <v>5</v>
      </c>
      <c r="AQ1203">
        <v>80412</v>
      </c>
      <c r="AR1203" s="1" t="s">
        <v>4605</v>
      </c>
    </row>
    <row r="1204" spans="1:46" x14ac:dyDescent="0.25">
      <c r="A1204" s="1">
        <v>2055</v>
      </c>
      <c r="B1204" s="1" t="s">
        <v>1233</v>
      </c>
      <c r="C1204" s="1">
        <v>101</v>
      </c>
      <c r="D1204" s="1" t="s">
        <v>5627</v>
      </c>
      <c r="F1204" s="1" t="s">
        <v>445</v>
      </c>
      <c r="G1204" s="1">
        <v>6</v>
      </c>
      <c r="H1204" s="1">
        <v>33</v>
      </c>
      <c r="I1204" s="1">
        <v>14.3</v>
      </c>
      <c r="J1204" s="1">
        <v>14.4</v>
      </c>
      <c r="K1204" s="3">
        <v>1623</v>
      </c>
      <c r="L1204" s="2">
        <f>N1204/((1963.5)*(1-EXP(-(0.024337)*I1204))^(1.76926))</f>
        <v>0.96001462610155863</v>
      </c>
      <c r="N1204" s="1">
        <v>216</v>
      </c>
      <c r="O1204" s="1">
        <v>84</v>
      </c>
      <c r="Q1204" s="1">
        <v>12.96</v>
      </c>
      <c r="R1204" s="1">
        <v>9.5039999999999996</v>
      </c>
      <c r="AJ1204" s="1" t="s">
        <v>703</v>
      </c>
      <c r="AK1204" s="19">
        <v>51</v>
      </c>
      <c r="AL1204" s="19">
        <v>27</v>
      </c>
      <c r="AN1204" s="3">
        <v>1989</v>
      </c>
      <c r="AO1204" s="1">
        <v>12</v>
      </c>
      <c r="AQ1204">
        <v>80412</v>
      </c>
      <c r="AR1204" s="1" t="s">
        <v>4605</v>
      </c>
    </row>
    <row r="1205" spans="1:46" x14ac:dyDescent="0.25">
      <c r="A1205" s="1">
        <v>2056</v>
      </c>
      <c r="B1205" s="1" t="s">
        <v>1233</v>
      </c>
      <c r="C1205" s="1">
        <v>101</v>
      </c>
      <c r="D1205" s="1" t="s">
        <v>5627</v>
      </c>
      <c r="F1205" s="1" t="s">
        <v>445</v>
      </c>
      <c r="G1205" s="1">
        <v>5</v>
      </c>
      <c r="H1205" s="1">
        <v>30</v>
      </c>
      <c r="I1205" s="1">
        <v>13.8</v>
      </c>
      <c r="J1205" s="1">
        <v>15.2</v>
      </c>
      <c r="K1205" s="3">
        <v>1141</v>
      </c>
      <c r="L1205" s="2">
        <f>N1205/((2111.2)*(1-EXP(-(0.024888)*I1205))^(1.82531))</f>
        <v>0.72730873498011894</v>
      </c>
      <c r="M1205" s="1">
        <v>20.81</v>
      </c>
      <c r="N1205" s="1">
        <v>161</v>
      </c>
      <c r="O1205" s="1">
        <v>66.150000000000006</v>
      </c>
      <c r="P1205" s="1">
        <v>4.79</v>
      </c>
      <c r="Q1205" s="1">
        <v>8.0500000000000007</v>
      </c>
      <c r="R1205" s="1">
        <v>4.83</v>
      </c>
      <c r="AJ1205" s="1" t="s">
        <v>703</v>
      </c>
      <c r="AK1205" s="19">
        <v>51</v>
      </c>
      <c r="AL1205" s="19">
        <v>27</v>
      </c>
      <c r="AN1205" s="3">
        <v>1989</v>
      </c>
      <c r="AO1205" s="1">
        <v>5</v>
      </c>
      <c r="AQ1205">
        <v>80412</v>
      </c>
      <c r="AR1205" s="1" t="s">
        <v>4605</v>
      </c>
    </row>
    <row r="1206" spans="1:46" x14ac:dyDescent="0.25">
      <c r="A1206" s="1">
        <v>2057</v>
      </c>
      <c r="B1206" s="1" t="s">
        <v>1233</v>
      </c>
      <c r="C1206" s="1">
        <v>101</v>
      </c>
      <c r="D1206" s="1" t="s">
        <v>5627</v>
      </c>
      <c r="F1206" s="1" t="s">
        <v>445</v>
      </c>
      <c r="G1206" s="1">
        <v>5</v>
      </c>
      <c r="H1206" s="1">
        <v>20</v>
      </c>
      <c r="I1206" s="1">
        <v>10.5</v>
      </c>
      <c r="J1206" s="1">
        <v>11.1</v>
      </c>
      <c r="K1206" s="3">
        <v>2342</v>
      </c>
      <c r="L1206" s="2">
        <f>N1206/((2111.2)*(1-EXP(-(0.024888)*I1206))^(1.82531))</f>
        <v>0.83138967328425883</v>
      </c>
      <c r="N1206" s="1">
        <v>120</v>
      </c>
      <c r="O1206" s="1">
        <v>44</v>
      </c>
      <c r="Q1206" s="1">
        <v>13.2</v>
      </c>
      <c r="R1206" s="1">
        <v>7.44</v>
      </c>
      <c r="AJ1206" s="1" t="s">
        <v>703</v>
      </c>
      <c r="AK1206" s="19">
        <v>51</v>
      </c>
      <c r="AL1206" s="19">
        <v>27</v>
      </c>
      <c r="AN1206" s="3">
        <v>1989</v>
      </c>
      <c r="AO1206" s="1">
        <v>5</v>
      </c>
      <c r="AQ1206">
        <v>80412</v>
      </c>
      <c r="AR1206" s="1" t="s">
        <v>4605</v>
      </c>
    </row>
    <row r="1207" spans="1:46" x14ac:dyDescent="0.25">
      <c r="A1207" s="1">
        <v>2058</v>
      </c>
      <c r="B1207" s="1" t="s">
        <v>1233</v>
      </c>
      <c r="C1207" s="1">
        <v>101</v>
      </c>
      <c r="D1207" s="1" t="s">
        <v>5627</v>
      </c>
      <c r="F1207" s="1" t="s">
        <v>445</v>
      </c>
      <c r="G1207" s="1">
        <v>7</v>
      </c>
      <c r="H1207" s="1">
        <v>19</v>
      </c>
      <c r="I1207" s="1">
        <v>7.1</v>
      </c>
      <c r="J1207" s="1">
        <v>6.9</v>
      </c>
      <c r="K1207" s="3">
        <v>4364</v>
      </c>
      <c r="L1207" s="2">
        <f>N1207/((1824.17)*(1-EXP(-(0.023514)*I1207))^(1.69151))</f>
        <v>0.7808365291375261</v>
      </c>
      <c r="M1207" s="1">
        <v>14.05</v>
      </c>
      <c r="N1207" s="1">
        <v>60</v>
      </c>
      <c r="O1207" s="1">
        <v>21</v>
      </c>
      <c r="P1207" s="1">
        <v>3.2</v>
      </c>
      <c r="Q1207" s="1">
        <v>4.2</v>
      </c>
      <c r="R1207" s="1">
        <v>4.4400000000000004</v>
      </c>
      <c r="AJ1207" s="1" t="s">
        <v>703</v>
      </c>
      <c r="AK1207" s="19">
        <v>51</v>
      </c>
      <c r="AL1207" s="19">
        <v>27</v>
      </c>
      <c r="AN1207" s="3">
        <v>1989</v>
      </c>
      <c r="AO1207" s="1">
        <v>5</v>
      </c>
      <c r="AQ1207">
        <v>80412</v>
      </c>
      <c r="AR1207" s="1" t="s">
        <v>4605</v>
      </c>
    </row>
    <row r="1208" spans="1:46" x14ac:dyDescent="0.25">
      <c r="A1208" s="1">
        <v>2059</v>
      </c>
      <c r="B1208" s="1" t="s">
        <v>1233</v>
      </c>
      <c r="C1208" s="1">
        <v>101</v>
      </c>
      <c r="D1208" s="1" t="s">
        <v>6385</v>
      </c>
      <c r="F1208" s="1" t="s">
        <v>445</v>
      </c>
      <c r="G1208" s="1">
        <v>8</v>
      </c>
      <c r="H1208" s="1">
        <v>22</v>
      </c>
      <c r="I1208" s="1">
        <v>9.8000000000000007</v>
      </c>
      <c r="J1208" s="1">
        <v>9.5</v>
      </c>
      <c r="K1208" s="3">
        <v>2322</v>
      </c>
      <c r="L1208" s="2">
        <f>N1208/((1668.67)*(1-EXP(-(0.022864)*I1208))^(1.61028))</f>
        <v>0.58064676167094975</v>
      </c>
      <c r="M1208" s="1">
        <v>14.48</v>
      </c>
      <c r="N1208" s="1">
        <v>73</v>
      </c>
      <c r="O1208" s="1">
        <v>27</v>
      </c>
      <c r="R1208" s="1">
        <v>2.19</v>
      </c>
      <c r="AJ1208" s="1" t="s">
        <v>703</v>
      </c>
      <c r="AK1208" s="19">
        <v>51</v>
      </c>
      <c r="AL1208" s="19">
        <v>27</v>
      </c>
      <c r="AN1208" s="3">
        <v>1989</v>
      </c>
      <c r="AO1208" s="1">
        <v>5</v>
      </c>
      <c r="AQ1208">
        <v>80412</v>
      </c>
      <c r="AR1208" s="1" t="s">
        <v>4604</v>
      </c>
    </row>
    <row r="1209" spans="1:46" x14ac:dyDescent="0.25">
      <c r="A1209" s="1">
        <v>2060</v>
      </c>
      <c r="B1209" s="1" t="s">
        <v>1233</v>
      </c>
      <c r="C1209" s="1">
        <v>101</v>
      </c>
      <c r="D1209" s="1" t="s">
        <v>6184</v>
      </c>
      <c r="F1209" s="1" t="s">
        <v>445</v>
      </c>
      <c r="G1209" s="1">
        <v>7</v>
      </c>
      <c r="H1209" s="1">
        <v>11</v>
      </c>
      <c r="I1209" s="1">
        <v>4.3</v>
      </c>
      <c r="J1209" s="1">
        <v>4.7</v>
      </c>
      <c r="K1209" s="3">
        <v>3914</v>
      </c>
      <c r="L1209" s="2">
        <f>N1209/((1824.17)*(1-EXP(-(0.023514)*I1209))^(1.69151))</f>
        <v>0.42313295149493613</v>
      </c>
      <c r="M1209" s="1">
        <v>6.4</v>
      </c>
      <c r="N1209" s="1">
        <v>14.7</v>
      </c>
      <c r="O1209" s="1">
        <v>5</v>
      </c>
      <c r="R1209" s="1">
        <v>3.42</v>
      </c>
      <c r="AJ1209" s="1" t="s">
        <v>703</v>
      </c>
      <c r="AK1209" s="19">
        <v>51</v>
      </c>
      <c r="AL1209" s="19">
        <v>27</v>
      </c>
      <c r="AN1209" s="3">
        <v>1989</v>
      </c>
      <c r="AO1209" s="1">
        <v>5</v>
      </c>
      <c r="AQ1209">
        <v>80412</v>
      </c>
      <c r="AR1209" s="1" t="s">
        <v>4604</v>
      </c>
    </row>
    <row r="1210" spans="1:46" x14ac:dyDescent="0.25">
      <c r="A1210" s="1">
        <v>2061</v>
      </c>
      <c r="B1210" s="1" t="s">
        <v>1233</v>
      </c>
      <c r="C1210" s="1">
        <v>101</v>
      </c>
      <c r="D1210" s="1" t="s">
        <v>5627</v>
      </c>
      <c r="F1210" s="1" t="s">
        <v>445</v>
      </c>
      <c r="G1210" s="1">
        <v>7</v>
      </c>
      <c r="H1210" s="1">
        <v>25</v>
      </c>
      <c r="I1210" s="1">
        <v>9.1999999999999993</v>
      </c>
      <c r="J1210" s="1">
        <v>10.8</v>
      </c>
      <c r="K1210" s="3">
        <v>1019</v>
      </c>
      <c r="L1210" s="2">
        <f>N1210/((1824.17)*(1-EXP(-(0.023514)*I1210))^(1.69151))</f>
        <v>0.44760253264190197</v>
      </c>
      <c r="M1210" s="1">
        <v>9.26</v>
      </c>
      <c r="N1210" s="1">
        <v>51.2</v>
      </c>
      <c r="O1210" s="1">
        <v>19</v>
      </c>
      <c r="R1210" s="1">
        <v>2.9580000000000002</v>
      </c>
      <c r="AJ1210" s="1" t="s">
        <v>703</v>
      </c>
      <c r="AK1210" s="19">
        <v>51</v>
      </c>
      <c r="AL1210" s="19">
        <v>27</v>
      </c>
      <c r="AN1210" s="3">
        <v>1989</v>
      </c>
      <c r="AO1210" s="1">
        <v>5</v>
      </c>
      <c r="AQ1210">
        <v>80412</v>
      </c>
      <c r="AR1210" s="1" t="s">
        <v>4604</v>
      </c>
    </row>
    <row r="1211" spans="1:46" x14ac:dyDescent="0.25">
      <c r="A1211" s="1">
        <v>2062</v>
      </c>
      <c r="B1211" s="1" t="s">
        <v>1233</v>
      </c>
      <c r="C1211" s="1">
        <v>101</v>
      </c>
      <c r="D1211" s="1" t="s">
        <v>5627</v>
      </c>
      <c r="F1211" s="1" t="s">
        <v>445</v>
      </c>
      <c r="G1211" s="1">
        <v>6</v>
      </c>
      <c r="H1211" s="1">
        <v>46</v>
      </c>
      <c r="I1211" s="1">
        <v>17.8</v>
      </c>
      <c r="J1211" s="1">
        <v>19.600000000000001</v>
      </c>
      <c r="K1211" s="3">
        <v>878</v>
      </c>
      <c r="L1211" s="2">
        <f>N1211/((1963.5)*(1-EXP(-(0.024337)*I1211))^(1.76926))</f>
        <v>0.84690305097337515</v>
      </c>
      <c r="M1211" s="1">
        <v>25.31</v>
      </c>
      <c r="N1211" s="1">
        <v>261.60000000000002</v>
      </c>
      <c r="O1211" s="1">
        <v>106.7</v>
      </c>
      <c r="P1211" s="1">
        <v>9.5</v>
      </c>
      <c r="Q1211" s="1">
        <v>20.96</v>
      </c>
      <c r="R1211" s="1">
        <v>6.55</v>
      </c>
      <c r="AJ1211" s="1" t="s">
        <v>703</v>
      </c>
      <c r="AK1211" s="19">
        <v>51</v>
      </c>
      <c r="AL1211" s="19">
        <v>27</v>
      </c>
      <c r="AN1211" s="3">
        <v>1989</v>
      </c>
      <c r="AO1211" s="1">
        <v>5</v>
      </c>
      <c r="AQ1211">
        <v>80412</v>
      </c>
      <c r="AR1211" s="1" t="s">
        <v>4605</v>
      </c>
    </row>
    <row r="1212" spans="1:46" x14ac:dyDescent="0.25">
      <c r="A1212" s="1">
        <v>2063</v>
      </c>
      <c r="B1212" s="1" t="s">
        <v>1233</v>
      </c>
      <c r="C1212" s="1">
        <v>101</v>
      </c>
      <c r="D1212" s="1" t="s">
        <v>5627</v>
      </c>
      <c r="F1212" s="1" t="s">
        <v>445</v>
      </c>
      <c r="G1212" s="1">
        <v>7</v>
      </c>
      <c r="H1212" s="1">
        <v>21</v>
      </c>
      <c r="I1212" s="1">
        <v>7</v>
      </c>
      <c r="J1212" s="1">
        <v>7.9</v>
      </c>
      <c r="K1212" s="3">
        <v>3200</v>
      </c>
      <c r="L1212" s="2">
        <f>N1212/((1824.17)*(1-EXP(-(0.023514)*I1212))^(1.69151))</f>
        <v>0.91932127315136181</v>
      </c>
      <c r="M1212" s="1">
        <v>15.78</v>
      </c>
      <c r="N1212" s="1">
        <v>69.099999999999994</v>
      </c>
      <c r="O1212" s="1">
        <v>27.64</v>
      </c>
      <c r="P1212" s="1">
        <v>3.43</v>
      </c>
      <c r="Q1212" s="1">
        <v>11.11</v>
      </c>
      <c r="R1212" s="1">
        <v>6.2789999999999999</v>
      </c>
      <c r="AJ1212" s="1" t="s">
        <v>703</v>
      </c>
      <c r="AK1212" s="19">
        <v>51</v>
      </c>
      <c r="AL1212" s="19">
        <v>27</v>
      </c>
      <c r="AN1212" s="3">
        <v>1989</v>
      </c>
      <c r="AO1212" s="1">
        <v>5</v>
      </c>
      <c r="AQ1212">
        <v>80412</v>
      </c>
      <c r="AR1212" s="1" t="s">
        <v>4605</v>
      </c>
    </row>
    <row r="1213" spans="1:46" x14ac:dyDescent="0.25">
      <c r="A1213" s="1">
        <v>2064</v>
      </c>
      <c r="B1213" s="1" t="s">
        <v>1233</v>
      </c>
      <c r="C1213" s="1">
        <v>101</v>
      </c>
      <c r="D1213" s="1" t="s">
        <v>5627</v>
      </c>
      <c r="F1213" s="1" t="s">
        <v>445</v>
      </c>
      <c r="G1213" s="1">
        <v>6</v>
      </c>
      <c r="H1213" s="1">
        <v>25</v>
      </c>
      <c r="I1213" s="1">
        <v>10.7</v>
      </c>
      <c r="J1213" s="1">
        <v>11.4</v>
      </c>
      <c r="K1213" s="3">
        <v>3268</v>
      </c>
      <c r="L1213" s="2">
        <f>N1213/((1963.5)*(1-EXP(-(0.024337)*I1213))^(1.76926))</f>
        <v>1.534069461319312</v>
      </c>
      <c r="M1213" s="1">
        <v>33.950000000000003</v>
      </c>
      <c r="N1213" s="1">
        <v>222.4</v>
      </c>
      <c r="O1213" s="1">
        <v>90.75</v>
      </c>
      <c r="P1213" s="1">
        <v>7.78</v>
      </c>
      <c r="Q1213" s="1">
        <v>15.64</v>
      </c>
      <c r="R1213" s="1">
        <v>8.4359999999999999</v>
      </c>
      <c r="AJ1213" s="1" t="s">
        <v>703</v>
      </c>
      <c r="AK1213" s="19">
        <v>51</v>
      </c>
      <c r="AL1213" s="19">
        <v>27</v>
      </c>
      <c r="AN1213" s="3">
        <v>1989</v>
      </c>
      <c r="AO1213" s="1">
        <v>5</v>
      </c>
      <c r="AQ1213">
        <v>80412</v>
      </c>
      <c r="AR1213" s="1" t="s">
        <v>4605</v>
      </c>
    </row>
    <row r="1214" spans="1:46" x14ac:dyDescent="0.25">
      <c r="A1214" s="1">
        <v>2065</v>
      </c>
      <c r="B1214" s="1" t="s">
        <v>1233</v>
      </c>
      <c r="C1214" s="1">
        <v>101</v>
      </c>
      <c r="D1214" s="1" t="s">
        <v>5627</v>
      </c>
      <c r="F1214" s="1" t="s">
        <v>445</v>
      </c>
      <c r="G1214" s="1">
        <v>5</v>
      </c>
      <c r="H1214" s="1">
        <v>25</v>
      </c>
      <c r="I1214" s="1">
        <v>12.3</v>
      </c>
      <c r="J1214" s="1">
        <v>13.2</v>
      </c>
      <c r="K1214" s="3">
        <v>2217</v>
      </c>
      <c r="L1214" s="2">
        <f>N1214/((2111.2)*(1-EXP(-(0.024888)*I1214))^(1.82531))</f>
        <v>1.2250093435058498</v>
      </c>
      <c r="M1214" s="1">
        <v>30.13</v>
      </c>
      <c r="N1214" s="1">
        <v>227</v>
      </c>
      <c r="O1214" s="1">
        <v>93.1</v>
      </c>
      <c r="P1214" s="1">
        <v>7.2</v>
      </c>
      <c r="Q1214" s="1">
        <v>25.77</v>
      </c>
      <c r="R1214" s="1">
        <v>10.896000000000001</v>
      </c>
      <c r="AJ1214" s="1" t="s">
        <v>703</v>
      </c>
      <c r="AK1214" s="19">
        <v>51</v>
      </c>
      <c r="AL1214" s="19">
        <v>27</v>
      </c>
      <c r="AN1214" s="3">
        <v>1989</v>
      </c>
      <c r="AO1214" s="1">
        <v>4</v>
      </c>
      <c r="AQ1214">
        <v>80412</v>
      </c>
      <c r="AR1214" s="1" t="s">
        <v>4605</v>
      </c>
      <c r="AT1214" s="25"/>
    </row>
    <row r="1215" spans="1:46" x14ac:dyDescent="0.25">
      <c r="A1215" s="1">
        <v>2066</v>
      </c>
      <c r="B1215" s="1" t="s">
        <v>1233</v>
      </c>
      <c r="C1215" s="1">
        <v>101</v>
      </c>
      <c r="D1215" s="1" t="s">
        <v>5627</v>
      </c>
      <c r="F1215" s="1" t="s">
        <v>445</v>
      </c>
      <c r="G1215" s="1">
        <v>8</v>
      </c>
      <c r="H1215" s="1">
        <v>26</v>
      </c>
      <c r="I1215" s="1">
        <v>7.5</v>
      </c>
      <c r="J1215" s="1">
        <v>8.6999999999999993</v>
      </c>
      <c r="K1215" s="3">
        <v>1317</v>
      </c>
      <c r="L1215" s="2">
        <f>N1215/((1668.67)*(1-EXP(-(0.022864)*I1215))^(1.61028))</f>
        <v>0.42400588122918609</v>
      </c>
      <c r="M1215" s="1">
        <v>7.79</v>
      </c>
      <c r="N1215" s="1">
        <v>36.1</v>
      </c>
      <c r="O1215" s="1">
        <v>14.45</v>
      </c>
      <c r="P1215" s="1">
        <v>1.77</v>
      </c>
      <c r="Q1215" s="1">
        <v>0.96</v>
      </c>
      <c r="R1215" s="1">
        <v>2.02</v>
      </c>
      <c r="AJ1215" s="1" t="s">
        <v>703</v>
      </c>
      <c r="AK1215" s="19">
        <v>51</v>
      </c>
      <c r="AL1215" s="19">
        <v>27</v>
      </c>
      <c r="AN1215" s="3">
        <v>1989</v>
      </c>
      <c r="AO1215" s="1">
        <v>5</v>
      </c>
      <c r="AQ1215">
        <v>80412</v>
      </c>
      <c r="AR1215" s="1" t="s">
        <v>4604</v>
      </c>
    </row>
    <row r="1216" spans="1:46" x14ac:dyDescent="0.25">
      <c r="A1216" s="1">
        <v>2067</v>
      </c>
      <c r="B1216" s="1" t="s">
        <v>1233</v>
      </c>
      <c r="C1216" s="1">
        <v>101</v>
      </c>
      <c r="D1216" s="1" t="s">
        <v>5627</v>
      </c>
      <c r="F1216" s="1" t="s">
        <v>445</v>
      </c>
      <c r="G1216" s="1">
        <v>5</v>
      </c>
      <c r="H1216" s="1">
        <v>22</v>
      </c>
      <c r="I1216" s="1">
        <v>10.9</v>
      </c>
      <c r="J1216" s="1">
        <v>11.8</v>
      </c>
      <c r="K1216" s="3">
        <v>1606</v>
      </c>
      <c r="L1216" s="2">
        <f>N1216/((2111.2)*(1-EXP(-(0.024888)*I1216))^(1.82531))</f>
        <v>0.74415128924444207</v>
      </c>
      <c r="M1216" s="1">
        <v>17.59</v>
      </c>
      <c r="N1216" s="1">
        <v>114</v>
      </c>
      <c r="O1216" s="1">
        <v>42</v>
      </c>
      <c r="R1216" s="1">
        <v>6.1559999999999997</v>
      </c>
      <c r="AJ1216" s="1" t="s">
        <v>703</v>
      </c>
      <c r="AK1216" s="19">
        <v>51</v>
      </c>
      <c r="AL1216" s="19">
        <v>27</v>
      </c>
      <c r="AN1216" s="3">
        <v>1989</v>
      </c>
      <c r="AO1216" s="1">
        <v>5</v>
      </c>
      <c r="AQ1216">
        <v>80412</v>
      </c>
      <c r="AR1216" s="1" t="s">
        <v>4604</v>
      </c>
    </row>
    <row r="1217" spans="1:44" x14ac:dyDescent="0.25">
      <c r="A1217" s="1">
        <v>2068</v>
      </c>
      <c r="B1217" s="1" t="s">
        <v>1233</v>
      </c>
      <c r="C1217" s="1">
        <v>101</v>
      </c>
      <c r="D1217" s="1" t="s">
        <v>5627</v>
      </c>
      <c r="F1217" s="1" t="s">
        <v>445</v>
      </c>
      <c r="G1217" s="1">
        <v>7</v>
      </c>
      <c r="H1217" s="1">
        <v>22</v>
      </c>
      <c r="I1217" s="1">
        <v>9.4</v>
      </c>
      <c r="J1217" s="1">
        <v>9.9</v>
      </c>
      <c r="K1217" s="3">
        <v>1543</v>
      </c>
      <c r="L1217" s="2">
        <f>N1217/((1963.5)*(1-EXP(-(0.024337)*I1217))^(1.76926))</f>
        <v>0.51681246407152459</v>
      </c>
      <c r="M1217" s="1">
        <v>11.88</v>
      </c>
      <c r="N1217" s="1">
        <v>61.2</v>
      </c>
      <c r="O1217" s="1">
        <v>29</v>
      </c>
      <c r="Q1217" s="1">
        <v>7.11</v>
      </c>
      <c r="R1217" s="1">
        <v>3.6339999999999999</v>
      </c>
      <c r="AJ1217" s="1" t="s">
        <v>703</v>
      </c>
      <c r="AK1217" s="19">
        <v>51</v>
      </c>
      <c r="AL1217" s="19">
        <v>27</v>
      </c>
      <c r="AN1217" s="3">
        <v>1989</v>
      </c>
      <c r="AO1217" s="1">
        <v>5</v>
      </c>
      <c r="AQ1217">
        <v>80412</v>
      </c>
      <c r="AR1217" s="1" t="s">
        <v>4605</v>
      </c>
    </row>
    <row r="1218" spans="1:44" x14ac:dyDescent="0.25">
      <c r="A1218" s="1">
        <v>2069</v>
      </c>
      <c r="B1218" s="1" t="s">
        <v>1233</v>
      </c>
      <c r="C1218" s="1">
        <v>101</v>
      </c>
      <c r="D1218" s="1" t="s">
        <v>5627</v>
      </c>
      <c r="F1218" s="1" t="s">
        <v>445</v>
      </c>
      <c r="G1218" s="1">
        <v>6</v>
      </c>
      <c r="H1218" s="1">
        <v>30</v>
      </c>
      <c r="I1218" s="1">
        <v>12.5</v>
      </c>
      <c r="J1218" s="1">
        <v>12.8</v>
      </c>
      <c r="K1218" s="3">
        <v>2014</v>
      </c>
      <c r="L1218" s="2">
        <f>N1218/((1963.5)*(1-EXP(-(0.024337)*I1218))^(1.76926))</f>
        <v>1.0290313814332728</v>
      </c>
      <c r="M1218" s="1">
        <v>25.91</v>
      </c>
      <c r="N1218" s="1">
        <v>189.3</v>
      </c>
      <c r="O1218" s="1">
        <v>77.47</v>
      </c>
      <c r="P1218" s="1">
        <v>6.2</v>
      </c>
      <c r="Q1218" s="1">
        <v>6.39</v>
      </c>
      <c r="R1218" s="1">
        <v>13.47</v>
      </c>
      <c r="AJ1218" s="1" t="s">
        <v>703</v>
      </c>
      <c r="AK1218" s="19">
        <v>51</v>
      </c>
      <c r="AL1218" s="19">
        <v>27</v>
      </c>
      <c r="AN1218" s="3">
        <v>1989</v>
      </c>
      <c r="AO1218" s="1">
        <v>5</v>
      </c>
      <c r="AQ1218">
        <v>80412</v>
      </c>
      <c r="AR1218" s="1" t="s">
        <v>4604</v>
      </c>
    </row>
    <row r="1219" spans="1:44" x14ac:dyDescent="0.25">
      <c r="A1219" s="1">
        <v>2070</v>
      </c>
      <c r="B1219" s="1" t="s">
        <v>1233</v>
      </c>
      <c r="C1219" s="1">
        <v>101</v>
      </c>
      <c r="D1219" s="1" t="s">
        <v>5627</v>
      </c>
      <c r="F1219" s="1" t="s">
        <v>445</v>
      </c>
      <c r="G1219" s="1">
        <v>6</v>
      </c>
      <c r="H1219" s="1">
        <v>19</v>
      </c>
      <c r="I1219" s="1">
        <v>8.1999999999999993</v>
      </c>
      <c r="J1219" s="1">
        <v>8.1999999999999993</v>
      </c>
      <c r="K1219" s="3">
        <v>1760</v>
      </c>
      <c r="L1219" s="2">
        <f>N1219/((1963.5)*(1-EXP(-(0.024337)*I1219))^(1.76926))</f>
        <v>0.37128453166122066</v>
      </c>
      <c r="M1219" s="1">
        <v>9.3800000000000008</v>
      </c>
      <c r="N1219" s="1">
        <v>35.4</v>
      </c>
      <c r="O1219" s="1">
        <v>13.93</v>
      </c>
      <c r="P1219" s="1">
        <v>2.19</v>
      </c>
      <c r="Q1219" s="1">
        <v>0.63</v>
      </c>
      <c r="R1219" s="1">
        <v>1.34</v>
      </c>
      <c r="AJ1219" s="1" t="s">
        <v>703</v>
      </c>
      <c r="AK1219" s="19">
        <v>51</v>
      </c>
      <c r="AL1219" s="19">
        <v>27</v>
      </c>
      <c r="AN1219" s="3">
        <v>1989</v>
      </c>
      <c r="AO1219" s="1">
        <v>5</v>
      </c>
      <c r="AQ1219">
        <v>80412</v>
      </c>
      <c r="AR1219" s="1" t="s">
        <v>4604</v>
      </c>
    </row>
    <row r="1220" spans="1:44" x14ac:dyDescent="0.25">
      <c r="A1220" s="1">
        <v>2071</v>
      </c>
      <c r="B1220" s="1" t="s">
        <v>1233</v>
      </c>
      <c r="C1220" s="1">
        <v>101</v>
      </c>
      <c r="D1220" s="1" t="s">
        <v>5627</v>
      </c>
      <c r="F1220" s="1" t="s">
        <v>445</v>
      </c>
      <c r="G1220" s="1">
        <v>7</v>
      </c>
      <c r="H1220" s="1">
        <v>18</v>
      </c>
      <c r="I1220" s="1">
        <v>7.2</v>
      </c>
      <c r="J1220" s="1">
        <v>7.7</v>
      </c>
      <c r="K1220" s="3">
        <v>4520</v>
      </c>
      <c r="L1220" s="2">
        <f>N1220/((1824.17)*(1-EXP(-(0.023514)*I1220))^(1.69151))</f>
        <v>0.87866428965878396</v>
      </c>
      <c r="M1220" s="1">
        <v>21.16</v>
      </c>
      <c r="N1220" s="1">
        <v>69</v>
      </c>
      <c r="O1220" s="1">
        <v>25</v>
      </c>
      <c r="R1220" s="1">
        <v>2.3460000000000001</v>
      </c>
      <c r="AJ1220" s="1" t="s">
        <v>703</v>
      </c>
      <c r="AK1220" s="19">
        <v>51</v>
      </c>
      <c r="AL1220" s="19">
        <v>27</v>
      </c>
      <c r="AN1220" s="3">
        <v>1989</v>
      </c>
      <c r="AO1220" s="1">
        <v>4</v>
      </c>
      <c r="AQ1220">
        <v>80412</v>
      </c>
      <c r="AR1220" s="1" t="s">
        <v>4604</v>
      </c>
    </row>
    <row r="1221" spans="1:44" x14ac:dyDescent="0.25">
      <c r="A1221" s="1">
        <v>2072</v>
      </c>
      <c r="B1221" s="1" t="s">
        <v>1233</v>
      </c>
      <c r="C1221" s="1">
        <v>101</v>
      </c>
      <c r="D1221" s="1" t="s">
        <v>5627</v>
      </c>
      <c r="F1221" s="1" t="s">
        <v>445</v>
      </c>
      <c r="G1221" s="1">
        <v>7</v>
      </c>
      <c r="H1221" s="1">
        <v>39</v>
      </c>
      <c r="I1221" s="1">
        <v>14.4</v>
      </c>
      <c r="J1221" s="1">
        <v>13.6</v>
      </c>
      <c r="K1221" s="3">
        <v>2055</v>
      </c>
      <c r="L1221" s="2">
        <f>N1221/((1824.17)*(1-EXP(-(0.023514)*I1221))^(1.69151))</f>
        <v>1.0871001489212819</v>
      </c>
      <c r="M1221" s="1">
        <v>29.96</v>
      </c>
      <c r="N1221" s="1">
        <v>240.4</v>
      </c>
      <c r="O1221" s="1">
        <v>98.69</v>
      </c>
      <c r="P1221" s="1">
        <v>7.31</v>
      </c>
      <c r="Q1221" s="1">
        <v>0.67</v>
      </c>
      <c r="R1221" s="1">
        <v>1.44</v>
      </c>
      <c r="AJ1221" s="1" t="s">
        <v>703</v>
      </c>
      <c r="AK1221" s="19">
        <v>51</v>
      </c>
      <c r="AL1221" s="19">
        <v>27</v>
      </c>
      <c r="AN1221" s="3">
        <v>1989</v>
      </c>
      <c r="AO1221" s="1">
        <v>3</v>
      </c>
      <c r="AQ1221">
        <v>80412</v>
      </c>
      <c r="AR1221" s="1" t="s">
        <v>4604</v>
      </c>
    </row>
    <row r="1222" spans="1:44" x14ac:dyDescent="0.25">
      <c r="A1222" s="1">
        <v>2073</v>
      </c>
      <c r="B1222" s="1" t="s">
        <v>1233</v>
      </c>
      <c r="C1222" s="1">
        <v>101</v>
      </c>
      <c r="D1222" s="1" t="s">
        <v>5627</v>
      </c>
      <c r="F1222" s="1" t="s">
        <v>445</v>
      </c>
      <c r="G1222" s="1">
        <v>5</v>
      </c>
      <c r="H1222" s="1">
        <v>24</v>
      </c>
      <c r="I1222" s="1">
        <v>12.5</v>
      </c>
      <c r="J1222" s="1">
        <v>11.2</v>
      </c>
      <c r="K1222" s="3">
        <v>2860</v>
      </c>
      <c r="L1222" s="2">
        <f>N1222/((2111.2)*(1-EXP(-(0.024888)*I1222))^(1.82531))</f>
        <v>1.0140999266386366</v>
      </c>
      <c r="M1222" s="1">
        <v>28.32</v>
      </c>
      <c r="N1222" s="1">
        <v>192.7</v>
      </c>
      <c r="O1222" s="1">
        <v>77.180000000000007</v>
      </c>
      <c r="P1222" s="1">
        <v>9.42</v>
      </c>
      <c r="Q1222" s="1">
        <v>1.74</v>
      </c>
      <c r="R1222" s="1">
        <v>3.6669999999999998</v>
      </c>
      <c r="AJ1222" s="1" t="s">
        <v>703</v>
      </c>
      <c r="AK1222" s="19">
        <v>51</v>
      </c>
      <c r="AL1222" s="19">
        <v>27</v>
      </c>
      <c r="AN1222" s="3">
        <v>1989</v>
      </c>
      <c r="AO1222" s="1">
        <v>3</v>
      </c>
      <c r="AQ1222">
        <v>80412</v>
      </c>
      <c r="AR1222" s="1" t="s">
        <v>4604</v>
      </c>
    </row>
    <row r="1223" spans="1:44" x14ac:dyDescent="0.25">
      <c r="A1223" s="1">
        <v>2074</v>
      </c>
      <c r="B1223" s="1" t="s">
        <v>1233</v>
      </c>
      <c r="C1223" s="1">
        <v>101</v>
      </c>
      <c r="D1223" s="1" t="s">
        <v>5627</v>
      </c>
      <c r="F1223" s="1" t="s">
        <v>445</v>
      </c>
      <c r="G1223" s="1">
        <v>5</v>
      </c>
      <c r="H1223" s="1">
        <v>18</v>
      </c>
      <c r="I1223" s="1">
        <v>8.6</v>
      </c>
      <c r="J1223" s="1">
        <v>8.3000000000000007</v>
      </c>
      <c r="K1223" s="3">
        <v>4550</v>
      </c>
      <c r="L1223" s="2">
        <f>N1223/((2111.2)*(1-EXP(-(0.024888)*I1223))^(1.82531))</f>
        <v>1.1061597282599769</v>
      </c>
      <c r="M1223" s="1">
        <v>24.34</v>
      </c>
      <c r="N1223" s="1">
        <v>115.6</v>
      </c>
      <c r="O1223" s="1">
        <v>46.28</v>
      </c>
      <c r="P1223" s="1">
        <v>5.71</v>
      </c>
      <c r="Q1223" s="1">
        <v>1.45</v>
      </c>
      <c r="R1223" s="1">
        <v>3.05</v>
      </c>
      <c r="AJ1223" s="1" t="s">
        <v>703</v>
      </c>
      <c r="AK1223" s="19">
        <v>51</v>
      </c>
      <c r="AL1223" s="19">
        <v>27</v>
      </c>
      <c r="AN1223" s="3">
        <v>1989</v>
      </c>
      <c r="AO1223" s="1">
        <v>3</v>
      </c>
      <c r="AQ1223">
        <v>80412</v>
      </c>
      <c r="AR1223" s="1" t="s">
        <v>4604</v>
      </c>
    </row>
    <row r="1224" spans="1:44" x14ac:dyDescent="0.25">
      <c r="A1224" s="1">
        <v>2075</v>
      </c>
      <c r="B1224" s="1" t="s">
        <v>1233</v>
      </c>
      <c r="C1224" s="1">
        <v>101</v>
      </c>
      <c r="D1224" s="1" t="s">
        <v>6385</v>
      </c>
      <c r="G1224" s="1">
        <v>7</v>
      </c>
      <c r="H1224" s="1">
        <v>22</v>
      </c>
      <c r="I1224" s="1">
        <v>7.3</v>
      </c>
      <c r="J1224" s="1">
        <v>7.2</v>
      </c>
      <c r="L1224" s="2">
        <f>N1224/((1824.17)*(1-EXP(-(0.023514)*I1224))^(1.69151))</f>
        <v>1.0470310688756741</v>
      </c>
      <c r="N1224" s="1">
        <v>84</v>
      </c>
      <c r="O1224" s="1">
        <v>30</v>
      </c>
      <c r="R1224" s="1">
        <v>5.6280000000000001</v>
      </c>
      <c r="AJ1224" s="1" t="s">
        <v>703</v>
      </c>
      <c r="AK1224" s="19">
        <v>51</v>
      </c>
      <c r="AL1224" s="19">
        <v>27</v>
      </c>
      <c r="AN1224" s="3">
        <v>1989</v>
      </c>
      <c r="AQ1224">
        <v>80412</v>
      </c>
      <c r="AR1224" s="1" t="s">
        <v>4605</v>
      </c>
    </row>
    <row r="1225" spans="1:44" x14ac:dyDescent="0.25">
      <c r="A1225" s="1">
        <v>2076</v>
      </c>
      <c r="B1225" s="1" t="s">
        <v>1233</v>
      </c>
      <c r="C1225" s="1">
        <v>101</v>
      </c>
      <c r="D1225" s="1" t="s">
        <v>6385</v>
      </c>
      <c r="F1225" s="1" t="s">
        <v>445</v>
      </c>
      <c r="G1225" s="1">
        <v>5</v>
      </c>
      <c r="H1225" s="1">
        <v>26</v>
      </c>
      <c r="I1225" s="1">
        <v>12.3</v>
      </c>
      <c r="J1225" s="1">
        <v>10.3</v>
      </c>
      <c r="K1225" s="3">
        <v>3363</v>
      </c>
      <c r="L1225" s="2">
        <f>N1225/((2111.2)*(1-EXP(-(0.024888)*I1225))^(1.82531))</f>
        <v>1.1176186565641475</v>
      </c>
      <c r="M1225" s="1">
        <v>29.24</v>
      </c>
      <c r="N1225" s="1">
        <v>207.1</v>
      </c>
      <c r="O1225" s="1">
        <v>78</v>
      </c>
      <c r="Q1225" s="1">
        <v>12.42</v>
      </c>
      <c r="R1225" s="1">
        <v>8.4870000000000001</v>
      </c>
      <c r="AJ1225" s="1" t="s">
        <v>703</v>
      </c>
      <c r="AK1225" s="19">
        <v>51</v>
      </c>
      <c r="AL1225" s="19">
        <v>27</v>
      </c>
      <c r="AN1225" s="3">
        <v>1989</v>
      </c>
      <c r="AO1225" s="1">
        <v>5</v>
      </c>
      <c r="AQ1225">
        <v>80412</v>
      </c>
      <c r="AR1225" s="1" t="s">
        <v>4605</v>
      </c>
    </row>
    <row r="1226" spans="1:44" x14ac:dyDescent="0.25">
      <c r="A1226" s="1">
        <v>2077</v>
      </c>
      <c r="B1226" s="1" t="s">
        <v>1233</v>
      </c>
      <c r="C1226" s="1">
        <v>101</v>
      </c>
      <c r="D1226" s="1" t="s">
        <v>6385</v>
      </c>
      <c r="F1226" s="1" t="s">
        <v>445</v>
      </c>
      <c r="G1226" s="1">
        <v>6</v>
      </c>
      <c r="H1226" s="1">
        <v>26</v>
      </c>
      <c r="I1226" s="1">
        <v>11.6</v>
      </c>
      <c r="J1226" s="1">
        <v>10.7</v>
      </c>
      <c r="K1226" s="3">
        <v>2831</v>
      </c>
      <c r="L1226" s="2">
        <f>N1226/((1963.5)*(1-EXP(-(0.024337)*I1226))^(1.76926))</f>
        <v>1.0409546723717209</v>
      </c>
      <c r="M1226" s="1">
        <v>26.09</v>
      </c>
      <c r="N1226" s="1">
        <v>170.9</v>
      </c>
      <c r="O1226" s="1">
        <v>64</v>
      </c>
      <c r="Q1226" s="1">
        <v>10.26</v>
      </c>
      <c r="R1226" s="1">
        <v>7.8659999999999997</v>
      </c>
      <c r="AJ1226" s="1" t="s">
        <v>703</v>
      </c>
      <c r="AK1226" s="19">
        <v>51</v>
      </c>
      <c r="AL1226" s="19">
        <v>27</v>
      </c>
      <c r="AN1226" s="3">
        <v>1989</v>
      </c>
      <c r="AO1226" s="1">
        <v>5</v>
      </c>
      <c r="AQ1226">
        <v>80412</v>
      </c>
      <c r="AR1226" s="1" t="s">
        <v>4605</v>
      </c>
    </row>
    <row r="1227" spans="1:44" x14ac:dyDescent="0.25">
      <c r="A1227" s="1">
        <v>2078</v>
      </c>
      <c r="B1227" s="1" t="s">
        <v>1233</v>
      </c>
      <c r="C1227" s="1">
        <v>101</v>
      </c>
      <c r="D1227" s="1" t="s">
        <v>5627</v>
      </c>
      <c r="F1227" s="1" t="s">
        <v>445</v>
      </c>
      <c r="G1227" s="1">
        <v>4</v>
      </c>
      <c r="H1227" s="1">
        <v>43</v>
      </c>
      <c r="I1227" s="1">
        <v>21.8</v>
      </c>
      <c r="J1227" s="1">
        <v>24.3</v>
      </c>
      <c r="K1227" s="3">
        <v>769</v>
      </c>
      <c r="L1227" s="2">
        <f>N1227/((2221.29)*(1-EXP(-(0.025785)*I1227))^(1.86783))</f>
        <v>0.82538947553659858</v>
      </c>
      <c r="M1227" s="1">
        <v>35.520000000000003</v>
      </c>
      <c r="N1227" s="1">
        <v>379</v>
      </c>
      <c r="O1227" s="1">
        <v>156</v>
      </c>
      <c r="P1227" s="1">
        <v>9.92</v>
      </c>
      <c r="Q1227" s="1">
        <v>34.06</v>
      </c>
      <c r="R1227" s="1">
        <v>7.84</v>
      </c>
      <c r="AJ1227" s="1" t="s">
        <v>703</v>
      </c>
      <c r="AK1227" s="19">
        <v>51</v>
      </c>
      <c r="AL1227" s="19">
        <v>27</v>
      </c>
      <c r="AN1227" s="3">
        <v>1989</v>
      </c>
      <c r="AO1227" s="1">
        <v>4</v>
      </c>
      <c r="AQ1227">
        <v>80412</v>
      </c>
      <c r="AR1227" s="1" t="s">
        <v>4605</v>
      </c>
    </row>
    <row r="1228" spans="1:44" x14ac:dyDescent="0.25">
      <c r="A1228" s="1">
        <v>2079</v>
      </c>
      <c r="B1228" s="1" t="s">
        <v>1233</v>
      </c>
      <c r="C1228" s="1">
        <v>101</v>
      </c>
      <c r="D1228" s="1" t="s">
        <v>5627</v>
      </c>
      <c r="F1228" s="1" t="s">
        <v>445</v>
      </c>
      <c r="G1228" s="1">
        <v>6</v>
      </c>
      <c r="H1228" s="1">
        <v>50</v>
      </c>
      <c r="I1228" s="1">
        <v>18.600000000000001</v>
      </c>
      <c r="J1228" s="1">
        <v>20.3</v>
      </c>
      <c r="K1228" s="3">
        <v>833</v>
      </c>
      <c r="L1228" s="2">
        <f>N1228/((1963.5)*(1-EXP(-(0.024337)*I1228))^(1.76926))</f>
        <v>0.83386505158224544</v>
      </c>
      <c r="M1228" s="1">
        <v>27.62</v>
      </c>
      <c r="N1228" s="1">
        <v>274</v>
      </c>
      <c r="O1228" s="1">
        <v>115</v>
      </c>
      <c r="Q1228" s="1">
        <v>16.440000000000001</v>
      </c>
      <c r="R1228" s="1">
        <v>8.4939999999999998</v>
      </c>
      <c r="AJ1228" s="1" t="s">
        <v>703</v>
      </c>
      <c r="AK1228" s="19">
        <v>51</v>
      </c>
      <c r="AL1228" s="19">
        <v>27</v>
      </c>
      <c r="AN1228" s="3">
        <v>1989</v>
      </c>
      <c r="AO1228" s="1">
        <v>4</v>
      </c>
      <c r="AQ1228">
        <v>80412</v>
      </c>
      <c r="AR1228" s="1" t="s">
        <v>4605</v>
      </c>
    </row>
    <row r="1229" spans="1:44" x14ac:dyDescent="0.25">
      <c r="A1229" s="1">
        <v>2080</v>
      </c>
      <c r="B1229" s="1" t="s">
        <v>1233</v>
      </c>
      <c r="C1229" s="1">
        <v>101</v>
      </c>
      <c r="D1229" s="1" t="s">
        <v>5627</v>
      </c>
      <c r="F1229" s="1" t="s">
        <v>445</v>
      </c>
      <c r="G1229" s="1">
        <v>6</v>
      </c>
      <c r="H1229" s="1">
        <v>24</v>
      </c>
      <c r="I1229" s="1">
        <v>10.7</v>
      </c>
      <c r="J1229" s="1">
        <v>8.4</v>
      </c>
      <c r="K1229" s="3">
        <v>4125</v>
      </c>
      <c r="L1229" s="2">
        <f>N1229/((1963.5)*(1-EXP(-(0.024337)*I1229))^(1.76926))</f>
        <v>0.97258900200549903</v>
      </c>
      <c r="M1229" s="1">
        <v>23.53</v>
      </c>
      <c r="N1229" s="1">
        <v>141</v>
      </c>
      <c r="O1229" s="1">
        <v>56.160000000000004</v>
      </c>
      <c r="P1229" s="1">
        <v>5.82</v>
      </c>
      <c r="Q1229" s="1">
        <v>6.6</v>
      </c>
      <c r="R1229" s="1">
        <v>5.3579999999999997</v>
      </c>
      <c r="AJ1229" s="1" t="s">
        <v>703</v>
      </c>
      <c r="AK1229" s="19">
        <v>51</v>
      </c>
      <c r="AL1229" s="19">
        <v>27</v>
      </c>
      <c r="AN1229" s="3">
        <v>1989</v>
      </c>
      <c r="AO1229" s="1">
        <v>5</v>
      </c>
      <c r="AQ1229">
        <v>80412</v>
      </c>
      <c r="AR1229" s="1" t="s">
        <v>4605</v>
      </c>
    </row>
    <row r="1230" spans="1:44" x14ac:dyDescent="0.25">
      <c r="A1230" s="1">
        <v>2081</v>
      </c>
      <c r="B1230" s="1" t="s">
        <v>1233</v>
      </c>
      <c r="C1230" s="1">
        <v>101</v>
      </c>
      <c r="D1230" s="1" t="s">
        <v>5627</v>
      </c>
      <c r="F1230" s="1" t="s">
        <v>445</v>
      </c>
      <c r="G1230" s="1">
        <v>5</v>
      </c>
      <c r="H1230" s="1">
        <v>33</v>
      </c>
      <c r="I1230" s="1">
        <v>15.1</v>
      </c>
      <c r="J1230" s="1">
        <v>16.100000000000001</v>
      </c>
      <c r="K1230" s="3">
        <v>1353</v>
      </c>
      <c r="L1230" s="2">
        <f>N1230/((2111.2)*(1-EXP(-(0.024888)*I1230))^(1.82531))</f>
        <v>0.86303488390486749</v>
      </c>
      <c r="M1230" s="1">
        <v>27.64</v>
      </c>
      <c r="N1230" s="1">
        <v>219</v>
      </c>
      <c r="O1230" s="1">
        <v>89.210000000000008</v>
      </c>
      <c r="P1230" s="1">
        <v>7.78</v>
      </c>
      <c r="Q1230" s="1">
        <v>9.1199999999999992</v>
      </c>
      <c r="R1230" s="1">
        <v>6.7889999999999997</v>
      </c>
      <c r="AJ1230" s="1" t="s">
        <v>703</v>
      </c>
      <c r="AK1230" s="19">
        <v>51</v>
      </c>
      <c r="AL1230" s="19">
        <v>27</v>
      </c>
      <c r="AN1230" s="3">
        <v>1989</v>
      </c>
      <c r="AO1230" s="1">
        <v>5</v>
      </c>
      <c r="AQ1230">
        <v>80412</v>
      </c>
      <c r="AR1230" s="1" t="s">
        <v>4605</v>
      </c>
    </row>
    <row r="1231" spans="1:44" x14ac:dyDescent="0.25">
      <c r="A1231" s="1">
        <v>2082</v>
      </c>
      <c r="B1231" s="1" t="s">
        <v>1233</v>
      </c>
      <c r="C1231" s="1">
        <v>101</v>
      </c>
      <c r="D1231" s="1" t="s">
        <v>6184</v>
      </c>
      <c r="F1231" s="1" t="s">
        <v>445</v>
      </c>
      <c r="G1231" s="1">
        <v>8</v>
      </c>
      <c r="H1231" s="1">
        <v>8</v>
      </c>
      <c r="I1231" s="1">
        <v>2.6</v>
      </c>
      <c r="J1231" s="1">
        <v>2.5</v>
      </c>
      <c r="K1231" s="3">
        <v>3165</v>
      </c>
      <c r="L1231" s="2">
        <f>N1231/((1668.67)*(1-EXP(-(0.022864)*I1231))^(1.61028))</f>
        <v>0.33743413714997567</v>
      </c>
      <c r="M1231" s="1">
        <v>1.67</v>
      </c>
      <c r="N1231" s="1">
        <v>5.7</v>
      </c>
      <c r="O1231" s="1">
        <v>2</v>
      </c>
      <c r="Q1231" s="1">
        <v>2.2200000000000002</v>
      </c>
      <c r="R1231" s="1">
        <v>1.92</v>
      </c>
      <c r="AJ1231" s="1" t="s">
        <v>703</v>
      </c>
      <c r="AK1231" s="19">
        <v>51</v>
      </c>
      <c r="AL1231" s="19">
        <v>27</v>
      </c>
      <c r="AN1231" s="3">
        <v>1989</v>
      </c>
      <c r="AO1231" s="1">
        <v>5</v>
      </c>
      <c r="AQ1231">
        <v>80412</v>
      </c>
      <c r="AR1231" s="1" t="s">
        <v>4605</v>
      </c>
    </row>
    <row r="1232" spans="1:44" x14ac:dyDescent="0.25">
      <c r="A1232" s="1">
        <v>2083</v>
      </c>
      <c r="B1232" s="1" t="s">
        <v>1233</v>
      </c>
      <c r="C1232" s="1">
        <v>101</v>
      </c>
      <c r="D1232" s="1" t="s">
        <v>5866</v>
      </c>
      <c r="F1232" s="1" t="s">
        <v>445</v>
      </c>
      <c r="G1232" s="1">
        <v>6</v>
      </c>
      <c r="H1232" s="1">
        <v>20</v>
      </c>
      <c r="I1232" s="1">
        <v>8.8000000000000007</v>
      </c>
      <c r="J1232" s="1">
        <v>8.5</v>
      </c>
      <c r="K1232" s="3">
        <v>2235</v>
      </c>
      <c r="L1232" s="2">
        <f>N1232/((1963.5)*(1-EXP(-(0.024337)*I1232))^(1.76926))</f>
        <v>0.65889246387376488</v>
      </c>
      <c r="M1232" s="1">
        <v>13.52</v>
      </c>
      <c r="N1232" s="1">
        <v>70.3</v>
      </c>
      <c r="O1232" s="1">
        <v>25</v>
      </c>
      <c r="Q1232" s="1">
        <v>4.9000000000000004</v>
      </c>
      <c r="R1232" s="1">
        <v>3.29</v>
      </c>
      <c r="AJ1232" s="1" t="s">
        <v>703</v>
      </c>
      <c r="AK1232" s="19">
        <v>51</v>
      </c>
      <c r="AL1232" s="19">
        <v>27</v>
      </c>
      <c r="AN1232" s="3">
        <v>1989</v>
      </c>
      <c r="AO1232" s="1">
        <v>5</v>
      </c>
      <c r="AQ1232">
        <v>80412</v>
      </c>
      <c r="AR1232" s="1" t="s">
        <v>4605</v>
      </c>
    </row>
    <row r="1233" spans="1:44" x14ac:dyDescent="0.25">
      <c r="A1233" s="1">
        <v>2084</v>
      </c>
      <c r="B1233" s="1" t="s">
        <v>1233</v>
      </c>
      <c r="C1233" s="1">
        <v>101</v>
      </c>
      <c r="D1233" s="1" t="s">
        <v>5627</v>
      </c>
      <c r="F1233" s="1" t="s">
        <v>445</v>
      </c>
      <c r="G1233" s="1">
        <v>6</v>
      </c>
      <c r="H1233" s="1">
        <v>10</v>
      </c>
      <c r="I1233" s="1">
        <v>4</v>
      </c>
      <c r="J1233" s="1">
        <v>4.7</v>
      </c>
      <c r="K1233" s="3">
        <v>4850</v>
      </c>
      <c r="L1233" s="2">
        <f>N1233/((1963.5)*(1-EXP(-(0.024337)*I1233))^(1.76926))</f>
        <v>0.47190810500119507</v>
      </c>
      <c r="M1233" s="1">
        <v>4.88</v>
      </c>
      <c r="N1233" s="1">
        <v>13.8</v>
      </c>
      <c r="O1233" s="1">
        <v>5</v>
      </c>
      <c r="Q1233" s="1">
        <v>2.52</v>
      </c>
      <c r="R1233" s="1">
        <v>1.75</v>
      </c>
      <c r="AJ1233" s="1" t="s">
        <v>703</v>
      </c>
      <c r="AK1233" s="19">
        <v>51</v>
      </c>
      <c r="AL1233" s="19">
        <v>27</v>
      </c>
      <c r="AN1233" s="3">
        <v>1989</v>
      </c>
      <c r="AO1233" s="1">
        <v>5</v>
      </c>
      <c r="AQ1233">
        <v>80412</v>
      </c>
      <c r="AR1233" s="1" t="s">
        <v>4605</v>
      </c>
    </row>
    <row r="1234" spans="1:44" x14ac:dyDescent="0.25">
      <c r="A1234" s="1">
        <v>2085</v>
      </c>
      <c r="B1234" s="1" t="s">
        <v>1233</v>
      </c>
      <c r="C1234" s="1">
        <v>101</v>
      </c>
      <c r="D1234" s="1" t="s">
        <v>5627</v>
      </c>
      <c r="F1234" s="1" t="s">
        <v>445</v>
      </c>
      <c r="G1234" s="1">
        <v>7</v>
      </c>
      <c r="H1234" s="1">
        <v>48</v>
      </c>
      <c r="I1234" s="1">
        <v>16.399999999999999</v>
      </c>
      <c r="J1234" s="1">
        <v>17.8</v>
      </c>
      <c r="K1234" s="3">
        <v>1042</v>
      </c>
      <c r="L1234" s="2">
        <f>N1234/((1824.17)*(1-EXP(-(0.023514)*I1234))^(1.69151))</f>
        <v>0.82880519239387274</v>
      </c>
      <c r="N1234" s="1">
        <v>220</v>
      </c>
      <c r="O1234" s="1">
        <v>91</v>
      </c>
      <c r="Q1234" s="1">
        <v>6.6</v>
      </c>
      <c r="R1234" s="1">
        <v>4.62</v>
      </c>
      <c r="AJ1234" s="1" t="s">
        <v>703</v>
      </c>
      <c r="AK1234" s="19">
        <v>51</v>
      </c>
      <c r="AL1234" s="19">
        <v>27</v>
      </c>
      <c r="AN1234" s="3">
        <v>1989</v>
      </c>
      <c r="AQ1234">
        <v>80412</v>
      </c>
      <c r="AR1234" s="1" t="s">
        <v>4605</v>
      </c>
    </row>
    <row r="1235" spans="1:44" x14ac:dyDescent="0.25">
      <c r="A1235" s="1">
        <v>2086</v>
      </c>
      <c r="B1235" s="1" t="s">
        <v>1233</v>
      </c>
      <c r="C1235" s="1">
        <v>101</v>
      </c>
      <c r="D1235" s="1" t="s">
        <v>5627</v>
      </c>
      <c r="F1235" s="1" t="s">
        <v>445</v>
      </c>
      <c r="G1235" s="1">
        <v>6</v>
      </c>
      <c r="H1235" s="1">
        <v>25</v>
      </c>
      <c r="I1235" s="1">
        <v>10.9</v>
      </c>
      <c r="J1235" s="1">
        <v>12.2</v>
      </c>
      <c r="K1235" s="3">
        <v>1329</v>
      </c>
      <c r="L1235" s="2">
        <f>N1235/((1963.5)*(1-EXP(-(0.024337)*I1235))^(1.76926))</f>
        <v>0.58718217888696322</v>
      </c>
      <c r="M1235" s="1">
        <v>15.39</v>
      </c>
      <c r="N1235" s="1">
        <v>87.6</v>
      </c>
      <c r="O1235" s="1">
        <v>35.47</v>
      </c>
      <c r="P1235" s="1">
        <v>3.49</v>
      </c>
      <c r="Q1235" s="1">
        <v>10.33</v>
      </c>
      <c r="R1235" s="1">
        <v>5.24</v>
      </c>
      <c r="AJ1235" s="1" t="s">
        <v>703</v>
      </c>
      <c r="AK1235" s="19">
        <v>51</v>
      </c>
      <c r="AL1235" s="19">
        <v>27</v>
      </c>
      <c r="AN1235" s="3">
        <v>1989</v>
      </c>
      <c r="AO1235" s="1">
        <v>5</v>
      </c>
      <c r="AQ1235">
        <v>80412</v>
      </c>
      <c r="AR1235" s="1" t="s">
        <v>4605</v>
      </c>
    </row>
    <row r="1236" spans="1:44" x14ac:dyDescent="0.25">
      <c r="A1236" s="1">
        <v>2087</v>
      </c>
      <c r="B1236" s="1" t="s">
        <v>1233</v>
      </c>
      <c r="C1236" s="1">
        <v>101</v>
      </c>
      <c r="D1236" s="1" t="s">
        <v>5627</v>
      </c>
      <c r="F1236" s="1" t="s">
        <v>445</v>
      </c>
      <c r="G1236" s="1">
        <v>6</v>
      </c>
      <c r="H1236" s="1">
        <v>29</v>
      </c>
      <c r="I1236" s="1">
        <v>12.5</v>
      </c>
      <c r="J1236" s="1">
        <v>13.2</v>
      </c>
      <c r="K1236" s="3">
        <v>1707</v>
      </c>
      <c r="L1236" s="2">
        <f>N1236/((1963.5)*(1-EXP(-(0.024337)*I1236))^(1.76926))</f>
        <v>0.92085534080716536</v>
      </c>
      <c r="M1236" s="1">
        <v>23.41</v>
      </c>
      <c r="N1236" s="1">
        <v>169.4</v>
      </c>
      <c r="O1236" s="1">
        <v>68.44</v>
      </c>
      <c r="P1236" s="1">
        <v>7.17</v>
      </c>
      <c r="Q1236" s="1">
        <v>11.25</v>
      </c>
      <c r="R1236" s="1">
        <v>6.53</v>
      </c>
      <c r="AJ1236" s="1" t="s">
        <v>703</v>
      </c>
      <c r="AK1236" s="19">
        <v>51</v>
      </c>
      <c r="AL1236" s="19">
        <v>27</v>
      </c>
      <c r="AN1236" s="3">
        <v>1989</v>
      </c>
      <c r="AO1236" s="1">
        <v>5</v>
      </c>
      <c r="AQ1236">
        <v>80412</v>
      </c>
      <c r="AR1236" s="1" t="s">
        <v>4605</v>
      </c>
    </row>
    <row r="1237" spans="1:44" x14ac:dyDescent="0.25">
      <c r="A1237" s="1">
        <v>2088</v>
      </c>
      <c r="B1237" s="1" t="s">
        <v>1233</v>
      </c>
      <c r="C1237" s="1">
        <v>101</v>
      </c>
      <c r="D1237" s="1" t="s">
        <v>5627</v>
      </c>
      <c r="F1237" s="1" t="s">
        <v>445</v>
      </c>
      <c r="G1237" s="1">
        <v>6</v>
      </c>
      <c r="H1237" s="1">
        <v>21</v>
      </c>
      <c r="I1237" s="1">
        <v>9.5</v>
      </c>
      <c r="J1237" s="1">
        <v>9.1999999999999993</v>
      </c>
      <c r="K1237" s="3">
        <v>2975</v>
      </c>
      <c r="L1237" s="2">
        <f>N1237/((1963.5)*(1-EXP(-(0.024337)*I1237))^(1.76926))</f>
        <v>1.1095736398074625</v>
      </c>
      <c r="M1237" s="1">
        <v>19.62</v>
      </c>
      <c r="N1237" s="1">
        <v>133.6</v>
      </c>
      <c r="O1237" s="1">
        <v>51.9</v>
      </c>
      <c r="P1237" s="1">
        <v>9.5</v>
      </c>
      <c r="Q1237" s="1">
        <v>10.210000000000001</v>
      </c>
      <c r="R1237" s="1">
        <v>5.98</v>
      </c>
      <c r="AJ1237" s="1" t="s">
        <v>703</v>
      </c>
      <c r="AK1237" s="19">
        <v>51</v>
      </c>
      <c r="AL1237" s="19">
        <v>27</v>
      </c>
      <c r="AN1237" s="3">
        <v>1989</v>
      </c>
      <c r="AO1237" s="1">
        <v>5</v>
      </c>
      <c r="AQ1237">
        <v>80412</v>
      </c>
      <c r="AR1237" s="1" t="s">
        <v>4605</v>
      </c>
    </row>
    <row r="1238" spans="1:44" x14ac:dyDescent="0.25">
      <c r="A1238" s="1">
        <v>2089</v>
      </c>
      <c r="B1238" s="1" t="s">
        <v>1233</v>
      </c>
      <c r="C1238" s="1">
        <v>101</v>
      </c>
      <c r="D1238" s="1" t="s">
        <v>6387</v>
      </c>
      <c r="F1238" s="1" t="s">
        <v>445</v>
      </c>
      <c r="G1238" s="1">
        <v>6</v>
      </c>
      <c r="H1238" s="1">
        <v>43</v>
      </c>
      <c r="I1238" s="1">
        <v>18.899999999999999</v>
      </c>
      <c r="J1238" s="1">
        <v>20.9</v>
      </c>
      <c r="K1238" s="3">
        <v>1069</v>
      </c>
      <c r="L1238" s="2">
        <f>N1238/((1963.5)*(1-EXP(-(0.024337)*I1238))^(1.76926))</f>
        <v>0.86484622809301037</v>
      </c>
      <c r="M1238" s="1">
        <v>30.85</v>
      </c>
      <c r="N1238" s="1">
        <v>290.60000000000002</v>
      </c>
      <c r="O1238" s="1">
        <v>102.59</v>
      </c>
      <c r="P1238" s="1">
        <v>8.14</v>
      </c>
      <c r="Q1238" s="1">
        <v>17</v>
      </c>
      <c r="R1238" s="1">
        <v>5.6</v>
      </c>
      <c r="AJ1238" s="1" t="s">
        <v>703</v>
      </c>
      <c r="AK1238" s="19">
        <v>51</v>
      </c>
      <c r="AL1238" s="19">
        <v>27</v>
      </c>
      <c r="AN1238" s="3">
        <v>1989</v>
      </c>
      <c r="AO1238" s="1">
        <v>4</v>
      </c>
      <c r="AQ1238">
        <v>80412</v>
      </c>
      <c r="AR1238" s="1" t="s">
        <v>4605</v>
      </c>
    </row>
    <row r="1239" spans="1:44" x14ac:dyDescent="0.25">
      <c r="A1239" s="1">
        <v>2090</v>
      </c>
      <c r="B1239" s="1" t="s">
        <v>1233</v>
      </c>
      <c r="C1239" s="1">
        <v>101</v>
      </c>
      <c r="D1239" s="1" t="s">
        <v>5627</v>
      </c>
      <c r="F1239" s="1" t="s">
        <v>445</v>
      </c>
      <c r="G1239" s="1">
        <v>4</v>
      </c>
      <c r="H1239" s="1">
        <v>32</v>
      </c>
      <c r="I1239" s="1">
        <v>16.7</v>
      </c>
      <c r="J1239" s="1">
        <v>17.399999999999999</v>
      </c>
      <c r="K1239" s="3">
        <v>1540</v>
      </c>
      <c r="L1239" s="2">
        <f>N1239/((2221.29)*(1-EXP(-(0.025785)*I1239))^(1.86783))</f>
        <v>1.0050532820200426</v>
      </c>
      <c r="M1239" s="1">
        <v>36.68</v>
      </c>
      <c r="N1239" s="1">
        <v>314</v>
      </c>
      <c r="O1239" s="1">
        <v>129.29</v>
      </c>
      <c r="P1239" s="1">
        <v>8.92</v>
      </c>
      <c r="Q1239" s="1">
        <v>14.99</v>
      </c>
      <c r="R1239" s="1">
        <v>8.8000000000000007</v>
      </c>
      <c r="AJ1239" s="1" t="s">
        <v>703</v>
      </c>
      <c r="AK1239" s="19">
        <v>51</v>
      </c>
      <c r="AL1239" s="19">
        <v>27</v>
      </c>
      <c r="AN1239" s="3">
        <v>1989</v>
      </c>
      <c r="AO1239" s="1">
        <v>5</v>
      </c>
      <c r="AQ1239">
        <v>80412</v>
      </c>
      <c r="AR1239" s="1" t="s">
        <v>4605</v>
      </c>
    </row>
    <row r="1240" spans="1:44" x14ac:dyDescent="0.25">
      <c r="A1240" s="1">
        <v>2091</v>
      </c>
      <c r="B1240" s="1" t="s">
        <v>1233</v>
      </c>
      <c r="C1240" s="1">
        <v>101</v>
      </c>
      <c r="D1240" s="1" t="s">
        <v>5627</v>
      </c>
      <c r="F1240" s="1" t="s">
        <v>445</v>
      </c>
      <c r="G1240" s="1">
        <v>6</v>
      </c>
      <c r="H1240" s="1">
        <v>15</v>
      </c>
      <c r="I1240" s="1">
        <v>6.1</v>
      </c>
      <c r="J1240" s="1">
        <v>7.3</v>
      </c>
      <c r="K1240" s="3">
        <v>3200</v>
      </c>
      <c r="L1240" s="2">
        <f>N1240/((1963.5)*(1-EXP(-(0.024337)*I1240))^(1.76926))</f>
        <v>0.83014775532088902</v>
      </c>
      <c r="M1240" s="1">
        <v>13.53</v>
      </c>
      <c r="N1240" s="1">
        <v>49</v>
      </c>
      <c r="O1240" s="1">
        <v>20.28</v>
      </c>
      <c r="P1240" s="1">
        <v>2.35</v>
      </c>
      <c r="Q1240" s="1">
        <v>4.92</v>
      </c>
      <c r="R1240" s="1">
        <v>4.13</v>
      </c>
      <c r="AJ1240" s="1" t="s">
        <v>703</v>
      </c>
      <c r="AK1240" s="19">
        <v>51</v>
      </c>
      <c r="AL1240" s="19">
        <v>27</v>
      </c>
      <c r="AN1240" s="3">
        <v>1989</v>
      </c>
      <c r="AO1240" s="1">
        <v>5</v>
      </c>
      <c r="AQ1240">
        <v>80412</v>
      </c>
      <c r="AR1240" s="1" t="s">
        <v>4605</v>
      </c>
    </row>
    <row r="1241" spans="1:44" x14ac:dyDescent="0.25">
      <c r="A1241" s="1">
        <v>2092</v>
      </c>
      <c r="B1241" s="1" t="s">
        <v>1233</v>
      </c>
      <c r="C1241" s="1">
        <v>101</v>
      </c>
      <c r="D1241" s="1" t="s">
        <v>6385</v>
      </c>
      <c r="F1241" s="1" t="s">
        <v>445</v>
      </c>
      <c r="G1241" s="1">
        <v>7</v>
      </c>
      <c r="H1241" s="1">
        <v>17</v>
      </c>
      <c r="I1241" s="1">
        <v>6.5</v>
      </c>
      <c r="J1241" s="1">
        <v>7.3</v>
      </c>
      <c r="K1241" s="3">
        <v>3633</v>
      </c>
      <c r="L1241" s="2">
        <f>N1241/((1824.17)*(1-EXP(-(0.023514)*I1241))^(1.69151))</f>
        <v>0.89016804312586406</v>
      </c>
      <c r="M1241" s="1">
        <v>15.95</v>
      </c>
      <c r="N1241" s="1">
        <v>59.6</v>
      </c>
      <c r="O1241" s="1">
        <v>21</v>
      </c>
      <c r="Q1241" s="1">
        <v>4.2</v>
      </c>
      <c r="R1241" s="1">
        <v>3.54</v>
      </c>
      <c r="AJ1241" s="1" t="s">
        <v>703</v>
      </c>
      <c r="AK1241" s="19">
        <v>51</v>
      </c>
      <c r="AL1241" s="19">
        <v>27</v>
      </c>
      <c r="AN1241" s="3">
        <v>1989</v>
      </c>
      <c r="AO1241" s="1">
        <v>5</v>
      </c>
      <c r="AQ1241">
        <v>80412</v>
      </c>
      <c r="AR1241" s="1" t="s">
        <v>4605</v>
      </c>
    </row>
    <row r="1242" spans="1:44" x14ac:dyDescent="0.25">
      <c r="A1242" s="1">
        <v>2093</v>
      </c>
      <c r="B1242" s="1" t="s">
        <v>1233</v>
      </c>
      <c r="C1242" s="1">
        <v>101</v>
      </c>
      <c r="D1242" s="1" t="s">
        <v>6385</v>
      </c>
      <c r="F1242" s="1" t="s">
        <v>445</v>
      </c>
      <c r="G1242" s="1">
        <v>5</v>
      </c>
      <c r="H1242" s="1">
        <v>43</v>
      </c>
      <c r="I1242" s="1">
        <v>20.3</v>
      </c>
      <c r="J1242" s="1">
        <v>19.3</v>
      </c>
      <c r="K1242" s="3">
        <v>1167</v>
      </c>
      <c r="L1242" s="2">
        <f>N1242/((2111.2)*(1-EXP(-(0.024888)*I1242))^(1.82531))</f>
        <v>0.90430326240225734</v>
      </c>
      <c r="M1242" s="1">
        <v>33.96</v>
      </c>
      <c r="N1242" s="1">
        <v>353</v>
      </c>
      <c r="O1242" s="1">
        <v>145.61000000000001</v>
      </c>
      <c r="P1242" s="1">
        <v>9.61</v>
      </c>
      <c r="Q1242" s="1">
        <v>13.98</v>
      </c>
      <c r="R1242" s="1">
        <v>7.766</v>
      </c>
      <c r="AJ1242" s="1" t="s">
        <v>703</v>
      </c>
      <c r="AK1242" s="19">
        <v>51</v>
      </c>
      <c r="AL1242" s="19">
        <v>27</v>
      </c>
      <c r="AN1242" s="3">
        <v>1989</v>
      </c>
      <c r="AO1242" s="1">
        <v>5</v>
      </c>
      <c r="AQ1242">
        <v>80412</v>
      </c>
      <c r="AR1242" s="1" t="s">
        <v>4605</v>
      </c>
    </row>
    <row r="1243" spans="1:44" x14ac:dyDescent="0.25">
      <c r="A1243" s="1">
        <v>2094</v>
      </c>
      <c r="B1243" s="1" t="s">
        <v>1233</v>
      </c>
      <c r="C1243" s="1">
        <v>101</v>
      </c>
      <c r="D1243" s="1" t="s">
        <v>6385</v>
      </c>
      <c r="F1243" s="1" t="s">
        <v>445</v>
      </c>
      <c r="G1243" s="1">
        <v>6</v>
      </c>
      <c r="H1243" s="1">
        <v>21</v>
      </c>
      <c r="I1243" s="1">
        <v>9.3000000000000007</v>
      </c>
      <c r="J1243" s="1">
        <v>8</v>
      </c>
      <c r="K1243" s="3">
        <v>3233</v>
      </c>
      <c r="L1243" s="2">
        <f>N1243/((1963.5)*(1-EXP(-(0.024337)*I1243))^(1.76926))</f>
        <v>1.1078723882386017</v>
      </c>
      <c r="M1243" s="1">
        <v>21.44</v>
      </c>
      <c r="N1243" s="1">
        <v>129</v>
      </c>
      <c r="O1243" s="1">
        <v>47</v>
      </c>
      <c r="Q1243" s="1">
        <v>9.0299999999999994</v>
      </c>
      <c r="R1243" s="1">
        <v>9.1590000000000007</v>
      </c>
      <c r="AJ1243" s="1" t="s">
        <v>703</v>
      </c>
      <c r="AK1243" s="19">
        <v>51</v>
      </c>
      <c r="AL1243" s="19">
        <v>27</v>
      </c>
      <c r="AN1243" s="3">
        <v>1989</v>
      </c>
      <c r="AO1243" s="1">
        <v>3</v>
      </c>
      <c r="AQ1243">
        <v>80412</v>
      </c>
      <c r="AR1243" s="1" t="s">
        <v>4605</v>
      </c>
    </row>
    <row r="1244" spans="1:44" x14ac:dyDescent="0.25">
      <c r="A1244" s="1">
        <v>2095</v>
      </c>
      <c r="B1244" s="1" t="s">
        <v>1233</v>
      </c>
      <c r="C1244" s="1">
        <v>101</v>
      </c>
      <c r="D1244" s="1" t="s">
        <v>5627</v>
      </c>
      <c r="F1244" s="1" t="s">
        <v>445</v>
      </c>
      <c r="G1244" s="1">
        <v>4</v>
      </c>
      <c r="H1244" s="1">
        <v>43</v>
      </c>
      <c r="I1244" s="1">
        <v>21</v>
      </c>
      <c r="J1244" s="1">
        <v>20.3</v>
      </c>
      <c r="K1244" s="3">
        <v>983</v>
      </c>
      <c r="L1244" s="2">
        <f>N1244/((2221.29)*(1-EXP(-(0.025785)*I1244))^(1.86783))</f>
        <v>0.82613213880217196</v>
      </c>
      <c r="M1244" s="1">
        <v>31.93</v>
      </c>
      <c r="N1244" s="1">
        <v>360</v>
      </c>
      <c r="O1244" s="1">
        <v>142.67000000000002</v>
      </c>
      <c r="P1244" s="1">
        <v>20.329999999999998</v>
      </c>
      <c r="Q1244" s="1">
        <v>12.35</v>
      </c>
      <c r="R1244" s="1">
        <v>6.82</v>
      </c>
      <c r="AJ1244" s="1" t="s">
        <v>703</v>
      </c>
      <c r="AK1244" s="19">
        <v>51</v>
      </c>
      <c r="AL1244" s="19">
        <v>27</v>
      </c>
      <c r="AN1244" s="3">
        <v>1989</v>
      </c>
      <c r="AO1244" s="1">
        <v>5</v>
      </c>
      <c r="AQ1244">
        <v>80412</v>
      </c>
      <c r="AR1244" s="1" t="s">
        <v>4605</v>
      </c>
    </row>
    <row r="1245" spans="1:44" x14ac:dyDescent="0.25">
      <c r="A1245" s="1">
        <v>2096</v>
      </c>
      <c r="B1245" s="1" t="s">
        <v>1233</v>
      </c>
      <c r="C1245" s="1">
        <v>101</v>
      </c>
      <c r="D1245" s="1" t="s">
        <v>5627</v>
      </c>
      <c r="F1245" s="1" t="s">
        <v>445</v>
      </c>
      <c r="G1245" s="1">
        <v>6</v>
      </c>
      <c r="H1245" s="1">
        <v>74</v>
      </c>
      <c r="I1245" s="1">
        <v>25.5</v>
      </c>
      <c r="J1245" s="1">
        <v>27.8</v>
      </c>
      <c r="K1245" s="3">
        <v>526</v>
      </c>
      <c r="L1245" s="2">
        <f>N1245/((1963.5)*(1-EXP(-(0.024337)*I1245))^(1.76926))</f>
        <v>0.7596378786747392</v>
      </c>
      <c r="M1245" s="1">
        <v>31.64</v>
      </c>
      <c r="N1245" s="1">
        <v>381</v>
      </c>
      <c r="O1245" s="1">
        <v>174</v>
      </c>
      <c r="Q1245" s="1">
        <v>7.62</v>
      </c>
      <c r="R1245" s="1">
        <v>4.9530000000000003</v>
      </c>
      <c r="AJ1245" s="1" t="s">
        <v>703</v>
      </c>
      <c r="AK1245" s="19">
        <v>51</v>
      </c>
      <c r="AL1245" s="19">
        <v>27</v>
      </c>
      <c r="AN1245" s="3">
        <v>1989</v>
      </c>
      <c r="AO1245" s="1">
        <v>3</v>
      </c>
      <c r="AQ1245">
        <v>80412</v>
      </c>
      <c r="AR1245" s="1" t="s">
        <v>4605</v>
      </c>
    </row>
    <row r="1246" spans="1:44" x14ac:dyDescent="0.25">
      <c r="A1246" s="1">
        <v>2097</v>
      </c>
      <c r="B1246" s="1" t="s">
        <v>1233</v>
      </c>
      <c r="C1246" s="1">
        <v>101</v>
      </c>
      <c r="D1246" s="1" t="s">
        <v>6385</v>
      </c>
      <c r="F1246" s="1" t="s">
        <v>445</v>
      </c>
      <c r="G1246" s="1">
        <v>5</v>
      </c>
      <c r="H1246" s="1">
        <v>37</v>
      </c>
      <c r="I1246" s="1">
        <v>18.2</v>
      </c>
      <c r="J1246" s="1">
        <v>17</v>
      </c>
      <c r="K1246" s="3">
        <v>1289</v>
      </c>
      <c r="L1246" s="2">
        <f>N1246/((2111.2)*(1-EXP(-(0.024888)*I1246))^(1.82531))</f>
        <v>0.87381404266826568</v>
      </c>
      <c r="M1246" s="1">
        <v>29.99</v>
      </c>
      <c r="N1246" s="1">
        <v>292</v>
      </c>
      <c r="O1246" s="1">
        <v>117</v>
      </c>
      <c r="Q1246" s="1">
        <v>11.68</v>
      </c>
      <c r="R1246" s="1">
        <v>7.5919999999999996</v>
      </c>
      <c r="AJ1246" s="1" t="s">
        <v>703</v>
      </c>
      <c r="AK1246" s="19">
        <v>51</v>
      </c>
      <c r="AL1246" s="19">
        <v>27</v>
      </c>
      <c r="AN1246" s="3">
        <v>1989</v>
      </c>
      <c r="AO1246" s="1">
        <v>5</v>
      </c>
      <c r="AQ1246">
        <v>80412</v>
      </c>
      <c r="AR1246" s="1" t="s">
        <v>4605</v>
      </c>
    </row>
    <row r="1247" spans="1:44" x14ac:dyDescent="0.25">
      <c r="A1247" s="1">
        <v>2098</v>
      </c>
      <c r="B1247" s="1" t="s">
        <v>1233</v>
      </c>
      <c r="C1247" s="1">
        <v>101</v>
      </c>
      <c r="D1247" s="1" t="s">
        <v>6385</v>
      </c>
      <c r="F1247" s="1" t="s">
        <v>445</v>
      </c>
      <c r="G1247" s="1">
        <v>5</v>
      </c>
      <c r="H1247" s="1">
        <v>24</v>
      </c>
      <c r="I1247" s="1">
        <v>12.4</v>
      </c>
      <c r="J1247" s="1">
        <v>11.4</v>
      </c>
      <c r="K1247" s="3">
        <v>2928</v>
      </c>
      <c r="L1247" s="2">
        <f>N1247/((2111.2)*(1-EXP(-(0.024888)*I1247))^(1.82531))</f>
        <v>1.1456954151222336</v>
      </c>
      <c r="M1247" s="1">
        <v>31.63</v>
      </c>
      <c r="N1247" s="1">
        <v>215</v>
      </c>
      <c r="O1247" s="1">
        <v>81</v>
      </c>
      <c r="Q1247" s="1">
        <v>12.9</v>
      </c>
      <c r="R1247" s="1">
        <v>9.2449999999999992</v>
      </c>
      <c r="AJ1247" s="1" t="s">
        <v>703</v>
      </c>
      <c r="AK1247" s="19">
        <v>51</v>
      </c>
      <c r="AL1247" s="19">
        <v>27</v>
      </c>
      <c r="AN1247" s="3">
        <v>1989</v>
      </c>
      <c r="AO1247" s="1">
        <v>5</v>
      </c>
      <c r="AQ1247">
        <v>80412</v>
      </c>
      <c r="AR1247" s="1" t="s">
        <v>4605</v>
      </c>
    </row>
    <row r="1248" spans="1:44" x14ac:dyDescent="0.25">
      <c r="A1248" s="1">
        <v>2099</v>
      </c>
      <c r="B1248" s="1" t="s">
        <v>1233</v>
      </c>
      <c r="C1248" s="1">
        <v>101</v>
      </c>
      <c r="D1248" s="1" t="s">
        <v>5627</v>
      </c>
      <c r="F1248" s="1" t="s">
        <v>445</v>
      </c>
      <c r="G1248" s="1">
        <v>5</v>
      </c>
      <c r="H1248" s="1">
        <v>35</v>
      </c>
      <c r="I1248" s="1">
        <v>17.100000000000001</v>
      </c>
      <c r="J1248" s="1">
        <v>16.399999999999999</v>
      </c>
      <c r="K1248" s="3">
        <v>1528</v>
      </c>
      <c r="L1248" s="2">
        <f>N1248/((2111.2)*(1-EXP(-(0.024888)*I1248))^(1.82531))</f>
        <v>0.92394653674530902</v>
      </c>
      <c r="M1248" s="1">
        <v>32.130000000000003</v>
      </c>
      <c r="N1248" s="1">
        <v>282</v>
      </c>
      <c r="O1248" s="1">
        <v>115.41</v>
      </c>
      <c r="P1248" s="1">
        <v>9.56</v>
      </c>
      <c r="Q1248" s="1">
        <v>8.82</v>
      </c>
      <c r="R1248" s="1">
        <v>6.03</v>
      </c>
      <c r="AJ1248" s="1" t="s">
        <v>703</v>
      </c>
      <c r="AK1248" s="19">
        <v>51</v>
      </c>
      <c r="AL1248" s="19">
        <v>27</v>
      </c>
      <c r="AN1248" s="3">
        <v>1989</v>
      </c>
      <c r="AO1248" s="1">
        <v>5</v>
      </c>
      <c r="AQ1248">
        <v>80412</v>
      </c>
      <c r="AR1248" s="1" t="s">
        <v>4605</v>
      </c>
    </row>
    <row r="1249" spans="1:50" x14ac:dyDescent="0.25">
      <c r="A1249" s="1">
        <v>2100</v>
      </c>
      <c r="B1249" s="1" t="s">
        <v>1233</v>
      </c>
      <c r="C1249" s="1">
        <v>101</v>
      </c>
      <c r="D1249" s="1" t="s">
        <v>5627</v>
      </c>
      <c r="F1249" s="1" t="s">
        <v>445</v>
      </c>
      <c r="G1249" s="1">
        <v>6</v>
      </c>
      <c r="H1249" s="1">
        <v>34</v>
      </c>
      <c r="I1249" s="1">
        <v>14</v>
      </c>
      <c r="J1249" s="1">
        <v>13.2</v>
      </c>
      <c r="K1249" s="3">
        <v>2229</v>
      </c>
      <c r="L1249" s="2">
        <f>N1249/((1963.5)*(1-EXP(-(0.024337)*I1249))^(1.76926))</f>
        <v>1.0915611526064675</v>
      </c>
      <c r="M1249" s="1">
        <v>30.62</v>
      </c>
      <c r="N1249" s="1">
        <v>238</v>
      </c>
      <c r="O1249" s="1">
        <v>97.08</v>
      </c>
      <c r="P1249" s="1">
        <v>8.73</v>
      </c>
      <c r="Q1249" s="1">
        <v>14.22</v>
      </c>
      <c r="R1249" s="1">
        <v>8.2799999999999994</v>
      </c>
      <c r="AJ1249" s="1" t="s">
        <v>703</v>
      </c>
      <c r="AK1249" s="19">
        <v>51</v>
      </c>
      <c r="AL1249" s="19">
        <v>27</v>
      </c>
      <c r="AN1249" s="3">
        <v>1989</v>
      </c>
      <c r="AO1249" s="1">
        <v>5</v>
      </c>
      <c r="AQ1249">
        <v>80412</v>
      </c>
      <c r="AR1249" s="1" t="s">
        <v>4605</v>
      </c>
    </row>
    <row r="1250" spans="1:50" x14ac:dyDescent="0.25">
      <c r="A1250" s="1">
        <v>2101</v>
      </c>
      <c r="B1250" s="1" t="s">
        <v>1233</v>
      </c>
      <c r="C1250" s="1">
        <v>101</v>
      </c>
      <c r="D1250" s="1" t="s">
        <v>5627</v>
      </c>
      <c r="F1250" s="1" t="s">
        <v>445</v>
      </c>
      <c r="G1250" s="1">
        <v>6</v>
      </c>
      <c r="H1250" s="1">
        <v>19</v>
      </c>
      <c r="I1250" s="1">
        <v>8.6</v>
      </c>
      <c r="J1250" s="1">
        <v>8.1</v>
      </c>
      <c r="K1250" s="3">
        <v>4599</v>
      </c>
      <c r="L1250" s="2">
        <f>N1250/((1963.5)*(1-EXP(-(0.024337)*I1250))^(1.76926))</f>
        <v>1.0596106887963366</v>
      </c>
      <c r="M1250" s="1">
        <v>23</v>
      </c>
      <c r="N1250" s="1">
        <v>109</v>
      </c>
      <c r="O1250" s="1">
        <v>39</v>
      </c>
      <c r="Q1250" s="1">
        <v>8.7200000000000006</v>
      </c>
      <c r="R1250" s="1">
        <v>6.758</v>
      </c>
      <c r="AJ1250" s="1" t="s">
        <v>703</v>
      </c>
      <c r="AK1250" s="19">
        <v>51</v>
      </c>
      <c r="AL1250" s="19">
        <v>27</v>
      </c>
      <c r="AN1250" s="3">
        <v>1989</v>
      </c>
      <c r="AO1250" s="1">
        <v>5</v>
      </c>
      <c r="AQ1250">
        <v>80412</v>
      </c>
      <c r="AR1250" s="1" t="s">
        <v>4605</v>
      </c>
    </row>
    <row r="1251" spans="1:50" x14ac:dyDescent="0.25">
      <c r="A1251" s="1">
        <v>2102</v>
      </c>
      <c r="B1251" s="1" t="s">
        <v>1233</v>
      </c>
      <c r="C1251" s="1">
        <v>101</v>
      </c>
      <c r="D1251" s="1" t="s">
        <v>6385</v>
      </c>
      <c r="F1251" s="1" t="s">
        <v>445</v>
      </c>
      <c r="G1251" s="1">
        <v>5</v>
      </c>
      <c r="H1251" s="1">
        <v>26</v>
      </c>
      <c r="I1251" s="1">
        <v>12.9</v>
      </c>
      <c r="J1251" s="1">
        <v>11.4</v>
      </c>
      <c r="K1251" s="3">
        <v>2600</v>
      </c>
      <c r="L1251" s="2">
        <f>N1251/((2111.2)*(1-EXP(-(0.024888)*I1251))^(1.82531))</f>
        <v>1.0293619730041497</v>
      </c>
      <c r="M1251" s="1">
        <v>26.79</v>
      </c>
      <c r="N1251" s="1">
        <v>205.4</v>
      </c>
      <c r="O1251" s="1">
        <v>77</v>
      </c>
      <c r="Q1251" s="1">
        <v>12.3</v>
      </c>
      <c r="R1251" s="1">
        <v>8.61</v>
      </c>
      <c r="AJ1251" s="1" t="s">
        <v>703</v>
      </c>
      <c r="AK1251" s="19">
        <v>51</v>
      </c>
      <c r="AL1251" s="19">
        <v>27</v>
      </c>
      <c r="AN1251" s="3">
        <v>1989</v>
      </c>
      <c r="AO1251" s="1">
        <v>5</v>
      </c>
      <c r="AQ1251">
        <v>80412</v>
      </c>
      <c r="AR1251" s="1" t="s">
        <v>4605</v>
      </c>
    </row>
    <row r="1252" spans="1:50" x14ac:dyDescent="0.25">
      <c r="A1252" s="1">
        <v>2103</v>
      </c>
      <c r="B1252" s="1" t="s">
        <v>1233</v>
      </c>
      <c r="C1252" s="1">
        <v>101</v>
      </c>
      <c r="D1252" s="1" t="s">
        <v>5627</v>
      </c>
      <c r="F1252" s="1" t="s">
        <v>445</v>
      </c>
      <c r="G1252" s="1">
        <v>6</v>
      </c>
      <c r="H1252" s="1">
        <v>56</v>
      </c>
      <c r="I1252" s="1">
        <v>20.3</v>
      </c>
      <c r="J1252" s="1">
        <v>19.7</v>
      </c>
      <c r="K1252" s="3">
        <v>1117</v>
      </c>
      <c r="L1252" s="2">
        <f>N1252/((1963.5)*(1-EXP(-(0.024337)*I1252))^(1.76926))</f>
        <v>0.93296437123860709</v>
      </c>
      <c r="M1252" s="1">
        <v>34.01</v>
      </c>
      <c r="N1252" s="1">
        <v>346</v>
      </c>
      <c r="O1252" s="1">
        <v>142.51000000000002</v>
      </c>
      <c r="P1252" s="1">
        <v>9.58</v>
      </c>
      <c r="Q1252" s="1">
        <v>14.34</v>
      </c>
      <c r="R1252" s="1">
        <v>7.9580000000000002</v>
      </c>
      <c r="AJ1252" s="1" t="s">
        <v>703</v>
      </c>
      <c r="AK1252" s="19">
        <v>51</v>
      </c>
      <c r="AL1252" s="19">
        <v>27</v>
      </c>
      <c r="AN1252" s="3">
        <v>1989</v>
      </c>
      <c r="AO1252" s="1">
        <v>3</v>
      </c>
      <c r="AQ1252">
        <v>80412</v>
      </c>
      <c r="AR1252" s="1" t="s">
        <v>4605</v>
      </c>
    </row>
    <row r="1253" spans="1:50" x14ac:dyDescent="0.25">
      <c r="A1253" s="1">
        <v>2104</v>
      </c>
      <c r="B1253" s="1" t="s">
        <v>1233</v>
      </c>
      <c r="C1253" s="1">
        <v>101</v>
      </c>
      <c r="D1253" s="1" t="s">
        <v>5627</v>
      </c>
      <c r="F1253" s="1" t="s">
        <v>445</v>
      </c>
      <c r="G1253" s="1">
        <v>5</v>
      </c>
      <c r="H1253" s="1">
        <v>60</v>
      </c>
      <c r="I1253" s="1">
        <v>24.4</v>
      </c>
      <c r="J1253" s="1">
        <v>22.8</v>
      </c>
      <c r="K1253" s="3">
        <v>822</v>
      </c>
      <c r="L1253" s="2">
        <f>N1253/((2111.2)*(1-EXP(-(0.024888)*I1253))^(1.82531))</f>
        <v>0.82095709509482184</v>
      </c>
      <c r="M1253" s="1">
        <v>33.54</v>
      </c>
      <c r="N1253" s="1">
        <v>412</v>
      </c>
      <c r="O1253" s="1">
        <v>170.24</v>
      </c>
      <c r="P1253" s="1">
        <v>10.8</v>
      </c>
      <c r="Q1253" s="1">
        <v>7.87</v>
      </c>
      <c r="R1253" s="1">
        <v>4.8499999999999996</v>
      </c>
      <c r="AJ1253" s="1" t="s">
        <v>703</v>
      </c>
      <c r="AK1253" s="19">
        <v>51</v>
      </c>
      <c r="AL1253" s="19">
        <v>27</v>
      </c>
      <c r="AN1253" s="3">
        <v>1989</v>
      </c>
      <c r="AO1253" s="1">
        <v>3</v>
      </c>
      <c r="AQ1253">
        <v>80412</v>
      </c>
      <c r="AR1253" s="1" t="s">
        <v>4605</v>
      </c>
    </row>
    <row r="1254" spans="1:50" x14ac:dyDescent="0.25">
      <c r="A1254" s="1">
        <v>2105</v>
      </c>
      <c r="B1254" s="1" t="s">
        <v>1233</v>
      </c>
      <c r="C1254" s="1">
        <v>101</v>
      </c>
      <c r="D1254" s="1" t="s">
        <v>6385</v>
      </c>
      <c r="F1254" s="1" t="s">
        <v>445</v>
      </c>
      <c r="G1254" s="1">
        <v>5</v>
      </c>
      <c r="H1254" s="1">
        <v>23</v>
      </c>
      <c r="I1254" s="1">
        <v>11.6</v>
      </c>
      <c r="J1254" s="1">
        <v>10.3</v>
      </c>
      <c r="K1254" s="3">
        <v>3675</v>
      </c>
      <c r="L1254" s="2">
        <f>N1254/((2111.2)*(1-EXP(-(0.024888)*I1254))^(1.82531))</f>
        <v>1.2215718678541705</v>
      </c>
      <c r="M1254" s="1">
        <v>31.35</v>
      </c>
      <c r="N1254" s="1">
        <v>206.5</v>
      </c>
      <c r="O1254" s="1">
        <v>80</v>
      </c>
      <c r="Q1254" s="1">
        <v>12.96</v>
      </c>
      <c r="R1254" s="1">
        <v>11.231999999999999</v>
      </c>
      <c r="AJ1254" s="1" t="s">
        <v>703</v>
      </c>
      <c r="AK1254" s="19">
        <v>51</v>
      </c>
      <c r="AL1254" s="19">
        <v>27</v>
      </c>
      <c r="AN1254" s="3">
        <v>1989</v>
      </c>
      <c r="AO1254" s="1">
        <v>5</v>
      </c>
      <c r="AQ1254">
        <v>80412</v>
      </c>
      <c r="AR1254" s="1" t="s">
        <v>4605</v>
      </c>
    </row>
    <row r="1255" spans="1:50" x14ac:dyDescent="0.25">
      <c r="A1255" s="1">
        <v>2106</v>
      </c>
      <c r="B1255" s="1" t="s">
        <v>1233</v>
      </c>
      <c r="C1255" s="1">
        <v>101</v>
      </c>
      <c r="D1255" s="1" t="s">
        <v>5627</v>
      </c>
      <c r="F1255" s="1" t="s">
        <v>445</v>
      </c>
      <c r="G1255" s="1">
        <v>4</v>
      </c>
      <c r="H1255" s="1">
        <v>44</v>
      </c>
      <c r="I1255" s="1">
        <v>23.2</v>
      </c>
      <c r="J1255" s="1">
        <v>22.1</v>
      </c>
      <c r="K1255" s="3">
        <v>1170</v>
      </c>
      <c r="L1255" s="2">
        <f>N1255/((2221.29)*(1-EXP(-(0.025785)*I1255))^(1.86783))</f>
        <v>0.97739931209237629</v>
      </c>
      <c r="M1255" s="1">
        <v>44.41</v>
      </c>
      <c r="N1255" s="1">
        <v>489</v>
      </c>
      <c r="O1255" s="1">
        <v>200</v>
      </c>
      <c r="P1255" s="1">
        <v>14.68</v>
      </c>
      <c r="Q1255" s="1">
        <v>16.43</v>
      </c>
      <c r="R1255" s="1">
        <v>9.7799999999999994</v>
      </c>
      <c r="AJ1255" s="1" t="s">
        <v>703</v>
      </c>
      <c r="AK1255" s="19">
        <v>51</v>
      </c>
      <c r="AL1255" s="19">
        <v>28</v>
      </c>
      <c r="AN1255" s="3">
        <v>1989</v>
      </c>
      <c r="AO1255" s="1">
        <v>3</v>
      </c>
      <c r="AQ1255">
        <v>80412</v>
      </c>
      <c r="AR1255" s="1" t="s">
        <v>4605</v>
      </c>
      <c r="AU1255" s="32"/>
      <c r="AV1255" s="32"/>
      <c r="AW1255" s="32"/>
      <c r="AX1255" s="32"/>
    </row>
    <row r="1256" spans="1:50" x14ac:dyDescent="0.25">
      <c r="A1256" s="1">
        <v>2107</v>
      </c>
      <c r="B1256" s="1" t="s">
        <v>1233</v>
      </c>
      <c r="C1256" s="1">
        <v>101</v>
      </c>
      <c r="D1256" s="1" t="s">
        <v>5627</v>
      </c>
      <c r="F1256" s="1" t="s">
        <v>445</v>
      </c>
      <c r="G1256" s="1">
        <v>6</v>
      </c>
      <c r="H1256" s="1">
        <v>35</v>
      </c>
      <c r="I1256" s="1">
        <v>14.8</v>
      </c>
      <c r="J1256" s="1">
        <v>13.9</v>
      </c>
      <c r="K1256" s="3">
        <v>2508</v>
      </c>
      <c r="L1256" s="2">
        <f>N1256/((1963.5)*(1-EXP(-(0.024337)*I1256))^(1.76926))</f>
        <v>1.2547951363599712</v>
      </c>
      <c r="M1256" s="1">
        <v>38.020000000000003</v>
      </c>
      <c r="N1256" s="1">
        <v>297</v>
      </c>
      <c r="O1256" s="1">
        <v>120.95</v>
      </c>
      <c r="P1256" s="1">
        <v>10.78</v>
      </c>
      <c r="Q1256" s="1">
        <v>12.45</v>
      </c>
      <c r="R1256" s="1">
        <v>9.02</v>
      </c>
      <c r="AJ1256" s="1" t="s">
        <v>703</v>
      </c>
      <c r="AK1256" s="19">
        <v>51</v>
      </c>
      <c r="AL1256" s="19">
        <v>28</v>
      </c>
      <c r="AN1256" s="3">
        <v>1989</v>
      </c>
      <c r="AO1256" s="1">
        <v>5</v>
      </c>
      <c r="AQ1256">
        <v>80412</v>
      </c>
      <c r="AR1256" s="1" t="s">
        <v>4605</v>
      </c>
    </row>
    <row r="1257" spans="1:50" x14ac:dyDescent="0.25">
      <c r="A1257" s="1">
        <v>2108</v>
      </c>
      <c r="B1257" s="1" t="s">
        <v>1233</v>
      </c>
      <c r="C1257" s="1">
        <v>101</v>
      </c>
      <c r="D1257" s="1" t="s">
        <v>5627</v>
      </c>
      <c r="F1257" s="1" t="s">
        <v>445</v>
      </c>
      <c r="G1257" s="1">
        <v>5</v>
      </c>
      <c r="H1257" s="1">
        <v>24</v>
      </c>
      <c r="I1257" s="1">
        <v>12.4</v>
      </c>
      <c r="J1257" s="1">
        <v>12.3</v>
      </c>
      <c r="K1257" s="3">
        <v>2105</v>
      </c>
      <c r="L1257" s="2">
        <f>N1257/((2111.2)*(1-EXP(-(0.024888)*I1257))^(1.82531))</f>
        <v>0.92188514798207644</v>
      </c>
      <c r="M1257" s="1">
        <v>24.87</v>
      </c>
      <c r="N1257" s="1">
        <v>173</v>
      </c>
      <c r="O1257" s="1">
        <v>65</v>
      </c>
      <c r="Q1257" s="1">
        <v>10.38</v>
      </c>
      <c r="R1257" s="1">
        <v>7.7850000000000001</v>
      </c>
      <c r="AJ1257" s="1" t="s">
        <v>703</v>
      </c>
      <c r="AK1257" s="19">
        <v>51</v>
      </c>
      <c r="AL1257" s="19">
        <v>28</v>
      </c>
      <c r="AN1257" s="3">
        <v>1989</v>
      </c>
      <c r="AO1257" s="1">
        <v>5</v>
      </c>
      <c r="AQ1257">
        <v>80412</v>
      </c>
      <c r="AR1257" s="1" t="s">
        <v>4605</v>
      </c>
    </row>
    <row r="1258" spans="1:50" x14ac:dyDescent="0.25">
      <c r="A1258" s="1">
        <v>2109</v>
      </c>
      <c r="B1258" s="1" t="s">
        <v>1233</v>
      </c>
      <c r="C1258" s="1">
        <v>101</v>
      </c>
      <c r="D1258" s="1" t="s">
        <v>5627</v>
      </c>
      <c r="F1258" s="1" t="s">
        <v>445</v>
      </c>
      <c r="G1258" s="1">
        <v>6</v>
      </c>
      <c r="H1258" s="1">
        <v>27</v>
      </c>
      <c r="I1258" s="1">
        <v>11.3</v>
      </c>
      <c r="J1258" s="1">
        <v>10.4</v>
      </c>
      <c r="K1258" s="3">
        <v>2625</v>
      </c>
      <c r="L1258" s="2">
        <f>N1258/((1963.5)*(1-EXP(-(0.024337)*I1258))^(1.76926))</f>
        <v>0.9955151637523606</v>
      </c>
      <c r="M1258" s="1">
        <v>22.28</v>
      </c>
      <c r="N1258" s="1">
        <v>157</v>
      </c>
      <c r="O1258" s="1">
        <v>59</v>
      </c>
      <c r="Q1258" s="1">
        <v>10.99</v>
      </c>
      <c r="R1258" s="1">
        <v>8.3209999999999997</v>
      </c>
      <c r="AJ1258" s="1" t="s">
        <v>703</v>
      </c>
      <c r="AK1258" s="19">
        <v>51</v>
      </c>
      <c r="AL1258" s="19">
        <v>28</v>
      </c>
      <c r="AN1258" s="3">
        <v>1989</v>
      </c>
      <c r="AO1258" s="1">
        <v>4</v>
      </c>
      <c r="AQ1258">
        <v>80412</v>
      </c>
      <c r="AR1258" s="1" t="s">
        <v>4605</v>
      </c>
    </row>
    <row r="1259" spans="1:50" x14ac:dyDescent="0.25">
      <c r="A1259" s="1">
        <v>2110</v>
      </c>
      <c r="B1259" s="1" t="s">
        <v>1233</v>
      </c>
      <c r="C1259" s="1">
        <v>101</v>
      </c>
      <c r="D1259" s="1" t="s">
        <v>5627</v>
      </c>
      <c r="F1259" s="1" t="s">
        <v>445</v>
      </c>
      <c r="G1259" s="1">
        <v>4</v>
      </c>
      <c r="H1259" s="1">
        <v>35</v>
      </c>
      <c r="I1259" s="1">
        <v>18.100000000000001</v>
      </c>
      <c r="J1259" s="1">
        <v>16.3</v>
      </c>
      <c r="K1259" s="3">
        <v>1677</v>
      </c>
      <c r="L1259" s="2">
        <f>N1259/((2221.29)*(1-EXP(-(0.025785)*I1259))^(1.86783))</f>
        <v>0.97738343700160712</v>
      </c>
      <c r="M1259" s="1">
        <v>35.07</v>
      </c>
      <c r="N1259" s="1">
        <v>344</v>
      </c>
      <c r="O1259" s="1">
        <v>136</v>
      </c>
      <c r="Q1259" s="1">
        <v>6.88</v>
      </c>
      <c r="R1259" s="1">
        <v>7.2240000000000002</v>
      </c>
      <c r="AJ1259" s="1" t="s">
        <v>703</v>
      </c>
      <c r="AK1259" s="19">
        <v>51</v>
      </c>
      <c r="AL1259" s="19">
        <v>28</v>
      </c>
      <c r="AN1259" s="3">
        <v>1989</v>
      </c>
      <c r="AO1259" s="1">
        <v>3</v>
      </c>
      <c r="AQ1259">
        <v>80412</v>
      </c>
      <c r="AR1259" s="1" t="s">
        <v>4605</v>
      </c>
    </row>
    <row r="1260" spans="1:50" x14ac:dyDescent="0.25">
      <c r="A1260" s="1">
        <v>2111</v>
      </c>
      <c r="B1260" s="1" t="s">
        <v>1233</v>
      </c>
      <c r="C1260" s="1">
        <v>101</v>
      </c>
      <c r="D1260" s="1" t="s">
        <v>6123</v>
      </c>
      <c r="F1260" s="1" t="s">
        <v>445</v>
      </c>
      <c r="G1260" s="1">
        <v>6</v>
      </c>
      <c r="H1260" s="1">
        <v>17</v>
      </c>
      <c r="I1260" s="1">
        <v>7.1</v>
      </c>
      <c r="J1260" s="1">
        <v>8.1999999999999993</v>
      </c>
      <c r="K1260" s="3">
        <v>3213</v>
      </c>
      <c r="L1260" s="2">
        <f>N1260/((1963.5)*(1-EXP(-(0.024337)*I1260))^(1.76926))</f>
        <v>0.87288775838831301</v>
      </c>
      <c r="M1260" s="1">
        <v>17.329999999999998</v>
      </c>
      <c r="N1260" s="1">
        <v>66</v>
      </c>
      <c r="O1260" s="1">
        <v>23</v>
      </c>
      <c r="Q1260" s="1">
        <v>7.92</v>
      </c>
      <c r="R1260" s="1">
        <v>7.0620000000000003</v>
      </c>
      <c r="AJ1260" s="1" t="s">
        <v>703</v>
      </c>
      <c r="AK1260" s="19">
        <v>51</v>
      </c>
      <c r="AL1260" s="19">
        <v>28</v>
      </c>
      <c r="AN1260" s="3">
        <v>1989</v>
      </c>
      <c r="AO1260" s="1">
        <v>5</v>
      </c>
      <c r="AQ1260">
        <v>80412</v>
      </c>
      <c r="AR1260" s="1" t="s">
        <v>4605</v>
      </c>
    </row>
    <row r="1261" spans="1:50" x14ac:dyDescent="0.25">
      <c r="A1261" s="1">
        <v>2112</v>
      </c>
      <c r="B1261" s="1" t="s">
        <v>1233</v>
      </c>
      <c r="C1261" s="1">
        <v>101</v>
      </c>
      <c r="D1261" s="1" t="s">
        <v>5627</v>
      </c>
      <c r="F1261" s="1" t="s">
        <v>445</v>
      </c>
      <c r="G1261" s="1">
        <v>5</v>
      </c>
      <c r="H1261" s="1">
        <v>43</v>
      </c>
      <c r="I1261" s="1">
        <v>19.100000000000001</v>
      </c>
      <c r="J1261" s="1">
        <v>16.2</v>
      </c>
      <c r="K1261" s="3">
        <v>1870</v>
      </c>
      <c r="L1261" s="2">
        <f>N1261/((2111.2)*(1-EXP(-(0.024888)*I1261))^(1.82531))</f>
        <v>1.1169348899346627</v>
      </c>
      <c r="M1261" s="1">
        <v>38.79</v>
      </c>
      <c r="N1261" s="1">
        <v>400</v>
      </c>
      <c r="O1261" s="1">
        <v>165</v>
      </c>
      <c r="Q1261" s="1">
        <v>12</v>
      </c>
      <c r="R1261" s="1">
        <v>7.6</v>
      </c>
      <c r="AJ1261" s="1" t="s">
        <v>703</v>
      </c>
      <c r="AK1261" s="19">
        <v>51</v>
      </c>
      <c r="AL1261" s="19">
        <v>28</v>
      </c>
      <c r="AN1261" s="3">
        <v>1989</v>
      </c>
      <c r="AO1261" s="1">
        <v>5</v>
      </c>
      <c r="AQ1261">
        <v>80412</v>
      </c>
      <c r="AR1261" s="1" t="s">
        <v>4605</v>
      </c>
    </row>
    <row r="1262" spans="1:50" x14ac:dyDescent="0.25">
      <c r="A1262" s="1">
        <v>2113</v>
      </c>
      <c r="B1262" s="1" t="s">
        <v>1233</v>
      </c>
      <c r="C1262" s="1">
        <v>101</v>
      </c>
      <c r="D1262" s="1" t="s">
        <v>5627</v>
      </c>
      <c r="F1262" s="1" t="s">
        <v>445</v>
      </c>
      <c r="G1262" s="1">
        <v>6</v>
      </c>
      <c r="H1262" s="1">
        <v>21</v>
      </c>
      <c r="I1262" s="1">
        <v>8.9</v>
      </c>
      <c r="J1262" s="1">
        <v>7.3</v>
      </c>
      <c r="K1262" s="3">
        <v>6210</v>
      </c>
      <c r="L1262" s="2">
        <f>N1262/((1963.5)*(1-EXP(-(0.024337)*I1262))^(1.76926))</f>
        <v>1.3164803077315566</v>
      </c>
      <c r="M1262" s="1">
        <v>26.28</v>
      </c>
      <c r="N1262" s="1">
        <v>143</v>
      </c>
      <c r="O1262" s="1">
        <v>52</v>
      </c>
      <c r="Q1262" s="1">
        <v>5.72</v>
      </c>
      <c r="R1262" s="1">
        <v>5.4340000000000002</v>
      </c>
      <c r="AJ1262" s="1" t="s">
        <v>703</v>
      </c>
      <c r="AK1262" s="19">
        <v>51</v>
      </c>
      <c r="AL1262" s="19">
        <v>28</v>
      </c>
      <c r="AN1262" s="3">
        <v>1989</v>
      </c>
      <c r="AO1262" s="1">
        <v>4</v>
      </c>
      <c r="AQ1262">
        <v>80412</v>
      </c>
      <c r="AR1262" s="1" t="s">
        <v>4605</v>
      </c>
    </row>
    <row r="1263" spans="1:50" x14ac:dyDescent="0.25">
      <c r="A1263" s="1">
        <v>2114</v>
      </c>
      <c r="B1263" s="1" t="s">
        <v>1233</v>
      </c>
      <c r="C1263" s="1">
        <v>101</v>
      </c>
      <c r="D1263" s="1" t="s">
        <v>6123</v>
      </c>
      <c r="F1263" s="1" t="s">
        <v>445</v>
      </c>
      <c r="G1263" s="1">
        <v>8</v>
      </c>
      <c r="H1263" s="1">
        <v>11</v>
      </c>
      <c r="I1263" s="1">
        <v>3.1</v>
      </c>
      <c r="J1263" s="1">
        <v>3.4</v>
      </c>
      <c r="K1263" s="3">
        <v>4950</v>
      </c>
      <c r="L1263" s="2">
        <f>N1263/((1668.67)*(1-EXP(-(0.022864)*I1263))^(1.61028))</f>
        <v>0.58506602662148277</v>
      </c>
      <c r="M1263" s="1">
        <v>5.03</v>
      </c>
      <c r="N1263" s="1">
        <v>13</v>
      </c>
      <c r="O1263" s="1">
        <v>4</v>
      </c>
      <c r="Q1263" s="1">
        <v>2.34</v>
      </c>
      <c r="R1263" s="1">
        <v>4.16</v>
      </c>
      <c r="AJ1263" s="1" t="s">
        <v>703</v>
      </c>
      <c r="AK1263" s="19">
        <v>51</v>
      </c>
      <c r="AL1263" s="19">
        <v>28</v>
      </c>
      <c r="AN1263" s="3">
        <v>1989</v>
      </c>
      <c r="AO1263" s="1">
        <v>3</v>
      </c>
      <c r="AQ1263">
        <v>80412</v>
      </c>
      <c r="AR1263" s="1" t="s">
        <v>4605</v>
      </c>
    </row>
    <row r="1264" spans="1:50" x14ac:dyDescent="0.25">
      <c r="A1264" s="1">
        <v>2115</v>
      </c>
      <c r="B1264" s="1" t="s">
        <v>1233</v>
      </c>
      <c r="C1264" s="1">
        <v>101</v>
      </c>
      <c r="D1264" s="1" t="s">
        <v>5627</v>
      </c>
      <c r="F1264" s="1" t="s">
        <v>445</v>
      </c>
      <c r="G1264" s="1">
        <v>8</v>
      </c>
      <c r="H1264" s="1">
        <v>43</v>
      </c>
      <c r="I1264" s="1">
        <v>12.7</v>
      </c>
      <c r="J1264" s="1">
        <v>12.3</v>
      </c>
      <c r="K1264" s="3">
        <v>2021</v>
      </c>
      <c r="L1264" s="2">
        <f>N1264/((1668.67)*(1-EXP(-(0.022864)*I1264))^(1.61028))</f>
        <v>0.98156650749175178</v>
      </c>
      <c r="M1264" s="1">
        <v>24.1</v>
      </c>
      <c r="N1264" s="1">
        <v>178</v>
      </c>
      <c r="O1264" s="1">
        <v>73</v>
      </c>
      <c r="P1264" s="1">
        <v>5.57</v>
      </c>
      <c r="Q1264" s="1">
        <v>14.41</v>
      </c>
      <c r="R1264" s="1">
        <v>8.25</v>
      </c>
      <c r="AJ1264" s="1" t="s">
        <v>703</v>
      </c>
      <c r="AK1264" s="19">
        <v>51</v>
      </c>
      <c r="AL1264" s="19">
        <v>28</v>
      </c>
      <c r="AN1264" s="3">
        <v>1989</v>
      </c>
      <c r="AO1264" s="1">
        <v>3</v>
      </c>
      <c r="AQ1264">
        <v>80412</v>
      </c>
      <c r="AR1264" s="1" t="s">
        <v>4605</v>
      </c>
    </row>
    <row r="1265" spans="1:44" x14ac:dyDescent="0.25">
      <c r="A1265" s="1">
        <v>2116</v>
      </c>
      <c r="B1265" s="1" t="s">
        <v>1233</v>
      </c>
      <c r="C1265" s="1">
        <v>101</v>
      </c>
      <c r="D1265" s="1" t="s">
        <v>6187</v>
      </c>
      <c r="F1265" s="1" t="s">
        <v>445</v>
      </c>
      <c r="G1265" s="1">
        <v>6</v>
      </c>
      <c r="H1265" s="1">
        <v>72</v>
      </c>
      <c r="I1265" s="1">
        <v>27.1</v>
      </c>
      <c r="J1265" s="1">
        <v>32.299999999999997</v>
      </c>
      <c r="K1265" s="3">
        <v>565</v>
      </c>
      <c r="L1265" s="2">
        <f>N1265/((1963.5)*(1-EXP(-(0.024337)*I1265))^(1.76926))</f>
        <v>0.82159281692459496</v>
      </c>
      <c r="M1265" s="1">
        <v>35.68</v>
      </c>
      <c r="N1265" s="1">
        <v>445</v>
      </c>
      <c r="O1265" s="1">
        <v>201</v>
      </c>
      <c r="Q1265" s="1">
        <v>13.35</v>
      </c>
      <c r="R1265" s="1">
        <v>4.8949999999999996</v>
      </c>
      <c r="AJ1265" s="1" t="s">
        <v>703</v>
      </c>
      <c r="AK1265" s="19">
        <v>51</v>
      </c>
      <c r="AL1265" s="19">
        <v>26</v>
      </c>
      <c r="AN1265" s="3">
        <v>1989</v>
      </c>
      <c r="AO1265" s="1">
        <v>3</v>
      </c>
      <c r="AQ1265">
        <v>80412</v>
      </c>
      <c r="AR1265" s="1" t="s">
        <v>4605</v>
      </c>
    </row>
    <row r="1266" spans="1:44" x14ac:dyDescent="0.25">
      <c r="A1266" s="1">
        <v>2117</v>
      </c>
      <c r="B1266" s="1" t="s">
        <v>1233</v>
      </c>
      <c r="C1266" s="1">
        <v>101</v>
      </c>
      <c r="D1266" s="1" t="s">
        <v>6387</v>
      </c>
      <c r="F1266" s="1" t="s">
        <v>445</v>
      </c>
      <c r="G1266" s="1">
        <v>5</v>
      </c>
      <c r="H1266" s="1">
        <v>32</v>
      </c>
      <c r="I1266" s="1">
        <v>16.399999999999999</v>
      </c>
      <c r="J1266" s="1">
        <v>15.6</v>
      </c>
      <c r="K1266" s="3">
        <v>2696</v>
      </c>
      <c r="L1266" s="2">
        <f>N1266/((2111.2)*(1-EXP(-(0.024888)*I1266))^(1.82531))</f>
        <v>1.0783631397595519</v>
      </c>
      <c r="M1266" s="1">
        <v>39</v>
      </c>
      <c r="N1266" s="1">
        <v>309.5</v>
      </c>
      <c r="O1266" s="1">
        <v>122</v>
      </c>
      <c r="Q1266" s="1">
        <v>18.600000000000001</v>
      </c>
      <c r="R1266" s="1">
        <v>10.23</v>
      </c>
      <c r="AJ1266" s="1" t="s">
        <v>703</v>
      </c>
      <c r="AK1266" s="19">
        <v>51</v>
      </c>
      <c r="AL1266" s="19">
        <v>26</v>
      </c>
      <c r="AN1266" s="3">
        <v>1989</v>
      </c>
      <c r="AO1266" s="1">
        <v>5</v>
      </c>
      <c r="AQ1266">
        <v>80412</v>
      </c>
      <c r="AR1266" s="1" t="s">
        <v>4605</v>
      </c>
    </row>
    <row r="1267" spans="1:44" x14ac:dyDescent="0.25">
      <c r="A1267" s="1">
        <v>2118</v>
      </c>
      <c r="B1267" s="1" t="s">
        <v>1233</v>
      </c>
      <c r="C1267" s="1">
        <v>101</v>
      </c>
      <c r="D1267" s="1" t="s">
        <v>6187</v>
      </c>
      <c r="F1267" s="1" t="s">
        <v>445</v>
      </c>
      <c r="G1267" s="1">
        <v>3</v>
      </c>
      <c r="H1267" s="1">
        <v>35</v>
      </c>
      <c r="I1267" s="1">
        <v>20.5</v>
      </c>
      <c r="J1267" s="1">
        <v>23.8</v>
      </c>
      <c r="K1267" s="3">
        <v>1414</v>
      </c>
      <c r="L1267" s="2">
        <v>0.9</v>
      </c>
      <c r="M1267" s="1">
        <v>40.97</v>
      </c>
      <c r="N1267" s="1">
        <v>379</v>
      </c>
      <c r="O1267" s="1">
        <v>151</v>
      </c>
      <c r="Q1267" s="1">
        <v>15.16</v>
      </c>
      <c r="R1267" s="1">
        <v>8.7170000000000005</v>
      </c>
      <c r="AJ1267" s="1" t="s">
        <v>703</v>
      </c>
      <c r="AK1267" s="19">
        <v>51</v>
      </c>
      <c r="AL1267" s="19">
        <v>26</v>
      </c>
      <c r="AN1267" s="3">
        <v>1989</v>
      </c>
      <c r="AO1267" s="1">
        <v>3</v>
      </c>
      <c r="AQ1267">
        <v>80412</v>
      </c>
      <c r="AR1267" s="1" t="s">
        <v>4605</v>
      </c>
    </row>
    <row r="1268" spans="1:44" x14ac:dyDescent="0.25">
      <c r="A1268" s="1">
        <v>2119</v>
      </c>
      <c r="B1268" s="1" t="s">
        <v>1233</v>
      </c>
      <c r="C1268" s="1">
        <v>101</v>
      </c>
      <c r="D1268" s="1" t="s">
        <v>5627</v>
      </c>
      <c r="F1268" s="1" t="s">
        <v>445</v>
      </c>
      <c r="G1268" s="1">
        <v>3</v>
      </c>
      <c r="H1268" s="1">
        <v>31</v>
      </c>
      <c r="I1268" s="1">
        <v>18.399999999999999</v>
      </c>
      <c r="J1268" s="1">
        <v>17.2</v>
      </c>
      <c r="K1268" s="3">
        <v>1959</v>
      </c>
      <c r="L1268" s="2">
        <v>1.18</v>
      </c>
      <c r="M1268" s="1">
        <v>45.93</v>
      </c>
      <c r="N1268" s="1">
        <v>437</v>
      </c>
      <c r="O1268" s="1">
        <v>170</v>
      </c>
      <c r="Q1268" s="1">
        <v>13.11</v>
      </c>
      <c r="R1268" s="1">
        <v>8.3030000000000008</v>
      </c>
      <c r="AJ1268" s="1" t="s">
        <v>703</v>
      </c>
      <c r="AK1268" s="19">
        <v>51</v>
      </c>
      <c r="AL1268" s="19">
        <v>26</v>
      </c>
      <c r="AN1268" s="3">
        <v>1989</v>
      </c>
      <c r="AO1268" s="1">
        <v>5</v>
      </c>
      <c r="AQ1268">
        <v>80412</v>
      </c>
      <c r="AR1268" s="1" t="s">
        <v>4605</v>
      </c>
    </row>
    <row r="1269" spans="1:44" x14ac:dyDescent="0.25">
      <c r="A1269" s="1">
        <v>2120</v>
      </c>
      <c r="B1269" s="1" t="s">
        <v>1233</v>
      </c>
      <c r="C1269" s="1">
        <v>101</v>
      </c>
      <c r="D1269" s="1" t="s">
        <v>5627</v>
      </c>
      <c r="F1269" s="1" t="s">
        <v>445</v>
      </c>
      <c r="G1269" s="1">
        <v>4</v>
      </c>
      <c r="H1269" s="1">
        <v>21</v>
      </c>
      <c r="I1269" s="1">
        <v>11.9</v>
      </c>
      <c r="J1269" s="1">
        <v>10.7</v>
      </c>
      <c r="K1269" s="3">
        <v>3093</v>
      </c>
      <c r="L1269" s="2">
        <f>N1269/((2221.29)*(1-EXP(-(0.025785)*I1269))^(1.86783))</f>
        <v>1.0274930771953446</v>
      </c>
      <c r="M1269" s="1">
        <v>28.7</v>
      </c>
      <c r="N1269" s="1">
        <v>190</v>
      </c>
      <c r="O1269" s="1">
        <v>79</v>
      </c>
      <c r="Q1269" s="1">
        <v>11.4</v>
      </c>
      <c r="R1269" s="1">
        <v>9.1199999999999992</v>
      </c>
      <c r="AJ1269" s="1" t="s">
        <v>703</v>
      </c>
      <c r="AK1269" s="19">
        <v>51</v>
      </c>
      <c r="AL1269" s="19">
        <v>26</v>
      </c>
      <c r="AN1269" s="3">
        <v>1989</v>
      </c>
      <c r="AO1269" s="1">
        <v>5</v>
      </c>
      <c r="AQ1269">
        <v>80412</v>
      </c>
      <c r="AR1269" s="1" t="s">
        <v>4605</v>
      </c>
    </row>
    <row r="1270" spans="1:44" x14ac:dyDescent="0.25">
      <c r="A1270" s="1">
        <v>2121</v>
      </c>
      <c r="B1270" s="1" t="s">
        <v>1233</v>
      </c>
      <c r="C1270" s="1">
        <v>101</v>
      </c>
      <c r="D1270" s="1" t="s">
        <v>5627</v>
      </c>
      <c r="F1270" s="1" t="s">
        <v>445</v>
      </c>
      <c r="G1270" s="1">
        <v>5</v>
      </c>
      <c r="H1270" s="1">
        <v>41</v>
      </c>
      <c r="I1270" s="1">
        <v>18.100000000000001</v>
      </c>
      <c r="J1270" s="1">
        <v>20.100000000000001</v>
      </c>
      <c r="K1270" s="3">
        <v>1008</v>
      </c>
      <c r="L1270" s="2">
        <f>N1270/((2111.2)*(1-EXP(-(0.024888)*I1270))^(1.82531))</f>
        <v>0.80839969401920575</v>
      </c>
      <c r="M1270" s="1">
        <v>30.06</v>
      </c>
      <c r="N1270" s="1">
        <v>268</v>
      </c>
      <c r="O1270" s="1">
        <v>109</v>
      </c>
      <c r="P1270" s="1">
        <v>8.23</v>
      </c>
      <c r="Q1270" s="1">
        <v>11.5</v>
      </c>
      <c r="R1270" s="1">
        <v>6.09</v>
      </c>
      <c r="AJ1270" s="1" t="s">
        <v>703</v>
      </c>
      <c r="AK1270" s="19">
        <v>51</v>
      </c>
      <c r="AL1270" s="19">
        <v>26</v>
      </c>
      <c r="AN1270" s="3">
        <v>1989</v>
      </c>
      <c r="AO1270" s="1">
        <v>7</v>
      </c>
      <c r="AQ1270">
        <v>80412</v>
      </c>
      <c r="AR1270" s="1" t="s">
        <v>4605</v>
      </c>
    </row>
    <row r="1271" spans="1:44" x14ac:dyDescent="0.25">
      <c r="A1271" s="1">
        <v>2122</v>
      </c>
      <c r="B1271" s="1" t="s">
        <v>1233</v>
      </c>
      <c r="C1271" s="1">
        <v>101</v>
      </c>
      <c r="D1271" s="1" t="s">
        <v>5627</v>
      </c>
      <c r="F1271" s="1" t="s">
        <v>445</v>
      </c>
      <c r="G1271" s="1">
        <v>7</v>
      </c>
      <c r="H1271" s="1">
        <v>13</v>
      </c>
      <c r="I1271" s="1">
        <v>5</v>
      </c>
      <c r="J1271" s="1">
        <v>6.2</v>
      </c>
      <c r="K1271" s="3">
        <v>3322</v>
      </c>
      <c r="L1271" s="2">
        <f>N1271/((1824.17)*(1-EXP(-(0.023514)*I1271))^(1.69151))</f>
        <v>0.72803876166451587</v>
      </c>
      <c r="M1271" s="1">
        <v>10.050000000000001</v>
      </c>
      <c r="N1271" s="1">
        <v>32.200000000000003</v>
      </c>
      <c r="O1271" s="1">
        <v>12.55</v>
      </c>
      <c r="P1271" s="1">
        <v>2.2200000000000002</v>
      </c>
      <c r="Q1271" s="1">
        <v>6.69</v>
      </c>
      <c r="R1271" s="1">
        <v>7.36</v>
      </c>
      <c r="AJ1271" s="1" t="s">
        <v>703</v>
      </c>
      <c r="AK1271" s="19">
        <v>51</v>
      </c>
      <c r="AL1271" s="19">
        <v>26</v>
      </c>
      <c r="AN1271" s="3">
        <v>1989</v>
      </c>
      <c r="AO1271" s="1">
        <v>7</v>
      </c>
      <c r="AQ1271">
        <v>80412</v>
      </c>
      <c r="AR1271" s="1" t="s">
        <v>4605</v>
      </c>
    </row>
    <row r="1272" spans="1:44" x14ac:dyDescent="0.25">
      <c r="A1272" s="1">
        <v>2123</v>
      </c>
      <c r="B1272" s="1" t="s">
        <v>1233</v>
      </c>
      <c r="C1272" s="1">
        <v>101</v>
      </c>
      <c r="D1272" s="1" t="s">
        <v>5627</v>
      </c>
      <c r="F1272" s="1" t="s">
        <v>445</v>
      </c>
      <c r="G1272" s="1">
        <v>7</v>
      </c>
      <c r="H1272" s="1">
        <v>10</v>
      </c>
      <c r="I1272" s="1">
        <v>3.5</v>
      </c>
      <c r="J1272" s="1">
        <v>4.0999999999999996</v>
      </c>
      <c r="K1272" s="3">
        <v>4052</v>
      </c>
      <c r="L1272" s="2">
        <f>N1272/((1824.17)*(1-EXP(-(0.023514)*I1272))^(1.69151))</f>
        <v>0.64223991708303663</v>
      </c>
      <c r="M1272" s="1">
        <v>5.41</v>
      </c>
      <c r="N1272" s="1">
        <v>16</v>
      </c>
      <c r="O1272" s="1">
        <v>6.36</v>
      </c>
      <c r="P1272" s="1">
        <v>0.94</v>
      </c>
      <c r="Q1272" s="1">
        <v>3.63</v>
      </c>
      <c r="R1272" s="1">
        <v>4.2720000000000002</v>
      </c>
      <c r="AJ1272" s="1" t="s">
        <v>703</v>
      </c>
      <c r="AK1272" s="19">
        <v>51</v>
      </c>
      <c r="AL1272" s="19">
        <v>26</v>
      </c>
      <c r="AN1272" s="3">
        <v>1989</v>
      </c>
      <c r="AO1272" s="1">
        <v>10</v>
      </c>
      <c r="AQ1272">
        <v>80412</v>
      </c>
      <c r="AR1272" s="1" t="s">
        <v>4605</v>
      </c>
    </row>
    <row r="1273" spans="1:44" x14ac:dyDescent="0.25">
      <c r="A1273" s="1">
        <v>2124</v>
      </c>
      <c r="B1273" s="1" t="s">
        <v>1233</v>
      </c>
      <c r="C1273" s="1">
        <v>101</v>
      </c>
      <c r="D1273" s="1" t="s">
        <v>5627</v>
      </c>
      <c r="F1273" s="1" t="s">
        <v>445</v>
      </c>
      <c r="G1273" s="1">
        <v>5</v>
      </c>
      <c r="H1273" s="1">
        <v>27</v>
      </c>
      <c r="I1273" s="1">
        <v>13.6</v>
      </c>
      <c r="J1273" s="1">
        <v>15.3</v>
      </c>
      <c r="K1273" s="3">
        <v>1531</v>
      </c>
      <c r="L1273" s="2">
        <f>N1273/((2111.2)*(1-EXP(-(0.024888)*I1273))^(1.82531))</f>
        <v>0.93315988436891928</v>
      </c>
      <c r="M1273" s="1">
        <v>28.22</v>
      </c>
      <c r="N1273" s="1">
        <v>202</v>
      </c>
      <c r="O1273" s="1">
        <v>82.27000000000001</v>
      </c>
      <c r="P1273" s="1">
        <v>7.59</v>
      </c>
      <c r="Q1273" s="1">
        <v>7.56</v>
      </c>
      <c r="R1273" s="1">
        <v>7.38</v>
      </c>
      <c r="AJ1273" s="1" t="s">
        <v>703</v>
      </c>
      <c r="AK1273" s="19">
        <v>51</v>
      </c>
      <c r="AL1273" s="19">
        <v>26</v>
      </c>
      <c r="AN1273" s="3">
        <v>1989</v>
      </c>
      <c r="AO1273" s="1">
        <v>9</v>
      </c>
      <c r="AQ1273">
        <v>80412</v>
      </c>
      <c r="AR1273" s="1" t="s">
        <v>4605</v>
      </c>
    </row>
    <row r="1274" spans="1:44" x14ac:dyDescent="0.25">
      <c r="A1274" s="1">
        <v>2125</v>
      </c>
      <c r="B1274" s="1" t="s">
        <v>1233</v>
      </c>
      <c r="C1274" s="1">
        <v>101</v>
      </c>
      <c r="D1274" s="1" t="s">
        <v>5627</v>
      </c>
      <c r="F1274" s="1" t="s">
        <v>445</v>
      </c>
      <c r="G1274" s="1">
        <v>5</v>
      </c>
      <c r="H1274" s="1">
        <v>18</v>
      </c>
      <c r="I1274" s="1">
        <v>8.9</v>
      </c>
      <c r="J1274" s="1">
        <v>10</v>
      </c>
      <c r="K1274" s="3">
        <v>2286</v>
      </c>
      <c r="L1274" s="2">
        <f>N1274/((2111.2)*(1-EXP(-(0.024888)*I1274))^(1.82531))</f>
        <v>0.76542163020133669</v>
      </c>
      <c r="M1274" s="1">
        <v>17.79</v>
      </c>
      <c r="N1274" s="1">
        <v>84.6</v>
      </c>
      <c r="O1274" s="1">
        <v>33.76</v>
      </c>
      <c r="P1274" s="1">
        <v>4.38</v>
      </c>
      <c r="Q1274" s="1">
        <v>10.79</v>
      </c>
      <c r="R1274" s="1">
        <v>6.59</v>
      </c>
      <c r="AJ1274" s="1" t="s">
        <v>703</v>
      </c>
      <c r="AK1274" s="19">
        <v>51</v>
      </c>
      <c r="AL1274" s="19">
        <v>26</v>
      </c>
      <c r="AN1274" s="3">
        <v>1989</v>
      </c>
      <c r="AO1274" s="1">
        <v>8</v>
      </c>
      <c r="AQ1274">
        <v>80412</v>
      </c>
      <c r="AR1274" s="1" t="s">
        <v>4605</v>
      </c>
    </row>
    <row r="1275" spans="1:44" x14ac:dyDescent="0.25">
      <c r="A1275" s="1">
        <v>2126</v>
      </c>
      <c r="B1275" s="1" t="s">
        <v>1233</v>
      </c>
      <c r="C1275" s="1">
        <v>101</v>
      </c>
      <c r="D1275" s="1" t="s">
        <v>5627</v>
      </c>
      <c r="F1275" s="1" t="s">
        <v>445</v>
      </c>
      <c r="G1275" s="1">
        <v>6</v>
      </c>
      <c r="H1275" s="1">
        <v>15</v>
      </c>
      <c r="I1275" s="1">
        <v>6.3</v>
      </c>
      <c r="J1275" s="1">
        <v>7.4</v>
      </c>
      <c r="K1275" s="3">
        <v>3182</v>
      </c>
      <c r="L1275" s="2">
        <f>N1275/((1963.5)*(1-EXP(-(0.024337)*I1275))^(1.76926))</f>
        <v>0.83399044632508901</v>
      </c>
      <c r="M1275" s="1">
        <v>13.75</v>
      </c>
      <c r="N1275" s="1">
        <v>51.9</v>
      </c>
      <c r="O1275" s="1">
        <v>20.28</v>
      </c>
      <c r="P1275" s="1">
        <v>3.46</v>
      </c>
      <c r="Q1275" s="1">
        <v>7.23</v>
      </c>
      <c r="R1275" s="1">
        <v>6.14</v>
      </c>
      <c r="AJ1275" s="1" t="s">
        <v>703</v>
      </c>
      <c r="AK1275" s="19">
        <v>51</v>
      </c>
      <c r="AL1275" s="19">
        <v>26</v>
      </c>
      <c r="AN1275" s="3">
        <v>1989</v>
      </c>
      <c r="AO1275" s="1">
        <v>8</v>
      </c>
      <c r="AQ1275">
        <v>80412</v>
      </c>
      <c r="AR1275" s="1" t="s">
        <v>4605</v>
      </c>
    </row>
    <row r="1276" spans="1:44" x14ac:dyDescent="0.25">
      <c r="A1276" s="1">
        <v>2127</v>
      </c>
      <c r="B1276" s="1" t="s">
        <v>1233</v>
      </c>
      <c r="C1276" s="1">
        <v>101</v>
      </c>
      <c r="D1276" s="1" t="s">
        <v>6387</v>
      </c>
      <c r="F1276" s="1" t="s">
        <v>445</v>
      </c>
      <c r="G1276" s="1">
        <v>4</v>
      </c>
      <c r="H1276" s="1">
        <v>31</v>
      </c>
      <c r="I1276" s="1">
        <v>15.9</v>
      </c>
      <c r="J1276" s="1">
        <v>16.2</v>
      </c>
      <c r="K1276" s="3">
        <v>1518</v>
      </c>
      <c r="L1276" s="2">
        <f>N1276/((2221.29)*(1-EXP(-(0.025785)*I1276))^(1.86783))</f>
        <v>0.90488384362746832</v>
      </c>
      <c r="M1276" s="1">
        <v>31.25</v>
      </c>
      <c r="N1276" s="1">
        <v>262.60000000000002</v>
      </c>
      <c r="O1276" s="1">
        <v>107.7</v>
      </c>
      <c r="P1276" s="1">
        <v>8.17</v>
      </c>
      <c r="Q1276" s="1">
        <v>9.31</v>
      </c>
      <c r="R1276" s="1">
        <v>5.94</v>
      </c>
      <c r="AJ1276" s="1" t="s">
        <v>703</v>
      </c>
      <c r="AK1276" s="19">
        <v>51</v>
      </c>
      <c r="AL1276" s="19">
        <v>26</v>
      </c>
      <c r="AN1276" s="3">
        <v>1989</v>
      </c>
      <c r="AO1276" s="1">
        <v>7</v>
      </c>
      <c r="AQ1276">
        <v>80412</v>
      </c>
      <c r="AR1276" s="1" t="s">
        <v>4605</v>
      </c>
    </row>
    <row r="1277" spans="1:44" x14ac:dyDescent="0.25">
      <c r="A1277" s="1">
        <v>2128</v>
      </c>
      <c r="B1277" s="1" t="s">
        <v>1233</v>
      </c>
      <c r="C1277" s="1">
        <v>101</v>
      </c>
      <c r="D1277" s="1" t="s">
        <v>5627</v>
      </c>
      <c r="F1277" s="1" t="s">
        <v>445</v>
      </c>
      <c r="G1277" s="1">
        <v>5</v>
      </c>
      <c r="H1277" s="1">
        <v>83</v>
      </c>
      <c r="I1277" s="1">
        <v>29.1</v>
      </c>
      <c r="J1277" s="1">
        <v>35.299999999999997</v>
      </c>
      <c r="K1277" s="3">
        <v>523</v>
      </c>
      <c r="L1277" s="2">
        <f>N1277/((2111.2)*(1-EXP(-(0.024888)*I1277))^(1.82531))</f>
        <v>0.8054644996783461</v>
      </c>
      <c r="N1277" s="1">
        <v>507</v>
      </c>
      <c r="O1277" s="1">
        <v>234</v>
      </c>
      <c r="Q1277" s="1">
        <v>10.14</v>
      </c>
      <c r="R1277" s="1">
        <v>4.056</v>
      </c>
      <c r="AJ1277" s="1" t="s">
        <v>703</v>
      </c>
      <c r="AK1277" s="19">
        <v>51</v>
      </c>
      <c r="AL1277" s="19">
        <v>26</v>
      </c>
      <c r="AN1277" s="3">
        <v>1989</v>
      </c>
      <c r="AQ1277">
        <v>80412</v>
      </c>
      <c r="AR1277" s="1" t="s">
        <v>4605</v>
      </c>
    </row>
    <row r="1278" spans="1:44" x14ac:dyDescent="0.25">
      <c r="A1278" s="1">
        <v>2129</v>
      </c>
      <c r="B1278" s="1" t="s">
        <v>1233</v>
      </c>
      <c r="C1278" s="1">
        <v>101</v>
      </c>
      <c r="D1278" s="1" t="s">
        <v>5627</v>
      </c>
      <c r="F1278" s="1" t="s">
        <v>445</v>
      </c>
      <c r="G1278" s="1">
        <v>5</v>
      </c>
      <c r="H1278" s="1">
        <v>30</v>
      </c>
      <c r="I1278" s="1">
        <v>15.2</v>
      </c>
      <c r="J1278" s="1">
        <v>14.5</v>
      </c>
      <c r="K1278" s="3">
        <v>2453</v>
      </c>
      <c r="L1278" s="2">
        <f>N1278/((2111.2)*(1-EXP(-(0.024888)*I1278))^(1.82531))</f>
        <v>1.171741139056901</v>
      </c>
      <c r="M1278" s="1">
        <v>40.369999999999997</v>
      </c>
      <c r="N1278" s="1">
        <v>300.3</v>
      </c>
      <c r="O1278" s="1">
        <v>116.47999999999999</v>
      </c>
      <c r="P1278" s="1">
        <v>12.96</v>
      </c>
      <c r="Q1278" s="1">
        <v>10.51</v>
      </c>
      <c r="R1278" s="1">
        <v>7.88</v>
      </c>
      <c r="AJ1278" s="1" t="s">
        <v>703</v>
      </c>
      <c r="AK1278" s="19">
        <v>51</v>
      </c>
      <c r="AL1278" s="19">
        <v>26</v>
      </c>
      <c r="AN1278" s="3">
        <v>1989</v>
      </c>
      <c r="AO1278" s="1">
        <v>10</v>
      </c>
      <c r="AQ1278">
        <v>80412</v>
      </c>
      <c r="AR1278" s="1" t="s">
        <v>4605</v>
      </c>
    </row>
    <row r="1279" spans="1:44" x14ac:dyDescent="0.25">
      <c r="A1279" s="1">
        <v>2130</v>
      </c>
      <c r="B1279" s="1" t="s">
        <v>1233</v>
      </c>
      <c r="C1279" s="1">
        <v>101</v>
      </c>
      <c r="D1279" s="1" t="s">
        <v>5627</v>
      </c>
      <c r="F1279" s="1" t="s">
        <v>445</v>
      </c>
      <c r="G1279" s="1">
        <v>5</v>
      </c>
      <c r="H1279" s="1">
        <v>28</v>
      </c>
      <c r="I1279" s="1">
        <v>14.2</v>
      </c>
      <c r="J1279" s="1">
        <v>14.2</v>
      </c>
      <c r="K1279" s="3">
        <v>2213</v>
      </c>
      <c r="L1279" s="2">
        <f>N1279/((2111.2)*(1-EXP(-(0.024888)*I1279))^(1.82531))</f>
        <v>1.0872380181829291</v>
      </c>
      <c r="M1279" s="1">
        <v>35.17</v>
      </c>
      <c r="N1279" s="1">
        <v>251.4</v>
      </c>
      <c r="O1279" s="1">
        <v>93.5</v>
      </c>
      <c r="P1279" s="1">
        <v>10.55</v>
      </c>
      <c r="Q1279" s="1">
        <v>9.0500000000000007</v>
      </c>
      <c r="R1279" s="1">
        <v>5.96</v>
      </c>
      <c r="AJ1279" s="1" t="s">
        <v>703</v>
      </c>
      <c r="AK1279" s="19">
        <v>51</v>
      </c>
      <c r="AL1279" s="19">
        <v>26</v>
      </c>
      <c r="AN1279" s="3">
        <v>1989</v>
      </c>
      <c r="AO1279" s="1">
        <v>10</v>
      </c>
      <c r="AQ1279">
        <v>80412</v>
      </c>
      <c r="AR1279" s="1" t="s">
        <v>4605</v>
      </c>
    </row>
    <row r="1280" spans="1:44" x14ac:dyDescent="0.25">
      <c r="A1280" s="1">
        <v>2131</v>
      </c>
      <c r="B1280" s="1" t="s">
        <v>1233</v>
      </c>
      <c r="C1280" s="1">
        <v>101</v>
      </c>
      <c r="D1280" s="1" t="s">
        <v>5627</v>
      </c>
      <c r="F1280" s="1" t="s">
        <v>445</v>
      </c>
      <c r="G1280" s="1">
        <v>5</v>
      </c>
      <c r="H1280" s="1">
        <v>26</v>
      </c>
      <c r="I1280" s="1">
        <v>13.7</v>
      </c>
      <c r="J1280" s="1">
        <v>12</v>
      </c>
      <c r="K1280" s="3">
        <v>3217</v>
      </c>
      <c r="L1280" s="2">
        <f>N1280/((2111.2)*(1-EXP(-(0.024888)*I1280))^(1.82531))</f>
        <v>1.1237326550605384</v>
      </c>
      <c r="M1280" s="1">
        <v>36.369999999999997</v>
      </c>
      <c r="N1280" s="1">
        <v>246</v>
      </c>
      <c r="O1280" s="1">
        <v>99.179999999999993</v>
      </c>
      <c r="P1280" s="1">
        <v>10.83</v>
      </c>
      <c r="Q1280" s="1">
        <v>8.83</v>
      </c>
      <c r="R1280" s="1">
        <v>6.46</v>
      </c>
      <c r="AJ1280" s="1" t="s">
        <v>703</v>
      </c>
      <c r="AK1280" s="19">
        <v>51</v>
      </c>
      <c r="AL1280" s="19">
        <v>26</v>
      </c>
      <c r="AN1280" s="3">
        <v>1989</v>
      </c>
      <c r="AO1280" s="1">
        <v>10</v>
      </c>
      <c r="AQ1280">
        <v>80412</v>
      </c>
      <c r="AR1280" s="1" t="s">
        <v>4605</v>
      </c>
    </row>
    <row r="1281" spans="1:50" x14ac:dyDescent="0.25">
      <c r="A1281" s="1">
        <v>2132</v>
      </c>
      <c r="B1281" s="1" t="s">
        <v>1233</v>
      </c>
      <c r="C1281" s="1">
        <v>101</v>
      </c>
      <c r="D1281" s="1" t="s">
        <v>5627</v>
      </c>
      <c r="F1281" s="1" t="s">
        <v>445</v>
      </c>
      <c r="G1281" s="1">
        <v>5</v>
      </c>
      <c r="H1281" s="1">
        <v>40</v>
      </c>
      <c r="I1281" s="1">
        <v>19.3</v>
      </c>
      <c r="J1281" s="1">
        <v>15.8</v>
      </c>
      <c r="K1281" s="3">
        <v>1670</v>
      </c>
      <c r="L1281" s="2">
        <f>N1281/((2111.2)*(1-EXP(-(0.024888)*I1281))^(1.82531))</f>
        <v>0.83637346886449615</v>
      </c>
      <c r="M1281" s="1">
        <v>32.700000000000003</v>
      </c>
      <c r="N1281" s="1">
        <v>304</v>
      </c>
      <c r="O1281" s="1">
        <v>123.95</v>
      </c>
      <c r="P1281" s="1">
        <v>10.23</v>
      </c>
      <c r="Q1281" s="1">
        <v>4.17</v>
      </c>
      <c r="R1281" s="1">
        <v>3.55</v>
      </c>
      <c r="AJ1281" s="1" t="s">
        <v>703</v>
      </c>
      <c r="AK1281" s="19">
        <v>51</v>
      </c>
      <c r="AL1281" s="19">
        <v>26</v>
      </c>
      <c r="AN1281" s="3">
        <v>1989</v>
      </c>
      <c r="AO1281" s="1">
        <v>10</v>
      </c>
      <c r="AQ1281">
        <v>80412</v>
      </c>
      <c r="AR1281" s="1" t="s">
        <v>4605</v>
      </c>
    </row>
    <row r="1282" spans="1:50" x14ac:dyDescent="0.25">
      <c r="A1282" s="1">
        <v>2133</v>
      </c>
      <c r="B1282" s="1" t="s">
        <v>1233</v>
      </c>
      <c r="C1282" s="1">
        <v>101</v>
      </c>
      <c r="D1282" s="1" t="s">
        <v>5627</v>
      </c>
      <c r="F1282" s="1" t="s">
        <v>445</v>
      </c>
      <c r="G1282" s="1">
        <v>6</v>
      </c>
      <c r="H1282" s="1">
        <v>18</v>
      </c>
      <c r="I1282" s="1">
        <v>8.4</v>
      </c>
      <c r="J1282" s="1">
        <v>11.7</v>
      </c>
      <c r="K1282" s="3">
        <v>2690</v>
      </c>
      <c r="L1282" s="2">
        <f>N1282/((1963.5)*(1-EXP(-(0.024337)*I1282))^(1.76926))</f>
        <v>1.2312732504777093</v>
      </c>
      <c r="M1282" s="1">
        <v>29.94</v>
      </c>
      <c r="N1282" s="1">
        <v>122</v>
      </c>
      <c r="O1282" s="1">
        <v>40.22</v>
      </c>
      <c r="P1282" s="1">
        <v>4.6900000000000004</v>
      </c>
      <c r="Q1282" s="1">
        <v>7.55</v>
      </c>
      <c r="R1282" s="1">
        <v>6.2</v>
      </c>
      <c r="AJ1282" s="1" t="s">
        <v>703</v>
      </c>
      <c r="AK1282" s="19">
        <v>51</v>
      </c>
      <c r="AL1282" s="19">
        <v>26</v>
      </c>
      <c r="AN1282" s="3">
        <v>1989</v>
      </c>
      <c r="AO1282" s="1">
        <v>10</v>
      </c>
      <c r="AQ1282">
        <v>80412</v>
      </c>
      <c r="AR1282" s="1" t="s">
        <v>4605</v>
      </c>
    </row>
    <row r="1283" spans="1:50" x14ac:dyDescent="0.25">
      <c r="A1283" s="1">
        <v>2134</v>
      </c>
      <c r="B1283" s="1" t="s">
        <v>1233</v>
      </c>
      <c r="C1283" s="1">
        <v>101</v>
      </c>
      <c r="D1283" s="1" t="s">
        <v>5627</v>
      </c>
      <c r="F1283" s="1" t="s">
        <v>445</v>
      </c>
      <c r="G1283" s="1">
        <v>6</v>
      </c>
      <c r="H1283" s="1">
        <v>28</v>
      </c>
      <c r="I1283" s="1">
        <v>12.1</v>
      </c>
      <c r="J1283" s="1">
        <v>12.9</v>
      </c>
      <c r="K1283" s="3">
        <v>2380</v>
      </c>
      <c r="L1283" s="2">
        <f>N1283/((1963.5)*(1-EXP(-(0.024337)*I1283))^(1.76926))</f>
        <v>1.0793847476050265</v>
      </c>
      <c r="M1283" s="1">
        <v>31.21</v>
      </c>
      <c r="N1283" s="1">
        <v>189</v>
      </c>
      <c r="O1283" s="1">
        <v>72</v>
      </c>
      <c r="P1283" s="1">
        <v>7.13</v>
      </c>
      <c r="Q1283" s="1">
        <v>5.87</v>
      </c>
      <c r="R1283" s="1">
        <v>4.32</v>
      </c>
      <c r="AJ1283" s="1" t="s">
        <v>703</v>
      </c>
      <c r="AK1283" s="19">
        <v>51</v>
      </c>
      <c r="AL1283" s="19">
        <v>26</v>
      </c>
      <c r="AN1283" s="3">
        <v>1989</v>
      </c>
      <c r="AO1283" s="1">
        <v>10</v>
      </c>
      <c r="AQ1283">
        <v>80412</v>
      </c>
      <c r="AR1283" s="1" t="s">
        <v>4605</v>
      </c>
    </row>
    <row r="1284" spans="1:50" x14ac:dyDescent="0.25">
      <c r="A1284" s="1">
        <v>2135</v>
      </c>
      <c r="B1284" s="1" t="s">
        <v>1233</v>
      </c>
      <c r="C1284" s="1">
        <v>101</v>
      </c>
      <c r="D1284" s="1" t="s">
        <v>5627</v>
      </c>
      <c r="F1284" s="1" t="s">
        <v>445</v>
      </c>
      <c r="G1284" s="1">
        <v>5</v>
      </c>
      <c r="H1284" s="1">
        <v>32</v>
      </c>
      <c r="I1284" s="1">
        <v>15.4</v>
      </c>
      <c r="J1284" s="1">
        <v>14.4</v>
      </c>
      <c r="K1284" s="3">
        <v>1120</v>
      </c>
      <c r="L1284" s="2">
        <f>N1284/((2111.2)*(1-EXP(-(0.024888)*I1284))^(1.82531))</f>
        <v>0.62748837446070838</v>
      </c>
      <c r="N1284" s="1">
        <v>164</v>
      </c>
      <c r="O1284" s="1">
        <v>64</v>
      </c>
      <c r="Q1284" s="1">
        <v>8.1999999999999993</v>
      </c>
      <c r="R1284" s="1">
        <v>3.28</v>
      </c>
      <c r="AJ1284" s="1" t="s">
        <v>703</v>
      </c>
      <c r="AK1284" s="19">
        <v>51</v>
      </c>
      <c r="AL1284" s="19">
        <v>26</v>
      </c>
      <c r="AN1284" s="3">
        <v>1989</v>
      </c>
      <c r="AQ1284">
        <v>80412</v>
      </c>
      <c r="AR1284" s="1" t="s">
        <v>4605</v>
      </c>
    </row>
    <row r="1285" spans="1:50" x14ac:dyDescent="0.25">
      <c r="A1285" s="1">
        <v>2136</v>
      </c>
      <c r="B1285" s="1" t="s">
        <v>1233</v>
      </c>
      <c r="C1285" s="1">
        <v>101</v>
      </c>
      <c r="D1285" s="1" t="s">
        <v>6187</v>
      </c>
      <c r="F1285" s="1" t="s">
        <v>445</v>
      </c>
      <c r="G1285" s="1">
        <v>5</v>
      </c>
      <c r="H1285" s="1">
        <v>35</v>
      </c>
      <c r="I1285" s="1">
        <v>16.100000000000001</v>
      </c>
      <c r="J1285" s="1">
        <v>17.399999999999999</v>
      </c>
      <c r="K1285" s="3">
        <v>1132</v>
      </c>
      <c r="L1285" s="2">
        <f>N1285/((2111.2)*(1-EXP(-(0.024888)*I1285))^(1.82531))</f>
        <v>0.87729427648776936</v>
      </c>
      <c r="N1285" s="1">
        <v>245</v>
      </c>
      <c r="O1285" s="1">
        <v>97</v>
      </c>
      <c r="Q1285" s="1">
        <v>17.149999999999999</v>
      </c>
      <c r="R1285" s="1">
        <v>6.6150000000000002</v>
      </c>
      <c r="AJ1285" s="1" t="s">
        <v>703</v>
      </c>
      <c r="AK1285" s="19">
        <v>51</v>
      </c>
      <c r="AL1285" s="19">
        <v>26</v>
      </c>
      <c r="AN1285" s="3">
        <v>1989</v>
      </c>
      <c r="AQ1285">
        <v>80412</v>
      </c>
      <c r="AR1285" s="1" t="s">
        <v>4605</v>
      </c>
      <c r="AU1285" s="38"/>
      <c r="AV1285" s="38"/>
      <c r="AW1285" s="38"/>
      <c r="AX1285" s="38"/>
    </row>
    <row r="1286" spans="1:50" x14ac:dyDescent="0.25">
      <c r="A1286" s="1">
        <v>2137</v>
      </c>
      <c r="B1286" s="1" t="s">
        <v>1233</v>
      </c>
      <c r="C1286" s="1">
        <v>101</v>
      </c>
      <c r="D1286" s="1" t="s">
        <v>6387</v>
      </c>
      <c r="F1286" s="1" t="s">
        <v>445</v>
      </c>
      <c r="G1286" s="1">
        <v>3</v>
      </c>
      <c r="H1286" s="1">
        <v>17</v>
      </c>
      <c r="I1286" s="1">
        <v>10.6</v>
      </c>
      <c r="J1286" s="1">
        <v>10.6</v>
      </c>
      <c r="K1286" s="3">
        <v>3750</v>
      </c>
      <c r="L1286" s="2">
        <v>0.94</v>
      </c>
      <c r="M1286" s="1">
        <v>28.84</v>
      </c>
      <c r="N1286" s="1">
        <v>160</v>
      </c>
      <c r="O1286" s="1">
        <v>57</v>
      </c>
      <c r="Q1286" s="1">
        <v>11.2</v>
      </c>
      <c r="R1286" s="1">
        <v>7.68</v>
      </c>
      <c r="AJ1286" s="1" t="s">
        <v>703</v>
      </c>
      <c r="AK1286" s="19">
        <v>51</v>
      </c>
      <c r="AL1286" s="19">
        <v>26</v>
      </c>
      <c r="AN1286" s="3">
        <v>1989</v>
      </c>
      <c r="AO1286" s="1">
        <v>9</v>
      </c>
      <c r="AQ1286">
        <v>80412</v>
      </c>
      <c r="AR1286" s="1" t="s">
        <v>4605</v>
      </c>
    </row>
    <row r="1287" spans="1:50" x14ac:dyDescent="0.25">
      <c r="A1287" s="1">
        <v>2138</v>
      </c>
      <c r="B1287" s="1" t="s">
        <v>1233</v>
      </c>
      <c r="C1287" s="1">
        <v>101</v>
      </c>
      <c r="D1287" s="1" t="s">
        <v>6387</v>
      </c>
      <c r="F1287" s="1" t="s">
        <v>445</v>
      </c>
      <c r="G1287" s="1">
        <v>3</v>
      </c>
      <c r="H1287" s="1">
        <v>22</v>
      </c>
      <c r="I1287" s="1">
        <v>13.1</v>
      </c>
      <c r="J1287" s="1">
        <v>15.7</v>
      </c>
      <c r="K1287" s="3">
        <v>2674</v>
      </c>
      <c r="L1287" s="2">
        <v>0.7</v>
      </c>
      <c r="M1287" s="1">
        <v>26.01</v>
      </c>
      <c r="N1287" s="1">
        <v>152</v>
      </c>
      <c r="O1287" s="1">
        <v>56</v>
      </c>
      <c r="Q1287" s="1">
        <v>10.64</v>
      </c>
      <c r="R1287" s="1">
        <v>7.9039999999999999</v>
      </c>
      <c r="AJ1287" s="1" t="s">
        <v>703</v>
      </c>
      <c r="AK1287" s="19">
        <v>51</v>
      </c>
      <c r="AL1287" s="19">
        <v>26</v>
      </c>
      <c r="AN1287" s="3">
        <v>1989</v>
      </c>
      <c r="AO1287" s="1">
        <v>10</v>
      </c>
      <c r="AQ1287">
        <v>80412</v>
      </c>
      <c r="AR1287" s="1" t="s">
        <v>4605</v>
      </c>
    </row>
    <row r="1288" spans="1:50" x14ac:dyDescent="0.25">
      <c r="A1288" s="1">
        <v>2139</v>
      </c>
      <c r="B1288" s="1" t="s">
        <v>1233</v>
      </c>
      <c r="C1288" s="1">
        <v>101</v>
      </c>
      <c r="D1288" s="1" t="s">
        <v>5627</v>
      </c>
      <c r="F1288" s="1" t="s">
        <v>445</v>
      </c>
      <c r="G1288" s="1">
        <v>7</v>
      </c>
      <c r="H1288" s="1">
        <v>10</v>
      </c>
      <c r="I1288" s="1">
        <v>3.6</v>
      </c>
      <c r="J1288" s="1">
        <v>4.2</v>
      </c>
      <c r="K1288" s="3">
        <v>4200</v>
      </c>
      <c r="L1288" s="2">
        <f>N1288/((1824.17)*(1-EXP(-(0.023514)*I1288))^(1.69151))</f>
        <v>0.76694509248642706</v>
      </c>
      <c r="M1288" s="1">
        <v>6.28</v>
      </c>
      <c r="N1288" s="1">
        <v>20</v>
      </c>
      <c r="O1288" s="1">
        <v>7</v>
      </c>
      <c r="Q1288" s="1">
        <v>4.8</v>
      </c>
      <c r="R1288" s="1">
        <v>3.44</v>
      </c>
      <c r="AJ1288" s="1" t="s">
        <v>703</v>
      </c>
      <c r="AK1288" s="19">
        <v>51</v>
      </c>
      <c r="AL1288" s="19">
        <v>26</v>
      </c>
      <c r="AN1288" s="3">
        <v>1989</v>
      </c>
      <c r="AO1288" s="1">
        <v>6</v>
      </c>
      <c r="AQ1288">
        <v>80412</v>
      </c>
      <c r="AR1288" s="1" t="s">
        <v>4605</v>
      </c>
    </row>
    <row r="1289" spans="1:50" x14ac:dyDescent="0.25">
      <c r="A1289" s="1">
        <v>2140</v>
      </c>
      <c r="B1289" s="1" t="s">
        <v>1233</v>
      </c>
      <c r="C1289" s="1">
        <v>101</v>
      </c>
      <c r="D1289" s="1" t="s">
        <v>5627</v>
      </c>
      <c r="F1289" s="1" t="s">
        <v>445</v>
      </c>
      <c r="G1289" s="1">
        <v>6</v>
      </c>
      <c r="H1289" s="1">
        <v>18</v>
      </c>
      <c r="I1289" s="1">
        <v>8.1</v>
      </c>
      <c r="J1289" s="1">
        <v>7.6</v>
      </c>
      <c r="K1289" s="3">
        <v>3970</v>
      </c>
      <c r="L1289" s="2">
        <f>N1289/((1963.5)*(1-EXP(-(0.024337)*I1289))^(1.76926))</f>
        <v>0.83002140666667756</v>
      </c>
      <c r="M1289" s="1">
        <v>17.82</v>
      </c>
      <c r="N1289" s="1">
        <v>77.599999999999994</v>
      </c>
      <c r="O1289" s="1">
        <v>28</v>
      </c>
      <c r="Q1289" s="1">
        <v>8.58</v>
      </c>
      <c r="R1289" s="1">
        <v>5.85</v>
      </c>
      <c r="AJ1289" s="1" t="s">
        <v>703</v>
      </c>
      <c r="AK1289" s="19">
        <v>51</v>
      </c>
      <c r="AL1289" s="19">
        <v>26</v>
      </c>
      <c r="AN1289" s="3">
        <v>1989</v>
      </c>
      <c r="AO1289" s="1">
        <v>10</v>
      </c>
      <c r="AQ1289">
        <v>80412</v>
      </c>
      <c r="AR1289" s="1" t="s">
        <v>4605</v>
      </c>
    </row>
    <row r="1290" spans="1:50" x14ac:dyDescent="0.25">
      <c r="A1290" s="1">
        <v>2141</v>
      </c>
      <c r="B1290" s="1" t="s">
        <v>1233</v>
      </c>
      <c r="C1290" s="1">
        <v>101</v>
      </c>
      <c r="D1290" s="1" t="s">
        <v>5627</v>
      </c>
      <c r="F1290" s="1" t="s">
        <v>445</v>
      </c>
      <c r="G1290" s="1">
        <v>6</v>
      </c>
      <c r="H1290" s="1">
        <v>38</v>
      </c>
      <c r="I1290" s="1">
        <v>15.2</v>
      </c>
      <c r="J1290" s="1">
        <v>15.5</v>
      </c>
      <c r="K1290" s="3">
        <v>1592</v>
      </c>
      <c r="L1290" s="2">
        <f>N1290/((1963.5)*(1-EXP(-(0.024337)*I1290))^(1.76926))</f>
        <v>0.85321266332819934</v>
      </c>
      <c r="M1290" s="1">
        <v>29.94</v>
      </c>
      <c r="N1290" s="1">
        <v>210</v>
      </c>
      <c r="O1290" s="1">
        <v>83</v>
      </c>
      <c r="Q1290" s="1">
        <v>10.5</v>
      </c>
      <c r="R1290" s="1">
        <v>5.46</v>
      </c>
      <c r="AJ1290" s="1" t="s">
        <v>703</v>
      </c>
      <c r="AK1290" s="19">
        <v>51</v>
      </c>
      <c r="AL1290" s="19">
        <v>26</v>
      </c>
      <c r="AN1290" s="3">
        <v>1989</v>
      </c>
      <c r="AO1290" s="1">
        <v>5</v>
      </c>
      <c r="AQ1290">
        <v>80412</v>
      </c>
      <c r="AR1290" s="1" t="s">
        <v>4605</v>
      </c>
    </row>
    <row r="1291" spans="1:50" x14ac:dyDescent="0.25">
      <c r="A1291" s="1">
        <v>2142</v>
      </c>
      <c r="B1291" s="1" t="s">
        <v>1233</v>
      </c>
      <c r="C1291" s="1">
        <v>101</v>
      </c>
      <c r="D1291" s="1" t="s">
        <v>5627</v>
      </c>
      <c r="F1291" s="1" t="s">
        <v>445</v>
      </c>
      <c r="G1291" s="1">
        <v>3</v>
      </c>
      <c r="H1291" s="1">
        <v>55</v>
      </c>
      <c r="I1291" s="1">
        <v>26.2</v>
      </c>
      <c r="J1291" s="1">
        <v>25.5</v>
      </c>
      <c r="K1291" s="3">
        <v>804</v>
      </c>
      <c r="L1291" s="2">
        <f>N1291/((2221.29)*(1-EXP(-(0.025785)*I1291))^(1.86783))</f>
        <v>0.85644667993678802</v>
      </c>
      <c r="M1291" s="1">
        <v>41.01</v>
      </c>
      <c r="N1291" s="1">
        <v>504.1</v>
      </c>
      <c r="O1291" s="1">
        <v>216</v>
      </c>
      <c r="Q1291" s="1">
        <v>15.3</v>
      </c>
      <c r="R1291" s="1">
        <v>6.12</v>
      </c>
      <c r="AJ1291" s="1" t="s">
        <v>703</v>
      </c>
      <c r="AK1291" s="19">
        <v>51</v>
      </c>
      <c r="AL1291" s="19">
        <v>26</v>
      </c>
      <c r="AN1291" s="3">
        <v>1989</v>
      </c>
      <c r="AO1291" s="1">
        <v>5</v>
      </c>
      <c r="AQ1291">
        <v>80412</v>
      </c>
      <c r="AR1291" s="1" t="s">
        <v>4605</v>
      </c>
    </row>
    <row r="1292" spans="1:50" x14ac:dyDescent="0.25">
      <c r="A1292" s="1">
        <v>2143</v>
      </c>
      <c r="B1292" s="1" t="s">
        <v>1233</v>
      </c>
      <c r="C1292" s="1">
        <v>101</v>
      </c>
      <c r="D1292" s="1" t="s">
        <v>5627</v>
      </c>
      <c r="F1292" s="1" t="s">
        <v>445</v>
      </c>
      <c r="G1292" s="1">
        <v>7</v>
      </c>
      <c r="H1292" s="1">
        <v>43</v>
      </c>
      <c r="I1292" s="1">
        <v>14.8</v>
      </c>
      <c r="J1292" s="1">
        <v>17.3</v>
      </c>
      <c r="K1292" s="3">
        <v>1078</v>
      </c>
      <c r="L1292" s="2">
        <f>N1292/((1824.17)*(1-EXP(-(0.023514)*I1292))^(1.69151))</f>
        <v>0.81340436648033987</v>
      </c>
      <c r="M1292" s="1">
        <v>25.01</v>
      </c>
      <c r="N1292" s="1">
        <v>187</v>
      </c>
      <c r="O1292" s="1">
        <v>75</v>
      </c>
      <c r="Q1292" s="1">
        <v>14.96</v>
      </c>
      <c r="R1292" s="1">
        <v>9.5370000000000008</v>
      </c>
      <c r="AJ1292" s="1" t="s">
        <v>703</v>
      </c>
      <c r="AK1292" s="19">
        <v>49</v>
      </c>
      <c r="AL1292" s="19">
        <v>32</v>
      </c>
      <c r="AN1292" s="3">
        <v>1989</v>
      </c>
      <c r="AO1292" s="1">
        <v>5</v>
      </c>
      <c r="AQ1292">
        <v>80412</v>
      </c>
      <c r="AR1292" s="1" t="s">
        <v>4605</v>
      </c>
    </row>
    <row r="1293" spans="1:50" x14ac:dyDescent="0.25">
      <c r="A1293" s="1">
        <v>2144</v>
      </c>
      <c r="B1293" s="1" t="s">
        <v>1233</v>
      </c>
      <c r="C1293" s="1">
        <v>101</v>
      </c>
      <c r="D1293" s="1" t="s">
        <v>5627</v>
      </c>
      <c r="F1293" s="1" t="s">
        <v>445</v>
      </c>
      <c r="G1293" s="1">
        <v>5</v>
      </c>
      <c r="H1293" s="1">
        <v>23</v>
      </c>
      <c r="I1293" s="1">
        <v>11.1</v>
      </c>
      <c r="J1293" s="1">
        <v>12.8</v>
      </c>
      <c r="K1293" s="3">
        <v>1552</v>
      </c>
      <c r="L1293" s="2">
        <f>N1293/((2111.2)*(1-EXP(-(0.024888)*I1293))^(1.82531))</f>
        <v>0.75469737832416806</v>
      </c>
      <c r="N1293" s="1">
        <v>119</v>
      </c>
      <c r="O1293" s="1">
        <v>44</v>
      </c>
      <c r="Q1293" s="1">
        <v>9.52</v>
      </c>
      <c r="R1293" s="1">
        <v>7.8540000000000001</v>
      </c>
      <c r="AJ1293" s="1" t="s">
        <v>703</v>
      </c>
      <c r="AK1293" s="19">
        <v>49</v>
      </c>
      <c r="AL1293" s="19">
        <v>32</v>
      </c>
      <c r="AN1293" s="3">
        <v>1989</v>
      </c>
      <c r="AQ1293">
        <v>80412</v>
      </c>
      <c r="AR1293" s="1" t="s">
        <v>4605</v>
      </c>
    </row>
    <row r="1294" spans="1:50" x14ac:dyDescent="0.25">
      <c r="A1294" s="1">
        <v>2145</v>
      </c>
      <c r="B1294" s="1" t="s">
        <v>1233</v>
      </c>
      <c r="C1294" s="1">
        <v>101</v>
      </c>
      <c r="D1294" s="1" t="s">
        <v>5627</v>
      </c>
      <c r="F1294" s="1" t="s">
        <v>445</v>
      </c>
      <c r="G1294" s="1">
        <v>5</v>
      </c>
      <c r="H1294" s="1">
        <v>38</v>
      </c>
      <c r="I1294" s="1">
        <v>18.7</v>
      </c>
      <c r="J1294" s="1">
        <v>19.8</v>
      </c>
      <c r="K1294" s="3">
        <v>1305</v>
      </c>
      <c r="L1294" s="2">
        <f>N1294/((2111.2)*(1-EXP(-(0.024888)*I1294))^(1.82531))</f>
        <v>1.033243026640448</v>
      </c>
      <c r="M1294" s="1">
        <v>39.869999999999997</v>
      </c>
      <c r="N1294" s="1">
        <v>359</v>
      </c>
      <c r="O1294" s="1">
        <v>147.21</v>
      </c>
      <c r="P1294" s="1">
        <v>10.83</v>
      </c>
      <c r="Q1294" s="1">
        <v>14.4</v>
      </c>
      <c r="R1294" s="1">
        <v>10.08</v>
      </c>
      <c r="AJ1294" s="1" t="s">
        <v>703</v>
      </c>
      <c r="AK1294" s="19">
        <v>49</v>
      </c>
      <c r="AL1294" s="19">
        <v>32</v>
      </c>
      <c r="AN1294" s="3">
        <v>1989</v>
      </c>
      <c r="AO1294" s="1">
        <v>7</v>
      </c>
      <c r="AQ1294">
        <v>80412</v>
      </c>
      <c r="AR1294" s="1" t="s">
        <v>4605</v>
      </c>
    </row>
    <row r="1295" spans="1:50" x14ac:dyDescent="0.25">
      <c r="A1295" s="1">
        <v>2146</v>
      </c>
      <c r="B1295" s="1" t="s">
        <v>1233</v>
      </c>
      <c r="C1295" s="1">
        <v>101</v>
      </c>
      <c r="D1295" s="1" t="s">
        <v>6387</v>
      </c>
      <c r="F1295" s="1" t="s">
        <v>445</v>
      </c>
      <c r="G1295" s="1">
        <v>6</v>
      </c>
      <c r="H1295" s="1">
        <v>50</v>
      </c>
      <c r="I1295" s="1">
        <v>18.5</v>
      </c>
      <c r="J1295" s="1">
        <v>21.5</v>
      </c>
      <c r="K1295" s="3">
        <v>495</v>
      </c>
      <c r="L1295" s="2">
        <f>N1295/((1963.5)*(1-EXP(-(0.024337)*I1295))^(1.76926))</f>
        <v>0.53661225686806013</v>
      </c>
      <c r="M1295" s="1">
        <v>19.149999999999999</v>
      </c>
      <c r="N1295" s="1">
        <v>175</v>
      </c>
      <c r="O1295" s="1">
        <v>74</v>
      </c>
      <c r="Q1295" s="1">
        <v>8.75</v>
      </c>
      <c r="R1295" s="1">
        <v>5.4249999999999998</v>
      </c>
      <c r="AJ1295" s="1" t="s">
        <v>703</v>
      </c>
      <c r="AK1295" s="19">
        <v>49</v>
      </c>
      <c r="AL1295" s="19">
        <v>32</v>
      </c>
      <c r="AN1295" s="3">
        <v>1989</v>
      </c>
      <c r="AO1295" s="1">
        <v>3</v>
      </c>
      <c r="AQ1295">
        <v>80412</v>
      </c>
      <c r="AR1295" s="1" t="s">
        <v>4605</v>
      </c>
    </row>
    <row r="1296" spans="1:50" x14ac:dyDescent="0.25">
      <c r="A1296" s="1">
        <v>2147</v>
      </c>
      <c r="B1296" s="1" t="s">
        <v>1233</v>
      </c>
      <c r="C1296" s="1">
        <v>101</v>
      </c>
      <c r="D1296" s="1" t="s">
        <v>5627</v>
      </c>
      <c r="F1296" s="1" t="s">
        <v>445</v>
      </c>
      <c r="G1296" s="1">
        <v>7</v>
      </c>
      <c r="H1296" s="1">
        <v>75</v>
      </c>
      <c r="I1296" s="1">
        <v>22.2</v>
      </c>
      <c r="J1296" s="1">
        <v>27.3</v>
      </c>
      <c r="K1296" s="3">
        <v>642</v>
      </c>
      <c r="L1296" s="2">
        <f>N1296/((1824.17)*(1-EXP(-(0.023514)*I1296))^(1.69151))</f>
        <v>0.96182839243180862</v>
      </c>
      <c r="M1296" s="1">
        <v>37.58</v>
      </c>
      <c r="N1296" s="1">
        <v>383</v>
      </c>
      <c r="O1296" s="1">
        <v>158.88</v>
      </c>
      <c r="P1296" s="1">
        <v>8.5299999999999994</v>
      </c>
      <c r="Q1296" s="1">
        <v>19.149999999999999</v>
      </c>
      <c r="R1296" s="1">
        <v>10.724</v>
      </c>
      <c r="AJ1296" s="1" t="s">
        <v>703</v>
      </c>
      <c r="AK1296" s="19">
        <v>49</v>
      </c>
      <c r="AL1296" s="19">
        <v>32</v>
      </c>
      <c r="AN1296" s="3">
        <v>1989</v>
      </c>
      <c r="AO1296" s="1">
        <v>3</v>
      </c>
      <c r="AQ1296">
        <v>80412</v>
      </c>
      <c r="AR1296" s="1" t="s">
        <v>4605</v>
      </c>
    </row>
    <row r="1297" spans="1:44" x14ac:dyDescent="0.25">
      <c r="A1297" s="1">
        <v>2148</v>
      </c>
      <c r="B1297" s="1" t="s">
        <v>1233</v>
      </c>
      <c r="C1297" s="1">
        <v>101</v>
      </c>
      <c r="D1297" s="1" t="s">
        <v>6385</v>
      </c>
      <c r="F1297" s="1" t="s">
        <v>445</v>
      </c>
      <c r="G1297" s="1">
        <v>6</v>
      </c>
      <c r="H1297" s="1">
        <v>19</v>
      </c>
      <c r="I1297" s="1">
        <v>8.3000000000000007</v>
      </c>
      <c r="J1297" s="1">
        <v>9.6999999999999993</v>
      </c>
      <c r="K1297" s="3">
        <v>2255</v>
      </c>
      <c r="L1297" s="2">
        <f>N1297/((1963.5)*(1-EXP(-(0.024337)*I1297))^(1.76926))</f>
        <v>0.75610282315672639</v>
      </c>
      <c r="M1297" s="1">
        <v>15.83</v>
      </c>
      <c r="N1297" s="1">
        <v>73.5</v>
      </c>
      <c r="O1297" s="1">
        <v>27</v>
      </c>
      <c r="Q1297" s="1">
        <v>10.36</v>
      </c>
      <c r="R1297" s="1">
        <v>7.4740000000000002</v>
      </c>
      <c r="AJ1297" s="1" t="s">
        <v>703</v>
      </c>
      <c r="AK1297" s="19">
        <v>49</v>
      </c>
      <c r="AL1297" s="19">
        <v>32</v>
      </c>
      <c r="AN1297" s="3">
        <v>1989</v>
      </c>
      <c r="AO1297" s="1">
        <v>15</v>
      </c>
      <c r="AQ1297">
        <v>80412</v>
      </c>
      <c r="AR1297" s="1" t="s">
        <v>4605</v>
      </c>
    </row>
    <row r="1298" spans="1:44" x14ac:dyDescent="0.25">
      <c r="A1298" s="1">
        <v>2149</v>
      </c>
      <c r="B1298" s="1" t="s">
        <v>1233</v>
      </c>
      <c r="C1298" s="1">
        <v>101</v>
      </c>
      <c r="D1298" s="1" t="s">
        <v>5627</v>
      </c>
      <c r="F1298" s="1" t="s">
        <v>445</v>
      </c>
      <c r="G1298" s="1">
        <v>7</v>
      </c>
      <c r="H1298" s="1">
        <v>11</v>
      </c>
      <c r="I1298" s="1">
        <v>4</v>
      </c>
      <c r="J1298" s="1">
        <v>5</v>
      </c>
      <c r="K1298" s="3">
        <v>3920</v>
      </c>
      <c r="L1298" s="2">
        <f>N1298/((1824.17)*(1-EXP(-(0.023514)*I1298))^(1.69151))</f>
        <v>0.72441317619961898</v>
      </c>
      <c r="M1298" s="1">
        <v>7.45</v>
      </c>
      <c r="N1298" s="1">
        <v>22.4</v>
      </c>
      <c r="O1298" s="1">
        <v>7</v>
      </c>
      <c r="Q1298" s="1">
        <v>4.62</v>
      </c>
      <c r="R1298" s="1">
        <v>5.6760000000000002</v>
      </c>
      <c r="AJ1298" s="1" t="s">
        <v>703</v>
      </c>
      <c r="AK1298" s="19">
        <v>49</v>
      </c>
      <c r="AL1298" s="19">
        <v>32</v>
      </c>
      <c r="AN1298" s="3">
        <v>1989</v>
      </c>
      <c r="AO1298" s="1">
        <v>15</v>
      </c>
      <c r="AQ1298">
        <v>80412</v>
      </c>
      <c r="AR1298" s="1" t="s">
        <v>4605</v>
      </c>
    </row>
    <row r="1299" spans="1:44" x14ac:dyDescent="0.25">
      <c r="A1299" s="1">
        <v>2150</v>
      </c>
      <c r="B1299" s="1" t="s">
        <v>1233</v>
      </c>
      <c r="C1299" s="1">
        <v>101</v>
      </c>
      <c r="D1299" s="1" t="s">
        <v>5627</v>
      </c>
      <c r="F1299" s="1" t="s">
        <v>445</v>
      </c>
      <c r="G1299" s="1">
        <v>5</v>
      </c>
      <c r="H1299" s="1">
        <v>29</v>
      </c>
      <c r="I1299" s="1">
        <v>14</v>
      </c>
      <c r="J1299" s="1">
        <v>12.7</v>
      </c>
      <c r="K1299" s="3">
        <v>3821</v>
      </c>
      <c r="L1299" s="2">
        <f>N1299/((2111.2)*(1-EXP(-(0.024888)*I1299))^(1.82531))</f>
        <v>0.95897170043941127</v>
      </c>
      <c r="M1299" s="1">
        <v>33.39</v>
      </c>
      <c r="N1299" s="1">
        <v>217</v>
      </c>
      <c r="O1299" s="1">
        <v>91</v>
      </c>
      <c r="Q1299" s="1">
        <v>9.52</v>
      </c>
      <c r="R1299" s="1">
        <v>7.3780000000000001</v>
      </c>
      <c r="AJ1299" s="1" t="s">
        <v>703</v>
      </c>
      <c r="AK1299" s="19">
        <v>49</v>
      </c>
      <c r="AL1299" s="19">
        <v>32</v>
      </c>
      <c r="AN1299" s="3">
        <v>1989</v>
      </c>
      <c r="AO1299" s="1">
        <v>15</v>
      </c>
      <c r="AQ1299">
        <v>80412</v>
      </c>
      <c r="AR1299" s="1" t="s">
        <v>4605</v>
      </c>
    </row>
    <row r="1300" spans="1:44" x14ac:dyDescent="0.25">
      <c r="A1300" s="1">
        <v>2151</v>
      </c>
      <c r="B1300" s="1" t="s">
        <v>1233</v>
      </c>
      <c r="C1300" s="1">
        <v>101</v>
      </c>
      <c r="D1300" s="1" t="s">
        <v>5627</v>
      </c>
      <c r="F1300" s="1" t="s">
        <v>445</v>
      </c>
      <c r="G1300" s="1">
        <v>5</v>
      </c>
      <c r="H1300" s="1">
        <v>34</v>
      </c>
      <c r="I1300" s="1">
        <v>16.2</v>
      </c>
      <c r="J1300" s="1">
        <v>14.2</v>
      </c>
      <c r="K1300" s="3">
        <v>2771</v>
      </c>
      <c r="L1300" s="2">
        <f>N1300/((2111.2)*(1-EXP(-(0.024888)*I1300))^(1.82531))</f>
        <v>0.96507299113444722</v>
      </c>
      <c r="M1300" s="1">
        <v>36.4</v>
      </c>
      <c r="N1300" s="1">
        <v>272</v>
      </c>
      <c r="O1300" s="1">
        <v>116</v>
      </c>
      <c r="Q1300" s="1">
        <v>8.8800000000000008</v>
      </c>
      <c r="R1300" s="1">
        <v>5.92</v>
      </c>
      <c r="AJ1300" s="1" t="s">
        <v>703</v>
      </c>
      <c r="AK1300" s="19">
        <v>49</v>
      </c>
      <c r="AL1300" s="19">
        <v>32</v>
      </c>
      <c r="AN1300" s="3">
        <v>1989</v>
      </c>
      <c r="AO1300" s="1">
        <v>15</v>
      </c>
      <c r="AQ1300">
        <v>80412</v>
      </c>
      <c r="AR1300" s="1" t="s">
        <v>4605</v>
      </c>
    </row>
    <row r="1301" spans="1:44" x14ac:dyDescent="0.25">
      <c r="A1301" s="1">
        <v>2152</v>
      </c>
      <c r="B1301" s="1" t="s">
        <v>1233</v>
      </c>
      <c r="C1301" s="1">
        <v>101</v>
      </c>
      <c r="D1301" s="1" t="s">
        <v>5627</v>
      </c>
      <c r="F1301" s="33" t="s">
        <v>859</v>
      </c>
      <c r="G1301" s="1">
        <v>5</v>
      </c>
      <c r="H1301" s="1">
        <v>10</v>
      </c>
      <c r="I1301" s="1">
        <v>6.3</v>
      </c>
      <c r="J1301" s="1">
        <v>5.5</v>
      </c>
      <c r="K1301" s="3">
        <v>4182</v>
      </c>
      <c r="L1301" s="2">
        <f>N1301/((2111.2)*(1-EXP(-(0.024888)*I1301))^(1.82531))</f>
        <v>0.85085003147100757</v>
      </c>
      <c r="N1301" s="1">
        <v>53</v>
      </c>
      <c r="O1301" s="1">
        <v>17</v>
      </c>
      <c r="Q1301" s="1">
        <v>4.0810000000000004</v>
      </c>
      <c r="R1301" s="1">
        <v>2.8090000000000002</v>
      </c>
      <c r="S1301" s="1">
        <v>5.9889999999999999</v>
      </c>
      <c r="AJ1301" s="1" t="s">
        <v>406</v>
      </c>
      <c r="AK1301" s="19">
        <v>53</v>
      </c>
      <c r="AL1301" s="19">
        <v>42</v>
      </c>
      <c r="AN1301" s="3">
        <v>1989</v>
      </c>
      <c r="AQ1301">
        <v>80419</v>
      </c>
      <c r="AR1301" s="1" t="s">
        <v>317</v>
      </c>
    </row>
    <row r="1302" spans="1:44" x14ac:dyDescent="0.25">
      <c r="A1302" s="1">
        <v>2153</v>
      </c>
      <c r="B1302" s="1" t="s">
        <v>1233</v>
      </c>
      <c r="C1302" s="1">
        <v>101</v>
      </c>
      <c r="D1302" s="1" t="s">
        <v>5627</v>
      </c>
      <c r="F1302" s="33" t="s">
        <v>859</v>
      </c>
      <c r="G1302" s="1">
        <v>4</v>
      </c>
      <c r="H1302" s="1">
        <v>20</v>
      </c>
      <c r="I1302" s="1">
        <v>11.5</v>
      </c>
      <c r="J1302" s="1">
        <v>11.2</v>
      </c>
      <c r="K1302" s="3">
        <v>2063</v>
      </c>
      <c r="L1302" s="2">
        <f>N1302/((2221.29)*(1-EXP(-(0.025785)*I1302))^(1.86783))</f>
        <v>0.74827107222116163</v>
      </c>
      <c r="N1302" s="1">
        <v>131</v>
      </c>
      <c r="O1302" s="1">
        <v>44</v>
      </c>
      <c r="Q1302" s="1">
        <v>7.3360000000000003</v>
      </c>
      <c r="R1302" s="1">
        <v>5.24</v>
      </c>
      <c r="S1302" s="1">
        <v>14.672000000000001</v>
      </c>
      <c r="AJ1302" s="1" t="s">
        <v>406</v>
      </c>
      <c r="AK1302" s="19">
        <v>53</v>
      </c>
      <c r="AL1302" s="19">
        <v>42</v>
      </c>
      <c r="AN1302" s="3">
        <v>1985</v>
      </c>
      <c r="AQ1302">
        <v>80419</v>
      </c>
      <c r="AR1302" s="1" t="s">
        <v>317</v>
      </c>
    </row>
    <row r="1303" spans="1:44" x14ac:dyDescent="0.25">
      <c r="A1303" s="1">
        <v>2154</v>
      </c>
      <c r="B1303" s="1" t="s">
        <v>1233</v>
      </c>
      <c r="C1303" s="1">
        <v>101</v>
      </c>
      <c r="D1303" s="1" t="s">
        <v>5627</v>
      </c>
      <c r="F1303" s="33" t="s">
        <v>859</v>
      </c>
      <c r="G1303" s="1">
        <v>4</v>
      </c>
      <c r="H1303" s="1">
        <v>30</v>
      </c>
      <c r="I1303" s="1">
        <v>16.899999999999999</v>
      </c>
      <c r="J1303" s="1">
        <v>15.9</v>
      </c>
      <c r="K1303" s="3">
        <v>1078</v>
      </c>
      <c r="L1303" s="2">
        <f>N1303/((2221.29)*(1-EXP(-(0.025785)*I1303))^(1.86783))</f>
        <v>0.59429931722850471</v>
      </c>
      <c r="N1303" s="1">
        <v>189</v>
      </c>
      <c r="O1303" s="1">
        <v>67</v>
      </c>
      <c r="Q1303" s="1">
        <v>9.4499999999999993</v>
      </c>
      <c r="R1303" s="1">
        <v>6.048</v>
      </c>
      <c r="S1303" s="1">
        <v>20.79</v>
      </c>
      <c r="AJ1303" s="1" t="s">
        <v>406</v>
      </c>
      <c r="AK1303" s="19">
        <v>53</v>
      </c>
      <c r="AL1303" s="19">
        <v>42</v>
      </c>
      <c r="AN1303" s="3">
        <v>1989</v>
      </c>
      <c r="AQ1303">
        <v>80419</v>
      </c>
      <c r="AR1303" s="1" t="s">
        <v>317</v>
      </c>
    </row>
    <row r="1304" spans="1:44" x14ac:dyDescent="0.25">
      <c r="A1304" s="1">
        <v>2155</v>
      </c>
      <c r="B1304" s="1" t="s">
        <v>1233</v>
      </c>
      <c r="C1304" s="1">
        <v>101</v>
      </c>
      <c r="D1304" s="1" t="s">
        <v>5627</v>
      </c>
      <c r="F1304" s="33" t="s">
        <v>859</v>
      </c>
      <c r="G1304" s="1">
        <v>4</v>
      </c>
      <c r="H1304" s="1">
        <v>40</v>
      </c>
      <c r="I1304" s="1">
        <v>22.2</v>
      </c>
      <c r="J1304" s="1">
        <v>19.8</v>
      </c>
      <c r="K1304" s="3">
        <v>656</v>
      </c>
      <c r="L1304" s="2">
        <f>N1304/((2221.29)*(1-EXP(-(0.025785)*I1304))^(1.86783))</f>
        <v>0.49690822315915339</v>
      </c>
      <c r="N1304" s="1">
        <v>234</v>
      </c>
      <c r="O1304" s="1">
        <v>87.4</v>
      </c>
      <c r="Q1304" s="1">
        <v>10.295999999999999</v>
      </c>
      <c r="R1304" s="1">
        <v>6.3179999999999996</v>
      </c>
      <c r="S1304" s="1">
        <v>25.271999999999998</v>
      </c>
      <c r="AJ1304" s="1" t="s">
        <v>406</v>
      </c>
      <c r="AK1304" s="19">
        <v>53</v>
      </c>
      <c r="AL1304" s="19">
        <v>42</v>
      </c>
      <c r="AN1304" s="3">
        <v>1989</v>
      </c>
      <c r="AQ1304">
        <v>80419</v>
      </c>
      <c r="AR1304" s="1" t="s">
        <v>317</v>
      </c>
    </row>
    <row r="1305" spans="1:44" x14ac:dyDescent="0.25">
      <c r="A1305" s="1">
        <v>2157</v>
      </c>
      <c r="B1305" s="1" t="s">
        <v>1233</v>
      </c>
      <c r="C1305" s="1">
        <v>101</v>
      </c>
      <c r="D1305" s="1" t="s">
        <v>5627</v>
      </c>
      <c r="F1305" s="33" t="s">
        <v>859</v>
      </c>
      <c r="G1305" s="1">
        <v>5</v>
      </c>
      <c r="H1305" s="1">
        <v>60</v>
      </c>
      <c r="I1305" s="1">
        <v>31</v>
      </c>
      <c r="J1305" s="1">
        <v>25.4</v>
      </c>
      <c r="K1305" s="3">
        <v>348</v>
      </c>
      <c r="L1305" s="2">
        <f>N1305/((2111.2)*(1-EXP(-(0.024888)*I1305))^(1.82531))</f>
        <v>0.43366026834353305</v>
      </c>
      <c r="N1305" s="1">
        <v>295</v>
      </c>
      <c r="O1305" s="1">
        <v>122.2</v>
      </c>
      <c r="Q1305" s="1">
        <v>11.505000000000001</v>
      </c>
      <c r="R1305" s="1">
        <v>6.7850000000000001</v>
      </c>
      <c r="S1305" s="1">
        <v>31.27</v>
      </c>
      <c r="AJ1305" s="1" t="s">
        <v>406</v>
      </c>
      <c r="AK1305" s="19">
        <v>53</v>
      </c>
      <c r="AL1305" s="19">
        <v>42</v>
      </c>
      <c r="AN1305" s="3">
        <v>1989</v>
      </c>
      <c r="AQ1305">
        <v>80419</v>
      </c>
      <c r="AR1305" s="1" t="s">
        <v>317</v>
      </c>
    </row>
    <row r="1306" spans="1:44" x14ac:dyDescent="0.25">
      <c r="A1306" s="1">
        <v>2159</v>
      </c>
      <c r="B1306" s="1" t="s">
        <v>1233</v>
      </c>
      <c r="C1306" s="1">
        <v>101</v>
      </c>
      <c r="D1306" s="1" t="s">
        <v>5627</v>
      </c>
      <c r="F1306" s="33" t="s">
        <v>859</v>
      </c>
      <c r="G1306" s="1">
        <v>5</v>
      </c>
      <c r="H1306" s="1">
        <v>80</v>
      </c>
      <c r="I1306" s="1">
        <v>37.1</v>
      </c>
      <c r="J1306" s="1">
        <v>28.8</v>
      </c>
      <c r="K1306" s="3">
        <v>246</v>
      </c>
      <c r="L1306" s="2">
        <f>N1306/((2111.2)*(1-EXP(-(0.024888)*I1306))^(1.82531))</f>
        <v>0.39613690014027148</v>
      </c>
      <c r="N1306" s="1">
        <v>332</v>
      </c>
      <c r="O1306" s="1">
        <v>149</v>
      </c>
      <c r="Q1306" s="1">
        <v>11.952</v>
      </c>
      <c r="R1306" s="1">
        <v>6.64</v>
      </c>
      <c r="S1306" s="1">
        <v>35.524000000000001</v>
      </c>
      <c r="AJ1306" s="1" t="s">
        <v>406</v>
      </c>
      <c r="AK1306" s="19">
        <v>53</v>
      </c>
      <c r="AL1306" s="19">
        <v>42</v>
      </c>
      <c r="AN1306" s="3">
        <v>1989</v>
      </c>
      <c r="AQ1306">
        <v>80419</v>
      </c>
      <c r="AR1306" s="1" t="s">
        <v>317</v>
      </c>
    </row>
    <row r="1307" spans="1:44" x14ac:dyDescent="0.25">
      <c r="A1307" s="1">
        <v>2161</v>
      </c>
      <c r="B1307" s="1" t="s">
        <v>1233</v>
      </c>
      <c r="C1307" s="1">
        <v>101</v>
      </c>
      <c r="D1307" s="1" t="s">
        <v>5627</v>
      </c>
      <c r="F1307" s="33" t="s">
        <v>859</v>
      </c>
      <c r="G1307" s="1">
        <v>5</v>
      </c>
      <c r="H1307" s="1">
        <v>100</v>
      </c>
      <c r="I1307" s="1">
        <v>41.4</v>
      </c>
      <c r="J1307" s="1">
        <v>31</v>
      </c>
      <c r="K1307" s="3">
        <v>199</v>
      </c>
      <c r="L1307" s="2">
        <f>N1307/((2111.2)*(1-EXP(-(0.024888)*I1307))^(1.82531))</f>
        <v>0.37743643128960591</v>
      </c>
      <c r="N1307" s="1">
        <v>356</v>
      </c>
      <c r="O1307" s="1">
        <v>165.3</v>
      </c>
      <c r="Q1307" s="1">
        <v>12.103999999999999</v>
      </c>
      <c r="R1307" s="1">
        <v>6.4080000000000004</v>
      </c>
      <c r="S1307" s="1">
        <v>38.448</v>
      </c>
      <c r="AJ1307" s="1" t="s">
        <v>406</v>
      </c>
      <c r="AK1307" s="19">
        <v>53</v>
      </c>
      <c r="AL1307" s="19">
        <v>42</v>
      </c>
      <c r="AN1307" s="3">
        <v>1989</v>
      </c>
      <c r="AQ1307">
        <v>80419</v>
      </c>
      <c r="AR1307" s="1" t="s">
        <v>317</v>
      </c>
    </row>
    <row r="1308" spans="1:44" x14ac:dyDescent="0.25">
      <c r="A1308" s="1">
        <v>2163</v>
      </c>
      <c r="B1308" s="1" t="s">
        <v>1233</v>
      </c>
      <c r="C1308" s="1">
        <v>101</v>
      </c>
      <c r="D1308" s="1" t="s">
        <v>5627</v>
      </c>
      <c r="F1308" s="33" t="s">
        <v>859</v>
      </c>
      <c r="G1308" s="1">
        <v>6</v>
      </c>
      <c r="H1308" s="1">
        <v>120</v>
      </c>
      <c r="I1308" s="1">
        <v>44.8</v>
      </c>
      <c r="J1308" s="1">
        <v>32.700000000000003</v>
      </c>
      <c r="K1308" s="3">
        <v>171</v>
      </c>
      <c r="L1308" s="2">
        <f>N1308/((1963.5)*(1-EXP(-(0.024337)*I1308))^(1.76926))</f>
        <v>0.39319353528297896</v>
      </c>
      <c r="N1308" s="1">
        <v>374</v>
      </c>
      <c r="O1308" s="1">
        <v>174.7</v>
      </c>
      <c r="Q1308" s="1">
        <v>11.593999999999999</v>
      </c>
      <c r="R1308" s="1">
        <v>5.61</v>
      </c>
      <c r="S1308" s="1">
        <v>40.765999999999998</v>
      </c>
      <c r="AJ1308" s="1" t="s">
        <v>406</v>
      </c>
      <c r="AK1308" s="19">
        <v>53</v>
      </c>
      <c r="AL1308" s="19">
        <v>42</v>
      </c>
      <c r="AN1308" s="3">
        <v>1989</v>
      </c>
      <c r="AQ1308">
        <v>80419</v>
      </c>
      <c r="AR1308" s="1" t="s">
        <v>317</v>
      </c>
    </row>
    <row r="1309" spans="1:44" x14ac:dyDescent="0.25">
      <c r="A1309" s="1">
        <v>2164</v>
      </c>
      <c r="B1309" s="1" t="s">
        <v>1233</v>
      </c>
      <c r="C1309" s="1">
        <v>101</v>
      </c>
      <c r="D1309" s="1" t="s">
        <v>5627</v>
      </c>
      <c r="F1309" s="33" t="s">
        <v>859</v>
      </c>
      <c r="G1309" s="1">
        <v>5</v>
      </c>
      <c r="H1309" s="1">
        <v>10</v>
      </c>
      <c r="I1309" s="1">
        <v>5.9</v>
      </c>
      <c r="J1309" s="1">
        <v>4.9000000000000004</v>
      </c>
      <c r="K1309" s="3">
        <v>4198</v>
      </c>
      <c r="L1309" s="2">
        <f>N1309/((2111.2)*(1-EXP(-(0.024888)*I1309))^(1.82531))</f>
        <v>0.78919475185253851</v>
      </c>
      <c r="N1309" s="1">
        <v>44</v>
      </c>
      <c r="O1309" s="1">
        <v>14.1</v>
      </c>
      <c r="Q1309" s="1">
        <v>3.3879999999999999</v>
      </c>
      <c r="R1309" s="1">
        <v>2.2879999999999998</v>
      </c>
      <c r="S1309" s="1">
        <v>5.016</v>
      </c>
      <c r="AJ1309" s="1" t="s">
        <v>406</v>
      </c>
      <c r="AK1309" s="19">
        <v>53</v>
      </c>
      <c r="AL1309" s="19">
        <v>42</v>
      </c>
      <c r="AN1309" s="3">
        <v>1989</v>
      </c>
      <c r="AQ1309">
        <v>80419</v>
      </c>
      <c r="AR1309" s="1" t="s">
        <v>317</v>
      </c>
    </row>
    <row r="1310" spans="1:44" x14ac:dyDescent="0.25">
      <c r="A1310" s="1">
        <v>2165</v>
      </c>
      <c r="B1310" s="1" t="s">
        <v>1233</v>
      </c>
      <c r="C1310" s="1">
        <v>101</v>
      </c>
      <c r="D1310" s="1" t="s">
        <v>5627</v>
      </c>
      <c r="F1310" s="33" t="s">
        <v>859</v>
      </c>
      <c r="G1310" s="1">
        <v>5</v>
      </c>
      <c r="H1310" s="1">
        <v>20</v>
      </c>
      <c r="I1310" s="1">
        <v>10.5</v>
      </c>
      <c r="J1310" s="1">
        <v>10.199999999999999</v>
      </c>
      <c r="K1310" s="3">
        <v>2370</v>
      </c>
      <c r="L1310" s="2">
        <f>N1310/((2111.2)*(1-EXP(-(0.024888)*I1310))^(1.82531))</f>
        <v>0.81753317872952114</v>
      </c>
      <c r="N1310" s="1">
        <v>118</v>
      </c>
      <c r="O1310" s="1">
        <v>39.6</v>
      </c>
      <c r="Q1310" s="1">
        <v>6.6079999999999997</v>
      </c>
      <c r="R1310" s="1">
        <v>4.72</v>
      </c>
      <c r="S1310" s="1">
        <v>13.215999999999999</v>
      </c>
      <c r="AJ1310" s="1" t="s">
        <v>406</v>
      </c>
      <c r="AK1310" s="19">
        <v>53</v>
      </c>
      <c r="AL1310" s="19">
        <v>42</v>
      </c>
      <c r="AN1310" s="3">
        <v>1989</v>
      </c>
      <c r="AQ1310">
        <v>80419</v>
      </c>
      <c r="AR1310" s="1" t="s">
        <v>317</v>
      </c>
    </row>
    <row r="1311" spans="1:44" x14ac:dyDescent="0.25">
      <c r="A1311" s="1">
        <v>2166</v>
      </c>
      <c r="B1311" s="1" t="s">
        <v>1233</v>
      </c>
      <c r="C1311" s="1">
        <v>101</v>
      </c>
      <c r="D1311" s="1" t="s">
        <v>5627</v>
      </c>
      <c r="F1311" s="33" t="s">
        <v>859</v>
      </c>
      <c r="G1311" s="1">
        <v>5</v>
      </c>
      <c r="H1311" s="1">
        <v>30</v>
      </c>
      <c r="I1311" s="1">
        <v>15.4</v>
      </c>
      <c r="J1311" s="1">
        <v>14.7</v>
      </c>
      <c r="K1311" s="3">
        <v>1271</v>
      </c>
      <c r="L1311" s="2">
        <f>N1311/((2111.2)*(1-EXP(-(0.024888)*I1311))^(1.82531))</f>
        <v>0.66957600933307304</v>
      </c>
      <c r="N1311" s="1">
        <v>175</v>
      </c>
      <c r="O1311" s="1">
        <v>61.9</v>
      </c>
      <c r="Q1311" s="1">
        <v>8.75</v>
      </c>
      <c r="R1311" s="1">
        <v>5.4249999999999998</v>
      </c>
      <c r="S1311" s="1">
        <v>19.425000000000001</v>
      </c>
      <c r="AJ1311" s="1" t="s">
        <v>406</v>
      </c>
      <c r="AK1311" s="19">
        <v>53</v>
      </c>
      <c r="AL1311" s="19">
        <v>42</v>
      </c>
      <c r="AN1311" s="3">
        <v>1989</v>
      </c>
      <c r="AQ1311">
        <v>80419</v>
      </c>
      <c r="AR1311" s="1" t="s">
        <v>317</v>
      </c>
    </row>
    <row r="1312" spans="1:44" x14ac:dyDescent="0.25">
      <c r="A1312" s="1">
        <v>2167</v>
      </c>
      <c r="B1312" s="1" t="s">
        <v>1233</v>
      </c>
      <c r="C1312" s="1">
        <v>101</v>
      </c>
      <c r="D1312" s="1" t="s">
        <v>5627</v>
      </c>
      <c r="F1312" s="33" t="s">
        <v>859</v>
      </c>
      <c r="G1312" s="1">
        <v>5</v>
      </c>
      <c r="H1312" s="1">
        <v>40</v>
      </c>
      <c r="I1312" s="1">
        <v>20</v>
      </c>
      <c r="J1312" s="1">
        <v>18.3</v>
      </c>
      <c r="K1312" s="3">
        <v>796</v>
      </c>
      <c r="L1312" s="2">
        <f>N1312/((2111.2)*(1-EXP(-(0.024888)*I1312))^(1.82531))</f>
        <v>0.56766038746967762</v>
      </c>
      <c r="N1312" s="1">
        <v>217</v>
      </c>
      <c r="O1312" s="1">
        <v>81.099999999999994</v>
      </c>
      <c r="Q1312" s="1">
        <v>9.7650000000000006</v>
      </c>
      <c r="R1312" s="1">
        <v>5.859</v>
      </c>
      <c r="S1312" s="1">
        <v>23.436</v>
      </c>
      <c r="AJ1312" s="1" t="s">
        <v>406</v>
      </c>
      <c r="AK1312" s="19">
        <v>53</v>
      </c>
      <c r="AL1312" s="19">
        <v>42</v>
      </c>
      <c r="AN1312" s="3">
        <v>1989</v>
      </c>
      <c r="AQ1312">
        <v>80419</v>
      </c>
      <c r="AR1312" s="1" t="s">
        <v>317</v>
      </c>
    </row>
    <row r="1313" spans="1:44" x14ac:dyDescent="0.25">
      <c r="A1313" s="1">
        <v>2169</v>
      </c>
      <c r="B1313" s="1" t="s">
        <v>1233</v>
      </c>
      <c r="C1313" s="1">
        <v>101</v>
      </c>
      <c r="D1313" s="1" t="s">
        <v>5627</v>
      </c>
      <c r="F1313" s="33" t="s">
        <v>859</v>
      </c>
      <c r="G1313" s="1">
        <v>5</v>
      </c>
      <c r="H1313" s="1">
        <v>60</v>
      </c>
      <c r="I1313" s="1">
        <v>28.2</v>
      </c>
      <c r="J1313" s="1">
        <v>23.7</v>
      </c>
      <c r="K1313" s="3">
        <v>417</v>
      </c>
      <c r="L1313" s="2">
        <f>N1313/((2111.2)*(1-EXP(-(0.024888)*I1313))^(1.82531))</f>
        <v>0.45771021312978732</v>
      </c>
      <c r="N1313" s="1">
        <v>277</v>
      </c>
      <c r="O1313" s="1">
        <v>114.6</v>
      </c>
      <c r="Q1313" s="1">
        <v>10.803000000000001</v>
      </c>
      <c r="R1313" s="1">
        <v>6.3710000000000004</v>
      </c>
      <c r="S1313" s="1">
        <v>29.361999999999998</v>
      </c>
      <c r="AJ1313" s="1" t="s">
        <v>406</v>
      </c>
      <c r="AK1313" s="19">
        <v>53</v>
      </c>
      <c r="AL1313" s="19">
        <v>42</v>
      </c>
      <c r="AN1313" s="3">
        <v>1989</v>
      </c>
      <c r="AQ1313">
        <v>80419</v>
      </c>
      <c r="AR1313" s="1" t="s">
        <v>317</v>
      </c>
    </row>
    <row r="1314" spans="1:44" x14ac:dyDescent="0.25">
      <c r="A1314" s="1">
        <v>2171</v>
      </c>
      <c r="B1314" s="1" t="s">
        <v>1233</v>
      </c>
      <c r="C1314" s="1">
        <v>101</v>
      </c>
      <c r="D1314" s="1" t="s">
        <v>5627</v>
      </c>
      <c r="F1314" s="33" t="s">
        <v>859</v>
      </c>
      <c r="G1314" s="1">
        <v>6</v>
      </c>
      <c r="H1314" s="1">
        <v>80</v>
      </c>
      <c r="I1314" s="1">
        <v>33.799999999999997</v>
      </c>
      <c r="J1314" s="1">
        <v>27</v>
      </c>
      <c r="K1314" s="3">
        <v>294</v>
      </c>
      <c r="L1314" s="2">
        <f>N1314/((1963.5)*(1-EXP(-(0.024337)*I1314))^(1.76926))</f>
        <v>0.44225617525157435</v>
      </c>
      <c r="N1314" s="1">
        <v>312</v>
      </c>
      <c r="O1314" s="1">
        <v>140.30000000000001</v>
      </c>
      <c r="Q1314" s="1">
        <v>11.231999999999999</v>
      </c>
      <c r="R1314" s="1">
        <v>6.24</v>
      </c>
      <c r="S1314" s="1">
        <v>33.384</v>
      </c>
      <c r="AJ1314" s="1" t="s">
        <v>406</v>
      </c>
      <c r="AK1314" s="19">
        <v>53</v>
      </c>
      <c r="AL1314" s="19">
        <v>42</v>
      </c>
      <c r="AN1314" s="3">
        <v>1989</v>
      </c>
      <c r="AQ1314">
        <v>80419</v>
      </c>
      <c r="AR1314" s="1" t="s">
        <v>317</v>
      </c>
    </row>
    <row r="1315" spans="1:44" x14ac:dyDescent="0.25">
      <c r="A1315" s="1">
        <v>2173</v>
      </c>
      <c r="B1315" s="1" t="s">
        <v>1233</v>
      </c>
      <c r="C1315" s="1">
        <v>101</v>
      </c>
      <c r="D1315" s="1" t="s">
        <v>5627</v>
      </c>
      <c r="F1315" s="33" t="s">
        <v>859</v>
      </c>
      <c r="G1315" s="1">
        <v>6</v>
      </c>
      <c r="H1315" s="1">
        <v>100</v>
      </c>
      <c r="I1315" s="1">
        <v>37.799999999999997</v>
      </c>
      <c r="J1315" s="1">
        <v>29.1</v>
      </c>
      <c r="K1315" s="3">
        <v>240</v>
      </c>
      <c r="L1315" s="2">
        <f>N1315/((1963.5)*(1-EXP(-(0.024337)*I1315))^(1.76926))</f>
        <v>0.41942957685472465</v>
      </c>
      <c r="N1315" s="1">
        <v>335</v>
      </c>
      <c r="O1315" s="1">
        <v>155.69999999999999</v>
      </c>
      <c r="Q1315" s="1">
        <v>11.39</v>
      </c>
      <c r="R1315" s="1">
        <v>6.03</v>
      </c>
      <c r="S1315" s="1">
        <v>36.18</v>
      </c>
      <c r="AJ1315" s="1" t="s">
        <v>406</v>
      </c>
      <c r="AK1315" s="19">
        <v>53</v>
      </c>
      <c r="AL1315" s="19">
        <v>42</v>
      </c>
      <c r="AN1315" s="3">
        <v>1989</v>
      </c>
      <c r="AQ1315">
        <v>80419</v>
      </c>
      <c r="AR1315" s="1" t="s">
        <v>317</v>
      </c>
    </row>
    <row r="1316" spans="1:44" x14ac:dyDescent="0.25">
      <c r="A1316" s="1">
        <v>2175</v>
      </c>
      <c r="B1316" s="1" t="s">
        <v>1233</v>
      </c>
      <c r="C1316" s="1">
        <v>101</v>
      </c>
      <c r="D1316" s="1" t="s">
        <v>5627</v>
      </c>
      <c r="F1316" s="33" t="s">
        <v>859</v>
      </c>
      <c r="G1316" s="1">
        <v>6</v>
      </c>
      <c r="H1316" s="1">
        <v>120</v>
      </c>
      <c r="I1316" s="1">
        <v>41.2</v>
      </c>
      <c r="J1316" s="1">
        <v>30.9</v>
      </c>
      <c r="K1316" s="3">
        <v>201</v>
      </c>
      <c r="L1316" s="2">
        <f>N1316/((1963.5)*(1-EXP(-(0.024337)*I1316))^(1.76926))</f>
        <v>0.40591614494477879</v>
      </c>
      <c r="N1316" s="1">
        <v>355</v>
      </c>
      <c r="O1316" s="1">
        <v>165.6</v>
      </c>
      <c r="Q1316" s="1">
        <v>11.005000000000001</v>
      </c>
      <c r="R1316" s="1">
        <v>5.3250000000000002</v>
      </c>
      <c r="S1316" s="1">
        <v>38.695</v>
      </c>
      <c r="AJ1316" s="1" t="s">
        <v>406</v>
      </c>
      <c r="AK1316" s="19">
        <v>53</v>
      </c>
      <c r="AL1316" s="19">
        <v>42</v>
      </c>
      <c r="AN1316" s="3">
        <v>1989</v>
      </c>
      <c r="AQ1316">
        <v>80419</v>
      </c>
      <c r="AR1316" s="1" t="s">
        <v>317</v>
      </c>
    </row>
    <row r="1317" spans="1:44" x14ac:dyDescent="0.25">
      <c r="A1317" s="1">
        <v>2177</v>
      </c>
      <c r="B1317" s="1" t="s">
        <v>1233</v>
      </c>
      <c r="C1317" s="1">
        <v>101</v>
      </c>
      <c r="D1317" s="1" t="s">
        <v>5627</v>
      </c>
      <c r="F1317" s="33" t="s">
        <v>859</v>
      </c>
      <c r="G1317" s="1">
        <v>6</v>
      </c>
      <c r="H1317" s="1">
        <v>20</v>
      </c>
      <c r="I1317" s="1">
        <v>9.5</v>
      </c>
      <c r="J1317" s="1">
        <v>9.1999999999999993</v>
      </c>
      <c r="K1317" s="3">
        <v>2758</v>
      </c>
      <c r="L1317" s="2">
        <f>N1317/((1963.5)*(1-EXP(-(0.024337)*I1317))^(1.76926))</f>
        <v>0.87204515104628422</v>
      </c>
      <c r="N1317" s="1">
        <v>105</v>
      </c>
      <c r="O1317" s="1">
        <v>35.200000000000003</v>
      </c>
      <c r="Q1317" s="1">
        <v>5.88</v>
      </c>
      <c r="R1317" s="1">
        <v>4.2</v>
      </c>
      <c r="S1317" s="1">
        <v>11.654999999999999</v>
      </c>
      <c r="AJ1317" s="1" t="s">
        <v>406</v>
      </c>
      <c r="AK1317" s="19">
        <v>53</v>
      </c>
      <c r="AL1317" s="19">
        <v>42</v>
      </c>
      <c r="AN1317" s="3">
        <v>1989</v>
      </c>
      <c r="AQ1317">
        <v>80419</v>
      </c>
      <c r="AR1317" s="1" t="s">
        <v>317</v>
      </c>
    </row>
    <row r="1318" spans="1:44" x14ac:dyDescent="0.25">
      <c r="A1318" s="1">
        <v>2178</v>
      </c>
      <c r="B1318" s="1" t="s">
        <v>1233</v>
      </c>
      <c r="C1318" s="1">
        <v>101</v>
      </c>
      <c r="D1318" s="1" t="s">
        <v>5627</v>
      </c>
      <c r="F1318" s="33" t="s">
        <v>859</v>
      </c>
      <c r="G1318" s="1">
        <v>6</v>
      </c>
      <c r="H1318" s="1">
        <v>30</v>
      </c>
      <c r="I1318" s="1">
        <v>13.8</v>
      </c>
      <c r="J1318" s="1">
        <v>13.3</v>
      </c>
      <c r="K1318" s="3">
        <v>1533</v>
      </c>
      <c r="L1318" s="2">
        <f>N1318/((1963.5)*(1-EXP(-(0.024337)*I1318))^(1.76926))</f>
        <v>0.73563436373128155</v>
      </c>
      <c r="N1318" s="1">
        <v>157</v>
      </c>
      <c r="O1318" s="1">
        <v>55.9</v>
      </c>
      <c r="Q1318" s="1">
        <v>7.85</v>
      </c>
      <c r="R1318" s="1">
        <v>5.024</v>
      </c>
      <c r="S1318" s="1">
        <v>17.27</v>
      </c>
      <c r="AJ1318" s="1" t="s">
        <v>406</v>
      </c>
      <c r="AK1318" s="19">
        <v>53</v>
      </c>
      <c r="AL1318" s="19">
        <v>42</v>
      </c>
      <c r="AN1318" s="3">
        <v>1989</v>
      </c>
      <c r="AQ1318">
        <v>80419</v>
      </c>
      <c r="AR1318" s="1" t="s">
        <v>317</v>
      </c>
    </row>
    <row r="1319" spans="1:44" x14ac:dyDescent="0.25">
      <c r="A1319" s="1">
        <v>2179</v>
      </c>
      <c r="B1319" s="1" t="s">
        <v>1233</v>
      </c>
      <c r="C1319" s="1">
        <v>101</v>
      </c>
      <c r="D1319" s="1" t="s">
        <v>5627</v>
      </c>
      <c r="F1319" s="33" t="s">
        <v>859</v>
      </c>
      <c r="G1319" s="1">
        <v>6</v>
      </c>
      <c r="H1319" s="1">
        <v>40</v>
      </c>
      <c r="I1319" s="1">
        <v>18</v>
      </c>
      <c r="J1319" s="1">
        <v>16.8</v>
      </c>
      <c r="K1319" s="3">
        <v>964</v>
      </c>
      <c r="L1319" s="2">
        <f>N1319/((1963.5)*(1-EXP(-(0.024337)*I1319))^(1.76926))</f>
        <v>0.63415928590515691</v>
      </c>
      <c r="N1319" s="1">
        <v>199</v>
      </c>
      <c r="O1319" s="1">
        <v>74.599999999999994</v>
      </c>
      <c r="Q1319" s="1">
        <v>8.9550000000000001</v>
      </c>
      <c r="R1319" s="1">
        <v>5.5720000000000001</v>
      </c>
      <c r="S1319" s="1">
        <v>21.492000000000001</v>
      </c>
      <c r="AJ1319" s="1" t="s">
        <v>406</v>
      </c>
      <c r="AK1319" s="19">
        <v>53</v>
      </c>
      <c r="AL1319" s="19">
        <v>42</v>
      </c>
      <c r="AN1319" s="3">
        <v>1989</v>
      </c>
      <c r="AQ1319">
        <v>80419</v>
      </c>
      <c r="AR1319" s="1" t="s">
        <v>317</v>
      </c>
    </row>
    <row r="1320" spans="1:44" x14ac:dyDescent="0.25">
      <c r="A1320" s="1">
        <v>2181</v>
      </c>
      <c r="B1320" s="1" t="s">
        <v>1233</v>
      </c>
      <c r="C1320" s="1">
        <v>101</v>
      </c>
      <c r="D1320" s="1" t="s">
        <v>5627</v>
      </c>
      <c r="F1320" s="33" t="s">
        <v>859</v>
      </c>
      <c r="G1320" s="1">
        <v>6</v>
      </c>
      <c r="H1320" s="1">
        <v>60</v>
      </c>
      <c r="I1320" s="1">
        <v>25.3</v>
      </c>
      <c r="J1320" s="1">
        <v>21.9</v>
      </c>
      <c r="K1320" s="3">
        <v>513</v>
      </c>
      <c r="L1320" s="2">
        <f>N1320/((1963.5)*(1-EXP(-(0.024337)*I1320))^(1.76926))</f>
        <v>0.5175907004112833</v>
      </c>
      <c r="N1320" s="1">
        <v>257</v>
      </c>
      <c r="O1320" s="1">
        <v>106.4</v>
      </c>
      <c r="Q1320" s="1">
        <v>9.766</v>
      </c>
      <c r="R1320" s="1">
        <v>5.9109999999999996</v>
      </c>
      <c r="S1320" s="1">
        <v>27.242000000000001</v>
      </c>
      <c r="AJ1320" s="1" t="s">
        <v>406</v>
      </c>
      <c r="AK1320" s="19">
        <v>53</v>
      </c>
      <c r="AL1320" s="19">
        <v>42</v>
      </c>
      <c r="AN1320" s="3">
        <v>1989</v>
      </c>
      <c r="AQ1320">
        <v>80419</v>
      </c>
      <c r="AR1320" s="1" t="s">
        <v>317</v>
      </c>
    </row>
    <row r="1321" spans="1:44" x14ac:dyDescent="0.25">
      <c r="A1321" s="1">
        <v>2183</v>
      </c>
      <c r="B1321" s="1" t="s">
        <v>1233</v>
      </c>
      <c r="C1321" s="1">
        <v>101</v>
      </c>
      <c r="D1321" s="1" t="s">
        <v>5627</v>
      </c>
      <c r="F1321" s="33" t="s">
        <v>859</v>
      </c>
      <c r="G1321" s="1">
        <v>6</v>
      </c>
      <c r="H1321" s="1">
        <v>80</v>
      </c>
      <c r="I1321" s="1">
        <v>30.7</v>
      </c>
      <c r="J1321" s="1">
        <v>25.2</v>
      </c>
      <c r="K1321" s="3">
        <v>354</v>
      </c>
      <c r="L1321" s="2">
        <f>N1321/((1963.5)*(1-EXP(-(0.024337)*I1321))^(1.76926))</f>
        <v>0.46459195560724847</v>
      </c>
      <c r="N1321" s="1">
        <v>293</v>
      </c>
      <c r="O1321" s="1">
        <v>131.5</v>
      </c>
      <c r="Q1321" s="1">
        <v>10.548</v>
      </c>
      <c r="R1321" s="1">
        <v>5.86</v>
      </c>
      <c r="S1321" s="1">
        <v>31.350999999999999</v>
      </c>
      <c r="AJ1321" s="1" t="s">
        <v>406</v>
      </c>
      <c r="AK1321" s="19">
        <v>53</v>
      </c>
      <c r="AL1321" s="19">
        <v>42</v>
      </c>
      <c r="AN1321" s="3">
        <v>1989</v>
      </c>
      <c r="AQ1321">
        <v>80419</v>
      </c>
      <c r="AR1321" s="1" t="s">
        <v>317</v>
      </c>
    </row>
    <row r="1322" spans="1:44" x14ac:dyDescent="0.25">
      <c r="A1322" s="1">
        <v>2185</v>
      </c>
      <c r="B1322" s="1" t="s">
        <v>1233</v>
      </c>
      <c r="C1322" s="1">
        <v>101</v>
      </c>
      <c r="D1322" s="1" t="s">
        <v>5627</v>
      </c>
      <c r="F1322" s="33" t="s">
        <v>859</v>
      </c>
      <c r="G1322" s="1">
        <v>6</v>
      </c>
      <c r="H1322" s="1">
        <v>100</v>
      </c>
      <c r="I1322" s="1">
        <v>34.5</v>
      </c>
      <c r="J1322" s="1">
        <v>27.4</v>
      </c>
      <c r="K1322" s="3">
        <v>283</v>
      </c>
      <c r="L1322" s="2">
        <f>N1322/((1963.5)*(1-EXP(-(0.024337)*I1322))^(1.76926))</f>
        <v>0.43901222059337219</v>
      </c>
      <c r="N1322" s="1">
        <v>317</v>
      </c>
      <c r="O1322" s="1">
        <v>147.19999999999999</v>
      </c>
      <c r="Q1322" s="1">
        <v>10.778</v>
      </c>
      <c r="R1322" s="1">
        <v>5.7060000000000004</v>
      </c>
      <c r="S1322" s="1">
        <v>34.235999999999997</v>
      </c>
      <c r="AJ1322" s="1" t="s">
        <v>406</v>
      </c>
      <c r="AK1322" s="19">
        <v>53</v>
      </c>
      <c r="AL1322" s="19">
        <v>42</v>
      </c>
      <c r="AN1322" s="3">
        <v>1989</v>
      </c>
      <c r="AQ1322">
        <v>80419</v>
      </c>
      <c r="AR1322" s="1" t="s">
        <v>317</v>
      </c>
    </row>
    <row r="1323" spans="1:44" x14ac:dyDescent="0.25">
      <c r="A1323" s="1">
        <v>2187</v>
      </c>
      <c r="B1323" s="1" t="s">
        <v>1233</v>
      </c>
      <c r="C1323" s="1">
        <v>101</v>
      </c>
      <c r="D1323" s="1" t="s">
        <v>5627</v>
      </c>
      <c r="F1323" s="33" t="s">
        <v>859</v>
      </c>
      <c r="G1323" s="1">
        <v>6</v>
      </c>
      <c r="H1323" s="1">
        <v>120</v>
      </c>
      <c r="I1323" s="1">
        <v>37.700000000000003</v>
      </c>
      <c r="J1323" s="1">
        <v>29.1</v>
      </c>
      <c r="K1323" s="3">
        <v>238</v>
      </c>
      <c r="L1323" s="2">
        <f>N1323/((1963.5)*(1-EXP(-(0.024337)*I1323))^(1.76926))</f>
        <v>0.42063042936013911</v>
      </c>
      <c r="N1323" s="1">
        <v>335</v>
      </c>
      <c r="O1323" s="1">
        <v>156.4</v>
      </c>
      <c r="Q1323" s="1">
        <v>10.385</v>
      </c>
      <c r="R1323" s="1">
        <v>5.0250000000000004</v>
      </c>
      <c r="S1323" s="1">
        <v>36.515000000000001</v>
      </c>
      <c r="AJ1323" s="1" t="s">
        <v>406</v>
      </c>
      <c r="AK1323" s="19">
        <v>53</v>
      </c>
      <c r="AL1323" s="19">
        <v>42</v>
      </c>
      <c r="AN1323" s="3">
        <v>1989</v>
      </c>
      <c r="AQ1323">
        <v>80419</v>
      </c>
      <c r="AR1323" s="1" t="s">
        <v>317</v>
      </c>
    </row>
    <row r="1324" spans="1:44" x14ac:dyDescent="0.25">
      <c r="A1324" s="1">
        <v>2188</v>
      </c>
      <c r="B1324" s="1" t="s">
        <v>5283</v>
      </c>
      <c r="C1324" s="1">
        <v>110</v>
      </c>
      <c r="D1324" s="1" t="s">
        <v>5743</v>
      </c>
      <c r="F1324" s="1" t="s">
        <v>445</v>
      </c>
      <c r="G1324" s="1">
        <v>7</v>
      </c>
      <c r="H1324" s="1">
        <v>10</v>
      </c>
      <c r="I1324" s="1">
        <v>3.1</v>
      </c>
      <c r="J1324" s="1">
        <v>3.7</v>
      </c>
      <c r="K1324" s="3">
        <v>41190</v>
      </c>
      <c r="L1324" s="2">
        <f>N1324/((1824.17)*(1-EXP(-(0.023514)*I1324))^(1.69151))</f>
        <v>1.3203355890288095</v>
      </c>
      <c r="N1324" s="1">
        <v>27</v>
      </c>
      <c r="O1324" s="1">
        <v>8.3000000000000007</v>
      </c>
      <c r="Q1324" s="1">
        <v>2.0790000000000002</v>
      </c>
      <c r="R1324" s="1">
        <v>1.458</v>
      </c>
      <c r="S1324" s="1">
        <v>3.105</v>
      </c>
      <c r="AJ1324" s="1" t="s">
        <v>406</v>
      </c>
      <c r="AK1324" s="19">
        <v>53</v>
      </c>
      <c r="AL1324" s="19">
        <v>42</v>
      </c>
      <c r="AN1324" s="3">
        <v>1989</v>
      </c>
      <c r="AQ1324">
        <v>80419</v>
      </c>
      <c r="AR1324" s="1" t="s">
        <v>4812</v>
      </c>
    </row>
    <row r="1325" spans="1:44" x14ac:dyDescent="0.25">
      <c r="A1325" s="1">
        <v>2189</v>
      </c>
      <c r="B1325" s="1" t="s">
        <v>1233</v>
      </c>
      <c r="C1325" s="1">
        <v>101</v>
      </c>
      <c r="D1325" s="1" t="s">
        <v>5627</v>
      </c>
      <c r="F1325" s="33" t="s">
        <v>859</v>
      </c>
      <c r="G1325" s="1">
        <v>6</v>
      </c>
      <c r="H1325" s="1">
        <v>20</v>
      </c>
      <c r="I1325" s="1">
        <v>8.4</v>
      </c>
      <c r="J1325" s="1">
        <v>8</v>
      </c>
      <c r="K1325" s="3">
        <v>3218</v>
      </c>
      <c r="L1325" s="2">
        <f>N1325/((1963.5)*(1-EXP(-(0.024337)*I1325))^(1.76926))</f>
        <v>0.88813152493474123</v>
      </c>
      <c r="N1325" s="1">
        <v>88</v>
      </c>
      <c r="O1325" s="1">
        <v>29.6</v>
      </c>
      <c r="Q1325" s="1">
        <v>4.9279999999999999</v>
      </c>
      <c r="R1325" s="1">
        <v>3.52</v>
      </c>
      <c r="S1325" s="1">
        <v>9.8559999999999999</v>
      </c>
      <c r="AJ1325" s="1" t="s">
        <v>406</v>
      </c>
      <c r="AK1325" s="19">
        <v>53</v>
      </c>
      <c r="AL1325" s="19">
        <v>42</v>
      </c>
      <c r="AN1325" s="3">
        <v>1989</v>
      </c>
      <c r="AQ1325">
        <v>80419</v>
      </c>
      <c r="AR1325" s="1" t="s">
        <v>317</v>
      </c>
    </row>
    <row r="1326" spans="1:44" x14ac:dyDescent="0.25">
      <c r="A1326" s="1">
        <v>2190</v>
      </c>
      <c r="B1326" s="1" t="s">
        <v>1233</v>
      </c>
      <c r="C1326" s="1">
        <v>101</v>
      </c>
      <c r="D1326" s="1" t="s">
        <v>5627</v>
      </c>
      <c r="F1326" s="33" t="s">
        <v>859</v>
      </c>
      <c r="G1326" s="1">
        <v>6</v>
      </c>
      <c r="H1326" s="1">
        <v>30</v>
      </c>
      <c r="I1326" s="1">
        <v>12</v>
      </c>
      <c r="J1326" s="1">
        <v>11.7</v>
      </c>
      <c r="K1326" s="3">
        <v>1931</v>
      </c>
      <c r="L1326" s="2">
        <f>N1326/((1963.5)*(1-EXP(-(0.024337)*I1326))^(1.76926))</f>
        <v>0.79235956403415952</v>
      </c>
      <c r="N1326" s="1">
        <v>137</v>
      </c>
      <c r="O1326" s="1">
        <v>48.7</v>
      </c>
      <c r="Q1326" s="1">
        <v>6.85</v>
      </c>
      <c r="R1326" s="1">
        <v>4.3840000000000003</v>
      </c>
      <c r="S1326" s="1">
        <v>15.07</v>
      </c>
      <c r="AJ1326" s="1" t="s">
        <v>406</v>
      </c>
      <c r="AK1326" s="19">
        <v>53</v>
      </c>
      <c r="AL1326" s="19">
        <v>42</v>
      </c>
      <c r="AN1326" s="3">
        <v>1989</v>
      </c>
      <c r="AQ1326">
        <v>80419</v>
      </c>
      <c r="AR1326" s="1" t="s">
        <v>317</v>
      </c>
    </row>
    <row r="1327" spans="1:44" x14ac:dyDescent="0.25">
      <c r="A1327" s="1">
        <v>2191</v>
      </c>
      <c r="B1327" s="1" t="s">
        <v>1233</v>
      </c>
      <c r="C1327" s="1">
        <v>101</v>
      </c>
      <c r="D1327" s="1" t="s">
        <v>5627</v>
      </c>
      <c r="F1327" s="33" t="s">
        <v>859</v>
      </c>
      <c r="G1327" s="1">
        <v>6</v>
      </c>
      <c r="H1327" s="1">
        <v>40</v>
      </c>
      <c r="I1327" s="1">
        <v>15.6</v>
      </c>
      <c r="J1327" s="1">
        <v>14.9</v>
      </c>
      <c r="K1327" s="3">
        <v>1244</v>
      </c>
      <c r="L1327" s="2">
        <f>N1327/((1963.5)*(1-EXP(-(0.024337)*I1327))^(1.76926))</f>
        <v>0.69240335143788534</v>
      </c>
      <c r="N1327" s="1">
        <v>177</v>
      </c>
      <c r="O1327" s="1">
        <v>66.2</v>
      </c>
      <c r="Q1327" s="1">
        <v>7.9649999999999999</v>
      </c>
      <c r="R1327" s="1">
        <v>4.9560000000000004</v>
      </c>
      <c r="S1327" s="1">
        <v>19.116</v>
      </c>
      <c r="AJ1327" s="1" t="s">
        <v>406</v>
      </c>
      <c r="AK1327" s="19">
        <v>53</v>
      </c>
      <c r="AL1327" s="19">
        <v>42</v>
      </c>
      <c r="AN1327" s="3">
        <v>1989</v>
      </c>
      <c r="AQ1327">
        <v>80419</v>
      </c>
      <c r="AR1327" s="1" t="s">
        <v>317</v>
      </c>
    </row>
    <row r="1328" spans="1:44" x14ac:dyDescent="0.25">
      <c r="A1328" s="1">
        <v>2193</v>
      </c>
      <c r="B1328" s="1" t="s">
        <v>1233</v>
      </c>
      <c r="C1328" s="1">
        <v>101</v>
      </c>
      <c r="D1328" s="1" t="s">
        <v>5627</v>
      </c>
      <c r="F1328" s="33" t="s">
        <v>859</v>
      </c>
      <c r="G1328" s="1">
        <v>6</v>
      </c>
      <c r="H1328" s="1">
        <v>60</v>
      </c>
      <c r="I1328" s="1">
        <v>22.3</v>
      </c>
      <c r="J1328" s="1">
        <v>19.899999999999999</v>
      </c>
      <c r="K1328" s="3">
        <v>650</v>
      </c>
      <c r="L1328" s="2">
        <f>N1328/((1963.5)*(1-EXP(-(0.024337)*I1328))^(1.76926))</f>
        <v>0.55814501377420112</v>
      </c>
      <c r="N1328" s="1">
        <v>235</v>
      </c>
      <c r="O1328" s="1">
        <v>97.2</v>
      </c>
      <c r="Q1328" s="1">
        <v>9.1649999999999991</v>
      </c>
      <c r="R1328" s="1">
        <v>5.64</v>
      </c>
      <c r="S1328" s="1">
        <v>24.91</v>
      </c>
      <c r="AJ1328" s="1" t="s">
        <v>406</v>
      </c>
      <c r="AK1328" s="19">
        <v>53</v>
      </c>
      <c r="AL1328" s="19">
        <v>42</v>
      </c>
      <c r="AN1328" s="3">
        <v>1989</v>
      </c>
      <c r="AQ1328">
        <v>80419</v>
      </c>
      <c r="AR1328" s="1" t="s">
        <v>317</v>
      </c>
    </row>
    <row r="1329" spans="1:44" x14ac:dyDescent="0.25">
      <c r="A1329" s="1">
        <v>2195</v>
      </c>
      <c r="B1329" s="1" t="s">
        <v>1233</v>
      </c>
      <c r="C1329" s="1">
        <v>101</v>
      </c>
      <c r="D1329" s="1" t="s">
        <v>5627</v>
      </c>
      <c r="F1329" s="33" t="s">
        <v>859</v>
      </c>
      <c r="G1329" s="1">
        <v>7</v>
      </c>
      <c r="H1329" s="1">
        <v>80</v>
      </c>
      <c r="I1329" s="1">
        <v>27.7</v>
      </c>
      <c r="J1329" s="1">
        <v>23.4</v>
      </c>
      <c r="K1329" s="3">
        <v>432</v>
      </c>
      <c r="L1329" s="2">
        <f>N1329/((1824.17)*(1-EXP(-(0.023514)*I1329))^(1.69151))</f>
        <v>0.5223175291419998</v>
      </c>
      <c r="N1329" s="1">
        <v>274</v>
      </c>
      <c r="O1329" s="1">
        <v>122.8</v>
      </c>
      <c r="Q1329" s="1">
        <v>9.8640000000000008</v>
      </c>
      <c r="R1329" s="1">
        <v>5.48</v>
      </c>
      <c r="S1329" s="1">
        <v>29.318000000000001</v>
      </c>
      <c r="AJ1329" s="1" t="s">
        <v>406</v>
      </c>
      <c r="AK1329" s="19">
        <v>53</v>
      </c>
      <c r="AL1329" s="19">
        <v>42</v>
      </c>
      <c r="AN1329" s="3">
        <v>1989</v>
      </c>
      <c r="AQ1329">
        <v>80419</v>
      </c>
      <c r="AR1329" s="1" t="s">
        <v>317</v>
      </c>
    </row>
    <row r="1330" spans="1:44" x14ac:dyDescent="0.25">
      <c r="A1330" s="1">
        <v>2197</v>
      </c>
      <c r="B1330" s="1" t="s">
        <v>1233</v>
      </c>
      <c r="C1330" s="1">
        <v>101</v>
      </c>
      <c r="D1330" s="1" t="s">
        <v>5627</v>
      </c>
      <c r="F1330" s="33" t="s">
        <v>859</v>
      </c>
      <c r="G1330" s="1">
        <v>7</v>
      </c>
      <c r="H1330" s="1">
        <v>100</v>
      </c>
      <c r="I1330" s="1">
        <v>31.7</v>
      </c>
      <c r="J1330" s="1">
        <v>25.8</v>
      </c>
      <c r="K1330" s="3">
        <v>333</v>
      </c>
      <c r="L1330" s="2">
        <f>N1330/((1824.17)*(1-EXP(-(0.023514)*I1330))^(1.69151))</f>
        <v>0.48840064556529461</v>
      </c>
      <c r="N1330" s="1">
        <v>300</v>
      </c>
      <c r="O1330" s="1">
        <v>139.19999999999999</v>
      </c>
      <c r="Q1330" s="1">
        <v>10.199999999999999</v>
      </c>
      <c r="R1330" s="1">
        <v>5.4</v>
      </c>
      <c r="S1330" s="1">
        <v>32.700000000000003</v>
      </c>
      <c r="AJ1330" s="1" t="s">
        <v>406</v>
      </c>
      <c r="AK1330" s="19">
        <v>53</v>
      </c>
      <c r="AL1330" s="19">
        <v>42</v>
      </c>
      <c r="AN1330" s="3">
        <v>1989</v>
      </c>
      <c r="AQ1330">
        <v>80419</v>
      </c>
      <c r="AR1330" s="1" t="s">
        <v>317</v>
      </c>
    </row>
    <row r="1331" spans="1:44" x14ac:dyDescent="0.25">
      <c r="A1331" s="1">
        <v>2199</v>
      </c>
      <c r="B1331" s="1" t="s">
        <v>1233</v>
      </c>
      <c r="C1331" s="1">
        <v>101</v>
      </c>
      <c r="D1331" s="1" t="s">
        <v>5627</v>
      </c>
      <c r="F1331" s="33" t="s">
        <v>859</v>
      </c>
      <c r="G1331" s="1">
        <v>7</v>
      </c>
      <c r="H1331" s="1">
        <v>120</v>
      </c>
      <c r="I1331" s="1">
        <v>34.200000000000003</v>
      </c>
      <c r="J1331" s="1">
        <v>27.2</v>
      </c>
      <c r="K1331" s="3">
        <v>288</v>
      </c>
      <c r="L1331" s="2">
        <f>N1331/((1824.17)*(1-EXP(-(0.023514)*I1331))^(1.69151))</f>
        <v>0.47101337087626466</v>
      </c>
      <c r="N1331" s="1">
        <v>315</v>
      </c>
      <c r="O1331" s="1">
        <v>146.9</v>
      </c>
      <c r="Q1331" s="1">
        <v>9.7650000000000006</v>
      </c>
      <c r="R1331" s="1">
        <v>4.7249999999999996</v>
      </c>
      <c r="S1331" s="1">
        <v>34.335000000000001</v>
      </c>
      <c r="AJ1331" s="1" t="s">
        <v>406</v>
      </c>
      <c r="AK1331" s="19">
        <v>53</v>
      </c>
      <c r="AL1331" s="19">
        <v>42</v>
      </c>
      <c r="AN1331" s="3">
        <v>1989</v>
      </c>
      <c r="AQ1331">
        <v>80419</v>
      </c>
      <c r="AR1331" s="1" t="s">
        <v>317</v>
      </c>
    </row>
    <row r="1332" spans="1:44" x14ac:dyDescent="0.25">
      <c r="A1332" s="1">
        <v>2200</v>
      </c>
      <c r="B1332" s="1" t="s">
        <v>1233</v>
      </c>
      <c r="C1332" s="1">
        <v>101</v>
      </c>
      <c r="D1332" s="1" t="s">
        <v>5627</v>
      </c>
      <c r="F1332" s="33" t="s">
        <v>859</v>
      </c>
      <c r="G1332" s="1">
        <v>7</v>
      </c>
      <c r="H1332" s="1">
        <v>10</v>
      </c>
      <c r="I1332" s="1">
        <v>4.7</v>
      </c>
      <c r="J1332" s="1">
        <v>3.2</v>
      </c>
      <c r="K1332" s="3">
        <v>3275</v>
      </c>
      <c r="L1332" s="2">
        <f>N1332/((1824.17)*(1-EXP(-(0.023514)*I1332))^(1.69151))</f>
        <v>0.44924559025684629</v>
      </c>
      <c r="N1332" s="1">
        <v>18</v>
      </c>
      <c r="O1332" s="1">
        <v>5.8</v>
      </c>
      <c r="Q1332" s="1">
        <v>1.494</v>
      </c>
      <c r="R1332" s="1">
        <v>1.0980000000000001</v>
      </c>
      <c r="S1332" s="1">
        <v>2.1059999999999999</v>
      </c>
      <c r="AJ1332" s="1" t="s">
        <v>406</v>
      </c>
      <c r="AK1332" s="19">
        <v>53</v>
      </c>
      <c r="AL1332" s="19">
        <v>42</v>
      </c>
      <c r="AN1332" s="3">
        <v>1989</v>
      </c>
      <c r="AQ1332">
        <v>80419</v>
      </c>
      <c r="AR1332" s="1" t="s">
        <v>317</v>
      </c>
    </row>
    <row r="1333" spans="1:44" x14ac:dyDescent="0.25">
      <c r="A1333" s="1">
        <v>2201</v>
      </c>
      <c r="B1333" s="1" t="s">
        <v>1233</v>
      </c>
      <c r="C1333" s="1">
        <v>101</v>
      </c>
      <c r="D1333" s="1" t="s">
        <v>5627</v>
      </c>
      <c r="F1333" s="33" t="s">
        <v>859</v>
      </c>
      <c r="G1333" s="1">
        <v>7</v>
      </c>
      <c r="H1333" s="1">
        <v>20</v>
      </c>
      <c r="I1333" s="1">
        <v>7.3</v>
      </c>
      <c r="J1333" s="1">
        <v>6.7</v>
      </c>
      <c r="K1333" s="3">
        <v>3737</v>
      </c>
      <c r="L1333" s="2">
        <f>N1333/((1824.17)*(1-EXP(-(0.023514)*I1333))^(1.69151))</f>
        <v>0.87252589072972841</v>
      </c>
      <c r="N1333" s="1">
        <v>70</v>
      </c>
      <c r="O1333" s="1">
        <v>23.6</v>
      </c>
      <c r="Q1333" s="1">
        <v>4.97</v>
      </c>
      <c r="R1333" s="1">
        <v>3.22</v>
      </c>
      <c r="S1333" s="1">
        <v>7.91</v>
      </c>
      <c r="AJ1333" s="1" t="s">
        <v>406</v>
      </c>
      <c r="AK1333" s="19">
        <v>53</v>
      </c>
      <c r="AL1333" s="19">
        <v>42</v>
      </c>
      <c r="AN1333" s="3">
        <v>1989</v>
      </c>
      <c r="AQ1333">
        <v>80419</v>
      </c>
      <c r="AR1333" s="1" t="s">
        <v>317</v>
      </c>
    </row>
    <row r="1334" spans="1:44" x14ac:dyDescent="0.25">
      <c r="A1334" s="1">
        <v>2202</v>
      </c>
      <c r="B1334" s="1" t="s">
        <v>1233</v>
      </c>
      <c r="C1334" s="1">
        <v>101</v>
      </c>
      <c r="D1334" s="1" t="s">
        <v>5627</v>
      </c>
      <c r="F1334" s="1" t="s">
        <v>445</v>
      </c>
      <c r="G1334" s="1">
        <v>7</v>
      </c>
      <c r="H1334" s="1">
        <v>30</v>
      </c>
      <c r="I1334" s="1">
        <v>10.3</v>
      </c>
      <c r="J1334" s="1">
        <v>10</v>
      </c>
      <c r="K1334" s="3">
        <v>4930</v>
      </c>
      <c r="L1334" s="2">
        <f>N1334/((1824.17)*(1-EXP(-(0.023514)*I1334))^(1.69151))</f>
        <v>0.84818522840358734</v>
      </c>
      <c r="N1334" s="1">
        <v>115</v>
      </c>
      <c r="O1334" s="1">
        <v>40.9</v>
      </c>
      <c r="Q1334" s="1">
        <v>7.7050000000000001</v>
      </c>
      <c r="R1334" s="1">
        <v>4.7149999999999999</v>
      </c>
      <c r="S1334" s="1">
        <v>12.65</v>
      </c>
      <c r="AJ1334" s="1" t="s">
        <v>406</v>
      </c>
      <c r="AK1334" s="19">
        <v>53</v>
      </c>
      <c r="AL1334" s="19">
        <v>42</v>
      </c>
      <c r="AN1334" s="3">
        <v>1989</v>
      </c>
      <c r="AQ1334">
        <v>80419</v>
      </c>
      <c r="AR1334" s="1" t="s">
        <v>317</v>
      </c>
    </row>
    <row r="1335" spans="1:44" x14ac:dyDescent="0.25">
      <c r="A1335" s="1">
        <v>2203</v>
      </c>
      <c r="B1335" s="1" t="s">
        <v>1233</v>
      </c>
      <c r="C1335" s="1">
        <v>101</v>
      </c>
      <c r="D1335" s="1" t="s">
        <v>5627</v>
      </c>
      <c r="F1335" s="33" t="s">
        <v>859</v>
      </c>
      <c r="G1335" s="1">
        <v>7</v>
      </c>
      <c r="H1335" s="1">
        <v>40</v>
      </c>
      <c r="I1335" s="1">
        <v>13.3</v>
      </c>
      <c r="J1335" s="1">
        <v>12.9</v>
      </c>
      <c r="K1335" s="3">
        <v>1635</v>
      </c>
      <c r="L1335" s="2">
        <f>N1335/((1824.17)*(1-EXP(-(0.023514)*I1335))^(1.69151))</f>
        <v>0.77013764922054961</v>
      </c>
      <c r="N1335" s="1">
        <v>152</v>
      </c>
      <c r="O1335" s="1">
        <v>57</v>
      </c>
      <c r="Q1335" s="1">
        <v>9.2720000000000002</v>
      </c>
      <c r="R1335" s="1">
        <v>5.6239999999999997</v>
      </c>
      <c r="S1335" s="1">
        <v>16.416</v>
      </c>
      <c r="AJ1335" s="1" t="s">
        <v>406</v>
      </c>
      <c r="AK1335" s="19">
        <v>53</v>
      </c>
      <c r="AL1335" s="19">
        <v>42</v>
      </c>
      <c r="AN1335" s="3">
        <v>1989</v>
      </c>
      <c r="AQ1335">
        <v>80419</v>
      </c>
      <c r="AR1335" s="1" t="s">
        <v>317</v>
      </c>
    </row>
    <row r="1336" spans="1:44" x14ac:dyDescent="0.25">
      <c r="A1336" s="1">
        <v>2204</v>
      </c>
      <c r="B1336" s="1" t="s">
        <v>1233</v>
      </c>
      <c r="C1336" s="1">
        <v>101</v>
      </c>
      <c r="D1336" s="1" t="s">
        <v>5627</v>
      </c>
      <c r="F1336" s="33" t="s">
        <v>859</v>
      </c>
      <c r="G1336" s="1">
        <v>7</v>
      </c>
      <c r="H1336" s="1">
        <v>50</v>
      </c>
      <c r="I1336" s="1">
        <v>16.399999999999999</v>
      </c>
      <c r="J1336" s="1">
        <v>15.5</v>
      </c>
      <c r="K1336" s="3">
        <v>1138</v>
      </c>
      <c r="L1336" s="2">
        <f>N1336/((1824.17)*(1-EXP(-(0.023514)*I1336))^(1.69151))</f>
        <v>0.69318252454760265</v>
      </c>
      <c r="N1336" s="1">
        <v>184</v>
      </c>
      <c r="O1336" s="1">
        <v>72.7</v>
      </c>
      <c r="Q1336" s="1">
        <v>10.304</v>
      </c>
      <c r="R1336" s="1">
        <v>6.2560000000000002</v>
      </c>
      <c r="S1336" s="1">
        <v>19.687999999999999</v>
      </c>
      <c r="AJ1336" s="1" t="s">
        <v>406</v>
      </c>
      <c r="AK1336" s="19">
        <v>53</v>
      </c>
      <c r="AL1336" s="19">
        <v>42</v>
      </c>
      <c r="AN1336" s="3">
        <v>1989</v>
      </c>
      <c r="AQ1336">
        <v>80419</v>
      </c>
      <c r="AR1336" s="1" t="s">
        <v>317</v>
      </c>
    </row>
    <row r="1337" spans="1:44" x14ac:dyDescent="0.25">
      <c r="A1337" s="1">
        <v>2205</v>
      </c>
      <c r="B1337" s="1" t="s">
        <v>1233</v>
      </c>
      <c r="C1337" s="1">
        <v>101</v>
      </c>
      <c r="D1337" s="1" t="s">
        <v>5627</v>
      </c>
      <c r="F1337" s="33" t="s">
        <v>859</v>
      </c>
      <c r="G1337" s="1">
        <v>7</v>
      </c>
      <c r="H1337" s="1">
        <v>60</v>
      </c>
      <c r="I1337" s="1">
        <v>19.2</v>
      </c>
      <c r="J1337" s="1">
        <v>17.7</v>
      </c>
      <c r="K1337" s="3">
        <v>814</v>
      </c>
      <c r="L1337" s="2">
        <f>N1337/((1824.17)*(1-EXP(-(0.023514)*I1337))^(1.69151))</f>
        <v>0.63819570090407851</v>
      </c>
      <c r="N1337" s="1">
        <v>210</v>
      </c>
      <c r="O1337" s="1">
        <v>86.9</v>
      </c>
      <c r="Q1337" s="1">
        <v>11.13</v>
      </c>
      <c r="R1337" s="1">
        <v>6.51</v>
      </c>
      <c r="S1337" s="1">
        <v>22.26</v>
      </c>
      <c r="AJ1337" s="1" t="s">
        <v>406</v>
      </c>
      <c r="AK1337" s="19">
        <v>53</v>
      </c>
      <c r="AL1337" s="19">
        <v>42</v>
      </c>
      <c r="AN1337" s="3">
        <v>1989</v>
      </c>
      <c r="AQ1337">
        <v>80419</v>
      </c>
      <c r="AR1337" s="1" t="s">
        <v>317</v>
      </c>
    </row>
    <row r="1338" spans="1:44" x14ac:dyDescent="0.25">
      <c r="A1338" s="1">
        <v>2207</v>
      </c>
      <c r="B1338" s="1" t="s">
        <v>1233</v>
      </c>
      <c r="C1338" s="1">
        <v>101</v>
      </c>
      <c r="D1338" s="1" t="s">
        <v>5627</v>
      </c>
      <c r="F1338" s="33" t="s">
        <v>859</v>
      </c>
      <c r="G1338" s="1">
        <v>7</v>
      </c>
      <c r="H1338" s="1">
        <v>80</v>
      </c>
      <c r="I1338" s="1">
        <v>24.4</v>
      </c>
      <c r="J1338" s="1">
        <v>21.3</v>
      </c>
      <c r="K1338" s="3">
        <v>549</v>
      </c>
      <c r="L1338" s="2">
        <f>N1338/((1824.17)*(1-EXP(-(0.023514)*I1338))^(1.69151))</f>
        <v>0.55680003202978368</v>
      </c>
      <c r="N1338" s="1">
        <v>250</v>
      </c>
      <c r="O1338" s="1">
        <v>112.5</v>
      </c>
      <c r="Q1338" s="1">
        <v>12</v>
      </c>
      <c r="R1338" s="1">
        <v>6.75</v>
      </c>
      <c r="S1338" s="1">
        <v>26.75</v>
      </c>
      <c r="AJ1338" s="1" t="s">
        <v>406</v>
      </c>
      <c r="AK1338" s="19">
        <v>53</v>
      </c>
      <c r="AL1338" s="19">
        <v>42</v>
      </c>
      <c r="AN1338" s="3">
        <v>1989</v>
      </c>
      <c r="AQ1338">
        <v>80419</v>
      </c>
      <c r="AR1338" s="1" t="s">
        <v>317</v>
      </c>
    </row>
    <row r="1339" spans="1:44" x14ac:dyDescent="0.25">
      <c r="A1339" s="1">
        <v>2209</v>
      </c>
      <c r="B1339" s="1" t="s">
        <v>1233</v>
      </c>
      <c r="C1339" s="1">
        <v>101</v>
      </c>
      <c r="D1339" s="1" t="s">
        <v>5627</v>
      </c>
      <c r="F1339" s="33" t="s">
        <v>859</v>
      </c>
      <c r="G1339" s="1">
        <v>7</v>
      </c>
      <c r="H1339" s="1">
        <v>100</v>
      </c>
      <c r="I1339" s="1">
        <v>27.8</v>
      </c>
      <c r="J1339" s="1">
        <v>23.6</v>
      </c>
      <c r="K1339" s="3">
        <v>429</v>
      </c>
      <c r="L1339" s="2">
        <f>N1339/((1824.17)*(1-EXP(-(0.023514)*I1339))^(1.69151))</f>
        <v>0.52386125497904834</v>
      </c>
      <c r="N1339" s="1">
        <v>276</v>
      </c>
      <c r="O1339" s="1">
        <v>128.19999999999999</v>
      </c>
      <c r="Q1339" s="1">
        <v>12.144</v>
      </c>
      <c r="R1339" s="1">
        <v>6.3479999999999999</v>
      </c>
      <c r="S1339" s="1">
        <v>29.808</v>
      </c>
      <c r="AJ1339" s="1" t="s">
        <v>406</v>
      </c>
      <c r="AK1339" s="19">
        <v>53</v>
      </c>
      <c r="AL1339" s="19">
        <v>42</v>
      </c>
      <c r="AN1339" s="3">
        <v>1989</v>
      </c>
      <c r="AQ1339">
        <v>80419</v>
      </c>
      <c r="AR1339" s="1" t="s">
        <v>317</v>
      </c>
    </row>
    <row r="1340" spans="1:44" x14ac:dyDescent="0.25">
      <c r="A1340" s="1">
        <v>2211</v>
      </c>
      <c r="B1340" s="1" t="s">
        <v>1233</v>
      </c>
      <c r="C1340" s="1">
        <v>101</v>
      </c>
      <c r="D1340" s="1" t="s">
        <v>5627</v>
      </c>
      <c r="F1340" s="33" t="s">
        <v>859</v>
      </c>
      <c r="G1340" s="1">
        <v>8</v>
      </c>
      <c r="H1340" s="1">
        <v>120</v>
      </c>
      <c r="I1340" s="1">
        <v>30</v>
      </c>
      <c r="J1340" s="1">
        <v>24.8</v>
      </c>
      <c r="K1340" s="3">
        <v>370</v>
      </c>
      <c r="L1340" s="2">
        <f>N1340/((1668.67)*(1-EXP(-(0.022864)*I1340))^(1.61028))</f>
        <v>0.53500887386843166</v>
      </c>
      <c r="N1340" s="1">
        <v>289</v>
      </c>
      <c r="O1340" s="1">
        <v>134.80000000000001</v>
      </c>
      <c r="Q1340" s="1">
        <v>11.271000000000001</v>
      </c>
      <c r="R1340" s="1">
        <v>5.4909999999999997</v>
      </c>
      <c r="S1340" s="1">
        <v>31.501000000000001</v>
      </c>
      <c r="AJ1340" s="1" t="s">
        <v>406</v>
      </c>
      <c r="AK1340" s="19">
        <v>53</v>
      </c>
      <c r="AL1340" s="19">
        <v>42</v>
      </c>
      <c r="AN1340" s="3">
        <v>1989</v>
      </c>
      <c r="AQ1340">
        <v>80419</v>
      </c>
      <c r="AR1340" s="1" t="s">
        <v>317</v>
      </c>
    </row>
    <row r="1341" spans="1:44" x14ac:dyDescent="0.25">
      <c r="A1341" s="1">
        <v>2213</v>
      </c>
      <c r="B1341" s="1" t="s">
        <v>1233</v>
      </c>
      <c r="C1341" s="1">
        <v>101</v>
      </c>
      <c r="D1341" s="1" t="s">
        <v>5627</v>
      </c>
      <c r="F1341" s="33" t="s">
        <v>859</v>
      </c>
      <c r="G1341" s="1">
        <v>8</v>
      </c>
      <c r="H1341" s="1">
        <v>20</v>
      </c>
      <c r="I1341" s="1">
        <v>6.4</v>
      </c>
      <c r="J1341" s="1">
        <v>5.6</v>
      </c>
      <c r="K1341" s="3">
        <v>4130</v>
      </c>
      <c r="L1341" s="2">
        <f>N1341/((1668.67)*(1-EXP(-(0.022864)*I1341))^(1.61028))</f>
        <v>0.80281434708767685</v>
      </c>
      <c r="N1341" s="1">
        <v>54</v>
      </c>
      <c r="O1341" s="1">
        <v>18.2</v>
      </c>
      <c r="Q1341" s="1">
        <v>3.8879999999999999</v>
      </c>
      <c r="R1341" s="1">
        <v>2.484</v>
      </c>
      <c r="S1341" s="1">
        <v>6.1020000000000003</v>
      </c>
      <c r="AJ1341" s="1" t="s">
        <v>406</v>
      </c>
      <c r="AK1341" s="19">
        <v>53</v>
      </c>
      <c r="AL1341" s="19">
        <v>42</v>
      </c>
      <c r="AN1341" s="3">
        <v>1989</v>
      </c>
      <c r="AQ1341">
        <v>80419</v>
      </c>
      <c r="AR1341" s="1" t="s">
        <v>317</v>
      </c>
    </row>
    <row r="1342" spans="1:44" x14ac:dyDescent="0.25">
      <c r="A1342" s="1">
        <v>2214</v>
      </c>
      <c r="B1342" s="1" t="s">
        <v>1233</v>
      </c>
      <c r="C1342" s="1">
        <v>101</v>
      </c>
      <c r="D1342" s="1" t="s">
        <v>5627</v>
      </c>
      <c r="F1342" s="33" t="s">
        <v>859</v>
      </c>
      <c r="G1342" s="1">
        <v>8</v>
      </c>
      <c r="H1342" s="1">
        <v>30</v>
      </c>
      <c r="I1342" s="1">
        <v>8.6999999999999993</v>
      </c>
      <c r="J1342" s="1">
        <v>8.3000000000000007</v>
      </c>
      <c r="K1342" s="3">
        <v>3072</v>
      </c>
      <c r="L1342" s="2">
        <f>N1342/((1668.67)*(1-EXP(-(0.022864)*I1342))^(1.61028))</f>
        <v>0.86927043156848394</v>
      </c>
      <c r="N1342" s="1">
        <v>92</v>
      </c>
      <c r="O1342" s="1">
        <v>32.799999999999997</v>
      </c>
      <c r="Q1342" s="1">
        <v>6.1639999999999997</v>
      </c>
      <c r="R1342" s="1">
        <v>3.7719999999999998</v>
      </c>
      <c r="S1342" s="1">
        <v>10.212</v>
      </c>
      <c r="AJ1342" s="1" t="s">
        <v>406</v>
      </c>
      <c r="AK1342" s="19">
        <v>53</v>
      </c>
      <c r="AL1342" s="19">
        <v>42</v>
      </c>
      <c r="AN1342" s="3">
        <v>1989</v>
      </c>
      <c r="AQ1342">
        <v>80419</v>
      </c>
      <c r="AR1342" s="1" t="s">
        <v>317</v>
      </c>
    </row>
    <row r="1343" spans="1:44" x14ac:dyDescent="0.25">
      <c r="A1343" s="1">
        <v>2215</v>
      </c>
      <c r="B1343" s="1" t="s">
        <v>1233</v>
      </c>
      <c r="C1343" s="1">
        <v>101</v>
      </c>
      <c r="D1343" s="1" t="s">
        <v>5627</v>
      </c>
      <c r="F1343" s="33" t="s">
        <v>859</v>
      </c>
      <c r="G1343" s="1">
        <v>8</v>
      </c>
      <c r="H1343" s="1">
        <v>40</v>
      </c>
      <c r="I1343" s="1">
        <v>11.4</v>
      </c>
      <c r="J1343" s="1">
        <v>11.1</v>
      </c>
      <c r="K1343" s="3">
        <v>2093</v>
      </c>
      <c r="L1343" s="2">
        <f>N1343/((1668.67)*(1-EXP(-(0.022864)*I1343))^(1.61028))</f>
        <v>0.833770996138814</v>
      </c>
      <c r="N1343" s="1">
        <v>130</v>
      </c>
      <c r="O1343" s="1">
        <v>48.5</v>
      </c>
      <c r="Q1343" s="1">
        <v>7.54</v>
      </c>
      <c r="R1343" s="1">
        <v>4.8099999999999996</v>
      </c>
      <c r="S1343" s="1">
        <v>14.04</v>
      </c>
      <c r="AJ1343" s="1" t="s">
        <v>406</v>
      </c>
      <c r="AK1343" s="19">
        <v>53</v>
      </c>
      <c r="AL1343" s="19">
        <v>42</v>
      </c>
      <c r="AN1343" s="3">
        <v>1989</v>
      </c>
      <c r="AQ1343">
        <v>80419</v>
      </c>
      <c r="AR1343" s="1" t="s">
        <v>317</v>
      </c>
    </row>
    <row r="1344" spans="1:44" x14ac:dyDescent="0.25">
      <c r="A1344" s="1">
        <v>2216</v>
      </c>
      <c r="B1344" s="1" t="s">
        <v>1233</v>
      </c>
      <c r="C1344" s="1">
        <v>101</v>
      </c>
      <c r="D1344" s="1" t="s">
        <v>5627</v>
      </c>
      <c r="F1344" s="33" t="s">
        <v>859</v>
      </c>
      <c r="G1344" s="1">
        <v>8</v>
      </c>
      <c r="H1344" s="1">
        <v>50</v>
      </c>
      <c r="I1344" s="1">
        <v>13.9</v>
      </c>
      <c r="J1344" s="1">
        <v>13.4</v>
      </c>
      <c r="K1344" s="3">
        <v>1516</v>
      </c>
      <c r="L1344" s="2">
        <f>N1344/((1668.67)*(1-EXP(-(0.022864)*I1344))^(1.61028))</f>
        <v>0.77421988724850443</v>
      </c>
      <c r="N1344" s="1">
        <v>159</v>
      </c>
      <c r="O1344" s="1">
        <v>62.7</v>
      </c>
      <c r="Q1344" s="1">
        <v>8.9039999999999999</v>
      </c>
      <c r="R1344" s="1">
        <v>5.4059999999999997</v>
      </c>
      <c r="S1344" s="1">
        <v>17.013000000000002</v>
      </c>
      <c r="AJ1344" s="1" t="s">
        <v>406</v>
      </c>
      <c r="AK1344" s="19">
        <v>53</v>
      </c>
      <c r="AL1344" s="19">
        <v>42</v>
      </c>
      <c r="AN1344" s="3">
        <v>1989</v>
      </c>
      <c r="AQ1344">
        <v>80419</v>
      </c>
      <c r="AR1344" s="1" t="s">
        <v>317</v>
      </c>
    </row>
    <row r="1345" spans="1:44" x14ac:dyDescent="0.25">
      <c r="A1345" s="1">
        <v>2219</v>
      </c>
      <c r="B1345" s="1" t="s">
        <v>1233</v>
      </c>
      <c r="C1345" s="1">
        <v>101</v>
      </c>
      <c r="D1345" s="1" t="s">
        <v>5627</v>
      </c>
      <c r="F1345" s="33" t="s">
        <v>859</v>
      </c>
      <c r="G1345" s="1">
        <v>8</v>
      </c>
      <c r="H1345" s="1">
        <v>80</v>
      </c>
      <c r="I1345" s="1">
        <v>20.9</v>
      </c>
      <c r="J1345" s="1">
        <v>18.899999999999999</v>
      </c>
      <c r="K1345" s="3">
        <v>733</v>
      </c>
      <c r="L1345" s="2">
        <f>N1345/((1668.67)*(1-EXP(-(0.022864)*I1345))^(1.61028))</f>
        <v>0.63789178481270981</v>
      </c>
      <c r="N1345" s="1">
        <v>224</v>
      </c>
      <c r="O1345" s="1">
        <v>100.4</v>
      </c>
      <c r="Q1345" s="1">
        <v>10.752000000000001</v>
      </c>
      <c r="R1345" s="1">
        <v>6.048</v>
      </c>
      <c r="S1345" s="1">
        <v>23.968</v>
      </c>
      <c r="AJ1345" s="1" t="s">
        <v>406</v>
      </c>
      <c r="AK1345" s="19">
        <v>53</v>
      </c>
      <c r="AL1345" s="19">
        <v>42</v>
      </c>
      <c r="AN1345" s="3">
        <v>1989</v>
      </c>
      <c r="AQ1345">
        <v>80419</v>
      </c>
      <c r="AR1345" s="1" t="s">
        <v>317</v>
      </c>
    </row>
    <row r="1346" spans="1:44" x14ac:dyDescent="0.25">
      <c r="A1346" s="1">
        <v>2221</v>
      </c>
      <c r="B1346" s="1" t="s">
        <v>1233</v>
      </c>
      <c r="C1346" s="1">
        <v>101</v>
      </c>
      <c r="D1346" s="1" t="s">
        <v>5627</v>
      </c>
      <c r="F1346" s="33" t="s">
        <v>859</v>
      </c>
      <c r="G1346" s="1">
        <v>8</v>
      </c>
      <c r="H1346" s="1">
        <v>100</v>
      </c>
      <c r="I1346" s="1">
        <v>24.2</v>
      </c>
      <c r="J1346" s="1">
        <v>21.2</v>
      </c>
      <c r="K1346" s="3">
        <v>558</v>
      </c>
      <c r="L1346" s="2">
        <f>N1346/((1668.67)*(1-EXP(-(0.022864)*I1346))^(1.61028))</f>
        <v>0.59196917395810233</v>
      </c>
      <c r="N1346" s="1">
        <v>249</v>
      </c>
      <c r="O1346" s="1">
        <v>116</v>
      </c>
      <c r="Q1346" s="1">
        <v>10.956</v>
      </c>
      <c r="R1346" s="1">
        <v>5.7270000000000003</v>
      </c>
      <c r="S1346" s="1">
        <v>26.891999999999999</v>
      </c>
      <c r="AJ1346" s="1" t="s">
        <v>406</v>
      </c>
      <c r="AK1346" s="19">
        <v>53</v>
      </c>
      <c r="AL1346" s="19">
        <v>42</v>
      </c>
      <c r="AN1346" s="3">
        <v>1989</v>
      </c>
      <c r="AQ1346">
        <v>80419</v>
      </c>
      <c r="AR1346" s="1" t="s">
        <v>317</v>
      </c>
    </row>
    <row r="1347" spans="1:44" x14ac:dyDescent="0.25">
      <c r="A1347" s="1">
        <v>2223</v>
      </c>
      <c r="B1347" s="1" t="s">
        <v>1233</v>
      </c>
      <c r="C1347" s="1">
        <v>101</v>
      </c>
      <c r="D1347" s="1" t="s">
        <v>5627</v>
      </c>
      <c r="F1347" s="33" t="s">
        <v>859</v>
      </c>
      <c r="G1347" s="1">
        <v>8</v>
      </c>
      <c r="H1347" s="1">
        <v>120</v>
      </c>
      <c r="I1347" s="1">
        <v>25.9</v>
      </c>
      <c r="J1347" s="1">
        <v>22.3</v>
      </c>
      <c r="K1347" s="3">
        <v>491</v>
      </c>
      <c r="L1347" s="2">
        <f>N1347/((1668.67)*(1-EXP(-(0.022864)*I1347))^(1.61028))</f>
        <v>0.57441231294303752</v>
      </c>
      <c r="N1347" s="1">
        <v>262</v>
      </c>
      <c r="O1347" s="1">
        <v>122.1</v>
      </c>
      <c r="Q1347" s="1">
        <v>10.218</v>
      </c>
      <c r="R1347" s="1">
        <v>4.9779999999999998</v>
      </c>
      <c r="S1347" s="1">
        <v>28.558</v>
      </c>
      <c r="AJ1347" s="1" t="s">
        <v>406</v>
      </c>
      <c r="AK1347" s="19">
        <v>53</v>
      </c>
      <c r="AL1347" s="19">
        <v>42</v>
      </c>
      <c r="AN1347" s="3">
        <v>1989</v>
      </c>
      <c r="AQ1347">
        <v>80419</v>
      </c>
      <c r="AR1347" s="1" t="s">
        <v>317</v>
      </c>
    </row>
    <row r="1348" spans="1:44" x14ac:dyDescent="0.25">
      <c r="A1348" s="1">
        <v>2224</v>
      </c>
      <c r="B1348" s="1" t="s">
        <v>1233</v>
      </c>
      <c r="C1348" s="1">
        <v>101</v>
      </c>
      <c r="D1348" s="1" t="s">
        <v>5627</v>
      </c>
      <c r="F1348" s="33" t="s">
        <v>859</v>
      </c>
      <c r="G1348" s="1">
        <v>9</v>
      </c>
      <c r="H1348" s="1">
        <v>20</v>
      </c>
      <c r="I1348" s="1">
        <v>4.3</v>
      </c>
      <c r="J1348" s="1">
        <v>4.4000000000000004</v>
      </c>
      <c r="K1348" s="3">
        <v>4541</v>
      </c>
      <c r="L1348" s="2">
        <f>N1348/((1581.94)*(1-EXP(-(0.021301)*I1348))^(1.51716))</f>
        <v>0.94182139143429677</v>
      </c>
      <c r="N1348" s="1">
        <v>37</v>
      </c>
      <c r="O1348" s="1">
        <v>12.3</v>
      </c>
      <c r="Q1348" s="1">
        <v>2.59</v>
      </c>
      <c r="R1348" s="1">
        <v>1.702</v>
      </c>
      <c r="S1348" s="1">
        <v>4.1070000000000002</v>
      </c>
      <c r="AJ1348" s="1" t="s">
        <v>406</v>
      </c>
      <c r="AK1348" s="19">
        <v>53</v>
      </c>
      <c r="AL1348" s="19">
        <v>42</v>
      </c>
      <c r="AN1348" s="3">
        <v>1989</v>
      </c>
      <c r="AQ1348">
        <v>80419</v>
      </c>
      <c r="AR1348" s="1" t="s">
        <v>317</v>
      </c>
    </row>
    <row r="1349" spans="1:44" x14ac:dyDescent="0.25">
      <c r="A1349" s="1">
        <v>2225</v>
      </c>
      <c r="B1349" s="1" t="s">
        <v>1233</v>
      </c>
      <c r="C1349" s="1">
        <v>101</v>
      </c>
      <c r="D1349" s="1" t="s">
        <v>5627</v>
      </c>
      <c r="F1349" s="33" t="s">
        <v>859</v>
      </c>
      <c r="G1349" s="1">
        <v>9</v>
      </c>
      <c r="H1349" s="1">
        <v>30</v>
      </c>
      <c r="I1349" s="1">
        <v>7.5</v>
      </c>
      <c r="J1349" s="1">
        <v>6.9</v>
      </c>
      <c r="K1349" s="3">
        <v>3692</v>
      </c>
      <c r="L1349" s="2">
        <f>N1349/((1581.94)*(1-EXP(-(0.021301)*I1349))^(1.51716))</f>
        <v>0.85201950508311652</v>
      </c>
      <c r="N1349" s="1">
        <v>74</v>
      </c>
      <c r="O1349" s="1">
        <v>26.4</v>
      </c>
      <c r="Q1349" s="1">
        <v>5.032</v>
      </c>
      <c r="R1349" s="1">
        <v>2.96</v>
      </c>
      <c r="S1349" s="1">
        <v>8.2140000000000004</v>
      </c>
      <c r="AJ1349" s="1" t="s">
        <v>406</v>
      </c>
      <c r="AK1349" s="19">
        <v>53</v>
      </c>
      <c r="AL1349" s="19">
        <v>42</v>
      </c>
      <c r="AN1349" s="3">
        <v>1989</v>
      </c>
      <c r="AQ1349">
        <v>80419</v>
      </c>
      <c r="AR1349" s="1" t="s">
        <v>317</v>
      </c>
    </row>
    <row r="1350" spans="1:44" x14ac:dyDescent="0.25">
      <c r="A1350" s="1">
        <v>2226</v>
      </c>
      <c r="B1350" s="1" t="s">
        <v>1233</v>
      </c>
      <c r="C1350" s="1">
        <v>101</v>
      </c>
      <c r="D1350" s="1" t="s">
        <v>5627</v>
      </c>
      <c r="F1350" s="33" t="s">
        <v>859</v>
      </c>
      <c r="G1350" s="1">
        <v>9</v>
      </c>
      <c r="H1350" s="1">
        <v>40</v>
      </c>
      <c r="I1350" s="1">
        <v>9.6</v>
      </c>
      <c r="J1350" s="1">
        <v>9.3000000000000007</v>
      </c>
      <c r="K1350" s="3">
        <v>2701</v>
      </c>
      <c r="L1350" s="2">
        <f>N1350/((1581.94)*(1-EXP(-(0.021301)*I1350))^(1.51716))</f>
        <v>0.8672789293642611</v>
      </c>
      <c r="N1350" s="1">
        <v>106</v>
      </c>
      <c r="O1350" s="1">
        <v>39.6</v>
      </c>
      <c r="Q1350" s="1">
        <v>6.1479999999999997</v>
      </c>
      <c r="R1350" s="1">
        <v>3.9220000000000002</v>
      </c>
      <c r="S1350" s="1">
        <v>11.448</v>
      </c>
      <c r="AJ1350" s="1" t="s">
        <v>406</v>
      </c>
      <c r="AK1350" s="19">
        <v>53</v>
      </c>
      <c r="AL1350" s="19">
        <v>42</v>
      </c>
      <c r="AN1350" s="3">
        <v>1989</v>
      </c>
      <c r="AQ1350">
        <v>80419</v>
      </c>
      <c r="AR1350" s="1" t="s">
        <v>317</v>
      </c>
    </row>
    <row r="1351" spans="1:44" x14ac:dyDescent="0.25">
      <c r="A1351" s="1">
        <v>2230</v>
      </c>
      <c r="B1351" s="1" t="s">
        <v>1233</v>
      </c>
      <c r="C1351" s="1">
        <v>101</v>
      </c>
      <c r="D1351" s="1" t="s">
        <v>5627</v>
      </c>
      <c r="F1351" s="33" t="s">
        <v>859</v>
      </c>
      <c r="G1351" s="1">
        <v>9</v>
      </c>
      <c r="H1351" s="1">
        <v>80</v>
      </c>
      <c r="I1351" s="1">
        <v>17.8</v>
      </c>
      <c r="J1351" s="1">
        <v>16.600000000000001</v>
      </c>
      <c r="K1351" s="3">
        <v>983</v>
      </c>
      <c r="L1351" s="2">
        <f>N1351/((1581.94)*(1-EXP(-(0.021301)*I1351))^(1.51716))</f>
        <v>0.71654594051078002</v>
      </c>
      <c r="N1351" s="1">
        <v>197</v>
      </c>
      <c r="O1351" s="1">
        <v>88.5</v>
      </c>
      <c r="Q1351" s="1">
        <v>9.4559999999999995</v>
      </c>
      <c r="R1351" s="1">
        <v>5.319</v>
      </c>
      <c r="S1351" s="1">
        <v>21.079000000000001</v>
      </c>
      <c r="AJ1351" s="1" t="s">
        <v>406</v>
      </c>
      <c r="AK1351" s="19">
        <v>53</v>
      </c>
      <c r="AL1351" s="19">
        <v>42</v>
      </c>
      <c r="AN1351" s="3">
        <v>1989</v>
      </c>
      <c r="AQ1351">
        <v>80419</v>
      </c>
      <c r="AR1351" s="1" t="s">
        <v>317</v>
      </c>
    </row>
    <row r="1352" spans="1:44" x14ac:dyDescent="0.25">
      <c r="A1352" s="1">
        <v>2232</v>
      </c>
      <c r="B1352" s="1" t="s">
        <v>1233</v>
      </c>
      <c r="C1352" s="1">
        <v>101</v>
      </c>
      <c r="D1352" s="1" t="s">
        <v>5627</v>
      </c>
      <c r="F1352" s="33" t="s">
        <v>859</v>
      </c>
      <c r="G1352" s="1">
        <v>9</v>
      </c>
      <c r="H1352" s="1">
        <v>100</v>
      </c>
      <c r="I1352" s="1">
        <v>20.6</v>
      </c>
      <c r="J1352" s="1">
        <v>18.7</v>
      </c>
      <c r="K1352" s="3">
        <v>753</v>
      </c>
      <c r="L1352" s="2">
        <f>N1352/((1581.94)*(1-EXP(-(0.021301)*I1352))^(1.51716))</f>
        <v>0.67177531892524167</v>
      </c>
      <c r="N1352" s="1">
        <v>221</v>
      </c>
      <c r="O1352" s="1">
        <v>102.9</v>
      </c>
      <c r="Q1352" s="1">
        <v>9.7240000000000002</v>
      </c>
      <c r="R1352" s="1">
        <v>5.0830000000000002</v>
      </c>
      <c r="S1352" s="1">
        <v>23.867999999999999</v>
      </c>
      <c r="AJ1352" s="1" t="s">
        <v>406</v>
      </c>
      <c r="AK1352" s="19">
        <v>53</v>
      </c>
      <c r="AL1352" s="19">
        <v>42</v>
      </c>
      <c r="AN1352" s="3">
        <v>1989</v>
      </c>
      <c r="AQ1352">
        <v>80419</v>
      </c>
      <c r="AR1352" s="1" t="s">
        <v>317</v>
      </c>
    </row>
    <row r="1353" spans="1:44" x14ac:dyDescent="0.25">
      <c r="A1353" s="1">
        <v>2234</v>
      </c>
      <c r="B1353" s="1" t="s">
        <v>1233</v>
      </c>
      <c r="C1353" s="1">
        <v>101</v>
      </c>
      <c r="D1353" s="1" t="s">
        <v>5627</v>
      </c>
      <c r="F1353" s="33" t="s">
        <v>859</v>
      </c>
      <c r="G1353" s="1">
        <v>9</v>
      </c>
      <c r="H1353" s="1">
        <v>120</v>
      </c>
      <c r="I1353" s="1">
        <v>21.7</v>
      </c>
      <c r="J1353" s="1">
        <v>19.5</v>
      </c>
      <c r="K1353" s="3">
        <v>684</v>
      </c>
      <c r="L1353" s="2">
        <f>N1353/((1581.94)*(1-EXP(-(0.021301)*I1353))^(1.51716))</f>
        <v>0.65678737631568473</v>
      </c>
      <c r="N1353" s="1">
        <v>230</v>
      </c>
      <c r="O1353" s="1">
        <v>107.6</v>
      </c>
      <c r="Q1353" s="1">
        <v>8.9700000000000006</v>
      </c>
      <c r="R1353" s="1">
        <v>4.37</v>
      </c>
      <c r="S1353" s="1">
        <v>25.07</v>
      </c>
      <c r="AJ1353" s="1" t="s">
        <v>406</v>
      </c>
      <c r="AK1353" s="19">
        <v>53</v>
      </c>
      <c r="AL1353" s="19">
        <v>42</v>
      </c>
      <c r="AN1353" s="3">
        <v>1989</v>
      </c>
      <c r="AQ1353">
        <v>80419</v>
      </c>
      <c r="AR1353" s="1" t="s">
        <v>317</v>
      </c>
    </row>
    <row r="1354" spans="1:44" x14ac:dyDescent="0.25">
      <c r="A1354" s="1">
        <v>2235</v>
      </c>
      <c r="B1354" s="1" t="s">
        <v>1233</v>
      </c>
      <c r="C1354" s="1">
        <v>101</v>
      </c>
      <c r="D1354" s="1" t="s">
        <v>5627</v>
      </c>
      <c r="F1354" s="33" t="s">
        <v>859</v>
      </c>
      <c r="G1354" s="1">
        <v>9</v>
      </c>
      <c r="H1354" s="1">
        <v>20</v>
      </c>
      <c r="I1354" s="1">
        <v>4.4000000000000004</v>
      </c>
      <c r="J1354" s="1">
        <v>3.4</v>
      </c>
      <c r="K1354" s="3">
        <v>4860</v>
      </c>
      <c r="L1354" s="2">
        <f>N1354/((1581.94)*(1-EXP(-(0.021301)*I1354))^(1.51716))</f>
        <v>0.61553123182033798</v>
      </c>
      <c r="N1354" s="1">
        <v>25</v>
      </c>
      <c r="O1354" s="1">
        <v>8.5</v>
      </c>
      <c r="Q1354" s="1">
        <v>2</v>
      </c>
      <c r="R1354" s="1">
        <v>1.4</v>
      </c>
      <c r="S1354" s="1">
        <v>2.8</v>
      </c>
      <c r="AJ1354" s="1" t="s">
        <v>406</v>
      </c>
      <c r="AK1354" s="19">
        <v>53</v>
      </c>
      <c r="AL1354" s="19">
        <v>42</v>
      </c>
      <c r="AN1354" s="3">
        <v>1989</v>
      </c>
      <c r="AQ1354">
        <v>80419</v>
      </c>
      <c r="AR1354" s="1" t="s">
        <v>317</v>
      </c>
    </row>
    <row r="1355" spans="1:44" x14ac:dyDescent="0.25">
      <c r="A1355" s="1">
        <v>2236</v>
      </c>
      <c r="B1355" s="1" t="s">
        <v>1233</v>
      </c>
      <c r="C1355" s="1">
        <v>101</v>
      </c>
      <c r="D1355" s="1" t="s">
        <v>5627</v>
      </c>
      <c r="F1355" s="33" t="s">
        <v>859</v>
      </c>
      <c r="G1355" s="1">
        <v>9</v>
      </c>
      <c r="H1355" s="1">
        <v>30</v>
      </c>
      <c r="I1355" s="1">
        <v>6.3</v>
      </c>
      <c r="J1355" s="1">
        <v>5.4</v>
      </c>
      <c r="K1355" s="3">
        <v>4239</v>
      </c>
      <c r="L1355" s="2">
        <f>N1355/((1581.94)*(1-EXP(-(0.021301)*I1355))^(1.51716))</f>
        <v>0.75067780809357787</v>
      </c>
      <c r="N1355" s="1">
        <v>51</v>
      </c>
      <c r="O1355" s="1">
        <v>18.2</v>
      </c>
      <c r="Q1355" s="1">
        <v>3.9780000000000002</v>
      </c>
      <c r="R1355" s="1">
        <v>2.8050000000000002</v>
      </c>
      <c r="S1355" s="1">
        <v>5.7119999999999997</v>
      </c>
      <c r="AJ1355" s="1" t="s">
        <v>406</v>
      </c>
      <c r="AK1355" s="19">
        <v>53</v>
      </c>
      <c r="AL1355" s="19">
        <v>42</v>
      </c>
      <c r="AN1355" s="3">
        <v>1989</v>
      </c>
      <c r="AQ1355">
        <v>80419</v>
      </c>
      <c r="AR1355" s="1" t="s">
        <v>317</v>
      </c>
    </row>
    <row r="1356" spans="1:44" x14ac:dyDescent="0.25">
      <c r="A1356" s="1">
        <v>2237</v>
      </c>
      <c r="B1356" s="1" t="s">
        <v>1233</v>
      </c>
      <c r="C1356" s="1">
        <v>101</v>
      </c>
      <c r="D1356" s="1" t="s">
        <v>5627</v>
      </c>
      <c r="F1356" s="33" t="s">
        <v>859</v>
      </c>
      <c r="G1356" s="1">
        <v>9</v>
      </c>
      <c r="H1356" s="1">
        <v>40</v>
      </c>
      <c r="I1356" s="1">
        <v>7.9</v>
      </c>
      <c r="J1356" s="1">
        <v>7.4</v>
      </c>
      <c r="K1356" s="3">
        <v>3446</v>
      </c>
      <c r="L1356" s="2">
        <f>N1356/((1581.94)*(1-EXP(-(0.021301)*I1356))^(1.51716))</f>
        <v>0.85664750613665697</v>
      </c>
      <c r="N1356" s="1">
        <v>80</v>
      </c>
      <c r="O1356" s="1">
        <v>29.9</v>
      </c>
      <c r="Q1356" s="1">
        <v>5.84</v>
      </c>
      <c r="R1356" s="1">
        <v>4</v>
      </c>
      <c r="S1356" s="1">
        <v>8.64</v>
      </c>
      <c r="AJ1356" s="1" t="s">
        <v>406</v>
      </c>
      <c r="AK1356" s="19">
        <v>53</v>
      </c>
      <c r="AL1356" s="19">
        <v>42</v>
      </c>
      <c r="AN1356" s="3">
        <v>1989</v>
      </c>
      <c r="AQ1356">
        <v>80419</v>
      </c>
      <c r="AR1356" s="1" t="s">
        <v>317</v>
      </c>
    </row>
    <row r="1357" spans="1:44" x14ac:dyDescent="0.25">
      <c r="A1357" s="1">
        <v>2241</v>
      </c>
      <c r="B1357" s="1" t="s">
        <v>1233</v>
      </c>
      <c r="C1357" s="1">
        <v>101</v>
      </c>
      <c r="D1357" s="1" t="s">
        <v>5627</v>
      </c>
      <c r="F1357" s="33" t="s">
        <v>859</v>
      </c>
      <c r="G1357" s="1">
        <v>9</v>
      </c>
      <c r="H1357" s="1">
        <v>80</v>
      </c>
      <c r="I1357" s="1">
        <v>14.9</v>
      </c>
      <c r="J1357" s="1">
        <v>14.3</v>
      </c>
      <c r="K1357" s="3">
        <v>1340</v>
      </c>
      <c r="L1357" s="2">
        <f>N1357/((1581.94)*(1-EXP(-(0.021301)*I1357))^(1.51716))</f>
        <v>0.77031511544445053</v>
      </c>
      <c r="N1357" s="1">
        <v>169</v>
      </c>
      <c r="O1357" s="1">
        <v>75.8</v>
      </c>
      <c r="Q1357" s="1">
        <v>10.308999999999999</v>
      </c>
      <c r="R1357" s="1">
        <v>6.5910000000000002</v>
      </c>
      <c r="S1357" s="1">
        <v>18.082999999999998</v>
      </c>
      <c r="AJ1357" s="1" t="s">
        <v>406</v>
      </c>
      <c r="AK1357" s="19">
        <v>53</v>
      </c>
      <c r="AL1357" s="19">
        <v>42</v>
      </c>
      <c r="AN1357" s="3">
        <v>1989</v>
      </c>
      <c r="AQ1357">
        <v>80419</v>
      </c>
      <c r="AR1357" s="1" t="s">
        <v>317</v>
      </c>
    </row>
    <row r="1358" spans="1:44" x14ac:dyDescent="0.25">
      <c r="A1358" s="1">
        <v>2243</v>
      </c>
      <c r="B1358" s="1" t="s">
        <v>1233</v>
      </c>
      <c r="C1358" s="1">
        <v>101</v>
      </c>
      <c r="D1358" s="1" t="s">
        <v>5627</v>
      </c>
      <c r="F1358" s="33" t="s">
        <v>859</v>
      </c>
      <c r="G1358" s="1">
        <v>9</v>
      </c>
      <c r="H1358" s="1">
        <v>100</v>
      </c>
      <c r="I1358" s="1">
        <v>17.5</v>
      </c>
      <c r="J1358" s="1">
        <v>16.399999999999999</v>
      </c>
      <c r="K1358" s="3">
        <v>1014</v>
      </c>
      <c r="L1358" s="2">
        <f>N1358/((1581.94)*(1-EXP(-(0.021301)*I1358))^(1.51716))</f>
        <v>0.72449996888431045</v>
      </c>
      <c r="N1358" s="1">
        <v>195</v>
      </c>
      <c r="O1358" s="1">
        <v>90.6</v>
      </c>
      <c r="Q1358" s="1">
        <v>11.31</v>
      </c>
      <c r="R1358" s="1">
        <v>6.63</v>
      </c>
      <c r="S1358" s="1">
        <v>21.06</v>
      </c>
      <c r="AJ1358" s="1" t="s">
        <v>406</v>
      </c>
      <c r="AK1358" s="19">
        <v>53</v>
      </c>
      <c r="AL1358" s="19">
        <v>42</v>
      </c>
      <c r="AN1358" s="3">
        <v>1989</v>
      </c>
      <c r="AQ1358">
        <v>80419</v>
      </c>
      <c r="AR1358" s="1" t="s">
        <v>317</v>
      </c>
    </row>
    <row r="1359" spans="1:44" x14ac:dyDescent="0.25">
      <c r="A1359" s="1">
        <v>2245</v>
      </c>
      <c r="B1359" s="1" t="s">
        <v>1233</v>
      </c>
      <c r="C1359" s="1">
        <v>101</v>
      </c>
      <c r="D1359" s="1" t="s">
        <v>5627</v>
      </c>
      <c r="F1359" s="33" t="s">
        <v>859</v>
      </c>
      <c r="G1359" s="1">
        <v>9</v>
      </c>
      <c r="H1359" s="1">
        <v>120</v>
      </c>
      <c r="I1359" s="1">
        <v>18.7</v>
      </c>
      <c r="J1359" s="1">
        <v>17.3</v>
      </c>
      <c r="K1359" s="3">
        <v>909</v>
      </c>
      <c r="L1359" s="2">
        <f>N1359/((1581.94)*(1-EXP(-(0.021301)*I1359))^(1.51716))</f>
        <v>0.70135725685244266</v>
      </c>
      <c r="N1359" s="1">
        <v>205</v>
      </c>
      <c r="O1359" s="1">
        <v>95.9</v>
      </c>
      <c r="Q1359" s="1">
        <v>10.865</v>
      </c>
      <c r="R1359" s="1">
        <v>5.9450000000000003</v>
      </c>
      <c r="S1359" s="1">
        <v>22.344999999999999</v>
      </c>
      <c r="AJ1359" s="1" t="s">
        <v>406</v>
      </c>
      <c r="AK1359" s="19">
        <v>53</v>
      </c>
      <c r="AL1359" s="19">
        <v>42</v>
      </c>
      <c r="AN1359" s="3">
        <v>1989</v>
      </c>
      <c r="AQ1359">
        <v>80419</v>
      </c>
      <c r="AR1359" s="1" t="s">
        <v>317</v>
      </c>
    </row>
    <row r="1360" spans="1:44" x14ac:dyDescent="0.25">
      <c r="A1360" s="1">
        <v>2291</v>
      </c>
      <c r="B1360" s="1" t="s">
        <v>178</v>
      </c>
      <c r="C1360" s="1">
        <v>102</v>
      </c>
      <c r="D1360" s="1" t="s">
        <v>5633</v>
      </c>
      <c r="F1360" s="33" t="s">
        <v>859</v>
      </c>
      <c r="G1360" s="1">
        <v>8</v>
      </c>
      <c r="H1360" s="1">
        <v>20</v>
      </c>
      <c r="I1360" s="1">
        <v>3.5</v>
      </c>
      <c r="J1360" s="1">
        <v>4.5999999999999996</v>
      </c>
      <c r="L1360" s="2">
        <v>2</v>
      </c>
      <c r="N1360" s="1">
        <v>59</v>
      </c>
      <c r="O1360" s="1">
        <v>18.7</v>
      </c>
      <c r="Q1360" s="1">
        <v>4.4249999999999998</v>
      </c>
      <c r="R1360" s="1">
        <v>3.3039999999999998</v>
      </c>
      <c r="AJ1360" s="1" t="s">
        <v>406</v>
      </c>
      <c r="AK1360" s="19">
        <v>57</v>
      </c>
      <c r="AL1360" s="19">
        <v>63</v>
      </c>
      <c r="AN1360" s="3">
        <v>1991</v>
      </c>
      <c r="AQ1360">
        <v>80611</v>
      </c>
      <c r="AR1360" s="1" t="s">
        <v>271</v>
      </c>
    </row>
    <row r="1361" spans="1:44" x14ac:dyDescent="0.25">
      <c r="A1361" s="1">
        <v>2294</v>
      </c>
      <c r="B1361" s="1" t="s">
        <v>1233</v>
      </c>
      <c r="C1361" s="1">
        <v>101</v>
      </c>
      <c r="D1361" s="33" t="s">
        <v>851</v>
      </c>
      <c r="G1361" s="1">
        <v>8</v>
      </c>
      <c r="H1361" s="1">
        <v>80</v>
      </c>
      <c r="I1361" s="1">
        <v>16.399999999999999</v>
      </c>
      <c r="J1361" s="1">
        <v>18.100000000000001</v>
      </c>
      <c r="L1361" s="2">
        <f>N1361/((1668.67)*(1-EXP(-(0.022864)*I1361))^(1.61028))</f>
        <v>1.1065119495901559</v>
      </c>
      <c r="N1361" s="1">
        <v>284</v>
      </c>
      <c r="O1361" s="1">
        <v>105</v>
      </c>
      <c r="Q1361" s="1">
        <v>8.8040000000000003</v>
      </c>
      <c r="R1361" s="1">
        <v>4.26</v>
      </c>
      <c r="AJ1361" s="1" t="s">
        <v>406</v>
      </c>
      <c r="AK1361" s="19">
        <v>57</v>
      </c>
      <c r="AL1361" s="19">
        <v>63</v>
      </c>
      <c r="AN1361" s="3">
        <v>1991</v>
      </c>
      <c r="AQ1361">
        <v>80611</v>
      </c>
      <c r="AR1361" s="1" t="s">
        <v>5138</v>
      </c>
    </row>
    <row r="1362" spans="1:44" x14ac:dyDescent="0.25">
      <c r="A1362" s="1">
        <v>2297</v>
      </c>
      <c r="B1362" s="1" t="s">
        <v>1233</v>
      </c>
      <c r="C1362" s="1">
        <v>101</v>
      </c>
      <c r="D1362" s="33" t="s">
        <v>851</v>
      </c>
      <c r="G1362" s="1">
        <v>9</v>
      </c>
      <c r="H1362" s="1">
        <v>20</v>
      </c>
      <c r="I1362" s="1">
        <v>3.9</v>
      </c>
      <c r="J1362" s="1">
        <v>4.8</v>
      </c>
      <c r="L1362" s="2">
        <f>N1362/((1668.67)*(1-EXP(-(0.022864)*I1362))^(1.61028))</f>
        <v>1.7984456890567286</v>
      </c>
      <c r="N1362" s="1">
        <v>57</v>
      </c>
      <c r="O1362" s="1">
        <v>17.3</v>
      </c>
      <c r="Q1362" s="1">
        <v>4.2750000000000004</v>
      </c>
      <c r="R1362" s="1">
        <v>3.0779999999999998</v>
      </c>
      <c r="AJ1362" s="1" t="s">
        <v>406</v>
      </c>
      <c r="AK1362" s="19">
        <v>57</v>
      </c>
      <c r="AL1362" s="19">
        <v>63</v>
      </c>
      <c r="AN1362" s="3">
        <v>1991</v>
      </c>
      <c r="AQ1362">
        <v>80611</v>
      </c>
      <c r="AR1362" s="1" t="s">
        <v>5138</v>
      </c>
    </row>
    <row r="1363" spans="1:44" x14ac:dyDescent="0.25">
      <c r="A1363" s="1">
        <v>2302</v>
      </c>
      <c r="B1363" s="1" t="s">
        <v>1233</v>
      </c>
      <c r="C1363" s="1">
        <v>101</v>
      </c>
      <c r="D1363" s="33" t="s">
        <v>851</v>
      </c>
      <c r="G1363" s="1">
        <v>8</v>
      </c>
      <c r="H1363" s="1">
        <v>120</v>
      </c>
      <c r="I1363" s="1">
        <v>26.1</v>
      </c>
      <c r="J1363" s="1">
        <v>22.2</v>
      </c>
      <c r="L1363" s="2">
        <f>N1363/((1668.67)*(1-EXP(-(0.022864)*I1363))^(1.61028))</f>
        <v>0.84515036697062806</v>
      </c>
      <c r="N1363" s="1">
        <v>389</v>
      </c>
      <c r="O1363" s="1">
        <v>155.30000000000001</v>
      </c>
      <c r="Q1363" s="1">
        <v>15.949</v>
      </c>
      <c r="R1363" s="1">
        <v>4.6680000000000001</v>
      </c>
      <c r="AJ1363" s="1" t="s">
        <v>406</v>
      </c>
      <c r="AK1363" s="19">
        <v>57</v>
      </c>
      <c r="AL1363" s="19">
        <v>63</v>
      </c>
      <c r="AN1363" s="3">
        <v>1991</v>
      </c>
      <c r="AQ1363">
        <v>80611</v>
      </c>
      <c r="AR1363" s="1" t="s">
        <v>5138</v>
      </c>
    </row>
    <row r="1364" spans="1:44" x14ac:dyDescent="0.25">
      <c r="A1364" s="1">
        <v>2383</v>
      </c>
      <c r="B1364" s="1" t="s">
        <v>1233</v>
      </c>
      <c r="C1364" s="1">
        <v>101</v>
      </c>
      <c r="D1364" s="33" t="s">
        <v>851</v>
      </c>
      <c r="G1364" s="1">
        <v>6</v>
      </c>
      <c r="H1364" s="1">
        <v>30</v>
      </c>
      <c r="I1364" s="1">
        <v>13</v>
      </c>
      <c r="J1364" s="1">
        <v>13</v>
      </c>
      <c r="L1364" s="2">
        <f>N1364/((1963.5)*(1-EXP(-(0.024337)*I1364))^(1.76926))</f>
        <v>0.91200082336466681</v>
      </c>
      <c r="N1364" s="1">
        <v>178</v>
      </c>
      <c r="Q1364" s="1">
        <v>8.1880000000000006</v>
      </c>
      <c r="R1364" s="1">
        <v>5.1619999999999999</v>
      </c>
      <c r="S1364" s="1">
        <v>18.867999999999999</v>
      </c>
      <c r="AJ1364" s="1" t="s">
        <v>406</v>
      </c>
      <c r="AK1364" s="19">
        <v>59.3</v>
      </c>
      <c r="AL1364" s="19">
        <v>44</v>
      </c>
      <c r="AN1364" s="3">
        <v>1995</v>
      </c>
      <c r="AQ1364">
        <v>80608</v>
      </c>
      <c r="AR1364" s="1" t="s">
        <v>538</v>
      </c>
    </row>
    <row r="1365" spans="1:44" x14ac:dyDescent="0.25">
      <c r="A1365" s="1">
        <v>2384</v>
      </c>
      <c r="B1365" s="1" t="s">
        <v>1233</v>
      </c>
      <c r="C1365" s="1">
        <v>101</v>
      </c>
      <c r="D1365" s="1" t="s">
        <v>5627</v>
      </c>
      <c r="F1365" s="1" t="s">
        <v>445</v>
      </c>
      <c r="G1365" s="1">
        <v>6</v>
      </c>
      <c r="H1365" s="1">
        <v>50</v>
      </c>
      <c r="I1365" s="1">
        <v>18</v>
      </c>
      <c r="J1365" s="1">
        <v>14</v>
      </c>
      <c r="K1365" s="3">
        <v>1390</v>
      </c>
      <c r="L1365" s="2">
        <f>N1365/((1963.5)*(1-EXP(-(0.024337)*I1365))^(1.76926))</f>
        <v>0.71701426798321766</v>
      </c>
      <c r="N1365" s="1">
        <v>225</v>
      </c>
      <c r="O1365" s="1">
        <v>94.8</v>
      </c>
      <c r="Q1365" s="1">
        <v>11.475</v>
      </c>
      <c r="R1365" s="1">
        <v>5.625</v>
      </c>
      <c r="S1365" s="1">
        <v>25.425000000000001</v>
      </c>
      <c r="AJ1365" s="1" t="s">
        <v>406</v>
      </c>
      <c r="AK1365" s="19">
        <v>59.3</v>
      </c>
      <c r="AL1365" s="19">
        <v>44</v>
      </c>
      <c r="AN1365" s="3">
        <v>1995</v>
      </c>
      <c r="AQ1365">
        <v>80608</v>
      </c>
      <c r="AR1365" s="1" t="s">
        <v>538</v>
      </c>
    </row>
    <row r="1366" spans="1:44" x14ac:dyDescent="0.25">
      <c r="A1366" s="1">
        <v>2385</v>
      </c>
      <c r="B1366" s="1" t="s">
        <v>1233</v>
      </c>
      <c r="C1366" s="1">
        <v>101</v>
      </c>
      <c r="D1366" s="33" t="s">
        <v>851</v>
      </c>
      <c r="G1366" s="1">
        <v>6</v>
      </c>
      <c r="H1366" s="1">
        <v>57</v>
      </c>
      <c r="I1366" s="1">
        <v>20</v>
      </c>
      <c r="J1366" s="1">
        <v>16</v>
      </c>
      <c r="L1366" s="2">
        <f>N1366/((1963.5)*(1-EXP(-(0.024337)*I1366))^(1.76926))</f>
        <v>0.96320881819133697</v>
      </c>
      <c r="N1366" s="1">
        <v>350</v>
      </c>
      <c r="Q1366" s="1">
        <v>16.45</v>
      </c>
      <c r="R1366" s="1">
        <v>8.0500000000000007</v>
      </c>
      <c r="S1366" s="1">
        <v>36.4</v>
      </c>
      <c r="AJ1366" s="1" t="s">
        <v>406</v>
      </c>
      <c r="AK1366" s="19">
        <v>59.3</v>
      </c>
      <c r="AL1366" s="19">
        <v>44</v>
      </c>
      <c r="AN1366" s="3">
        <v>1995</v>
      </c>
      <c r="AQ1366">
        <v>80608</v>
      </c>
      <c r="AR1366" s="1" t="s">
        <v>538</v>
      </c>
    </row>
    <row r="1367" spans="1:44" x14ac:dyDescent="0.25">
      <c r="A1367" s="1">
        <v>2386</v>
      </c>
      <c r="B1367" s="1" t="s">
        <v>1233</v>
      </c>
      <c r="C1367" s="1">
        <v>101</v>
      </c>
      <c r="D1367" s="33" t="s">
        <v>851</v>
      </c>
      <c r="G1367" s="1">
        <v>7</v>
      </c>
      <c r="H1367" s="1">
        <v>57</v>
      </c>
      <c r="I1367" s="1">
        <v>17</v>
      </c>
      <c r="J1367" s="1">
        <v>16</v>
      </c>
      <c r="L1367" s="2">
        <f>N1367/((1824.17)*(1-EXP(-(0.023514)*I1367))^(1.69151))</f>
        <v>0.99660317080510719</v>
      </c>
      <c r="N1367" s="1">
        <v>278</v>
      </c>
      <c r="Q1367" s="1">
        <v>13.343999999999999</v>
      </c>
      <c r="R1367" s="1">
        <v>5.56</v>
      </c>
      <c r="S1367" s="1">
        <v>28.911999999999999</v>
      </c>
      <c r="AJ1367" s="1" t="s">
        <v>406</v>
      </c>
      <c r="AK1367" s="19">
        <v>59.3</v>
      </c>
      <c r="AL1367" s="19">
        <v>44</v>
      </c>
      <c r="AN1367" s="3">
        <v>1995</v>
      </c>
      <c r="AQ1367">
        <v>80608</v>
      </c>
      <c r="AR1367" s="1" t="s">
        <v>538</v>
      </c>
    </row>
    <row r="1368" spans="1:44" x14ac:dyDescent="0.25">
      <c r="A1368" s="1">
        <v>2387</v>
      </c>
      <c r="B1368" s="1" t="s">
        <v>1233</v>
      </c>
      <c r="C1368" s="1">
        <v>101</v>
      </c>
      <c r="D1368" s="1" t="s">
        <v>6222</v>
      </c>
      <c r="F1368" s="1" t="s">
        <v>445</v>
      </c>
      <c r="G1368" s="1">
        <v>5</v>
      </c>
      <c r="H1368" s="1">
        <v>60</v>
      </c>
      <c r="I1368" s="1">
        <v>23</v>
      </c>
      <c r="J1368" s="1">
        <v>20</v>
      </c>
      <c r="K1368" s="3">
        <v>1379</v>
      </c>
      <c r="L1368" s="2">
        <f>N1368/((2111.2)*(1-EXP(-(0.024888)*I1368))^(1.82531))</f>
        <v>0.8583942081295578</v>
      </c>
      <c r="N1368" s="1">
        <v>398</v>
      </c>
      <c r="O1368" s="1">
        <v>179</v>
      </c>
      <c r="Q1368" s="1">
        <v>23.481999999999999</v>
      </c>
      <c r="R1368" s="1">
        <v>7.5620000000000003</v>
      </c>
      <c r="S1368" s="1">
        <v>44.177999999999997</v>
      </c>
      <c r="AJ1368" s="1" t="s">
        <v>406</v>
      </c>
      <c r="AK1368" s="19">
        <v>59.3</v>
      </c>
      <c r="AL1368" s="19">
        <v>44</v>
      </c>
      <c r="AN1368" s="3">
        <v>1995</v>
      </c>
      <c r="AQ1368">
        <v>80608</v>
      </c>
      <c r="AR1368" s="1" t="s">
        <v>538</v>
      </c>
    </row>
    <row r="1369" spans="1:44" x14ac:dyDescent="0.25">
      <c r="A1369" s="1">
        <v>2388</v>
      </c>
      <c r="B1369" s="1" t="s">
        <v>1233</v>
      </c>
      <c r="C1369" s="1">
        <v>101</v>
      </c>
      <c r="D1369" s="33" t="s">
        <v>851</v>
      </c>
      <c r="G1369" s="1">
        <v>8</v>
      </c>
      <c r="H1369" s="1">
        <v>61</v>
      </c>
      <c r="I1369" s="1">
        <v>16</v>
      </c>
      <c r="J1369" s="1">
        <v>14</v>
      </c>
      <c r="L1369" s="2">
        <f>N1369/((1668.67)*(1-EXP(-(0.022864)*I1369))^(1.61028))</f>
        <v>0.83746867902620636</v>
      </c>
      <c r="N1369" s="1">
        <v>208</v>
      </c>
      <c r="Q1369" s="1">
        <v>9.984</v>
      </c>
      <c r="R1369" s="1">
        <v>4.992</v>
      </c>
      <c r="S1369" s="1">
        <v>22.256</v>
      </c>
      <c r="AJ1369" s="1" t="s">
        <v>406</v>
      </c>
      <c r="AK1369" s="19">
        <v>59.3</v>
      </c>
      <c r="AL1369" s="19">
        <v>44</v>
      </c>
      <c r="AN1369" s="3">
        <v>1995</v>
      </c>
      <c r="AQ1369">
        <v>80608</v>
      </c>
      <c r="AR1369" s="1" t="s">
        <v>538</v>
      </c>
    </row>
    <row r="1370" spans="1:44" x14ac:dyDescent="0.25">
      <c r="A1370" s="1">
        <v>2389</v>
      </c>
      <c r="B1370" s="1" t="s">
        <v>1233</v>
      </c>
      <c r="C1370" s="1">
        <v>101</v>
      </c>
      <c r="D1370" s="33" t="s">
        <v>851</v>
      </c>
      <c r="G1370" s="1">
        <v>5</v>
      </c>
      <c r="H1370" s="1">
        <v>65</v>
      </c>
      <c r="I1370" s="1">
        <v>26</v>
      </c>
      <c r="J1370" s="1">
        <v>24</v>
      </c>
      <c r="L1370" s="2">
        <f>N1370/((2111.2)*(1-EXP(-(0.024888)*I1370))^(1.82531))</f>
        <v>0.50597394616217362</v>
      </c>
      <c r="N1370" s="1">
        <v>276</v>
      </c>
      <c r="Q1370" s="1">
        <v>14.076000000000001</v>
      </c>
      <c r="R1370" s="1">
        <v>4.4160000000000004</v>
      </c>
      <c r="S1370" s="1">
        <v>27.324000000000002</v>
      </c>
      <c r="AJ1370" s="1" t="s">
        <v>406</v>
      </c>
      <c r="AK1370" s="19">
        <v>59.3</v>
      </c>
      <c r="AL1370" s="19">
        <v>44</v>
      </c>
      <c r="AN1370" s="3">
        <v>1995</v>
      </c>
      <c r="AQ1370">
        <v>80608</v>
      </c>
      <c r="AR1370" s="1" t="s">
        <v>538</v>
      </c>
    </row>
    <row r="1371" spans="1:44" x14ac:dyDescent="0.25">
      <c r="A1371" s="1">
        <v>2390</v>
      </c>
      <c r="B1371" s="1" t="s">
        <v>1233</v>
      </c>
      <c r="C1371" s="1">
        <v>101</v>
      </c>
      <c r="D1371" s="1" t="s">
        <v>6385</v>
      </c>
      <c r="F1371" s="1" t="s">
        <v>445</v>
      </c>
      <c r="G1371" s="1">
        <v>7</v>
      </c>
      <c r="H1371" s="1">
        <v>65</v>
      </c>
      <c r="I1371" s="1">
        <v>19</v>
      </c>
      <c r="J1371" s="1">
        <v>18</v>
      </c>
      <c r="K1371" s="3">
        <v>1115</v>
      </c>
      <c r="L1371" s="2">
        <f>N1371/((1824.17)*(1-EXP(-(0.023514)*I1371))^(1.69151))</f>
        <v>0.8845254437669241</v>
      </c>
      <c r="N1371" s="1">
        <v>287</v>
      </c>
      <c r="O1371" s="1">
        <v>118</v>
      </c>
      <c r="Q1371" s="1">
        <v>14.35</v>
      </c>
      <c r="R1371" s="1">
        <v>7.1749999999999998</v>
      </c>
      <c r="S1371" s="1">
        <v>32.143999999999998</v>
      </c>
      <c r="AJ1371" s="1" t="s">
        <v>406</v>
      </c>
      <c r="AK1371" s="19">
        <v>59.3</v>
      </c>
      <c r="AL1371" s="19">
        <v>44</v>
      </c>
      <c r="AN1371" s="3">
        <v>1995</v>
      </c>
      <c r="AQ1371">
        <v>80608</v>
      </c>
      <c r="AR1371" s="1" t="s">
        <v>538</v>
      </c>
    </row>
    <row r="1372" spans="1:44" x14ac:dyDescent="0.25">
      <c r="A1372" s="1">
        <v>2391</v>
      </c>
      <c r="B1372" s="1" t="s">
        <v>1233</v>
      </c>
      <c r="C1372" s="1">
        <v>101</v>
      </c>
      <c r="D1372" s="1" t="s">
        <v>6385</v>
      </c>
      <c r="F1372" s="1" t="s">
        <v>445</v>
      </c>
      <c r="G1372" s="1">
        <v>6</v>
      </c>
      <c r="H1372" s="1">
        <v>65</v>
      </c>
      <c r="I1372" s="1">
        <v>23</v>
      </c>
      <c r="J1372" s="1">
        <v>22</v>
      </c>
      <c r="K1372" s="3">
        <v>700</v>
      </c>
      <c r="L1372" s="2">
        <f>N1372/((1963.5)*(1-EXP(-(0.024337)*I1372))^(1.76926))</f>
        <v>0.59956040769665464</v>
      </c>
      <c r="N1372" s="1">
        <v>263</v>
      </c>
      <c r="O1372" s="1">
        <v>112.2</v>
      </c>
      <c r="Q1372" s="1">
        <v>13.413</v>
      </c>
      <c r="R1372" s="1">
        <v>4.4710000000000001</v>
      </c>
      <c r="S1372" s="1">
        <v>26.826000000000001</v>
      </c>
      <c r="AJ1372" s="1" t="s">
        <v>406</v>
      </c>
      <c r="AK1372" s="19">
        <v>59.3</v>
      </c>
      <c r="AL1372" s="19">
        <v>44</v>
      </c>
      <c r="AN1372" s="3">
        <v>1995</v>
      </c>
      <c r="AQ1372">
        <v>80608</v>
      </c>
      <c r="AR1372" s="1" t="s">
        <v>538</v>
      </c>
    </row>
    <row r="1373" spans="1:44" x14ac:dyDescent="0.25">
      <c r="A1373" s="1">
        <v>2392</v>
      </c>
      <c r="B1373" s="1" t="s">
        <v>1233</v>
      </c>
      <c r="C1373" s="1">
        <v>101</v>
      </c>
      <c r="D1373" s="33" t="s">
        <v>851</v>
      </c>
      <c r="G1373" s="1">
        <v>9</v>
      </c>
      <c r="H1373" s="1">
        <v>67</v>
      </c>
      <c r="I1373" s="1">
        <v>14</v>
      </c>
      <c r="J1373" s="1">
        <v>14</v>
      </c>
      <c r="L1373" s="2">
        <f>N1373/((1581.94)*(1-EXP(-(0.021301)*I1373))^(1.51716))</f>
        <v>0.7362534508532208</v>
      </c>
      <c r="N1373" s="1">
        <v>149</v>
      </c>
      <c r="Q1373" s="1">
        <v>7.5990000000000002</v>
      </c>
      <c r="R1373" s="1">
        <v>4.1719999999999997</v>
      </c>
      <c r="S1373" s="1">
        <v>17.135000000000002</v>
      </c>
      <c r="AJ1373" s="1" t="s">
        <v>406</v>
      </c>
      <c r="AK1373" s="19">
        <v>59.3</v>
      </c>
      <c r="AL1373" s="19">
        <v>44</v>
      </c>
      <c r="AN1373" s="3">
        <v>1995</v>
      </c>
      <c r="AQ1373">
        <v>80608</v>
      </c>
      <c r="AR1373" s="1" t="s">
        <v>538</v>
      </c>
    </row>
    <row r="1374" spans="1:44" x14ac:dyDescent="0.25">
      <c r="A1374" s="1">
        <v>2393</v>
      </c>
      <c r="B1374" s="1" t="s">
        <v>1233</v>
      </c>
      <c r="C1374" s="1">
        <v>101</v>
      </c>
      <c r="D1374" s="1" t="s">
        <v>6123</v>
      </c>
      <c r="F1374" s="1" t="s">
        <v>445</v>
      </c>
      <c r="G1374" s="1">
        <v>7</v>
      </c>
      <c r="H1374" s="1">
        <v>70</v>
      </c>
      <c r="I1374" s="1">
        <v>20</v>
      </c>
      <c r="J1374" s="1">
        <v>22</v>
      </c>
      <c r="K1374" s="3">
        <v>1025</v>
      </c>
      <c r="L1374" s="2">
        <f>N1374/((1824.17)*(1-EXP(-(0.023514)*I1374))^(1.69151))</f>
        <v>0.87210632897876184</v>
      </c>
      <c r="N1374" s="1">
        <v>303</v>
      </c>
      <c r="O1374" s="1">
        <v>126.8</v>
      </c>
      <c r="Q1374" s="1">
        <v>16.361999999999998</v>
      </c>
      <c r="R1374" s="1">
        <v>8.7870000000000008</v>
      </c>
      <c r="S1374" s="1">
        <v>36.36</v>
      </c>
      <c r="AJ1374" s="1" t="s">
        <v>406</v>
      </c>
      <c r="AK1374" s="19">
        <v>59.3</v>
      </c>
      <c r="AL1374" s="19">
        <v>44</v>
      </c>
      <c r="AN1374" s="3">
        <v>1995</v>
      </c>
      <c r="AQ1374">
        <v>80608</v>
      </c>
      <c r="AR1374" s="1" t="s">
        <v>538</v>
      </c>
    </row>
    <row r="1375" spans="1:44" x14ac:dyDescent="0.25">
      <c r="A1375" s="1">
        <v>2394</v>
      </c>
      <c r="B1375" s="1" t="s">
        <v>1233</v>
      </c>
      <c r="C1375" s="1">
        <v>101</v>
      </c>
      <c r="D1375" s="1" t="s">
        <v>6385</v>
      </c>
      <c r="F1375" s="1" t="s">
        <v>445</v>
      </c>
      <c r="G1375" s="1">
        <v>6</v>
      </c>
      <c r="H1375" s="1">
        <v>70</v>
      </c>
      <c r="I1375" s="1">
        <v>23</v>
      </c>
      <c r="J1375" s="1">
        <v>24</v>
      </c>
      <c r="K1375" s="3">
        <v>750</v>
      </c>
      <c r="L1375" s="2">
        <f>N1375/((1963.5)*(1-EXP(-(0.024337)*I1375))^(1.76926))</f>
        <v>0.66795132872669127</v>
      </c>
      <c r="N1375" s="1">
        <v>293</v>
      </c>
      <c r="O1375" s="1">
        <v>132.6</v>
      </c>
      <c r="Q1375" s="1">
        <v>16.114999999999998</v>
      </c>
      <c r="R1375" s="1">
        <v>5.274</v>
      </c>
      <c r="S1375" s="1">
        <v>32.229999999999997</v>
      </c>
      <c r="AJ1375" s="1" t="s">
        <v>406</v>
      </c>
      <c r="AK1375" s="19">
        <v>59.3</v>
      </c>
      <c r="AL1375" s="19">
        <v>44</v>
      </c>
      <c r="AN1375" s="3">
        <v>1995</v>
      </c>
      <c r="AQ1375">
        <v>80608</v>
      </c>
      <c r="AR1375" s="1" t="s">
        <v>538</v>
      </c>
    </row>
    <row r="1376" spans="1:44" x14ac:dyDescent="0.25">
      <c r="A1376" s="1">
        <v>2395</v>
      </c>
      <c r="B1376" s="1" t="s">
        <v>1233</v>
      </c>
      <c r="C1376" s="1">
        <v>101</v>
      </c>
      <c r="D1376" s="1" t="s">
        <v>5627</v>
      </c>
      <c r="F1376" s="1" t="s">
        <v>445</v>
      </c>
      <c r="G1376" s="1">
        <v>7</v>
      </c>
      <c r="H1376" s="1">
        <v>70</v>
      </c>
      <c r="I1376" s="1">
        <v>20</v>
      </c>
      <c r="J1376" s="1">
        <v>20</v>
      </c>
      <c r="K1376" s="3">
        <v>670</v>
      </c>
      <c r="L1376" s="2">
        <f>N1376/((1824.17)*(1-EXP(-(0.023514)*I1376))^(1.69151))</f>
        <v>0.85195865801225579</v>
      </c>
      <c r="N1376" s="1">
        <v>296</v>
      </c>
      <c r="Q1376" s="1">
        <v>15.688000000000001</v>
      </c>
      <c r="R1376" s="1">
        <v>5.92</v>
      </c>
      <c r="S1376" s="1">
        <v>31.376000000000001</v>
      </c>
      <c r="AJ1376" s="1" t="s">
        <v>406</v>
      </c>
      <c r="AK1376" s="19">
        <v>59.3</v>
      </c>
      <c r="AL1376" s="19">
        <v>44</v>
      </c>
      <c r="AN1376" s="3">
        <v>1995</v>
      </c>
      <c r="AQ1376">
        <v>80608</v>
      </c>
      <c r="AR1376" s="1" t="s">
        <v>538</v>
      </c>
    </row>
    <row r="1377" spans="1:44" x14ac:dyDescent="0.25">
      <c r="A1377" s="1">
        <v>2396</v>
      </c>
      <c r="B1377" s="1" t="s">
        <v>1233</v>
      </c>
      <c r="C1377" s="1">
        <v>101</v>
      </c>
      <c r="D1377" s="1" t="s">
        <v>6385</v>
      </c>
      <c r="F1377" s="1" t="s">
        <v>445</v>
      </c>
      <c r="G1377" s="1">
        <v>6</v>
      </c>
      <c r="H1377" s="1">
        <v>70</v>
      </c>
      <c r="I1377" s="1">
        <v>22</v>
      </c>
      <c r="J1377" s="1">
        <v>20</v>
      </c>
      <c r="K1377" s="3">
        <v>867</v>
      </c>
      <c r="L1377" s="2">
        <f>N1377/((1963.5)*(1-EXP(-(0.024337)*I1377))^(1.76926))</f>
        <v>0.64330025799900703</v>
      </c>
      <c r="N1377" s="1">
        <v>266</v>
      </c>
      <c r="O1377" s="1">
        <v>111.2</v>
      </c>
      <c r="Q1377" s="1">
        <v>13.566000000000001</v>
      </c>
      <c r="R1377" s="1">
        <v>4.7880000000000003</v>
      </c>
      <c r="S1377" s="1">
        <v>26.334</v>
      </c>
      <c r="AJ1377" s="1" t="s">
        <v>406</v>
      </c>
      <c r="AK1377" s="19">
        <v>59.3</v>
      </c>
      <c r="AL1377" s="19">
        <v>44</v>
      </c>
      <c r="AN1377" s="3">
        <v>1995</v>
      </c>
      <c r="AQ1377">
        <v>80608</v>
      </c>
      <c r="AR1377" s="1" t="s">
        <v>538</v>
      </c>
    </row>
    <row r="1378" spans="1:44" x14ac:dyDescent="0.25">
      <c r="A1378" s="1">
        <v>2397</v>
      </c>
      <c r="B1378" s="1" t="s">
        <v>1233</v>
      </c>
      <c r="C1378" s="1">
        <v>101</v>
      </c>
      <c r="D1378" s="1" t="s">
        <v>5627</v>
      </c>
      <c r="F1378" s="1" t="s">
        <v>445</v>
      </c>
      <c r="G1378" s="1">
        <v>7</v>
      </c>
      <c r="H1378" s="1">
        <v>72</v>
      </c>
      <c r="I1378" s="1">
        <v>20</v>
      </c>
      <c r="J1378" s="1">
        <v>18</v>
      </c>
      <c r="K1378" s="3">
        <v>1300</v>
      </c>
      <c r="L1378" s="2">
        <f>N1378/((1824.17)*(1-EXP(-(0.023514)*I1378))^(1.69151))</f>
        <v>0.89513223865476876</v>
      </c>
      <c r="N1378" s="1">
        <v>311</v>
      </c>
      <c r="O1378" s="1">
        <v>127.6</v>
      </c>
      <c r="Q1378" s="1">
        <v>15.55</v>
      </c>
      <c r="R1378" s="1">
        <v>6.5309999999999997</v>
      </c>
      <c r="S1378" s="1">
        <v>32.966000000000001</v>
      </c>
      <c r="AJ1378" s="1" t="s">
        <v>406</v>
      </c>
      <c r="AK1378" s="19">
        <v>59.3</v>
      </c>
      <c r="AL1378" s="19">
        <v>44</v>
      </c>
      <c r="AN1378" s="3">
        <v>1995</v>
      </c>
      <c r="AQ1378">
        <v>80608</v>
      </c>
      <c r="AR1378" s="1" t="s">
        <v>538</v>
      </c>
    </row>
    <row r="1379" spans="1:44" x14ac:dyDescent="0.25">
      <c r="A1379" s="1">
        <v>2398</v>
      </c>
      <c r="B1379" s="1" t="s">
        <v>1233</v>
      </c>
      <c r="C1379" s="1">
        <v>101</v>
      </c>
      <c r="D1379" s="1" t="s">
        <v>6385</v>
      </c>
      <c r="F1379" s="1" t="s">
        <v>445</v>
      </c>
      <c r="G1379" s="1">
        <v>8</v>
      </c>
      <c r="H1379" s="1">
        <v>75</v>
      </c>
      <c r="I1379" s="1">
        <v>16</v>
      </c>
      <c r="J1379" s="1">
        <v>18</v>
      </c>
      <c r="K1379" s="3">
        <v>1526</v>
      </c>
      <c r="L1379" s="2">
        <f>N1379/((1668.67)*(1-EXP(-(0.022864)*I1379))^(1.61028))</f>
        <v>0.90188934664360676</v>
      </c>
      <c r="N1379" s="1">
        <v>224</v>
      </c>
      <c r="O1379" s="1">
        <v>110.6</v>
      </c>
      <c r="Q1379" s="1">
        <v>13.215999999999999</v>
      </c>
      <c r="R1379" s="1">
        <v>5.1520000000000001</v>
      </c>
      <c r="S1379" s="1">
        <v>25.536000000000001</v>
      </c>
      <c r="AJ1379" s="1" t="s">
        <v>406</v>
      </c>
      <c r="AK1379" s="19">
        <v>59.3</v>
      </c>
      <c r="AL1379" s="19">
        <v>44</v>
      </c>
      <c r="AN1379" s="3">
        <v>1995</v>
      </c>
      <c r="AQ1379">
        <v>80608</v>
      </c>
      <c r="AR1379" s="1" t="s">
        <v>538</v>
      </c>
    </row>
    <row r="1380" spans="1:44" x14ac:dyDescent="0.25">
      <c r="A1380" s="1">
        <v>2399</v>
      </c>
      <c r="B1380" s="1" t="s">
        <v>1233</v>
      </c>
      <c r="C1380" s="1">
        <v>101</v>
      </c>
      <c r="D1380" s="1" t="s">
        <v>6385</v>
      </c>
      <c r="F1380" s="1" t="s">
        <v>445</v>
      </c>
      <c r="G1380" s="1">
        <v>7</v>
      </c>
      <c r="H1380" s="1">
        <v>75</v>
      </c>
      <c r="I1380" s="1">
        <v>22</v>
      </c>
      <c r="J1380" s="1">
        <v>22</v>
      </c>
      <c r="K1380" s="3">
        <v>894</v>
      </c>
      <c r="L1380" s="2">
        <f>N1380/((1824.17)*(1-EXP(-(0.023514)*I1380))^(1.69151))</f>
        <v>0.91722465506029804</v>
      </c>
      <c r="N1380" s="1">
        <v>361</v>
      </c>
      <c r="O1380" s="1">
        <v>148.80000000000001</v>
      </c>
      <c r="Q1380" s="1">
        <v>18.771999999999998</v>
      </c>
      <c r="R1380" s="1">
        <v>6.4980000000000002</v>
      </c>
      <c r="S1380" s="1">
        <v>36.1</v>
      </c>
      <c r="AJ1380" s="1" t="s">
        <v>406</v>
      </c>
      <c r="AK1380" s="19">
        <v>59.3</v>
      </c>
      <c r="AL1380" s="19">
        <v>44</v>
      </c>
      <c r="AN1380" s="3">
        <v>1995</v>
      </c>
      <c r="AQ1380">
        <v>80608</v>
      </c>
      <c r="AR1380" s="1" t="s">
        <v>538</v>
      </c>
    </row>
    <row r="1381" spans="1:44" x14ac:dyDescent="0.25">
      <c r="A1381" s="1">
        <v>2400</v>
      </c>
      <c r="B1381" s="1" t="s">
        <v>1233</v>
      </c>
      <c r="C1381" s="1">
        <v>101</v>
      </c>
      <c r="D1381" s="1" t="s">
        <v>5999</v>
      </c>
      <c r="F1381" s="1" t="s">
        <v>445</v>
      </c>
      <c r="G1381" s="1">
        <v>9</v>
      </c>
      <c r="H1381" s="1">
        <v>80</v>
      </c>
      <c r="I1381" s="1">
        <v>16</v>
      </c>
      <c r="J1381" s="1">
        <v>18</v>
      </c>
      <c r="K1381" s="3">
        <v>1180</v>
      </c>
      <c r="L1381" s="2">
        <f>N1381/((1581.94)*(1-EXP(-(0.021301)*I1381))^(1.51716))</f>
        <v>0.81546074474177699</v>
      </c>
      <c r="N1381" s="1">
        <v>196</v>
      </c>
      <c r="O1381" s="1">
        <v>103.2</v>
      </c>
      <c r="Q1381" s="1">
        <v>12.936</v>
      </c>
      <c r="R1381" s="1">
        <v>5.88</v>
      </c>
      <c r="S1381" s="1">
        <v>24.5</v>
      </c>
      <c r="AJ1381" s="1" t="s">
        <v>406</v>
      </c>
      <c r="AK1381" s="19">
        <v>59.3</v>
      </c>
      <c r="AL1381" s="19">
        <v>44</v>
      </c>
      <c r="AN1381" s="3">
        <v>1995</v>
      </c>
      <c r="AQ1381">
        <v>80608</v>
      </c>
      <c r="AR1381" s="1" t="s">
        <v>538</v>
      </c>
    </row>
    <row r="1382" spans="1:44" x14ac:dyDescent="0.25">
      <c r="A1382" s="1">
        <v>2401</v>
      </c>
      <c r="B1382" s="1" t="s">
        <v>1233</v>
      </c>
      <c r="C1382" s="1">
        <v>101</v>
      </c>
      <c r="D1382" s="33" t="s">
        <v>851</v>
      </c>
      <c r="G1382" s="1">
        <v>9</v>
      </c>
      <c r="H1382" s="1">
        <v>80</v>
      </c>
      <c r="I1382" s="1">
        <v>15</v>
      </c>
      <c r="J1382" s="1">
        <v>18</v>
      </c>
      <c r="L1382" s="2">
        <f>N1382/((1581.94)*(1-EXP(-(0.021301)*I1382))^(1.51716))</f>
        <v>0.67332574529371259</v>
      </c>
      <c r="N1382" s="1">
        <v>149</v>
      </c>
      <c r="Q1382" s="1">
        <v>8.7910000000000004</v>
      </c>
      <c r="R1382" s="1">
        <v>4.0229999999999997</v>
      </c>
      <c r="S1382" s="1">
        <v>17.582000000000001</v>
      </c>
      <c r="AJ1382" s="1" t="s">
        <v>406</v>
      </c>
      <c r="AK1382" s="19">
        <v>59.3</v>
      </c>
      <c r="AL1382" s="19">
        <v>44</v>
      </c>
      <c r="AN1382" s="3">
        <v>1995</v>
      </c>
      <c r="AQ1382">
        <v>80608</v>
      </c>
      <c r="AR1382" s="1" t="s">
        <v>538</v>
      </c>
    </row>
    <row r="1383" spans="1:44" x14ac:dyDescent="0.25">
      <c r="A1383" s="1">
        <v>2402</v>
      </c>
      <c r="B1383" s="1" t="s">
        <v>1233</v>
      </c>
      <c r="C1383" s="1">
        <v>101</v>
      </c>
      <c r="D1383" s="1" t="s">
        <v>5627</v>
      </c>
      <c r="F1383" s="1" t="s">
        <v>445</v>
      </c>
      <c r="G1383" s="1">
        <v>10</v>
      </c>
      <c r="H1383" s="1">
        <v>115</v>
      </c>
      <c r="I1383" s="1">
        <v>16</v>
      </c>
      <c r="J1383" s="1">
        <v>21</v>
      </c>
      <c r="K1383" s="3">
        <v>585</v>
      </c>
      <c r="L1383" s="2">
        <f>N1383/((1948.03)*(1-EXP(-(0.015672)*I1383))^(1.40829))</f>
        <v>0.62071250812379908</v>
      </c>
      <c r="N1383" s="1">
        <v>145</v>
      </c>
      <c r="O1383" s="1">
        <v>54.4</v>
      </c>
      <c r="Q1383" s="1">
        <v>6.67</v>
      </c>
      <c r="R1383" s="1">
        <v>3.19</v>
      </c>
      <c r="S1383" s="1">
        <v>14.645</v>
      </c>
      <c r="AJ1383" s="1" t="s">
        <v>406</v>
      </c>
      <c r="AK1383" s="19">
        <v>59.3</v>
      </c>
      <c r="AL1383" s="19">
        <v>44</v>
      </c>
      <c r="AN1383" s="3">
        <v>1995</v>
      </c>
      <c r="AQ1383">
        <v>80608</v>
      </c>
      <c r="AR1383" s="1" t="s">
        <v>538</v>
      </c>
    </row>
    <row r="1384" spans="1:44" x14ac:dyDescent="0.25">
      <c r="A1384" s="1">
        <v>2403</v>
      </c>
      <c r="B1384" s="1" t="s">
        <v>1233</v>
      </c>
      <c r="C1384" s="1">
        <v>101</v>
      </c>
      <c r="D1384" s="33" t="s">
        <v>851</v>
      </c>
      <c r="G1384" s="1">
        <v>7</v>
      </c>
      <c r="H1384" s="1">
        <v>115</v>
      </c>
      <c r="I1384" s="1">
        <v>27</v>
      </c>
      <c r="J1384" s="1">
        <v>25</v>
      </c>
      <c r="L1384" s="2">
        <f>N1384/((1824.17)*(1-EXP(-(0.023514)*I1384))^(1.69151))</f>
        <v>1.1265209969937056</v>
      </c>
      <c r="N1384" s="1">
        <v>573</v>
      </c>
      <c r="Q1384" s="1">
        <v>25.785</v>
      </c>
      <c r="R1384" s="1">
        <v>8.5950000000000006</v>
      </c>
      <c r="S1384" s="1">
        <v>55.008000000000003</v>
      </c>
      <c r="AJ1384" s="1" t="s">
        <v>406</v>
      </c>
      <c r="AK1384" s="19">
        <v>59.3</v>
      </c>
      <c r="AL1384" s="19">
        <v>44</v>
      </c>
      <c r="AN1384" s="3">
        <v>1995</v>
      </c>
      <c r="AQ1384">
        <v>80608</v>
      </c>
      <c r="AR1384" s="1" t="s">
        <v>538</v>
      </c>
    </row>
    <row r="1385" spans="1:44" x14ac:dyDescent="0.25">
      <c r="A1385" s="1">
        <v>2404</v>
      </c>
      <c r="B1385" s="1" t="s">
        <v>855</v>
      </c>
      <c r="C1385" s="1">
        <v>102</v>
      </c>
      <c r="D1385" s="1" t="s">
        <v>6135</v>
      </c>
      <c r="F1385" s="1" t="s">
        <v>445</v>
      </c>
      <c r="G1385" s="1">
        <v>4</v>
      </c>
      <c r="H1385" s="1">
        <v>50</v>
      </c>
      <c r="I1385" s="1">
        <v>24</v>
      </c>
      <c r="J1385" s="1">
        <v>13.3</v>
      </c>
      <c r="K1385" s="3">
        <v>1721</v>
      </c>
      <c r="L1385" s="1">
        <v>0.5</v>
      </c>
      <c r="N1385" s="1">
        <v>279</v>
      </c>
      <c r="O1385" s="1">
        <v>109.8</v>
      </c>
      <c r="Q1385" s="1">
        <v>14.507999999999999</v>
      </c>
      <c r="R1385" s="1">
        <v>11.718</v>
      </c>
      <c r="S1385" s="1">
        <v>36.548999999999999</v>
      </c>
      <c r="AJ1385" s="1" t="s">
        <v>406</v>
      </c>
      <c r="AK1385" s="19">
        <v>59.3</v>
      </c>
      <c r="AL1385" s="19">
        <v>44</v>
      </c>
      <c r="AN1385" s="3">
        <v>1995</v>
      </c>
      <c r="AQ1385">
        <v>80608</v>
      </c>
      <c r="AR1385" s="1" t="s">
        <v>538</v>
      </c>
    </row>
    <row r="1386" spans="1:44" x14ac:dyDescent="0.25">
      <c r="A1386" s="1">
        <v>2405</v>
      </c>
      <c r="B1386" s="1" t="s">
        <v>855</v>
      </c>
      <c r="C1386" s="1">
        <v>102</v>
      </c>
      <c r="D1386" s="1" t="s">
        <v>6024</v>
      </c>
      <c r="F1386" s="1" t="s">
        <v>445</v>
      </c>
      <c r="G1386" s="1">
        <v>6</v>
      </c>
      <c r="H1386" s="1">
        <v>60</v>
      </c>
      <c r="I1386" s="1">
        <v>20</v>
      </c>
      <c r="J1386" s="1">
        <v>18</v>
      </c>
      <c r="K1386" s="3">
        <v>2253</v>
      </c>
      <c r="L1386" s="1">
        <v>1.3</v>
      </c>
      <c r="N1386" s="1">
        <v>315</v>
      </c>
      <c r="O1386" s="1">
        <v>173</v>
      </c>
      <c r="Q1386" s="1">
        <v>24.57</v>
      </c>
      <c r="R1386" s="1">
        <v>13.86</v>
      </c>
      <c r="S1386" s="1">
        <v>48.195</v>
      </c>
      <c r="AJ1386" s="1" t="s">
        <v>406</v>
      </c>
      <c r="AK1386" s="19">
        <v>59.3</v>
      </c>
      <c r="AL1386" s="19">
        <v>44</v>
      </c>
      <c r="AN1386" s="3">
        <v>1995</v>
      </c>
      <c r="AQ1386">
        <v>80608</v>
      </c>
      <c r="AR1386" s="1" t="s">
        <v>538</v>
      </c>
    </row>
    <row r="1387" spans="1:44" x14ac:dyDescent="0.25">
      <c r="A1387" s="1">
        <v>2406</v>
      </c>
      <c r="B1387" s="1" t="s">
        <v>855</v>
      </c>
      <c r="C1387" s="1">
        <v>102</v>
      </c>
      <c r="D1387" s="1" t="s">
        <v>6401</v>
      </c>
      <c r="F1387" s="1" t="s">
        <v>445</v>
      </c>
      <c r="G1387" s="1">
        <v>6</v>
      </c>
      <c r="H1387" s="1">
        <v>60</v>
      </c>
      <c r="I1387" s="1">
        <v>20</v>
      </c>
      <c r="J1387" s="1">
        <v>21</v>
      </c>
      <c r="K1387" s="3">
        <v>917</v>
      </c>
      <c r="L1387" s="1">
        <v>0.7</v>
      </c>
      <c r="N1387" s="1">
        <v>323</v>
      </c>
      <c r="O1387" s="1">
        <v>131.6</v>
      </c>
      <c r="Q1387" s="1">
        <v>20.672000000000001</v>
      </c>
      <c r="R1387" s="1">
        <v>12.597</v>
      </c>
      <c r="S1387" s="1">
        <v>42.959000000000003</v>
      </c>
      <c r="AJ1387" s="1" t="s">
        <v>406</v>
      </c>
      <c r="AK1387" s="19">
        <v>59.3</v>
      </c>
      <c r="AL1387" s="19">
        <v>44</v>
      </c>
      <c r="AN1387" s="3">
        <v>1995</v>
      </c>
      <c r="AQ1387">
        <v>80608</v>
      </c>
      <c r="AR1387" s="1" t="s">
        <v>538</v>
      </c>
    </row>
    <row r="1388" spans="1:44" x14ac:dyDescent="0.25">
      <c r="A1388" s="1">
        <v>2407</v>
      </c>
      <c r="B1388" s="1" t="s">
        <v>855</v>
      </c>
      <c r="C1388" s="1">
        <v>102</v>
      </c>
      <c r="D1388" s="1" t="s">
        <v>6315</v>
      </c>
      <c r="F1388" s="1" t="s">
        <v>445</v>
      </c>
      <c r="G1388" s="1">
        <v>7</v>
      </c>
      <c r="H1388" s="1">
        <v>65</v>
      </c>
      <c r="I1388" s="1">
        <v>18</v>
      </c>
      <c r="J1388" s="1">
        <v>18</v>
      </c>
      <c r="K1388" s="3">
        <v>1076</v>
      </c>
      <c r="L1388" s="1">
        <v>0.7</v>
      </c>
      <c r="N1388" s="1">
        <v>267</v>
      </c>
      <c r="O1388" s="1">
        <v>120</v>
      </c>
      <c r="Q1388" s="1">
        <v>17.888999999999999</v>
      </c>
      <c r="R1388" s="1">
        <v>11.214</v>
      </c>
      <c r="S1388" s="1">
        <v>37.380000000000003</v>
      </c>
      <c r="AJ1388" s="1" t="s">
        <v>406</v>
      </c>
      <c r="AK1388" s="19">
        <v>59.3</v>
      </c>
      <c r="AL1388" s="19">
        <v>44</v>
      </c>
      <c r="AN1388" s="3">
        <v>1995</v>
      </c>
      <c r="AQ1388">
        <v>80608</v>
      </c>
      <c r="AR1388" s="1" t="s">
        <v>538</v>
      </c>
    </row>
    <row r="1389" spans="1:44" x14ac:dyDescent="0.25">
      <c r="A1389" s="1">
        <v>2408</v>
      </c>
      <c r="B1389" s="1" t="s">
        <v>855</v>
      </c>
      <c r="C1389" s="1">
        <v>102</v>
      </c>
      <c r="D1389" s="1" t="s">
        <v>6320</v>
      </c>
      <c r="F1389" s="1" t="s">
        <v>445</v>
      </c>
      <c r="G1389" s="1">
        <v>5</v>
      </c>
      <c r="H1389" s="1">
        <v>65</v>
      </c>
      <c r="I1389" s="1">
        <v>25</v>
      </c>
      <c r="J1389" s="1">
        <v>22.9</v>
      </c>
      <c r="K1389" s="3">
        <v>770</v>
      </c>
      <c r="L1389" s="1">
        <v>0.6</v>
      </c>
      <c r="N1389" s="1">
        <v>321</v>
      </c>
      <c r="O1389" s="1">
        <v>133.6</v>
      </c>
      <c r="Q1389" s="1">
        <v>20.864999999999998</v>
      </c>
      <c r="R1389" s="1">
        <v>11.877000000000001</v>
      </c>
      <c r="S1389" s="1">
        <v>41.408999999999999</v>
      </c>
      <c r="AJ1389" s="1" t="s">
        <v>406</v>
      </c>
      <c r="AK1389" s="19">
        <v>59.3</v>
      </c>
      <c r="AL1389" s="19">
        <v>44</v>
      </c>
      <c r="AN1389" s="3">
        <v>1995</v>
      </c>
      <c r="AQ1389">
        <v>80608</v>
      </c>
      <c r="AR1389" s="1" t="s">
        <v>538</v>
      </c>
    </row>
    <row r="1390" spans="1:44" x14ac:dyDescent="0.25">
      <c r="A1390" s="1">
        <v>2409</v>
      </c>
      <c r="B1390" s="1" t="s">
        <v>855</v>
      </c>
      <c r="C1390" s="1">
        <v>102</v>
      </c>
      <c r="D1390" s="1" t="s">
        <v>6401</v>
      </c>
      <c r="F1390" s="1" t="s">
        <v>445</v>
      </c>
      <c r="G1390" s="1">
        <v>8</v>
      </c>
      <c r="H1390" s="1">
        <v>70</v>
      </c>
      <c r="I1390" s="1">
        <v>18</v>
      </c>
      <c r="J1390" s="1">
        <v>18</v>
      </c>
      <c r="K1390" s="3">
        <v>1026</v>
      </c>
      <c r="L1390" s="1">
        <v>0.7</v>
      </c>
      <c r="N1390" s="1">
        <v>230</v>
      </c>
      <c r="O1390" s="1">
        <v>95.2</v>
      </c>
      <c r="Q1390" s="1">
        <v>14.26</v>
      </c>
      <c r="R1390" s="1">
        <v>10.35</v>
      </c>
      <c r="S1390" s="1">
        <v>31.97</v>
      </c>
      <c r="AJ1390" s="1" t="s">
        <v>406</v>
      </c>
      <c r="AK1390" s="19">
        <v>59.3</v>
      </c>
      <c r="AL1390" s="19">
        <v>44</v>
      </c>
      <c r="AN1390" s="3">
        <v>1995</v>
      </c>
      <c r="AQ1390">
        <v>80608</v>
      </c>
      <c r="AR1390" s="1" t="s">
        <v>538</v>
      </c>
    </row>
    <row r="1391" spans="1:44" x14ac:dyDescent="0.25">
      <c r="A1391" s="1">
        <v>2410</v>
      </c>
      <c r="B1391" s="1" t="s">
        <v>855</v>
      </c>
      <c r="C1391" s="1">
        <v>102</v>
      </c>
      <c r="D1391" s="1" t="s">
        <v>863</v>
      </c>
      <c r="G1391" s="1">
        <v>8</v>
      </c>
      <c r="H1391" s="1">
        <v>72</v>
      </c>
      <c r="I1391" s="1">
        <v>18</v>
      </c>
      <c r="J1391" s="1">
        <v>16</v>
      </c>
      <c r="L1391" s="1">
        <v>0.9</v>
      </c>
      <c r="N1391" s="1">
        <v>341</v>
      </c>
      <c r="Q1391" s="1">
        <v>22.506</v>
      </c>
      <c r="R1391" s="1">
        <v>15.686</v>
      </c>
      <c r="S1391" s="1">
        <v>49.103999999999999</v>
      </c>
      <c r="AJ1391" s="1" t="s">
        <v>406</v>
      </c>
      <c r="AK1391" s="19">
        <v>59.3</v>
      </c>
      <c r="AL1391" s="19">
        <v>44</v>
      </c>
      <c r="AN1391" s="3">
        <v>1995</v>
      </c>
      <c r="AQ1391">
        <v>80608</v>
      </c>
      <c r="AR1391" s="1" t="s">
        <v>538</v>
      </c>
    </row>
    <row r="1392" spans="1:44" x14ac:dyDescent="0.25">
      <c r="A1392" s="1">
        <v>2411</v>
      </c>
      <c r="B1392" s="1" t="s">
        <v>855</v>
      </c>
      <c r="C1392" s="1">
        <v>102</v>
      </c>
      <c r="D1392" s="1" t="s">
        <v>6252</v>
      </c>
      <c r="F1392" s="1" t="s">
        <v>445</v>
      </c>
      <c r="G1392" s="1">
        <v>7</v>
      </c>
      <c r="H1392" s="1">
        <v>75</v>
      </c>
      <c r="I1392" s="1">
        <v>22</v>
      </c>
      <c r="J1392" s="1">
        <v>20.8</v>
      </c>
      <c r="K1392" s="3">
        <v>873</v>
      </c>
      <c r="L1392" s="1">
        <v>0.6</v>
      </c>
      <c r="N1392" s="1">
        <v>359</v>
      </c>
      <c r="O1392" s="1">
        <v>152.19999999999999</v>
      </c>
      <c r="Q1392" s="1">
        <v>22.257999999999999</v>
      </c>
      <c r="R1392" s="1">
        <v>12.565</v>
      </c>
      <c r="S1392" s="1">
        <v>44.875</v>
      </c>
      <c r="AJ1392" s="1" t="s">
        <v>406</v>
      </c>
      <c r="AK1392" s="19">
        <v>59.3</v>
      </c>
      <c r="AL1392" s="19">
        <v>44</v>
      </c>
      <c r="AN1392" s="3">
        <v>1995</v>
      </c>
      <c r="AQ1392">
        <v>80608</v>
      </c>
      <c r="AR1392" s="1" t="s">
        <v>538</v>
      </c>
    </row>
    <row r="1393" spans="1:44" x14ac:dyDescent="0.25">
      <c r="A1393" s="1">
        <v>2412</v>
      </c>
      <c r="B1393" s="1" t="s">
        <v>855</v>
      </c>
      <c r="C1393" s="1">
        <v>102</v>
      </c>
      <c r="D1393" s="1" t="s">
        <v>5633</v>
      </c>
      <c r="F1393" s="1" t="s">
        <v>445</v>
      </c>
      <c r="G1393" s="1">
        <v>7</v>
      </c>
      <c r="H1393" s="1">
        <v>81</v>
      </c>
      <c r="I1393" s="1">
        <v>22</v>
      </c>
      <c r="J1393" s="1">
        <v>23</v>
      </c>
      <c r="K1393" s="3">
        <v>659</v>
      </c>
      <c r="L1393" s="1">
        <v>0.6</v>
      </c>
      <c r="N1393" s="1">
        <v>332</v>
      </c>
      <c r="O1393" s="1">
        <v>123.6</v>
      </c>
      <c r="Q1393" s="1">
        <v>19.588000000000001</v>
      </c>
      <c r="R1393" s="1">
        <v>12.948</v>
      </c>
      <c r="S1393" s="1">
        <v>41.5</v>
      </c>
      <c r="AJ1393" s="1" t="s">
        <v>406</v>
      </c>
      <c r="AK1393" s="19">
        <v>59.3</v>
      </c>
      <c r="AL1393" s="19">
        <v>44</v>
      </c>
      <c r="AN1393" s="3">
        <v>1995</v>
      </c>
      <c r="AQ1393">
        <v>80608</v>
      </c>
      <c r="AR1393" s="1" t="s">
        <v>538</v>
      </c>
    </row>
    <row r="1394" spans="1:44" x14ac:dyDescent="0.25">
      <c r="A1394" s="1">
        <v>2413</v>
      </c>
      <c r="B1394" s="1" t="s">
        <v>855</v>
      </c>
      <c r="C1394" s="1">
        <v>102</v>
      </c>
      <c r="D1394" s="1" t="s">
        <v>6195</v>
      </c>
      <c r="F1394" s="1" t="s">
        <v>445</v>
      </c>
      <c r="G1394" s="1">
        <v>7</v>
      </c>
      <c r="H1394" s="1">
        <v>87</v>
      </c>
      <c r="I1394" s="1">
        <v>22</v>
      </c>
      <c r="J1394" s="1">
        <v>23</v>
      </c>
      <c r="K1394" s="3">
        <v>857</v>
      </c>
      <c r="L1394" s="1">
        <v>0.8</v>
      </c>
      <c r="N1394" s="1">
        <v>371</v>
      </c>
      <c r="O1394" s="1">
        <v>159.4</v>
      </c>
      <c r="Q1394" s="1">
        <v>24.856999999999999</v>
      </c>
      <c r="R1394" s="1">
        <v>14.098000000000001</v>
      </c>
      <c r="S1394" s="1">
        <v>47.859000000000002</v>
      </c>
      <c r="AJ1394" s="1" t="s">
        <v>406</v>
      </c>
      <c r="AK1394" s="19">
        <v>59.3</v>
      </c>
      <c r="AL1394" s="19">
        <v>44</v>
      </c>
      <c r="AN1394" s="3">
        <v>1995</v>
      </c>
      <c r="AQ1394">
        <v>80608</v>
      </c>
      <c r="AR1394" s="1" t="s">
        <v>538</v>
      </c>
    </row>
    <row r="1395" spans="1:44" x14ac:dyDescent="0.25">
      <c r="A1395" s="1">
        <v>2414</v>
      </c>
      <c r="B1395" s="1" t="s">
        <v>855</v>
      </c>
      <c r="C1395" s="1">
        <v>102</v>
      </c>
      <c r="D1395" s="1" t="s">
        <v>6395</v>
      </c>
      <c r="F1395" s="1" t="s">
        <v>445</v>
      </c>
      <c r="G1395" s="1">
        <v>7</v>
      </c>
      <c r="H1395" s="1">
        <v>93</v>
      </c>
      <c r="I1395" s="1">
        <v>23</v>
      </c>
      <c r="J1395" s="1">
        <v>21</v>
      </c>
      <c r="K1395" s="3">
        <v>1120</v>
      </c>
      <c r="L1395" s="1">
        <v>0.9</v>
      </c>
      <c r="N1395" s="1">
        <v>413</v>
      </c>
      <c r="O1395" s="1">
        <v>173</v>
      </c>
      <c r="Q1395" s="1">
        <v>26.431999999999999</v>
      </c>
      <c r="R1395" s="1">
        <v>16.933</v>
      </c>
      <c r="S1395" s="1">
        <v>54.515999999999998</v>
      </c>
      <c r="AJ1395" s="1" t="s">
        <v>406</v>
      </c>
      <c r="AK1395" s="19">
        <v>59.3</v>
      </c>
      <c r="AL1395" s="19">
        <v>44</v>
      </c>
      <c r="AN1395" s="3">
        <v>1995</v>
      </c>
      <c r="AQ1395">
        <v>80608</v>
      </c>
      <c r="AR1395" s="1" t="s">
        <v>538</v>
      </c>
    </row>
    <row r="1396" spans="1:44" x14ac:dyDescent="0.25">
      <c r="A1396" s="1">
        <v>2415</v>
      </c>
      <c r="B1396" s="1" t="s">
        <v>855</v>
      </c>
      <c r="C1396" s="1">
        <v>102</v>
      </c>
      <c r="D1396" s="1" t="s">
        <v>6395</v>
      </c>
      <c r="F1396" s="1" t="s">
        <v>445</v>
      </c>
      <c r="G1396" s="1">
        <v>7</v>
      </c>
      <c r="H1396" s="1">
        <v>95</v>
      </c>
      <c r="I1396" s="1">
        <v>23</v>
      </c>
      <c r="J1396" s="1">
        <v>20</v>
      </c>
      <c r="K1396" s="3">
        <v>823</v>
      </c>
      <c r="L1396" s="1">
        <v>0.6</v>
      </c>
      <c r="N1396" s="1">
        <v>322</v>
      </c>
      <c r="O1396" s="1">
        <v>131</v>
      </c>
      <c r="Q1396" s="1">
        <v>20.93</v>
      </c>
      <c r="R1396" s="1">
        <v>12.558</v>
      </c>
      <c r="S1396" s="1">
        <v>41.86</v>
      </c>
      <c r="AJ1396" s="1" t="s">
        <v>406</v>
      </c>
      <c r="AK1396" s="19">
        <v>59.3</v>
      </c>
      <c r="AL1396" s="19">
        <v>44</v>
      </c>
      <c r="AN1396" s="3">
        <v>1995</v>
      </c>
      <c r="AQ1396">
        <v>80608</v>
      </c>
      <c r="AR1396" s="1" t="s">
        <v>538</v>
      </c>
    </row>
    <row r="1397" spans="1:44" x14ac:dyDescent="0.25">
      <c r="A1397" s="1">
        <v>2416</v>
      </c>
      <c r="B1397" s="1" t="s">
        <v>855</v>
      </c>
      <c r="C1397" s="1">
        <v>102</v>
      </c>
      <c r="D1397" s="1" t="s">
        <v>863</v>
      </c>
      <c r="G1397" s="1">
        <v>8</v>
      </c>
      <c r="H1397" s="1">
        <v>107</v>
      </c>
      <c r="I1397" s="1">
        <v>21</v>
      </c>
      <c r="J1397" s="1">
        <v>26</v>
      </c>
      <c r="L1397" s="1">
        <v>0.7</v>
      </c>
      <c r="N1397" s="1">
        <v>300</v>
      </c>
      <c r="Q1397" s="1">
        <v>18.899999999999999</v>
      </c>
      <c r="R1397" s="1">
        <v>7.2</v>
      </c>
      <c r="S1397" s="1">
        <v>33</v>
      </c>
      <c r="AJ1397" s="1" t="s">
        <v>406</v>
      </c>
      <c r="AK1397" s="19">
        <v>59.3</v>
      </c>
      <c r="AL1397" s="19">
        <v>44</v>
      </c>
      <c r="AN1397" s="3">
        <v>1995</v>
      </c>
      <c r="AQ1397">
        <v>80608</v>
      </c>
      <c r="AR1397" s="1" t="s">
        <v>538</v>
      </c>
    </row>
    <row r="1398" spans="1:44" x14ac:dyDescent="0.25">
      <c r="A1398" s="1">
        <v>2417</v>
      </c>
      <c r="B1398" s="1" t="s">
        <v>855</v>
      </c>
      <c r="C1398" s="1">
        <v>102</v>
      </c>
      <c r="D1398" s="1" t="s">
        <v>5889</v>
      </c>
      <c r="F1398" s="1" t="s">
        <v>445</v>
      </c>
      <c r="G1398" s="1">
        <v>8</v>
      </c>
      <c r="H1398" s="1">
        <v>125</v>
      </c>
      <c r="I1398" s="1">
        <v>24</v>
      </c>
      <c r="J1398" s="1">
        <v>26</v>
      </c>
      <c r="K1398" s="3">
        <v>1445</v>
      </c>
      <c r="L1398" s="1">
        <v>1</v>
      </c>
      <c r="N1398" s="1">
        <v>483</v>
      </c>
      <c r="O1398" s="1">
        <v>211.4</v>
      </c>
      <c r="Q1398" s="1">
        <v>31.395</v>
      </c>
      <c r="R1398" s="1">
        <v>16.905000000000001</v>
      </c>
      <c r="S1398" s="1">
        <v>61.823999999999998</v>
      </c>
      <c r="AJ1398" s="1" t="s">
        <v>406</v>
      </c>
      <c r="AK1398" s="19">
        <v>59.3</v>
      </c>
      <c r="AL1398" s="19">
        <v>44</v>
      </c>
      <c r="AN1398" s="3">
        <v>1995</v>
      </c>
      <c r="AQ1398">
        <v>80608</v>
      </c>
      <c r="AR1398" s="1" t="s">
        <v>538</v>
      </c>
    </row>
    <row r="1399" spans="1:44" x14ac:dyDescent="0.25">
      <c r="A1399" s="1">
        <v>2418</v>
      </c>
      <c r="B1399" s="1" t="s">
        <v>855</v>
      </c>
      <c r="C1399" s="1">
        <v>102</v>
      </c>
      <c r="D1399" s="1" t="s">
        <v>6243</v>
      </c>
      <c r="F1399" s="1" t="s">
        <v>445</v>
      </c>
      <c r="G1399" s="1">
        <v>8</v>
      </c>
      <c r="H1399" s="1">
        <v>130</v>
      </c>
      <c r="I1399" s="1">
        <v>25</v>
      </c>
      <c r="J1399" s="1">
        <v>24</v>
      </c>
      <c r="K1399" s="3">
        <v>920</v>
      </c>
      <c r="L1399" s="1">
        <v>0.9</v>
      </c>
      <c r="N1399" s="1">
        <v>451</v>
      </c>
      <c r="O1399" s="1">
        <v>185.2</v>
      </c>
      <c r="Q1399" s="1">
        <v>28.413</v>
      </c>
      <c r="R1399" s="1">
        <v>14.432</v>
      </c>
      <c r="S1399" s="1">
        <v>53.668999999999997</v>
      </c>
      <c r="AJ1399" s="1" t="s">
        <v>406</v>
      </c>
      <c r="AK1399" s="19">
        <v>59.3</v>
      </c>
      <c r="AL1399" s="19">
        <v>44</v>
      </c>
      <c r="AN1399" s="3">
        <v>1995</v>
      </c>
      <c r="AQ1399">
        <v>80608</v>
      </c>
      <c r="AR1399" s="1" t="s">
        <v>538</v>
      </c>
    </row>
    <row r="1400" spans="1:44" x14ac:dyDescent="0.25">
      <c r="A1400" s="1">
        <v>2419</v>
      </c>
      <c r="B1400" s="1" t="s">
        <v>855</v>
      </c>
      <c r="C1400" s="1">
        <v>102</v>
      </c>
      <c r="D1400" s="1" t="s">
        <v>6244</v>
      </c>
      <c r="F1400" s="1" t="s">
        <v>445</v>
      </c>
      <c r="G1400" s="1">
        <v>9</v>
      </c>
      <c r="H1400" s="1">
        <v>155</v>
      </c>
      <c r="I1400" s="1">
        <v>19</v>
      </c>
      <c r="J1400" s="1">
        <v>18.100000000000001</v>
      </c>
      <c r="K1400" s="3">
        <v>984</v>
      </c>
      <c r="L1400" s="1">
        <v>0.7</v>
      </c>
      <c r="N1400" s="1">
        <v>222</v>
      </c>
      <c r="O1400" s="1">
        <v>102</v>
      </c>
      <c r="Q1400" s="1">
        <v>14.874000000000001</v>
      </c>
      <c r="R1400" s="1">
        <v>9.3239999999999998</v>
      </c>
      <c r="S1400" s="1">
        <v>30.635999999999999</v>
      </c>
      <c r="AJ1400" s="1" t="s">
        <v>406</v>
      </c>
      <c r="AK1400" s="19">
        <v>59.3</v>
      </c>
      <c r="AL1400" s="19">
        <v>44</v>
      </c>
      <c r="AN1400" s="3">
        <v>1995</v>
      </c>
      <c r="AQ1400">
        <v>80608</v>
      </c>
      <c r="AR1400" s="1" t="s">
        <v>538</v>
      </c>
    </row>
    <row r="1401" spans="1:44" x14ac:dyDescent="0.25">
      <c r="A1401" s="1">
        <v>2420</v>
      </c>
      <c r="B1401" s="1" t="s">
        <v>855</v>
      </c>
      <c r="C1401" s="1">
        <v>102</v>
      </c>
      <c r="D1401" s="1" t="s">
        <v>5633</v>
      </c>
      <c r="F1401" s="1" t="s">
        <v>445</v>
      </c>
      <c r="G1401" s="1">
        <v>9</v>
      </c>
      <c r="H1401" s="1">
        <v>160</v>
      </c>
      <c r="I1401" s="1">
        <v>20</v>
      </c>
      <c r="J1401" s="1">
        <v>21</v>
      </c>
      <c r="K1401" s="3">
        <v>940</v>
      </c>
      <c r="L1401" s="1">
        <v>0.9</v>
      </c>
      <c r="N1401" s="1">
        <v>320</v>
      </c>
      <c r="O1401" s="1">
        <v>147.80000000000001</v>
      </c>
      <c r="Q1401" s="1">
        <v>23.04</v>
      </c>
      <c r="R1401" s="1">
        <v>16</v>
      </c>
      <c r="S1401" s="1">
        <v>49.92</v>
      </c>
      <c r="AJ1401" s="1" t="s">
        <v>406</v>
      </c>
      <c r="AK1401" s="19">
        <v>59.3</v>
      </c>
      <c r="AL1401" s="19">
        <v>44</v>
      </c>
      <c r="AN1401" s="3">
        <v>1995</v>
      </c>
      <c r="AQ1401">
        <v>80608</v>
      </c>
      <c r="AR1401" s="1" t="s">
        <v>538</v>
      </c>
    </row>
    <row r="1402" spans="1:44" x14ac:dyDescent="0.25">
      <c r="A1402" s="1">
        <v>2421</v>
      </c>
      <c r="B1402" s="1" t="s">
        <v>3916</v>
      </c>
      <c r="C1402" s="1">
        <v>124</v>
      </c>
      <c r="D1402" s="33" t="s">
        <v>845</v>
      </c>
      <c r="G1402" s="1">
        <v>6</v>
      </c>
      <c r="H1402" s="1">
        <v>40</v>
      </c>
      <c r="I1402" s="1">
        <v>17</v>
      </c>
      <c r="J1402" s="1">
        <v>14</v>
      </c>
      <c r="L1402" s="2">
        <f>N1402/((17848.7)*(1-EXP(-(0.003475)*I1402))^(1.61462))</f>
        <v>0.89408116529892756</v>
      </c>
      <c r="N1402" s="1">
        <v>158</v>
      </c>
      <c r="Q1402" s="1">
        <v>12.007999999999999</v>
      </c>
      <c r="R1402" s="1">
        <v>3.16</v>
      </c>
      <c r="S1402" s="1">
        <v>17.538</v>
      </c>
      <c r="AJ1402" s="1" t="s">
        <v>406</v>
      </c>
      <c r="AK1402" s="19">
        <v>59.3</v>
      </c>
      <c r="AL1402" s="19">
        <v>44</v>
      </c>
      <c r="AN1402" s="3">
        <v>1995</v>
      </c>
      <c r="AQ1402">
        <v>80608</v>
      </c>
      <c r="AR1402" s="1" t="s">
        <v>538</v>
      </c>
    </row>
    <row r="1403" spans="1:44" x14ac:dyDescent="0.25">
      <c r="A1403" s="1">
        <v>2422</v>
      </c>
      <c r="B1403" s="1" t="s">
        <v>3916</v>
      </c>
      <c r="C1403" s="1">
        <v>124</v>
      </c>
      <c r="D1403" s="33" t="s">
        <v>845</v>
      </c>
      <c r="G1403" s="1">
        <v>5</v>
      </c>
      <c r="H1403" s="1">
        <v>40</v>
      </c>
      <c r="I1403" s="1">
        <v>19</v>
      </c>
      <c r="J1403" s="1">
        <v>14</v>
      </c>
      <c r="L1403" s="2">
        <f>N1403/((23820.2)*(1-EXP(-(0.003315)*I1403))^(1.69896))</f>
        <v>1.3352116656282651</v>
      </c>
      <c r="N1403" s="1">
        <v>275</v>
      </c>
      <c r="Q1403" s="1">
        <v>20.9</v>
      </c>
      <c r="R1403" s="1">
        <v>4.125</v>
      </c>
      <c r="S1403" s="1">
        <v>30.25</v>
      </c>
      <c r="AJ1403" s="1" t="s">
        <v>406</v>
      </c>
      <c r="AK1403" s="19">
        <v>59.3</v>
      </c>
      <c r="AL1403" s="19">
        <v>44</v>
      </c>
      <c r="AN1403" s="3">
        <v>1995</v>
      </c>
      <c r="AQ1403">
        <v>80608</v>
      </c>
      <c r="AR1403" s="1" t="s">
        <v>538</v>
      </c>
    </row>
    <row r="1404" spans="1:44" x14ac:dyDescent="0.25">
      <c r="A1404" s="1">
        <v>2423</v>
      </c>
      <c r="B1404" s="1" t="s">
        <v>3916</v>
      </c>
      <c r="C1404" s="1">
        <v>124</v>
      </c>
      <c r="D1404" s="33" t="s">
        <v>845</v>
      </c>
      <c r="G1404" s="1">
        <v>5</v>
      </c>
      <c r="H1404" s="1">
        <v>43</v>
      </c>
      <c r="I1404" s="1">
        <v>19</v>
      </c>
      <c r="J1404" s="1">
        <v>14</v>
      </c>
      <c r="L1404" s="2">
        <f>N1404/((23820.2)*(1-EXP(-(0.003315)*I1404))^(1.69896))</f>
        <v>1.0875905930935688</v>
      </c>
      <c r="N1404" s="1">
        <v>224</v>
      </c>
      <c r="Q1404" s="1">
        <v>18.591999999999999</v>
      </c>
      <c r="R1404" s="1">
        <v>4.2560000000000002</v>
      </c>
      <c r="S1404" s="1">
        <v>25.312000000000001</v>
      </c>
      <c r="AJ1404" s="1" t="s">
        <v>406</v>
      </c>
      <c r="AK1404" s="19">
        <v>59.3</v>
      </c>
      <c r="AL1404" s="19">
        <v>44</v>
      </c>
      <c r="AN1404" s="3">
        <v>1995</v>
      </c>
      <c r="AQ1404">
        <v>80608</v>
      </c>
      <c r="AR1404" s="1" t="s">
        <v>538</v>
      </c>
    </row>
    <row r="1405" spans="1:44" x14ac:dyDescent="0.25">
      <c r="A1405" s="1">
        <v>2424</v>
      </c>
      <c r="B1405" s="1" t="s">
        <v>3916</v>
      </c>
      <c r="C1405" s="1">
        <v>124</v>
      </c>
      <c r="D1405" s="1" t="s">
        <v>6152</v>
      </c>
      <c r="F1405" s="1" t="s">
        <v>445</v>
      </c>
      <c r="G1405" s="1">
        <v>4</v>
      </c>
      <c r="H1405" s="1">
        <v>45</v>
      </c>
      <c r="I1405" s="1">
        <v>24</v>
      </c>
      <c r="J1405" s="1">
        <v>18</v>
      </c>
      <c r="K1405" s="3">
        <v>1255</v>
      </c>
      <c r="L1405" s="2">
        <f>N1405/((23820.2)*(1-EXP(-(0.003315)*I1405))^(1.69896))</f>
        <v>0.94678915753833726</v>
      </c>
      <c r="N1405" s="1">
        <v>286</v>
      </c>
      <c r="O1405" s="1">
        <v>172.8</v>
      </c>
      <c r="Q1405" s="1">
        <v>24.882000000000001</v>
      </c>
      <c r="R1405" s="1">
        <v>4.29</v>
      </c>
      <c r="S1405" s="1">
        <v>30.888000000000002</v>
      </c>
      <c r="AJ1405" s="1" t="s">
        <v>406</v>
      </c>
      <c r="AK1405" s="19">
        <v>59.3</v>
      </c>
      <c r="AL1405" s="19">
        <v>44</v>
      </c>
      <c r="AN1405" s="3">
        <v>1995</v>
      </c>
      <c r="AQ1405">
        <v>80608</v>
      </c>
      <c r="AR1405" s="1" t="s">
        <v>538</v>
      </c>
    </row>
    <row r="1406" spans="1:44" x14ac:dyDescent="0.25">
      <c r="A1406" s="1">
        <v>2425</v>
      </c>
      <c r="B1406" s="1" t="s">
        <v>3916</v>
      </c>
      <c r="C1406" s="1">
        <v>124</v>
      </c>
      <c r="D1406" s="33" t="s">
        <v>845</v>
      </c>
      <c r="G1406" s="1">
        <v>5</v>
      </c>
      <c r="H1406" s="1">
        <v>50</v>
      </c>
      <c r="I1406" s="1">
        <v>22</v>
      </c>
      <c r="J1406" s="1">
        <v>20</v>
      </c>
      <c r="L1406" s="2">
        <f>N1406/((23820.2)*(1-EXP(-(0.003315)*I1406))^(1.69896))</f>
        <v>1.5342624603428565</v>
      </c>
      <c r="N1406" s="1">
        <v>402</v>
      </c>
      <c r="Q1406" s="1">
        <v>29.346</v>
      </c>
      <c r="R1406" s="1">
        <v>4.8239999999999998</v>
      </c>
      <c r="S1406" s="1">
        <v>42.21</v>
      </c>
      <c r="AJ1406" s="1" t="s">
        <v>406</v>
      </c>
      <c r="AK1406" s="19">
        <v>59.3</v>
      </c>
      <c r="AL1406" s="19">
        <v>44</v>
      </c>
      <c r="AN1406" s="3">
        <v>1995</v>
      </c>
      <c r="AQ1406">
        <v>80608</v>
      </c>
      <c r="AR1406" s="1" t="s">
        <v>538</v>
      </c>
    </row>
    <row r="1407" spans="1:44" x14ac:dyDescent="0.25">
      <c r="A1407" s="1">
        <v>2426</v>
      </c>
      <c r="B1407" s="1" t="s">
        <v>3916</v>
      </c>
      <c r="C1407" s="1">
        <v>124</v>
      </c>
      <c r="D1407" s="33" t="s">
        <v>845</v>
      </c>
      <c r="G1407" s="1">
        <v>4</v>
      </c>
      <c r="H1407" s="1">
        <v>50</v>
      </c>
      <c r="I1407" s="1">
        <v>24</v>
      </c>
      <c r="J1407" s="1">
        <v>20</v>
      </c>
      <c r="L1407" s="2">
        <f>N1407/((23820.2)*(1-EXP(-(0.003315)*I1407))^(1.69896))</f>
        <v>1.3341119947131117</v>
      </c>
      <c r="N1407" s="1">
        <v>403</v>
      </c>
      <c r="Q1407" s="1">
        <v>30.628</v>
      </c>
      <c r="R1407" s="1">
        <v>4.8360000000000003</v>
      </c>
      <c r="S1407" s="1">
        <v>40.703000000000003</v>
      </c>
      <c r="AJ1407" s="1" t="s">
        <v>406</v>
      </c>
      <c r="AK1407" s="19">
        <v>59.3</v>
      </c>
      <c r="AL1407" s="19">
        <v>44</v>
      </c>
      <c r="AN1407" s="3">
        <v>1995</v>
      </c>
      <c r="AQ1407">
        <v>80608</v>
      </c>
      <c r="AR1407" s="1" t="s">
        <v>538</v>
      </c>
    </row>
    <row r="1408" spans="1:44" x14ac:dyDescent="0.25">
      <c r="A1408" s="1">
        <v>2427</v>
      </c>
      <c r="B1408" s="1" t="s">
        <v>3916</v>
      </c>
      <c r="C1408" s="1">
        <v>124</v>
      </c>
      <c r="D1408" s="33" t="s">
        <v>845</v>
      </c>
      <c r="G1408" s="1">
        <v>6</v>
      </c>
      <c r="H1408" s="1">
        <v>61</v>
      </c>
      <c r="I1408" s="1">
        <v>21</v>
      </c>
      <c r="J1408" s="1">
        <v>20</v>
      </c>
      <c r="L1408" s="2">
        <f>N1408/((17848.7)*(1-EXP(-(0.003475)*I1408))^(1.61462))</f>
        <v>1.2081528603942606</v>
      </c>
      <c r="N1408" s="1">
        <v>297</v>
      </c>
      <c r="Q1408" s="1">
        <v>20.492999999999999</v>
      </c>
      <c r="R1408" s="1">
        <v>4.7519999999999998</v>
      </c>
      <c r="S1408" s="1">
        <v>29.7</v>
      </c>
      <c r="AJ1408" s="1" t="s">
        <v>406</v>
      </c>
      <c r="AK1408" s="19">
        <v>59.3</v>
      </c>
      <c r="AL1408" s="19">
        <v>44</v>
      </c>
      <c r="AN1408" s="3">
        <v>1995</v>
      </c>
      <c r="AQ1408">
        <v>80608</v>
      </c>
      <c r="AR1408" s="1" t="s">
        <v>538</v>
      </c>
    </row>
    <row r="1409" spans="1:44" x14ac:dyDescent="0.25">
      <c r="A1409" s="1">
        <v>2428</v>
      </c>
      <c r="B1409" s="1" t="s">
        <v>5216</v>
      </c>
      <c r="C1409" s="1">
        <v>124</v>
      </c>
      <c r="D1409" s="1" t="s">
        <v>6081</v>
      </c>
      <c r="F1409" s="1" t="s">
        <v>445</v>
      </c>
      <c r="G1409" s="1">
        <v>5</v>
      </c>
      <c r="H1409" s="1">
        <v>61</v>
      </c>
      <c r="I1409" s="1">
        <v>24</v>
      </c>
      <c r="J1409" s="1">
        <v>18</v>
      </c>
      <c r="K1409" s="3">
        <v>1532</v>
      </c>
      <c r="L1409" s="2">
        <f>N1409/((23820.2)*(1-EXP(-(0.003315)*I1409))^(1.69896))</f>
        <v>1.5492913486990973</v>
      </c>
      <c r="N1409" s="1">
        <v>468</v>
      </c>
      <c r="O1409" s="1">
        <v>239</v>
      </c>
      <c r="Q1409" s="1">
        <v>35.1</v>
      </c>
      <c r="R1409" s="1">
        <v>6.0839999999999996</v>
      </c>
      <c r="S1409" s="1">
        <v>49.607999999999997</v>
      </c>
      <c r="AJ1409" s="1" t="s">
        <v>406</v>
      </c>
      <c r="AK1409" s="19">
        <v>59.3</v>
      </c>
      <c r="AL1409" s="19">
        <v>44</v>
      </c>
      <c r="AN1409" s="3">
        <v>1995</v>
      </c>
      <c r="AQ1409">
        <v>80608</v>
      </c>
      <c r="AR1409" s="1" t="s">
        <v>538</v>
      </c>
    </row>
    <row r="1410" spans="1:44" x14ac:dyDescent="0.25">
      <c r="A1410" s="1">
        <v>2429</v>
      </c>
      <c r="B1410" s="1" t="s">
        <v>5216</v>
      </c>
      <c r="C1410" s="1">
        <v>124</v>
      </c>
      <c r="D1410" s="1" t="s">
        <v>6350</v>
      </c>
      <c r="F1410" s="1" t="s">
        <v>445</v>
      </c>
      <c r="G1410" s="1">
        <v>7</v>
      </c>
      <c r="H1410" s="1">
        <v>62</v>
      </c>
      <c r="I1410" s="1">
        <v>17</v>
      </c>
      <c r="J1410" s="1">
        <v>15</v>
      </c>
      <c r="K1410" s="3">
        <v>1304</v>
      </c>
      <c r="L1410" s="2">
        <f>N1410/((12787.1)*(1-EXP(-(0.003885)*I1410))^(1.55886))</f>
        <v>1.0470885257363427</v>
      </c>
      <c r="N1410" s="1">
        <v>184</v>
      </c>
      <c r="O1410" s="1">
        <v>120.8</v>
      </c>
      <c r="Q1410" s="1">
        <v>16.376000000000001</v>
      </c>
      <c r="R1410" s="1">
        <v>3.496</v>
      </c>
      <c r="S1410" s="1">
        <v>19.687999999999999</v>
      </c>
      <c r="AJ1410" s="1" t="s">
        <v>406</v>
      </c>
      <c r="AK1410" s="19">
        <v>59.3</v>
      </c>
      <c r="AL1410" s="19">
        <v>44</v>
      </c>
      <c r="AN1410" s="3">
        <v>1995</v>
      </c>
      <c r="AQ1410">
        <v>80608</v>
      </c>
      <c r="AR1410" s="1" t="s">
        <v>538</v>
      </c>
    </row>
    <row r="1411" spans="1:44" x14ac:dyDescent="0.25">
      <c r="A1411" s="1">
        <v>2430</v>
      </c>
      <c r="B1411" s="1" t="s">
        <v>5216</v>
      </c>
      <c r="C1411" s="1">
        <v>124</v>
      </c>
      <c r="D1411" s="1" t="s">
        <v>6078</v>
      </c>
      <c r="F1411" s="1" t="s">
        <v>445</v>
      </c>
      <c r="G1411" s="1">
        <v>6</v>
      </c>
      <c r="H1411" s="1">
        <v>70</v>
      </c>
      <c r="I1411" s="1">
        <v>25</v>
      </c>
      <c r="J1411" s="1">
        <v>20</v>
      </c>
      <c r="K1411" s="3">
        <v>1137</v>
      </c>
      <c r="L1411" s="2">
        <f>N1411/((17848.7)*(1-EXP(-(0.003475)*I1411))^(1.61462))</f>
        <v>1.0739645044941772</v>
      </c>
      <c r="N1411" s="1">
        <v>346</v>
      </c>
      <c r="O1411" s="1">
        <v>169.6</v>
      </c>
      <c r="Q1411" s="1">
        <v>25.95</v>
      </c>
      <c r="R1411" s="1">
        <v>6.92</v>
      </c>
      <c r="S1411" s="1">
        <v>35.292000000000002</v>
      </c>
      <c r="AJ1411" s="1" t="s">
        <v>406</v>
      </c>
      <c r="AK1411" s="19">
        <v>59.3</v>
      </c>
      <c r="AL1411" s="19">
        <v>44</v>
      </c>
      <c r="AN1411" s="3">
        <v>1995</v>
      </c>
      <c r="AQ1411">
        <v>80608</v>
      </c>
      <c r="AR1411" s="1" t="s">
        <v>538</v>
      </c>
    </row>
    <row r="1412" spans="1:44" x14ac:dyDescent="0.25">
      <c r="A1412" s="1">
        <v>2431</v>
      </c>
      <c r="B1412" s="1" t="s">
        <v>3916</v>
      </c>
      <c r="C1412" s="1">
        <v>124</v>
      </c>
      <c r="D1412" s="33" t="s">
        <v>845</v>
      </c>
      <c r="G1412" s="1">
        <v>6</v>
      </c>
      <c r="H1412" s="1">
        <v>70</v>
      </c>
      <c r="I1412" s="1">
        <v>25</v>
      </c>
      <c r="J1412" s="1">
        <v>20</v>
      </c>
      <c r="L1412" s="2">
        <f>N1412/((17848.7)*(1-EXP(-(0.003475)*I1412))^(1.61462))</f>
        <v>1.0149895750566358</v>
      </c>
      <c r="N1412" s="1">
        <v>327</v>
      </c>
      <c r="Q1412" s="1">
        <v>23.544</v>
      </c>
      <c r="R1412" s="1">
        <v>3.9239999999999999</v>
      </c>
      <c r="S1412" s="1">
        <v>30.084</v>
      </c>
      <c r="AJ1412" s="1" t="s">
        <v>406</v>
      </c>
      <c r="AK1412" s="19">
        <v>59.3</v>
      </c>
      <c r="AL1412" s="19">
        <v>44</v>
      </c>
      <c r="AN1412" s="3">
        <v>1995</v>
      </c>
      <c r="AQ1412">
        <v>80608</v>
      </c>
      <c r="AR1412" s="1" t="s">
        <v>538</v>
      </c>
    </row>
    <row r="1413" spans="1:44" x14ac:dyDescent="0.25">
      <c r="A1413" s="1">
        <v>2432</v>
      </c>
      <c r="B1413" s="1" t="s">
        <v>744</v>
      </c>
      <c r="C1413" s="1">
        <v>125</v>
      </c>
      <c r="D1413" s="1" t="s">
        <v>833</v>
      </c>
      <c r="G1413" s="1">
        <v>6</v>
      </c>
      <c r="H1413" s="1">
        <v>26</v>
      </c>
      <c r="I1413" s="1">
        <v>14</v>
      </c>
      <c r="J1413" s="1">
        <v>10</v>
      </c>
      <c r="L1413" s="2">
        <f>N1413/((23082.2)*(1-EXP(-(0.002955)*I1413))^(1.52484))</f>
        <v>0.64405813268714129</v>
      </c>
      <c r="N1413" s="1">
        <v>112</v>
      </c>
      <c r="Q1413" s="1">
        <v>6.6079999999999997</v>
      </c>
      <c r="R1413" s="1">
        <v>2.016</v>
      </c>
      <c r="S1413" s="1">
        <v>16.576000000000001</v>
      </c>
      <c r="AJ1413" s="1" t="s">
        <v>406</v>
      </c>
      <c r="AK1413" s="19">
        <v>59.3</v>
      </c>
      <c r="AL1413" s="19">
        <v>44</v>
      </c>
      <c r="AN1413" s="3">
        <v>1995</v>
      </c>
      <c r="AQ1413">
        <v>80608</v>
      </c>
      <c r="AR1413" s="1" t="s">
        <v>538</v>
      </c>
    </row>
    <row r="1414" spans="1:44" x14ac:dyDescent="0.25">
      <c r="A1414" s="1">
        <v>2433</v>
      </c>
      <c r="B1414" s="1" t="s">
        <v>744</v>
      </c>
      <c r="C1414" s="1">
        <v>125</v>
      </c>
      <c r="D1414" s="1" t="s">
        <v>5925</v>
      </c>
      <c r="F1414" s="1" t="s">
        <v>445</v>
      </c>
      <c r="G1414" s="1">
        <v>6</v>
      </c>
      <c r="H1414" s="1">
        <v>35</v>
      </c>
      <c r="I1414" s="1">
        <v>16</v>
      </c>
      <c r="J1414" s="1">
        <v>12</v>
      </c>
      <c r="K1414" s="3">
        <v>3018</v>
      </c>
      <c r="L1414" s="2">
        <f>N1414/((23082.2)*(1-EXP(-(0.002955)*I1414))^(1.52484))</f>
        <v>1.1591940545035673</v>
      </c>
      <c r="N1414" s="1">
        <v>246</v>
      </c>
      <c r="O1414" s="1">
        <v>134.4</v>
      </c>
      <c r="Q1414" s="1">
        <v>17.466000000000001</v>
      </c>
      <c r="R1414" s="1">
        <v>4.1820000000000004</v>
      </c>
      <c r="S1414" s="1">
        <v>31.98</v>
      </c>
      <c r="AJ1414" s="1" t="s">
        <v>406</v>
      </c>
      <c r="AK1414" s="19">
        <v>59.3</v>
      </c>
      <c r="AL1414" s="19">
        <v>44</v>
      </c>
      <c r="AN1414" s="3">
        <v>1995</v>
      </c>
      <c r="AQ1414">
        <v>80608</v>
      </c>
      <c r="AR1414" s="1" t="s">
        <v>538</v>
      </c>
    </row>
    <row r="1415" spans="1:44" x14ac:dyDescent="0.25">
      <c r="A1415" s="1">
        <v>2434</v>
      </c>
      <c r="B1415" s="1" t="s">
        <v>744</v>
      </c>
      <c r="C1415" s="1">
        <v>125</v>
      </c>
      <c r="D1415" s="1" t="s">
        <v>6059</v>
      </c>
      <c r="F1415" s="1" t="s">
        <v>445</v>
      </c>
      <c r="G1415" s="1">
        <v>8</v>
      </c>
      <c r="H1415" s="1">
        <v>60</v>
      </c>
      <c r="I1415" s="1">
        <v>18</v>
      </c>
      <c r="J1415" s="1">
        <v>20</v>
      </c>
      <c r="K1415" s="3">
        <v>1633</v>
      </c>
      <c r="L1415" s="2">
        <f>N1415/((19187.8)*(1-EXP(-(0.002817)*I1415))^(1.46232))</f>
        <v>1.9216813011465272</v>
      </c>
      <c r="N1415" s="1">
        <v>454</v>
      </c>
      <c r="O1415" s="1">
        <v>220</v>
      </c>
      <c r="Q1415" s="1">
        <v>32.234000000000002</v>
      </c>
      <c r="R1415" s="1">
        <v>10.896000000000001</v>
      </c>
      <c r="S1415" s="1">
        <v>61.744</v>
      </c>
      <c r="AJ1415" s="1" t="s">
        <v>406</v>
      </c>
      <c r="AK1415" s="19">
        <v>59.3</v>
      </c>
      <c r="AL1415" s="19">
        <v>44</v>
      </c>
      <c r="AN1415" s="3">
        <v>1995</v>
      </c>
      <c r="AQ1415">
        <v>80608</v>
      </c>
      <c r="AR1415" s="1" t="s">
        <v>538</v>
      </c>
    </row>
    <row r="1416" spans="1:44" x14ac:dyDescent="0.25">
      <c r="A1416" s="1">
        <v>2435</v>
      </c>
      <c r="B1416" s="1" t="s">
        <v>744</v>
      </c>
      <c r="C1416" s="1">
        <v>125</v>
      </c>
      <c r="D1416" s="1" t="s">
        <v>833</v>
      </c>
      <c r="G1416" s="1">
        <v>5</v>
      </c>
      <c r="H1416" s="1">
        <v>77</v>
      </c>
      <c r="I1416" s="1">
        <v>31</v>
      </c>
      <c r="J1416" s="1">
        <v>33</v>
      </c>
      <c r="L1416" s="2">
        <f>N1416/((26176.8)*(1-EXP(-(0.002979)*I1416))^(1.55979))</f>
        <v>0.83114570336316684</v>
      </c>
      <c r="N1416" s="1">
        <v>493</v>
      </c>
      <c r="Q1416" s="1">
        <v>33.030999999999999</v>
      </c>
      <c r="R1416" s="1">
        <v>4.93</v>
      </c>
      <c r="S1416" s="1">
        <v>53.737000000000002</v>
      </c>
      <c r="AJ1416" s="1" t="s">
        <v>406</v>
      </c>
      <c r="AK1416" s="19">
        <v>59.3</v>
      </c>
      <c r="AL1416" s="19">
        <v>44</v>
      </c>
      <c r="AN1416" s="3">
        <v>1995</v>
      </c>
      <c r="AQ1416">
        <v>80608</v>
      </c>
      <c r="AR1416" s="1" t="s">
        <v>538</v>
      </c>
    </row>
    <row r="1417" spans="1:44" x14ac:dyDescent="0.25">
      <c r="A1417" s="1">
        <v>2436</v>
      </c>
      <c r="B1417" s="1" t="s">
        <v>1233</v>
      </c>
      <c r="C1417" s="1">
        <v>101</v>
      </c>
      <c r="D1417" s="33" t="s">
        <v>851</v>
      </c>
      <c r="G1417" s="1">
        <v>6</v>
      </c>
      <c r="H1417" s="1">
        <v>8</v>
      </c>
      <c r="I1417" s="1">
        <v>4</v>
      </c>
      <c r="J1417" s="1">
        <v>4</v>
      </c>
      <c r="L1417" s="2">
        <f>N1417/((1963.5)*(1-EXP(-(0.024337)*I1417))^(1.76926))</f>
        <v>0.41035487391408265</v>
      </c>
      <c r="N1417" s="1">
        <v>12</v>
      </c>
      <c r="Q1417" s="1">
        <v>0.20399999999999999</v>
      </c>
      <c r="R1417" s="1">
        <v>0.44400000000000001</v>
      </c>
      <c r="S1417" s="1">
        <v>0.80400000000000005</v>
      </c>
      <c r="AJ1417" s="1" t="s">
        <v>406</v>
      </c>
      <c r="AK1417" s="19">
        <v>49</v>
      </c>
      <c r="AL1417" s="19">
        <v>44</v>
      </c>
      <c r="AN1417" s="3">
        <v>1995</v>
      </c>
      <c r="AQ1417">
        <v>80814</v>
      </c>
      <c r="AR1417" s="1" t="s">
        <v>538</v>
      </c>
    </row>
    <row r="1418" spans="1:44" x14ac:dyDescent="0.25">
      <c r="A1418" s="1">
        <v>2437</v>
      </c>
      <c r="B1418" s="1" t="s">
        <v>1233</v>
      </c>
      <c r="C1418" s="1">
        <v>101</v>
      </c>
      <c r="D1418" s="1" t="s">
        <v>5627</v>
      </c>
      <c r="F1418" s="1" t="s">
        <v>445</v>
      </c>
      <c r="G1418" s="1">
        <v>8</v>
      </c>
      <c r="H1418" s="1">
        <v>15</v>
      </c>
      <c r="I1418" s="1">
        <v>4</v>
      </c>
      <c r="J1418" s="1">
        <v>4</v>
      </c>
      <c r="L1418" s="2">
        <f>N1418/((1668.67)*(1-EXP(-(0.022864)*I1418))^(1.61028))</f>
        <v>0.75865492426169456</v>
      </c>
      <c r="N1418" s="1">
        <v>25</v>
      </c>
      <c r="Q1418" s="1">
        <v>0.4</v>
      </c>
      <c r="R1418" s="1">
        <v>0.9</v>
      </c>
      <c r="S1418" s="1">
        <v>2</v>
      </c>
      <c r="AJ1418" s="1" t="s">
        <v>406</v>
      </c>
      <c r="AK1418" s="19">
        <v>49</v>
      </c>
      <c r="AL1418" s="19">
        <v>44</v>
      </c>
      <c r="AN1418" s="3">
        <v>1995</v>
      </c>
      <c r="AQ1418">
        <v>80814</v>
      </c>
      <c r="AR1418" s="1" t="s">
        <v>538</v>
      </c>
    </row>
    <row r="1419" spans="1:44" x14ac:dyDescent="0.25">
      <c r="A1419" s="1">
        <v>2438</v>
      </c>
      <c r="B1419" s="1" t="s">
        <v>1233</v>
      </c>
      <c r="C1419" s="1">
        <v>101</v>
      </c>
      <c r="D1419" s="1" t="s">
        <v>5627</v>
      </c>
      <c r="F1419" s="1" t="s">
        <v>445</v>
      </c>
      <c r="G1419" s="1">
        <v>6</v>
      </c>
      <c r="H1419" s="1">
        <v>20</v>
      </c>
      <c r="I1419" s="1">
        <v>9.1999999999999993</v>
      </c>
      <c r="J1419" s="1">
        <v>10.4</v>
      </c>
      <c r="L1419" s="2">
        <f>N1419/((1963.5)*(1-EXP(-(0.024337)*I1419))^(1.76926))</f>
        <v>0.69013500762890601</v>
      </c>
      <c r="N1419" s="1">
        <v>79</v>
      </c>
      <c r="Q1419" s="1">
        <v>1.9750000000000001</v>
      </c>
      <c r="R1419" s="1">
        <v>2.4489999999999998</v>
      </c>
      <c r="S1419" s="1">
        <v>7.5839999999999996</v>
      </c>
      <c r="AJ1419" s="1" t="s">
        <v>406</v>
      </c>
      <c r="AK1419" s="19">
        <v>49</v>
      </c>
      <c r="AL1419" s="19">
        <v>44</v>
      </c>
      <c r="AN1419" s="3">
        <v>1995</v>
      </c>
      <c r="AQ1419">
        <v>80814</v>
      </c>
      <c r="AR1419" s="1" t="s">
        <v>538</v>
      </c>
    </row>
    <row r="1420" spans="1:44" x14ac:dyDescent="0.25">
      <c r="A1420" s="1">
        <v>2439</v>
      </c>
      <c r="B1420" s="1" t="s">
        <v>1233</v>
      </c>
      <c r="C1420" s="1">
        <v>101</v>
      </c>
      <c r="D1420" s="1" t="s">
        <v>5627</v>
      </c>
      <c r="F1420" s="33" t="s">
        <v>859</v>
      </c>
      <c r="G1420" s="1">
        <v>6</v>
      </c>
      <c r="H1420" s="1">
        <v>21</v>
      </c>
      <c r="I1420" s="1">
        <v>8</v>
      </c>
      <c r="J1420" s="1">
        <v>12.8</v>
      </c>
      <c r="L1420" s="2">
        <f>N1420/((1963.5)*(1-EXP(-(0.024337)*I1420))^(1.76926))</f>
        <v>0.6219323523969752</v>
      </c>
      <c r="N1420" s="1">
        <v>57</v>
      </c>
      <c r="Q1420" s="1">
        <v>1.425</v>
      </c>
      <c r="R1420" s="1">
        <v>1.5389999999999999</v>
      </c>
      <c r="S1420" s="1">
        <v>5.016</v>
      </c>
      <c r="AJ1420" s="1" t="s">
        <v>406</v>
      </c>
      <c r="AK1420" s="19">
        <v>49</v>
      </c>
      <c r="AL1420" s="19">
        <v>44</v>
      </c>
      <c r="AN1420" s="3">
        <v>1995</v>
      </c>
      <c r="AQ1420">
        <v>80814</v>
      </c>
      <c r="AR1420" s="1" t="s">
        <v>538</v>
      </c>
    </row>
    <row r="1421" spans="1:44" x14ac:dyDescent="0.25">
      <c r="A1421" s="1">
        <v>2440</v>
      </c>
      <c r="B1421" s="1" t="s">
        <v>1233</v>
      </c>
      <c r="C1421" s="1">
        <v>101</v>
      </c>
      <c r="D1421" s="1" t="s">
        <v>5627</v>
      </c>
      <c r="F1421" s="1" t="s">
        <v>445</v>
      </c>
      <c r="G1421" s="1">
        <v>6</v>
      </c>
      <c r="H1421" s="1">
        <v>22</v>
      </c>
      <c r="I1421" s="1">
        <v>9.1999999999999993</v>
      </c>
      <c r="J1421" s="1">
        <v>10.6</v>
      </c>
      <c r="L1421" s="2">
        <f>N1421/((1963.5)*(1-EXP(-(0.024337)*I1421))^(1.76926))</f>
        <v>0.77749386935408393</v>
      </c>
      <c r="N1421" s="1">
        <v>89</v>
      </c>
      <c r="Q1421" s="1">
        <v>2.403</v>
      </c>
      <c r="R1421" s="1">
        <v>2.67</v>
      </c>
      <c r="S1421" s="1">
        <v>8.6329999999999991</v>
      </c>
      <c r="AJ1421" s="1" t="s">
        <v>406</v>
      </c>
      <c r="AK1421" s="19">
        <v>49</v>
      </c>
      <c r="AL1421" s="19">
        <v>44</v>
      </c>
      <c r="AN1421" s="3">
        <v>1995</v>
      </c>
      <c r="AQ1421">
        <v>80814</v>
      </c>
      <c r="AR1421" s="1" t="s">
        <v>538</v>
      </c>
    </row>
    <row r="1422" spans="1:44" x14ac:dyDescent="0.25">
      <c r="A1422" s="1">
        <v>2441</v>
      </c>
      <c r="B1422" s="1" t="s">
        <v>1233</v>
      </c>
      <c r="C1422" s="1">
        <v>101</v>
      </c>
      <c r="D1422" s="1" t="s">
        <v>5627</v>
      </c>
      <c r="F1422" s="33" t="s">
        <v>859</v>
      </c>
      <c r="G1422" s="1">
        <v>7</v>
      </c>
      <c r="H1422" s="1">
        <v>24</v>
      </c>
      <c r="I1422" s="1">
        <v>8.6</v>
      </c>
      <c r="J1422" s="1">
        <v>11.5</v>
      </c>
      <c r="K1422" s="3">
        <v>1760</v>
      </c>
      <c r="L1422" s="2">
        <f>N1422/((1824.17)*(1-EXP(-(0.023514)*I1422))^(1.69151))</f>
        <v>0.83303414544540078</v>
      </c>
      <c r="N1422" s="1">
        <v>86</v>
      </c>
      <c r="Q1422" s="1">
        <v>2.2360000000000002</v>
      </c>
      <c r="R1422" s="1">
        <v>2.2360000000000002</v>
      </c>
      <c r="S1422" s="1">
        <v>7.8259999999999996</v>
      </c>
      <c r="AJ1422" s="1" t="s">
        <v>406</v>
      </c>
      <c r="AK1422" s="19">
        <v>49</v>
      </c>
      <c r="AL1422" s="19">
        <v>44</v>
      </c>
      <c r="AN1422" s="3">
        <v>1995</v>
      </c>
      <c r="AQ1422">
        <v>80814</v>
      </c>
      <c r="AR1422" s="1" t="s">
        <v>538</v>
      </c>
    </row>
    <row r="1423" spans="1:44" x14ac:dyDescent="0.25">
      <c r="A1423" s="1">
        <v>2442</v>
      </c>
      <c r="B1423" s="1" t="s">
        <v>1233</v>
      </c>
      <c r="C1423" s="1">
        <v>101</v>
      </c>
      <c r="D1423" s="1" t="s">
        <v>5627</v>
      </c>
      <c r="F1423" s="33" t="s">
        <v>859</v>
      </c>
      <c r="G1423" s="1">
        <v>6</v>
      </c>
      <c r="H1423" s="1">
        <v>26</v>
      </c>
      <c r="I1423" s="1">
        <v>11</v>
      </c>
      <c r="J1423" s="1">
        <v>8.8000000000000007</v>
      </c>
      <c r="K1423" s="3">
        <v>1640</v>
      </c>
      <c r="L1423" s="2">
        <f>N1423/((1963.5)*(1-EXP(-(0.024337)*I1423))^(1.76926))</f>
        <v>0.37672108061089588</v>
      </c>
      <c r="N1423" s="1">
        <v>57</v>
      </c>
      <c r="Q1423" s="1">
        <v>1.8240000000000001</v>
      </c>
      <c r="R1423" s="1">
        <v>1.7669999999999999</v>
      </c>
      <c r="S1423" s="1">
        <v>5.9850000000000003</v>
      </c>
      <c r="AJ1423" s="1" t="s">
        <v>406</v>
      </c>
      <c r="AK1423" s="19">
        <v>49</v>
      </c>
      <c r="AL1423" s="19">
        <v>44</v>
      </c>
      <c r="AN1423" s="3">
        <v>1995</v>
      </c>
      <c r="AQ1423">
        <v>80814</v>
      </c>
      <c r="AR1423" s="1" t="s">
        <v>538</v>
      </c>
    </row>
    <row r="1424" spans="1:44" x14ac:dyDescent="0.25">
      <c r="A1424" s="1">
        <v>2443</v>
      </c>
      <c r="B1424" s="1" t="s">
        <v>1233</v>
      </c>
      <c r="C1424" s="1">
        <v>101</v>
      </c>
      <c r="D1424" s="1" t="s">
        <v>5627</v>
      </c>
      <c r="F1424" s="1" t="s">
        <v>445</v>
      </c>
      <c r="G1424" s="1">
        <v>6</v>
      </c>
      <c r="H1424" s="1">
        <v>27</v>
      </c>
      <c r="I1424" s="1">
        <v>10</v>
      </c>
      <c r="J1424" s="1">
        <v>12</v>
      </c>
      <c r="L1424" s="2">
        <f>N1424/((1963.5)*(1-EXP(-(0.024337)*I1424))^(1.76926))</f>
        <v>0.64373411771592237</v>
      </c>
      <c r="N1424" s="1">
        <v>84</v>
      </c>
      <c r="Q1424" s="1">
        <v>2.1840000000000002</v>
      </c>
      <c r="R1424" s="1">
        <v>2.2679999999999998</v>
      </c>
      <c r="S1424" s="1">
        <v>7.6440000000000001</v>
      </c>
      <c r="AJ1424" s="1" t="s">
        <v>406</v>
      </c>
      <c r="AK1424" s="19">
        <v>49</v>
      </c>
      <c r="AL1424" s="19">
        <v>44</v>
      </c>
      <c r="AN1424" s="3">
        <v>1995</v>
      </c>
      <c r="AQ1424">
        <v>80814</v>
      </c>
      <c r="AR1424" s="1" t="s">
        <v>538</v>
      </c>
    </row>
    <row r="1425" spans="1:44" x14ac:dyDescent="0.25">
      <c r="A1425" s="1">
        <v>2444</v>
      </c>
      <c r="B1425" s="1" t="s">
        <v>1233</v>
      </c>
      <c r="C1425" s="1">
        <v>101</v>
      </c>
      <c r="D1425" s="1" t="s">
        <v>5627</v>
      </c>
      <c r="F1425" s="33" t="s">
        <v>859</v>
      </c>
      <c r="G1425" s="1">
        <v>6</v>
      </c>
      <c r="H1425" s="1">
        <v>31</v>
      </c>
      <c r="I1425" s="1">
        <v>12</v>
      </c>
      <c r="J1425" s="1">
        <v>17.600000000000001</v>
      </c>
      <c r="K1425" s="3">
        <v>686</v>
      </c>
      <c r="L1425" s="2">
        <f>N1425/((1963.5)*(1-EXP(-(0.024337)*I1425))^(1.76926))</f>
        <v>0.58414829173321248</v>
      </c>
      <c r="N1425" s="1">
        <v>101</v>
      </c>
      <c r="Q1425" s="1">
        <v>3.6360000000000001</v>
      </c>
      <c r="R1425" s="1">
        <v>2.4239999999999999</v>
      </c>
      <c r="S1425" s="1">
        <v>9.5950000000000006</v>
      </c>
      <c r="AJ1425" s="1" t="s">
        <v>406</v>
      </c>
      <c r="AK1425" s="19">
        <v>49</v>
      </c>
      <c r="AL1425" s="19">
        <v>44</v>
      </c>
      <c r="AN1425" s="3">
        <v>1995</v>
      </c>
      <c r="AQ1425">
        <v>80814</v>
      </c>
      <c r="AR1425" s="1" t="s">
        <v>538</v>
      </c>
    </row>
    <row r="1426" spans="1:44" x14ac:dyDescent="0.25">
      <c r="A1426" s="1">
        <v>2445</v>
      </c>
      <c r="B1426" s="1" t="s">
        <v>1233</v>
      </c>
      <c r="C1426" s="1">
        <v>101</v>
      </c>
      <c r="D1426" s="1" t="s">
        <v>5627</v>
      </c>
      <c r="F1426" s="1" t="s">
        <v>445</v>
      </c>
      <c r="G1426" s="1">
        <v>7</v>
      </c>
      <c r="H1426" s="1">
        <v>31</v>
      </c>
      <c r="I1426" s="1">
        <v>10</v>
      </c>
      <c r="J1426" s="1">
        <v>12</v>
      </c>
      <c r="L1426" s="2">
        <f>N1426/((1824.17)*(1-EXP(-(0.023514)*I1426))^(1.69151))</f>
        <v>0.7555185775873422</v>
      </c>
      <c r="N1426" s="1">
        <v>98</v>
      </c>
      <c r="Q1426" s="1">
        <v>2.6459999999999999</v>
      </c>
      <c r="R1426" s="1">
        <v>2.6459999999999999</v>
      </c>
      <c r="S1426" s="1">
        <v>9.016</v>
      </c>
      <c r="AJ1426" s="1" t="s">
        <v>406</v>
      </c>
      <c r="AK1426" s="19">
        <v>49</v>
      </c>
      <c r="AL1426" s="19">
        <v>44</v>
      </c>
      <c r="AN1426" s="3">
        <v>1995</v>
      </c>
      <c r="AQ1426">
        <v>80814</v>
      </c>
      <c r="AR1426" s="1" t="s">
        <v>538</v>
      </c>
    </row>
    <row r="1427" spans="1:44" x14ac:dyDescent="0.25">
      <c r="A1427" s="1">
        <v>2446</v>
      </c>
      <c r="B1427" s="1" t="s">
        <v>1233</v>
      </c>
      <c r="C1427" s="1">
        <v>101</v>
      </c>
      <c r="D1427" s="1" t="s">
        <v>5627</v>
      </c>
      <c r="F1427" s="1" t="s">
        <v>445</v>
      </c>
      <c r="G1427" s="1">
        <v>6</v>
      </c>
      <c r="H1427" s="1">
        <v>31</v>
      </c>
      <c r="I1427" s="1">
        <v>13</v>
      </c>
      <c r="J1427" s="1">
        <v>14.2</v>
      </c>
      <c r="L1427" s="2">
        <f>N1427/((1963.5)*(1-EXP(-(0.024337)*I1427))^(1.76926))</f>
        <v>1.122068428746416</v>
      </c>
      <c r="N1427" s="1">
        <v>219</v>
      </c>
      <c r="Q1427" s="1">
        <v>6.7889999999999997</v>
      </c>
      <c r="R1427" s="1">
        <v>5.2560000000000002</v>
      </c>
      <c r="S1427" s="1">
        <v>20.148</v>
      </c>
      <c r="AJ1427" s="1" t="s">
        <v>406</v>
      </c>
      <c r="AK1427" s="19">
        <v>49</v>
      </c>
      <c r="AL1427" s="19">
        <v>44</v>
      </c>
      <c r="AN1427" s="3">
        <v>1995</v>
      </c>
      <c r="AQ1427">
        <v>80814</v>
      </c>
      <c r="AR1427" s="1" t="s">
        <v>538</v>
      </c>
    </row>
    <row r="1428" spans="1:44" x14ac:dyDescent="0.25">
      <c r="A1428" s="1">
        <v>2447</v>
      </c>
      <c r="B1428" s="1" t="s">
        <v>1233</v>
      </c>
      <c r="C1428" s="1">
        <v>101</v>
      </c>
      <c r="D1428" s="1" t="s">
        <v>5627</v>
      </c>
      <c r="F1428" s="1" t="s">
        <v>445</v>
      </c>
      <c r="G1428" s="1">
        <v>7</v>
      </c>
      <c r="H1428" s="1">
        <v>31</v>
      </c>
      <c r="I1428" s="1">
        <v>10</v>
      </c>
      <c r="J1428" s="1">
        <v>12</v>
      </c>
      <c r="L1428" s="2">
        <f>N1428/((1824.17)*(1-EXP(-(0.023514)*I1428))^(1.69151))</f>
        <v>0.43943427471916841</v>
      </c>
      <c r="N1428" s="1">
        <v>57</v>
      </c>
      <c r="Q1428" s="1">
        <v>1.5960000000000001</v>
      </c>
      <c r="R1428" s="1">
        <v>1.5389999999999999</v>
      </c>
      <c r="S1428" s="1">
        <v>5.415</v>
      </c>
      <c r="AJ1428" s="1" t="s">
        <v>406</v>
      </c>
      <c r="AK1428" s="19">
        <v>49</v>
      </c>
      <c r="AL1428" s="19">
        <v>44</v>
      </c>
      <c r="AN1428" s="3">
        <v>1995</v>
      </c>
      <c r="AQ1428">
        <v>80814</v>
      </c>
      <c r="AR1428" s="1" t="s">
        <v>538</v>
      </c>
    </row>
    <row r="1429" spans="1:44" x14ac:dyDescent="0.25">
      <c r="A1429" s="1">
        <v>2448</v>
      </c>
      <c r="B1429" s="1" t="s">
        <v>1233</v>
      </c>
      <c r="C1429" s="1">
        <v>101</v>
      </c>
      <c r="D1429" s="1" t="s">
        <v>5627</v>
      </c>
      <c r="F1429" s="33" t="s">
        <v>859</v>
      </c>
      <c r="G1429" s="1">
        <v>6</v>
      </c>
      <c r="H1429" s="1">
        <v>32</v>
      </c>
      <c r="I1429" s="1">
        <v>12</v>
      </c>
      <c r="J1429" s="1">
        <v>17.5</v>
      </c>
      <c r="K1429" s="3">
        <v>645</v>
      </c>
      <c r="L1429" s="2">
        <f>N1429/((1963.5)*(1-EXP(-(0.024337)*I1429))^(1.76926))</f>
        <v>0.54366276656358392</v>
      </c>
      <c r="N1429" s="1">
        <v>94</v>
      </c>
      <c r="Q1429" s="1">
        <v>3.3839999999999999</v>
      </c>
      <c r="R1429" s="1">
        <v>2.2559999999999998</v>
      </c>
      <c r="S1429" s="1">
        <v>9.0239999999999991</v>
      </c>
      <c r="AJ1429" s="1" t="s">
        <v>406</v>
      </c>
      <c r="AK1429" s="19">
        <v>49</v>
      </c>
      <c r="AL1429" s="19">
        <v>44</v>
      </c>
      <c r="AN1429" s="3">
        <v>1995</v>
      </c>
      <c r="AQ1429">
        <v>80814</v>
      </c>
      <c r="AR1429" s="1" t="s">
        <v>538</v>
      </c>
    </row>
    <row r="1430" spans="1:44" x14ac:dyDescent="0.25">
      <c r="A1430" s="1">
        <v>2449</v>
      </c>
      <c r="B1430" s="1" t="s">
        <v>1233</v>
      </c>
      <c r="C1430" s="1">
        <v>101</v>
      </c>
      <c r="D1430" s="1" t="s">
        <v>5627</v>
      </c>
      <c r="F1430" s="33" t="s">
        <v>859</v>
      </c>
      <c r="G1430" s="1">
        <v>6</v>
      </c>
      <c r="H1430" s="1">
        <v>32</v>
      </c>
      <c r="I1430" s="1">
        <v>13</v>
      </c>
      <c r="J1430" s="1">
        <v>20.9</v>
      </c>
      <c r="K1430" s="3">
        <v>1100</v>
      </c>
      <c r="L1430" s="2">
        <f>N1430/((1963.5)*(1-EXP(-(0.024337)*I1430))^(1.76926))</f>
        <v>1.2194168312403972</v>
      </c>
      <c r="N1430" s="1">
        <v>238</v>
      </c>
      <c r="Q1430" s="1">
        <v>9.52</v>
      </c>
      <c r="R1430" s="1">
        <v>5.2359999999999998</v>
      </c>
      <c r="S1430" s="1">
        <v>23.085999999999999</v>
      </c>
      <c r="AJ1430" s="1" t="s">
        <v>406</v>
      </c>
      <c r="AK1430" s="19">
        <v>49</v>
      </c>
      <c r="AL1430" s="19">
        <v>44</v>
      </c>
      <c r="AN1430" s="3">
        <v>1995</v>
      </c>
      <c r="AQ1430">
        <v>80814</v>
      </c>
      <c r="AR1430" s="1" t="s">
        <v>538</v>
      </c>
    </row>
    <row r="1431" spans="1:44" x14ac:dyDescent="0.25">
      <c r="A1431" s="1">
        <v>2450</v>
      </c>
      <c r="B1431" s="1" t="s">
        <v>1233</v>
      </c>
      <c r="C1431" s="1">
        <v>101</v>
      </c>
      <c r="D1431" s="1" t="s">
        <v>5627</v>
      </c>
      <c r="F1431" s="33" t="s">
        <v>859</v>
      </c>
      <c r="G1431" s="1">
        <v>6</v>
      </c>
      <c r="H1431" s="1">
        <v>32</v>
      </c>
      <c r="I1431" s="1">
        <v>13</v>
      </c>
      <c r="J1431" s="1">
        <v>18.899999999999999</v>
      </c>
      <c r="K1431" s="3">
        <v>786</v>
      </c>
      <c r="L1431" s="2">
        <f>N1431/((1963.5)*(1-EXP(-(0.024337)*I1431))^(1.76926))</f>
        <v>0.72242761850796644</v>
      </c>
      <c r="N1431" s="1">
        <v>141</v>
      </c>
      <c r="Q1431" s="1">
        <v>5.3579999999999997</v>
      </c>
      <c r="R1431" s="1">
        <v>3.3839999999999999</v>
      </c>
      <c r="S1431" s="1">
        <v>13.677</v>
      </c>
      <c r="AJ1431" s="1" t="s">
        <v>406</v>
      </c>
      <c r="AK1431" s="19">
        <v>49</v>
      </c>
      <c r="AL1431" s="19">
        <v>44</v>
      </c>
      <c r="AN1431" s="3">
        <v>1995</v>
      </c>
      <c r="AQ1431">
        <v>80814</v>
      </c>
      <c r="AR1431" s="1" t="s">
        <v>538</v>
      </c>
    </row>
    <row r="1432" spans="1:44" x14ac:dyDescent="0.25">
      <c r="A1432" s="1">
        <v>2451</v>
      </c>
      <c r="B1432" s="1" t="s">
        <v>1233</v>
      </c>
      <c r="C1432" s="1">
        <v>101</v>
      </c>
      <c r="D1432" s="1" t="s">
        <v>5627</v>
      </c>
      <c r="F1432" s="33" t="s">
        <v>859</v>
      </c>
      <c r="G1432" s="1">
        <v>6</v>
      </c>
      <c r="H1432" s="1">
        <v>32</v>
      </c>
      <c r="I1432" s="1">
        <v>11</v>
      </c>
      <c r="J1432" s="1">
        <v>14</v>
      </c>
      <c r="K1432" s="3">
        <v>1987</v>
      </c>
      <c r="L1432" s="2">
        <f>N1432/((1963.5)*(1-EXP(-(0.024337)*I1432))^(1.76926))</f>
        <v>1.1632089506582048</v>
      </c>
      <c r="N1432" s="1">
        <v>176</v>
      </c>
      <c r="Q1432" s="1">
        <v>5.28</v>
      </c>
      <c r="R1432" s="1">
        <v>4.4000000000000004</v>
      </c>
      <c r="S1432" s="1">
        <v>16.192</v>
      </c>
      <c r="AJ1432" s="1" t="s">
        <v>406</v>
      </c>
      <c r="AK1432" s="19">
        <v>49</v>
      </c>
      <c r="AL1432" s="19">
        <v>44</v>
      </c>
      <c r="AN1432" s="3">
        <v>1995</v>
      </c>
      <c r="AQ1432">
        <v>80814</v>
      </c>
      <c r="AR1432" s="1" t="s">
        <v>538</v>
      </c>
    </row>
    <row r="1433" spans="1:44" x14ac:dyDescent="0.25">
      <c r="A1433" s="1">
        <v>2452</v>
      </c>
      <c r="B1433" s="1" t="s">
        <v>1233</v>
      </c>
      <c r="C1433" s="1">
        <v>101</v>
      </c>
      <c r="D1433" s="1" t="s">
        <v>5627</v>
      </c>
      <c r="F1433" s="33" t="s">
        <v>859</v>
      </c>
      <c r="G1433" s="1">
        <v>6</v>
      </c>
      <c r="H1433" s="1">
        <v>32</v>
      </c>
      <c r="I1433" s="1">
        <v>12</v>
      </c>
      <c r="J1433" s="1">
        <v>15</v>
      </c>
      <c r="K1433" s="3">
        <v>858</v>
      </c>
      <c r="L1433" s="2">
        <f>N1433/((1963.5)*(1-EXP(-(0.024337)*I1433))^(1.76926))</f>
        <v>0.53209547365797571</v>
      </c>
      <c r="N1433" s="1">
        <v>92</v>
      </c>
      <c r="Q1433" s="1">
        <v>2.76</v>
      </c>
      <c r="R1433" s="1">
        <v>2.2080000000000002</v>
      </c>
      <c r="S1433" s="1">
        <v>8.3719999999999999</v>
      </c>
      <c r="AJ1433" s="1" t="s">
        <v>406</v>
      </c>
      <c r="AK1433" s="19">
        <v>49</v>
      </c>
      <c r="AL1433" s="19">
        <v>44</v>
      </c>
      <c r="AN1433" s="3">
        <v>1995</v>
      </c>
      <c r="AQ1433">
        <v>80814</v>
      </c>
      <c r="AR1433" s="1" t="s">
        <v>538</v>
      </c>
    </row>
    <row r="1434" spans="1:44" x14ac:dyDescent="0.25">
      <c r="A1434" s="1">
        <v>2453</v>
      </c>
      <c r="B1434" s="1" t="s">
        <v>1233</v>
      </c>
      <c r="C1434" s="1">
        <v>101</v>
      </c>
      <c r="D1434" s="1" t="s">
        <v>5627</v>
      </c>
      <c r="F1434" s="33" t="s">
        <v>859</v>
      </c>
      <c r="G1434" s="1">
        <v>6</v>
      </c>
      <c r="H1434" s="1">
        <v>32</v>
      </c>
      <c r="I1434" s="1">
        <v>11</v>
      </c>
      <c r="J1434" s="1">
        <v>17.3</v>
      </c>
      <c r="K1434" s="3">
        <v>812</v>
      </c>
      <c r="L1434" s="2">
        <f>N1434/((1963.5)*(1-EXP(-(0.024337)*I1434))^(1.76926))</f>
        <v>0.66091417651034368</v>
      </c>
      <c r="N1434" s="1">
        <v>100</v>
      </c>
      <c r="Q1434" s="1">
        <v>3.2</v>
      </c>
      <c r="R1434" s="1">
        <v>2.4</v>
      </c>
      <c r="S1434" s="1">
        <v>9.1999999999999993</v>
      </c>
      <c r="AJ1434" s="1" t="s">
        <v>406</v>
      </c>
      <c r="AK1434" s="19">
        <v>49</v>
      </c>
      <c r="AL1434" s="19">
        <v>44</v>
      </c>
      <c r="AN1434" s="3">
        <v>1995</v>
      </c>
      <c r="AQ1434">
        <v>80814</v>
      </c>
      <c r="AR1434" s="1" t="s">
        <v>538</v>
      </c>
    </row>
    <row r="1435" spans="1:44" x14ac:dyDescent="0.25">
      <c r="A1435" s="1">
        <v>2454</v>
      </c>
      <c r="B1435" s="1" t="s">
        <v>1233</v>
      </c>
      <c r="C1435" s="1">
        <v>101</v>
      </c>
      <c r="D1435" s="1" t="s">
        <v>5627</v>
      </c>
      <c r="F1435" s="33" t="s">
        <v>859</v>
      </c>
      <c r="G1435" s="1">
        <v>6</v>
      </c>
      <c r="H1435" s="1">
        <v>32</v>
      </c>
      <c r="I1435" s="1">
        <v>12</v>
      </c>
      <c r="J1435" s="1">
        <v>14</v>
      </c>
      <c r="K1435" s="3">
        <v>602</v>
      </c>
      <c r="L1435" s="2">
        <f>N1435/((1963.5)*(1-EXP(-(0.024337)*I1435))^(1.76926))</f>
        <v>0.33545149426263687</v>
      </c>
      <c r="N1435" s="1">
        <v>58</v>
      </c>
      <c r="Q1435" s="1">
        <v>1.798</v>
      </c>
      <c r="R1435" s="1">
        <v>1.5660000000000001</v>
      </c>
      <c r="S1435" s="1">
        <v>5.6260000000000003</v>
      </c>
      <c r="AJ1435" s="1" t="s">
        <v>406</v>
      </c>
      <c r="AK1435" s="19">
        <v>49</v>
      </c>
      <c r="AL1435" s="19">
        <v>44</v>
      </c>
      <c r="AN1435" s="3">
        <v>1995</v>
      </c>
      <c r="AQ1435">
        <v>80814</v>
      </c>
      <c r="AR1435" s="1" t="s">
        <v>538</v>
      </c>
    </row>
    <row r="1436" spans="1:44" x14ac:dyDescent="0.25">
      <c r="A1436" s="1">
        <v>2455</v>
      </c>
      <c r="B1436" s="1" t="s">
        <v>1233</v>
      </c>
      <c r="C1436" s="1">
        <v>101</v>
      </c>
      <c r="D1436" s="1" t="s">
        <v>5627</v>
      </c>
      <c r="F1436" s="33" t="s">
        <v>859</v>
      </c>
      <c r="G1436" s="1">
        <v>6</v>
      </c>
      <c r="H1436" s="1">
        <v>32</v>
      </c>
      <c r="I1436" s="1">
        <v>13</v>
      </c>
      <c r="J1436" s="1">
        <v>16.600000000000001</v>
      </c>
      <c r="K1436" s="3">
        <v>816</v>
      </c>
      <c r="L1436" s="2">
        <f>N1436/((1963.5)*(1-EXP(-(0.024337)*I1436))^(1.76926))</f>
        <v>0.60970841562019862</v>
      </c>
      <c r="N1436" s="1">
        <v>119</v>
      </c>
      <c r="Q1436" s="1">
        <v>4.165</v>
      </c>
      <c r="R1436" s="1">
        <v>2.8559999999999999</v>
      </c>
      <c r="S1436" s="1">
        <v>11.423999999999999</v>
      </c>
      <c r="AJ1436" s="1" t="s">
        <v>406</v>
      </c>
      <c r="AK1436" s="19">
        <v>49</v>
      </c>
      <c r="AL1436" s="19">
        <v>44</v>
      </c>
      <c r="AN1436" s="3">
        <v>1995</v>
      </c>
      <c r="AQ1436">
        <v>80814</v>
      </c>
      <c r="AR1436" s="1" t="s">
        <v>538</v>
      </c>
    </row>
    <row r="1437" spans="1:44" x14ac:dyDescent="0.25">
      <c r="A1437" s="1">
        <v>2456</v>
      </c>
      <c r="B1437" s="1" t="s">
        <v>1233</v>
      </c>
      <c r="C1437" s="1">
        <v>101</v>
      </c>
      <c r="D1437" s="1" t="s">
        <v>5627</v>
      </c>
      <c r="F1437" s="33" t="s">
        <v>859</v>
      </c>
      <c r="G1437" s="1">
        <v>6</v>
      </c>
      <c r="H1437" s="1">
        <v>33</v>
      </c>
      <c r="I1437" s="1">
        <v>14</v>
      </c>
      <c r="J1437" s="1">
        <v>15.4</v>
      </c>
      <c r="K1437" s="3">
        <v>1350</v>
      </c>
      <c r="L1437" s="2">
        <f>N1437/((1963.5)*(1-EXP(-(0.024337)*I1437))^(1.76926))</f>
        <v>0.84389601714113449</v>
      </c>
      <c r="N1437" s="1">
        <v>184</v>
      </c>
      <c r="Q1437" s="1">
        <v>6.44</v>
      </c>
      <c r="R1437" s="1">
        <v>4.4160000000000004</v>
      </c>
      <c r="S1437" s="1">
        <v>17.48</v>
      </c>
      <c r="AJ1437" s="1" t="s">
        <v>406</v>
      </c>
      <c r="AK1437" s="19">
        <v>49</v>
      </c>
      <c r="AL1437" s="19">
        <v>44</v>
      </c>
      <c r="AN1437" s="3">
        <v>1995</v>
      </c>
      <c r="AQ1437">
        <v>80814</v>
      </c>
      <c r="AR1437" s="1" t="s">
        <v>538</v>
      </c>
    </row>
    <row r="1438" spans="1:44" x14ac:dyDescent="0.25">
      <c r="A1438" s="1">
        <v>2457</v>
      </c>
      <c r="B1438" s="1" t="s">
        <v>1233</v>
      </c>
      <c r="C1438" s="1">
        <v>101</v>
      </c>
      <c r="D1438" s="1" t="s">
        <v>5627</v>
      </c>
      <c r="F1438" s="33" t="s">
        <v>859</v>
      </c>
      <c r="G1438" s="1">
        <v>6</v>
      </c>
      <c r="H1438" s="1">
        <v>33</v>
      </c>
      <c r="I1438" s="1">
        <v>14</v>
      </c>
      <c r="J1438" s="1">
        <v>14.6</v>
      </c>
      <c r="K1438" s="3">
        <v>1280</v>
      </c>
      <c r="L1438" s="2">
        <f>N1438/((1963.5)*(1-EXP(-(0.024337)*I1438))^(1.76926))</f>
        <v>0.67878592683091254</v>
      </c>
      <c r="N1438" s="1">
        <v>148</v>
      </c>
      <c r="Q1438" s="1">
        <v>5.032</v>
      </c>
      <c r="R1438" s="1">
        <v>3.8479999999999999</v>
      </c>
      <c r="S1438" s="1">
        <v>14.356</v>
      </c>
      <c r="AJ1438" s="1" t="s">
        <v>406</v>
      </c>
      <c r="AK1438" s="19">
        <v>49</v>
      </c>
      <c r="AL1438" s="19">
        <v>44</v>
      </c>
      <c r="AN1438" s="3">
        <v>1995</v>
      </c>
      <c r="AQ1438">
        <v>80814</v>
      </c>
      <c r="AR1438" s="1" t="s">
        <v>538</v>
      </c>
    </row>
    <row r="1439" spans="1:44" x14ac:dyDescent="0.25">
      <c r="A1439" s="1">
        <v>2458</v>
      </c>
      <c r="B1439" s="1" t="s">
        <v>1233</v>
      </c>
      <c r="C1439" s="1">
        <v>101</v>
      </c>
      <c r="D1439" s="1" t="s">
        <v>5627</v>
      </c>
      <c r="F1439" s="33" t="s">
        <v>859</v>
      </c>
      <c r="G1439" s="1">
        <v>7</v>
      </c>
      <c r="H1439" s="1">
        <v>35</v>
      </c>
      <c r="I1439" s="1">
        <v>11</v>
      </c>
      <c r="J1439" s="1">
        <v>15</v>
      </c>
      <c r="K1439" s="3">
        <v>1017</v>
      </c>
      <c r="L1439" s="2">
        <f>N1439/((1824.17)*(1-EXP(-(0.023514)*I1439))^(1.69151))</f>
        <v>0.73566047982593563</v>
      </c>
      <c r="N1439" s="1">
        <v>110</v>
      </c>
      <c r="Q1439" s="1">
        <v>3.41</v>
      </c>
      <c r="R1439" s="1">
        <v>2.64</v>
      </c>
      <c r="S1439" s="1">
        <v>10.45</v>
      </c>
      <c r="AJ1439" s="1" t="s">
        <v>406</v>
      </c>
      <c r="AK1439" s="19">
        <v>49</v>
      </c>
      <c r="AL1439" s="19">
        <v>44</v>
      </c>
      <c r="AN1439" s="3">
        <v>1995</v>
      </c>
      <c r="AQ1439">
        <v>80814</v>
      </c>
      <c r="AR1439" s="1" t="s">
        <v>538</v>
      </c>
    </row>
    <row r="1440" spans="1:44" x14ac:dyDescent="0.25">
      <c r="A1440" s="1">
        <v>2459</v>
      </c>
      <c r="B1440" s="1" t="s">
        <v>1233</v>
      </c>
      <c r="C1440" s="1">
        <v>101</v>
      </c>
      <c r="D1440" s="1" t="s">
        <v>5627</v>
      </c>
      <c r="F1440" s="33" t="s">
        <v>859</v>
      </c>
      <c r="G1440" s="1">
        <v>7</v>
      </c>
      <c r="H1440" s="1">
        <v>35</v>
      </c>
      <c r="I1440" s="1">
        <v>12</v>
      </c>
      <c r="J1440" s="1">
        <v>14</v>
      </c>
      <c r="K1440" s="3">
        <v>1067</v>
      </c>
      <c r="L1440" s="2">
        <f>N1440/((1824.17)*(1-EXP(-(0.023514)*I1440))^(1.69151))</f>
        <v>0.6824503746320445</v>
      </c>
      <c r="N1440" s="1">
        <v>116</v>
      </c>
      <c r="Q1440" s="1">
        <v>3.8279999999999998</v>
      </c>
      <c r="R1440" s="1">
        <v>2.9</v>
      </c>
      <c r="S1440" s="1">
        <v>11.368</v>
      </c>
      <c r="AJ1440" s="1" t="s">
        <v>406</v>
      </c>
      <c r="AK1440" s="19">
        <v>49</v>
      </c>
      <c r="AL1440" s="19">
        <v>44</v>
      </c>
      <c r="AN1440" s="3">
        <v>1995</v>
      </c>
      <c r="AQ1440">
        <v>80814</v>
      </c>
      <c r="AR1440" s="1" t="s">
        <v>538</v>
      </c>
    </row>
    <row r="1441" spans="1:44" x14ac:dyDescent="0.25">
      <c r="A1441" s="1">
        <v>2460</v>
      </c>
      <c r="B1441" s="1" t="s">
        <v>1233</v>
      </c>
      <c r="C1441" s="1">
        <v>101</v>
      </c>
      <c r="D1441" s="1" t="s">
        <v>5627</v>
      </c>
      <c r="F1441" s="33" t="s">
        <v>859</v>
      </c>
      <c r="G1441" s="1">
        <v>7</v>
      </c>
      <c r="H1441" s="1">
        <v>41</v>
      </c>
      <c r="I1441" s="1">
        <v>13</v>
      </c>
      <c r="J1441" s="1">
        <v>14</v>
      </c>
      <c r="K1441" s="3">
        <v>2280</v>
      </c>
      <c r="L1441" s="2">
        <f>N1441/((1824.17)*(1-EXP(-(0.023514)*I1441))^(1.69151))</f>
        <v>1.2514828413409578</v>
      </c>
      <c r="N1441" s="1">
        <v>239</v>
      </c>
      <c r="Q1441" s="1">
        <v>7.8869999999999996</v>
      </c>
      <c r="R1441" s="1">
        <v>5.7359999999999998</v>
      </c>
      <c r="S1441" s="1">
        <v>22.466000000000001</v>
      </c>
      <c r="AJ1441" s="1" t="s">
        <v>406</v>
      </c>
      <c r="AK1441" s="19">
        <v>49</v>
      </c>
      <c r="AL1441" s="19">
        <v>44</v>
      </c>
      <c r="AN1441" s="3">
        <v>1995</v>
      </c>
      <c r="AQ1441">
        <v>80814</v>
      </c>
      <c r="AR1441" s="1" t="s">
        <v>538</v>
      </c>
    </row>
    <row r="1442" spans="1:44" x14ac:dyDescent="0.25">
      <c r="A1442" s="1">
        <v>2461</v>
      </c>
      <c r="B1442" s="1" t="s">
        <v>1233</v>
      </c>
      <c r="C1442" s="1">
        <v>101</v>
      </c>
      <c r="D1442" s="1" t="s">
        <v>5627</v>
      </c>
      <c r="F1442" s="33" t="s">
        <v>859</v>
      </c>
      <c r="G1442" s="1">
        <v>6</v>
      </c>
      <c r="H1442" s="1">
        <v>42</v>
      </c>
      <c r="I1442" s="1">
        <v>17</v>
      </c>
      <c r="J1442" s="1">
        <v>13.9</v>
      </c>
      <c r="K1442" s="3">
        <v>2260</v>
      </c>
      <c r="L1442" s="2">
        <f>N1442/((1963.5)*(1-EXP(-(0.024337)*I1442))^(1.76926))</f>
        <v>1.0160700417328499</v>
      </c>
      <c r="N1442" s="1">
        <v>294</v>
      </c>
      <c r="Q1442" s="1">
        <v>10.29</v>
      </c>
      <c r="R1442" s="1">
        <v>7.056</v>
      </c>
      <c r="S1442" s="1">
        <v>28.518000000000001</v>
      </c>
      <c r="AJ1442" s="1" t="s">
        <v>406</v>
      </c>
      <c r="AK1442" s="19">
        <v>49</v>
      </c>
      <c r="AL1442" s="19">
        <v>44</v>
      </c>
      <c r="AN1442" s="3">
        <v>1995</v>
      </c>
      <c r="AQ1442">
        <v>80814</v>
      </c>
      <c r="AR1442" s="1" t="s">
        <v>538</v>
      </c>
    </row>
    <row r="1443" spans="1:44" x14ac:dyDescent="0.25">
      <c r="A1443" s="1">
        <v>2462</v>
      </c>
      <c r="B1443" s="1" t="s">
        <v>1233</v>
      </c>
      <c r="C1443" s="1">
        <v>101</v>
      </c>
      <c r="D1443" s="1" t="s">
        <v>5627</v>
      </c>
      <c r="F1443" s="33" t="s">
        <v>859</v>
      </c>
      <c r="G1443" s="1">
        <v>7</v>
      </c>
      <c r="H1443" s="1">
        <v>55</v>
      </c>
      <c r="I1443" s="1">
        <v>16</v>
      </c>
      <c r="J1443" s="1">
        <v>22</v>
      </c>
      <c r="K1443" s="3">
        <v>812</v>
      </c>
      <c r="L1443" s="2">
        <f>N1443/((1824.17)*(1-EXP(-(0.023514)*I1443))^(1.69151))</f>
        <v>0.95521131286662819</v>
      </c>
      <c r="N1443" s="1">
        <v>245</v>
      </c>
      <c r="Q1443" s="1">
        <v>10.29</v>
      </c>
      <c r="R1443" s="1">
        <v>5.1449999999999996</v>
      </c>
      <c r="S1443" s="1">
        <v>23.52</v>
      </c>
      <c r="AJ1443" s="1" t="s">
        <v>406</v>
      </c>
      <c r="AK1443" s="19">
        <v>49</v>
      </c>
      <c r="AL1443" s="19">
        <v>44</v>
      </c>
      <c r="AN1443" s="3">
        <v>1995</v>
      </c>
      <c r="AQ1443">
        <v>80814</v>
      </c>
      <c r="AR1443" s="1" t="s">
        <v>538</v>
      </c>
    </row>
    <row r="1444" spans="1:44" x14ac:dyDescent="0.25">
      <c r="A1444" s="1">
        <v>2463</v>
      </c>
      <c r="B1444" s="1" t="s">
        <v>1233</v>
      </c>
      <c r="C1444" s="1">
        <v>101</v>
      </c>
      <c r="D1444" s="1" t="s">
        <v>5627</v>
      </c>
      <c r="F1444" s="33" t="s">
        <v>859</v>
      </c>
      <c r="G1444" s="1">
        <v>7</v>
      </c>
      <c r="H1444" s="1">
        <v>62</v>
      </c>
      <c r="I1444" s="1">
        <v>17</v>
      </c>
      <c r="J1444" s="1">
        <v>21.2</v>
      </c>
      <c r="K1444" s="3">
        <v>865</v>
      </c>
      <c r="L1444" s="2">
        <f>N1444/((1824.17)*(1-EXP(-(0.023514)*I1444))^(1.69151))</f>
        <v>0.92849000445511787</v>
      </c>
      <c r="N1444" s="1">
        <v>259</v>
      </c>
      <c r="Q1444" s="1">
        <v>11.137</v>
      </c>
      <c r="R1444" s="1">
        <v>5.4390000000000001</v>
      </c>
      <c r="S1444" s="1">
        <v>24.605</v>
      </c>
      <c r="AJ1444" s="1" t="s">
        <v>406</v>
      </c>
      <c r="AK1444" s="19">
        <v>49</v>
      </c>
      <c r="AL1444" s="19">
        <v>44</v>
      </c>
      <c r="AN1444" s="3">
        <v>1995</v>
      </c>
      <c r="AQ1444">
        <v>80814</v>
      </c>
      <c r="AR1444" s="1" t="s">
        <v>538</v>
      </c>
    </row>
    <row r="1445" spans="1:44" x14ac:dyDescent="0.25">
      <c r="A1445" s="1">
        <v>2464</v>
      </c>
      <c r="B1445" s="1" t="s">
        <v>1233</v>
      </c>
      <c r="C1445" s="1">
        <v>101</v>
      </c>
      <c r="D1445" s="1" t="s">
        <v>5627</v>
      </c>
      <c r="F1445" s="33" t="s">
        <v>859</v>
      </c>
      <c r="G1445" s="1">
        <v>6</v>
      </c>
      <c r="H1445" s="1">
        <v>66</v>
      </c>
      <c r="I1445" s="1">
        <v>22</v>
      </c>
      <c r="J1445" s="1">
        <v>27.9</v>
      </c>
      <c r="K1445" s="3">
        <v>412</v>
      </c>
      <c r="L1445" s="2">
        <f>N1445/((1963.5)*(1-EXP(-(0.024337)*I1445))^(1.76926))</f>
        <v>0.62153445979603317</v>
      </c>
      <c r="N1445" s="1">
        <v>257</v>
      </c>
      <c r="Q1445" s="1">
        <v>13.364000000000001</v>
      </c>
      <c r="R1445" s="1">
        <v>4.883</v>
      </c>
      <c r="S1445" s="1">
        <v>25.7</v>
      </c>
      <c r="AJ1445" s="1" t="s">
        <v>406</v>
      </c>
      <c r="AK1445" s="19">
        <v>49</v>
      </c>
      <c r="AL1445" s="19">
        <v>44</v>
      </c>
      <c r="AN1445" s="3">
        <v>1995</v>
      </c>
      <c r="AQ1445">
        <v>80814</v>
      </c>
      <c r="AR1445" s="1" t="s">
        <v>538</v>
      </c>
    </row>
    <row r="1446" spans="1:44" x14ac:dyDescent="0.25">
      <c r="A1446" s="1">
        <v>2465</v>
      </c>
      <c r="B1446" s="1" t="s">
        <v>1233</v>
      </c>
      <c r="C1446" s="1">
        <v>101</v>
      </c>
      <c r="D1446" s="1" t="s">
        <v>5627</v>
      </c>
      <c r="F1446" s="33" t="s">
        <v>859</v>
      </c>
      <c r="G1446" s="1">
        <v>8</v>
      </c>
      <c r="H1446" s="1">
        <v>68</v>
      </c>
      <c r="I1446" s="1">
        <v>16</v>
      </c>
      <c r="J1446" s="1">
        <v>18</v>
      </c>
      <c r="K1446" s="3">
        <v>1400</v>
      </c>
      <c r="L1446" s="2">
        <f>N1446/((1668.67)*(1-EXP(-(0.022864)*I1446))^(1.61028))</f>
        <v>0.92604709700013199</v>
      </c>
      <c r="N1446" s="1">
        <v>230</v>
      </c>
      <c r="Q1446" s="1">
        <v>10.81</v>
      </c>
      <c r="R1446" s="1">
        <v>6.44</v>
      </c>
      <c r="S1446" s="1">
        <v>27.14</v>
      </c>
      <c r="AJ1446" s="1" t="s">
        <v>406</v>
      </c>
      <c r="AK1446" s="19">
        <v>49</v>
      </c>
      <c r="AL1446" s="19">
        <v>44</v>
      </c>
      <c r="AN1446" s="3">
        <v>1995</v>
      </c>
      <c r="AQ1446">
        <v>80814</v>
      </c>
      <c r="AR1446" s="1" t="s">
        <v>538</v>
      </c>
    </row>
    <row r="1447" spans="1:44" x14ac:dyDescent="0.25">
      <c r="A1447" s="1">
        <v>2466</v>
      </c>
      <c r="B1447" s="1" t="s">
        <v>1233</v>
      </c>
      <c r="C1447" s="1">
        <v>101</v>
      </c>
      <c r="D1447" s="1" t="s">
        <v>5627</v>
      </c>
      <c r="F1447" s="33" t="s">
        <v>859</v>
      </c>
      <c r="G1447" s="1">
        <v>6</v>
      </c>
      <c r="H1447" s="1">
        <v>74</v>
      </c>
      <c r="I1447" s="1">
        <v>25</v>
      </c>
      <c r="J1447" s="1">
        <v>29</v>
      </c>
      <c r="K1447" s="3">
        <v>705</v>
      </c>
      <c r="L1447" s="2">
        <f>N1447/((1963.5)*(1-EXP(-(0.024337)*I1447))^(1.76926))</f>
        <v>1.083862650114146</v>
      </c>
      <c r="N1447" s="1">
        <v>530</v>
      </c>
      <c r="Q1447" s="1">
        <v>30.74</v>
      </c>
      <c r="R1447" s="1">
        <v>10.07</v>
      </c>
      <c r="S1447" s="1">
        <v>55.12</v>
      </c>
      <c r="AJ1447" s="1" t="s">
        <v>406</v>
      </c>
      <c r="AK1447" s="19">
        <v>49</v>
      </c>
      <c r="AL1447" s="19">
        <v>44</v>
      </c>
      <c r="AN1447" s="3">
        <v>1995</v>
      </c>
      <c r="AQ1447">
        <v>80814</v>
      </c>
      <c r="AR1447" s="1" t="s">
        <v>538</v>
      </c>
    </row>
    <row r="1448" spans="1:44" x14ac:dyDescent="0.25">
      <c r="A1448" s="1">
        <v>2467</v>
      </c>
      <c r="B1448" s="1" t="s">
        <v>1233</v>
      </c>
      <c r="C1448" s="1">
        <v>101</v>
      </c>
      <c r="D1448" s="1" t="s">
        <v>5627</v>
      </c>
      <c r="F1448" s="33" t="s">
        <v>859</v>
      </c>
      <c r="G1448" s="1">
        <v>8</v>
      </c>
      <c r="H1448" s="1">
        <v>77</v>
      </c>
      <c r="I1448" s="1">
        <v>19</v>
      </c>
      <c r="J1448" s="1">
        <v>21.6</v>
      </c>
      <c r="K1448" s="3">
        <v>788</v>
      </c>
      <c r="L1448" s="2">
        <f>N1448/((1668.67)*(1-EXP(-(0.022864)*I1448))^(1.61028))</f>
        <v>0.948277598395455</v>
      </c>
      <c r="N1448" s="1">
        <v>295</v>
      </c>
      <c r="Q1448" s="1">
        <v>13.57</v>
      </c>
      <c r="R1448" s="1">
        <v>6.1950000000000003</v>
      </c>
      <c r="S1448" s="1">
        <v>29.5</v>
      </c>
      <c r="AJ1448" s="1" t="s">
        <v>406</v>
      </c>
      <c r="AK1448" s="19">
        <v>49</v>
      </c>
      <c r="AL1448" s="19">
        <v>44</v>
      </c>
      <c r="AN1448" s="3">
        <v>1995</v>
      </c>
      <c r="AQ1448">
        <v>80814</v>
      </c>
      <c r="AR1448" s="1" t="s">
        <v>538</v>
      </c>
    </row>
    <row r="1449" spans="1:44" x14ac:dyDescent="0.25">
      <c r="A1449" s="1">
        <v>2468</v>
      </c>
      <c r="B1449" s="1" t="s">
        <v>1233</v>
      </c>
      <c r="C1449" s="1">
        <v>101</v>
      </c>
      <c r="D1449" s="1" t="s">
        <v>5627</v>
      </c>
      <c r="F1449" s="33" t="s">
        <v>859</v>
      </c>
      <c r="G1449" s="1">
        <v>7</v>
      </c>
      <c r="H1449" s="1">
        <v>78</v>
      </c>
      <c r="I1449" s="1">
        <v>22</v>
      </c>
      <c r="J1449" s="1">
        <v>24</v>
      </c>
      <c r="K1449" s="3">
        <v>1098</v>
      </c>
      <c r="L1449" s="2">
        <f>N1449/((1824.17)*(1-EXP(-(0.023514)*I1449))^(1.69151))</f>
        <v>1.25514952797725</v>
      </c>
      <c r="N1449" s="1">
        <v>494</v>
      </c>
      <c r="Q1449" s="1">
        <v>25.193999999999999</v>
      </c>
      <c r="R1449" s="1">
        <v>10.374000000000001</v>
      </c>
      <c r="S1449" s="1">
        <v>50.881999999999998</v>
      </c>
      <c r="AJ1449" s="1" t="s">
        <v>406</v>
      </c>
      <c r="AK1449" s="19">
        <v>49</v>
      </c>
      <c r="AL1449" s="19">
        <v>44</v>
      </c>
      <c r="AN1449" s="3">
        <v>1995</v>
      </c>
      <c r="AQ1449">
        <v>80814</v>
      </c>
      <c r="AR1449" s="1" t="s">
        <v>538</v>
      </c>
    </row>
    <row r="1450" spans="1:44" x14ac:dyDescent="0.25">
      <c r="A1450" s="1">
        <v>2469</v>
      </c>
      <c r="B1450" s="1" t="s">
        <v>1233</v>
      </c>
      <c r="C1450" s="1">
        <v>101</v>
      </c>
      <c r="D1450" s="1" t="s">
        <v>5627</v>
      </c>
      <c r="F1450" s="33" t="s">
        <v>859</v>
      </c>
      <c r="G1450" s="1">
        <v>8</v>
      </c>
      <c r="H1450" s="1">
        <v>82</v>
      </c>
      <c r="I1450" s="1">
        <v>17</v>
      </c>
      <c r="J1450" s="1">
        <v>21.4</v>
      </c>
      <c r="K1450" s="3">
        <v>773</v>
      </c>
      <c r="L1450" s="2">
        <f>N1450/((1668.67)*(1-EXP(-(0.022864)*I1450))^(1.61028))</f>
        <v>0.80251903133413449</v>
      </c>
      <c r="N1450" s="1">
        <v>216</v>
      </c>
      <c r="Q1450" s="1">
        <v>8.8559999999999999</v>
      </c>
      <c r="R1450" s="1">
        <v>4.7519999999999998</v>
      </c>
      <c r="S1450" s="1">
        <v>20.52</v>
      </c>
      <c r="AJ1450" s="1" t="s">
        <v>406</v>
      </c>
      <c r="AK1450" s="19">
        <v>49</v>
      </c>
      <c r="AL1450" s="19">
        <v>44</v>
      </c>
      <c r="AN1450" s="3">
        <v>1995</v>
      </c>
      <c r="AQ1450">
        <v>80814</v>
      </c>
      <c r="AR1450" s="1" t="s">
        <v>538</v>
      </c>
    </row>
    <row r="1451" spans="1:44" x14ac:dyDescent="0.25">
      <c r="A1451" s="1">
        <v>2470</v>
      </c>
      <c r="B1451" s="1" t="s">
        <v>1233</v>
      </c>
      <c r="C1451" s="1">
        <v>101</v>
      </c>
      <c r="D1451" s="1" t="s">
        <v>5627</v>
      </c>
      <c r="F1451" s="33" t="s">
        <v>859</v>
      </c>
      <c r="G1451" s="1">
        <v>8</v>
      </c>
      <c r="H1451" s="1">
        <v>87</v>
      </c>
      <c r="I1451" s="1">
        <v>20</v>
      </c>
      <c r="J1451" s="1">
        <v>28.7</v>
      </c>
      <c r="K1451" s="3">
        <v>490</v>
      </c>
      <c r="L1451" s="2">
        <f>N1451/((1668.67)*(1-EXP(-(0.022864)*I1451))^(1.61028))</f>
        <v>0.92724744830945693</v>
      </c>
      <c r="N1451" s="1">
        <v>308</v>
      </c>
      <c r="Q1451" s="1">
        <v>16.324000000000002</v>
      </c>
      <c r="R1451" s="1">
        <v>5.8520000000000003</v>
      </c>
      <c r="S1451" s="1">
        <v>30.492000000000001</v>
      </c>
      <c r="AJ1451" s="1" t="s">
        <v>406</v>
      </c>
      <c r="AK1451" s="19">
        <v>49</v>
      </c>
      <c r="AL1451" s="19">
        <v>44</v>
      </c>
      <c r="AN1451" s="3">
        <v>1995</v>
      </c>
      <c r="AQ1451">
        <v>80814</v>
      </c>
      <c r="AR1451" s="1" t="s">
        <v>538</v>
      </c>
    </row>
    <row r="1452" spans="1:44" x14ac:dyDescent="0.25">
      <c r="A1452" s="1">
        <v>2471</v>
      </c>
      <c r="B1452" s="1" t="s">
        <v>1233</v>
      </c>
      <c r="C1452" s="1">
        <v>101</v>
      </c>
      <c r="D1452" s="1" t="s">
        <v>5627</v>
      </c>
      <c r="F1452" s="33" t="s">
        <v>859</v>
      </c>
      <c r="G1452" s="1">
        <v>9</v>
      </c>
      <c r="H1452" s="1">
        <v>88</v>
      </c>
      <c r="I1452" s="1">
        <v>15</v>
      </c>
      <c r="J1452" s="1">
        <v>24.3</v>
      </c>
      <c r="K1452" s="3">
        <v>412</v>
      </c>
      <c r="L1452" s="2">
        <f>N1452/((1581.94)*(1-EXP(-(0.021301)*I1452))^(1.51716))</f>
        <v>0.62813609795856407</v>
      </c>
      <c r="N1452" s="1">
        <v>139</v>
      </c>
      <c r="Q1452" s="1">
        <v>6.2549999999999999</v>
      </c>
      <c r="R1452" s="1">
        <v>2.919</v>
      </c>
      <c r="S1452" s="1">
        <v>13.622</v>
      </c>
      <c r="AJ1452" s="1" t="s">
        <v>406</v>
      </c>
      <c r="AK1452" s="19">
        <v>49</v>
      </c>
      <c r="AL1452" s="19">
        <v>44</v>
      </c>
      <c r="AN1452" s="3">
        <v>1995</v>
      </c>
      <c r="AQ1452">
        <v>80814</v>
      </c>
      <c r="AR1452" s="1" t="s">
        <v>538</v>
      </c>
    </row>
    <row r="1453" spans="1:44" x14ac:dyDescent="0.25">
      <c r="A1453" s="1">
        <v>2472</v>
      </c>
      <c r="B1453" s="1" t="s">
        <v>1233</v>
      </c>
      <c r="C1453" s="1">
        <v>101</v>
      </c>
      <c r="D1453" s="1" t="s">
        <v>5627</v>
      </c>
      <c r="F1453" s="33" t="s">
        <v>859</v>
      </c>
      <c r="G1453" s="1">
        <v>8</v>
      </c>
      <c r="H1453" s="1">
        <v>89</v>
      </c>
      <c r="I1453" s="1">
        <v>22</v>
      </c>
      <c r="J1453" s="1">
        <v>24.2</v>
      </c>
      <c r="K1453" s="3">
        <v>930</v>
      </c>
      <c r="L1453" s="2">
        <f>N1453/((1668.67)*(1-EXP(-(0.022864)*I1453))^(1.61028))</f>
        <v>1.1860119014662589</v>
      </c>
      <c r="N1453" s="1">
        <v>444</v>
      </c>
      <c r="Q1453" s="1">
        <v>22.643999999999998</v>
      </c>
      <c r="R1453" s="1">
        <v>8.8800000000000008</v>
      </c>
      <c r="S1453" s="1">
        <v>44.844000000000001</v>
      </c>
      <c r="AJ1453" s="1" t="s">
        <v>406</v>
      </c>
      <c r="AK1453" s="19">
        <v>49</v>
      </c>
      <c r="AL1453" s="19">
        <v>44</v>
      </c>
      <c r="AN1453" s="3">
        <v>1995</v>
      </c>
      <c r="AQ1453">
        <v>80814</v>
      </c>
      <c r="AR1453" s="1" t="s">
        <v>538</v>
      </c>
    </row>
    <row r="1454" spans="1:44" x14ac:dyDescent="0.25">
      <c r="A1454" s="1">
        <v>2473</v>
      </c>
      <c r="B1454" s="1" t="s">
        <v>744</v>
      </c>
      <c r="C1454" s="1">
        <v>125</v>
      </c>
      <c r="D1454" s="1" t="s">
        <v>5599</v>
      </c>
      <c r="F1454" s="1" t="s">
        <v>445</v>
      </c>
      <c r="G1454" s="1">
        <v>5</v>
      </c>
      <c r="H1454" s="1">
        <v>23</v>
      </c>
      <c r="I1454" s="1">
        <v>16</v>
      </c>
      <c r="J1454" s="1">
        <v>14</v>
      </c>
      <c r="K1454" s="3">
        <v>1893</v>
      </c>
      <c r="L1454" s="2">
        <f>N1454/((26176.8)*(1-EXP(-(0.002979)*I1454))^(1.55979))</f>
        <v>1.0876409073634796</v>
      </c>
      <c r="N1454" s="1">
        <v>238</v>
      </c>
      <c r="Q1454" s="1">
        <v>13.327999999999999</v>
      </c>
      <c r="R1454" s="1">
        <v>3.3319999999999999</v>
      </c>
      <c r="S1454" s="1">
        <v>31.891999999999999</v>
      </c>
      <c r="AJ1454" s="1" t="s">
        <v>406</v>
      </c>
      <c r="AK1454" s="19">
        <v>49</v>
      </c>
      <c r="AL1454" s="19">
        <v>44</v>
      </c>
      <c r="AN1454" s="3">
        <v>1995</v>
      </c>
      <c r="AQ1454">
        <v>80814</v>
      </c>
      <c r="AR1454" s="1" t="s">
        <v>538</v>
      </c>
    </row>
    <row r="1455" spans="1:44" x14ac:dyDescent="0.25">
      <c r="A1455" s="1">
        <v>2474</v>
      </c>
      <c r="B1455" s="1" t="s">
        <v>744</v>
      </c>
      <c r="C1455" s="1">
        <v>125</v>
      </c>
      <c r="D1455" s="1" t="s">
        <v>833</v>
      </c>
      <c r="G1455" s="1">
        <v>3</v>
      </c>
      <c r="H1455" s="1">
        <v>35</v>
      </c>
      <c r="I1455" s="1">
        <v>26</v>
      </c>
      <c r="J1455" s="1">
        <v>28</v>
      </c>
      <c r="L1455" s="2">
        <f>N1455/((26176.8)*(1-EXP(-(0.002979)*I1455))^(1.55979))</f>
        <v>1.3595591096186543</v>
      </c>
      <c r="N1455" s="1">
        <v>620</v>
      </c>
      <c r="Q1455" s="1">
        <v>39.06</v>
      </c>
      <c r="R1455" s="1">
        <v>5.58</v>
      </c>
      <c r="S1455" s="1">
        <v>69.44</v>
      </c>
      <c r="AJ1455" s="1" t="s">
        <v>406</v>
      </c>
      <c r="AK1455" s="19">
        <v>49</v>
      </c>
      <c r="AL1455" s="19">
        <v>44</v>
      </c>
      <c r="AN1455" s="3">
        <v>1995</v>
      </c>
      <c r="AQ1455">
        <v>80814</v>
      </c>
      <c r="AR1455" s="1" t="s">
        <v>538</v>
      </c>
    </row>
    <row r="1456" spans="1:44" x14ac:dyDescent="0.25">
      <c r="A1456" s="1">
        <v>2475</v>
      </c>
      <c r="B1456" s="1" t="s">
        <v>744</v>
      </c>
      <c r="C1456" s="1">
        <v>125</v>
      </c>
      <c r="D1456" s="1" t="s">
        <v>5599</v>
      </c>
      <c r="F1456" s="1" t="s">
        <v>445</v>
      </c>
      <c r="G1456" s="1">
        <v>7</v>
      </c>
      <c r="H1456" s="1">
        <v>45</v>
      </c>
      <c r="I1456" s="1">
        <v>18</v>
      </c>
      <c r="J1456" s="1">
        <v>21.1</v>
      </c>
      <c r="K1456" s="3">
        <v>864</v>
      </c>
      <c r="L1456" s="2">
        <f>N1456/((18313.5)*(1-EXP(-(0.003161)*I1456))^(1.49145))</f>
        <v>0.80676176829583146</v>
      </c>
      <c r="N1456" s="1">
        <v>197</v>
      </c>
      <c r="Q1456" s="1">
        <v>13.396000000000001</v>
      </c>
      <c r="R1456" s="1">
        <v>2.3639999999999999</v>
      </c>
      <c r="S1456" s="1">
        <v>27.58</v>
      </c>
      <c r="AJ1456" s="1" t="s">
        <v>406</v>
      </c>
      <c r="AK1456" s="19">
        <v>49</v>
      </c>
      <c r="AL1456" s="19">
        <v>44</v>
      </c>
      <c r="AN1456" s="3">
        <v>1995</v>
      </c>
      <c r="AQ1456">
        <v>80814</v>
      </c>
      <c r="AR1456" s="1" t="s">
        <v>538</v>
      </c>
    </row>
    <row r="1457" spans="1:44" x14ac:dyDescent="0.25">
      <c r="A1457" s="1">
        <v>2476</v>
      </c>
      <c r="B1457" s="1" t="s">
        <v>744</v>
      </c>
      <c r="C1457" s="1">
        <v>125</v>
      </c>
      <c r="D1457" s="1" t="s">
        <v>6332</v>
      </c>
      <c r="F1457" s="1" t="s">
        <v>445</v>
      </c>
      <c r="G1457" s="1">
        <v>4</v>
      </c>
      <c r="H1457" s="1">
        <v>37</v>
      </c>
      <c r="I1457" s="1">
        <v>24</v>
      </c>
      <c r="J1457" s="1">
        <v>21.1</v>
      </c>
      <c r="K1457" s="3">
        <v>967</v>
      </c>
      <c r="L1457" s="2">
        <f>N1457/((26176.8)*(1-EXP(-(0.002979)*I1457))^(1.55979))</f>
        <v>0.85073339298980433</v>
      </c>
      <c r="N1457" s="1">
        <v>344</v>
      </c>
      <c r="Q1457" s="1">
        <v>22.36</v>
      </c>
      <c r="R1457" s="1">
        <v>3.44</v>
      </c>
      <c r="S1457" s="1">
        <v>40.591999999999999</v>
      </c>
      <c r="AJ1457" s="1" t="s">
        <v>406</v>
      </c>
      <c r="AK1457" s="19">
        <v>49</v>
      </c>
      <c r="AL1457" s="19">
        <v>44</v>
      </c>
      <c r="AN1457" s="3">
        <v>1995</v>
      </c>
      <c r="AQ1457">
        <v>80814</v>
      </c>
      <c r="AR1457" s="1" t="s">
        <v>538</v>
      </c>
    </row>
    <row r="1458" spans="1:44" x14ac:dyDescent="0.25">
      <c r="A1458" s="1">
        <v>2477</v>
      </c>
      <c r="B1458" s="1" t="s">
        <v>744</v>
      </c>
      <c r="C1458" s="1">
        <v>125</v>
      </c>
      <c r="D1458" s="1" t="s">
        <v>6332</v>
      </c>
      <c r="F1458" s="1" t="s">
        <v>445</v>
      </c>
      <c r="G1458" s="1">
        <v>5</v>
      </c>
      <c r="H1458" s="1">
        <v>35</v>
      </c>
      <c r="I1458" s="1">
        <v>20</v>
      </c>
      <c r="J1458" s="1">
        <v>19.899999999999999</v>
      </c>
      <c r="K1458" s="3">
        <v>1290</v>
      </c>
      <c r="L1458" s="2">
        <f>N1458/((26176.8)*(1-EXP(-(0.002979)*I1458))^(1.55979))</f>
        <v>1.0192801693155915</v>
      </c>
      <c r="N1458" s="1">
        <v>313</v>
      </c>
      <c r="Q1458" s="1">
        <v>17.215</v>
      </c>
      <c r="R1458" s="1">
        <v>3.4430000000000001</v>
      </c>
      <c r="S1458" s="1">
        <v>36.933999999999997</v>
      </c>
      <c r="AJ1458" s="1" t="s">
        <v>406</v>
      </c>
      <c r="AK1458" s="19">
        <v>49</v>
      </c>
      <c r="AL1458" s="19">
        <v>44</v>
      </c>
      <c r="AN1458" s="3">
        <v>1995</v>
      </c>
      <c r="AQ1458">
        <v>80814</v>
      </c>
      <c r="AR1458" s="1" t="s">
        <v>538</v>
      </c>
    </row>
    <row r="1459" spans="1:44" x14ac:dyDescent="0.25">
      <c r="A1459" s="1">
        <v>2478</v>
      </c>
      <c r="B1459" s="1" t="s">
        <v>1215</v>
      </c>
      <c r="C1459" s="1">
        <v>102</v>
      </c>
      <c r="D1459" s="1" t="s">
        <v>863</v>
      </c>
      <c r="G1459" s="1">
        <v>9</v>
      </c>
      <c r="H1459" s="1">
        <v>110</v>
      </c>
      <c r="I1459" s="1">
        <v>15</v>
      </c>
      <c r="J1459" s="1">
        <v>17</v>
      </c>
      <c r="L1459" s="1">
        <v>0.9</v>
      </c>
      <c r="N1459" s="1">
        <v>267</v>
      </c>
      <c r="Q1459" s="1">
        <v>18.155999999999999</v>
      </c>
      <c r="R1459" s="1">
        <v>14.417999999999999</v>
      </c>
      <c r="S1459" s="1">
        <v>44.055</v>
      </c>
      <c r="Z1459" s="1">
        <v>2.9369999999999998</v>
      </c>
      <c r="AJ1459" s="1" t="s">
        <v>406</v>
      </c>
      <c r="AK1459" s="19">
        <v>61</v>
      </c>
      <c r="AL1459" s="19">
        <v>51</v>
      </c>
      <c r="AN1459" s="3">
        <v>1992</v>
      </c>
      <c r="AQ1459">
        <v>80608</v>
      </c>
      <c r="AR1459" s="1" t="s">
        <v>5211</v>
      </c>
    </row>
    <row r="1460" spans="1:44" x14ac:dyDescent="0.25">
      <c r="A1460" s="1">
        <v>2479</v>
      </c>
      <c r="B1460" s="1" t="s">
        <v>1215</v>
      </c>
      <c r="C1460" s="1">
        <v>102</v>
      </c>
      <c r="D1460" s="1" t="s">
        <v>863</v>
      </c>
      <c r="G1460" s="1">
        <v>9</v>
      </c>
      <c r="H1460" s="1">
        <v>110</v>
      </c>
      <c r="I1460" s="1">
        <v>15</v>
      </c>
      <c r="J1460" s="1">
        <v>16</v>
      </c>
      <c r="L1460" s="1">
        <v>0.8</v>
      </c>
      <c r="N1460" s="1">
        <v>220</v>
      </c>
      <c r="Q1460" s="1">
        <v>16.940000000000001</v>
      </c>
      <c r="R1460" s="1">
        <v>13.42</v>
      </c>
      <c r="S1460" s="1">
        <v>40.92</v>
      </c>
      <c r="Z1460" s="1">
        <v>3.52</v>
      </c>
      <c r="AJ1460" s="1" t="s">
        <v>406</v>
      </c>
      <c r="AK1460" s="19">
        <v>61</v>
      </c>
      <c r="AL1460" s="19">
        <v>51</v>
      </c>
      <c r="AN1460" s="3">
        <v>1992</v>
      </c>
      <c r="AQ1460">
        <v>80608</v>
      </c>
      <c r="AR1460" s="1" t="s">
        <v>5211</v>
      </c>
    </row>
    <row r="1461" spans="1:44" x14ac:dyDescent="0.25">
      <c r="A1461" s="1">
        <v>2480</v>
      </c>
      <c r="B1461" s="1" t="s">
        <v>1215</v>
      </c>
      <c r="C1461" s="1">
        <v>102</v>
      </c>
      <c r="D1461" s="1" t="s">
        <v>863</v>
      </c>
      <c r="G1461" s="1">
        <v>10</v>
      </c>
      <c r="H1461" s="1">
        <v>120</v>
      </c>
      <c r="I1461" s="1">
        <v>14</v>
      </c>
      <c r="J1461" s="1">
        <v>15</v>
      </c>
      <c r="L1461" s="1">
        <v>0.8</v>
      </c>
      <c r="N1461" s="1">
        <v>170</v>
      </c>
      <c r="Q1461" s="1">
        <v>14.79</v>
      </c>
      <c r="R1461" s="1">
        <v>11.73</v>
      </c>
      <c r="S1461" s="1">
        <v>35.869999999999997</v>
      </c>
      <c r="Z1461" s="1">
        <v>4.25</v>
      </c>
      <c r="AJ1461" s="1" t="s">
        <v>406</v>
      </c>
      <c r="AK1461" s="19">
        <v>61</v>
      </c>
      <c r="AL1461" s="19">
        <v>51</v>
      </c>
      <c r="AN1461" s="3">
        <v>1992</v>
      </c>
      <c r="AQ1461">
        <v>80608</v>
      </c>
      <c r="AR1461" s="1" t="s">
        <v>5211</v>
      </c>
    </row>
    <row r="1462" spans="1:44" x14ac:dyDescent="0.25">
      <c r="A1462" s="1">
        <v>2481</v>
      </c>
      <c r="B1462" s="1" t="s">
        <v>3916</v>
      </c>
      <c r="C1462" s="1">
        <v>124</v>
      </c>
      <c r="D1462" s="33" t="s">
        <v>845</v>
      </c>
      <c r="G1462" s="1">
        <v>8</v>
      </c>
      <c r="H1462" s="1">
        <v>18</v>
      </c>
      <c r="I1462" s="1">
        <v>5.9</v>
      </c>
      <c r="J1462" s="1">
        <v>3.1</v>
      </c>
      <c r="L1462" s="2">
        <f>N1462/((12281.9)*(1-EXP(-(0.00354)*I1462))^(1.50598))</f>
        <v>1.4217557610646798</v>
      </c>
      <c r="N1462" s="1">
        <v>50.7</v>
      </c>
      <c r="Q1462" s="1">
        <v>6.2868000000000004</v>
      </c>
      <c r="R1462" s="1">
        <v>5.0193000000000003</v>
      </c>
      <c r="S1462" s="1">
        <v>16.477499999999999</v>
      </c>
      <c r="AJ1462" s="1" t="s">
        <v>406</v>
      </c>
      <c r="AK1462" s="19">
        <v>56</v>
      </c>
      <c r="AL1462" s="19">
        <v>38</v>
      </c>
      <c r="AN1462" s="3">
        <v>1969</v>
      </c>
      <c r="AQ1462">
        <v>80436</v>
      </c>
      <c r="AR1462" s="1" t="s">
        <v>3129</v>
      </c>
    </row>
    <row r="1463" spans="1:44" x14ac:dyDescent="0.25">
      <c r="A1463" s="1">
        <v>2482</v>
      </c>
      <c r="B1463" s="1" t="s">
        <v>3916</v>
      </c>
      <c r="C1463" s="1">
        <v>124</v>
      </c>
      <c r="D1463" s="33" t="s">
        <v>845</v>
      </c>
      <c r="G1463" s="1">
        <v>6</v>
      </c>
      <c r="H1463" s="1">
        <v>37</v>
      </c>
      <c r="I1463" s="1">
        <v>13.7</v>
      </c>
      <c r="J1463" s="1">
        <v>11.8</v>
      </c>
      <c r="L1463" s="2">
        <f>N1463/((12787.1)*(1-EXP(-(0.003885)*I1463))^(1.55886))</f>
        <v>1.5184799354692877</v>
      </c>
      <c r="N1463" s="1">
        <v>192.5</v>
      </c>
      <c r="Q1463" s="1">
        <v>14.4375</v>
      </c>
      <c r="R1463" s="1">
        <v>7.8925000000000001</v>
      </c>
      <c r="S1463" s="1">
        <v>32.725000000000001</v>
      </c>
      <c r="AJ1463" s="1" t="s">
        <v>406</v>
      </c>
      <c r="AK1463" s="19">
        <v>56</v>
      </c>
      <c r="AL1463" s="19">
        <v>38</v>
      </c>
      <c r="AN1463" s="3">
        <v>1969</v>
      </c>
      <c r="AQ1463">
        <v>80436</v>
      </c>
      <c r="AR1463" s="1" t="s">
        <v>3129</v>
      </c>
    </row>
    <row r="1464" spans="1:44" x14ac:dyDescent="0.25">
      <c r="A1464" s="1">
        <v>2483</v>
      </c>
      <c r="B1464" s="1" t="s">
        <v>744</v>
      </c>
      <c r="C1464" s="1">
        <v>125</v>
      </c>
      <c r="D1464" s="1" t="s">
        <v>833</v>
      </c>
      <c r="G1464" s="1">
        <v>8</v>
      </c>
      <c r="H1464" s="1">
        <v>39</v>
      </c>
      <c r="I1464" s="1">
        <v>14.6</v>
      </c>
      <c r="J1464" s="1">
        <v>11.7</v>
      </c>
      <c r="L1464" s="2">
        <f>N1464/((19187.8)*(1-EXP(-(0.002817)*I1464))^(1.46232))</f>
        <v>1.5859640025950907</v>
      </c>
      <c r="N1464" s="1">
        <v>277.8</v>
      </c>
      <c r="Q1464" s="1">
        <v>13.3344</v>
      </c>
      <c r="R1464" s="1">
        <v>6.9450000000000003</v>
      </c>
      <c r="S1464" s="1">
        <v>32.7804</v>
      </c>
      <c r="AJ1464" s="1" t="s">
        <v>406</v>
      </c>
      <c r="AK1464" s="19">
        <v>56</v>
      </c>
      <c r="AL1464" s="19">
        <v>38</v>
      </c>
      <c r="AN1464" s="3">
        <v>1969</v>
      </c>
      <c r="AQ1464">
        <v>80436</v>
      </c>
      <c r="AR1464" s="1" t="s">
        <v>3129</v>
      </c>
    </row>
    <row r="1465" spans="1:44" x14ac:dyDescent="0.25">
      <c r="A1465" s="1">
        <v>2484</v>
      </c>
      <c r="B1465" s="1" t="s">
        <v>5216</v>
      </c>
      <c r="C1465" s="1">
        <v>124</v>
      </c>
      <c r="D1465" s="1" t="s">
        <v>5936</v>
      </c>
      <c r="F1465" s="1" t="s">
        <v>445</v>
      </c>
      <c r="G1465" s="1">
        <v>7</v>
      </c>
      <c r="H1465" s="1">
        <v>58</v>
      </c>
      <c r="I1465" s="1">
        <v>17.8</v>
      </c>
      <c r="J1465" s="1">
        <v>12.9</v>
      </c>
      <c r="L1465" s="2">
        <f>N1465/((12787.1)*(1-EXP(-(0.003885)*I1465))^(1.55886))</f>
        <v>1.6815962652739471</v>
      </c>
      <c r="N1465" s="1">
        <v>316.7</v>
      </c>
      <c r="Q1465" s="1">
        <v>18.685300000000002</v>
      </c>
      <c r="R1465" s="1">
        <v>7.2840999999999996</v>
      </c>
      <c r="S1465" s="1">
        <v>54.4724</v>
      </c>
      <c r="AJ1465" s="1" t="s">
        <v>406</v>
      </c>
      <c r="AK1465" s="19">
        <v>56</v>
      </c>
      <c r="AL1465" s="19">
        <v>38</v>
      </c>
      <c r="AN1465" s="3">
        <v>1969</v>
      </c>
      <c r="AQ1465">
        <v>80436</v>
      </c>
      <c r="AR1465" s="1" t="s">
        <v>3129</v>
      </c>
    </row>
    <row r="1466" spans="1:44" x14ac:dyDescent="0.25">
      <c r="A1466" s="1">
        <v>2485</v>
      </c>
      <c r="B1466" s="1" t="s">
        <v>1215</v>
      </c>
      <c r="C1466" s="1">
        <v>102</v>
      </c>
      <c r="D1466" s="1" t="s">
        <v>863</v>
      </c>
      <c r="G1466" s="1">
        <v>9</v>
      </c>
      <c r="H1466" s="1">
        <v>105</v>
      </c>
      <c r="I1466" s="1">
        <v>16.399999999999999</v>
      </c>
      <c r="J1466" s="1">
        <v>15.6</v>
      </c>
      <c r="L1466" s="1">
        <v>0.8</v>
      </c>
      <c r="N1466" s="1">
        <v>245.3</v>
      </c>
      <c r="Q1466" s="1">
        <v>14.227399999999999</v>
      </c>
      <c r="R1466" s="1">
        <v>11.038500000000001</v>
      </c>
      <c r="S1466" s="1">
        <v>44.644599999999997</v>
      </c>
      <c r="AJ1466" s="1" t="s">
        <v>406</v>
      </c>
      <c r="AK1466" s="19">
        <v>56</v>
      </c>
      <c r="AL1466" s="19">
        <v>38</v>
      </c>
      <c r="AN1466" s="3">
        <v>1969</v>
      </c>
      <c r="AQ1466">
        <v>80436</v>
      </c>
      <c r="AR1466" s="1" t="s">
        <v>3129</v>
      </c>
    </row>
    <row r="1467" spans="1:44" x14ac:dyDescent="0.25">
      <c r="A1467" s="1">
        <v>2486</v>
      </c>
      <c r="B1467" s="1" t="s">
        <v>855</v>
      </c>
      <c r="C1467" s="1">
        <v>102</v>
      </c>
      <c r="D1467" s="1" t="s">
        <v>6427</v>
      </c>
      <c r="F1467" s="1" t="s">
        <v>445</v>
      </c>
      <c r="G1467" s="1">
        <v>9</v>
      </c>
      <c r="H1467" s="1">
        <v>130</v>
      </c>
      <c r="I1467" s="1">
        <v>17.7</v>
      </c>
      <c r="J1467" s="1">
        <v>17.600000000000001</v>
      </c>
      <c r="K1467" s="3">
        <v>1040</v>
      </c>
      <c r="L1467" s="1">
        <v>0.7</v>
      </c>
      <c r="N1467" s="1">
        <v>226.4</v>
      </c>
      <c r="O1467" s="1">
        <v>97.3</v>
      </c>
      <c r="Q1467" s="1">
        <v>13.3576</v>
      </c>
      <c r="R1467" s="1">
        <v>9.0559999999999992</v>
      </c>
      <c r="S1467" s="1">
        <v>38.941000000000003</v>
      </c>
      <c r="AB1467" s="1">
        <v>2.2639999999999998</v>
      </c>
      <c r="AJ1467" s="1" t="s">
        <v>406</v>
      </c>
      <c r="AK1467" s="19">
        <v>56</v>
      </c>
      <c r="AL1467" s="19">
        <v>38</v>
      </c>
      <c r="AN1467" s="3">
        <v>1969</v>
      </c>
      <c r="AQ1467">
        <v>80436</v>
      </c>
      <c r="AR1467" s="1" t="s">
        <v>3131</v>
      </c>
    </row>
    <row r="1468" spans="1:44" x14ac:dyDescent="0.25">
      <c r="A1468" s="1">
        <v>2487</v>
      </c>
      <c r="B1468" s="1" t="s">
        <v>855</v>
      </c>
      <c r="C1468" s="1">
        <v>102</v>
      </c>
      <c r="D1468" s="1" t="s">
        <v>863</v>
      </c>
      <c r="F1468" s="1" t="s">
        <v>445</v>
      </c>
      <c r="G1468" s="1">
        <v>7</v>
      </c>
      <c r="H1468" s="1">
        <v>20</v>
      </c>
      <c r="I1468" s="1">
        <v>6.4</v>
      </c>
      <c r="J1468" s="1">
        <v>5.6</v>
      </c>
      <c r="L1468" s="1">
        <v>1.3</v>
      </c>
      <c r="N1468" s="1">
        <v>92</v>
      </c>
      <c r="P1468" s="1">
        <v>3.68</v>
      </c>
      <c r="Q1468" s="1">
        <v>7.7279999999999998</v>
      </c>
      <c r="R1468" s="1">
        <v>9.8439999999999994</v>
      </c>
      <c r="S1468" s="1">
        <v>12.972</v>
      </c>
      <c r="Z1468" s="1">
        <v>0.36799999999999999</v>
      </c>
      <c r="AJ1468" s="1" t="s">
        <v>703</v>
      </c>
      <c r="AK1468" s="19">
        <v>48.1</v>
      </c>
      <c r="AL1468" s="19">
        <v>24.5</v>
      </c>
      <c r="AN1468" s="3">
        <v>1969</v>
      </c>
      <c r="AQ1468">
        <v>80504</v>
      </c>
      <c r="AR1468" s="1" t="s">
        <v>3400</v>
      </c>
    </row>
    <row r="1469" spans="1:44" x14ac:dyDescent="0.25">
      <c r="A1469" s="1">
        <v>2488</v>
      </c>
      <c r="B1469" s="1" t="s">
        <v>1215</v>
      </c>
      <c r="C1469" s="1">
        <v>102</v>
      </c>
      <c r="D1469" s="1" t="s">
        <v>863</v>
      </c>
      <c r="G1469" s="1">
        <v>9</v>
      </c>
      <c r="H1469" s="1">
        <v>113</v>
      </c>
      <c r="I1469" s="1">
        <v>19.600000000000001</v>
      </c>
      <c r="J1469" s="1">
        <v>19.399999999999999</v>
      </c>
      <c r="L1469" s="1">
        <v>1</v>
      </c>
      <c r="N1469" s="1">
        <v>460</v>
      </c>
      <c r="Q1469" s="1">
        <v>33.119999999999997</v>
      </c>
      <c r="S1469" s="1">
        <v>98.9</v>
      </c>
      <c r="AJ1469" s="28" t="s">
        <v>406</v>
      </c>
      <c r="AK1469" s="19">
        <v>63</v>
      </c>
      <c r="AL1469" s="19">
        <v>42</v>
      </c>
      <c r="AN1469" s="3">
        <v>1971</v>
      </c>
      <c r="AQ1469">
        <v>80608</v>
      </c>
      <c r="AR1469" s="1" t="s">
        <v>4928</v>
      </c>
    </row>
    <row r="1470" spans="1:44" x14ac:dyDescent="0.25">
      <c r="A1470" s="1">
        <v>2489</v>
      </c>
      <c r="B1470" s="1" t="s">
        <v>177</v>
      </c>
      <c r="C1470" s="1">
        <v>104</v>
      </c>
      <c r="D1470" s="1" t="s">
        <v>5618</v>
      </c>
      <c r="F1470" s="1" t="s">
        <v>445</v>
      </c>
      <c r="G1470" s="1">
        <v>6</v>
      </c>
      <c r="H1470" s="1">
        <v>120</v>
      </c>
      <c r="I1470" s="1">
        <v>30.6</v>
      </c>
      <c r="J1470" s="1">
        <v>29.5</v>
      </c>
      <c r="K1470" s="3">
        <v>832</v>
      </c>
      <c r="L1470" s="1">
        <v>1</v>
      </c>
      <c r="N1470" s="1">
        <v>528</v>
      </c>
      <c r="O1470" s="1">
        <v>332.6</v>
      </c>
      <c r="P1470" s="1">
        <v>23.3</v>
      </c>
      <c r="Q1470" s="1">
        <v>34.847999999999999</v>
      </c>
      <c r="R1470" s="1">
        <v>5.42</v>
      </c>
      <c r="S1470" s="1">
        <v>92.927999999999997</v>
      </c>
      <c r="AJ1470" s="28" t="s">
        <v>406</v>
      </c>
      <c r="AK1470" s="19">
        <v>64</v>
      </c>
      <c r="AL1470" s="19">
        <v>40</v>
      </c>
      <c r="AN1470" s="3">
        <v>1969</v>
      </c>
      <c r="AQ1470">
        <v>80608</v>
      </c>
      <c r="AR1470" s="1" t="s">
        <v>4560</v>
      </c>
    </row>
    <row r="1471" spans="1:44" x14ac:dyDescent="0.25">
      <c r="A1471" s="1">
        <v>2490</v>
      </c>
      <c r="B1471" s="1" t="s">
        <v>177</v>
      </c>
      <c r="C1471" s="1">
        <v>104</v>
      </c>
      <c r="D1471" s="1" t="s">
        <v>5618</v>
      </c>
      <c r="F1471" s="1" t="s">
        <v>445</v>
      </c>
      <c r="G1471" s="1">
        <v>10</v>
      </c>
      <c r="H1471" s="1">
        <v>121</v>
      </c>
      <c r="I1471" s="1">
        <v>15.7</v>
      </c>
      <c r="J1471" s="1">
        <v>18.5</v>
      </c>
      <c r="K1471" s="3">
        <v>1090</v>
      </c>
      <c r="L1471" s="1">
        <v>1</v>
      </c>
      <c r="N1471" s="1">
        <v>213</v>
      </c>
      <c r="O1471" s="1">
        <v>104</v>
      </c>
      <c r="P1471" s="1">
        <v>7.3</v>
      </c>
      <c r="Q1471" s="1">
        <v>18.957000000000001</v>
      </c>
      <c r="S1471" s="1">
        <v>20.873999999999999</v>
      </c>
      <c r="AJ1471" s="28" t="s">
        <v>406</v>
      </c>
      <c r="AK1471" s="19">
        <v>64</v>
      </c>
      <c r="AL1471" s="19">
        <v>40</v>
      </c>
      <c r="AN1471" s="3">
        <v>1969</v>
      </c>
      <c r="AQ1471">
        <v>80608</v>
      </c>
      <c r="AR1471" s="1" t="s">
        <v>4560</v>
      </c>
    </row>
    <row r="1472" spans="1:44" x14ac:dyDescent="0.25">
      <c r="A1472" s="1">
        <v>2491</v>
      </c>
      <c r="B1472" s="1" t="s">
        <v>1231</v>
      </c>
      <c r="C1472" s="1">
        <v>110</v>
      </c>
      <c r="D1472" s="33" t="s">
        <v>147</v>
      </c>
      <c r="G1472" s="1">
        <v>7</v>
      </c>
      <c r="H1472" s="1">
        <v>140</v>
      </c>
      <c r="I1472" s="1">
        <v>28.8</v>
      </c>
      <c r="J1472" s="1">
        <v>43.6</v>
      </c>
      <c r="L1472" s="2">
        <v>0.89</v>
      </c>
      <c r="N1472" s="1">
        <v>480</v>
      </c>
      <c r="Q1472" s="1">
        <v>66.72</v>
      </c>
      <c r="R1472" s="1">
        <v>4.32</v>
      </c>
      <c r="AJ1472" s="1" t="s">
        <v>408</v>
      </c>
      <c r="AK1472" s="19">
        <v>52.3</v>
      </c>
      <c r="AL1472" s="19">
        <v>24.1</v>
      </c>
      <c r="AN1472" s="3">
        <v>1969</v>
      </c>
      <c r="AQ1472">
        <v>80412</v>
      </c>
      <c r="AR1472" s="1" t="s">
        <v>5164</v>
      </c>
    </row>
    <row r="1473" spans="1:44" x14ac:dyDescent="0.25">
      <c r="A1473" s="1">
        <v>2492</v>
      </c>
      <c r="B1473" s="1" t="s">
        <v>1231</v>
      </c>
      <c r="C1473" s="1">
        <v>110</v>
      </c>
      <c r="D1473" s="33" t="s">
        <v>147</v>
      </c>
      <c r="G1473" s="1">
        <v>7</v>
      </c>
      <c r="H1473" s="1">
        <v>250</v>
      </c>
      <c r="I1473" s="1">
        <v>31</v>
      </c>
      <c r="J1473" s="1">
        <v>94</v>
      </c>
      <c r="L1473" s="2">
        <v>0.72</v>
      </c>
      <c r="N1473" s="1">
        <v>432</v>
      </c>
      <c r="O1473" s="1">
        <v>228</v>
      </c>
      <c r="P1473" s="1">
        <v>37.152000000000001</v>
      </c>
      <c r="Q1473" s="1">
        <v>69.12</v>
      </c>
      <c r="R1473" s="1">
        <v>3.456</v>
      </c>
      <c r="S1473" s="1">
        <v>120.96</v>
      </c>
      <c r="AJ1473" s="1" t="s">
        <v>408</v>
      </c>
      <c r="AK1473" s="19">
        <v>52.3</v>
      </c>
      <c r="AL1473" s="19">
        <v>24.1</v>
      </c>
      <c r="AN1473" s="3">
        <v>1972</v>
      </c>
      <c r="AQ1473">
        <v>80412</v>
      </c>
      <c r="AR1473" s="1" t="s">
        <v>5139</v>
      </c>
    </row>
    <row r="1474" spans="1:44" x14ac:dyDescent="0.25">
      <c r="A1474" s="1">
        <v>2493</v>
      </c>
      <c r="B1474" s="1" t="s">
        <v>1231</v>
      </c>
      <c r="C1474" s="1">
        <v>110</v>
      </c>
      <c r="D1474" s="33" t="s">
        <v>147</v>
      </c>
      <c r="G1474" s="1">
        <v>6</v>
      </c>
      <c r="H1474" s="1">
        <v>80</v>
      </c>
      <c r="I1474" s="1">
        <v>25</v>
      </c>
      <c r="J1474" s="1">
        <v>34</v>
      </c>
      <c r="L1474" s="2">
        <v>0.62</v>
      </c>
      <c r="N1474" s="1">
        <v>271</v>
      </c>
      <c r="O1474" s="1">
        <v>183</v>
      </c>
      <c r="P1474" s="1">
        <v>21.68</v>
      </c>
      <c r="Q1474" s="1">
        <v>56.91</v>
      </c>
      <c r="R1474" s="1">
        <v>2.71</v>
      </c>
      <c r="S1474" s="1">
        <v>64.498000000000005</v>
      </c>
      <c r="AJ1474" s="1" t="s">
        <v>408</v>
      </c>
      <c r="AK1474" s="19">
        <v>52.3</v>
      </c>
      <c r="AL1474" s="19">
        <v>24.1</v>
      </c>
      <c r="AN1474" s="3">
        <v>1972</v>
      </c>
      <c r="AQ1474">
        <v>80412</v>
      </c>
      <c r="AR1474" s="1" t="s">
        <v>5139</v>
      </c>
    </row>
    <row r="1475" spans="1:44" x14ac:dyDescent="0.25">
      <c r="A1475" s="1">
        <v>2494</v>
      </c>
      <c r="B1475" s="1" t="s">
        <v>1231</v>
      </c>
      <c r="C1475" s="1">
        <v>110</v>
      </c>
      <c r="D1475" s="33" t="s">
        <v>147</v>
      </c>
      <c r="G1475" s="1">
        <v>10</v>
      </c>
      <c r="H1475" s="1">
        <v>74</v>
      </c>
      <c r="I1475" s="1">
        <v>9.8000000000000007</v>
      </c>
      <c r="J1475" s="1">
        <v>15.6</v>
      </c>
      <c r="L1475" s="2">
        <v>0.98</v>
      </c>
      <c r="N1475" s="1">
        <v>105</v>
      </c>
      <c r="O1475" s="1">
        <v>60.4</v>
      </c>
      <c r="P1475" s="1">
        <v>12.39</v>
      </c>
      <c r="Q1475" s="1">
        <v>6.6150000000000002</v>
      </c>
      <c r="R1475" s="1">
        <v>1.89</v>
      </c>
      <c r="S1475" s="1">
        <v>48.3</v>
      </c>
      <c r="Z1475" s="1">
        <v>6.1950000000000003</v>
      </c>
      <c r="AJ1475" s="1" t="s">
        <v>406</v>
      </c>
      <c r="AK1475" s="19">
        <v>51.2</v>
      </c>
      <c r="AL1475" s="19">
        <v>42</v>
      </c>
      <c r="AN1475" s="3">
        <v>1971</v>
      </c>
      <c r="AQ1475">
        <v>80419</v>
      </c>
      <c r="AR1475" s="1" t="s">
        <v>5090</v>
      </c>
    </row>
    <row r="1476" spans="1:44" x14ac:dyDescent="0.25">
      <c r="A1476" s="1">
        <v>2495</v>
      </c>
      <c r="B1476" s="1" t="s">
        <v>1231</v>
      </c>
      <c r="C1476" s="1">
        <v>110</v>
      </c>
      <c r="D1476" s="33" t="s">
        <v>147</v>
      </c>
      <c r="G1476" s="1">
        <v>7</v>
      </c>
      <c r="H1476" s="1">
        <v>230</v>
      </c>
      <c r="I1476" s="1">
        <v>29.3</v>
      </c>
      <c r="J1476" s="1">
        <v>98.5</v>
      </c>
      <c r="L1476" s="2">
        <v>0.81</v>
      </c>
      <c r="N1476" s="1">
        <v>450</v>
      </c>
      <c r="P1476" s="1">
        <v>36.9</v>
      </c>
      <c r="Q1476" s="1">
        <v>68.849999999999994</v>
      </c>
      <c r="R1476" s="1">
        <v>3.6</v>
      </c>
      <c r="S1476" s="1">
        <v>125.1</v>
      </c>
      <c r="AJ1476" s="1" t="s">
        <v>406</v>
      </c>
      <c r="AK1476" s="19">
        <v>51.2</v>
      </c>
      <c r="AL1476" s="19">
        <v>42</v>
      </c>
      <c r="AN1476" s="3">
        <v>1971</v>
      </c>
      <c r="AQ1476">
        <v>80419</v>
      </c>
      <c r="AR1476" s="1" t="s">
        <v>5090</v>
      </c>
    </row>
    <row r="1477" spans="1:44" x14ac:dyDescent="0.25">
      <c r="A1477" s="1">
        <v>2498</v>
      </c>
      <c r="B1477" s="1" t="s">
        <v>744</v>
      </c>
      <c r="C1477" s="1">
        <v>125</v>
      </c>
      <c r="D1477" s="1" t="s">
        <v>5599</v>
      </c>
      <c r="F1477" s="1" t="s">
        <v>445</v>
      </c>
      <c r="G1477" s="1">
        <v>9</v>
      </c>
      <c r="H1477" s="1">
        <v>45</v>
      </c>
      <c r="I1477" s="1">
        <v>21.1</v>
      </c>
      <c r="J1477" s="1">
        <v>20.100000000000001</v>
      </c>
      <c r="K1477" s="3">
        <v>899</v>
      </c>
      <c r="L1477" s="2">
        <f>N1477/((6594.67)*(1-EXP(-(0.005996)*I1477))^(1.47204))</f>
        <v>1.1368906439187894</v>
      </c>
      <c r="N1477" s="1">
        <v>326</v>
      </c>
      <c r="O1477" s="1">
        <v>127</v>
      </c>
      <c r="Q1477" s="1">
        <v>19.885999999999999</v>
      </c>
      <c r="R1477" s="1">
        <v>3.26</v>
      </c>
      <c r="Z1477" s="1">
        <v>0.65200000000000002</v>
      </c>
      <c r="AJ1477" s="1" t="s">
        <v>406</v>
      </c>
      <c r="AK1477" s="19">
        <v>54.3</v>
      </c>
      <c r="AL1477" s="19">
        <v>38.5</v>
      </c>
      <c r="AN1477" s="3">
        <v>1969</v>
      </c>
      <c r="AQ1477">
        <v>80419</v>
      </c>
      <c r="AR1477" s="1" t="s">
        <v>4634</v>
      </c>
    </row>
    <row r="1478" spans="1:44" x14ac:dyDescent="0.25">
      <c r="A1478" s="1">
        <v>2499</v>
      </c>
      <c r="B1478" s="1" t="s">
        <v>744</v>
      </c>
      <c r="C1478" s="1">
        <v>125</v>
      </c>
      <c r="D1478" s="1" t="s">
        <v>833</v>
      </c>
      <c r="G1478" s="1">
        <v>7</v>
      </c>
      <c r="H1478" s="1">
        <v>26</v>
      </c>
      <c r="I1478" s="1">
        <v>12.6</v>
      </c>
      <c r="J1478" s="1">
        <v>12.8</v>
      </c>
      <c r="L1478" s="2">
        <f>N1478/((18313.5)*(1-EXP(-(0.003161)*I1478))^(1.49145))</f>
        <v>1.4800025408916468</v>
      </c>
      <c r="N1478" s="1">
        <v>215</v>
      </c>
      <c r="O1478" s="1">
        <v>76.319999999999993</v>
      </c>
      <c r="Q1478" s="1">
        <v>31.175000000000001</v>
      </c>
      <c r="R1478" s="1">
        <v>6.665</v>
      </c>
      <c r="S1478" s="1">
        <v>36.979999999999997</v>
      </c>
      <c r="AB1478" s="1">
        <v>8.6</v>
      </c>
      <c r="AJ1478" s="1" t="s">
        <v>406</v>
      </c>
      <c r="AK1478" s="19">
        <v>52</v>
      </c>
      <c r="AL1478" s="19">
        <v>42</v>
      </c>
      <c r="AN1478" s="3">
        <v>1970</v>
      </c>
      <c r="AQ1478">
        <v>80419</v>
      </c>
      <c r="AR1478" s="1" t="s">
        <v>3429</v>
      </c>
    </row>
    <row r="1479" spans="1:44" x14ac:dyDescent="0.25">
      <c r="A1479" s="1">
        <v>2500</v>
      </c>
      <c r="B1479" s="1" t="s">
        <v>744</v>
      </c>
      <c r="C1479" s="1">
        <v>125</v>
      </c>
      <c r="D1479" s="1" t="s">
        <v>5599</v>
      </c>
      <c r="F1479" s="1" t="s">
        <v>445</v>
      </c>
      <c r="G1479" s="1">
        <v>7</v>
      </c>
      <c r="H1479" s="1">
        <v>26</v>
      </c>
      <c r="I1479" s="1">
        <v>11.3</v>
      </c>
      <c r="J1479" s="1">
        <v>12.4</v>
      </c>
      <c r="K1479" s="3">
        <v>2640</v>
      </c>
      <c r="L1479" s="2">
        <f>N1479/((18313.5)*(1-EXP(-(0.003161)*I1479))^(1.49145))</f>
        <v>1.4127762251598461</v>
      </c>
      <c r="N1479" s="1">
        <v>175</v>
      </c>
      <c r="O1479" s="1">
        <v>78.14</v>
      </c>
      <c r="Q1479" s="1">
        <v>26.25</v>
      </c>
      <c r="R1479" s="1">
        <v>5.7750000000000004</v>
      </c>
      <c r="S1479" s="1">
        <v>26.425000000000001</v>
      </c>
      <c r="AB1479" s="1">
        <v>9.2750000000000004</v>
      </c>
      <c r="AJ1479" s="1" t="s">
        <v>406</v>
      </c>
      <c r="AK1479" s="19">
        <v>52</v>
      </c>
      <c r="AL1479" s="19">
        <v>42</v>
      </c>
      <c r="AN1479" s="3">
        <v>1970</v>
      </c>
      <c r="AQ1479">
        <v>80419</v>
      </c>
      <c r="AR1479" s="1" t="s">
        <v>3429</v>
      </c>
    </row>
    <row r="1480" spans="1:44" x14ac:dyDescent="0.25">
      <c r="A1480" s="1">
        <v>2501</v>
      </c>
      <c r="B1480" s="1" t="s">
        <v>5216</v>
      </c>
      <c r="C1480" s="1">
        <v>124</v>
      </c>
      <c r="D1480" s="1" t="s">
        <v>5601</v>
      </c>
      <c r="F1480" s="1" t="s">
        <v>445</v>
      </c>
      <c r="G1480" s="1">
        <v>7</v>
      </c>
      <c r="H1480" s="1">
        <v>8</v>
      </c>
      <c r="I1480" s="1">
        <v>3.3</v>
      </c>
      <c r="J1480" s="1">
        <v>1.5</v>
      </c>
      <c r="K1480" s="3">
        <v>19400</v>
      </c>
      <c r="L1480" s="2">
        <f>N1480/((12787.1)*(1-EXP(-(0.003885)*I1480))^(1.55886))</f>
        <v>1.1251082799265113</v>
      </c>
      <c r="N1480" s="1">
        <v>16</v>
      </c>
      <c r="O1480" s="1">
        <v>6.78</v>
      </c>
      <c r="P1480" s="1">
        <v>1.216</v>
      </c>
      <c r="Q1480" s="1">
        <v>1.248</v>
      </c>
      <c r="R1480" s="1">
        <v>1.1200000000000001</v>
      </c>
      <c r="AJ1480" s="1" t="s">
        <v>406</v>
      </c>
      <c r="AK1480" s="19">
        <v>58.1</v>
      </c>
      <c r="AL1480" s="19">
        <v>38.700000000000003</v>
      </c>
      <c r="AN1480" s="3">
        <v>1980</v>
      </c>
      <c r="AQ1480">
        <v>80436</v>
      </c>
      <c r="AR1480" s="1" t="s">
        <v>4741</v>
      </c>
    </row>
    <row r="1481" spans="1:44" x14ac:dyDescent="0.25">
      <c r="A1481" s="1">
        <v>2502</v>
      </c>
      <c r="B1481" s="1" t="s">
        <v>5216</v>
      </c>
      <c r="C1481" s="1">
        <v>124</v>
      </c>
      <c r="D1481" s="1" t="s">
        <v>5601</v>
      </c>
      <c r="F1481" s="1" t="s">
        <v>445</v>
      </c>
      <c r="G1481" s="1">
        <v>7</v>
      </c>
      <c r="H1481" s="1">
        <v>18</v>
      </c>
      <c r="I1481" s="1">
        <v>7.4</v>
      </c>
      <c r="J1481" s="1">
        <v>4</v>
      </c>
      <c r="K1481" s="3">
        <v>12950</v>
      </c>
      <c r="L1481" s="2">
        <f>N1481/((12787.1)*(1-EXP(-(0.003885)*I1481))^(1.55886))</f>
        <v>1.7791404984336865</v>
      </c>
      <c r="N1481" s="1">
        <v>88</v>
      </c>
      <c r="O1481" s="1">
        <v>51.22</v>
      </c>
      <c r="P1481" s="1">
        <v>8.7119999999999997</v>
      </c>
      <c r="Q1481" s="1">
        <v>5.1920000000000002</v>
      </c>
      <c r="R1481" s="1">
        <v>5.016</v>
      </c>
      <c r="S1481" s="1">
        <v>19.975999999999999</v>
      </c>
      <c r="AJ1481" s="1" t="s">
        <v>406</v>
      </c>
      <c r="AK1481" s="19">
        <v>58.1</v>
      </c>
      <c r="AL1481" s="19">
        <v>38.700000000000003</v>
      </c>
      <c r="AN1481" s="3">
        <v>1980</v>
      </c>
      <c r="AQ1481">
        <v>80436</v>
      </c>
      <c r="AR1481" s="1" t="s">
        <v>4741</v>
      </c>
    </row>
    <row r="1482" spans="1:44" x14ac:dyDescent="0.25">
      <c r="A1482" s="1">
        <v>2503</v>
      </c>
      <c r="B1482" s="1" t="s">
        <v>5216</v>
      </c>
      <c r="C1482" s="1">
        <v>124</v>
      </c>
      <c r="D1482" s="1" t="s">
        <v>5601</v>
      </c>
      <c r="F1482" s="1" t="s">
        <v>445</v>
      </c>
      <c r="G1482" s="1">
        <v>6</v>
      </c>
      <c r="H1482" s="1">
        <v>31</v>
      </c>
      <c r="I1482" s="1">
        <v>12.1</v>
      </c>
      <c r="J1482" s="1">
        <v>6.8</v>
      </c>
      <c r="K1482" s="3">
        <v>5550</v>
      </c>
      <c r="L1482" s="2">
        <f>N1482/((17848.7)*(1-EXP(-(0.003475)*I1482))^(1.61462))</f>
        <v>1.8170987144328421</v>
      </c>
      <c r="N1482" s="1">
        <v>188</v>
      </c>
      <c r="O1482" s="1">
        <v>105.09</v>
      </c>
      <c r="P1482" s="1">
        <v>11.843999999999999</v>
      </c>
      <c r="Q1482" s="1">
        <v>9.2119999999999997</v>
      </c>
      <c r="R1482" s="1">
        <v>3.76</v>
      </c>
      <c r="S1482" s="1">
        <v>30.832000000000001</v>
      </c>
      <c r="AJ1482" s="1" t="s">
        <v>406</v>
      </c>
      <c r="AK1482" s="19">
        <v>58.1</v>
      </c>
      <c r="AL1482" s="19">
        <v>38.700000000000003</v>
      </c>
      <c r="AN1482" s="3">
        <v>1980</v>
      </c>
      <c r="AQ1482">
        <v>80436</v>
      </c>
      <c r="AR1482" s="1" t="s">
        <v>4741</v>
      </c>
    </row>
    <row r="1483" spans="1:44" x14ac:dyDescent="0.25">
      <c r="A1483" s="1">
        <v>2504</v>
      </c>
      <c r="B1483" s="1" t="s">
        <v>5216</v>
      </c>
      <c r="C1483" s="1">
        <v>124</v>
      </c>
      <c r="D1483" s="1" t="s">
        <v>5601</v>
      </c>
      <c r="F1483" s="1" t="s">
        <v>445</v>
      </c>
      <c r="G1483" s="1">
        <v>5</v>
      </c>
      <c r="H1483" s="1">
        <v>50</v>
      </c>
      <c r="I1483" s="1">
        <v>21.2</v>
      </c>
      <c r="J1483" s="1">
        <v>13.7</v>
      </c>
      <c r="K1483" s="3">
        <v>1575</v>
      </c>
      <c r="L1483" s="2">
        <f>N1483/((23820.2)*(1-EXP(-(0.003315)*I1483))^(1.69896))</f>
        <v>1.2166313737004224</v>
      </c>
      <c r="N1483" s="1">
        <v>300</v>
      </c>
      <c r="O1483" s="1">
        <v>169.52</v>
      </c>
      <c r="P1483" s="1">
        <v>14.7</v>
      </c>
      <c r="Q1483" s="1">
        <v>14.7</v>
      </c>
      <c r="R1483" s="1">
        <v>3.3</v>
      </c>
      <c r="S1483" s="1">
        <v>27</v>
      </c>
      <c r="AJ1483" s="1" t="s">
        <v>406</v>
      </c>
      <c r="AK1483" s="19">
        <v>58.1</v>
      </c>
      <c r="AL1483" s="19">
        <v>38.700000000000003</v>
      </c>
      <c r="AN1483" s="3">
        <v>1980</v>
      </c>
      <c r="AQ1483">
        <v>80436</v>
      </c>
      <c r="AR1483" s="1" t="s">
        <v>4741</v>
      </c>
    </row>
    <row r="1484" spans="1:44" x14ac:dyDescent="0.25">
      <c r="A1484" s="1">
        <v>2505</v>
      </c>
      <c r="B1484" s="1" t="s">
        <v>5216</v>
      </c>
      <c r="C1484" s="1">
        <v>124</v>
      </c>
      <c r="D1484" s="1" t="s">
        <v>5601</v>
      </c>
      <c r="F1484" s="1" t="s">
        <v>445</v>
      </c>
      <c r="G1484" s="1">
        <v>6</v>
      </c>
      <c r="H1484" s="1">
        <v>33</v>
      </c>
      <c r="I1484" s="1">
        <v>12</v>
      </c>
      <c r="J1484" s="1">
        <v>8</v>
      </c>
      <c r="K1484" s="3">
        <v>4760</v>
      </c>
      <c r="L1484" s="2">
        <f>N1484/((17848.7)*(1-EXP(-(0.003475)*I1484))^(1.61462))</f>
        <v>1.0870310637842013</v>
      </c>
      <c r="N1484" s="1">
        <v>111</v>
      </c>
      <c r="O1484" s="1">
        <v>52.26</v>
      </c>
      <c r="P1484" s="1">
        <v>5.3280000000000003</v>
      </c>
      <c r="Q1484" s="1">
        <v>4.218</v>
      </c>
      <c r="R1484" s="1">
        <v>1.998</v>
      </c>
      <c r="S1484" s="1">
        <v>18.87</v>
      </c>
      <c r="AJ1484" s="1" t="s">
        <v>406</v>
      </c>
      <c r="AK1484" s="19">
        <v>58.1</v>
      </c>
      <c r="AL1484" s="19">
        <v>38.700000000000003</v>
      </c>
      <c r="AN1484" s="3">
        <v>1980</v>
      </c>
      <c r="AQ1484">
        <v>80436</v>
      </c>
      <c r="AR1484" s="1" t="s">
        <v>4741</v>
      </c>
    </row>
    <row r="1485" spans="1:44" x14ac:dyDescent="0.25">
      <c r="A1485" s="1">
        <v>2506</v>
      </c>
      <c r="B1485" s="1" t="s">
        <v>5216</v>
      </c>
      <c r="C1485" s="1">
        <v>124</v>
      </c>
      <c r="D1485" s="1" t="s">
        <v>6344</v>
      </c>
      <c r="F1485" s="1" t="s">
        <v>445</v>
      </c>
      <c r="G1485" s="1">
        <v>6</v>
      </c>
      <c r="H1485" s="1">
        <v>65</v>
      </c>
      <c r="I1485" s="1">
        <v>21.8</v>
      </c>
      <c r="J1485" s="1">
        <v>20</v>
      </c>
      <c r="K1485" s="3">
        <v>556</v>
      </c>
      <c r="L1485" s="2">
        <f>N1485/((17848.7)*(1-EXP(-(0.003475)*I1485))^(1.61462))</f>
        <v>0.52197542504498373</v>
      </c>
      <c r="N1485" s="1">
        <v>136</v>
      </c>
      <c r="O1485" s="1">
        <v>85.35</v>
      </c>
      <c r="P1485" s="1">
        <v>3.6720000000000002</v>
      </c>
      <c r="Q1485" s="1">
        <v>12.512</v>
      </c>
      <c r="R1485" s="1">
        <v>3.4</v>
      </c>
      <c r="AJ1485" s="1" t="s">
        <v>406</v>
      </c>
      <c r="AK1485" s="19">
        <v>58.1</v>
      </c>
      <c r="AL1485" s="19">
        <v>38.700000000000003</v>
      </c>
      <c r="AN1485" s="3">
        <v>1980</v>
      </c>
      <c r="AQ1485">
        <v>80436</v>
      </c>
      <c r="AR1485" s="1" t="s">
        <v>4741</v>
      </c>
    </row>
    <row r="1486" spans="1:44" x14ac:dyDescent="0.25">
      <c r="A1486" s="1">
        <v>2507</v>
      </c>
      <c r="B1486" s="1" t="s">
        <v>5216</v>
      </c>
      <c r="C1486" s="1">
        <v>124</v>
      </c>
      <c r="D1486" s="1" t="s">
        <v>5601</v>
      </c>
      <c r="F1486" s="1" t="s">
        <v>445</v>
      </c>
      <c r="G1486" s="1">
        <v>4</v>
      </c>
      <c r="H1486" s="1">
        <v>38</v>
      </c>
      <c r="I1486" s="1">
        <v>19.8</v>
      </c>
      <c r="J1486" s="1">
        <v>12.8</v>
      </c>
      <c r="K1486" s="3">
        <v>3935</v>
      </c>
      <c r="L1486" s="2">
        <f>N1486/((23820.2)*(1-EXP(-(0.003315)*I1486))^(1.69896))</f>
        <v>1.2068016316691068</v>
      </c>
      <c r="N1486" s="1">
        <v>266</v>
      </c>
      <c r="O1486" s="1">
        <v>147.5</v>
      </c>
      <c r="P1486" s="1">
        <v>10.108000000000001</v>
      </c>
      <c r="Q1486" s="1">
        <v>11.97</v>
      </c>
      <c r="R1486" s="1">
        <v>3.99</v>
      </c>
      <c r="S1486" s="1">
        <v>40.963999999999999</v>
      </c>
      <c r="AJ1486" s="1" t="s">
        <v>406</v>
      </c>
      <c r="AK1486" s="19">
        <v>58.1</v>
      </c>
      <c r="AL1486" s="19">
        <v>38.700000000000003</v>
      </c>
      <c r="AN1486" s="3">
        <v>1980</v>
      </c>
      <c r="AQ1486">
        <v>80436</v>
      </c>
      <c r="AR1486" s="1" t="s">
        <v>4741</v>
      </c>
    </row>
    <row r="1487" spans="1:44" x14ac:dyDescent="0.25">
      <c r="A1487" s="1">
        <v>2508</v>
      </c>
      <c r="B1487" s="1" t="s">
        <v>5216</v>
      </c>
      <c r="C1487" s="1">
        <v>124</v>
      </c>
      <c r="D1487" s="1" t="s">
        <v>6344</v>
      </c>
      <c r="F1487" s="1" t="s">
        <v>445</v>
      </c>
      <c r="G1487" s="1">
        <v>4</v>
      </c>
      <c r="H1487" s="1">
        <v>70</v>
      </c>
      <c r="I1487" s="1">
        <v>28.8</v>
      </c>
      <c r="J1487" s="1">
        <v>26</v>
      </c>
      <c r="K1487" s="3">
        <v>612</v>
      </c>
      <c r="L1487" s="2">
        <f>N1487/((23820.2)*(1-EXP(-(0.003315)*I1487))^(1.69896))</f>
        <v>1.0410858721077245</v>
      </c>
      <c r="N1487" s="1">
        <v>423</v>
      </c>
      <c r="O1487" s="1">
        <v>225</v>
      </c>
      <c r="Q1487" s="1">
        <v>21.15</v>
      </c>
      <c r="R1487" s="1">
        <v>2.9609999999999999</v>
      </c>
      <c r="S1487" s="1">
        <v>43.146000000000001</v>
      </c>
      <c r="AJ1487" s="1" t="s">
        <v>406</v>
      </c>
      <c r="AK1487" s="19">
        <v>58.1</v>
      </c>
      <c r="AL1487" s="19">
        <v>38.700000000000003</v>
      </c>
      <c r="AN1487" s="3">
        <v>1980</v>
      </c>
      <c r="AQ1487">
        <v>80436</v>
      </c>
      <c r="AR1487" s="1" t="s">
        <v>4741</v>
      </c>
    </row>
    <row r="1488" spans="1:44" x14ac:dyDescent="0.25">
      <c r="A1488" s="1">
        <v>2509</v>
      </c>
      <c r="B1488" s="1" t="s">
        <v>3916</v>
      </c>
      <c r="C1488" s="1">
        <v>124</v>
      </c>
      <c r="D1488" s="33" t="s">
        <v>845</v>
      </c>
      <c r="G1488" s="1">
        <v>9</v>
      </c>
      <c r="H1488" s="1">
        <v>33</v>
      </c>
      <c r="I1488" s="1">
        <v>7.7</v>
      </c>
      <c r="J1488" s="1">
        <v>4.5999999999999996</v>
      </c>
      <c r="L1488" s="2">
        <f>N1488/((4584.46)*(1-EXP(-(0.006602)*I1488))^(1.49294))</f>
        <v>1.1611534897194231</v>
      </c>
      <c r="N1488" s="1">
        <v>60</v>
      </c>
      <c r="O1488" s="1">
        <v>29.75</v>
      </c>
      <c r="Q1488" s="1">
        <v>4.5</v>
      </c>
      <c r="R1488" s="1">
        <v>1.8</v>
      </c>
      <c r="S1488" s="1">
        <v>12</v>
      </c>
      <c r="AJ1488" s="1" t="s">
        <v>406</v>
      </c>
      <c r="AK1488" s="19">
        <v>58.1</v>
      </c>
      <c r="AL1488" s="19">
        <v>38.700000000000003</v>
      </c>
      <c r="AN1488" s="3">
        <v>1980</v>
      </c>
      <c r="AQ1488">
        <v>80436</v>
      </c>
      <c r="AR1488" s="1" t="s">
        <v>345</v>
      </c>
    </row>
    <row r="1489" spans="1:50" x14ac:dyDescent="0.25">
      <c r="A1489" s="1">
        <v>2510</v>
      </c>
      <c r="B1489" s="1" t="s">
        <v>5216</v>
      </c>
      <c r="C1489" s="1">
        <v>124</v>
      </c>
      <c r="D1489" s="1" t="s">
        <v>6075</v>
      </c>
      <c r="F1489" s="1" t="s">
        <v>445</v>
      </c>
      <c r="G1489" s="1">
        <v>5</v>
      </c>
      <c r="H1489" s="1">
        <v>50</v>
      </c>
      <c r="I1489" s="1">
        <v>22.5</v>
      </c>
      <c r="J1489" s="1">
        <v>18.399999999999999</v>
      </c>
      <c r="K1489" s="3">
        <v>898</v>
      </c>
      <c r="L1489" s="2">
        <f>N1489/((23820.2)*(1-EXP(-(0.003315)*I1489))^(1.69896))</f>
        <v>0.85346161565174561</v>
      </c>
      <c r="N1489" s="1">
        <v>232</v>
      </c>
      <c r="O1489" s="1">
        <v>126</v>
      </c>
      <c r="Q1489" s="1">
        <v>11.368</v>
      </c>
      <c r="R1489" s="1">
        <v>4.4080000000000004</v>
      </c>
      <c r="S1489" s="1">
        <v>29.696000000000002</v>
      </c>
      <c r="AJ1489" s="1" t="s">
        <v>406</v>
      </c>
      <c r="AK1489" s="19">
        <v>58.1</v>
      </c>
      <c r="AL1489" s="19">
        <v>38.700000000000003</v>
      </c>
      <c r="AN1489" s="3">
        <v>1980</v>
      </c>
      <c r="AQ1489">
        <v>80436</v>
      </c>
      <c r="AR1489" s="1" t="s">
        <v>345</v>
      </c>
    </row>
    <row r="1490" spans="1:50" x14ac:dyDescent="0.25">
      <c r="A1490" s="1">
        <v>2511</v>
      </c>
      <c r="B1490" s="1" t="s">
        <v>5216</v>
      </c>
      <c r="C1490" s="1">
        <v>124</v>
      </c>
      <c r="D1490" s="1" t="s">
        <v>5940</v>
      </c>
      <c r="F1490" s="1" t="s">
        <v>445</v>
      </c>
      <c r="G1490" s="1">
        <v>5</v>
      </c>
      <c r="H1490" s="1">
        <v>50</v>
      </c>
      <c r="I1490" s="1">
        <v>21.2</v>
      </c>
      <c r="J1490" s="1">
        <v>17</v>
      </c>
      <c r="K1490" s="3">
        <v>819</v>
      </c>
      <c r="L1490" s="2">
        <f>N1490/((23820.2)*(1-EXP(-(0.003315)*I1490))^(1.69896))</f>
        <v>1.2571857528237698</v>
      </c>
      <c r="N1490" s="1">
        <v>310</v>
      </c>
      <c r="O1490" s="1">
        <v>168</v>
      </c>
      <c r="Q1490" s="1">
        <v>14.88</v>
      </c>
      <c r="R1490" s="1">
        <v>4.6500000000000004</v>
      </c>
      <c r="S1490" s="1">
        <v>31.31</v>
      </c>
      <c r="AJ1490" s="1" t="s">
        <v>406</v>
      </c>
      <c r="AK1490" s="19">
        <v>58.1</v>
      </c>
      <c r="AL1490" s="19">
        <v>38.700000000000003</v>
      </c>
      <c r="AN1490" s="3">
        <v>1980</v>
      </c>
      <c r="AQ1490">
        <v>80436</v>
      </c>
      <c r="AR1490" s="1" t="s">
        <v>345</v>
      </c>
      <c r="AU1490" s="38"/>
      <c r="AV1490" s="38"/>
      <c r="AW1490" s="38"/>
      <c r="AX1490" s="38"/>
    </row>
    <row r="1491" spans="1:50" x14ac:dyDescent="0.25">
      <c r="A1491" s="1">
        <v>2512</v>
      </c>
      <c r="B1491" s="1" t="s">
        <v>5216</v>
      </c>
      <c r="C1491" s="1">
        <v>124</v>
      </c>
      <c r="D1491" s="1" t="s">
        <v>5940</v>
      </c>
      <c r="F1491" s="1" t="s">
        <v>445</v>
      </c>
      <c r="G1491" s="1">
        <v>4</v>
      </c>
      <c r="H1491" s="1">
        <v>50</v>
      </c>
      <c r="I1491" s="1">
        <v>24.2</v>
      </c>
      <c r="J1491" s="1">
        <v>21.5</v>
      </c>
      <c r="K1491" s="3">
        <v>1016</v>
      </c>
      <c r="L1491" s="2">
        <f>N1491/((23820.2)*(1-EXP(-(0.003315)*I1491))^(1.69896))</f>
        <v>0.81647958228758954</v>
      </c>
      <c r="N1491" s="1">
        <v>250</v>
      </c>
      <c r="O1491" s="1">
        <v>136</v>
      </c>
      <c r="Q1491" s="1">
        <v>12.25</v>
      </c>
      <c r="R1491" s="1">
        <v>4.5</v>
      </c>
      <c r="S1491" s="1">
        <v>29.25</v>
      </c>
      <c r="AJ1491" s="1" t="s">
        <v>406</v>
      </c>
      <c r="AK1491" s="19">
        <v>58.1</v>
      </c>
      <c r="AL1491" s="19">
        <v>38.700000000000003</v>
      </c>
      <c r="AN1491" s="3">
        <v>1980</v>
      </c>
      <c r="AQ1491">
        <v>80436</v>
      </c>
      <c r="AR1491" s="1" t="s">
        <v>345</v>
      </c>
    </row>
    <row r="1492" spans="1:50" x14ac:dyDescent="0.25">
      <c r="A1492" s="1">
        <v>2513</v>
      </c>
      <c r="B1492" s="1" t="s">
        <v>5216</v>
      </c>
      <c r="C1492" s="1">
        <v>124</v>
      </c>
      <c r="D1492" s="1" t="s">
        <v>6152</v>
      </c>
      <c r="F1492" s="1" t="s">
        <v>445</v>
      </c>
      <c r="G1492" s="1">
        <v>4</v>
      </c>
      <c r="H1492" s="1">
        <v>50</v>
      </c>
      <c r="I1492" s="1">
        <v>25.2</v>
      </c>
      <c r="J1492" s="1">
        <v>22.2</v>
      </c>
      <c r="K1492" s="3">
        <v>514</v>
      </c>
      <c r="L1492" s="2">
        <f>N1492/((23820.2)*(1-EXP(-(0.003315)*I1492))^(1.69896))</f>
        <v>0.79794988344479201</v>
      </c>
      <c r="N1492" s="1">
        <v>261</v>
      </c>
      <c r="O1492" s="1">
        <v>141.69999999999999</v>
      </c>
      <c r="Q1492" s="1">
        <v>12.789</v>
      </c>
      <c r="R1492" s="1">
        <v>4.1760000000000002</v>
      </c>
      <c r="S1492" s="1">
        <v>29.754000000000001</v>
      </c>
      <c r="AJ1492" s="1" t="s">
        <v>406</v>
      </c>
      <c r="AK1492" s="19">
        <v>58.1</v>
      </c>
      <c r="AL1492" s="19">
        <v>38.700000000000003</v>
      </c>
      <c r="AN1492" s="3">
        <v>1980</v>
      </c>
      <c r="AQ1492">
        <v>80436</v>
      </c>
      <c r="AR1492" s="1" t="s">
        <v>345</v>
      </c>
    </row>
    <row r="1493" spans="1:50" x14ac:dyDescent="0.25">
      <c r="A1493" s="1">
        <v>2514</v>
      </c>
      <c r="B1493" s="1" t="s">
        <v>5216</v>
      </c>
      <c r="C1493" s="1">
        <v>124</v>
      </c>
      <c r="D1493" s="1" t="s">
        <v>5601</v>
      </c>
      <c r="F1493" s="1" t="s">
        <v>445</v>
      </c>
      <c r="G1493" s="1">
        <v>5</v>
      </c>
      <c r="H1493" s="1">
        <v>48</v>
      </c>
      <c r="I1493" s="1">
        <v>25.2</v>
      </c>
      <c r="J1493" s="1">
        <v>22.2</v>
      </c>
      <c r="K1493" s="3">
        <v>792</v>
      </c>
      <c r="L1493" s="2">
        <f>N1493/((23820.2)*(1-EXP(-(0.003315)*I1493))^(1.69896))</f>
        <v>0.74597613624723857</v>
      </c>
      <c r="N1493" s="1">
        <v>244</v>
      </c>
      <c r="O1493" s="1">
        <v>132</v>
      </c>
      <c r="Q1493" s="1">
        <v>11.956</v>
      </c>
      <c r="R1493" s="1">
        <v>4.3920000000000003</v>
      </c>
      <c r="S1493" s="1">
        <v>29.036000000000001</v>
      </c>
      <c r="AJ1493" s="1" t="s">
        <v>406</v>
      </c>
      <c r="AK1493" s="19">
        <v>58.1</v>
      </c>
      <c r="AL1493" s="19">
        <v>38.700000000000003</v>
      </c>
      <c r="AN1493" s="3">
        <v>1980</v>
      </c>
      <c r="AQ1493">
        <v>80436</v>
      </c>
      <c r="AR1493" s="1" t="s">
        <v>345</v>
      </c>
    </row>
    <row r="1494" spans="1:50" x14ac:dyDescent="0.25">
      <c r="A1494" s="1">
        <v>2515</v>
      </c>
      <c r="B1494" s="1" t="s">
        <v>5216</v>
      </c>
      <c r="C1494" s="1">
        <v>124</v>
      </c>
      <c r="D1494" s="1" t="s">
        <v>6344</v>
      </c>
      <c r="F1494" s="1" t="s">
        <v>445</v>
      </c>
      <c r="G1494" s="1">
        <v>4</v>
      </c>
      <c r="H1494" s="1">
        <v>27</v>
      </c>
      <c r="I1494" s="1">
        <v>19.5</v>
      </c>
      <c r="J1494" s="1">
        <v>14</v>
      </c>
      <c r="L1494" s="2">
        <f>N1494/((23820.2)*(1-EXP(-(0.003315)*I1494))^(1.69896))</f>
        <v>1.0560446607524492</v>
      </c>
      <c r="N1494" s="1">
        <v>227</v>
      </c>
      <c r="O1494" s="1">
        <v>123</v>
      </c>
      <c r="Q1494" s="1">
        <v>9.08</v>
      </c>
      <c r="R1494" s="1">
        <v>3.4049999999999998</v>
      </c>
      <c r="S1494" s="1">
        <v>23.154</v>
      </c>
      <c r="AJ1494" s="1" t="s">
        <v>406</v>
      </c>
      <c r="AK1494" s="19">
        <v>58.1</v>
      </c>
      <c r="AL1494" s="19">
        <v>38.700000000000003</v>
      </c>
      <c r="AN1494" s="3">
        <v>1980</v>
      </c>
      <c r="AQ1494">
        <v>80436</v>
      </c>
      <c r="AR1494" s="1" t="s">
        <v>345</v>
      </c>
    </row>
    <row r="1495" spans="1:50" x14ac:dyDescent="0.25">
      <c r="A1495" s="1">
        <v>2516</v>
      </c>
      <c r="B1495" s="1" t="s">
        <v>5216</v>
      </c>
      <c r="C1495" s="1">
        <v>124</v>
      </c>
      <c r="D1495" s="1" t="s">
        <v>6344</v>
      </c>
      <c r="F1495" s="1" t="s">
        <v>445</v>
      </c>
      <c r="G1495" s="1">
        <v>4</v>
      </c>
      <c r="H1495" s="1">
        <v>43</v>
      </c>
      <c r="I1495" s="1">
        <v>27.1</v>
      </c>
      <c r="J1495" s="1">
        <v>23</v>
      </c>
      <c r="K1495" s="3">
        <v>800</v>
      </c>
      <c r="L1495" s="2">
        <f>N1495/((23820.2)*(1-EXP(-(0.003315)*I1495))^(1.69896))</f>
        <v>0.93986887227324345</v>
      </c>
      <c r="N1495" s="1">
        <v>346</v>
      </c>
      <c r="O1495" s="1">
        <v>188</v>
      </c>
      <c r="Q1495" s="1">
        <v>15.916</v>
      </c>
      <c r="R1495" s="1">
        <v>3.806</v>
      </c>
      <c r="S1495" s="1">
        <v>32.869999999999997</v>
      </c>
      <c r="AJ1495" s="1" t="s">
        <v>406</v>
      </c>
      <c r="AK1495" s="19">
        <v>58.1</v>
      </c>
      <c r="AL1495" s="19">
        <v>38.700000000000003</v>
      </c>
      <c r="AN1495" s="3">
        <v>1980</v>
      </c>
      <c r="AQ1495">
        <v>80436</v>
      </c>
      <c r="AR1495" s="1" t="s">
        <v>345</v>
      </c>
    </row>
    <row r="1496" spans="1:50" x14ac:dyDescent="0.25">
      <c r="A1496" s="1">
        <v>2517</v>
      </c>
      <c r="B1496" s="1" t="s">
        <v>5216</v>
      </c>
      <c r="C1496" s="1">
        <v>124</v>
      </c>
      <c r="D1496" s="1" t="s">
        <v>5601</v>
      </c>
      <c r="F1496" s="1" t="s">
        <v>445</v>
      </c>
      <c r="G1496" s="1">
        <v>4</v>
      </c>
      <c r="H1496" s="1">
        <v>30</v>
      </c>
      <c r="I1496" s="1">
        <v>18.2</v>
      </c>
      <c r="J1496" s="1">
        <v>9.8000000000000007</v>
      </c>
      <c r="K1496" s="3">
        <v>1920</v>
      </c>
      <c r="L1496" s="2">
        <f>N1496/((23820.2)*(1-EXP(-(0.003315)*I1496))^(1.69896))</f>
        <v>0.92770399145087146</v>
      </c>
      <c r="N1496" s="1">
        <v>178</v>
      </c>
      <c r="O1496" s="1">
        <v>96.7</v>
      </c>
      <c r="Q1496" s="1">
        <v>9.2560000000000002</v>
      </c>
      <c r="R1496" s="1">
        <v>3.9159999999999999</v>
      </c>
      <c r="S1496" s="1">
        <v>21.004000000000001</v>
      </c>
      <c r="AJ1496" s="1" t="s">
        <v>406</v>
      </c>
      <c r="AK1496" s="19">
        <v>58.1</v>
      </c>
      <c r="AL1496" s="19">
        <v>38.700000000000003</v>
      </c>
      <c r="AN1496" s="3">
        <v>1980</v>
      </c>
      <c r="AQ1496">
        <v>80436</v>
      </c>
      <c r="AR1496" s="1" t="s">
        <v>345</v>
      </c>
    </row>
    <row r="1497" spans="1:50" x14ac:dyDescent="0.25">
      <c r="A1497" s="1">
        <v>2518</v>
      </c>
      <c r="B1497" s="1" t="s">
        <v>5216</v>
      </c>
      <c r="C1497" s="1">
        <v>124</v>
      </c>
      <c r="D1497" s="1" t="s">
        <v>6152</v>
      </c>
      <c r="F1497" s="1" t="s">
        <v>445</v>
      </c>
      <c r="G1497" s="1">
        <v>5</v>
      </c>
      <c r="H1497" s="1">
        <v>31</v>
      </c>
      <c r="I1497" s="1">
        <v>16.600000000000001</v>
      </c>
      <c r="J1497" s="1">
        <v>13.9</v>
      </c>
      <c r="K1497" s="3">
        <v>3080</v>
      </c>
      <c r="L1497" s="2">
        <f>N1497/((23820.2)*(1-EXP(-(0.003315)*I1497))^(1.69896))</f>
        <v>1.1951261031548497</v>
      </c>
      <c r="N1497" s="1">
        <v>197</v>
      </c>
      <c r="O1497" s="1">
        <v>107</v>
      </c>
      <c r="Q1497" s="1">
        <v>10.047000000000001</v>
      </c>
      <c r="R1497" s="1">
        <v>4.5309999999999997</v>
      </c>
      <c r="S1497" s="1">
        <v>26.989000000000001</v>
      </c>
      <c r="AJ1497" s="1" t="s">
        <v>406</v>
      </c>
      <c r="AK1497" s="19">
        <v>58.1</v>
      </c>
      <c r="AL1497" s="19">
        <v>38.700000000000003</v>
      </c>
      <c r="AN1497" s="3">
        <v>1980</v>
      </c>
      <c r="AQ1497">
        <v>80436</v>
      </c>
      <c r="AR1497" s="1" t="s">
        <v>345</v>
      </c>
    </row>
    <row r="1498" spans="1:50" x14ac:dyDescent="0.25">
      <c r="A1498" s="1">
        <v>2519</v>
      </c>
      <c r="B1498" s="1" t="s">
        <v>5216</v>
      </c>
      <c r="C1498" s="1">
        <v>124</v>
      </c>
      <c r="D1498" s="1" t="s">
        <v>5601</v>
      </c>
      <c r="F1498" s="1" t="s">
        <v>445</v>
      </c>
      <c r="G1498" s="1">
        <v>4</v>
      </c>
      <c r="H1498" s="1">
        <v>38</v>
      </c>
      <c r="I1498" s="1">
        <v>23.7</v>
      </c>
      <c r="J1498" s="1">
        <v>15.7</v>
      </c>
      <c r="K1498" s="3">
        <v>1784</v>
      </c>
      <c r="L1498" s="2">
        <f>N1498/((23820.2)*(1-EXP(-(0.003315)*I1498))^(1.69896))</f>
        <v>0.85154374558119916</v>
      </c>
      <c r="N1498" s="1">
        <v>252</v>
      </c>
      <c r="O1498" s="1">
        <v>136.80000000000001</v>
      </c>
      <c r="Q1498" s="1">
        <v>12.348000000000001</v>
      </c>
      <c r="R1498" s="1">
        <v>4.5359999999999996</v>
      </c>
      <c r="S1498" s="1">
        <v>29.231999999999999</v>
      </c>
      <c r="AJ1498" s="1" t="s">
        <v>406</v>
      </c>
      <c r="AK1498" s="19">
        <v>58.1</v>
      </c>
      <c r="AL1498" s="19">
        <v>38.700000000000003</v>
      </c>
      <c r="AN1498" s="3">
        <v>1980</v>
      </c>
      <c r="AQ1498">
        <v>80436</v>
      </c>
      <c r="AR1498" s="1" t="s">
        <v>345</v>
      </c>
    </row>
    <row r="1499" spans="1:50" x14ac:dyDescent="0.25">
      <c r="A1499" s="1">
        <v>2520</v>
      </c>
      <c r="B1499" s="1" t="s">
        <v>5216</v>
      </c>
      <c r="C1499" s="1">
        <v>124</v>
      </c>
      <c r="D1499" s="1" t="s">
        <v>5601</v>
      </c>
      <c r="F1499" s="1" t="s">
        <v>445</v>
      </c>
      <c r="G1499" s="1">
        <v>4</v>
      </c>
      <c r="H1499" s="1">
        <v>27</v>
      </c>
      <c r="I1499" s="1">
        <v>15.6</v>
      </c>
      <c r="J1499" s="1">
        <v>11.3</v>
      </c>
      <c r="K1499" s="3">
        <v>3824</v>
      </c>
      <c r="L1499" s="2">
        <f>N1499/((17848.7)*(1-EXP(-(0.003475)*I1499))^(1.61462))</f>
        <v>1.10088958182049</v>
      </c>
      <c r="N1499" s="1">
        <v>170</v>
      </c>
      <c r="O1499" s="1">
        <v>92.3</v>
      </c>
      <c r="Q1499" s="1">
        <v>8.67</v>
      </c>
      <c r="R1499" s="1">
        <v>3.74</v>
      </c>
      <c r="S1499" s="1">
        <v>25.33</v>
      </c>
      <c r="AJ1499" s="1" t="s">
        <v>406</v>
      </c>
      <c r="AK1499" s="19">
        <v>58.1</v>
      </c>
      <c r="AL1499" s="19">
        <v>38.700000000000003</v>
      </c>
      <c r="AN1499" s="3">
        <v>1980</v>
      </c>
      <c r="AQ1499">
        <v>80436</v>
      </c>
      <c r="AR1499" s="1" t="s">
        <v>345</v>
      </c>
    </row>
    <row r="1500" spans="1:50" x14ac:dyDescent="0.25">
      <c r="A1500" s="1">
        <v>2521</v>
      </c>
      <c r="B1500" s="1" t="s">
        <v>5216</v>
      </c>
      <c r="C1500" s="1">
        <v>124</v>
      </c>
      <c r="D1500" s="1" t="s">
        <v>5810</v>
      </c>
      <c r="F1500" s="1" t="s">
        <v>445</v>
      </c>
      <c r="G1500" s="1">
        <v>5</v>
      </c>
      <c r="H1500" s="1">
        <v>70</v>
      </c>
      <c r="I1500" s="1">
        <v>26</v>
      </c>
      <c r="J1500" s="1">
        <v>23</v>
      </c>
      <c r="L1500" s="2">
        <f>N1500/((23820.2)*(1-EXP(-(0.003315)*I1500))^(1.69896))</f>
        <v>0.60146498342063748</v>
      </c>
      <c r="N1500" s="1">
        <v>207</v>
      </c>
      <c r="O1500" s="1">
        <v>112.4</v>
      </c>
      <c r="Q1500" s="1">
        <v>10.35</v>
      </c>
      <c r="R1500" s="1">
        <v>4.5540000000000003</v>
      </c>
      <c r="S1500" s="1">
        <v>27.530999999999999</v>
      </c>
      <c r="AJ1500" s="1" t="s">
        <v>406</v>
      </c>
      <c r="AK1500" s="19">
        <v>58.1</v>
      </c>
      <c r="AL1500" s="19">
        <v>38.700000000000003</v>
      </c>
      <c r="AN1500" s="3">
        <v>1980</v>
      </c>
      <c r="AQ1500">
        <v>80436</v>
      </c>
      <c r="AR1500" s="1" t="s">
        <v>345</v>
      </c>
    </row>
    <row r="1501" spans="1:50" x14ac:dyDescent="0.25">
      <c r="A1501" s="1">
        <v>2522</v>
      </c>
      <c r="B1501" s="1" t="s">
        <v>5216</v>
      </c>
      <c r="C1501" s="1">
        <v>124</v>
      </c>
      <c r="D1501" s="1" t="s">
        <v>6344</v>
      </c>
      <c r="F1501" s="1" t="s">
        <v>445</v>
      </c>
      <c r="G1501" s="1">
        <v>5</v>
      </c>
      <c r="H1501" s="1">
        <v>85</v>
      </c>
      <c r="I1501" s="1">
        <v>30.3</v>
      </c>
      <c r="J1501" s="1">
        <v>27.9</v>
      </c>
      <c r="K1501" s="3">
        <v>525</v>
      </c>
      <c r="L1501" s="2">
        <f>N1501/((23820.2)*(1-EXP(-(0.003315)*I1501))^(1.69896))</f>
        <v>1.0973212045083347</v>
      </c>
      <c r="N1501" s="1">
        <v>484</v>
      </c>
      <c r="O1501" s="1">
        <v>226.4</v>
      </c>
      <c r="Q1501" s="1">
        <v>21.78</v>
      </c>
      <c r="R1501" s="1">
        <v>2.9039999999999999</v>
      </c>
      <c r="S1501" s="1">
        <v>44.527999999999999</v>
      </c>
      <c r="AJ1501" s="1" t="s">
        <v>406</v>
      </c>
      <c r="AK1501" s="19">
        <v>58.1</v>
      </c>
      <c r="AL1501" s="19">
        <v>38.700000000000003</v>
      </c>
      <c r="AN1501" s="3">
        <v>1980</v>
      </c>
      <c r="AQ1501">
        <v>80436</v>
      </c>
      <c r="AR1501" s="1" t="s">
        <v>345</v>
      </c>
    </row>
    <row r="1502" spans="1:50" x14ac:dyDescent="0.25">
      <c r="A1502" s="1">
        <v>2523</v>
      </c>
      <c r="B1502" s="1" t="s">
        <v>5216</v>
      </c>
      <c r="C1502" s="1">
        <v>124</v>
      </c>
      <c r="D1502" s="1" t="s">
        <v>6343</v>
      </c>
      <c r="F1502" s="1" t="s">
        <v>445</v>
      </c>
      <c r="G1502" s="1">
        <v>4</v>
      </c>
      <c r="H1502" s="1">
        <v>27</v>
      </c>
      <c r="I1502" s="1">
        <v>16.100000000000001</v>
      </c>
      <c r="J1502" s="1">
        <v>12.1</v>
      </c>
      <c r="K1502" s="3">
        <v>5110</v>
      </c>
      <c r="L1502" s="2">
        <f>N1502/((23820.2)*(1-EXP(-(0.003315)*I1502))^(1.69896))</f>
        <v>1.3081614448840975</v>
      </c>
      <c r="N1502" s="1">
        <v>205</v>
      </c>
      <c r="O1502" s="1">
        <v>140</v>
      </c>
      <c r="Q1502" s="1">
        <v>12.505000000000001</v>
      </c>
      <c r="R1502" s="1">
        <v>4.3049999999999997</v>
      </c>
      <c r="S1502" s="1">
        <v>30.45</v>
      </c>
      <c r="AJ1502" s="1" t="s">
        <v>406</v>
      </c>
      <c r="AK1502" s="19">
        <v>58.1</v>
      </c>
      <c r="AL1502" s="19">
        <v>38.700000000000003</v>
      </c>
      <c r="AN1502" s="3">
        <v>1980</v>
      </c>
      <c r="AQ1502">
        <v>80436</v>
      </c>
      <c r="AR1502" s="1" t="s">
        <v>345</v>
      </c>
    </row>
    <row r="1503" spans="1:50" x14ac:dyDescent="0.25">
      <c r="A1503" s="1">
        <v>2524</v>
      </c>
      <c r="B1503" s="1" t="s">
        <v>5216</v>
      </c>
      <c r="C1503" s="1">
        <v>124</v>
      </c>
      <c r="D1503" s="1" t="s">
        <v>6344</v>
      </c>
      <c r="F1503" s="1" t="s">
        <v>445</v>
      </c>
      <c r="G1503" s="1">
        <v>5</v>
      </c>
      <c r="H1503" s="1">
        <v>27</v>
      </c>
      <c r="I1503" s="1">
        <v>15.2</v>
      </c>
      <c r="J1503" s="1">
        <v>9.6</v>
      </c>
      <c r="K1503" s="3">
        <v>6670</v>
      </c>
      <c r="L1503" s="2">
        <f>N1503/((23820.2)*(1-EXP(-(0.003315)*I1503))^(1.69896))</f>
        <v>1.2563575496401522</v>
      </c>
      <c r="N1503" s="1">
        <v>179</v>
      </c>
      <c r="O1503" s="1">
        <v>97.2</v>
      </c>
      <c r="Q1503" s="1">
        <v>8.9499999999999993</v>
      </c>
      <c r="R1503" s="1">
        <v>3.9380000000000002</v>
      </c>
      <c r="S1503" s="1">
        <v>25.776</v>
      </c>
      <c r="AJ1503" s="1" t="s">
        <v>406</v>
      </c>
      <c r="AK1503" s="19">
        <v>58.1</v>
      </c>
      <c r="AL1503" s="19">
        <v>38.700000000000003</v>
      </c>
      <c r="AN1503" s="3">
        <v>1980</v>
      </c>
      <c r="AQ1503">
        <v>80436</v>
      </c>
      <c r="AR1503" s="1" t="s">
        <v>345</v>
      </c>
    </row>
    <row r="1504" spans="1:50" x14ac:dyDescent="0.25">
      <c r="A1504" s="1">
        <v>2525</v>
      </c>
      <c r="B1504" s="1" t="s">
        <v>5216</v>
      </c>
      <c r="C1504" s="1">
        <v>124</v>
      </c>
      <c r="D1504" s="1" t="s">
        <v>6344</v>
      </c>
      <c r="F1504" s="1" t="s">
        <v>445</v>
      </c>
      <c r="G1504" s="1">
        <v>4</v>
      </c>
      <c r="H1504" s="1">
        <v>27</v>
      </c>
      <c r="I1504" s="1">
        <v>16.2</v>
      </c>
      <c r="J1504" s="1">
        <v>11.1</v>
      </c>
      <c r="K1504" s="3">
        <v>2720</v>
      </c>
      <c r="L1504" s="2">
        <f>N1504/((23820.2)*(1-EXP(-(0.003315)*I1504))^(1.69896))</f>
        <v>1.2190380501657618</v>
      </c>
      <c r="N1504" s="1">
        <v>193</v>
      </c>
      <c r="O1504" s="1">
        <v>104.8</v>
      </c>
      <c r="Q1504" s="1">
        <v>9.65</v>
      </c>
      <c r="R1504" s="1">
        <v>3.6669999999999998</v>
      </c>
      <c r="S1504" s="1">
        <v>26.440999999999999</v>
      </c>
      <c r="AJ1504" s="1" t="s">
        <v>406</v>
      </c>
      <c r="AK1504" s="19">
        <v>58.1</v>
      </c>
      <c r="AL1504" s="19">
        <v>38.700000000000003</v>
      </c>
      <c r="AN1504" s="3">
        <v>1980</v>
      </c>
      <c r="AQ1504">
        <v>80436</v>
      </c>
      <c r="AR1504" s="1" t="s">
        <v>4738</v>
      </c>
      <c r="AU1504" s="32"/>
      <c r="AV1504" s="32"/>
      <c r="AW1504" s="32"/>
      <c r="AX1504" s="32"/>
    </row>
    <row r="1505" spans="1:44" x14ac:dyDescent="0.25">
      <c r="A1505" s="1">
        <v>2526</v>
      </c>
      <c r="B1505" s="1" t="s">
        <v>5216</v>
      </c>
      <c r="C1505" s="1">
        <v>124</v>
      </c>
      <c r="D1505" s="1" t="s">
        <v>6269</v>
      </c>
      <c r="F1505" s="1" t="s">
        <v>445</v>
      </c>
      <c r="G1505" s="1">
        <v>5</v>
      </c>
      <c r="H1505" s="1">
        <v>40</v>
      </c>
      <c r="I1505" s="1">
        <v>18.399999999999999</v>
      </c>
      <c r="J1505" s="1"/>
      <c r="K1505" s="3">
        <v>1300</v>
      </c>
      <c r="L1505" s="2">
        <f>N1505/((17848.7)*(1-EXP(-(0.003475)*I1505))^(1.61462))</f>
        <v>1.0198717096701455</v>
      </c>
      <c r="N1505" s="1">
        <v>204</v>
      </c>
      <c r="O1505" s="1">
        <v>97.7</v>
      </c>
      <c r="Q1505" s="1">
        <v>10.199999999999999</v>
      </c>
      <c r="R1505" s="1">
        <v>4.4880000000000004</v>
      </c>
      <c r="S1505" s="1">
        <v>29.172000000000001</v>
      </c>
      <c r="AJ1505" s="1" t="s">
        <v>406</v>
      </c>
      <c r="AK1505" s="19">
        <v>58.1</v>
      </c>
      <c r="AL1505" s="19">
        <v>38.700000000000003</v>
      </c>
      <c r="AN1505" s="3">
        <v>1980</v>
      </c>
      <c r="AQ1505">
        <v>80436</v>
      </c>
      <c r="AR1505" s="1" t="s">
        <v>345</v>
      </c>
    </row>
    <row r="1506" spans="1:44" x14ac:dyDescent="0.25">
      <c r="A1506" s="1">
        <v>2527</v>
      </c>
      <c r="B1506" s="1" t="s">
        <v>5216</v>
      </c>
      <c r="C1506" s="1">
        <v>124</v>
      </c>
      <c r="D1506" s="1" t="s">
        <v>5601</v>
      </c>
      <c r="F1506" s="1" t="s">
        <v>445</v>
      </c>
      <c r="G1506" s="1">
        <v>5</v>
      </c>
      <c r="H1506" s="1">
        <v>40</v>
      </c>
      <c r="I1506" s="1">
        <v>19.5</v>
      </c>
      <c r="J1506" s="1">
        <v>15</v>
      </c>
      <c r="K1506" s="3">
        <v>3030</v>
      </c>
      <c r="L1506" s="2">
        <f>N1506/((17848.7)*(1-EXP(-(0.003475)*I1506))^(1.61462))</f>
        <v>1.0729839083069646</v>
      </c>
      <c r="N1506" s="1">
        <v>235</v>
      </c>
      <c r="O1506" s="1">
        <v>128</v>
      </c>
      <c r="Q1506" s="1">
        <v>11.515000000000001</v>
      </c>
      <c r="R1506" s="1">
        <v>4.4649999999999999</v>
      </c>
      <c r="S1506" s="1">
        <v>28.67</v>
      </c>
      <c r="AJ1506" s="1" t="s">
        <v>406</v>
      </c>
      <c r="AK1506" s="19">
        <v>58.1</v>
      </c>
      <c r="AL1506" s="19">
        <v>38.700000000000003</v>
      </c>
      <c r="AN1506" s="3">
        <v>1980</v>
      </c>
      <c r="AQ1506">
        <v>80436</v>
      </c>
      <c r="AR1506" s="1" t="s">
        <v>345</v>
      </c>
    </row>
    <row r="1507" spans="1:44" x14ac:dyDescent="0.25">
      <c r="A1507" s="1">
        <v>2530</v>
      </c>
      <c r="B1507" s="1" t="s">
        <v>5216</v>
      </c>
      <c r="C1507" s="1">
        <v>124</v>
      </c>
      <c r="D1507" s="1" t="s">
        <v>6081</v>
      </c>
      <c r="F1507" s="1" t="s">
        <v>445</v>
      </c>
      <c r="G1507" s="1">
        <v>6</v>
      </c>
      <c r="H1507" s="1">
        <v>44</v>
      </c>
      <c r="I1507" s="1">
        <v>18.600000000000001</v>
      </c>
      <c r="J1507" s="1">
        <v>12.8</v>
      </c>
      <c r="K1507" s="3">
        <v>2930</v>
      </c>
      <c r="L1507" s="2">
        <f>N1507/((17848.7)*(1-EXP(-(0.003475)*I1507))^(1.61462))</f>
        <v>0.93887758706582058</v>
      </c>
      <c r="N1507" s="1">
        <v>191</v>
      </c>
      <c r="O1507" s="1">
        <v>104</v>
      </c>
      <c r="Q1507" s="1">
        <v>9.5500000000000007</v>
      </c>
      <c r="R1507" s="1">
        <v>4.202</v>
      </c>
      <c r="S1507" s="1">
        <v>26.931000000000001</v>
      </c>
      <c r="AJ1507" s="1" t="s">
        <v>406</v>
      </c>
      <c r="AK1507" s="19">
        <v>58.1</v>
      </c>
      <c r="AL1507" s="19">
        <v>38.700000000000003</v>
      </c>
      <c r="AN1507" s="3">
        <v>1980</v>
      </c>
      <c r="AQ1507">
        <v>80436</v>
      </c>
      <c r="AR1507" s="1" t="s">
        <v>345</v>
      </c>
    </row>
    <row r="1508" spans="1:44" x14ac:dyDescent="0.25">
      <c r="A1508" s="1">
        <v>2531</v>
      </c>
      <c r="B1508" s="1" t="s">
        <v>5216</v>
      </c>
      <c r="C1508" s="1">
        <v>124</v>
      </c>
      <c r="D1508" s="1" t="s">
        <v>6344</v>
      </c>
      <c r="F1508" s="1" t="s">
        <v>445</v>
      </c>
      <c r="G1508" s="1">
        <v>6</v>
      </c>
      <c r="H1508" s="1">
        <v>30</v>
      </c>
      <c r="I1508" s="1">
        <v>20.3</v>
      </c>
      <c r="J1508" s="1">
        <v>15</v>
      </c>
      <c r="K1508" s="3">
        <v>2362</v>
      </c>
      <c r="L1508" s="2">
        <f>N1508/((17848.7)*(1-EXP(-(0.003475)*I1508))^(1.61462))</f>
        <v>1.110695483312758</v>
      </c>
      <c r="N1508" s="1">
        <v>259</v>
      </c>
      <c r="O1508" s="1">
        <v>140</v>
      </c>
      <c r="Q1508" s="1">
        <v>12.691000000000001</v>
      </c>
      <c r="R1508" s="1">
        <v>4.4029999999999996</v>
      </c>
      <c r="S1508" s="1">
        <v>30.821000000000002</v>
      </c>
      <c r="AJ1508" s="1" t="s">
        <v>406</v>
      </c>
      <c r="AK1508" s="19">
        <v>58.1</v>
      </c>
      <c r="AL1508" s="19">
        <v>38.700000000000003</v>
      </c>
      <c r="AN1508" s="3">
        <v>1980</v>
      </c>
      <c r="AQ1508">
        <v>80436</v>
      </c>
      <c r="AR1508" s="1" t="s">
        <v>345</v>
      </c>
    </row>
    <row r="1509" spans="1:44" x14ac:dyDescent="0.25">
      <c r="A1509" s="1">
        <v>2532</v>
      </c>
      <c r="B1509" s="1" t="s">
        <v>5216</v>
      </c>
      <c r="C1509" s="1">
        <v>124</v>
      </c>
      <c r="D1509" s="1" t="s">
        <v>5601</v>
      </c>
      <c r="F1509" s="1" t="s">
        <v>445</v>
      </c>
      <c r="G1509" s="1">
        <v>4</v>
      </c>
      <c r="H1509" s="1">
        <v>30</v>
      </c>
      <c r="I1509" s="1">
        <v>22.2</v>
      </c>
      <c r="J1509" s="1">
        <v>15</v>
      </c>
      <c r="K1509" s="3">
        <v>2595</v>
      </c>
      <c r="L1509" s="2">
        <f>N1509/((23820.2)*(1-EXP(-(0.003315)*I1509))^(1.69896))</f>
        <v>0.95891030391026333</v>
      </c>
      <c r="N1509" s="1">
        <v>255</v>
      </c>
      <c r="O1509" s="1">
        <v>138.4</v>
      </c>
      <c r="Q1509" s="1">
        <v>12.494999999999999</v>
      </c>
      <c r="R1509" s="1">
        <v>4.335</v>
      </c>
      <c r="S1509" s="1">
        <v>29.07</v>
      </c>
      <c r="AJ1509" s="1" t="s">
        <v>406</v>
      </c>
      <c r="AK1509" s="19">
        <v>58.1</v>
      </c>
      <c r="AL1509" s="19">
        <v>38.700000000000003</v>
      </c>
      <c r="AN1509" s="3">
        <v>1980</v>
      </c>
      <c r="AQ1509">
        <v>80436</v>
      </c>
      <c r="AR1509" s="1" t="s">
        <v>345</v>
      </c>
    </row>
    <row r="1510" spans="1:44" x14ac:dyDescent="0.25">
      <c r="A1510" s="1">
        <v>2533</v>
      </c>
      <c r="B1510" s="1" t="s">
        <v>5216</v>
      </c>
      <c r="C1510" s="1">
        <v>124</v>
      </c>
      <c r="D1510" s="1" t="s">
        <v>6344</v>
      </c>
      <c r="F1510" s="1" t="s">
        <v>445</v>
      </c>
      <c r="G1510" s="1">
        <v>5</v>
      </c>
      <c r="H1510" s="1">
        <v>18</v>
      </c>
      <c r="I1510" s="1">
        <v>13</v>
      </c>
      <c r="J1510" s="1">
        <v>7.5</v>
      </c>
      <c r="K1510" s="3">
        <v>7260</v>
      </c>
      <c r="L1510" s="2">
        <f>N1510/((23820.2)*(1-EXP(-(0.003315)*I1510))^(1.69896))</f>
        <v>1.2646350101907891</v>
      </c>
      <c r="N1510" s="1">
        <v>139</v>
      </c>
      <c r="O1510" s="1">
        <v>75.5</v>
      </c>
      <c r="Q1510" s="1">
        <v>7.0890000000000004</v>
      </c>
      <c r="R1510" s="1">
        <v>3.3359999999999999</v>
      </c>
      <c r="S1510" s="1">
        <v>22.934999999999999</v>
      </c>
      <c r="AJ1510" s="1" t="s">
        <v>406</v>
      </c>
      <c r="AK1510" s="19">
        <v>58.1</v>
      </c>
      <c r="AL1510" s="19">
        <v>38.700000000000003</v>
      </c>
      <c r="AN1510" s="3">
        <v>1980</v>
      </c>
      <c r="AQ1510">
        <v>80436</v>
      </c>
      <c r="AR1510" s="1" t="s">
        <v>345</v>
      </c>
    </row>
    <row r="1511" spans="1:44" x14ac:dyDescent="0.25">
      <c r="A1511" s="1">
        <v>2534</v>
      </c>
      <c r="B1511" s="1" t="s">
        <v>5216</v>
      </c>
      <c r="C1511" s="1">
        <v>124</v>
      </c>
      <c r="D1511" s="1" t="s">
        <v>5601</v>
      </c>
      <c r="F1511" s="1" t="s">
        <v>445</v>
      </c>
      <c r="G1511" s="1">
        <v>5</v>
      </c>
      <c r="H1511" s="1">
        <v>52</v>
      </c>
      <c r="I1511" s="1">
        <v>25.5</v>
      </c>
      <c r="J1511" s="1">
        <v>21.4</v>
      </c>
      <c r="K1511" s="3">
        <v>1212</v>
      </c>
      <c r="L1511" s="2">
        <f>N1511/((23820.2)*(1-EXP(-(0.003315)*I1511))^(1.69896))</f>
        <v>1.0406251030712583</v>
      </c>
      <c r="N1511" s="1">
        <v>347</v>
      </c>
      <c r="O1511" s="1">
        <v>188</v>
      </c>
      <c r="Q1511" s="1">
        <v>16.309000000000001</v>
      </c>
      <c r="R1511" s="1">
        <v>3.8170000000000002</v>
      </c>
      <c r="S1511" s="1">
        <v>32.965000000000003</v>
      </c>
      <c r="AJ1511" s="1" t="s">
        <v>406</v>
      </c>
      <c r="AK1511" s="19">
        <v>58.1</v>
      </c>
      <c r="AL1511" s="19">
        <v>38.700000000000003</v>
      </c>
      <c r="AN1511" s="3">
        <v>1980</v>
      </c>
      <c r="AQ1511">
        <v>80436</v>
      </c>
      <c r="AR1511" s="1" t="s">
        <v>345</v>
      </c>
    </row>
    <row r="1512" spans="1:44" x14ac:dyDescent="0.25">
      <c r="A1512" s="1">
        <v>2535</v>
      </c>
      <c r="B1512" s="1" t="s">
        <v>5216</v>
      </c>
      <c r="C1512" s="1">
        <v>124</v>
      </c>
      <c r="D1512" s="1" t="s">
        <v>6152</v>
      </c>
      <c r="F1512" s="1" t="s">
        <v>445</v>
      </c>
      <c r="G1512" s="1">
        <v>6</v>
      </c>
      <c r="H1512" s="1">
        <v>53</v>
      </c>
      <c r="I1512" s="1">
        <v>21.2</v>
      </c>
      <c r="J1512" s="1">
        <v>15.2</v>
      </c>
      <c r="K1512" s="3">
        <v>1244</v>
      </c>
      <c r="L1512" s="2">
        <f>N1512/((17848.7)*(1-EXP(-(0.003475)*I1512))^(1.61462))</f>
        <v>0.99004833308959639</v>
      </c>
      <c r="N1512" s="1">
        <v>247</v>
      </c>
      <c r="O1512" s="1">
        <v>134</v>
      </c>
      <c r="Q1512" s="1">
        <v>12.103</v>
      </c>
      <c r="R1512" s="1">
        <v>4.1989999999999998</v>
      </c>
      <c r="S1512" s="1">
        <v>29.146000000000001</v>
      </c>
      <c r="AJ1512" s="1" t="s">
        <v>406</v>
      </c>
      <c r="AK1512" s="19">
        <v>58.1</v>
      </c>
      <c r="AL1512" s="19">
        <v>38.700000000000003</v>
      </c>
      <c r="AN1512" s="3">
        <v>1980</v>
      </c>
      <c r="AQ1512">
        <v>80436</v>
      </c>
      <c r="AR1512" s="1" t="s">
        <v>345</v>
      </c>
    </row>
    <row r="1513" spans="1:44" x14ac:dyDescent="0.25">
      <c r="A1513" s="1">
        <v>2536</v>
      </c>
      <c r="B1513" s="1" t="s">
        <v>5216</v>
      </c>
      <c r="C1513" s="1">
        <v>124</v>
      </c>
      <c r="D1513" s="1" t="s">
        <v>6344</v>
      </c>
      <c r="F1513" s="1" t="s">
        <v>445</v>
      </c>
      <c r="G1513" s="1">
        <v>5</v>
      </c>
      <c r="H1513" s="1">
        <v>53</v>
      </c>
      <c r="I1513" s="1">
        <v>23.4</v>
      </c>
      <c r="J1513" s="1">
        <v>18.100000000000001</v>
      </c>
      <c r="K1513" s="3">
        <v>1180</v>
      </c>
      <c r="L1513" s="2">
        <f>N1513/((17848.7)*(1-EXP(-(0.003475)*I1513))^(1.61462))</f>
        <v>1.059061207728867</v>
      </c>
      <c r="N1513" s="1">
        <v>308</v>
      </c>
      <c r="O1513" s="1">
        <v>167</v>
      </c>
      <c r="Q1513" s="1">
        <v>14.476000000000001</v>
      </c>
      <c r="R1513" s="1">
        <v>4.62</v>
      </c>
      <c r="S1513" s="1">
        <v>31.416</v>
      </c>
      <c r="AJ1513" s="1" t="s">
        <v>406</v>
      </c>
      <c r="AK1513" s="19">
        <v>58.1</v>
      </c>
      <c r="AL1513" s="19">
        <v>38.700000000000003</v>
      </c>
      <c r="AN1513" s="3">
        <v>1980</v>
      </c>
      <c r="AQ1513">
        <v>80436</v>
      </c>
      <c r="AR1513" s="1" t="s">
        <v>345</v>
      </c>
    </row>
    <row r="1514" spans="1:44" x14ac:dyDescent="0.25">
      <c r="A1514" s="1">
        <v>2537</v>
      </c>
      <c r="B1514" s="1" t="s">
        <v>5216</v>
      </c>
      <c r="C1514" s="1">
        <v>124</v>
      </c>
      <c r="D1514" s="1" t="s">
        <v>6152</v>
      </c>
      <c r="F1514" s="1" t="s">
        <v>445</v>
      </c>
      <c r="G1514" s="1">
        <v>6</v>
      </c>
      <c r="H1514" s="1">
        <v>53</v>
      </c>
      <c r="I1514" s="1">
        <v>20.3</v>
      </c>
      <c r="J1514" s="1">
        <v>16.5</v>
      </c>
      <c r="K1514" s="3">
        <v>1124</v>
      </c>
      <c r="L1514" s="2">
        <f>N1514/((17848.7)*(1-EXP(-(0.003475)*I1514))^(1.61462))</f>
        <v>1.0163506932244155</v>
      </c>
      <c r="N1514" s="1">
        <v>237</v>
      </c>
      <c r="O1514" s="1">
        <v>129</v>
      </c>
      <c r="Q1514" s="1">
        <v>11.613</v>
      </c>
      <c r="R1514" s="1">
        <v>4.5030000000000001</v>
      </c>
      <c r="S1514" s="1">
        <v>28.44</v>
      </c>
      <c r="AJ1514" s="1" t="s">
        <v>406</v>
      </c>
      <c r="AK1514" s="19">
        <v>58.1</v>
      </c>
      <c r="AL1514" s="19">
        <v>38.700000000000003</v>
      </c>
      <c r="AN1514" s="3">
        <v>1980</v>
      </c>
      <c r="AQ1514">
        <v>80436</v>
      </c>
      <c r="AR1514" s="1" t="s">
        <v>345</v>
      </c>
    </row>
    <row r="1515" spans="1:44" x14ac:dyDescent="0.25">
      <c r="A1515" s="1">
        <v>2538</v>
      </c>
      <c r="B1515" s="1" t="s">
        <v>5216</v>
      </c>
      <c r="C1515" s="1">
        <v>124</v>
      </c>
      <c r="D1515" s="1" t="s">
        <v>6344</v>
      </c>
      <c r="F1515" s="1" t="s">
        <v>445</v>
      </c>
      <c r="G1515" s="1">
        <v>6</v>
      </c>
      <c r="H1515" s="1">
        <v>55</v>
      </c>
      <c r="I1515" s="1">
        <v>21.3</v>
      </c>
      <c r="J1515" s="1">
        <v>17.5</v>
      </c>
      <c r="K1515" s="3">
        <v>1425</v>
      </c>
      <c r="L1515" s="2">
        <f>N1515/((17848.7)*(1-EXP(-(0.003475)*I1515))^(1.61462))</f>
        <v>1.0783238346451476</v>
      </c>
      <c r="N1515" s="1">
        <v>271</v>
      </c>
      <c r="O1515" s="1">
        <v>123</v>
      </c>
      <c r="Q1515" s="1">
        <v>13.279</v>
      </c>
      <c r="R1515" s="1">
        <v>5.149</v>
      </c>
      <c r="S1515" s="1">
        <v>33.875</v>
      </c>
      <c r="AJ1515" s="1" t="s">
        <v>406</v>
      </c>
      <c r="AK1515" s="19">
        <v>58.1</v>
      </c>
      <c r="AL1515" s="19">
        <v>38.700000000000003</v>
      </c>
      <c r="AN1515" s="3">
        <v>1980</v>
      </c>
      <c r="AQ1515">
        <v>80436</v>
      </c>
      <c r="AR1515" s="1" t="s">
        <v>345</v>
      </c>
    </row>
    <row r="1516" spans="1:44" x14ac:dyDescent="0.25">
      <c r="A1516" s="1">
        <v>2539</v>
      </c>
      <c r="B1516" s="1" t="s">
        <v>5216</v>
      </c>
      <c r="C1516" s="1">
        <v>124</v>
      </c>
      <c r="D1516" s="1" t="s">
        <v>6152</v>
      </c>
      <c r="F1516" s="1" t="s">
        <v>445</v>
      </c>
      <c r="G1516" s="1">
        <v>6</v>
      </c>
      <c r="H1516" s="1">
        <v>55</v>
      </c>
      <c r="I1516" s="1">
        <v>19.5</v>
      </c>
      <c r="J1516" s="1">
        <v>17.2</v>
      </c>
      <c r="K1516" s="3">
        <v>2275</v>
      </c>
      <c r="L1516" s="2">
        <f>N1516/((17848.7)*(1-EXP(-(0.003475)*I1516))^(1.61462))</f>
        <v>1.4610844708860793</v>
      </c>
      <c r="N1516" s="1">
        <v>320</v>
      </c>
      <c r="O1516" s="1">
        <v>174</v>
      </c>
      <c r="Q1516" s="1">
        <v>15.04</v>
      </c>
      <c r="R1516" s="1">
        <v>4.4800000000000004</v>
      </c>
      <c r="S1516" s="1">
        <v>31.68</v>
      </c>
      <c r="AJ1516" s="1" t="s">
        <v>406</v>
      </c>
      <c r="AK1516" s="19">
        <v>58.1</v>
      </c>
      <c r="AL1516" s="19">
        <v>38.700000000000003</v>
      </c>
      <c r="AN1516" s="3">
        <v>1980</v>
      </c>
      <c r="AQ1516">
        <v>80436</v>
      </c>
      <c r="AR1516" s="1" t="s">
        <v>345</v>
      </c>
    </row>
    <row r="1517" spans="1:44" x14ac:dyDescent="0.25">
      <c r="A1517" s="1">
        <v>2540</v>
      </c>
      <c r="B1517" s="1" t="s">
        <v>5216</v>
      </c>
      <c r="C1517" s="1">
        <v>124</v>
      </c>
      <c r="D1517" s="1" t="s">
        <v>6344</v>
      </c>
      <c r="F1517" s="1" t="s">
        <v>445</v>
      </c>
      <c r="G1517" s="1">
        <v>5</v>
      </c>
      <c r="H1517" s="1">
        <v>50</v>
      </c>
      <c r="I1517" s="1">
        <v>22.2</v>
      </c>
      <c r="J1517" s="1">
        <v>19.899999999999999</v>
      </c>
      <c r="K1517" s="3">
        <v>1034</v>
      </c>
      <c r="L1517" s="2">
        <f>N1517/((17848.7)*(1-EXP(-(0.003475)*I1517))^(1.61462))</f>
        <v>0.93651813819769658</v>
      </c>
      <c r="N1517" s="1">
        <v>251</v>
      </c>
      <c r="O1517" s="1">
        <v>130</v>
      </c>
      <c r="Q1517" s="1">
        <v>12.298999999999999</v>
      </c>
      <c r="R1517" s="1">
        <v>4.5179999999999998</v>
      </c>
      <c r="S1517" s="1">
        <v>30.12</v>
      </c>
      <c r="AJ1517" s="1" t="s">
        <v>406</v>
      </c>
      <c r="AK1517" s="19">
        <v>58.1</v>
      </c>
      <c r="AL1517" s="19">
        <v>38.700000000000003</v>
      </c>
      <c r="AN1517" s="3">
        <v>1980</v>
      </c>
      <c r="AQ1517">
        <v>80436</v>
      </c>
      <c r="AR1517" s="1" t="s">
        <v>345</v>
      </c>
    </row>
    <row r="1518" spans="1:44" x14ac:dyDescent="0.25">
      <c r="A1518" s="1">
        <v>2541</v>
      </c>
      <c r="B1518" s="1" t="s">
        <v>5216</v>
      </c>
      <c r="C1518" s="1">
        <v>124</v>
      </c>
      <c r="D1518" s="1" t="s">
        <v>5935</v>
      </c>
      <c r="F1518" s="1" t="s">
        <v>445</v>
      </c>
      <c r="G1518" s="1">
        <v>5</v>
      </c>
      <c r="H1518" s="1">
        <v>56</v>
      </c>
      <c r="I1518" s="1">
        <v>25.5</v>
      </c>
      <c r="J1518" s="1">
        <v>21.7</v>
      </c>
      <c r="K1518" s="3">
        <v>1110</v>
      </c>
      <c r="L1518" s="2">
        <f>N1518/((23820.2)*(1-EXP(-(0.003315)*I1518))^(1.69896))</f>
        <v>0.94465967569869269</v>
      </c>
      <c r="N1518" s="1">
        <v>315</v>
      </c>
      <c r="O1518" s="1">
        <v>171</v>
      </c>
      <c r="Q1518" s="1">
        <v>15.12</v>
      </c>
      <c r="R1518" s="1">
        <v>4.7249999999999996</v>
      </c>
      <c r="S1518" s="1">
        <v>31.5</v>
      </c>
      <c r="AJ1518" s="1" t="s">
        <v>406</v>
      </c>
      <c r="AK1518" s="19">
        <v>58.1</v>
      </c>
      <c r="AL1518" s="19">
        <v>38.700000000000003</v>
      </c>
      <c r="AN1518" s="3">
        <v>1980</v>
      </c>
      <c r="AQ1518">
        <v>80436</v>
      </c>
      <c r="AR1518" s="1" t="s">
        <v>345</v>
      </c>
    </row>
    <row r="1519" spans="1:44" x14ac:dyDescent="0.25">
      <c r="A1519" s="1">
        <v>2542</v>
      </c>
      <c r="B1519" s="1" t="s">
        <v>5216</v>
      </c>
      <c r="C1519" s="1">
        <v>124</v>
      </c>
      <c r="D1519" s="1" t="s">
        <v>6152</v>
      </c>
      <c r="F1519" s="1" t="s">
        <v>445</v>
      </c>
      <c r="G1519" s="1">
        <v>5</v>
      </c>
      <c r="H1519" s="1">
        <v>60</v>
      </c>
      <c r="I1519" s="1">
        <v>25.7</v>
      </c>
      <c r="J1519" s="1">
        <v>19.100000000000001</v>
      </c>
      <c r="K1519" s="3">
        <v>705</v>
      </c>
      <c r="L1519" s="2">
        <f>N1519/((17848.7)*(1-EXP(-(0.003475)*I1519))^(1.61462))</f>
        <v>0.78819870986319629</v>
      </c>
      <c r="N1519" s="1">
        <v>265</v>
      </c>
      <c r="O1519" s="1">
        <v>144</v>
      </c>
      <c r="Q1519" s="1">
        <v>12.984999999999999</v>
      </c>
      <c r="R1519" s="1">
        <v>4.5049999999999999</v>
      </c>
      <c r="S1519" s="1">
        <v>30.21</v>
      </c>
      <c r="AJ1519" s="1" t="s">
        <v>406</v>
      </c>
      <c r="AK1519" s="19">
        <v>58.1</v>
      </c>
      <c r="AL1519" s="19">
        <v>38.700000000000003</v>
      </c>
      <c r="AN1519" s="3">
        <v>1980</v>
      </c>
      <c r="AQ1519">
        <v>80436</v>
      </c>
      <c r="AR1519" s="1" t="s">
        <v>345</v>
      </c>
    </row>
    <row r="1520" spans="1:44" x14ac:dyDescent="0.25">
      <c r="A1520" s="1">
        <v>2543</v>
      </c>
      <c r="B1520" s="1" t="s">
        <v>5216</v>
      </c>
      <c r="C1520" s="1">
        <v>124</v>
      </c>
      <c r="D1520" s="1" t="s">
        <v>6350</v>
      </c>
      <c r="F1520" s="1" t="s">
        <v>445</v>
      </c>
      <c r="G1520" s="1">
        <v>5</v>
      </c>
      <c r="H1520" s="1">
        <v>60</v>
      </c>
      <c r="I1520" s="1">
        <v>25</v>
      </c>
      <c r="J1520" s="1">
        <v>20.7</v>
      </c>
      <c r="K1520" s="3">
        <v>1271</v>
      </c>
      <c r="L1520" s="2">
        <f>N1520/((17848.7)*(1-EXP(-(0.003475)*I1520))^(1.61462))</f>
        <v>1.0894842227672146</v>
      </c>
      <c r="N1520" s="1">
        <v>351</v>
      </c>
      <c r="O1520" s="1">
        <v>191</v>
      </c>
      <c r="Q1520" s="1">
        <v>16.146000000000001</v>
      </c>
      <c r="R1520" s="1">
        <v>3.8610000000000002</v>
      </c>
      <c r="S1520" s="1">
        <v>32.994</v>
      </c>
      <c r="AJ1520" s="1" t="s">
        <v>406</v>
      </c>
      <c r="AK1520" s="19">
        <v>58.1</v>
      </c>
      <c r="AL1520" s="19">
        <v>38.700000000000003</v>
      </c>
      <c r="AN1520" s="3">
        <v>1980</v>
      </c>
      <c r="AQ1520">
        <v>80436</v>
      </c>
      <c r="AR1520" s="1" t="s">
        <v>345</v>
      </c>
    </row>
    <row r="1521" spans="1:44" x14ac:dyDescent="0.25">
      <c r="A1521" s="1">
        <v>2544</v>
      </c>
      <c r="B1521" s="1" t="s">
        <v>5216</v>
      </c>
      <c r="C1521" s="1">
        <v>124</v>
      </c>
      <c r="D1521" s="1" t="s">
        <v>6344</v>
      </c>
      <c r="F1521" s="1" t="s">
        <v>445</v>
      </c>
      <c r="G1521" s="1">
        <v>5</v>
      </c>
      <c r="H1521" s="1">
        <v>65</v>
      </c>
      <c r="I1521" s="1">
        <v>26.3</v>
      </c>
      <c r="J1521" s="1">
        <v>23.6</v>
      </c>
      <c r="K1521" s="3">
        <v>870</v>
      </c>
      <c r="L1521" s="2">
        <f>N1521/((23820.2)*(1-EXP(-(0.003315)*I1521))^(1.69896))</f>
        <v>0.82135174964820279</v>
      </c>
      <c r="N1521" s="1">
        <v>288</v>
      </c>
      <c r="O1521" s="1">
        <v>156.4</v>
      </c>
      <c r="Q1521" s="1">
        <v>14.112</v>
      </c>
      <c r="R1521" s="1">
        <v>4.6079999999999997</v>
      </c>
      <c r="S1521" s="1">
        <v>30.815999999999999</v>
      </c>
      <c r="AJ1521" s="1" t="s">
        <v>406</v>
      </c>
      <c r="AK1521" s="19">
        <v>58.1</v>
      </c>
      <c r="AL1521" s="19">
        <v>38.700000000000003</v>
      </c>
      <c r="AN1521" s="3">
        <v>1980</v>
      </c>
      <c r="AQ1521">
        <v>80436</v>
      </c>
      <c r="AR1521" s="1" t="s">
        <v>345</v>
      </c>
    </row>
    <row r="1522" spans="1:44" x14ac:dyDescent="0.25">
      <c r="A1522" s="1">
        <v>2545</v>
      </c>
      <c r="B1522" s="1" t="s">
        <v>5216</v>
      </c>
      <c r="C1522" s="1">
        <v>124</v>
      </c>
      <c r="D1522" s="1" t="s">
        <v>6276</v>
      </c>
      <c r="F1522" s="1" t="s">
        <v>445</v>
      </c>
      <c r="G1522" s="1">
        <v>6</v>
      </c>
      <c r="H1522" s="1">
        <v>85</v>
      </c>
      <c r="I1522" s="1">
        <v>24.6</v>
      </c>
      <c r="J1522" s="1">
        <v>23.9</v>
      </c>
      <c r="L1522" s="2">
        <f>N1522/((17848.7)*(1-EXP(-(0.003475)*I1522))^(1.61462))</f>
        <v>0.93560183377982065</v>
      </c>
      <c r="N1522" s="1">
        <v>294</v>
      </c>
      <c r="O1522" s="1">
        <v>144.4</v>
      </c>
      <c r="Q1522" s="1">
        <v>14.406000000000001</v>
      </c>
      <c r="R1522" s="1">
        <v>4.9980000000000002</v>
      </c>
      <c r="S1522" s="1">
        <v>33.515999999999998</v>
      </c>
      <c r="AJ1522" s="1" t="s">
        <v>406</v>
      </c>
      <c r="AK1522" s="19">
        <v>58.1</v>
      </c>
      <c r="AL1522" s="19">
        <v>38.700000000000003</v>
      </c>
      <c r="AN1522" s="3">
        <v>1980</v>
      </c>
      <c r="AQ1522">
        <v>80436</v>
      </c>
      <c r="AR1522" s="1" t="s">
        <v>345</v>
      </c>
    </row>
    <row r="1523" spans="1:44" x14ac:dyDescent="0.25">
      <c r="A1523" s="1">
        <v>2547</v>
      </c>
      <c r="B1523" s="1" t="s">
        <v>5216</v>
      </c>
      <c r="C1523" s="1">
        <v>124</v>
      </c>
      <c r="D1523" s="1" t="s">
        <v>6344</v>
      </c>
      <c r="F1523" s="1" t="s">
        <v>445</v>
      </c>
      <c r="G1523" s="1">
        <v>6</v>
      </c>
      <c r="H1523" s="1">
        <v>90</v>
      </c>
      <c r="I1523" s="1">
        <v>27</v>
      </c>
      <c r="J1523" s="1">
        <v>26</v>
      </c>
      <c r="K1523" s="3">
        <v>417</v>
      </c>
      <c r="L1523" s="2">
        <f>N1523/((17848.7)*(1-EXP(-(0.003475)*I1523))^(1.61462))</f>
        <v>0.86827594999541324</v>
      </c>
      <c r="N1523" s="1">
        <v>315</v>
      </c>
      <c r="O1523" s="1">
        <v>140</v>
      </c>
      <c r="Q1523" s="1">
        <v>15.435</v>
      </c>
      <c r="R1523" s="1">
        <v>5.04</v>
      </c>
      <c r="S1523" s="1">
        <v>35.909999999999997</v>
      </c>
      <c r="AJ1523" s="1" t="s">
        <v>406</v>
      </c>
      <c r="AK1523" s="19">
        <v>58.1</v>
      </c>
      <c r="AL1523" s="19">
        <v>38.700000000000003</v>
      </c>
      <c r="AN1523" s="3">
        <v>1980</v>
      </c>
      <c r="AQ1523">
        <v>80436</v>
      </c>
      <c r="AR1523" s="1" t="s">
        <v>345</v>
      </c>
    </row>
    <row r="1524" spans="1:44" x14ac:dyDescent="0.25">
      <c r="A1524" s="1">
        <v>2548</v>
      </c>
      <c r="B1524" s="1" t="s">
        <v>5216</v>
      </c>
      <c r="C1524" s="1">
        <v>124</v>
      </c>
      <c r="D1524" s="1" t="s">
        <v>5945</v>
      </c>
      <c r="F1524" s="1" t="s">
        <v>445</v>
      </c>
      <c r="G1524" s="1">
        <v>7</v>
      </c>
      <c r="H1524" s="1">
        <v>40</v>
      </c>
      <c r="I1524" s="1">
        <v>14</v>
      </c>
      <c r="J1524" s="1">
        <v>11</v>
      </c>
      <c r="K1524" s="3">
        <v>2275</v>
      </c>
      <c r="L1524" s="2">
        <f>N1524/((12787.1)*(1-EXP(-(0.003885)*I1524))^(1.55886))</f>
        <v>1.3510693762170567</v>
      </c>
      <c r="N1524" s="1">
        <v>177</v>
      </c>
      <c r="O1524" s="1">
        <v>96</v>
      </c>
      <c r="Q1524" s="1">
        <v>8.85</v>
      </c>
      <c r="R1524" s="1">
        <v>3.8940000000000001</v>
      </c>
      <c r="S1524" s="1">
        <v>25.841999999999999</v>
      </c>
      <c r="AJ1524" s="1" t="s">
        <v>406</v>
      </c>
      <c r="AK1524" s="19">
        <v>58.1</v>
      </c>
      <c r="AL1524" s="19">
        <v>38.700000000000003</v>
      </c>
      <c r="AN1524" s="3">
        <v>1980</v>
      </c>
      <c r="AQ1524">
        <v>80436</v>
      </c>
      <c r="AR1524" s="1" t="s">
        <v>345</v>
      </c>
    </row>
    <row r="1525" spans="1:44" x14ac:dyDescent="0.25">
      <c r="A1525" s="1">
        <v>2549</v>
      </c>
      <c r="B1525" s="1" t="s">
        <v>5216</v>
      </c>
      <c r="C1525" s="1">
        <v>124</v>
      </c>
      <c r="D1525" s="1" t="s">
        <v>6270</v>
      </c>
      <c r="F1525" s="1" t="s">
        <v>445</v>
      </c>
      <c r="G1525" s="1">
        <v>6</v>
      </c>
      <c r="H1525" s="1">
        <v>35</v>
      </c>
      <c r="I1525" s="1">
        <v>14.5</v>
      </c>
      <c r="J1525" s="1">
        <v>10.3</v>
      </c>
      <c r="K1525" s="3">
        <v>1910</v>
      </c>
      <c r="L1525" s="2">
        <f>N1525/((17848.7)*(1-EXP(-(0.003475)*I1525))^(1.61462))</f>
        <v>0.79916017696346731</v>
      </c>
      <c r="N1525" s="1">
        <v>110</v>
      </c>
      <c r="O1525" s="1">
        <v>60</v>
      </c>
      <c r="Q1525" s="1">
        <v>6.05</v>
      </c>
      <c r="R1525" s="1">
        <v>3.41</v>
      </c>
      <c r="S1525" s="1">
        <v>20.350000000000001</v>
      </c>
      <c r="AJ1525" s="1" t="s">
        <v>406</v>
      </c>
      <c r="AK1525" s="19">
        <v>58.1</v>
      </c>
      <c r="AL1525" s="19">
        <v>38.700000000000003</v>
      </c>
      <c r="AN1525" s="3">
        <v>1980</v>
      </c>
      <c r="AQ1525">
        <v>80436</v>
      </c>
      <c r="AR1525" s="1" t="s">
        <v>345</v>
      </c>
    </row>
    <row r="1526" spans="1:44" x14ac:dyDescent="0.25">
      <c r="A1526" s="1">
        <v>2551</v>
      </c>
      <c r="B1526" s="1" t="s">
        <v>5216</v>
      </c>
      <c r="C1526" s="1">
        <v>124</v>
      </c>
      <c r="D1526" s="1" t="s">
        <v>6269</v>
      </c>
      <c r="F1526" s="1" t="s">
        <v>445</v>
      </c>
      <c r="G1526" s="1">
        <v>6</v>
      </c>
      <c r="H1526" s="1">
        <v>55</v>
      </c>
      <c r="I1526" s="1">
        <v>21.2</v>
      </c>
      <c r="J1526" s="1">
        <v>17.399999999999999</v>
      </c>
      <c r="K1526" s="3">
        <v>1680</v>
      </c>
      <c r="L1526" s="2">
        <f>N1526/((17848.7)*(1-EXP(-(0.003475)*I1526))^(1.61462))</f>
        <v>1.0742224828664446</v>
      </c>
      <c r="N1526" s="1">
        <v>268</v>
      </c>
      <c r="O1526" s="1">
        <v>145.5</v>
      </c>
      <c r="Q1526" s="1">
        <v>13.132</v>
      </c>
      <c r="R1526" s="1">
        <v>4.2880000000000003</v>
      </c>
      <c r="S1526" s="1">
        <v>30.015999999999998</v>
      </c>
      <c r="AJ1526" s="1" t="s">
        <v>406</v>
      </c>
      <c r="AK1526" s="19">
        <v>58.1</v>
      </c>
      <c r="AL1526" s="19">
        <v>38.700000000000003</v>
      </c>
      <c r="AN1526" s="3">
        <v>1980</v>
      </c>
      <c r="AQ1526">
        <v>80436</v>
      </c>
      <c r="AR1526" s="1" t="s">
        <v>345</v>
      </c>
    </row>
    <row r="1527" spans="1:44" x14ac:dyDescent="0.25">
      <c r="A1527" s="1">
        <v>2552</v>
      </c>
      <c r="B1527" s="1" t="s">
        <v>5216</v>
      </c>
      <c r="C1527" s="1">
        <v>124</v>
      </c>
      <c r="D1527" s="1" t="s">
        <v>6152</v>
      </c>
      <c r="F1527" s="1" t="s">
        <v>445</v>
      </c>
      <c r="G1527" s="1">
        <v>6</v>
      </c>
      <c r="H1527" s="1">
        <v>85</v>
      </c>
      <c r="I1527" s="1">
        <v>25.2</v>
      </c>
      <c r="J1527" s="1">
        <v>22.9</v>
      </c>
      <c r="K1527" s="3">
        <v>847</v>
      </c>
      <c r="L1527" s="2">
        <f>N1527/((17848.7)*(1-EXP(-(0.003475)*I1527))^(1.61462))</f>
        <v>0.88606250603597692</v>
      </c>
      <c r="N1527" s="1">
        <v>289</v>
      </c>
      <c r="O1527" s="1">
        <v>157</v>
      </c>
      <c r="Q1527" s="1">
        <v>14.161</v>
      </c>
      <c r="R1527" s="1">
        <v>4.6239999999999997</v>
      </c>
      <c r="S1527" s="1">
        <v>30.922999999999998</v>
      </c>
      <c r="AJ1527" s="1" t="s">
        <v>406</v>
      </c>
      <c r="AK1527" s="19">
        <v>58.1</v>
      </c>
      <c r="AL1527" s="19">
        <v>38.700000000000003</v>
      </c>
      <c r="AN1527" s="3">
        <v>1980</v>
      </c>
      <c r="AQ1527">
        <v>80436</v>
      </c>
      <c r="AR1527" s="1" t="s">
        <v>345</v>
      </c>
    </row>
    <row r="1528" spans="1:44" x14ac:dyDescent="0.25">
      <c r="A1528" s="1">
        <v>2554</v>
      </c>
      <c r="B1528" s="1" t="s">
        <v>5216</v>
      </c>
      <c r="C1528" s="1">
        <v>124</v>
      </c>
      <c r="D1528" s="1" t="s">
        <v>5945</v>
      </c>
      <c r="F1528" s="1" t="s">
        <v>445</v>
      </c>
      <c r="G1528" s="1">
        <v>7</v>
      </c>
      <c r="H1528" s="1">
        <v>38</v>
      </c>
      <c r="I1528" s="1">
        <v>14</v>
      </c>
      <c r="J1528" s="1">
        <v>10</v>
      </c>
      <c r="K1528" s="3">
        <v>2100</v>
      </c>
      <c r="L1528" s="2">
        <f>N1528/((12787.1)*(1-EXP(-(0.003885)*I1528))^(1.55886))</f>
        <v>1.0915419254183001</v>
      </c>
      <c r="N1528" s="1">
        <v>143</v>
      </c>
      <c r="O1528" s="1">
        <v>77.599999999999994</v>
      </c>
      <c r="Q1528" s="1">
        <v>7.4359999999999999</v>
      </c>
      <c r="R1528" s="1">
        <v>3.4319999999999999</v>
      </c>
      <c r="S1528" s="1">
        <v>23.309000000000001</v>
      </c>
      <c r="AJ1528" s="1" t="s">
        <v>406</v>
      </c>
      <c r="AK1528" s="19">
        <v>58.1</v>
      </c>
      <c r="AL1528" s="19">
        <v>38.700000000000003</v>
      </c>
      <c r="AN1528" s="3">
        <v>1980</v>
      </c>
      <c r="AQ1528">
        <v>80436</v>
      </c>
      <c r="AR1528" s="1" t="s">
        <v>345</v>
      </c>
    </row>
    <row r="1529" spans="1:44" x14ac:dyDescent="0.25">
      <c r="A1529" s="1">
        <v>2555</v>
      </c>
      <c r="B1529" s="1" t="s">
        <v>5216</v>
      </c>
      <c r="C1529" s="1">
        <v>124</v>
      </c>
      <c r="D1529" s="1" t="s">
        <v>5601</v>
      </c>
      <c r="F1529" s="1" t="s">
        <v>445</v>
      </c>
      <c r="G1529" s="1">
        <v>7</v>
      </c>
      <c r="H1529" s="1">
        <v>37</v>
      </c>
      <c r="I1529" s="1">
        <v>12.1</v>
      </c>
      <c r="J1529" s="1">
        <v>9.5</v>
      </c>
      <c r="L1529" s="2">
        <f>N1529/((12787.1)*(1-EXP(-(0.003885)*I1529))^(1.55886))</f>
        <v>1.0670560012241466</v>
      </c>
      <c r="N1529" s="1">
        <v>112</v>
      </c>
      <c r="O1529" s="1">
        <v>60.8</v>
      </c>
      <c r="Q1529" s="1">
        <v>5.9359999999999999</v>
      </c>
      <c r="R1529" s="1">
        <v>3.2480000000000002</v>
      </c>
      <c r="S1529" s="1">
        <v>20.495999999999999</v>
      </c>
      <c r="AJ1529" s="1" t="s">
        <v>406</v>
      </c>
      <c r="AK1529" s="19">
        <v>58.1</v>
      </c>
      <c r="AL1529" s="19">
        <v>38.700000000000003</v>
      </c>
      <c r="AN1529" s="3">
        <v>1980</v>
      </c>
      <c r="AQ1529">
        <v>80436</v>
      </c>
      <c r="AR1529" s="1" t="s">
        <v>345</v>
      </c>
    </row>
    <row r="1530" spans="1:44" x14ac:dyDescent="0.25">
      <c r="A1530" s="1">
        <v>2556</v>
      </c>
      <c r="B1530" s="1" t="s">
        <v>5216</v>
      </c>
      <c r="C1530" s="1">
        <v>124</v>
      </c>
      <c r="D1530" s="1" t="s">
        <v>6081</v>
      </c>
      <c r="F1530" s="1" t="s">
        <v>445</v>
      </c>
      <c r="G1530" s="1">
        <v>8</v>
      </c>
      <c r="H1530" s="1">
        <v>35</v>
      </c>
      <c r="I1530" s="1">
        <v>10</v>
      </c>
      <c r="J1530" s="1">
        <v>7.2</v>
      </c>
      <c r="K1530" s="3">
        <v>2060</v>
      </c>
      <c r="L1530" s="2">
        <f>N1530/((12281.9)*(1-EXP(-(0.00354)*I1530))^(1.50598))</f>
        <v>0.65315916188883127</v>
      </c>
      <c r="N1530" s="1">
        <v>51</v>
      </c>
      <c r="O1530" s="1">
        <v>27.7</v>
      </c>
      <c r="Q1530" s="1">
        <v>3.8759999999999999</v>
      </c>
      <c r="R1530" s="1">
        <v>2.2949999999999999</v>
      </c>
      <c r="S1530" s="1">
        <v>13.311</v>
      </c>
      <c r="AJ1530" s="1" t="s">
        <v>406</v>
      </c>
      <c r="AK1530" s="19">
        <v>58.1</v>
      </c>
      <c r="AL1530" s="19">
        <v>38.700000000000003</v>
      </c>
      <c r="AN1530" s="3">
        <v>1980</v>
      </c>
      <c r="AQ1530">
        <v>80436</v>
      </c>
      <c r="AR1530" s="1" t="s">
        <v>345</v>
      </c>
    </row>
    <row r="1531" spans="1:44" x14ac:dyDescent="0.25">
      <c r="A1531" s="1">
        <v>2558</v>
      </c>
      <c r="B1531" s="1" t="s">
        <v>5216</v>
      </c>
      <c r="C1531" s="1">
        <v>124</v>
      </c>
      <c r="D1531" s="1" t="s">
        <v>5945</v>
      </c>
      <c r="F1531" s="1" t="s">
        <v>445</v>
      </c>
      <c r="G1531" s="1">
        <v>8</v>
      </c>
      <c r="H1531" s="1">
        <v>50</v>
      </c>
      <c r="I1531" s="1">
        <v>13.1</v>
      </c>
      <c r="J1531" s="1">
        <v>10.6</v>
      </c>
      <c r="K1531" s="3">
        <v>1726</v>
      </c>
      <c r="L1531" s="2">
        <f>N1531/((12281.9)*(1-EXP(-(0.00354)*I1531))^(1.50598))</f>
        <v>0.9285999009177589</v>
      </c>
      <c r="N1531" s="1">
        <v>108</v>
      </c>
      <c r="O1531" s="1">
        <v>58.6</v>
      </c>
      <c r="Q1531" s="1">
        <v>6.048</v>
      </c>
      <c r="R1531" s="1">
        <v>3.24</v>
      </c>
      <c r="S1531" s="1">
        <v>20.088000000000001</v>
      </c>
      <c r="AJ1531" s="1" t="s">
        <v>406</v>
      </c>
      <c r="AK1531" s="19">
        <v>58.1</v>
      </c>
      <c r="AL1531" s="19">
        <v>38.700000000000003</v>
      </c>
      <c r="AN1531" s="3">
        <v>1980</v>
      </c>
      <c r="AQ1531">
        <v>80436</v>
      </c>
      <c r="AR1531" s="1" t="s">
        <v>345</v>
      </c>
    </row>
    <row r="1532" spans="1:44" x14ac:dyDescent="0.25">
      <c r="A1532" s="1">
        <v>2559</v>
      </c>
      <c r="B1532" s="1" t="s">
        <v>4011</v>
      </c>
      <c r="C1532" s="1">
        <v>126</v>
      </c>
      <c r="D1532" s="1" t="s">
        <v>5598</v>
      </c>
      <c r="F1532" s="1" t="s">
        <v>445</v>
      </c>
      <c r="G1532" s="1">
        <v>5</v>
      </c>
      <c r="H1532" s="1">
        <v>3</v>
      </c>
      <c r="I1532" s="1">
        <v>2.4</v>
      </c>
      <c r="J1532" s="1"/>
      <c r="K1532" s="3">
        <v>156000</v>
      </c>
      <c r="L1532" s="2">
        <v>2</v>
      </c>
      <c r="N1532" s="1">
        <v>33.700000000000003</v>
      </c>
      <c r="O1532" s="1">
        <v>17.2</v>
      </c>
      <c r="Q1532" s="1">
        <v>4.0103</v>
      </c>
      <c r="R1532" s="1">
        <v>3.37</v>
      </c>
      <c r="AJ1532" s="1" t="s">
        <v>406</v>
      </c>
      <c r="AK1532" s="19">
        <v>58</v>
      </c>
      <c r="AL1532" s="19">
        <v>38.299999999999997</v>
      </c>
      <c r="AN1532" s="3">
        <v>1980</v>
      </c>
      <c r="AQ1532">
        <v>80608</v>
      </c>
      <c r="AR1532" s="1" t="s">
        <v>602</v>
      </c>
    </row>
    <row r="1533" spans="1:44" x14ac:dyDescent="0.25">
      <c r="A1533" s="1">
        <v>2560</v>
      </c>
      <c r="B1533" s="1" t="s">
        <v>4011</v>
      </c>
      <c r="C1533" s="1">
        <v>126</v>
      </c>
      <c r="D1533" s="1" t="s">
        <v>832</v>
      </c>
      <c r="G1533" s="1">
        <v>6</v>
      </c>
      <c r="H1533" s="1">
        <v>17</v>
      </c>
      <c r="J1533" s="1"/>
      <c r="L1533" s="2">
        <v>1</v>
      </c>
      <c r="N1533" s="1">
        <v>115.7</v>
      </c>
      <c r="P1533" s="1">
        <v>5.2065000000000001</v>
      </c>
      <c r="Q1533" s="1">
        <v>8.0990000000000002</v>
      </c>
      <c r="R1533" s="1">
        <v>1.9669000000000001</v>
      </c>
      <c r="AJ1533" s="1" t="s">
        <v>406</v>
      </c>
      <c r="AK1533" s="19">
        <v>58</v>
      </c>
      <c r="AL1533" s="19">
        <v>38.299999999999997</v>
      </c>
      <c r="AN1533" s="3">
        <v>1980</v>
      </c>
      <c r="AQ1533">
        <v>80608</v>
      </c>
      <c r="AR1533" s="1" t="s">
        <v>602</v>
      </c>
    </row>
    <row r="1534" spans="1:44" x14ac:dyDescent="0.25">
      <c r="A1534" s="1">
        <v>2561</v>
      </c>
      <c r="B1534" s="1" t="s">
        <v>4011</v>
      </c>
      <c r="C1534" s="1">
        <v>126</v>
      </c>
      <c r="D1534" s="1" t="s">
        <v>5598</v>
      </c>
      <c r="F1534" s="1" t="s">
        <v>445</v>
      </c>
      <c r="G1534" s="1">
        <v>6</v>
      </c>
      <c r="H1534" s="1">
        <v>26</v>
      </c>
      <c r="I1534" s="1">
        <v>11.3</v>
      </c>
      <c r="J1534" s="1">
        <v>12.2</v>
      </c>
      <c r="K1534" s="3">
        <v>4029</v>
      </c>
      <c r="L1534" s="2">
        <v>1.1000000000000001</v>
      </c>
      <c r="N1534" s="1">
        <v>142.9</v>
      </c>
      <c r="O1534" s="1">
        <v>59.5</v>
      </c>
      <c r="P1534" s="1">
        <v>5.0015000000000001</v>
      </c>
      <c r="Q1534" s="1">
        <v>14.575799999999999</v>
      </c>
      <c r="R1534" s="1">
        <v>3.0009000000000001</v>
      </c>
      <c r="AJ1534" s="1" t="s">
        <v>406</v>
      </c>
      <c r="AK1534" s="19">
        <v>58</v>
      </c>
      <c r="AL1534" s="19">
        <v>38.299999999999997</v>
      </c>
      <c r="AN1534" s="3">
        <v>1980</v>
      </c>
      <c r="AQ1534">
        <v>80608</v>
      </c>
      <c r="AR1534" s="1" t="s">
        <v>602</v>
      </c>
    </row>
    <row r="1535" spans="1:44" x14ac:dyDescent="0.25">
      <c r="A1535" s="1">
        <v>2562</v>
      </c>
      <c r="B1535" s="1" t="s">
        <v>1193</v>
      </c>
      <c r="C1535" s="1">
        <v>104</v>
      </c>
      <c r="D1535" s="1" t="s">
        <v>145</v>
      </c>
      <c r="G1535" s="1">
        <v>5</v>
      </c>
      <c r="H1535" s="1">
        <v>22</v>
      </c>
      <c r="J1535" s="1"/>
      <c r="L1535" s="1">
        <v>1</v>
      </c>
      <c r="N1535" s="1">
        <v>194</v>
      </c>
      <c r="P1535" s="1">
        <v>12.997999999999999</v>
      </c>
      <c r="Q1535" s="1">
        <v>27.353999999999999</v>
      </c>
      <c r="R1535" s="1">
        <v>4.0739999999999998</v>
      </c>
      <c r="AJ1535" s="1" t="s">
        <v>406</v>
      </c>
      <c r="AK1535" s="19">
        <v>58</v>
      </c>
      <c r="AL1535" s="19">
        <v>38.299999999999997</v>
      </c>
      <c r="AN1535" s="3">
        <v>1980</v>
      </c>
      <c r="AQ1535">
        <v>80608</v>
      </c>
      <c r="AR1535" s="1" t="s">
        <v>602</v>
      </c>
    </row>
    <row r="1536" spans="1:44" x14ac:dyDescent="0.25">
      <c r="A1536" s="1">
        <v>2563</v>
      </c>
      <c r="B1536" s="1" t="s">
        <v>1193</v>
      </c>
      <c r="C1536" s="1">
        <v>104</v>
      </c>
      <c r="D1536" s="1" t="s">
        <v>145</v>
      </c>
      <c r="G1536" s="1">
        <v>6</v>
      </c>
      <c r="H1536" s="1">
        <v>21</v>
      </c>
      <c r="J1536" s="1"/>
      <c r="L1536" s="1">
        <v>1.2</v>
      </c>
      <c r="N1536" s="1">
        <v>151</v>
      </c>
      <c r="P1536" s="1">
        <v>9.2110000000000003</v>
      </c>
      <c r="Q1536" s="1">
        <v>14.345000000000001</v>
      </c>
      <c r="R1536" s="1">
        <v>5.7380000000000004</v>
      </c>
      <c r="AJ1536" s="1" t="s">
        <v>406</v>
      </c>
      <c r="AK1536" s="19">
        <v>58</v>
      </c>
      <c r="AL1536" s="19">
        <v>38.299999999999997</v>
      </c>
      <c r="AN1536" s="3">
        <v>1980</v>
      </c>
      <c r="AQ1536">
        <v>80608</v>
      </c>
      <c r="AR1536" s="1" t="s">
        <v>602</v>
      </c>
    </row>
    <row r="1537" spans="1:44" x14ac:dyDescent="0.25">
      <c r="A1537" s="1">
        <v>2564</v>
      </c>
      <c r="B1537" s="1" t="s">
        <v>5232</v>
      </c>
      <c r="C1537" s="1">
        <v>104</v>
      </c>
      <c r="D1537" s="1" t="s">
        <v>5618</v>
      </c>
      <c r="E1537" s="1" t="s">
        <v>706</v>
      </c>
      <c r="F1537" s="1" t="s">
        <v>445</v>
      </c>
      <c r="G1537" s="1">
        <v>9</v>
      </c>
      <c r="H1537" s="1">
        <v>30</v>
      </c>
      <c r="I1537" s="1">
        <v>6.7</v>
      </c>
      <c r="J1537" s="1">
        <v>3.5</v>
      </c>
      <c r="K1537" s="3">
        <v>5200</v>
      </c>
      <c r="L1537" s="2">
        <v>0.32</v>
      </c>
      <c r="M1537" s="1">
        <v>4.8</v>
      </c>
      <c r="N1537" s="1">
        <v>20</v>
      </c>
      <c r="O1537" s="1">
        <v>8.2200000000000006</v>
      </c>
      <c r="P1537" s="1">
        <v>1.51</v>
      </c>
      <c r="Q1537" s="1">
        <v>1.97</v>
      </c>
      <c r="R1537" s="1">
        <v>0.92</v>
      </c>
      <c r="Y1537" s="1">
        <v>0.18</v>
      </c>
      <c r="AB1537" s="1">
        <v>5.81</v>
      </c>
      <c r="AJ1537" s="1" t="s">
        <v>406</v>
      </c>
      <c r="AK1537" s="19">
        <v>63</v>
      </c>
      <c r="AL1537" s="19">
        <v>103</v>
      </c>
      <c r="AN1537" s="3">
        <v>1995</v>
      </c>
      <c r="AO1537" s="31" t="s">
        <v>5336</v>
      </c>
      <c r="AQ1537">
        <v>80601</v>
      </c>
      <c r="AR1537" s="1" t="s">
        <v>3106</v>
      </c>
    </row>
    <row r="1538" spans="1:44" x14ac:dyDescent="0.25">
      <c r="A1538" s="1">
        <v>2565</v>
      </c>
      <c r="B1538" s="1" t="s">
        <v>1215</v>
      </c>
      <c r="C1538" s="1">
        <v>102</v>
      </c>
      <c r="D1538" s="1" t="s">
        <v>863</v>
      </c>
      <c r="F1538" s="1" t="s">
        <v>445</v>
      </c>
      <c r="G1538" s="1">
        <v>12</v>
      </c>
      <c r="H1538" s="1">
        <v>150</v>
      </c>
      <c r="J1538" s="1"/>
      <c r="L1538" s="1">
        <v>0.7</v>
      </c>
      <c r="N1538" s="1">
        <v>72</v>
      </c>
      <c r="Q1538" s="1">
        <v>4.968</v>
      </c>
      <c r="R1538" s="1">
        <v>3.3119999999999998</v>
      </c>
      <c r="S1538" s="1">
        <v>10.512</v>
      </c>
      <c r="Z1538" s="1">
        <v>16.920000000000002</v>
      </c>
      <c r="AB1538" s="1">
        <v>16.920000000000002</v>
      </c>
      <c r="AJ1538" s="1" t="s">
        <v>406</v>
      </c>
      <c r="AK1538" s="19">
        <v>67</v>
      </c>
      <c r="AL1538" s="19">
        <v>35</v>
      </c>
      <c r="AN1538" s="3">
        <v>1979</v>
      </c>
      <c r="AQ1538">
        <v>80608</v>
      </c>
      <c r="AR1538" s="1" t="s">
        <v>5128</v>
      </c>
    </row>
    <row r="1539" spans="1:44" x14ac:dyDescent="0.25">
      <c r="A1539" s="1">
        <v>2566</v>
      </c>
      <c r="B1539" s="1" t="s">
        <v>1215</v>
      </c>
      <c r="C1539" s="1">
        <v>102</v>
      </c>
      <c r="D1539" s="1" t="s">
        <v>863</v>
      </c>
      <c r="F1539" s="1" t="s">
        <v>445</v>
      </c>
      <c r="G1539" s="1">
        <v>11</v>
      </c>
      <c r="H1539" s="1">
        <v>110</v>
      </c>
      <c r="J1539" s="1"/>
      <c r="L1539" s="1">
        <v>0.6</v>
      </c>
      <c r="N1539" s="1">
        <v>71</v>
      </c>
      <c r="Q1539" s="1">
        <v>5.3250000000000002</v>
      </c>
      <c r="R1539" s="1">
        <v>2.7690000000000001</v>
      </c>
      <c r="S1539" s="1">
        <v>11.36</v>
      </c>
      <c r="Z1539" s="1">
        <v>52.256</v>
      </c>
      <c r="AB1539" s="1">
        <v>52.256</v>
      </c>
      <c r="AJ1539" s="1" t="s">
        <v>406</v>
      </c>
      <c r="AK1539" s="19">
        <v>67</v>
      </c>
      <c r="AL1539" s="19">
        <v>35</v>
      </c>
      <c r="AN1539" s="3">
        <v>1979</v>
      </c>
      <c r="AQ1539">
        <v>80608</v>
      </c>
      <c r="AR1539" s="1" t="s">
        <v>5128</v>
      </c>
    </row>
    <row r="1540" spans="1:44" x14ac:dyDescent="0.25">
      <c r="A1540" s="1">
        <v>2567</v>
      </c>
      <c r="B1540" s="1" t="s">
        <v>1215</v>
      </c>
      <c r="C1540" s="1">
        <v>102</v>
      </c>
      <c r="D1540" s="1" t="s">
        <v>863</v>
      </c>
      <c r="F1540" s="1" t="s">
        <v>445</v>
      </c>
      <c r="G1540" s="1">
        <v>11</v>
      </c>
      <c r="H1540" s="1">
        <v>150</v>
      </c>
      <c r="J1540" s="1"/>
      <c r="L1540" s="1">
        <v>0.8</v>
      </c>
      <c r="N1540" s="1">
        <v>125</v>
      </c>
      <c r="Q1540" s="1">
        <v>8.5</v>
      </c>
      <c r="R1540" s="1">
        <v>5.375</v>
      </c>
      <c r="S1540" s="1">
        <v>20.5</v>
      </c>
      <c r="Z1540" s="1">
        <v>12.375</v>
      </c>
      <c r="AB1540" s="1">
        <v>12.375</v>
      </c>
      <c r="AJ1540" s="1" t="s">
        <v>406</v>
      </c>
      <c r="AK1540" s="19">
        <v>67</v>
      </c>
      <c r="AL1540" s="19">
        <v>35</v>
      </c>
      <c r="AN1540" s="3">
        <v>1979</v>
      </c>
      <c r="AQ1540">
        <v>80608</v>
      </c>
      <c r="AR1540" s="1" t="s">
        <v>5128</v>
      </c>
    </row>
    <row r="1541" spans="1:44" x14ac:dyDescent="0.25">
      <c r="A1541" s="1">
        <v>2568</v>
      </c>
      <c r="B1541" s="1" t="s">
        <v>1215</v>
      </c>
      <c r="C1541" s="1">
        <v>102</v>
      </c>
      <c r="D1541" s="1" t="s">
        <v>863</v>
      </c>
      <c r="F1541" s="1" t="s">
        <v>445</v>
      </c>
      <c r="G1541" s="1">
        <v>11</v>
      </c>
      <c r="H1541" s="1">
        <v>130</v>
      </c>
      <c r="J1541" s="1"/>
      <c r="L1541" s="1">
        <v>0.9</v>
      </c>
      <c r="N1541" s="1">
        <v>111</v>
      </c>
      <c r="Q1541" s="1">
        <v>6.8819999999999997</v>
      </c>
      <c r="R1541" s="1">
        <v>3.774</v>
      </c>
      <c r="S1541" s="1">
        <v>19.091999999999999</v>
      </c>
      <c r="Z1541" s="1">
        <v>9.3239999999999998</v>
      </c>
      <c r="AB1541" s="1">
        <v>9.3239999999999998</v>
      </c>
      <c r="AJ1541" s="1" t="s">
        <v>406</v>
      </c>
      <c r="AK1541" s="19">
        <v>67</v>
      </c>
      <c r="AL1541" s="19">
        <v>35</v>
      </c>
      <c r="AN1541" s="3">
        <v>1979</v>
      </c>
      <c r="AQ1541">
        <v>80608</v>
      </c>
      <c r="AR1541" s="1" t="s">
        <v>5128</v>
      </c>
    </row>
    <row r="1542" spans="1:44" x14ac:dyDescent="0.25">
      <c r="A1542" s="1">
        <v>2569</v>
      </c>
      <c r="B1542" s="1" t="s">
        <v>1215</v>
      </c>
      <c r="C1542" s="1">
        <v>102</v>
      </c>
      <c r="D1542" s="1" t="s">
        <v>863</v>
      </c>
      <c r="F1542" s="1" t="s">
        <v>445</v>
      </c>
      <c r="G1542" s="1">
        <v>10</v>
      </c>
      <c r="H1542" s="1">
        <v>150</v>
      </c>
      <c r="J1542" s="1"/>
      <c r="L1542" s="1">
        <v>0.8</v>
      </c>
      <c r="N1542" s="1">
        <v>172</v>
      </c>
      <c r="Q1542" s="1">
        <v>11.352</v>
      </c>
      <c r="R1542" s="1">
        <v>4.9880000000000004</v>
      </c>
      <c r="S1542" s="1">
        <v>20.123999999999999</v>
      </c>
      <c r="Z1542" s="1">
        <v>14.103999999999999</v>
      </c>
      <c r="AJ1542" s="1" t="s">
        <v>406</v>
      </c>
      <c r="AK1542" s="19">
        <v>67</v>
      </c>
      <c r="AL1542" s="19">
        <v>35</v>
      </c>
      <c r="AN1542" s="3">
        <v>1979</v>
      </c>
      <c r="AQ1542">
        <v>80608</v>
      </c>
      <c r="AR1542" s="1" t="s">
        <v>5128</v>
      </c>
    </row>
    <row r="1543" spans="1:44" x14ac:dyDescent="0.25">
      <c r="A1543" s="1">
        <v>2570</v>
      </c>
      <c r="B1543" s="1" t="s">
        <v>1215</v>
      </c>
      <c r="C1543" s="1">
        <v>102</v>
      </c>
      <c r="D1543" s="1" t="s">
        <v>863</v>
      </c>
      <c r="F1543" s="1" t="s">
        <v>445</v>
      </c>
      <c r="G1543" s="1">
        <v>10</v>
      </c>
      <c r="H1543" s="1">
        <v>150</v>
      </c>
      <c r="J1543" s="1"/>
      <c r="L1543" s="1">
        <v>0.8</v>
      </c>
      <c r="N1543" s="1">
        <v>190</v>
      </c>
      <c r="Q1543" s="1">
        <v>12.73</v>
      </c>
      <c r="R1543" s="1">
        <v>6.84</v>
      </c>
      <c r="S1543" s="1">
        <v>33.06</v>
      </c>
      <c r="Z1543" s="1">
        <v>8.74</v>
      </c>
      <c r="AB1543" s="1">
        <v>8.74</v>
      </c>
      <c r="AJ1543" s="1" t="s">
        <v>406</v>
      </c>
      <c r="AK1543" s="19">
        <v>67</v>
      </c>
      <c r="AL1543" s="19">
        <v>35</v>
      </c>
      <c r="AN1543" s="3">
        <v>1979</v>
      </c>
      <c r="AQ1543">
        <v>80608</v>
      </c>
      <c r="AR1543" s="1" t="s">
        <v>5128</v>
      </c>
    </row>
    <row r="1544" spans="1:44" x14ac:dyDescent="0.25">
      <c r="A1544" s="1">
        <v>2571</v>
      </c>
      <c r="B1544" s="1" t="s">
        <v>1215</v>
      </c>
      <c r="C1544" s="1">
        <v>102</v>
      </c>
      <c r="D1544" s="1" t="s">
        <v>863</v>
      </c>
      <c r="F1544" s="1" t="s">
        <v>445</v>
      </c>
      <c r="G1544" s="1">
        <v>11</v>
      </c>
      <c r="H1544" s="1">
        <v>150</v>
      </c>
      <c r="J1544" s="1"/>
      <c r="L1544" s="1">
        <v>1</v>
      </c>
      <c r="N1544" s="1">
        <v>152</v>
      </c>
      <c r="Q1544" s="1">
        <v>11.096</v>
      </c>
      <c r="R1544" s="1">
        <v>6.2320000000000002</v>
      </c>
      <c r="S1544" s="1">
        <v>26.143999999999998</v>
      </c>
      <c r="Z1544" s="1">
        <v>13.68</v>
      </c>
      <c r="AB1544" s="1">
        <v>13.68</v>
      </c>
      <c r="AJ1544" s="1" t="s">
        <v>406</v>
      </c>
      <c r="AK1544" s="19">
        <v>67</v>
      </c>
      <c r="AL1544" s="19">
        <v>35</v>
      </c>
      <c r="AN1544" s="3">
        <v>1979</v>
      </c>
      <c r="AQ1544">
        <v>80608</v>
      </c>
      <c r="AR1544" s="1" t="s">
        <v>5128</v>
      </c>
    </row>
    <row r="1545" spans="1:44" x14ac:dyDescent="0.25">
      <c r="A1545" s="1">
        <v>2572</v>
      </c>
      <c r="B1545" s="1" t="s">
        <v>1215</v>
      </c>
      <c r="C1545" s="1">
        <v>102</v>
      </c>
      <c r="D1545" s="1" t="s">
        <v>863</v>
      </c>
      <c r="F1545" s="1" t="s">
        <v>445</v>
      </c>
      <c r="G1545" s="1">
        <v>10</v>
      </c>
      <c r="H1545" s="1">
        <v>170</v>
      </c>
      <c r="J1545" s="1"/>
      <c r="L1545" s="1">
        <v>1.2</v>
      </c>
      <c r="N1545" s="1">
        <v>231</v>
      </c>
      <c r="Q1545" s="1">
        <v>17.556000000000001</v>
      </c>
      <c r="R1545" s="1">
        <v>9.0090000000000003</v>
      </c>
      <c r="S1545" s="1">
        <v>33.725999999999999</v>
      </c>
      <c r="AJ1545" s="1" t="s">
        <v>406</v>
      </c>
      <c r="AK1545" s="19">
        <v>67</v>
      </c>
      <c r="AL1545" s="19">
        <v>35</v>
      </c>
      <c r="AN1545" s="3">
        <v>1979</v>
      </c>
      <c r="AQ1545">
        <v>80608</v>
      </c>
      <c r="AR1545" s="1" t="s">
        <v>5128</v>
      </c>
    </row>
    <row r="1546" spans="1:44" x14ac:dyDescent="0.25">
      <c r="A1546" s="1">
        <v>2574</v>
      </c>
      <c r="B1546" s="1" t="s">
        <v>1233</v>
      </c>
      <c r="C1546" s="1">
        <v>101</v>
      </c>
      <c r="D1546" s="33" t="s">
        <v>851</v>
      </c>
      <c r="G1546" s="1">
        <v>8</v>
      </c>
      <c r="H1546" s="1">
        <v>60</v>
      </c>
      <c r="J1546" s="1"/>
      <c r="L1546" s="2">
        <v>1</v>
      </c>
      <c r="N1546" s="1">
        <v>255</v>
      </c>
      <c r="O1546" s="1">
        <v>133.38999999999999</v>
      </c>
      <c r="Q1546" s="1">
        <v>13.17</v>
      </c>
      <c r="R1546" s="1">
        <v>6.55</v>
      </c>
      <c r="AG1546" s="1">
        <v>5.58</v>
      </c>
      <c r="AJ1546" s="1" t="s">
        <v>406</v>
      </c>
      <c r="AK1546" s="19">
        <v>56.25</v>
      </c>
      <c r="AL1546" s="19">
        <v>85</v>
      </c>
      <c r="AN1546" s="3">
        <v>1997</v>
      </c>
      <c r="AQ1546">
        <v>80817</v>
      </c>
      <c r="AR1546" s="1" t="s">
        <v>575</v>
      </c>
    </row>
    <row r="1547" spans="1:44" x14ac:dyDescent="0.25">
      <c r="A1547" s="1">
        <v>2575</v>
      </c>
      <c r="B1547" s="1" t="s">
        <v>1233</v>
      </c>
      <c r="C1547" s="1">
        <v>101</v>
      </c>
      <c r="D1547" s="1" t="s">
        <v>5627</v>
      </c>
      <c r="F1547" s="1" t="s">
        <v>445</v>
      </c>
      <c r="G1547" s="1">
        <v>7</v>
      </c>
      <c r="H1547" s="1">
        <v>90</v>
      </c>
      <c r="I1547" s="1">
        <v>22.5</v>
      </c>
      <c r="J1547" s="1"/>
      <c r="L1547" s="2">
        <v>1</v>
      </c>
      <c r="O1547" s="1">
        <v>194.59</v>
      </c>
      <c r="Q1547" s="1">
        <v>19.43</v>
      </c>
      <c r="R1547" s="1">
        <v>7.8</v>
      </c>
      <c r="AG1547" s="1">
        <v>4.3</v>
      </c>
      <c r="AJ1547" s="1" t="s">
        <v>406</v>
      </c>
      <c r="AK1547" s="19">
        <v>56.25</v>
      </c>
      <c r="AL1547" s="19">
        <v>85</v>
      </c>
      <c r="AN1547" s="3">
        <v>1997</v>
      </c>
      <c r="AQ1547">
        <v>80817</v>
      </c>
      <c r="AR1547" s="1" t="s">
        <v>575</v>
      </c>
    </row>
    <row r="1548" spans="1:44" x14ac:dyDescent="0.25">
      <c r="A1548" s="1">
        <v>2576</v>
      </c>
      <c r="B1548" s="1" t="s">
        <v>1233</v>
      </c>
      <c r="C1548" s="1">
        <v>101</v>
      </c>
      <c r="D1548" s="1" t="s">
        <v>5627</v>
      </c>
      <c r="F1548" s="1" t="s">
        <v>445</v>
      </c>
      <c r="G1548" s="1">
        <v>8</v>
      </c>
      <c r="H1548" s="1">
        <v>120</v>
      </c>
      <c r="I1548" s="1">
        <v>25.5</v>
      </c>
      <c r="J1548" s="1"/>
      <c r="L1548" s="2">
        <v>1</v>
      </c>
      <c r="O1548" s="1">
        <v>226.9</v>
      </c>
      <c r="Q1548" s="1">
        <v>25.41</v>
      </c>
      <c r="R1548" s="1">
        <v>6.78</v>
      </c>
      <c r="AG1548" s="1">
        <v>6.9</v>
      </c>
      <c r="AJ1548" s="1" t="s">
        <v>406</v>
      </c>
      <c r="AK1548" s="19">
        <v>56.25</v>
      </c>
      <c r="AL1548" s="19">
        <v>85</v>
      </c>
      <c r="AN1548" s="3">
        <v>1997</v>
      </c>
      <c r="AQ1548">
        <v>80817</v>
      </c>
      <c r="AR1548" s="1" t="s">
        <v>575</v>
      </c>
    </row>
    <row r="1549" spans="1:44" x14ac:dyDescent="0.25">
      <c r="A1549" s="1">
        <v>2577</v>
      </c>
      <c r="B1549" s="1" t="s">
        <v>1233</v>
      </c>
      <c r="C1549" s="1">
        <v>101</v>
      </c>
      <c r="D1549" s="33" t="s">
        <v>851</v>
      </c>
      <c r="G1549" s="1">
        <v>8</v>
      </c>
      <c r="H1549" s="1">
        <v>150</v>
      </c>
      <c r="J1549" s="1"/>
      <c r="L1549" s="2">
        <v>1</v>
      </c>
      <c r="N1549" s="1">
        <v>470</v>
      </c>
      <c r="O1549" s="1">
        <v>234</v>
      </c>
      <c r="Q1549" s="1">
        <v>27.55</v>
      </c>
      <c r="R1549" s="1">
        <v>6.07</v>
      </c>
      <c r="AG1549" s="1">
        <v>8.0399999999999991</v>
      </c>
      <c r="AJ1549" s="1" t="s">
        <v>406</v>
      </c>
      <c r="AK1549" s="19">
        <v>56.25</v>
      </c>
      <c r="AL1549" s="19">
        <v>85</v>
      </c>
      <c r="AN1549" s="3">
        <v>1997</v>
      </c>
      <c r="AQ1549">
        <v>80817</v>
      </c>
      <c r="AR1549" s="1" t="s">
        <v>575</v>
      </c>
    </row>
    <row r="1550" spans="1:44" x14ac:dyDescent="0.25">
      <c r="A1550" s="1">
        <v>2578</v>
      </c>
      <c r="B1550" s="1" t="s">
        <v>1233</v>
      </c>
      <c r="C1550" s="1">
        <v>101</v>
      </c>
      <c r="D1550" s="33" t="s">
        <v>851</v>
      </c>
      <c r="G1550" s="1">
        <v>8</v>
      </c>
      <c r="H1550" s="1">
        <v>180</v>
      </c>
      <c r="J1550" s="1"/>
      <c r="L1550" s="2">
        <v>1</v>
      </c>
      <c r="N1550" s="1">
        <v>480</v>
      </c>
      <c r="O1550" s="1">
        <v>231.83</v>
      </c>
      <c r="Q1550" s="1">
        <v>28.49</v>
      </c>
      <c r="R1550" s="1">
        <v>5.52</v>
      </c>
      <c r="AG1550" s="1">
        <v>8.16</v>
      </c>
      <c r="AJ1550" s="1" t="s">
        <v>406</v>
      </c>
      <c r="AK1550" s="19">
        <v>56.25</v>
      </c>
      <c r="AL1550" s="19">
        <v>85</v>
      </c>
      <c r="AN1550" s="3">
        <v>1997</v>
      </c>
      <c r="AQ1550">
        <v>80817</v>
      </c>
      <c r="AR1550" s="1" t="s">
        <v>575</v>
      </c>
    </row>
    <row r="1551" spans="1:44" x14ac:dyDescent="0.25">
      <c r="A1551" s="1">
        <v>2580</v>
      </c>
      <c r="B1551" s="1" t="s">
        <v>1233</v>
      </c>
      <c r="C1551" s="1">
        <v>101</v>
      </c>
      <c r="D1551" s="1" t="s">
        <v>5627</v>
      </c>
      <c r="E1551" s="1" t="s">
        <v>706</v>
      </c>
      <c r="F1551" s="1" t="s">
        <v>445</v>
      </c>
      <c r="G1551" s="1">
        <v>10</v>
      </c>
      <c r="H1551" s="1">
        <v>51</v>
      </c>
      <c r="J1551" s="1"/>
      <c r="L1551" s="2">
        <v>0.63</v>
      </c>
      <c r="N1551" s="1">
        <v>55.8</v>
      </c>
      <c r="O1551" s="1">
        <v>25.5</v>
      </c>
      <c r="Q1551" s="1">
        <v>4.5</v>
      </c>
      <c r="R1551" s="1">
        <v>3.2</v>
      </c>
      <c r="S1551" s="1">
        <v>8.4</v>
      </c>
      <c r="Z1551" s="1">
        <v>0.11</v>
      </c>
      <c r="AB1551" s="1">
        <v>2.83</v>
      </c>
      <c r="AI1551" s="1">
        <v>11</v>
      </c>
      <c r="AJ1551" s="1" t="s">
        <v>406</v>
      </c>
      <c r="AK1551" s="19">
        <v>56.25</v>
      </c>
      <c r="AL1551" s="19">
        <v>85</v>
      </c>
      <c r="AN1551" s="3">
        <v>1968</v>
      </c>
      <c r="AQ1551">
        <v>80817</v>
      </c>
      <c r="AR1551" s="1" t="s">
        <v>569</v>
      </c>
    </row>
    <row r="1552" spans="1:44" x14ac:dyDescent="0.25">
      <c r="A1552" s="1">
        <v>2587</v>
      </c>
      <c r="B1552" s="1" t="s">
        <v>1233</v>
      </c>
      <c r="C1552" s="1">
        <v>101</v>
      </c>
      <c r="D1552" s="1" t="s">
        <v>5627</v>
      </c>
      <c r="E1552" s="1" t="s">
        <v>706</v>
      </c>
      <c r="F1552" s="1" t="s">
        <v>445</v>
      </c>
      <c r="G1552" s="1">
        <v>8</v>
      </c>
      <c r="H1552" s="1">
        <v>77</v>
      </c>
      <c r="I1552" s="1">
        <v>16</v>
      </c>
      <c r="J1552" s="1">
        <v>18</v>
      </c>
      <c r="K1552" s="3">
        <v>784</v>
      </c>
      <c r="L1552" s="2">
        <f>N1552/((1581.94)*(1-EXP(-(0.021301)*I1552))^(1.51716))</f>
        <v>0.81795705314404776</v>
      </c>
      <c r="N1552" s="1">
        <v>196.6</v>
      </c>
      <c r="O1552" s="1">
        <v>91.2</v>
      </c>
      <c r="P1552" s="1">
        <v>9</v>
      </c>
      <c r="Q1552" s="1">
        <v>9.1</v>
      </c>
      <c r="R1552" s="1">
        <v>3.3</v>
      </c>
      <c r="S1552" s="1">
        <v>17.5</v>
      </c>
      <c r="AB1552" s="1">
        <v>0.02</v>
      </c>
      <c r="AI1552" s="1">
        <v>13.1</v>
      </c>
      <c r="AJ1552" s="1" t="s">
        <v>406</v>
      </c>
      <c r="AK1552" s="19">
        <v>62</v>
      </c>
      <c r="AL1552" s="19">
        <v>92</v>
      </c>
      <c r="AN1552" s="3">
        <v>1968</v>
      </c>
      <c r="AP1552" s="1">
        <v>4.05</v>
      </c>
      <c r="AQ1552">
        <v>80601</v>
      </c>
      <c r="AR1552" s="1" t="s">
        <v>4666</v>
      </c>
    </row>
    <row r="1553" spans="1:44" x14ac:dyDescent="0.25">
      <c r="A1553" s="1">
        <v>2589</v>
      </c>
      <c r="B1553" s="1" t="s">
        <v>1233</v>
      </c>
      <c r="C1553" s="1">
        <v>101</v>
      </c>
      <c r="D1553" s="33" t="s">
        <v>851</v>
      </c>
      <c r="E1553" s="1" t="s">
        <v>706</v>
      </c>
      <c r="H1553" s="1">
        <v>18</v>
      </c>
      <c r="J1553" s="1"/>
      <c r="N1553" s="1">
        <v>17.899999999999999</v>
      </c>
      <c r="O1553" s="1">
        <v>5.9</v>
      </c>
      <c r="Q1553" s="1">
        <v>1.6</v>
      </c>
      <c r="R1553" s="1">
        <v>1.9</v>
      </c>
      <c r="S1553" s="1">
        <v>2.35</v>
      </c>
      <c r="AI1553" s="1">
        <v>28.3</v>
      </c>
      <c r="AJ1553" s="1" t="s">
        <v>406</v>
      </c>
      <c r="AK1553" s="19">
        <v>62</v>
      </c>
      <c r="AL1553" s="19">
        <v>92</v>
      </c>
      <c r="AN1553" s="3">
        <v>1968</v>
      </c>
      <c r="AQ1553">
        <v>80601</v>
      </c>
      <c r="AR1553" s="1" t="s">
        <v>569</v>
      </c>
    </row>
    <row r="1554" spans="1:44" x14ac:dyDescent="0.25">
      <c r="A1554" s="1">
        <v>2591</v>
      </c>
      <c r="B1554" s="1" t="s">
        <v>1233</v>
      </c>
      <c r="C1554" s="1">
        <v>101</v>
      </c>
      <c r="D1554" s="1" t="s">
        <v>5627</v>
      </c>
      <c r="E1554" s="1" t="s">
        <v>706</v>
      </c>
      <c r="G1554" s="1">
        <v>8</v>
      </c>
      <c r="H1554" s="1">
        <v>138</v>
      </c>
      <c r="J1554" s="1"/>
      <c r="L1554" s="1">
        <v>0.8</v>
      </c>
      <c r="N1554" s="1">
        <v>382</v>
      </c>
      <c r="O1554" s="1">
        <v>156.19999999999999</v>
      </c>
      <c r="Q1554" s="1">
        <v>11.5</v>
      </c>
      <c r="R1554" s="1">
        <v>4.4000000000000004</v>
      </c>
      <c r="S1554" s="1">
        <v>30.9</v>
      </c>
      <c r="Z1554" s="1">
        <v>1.03</v>
      </c>
      <c r="AI1554" s="1">
        <v>20.5</v>
      </c>
      <c r="AJ1554" s="1" t="s">
        <v>406</v>
      </c>
      <c r="AK1554" s="19">
        <v>62</v>
      </c>
      <c r="AL1554" s="19">
        <v>92</v>
      </c>
      <c r="AN1554" s="3">
        <v>1968</v>
      </c>
      <c r="AQ1554">
        <v>80601</v>
      </c>
      <c r="AR1554" s="1" t="s">
        <v>569</v>
      </c>
    </row>
    <row r="1555" spans="1:44" x14ac:dyDescent="0.25">
      <c r="A1555" s="1">
        <v>2592</v>
      </c>
      <c r="B1555" s="1" t="s">
        <v>1233</v>
      </c>
      <c r="C1555" s="1">
        <v>101</v>
      </c>
      <c r="D1555" s="1" t="s">
        <v>5627</v>
      </c>
      <c r="E1555" s="1" t="s">
        <v>706</v>
      </c>
      <c r="F1555" s="1" t="s">
        <v>445</v>
      </c>
      <c r="G1555" s="1">
        <v>8</v>
      </c>
      <c r="H1555" s="1">
        <v>160</v>
      </c>
      <c r="I1555" s="1">
        <v>23</v>
      </c>
      <c r="J1555" s="1">
        <v>23</v>
      </c>
      <c r="K1555" s="3">
        <v>940</v>
      </c>
      <c r="L1555" s="2">
        <f>N1555/((1668.67)*(1-EXP(-(0.022864)*I1555))^(1.61028))</f>
        <v>1.0891973618938677</v>
      </c>
      <c r="N1555" s="1">
        <v>430.7</v>
      </c>
      <c r="O1555" s="1">
        <v>197</v>
      </c>
      <c r="P1555" s="1">
        <v>18.8</v>
      </c>
      <c r="Q1555" s="1">
        <v>10</v>
      </c>
      <c r="R1555" s="1">
        <v>4</v>
      </c>
      <c r="S1555" s="1">
        <v>37</v>
      </c>
      <c r="X1555" s="1">
        <v>1.88</v>
      </c>
      <c r="Y1555" s="1">
        <v>0.42</v>
      </c>
      <c r="Z1555" s="1">
        <v>2.2999999999999998</v>
      </c>
      <c r="AB1555" s="1">
        <v>2.87</v>
      </c>
      <c r="AI1555" s="1">
        <v>25.4</v>
      </c>
      <c r="AJ1555" s="1" t="s">
        <v>406</v>
      </c>
      <c r="AK1555" s="19">
        <v>62</v>
      </c>
      <c r="AL1555" s="19">
        <v>92</v>
      </c>
      <c r="AN1555" s="3">
        <v>1968</v>
      </c>
      <c r="AO1555" s="31" t="s">
        <v>5332</v>
      </c>
      <c r="AP1555" s="1">
        <v>4.66</v>
      </c>
      <c r="AQ1555">
        <v>80601</v>
      </c>
      <c r="AR1555" s="1" t="s">
        <v>569</v>
      </c>
    </row>
    <row r="1556" spans="1:44" x14ac:dyDescent="0.25">
      <c r="A1556" s="1">
        <v>2593</v>
      </c>
      <c r="B1556" s="1" t="s">
        <v>1233</v>
      </c>
      <c r="C1556" s="1">
        <v>101</v>
      </c>
      <c r="D1556" s="33" t="s">
        <v>851</v>
      </c>
      <c r="E1556" s="1" t="s">
        <v>706</v>
      </c>
      <c r="F1556" s="1" t="s">
        <v>445</v>
      </c>
      <c r="G1556" s="1">
        <v>7</v>
      </c>
      <c r="H1556" s="1">
        <v>19</v>
      </c>
      <c r="J1556" s="1"/>
      <c r="L1556" s="1">
        <v>0.86</v>
      </c>
      <c r="N1556" s="1">
        <v>65.099999999999994</v>
      </c>
      <c r="O1556" s="1">
        <v>22</v>
      </c>
      <c r="Q1556" s="1">
        <v>4.4400000000000004</v>
      </c>
      <c r="R1556" s="1">
        <v>6.3</v>
      </c>
      <c r="S1556" s="1">
        <v>9.17</v>
      </c>
      <c r="AI1556" s="1">
        <v>6.86</v>
      </c>
      <c r="AJ1556" s="1" t="s">
        <v>406</v>
      </c>
      <c r="AK1556" s="19">
        <v>62</v>
      </c>
      <c r="AL1556" s="19">
        <v>92</v>
      </c>
      <c r="AN1556" s="3">
        <v>1968</v>
      </c>
      <c r="AQ1556">
        <v>80601</v>
      </c>
      <c r="AR1556" s="1" t="s">
        <v>569</v>
      </c>
    </row>
    <row r="1557" spans="1:44" x14ac:dyDescent="0.25">
      <c r="A1557" s="1">
        <v>2595</v>
      </c>
      <c r="B1557" s="1" t="s">
        <v>1233</v>
      </c>
      <c r="C1557" s="1">
        <v>101</v>
      </c>
      <c r="D1557" s="33" t="s">
        <v>851</v>
      </c>
      <c r="E1557" s="1" t="s">
        <v>706</v>
      </c>
      <c r="G1557" s="1">
        <v>7</v>
      </c>
      <c r="H1557" s="1">
        <v>59</v>
      </c>
      <c r="J1557" s="1"/>
      <c r="L1557" s="1">
        <v>1.1000000000000001</v>
      </c>
      <c r="N1557" s="1">
        <v>327.7</v>
      </c>
      <c r="O1557" s="1">
        <v>134</v>
      </c>
      <c r="Q1557" s="1">
        <v>16.54</v>
      </c>
      <c r="R1557" s="1">
        <v>5.22</v>
      </c>
      <c r="S1557" s="1">
        <v>28.4</v>
      </c>
      <c r="Z1557" s="1">
        <v>2.1000000000000001E-2</v>
      </c>
      <c r="AI1557" s="1">
        <v>10.45</v>
      </c>
      <c r="AJ1557" s="1" t="s">
        <v>406</v>
      </c>
      <c r="AK1557" s="19">
        <v>56</v>
      </c>
      <c r="AL1557" s="19">
        <v>90</v>
      </c>
      <c r="AN1557" s="3">
        <v>1968</v>
      </c>
      <c r="AQ1557">
        <v>80817</v>
      </c>
      <c r="AR1557" s="1" t="s">
        <v>569</v>
      </c>
    </row>
    <row r="1558" spans="1:44" x14ac:dyDescent="0.25">
      <c r="A1558" s="1">
        <v>2597</v>
      </c>
      <c r="B1558" s="1" t="s">
        <v>1233</v>
      </c>
      <c r="C1558" s="1">
        <v>101</v>
      </c>
      <c r="D1558" s="33" t="s">
        <v>851</v>
      </c>
      <c r="E1558" s="1" t="s">
        <v>706</v>
      </c>
      <c r="F1558" s="1" t="s">
        <v>445</v>
      </c>
      <c r="G1558" s="1">
        <v>6</v>
      </c>
      <c r="H1558" s="1">
        <v>68</v>
      </c>
      <c r="J1558" s="1"/>
      <c r="L1558" s="1">
        <v>0.97</v>
      </c>
      <c r="N1558" s="1">
        <v>420.4</v>
      </c>
      <c r="O1558" s="1">
        <v>171.93</v>
      </c>
      <c r="Q1558" s="1">
        <v>18.920000000000002</v>
      </c>
      <c r="R1558" s="1">
        <v>6.68</v>
      </c>
      <c r="S1558" s="1">
        <v>30.9</v>
      </c>
      <c r="Z1558" s="1">
        <v>0.2</v>
      </c>
      <c r="AI1558" s="1">
        <v>15.2</v>
      </c>
      <c r="AJ1558" s="1" t="s">
        <v>406</v>
      </c>
      <c r="AK1558" s="19">
        <v>56</v>
      </c>
      <c r="AL1558" s="19">
        <v>90</v>
      </c>
      <c r="AN1558" s="3">
        <v>1968</v>
      </c>
      <c r="AQ1558">
        <v>80817</v>
      </c>
      <c r="AR1558" s="1" t="s">
        <v>569</v>
      </c>
    </row>
    <row r="1559" spans="1:44" x14ac:dyDescent="0.25">
      <c r="A1559" s="1">
        <v>2603</v>
      </c>
      <c r="B1559" s="1" t="s">
        <v>1233</v>
      </c>
      <c r="C1559" s="1">
        <v>101</v>
      </c>
      <c r="D1559" s="33" t="s">
        <v>851</v>
      </c>
      <c r="E1559" s="1" t="s">
        <v>706</v>
      </c>
      <c r="G1559" s="1">
        <v>9</v>
      </c>
      <c r="H1559" s="1">
        <v>81</v>
      </c>
      <c r="J1559" s="1"/>
      <c r="L1559" s="1">
        <v>0.8</v>
      </c>
      <c r="N1559" s="1">
        <v>190</v>
      </c>
      <c r="O1559" s="1">
        <v>95.5</v>
      </c>
      <c r="Q1559" s="1">
        <v>8.5</v>
      </c>
      <c r="R1559" s="1">
        <v>6.3</v>
      </c>
      <c r="S1559" s="1">
        <v>17.600000000000001</v>
      </c>
      <c r="Z1559" s="1">
        <v>0.77</v>
      </c>
      <c r="AI1559" s="1">
        <v>12.3</v>
      </c>
      <c r="AJ1559" s="1" t="s">
        <v>406</v>
      </c>
      <c r="AK1559" s="19">
        <v>53.5</v>
      </c>
      <c r="AL1559" s="19">
        <v>92</v>
      </c>
      <c r="AN1559" s="3">
        <v>1968</v>
      </c>
      <c r="AQ1559">
        <v>80817</v>
      </c>
      <c r="AR1559" s="1" t="s">
        <v>569</v>
      </c>
    </row>
    <row r="1560" spans="1:44" x14ac:dyDescent="0.25">
      <c r="A1560" s="1">
        <v>2605</v>
      </c>
      <c r="B1560" s="1" t="s">
        <v>1233</v>
      </c>
      <c r="C1560" s="1">
        <v>101</v>
      </c>
      <c r="D1560" s="33" t="s">
        <v>851</v>
      </c>
      <c r="E1560" s="1" t="s">
        <v>706</v>
      </c>
      <c r="F1560" s="1" t="s">
        <v>445</v>
      </c>
      <c r="G1560" s="1">
        <v>8</v>
      </c>
      <c r="H1560" s="1">
        <v>16</v>
      </c>
      <c r="J1560" s="1"/>
      <c r="L1560" s="1">
        <v>0.26</v>
      </c>
      <c r="N1560" s="1">
        <v>15.5</v>
      </c>
      <c r="O1560" s="1">
        <v>6.5</v>
      </c>
      <c r="Q1560" s="1">
        <v>2.7</v>
      </c>
      <c r="R1560" s="1">
        <v>2.9</v>
      </c>
      <c r="S1560" s="1">
        <v>3.1</v>
      </c>
      <c r="AI1560" s="1">
        <v>6.4</v>
      </c>
      <c r="AJ1560" s="1" t="s">
        <v>406</v>
      </c>
      <c r="AK1560" s="19">
        <v>51.45</v>
      </c>
      <c r="AL1560" s="19">
        <v>94.3</v>
      </c>
      <c r="AN1560" s="3">
        <v>1968</v>
      </c>
      <c r="AQ1560">
        <v>80519</v>
      </c>
      <c r="AR1560" s="1" t="s">
        <v>569</v>
      </c>
    </row>
    <row r="1561" spans="1:44" x14ac:dyDescent="0.25">
      <c r="A1561" s="1">
        <v>2606</v>
      </c>
      <c r="B1561" s="1" t="s">
        <v>1233</v>
      </c>
      <c r="C1561" s="1">
        <v>101</v>
      </c>
      <c r="D1561" s="1" t="s">
        <v>5627</v>
      </c>
      <c r="E1561" s="1" t="s">
        <v>706</v>
      </c>
      <c r="F1561" s="1" t="s">
        <v>445</v>
      </c>
      <c r="G1561" s="1">
        <v>8</v>
      </c>
      <c r="H1561" s="1">
        <v>34</v>
      </c>
      <c r="I1561" s="1">
        <v>9</v>
      </c>
      <c r="J1561" s="1">
        <v>6</v>
      </c>
      <c r="K1561" s="3">
        <v>6401</v>
      </c>
      <c r="L1561" s="2">
        <f>N1561/((1668.67)*(1-EXP(-(0.022864)*I1561))^(1.61028))</f>
        <v>0.8634702080461979</v>
      </c>
      <c r="N1561" s="1">
        <v>96</v>
      </c>
      <c r="O1561" s="1">
        <v>43.7</v>
      </c>
      <c r="P1561" s="1">
        <v>4.3</v>
      </c>
      <c r="Q1561" s="1">
        <v>12.5</v>
      </c>
      <c r="R1561" s="1">
        <v>4.5</v>
      </c>
      <c r="S1561" s="1">
        <v>10.5</v>
      </c>
      <c r="X1561" s="1">
        <v>0.7</v>
      </c>
      <c r="Y1561" s="1">
        <v>0.1</v>
      </c>
      <c r="Z1561" s="1">
        <v>0.8</v>
      </c>
      <c r="AI1561" s="1">
        <v>10.3</v>
      </c>
      <c r="AJ1561" s="1" t="s">
        <v>406</v>
      </c>
      <c r="AK1561" s="19">
        <v>51.45</v>
      </c>
      <c r="AL1561" s="19">
        <v>94.3</v>
      </c>
      <c r="AN1561" s="3">
        <v>1968</v>
      </c>
      <c r="AO1561" s="31" t="s">
        <v>5332</v>
      </c>
      <c r="AQ1561">
        <v>80519</v>
      </c>
      <c r="AR1561" s="1" t="s">
        <v>569</v>
      </c>
    </row>
    <row r="1562" spans="1:44" x14ac:dyDescent="0.25">
      <c r="A1562" s="1">
        <v>2609</v>
      </c>
      <c r="B1562" s="1" t="s">
        <v>1233</v>
      </c>
      <c r="C1562" s="1">
        <v>101</v>
      </c>
      <c r="D1562" s="1" t="s">
        <v>5627</v>
      </c>
      <c r="E1562" s="1" t="s">
        <v>706</v>
      </c>
      <c r="F1562" s="1" t="s">
        <v>445</v>
      </c>
      <c r="G1562" s="1">
        <v>9</v>
      </c>
      <c r="H1562" s="1">
        <v>80</v>
      </c>
      <c r="I1562" s="1">
        <v>16</v>
      </c>
      <c r="J1562" s="1">
        <v>24</v>
      </c>
      <c r="K1562" s="3">
        <v>577</v>
      </c>
      <c r="L1562" s="2">
        <f>N1562/((1581.94)*(1-EXP(-(0.021301)*I1562))^(1.51716))</f>
        <v>0.91115256682882229</v>
      </c>
      <c r="N1562" s="1">
        <v>219</v>
      </c>
      <c r="O1562" s="1">
        <v>101.5</v>
      </c>
      <c r="P1562" s="1">
        <v>9.9</v>
      </c>
      <c r="Q1562" s="1">
        <v>16.899999999999999</v>
      </c>
      <c r="R1562" s="1">
        <v>6</v>
      </c>
      <c r="S1562" s="1">
        <v>22.4</v>
      </c>
      <c r="X1562" s="1">
        <v>1.35</v>
      </c>
      <c r="AI1562" s="1">
        <v>27.6</v>
      </c>
      <c r="AJ1562" s="1" t="s">
        <v>406</v>
      </c>
      <c r="AK1562" s="19">
        <v>51.45</v>
      </c>
      <c r="AL1562" s="19">
        <v>94.3</v>
      </c>
      <c r="AN1562" s="3">
        <v>1967</v>
      </c>
      <c r="AQ1562">
        <v>80519</v>
      </c>
      <c r="AR1562" s="1" t="s">
        <v>569</v>
      </c>
    </row>
    <row r="1563" spans="1:44" x14ac:dyDescent="0.25">
      <c r="A1563" s="1">
        <v>2612</v>
      </c>
      <c r="B1563" s="1" t="s">
        <v>1233</v>
      </c>
      <c r="C1563" s="1">
        <v>101</v>
      </c>
      <c r="D1563" s="33" t="s">
        <v>851</v>
      </c>
      <c r="E1563" s="1" t="s">
        <v>706</v>
      </c>
      <c r="F1563" s="1" t="s">
        <v>445</v>
      </c>
      <c r="G1563" s="1">
        <v>9</v>
      </c>
      <c r="H1563" s="1">
        <v>160</v>
      </c>
      <c r="J1563" s="1"/>
      <c r="L1563" s="2">
        <v>0.56999999999999995</v>
      </c>
      <c r="N1563" s="1">
        <v>170</v>
      </c>
      <c r="O1563" s="1">
        <v>73.7</v>
      </c>
      <c r="Q1563" s="1">
        <v>11.5</v>
      </c>
      <c r="R1563" s="1">
        <v>4.2</v>
      </c>
      <c r="S1563" s="1">
        <v>18</v>
      </c>
      <c r="Z1563" s="1">
        <v>7.2999999999999995E-2</v>
      </c>
      <c r="AI1563" s="1">
        <v>21.21</v>
      </c>
      <c r="AJ1563" s="1" t="s">
        <v>406</v>
      </c>
      <c r="AK1563" s="19">
        <v>51.45</v>
      </c>
      <c r="AL1563" s="19">
        <v>94.3</v>
      </c>
      <c r="AN1563" s="3">
        <v>1968</v>
      </c>
      <c r="AQ1563">
        <v>80519</v>
      </c>
      <c r="AR1563" s="1" t="s">
        <v>569</v>
      </c>
    </row>
    <row r="1564" spans="1:44" x14ac:dyDescent="0.25">
      <c r="A1564" s="1">
        <v>2613</v>
      </c>
      <c r="B1564" s="1" t="s">
        <v>179</v>
      </c>
      <c r="C1564" s="1">
        <v>102</v>
      </c>
      <c r="D1564" s="1" t="s">
        <v>6245</v>
      </c>
      <c r="F1564" s="1" t="s">
        <v>445</v>
      </c>
      <c r="G1564" s="1">
        <v>6</v>
      </c>
      <c r="H1564" s="1">
        <v>66</v>
      </c>
      <c r="I1564" s="1">
        <v>20</v>
      </c>
      <c r="J1564" s="1">
        <v>33.4</v>
      </c>
      <c r="K1564" s="3">
        <v>2680</v>
      </c>
      <c r="L1564" s="1">
        <v>1.4</v>
      </c>
      <c r="M1564" s="1">
        <v>32.96</v>
      </c>
      <c r="N1564" s="1">
        <v>231.6</v>
      </c>
      <c r="O1564" s="1">
        <v>111.351</v>
      </c>
      <c r="P1564" s="1">
        <v>13.983000000000001</v>
      </c>
      <c r="Q1564" s="1">
        <v>16.483000000000001</v>
      </c>
      <c r="R1564" s="1">
        <v>7.3559999999999999</v>
      </c>
      <c r="AG1564" s="1">
        <v>4.9779999999999998</v>
      </c>
      <c r="AJ1564" s="1" t="s">
        <v>406</v>
      </c>
      <c r="AK1564" s="19">
        <v>45</v>
      </c>
      <c r="AL1564" s="19">
        <v>135</v>
      </c>
      <c r="AN1564" s="3">
        <v>1973</v>
      </c>
      <c r="AQ1564">
        <v>80443</v>
      </c>
      <c r="AR1564" s="1" t="s">
        <v>4631</v>
      </c>
    </row>
    <row r="1565" spans="1:44" x14ac:dyDescent="0.25">
      <c r="A1565" s="1">
        <v>2614</v>
      </c>
      <c r="B1565" s="1" t="s">
        <v>5292</v>
      </c>
      <c r="C1565" s="1">
        <v>124</v>
      </c>
      <c r="D1565" s="1" t="s">
        <v>5806</v>
      </c>
      <c r="F1565" s="1" t="s">
        <v>445</v>
      </c>
      <c r="G1565" s="1">
        <v>7</v>
      </c>
      <c r="H1565" s="1">
        <v>77</v>
      </c>
      <c r="I1565" s="1">
        <v>22.2</v>
      </c>
      <c r="J1565" s="1">
        <v>41.6</v>
      </c>
      <c r="K1565" s="3">
        <v>5344</v>
      </c>
      <c r="L1565" s="2">
        <f>N1565/((12787.1)*(1-EXP(-(0.003885)*I1565))^(1.55886))</f>
        <v>1.3459029134866225</v>
      </c>
      <c r="M1565" s="1">
        <v>40.770000000000003</v>
      </c>
      <c r="N1565" s="1">
        <v>353</v>
      </c>
      <c r="O1565" s="1">
        <v>143.227</v>
      </c>
      <c r="P1565" s="1">
        <v>18.173999999999999</v>
      </c>
      <c r="Q1565" s="1">
        <v>20.297000000000001</v>
      </c>
      <c r="R1565" s="1">
        <v>8.9179999999999993</v>
      </c>
      <c r="AG1565" s="1">
        <v>4.9020000000000001</v>
      </c>
      <c r="AJ1565" s="1" t="s">
        <v>406</v>
      </c>
      <c r="AK1565" s="19">
        <v>45</v>
      </c>
      <c r="AL1565" s="19">
        <v>135</v>
      </c>
      <c r="AN1565" s="3">
        <v>1973</v>
      </c>
      <c r="AQ1565">
        <v>80443</v>
      </c>
      <c r="AR1565" s="1" t="s">
        <v>4631</v>
      </c>
    </row>
    <row r="1566" spans="1:44" x14ac:dyDescent="0.25">
      <c r="A1566" s="1">
        <v>2615</v>
      </c>
      <c r="B1566" s="1" t="s">
        <v>179</v>
      </c>
      <c r="C1566" s="1">
        <v>102</v>
      </c>
      <c r="D1566" s="1" t="s">
        <v>6458</v>
      </c>
      <c r="F1566" s="1" t="s">
        <v>445</v>
      </c>
      <c r="G1566" s="1">
        <v>7</v>
      </c>
      <c r="H1566" s="1">
        <v>98</v>
      </c>
      <c r="I1566" s="1">
        <v>25.4</v>
      </c>
      <c r="J1566" s="1">
        <v>42</v>
      </c>
      <c r="K1566" s="3">
        <v>2180</v>
      </c>
      <c r="L1566" s="1">
        <v>1.6</v>
      </c>
      <c r="M1566" s="1">
        <v>46.46</v>
      </c>
      <c r="N1566" s="1">
        <v>429.2</v>
      </c>
      <c r="O1566" s="1">
        <v>180.00299999999999</v>
      </c>
      <c r="P1566" s="1">
        <v>20.635000000000002</v>
      </c>
      <c r="Q1566" s="1">
        <v>24.928000000000001</v>
      </c>
      <c r="R1566" s="1">
        <v>12.545</v>
      </c>
      <c r="AG1566" s="1">
        <v>7.9370000000000003</v>
      </c>
      <c r="AJ1566" s="1" t="s">
        <v>406</v>
      </c>
      <c r="AK1566" s="19">
        <v>45</v>
      </c>
      <c r="AL1566" s="19">
        <v>135</v>
      </c>
      <c r="AN1566" s="3">
        <v>1973</v>
      </c>
      <c r="AQ1566">
        <v>80443</v>
      </c>
      <c r="AR1566" s="1" t="s">
        <v>4631</v>
      </c>
    </row>
    <row r="1567" spans="1:44" x14ac:dyDescent="0.25">
      <c r="A1567" s="1">
        <v>2616</v>
      </c>
      <c r="B1567" s="1" t="s">
        <v>179</v>
      </c>
      <c r="C1567" s="1">
        <v>102</v>
      </c>
      <c r="D1567" s="1" t="s">
        <v>6242</v>
      </c>
      <c r="F1567" s="1" t="s">
        <v>445</v>
      </c>
      <c r="G1567" s="1">
        <v>8</v>
      </c>
      <c r="H1567" s="1">
        <v>99</v>
      </c>
      <c r="I1567" s="1">
        <v>22.5</v>
      </c>
      <c r="J1567" s="1">
        <v>31.8</v>
      </c>
      <c r="K1567" s="3">
        <v>3426</v>
      </c>
      <c r="L1567" s="1">
        <v>1.6</v>
      </c>
      <c r="M1567" s="1">
        <v>42.32</v>
      </c>
      <c r="N1567" s="1">
        <v>348</v>
      </c>
      <c r="O1567" s="1">
        <v>156.839</v>
      </c>
      <c r="P1567" s="1">
        <v>21.164999999999999</v>
      </c>
      <c r="Q1567" s="1">
        <v>22.364999999999998</v>
      </c>
      <c r="R1567" s="1">
        <v>10.7</v>
      </c>
      <c r="X1567" s="1">
        <v>4.6630000000000003</v>
      </c>
      <c r="AG1567" s="1">
        <v>6.42</v>
      </c>
      <c r="AJ1567" s="1" t="s">
        <v>406</v>
      </c>
      <c r="AK1567" s="19">
        <v>45</v>
      </c>
      <c r="AL1567" s="19">
        <v>135</v>
      </c>
      <c r="AN1567" s="3">
        <v>1973</v>
      </c>
      <c r="AQ1567">
        <v>80443</v>
      </c>
      <c r="AR1567" s="1" t="s">
        <v>4631</v>
      </c>
    </row>
    <row r="1568" spans="1:44" x14ac:dyDescent="0.25">
      <c r="A1568" s="1">
        <v>2617</v>
      </c>
      <c r="B1568" s="1" t="s">
        <v>179</v>
      </c>
      <c r="C1568" s="1">
        <v>102</v>
      </c>
      <c r="D1568" s="1" t="s">
        <v>5896</v>
      </c>
      <c r="G1568" s="1">
        <v>8</v>
      </c>
      <c r="H1568" s="1">
        <v>142</v>
      </c>
      <c r="I1568" s="1">
        <v>22.4</v>
      </c>
      <c r="J1568" s="1">
        <v>26.2</v>
      </c>
      <c r="K1568" s="3">
        <v>1165</v>
      </c>
      <c r="L1568" s="1">
        <v>1.3</v>
      </c>
      <c r="M1568" s="1">
        <v>45.83</v>
      </c>
      <c r="N1568" s="1">
        <v>477.5</v>
      </c>
      <c r="AJ1568" s="1" t="s">
        <v>406</v>
      </c>
      <c r="AK1568" s="19">
        <v>45</v>
      </c>
      <c r="AL1568" s="19">
        <v>135</v>
      </c>
      <c r="AN1568" s="3">
        <v>1973</v>
      </c>
      <c r="AQ1568">
        <v>80443</v>
      </c>
      <c r="AR1568" s="1" t="s">
        <v>4631</v>
      </c>
    </row>
    <row r="1569" spans="1:44" x14ac:dyDescent="0.25">
      <c r="A1569" s="1">
        <v>2618</v>
      </c>
      <c r="B1569" s="1" t="s">
        <v>179</v>
      </c>
      <c r="C1569" s="1">
        <v>102</v>
      </c>
      <c r="D1569" s="1" t="s">
        <v>6232</v>
      </c>
      <c r="F1569" s="1" t="s">
        <v>445</v>
      </c>
      <c r="G1569" s="1">
        <v>8</v>
      </c>
      <c r="H1569" s="1">
        <v>152</v>
      </c>
      <c r="I1569" s="1">
        <v>24.1</v>
      </c>
      <c r="J1569" s="1">
        <v>31.1</v>
      </c>
      <c r="K1569" s="3">
        <v>1256</v>
      </c>
      <c r="L1569" s="2">
        <v>1.1000000000000001</v>
      </c>
      <c r="M1569" s="1">
        <v>46.45</v>
      </c>
      <c r="N1569" s="1">
        <v>539.6</v>
      </c>
      <c r="O1569" s="1">
        <v>235.43799999999999</v>
      </c>
      <c r="P1569" s="1">
        <v>24.036999999999999</v>
      </c>
      <c r="Q1569" s="1">
        <v>30.251999999999999</v>
      </c>
      <c r="R1569" s="1">
        <v>10.135</v>
      </c>
      <c r="X1569" s="1">
        <v>3.391</v>
      </c>
      <c r="Y1569" s="1">
        <v>0.55800000000000005</v>
      </c>
      <c r="Z1569" s="1">
        <v>3.9489999999999998</v>
      </c>
      <c r="AB1569" s="1">
        <v>0.42099999999999999</v>
      </c>
      <c r="AG1569" s="1">
        <v>6.7149999999999999</v>
      </c>
      <c r="AJ1569" s="1" t="s">
        <v>406</v>
      </c>
      <c r="AK1569" s="19">
        <v>45</v>
      </c>
      <c r="AL1569" s="19">
        <v>135</v>
      </c>
      <c r="AN1569" s="3">
        <v>1973</v>
      </c>
      <c r="AQ1569">
        <v>80443</v>
      </c>
      <c r="AR1569" s="1" t="s">
        <v>4631</v>
      </c>
    </row>
    <row r="1570" spans="1:44" x14ac:dyDescent="0.25">
      <c r="A1570" s="1">
        <v>2619</v>
      </c>
      <c r="B1570" s="1" t="s">
        <v>179</v>
      </c>
      <c r="C1570" s="1">
        <v>102</v>
      </c>
      <c r="D1570" s="1" t="s">
        <v>5910</v>
      </c>
      <c r="F1570" s="1" t="s">
        <v>445</v>
      </c>
      <c r="G1570" s="1">
        <v>5</v>
      </c>
      <c r="H1570" s="1">
        <v>44</v>
      </c>
      <c r="I1570" s="1">
        <v>18.899999999999999</v>
      </c>
      <c r="J1570" s="1">
        <v>23.2</v>
      </c>
      <c r="K1570" s="3">
        <v>3180</v>
      </c>
      <c r="L1570" s="2">
        <v>0.2</v>
      </c>
      <c r="M1570" s="1">
        <v>10.4</v>
      </c>
      <c r="N1570" s="1">
        <v>65.8</v>
      </c>
      <c r="O1570" s="1">
        <v>27.931000000000001</v>
      </c>
      <c r="P1570" s="1">
        <v>3.8969999999999998</v>
      </c>
      <c r="Q1570" s="1">
        <v>7.0359999999999996</v>
      </c>
      <c r="R1570" s="1">
        <v>4.5010000000000003</v>
      </c>
      <c r="AG1570" s="1">
        <v>2.5979999999999999</v>
      </c>
      <c r="AJ1570" s="1" t="s">
        <v>406</v>
      </c>
      <c r="AK1570" s="19">
        <v>45</v>
      </c>
      <c r="AL1570" s="19">
        <v>135</v>
      </c>
      <c r="AN1570" s="3">
        <v>1973</v>
      </c>
      <c r="AQ1570">
        <v>80443</v>
      </c>
      <c r="AR1570" s="1" t="s">
        <v>4631</v>
      </c>
    </row>
    <row r="1571" spans="1:44" x14ac:dyDescent="0.25">
      <c r="A1571" s="1">
        <v>2620</v>
      </c>
      <c r="B1571" s="1" t="s">
        <v>5288</v>
      </c>
      <c r="C1571" s="1">
        <v>105</v>
      </c>
      <c r="D1571" s="1" t="s">
        <v>5699</v>
      </c>
      <c r="F1571" s="1" t="s">
        <v>445</v>
      </c>
      <c r="G1571" s="1">
        <v>9</v>
      </c>
      <c r="H1571" s="1">
        <v>65</v>
      </c>
      <c r="I1571" s="1">
        <v>12.8</v>
      </c>
      <c r="J1571" s="1">
        <v>20.8</v>
      </c>
      <c r="K1571" s="3">
        <v>2598</v>
      </c>
      <c r="L1571" s="2">
        <v>0.7</v>
      </c>
      <c r="M1571" s="1">
        <v>16.489999999999998</v>
      </c>
      <c r="N1571" s="1">
        <v>131.1</v>
      </c>
      <c r="O1571" s="1">
        <v>61.8</v>
      </c>
      <c r="P1571" s="1">
        <v>7.702</v>
      </c>
      <c r="Q1571" s="1">
        <v>14.926</v>
      </c>
      <c r="R1571" s="1">
        <v>5.0209999999999999</v>
      </c>
      <c r="X1571" s="1">
        <v>4.234</v>
      </c>
      <c r="AB1571" s="1">
        <v>0.63700000000000001</v>
      </c>
      <c r="AG1571" s="1">
        <v>2.5059999999999998</v>
      </c>
      <c r="AJ1571" s="1" t="s">
        <v>406</v>
      </c>
      <c r="AK1571" s="19">
        <v>45</v>
      </c>
      <c r="AL1571" s="19">
        <v>135</v>
      </c>
      <c r="AN1571" s="3">
        <v>1973</v>
      </c>
      <c r="AQ1571">
        <v>80443</v>
      </c>
      <c r="AR1571" s="1" t="s">
        <v>4631</v>
      </c>
    </row>
    <row r="1572" spans="1:44" x14ac:dyDescent="0.25">
      <c r="A1572" s="1">
        <v>2621</v>
      </c>
      <c r="B1572" s="1" t="s">
        <v>1172</v>
      </c>
      <c r="C1572" s="1">
        <v>103</v>
      </c>
      <c r="D1572" s="1" t="s">
        <v>5727</v>
      </c>
      <c r="G1572" s="1">
        <v>6</v>
      </c>
      <c r="H1572" s="1">
        <v>37</v>
      </c>
      <c r="I1572" s="1">
        <v>15.2</v>
      </c>
      <c r="J1572" s="1">
        <v>21</v>
      </c>
      <c r="K1572" s="3">
        <v>8640</v>
      </c>
      <c r="L1572" s="2">
        <v>0.7</v>
      </c>
      <c r="M1572" s="1">
        <v>27.74</v>
      </c>
      <c r="N1572" s="1">
        <v>183.2</v>
      </c>
      <c r="AJ1572" s="1" t="s">
        <v>406</v>
      </c>
      <c r="AK1572" s="19">
        <v>45</v>
      </c>
      <c r="AL1572" s="19">
        <v>135</v>
      </c>
      <c r="AN1572" s="3">
        <v>1973</v>
      </c>
      <c r="AQ1572">
        <v>80443</v>
      </c>
      <c r="AR1572" s="1" t="s">
        <v>4631</v>
      </c>
    </row>
    <row r="1573" spans="1:44" x14ac:dyDescent="0.25">
      <c r="A1573" s="1">
        <v>2622</v>
      </c>
      <c r="B1573" s="1" t="s">
        <v>179</v>
      </c>
      <c r="C1573" s="1">
        <v>102</v>
      </c>
      <c r="D1573" s="1" t="s">
        <v>6456</v>
      </c>
      <c r="F1573" s="1" t="s">
        <v>445</v>
      </c>
      <c r="G1573" s="1">
        <v>8</v>
      </c>
      <c r="H1573" s="1">
        <v>148</v>
      </c>
      <c r="I1573" s="1">
        <v>25.3</v>
      </c>
      <c r="J1573" s="1">
        <v>33</v>
      </c>
      <c r="K1573" s="3">
        <v>600</v>
      </c>
      <c r="L1573" s="1">
        <v>1.1000000000000001</v>
      </c>
      <c r="M1573" s="1">
        <v>41.66</v>
      </c>
      <c r="N1573" s="1">
        <v>506.3</v>
      </c>
      <c r="O1573" s="1">
        <v>225.535</v>
      </c>
      <c r="P1573" s="1">
        <v>25.707000000000001</v>
      </c>
      <c r="Q1573" s="1">
        <v>28.954999999999998</v>
      </c>
      <c r="R1573" s="1">
        <v>9.2189999999999994</v>
      </c>
      <c r="AG1573" s="1">
        <v>6.4859999999999998</v>
      </c>
      <c r="AJ1573" s="1" t="s">
        <v>406</v>
      </c>
      <c r="AK1573" s="19">
        <v>45</v>
      </c>
      <c r="AL1573" s="19">
        <v>135</v>
      </c>
      <c r="AN1573" s="3">
        <v>1973</v>
      </c>
      <c r="AQ1573">
        <v>80443</v>
      </c>
      <c r="AR1573" s="1" t="s">
        <v>4631</v>
      </c>
    </row>
    <row r="1574" spans="1:44" x14ac:dyDescent="0.25">
      <c r="A1574" s="1">
        <v>2623</v>
      </c>
      <c r="B1574" s="1" t="s">
        <v>179</v>
      </c>
      <c r="C1574" s="1">
        <v>102</v>
      </c>
      <c r="D1574" s="1" t="s">
        <v>6322</v>
      </c>
      <c r="F1574" s="1" t="s">
        <v>445</v>
      </c>
      <c r="G1574" s="1">
        <v>8</v>
      </c>
      <c r="H1574" s="1">
        <v>136</v>
      </c>
      <c r="I1574" s="1">
        <v>25.4</v>
      </c>
      <c r="J1574" s="1">
        <v>31.3</v>
      </c>
      <c r="K1574" s="3">
        <v>894</v>
      </c>
      <c r="L1574" s="1">
        <v>1.1000000000000001</v>
      </c>
      <c r="M1574" s="1">
        <v>44.69</v>
      </c>
      <c r="N1574" s="1">
        <v>511</v>
      </c>
      <c r="O1574" s="1">
        <v>230.363</v>
      </c>
      <c r="P1574" s="1">
        <v>25.344000000000001</v>
      </c>
      <c r="Q1574" s="1">
        <v>35.939</v>
      </c>
      <c r="R1574" s="1">
        <v>11.486000000000001</v>
      </c>
      <c r="X1574" s="1">
        <v>2.75</v>
      </c>
      <c r="Y1574" s="1">
        <v>0.121</v>
      </c>
      <c r="Z1574" s="1">
        <v>2.871</v>
      </c>
      <c r="AB1574" s="1">
        <v>0.35</v>
      </c>
      <c r="AG1574" s="1">
        <v>11.02</v>
      </c>
      <c r="AJ1574" s="1" t="s">
        <v>406</v>
      </c>
      <c r="AK1574" s="19">
        <v>45</v>
      </c>
      <c r="AL1574" s="19">
        <v>135</v>
      </c>
      <c r="AN1574" s="3">
        <v>1973</v>
      </c>
      <c r="AQ1574">
        <v>80443</v>
      </c>
      <c r="AR1574" s="1" t="s">
        <v>4631</v>
      </c>
    </row>
    <row r="1575" spans="1:44" x14ac:dyDescent="0.25">
      <c r="A1575" s="1">
        <v>2624</v>
      </c>
      <c r="B1575" s="1" t="s">
        <v>179</v>
      </c>
      <c r="C1575" s="1">
        <v>102</v>
      </c>
      <c r="D1575" s="1" t="s">
        <v>6429</v>
      </c>
      <c r="G1575" s="1">
        <v>8</v>
      </c>
      <c r="H1575" s="1">
        <v>143</v>
      </c>
      <c r="I1575" s="1">
        <v>33.4</v>
      </c>
      <c r="J1575" s="1">
        <v>30.6</v>
      </c>
      <c r="K1575" s="3">
        <v>684</v>
      </c>
      <c r="L1575" s="1">
        <v>1.3</v>
      </c>
      <c r="M1575" s="1">
        <v>46.17</v>
      </c>
      <c r="N1575" s="1">
        <v>496.1</v>
      </c>
      <c r="AJ1575" s="1" t="s">
        <v>406</v>
      </c>
      <c r="AK1575" s="19">
        <v>45</v>
      </c>
      <c r="AL1575" s="19">
        <v>135</v>
      </c>
      <c r="AN1575" s="3">
        <v>1973</v>
      </c>
      <c r="AQ1575">
        <v>80443</v>
      </c>
      <c r="AR1575" s="1" t="s">
        <v>4631</v>
      </c>
    </row>
    <row r="1576" spans="1:44" x14ac:dyDescent="0.25">
      <c r="A1576" s="1">
        <v>2625</v>
      </c>
      <c r="B1576" s="1" t="s">
        <v>179</v>
      </c>
      <c r="C1576" s="1">
        <v>102</v>
      </c>
      <c r="D1576" s="1" t="s">
        <v>5891</v>
      </c>
      <c r="F1576" s="1" t="s">
        <v>445</v>
      </c>
      <c r="G1576" s="1">
        <v>9</v>
      </c>
      <c r="H1576" s="1">
        <v>153</v>
      </c>
      <c r="I1576" s="1">
        <v>24.3</v>
      </c>
      <c r="J1576" s="1">
        <v>29.4</v>
      </c>
      <c r="K1576" s="3">
        <v>1894</v>
      </c>
      <c r="L1576" s="1">
        <v>0.9</v>
      </c>
      <c r="M1576" s="1">
        <v>36.24</v>
      </c>
      <c r="N1576" s="1">
        <v>379.7</v>
      </c>
      <c r="O1576" s="1">
        <v>140.78</v>
      </c>
      <c r="P1576" s="1">
        <v>19.542000000000002</v>
      </c>
      <c r="Q1576" s="1">
        <v>25.291</v>
      </c>
      <c r="R1576" s="1">
        <v>6.2859999999999996</v>
      </c>
      <c r="X1576" s="1">
        <v>2.7029999999999998</v>
      </c>
      <c r="Y1576" s="1">
        <v>7.6999999999999999E-2</v>
      </c>
      <c r="Z1576" s="1">
        <v>2.78</v>
      </c>
      <c r="AB1576" s="1">
        <v>0.31900000000000001</v>
      </c>
      <c r="AG1576" s="1">
        <v>7.1319999999999997</v>
      </c>
      <c r="AJ1576" s="1" t="s">
        <v>406</v>
      </c>
      <c r="AK1576" s="19">
        <v>45</v>
      </c>
      <c r="AL1576" s="19">
        <v>135</v>
      </c>
      <c r="AN1576" s="3">
        <v>1973</v>
      </c>
      <c r="AQ1576">
        <v>80443</v>
      </c>
      <c r="AR1576" s="1" t="s">
        <v>4631</v>
      </c>
    </row>
    <row r="1577" spans="1:44" x14ac:dyDescent="0.25">
      <c r="A1577" s="1">
        <v>2626</v>
      </c>
      <c r="B1577" s="1" t="s">
        <v>5234</v>
      </c>
      <c r="C1577" s="1">
        <v>104</v>
      </c>
      <c r="D1577" s="1" t="s">
        <v>6552</v>
      </c>
      <c r="F1577" s="1" t="s">
        <v>445</v>
      </c>
      <c r="G1577" s="1">
        <v>6</v>
      </c>
      <c r="H1577" s="1">
        <v>34</v>
      </c>
      <c r="I1577" s="1">
        <v>14.6</v>
      </c>
      <c r="J1577" s="1">
        <v>11.8</v>
      </c>
      <c r="K1577" s="3">
        <v>9394</v>
      </c>
      <c r="L1577" s="2">
        <v>1</v>
      </c>
      <c r="M1577" s="1">
        <v>29.1</v>
      </c>
      <c r="N1577" s="1">
        <v>185.4</v>
      </c>
      <c r="O1577" s="1">
        <v>70.010000000000005</v>
      </c>
      <c r="P1577" s="1">
        <v>10.954000000000001</v>
      </c>
      <c r="Q1577" s="1">
        <v>11.984</v>
      </c>
      <c r="R1577" s="1">
        <v>5.9039999999999999</v>
      </c>
      <c r="Y1577" s="1">
        <v>4.4999999999999998E-2</v>
      </c>
      <c r="AB1577" s="1">
        <v>9.5000000000000001E-2</v>
      </c>
      <c r="AG1577" s="1">
        <v>2.4060000000000001</v>
      </c>
      <c r="AJ1577" s="1" t="s">
        <v>406</v>
      </c>
      <c r="AK1577" s="19">
        <v>45</v>
      </c>
      <c r="AL1577" s="19">
        <v>135</v>
      </c>
      <c r="AN1577" s="3">
        <v>1973</v>
      </c>
      <c r="AQ1577">
        <v>80443</v>
      </c>
      <c r="AR1577" s="1" t="s">
        <v>3331</v>
      </c>
    </row>
    <row r="1578" spans="1:44" x14ac:dyDescent="0.25">
      <c r="A1578" s="1">
        <v>2627</v>
      </c>
      <c r="B1578" s="1" t="s">
        <v>5234</v>
      </c>
      <c r="C1578" s="1">
        <v>104</v>
      </c>
      <c r="D1578" s="1" t="s">
        <v>6553</v>
      </c>
      <c r="F1578" s="1" t="s">
        <v>445</v>
      </c>
      <c r="G1578" s="1">
        <v>6</v>
      </c>
      <c r="H1578" s="1">
        <v>34</v>
      </c>
      <c r="I1578" s="1">
        <v>13.3</v>
      </c>
      <c r="J1578" s="1">
        <v>10.8</v>
      </c>
      <c r="K1578" s="3">
        <v>12629</v>
      </c>
      <c r="L1578" s="2">
        <v>1</v>
      </c>
      <c r="M1578" s="1">
        <v>29.26</v>
      </c>
      <c r="N1578" s="1">
        <v>264</v>
      </c>
      <c r="O1578" s="1">
        <v>71.852000000000004</v>
      </c>
      <c r="P1578" s="1">
        <v>10.321</v>
      </c>
      <c r="Q1578" s="1">
        <v>13.667</v>
      </c>
      <c r="R1578" s="1">
        <v>6.5970000000000004</v>
      </c>
      <c r="X1578" s="1">
        <v>3.94</v>
      </c>
      <c r="AG1578" s="1">
        <v>2.3140000000000001</v>
      </c>
      <c r="AJ1578" s="1" t="s">
        <v>406</v>
      </c>
      <c r="AK1578" s="19">
        <v>45</v>
      </c>
      <c r="AL1578" s="19">
        <v>135</v>
      </c>
      <c r="AN1578" s="3">
        <v>1973</v>
      </c>
      <c r="AQ1578">
        <v>80443</v>
      </c>
      <c r="AR1578" s="1" t="s">
        <v>3331</v>
      </c>
    </row>
    <row r="1579" spans="1:44" x14ac:dyDescent="0.25">
      <c r="A1579" s="1">
        <v>2628</v>
      </c>
      <c r="B1579" s="1" t="s">
        <v>5234</v>
      </c>
      <c r="C1579" s="1">
        <v>104</v>
      </c>
      <c r="D1579" s="1" t="s">
        <v>6358</v>
      </c>
      <c r="G1579" s="1">
        <v>6</v>
      </c>
      <c r="H1579" s="1">
        <v>34</v>
      </c>
      <c r="I1579" s="1">
        <v>13.2</v>
      </c>
      <c r="J1579" s="1">
        <v>11.3</v>
      </c>
      <c r="K1579" s="3">
        <v>5252</v>
      </c>
      <c r="L1579" s="2">
        <v>1</v>
      </c>
      <c r="M1579" s="1">
        <v>29.44</v>
      </c>
      <c r="N1579" s="1">
        <v>207.5</v>
      </c>
      <c r="O1579" s="1">
        <v>106.42700000000001</v>
      </c>
      <c r="P1579" s="1">
        <v>17.393000000000001</v>
      </c>
      <c r="Q1579" s="1">
        <v>13.468</v>
      </c>
      <c r="R1579" s="1">
        <v>4.5650000000000004</v>
      </c>
      <c r="X1579" s="1">
        <v>1.6839999999999999</v>
      </c>
      <c r="Y1579" s="1">
        <v>7.0000000000000001E-3</v>
      </c>
      <c r="Z1579" s="1">
        <v>1.6910000000000001</v>
      </c>
      <c r="AB1579" s="1">
        <v>0.247</v>
      </c>
      <c r="AG1579" s="1">
        <v>3.4729999999999999</v>
      </c>
      <c r="AJ1579" s="1" t="s">
        <v>406</v>
      </c>
      <c r="AK1579" s="19">
        <v>45</v>
      </c>
      <c r="AL1579" s="19">
        <v>135</v>
      </c>
      <c r="AN1579" s="3">
        <v>1973</v>
      </c>
      <c r="AQ1579">
        <v>80443</v>
      </c>
      <c r="AR1579" s="1" t="s">
        <v>4631</v>
      </c>
    </row>
    <row r="1580" spans="1:44" x14ac:dyDescent="0.25">
      <c r="A1580" s="1">
        <v>2629</v>
      </c>
      <c r="B1580" s="1" t="s">
        <v>3916</v>
      </c>
      <c r="C1580" s="1">
        <v>124</v>
      </c>
      <c r="D1580" s="1" t="s">
        <v>6412</v>
      </c>
      <c r="G1580" s="1">
        <v>6</v>
      </c>
      <c r="H1580" s="1">
        <v>60</v>
      </c>
      <c r="I1580" s="1">
        <v>21.5</v>
      </c>
      <c r="J1580" s="1">
        <v>22.6</v>
      </c>
      <c r="K1580" s="3">
        <v>5130</v>
      </c>
      <c r="L1580" s="2">
        <f>N1580/((17848.7)*(1-EXP(-(0.003475)*I1580))^(1.61462))</f>
        <v>1.254138547652792</v>
      </c>
      <c r="M1580" s="1">
        <v>44.57</v>
      </c>
      <c r="N1580" s="1">
        <v>319.8</v>
      </c>
      <c r="AJ1580" s="1" t="s">
        <v>406</v>
      </c>
      <c r="AK1580" s="19">
        <v>45</v>
      </c>
      <c r="AL1580" s="19">
        <v>135</v>
      </c>
      <c r="AN1580" s="3">
        <v>1973</v>
      </c>
      <c r="AQ1580">
        <v>80443</v>
      </c>
      <c r="AR1580" s="1" t="s">
        <v>4631</v>
      </c>
    </row>
    <row r="1581" spans="1:44" x14ac:dyDescent="0.25">
      <c r="A1581" s="1">
        <v>2630</v>
      </c>
      <c r="B1581" s="1" t="s">
        <v>181</v>
      </c>
      <c r="C1581" s="1">
        <v>103</v>
      </c>
      <c r="D1581" s="1" t="s">
        <v>5820</v>
      </c>
      <c r="F1581" s="1" t="s">
        <v>445</v>
      </c>
      <c r="G1581" s="1">
        <v>5</v>
      </c>
      <c r="H1581" s="1">
        <v>41</v>
      </c>
      <c r="I1581" s="1">
        <v>18.600000000000001</v>
      </c>
      <c r="J1581" s="1">
        <v>20.5</v>
      </c>
      <c r="K1581" s="3">
        <v>19109</v>
      </c>
      <c r="L1581" s="2">
        <v>0.8</v>
      </c>
      <c r="M1581" s="1">
        <v>32.68</v>
      </c>
      <c r="N1581" s="1">
        <v>275.60000000000002</v>
      </c>
      <c r="O1581" s="1">
        <v>117.718</v>
      </c>
      <c r="P1581" s="1">
        <v>13.275</v>
      </c>
      <c r="Q1581" s="1">
        <v>18.846</v>
      </c>
      <c r="R1581" s="1">
        <v>9.6750000000000007</v>
      </c>
      <c r="X1581" s="1">
        <v>1.0820000000000001</v>
      </c>
      <c r="Y1581" s="1">
        <v>2.5999999999999999E-2</v>
      </c>
      <c r="Z1581" s="1">
        <v>1.1080000000000001</v>
      </c>
      <c r="AB1581" s="1">
        <v>0.22800000000000001</v>
      </c>
      <c r="AG1581" s="1">
        <v>3.5339999999999998</v>
      </c>
      <c r="AJ1581" s="1" t="s">
        <v>406</v>
      </c>
      <c r="AK1581" s="19">
        <v>45</v>
      </c>
      <c r="AL1581" s="19">
        <v>135</v>
      </c>
      <c r="AN1581" s="3">
        <v>1973</v>
      </c>
      <c r="AQ1581">
        <v>80443</v>
      </c>
      <c r="AR1581" s="1" t="s">
        <v>4631</v>
      </c>
    </row>
    <row r="1582" spans="1:44" x14ac:dyDescent="0.25">
      <c r="A1582" s="1">
        <v>2631</v>
      </c>
      <c r="B1582" s="1" t="s">
        <v>5288</v>
      </c>
      <c r="C1582" s="1">
        <v>105</v>
      </c>
      <c r="D1582" s="1" t="s">
        <v>6016</v>
      </c>
      <c r="F1582" s="1" t="s">
        <v>445</v>
      </c>
      <c r="G1582" s="1">
        <v>6</v>
      </c>
      <c r="H1582" s="1">
        <v>104</v>
      </c>
      <c r="I1582" s="1">
        <v>22.3</v>
      </c>
      <c r="J1582" s="1">
        <v>37.700000000000003</v>
      </c>
      <c r="K1582" s="3">
        <v>2260</v>
      </c>
      <c r="L1582" s="2">
        <v>0.8</v>
      </c>
      <c r="M1582" s="1">
        <v>42.48</v>
      </c>
      <c r="N1582" s="1">
        <v>365.5</v>
      </c>
      <c r="O1582" s="1">
        <v>161.089</v>
      </c>
      <c r="P1582" s="1">
        <v>18.952000000000002</v>
      </c>
      <c r="Q1582" s="1">
        <v>26.706</v>
      </c>
      <c r="R1582" s="1">
        <v>13.148</v>
      </c>
      <c r="X1582" s="1">
        <v>2.4710000000000001</v>
      </c>
      <c r="Y1582" s="1">
        <v>1.7000000000000001E-2</v>
      </c>
      <c r="Z1582" s="1">
        <v>2.488</v>
      </c>
      <c r="AB1582" s="1">
        <v>0.29599999999999999</v>
      </c>
      <c r="AG1582" s="1">
        <v>7.1619999999999999</v>
      </c>
      <c r="AJ1582" s="1" t="s">
        <v>406</v>
      </c>
      <c r="AK1582" s="19">
        <v>45</v>
      </c>
      <c r="AL1582" s="19">
        <v>135</v>
      </c>
      <c r="AN1582" s="3">
        <v>1973</v>
      </c>
      <c r="AQ1582">
        <v>80443</v>
      </c>
      <c r="AR1582" s="1" t="s">
        <v>4631</v>
      </c>
    </row>
    <row r="1583" spans="1:44" x14ac:dyDescent="0.25">
      <c r="A1583" s="1">
        <v>2632</v>
      </c>
      <c r="B1583" s="1" t="s">
        <v>184</v>
      </c>
      <c r="C1583" s="1">
        <v>102</v>
      </c>
      <c r="D1583" s="1" t="s">
        <v>5907</v>
      </c>
      <c r="G1583" s="1">
        <v>8</v>
      </c>
      <c r="H1583" s="1">
        <v>122</v>
      </c>
      <c r="I1583" s="1">
        <v>23.3</v>
      </c>
      <c r="J1583" s="1">
        <v>30.6</v>
      </c>
      <c r="K1583" s="3">
        <v>1381</v>
      </c>
      <c r="L1583" s="1">
        <v>1.2</v>
      </c>
      <c r="M1583" s="1">
        <v>53.47</v>
      </c>
      <c r="N1583" s="1">
        <v>574.9</v>
      </c>
      <c r="O1583" s="1">
        <v>249.60599999999999</v>
      </c>
      <c r="P1583" s="1">
        <v>25.15</v>
      </c>
      <c r="Q1583" s="1">
        <v>37.088999999999999</v>
      </c>
      <c r="R1583" s="1">
        <v>12.804</v>
      </c>
      <c r="X1583" s="1">
        <v>1.5149999999999999</v>
      </c>
      <c r="Y1583" s="1">
        <v>2E-3</v>
      </c>
      <c r="Z1583" s="1">
        <v>1.5169999999999999</v>
      </c>
      <c r="AB1583" s="1">
        <v>0.879</v>
      </c>
      <c r="AG1583" s="1">
        <v>8.4469999999999992</v>
      </c>
      <c r="AJ1583" s="1" t="s">
        <v>406</v>
      </c>
      <c r="AK1583" s="19">
        <v>45</v>
      </c>
      <c r="AL1583" s="19">
        <v>135</v>
      </c>
      <c r="AN1583" s="3">
        <v>1973</v>
      </c>
      <c r="AQ1583">
        <v>80443</v>
      </c>
      <c r="AR1583" s="1" t="s">
        <v>4633</v>
      </c>
    </row>
    <row r="1584" spans="1:44" x14ac:dyDescent="0.25">
      <c r="A1584" s="1">
        <v>2633</v>
      </c>
      <c r="B1584" s="1" t="s">
        <v>3916</v>
      </c>
      <c r="C1584" s="1">
        <v>124</v>
      </c>
      <c r="D1584" s="1" t="s">
        <v>5944</v>
      </c>
      <c r="G1584" s="1">
        <v>6</v>
      </c>
      <c r="H1584" s="1">
        <v>60</v>
      </c>
      <c r="I1584" s="1">
        <v>20</v>
      </c>
      <c r="J1584" s="1">
        <v>38.700000000000003</v>
      </c>
      <c r="K1584" s="3">
        <v>8259</v>
      </c>
      <c r="L1584" s="2">
        <f>N1584/((17848.7)*(1-EXP(-(0.003475)*I1584))^(1.61462))</f>
        <v>1.4023133204308058</v>
      </c>
      <c r="M1584" s="1">
        <v>39.79</v>
      </c>
      <c r="N1584" s="1">
        <v>319.5</v>
      </c>
      <c r="O1584" s="1">
        <v>155.28100000000001</v>
      </c>
      <c r="P1584" s="1">
        <v>18.834</v>
      </c>
      <c r="R1584" s="1">
        <v>10.090999999999999</v>
      </c>
      <c r="X1584" s="1">
        <v>9.7929999999999993</v>
      </c>
      <c r="AB1584" s="1">
        <v>4.7E-2</v>
      </c>
      <c r="AG1584" s="1">
        <v>5.1749999999999998</v>
      </c>
      <c r="AJ1584" s="1" t="s">
        <v>406</v>
      </c>
      <c r="AK1584" s="19">
        <v>45</v>
      </c>
      <c r="AL1584" s="19">
        <v>135</v>
      </c>
      <c r="AN1584" s="3">
        <v>1973</v>
      </c>
      <c r="AQ1584">
        <v>80443</v>
      </c>
      <c r="AR1584" s="1" t="s">
        <v>4631</v>
      </c>
    </row>
    <row r="1585" spans="1:44" x14ac:dyDescent="0.25">
      <c r="A1585" s="1">
        <v>2634</v>
      </c>
      <c r="B1585" s="1" t="s">
        <v>183</v>
      </c>
      <c r="C1585" s="1">
        <v>105</v>
      </c>
      <c r="D1585" s="1" t="s">
        <v>6018</v>
      </c>
      <c r="G1585" s="1">
        <v>10</v>
      </c>
      <c r="H1585" s="1">
        <v>204</v>
      </c>
      <c r="I1585" s="1">
        <v>19</v>
      </c>
      <c r="J1585" s="1">
        <v>30.7</v>
      </c>
      <c r="K1585" s="3">
        <v>4044</v>
      </c>
      <c r="L1585" s="2">
        <v>0.6</v>
      </c>
      <c r="M1585" s="1">
        <v>29.28</v>
      </c>
      <c r="N1585" s="1">
        <v>217.7</v>
      </c>
      <c r="O1585" s="1">
        <v>68.603999999999999</v>
      </c>
      <c r="P1585" s="1">
        <v>11.920999999999999</v>
      </c>
      <c r="Q1585" s="1">
        <v>16.353000000000002</v>
      </c>
      <c r="R1585" s="1">
        <v>5.5510000000000002</v>
      </c>
      <c r="X1585" s="1">
        <v>0.67900000000000005</v>
      </c>
      <c r="Y1585" s="1">
        <v>0.55700000000000005</v>
      </c>
      <c r="Z1585" s="1">
        <v>1.236</v>
      </c>
      <c r="AB1585" s="1">
        <v>1.2609999999999999</v>
      </c>
      <c r="AG1585" s="1">
        <v>5.8739999999999997</v>
      </c>
      <c r="AJ1585" s="1" t="s">
        <v>406</v>
      </c>
      <c r="AK1585" s="19">
        <v>45</v>
      </c>
      <c r="AL1585" s="19">
        <v>135</v>
      </c>
      <c r="AN1585" s="3">
        <v>1973</v>
      </c>
      <c r="AQ1585">
        <v>80443</v>
      </c>
      <c r="AR1585" s="1" t="s">
        <v>4631</v>
      </c>
    </row>
    <row r="1586" spans="1:44" x14ac:dyDescent="0.25">
      <c r="A1586" s="1">
        <v>2635</v>
      </c>
      <c r="B1586" s="1" t="s">
        <v>179</v>
      </c>
      <c r="C1586" s="1">
        <v>102</v>
      </c>
      <c r="D1586" s="1" t="s">
        <v>6253</v>
      </c>
      <c r="G1586" s="1">
        <v>9</v>
      </c>
      <c r="H1586" s="1">
        <v>100</v>
      </c>
      <c r="I1586" s="1">
        <v>16.8</v>
      </c>
      <c r="J1586" s="1">
        <v>24.7</v>
      </c>
      <c r="K1586" s="3">
        <v>3190</v>
      </c>
      <c r="L1586" s="1">
        <v>1.6</v>
      </c>
      <c r="M1586" s="1">
        <v>40</v>
      </c>
      <c r="N1586" s="1">
        <v>290.2</v>
      </c>
      <c r="O1586" s="1">
        <v>122.84399999999999</v>
      </c>
      <c r="P1586" s="1">
        <v>18.724</v>
      </c>
      <c r="Q1586" s="1">
        <v>18.274000000000001</v>
      </c>
      <c r="R1586" s="1">
        <v>10.06</v>
      </c>
      <c r="Y1586" s="1">
        <v>2E-3</v>
      </c>
      <c r="AB1586" s="1">
        <v>1.8839999999999999</v>
      </c>
      <c r="AG1586" s="1">
        <v>11.316000000000001</v>
      </c>
      <c r="AJ1586" s="1" t="s">
        <v>406</v>
      </c>
      <c r="AK1586" s="19">
        <v>45</v>
      </c>
      <c r="AL1586" s="19">
        <v>135</v>
      </c>
      <c r="AN1586" s="3">
        <v>1973</v>
      </c>
      <c r="AQ1586">
        <v>80443</v>
      </c>
      <c r="AR1586" s="1" t="s">
        <v>4631</v>
      </c>
    </row>
    <row r="1587" spans="1:44" x14ac:dyDescent="0.25">
      <c r="A1587" s="1">
        <v>2636</v>
      </c>
      <c r="B1587" s="1" t="s">
        <v>5292</v>
      </c>
      <c r="C1587" s="1">
        <v>124</v>
      </c>
      <c r="D1587" s="1" t="s">
        <v>6088</v>
      </c>
      <c r="F1587" s="1" t="s">
        <v>445</v>
      </c>
      <c r="G1587" s="1">
        <v>7</v>
      </c>
      <c r="H1587" s="1">
        <v>84</v>
      </c>
      <c r="I1587" s="1">
        <v>23.5</v>
      </c>
      <c r="J1587" s="1">
        <v>37.299999999999997</v>
      </c>
      <c r="K1587" s="3">
        <v>2450</v>
      </c>
      <c r="L1587" s="2">
        <f>N1587/((12787.1)*(1-EXP(-(0.003885)*I1587))^(1.55886))</f>
        <v>1.3712860513143812</v>
      </c>
      <c r="M1587" s="1">
        <v>43.19</v>
      </c>
      <c r="N1587" s="1">
        <v>391.5</v>
      </c>
      <c r="O1587" s="1">
        <v>158.37799999999999</v>
      </c>
      <c r="P1587" s="1">
        <v>22.170999999999999</v>
      </c>
      <c r="Q1587" s="1">
        <v>26.603000000000002</v>
      </c>
      <c r="R1587" s="1">
        <v>11.054</v>
      </c>
      <c r="X1587" s="1">
        <v>2.4700000000000002</v>
      </c>
      <c r="AG1587" s="1">
        <v>7.2149999999999999</v>
      </c>
      <c r="AJ1587" s="1" t="s">
        <v>406</v>
      </c>
      <c r="AK1587" s="19">
        <v>45</v>
      </c>
      <c r="AL1587" s="19">
        <v>135</v>
      </c>
      <c r="AN1587" s="3">
        <v>1973</v>
      </c>
      <c r="AQ1587">
        <v>80443</v>
      </c>
      <c r="AR1587" s="1" t="s">
        <v>4631</v>
      </c>
    </row>
    <row r="1588" spans="1:44" x14ac:dyDescent="0.25">
      <c r="A1588" s="1">
        <v>2637</v>
      </c>
      <c r="B1588" s="1" t="s">
        <v>3916</v>
      </c>
      <c r="C1588" s="1">
        <v>124</v>
      </c>
      <c r="D1588" s="1" t="s">
        <v>5601</v>
      </c>
      <c r="G1588" s="1">
        <v>7</v>
      </c>
      <c r="H1588" s="1">
        <v>98</v>
      </c>
      <c r="I1588" s="1">
        <v>25</v>
      </c>
      <c r="J1588" s="1">
        <v>60</v>
      </c>
      <c r="K1588" s="3">
        <v>1592</v>
      </c>
      <c r="L1588" s="2">
        <f>N1588/((12787.1)*(1-EXP(-(0.003885)*I1588))^(1.55886))</f>
        <v>1.0018993246956189</v>
      </c>
      <c r="M1588" s="1">
        <v>35.770000000000003</v>
      </c>
      <c r="N1588" s="1">
        <v>313.60000000000002</v>
      </c>
      <c r="O1588" s="1">
        <v>137.041</v>
      </c>
      <c r="P1588" s="1">
        <v>16.152999999999999</v>
      </c>
      <c r="Q1588" s="1">
        <v>18.594000000000001</v>
      </c>
      <c r="R1588" s="1">
        <v>9.1289999999999996</v>
      </c>
      <c r="X1588" s="1">
        <v>2.06</v>
      </c>
      <c r="AG1588" s="1">
        <v>5.7510000000000003</v>
      </c>
      <c r="AJ1588" s="1" t="s">
        <v>406</v>
      </c>
      <c r="AK1588" s="19">
        <v>50</v>
      </c>
      <c r="AL1588" s="19">
        <v>140</v>
      </c>
      <c r="AN1588" s="3">
        <v>1973</v>
      </c>
      <c r="AQ1588">
        <v>80606</v>
      </c>
      <c r="AR1588" s="1" t="s">
        <v>4643</v>
      </c>
    </row>
    <row r="1589" spans="1:44" x14ac:dyDescent="0.25">
      <c r="A1589" s="1">
        <v>2638</v>
      </c>
      <c r="B1589" s="1" t="s">
        <v>179</v>
      </c>
      <c r="C1589" s="1">
        <v>102</v>
      </c>
      <c r="D1589" s="1" t="s">
        <v>5771</v>
      </c>
      <c r="F1589" s="1" t="s">
        <v>445</v>
      </c>
      <c r="G1589" s="1">
        <v>8</v>
      </c>
      <c r="H1589" s="1">
        <v>78</v>
      </c>
      <c r="I1589" s="1">
        <v>19</v>
      </c>
      <c r="J1589" s="1">
        <v>31.4</v>
      </c>
      <c r="K1589" s="3">
        <v>2128</v>
      </c>
      <c r="L1589" s="1">
        <v>1.4</v>
      </c>
      <c r="M1589" s="1">
        <v>34.409999999999997</v>
      </c>
      <c r="N1589" s="1">
        <v>290</v>
      </c>
      <c r="O1589" s="1">
        <v>121.19799999999999</v>
      </c>
      <c r="P1589" s="1">
        <v>15.407</v>
      </c>
      <c r="Q1589" s="1">
        <v>19.681999999999999</v>
      </c>
      <c r="R1589" s="1">
        <v>11.507</v>
      </c>
      <c r="Y1589" s="1">
        <v>1.7999999999999999E-2</v>
      </c>
      <c r="AB1589" s="1">
        <v>0.23</v>
      </c>
      <c r="AG1589" s="1">
        <v>7.274</v>
      </c>
      <c r="AJ1589" s="1" t="s">
        <v>406</v>
      </c>
      <c r="AK1589" s="19">
        <v>50</v>
      </c>
      <c r="AL1589" s="19">
        <v>140</v>
      </c>
      <c r="AN1589" s="3">
        <v>1973</v>
      </c>
      <c r="AQ1589">
        <v>80606</v>
      </c>
      <c r="AR1589" s="1" t="s">
        <v>4643</v>
      </c>
    </row>
    <row r="1590" spans="1:44" x14ac:dyDescent="0.25">
      <c r="A1590" s="1">
        <v>2639</v>
      </c>
      <c r="B1590" s="1" t="s">
        <v>3916</v>
      </c>
      <c r="C1590" s="1">
        <v>124</v>
      </c>
      <c r="D1590" s="1" t="s">
        <v>6072</v>
      </c>
      <c r="G1590" s="1">
        <v>7</v>
      </c>
      <c r="H1590" s="1">
        <v>109</v>
      </c>
      <c r="I1590" s="1">
        <v>24.4</v>
      </c>
      <c r="J1590" s="1">
        <v>46.3</v>
      </c>
      <c r="K1590" s="3">
        <v>1708</v>
      </c>
      <c r="L1590" s="2">
        <f>N1590/((12787.1)*(1-EXP(-(0.003885)*I1590))^(1.55886))</f>
        <v>1.0522890978078669</v>
      </c>
      <c r="M1590" s="1">
        <v>36.31</v>
      </c>
      <c r="N1590" s="1">
        <v>317.7</v>
      </c>
      <c r="O1590" s="1">
        <v>125.12</v>
      </c>
      <c r="P1590" s="1">
        <v>18.446000000000002</v>
      </c>
      <c r="Q1590" s="1">
        <v>22.451000000000001</v>
      </c>
      <c r="R1590" s="1">
        <v>11.135</v>
      </c>
      <c r="X1590" s="1">
        <v>3.9990000000000001</v>
      </c>
      <c r="Y1590" s="1">
        <v>0.1</v>
      </c>
      <c r="Z1590" s="1">
        <v>4.0990000000000002</v>
      </c>
      <c r="AG1590" s="1">
        <v>6.1</v>
      </c>
      <c r="AJ1590" s="1" t="s">
        <v>406</v>
      </c>
      <c r="AK1590" s="19">
        <v>50</v>
      </c>
      <c r="AL1590" s="19">
        <v>140</v>
      </c>
      <c r="AN1590" s="3">
        <v>1973</v>
      </c>
      <c r="AQ1590">
        <v>80606</v>
      </c>
      <c r="AR1590" s="1" t="s">
        <v>4643</v>
      </c>
    </row>
    <row r="1591" spans="1:44" x14ac:dyDescent="0.25">
      <c r="A1591" s="1">
        <v>2640</v>
      </c>
      <c r="B1591" s="1" t="s">
        <v>179</v>
      </c>
      <c r="C1591" s="1">
        <v>102</v>
      </c>
      <c r="D1591" s="1" t="s">
        <v>6042</v>
      </c>
      <c r="G1591" s="1">
        <v>6</v>
      </c>
      <c r="H1591" s="1">
        <v>82</v>
      </c>
      <c r="I1591" s="1">
        <v>25.3</v>
      </c>
      <c r="J1591" s="1">
        <v>40.9</v>
      </c>
      <c r="K1591" s="3">
        <v>956</v>
      </c>
      <c r="L1591" s="1">
        <v>1.4</v>
      </c>
      <c r="M1591" s="1">
        <v>43.02</v>
      </c>
      <c r="N1591" s="1">
        <v>445.1</v>
      </c>
      <c r="O1591" s="1">
        <v>201.31800000000001</v>
      </c>
      <c r="P1591" s="1">
        <v>25.498999999999999</v>
      </c>
      <c r="Q1591" s="1">
        <v>39.923999999999999</v>
      </c>
      <c r="R1591" s="1">
        <v>13.875999999999999</v>
      </c>
      <c r="AG1591" s="1">
        <v>7.11</v>
      </c>
      <c r="AJ1591" s="1" t="s">
        <v>406</v>
      </c>
      <c r="AK1591" s="19">
        <v>50</v>
      </c>
      <c r="AL1591" s="19">
        <v>140</v>
      </c>
      <c r="AN1591" s="3">
        <v>1973</v>
      </c>
      <c r="AQ1591">
        <v>80606</v>
      </c>
      <c r="AR1591" s="1" t="s">
        <v>4643</v>
      </c>
    </row>
    <row r="1592" spans="1:44" x14ac:dyDescent="0.25">
      <c r="A1592" s="1">
        <v>2641</v>
      </c>
      <c r="B1592" s="1" t="s">
        <v>179</v>
      </c>
      <c r="C1592" s="1">
        <v>102</v>
      </c>
      <c r="D1592" s="1" t="s">
        <v>6410</v>
      </c>
      <c r="F1592" s="1" t="s">
        <v>445</v>
      </c>
      <c r="G1592" s="1">
        <v>7</v>
      </c>
      <c r="H1592" s="1">
        <v>93</v>
      </c>
      <c r="I1592" s="1">
        <v>25</v>
      </c>
      <c r="J1592" s="1">
        <v>28.5</v>
      </c>
      <c r="K1592" s="3">
        <v>920</v>
      </c>
      <c r="L1592" s="1">
        <v>0.95</v>
      </c>
      <c r="M1592" s="1">
        <v>39.17</v>
      </c>
      <c r="N1592" s="1">
        <v>443.4</v>
      </c>
      <c r="O1592" s="1">
        <v>188.15899999999999</v>
      </c>
      <c r="P1592" s="1">
        <v>17.719000000000001</v>
      </c>
      <c r="Q1592" s="1">
        <v>20.919</v>
      </c>
      <c r="R1592" s="1">
        <v>10.428000000000001</v>
      </c>
      <c r="X1592" s="1">
        <v>0.32</v>
      </c>
      <c r="Y1592" s="1">
        <v>6.6000000000000003E-2</v>
      </c>
      <c r="Z1592" s="1">
        <v>0.38600000000000001</v>
      </c>
      <c r="AB1592" s="1">
        <v>0.86699999999999999</v>
      </c>
      <c r="AG1592" s="1">
        <v>8.01</v>
      </c>
      <c r="AJ1592" s="1" t="s">
        <v>406</v>
      </c>
      <c r="AK1592" s="19">
        <v>50</v>
      </c>
      <c r="AL1592" s="19">
        <v>140</v>
      </c>
      <c r="AN1592" s="3">
        <v>1973</v>
      </c>
      <c r="AQ1592">
        <v>80606</v>
      </c>
      <c r="AR1592" s="1" t="s">
        <v>4643</v>
      </c>
    </row>
    <row r="1593" spans="1:44" x14ac:dyDescent="0.25">
      <c r="A1593" s="1">
        <v>2642</v>
      </c>
      <c r="B1593" s="1" t="s">
        <v>183</v>
      </c>
      <c r="C1593" s="1">
        <v>105</v>
      </c>
      <c r="D1593" s="1" t="s">
        <v>5760</v>
      </c>
      <c r="G1593" s="1">
        <v>6</v>
      </c>
      <c r="H1593" s="1">
        <v>51</v>
      </c>
      <c r="I1593" s="1">
        <v>20</v>
      </c>
      <c r="J1593" s="1">
        <v>27.5</v>
      </c>
      <c r="K1593" s="3">
        <v>2050</v>
      </c>
      <c r="L1593" s="2">
        <v>0.3</v>
      </c>
      <c r="M1593" s="1">
        <v>15.87</v>
      </c>
      <c r="N1593" s="1">
        <v>115.1</v>
      </c>
      <c r="O1593" s="1">
        <v>39.948</v>
      </c>
      <c r="P1593" s="1">
        <v>4.9909999999999997</v>
      </c>
      <c r="Q1593" s="1">
        <v>13.566000000000001</v>
      </c>
      <c r="R1593" s="1">
        <v>8.3130000000000006</v>
      </c>
      <c r="X1593" s="1">
        <v>0.93200000000000005</v>
      </c>
      <c r="Y1593" s="1">
        <v>0.46</v>
      </c>
      <c r="Z1593" s="1">
        <v>1.3919999999999999</v>
      </c>
      <c r="AB1593" s="1">
        <v>0.51800000000000002</v>
      </c>
      <c r="AG1593" s="1">
        <v>1.6279999999999999</v>
      </c>
      <c r="AJ1593" s="1" t="s">
        <v>406</v>
      </c>
      <c r="AK1593" s="19">
        <v>50</v>
      </c>
      <c r="AL1593" s="19">
        <v>140</v>
      </c>
      <c r="AN1593" s="3">
        <v>1973</v>
      </c>
      <c r="AQ1593">
        <v>80606</v>
      </c>
      <c r="AR1593" s="1" t="s">
        <v>4643</v>
      </c>
    </row>
    <row r="1594" spans="1:44" x14ac:dyDescent="0.25">
      <c r="A1594" s="1">
        <v>2643</v>
      </c>
      <c r="B1594" s="1" t="s">
        <v>179</v>
      </c>
      <c r="C1594" s="1">
        <v>102</v>
      </c>
      <c r="D1594" s="1" t="s">
        <v>6402</v>
      </c>
      <c r="F1594" s="1" t="s">
        <v>445</v>
      </c>
      <c r="G1594" s="1">
        <v>7</v>
      </c>
      <c r="H1594" s="1">
        <v>108</v>
      </c>
      <c r="I1594" s="1">
        <v>24</v>
      </c>
      <c r="J1594" s="1">
        <v>38.1</v>
      </c>
      <c r="K1594" s="3">
        <v>2156</v>
      </c>
      <c r="L1594" s="1">
        <v>1.41</v>
      </c>
      <c r="M1594" s="1">
        <v>39</v>
      </c>
      <c r="N1594" s="1">
        <v>355.4</v>
      </c>
      <c r="O1594" s="1">
        <v>142.363</v>
      </c>
      <c r="P1594" s="1">
        <v>17.608000000000001</v>
      </c>
      <c r="Q1594" s="1">
        <v>8.5210000000000008</v>
      </c>
      <c r="R1594" s="1">
        <v>11.529</v>
      </c>
      <c r="X1594" s="1">
        <v>1.024</v>
      </c>
      <c r="Y1594" s="1">
        <v>2.8000000000000001E-2</v>
      </c>
      <c r="Z1594" s="1">
        <v>1.052</v>
      </c>
      <c r="AB1594" s="1">
        <v>1.581</v>
      </c>
      <c r="AG1594" s="1">
        <v>8.2420000000000009</v>
      </c>
      <c r="AJ1594" s="1" t="s">
        <v>406</v>
      </c>
      <c r="AK1594" s="19">
        <v>50</v>
      </c>
      <c r="AL1594" s="19">
        <v>140</v>
      </c>
      <c r="AN1594" s="3">
        <v>1973</v>
      </c>
      <c r="AQ1594">
        <v>80606</v>
      </c>
      <c r="AR1594" s="1" t="s">
        <v>4643</v>
      </c>
    </row>
    <row r="1595" spans="1:44" x14ac:dyDescent="0.25">
      <c r="A1595" s="1">
        <v>2644</v>
      </c>
      <c r="B1595" s="1" t="s">
        <v>179</v>
      </c>
      <c r="C1595" s="1">
        <v>102</v>
      </c>
      <c r="D1595" s="1" t="s">
        <v>6321</v>
      </c>
      <c r="G1595" s="1">
        <v>9</v>
      </c>
      <c r="H1595" s="1">
        <v>153</v>
      </c>
      <c r="I1595" s="1">
        <v>22.8</v>
      </c>
      <c r="J1595" s="1">
        <v>28.9</v>
      </c>
      <c r="K1595" s="3">
        <v>1294</v>
      </c>
      <c r="L1595" s="1">
        <v>1</v>
      </c>
      <c r="M1595" s="1">
        <v>38.4</v>
      </c>
      <c r="N1595" s="1">
        <v>415.8</v>
      </c>
      <c r="O1595" s="1">
        <v>161.494</v>
      </c>
      <c r="P1595" s="1">
        <v>18.670000000000002</v>
      </c>
      <c r="Q1595" s="1">
        <v>30.666</v>
      </c>
      <c r="R1595" s="1">
        <v>12.83</v>
      </c>
      <c r="X1595" s="1">
        <v>1.147</v>
      </c>
      <c r="Y1595" s="1">
        <v>2.1000000000000001E-2</v>
      </c>
      <c r="Z1595" s="1">
        <v>1.1679999999999999</v>
      </c>
      <c r="AB1595" s="1">
        <v>1.01</v>
      </c>
      <c r="AG1595" s="1">
        <v>11.260999999999999</v>
      </c>
      <c r="AJ1595" s="1" t="s">
        <v>406</v>
      </c>
      <c r="AK1595" s="19">
        <v>50</v>
      </c>
      <c r="AL1595" s="19">
        <v>140</v>
      </c>
      <c r="AN1595" s="3">
        <v>1973</v>
      </c>
      <c r="AQ1595">
        <v>80606</v>
      </c>
      <c r="AR1595" s="1" t="s">
        <v>4643</v>
      </c>
    </row>
    <row r="1596" spans="1:44" x14ac:dyDescent="0.25">
      <c r="A1596" s="1">
        <v>2645</v>
      </c>
      <c r="B1596" s="1" t="s">
        <v>5234</v>
      </c>
      <c r="C1596" s="1">
        <v>104</v>
      </c>
      <c r="D1596" s="1" t="s">
        <v>6362</v>
      </c>
      <c r="F1596" s="1" t="s">
        <v>445</v>
      </c>
      <c r="G1596" s="1">
        <v>5</v>
      </c>
      <c r="H1596" s="1">
        <v>80</v>
      </c>
      <c r="I1596" s="1">
        <v>29.8</v>
      </c>
      <c r="J1596" s="1">
        <v>28.7</v>
      </c>
      <c r="K1596" s="3">
        <v>1866</v>
      </c>
      <c r="L1596" s="2">
        <v>0.8</v>
      </c>
      <c r="M1596" s="1">
        <v>41.52</v>
      </c>
      <c r="N1596" s="1">
        <v>483.1</v>
      </c>
      <c r="O1596" s="1">
        <v>242.87200000000001</v>
      </c>
      <c r="P1596" s="1">
        <v>23.155999999999999</v>
      </c>
      <c r="Q1596" s="1">
        <v>24.704999999999998</v>
      </c>
      <c r="R1596" s="1">
        <v>5.9589999999999996</v>
      </c>
      <c r="X1596" s="1">
        <v>0.36499999999999999</v>
      </c>
      <c r="Y1596" s="1">
        <v>4.8000000000000001E-2</v>
      </c>
      <c r="Z1596" s="1">
        <v>0.41299999999999998</v>
      </c>
      <c r="AB1596" s="1">
        <v>0.42699999999999999</v>
      </c>
      <c r="AG1596" s="1">
        <v>3.2770000000000001</v>
      </c>
      <c r="AJ1596" s="1" t="s">
        <v>406</v>
      </c>
      <c r="AK1596" s="19">
        <v>50</v>
      </c>
      <c r="AL1596" s="19">
        <v>140</v>
      </c>
      <c r="AN1596" s="3">
        <v>1973</v>
      </c>
      <c r="AQ1596">
        <v>80606</v>
      </c>
      <c r="AR1596" s="1" t="s">
        <v>3328</v>
      </c>
    </row>
    <row r="1597" spans="1:44" x14ac:dyDescent="0.25">
      <c r="A1597" s="1">
        <v>2646</v>
      </c>
      <c r="B1597" s="1" t="s">
        <v>179</v>
      </c>
      <c r="C1597" s="1">
        <v>102</v>
      </c>
      <c r="D1597" s="1" t="s">
        <v>6044</v>
      </c>
      <c r="G1597" s="1">
        <v>9</v>
      </c>
      <c r="H1597" s="1">
        <v>192</v>
      </c>
      <c r="I1597" s="1">
        <v>21.3</v>
      </c>
      <c r="J1597" s="1">
        <v>25.1</v>
      </c>
      <c r="K1597" s="3">
        <v>1046</v>
      </c>
      <c r="L1597" s="1">
        <v>1.05</v>
      </c>
      <c r="M1597" s="1">
        <v>35.99</v>
      </c>
      <c r="N1597" s="1">
        <v>382.6</v>
      </c>
      <c r="O1597" s="1">
        <v>154.39699999999999</v>
      </c>
      <c r="P1597" s="1">
        <v>15.294</v>
      </c>
      <c r="Q1597" s="1">
        <v>23.783000000000001</v>
      </c>
      <c r="R1597" s="1">
        <v>10.3</v>
      </c>
      <c r="X1597" s="1">
        <v>0.64700000000000002</v>
      </c>
      <c r="Y1597" s="1">
        <v>0.02</v>
      </c>
      <c r="Z1597" s="1">
        <v>0.66700000000000004</v>
      </c>
      <c r="AB1597" s="1">
        <v>0.85899999999999999</v>
      </c>
      <c r="AG1597" s="1">
        <v>8.1440000000000001</v>
      </c>
      <c r="AJ1597" s="1" t="s">
        <v>406</v>
      </c>
      <c r="AK1597" s="19">
        <v>50</v>
      </c>
      <c r="AL1597" s="19">
        <v>140</v>
      </c>
      <c r="AN1597" s="3">
        <v>1973</v>
      </c>
      <c r="AQ1597">
        <v>80606</v>
      </c>
      <c r="AR1597" s="1" t="s">
        <v>4643</v>
      </c>
    </row>
    <row r="1598" spans="1:44" x14ac:dyDescent="0.25">
      <c r="A1598" s="1">
        <v>2647</v>
      </c>
      <c r="B1598" s="1" t="s">
        <v>5234</v>
      </c>
      <c r="C1598" s="1">
        <v>104</v>
      </c>
      <c r="D1598" s="1" t="s">
        <v>6449</v>
      </c>
      <c r="G1598" s="1">
        <v>6</v>
      </c>
      <c r="H1598" s="1">
        <v>79</v>
      </c>
      <c r="I1598" s="1">
        <v>26</v>
      </c>
      <c r="J1598" s="1">
        <v>27.4</v>
      </c>
      <c r="K1598" s="3">
        <v>4790</v>
      </c>
      <c r="L1598" s="2">
        <v>0.9</v>
      </c>
      <c r="M1598" s="1">
        <v>41.7</v>
      </c>
      <c r="N1598" s="1">
        <v>509.5</v>
      </c>
      <c r="O1598" s="1">
        <v>196.17500000000001</v>
      </c>
      <c r="P1598" s="1">
        <v>15.371</v>
      </c>
      <c r="Q1598" s="1">
        <v>24.393999999999998</v>
      </c>
      <c r="R1598" s="1">
        <v>5.2779999999999996</v>
      </c>
      <c r="X1598" s="1">
        <v>4.6260000000000003</v>
      </c>
      <c r="Y1598" s="1">
        <v>1.2E-2</v>
      </c>
      <c r="Z1598" s="1">
        <v>4.6379999999999999</v>
      </c>
      <c r="AG1598" s="1">
        <v>4.6630000000000003</v>
      </c>
      <c r="AJ1598" s="1" t="s">
        <v>406</v>
      </c>
      <c r="AK1598" s="19">
        <v>50</v>
      </c>
      <c r="AL1598" s="19">
        <v>140</v>
      </c>
      <c r="AN1598" s="3">
        <v>1973</v>
      </c>
      <c r="AQ1598">
        <v>80606</v>
      </c>
      <c r="AR1598" s="1" t="s">
        <v>4643</v>
      </c>
    </row>
    <row r="1599" spans="1:44" x14ac:dyDescent="0.25">
      <c r="A1599" s="1">
        <v>2648</v>
      </c>
      <c r="B1599" s="1" t="s">
        <v>179</v>
      </c>
      <c r="C1599" s="1">
        <v>102</v>
      </c>
      <c r="D1599" s="1" t="s">
        <v>6402</v>
      </c>
      <c r="G1599" s="1">
        <v>7</v>
      </c>
      <c r="H1599" s="1">
        <v>100</v>
      </c>
      <c r="I1599" s="1">
        <v>26.3</v>
      </c>
      <c r="J1599" s="1">
        <v>44.1</v>
      </c>
      <c r="K1599" s="3">
        <v>3381</v>
      </c>
      <c r="L1599" s="1">
        <v>0.81</v>
      </c>
      <c r="M1599" s="1">
        <v>37.909999999999997</v>
      </c>
      <c r="N1599" s="1">
        <v>326.2</v>
      </c>
      <c r="AJ1599" s="1" t="s">
        <v>406</v>
      </c>
      <c r="AK1599" s="19">
        <v>50</v>
      </c>
      <c r="AL1599" s="19">
        <v>140</v>
      </c>
      <c r="AN1599" s="3">
        <v>1973</v>
      </c>
      <c r="AQ1599">
        <v>80606</v>
      </c>
      <c r="AR1599" s="1" t="s">
        <v>4643</v>
      </c>
    </row>
    <row r="1600" spans="1:44" x14ac:dyDescent="0.25">
      <c r="A1600" s="1">
        <v>2649</v>
      </c>
      <c r="B1600" s="1" t="s">
        <v>3916</v>
      </c>
      <c r="C1600" s="1">
        <v>124</v>
      </c>
      <c r="D1600" s="1" t="s">
        <v>5601</v>
      </c>
      <c r="G1600" s="1">
        <v>8</v>
      </c>
      <c r="H1600" s="1">
        <v>109</v>
      </c>
      <c r="I1600" s="1">
        <v>25</v>
      </c>
      <c r="J1600" s="1">
        <v>61</v>
      </c>
      <c r="K1600" s="3">
        <v>630</v>
      </c>
      <c r="L1600" s="2">
        <f>N1600/((12281.9)*(1-EXP(-(0.00354)*I1600))^(1.50598))</f>
        <v>1.3650619934452271</v>
      </c>
      <c r="M1600" s="1">
        <v>42.12</v>
      </c>
      <c r="N1600" s="1">
        <v>407.2</v>
      </c>
      <c r="AJ1600" s="1" t="s">
        <v>406</v>
      </c>
      <c r="AK1600" s="19">
        <v>50</v>
      </c>
      <c r="AL1600" s="19">
        <v>140</v>
      </c>
      <c r="AN1600" s="3">
        <v>1973</v>
      </c>
      <c r="AQ1600">
        <v>80606</v>
      </c>
      <c r="AR1600" s="1" t="s">
        <v>4643</v>
      </c>
    </row>
    <row r="1601" spans="1:50" x14ac:dyDescent="0.25">
      <c r="A1601" s="1">
        <v>2650</v>
      </c>
      <c r="B1601" s="1" t="s">
        <v>179</v>
      </c>
      <c r="C1601" s="1">
        <v>102</v>
      </c>
      <c r="D1601" s="1" t="s">
        <v>6408</v>
      </c>
      <c r="G1601" s="1">
        <v>9</v>
      </c>
      <c r="H1601" s="1">
        <v>102</v>
      </c>
      <c r="I1601" s="1">
        <v>20.2</v>
      </c>
      <c r="J1601" s="1">
        <v>25.9</v>
      </c>
      <c r="K1601" s="3">
        <v>971</v>
      </c>
      <c r="L1601" s="1">
        <v>1.4</v>
      </c>
      <c r="M1601" s="1">
        <v>44.98</v>
      </c>
      <c r="N1601" s="1">
        <v>458</v>
      </c>
      <c r="AJ1601" s="1" t="s">
        <v>406</v>
      </c>
      <c r="AK1601" s="19">
        <v>50</v>
      </c>
      <c r="AL1601" s="19">
        <v>140</v>
      </c>
      <c r="AN1601" s="3">
        <v>1973</v>
      </c>
      <c r="AQ1601">
        <v>80606</v>
      </c>
      <c r="AR1601" s="1" t="s">
        <v>4643</v>
      </c>
    </row>
    <row r="1602" spans="1:50" x14ac:dyDescent="0.25">
      <c r="A1602" s="1">
        <v>2651</v>
      </c>
      <c r="B1602" s="1" t="s">
        <v>179</v>
      </c>
      <c r="C1602" s="1">
        <v>102</v>
      </c>
      <c r="D1602" s="1" t="s">
        <v>5662</v>
      </c>
      <c r="G1602" s="1">
        <v>7</v>
      </c>
      <c r="H1602" s="1">
        <v>102</v>
      </c>
      <c r="I1602" s="1">
        <v>26.3</v>
      </c>
      <c r="J1602" s="1">
        <v>33.6</v>
      </c>
      <c r="K1602" s="3">
        <v>936</v>
      </c>
      <c r="L1602" s="1">
        <v>1.28</v>
      </c>
      <c r="M1602" s="1">
        <v>47.64</v>
      </c>
      <c r="N1602" s="1">
        <v>600.5</v>
      </c>
      <c r="AJ1602" s="1" t="s">
        <v>406</v>
      </c>
      <c r="AK1602" s="19">
        <v>50</v>
      </c>
      <c r="AL1602" s="19">
        <v>140</v>
      </c>
      <c r="AN1602" s="3">
        <v>1973</v>
      </c>
      <c r="AQ1602">
        <v>80606</v>
      </c>
      <c r="AR1602" s="1" t="s">
        <v>4643</v>
      </c>
    </row>
    <row r="1603" spans="1:50" x14ac:dyDescent="0.25">
      <c r="A1603" s="1">
        <v>2652</v>
      </c>
      <c r="B1603" s="1" t="s">
        <v>1172</v>
      </c>
      <c r="C1603" s="1">
        <v>103</v>
      </c>
      <c r="D1603" s="1" t="s">
        <v>5726</v>
      </c>
      <c r="F1603" s="1" t="s">
        <v>445</v>
      </c>
      <c r="G1603" s="1">
        <v>7</v>
      </c>
      <c r="H1603" s="1">
        <v>190</v>
      </c>
      <c r="I1603" s="1">
        <v>27</v>
      </c>
      <c r="J1603" s="1">
        <v>30</v>
      </c>
      <c r="L1603" s="1">
        <v>0.7</v>
      </c>
      <c r="N1603" s="1">
        <v>436.8</v>
      </c>
      <c r="AB1603" s="1">
        <v>0.57999999999999996</v>
      </c>
      <c r="AC1603" s="1">
        <v>3.94</v>
      </c>
      <c r="AH1603" s="1">
        <v>2.8</v>
      </c>
      <c r="AJ1603" s="1" t="s">
        <v>406</v>
      </c>
      <c r="AK1603" s="19">
        <v>58</v>
      </c>
      <c r="AL1603" s="19">
        <v>83</v>
      </c>
      <c r="AN1603" s="3">
        <v>1972</v>
      </c>
      <c r="AQ1603">
        <v>80611</v>
      </c>
      <c r="AR1603" s="1" t="s">
        <v>5105</v>
      </c>
      <c r="AU1603" s="32"/>
      <c r="AV1603" s="32"/>
      <c r="AW1603" s="32"/>
      <c r="AX1603" s="32"/>
    </row>
    <row r="1604" spans="1:50" x14ac:dyDescent="0.25">
      <c r="A1604" s="1">
        <v>2653</v>
      </c>
      <c r="B1604" s="1" t="s">
        <v>3916</v>
      </c>
      <c r="C1604" s="1">
        <v>124</v>
      </c>
      <c r="D1604" s="1" t="s">
        <v>6436</v>
      </c>
      <c r="F1604" s="1" t="s">
        <v>445</v>
      </c>
      <c r="G1604" s="1">
        <v>6</v>
      </c>
      <c r="H1604" s="1">
        <v>55</v>
      </c>
      <c r="I1604" s="1">
        <v>21</v>
      </c>
      <c r="J1604" s="1">
        <v>21</v>
      </c>
      <c r="L1604" s="2">
        <f>N1604/((17848.7)*(1-EXP(-(0.003475)*I1604))^(1.61462))</f>
        <v>0.79729953076523596</v>
      </c>
      <c r="N1604" s="1">
        <v>196</v>
      </c>
      <c r="AB1604" s="1">
        <v>1.1399999999999999</v>
      </c>
      <c r="AC1604" s="1">
        <v>6.82</v>
      </c>
      <c r="AH1604" s="1">
        <v>2.56</v>
      </c>
      <c r="AJ1604" s="1" t="s">
        <v>406</v>
      </c>
      <c r="AK1604" s="19">
        <v>58</v>
      </c>
      <c r="AL1604" s="19">
        <v>83</v>
      </c>
      <c r="AN1604" s="3">
        <v>1972</v>
      </c>
      <c r="AQ1604">
        <v>80611</v>
      </c>
      <c r="AR1604" s="1" t="s">
        <v>5105</v>
      </c>
    </row>
    <row r="1605" spans="1:50" x14ac:dyDescent="0.25">
      <c r="A1605" s="1">
        <v>2654</v>
      </c>
      <c r="B1605" s="1" t="s">
        <v>992</v>
      </c>
      <c r="C1605" s="1">
        <v>124</v>
      </c>
      <c r="D1605" s="1" t="s">
        <v>6275</v>
      </c>
      <c r="F1605" s="1" t="s">
        <v>445</v>
      </c>
      <c r="G1605" s="1">
        <v>9</v>
      </c>
      <c r="H1605" s="1">
        <v>100</v>
      </c>
      <c r="I1605" s="1">
        <v>19</v>
      </c>
      <c r="J1605" s="1">
        <v>20</v>
      </c>
      <c r="K1605" s="3">
        <v>392</v>
      </c>
      <c r="R1605" s="1">
        <v>1.6679999999999999</v>
      </c>
      <c r="X1605" s="1">
        <v>0.28999999999999998</v>
      </c>
      <c r="Y1605" s="1">
        <v>1.93</v>
      </c>
      <c r="Z1605" s="1">
        <v>2.2200000000000002</v>
      </c>
      <c r="AB1605" s="1">
        <v>1.27</v>
      </c>
      <c r="AJ1605" s="28" t="s">
        <v>406</v>
      </c>
      <c r="AK1605" s="19">
        <v>54</v>
      </c>
      <c r="AL1605" s="19">
        <v>127.2</v>
      </c>
      <c r="AN1605" s="3">
        <v>1982</v>
      </c>
      <c r="AQ1605">
        <v>80505</v>
      </c>
      <c r="AR1605" s="1" t="s">
        <v>4767</v>
      </c>
    </row>
    <row r="1606" spans="1:50" x14ac:dyDescent="0.25">
      <c r="A1606" s="1">
        <v>2655</v>
      </c>
      <c r="B1606" s="1" t="s">
        <v>992</v>
      </c>
      <c r="C1606" s="1">
        <v>124</v>
      </c>
      <c r="D1606" s="1" t="s">
        <v>6275</v>
      </c>
      <c r="F1606" s="1" t="s">
        <v>445</v>
      </c>
      <c r="G1606" s="1">
        <v>8</v>
      </c>
      <c r="H1606" s="1">
        <v>100</v>
      </c>
      <c r="I1606" s="1">
        <v>21</v>
      </c>
      <c r="J1606" s="1">
        <v>19</v>
      </c>
      <c r="K1606" s="3">
        <v>700</v>
      </c>
      <c r="R1606" s="1">
        <v>0.88900000000000001</v>
      </c>
      <c r="X1606" s="1">
        <v>0.34</v>
      </c>
      <c r="Y1606" s="1">
        <v>0.21</v>
      </c>
      <c r="Z1606" s="1">
        <v>0.55000000000000004</v>
      </c>
      <c r="AB1606" s="1">
        <v>0.81</v>
      </c>
      <c r="AJ1606" s="28" t="s">
        <v>406</v>
      </c>
      <c r="AK1606" s="19">
        <v>54</v>
      </c>
      <c r="AL1606" s="19">
        <v>127.2</v>
      </c>
      <c r="AN1606" s="3">
        <v>1982</v>
      </c>
      <c r="AQ1606">
        <v>80505</v>
      </c>
      <c r="AR1606" s="1" t="s">
        <v>4767</v>
      </c>
    </row>
    <row r="1607" spans="1:50" x14ac:dyDescent="0.25">
      <c r="A1607" s="1">
        <v>2656</v>
      </c>
      <c r="B1607" s="1" t="s">
        <v>1233</v>
      </c>
      <c r="C1607" s="1">
        <v>101</v>
      </c>
      <c r="D1607" s="33" t="s">
        <v>851</v>
      </c>
      <c r="G1607" s="1">
        <v>10</v>
      </c>
      <c r="H1607" s="1">
        <v>60</v>
      </c>
      <c r="I1607" s="1">
        <v>9</v>
      </c>
      <c r="J1607" s="1">
        <v>6</v>
      </c>
      <c r="K1607" s="3">
        <v>7380</v>
      </c>
      <c r="L1607" s="2">
        <f>N1607/((1948.03)*(1-EXP(-(0.015672)*I1607))^(1.40829))</f>
        <v>0.91110626600171607</v>
      </c>
      <c r="M1607" s="1">
        <v>20.2</v>
      </c>
      <c r="N1607" s="1">
        <v>102</v>
      </c>
      <c r="O1607" s="1">
        <v>51.2</v>
      </c>
      <c r="P1607" s="1">
        <v>10</v>
      </c>
      <c r="Q1607" s="1">
        <v>3.3</v>
      </c>
      <c r="R1607" s="1">
        <v>5.4</v>
      </c>
      <c r="AI1607" s="1">
        <v>23.5</v>
      </c>
      <c r="AJ1607" s="1" t="s">
        <v>406</v>
      </c>
      <c r="AK1607" s="19">
        <v>59</v>
      </c>
      <c r="AL1607" s="19">
        <v>91</v>
      </c>
      <c r="AN1607" s="3">
        <v>1977</v>
      </c>
      <c r="AQ1607">
        <v>80611</v>
      </c>
      <c r="AR1607" s="1" t="s">
        <v>4572</v>
      </c>
    </row>
    <row r="1608" spans="1:50" x14ac:dyDescent="0.25">
      <c r="A1608" s="1">
        <v>2657</v>
      </c>
      <c r="B1608" s="1" t="s">
        <v>1233</v>
      </c>
      <c r="C1608" s="1">
        <v>101</v>
      </c>
      <c r="D1608" s="33" t="s">
        <v>851</v>
      </c>
      <c r="G1608" s="1">
        <v>9</v>
      </c>
      <c r="H1608" s="1">
        <v>110</v>
      </c>
      <c r="I1608" s="1">
        <v>17</v>
      </c>
      <c r="J1608" s="1">
        <v>16</v>
      </c>
      <c r="K1608" s="3">
        <v>1556</v>
      </c>
      <c r="L1608" s="2">
        <f>N1608/((1581.94)*(1-EXP(-(0.021301)*I1608))^(1.51716))</f>
        <v>0.86309205493383367</v>
      </c>
      <c r="M1608" s="1">
        <v>30.2</v>
      </c>
      <c r="N1608" s="1">
        <v>224</v>
      </c>
      <c r="O1608" s="1">
        <v>105.3</v>
      </c>
      <c r="P1608" s="1">
        <v>12.9</v>
      </c>
      <c r="Q1608" s="1">
        <v>10.199999999999999</v>
      </c>
      <c r="R1608" s="1">
        <v>6.7</v>
      </c>
      <c r="AJ1608" s="1" t="s">
        <v>406</v>
      </c>
      <c r="AK1608" s="19">
        <v>59</v>
      </c>
      <c r="AL1608" s="19">
        <v>91</v>
      </c>
      <c r="AN1608" s="3">
        <v>1977</v>
      </c>
      <c r="AQ1608">
        <v>80611</v>
      </c>
      <c r="AR1608" s="1" t="s">
        <v>4572</v>
      </c>
    </row>
    <row r="1609" spans="1:50" x14ac:dyDescent="0.25">
      <c r="A1609" s="1">
        <v>2658</v>
      </c>
      <c r="B1609" s="1" t="s">
        <v>1233</v>
      </c>
      <c r="C1609" s="1">
        <v>101</v>
      </c>
      <c r="D1609" s="33" t="s">
        <v>851</v>
      </c>
      <c r="G1609" s="1">
        <v>9</v>
      </c>
      <c r="H1609" s="1">
        <v>110</v>
      </c>
      <c r="I1609" s="1">
        <v>19</v>
      </c>
      <c r="J1609" s="1">
        <v>18</v>
      </c>
      <c r="K1609" s="3">
        <v>968</v>
      </c>
      <c r="L1609" s="2">
        <f>N1609/((1581.94)*(1-EXP(-(0.021301)*I1609))^(1.51716))</f>
        <v>0.73134127284961348</v>
      </c>
      <c r="M1609" s="1">
        <v>24.7</v>
      </c>
      <c r="N1609" s="1">
        <v>218</v>
      </c>
      <c r="O1609" s="1">
        <v>97.5</v>
      </c>
      <c r="P1609" s="1">
        <v>11.2</v>
      </c>
      <c r="Q1609" s="1">
        <v>9.3000000000000007</v>
      </c>
      <c r="R1609" s="1">
        <v>5.5</v>
      </c>
      <c r="AB1609" s="1">
        <v>2.78</v>
      </c>
      <c r="AI1609" s="1">
        <v>46.9</v>
      </c>
      <c r="AJ1609" s="1" t="s">
        <v>406</v>
      </c>
      <c r="AK1609" s="19">
        <v>59</v>
      </c>
      <c r="AL1609" s="19">
        <v>91</v>
      </c>
      <c r="AN1609" s="3">
        <v>1977</v>
      </c>
      <c r="AQ1609">
        <v>80611</v>
      </c>
      <c r="AR1609" s="1" t="s">
        <v>4572</v>
      </c>
    </row>
    <row r="1610" spans="1:50" x14ac:dyDescent="0.25">
      <c r="A1610" s="1">
        <v>2659</v>
      </c>
      <c r="B1610" s="1" t="s">
        <v>180</v>
      </c>
      <c r="C1610" s="1">
        <v>103</v>
      </c>
      <c r="D1610" s="1" t="s">
        <v>5611</v>
      </c>
      <c r="F1610" s="1" t="s">
        <v>445</v>
      </c>
      <c r="G1610" s="1">
        <v>9</v>
      </c>
      <c r="H1610" s="1">
        <v>300</v>
      </c>
      <c r="I1610" s="1">
        <v>21</v>
      </c>
      <c r="J1610" s="1">
        <v>30</v>
      </c>
      <c r="K1610" s="3">
        <v>271</v>
      </c>
      <c r="L1610" s="2">
        <f>N1610/((1581.94)*(1-EXP(-(0.021301)*I1610))^(1.51716))</f>
        <v>0.67122665154562777</v>
      </c>
      <c r="M1610" s="1">
        <v>19.7</v>
      </c>
      <c r="N1610" s="1">
        <v>226</v>
      </c>
      <c r="O1610" s="1">
        <v>78.099999999999994</v>
      </c>
      <c r="P1610" s="1">
        <v>9.3000000000000007</v>
      </c>
      <c r="Q1610" s="1">
        <v>9.9</v>
      </c>
      <c r="R1610" s="1">
        <v>4.3</v>
      </c>
      <c r="AB1610" s="1">
        <v>3.1</v>
      </c>
      <c r="AI1610" s="1">
        <v>23.6</v>
      </c>
      <c r="AJ1610" s="1" t="s">
        <v>406</v>
      </c>
      <c r="AK1610" s="19">
        <v>59</v>
      </c>
      <c r="AL1610" s="19">
        <v>91</v>
      </c>
      <c r="AN1610" s="3">
        <v>1977</v>
      </c>
      <c r="AQ1610">
        <v>80611</v>
      </c>
      <c r="AR1610" s="1" t="s">
        <v>4677</v>
      </c>
    </row>
    <row r="1611" spans="1:50" x14ac:dyDescent="0.25">
      <c r="A1611" s="1">
        <v>2660</v>
      </c>
      <c r="B1611" s="1" t="s">
        <v>1233</v>
      </c>
      <c r="C1611" s="1">
        <v>101</v>
      </c>
      <c r="D1611" s="33" t="s">
        <v>851</v>
      </c>
      <c r="G1611" s="1">
        <v>10</v>
      </c>
      <c r="H1611" s="1">
        <v>300</v>
      </c>
      <c r="I1611" s="1">
        <v>18</v>
      </c>
      <c r="J1611" s="1">
        <v>29</v>
      </c>
      <c r="K1611" s="3">
        <v>293</v>
      </c>
      <c r="L1611" s="2">
        <f>N1611/((1948.03)*(1-EXP(-(0.015672)*I1611))^(1.40829))</f>
        <v>0.41852694974035665</v>
      </c>
      <c r="M1611" s="1">
        <v>14.4</v>
      </c>
      <c r="N1611" s="1">
        <v>113</v>
      </c>
      <c r="O1611" s="1">
        <v>51.7</v>
      </c>
      <c r="P1611" s="1">
        <v>6.3</v>
      </c>
      <c r="Q1611" s="1">
        <v>7.7</v>
      </c>
      <c r="R1611" s="1">
        <v>4.2</v>
      </c>
      <c r="AJ1611" s="1" t="s">
        <v>406</v>
      </c>
      <c r="AK1611" s="19">
        <v>59</v>
      </c>
      <c r="AL1611" s="19">
        <v>91</v>
      </c>
      <c r="AN1611" s="3">
        <v>1977</v>
      </c>
      <c r="AQ1611">
        <v>80611</v>
      </c>
      <c r="AR1611" s="1" t="s">
        <v>4572</v>
      </c>
    </row>
    <row r="1612" spans="1:50" x14ac:dyDescent="0.25">
      <c r="A1612" s="1">
        <v>2661</v>
      </c>
      <c r="B1612" s="1" t="s">
        <v>1233</v>
      </c>
      <c r="C1612" s="1">
        <v>101</v>
      </c>
      <c r="D1612" s="1" t="s">
        <v>5627</v>
      </c>
      <c r="E1612" s="1" t="s">
        <v>706</v>
      </c>
      <c r="G1612" s="1">
        <v>7</v>
      </c>
      <c r="H1612" s="1">
        <v>13</v>
      </c>
      <c r="I1612" s="1">
        <v>4.8</v>
      </c>
      <c r="J1612" s="1">
        <v>3</v>
      </c>
      <c r="K1612" s="3">
        <v>23700</v>
      </c>
      <c r="L1612" s="2">
        <f>N1612/((1824.17)*(1-EXP(-(0.023514)*I1612))^(1.69151))</f>
        <v>1.6651060599173566</v>
      </c>
      <c r="M1612" s="1">
        <v>18.3</v>
      </c>
      <c r="N1612" s="1">
        <v>69</v>
      </c>
      <c r="O1612" s="1">
        <v>24.6</v>
      </c>
      <c r="P1612" s="1">
        <v>3.5</v>
      </c>
      <c r="Q1612" s="1">
        <v>5</v>
      </c>
      <c r="R1612" s="1">
        <v>7</v>
      </c>
      <c r="AB1612" s="1">
        <v>0.35</v>
      </c>
      <c r="AJ1612" s="1" t="s">
        <v>406</v>
      </c>
      <c r="AK1612" s="19">
        <v>56</v>
      </c>
      <c r="AL1612" s="19">
        <v>94</v>
      </c>
      <c r="AN1612" s="3">
        <v>1972</v>
      </c>
      <c r="AQ1612">
        <v>80817</v>
      </c>
      <c r="AR1612" s="1" t="s">
        <v>5140</v>
      </c>
    </row>
    <row r="1613" spans="1:50" x14ac:dyDescent="0.25">
      <c r="A1613" s="1">
        <v>2662</v>
      </c>
      <c r="B1613" s="1" t="s">
        <v>1233</v>
      </c>
      <c r="C1613" s="1">
        <v>101</v>
      </c>
      <c r="D1613" s="1" t="s">
        <v>5659</v>
      </c>
      <c r="E1613" s="1" t="s">
        <v>706</v>
      </c>
      <c r="G1613" s="1">
        <v>8</v>
      </c>
      <c r="H1613" s="1">
        <v>14</v>
      </c>
      <c r="I1613" s="1">
        <v>3.5</v>
      </c>
      <c r="J1613" s="1">
        <v>3.2</v>
      </c>
      <c r="K1613" s="3">
        <v>20000</v>
      </c>
      <c r="L1613" s="35">
        <v>2</v>
      </c>
      <c r="M1613" s="1">
        <v>17.3</v>
      </c>
      <c r="N1613" s="1">
        <v>54</v>
      </c>
      <c r="O1613" s="1">
        <v>19.399999999999999</v>
      </c>
      <c r="P1613" s="1">
        <v>3</v>
      </c>
      <c r="Q1613" s="1">
        <v>3.6</v>
      </c>
      <c r="R1613" s="1">
        <v>5.0999999999999996</v>
      </c>
      <c r="AB1613" s="1">
        <v>0.46</v>
      </c>
      <c r="AJ1613" s="1" t="s">
        <v>406</v>
      </c>
      <c r="AK1613" s="19">
        <v>56</v>
      </c>
      <c r="AL1613" s="19">
        <v>94</v>
      </c>
      <c r="AN1613" s="3">
        <v>1972</v>
      </c>
      <c r="AQ1613">
        <v>80817</v>
      </c>
      <c r="AR1613" s="1" t="s">
        <v>5140</v>
      </c>
    </row>
    <row r="1614" spans="1:50" x14ac:dyDescent="0.25">
      <c r="A1614" s="1">
        <v>2663</v>
      </c>
      <c r="B1614" s="1" t="s">
        <v>1233</v>
      </c>
      <c r="C1614" s="1">
        <v>101</v>
      </c>
      <c r="D1614" s="1" t="s">
        <v>6385</v>
      </c>
      <c r="E1614" s="1" t="s">
        <v>706</v>
      </c>
      <c r="G1614" s="1">
        <v>7</v>
      </c>
      <c r="H1614" s="1">
        <v>17</v>
      </c>
      <c r="I1614" s="1">
        <v>5.9</v>
      </c>
      <c r="J1614" s="1">
        <v>5.8</v>
      </c>
      <c r="K1614" s="3">
        <v>6937</v>
      </c>
      <c r="L1614" s="2">
        <f>N1614/((1824.17)*(1-EXP(-(0.023514)*I1614))^(1.69151))</f>
        <v>1.269519991210077</v>
      </c>
      <c r="M1614" s="1">
        <v>16.3</v>
      </c>
      <c r="N1614" s="1">
        <v>73</v>
      </c>
      <c r="O1614" s="1">
        <v>26.6</v>
      </c>
      <c r="P1614" s="1">
        <v>3.8</v>
      </c>
      <c r="Q1614" s="1">
        <v>5</v>
      </c>
      <c r="R1614" s="1">
        <v>7.3</v>
      </c>
      <c r="AB1614" s="1">
        <v>0.31</v>
      </c>
      <c r="AJ1614" s="1" t="s">
        <v>406</v>
      </c>
      <c r="AK1614" s="19">
        <v>56</v>
      </c>
      <c r="AL1614" s="19">
        <v>94</v>
      </c>
      <c r="AN1614" s="3">
        <v>1972</v>
      </c>
      <c r="AQ1614">
        <v>80817</v>
      </c>
      <c r="AR1614" s="1" t="s">
        <v>5140</v>
      </c>
    </row>
    <row r="1615" spans="1:50" x14ac:dyDescent="0.25">
      <c r="A1615" s="1">
        <v>2665</v>
      </c>
      <c r="B1615" s="1" t="s">
        <v>1233</v>
      </c>
      <c r="C1615" s="1">
        <v>101</v>
      </c>
      <c r="D1615" s="33" t="s">
        <v>851</v>
      </c>
      <c r="F1615" s="1" t="s">
        <v>445</v>
      </c>
      <c r="G1615" s="1">
        <v>6</v>
      </c>
      <c r="H1615" s="1">
        <v>29</v>
      </c>
      <c r="I1615" s="1">
        <v>11.8</v>
      </c>
      <c r="J1615" s="1">
        <v>8.1999999999999993</v>
      </c>
      <c r="K1615" s="3">
        <v>10000</v>
      </c>
      <c r="L1615" s="2">
        <v>1.2</v>
      </c>
      <c r="O1615" s="1">
        <v>148.9</v>
      </c>
      <c r="Q1615" s="1">
        <v>22.495000000000001</v>
      </c>
      <c r="R1615" s="1">
        <v>12.14</v>
      </c>
      <c r="AG1615" s="1">
        <v>12</v>
      </c>
      <c r="AJ1615" s="1" t="s">
        <v>406</v>
      </c>
      <c r="AK1615" s="19">
        <v>57</v>
      </c>
      <c r="AL1615" s="19">
        <v>85</v>
      </c>
      <c r="AN1615" s="3">
        <v>1966</v>
      </c>
      <c r="AQ1615">
        <v>80444</v>
      </c>
      <c r="AR1615" s="1" t="s">
        <v>576</v>
      </c>
    </row>
    <row r="1616" spans="1:50" x14ac:dyDescent="0.25">
      <c r="A1616" s="1">
        <v>2666</v>
      </c>
      <c r="B1616" s="1" t="s">
        <v>1233</v>
      </c>
      <c r="C1616" s="1">
        <v>101</v>
      </c>
      <c r="D1616" s="33" t="s">
        <v>851</v>
      </c>
      <c r="F1616" s="1" t="s">
        <v>445</v>
      </c>
      <c r="G1616" s="1">
        <v>6</v>
      </c>
      <c r="H1616" s="1">
        <v>63</v>
      </c>
      <c r="I1616" s="1">
        <v>22</v>
      </c>
      <c r="J1616" s="1">
        <v>26.5</v>
      </c>
      <c r="K1616" s="3">
        <v>833</v>
      </c>
      <c r="L1616" s="2">
        <f>N1616/((1963.5)*(1-EXP(-(0.024337)*I1616))^(1.76926))</f>
        <v>0.70134238654027081</v>
      </c>
      <c r="N1616" s="1">
        <v>290</v>
      </c>
      <c r="O1616" s="1">
        <v>185.25899999999999</v>
      </c>
      <c r="Q1616" s="1">
        <v>20.609000000000002</v>
      </c>
      <c r="R1616" s="1">
        <v>10.069000000000001</v>
      </c>
      <c r="X1616" s="1">
        <v>0.75900000000000001</v>
      </c>
      <c r="Y1616" s="1">
        <v>1E-3</v>
      </c>
      <c r="Z1616" s="1">
        <v>0.76</v>
      </c>
      <c r="AB1616" s="1">
        <v>0.54100000000000004</v>
      </c>
      <c r="AG1616" s="1">
        <v>7.3259999999999996</v>
      </c>
      <c r="AJ1616" s="1" t="s">
        <v>406</v>
      </c>
      <c r="AK1616" s="19">
        <v>57</v>
      </c>
      <c r="AL1616" s="19">
        <v>85</v>
      </c>
      <c r="AN1616" s="3">
        <v>1966</v>
      </c>
      <c r="AQ1616">
        <v>80444</v>
      </c>
      <c r="AR1616" s="1" t="s">
        <v>576</v>
      </c>
    </row>
    <row r="1617" spans="1:44" x14ac:dyDescent="0.25">
      <c r="A1617" s="1">
        <v>2667</v>
      </c>
      <c r="B1617" s="1" t="s">
        <v>1233</v>
      </c>
      <c r="C1617" s="1">
        <v>101</v>
      </c>
      <c r="D1617" s="1" t="s">
        <v>5627</v>
      </c>
      <c r="F1617" s="33" t="s">
        <v>859</v>
      </c>
      <c r="G1617" s="1">
        <v>6</v>
      </c>
      <c r="H1617" s="1">
        <v>15</v>
      </c>
      <c r="I1617" s="1">
        <v>7.1</v>
      </c>
      <c r="J1617" s="1">
        <v>7</v>
      </c>
      <c r="K1617" s="3">
        <v>7700</v>
      </c>
      <c r="L1617" s="2">
        <f>N1617/((1963.5)*(1-EXP(-(0.024337)*I1617))^(1.76926))</f>
        <v>1.8806763521639107</v>
      </c>
      <c r="N1617" s="1">
        <v>142.19999999999999</v>
      </c>
      <c r="O1617" s="1">
        <v>48.194000000000003</v>
      </c>
      <c r="Q1617" s="1">
        <v>10.426</v>
      </c>
      <c r="R1617" s="1">
        <v>11.73</v>
      </c>
      <c r="AG1617" s="1">
        <v>7.2759999999999998</v>
      </c>
      <c r="AJ1617" s="28" t="s">
        <v>406</v>
      </c>
      <c r="AK1617" s="19">
        <v>54</v>
      </c>
      <c r="AL1617" s="19">
        <v>82.3</v>
      </c>
      <c r="AN1617" s="3">
        <v>1966</v>
      </c>
      <c r="AQ1617">
        <v>80809</v>
      </c>
      <c r="AR1617" s="1" t="s">
        <v>576</v>
      </c>
    </row>
    <row r="1618" spans="1:44" x14ac:dyDescent="0.25">
      <c r="A1618" s="1">
        <v>2668</v>
      </c>
      <c r="B1618" s="1" t="s">
        <v>1233</v>
      </c>
      <c r="C1618" s="1">
        <v>101</v>
      </c>
      <c r="D1618" s="1" t="s">
        <v>5627</v>
      </c>
      <c r="F1618" s="33" t="s">
        <v>859</v>
      </c>
      <c r="G1618" s="1">
        <v>6</v>
      </c>
      <c r="H1618" s="1">
        <v>35</v>
      </c>
      <c r="I1618" s="1">
        <v>18.399999999999999</v>
      </c>
      <c r="J1618" s="1">
        <v>20</v>
      </c>
      <c r="K1618" s="3">
        <v>1200</v>
      </c>
      <c r="L1618" s="2">
        <f>N1618/((1963.5)*(1-EXP(-(0.024337)*I1618))^(1.76926))</f>
        <v>0.76872732975254321</v>
      </c>
      <c r="N1618" s="1">
        <v>248.8</v>
      </c>
      <c r="O1618" s="1">
        <v>101.34</v>
      </c>
      <c r="Q1618" s="1">
        <v>18.161000000000001</v>
      </c>
      <c r="R1618" s="1">
        <v>13.367000000000001</v>
      </c>
      <c r="AG1618" s="1">
        <v>6.24</v>
      </c>
      <c r="AJ1618" s="28" t="s">
        <v>406</v>
      </c>
      <c r="AK1618" s="19">
        <v>54</v>
      </c>
      <c r="AL1618" s="19">
        <v>82.3</v>
      </c>
      <c r="AN1618" s="3">
        <v>1966</v>
      </c>
      <c r="AQ1618">
        <v>80809</v>
      </c>
      <c r="AR1618" s="1" t="s">
        <v>576</v>
      </c>
    </row>
    <row r="1619" spans="1:44" x14ac:dyDescent="0.25">
      <c r="A1619" s="1">
        <v>2669</v>
      </c>
      <c r="B1619" s="1" t="s">
        <v>1233</v>
      </c>
      <c r="C1619" s="1">
        <v>101</v>
      </c>
      <c r="D1619" s="1" t="s">
        <v>6123</v>
      </c>
      <c r="F1619" s="1" t="s">
        <v>445</v>
      </c>
      <c r="G1619" s="1">
        <v>8</v>
      </c>
      <c r="H1619" s="1">
        <v>15</v>
      </c>
      <c r="I1619" s="1">
        <v>2.8</v>
      </c>
      <c r="J1619" s="1">
        <v>1.2</v>
      </c>
      <c r="K1619" s="3">
        <v>70250</v>
      </c>
      <c r="L1619" s="2">
        <v>2</v>
      </c>
      <c r="N1619" s="1">
        <v>60</v>
      </c>
      <c r="O1619" s="1">
        <v>12.996</v>
      </c>
      <c r="Q1619" s="1">
        <v>2.95</v>
      </c>
      <c r="R1619" s="1">
        <v>4.2160000000000002</v>
      </c>
      <c r="AG1619" s="1">
        <v>1.0609999999999999</v>
      </c>
      <c r="AJ1619" s="28" t="s">
        <v>406</v>
      </c>
      <c r="AK1619" s="19">
        <v>54</v>
      </c>
      <c r="AL1619" s="19">
        <v>82.3</v>
      </c>
      <c r="AN1619" s="3">
        <v>1966</v>
      </c>
      <c r="AQ1619">
        <v>80809</v>
      </c>
      <c r="AR1619" s="1" t="s">
        <v>576</v>
      </c>
    </row>
    <row r="1620" spans="1:44" x14ac:dyDescent="0.25">
      <c r="A1620" s="1">
        <v>2670</v>
      </c>
      <c r="B1620" s="1" t="s">
        <v>1233</v>
      </c>
      <c r="C1620" s="1">
        <v>101</v>
      </c>
      <c r="D1620" s="33" t="s">
        <v>851</v>
      </c>
      <c r="F1620" s="1" t="s">
        <v>445</v>
      </c>
      <c r="G1620" s="1">
        <v>6</v>
      </c>
      <c r="H1620" s="1">
        <v>45</v>
      </c>
      <c r="I1620" s="1">
        <v>17.899999999999999</v>
      </c>
      <c r="J1620" s="1">
        <v>16</v>
      </c>
      <c r="K1620" s="3">
        <v>2150</v>
      </c>
      <c r="L1620" s="2">
        <f>N1620/((1963.5)*(1-EXP(-(0.024337)*I1620))^(1.76926))</f>
        <v>0.79911483268483197</v>
      </c>
      <c r="N1620" s="1">
        <v>248.8</v>
      </c>
      <c r="O1620" s="1">
        <v>153.47999999999999</v>
      </c>
      <c r="Q1620" s="1">
        <v>7.4409999999999998</v>
      </c>
      <c r="R1620" s="1">
        <v>6.4740000000000002</v>
      </c>
      <c r="AG1620" s="1">
        <v>0.86</v>
      </c>
      <c r="AJ1620" s="28" t="s">
        <v>406</v>
      </c>
      <c r="AK1620" s="19">
        <v>54</v>
      </c>
      <c r="AL1620" s="19">
        <v>82.3</v>
      </c>
      <c r="AN1620" s="3">
        <v>1966</v>
      </c>
      <c r="AQ1620">
        <v>80809</v>
      </c>
      <c r="AR1620" s="1" t="s">
        <v>576</v>
      </c>
    </row>
    <row r="1621" spans="1:44" x14ac:dyDescent="0.25">
      <c r="A1621" s="1">
        <v>2671</v>
      </c>
      <c r="B1621" s="1" t="s">
        <v>1233</v>
      </c>
      <c r="C1621" s="1">
        <v>101</v>
      </c>
      <c r="D1621" s="33" t="s">
        <v>851</v>
      </c>
      <c r="F1621" s="1" t="s">
        <v>445</v>
      </c>
      <c r="G1621" s="1">
        <v>6</v>
      </c>
      <c r="H1621" s="1">
        <v>64</v>
      </c>
      <c r="I1621" s="1">
        <v>20.8</v>
      </c>
      <c r="J1621" s="1">
        <v>25</v>
      </c>
      <c r="K1621" s="3">
        <v>1143</v>
      </c>
      <c r="L1621" s="2">
        <f>N1621/((1963.5)*(1-EXP(-(0.024337)*I1621))^(1.76926))</f>
        <v>0.89208393431210287</v>
      </c>
      <c r="N1621" s="1">
        <v>342</v>
      </c>
      <c r="O1621" s="1">
        <v>143.11000000000001</v>
      </c>
      <c r="Q1621" s="1">
        <v>22.350999999999999</v>
      </c>
      <c r="R1621" s="1">
        <v>8.7959999999999994</v>
      </c>
      <c r="X1621" s="1">
        <v>0.21299999999999999</v>
      </c>
      <c r="Y1621" s="1">
        <v>0.09</v>
      </c>
      <c r="Z1621" s="1">
        <v>0.30299999999999999</v>
      </c>
      <c r="AB1621" s="1">
        <v>0.65500000000000003</v>
      </c>
      <c r="AG1621" s="1">
        <v>79.031999999999996</v>
      </c>
      <c r="AJ1621" s="28" t="s">
        <v>406</v>
      </c>
      <c r="AK1621" s="19">
        <v>54</v>
      </c>
      <c r="AL1621" s="19">
        <v>82.3</v>
      </c>
      <c r="AN1621" s="3">
        <v>1966</v>
      </c>
      <c r="AQ1621">
        <v>80809</v>
      </c>
      <c r="AR1621" s="1" t="s">
        <v>576</v>
      </c>
    </row>
    <row r="1622" spans="1:44" x14ac:dyDescent="0.25">
      <c r="A1622" s="1">
        <v>2672</v>
      </c>
      <c r="B1622" s="1" t="s">
        <v>1233</v>
      </c>
      <c r="C1622" s="1">
        <v>101</v>
      </c>
      <c r="D1622" s="33" t="s">
        <v>851</v>
      </c>
      <c r="J1622" s="1"/>
      <c r="AB1622" s="1">
        <v>1.448</v>
      </c>
      <c r="AJ1622" s="1" t="s">
        <v>406</v>
      </c>
      <c r="AK1622" s="19">
        <v>61</v>
      </c>
      <c r="AL1622" s="19">
        <v>90</v>
      </c>
      <c r="AN1622" s="3">
        <v>1987</v>
      </c>
      <c r="AQ1622">
        <v>80601</v>
      </c>
      <c r="AR1622" s="1" t="s">
        <v>4908</v>
      </c>
    </row>
    <row r="1623" spans="1:44" x14ac:dyDescent="0.25">
      <c r="A1623" s="1">
        <v>2673</v>
      </c>
      <c r="B1623" s="1" t="s">
        <v>1233</v>
      </c>
      <c r="C1623" s="1">
        <v>101</v>
      </c>
      <c r="D1623" s="33" t="s">
        <v>851</v>
      </c>
      <c r="J1623" s="1"/>
      <c r="AB1623" s="1">
        <v>0.249</v>
      </c>
      <c r="AJ1623" s="1" t="s">
        <v>406</v>
      </c>
      <c r="AK1623" s="19">
        <v>61</v>
      </c>
      <c r="AL1623" s="19">
        <v>90</v>
      </c>
      <c r="AN1623" s="3">
        <v>1987</v>
      </c>
      <c r="AQ1623">
        <v>80601</v>
      </c>
      <c r="AR1623" s="1" t="s">
        <v>4908</v>
      </c>
    </row>
    <row r="1624" spans="1:44" x14ac:dyDescent="0.25">
      <c r="A1624" s="1">
        <v>2674</v>
      </c>
      <c r="B1624" s="1" t="s">
        <v>1233</v>
      </c>
      <c r="C1624" s="1">
        <v>101</v>
      </c>
      <c r="D1624" s="33" t="s">
        <v>851</v>
      </c>
      <c r="J1624" s="1"/>
      <c r="AB1624" s="1">
        <v>0.51200000000000001</v>
      </c>
      <c r="AJ1624" s="1" t="s">
        <v>406</v>
      </c>
      <c r="AK1624" s="19">
        <v>61</v>
      </c>
      <c r="AL1624" s="19">
        <v>90</v>
      </c>
      <c r="AN1624" s="3">
        <v>1987</v>
      </c>
      <c r="AQ1624">
        <v>80601</v>
      </c>
      <c r="AR1624" s="1" t="s">
        <v>4908</v>
      </c>
    </row>
    <row r="1625" spans="1:44" x14ac:dyDescent="0.25">
      <c r="A1625" s="1">
        <v>2675</v>
      </c>
      <c r="B1625" s="1" t="s">
        <v>1233</v>
      </c>
      <c r="C1625" s="1">
        <v>101</v>
      </c>
      <c r="D1625" s="33" t="s">
        <v>851</v>
      </c>
      <c r="J1625" s="1"/>
      <c r="AB1625" s="1">
        <v>0.36099999999999999</v>
      </c>
      <c r="AJ1625" s="1" t="s">
        <v>406</v>
      </c>
      <c r="AK1625" s="19">
        <v>61</v>
      </c>
      <c r="AL1625" s="19">
        <v>90</v>
      </c>
      <c r="AN1625" s="3">
        <v>1987</v>
      </c>
      <c r="AQ1625">
        <v>80601</v>
      </c>
      <c r="AR1625" s="1" t="s">
        <v>4908</v>
      </c>
    </row>
    <row r="1626" spans="1:44" x14ac:dyDescent="0.25">
      <c r="A1626" s="1">
        <v>2676</v>
      </c>
      <c r="B1626" s="1" t="s">
        <v>1233</v>
      </c>
      <c r="C1626" s="1">
        <v>101</v>
      </c>
      <c r="D1626" s="33" t="s">
        <v>851</v>
      </c>
      <c r="J1626" s="1"/>
      <c r="AB1626" s="1">
        <v>0.61299999999999999</v>
      </c>
      <c r="AJ1626" s="1" t="s">
        <v>406</v>
      </c>
      <c r="AK1626" s="19">
        <v>61</v>
      </c>
      <c r="AL1626" s="19">
        <v>90</v>
      </c>
      <c r="AN1626" s="3">
        <v>1987</v>
      </c>
      <c r="AQ1626">
        <v>80601</v>
      </c>
      <c r="AR1626" s="1" t="s">
        <v>4908</v>
      </c>
    </row>
    <row r="1627" spans="1:44" x14ac:dyDescent="0.25">
      <c r="A1627" s="1">
        <v>2677</v>
      </c>
      <c r="B1627" s="1" t="s">
        <v>1233</v>
      </c>
      <c r="C1627" s="1">
        <v>101</v>
      </c>
      <c r="D1627" s="33" t="s">
        <v>851</v>
      </c>
      <c r="J1627" s="1"/>
      <c r="AB1627" s="1">
        <v>0.63100000000000001</v>
      </c>
      <c r="AJ1627" s="1" t="s">
        <v>406</v>
      </c>
      <c r="AK1627" s="19">
        <v>61</v>
      </c>
      <c r="AL1627" s="19">
        <v>90</v>
      </c>
      <c r="AN1627" s="3">
        <v>1987</v>
      </c>
      <c r="AQ1627">
        <v>80601</v>
      </c>
      <c r="AR1627" s="1" t="s">
        <v>4908</v>
      </c>
    </row>
    <row r="1628" spans="1:44" x14ac:dyDescent="0.25">
      <c r="A1628" s="1">
        <v>2678</v>
      </c>
      <c r="B1628" s="1" t="s">
        <v>1233</v>
      </c>
      <c r="C1628" s="1">
        <v>101</v>
      </c>
      <c r="D1628" s="33" t="s">
        <v>851</v>
      </c>
      <c r="J1628" s="1"/>
      <c r="AB1628" s="1">
        <v>0.9</v>
      </c>
      <c r="AJ1628" s="1" t="s">
        <v>406</v>
      </c>
      <c r="AK1628" s="19">
        <v>61</v>
      </c>
      <c r="AL1628" s="19">
        <v>90</v>
      </c>
      <c r="AN1628" s="3">
        <v>1987</v>
      </c>
      <c r="AQ1628">
        <v>80601</v>
      </c>
      <c r="AR1628" s="1" t="s">
        <v>4908</v>
      </c>
    </row>
    <row r="1629" spans="1:44" x14ac:dyDescent="0.25">
      <c r="A1629" s="1">
        <v>2679</v>
      </c>
      <c r="B1629" s="1" t="s">
        <v>1233</v>
      </c>
      <c r="C1629" s="1">
        <v>101</v>
      </c>
      <c r="D1629" s="33" t="s">
        <v>851</v>
      </c>
      <c r="J1629" s="1"/>
      <c r="AB1629" s="1">
        <v>1.21</v>
      </c>
      <c r="AJ1629" s="1" t="s">
        <v>406</v>
      </c>
      <c r="AK1629" s="19">
        <v>61</v>
      </c>
      <c r="AL1629" s="19">
        <v>90</v>
      </c>
      <c r="AN1629" s="3">
        <v>1987</v>
      </c>
      <c r="AQ1629">
        <v>80601</v>
      </c>
      <c r="AR1629" s="1" t="s">
        <v>4908</v>
      </c>
    </row>
    <row r="1630" spans="1:44" x14ac:dyDescent="0.25">
      <c r="A1630" s="1">
        <v>2680</v>
      </c>
      <c r="B1630" s="1" t="s">
        <v>1233</v>
      </c>
      <c r="C1630" s="1">
        <v>101</v>
      </c>
      <c r="D1630" s="33" t="s">
        <v>851</v>
      </c>
      <c r="J1630" s="1"/>
      <c r="AB1630" s="1">
        <v>1.1970000000000001</v>
      </c>
      <c r="AJ1630" s="1" t="s">
        <v>406</v>
      </c>
      <c r="AK1630" s="19">
        <v>61</v>
      </c>
      <c r="AL1630" s="19">
        <v>90</v>
      </c>
      <c r="AN1630" s="3">
        <v>1987</v>
      </c>
      <c r="AQ1630">
        <v>80601</v>
      </c>
      <c r="AR1630" s="1" t="s">
        <v>4908</v>
      </c>
    </row>
    <row r="1631" spans="1:44" x14ac:dyDescent="0.25">
      <c r="A1631" s="1">
        <v>2681</v>
      </c>
      <c r="B1631" s="1" t="s">
        <v>1233</v>
      </c>
      <c r="C1631" s="1">
        <v>101</v>
      </c>
      <c r="D1631" s="33" t="s">
        <v>851</v>
      </c>
      <c r="J1631" s="1"/>
      <c r="AB1631" s="1">
        <v>1.63</v>
      </c>
      <c r="AJ1631" s="1" t="s">
        <v>406</v>
      </c>
      <c r="AK1631" s="19">
        <v>61</v>
      </c>
      <c r="AL1631" s="19">
        <v>90</v>
      </c>
      <c r="AN1631" s="3">
        <v>1987</v>
      </c>
      <c r="AQ1631">
        <v>80601</v>
      </c>
      <c r="AR1631" s="1" t="s">
        <v>4908</v>
      </c>
    </row>
    <row r="1632" spans="1:44" x14ac:dyDescent="0.25">
      <c r="A1632" s="1">
        <v>2682</v>
      </c>
      <c r="B1632" s="1" t="s">
        <v>1233</v>
      </c>
      <c r="C1632" s="1">
        <v>101</v>
      </c>
      <c r="D1632" s="33" t="s">
        <v>851</v>
      </c>
      <c r="J1632" s="1"/>
      <c r="AB1632" s="1">
        <v>1.0489999999999999</v>
      </c>
      <c r="AJ1632" s="1" t="s">
        <v>406</v>
      </c>
      <c r="AK1632" s="19">
        <v>61</v>
      </c>
      <c r="AL1632" s="19">
        <v>90</v>
      </c>
      <c r="AN1632" s="3">
        <v>1987</v>
      </c>
      <c r="AQ1632">
        <v>80601</v>
      </c>
      <c r="AR1632" s="1" t="s">
        <v>4908</v>
      </c>
    </row>
    <row r="1633" spans="1:44" x14ac:dyDescent="0.25">
      <c r="A1633" s="1">
        <v>2683</v>
      </c>
      <c r="B1633" s="1" t="s">
        <v>1233</v>
      </c>
      <c r="C1633" s="1">
        <v>101</v>
      </c>
      <c r="D1633" s="33" t="s">
        <v>851</v>
      </c>
      <c r="J1633" s="1"/>
      <c r="AB1633" s="1">
        <v>2.69</v>
      </c>
      <c r="AJ1633" s="1" t="s">
        <v>406</v>
      </c>
      <c r="AK1633" s="19">
        <v>61</v>
      </c>
      <c r="AL1633" s="19">
        <v>90</v>
      </c>
      <c r="AN1633" s="3">
        <v>1987</v>
      </c>
      <c r="AQ1633">
        <v>80601</v>
      </c>
      <c r="AR1633" s="1" t="s">
        <v>4908</v>
      </c>
    </row>
    <row r="1634" spans="1:44" x14ac:dyDescent="0.25">
      <c r="A1634" s="1">
        <v>2684</v>
      </c>
      <c r="B1634" s="1" t="s">
        <v>1233</v>
      </c>
      <c r="C1634" s="1">
        <v>101</v>
      </c>
      <c r="D1634" s="33" t="s">
        <v>851</v>
      </c>
      <c r="J1634" s="1"/>
      <c r="AB1634" s="1">
        <v>1.0900000000000001</v>
      </c>
      <c r="AJ1634" s="1" t="s">
        <v>406</v>
      </c>
      <c r="AK1634" s="19">
        <v>61</v>
      </c>
      <c r="AL1634" s="19">
        <v>90</v>
      </c>
      <c r="AN1634" s="3">
        <v>1987</v>
      </c>
      <c r="AQ1634">
        <v>80601</v>
      </c>
      <c r="AR1634" s="1" t="s">
        <v>4908</v>
      </c>
    </row>
    <row r="1635" spans="1:44" x14ac:dyDescent="0.25">
      <c r="A1635" s="1">
        <v>2685</v>
      </c>
      <c r="B1635" s="1" t="s">
        <v>1215</v>
      </c>
      <c r="C1635" s="1">
        <v>102</v>
      </c>
      <c r="D1635" s="1" t="s">
        <v>863</v>
      </c>
      <c r="J1635" s="1"/>
      <c r="AB1635" s="1">
        <v>0.29399999999999998</v>
      </c>
      <c r="AJ1635" s="1" t="s">
        <v>406</v>
      </c>
      <c r="AK1635" s="19">
        <v>61</v>
      </c>
      <c r="AL1635" s="19">
        <v>90</v>
      </c>
      <c r="AN1635" s="3">
        <v>1987</v>
      </c>
      <c r="AQ1635">
        <v>80601</v>
      </c>
      <c r="AR1635" s="1" t="s">
        <v>4908</v>
      </c>
    </row>
    <row r="1636" spans="1:44" x14ac:dyDescent="0.25">
      <c r="A1636" s="1">
        <v>2686</v>
      </c>
      <c r="B1636" s="1" t="s">
        <v>1215</v>
      </c>
      <c r="C1636" s="1">
        <v>102</v>
      </c>
      <c r="D1636" s="1" t="s">
        <v>863</v>
      </c>
      <c r="J1636" s="1"/>
      <c r="AB1636" s="1">
        <v>0.41299999999999998</v>
      </c>
      <c r="AJ1636" s="1" t="s">
        <v>406</v>
      </c>
      <c r="AK1636" s="19">
        <v>61</v>
      </c>
      <c r="AL1636" s="19">
        <v>90</v>
      </c>
      <c r="AN1636" s="3">
        <v>1987</v>
      </c>
      <c r="AQ1636">
        <v>80601</v>
      </c>
      <c r="AR1636" s="1" t="s">
        <v>4908</v>
      </c>
    </row>
    <row r="1637" spans="1:44" x14ac:dyDescent="0.25">
      <c r="A1637" s="1">
        <v>2687</v>
      </c>
      <c r="B1637" s="1" t="s">
        <v>1215</v>
      </c>
      <c r="C1637" s="1">
        <v>102</v>
      </c>
      <c r="D1637" s="1" t="s">
        <v>863</v>
      </c>
      <c r="J1637" s="1"/>
      <c r="AB1637" s="1">
        <v>0.48</v>
      </c>
      <c r="AJ1637" s="1" t="s">
        <v>406</v>
      </c>
      <c r="AK1637" s="19">
        <v>61</v>
      </c>
      <c r="AL1637" s="19">
        <v>90</v>
      </c>
      <c r="AN1637" s="3">
        <v>1987</v>
      </c>
      <c r="AQ1637">
        <v>80601</v>
      </c>
      <c r="AR1637" s="1" t="s">
        <v>4908</v>
      </c>
    </row>
    <row r="1638" spans="1:44" x14ac:dyDescent="0.25">
      <c r="A1638" s="1">
        <v>2688</v>
      </c>
      <c r="B1638" s="1" t="s">
        <v>1215</v>
      </c>
      <c r="C1638" s="1">
        <v>102</v>
      </c>
      <c r="D1638" s="1" t="s">
        <v>863</v>
      </c>
      <c r="J1638" s="1"/>
      <c r="AB1638" s="1">
        <v>0.51800000000000002</v>
      </c>
      <c r="AJ1638" s="1" t="s">
        <v>406</v>
      </c>
      <c r="AK1638" s="19">
        <v>61</v>
      </c>
      <c r="AL1638" s="19">
        <v>90</v>
      </c>
      <c r="AN1638" s="3">
        <v>1987</v>
      </c>
      <c r="AQ1638">
        <v>80601</v>
      </c>
      <c r="AR1638" s="1" t="s">
        <v>4908</v>
      </c>
    </row>
    <row r="1639" spans="1:44" x14ac:dyDescent="0.25">
      <c r="A1639" s="1">
        <v>2689</v>
      </c>
      <c r="B1639" s="1" t="s">
        <v>1215</v>
      </c>
      <c r="C1639" s="1">
        <v>102</v>
      </c>
      <c r="D1639" s="1" t="s">
        <v>863</v>
      </c>
      <c r="J1639" s="1"/>
      <c r="AB1639" s="1">
        <v>0.752</v>
      </c>
      <c r="AJ1639" s="1" t="s">
        <v>406</v>
      </c>
      <c r="AK1639" s="19">
        <v>61</v>
      </c>
      <c r="AL1639" s="19">
        <v>90</v>
      </c>
      <c r="AN1639" s="3">
        <v>1987</v>
      </c>
      <c r="AQ1639">
        <v>80601</v>
      </c>
      <c r="AR1639" s="1" t="s">
        <v>4908</v>
      </c>
    </row>
    <row r="1640" spans="1:44" x14ac:dyDescent="0.25">
      <c r="A1640" s="1">
        <v>2690</v>
      </c>
      <c r="B1640" s="1" t="s">
        <v>1215</v>
      </c>
      <c r="C1640" s="1">
        <v>102</v>
      </c>
      <c r="D1640" s="1" t="s">
        <v>863</v>
      </c>
      <c r="J1640" s="1"/>
      <c r="AB1640" s="1">
        <v>0.33800000000000002</v>
      </c>
      <c r="AJ1640" s="1" t="s">
        <v>406</v>
      </c>
      <c r="AK1640" s="19">
        <v>61</v>
      </c>
      <c r="AL1640" s="19">
        <v>90</v>
      </c>
      <c r="AN1640" s="3">
        <v>1987</v>
      </c>
      <c r="AQ1640">
        <v>80601</v>
      </c>
      <c r="AR1640" s="1" t="s">
        <v>4908</v>
      </c>
    </row>
    <row r="1641" spans="1:44" x14ac:dyDescent="0.25">
      <c r="A1641" s="1">
        <v>2691</v>
      </c>
      <c r="B1641" s="1" t="s">
        <v>1215</v>
      </c>
      <c r="C1641" s="1">
        <v>102</v>
      </c>
      <c r="D1641" s="1" t="s">
        <v>863</v>
      </c>
      <c r="J1641" s="1"/>
      <c r="AB1641" s="1">
        <v>0.187</v>
      </c>
      <c r="AJ1641" s="1" t="s">
        <v>406</v>
      </c>
      <c r="AK1641" s="19">
        <v>61</v>
      </c>
      <c r="AL1641" s="19">
        <v>90</v>
      </c>
      <c r="AN1641" s="3">
        <v>1987</v>
      </c>
      <c r="AQ1641">
        <v>80601</v>
      </c>
      <c r="AR1641" s="1" t="s">
        <v>4908</v>
      </c>
    </row>
    <row r="1642" spans="1:44" x14ac:dyDescent="0.25">
      <c r="A1642" s="1">
        <v>2692</v>
      </c>
      <c r="B1642" s="1" t="s">
        <v>1215</v>
      </c>
      <c r="C1642" s="1">
        <v>102</v>
      </c>
      <c r="D1642" s="1" t="s">
        <v>863</v>
      </c>
      <c r="J1642" s="1"/>
      <c r="AB1642" s="1">
        <v>0.38400000000000001</v>
      </c>
      <c r="AJ1642" s="1" t="s">
        <v>406</v>
      </c>
      <c r="AK1642" s="19">
        <v>61</v>
      </c>
      <c r="AL1642" s="19">
        <v>90</v>
      </c>
      <c r="AN1642" s="3">
        <v>1987</v>
      </c>
      <c r="AQ1642">
        <v>80601</v>
      </c>
      <c r="AR1642" s="1" t="s">
        <v>4908</v>
      </c>
    </row>
    <row r="1643" spans="1:44" x14ac:dyDescent="0.25">
      <c r="A1643" s="1">
        <v>2693</v>
      </c>
      <c r="B1643" s="1" t="s">
        <v>1215</v>
      </c>
      <c r="C1643" s="1">
        <v>102</v>
      </c>
      <c r="D1643" s="1" t="s">
        <v>863</v>
      </c>
      <c r="J1643" s="1"/>
      <c r="AB1643" s="1">
        <v>0.2</v>
      </c>
      <c r="AJ1643" s="1" t="s">
        <v>406</v>
      </c>
      <c r="AK1643" s="19">
        <v>61</v>
      </c>
      <c r="AL1643" s="19">
        <v>90</v>
      </c>
      <c r="AN1643" s="3">
        <v>1987</v>
      </c>
      <c r="AQ1643">
        <v>80601</v>
      </c>
      <c r="AR1643" s="1" t="s">
        <v>4908</v>
      </c>
    </row>
    <row r="1644" spans="1:44" x14ac:dyDescent="0.25">
      <c r="A1644" s="1">
        <v>2694</v>
      </c>
      <c r="B1644" s="1" t="s">
        <v>1215</v>
      </c>
      <c r="C1644" s="1">
        <v>102</v>
      </c>
      <c r="D1644" s="1" t="s">
        <v>863</v>
      </c>
      <c r="J1644" s="1"/>
      <c r="AB1644" s="1">
        <v>1.1220000000000001</v>
      </c>
      <c r="AJ1644" s="1" t="s">
        <v>406</v>
      </c>
      <c r="AK1644" s="19">
        <v>61</v>
      </c>
      <c r="AL1644" s="19">
        <v>90</v>
      </c>
      <c r="AN1644" s="3">
        <v>1987</v>
      </c>
      <c r="AQ1644">
        <v>80601</v>
      </c>
      <c r="AR1644" s="1" t="s">
        <v>4908</v>
      </c>
    </row>
    <row r="1645" spans="1:44" x14ac:dyDescent="0.25">
      <c r="A1645" s="1">
        <v>2695</v>
      </c>
      <c r="B1645" s="1" t="s">
        <v>1215</v>
      </c>
      <c r="C1645" s="1">
        <v>102</v>
      </c>
      <c r="D1645" s="1" t="s">
        <v>863</v>
      </c>
      <c r="J1645" s="1"/>
      <c r="AB1645" s="1">
        <v>0.95</v>
      </c>
      <c r="AJ1645" s="1" t="s">
        <v>406</v>
      </c>
      <c r="AK1645" s="19">
        <v>61</v>
      </c>
      <c r="AL1645" s="19">
        <v>90</v>
      </c>
      <c r="AN1645" s="3">
        <v>1987</v>
      </c>
      <c r="AQ1645">
        <v>80601</v>
      </c>
      <c r="AR1645" s="1" t="s">
        <v>4908</v>
      </c>
    </row>
    <row r="1646" spans="1:44" x14ac:dyDescent="0.25">
      <c r="A1646" s="1">
        <v>2696</v>
      </c>
      <c r="B1646" s="1" t="s">
        <v>1215</v>
      </c>
      <c r="C1646" s="1">
        <v>102</v>
      </c>
      <c r="D1646" s="1" t="s">
        <v>863</v>
      </c>
      <c r="J1646" s="1"/>
      <c r="AB1646" s="1">
        <v>1.04</v>
      </c>
      <c r="AJ1646" s="1" t="s">
        <v>406</v>
      </c>
      <c r="AK1646" s="19">
        <v>61</v>
      </c>
      <c r="AL1646" s="19">
        <v>90</v>
      </c>
      <c r="AN1646" s="3">
        <v>1987</v>
      </c>
      <c r="AQ1646">
        <v>80601</v>
      </c>
      <c r="AR1646" s="1" t="s">
        <v>4908</v>
      </c>
    </row>
    <row r="1647" spans="1:44" x14ac:dyDescent="0.25">
      <c r="A1647" s="1">
        <v>2697</v>
      </c>
      <c r="B1647" s="1" t="s">
        <v>3916</v>
      </c>
      <c r="C1647" s="1">
        <v>124</v>
      </c>
      <c r="D1647" s="33" t="s">
        <v>845</v>
      </c>
      <c r="J1647" s="1"/>
      <c r="AB1647" s="1">
        <v>0.35199999999999998</v>
      </c>
      <c r="AJ1647" s="1" t="s">
        <v>406</v>
      </c>
      <c r="AK1647" s="19">
        <v>61</v>
      </c>
      <c r="AL1647" s="19">
        <v>90</v>
      </c>
      <c r="AN1647" s="3">
        <v>1987</v>
      </c>
      <c r="AQ1647">
        <v>80601</v>
      </c>
      <c r="AR1647" s="1" t="s">
        <v>4908</v>
      </c>
    </row>
    <row r="1648" spans="1:44" x14ac:dyDescent="0.25">
      <c r="A1648" s="1">
        <v>2698</v>
      </c>
      <c r="B1648" s="1" t="s">
        <v>3916</v>
      </c>
      <c r="C1648" s="1">
        <v>124</v>
      </c>
      <c r="D1648" s="33" t="s">
        <v>845</v>
      </c>
      <c r="J1648" s="1"/>
      <c r="AB1648" s="1">
        <v>0.96499999999999997</v>
      </c>
      <c r="AJ1648" s="1" t="s">
        <v>406</v>
      </c>
      <c r="AK1648" s="19">
        <v>61</v>
      </c>
      <c r="AL1648" s="19">
        <v>90</v>
      </c>
      <c r="AN1648" s="3">
        <v>1987</v>
      </c>
      <c r="AQ1648">
        <v>80601</v>
      </c>
      <c r="AR1648" s="1" t="s">
        <v>4908</v>
      </c>
    </row>
    <row r="1649" spans="1:44" x14ac:dyDescent="0.25">
      <c r="A1649" s="1">
        <v>2699</v>
      </c>
      <c r="B1649" s="1" t="s">
        <v>3916</v>
      </c>
      <c r="C1649" s="1">
        <v>124</v>
      </c>
      <c r="D1649" s="33" t="s">
        <v>845</v>
      </c>
      <c r="J1649" s="1"/>
      <c r="AB1649" s="1">
        <v>0.09</v>
      </c>
      <c r="AJ1649" s="1" t="s">
        <v>406</v>
      </c>
      <c r="AK1649" s="19">
        <v>61</v>
      </c>
      <c r="AL1649" s="19">
        <v>90</v>
      </c>
      <c r="AN1649" s="3">
        <v>1987</v>
      </c>
      <c r="AQ1649">
        <v>80601</v>
      </c>
      <c r="AR1649" s="1" t="s">
        <v>4908</v>
      </c>
    </row>
    <row r="1650" spans="1:44" x14ac:dyDescent="0.25">
      <c r="A1650" s="1">
        <v>2700</v>
      </c>
      <c r="B1650" s="1" t="s">
        <v>3916</v>
      </c>
      <c r="C1650" s="1">
        <v>124</v>
      </c>
      <c r="D1650" s="33" t="s">
        <v>845</v>
      </c>
      <c r="J1650" s="1"/>
      <c r="AB1650" s="1">
        <v>3.6120000000000001</v>
      </c>
      <c r="AJ1650" s="1" t="s">
        <v>406</v>
      </c>
      <c r="AK1650" s="19">
        <v>61</v>
      </c>
      <c r="AL1650" s="19">
        <v>90</v>
      </c>
      <c r="AN1650" s="3">
        <v>1987</v>
      </c>
      <c r="AQ1650">
        <v>80601</v>
      </c>
      <c r="AR1650" s="1" t="s">
        <v>4908</v>
      </c>
    </row>
    <row r="1651" spans="1:44" x14ac:dyDescent="0.25">
      <c r="A1651" s="1">
        <v>2701</v>
      </c>
      <c r="B1651" s="1" t="s">
        <v>744</v>
      </c>
      <c r="C1651" s="1">
        <v>125</v>
      </c>
      <c r="D1651" s="1" t="s">
        <v>833</v>
      </c>
      <c r="J1651" s="1"/>
      <c r="AB1651" s="1">
        <v>1.181</v>
      </c>
      <c r="AJ1651" s="1" t="s">
        <v>406</v>
      </c>
      <c r="AK1651" s="19">
        <v>61</v>
      </c>
      <c r="AL1651" s="19">
        <v>90</v>
      </c>
      <c r="AN1651" s="3">
        <v>1987</v>
      </c>
      <c r="AQ1651">
        <v>80601</v>
      </c>
      <c r="AR1651" s="1" t="s">
        <v>4908</v>
      </c>
    </row>
    <row r="1652" spans="1:44" x14ac:dyDescent="0.25">
      <c r="A1652" s="1">
        <v>2702</v>
      </c>
      <c r="B1652" s="1" t="s">
        <v>744</v>
      </c>
      <c r="C1652" s="1">
        <v>125</v>
      </c>
      <c r="D1652" s="1" t="s">
        <v>833</v>
      </c>
      <c r="J1652" s="1"/>
      <c r="AB1652" s="1">
        <v>1.042</v>
      </c>
      <c r="AJ1652" s="1" t="s">
        <v>406</v>
      </c>
      <c r="AK1652" s="19">
        <v>61</v>
      </c>
      <c r="AL1652" s="19">
        <v>90</v>
      </c>
      <c r="AN1652" s="3">
        <v>1987</v>
      </c>
      <c r="AQ1652">
        <v>80601</v>
      </c>
      <c r="AR1652" s="1" t="s">
        <v>4908</v>
      </c>
    </row>
    <row r="1653" spans="1:44" x14ac:dyDescent="0.25">
      <c r="A1653" s="1">
        <v>2703</v>
      </c>
      <c r="B1653" s="1" t="s">
        <v>744</v>
      </c>
      <c r="C1653" s="1">
        <v>125</v>
      </c>
      <c r="D1653" s="1" t="s">
        <v>833</v>
      </c>
      <c r="J1653" s="1"/>
      <c r="AB1653" s="1">
        <v>0.95399999999999996</v>
      </c>
      <c r="AJ1653" s="1" t="s">
        <v>406</v>
      </c>
      <c r="AK1653" s="19">
        <v>61</v>
      </c>
      <c r="AL1653" s="19">
        <v>90</v>
      </c>
      <c r="AN1653" s="3">
        <v>1987</v>
      </c>
      <c r="AQ1653">
        <v>80601</v>
      </c>
      <c r="AR1653" s="1" t="s">
        <v>4908</v>
      </c>
    </row>
    <row r="1654" spans="1:44" x14ac:dyDescent="0.25">
      <c r="A1654" s="1">
        <v>2704</v>
      </c>
      <c r="B1654" s="1" t="s">
        <v>744</v>
      </c>
      <c r="C1654" s="1">
        <v>125</v>
      </c>
      <c r="D1654" s="1" t="s">
        <v>833</v>
      </c>
      <c r="J1654" s="1"/>
      <c r="AB1654" s="1">
        <v>1.405</v>
      </c>
      <c r="AJ1654" s="1" t="s">
        <v>406</v>
      </c>
      <c r="AK1654" s="19">
        <v>61</v>
      </c>
      <c r="AL1654" s="19">
        <v>90</v>
      </c>
      <c r="AN1654" s="3">
        <v>1987</v>
      </c>
      <c r="AQ1654">
        <v>80601</v>
      </c>
      <c r="AR1654" s="1" t="s">
        <v>4908</v>
      </c>
    </row>
    <row r="1655" spans="1:44" x14ac:dyDescent="0.25">
      <c r="A1655" s="1">
        <v>2705</v>
      </c>
      <c r="B1655" s="1" t="s">
        <v>744</v>
      </c>
      <c r="C1655" s="1">
        <v>125</v>
      </c>
      <c r="D1655" s="1" t="s">
        <v>833</v>
      </c>
      <c r="J1655" s="1"/>
      <c r="AB1655" s="1">
        <v>0.64</v>
      </c>
      <c r="AJ1655" s="1" t="s">
        <v>406</v>
      </c>
      <c r="AK1655" s="19">
        <v>61</v>
      </c>
      <c r="AL1655" s="19">
        <v>90</v>
      </c>
      <c r="AN1655" s="3">
        <v>1987</v>
      </c>
      <c r="AQ1655">
        <v>80601</v>
      </c>
      <c r="AR1655" s="1" t="s">
        <v>4908</v>
      </c>
    </row>
    <row r="1656" spans="1:44" x14ac:dyDescent="0.25">
      <c r="A1656" s="1">
        <v>2706</v>
      </c>
      <c r="B1656" s="1" t="s">
        <v>744</v>
      </c>
      <c r="C1656" s="1">
        <v>125</v>
      </c>
      <c r="D1656" s="1" t="s">
        <v>833</v>
      </c>
      <c r="J1656" s="1"/>
      <c r="AB1656" s="1">
        <v>0.71399999999999997</v>
      </c>
      <c r="AJ1656" s="1" t="s">
        <v>406</v>
      </c>
      <c r="AK1656" s="19">
        <v>61</v>
      </c>
      <c r="AL1656" s="19">
        <v>90</v>
      </c>
      <c r="AN1656" s="3">
        <v>1987</v>
      </c>
      <c r="AQ1656">
        <v>80601</v>
      </c>
      <c r="AR1656" s="1" t="s">
        <v>4908</v>
      </c>
    </row>
    <row r="1657" spans="1:44" x14ac:dyDescent="0.25">
      <c r="A1657" s="1">
        <v>2707</v>
      </c>
      <c r="B1657" s="1" t="s">
        <v>744</v>
      </c>
      <c r="C1657" s="1">
        <v>125</v>
      </c>
      <c r="D1657" s="1" t="s">
        <v>833</v>
      </c>
      <c r="J1657" s="1"/>
      <c r="AB1657" s="1">
        <v>1.645</v>
      </c>
      <c r="AJ1657" s="1" t="s">
        <v>406</v>
      </c>
      <c r="AK1657" s="19">
        <v>61</v>
      </c>
      <c r="AL1657" s="19">
        <v>90</v>
      </c>
      <c r="AN1657" s="3">
        <v>1987</v>
      </c>
      <c r="AQ1657">
        <v>80601</v>
      </c>
      <c r="AR1657" s="1" t="s">
        <v>4908</v>
      </c>
    </row>
    <row r="1658" spans="1:44" x14ac:dyDescent="0.25">
      <c r="A1658" s="1">
        <v>2708</v>
      </c>
      <c r="B1658" s="1" t="s">
        <v>183</v>
      </c>
      <c r="C1658" s="1">
        <v>105</v>
      </c>
      <c r="D1658" s="1" t="s">
        <v>1026</v>
      </c>
      <c r="J1658" s="1"/>
      <c r="AB1658" s="1">
        <v>1.1970000000000001</v>
      </c>
      <c r="AJ1658" s="1" t="s">
        <v>406</v>
      </c>
      <c r="AK1658" s="19">
        <v>61</v>
      </c>
      <c r="AL1658" s="19">
        <v>90</v>
      </c>
      <c r="AN1658" s="3">
        <v>1987</v>
      </c>
      <c r="AQ1658">
        <v>80601</v>
      </c>
      <c r="AR1658" s="1" t="s">
        <v>4908</v>
      </c>
    </row>
    <row r="1659" spans="1:44" x14ac:dyDescent="0.25">
      <c r="A1659" s="1">
        <v>2709</v>
      </c>
      <c r="B1659" s="1" t="s">
        <v>183</v>
      </c>
      <c r="C1659" s="1">
        <v>105</v>
      </c>
      <c r="D1659" s="1" t="s">
        <v>1026</v>
      </c>
      <c r="J1659" s="1"/>
      <c r="AB1659" s="1">
        <v>0.38800000000000001</v>
      </c>
      <c r="AJ1659" s="1" t="s">
        <v>406</v>
      </c>
      <c r="AK1659" s="19">
        <v>61</v>
      </c>
      <c r="AL1659" s="19">
        <v>90</v>
      </c>
      <c r="AN1659" s="3">
        <v>1987</v>
      </c>
      <c r="AQ1659">
        <v>80601</v>
      </c>
      <c r="AR1659" s="1" t="s">
        <v>4908</v>
      </c>
    </row>
    <row r="1660" spans="1:44" x14ac:dyDescent="0.25">
      <c r="A1660" s="1">
        <v>2710</v>
      </c>
      <c r="B1660" s="1" t="s">
        <v>183</v>
      </c>
      <c r="C1660" s="1">
        <v>105</v>
      </c>
      <c r="D1660" s="1" t="s">
        <v>1026</v>
      </c>
      <c r="J1660" s="1"/>
      <c r="AB1660" s="1">
        <v>1.194</v>
      </c>
      <c r="AJ1660" s="1" t="s">
        <v>406</v>
      </c>
      <c r="AK1660" s="19">
        <v>61</v>
      </c>
      <c r="AL1660" s="19">
        <v>90</v>
      </c>
      <c r="AN1660" s="3">
        <v>1987</v>
      </c>
      <c r="AQ1660">
        <v>80601</v>
      </c>
      <c r="AR1660" s="1" t="s">
        <v>4908</v>
      </c>
    </row>
    <row r="1661" spans="1:44" x14ac:dyDescent="0.25">
      <c r="A1661" s="1">
        <v>2711</v>
      </c>
      <c r="B1661" s="1" t="s">
        <v>183</v>
      </c>
      <c r="C1661" s="1">
        <v>105</v>
      </c>
      <c r="D1661" s="1" t="s">
        <v>1026</v>
      </c>
      <c r="J1661" s="1"/>
      <c r="AB1661" s="1">
        <v>1.68</v>
      </c>
      <c r="AJ1661" s="1" t="s">
        <v>406</v>
      </c>
      <c r="AK1661" s="19">
        <v>61</v>
      </c>
      <c r="AL1661" s="19">
        <v>90</v>
      </c>
      <c r="AN1661" s="3">
        <v>1987</v>
      </c>
      <c r="AQ1661">
        <v>80601</v>
      </c>
      <c r="AR1661" s="1" t="s">
        <v>4908</v>
      </c>
    </row>
    <row r="1662" spans="1:44" x14ac:dyDescent="0.25">
      <c r="A1662" s="1">
        <v>2712</v>
      </c>
      <c r="B1662" s="1" t="s">
        <v>183</v>
      </c>
      <c r="C1662" s="1">
        <v>105</v>
      </c>
      <c r="D1662" s="1" t="s">
        <v>1026</v>
      </c>
      <c r="J1662" s="1"/>
      <c r="AB1662" s="1">
        <v>1.0960000000000001</v>
      </c>
      <c r="AJ1662" s="1" t="s">
        <v>406</v>
      </c>
      <c r="AK1662" s="19">
        <v>61</v>
      </c>
      <c r="AL1662" s="19">
        <v>90</v>
      </c>
      <c r="AN1662" s="3">
        <v>1987</v>
      </c>
      <c r="AQ1662">
        <v>80601</v>
      </c>
      <c r="AR1662" s="1" t="s">
        <v>4908</v>
      </c>
    </row>
    <row r="1663" spans="1:44" x14ac:dyDescent="0.25">
      <c r="A1663" s="1">
        <v>2713</v>
      </c>
      <c r="B1663" s="1" t="s">
        <v>183</v>
      </c>
      <c r="C1663" s="1">
        <v>105</v>
      </c>
      <c r="D1663" s="1" t="s">
        <v>1026</v>
      </c>
      <c r="J1663" s="1"/>
      <c r="AB1663" s="1">
        <v>0.47099999999999997</v>
      </c>
      <c r="AJ1663" s="1" t="s">
        <v>406</v>
      </c>
      <c r="AK1663" s="19">
        <v>61</v>
      </c>
      <c r="AL1663" s="19">
        <v>90</v>
      </c>
      <c r="AN1663" s="3">
        <v>1987</v>
      </c>
      <c r="AQ1663">
        <v>80601</v>
      </c>
      <c r="AR1663" s="1" t="s">
        <v>4908</v>
      </c>
    </row>
    <row r="1664" spans="1:44" x14ac:dyDescent="0.25">
      <c r="A1664" s="1">
        <v>2714</v>
      </c>
      <c r="B1664" s="1" t="s">
        <v>183</v>
      </c>
      <c r="C1664" s="1">
        <v>105</v>
      </c>
      <c r="D1664" s="1" t="s">
        <v>1026</v>
      </c>
      <c r="J1664" s="1"/>
      <c r="AB1664" s="1">
        <v>0.58199999999999996</v>
      </c>
      <c r="AJ1664" s="1" t="s">
        <v>406</v>
      </c>
      <c r="AK1664" s="19">
        <v>61</v>
      </c>
      <c r="AL1664" s="19">
        <v>90</v>
      </c>
      <c r="AN1664" s="3">
        <v>1987</v>
      </c>
      <c r="AQ1664">
        <v>80601</v>
      </c>
      <c r="AR1664" s="1" t="s">
        <v>4908</v>
      </c>
    </row>
    <row r="1665" spans="1:44" x14ac:dyDescent="0.25">
      <c r="A1665" s="1">
        <v>2715</v>
      </c>
      <c r="B1665" s="1" t="s">
        <v>183</v>
      </c>
      <c r="C1665" s="1">
        <v>105</v>
      </c>
      <c r="D1665" s="1" t="s">
        <v>1026</v>
      </c>
      <c r="J1665" s="1"/>
      <c r="AB1665" s="1">
        <v>0.46700000000000003</v>
      </c>
      <c r="AJ1665" s="1" t="s">
        <v>406</v>
      </c>
      <c r="AK1665" s="19">
        <v>61</v>
      </c>
      <c r="AL1665" s="19">
        <v>90</v>
      </c>
      <c r="AN1665" s="3">
        <v>1987</v>
      </c>
      <c r="AQ1665">
        <v>80601</v>
      </c>
      <c r="AR1665" s="1" t="s">
        <v>4908</v>
      </c>
    </row>
    <row r="1666" spans="1:44" x14ac:dyDescent="0.25">
      <c r="A1666" s="1">
        <v>2716</v>
      </c>
      <c r="B1666" s="1" t="s">
        <v>183</v>
      </c>
      <c r="C1666" s="1">
        <v>105</v>
      </c>
      <c r="D1666" s="1" t="s">
        <v>1026</v>
      </c>
      <c r="J1666" s="1"/>
      <c r="AB1666" s="1">
        <v>0.66800000000000004</v>
      </c>
      <c r="AJ1666" s="1" t="s">
        <v>406</v>
      </c>
      <c r="AK1666" s="19">
        <v>61</v>
      </c>
      <c r="AL1666" s="19">
        <v>90</v>
      </c>
      <c r="AN1666" s="3">
        <v>1987</v>
      </c>
      <c r="AQ1666">
        <v>80601</v>
      </c>
      <c r="AR1666" s="1" t="s">
        <v>4908</v>
      </c>
    </row>
    <row r="1667" spans="1:44" x14ac:dyDescent="0.25">
      <c r="A1667" s="1">
        <v>2719</v>
      </c>
      <c r="B1667" s="1" t="s">
        <v>3916</v>
      </c>
      <c r="C1667" s="1">
        <v>124</v>
      </c>
      <c r="D1667" s="33" t="s">
        <v>845</v>
      </c>
      <c r="G1667" s="1">
        <v>6</v>
      </c>
      <c r="H1667" s="1">
        <v>27</v>
      </c>
      <c r="I1667" s="1">
        <v>11</v>
      </c>
      <c r="J1667" s="1">
        <v>6.5</v>
      </c>
      <c r="K1667" s="3">
        <v>7175</v>
      </c>
      <c r="L1667" s="2">
        <f>N1667/((17848.7)*(1-EXP(-(0.003475)*I1667))^(1.61462))</f>
        <v>1.2003119752708078</v>
      </c>
      <c r="M1667" s="1">
        <v>19</v>
      </c>
      <c r="N1667" s="1">
        <v>106.8</v>
      </c>
      <c r="O1667" s="1">
        <v>61.2</v>
      </c>
      <c r="Q1667" s="1">
        <v>4.9000000000000004</v>
      </c>
      <c r="R1667" s="1">
        <v>3</v>
      </c>
      <c r="S1667" s="1">
        <v>16.899999999999999</v>
      </c>
      <c r="AJ1667" s="28" t="s">
        <v>406</v>
      </c>
      <c r="AK1667" s="19">
        <v>56.15</v>
      </c>
      <c r="AL1667" s="19">
        <v>76.400000000000006</v>
      </c>
      <c r="AN1667" s="3">
        <v>1957</v>
      </c>
      <c r="AQ1667">
        <v>80444</v>
      </c>
      <c r="AR1667" s="1" t="s">
        <v>5148</v>
      </c>
    </row>
    <row r="1668" spans="1:44" x14ac:dyDescent="0.25">
      <c r="A1668" s="1">
        <v>2720</v>
      </c>
      <c r="B1668" s="1" t="s">
        <v>5216</v>
      </c>
      <c r="C1668" s="1">
        <v>124</v>
      </c>
      <c r="D1668" s="1" t="s">
        <v>5601</v>
      </c>
      <c r="F1668" s="1" t="s">
        <v>445</v>
      </c>
      <c r="G1668" s="1">
        <v>6</v>
      </c>
      <c r="H1668" s="1">
        <v>32</v>
      </c>
      <c r="I1668" s="1">
        <v>15</v>
      </c>
      <c r="J1668" s="1">
        <v>14</v>
      </c>
      <c r="K1668" s="3">
        <v>2900</v>
      </c>
      <c r="L1668" s="35">
        <v>2</v>
      </c>
      <c r="N1668" s="1">
        <v>305</v>
      </c>
      <c r="O1668" s="1">
        <v>147.69999999999999</v>
      </c>
      <c r="Q1668" s="1">
        <v>14.77</v>
      </c>
      <c r="R1668" s="1">
        <v>4.2</v>
      </c>
      <c r="S1668" s="1">
        <v>44.33</v>
      </c>
      <c r="AJ1668" s="28" t="s">
        <v>406</v>
      </c>
      <c r="AK1668" s="19">
        <v>56.25</v>
      </c>
      <c r="AL1668" s="19">
        <v>76.349999999999994</v>
      </c>
      <c r="AN1668" s="3">
        <v>1963</v>
      </c>
      <c r="AQ1668">
        <v>80444</v>
      </c>
      <c r="AR1668" s="1" t="s">
        <v>4758</v>
      </c>
    </row>
    <row r="1669" spans="1:44" x14ac:dyDescent="0.25">
      <c r="A1669" s="1">
        <v>2721</v>
      </c>
      <c r="B1669" s="1" t="s">
        <v>5233</v>
      </c>
      <c r="C1669" s="1">
        <v>104</v>
      </c>
      <c r="D1669" s="1" t="s">
        <v>5618</v>
      </c>
      <c r="G1669" s="1">
        <v>11</v>
      </c>
      <c r="H1669" s="1">
        <v>50</v>
      </c>
      <c r="I1669" s="1">
        <v>4.5</v>
      </c>
      <c r="J1669" s="1"/>
      <c r="L1669" s="2">
        <v>0.2</v>
      </c>
      <c r="N1669" s="1">
        <v>5</v>
      </c>
      <c r="O1669" s="1">
        <v>2.7</v>
      </c>
      <c r="Q1669" s="1">
        <v>2.7</v>
      </c>
      <c r="R1669" s="1">
        <v>1.3</v>
      </c>
      <c r="AB1669" s="1">
        <v>10.7</v>
      </c>
      <c r="AI1669" s="1">
        <v>7.2</v>
      </c>
      <c r="AJ1669" s="1" t="s">
        <v>406</v>
      </c>
      <c r="AK1669" s="19">
        <v>60</v>
      </c>
      <c r="AL1669" s="19">
        <v>148</v>
      </c>
      <c r="AN1669" s="3">
        <v>1973</v>
      </c>
      <c r="AQ1669">
        <v>80605</v>
      </c>
      <c r="AR1669" s="1" t="s">
        <v>4896</v>
      </c>
    </row>
    <row r="1670" spans="1:44" x14ac:dyDescent="0.25">
      <c r="A1670" s="1">
        <v>2724</v>
      </c>
      <c r="B1670" s="1" t="s">
        <v>5233</v>
      </c>
      <c r="C1670" s="1">
        <v>104</v>
      </c>
      <c r="D1670" s="1" t="s">
        <v>5618</v>
      </c>
      <c r="G1670" s="1">
        <v>10</v>
      </c>
      <c r="H1670" s="1">
        <v>50</v>
      </c>
      <c r="I1670" s="1">
        <v>8.6</v>
      </c>
      <c r="J1670" s="1"/>
      <c r="L1670" s="2">
        <v>0.5</v>
      </c>
      <c r="N1670" s="1">
        <v>46</v>
      </c>
      <c r="O1670" s="1">
        <v>24.5</v>
      </c>
      <c r="Q1670" s="1">
        <v>6.2</v>
      </c>
      <c r="R1670" s="1">
        <v>4.5</v>
      </c>
      <c r="AB1670" s="1">
        <v>4.2</v>
      </c>
      <c r="AI1670" s="1">
        <v>34.1</v>
      </c>
      <c r="AJ1670" s="1" t="s">
        <v>406</v>
      </c>
      <c r="AK1670" s="19">
        <v>60</v>
      </c>
      <c r="AL1670" s="19">
        <v>148</v>
      </c>
      <c r="AN1670" s="3">
        <v>1973</v>
      </c>
      <c r="AQ1670">
        <v>80605</v>
      </c>
      <c r="AR1670" s="1" t="s">
        <v>4896</v>
      </c>
    </row>
    <row r="1671" spans="1:44" x14ac:dyDescent="0.25">
      <c r="A1671" s="1">
        <v>2727</v>
      </c>
      <c r="B1671" s="1" t="s">
        <v>5233</v>
      </c>
      <c r="C1671" s="1">
        <v>104</v>
      </c>
      <c r="D1671" s="1" t="s">
        <v>5618</v>
      </c>
      <c r="G1671" s="1">
        <v>10</v>
      </c>
      <c r="H1671" s="1">
        <v>30</v>
      </c>
      <c r="I1671" s="1">
        <v>4.5999999999999996</v>
      </c>
      <c r="J1671" s="1"/>
      <c r="L1671" s="2">
        <v>0.15</v>
      </c>
      <c r="N1671" s="1">
        <v>4</v>
      </c>
      <c r="O1671" s="1">
        <v>2.1</v>
      </c>
      <c r="Q1671" s="1">
        <v>0.7</v>
      </c>
      <c r="R1671" s="1">
        <v>0.5</v>
      </c>
      <c r="AB1671" s="1">
        <v>1.1000000000000001</v>
      </c>
      <c r="AI1671" s="1">
        <v>8.8000000000000007</v>
      </c>
      <c r="AJ1671" s="1" t="s">
        <v>406</v>
      </c>
      <c r="AK1671" s="19">
        <v>62</v>
      </c>
      <c r="AL1671" s="19">
        <v>147</v>
      </c>
      <c r="AN1671" s="3">
        <v>1973</v>
      </c>
      <c r="AQ1671">
        <v>81103</v>
      </c>
      <c r="AR1671" s="1" t="s">
        <v>4896</v>
      </c>
    </row>
    <row r="1672" spans="1:44" x14ac:dyDescent="0.25">
      <c r="A1672" s="1">
        <v>2728</v>
      </c>
      <c r="B1672" s="1" t="s">
        <v>5233</v>
      </c>
      <c r="C1672" s="1">
        <v>104</v>
      </c>
      <c r="D1672" s="1" t="s">
        <v>5618</v>
      </c>
      <c r="G1672" s="1">
        <v>9</v>
      </c>
      <c r="H1672" s="1">
        <v>30</v>
      </c>
      <c r="I1672" s="1">
        <v>5.9</v>
      </c>
      <c r="J1672" s="1"/>
      <c r="L1672" s="2">
        <v>0.3</v>
      </c>
      <c r="N1672" s="1">
        <v>17.600000000000001</v>
      </c>
      <c r="O1672" s="1">
        <v>9.4</v>
      </c>
      <c r="Q1672" s="1">
        <v>5.5</v>
      </c>
      <c r="R1672" s="1">
        <v>4.3</v>
      </c>
      <c r="AB1672" s="1">
        <v>4.4000000000000004</v>
      </c>
      <c r="AI1672" s="1">
        <v>9.9</v>
      </c>
      <c r="AJ1672" s="1" t="s">
        <v>406</v>
      </c>
      <c r="AK1672" s="19">
        <v>62</v>
      </c>
      <c r="AL1672" s="19">
        <v>147</v>
      </c>
      <c r="AN1672" s="3">
        <v>1973</v>
      </c>
      <c r="AQ1672">
        <v>81103</v>
      </c>
      <c r="AR1672" s="1" t="s">
        <v>4896</v>
      </c>
    </row>
    <row r="1673" spans="1:44" x14ac:dyDescent="0.25">
      <c r="A1673" s="1">
        <v>2730</v>
      </c>
      <c r="B1673" s="1" t="s">
        <v>5233</v>
      </c>
      <c r="C1673" s="1">
        <v>104</v>
      </c>
      <c r="D1673" s="1" t="s">
        <v>5618</v>
      </c>
      <c r="G1673" s="1">
        <v>10</v>
      </c>
      <c r="H1673" s="1">
        <v>30</v>
      </c>
      <c r="I1673" s="1">
        <v>4.9000000000000004</v>
      </c>
      <c r="J1673" s="1"/>
      <c r="L1673" s="2">
        <v>0.3</v>
      </c>
      <c r="N1673" s="1">
        <v>7.1</v>
      </c>
      <c r="O1673" s="1">
        <v>3.8</v>
      </c>
      <c r="Q1673" s="1">
        <v>2.4</v>
      </c>
      <c r="R1673" s="1">
        <v>2.1</v>
      </c>
      <c r="AB1673" s="1">
        <v>11.4</v>
      </c>
      <c r="AI1673" s="1">
        <v>13</v>
      </c>
      <c r="AJ1673" s="1" t="s">
        <v>406</v>
      </c>
      <c r="AK1673" s="19">
        <v>62</v>
      </c>
      <c r="AL1673" s="19">
        <v>147</v>
      </c>
      <c r="AN1673" s="3">
        <v>1973</v>
      </c>
      <c r="AQ1673">
        <v>81103</v>
      </c>
      <c r="AR1673" s="1" t="s">
        <v>269</v>
      </c>
    </row>
    <row r="1674" spans="1:44" x14ac:dyDescent="0.25">
      <c r="A1674" s="1">
        <v>2731</v>
      </c>
      <c r="B1674" s="1" t="s">
        <v>5233</v>
      </c>
      <c r="C1674" s="1">
        <v>104</v>
      </c>
      <c r="D1674" s="1" t="s">
        <v>5618</v>
      </c>
      <c r="G1674" s="1">
        <v>9</v>
      </c>
      <c r="H1674" s="1">
        <v>30</v>
      </c>
      <c r="I1674" s="1">
        <v>5.3</v>
      </c>
      <c r="J1674" s="1"/>
      <c r="L1674" s="2">
        <v>0.2</v>
      </c>
      <c r="N1674" s="1">
        <v>9.1999999999999993</v>
      </c>
      <c r="O1674" s="1">
        <v>4.9000000000000004</v>
      </c>
      <c r="Q1674" s="1">
        <v>1.8</v>
      </c>
      <c r="R1674" s="1">
        <v>1.6</v>
      </c>
      <c r="AB1674" s="1">
        <v>6</v>
      </c>
      <c r="AI1674" s="1">
        <v>12.4</v>
      </c>
      <c r="AJ1674" s="1" t="s">
        <v>406</v>
      </c>
      <c r="AK1674" s="19">
        <v>62</v>
      </c>
      <c r="AL1674" s="19">
        <v>147</v>
      </c>
      <c r="AN1674" s="3">
        <v>1973</v>
      </c>
      <c r="AQ1674">
        <v>81103</v>
      </c>
      <c r="AR1674" s="1" t="s">
        <v>4896</v>
      </c>
    </row>
    <row r="1675" spans="1:44" x14ac:dyDescent="0.25">
      <c r="A1675" s="1">
        <v>2732</v>
      </c>
      <c r="B1675" s="1" t="s">
        <v>5233</v>
      </c>
      <c r="C1675" s="1">
        <v>104</v>
      </c>
      <c r="D1675" s="1" t="s">
        <v>5654</v>
      </c>
      <c r="G1675" s="1">
        <v>9</v>
      </c>
      <c r="H1675" s="1">
        <v>22</v>
      </c>
      <c r="I1675" s="1">
        <v>3</v>
      </c>
      <c r="J1675" s="1"/>
      <c r="N1675" s="1">
        <v>38.5</v>
      </c>
      <c r="O1675" s="1">
        <v>20.8</v>
      </c>
      <c r="Q1675" s="1">
        <v>3.6</v>
      </c>
      <c r="R1675" s="1">
        <v>1.9</v>
      </c>
      <c r="AJ1675" s="1" t="s">
        <v>406</v>
      </c>
      <c r="AK1675" s="19">
        <v>62</v>
      </c>
      <c r="AL1675" s="19">
        <v>130</v>
      </c>
      <c r="AN1675" s="3">
        <v>1973</v>
      </c>
      <c r="AP1675" s="1">
        <v>1.9</v>
      </c>
      <c r="AQ1675">
        <v>80601</v>
      </c>
      <c r="AR1675" s="1" t="s">
        <v>4582</v>
      </c>
    </row>
    <row r="1676" spans="1:44" x14ac:dyDescent="0.25">
      <c r="A1676" s="1">
        <v>2733</v>
      </c>
      <c r="B1676" s="1" t="s">
        <v>5233</v>
      </c>
      <c r="C1676" s="1">
        <v>104</v>
      </c>
      <c r="D1676" s="1" t="s">
        <v>6479</v>
      </c>
      <c r="G1676" s="1">
        <v>10</v>
      </c>
      <c r="H1676" s="1">
        <v>120</v>
      </c>
      <c r="I1676" s="1">
        <v>14</v>
      </c>
      <c r="J1676" s="1">
        <v>17</v>
      </c>
      <c r="K1676" s="3">
        <v>485</v>
      </c>
      <c r="L1676" s="2">
        <v>0.43</v>
      </c>
      <c r="M1676" s="1">
        <v>11.4</v>
      </c>
      <c r="N1676" s="1">
        <v>97</v>
      </c>
      <c r="O1676" s="1">
        <v>43.9</v>
      </c>
      <c r="P1676" s="1">
        <v>11</v>
      </c>
      <c r="Q1676" s="1">
        <v>3.9</v>
      </c>
      <c r="R1676" s="1">
        <v>1.7</v>
      </c>
      <c r="Y1676" s="1">
        <v>4.53</v>
      </c>
      <c r="AB1676" s="1">
        <v>1.93</v>
      </c>
      <c r="AI1676" s="1">
        <v>10.5</v>
      </c>
      <c r="AJ1676" s="1" t="s">
        <v>406</v>
      </c>
      <c r="AK1676" s="19">
        <v>62</v>
      </c>
      <c r="AL1676" s="19">
        <v>130</v>
      </c>
      <c r="AN1676" s="3">
        <v>1973</v>
      </c>
      <c r="AQ1676">
        <v>80601</v>
      </c>
      <c r="AR1676" s="1" t="s">
        <v>3120</v>
      </c>
    </row>
    <row r="1677" spans="1:44" x14ac:dyDescent="0.25">
      <c r="A1677" s="1">
        <v>2734</v>
      </c>
      <c r="B1677" s="1" t="s">
        <v>1193</v>
      </c>
      <c r="C1677" s="1">
        <v>104</v>
      </c>
      <c r="D1677" s="1" t="s">
        <v>5830</v>
      </c>
      <c r="G1677" s="1">
        <v>8</v>
      </c>
      <c r="H1677" s="1">
        <v>37</v>
      </c>
      <c r="J1677" s="1"/>
      <c r="L1677" s="1">
        <v>0.5</v>
      </c>
      <c r="Q1677" s="1">
        <v>3.9</v>
      </c>
      <c r="R1677" s="1">
        <v>2.1800000000000002</v>
      </c>
      <c r="X1677" s="1">
        <v>1.25</v>
      </c>
      <c r="Y1677" s="1">
        <v>0.23</v>
      </c>
      <c r="Z1677" s="1">
        <v>1.47</v>
      </c>
      <c r="AB1677" s="1">
        <v>1.8</v>
      </c>
      <c r="AE1677" s="1">
        <v>3.4</v>
      </c>
      <c r="AG1677" s="1">
        <v>1.07</v>
      </c>
      <c r="AI1677" s="1">
        <v>18.100000000000001</v>
      </c>
      <c r="AJ1677" s="1" t="s">
        <v>406</v>
      </c>
      <c r="AK1677" s="19">
        <v>59</v>
      </c>
      <c r="AL1677" s="19">
        <v>126</v>
      </c>
      <c r="AN1677" s="3">
        <v>1977</v>
      </c>
      <c r="AQ1677">
        <v>80601</v>
      </c>
      <c r="AR1677" s="1" t="s">
        <v>4618</v>
      </c>
    </row>
    <row r="1678" spans="1:44" x14ac:dyDescent="0.25">
      <c r="A1678" s="1">
        <v>2735</v>
      </c>
      <c r="B1678" s="1" t="s">
        <v>1193</v>
      </c>
      <c r="C1678" s="1">
        <v>104</v>
      </c>
      <c r="D1678" s="1" t="s">
        <v>5830</v>
      </c>
      <c r="G1678" s="1">
        <v>8</v>
      </c>
      <c r="H1678" s="1">
        <v>37</v>
      </c>
      <c r="J1678" s="1"/>
      <c r="L1678" s="1">
        <v>0.9</v>
      </c>
      <c r="N1678" s="1">
        <v>117</v>
      </c>
      <c r="X1678" s="1">
        <v>2.29</v>
      </c>
      <c r="Y1678" s="1">
        <v>1.1599999999999999</v>
      </c>
      <c r="Z1678" s="1">
        <v>3.45</v>
      </c>
      <c r="AB1678" s="1">
        <v>1.7</v>
      </c>
      <c r="AE1678" s="1">
        <v>5.6</v>
      </c>
      <c r="AI1678" s="1">
        <v>11.4</v>
      </c>
      <c r="AJ1678" s="1" t="s">
        <v>406</v>
      </c>
      <c r="AK1678" s="19">
        <v>59</v>
      </c>
      <c r="AL1678" s="19">
        <v>126</v>
      </c>
      <c r="AN1678" s="3">
        <v>1977</v>
      </c>
      <c r="AQ1678">
        <v>80601</v>
      </c>
      <c r="AR1678" s="1" t="s">
        <v>4618</v>
      </c>
    </row>
    <row r="1679" spans="1:44" x14ac:dyDescent="0.25">
      <c r="A1679" s="1">
        <v>2736</v>
      </c>
      <c r="B1679" s="1" t="s">
        <v>1193</v>
      </c>
      <c r="C1679" s="1">
        <v>104</v>
      </c>
      <c r="D1679" s="1" t="s">
        <v>6107</v>
      </c>
      <c r="G1679" s="1">
        <v>9</v>
      </c>
      <c r="H1679" s="1">
        <v>160</v>
      </c>
      <c r="J1679" s="1"/>
      <c r="L1679" s="1">
        <v>0.7</v>
      </c>
      <c r="N1679" s="1">
        <v>270</v>
      </c>
      <c r="X1679" s="1">
        <v>0.13</v>
      </c>
      <c r="Y1679" s="1">
        <v>0.67</v>
      </c>
      <c r="Z1679" s="1">
        <v>0.8</v>
      </c>
      <c r="AB1679" s="1">
        <v>2.8</v>
      </c>
      <c r="AE1679" s="1">
        <v>11.9</v>
      </c>
      <c r="AI1679" s="1">
        <v>12.7</v>
      </c>
      <c r="AJ1679" s="1" t="s">
        <v>406</v>
      </c>
      <c r="AK1679" s="19">
        <v>59</v>
      </c>
      <c r="AL1679" s="19">
        <v>126</v>
      </c>
      <c r="AN1679" s="3">
        <v>1977</v>
      </c>
      <c r="AQ1679">
        <v>80601</v>
      </c>
      <c r="AR1679" s="1" t="s">
        <v>4618</v>
      </c>
    </row>
    <row r="1680" spans="1:44" x14ac:dyDescent="0.25">
      <c r="A1680" s="1">
        <v>2739</v>
      </c>
      <c r="B1680" s="1" t="s">
        <v>172</v>
      </c>
      <c r="C1680" s="1">
        <v>104</v>
      </c>
      <c r="D1680" s="1" t="s">
        <v>6106</v>
      </c>
      <c r="E1680" s="1" t="s">
        <v>706</v>
      </c>
      <c r="F1680" s="1" t="s">
        <v>445</v>
      </c>
      <c r="G1680" s="1">
        <v>9</v>
      </c>
      <c r="H1680" s="1">
        <v>110</v>
      </c>
      <c r="I1680" s="1">
        <v>20</v>
      </c>
      <c r="J1680" s="1">
        <v>24</v>
      </c>
      <c r="K1680" s="3">
        <v>121</v>
      </c>
      <c r="L1680" s="2">
        <v>0.2</v>
      </c>
      <c r="N1680" s="1">
        <v>50</v>
      </c>
      <c r="O1680" s="1">
        <v>30.26</v>
      </c>
      <c r="Q1680" s="1">
        <v>4.58</v>
      </c>
      <c r="R1680" s="1">
        <v>1.3</v>
      </c>
      <c r="X1680" s="1">
        <v>0.76</v>
      </c>
      <c r="Y1680" s="1">
        <v>1.39</v>
      </c>
      <c r="Z1680" s="1">
        <v>2.15</v>
      </c>
      <c r="AB1680" s="1">
        <v>1.64</v>
      </c>
      <c r="AI1680" s="1">
        <v>14.5</v>
      </c>
      <c r="AJ1680" s="1" t="s">
        <v>406</v>
      </c>
      <c r="AK1680" s="19">
        <v>52.15</v>
      </c>
      <c r="AL1680" s="19">
        <v>113</v>
      </c>
      <c r="AN1680" s="3">
        <v>1977</v>
      </c>
      <c r="AO1680" s="1">
        <v>1</v>
      </c>
      <c r="AQ1680">
        <v>80609</v>
      </c>
      <c r="AR1680" s="1" t="s">
        <v>3366</v>
      </c>
    </row>
    <row r="1681" spans="1:45" x14ac:dyDescent="0.25">
      <c r="A1681" s="1">
        <v>2740</v>
      </c>
      <c r="B1681" s="1" t="s">
        <v>172</v>
      </c>
      <c r="C1681" s="1">
        <v>104</v>
      </c>
      <c r="D1681" s="1" t="s">
        <v>6106</v>
      </c>
      <c r="E1681" s="1" t="s">
        <v>706</v>
      </c>
      <c r="F1681" s="1" t="s">
        <v>445</v>
      </c>
      <c r="G1681" s="1">
        <v>9</v>
      </c>
      <c r="H1681" s="1">
        <v>110</v>
      </c>
      <c r="I1681" s="1">
        <v>20</v>
      </c>
      <c r="J1681" s="1">
        <v>24</v>
      </c>
      <c r="K1681" s="3">
        <v>148</v>
      </c>
      <c r="L1681" s="2">
        <v>0.25</v>
      </c>
      <c r="N1681" s="1">
        <v>61</v>
      </c>
      <c r="O1681" s="1">
        <v>36.729999999999997</v>
      </c>
      <c r="Q1681" s="1">
        <v>5.58</v>
      </c>
      <c r="R1681" s="1">
        <v>1.34</v>
      </c>
      <c r="X1681" s="1">
        <v>0.61</v>
      </c>
      <c r="Y1681" s="1">
        <v>1.39</v>
      </c>
      <c r="Z1681" s="1">
        <v>2</v>
      </c>
      <c r="AB1681" s="1">
        <v>1.64</v>
      </c>
      <c r="AJ1681" s="1" t="s">
        <v>406</v>
      </c>
      <c r="AK1681" s="19">
        <v>52.15</v>
      </c>
      <c r="AL1681" s="19">
        <v>113</v>
      </c>
      <c r="AN1681" s="3">
        <v>1977</v>
      </c>
      <c r="AO1681" s="1">
        <v>1</v>
      </c>
      <c r="AQ1681">
        <v>80609</v>
      </c>
      <c r="AR1681" s="1" t="s">
        <v>3366</v>
      </c>
    </row>
    <row r="1682" spans="1:45" x14ac:dyDescent="0.25">
      <c r="A1682" s="1">
        <v>2741</v>
      </c>
      <c r="B1682" s="1" t="s">
        <v>172</v>
      </c>
      <c r="C1682" s="1">
        <v>104</v>
      </c>
      <c r="D1682" s="1" t="s">
        <v>6106</v>
      </c>
      <c r="E1682" s="1" t="s">
        <v>706</v>
      </c>
      <c r="F1682" s="1" t="s">
        <v>445</v>
      </c>
      <c r="G1682" s="1">
        <v>9</v>
      </c>
      <c r="H1682" s="1">
        <v>110</v>
      </c>
      <c r="I1682" s="1">
        <v>20</v>
      </c>
      <c r="J1682" s="1">
        <v>24</v>
      </c>
      <c r="K1682" s="3">
        <v>114</v>
      </c>
      <c r="L1682" s="2">
        <v>0.2</v>
      </c>
      <c r="N1682" s="1">
        <v>47</v>
      </c>
      <c r="O1682" s="1">
        <v>28.13</v>
      </c>
      <c r="Q1682" s="1">
        <v>4.07</v>
      </c>
      <c r="R1682" s="1">
        <v>1.0900000000000001</v>
      </c>
      <c r="X1682" s="1">
        <v>1.66</v>
      </c>
      <c r="Y1682" s="1">
        <v>1.39</v>
      </c>
      <c r="Z1682" s="1">
        <v>3.05</v>
      </c>
      <c r="AB1682" s="1">
        <v>1.64</v>
      </c>
      <c r="AJ1682" s="1" t="s">
        <v>406</v>
      </c>
      <c r="AK1682" s="19">
        <v>52.15</v>
      </c>
      <c r="AL1682" s="19">
        <v>113</v>
      </c>
      <c r="AN1682" s="3">
        <v>1977</v>
      </c>
      <c r="AO1682" s="1">
        <v>1</v>
      </c>
      <c r="AQ1682">
        <v>80609</v>
      </c>
      <c r="AR1682" s="1" t="s">
        <v>3366</v>
      </c>
    </row>
    <row r="1683" spans="1:45" x14ac:dyDescent="0.25">
      <c r="A1683" s="1">
        <v>2742</v>
      </c>
      <c r="B1683" s="1" t="s">
        <v>172</v>
      </c>
      <c r="C1683" s="1">
        <v>104</v>
      </c>
      <c r="D1683" s="1" t="s">
        <v>6106</v>
      </c>
      <c r="E1683" s="1" t="s">
        <v>706</v>
      </c>
      <c r="F1683" s="1" t="s">
        <v>445</v>
      </c>
      <c r="G1683" s="1">
        <v>9</v>
      </c>
      <c r="H1683" s="1">
        <v>110</v>
      </c>
      <c r="I1683" s="1">
        <v>20</v>
      </c>
      <c r="J1683" s="1">
        <v>24</v>
      </c>
      <c r="K1683" s="3">
        <v>221</v>
      </c>
      <c r="L1683" s="2">
        <v>0.4</v>
      </c>
      <c r="N1683" s="1">
        <v>91</v>
      </c>
      <c r="O1683" s="1">
        <v>54.43</v>
      </c>
      <c r="Q1683" s="1">
        <v>7.7</v>
      </c>
      <c r="R1683" s="1">
        <v>2.04</v>
      </c>
      <c r="X1683" s="1">
        <v>0.77</v>
      </c>
      <c r="Y1683" s="1">
        <v>1.39</v>
      </c>
      <c r="Z1683" s="1">
        <v>2.16</v>
      </c>
      <c r="AB1683" s="1">
        <v>1.64</v>
      </c>
      <c r="AJ1683" s="1" t="s">
        <v>406</v>
      </c>
      <c r="AK1683" s="19">
        <v>52.15</v>
      </c>
      <c r="AL1683" s="19">
        <v>113</v>
      </c>
      <c r="AN1683" s="3">
        <v>1977</v>
      </c>
      <c r="AO1683" s="1">
        <v>1</v>
      </c>
      <c r="AQ1683">
        <v>80609</v>
      </c>
      <c r="AR1683" s="1" t="s">
        <v>3366</v>
      </c>
    </row>
    <row r="1684" spans="1:45" x14ac:dyDescent="0.25">
      <c r="A1684" s="1">
        <v>2744</v>
      </c>
      <c r="B1684" s="1" t="s">
        <v>172</v>
      </c>
      <c r="C1684" s="1">
        <v>104</v>
      </c>
      <c r="D1684" s="1" t="s">
        <v>5967</v>
      </c>
      <c r="E1684" s="1" t="s">
        <v>706</v>
      </c>
      <c r="F1684" s="1" t="s">
        <v>445</v>
      </c>
      <c r="G1684" s="1">
        <v>8</v>
      </c>
      <c r="H1684" s="1">
        <v>85</v>
      </c>
      <c r="I1684" s="1">
        <v>18</v>
      </c>
      <c r="J1684" s="1">
        <v>12</v>
      </c>
      <c r="K1684" s="3">
        <v>1156</v>
      </c>
      <c r="L1684" s="2">
        <v>0.5</v>
      </c>
      <c r="N1684" s="1">
        <v>110</v>
      </c>
      <c r="O1684" s="1">
        <v>65.84</v>
      </c>
      <c r="Q1684" s="1">
        <v>10.68</v>
      </c>
      <c r="R1684" s="1">
        <v>2.88</v>
      </c>
      <c r="X1684" s="1">
        <v>4.91</v>
      </c>
      <c r="Z1684" s="1">
        <v>4.91</v>
      </c>
      <c r="AB1684" s="1">
        <v>3.97</v>
      </c>
      <c r="AI1684" s="1">
        <v>18.3</v>
      </c>
      <c r="AJ1684" s="1" t="s">
        <v>406</v>
      </c>
      <c r="AK1684" s="19">
        <v>52.15</v>
      </c>
      <c r="AL1684" s="19">
        <v>113</v>
      </c>
      <c r="AN1684" s="3">
        <v>1977</v>
      </c>
      <c r="AO1684" s="1">
        <v>1</v>
      </c>
      <c r="AQ1684">
        <v>80609</v>
      </c>
      <c r="AR1684" s="1" t="s">
        <v>3366</v>
      </c>
    </row>
    <row r="1685" spans="1:45" x14ac:dyDescent="0.25">
      <c r="A1685" s="1">
        <v>2745</v>
      </c>
      <c r="B1685" s="1" t="s">
        <v>172</v>
      </c>
      <c r="C1685" s="1">
        <v>104</v>
      </c>
      <c r="D1685" s="1" t="s">
        <v>5967</v>
      </c>
      <c r="E1685" s="1" t="s">
        <v>706</v>
      </c>
      <c r="F1685" s="1" t="s">
        <v>445</v>
      </c>
      <c r="G1685" s="1">
        <v>8</v>
      </c>
      <c r="H1685" s="1">
        <v>85</v>
      </c>
      <c r="I1685" s="1">
        <v>18</v>
      </c>
      <c r="J1685" s="1">
        <v>12</v>
      </c>
      <c r="K1685" s="3">
        <v>1282</v>
      </c>
      <c r="L1685" s="2">
        <v>0.5</v>
      </c>
      <c r="N1685" s="1">
        <v>122</v>
      </c>
      <c r="O1685" s="1">
        <v>73.290000000000006</v>
      </c>
      <c r="Q1685" s="1">
        <v>11.56</v>
      </c>
      <c r="R1685" s="1">
        <v>3.43</v>
      </c>
      <c r="X1685" s="1">
        <v>3.75</v>
      </c>
      <c r="Z1685" s="1">
        <v>3.75</v>
      </c>
      <c r="AB1685" s="1">
        <v>3.97</v>
      </c>
      <c r="AJ1685" s="1" t="s">
        <v>406</v>
      </c>
      <c r="AK1685" s="19">
        <v>52.15</v>
      </c>
      <c r="AL1685" s="19">
        <v>113</v>
      </c>
      <c r="AN1685" s="3">
        <v>1977</v>
      </c>
      <c r="AO1685" s="1">
        <v>1</v>
      </c>
      <c r="AQ1685">
        <v>80609</v>
      </c>
      <c r="AR1685" s="1" t="s">
        <v>3366</v>
      </c>
    </row>
    <row r="1686" spans="1:45" x14ac:dyDescent="0.25">
      <c r="A1686" s="1">
        <v>2746</v>
      </c>
      <c r="B1686" s="1" t="s">
        <v>172</v>
      </c>
      <c r="C1686" s="1">
        <v>104</v>
      </c>
      <c r="D1686" s="1" t="s">
        <v>5967</v>
      </c>
      <c r="E1686" s="1" t="s">
        <v>706</v>
      </c>
      <c r="F1686" s="1" t="s">
        <v>445</v>
      </c>
      <c r="G1686" s="1">
        <v>8</v>
      </c>
      <c r="H1686" s="1">
        <v>85</v>
      </c>
      <c r="I1686" s="1">
        <v>18</v>
      </c>
      <c r="J1686" s="1">
        <v>12</v>
      </c>
      <c r="K1686" s="3">
        <v>1158</v>
      </c>
      <c r="L1686" s="2">
        <v>0.5</v>
      </c>
      <c r="N1686" s="1">
        <v>110</v>
      </c>
      <c r="O1686" s="1">
        <v>65.650000000000006</v>
      </c>
      <c r="Q1686" s="1">
        <v>9.4499999999999993</v>
      </c>
      <c r="R1686" s="1">
        <v>2.87</v>
      </c>
      <c r="X1686" s="1">
        <v>2.33</v>
      </c>
      <c r="Z1686" s="1">
        <v>2.33</v>
      </c>
      <c r="AB1686" s="1">
        <v>3.97</v>
      </c>
      <c r="AJ1686" s="1" t="s">
        <v>406</v>
      </c>
      <c r="AK1686" s="19">
        <v>52.15</v>
      </c>
      <c r="AL1686" s="19">
        <v>113</v>
      </c>
      <c r="AN1686" s="3">
        <v>1977</v>
      </c>
      <c r="AO1686" s="1">
        <v>1</v>
      </c>
      <c r="AQ1686">
        <v>80609</v>
      </c>
      <c r="AR1686" s="1" t="s">
        <v>3366</v>
      </c>
    </row>
    <row r="1687" spans="1:45" x14ac:dyDescent="0.25">
      <c r="A1687" s="1">
        <v>2747</v>
      </c>
      <c r="B1687" s="1" t="s">
        <v>172</v>
      </c>
      <c r="C1687" s="1">
        <v>104</v>
      </c>
      <c r="D1687" s="1" t="s">
        <v>5618</v>
      </c>
      <c r="E1687" s="1" t="s">
        <v>706</v>
      </c>
      <c r="F1687" s="1" t="s">
        <v>445</v>
      </c>
      <c r="G1687" s="1">
        <v>7</v>
      </c>
      <c r="H1687" s="1">
        <v>80</v>
      </c>
      <c r="I1687" s="1">
        <v>23</v>
      </c>
      <c r="J1687" s="1">
        <v>20</v>
      </c>
      <c r="K1687" s="3">
        <v>573</v>
      </c>
      <c r="L1687" s="2">
        <v>0.6</v>
      </c>
      <c r="N1687" s="1">
        <v>185</v>
      </c>
      <c r="O1687" s="1">
        <v>111.33</v>
      </c>
      <c r="Q1687" s="1">
        <v>15.19</v>
      </c>
      <c r="R1687" s="1">
        <v>4.1900000000000004</v>
      </c>
      <c r="X1687" s="1">
        <v>1.38</v>
      </c>
      <c r="Z1687" s="1">
        <v>1.38</v>
      </c>
      <c r="AB1687" s="1">
        <v>2.5499999999999998</v>
      </c>
      <c r="AI1687" s="1">
        <v>14.1</v>
      </c>
      <c r="AJ1687" s="1" t="s">
        <v>406</v>
      </c>
      <c r="AK1687" s="19">
        <v>52.15</v>
      </c>
      <c r="AL1687" s="19">
        <v>113</v>
      </c>
      <c r="AN1687" s="3">
        <v>1977</v>
      </c>
      <c r="AO1687" s="1">
        <v>1</v>
      </c>
      <c r="AQ1687">
        <v>80609</v>
      </c>
      <c r="AR1687" s="1" t="s">
        <v>3366</v>
      </c>
    </row>
    <row r="1688" spans="1:45" x14ac:dyDescent="0.25">
      <c r="A1688" s="1">
        <v>2748</v>
      </c>
      <c r="B1688" s="1" t="s">
        <v>172</v>
      </c>
      <c r="C1688" s="1">
        <v>104</v>
      </c>
      <c r="D1688" s="1" t="s">
        <v>5618</v>
      </c>
      <c r="E1688" s="1" t="s">
        <v>706</v>
      </c>
      <c r="F1688" s="1" t="s">
        <v>445</v>
      </c>
      <c r="G1688" s="1">
        <v>7</v>
      </c>
      <c r="H1688" s="1">
        <v>80</v>
      </c>
      <c r="I1688" s="1">
        <v>23</v>
      </c>
      <c r="J1688" s="1">
        <v>20</v>
      </c>
      <c r="K1688" s="3">
        <v>659</v>
      </c>
      <c r="L1688" s="2">
        <v>0.7</v>
      </c>
      <c r="N1688" s="1">
        <v>213</v>
      </c>
      <c r="O1688" s="1">
        <v>128</v>
      </c>
      <c r="Q1688" s="1">
        <v>17.3</v>
      </c>
      <c r="R1688" s="1">
        <v>4.92</v>
      </c>
      <c r="X1688" s="1">
        <v>0.78</v>
      </c>
      <c r="Z1688" s="1">
        <v>0.78</v>
      </c>
      <c r="AB1688" s="1">
        <v>2.5499999999999998</v>
      </c>
      <c r="AJ1688" s="1" t="s">
        <v>406</v>
      </c>
      <c r="AK1688" s="19">
        <v>52.15</v>
      </c>
      <c r="AL1688" s="19">
        <v>113</v>
      </c>
      <c r="AN1688" s="3">
        <v>1977</v>
      </c>
      <c r="AO1688" s="1">
        <v>1</v>
      </c>
      <c r="AQ1688">
        <v>80609</v>
      </c>
      <c r="AR1688" s="1" t="s">
        <v>3366</v>
      </c>
    </row>
    <row r="1689" spans="1:45" x14ac:dyDescent="0.25">
      <c r="A1689" s="1">
        <v>2749</v>
      </c>
      <c r="B1689" s="1" t="s">
        <v>172</v>
      </c>
      <c r="C1689" s="1">
        <v>104</v>
      </c>
      <c r="D1689" s="1" t="s">
        <v>5618</v>
      </c>
      <c r="E1689" s="1" t="s">
        <v>706</v>
      </c>
      <c r="F1689" s="1" t="s">
        <v>445</v>
      </c>
      <c r="G1689" s="1">
        <v>7</v>
      </c>
      <c r="H1689" s="1">
        <v>80</v>
      </c>
      <c r="I1689" s="1">
        <v>23</v>
      </c>
      <c r="J1689" s="1">
        <v>20</v>
      </c>
      <c r="K1689" s="3">
        <v>681</v>
      </c>
      <c r="L1689" s="2">
        <v>0.75</v>
      </c>
      <c r="N1689" s="1">
        <v>220</v>
      </c>
      <c r="O1689" s="1">
        <v>131.77000000000001</v>
      </c>
      <c r="Q1689" s="1">
        <v>17.920000000000002</v>
      </c>
      <c r="R1689" s="1">
        <v>5.04</v>
      </c>
      <c r="X1689" s="1">
        <v>0.79</v>
      </c>
      <c r="Z1689" s="1">
        <v>0.79</v>
      </c>
      <c r="AB1689" s="1">
        <v>2.5499999999999998</v>
      </c>
      <c r="AJ1689" s="1" t="s">
        <v>406</v>
      </c>
      <c r="AK1689" s="19">
        <v>52.15</v>
      </c>
      <c r="AL1689" s="19">
        <v>113</v>
      </c>
      <c r="AN1689" s="3">
        <v>1977</v>
      </c>
      <c r="AO1689" s="1">
        <v>1</v>
      </c>
      <c r="AQ1689">
        <v>80609</v>
      </c>
      <c r="AR1689" s="1" t="s">
        <v>3366</v>
      </c>
    </row>
    <row r="1690" spans="1:45" x14ac:dyDescent="0.25">
      <c r="A1690" s="1">
        <v>2756</v>
      </c>
      <c r="B1690" s="1" t="s">
        <v>5233</v>
      </c>
      <c r="C1690" s="1">
        <v>104</v>
      </c>
      <c r="D1690" s="1" t="s">
        <v>5618</v>
      </c>
      <c r="G1690" s="1">
        <v>9</v>
      </c>
      <c r="H1690" s="1">
        <v>100</v>
      </c>
      <c r="I1690" s="1">
        <v>17</v>
      </c>
      <c r="J1690" s="1">
        <v>12</v>
      </c>
      <c r="K1690" s="3">
        <v>2704</v>
      </c>
      <c r="L1690" s="2">
        <v>0.9</v>
      </c>
      <c r="M1690" s="1">
        <v>28.31</v>
      </c>
      <c r="N1690" s="1">
        <v>264</v>
      </c>
      <c r="Q1690" s="1">
        <v>22.1</v>
      </c>
      <c r="R1690" s="1">
        <v>2</v>
      </c>
      <c r="AB1690" s="1">
        <v>0.28999999999999998</v>
      </c>
      <c r="AI1690" s="1">
        <v>21.6</v>
      </c>
      <c r="AJ1690" s="1" t="s">
        <v>406</v>
      </c>
      <c r="AK1690" s="19">
        <v>62</v>
      </c>
      <c r="AL1690" s="19">
        <v>130</v>
      </c>
      <c r="AN1690" s="3">
        <v>1961</v>
      </c>
      <c r="AQ1690">
        <v>80601</v>
      </c>
      <c r="AR1690" s="1" t="s">
        <v>3120</v>
      </c>
    </row>
    <row r="1691" spans="1:45" x14ac:dyDescent="0.25">
      <c r="A1691" s="1">
        <v>2757</v>
      </c>
      <c r="B1691" s="1" t="s">
        <v>5233</v>
      </c>
      <c r="C1691" s="1">
        <v>104</v>
      </c>
      <c r="D1691" s="1" t="s">
        <v>5618</v>
      </c>
      <c r="G1691" s="1">
        <v>9</v>
      </c>
      <c r="H1691" s="1">
        <v>130</v>
      </c>
      <c r="I1691" s="1">
        <v>18</v>
      </c>
      <c r="J1691" s="1">
        <v>16</v>
      </c>
      <c r="K1691" s="3">
        <v>976</v>
      </c>
      <c r="L1691" s="2">
        <v>0.6</v>
      </c>
      <c r="M1691" s="1">
        <v>20.29</v>
      </c>
      <c r="N1691" s="1">
        <v>168</v>
      </c>
      <c r="Q1691" s="1">
        <v>17.5</v>
      </c>
      <c r="R1691" s="1">
        <v>2.7</v>
      </c>
      <c r="AB1691" s="1">
        <v>1.06</v>
      </c>
      <c r="AI1691" s="1">
        <v>17.5</v>
      </c>
      <c r="AJ1691" s="1" t="s">
        <v>406</v>
      </c>
      <c r="AK1691" s="19">
        <v>62</v>
      </c>
      <c r="AL1691" s="19">
        <v>130</v>
      </c>
      <c r="AN1691" s="3">
        <v>1961</v>
      </c>
      <c r="AQ1691">
        <v>80601</v>
      </c>
      <c r="AR1691" s="1" t="s">
        <v>4897</v>
      </c>
      <c r="AS1691" s="38"/>
    </row>
    <row r="1692" spans="1:45" x14ac:dyDescent="0.25">
      <c r="A1692" s="1">
        <v>2758</v>
      </c>
      <c r="B1692" s="1" t="s">
        <v>5233</v>
      </c>
      <c r="C1692" s="1">
        <v>104</v>
      </c>
      <c r="D1692" s="1" t="s">
        <v>5618</v>
      </c>
      <c r="G1692" s="1">
        <v>10</v>
      </c>
      <c r="H1692" s="1">
        <v>170</v>
      </c>
      <c r="I1692" s="1">
        <v>17</v>
      </c>
      <c r="J1692" s="1">
        <v>19</v>
      </c>
      <c r="K1692" s="3">
        <v>708</v>
      </c>
      <c r="L1692" s="2">
        <v>0.68</v>
      </c>
      <c r="M1692" s="1">
        <v>20.86</v>
      </c>
      <c r="N1692" s="1">
        <v>171</v>
      </c>
      <c r="R1692" s="1">
        <v>2.5</v>
      </c>
      <c r="AB1692" s="1">
        <v>1.52</v>
      </c>
      <c r="AI1692" s="1">
        <v>9.1</v>
      </c>
      <c r="AJ1692" s="1" t="s">
        <v>406</v>
      </c>
      <c r="AK1692" s="19">
        <v>62</v>
      </c>
      <c r="AL1692" s="19">
        <v>130</v>
      </c>
      <c r="AN1692" s="3">
        <v>1961</v>
      </c>
      <c r="AQ1692">
        <v>80601</v>
      </c>
      <c r="AR1692" s="1" t="s">
        <v>4897</v>
      </c>
      <c r="AS1692" s="38"/>
    </row>
    <row r="1693" spans="1:45" x14ac:dyDescent="0.25">
      <c r="A1693" s="1">
        <v>2759</v>
      </c>
      <c r="B1693" s="1" t="s">
        <v>5233</v>
      </c>
      <c r="C1693" s="1">
        <v>104</v>
      </c>
      <c r="D1693" s="1" t="s">
        <v>6479</v>
      </c>
      <c r="G1693" s="1">
        <v>11</v>
      </c>
      <c r="H1693" s="1">
        <v>110</v>
      </c>
      <c r="I1693" s="1">
        <v>12</v>
      </c>
      <c r="J1693" s="1">
        <v>14</v>
      </c>
      <c r="K1693" s="3">
        <v>506</v>
      </c>
      <c r="L1693" s="2">
        <v>0.48</v>
      </c>
      <c r="M1693" s="1">
        <v>11.41</v>
      </c>
      <c r="N1693" s="1">
        <v>84</v>
      </c>
      <c r="AB1693" s="1">
        <v>1.93</v>
      </c>
      <c r="AI1693" s="1">
        <v>10.5</v>
      </c>
      <c r="AJ1693" s="1" t="s">
        <v>406</v>
      </c>
      <c r="AK1693" s="19">
        <v>62</v>
      </c>
      <c r="AL1693" s="19">
        <v>130</v>
      </c>
      <c r="AN1693" s="3">
        <v>1961</v>
      </c>
      <c r="AQ1693">
        <v>80601</v>
      </c>
      <c r="AR1693" s="1" t="s">
        <v>4897</v>
      </c>
      <c r="AS1693" s="38"/>
    </row>
    <row r="1694" spans="1:45" x14ac:dyDescent="0.25">
      <c r="A1694" s="1">
        <v>2760</v>
      </c>
      <c r="B1694" s="1" t="s">
        <v>5233</v>
      </c>
      <c r="C1694" s="1">
        <v>104</v>
      </c>
      <c r="D1694" s="1" t="s">
        <v>6480</v>
      </c>
      <c r="G1694" s="1">
        <v>11</v>
      </c>
      <c r="H1694" s="1">
        <v>165</v>
      </c>
      <c r="I1694" s="1">
        <v>11</v>
      </c>
      <c r="J1694" s="1">
        <v>16</v>
      </c>
      <c r="K1694" s="3">
        <v>496</v>
      </c>
      <c r="L1694" s="2">
        <v>0.57999999999999996</v>
      </c>
      <c r="M1694" s="1">
        <v>12.74</v>
      </c>
      <c r="N1694" s="1">
        <v>88</v>
      </c>
      <c r="R1694" s="1">
        <v>2.9</v>
      </c>
      <c r="AB1694" s="1">
        <v>3</v>
      </c>
      <c r="AI1694" s="1">
        <v>13.3</v>
      </c>
      <c r="AJ1694" s="1" t="s">
        <v>406</v>
      </c>
      <c r="AK1694" s="19">
        <v>62</v>
      </c>
      <c r="AL1694" s="19">
        <v>130</v>
      </c>
      <c r="AN1694" s="3">
        <v>1961</v>
      </c>
      <c r="AQ1694">
        <v>80601</v>
      </c>
      <c r="AR1694" s="1" t="s">
        <v>4897</v>
      </c>
      <c r="AS1694" s="38"/>
    </row>
    <row r="1695" spans="1:45" x14ac:dyDescent="0.25">
      <c r="A1695" s="1">
        <v>2761</v>
      </c>
      <c r="B1695" s="1" t="s">
        <v>1215</v>
      </c>
      <c r="C1695" s="1">
        <v>102</v>
      </c>
      <c r="D1695" s="1" t="s">
        <v>6432</v>
      </c>
      <c r="E1695" s="1" t="s">
        <v>740</v>
      </c>
      <c r="G1695" s="1">
        <v>8</v>
      </c>
      <c r="H1695" s="1">
        <v>90</v>
      </c>
      <c r="I1695" s="1">
        <v>20</v>
      </c>
      <c r="J1695" s="1">
        <v>21</v>
      </c>
      <c r="L1695" s="1">
        <v>0.9</v>
      </c>
      <c r="AC1695" s="1">
        <v>2.81</v>
      </c>
      <c r="AJ1695" s="1" t="s">
        <v>406</v>
      </c>
      <c r="AK1695" s="19">
        <v>62</v>
      </c>
      <c r="AL1695" s="19">
        <v>130</v>
      </c>
      <c r="AN1695" s="3">
        <v>1996</v>
      </c>
      <c r="AQ1695">
        <v>80601</v>
      </c>
      <c r="AR1695" s="1" t="s">
        <v>5134</v>
      </c>
      <c r="AS1695" s="38"/>
    </row>
    <row r="1696" spans="1:45" x14ac:dyDescent="0.25">
      <c r="A1696" s="1">
        <v>2766</v>
      </c>
      <c r="B1696" s="1" t="s">
        <v>5233</v>
      </c>
      <c r="C1696" s="1">
        <v>104</v>
      </c>
      <c r="D1696" s="1" t="s">
        <v>5618</v>
      </c>
      <c r="G1696" s="1">
        <v>10</v>
      </c>
      <c r="H1696" s="1">
        <v>170</v>
      </c>
      <c r="I1696" s="1">
        <v>18</v>
      </c>
      <c r="J1696" s="1">
        <v>19</v>
      </c>
      <c r="K1696" s="3">
        <v>708</v>
      </c>
      <c r="L1696" s="2">
        <v>0.7</v>
      </c>
      <c r="N1696" s="1">
        <v>190</v>
      </c>
      <c r="O1696" s="1">
        <v>109.2</v>
      </c>
      <c r="P1696" s="1">
        <v>17.7</v>
      </c>
      <c r="Q1696" s="1">
        <v>8.3000000000000007</v>
      </c>
      <c r="R1696" s="1">
        <v>2</v>
      </c>
      <c r="Y1696" s="1">
        <v>0.3</v>
      </c>
      <c r="AB1696" s="1">
        <v>1.52</v>
      </c>
      <c r="AJ1696" s="1" t="s">
        <v>406</v>
      </c>
      <c r="AK1696" s="19">
        <v>62</v>
      </c>
      <c r="AL1696" s="19">
        <v>130</v>
      </c>
      <c r="AN1696" s="3">
        <v>1973</v>
      </c>
      <c r="AQ1696">
        <v>80601</v>
      </c>
      <c r="AR1696" s="1" t="s">
        <v>3120</v>
      </c>
    </row>
    <row r="1697" spans="1:50" x14ac:dyDescent="0.25">
      <c r="A1697" s="1">
        <v>2770</v>
      </c>
      <c r="B1697" s="1" t="s">
        <v>1193</v>
      </c>
      <c r="C1697" s="1">
        <v>104</v>
      </c>
      <c r="D1697" s="1" t="s">
        <v>5618</v>
      </c>
      <c r="E1697" s="1" t="s">
        <v>740</v>
      </c>
      <c r="F1697" s="1" t="s">
        <v>445</v>
      </c>
      <c r="G1697" s="1">
        <v>12</v>
      </c>
      <c r="H1697" s="1">
        <v>50</v>
      </c>
      <c r="I1697" s="1">
        <v>3</v>
      </c>
      <c r="J1697" s="1">
        <v>3</v>
      </c>
      <c r="K1697" s="3">
        <v>448</v>
      </c>
      <c r="L1697" s="1">
        <v>0.1</v>
      </c>
      <c r="N1697" s="1">
        <v>0.51</v>
      </c>
      <c r="O1697" s="1">
        <v>0.28999999999999998</v>
      </c>
      <c r="Q1697" s="1">
        <v>0.48</v>
      </c>
      <c r="R1697" s="1">
        <v>7.0000000000000007E-2</v>
      </c>
      <c r="S1697" s="1">
        <v>5.4</v>
      </c>
      <c r="AB1697" s="1">
        <v>11.09</v>
      </c>
      <c r="AG1697" s="1">
        <v>0.31</v>
      </c>
      <c r="AH1697" s="1">
        <v>20.92</v>
      </c>
      <c r="AI1697" s="1">
        <v>2.79</v>
      </c>
      <c r="AJ1697" s="1" t="s">
        <v>406</v>
      </c>
      <c r="AK1697" s="19">
        <v>72.28</v>
      </c>
      <c r="AL1697" s="19">
        <v>101</v>
      </c>
      <c r="AN1697" s="3">
        <v>1971</v>
      </c>
      <c r="AQ1697">
        <v>81111</v>
      </c>
      <c r="AR1697" s="1" t="s">
        <v>5124</v>
      </c>
      <c r="AS1697" s="38"/>
    </row>
    <row r="1698" spans="1:50" x14ac:dyDescent="0.25">
      <c r="A1698" s="1">
        <v>2773</v>
      </c>
      <c r="B1698" s="1" t="s">
        <v>160</v>
      </c>
      <c r="C1698" s="1">
        <v>104</v>
      </c>
      <c r="D1698" s="1" t="s">
        <v>5618</v>
      </c>
      <c r="F1698" s="33" t="s">
        <v>859</v>
      </c>
      <c r="G1698" s="1">
        <v>6</v>
      </c>
      <c r="H1698" s="1">
        <v>12</v>
      </c>
      <c r="I1698" s="1">
        <v>5</v>
      </c>
      <c r="J1698" s="1">
        <v>5</v>
      </c>
      <c r="K1698" s="3">
        <v>6274</v>
      </c>
      <c r="L1698" s="2">
        <v>1</v>
      </c>
      <c r="N1698" s="1">
        <v>53</v>
      </c>
      <c r="S1698" s="1">
        <v>2.31</v>
      </c>
      <c r="T1698" s="1">
        <v>7.4999999999999997E-2</v>
      </c>
      <c r="U1698" s="1">
        <v>0.11899999999999999</v>
      </c>
      <c r="V1698" s="1">
        <v>0.152</v>
      </c>
      <c r="AJ1698" s="1" t="s">
        <v>471</v>
      </c>
      <c r="AK1698" s="19">
        <v>55</v>
      </c>
      <c r="AL1698" s="19">
        <v>70.5</v>
      </c>
      <c r="AN1698" s="3">
        <v>1978</v>
      </c>
      <c r="AQ1698">
        <v>80809</v>
      </c>
      <c r="AR1698" s="1" t="s">
        <v>824</v>
      </c>
    </row>
    <row r="1699" spans="1:50" x14ac:dyDescent="0.25">
      <c r="A1699" s="1">
        <v>2774</v>
      </c>
      <c r="B1699" s="1" t="s">
        <v>5233</v>
      </c>
      <c r="C1699" s="1">
        <v>104</v>
      </c>
      <c r="D1699" s="1" t="s">
        <v>6554</v>
      </c>
      <c r="F1699" s="33" t="s">
        <v>859</v>
      </c>
      <c r="G1699" s="1">
        <v>6</v>
      </c>
      <c r="H1699" s="1">
        <v>55</v>
      </c>
      <c r="I1699" s="1">
        <v>20</v>
      </c>
      <c r="J1699" s="1">
        <v>22</v>
      </c>
      <c r="K1699" s="3">
        <v>4124</v>
      </c>
      <c r="L1699" s="2">
        <v>1.2</v>
      </c>
      <c r="N1699" s="1">
        <v>346</v>
      </c>
      <c r="S1699" s="1">
        <v>27.96</v>
      </c>
      <c r="T1699" s="1">
        <v>0.16400000000000001</v>
      </c>
      <c r="U1699" s="1">
        <v>0.36399999999999999</v>
      </c>
      <c r="V1699" s="1">
        <v>0.57299999999999995</v>
      </c>
      <c r="AJ1699" s="1" t="s">
        <v>471</v>
      </c>
      <c r="AK1699" s="19">
        <v>55</v>
      </c>
      <c r="AL1699" s="19">
        <v>70.3</v>
      </c>
      <c r="AN1699" s="3">
        <v>1978</v>
      </c>
      <c r="AQ1699">
        <v>80809</v>
      </c>
      <c r="AR1699" s="1" t="s">
        <v>824</v>
      </c>
      <c r="AS1699" s="38"/>
    </row>
    <row r="1700" spans="1:50" x14ac:dyDescent="0.25">
      <c r="A1700" s="1">
        <v>2775</v>
      </c>
      <c r="B1700" s="1" t="s">
        <v>1233</v>
      </c>
      <c r="C1700" s="1">
        <v>101</v>
      </c>
      <c r="D1700" s="1" t="s">
        <v>6004</v>
      </c>
      <c r="F1700" s="33" t="s">
        <v>859</v>
      </c>
      <c r="G1700" s="1">
        <v>7</v>
      </c>
      <c r="H1700" s="1">
        <v>57</v>
      </c>
      <c r="I1700" s="1">
        <v>19</v>
      </c>
      <c r="J1700" s="1">
        <v>23</v>
      </c>
      <c r="K1700" s="3">
        <v>784</v>
      </c>
      <c r="L1700" s="2">
        <f>N1700/((1824.17)*(1-EXP(-(0.023514)*I1700))^(1.69151))</f>
        <v>0.80747618908339414</v>
      </c>
      <c r="N1700" s="1">
        <v>262</v>
      </c>
      <c r="S1700" s="1">
        <v>5.2</v>
      </c>
      <c r="T1700" s="1">
        <v>0.16300000000000001</v>
      </c>
      <c r="U1700" s="1">
        <v>0.314</v>
      </c>
      <c r="V1700" s="1">
        <v>0.64100000000000001</v>
      </c>
      <c r="AJ1700" s="1" t="s">
        <v>471</v>
      </c>
      <c r="AK1700" s="19">
        <v>55</v>
      </c>
      <c r="AL1700" s="19">
        <v>70.3</v>
      </c>
      <c r="AN1700" s="3">
        <v>1978</v>
      </c>
      <c r="AQ1700">
        <v>80809</v>
      </c>
      <c r="AR1700" s="1" t="s">
        <v>824</v>
      </c>
      <c r="AS1700" s="38"/>
    </row>
    <row r="1701" spans="1:50" x14ac:dyDescent="0.25">
      <c r="A1701" s="1">
        <v>2780</v>
      </c>
      <c r="B1701" s="1" t="s">
        <v>4583</v>
      </c>
      <c r="C1701" s="1">
        <v>104</v>
      </c>
      <c r="D1701" s="1" t="s">
        <v>5618</v>
      </c>
      <c r="E1701" s="1" t="s">
        <v>740</v>
      </c>
      <c r="F1701" s="1" t="s">
        <v>445</v>
      </c>
      <c r="G1701" s="1">
        <v>12</v>
      </c>
      <c r="H1701" s="1">
        <v>155</v>
      </c>
      <c r="I1701" s="1">
        <v>7.9</v>
      </c>
      <c r="J1701" s="1">
        <v>7.3</v>
      </c>
      <c r="L1701" s="2">
        <v>0.4</v>
      </c>
      <c r="M1701" s="1">
        <v>9.1</v>
      </c>
      <c r="N1701" s="1">
        <v>69</v>
      </c>
      <c r="O1701" s="1">
        <v>22.56</v>
      </c>
      <c r="P1701" s="1">
        <v>3.69</v>
      </c>
      <c r="Q1701" s="1">
        <v>2.44</v>
      </c>
      <c r="R1701" s="1">
        <v>0.75</v>
      </c>
      <c r="AB1701" s="1">
        <v>12.6</v>
      </c>
      <c r="AI1701" s="1">
        <v>77.400000000000006</v>
      </c>
      <c r="AJ1701" s="1" t="s">
        <v>406</v>
      </c>
      <c r="AK1701" s="19">
        <v>69.88</v>
      </c>
      <c r="AL1701" s="19">
        <v>135.61000000000001</v>
      </c>
      <c r="AN1701" s="3">
        <v>1992</v>
      </c>
      <c r="AO1701" s="1">
        <v>24</v>
      </c>
      <c r="AQ1701">
        <v>80605</v>
      </c>
      <c r="AR1701" s="1" t="s">
        <v>4586</v>
      </c>
      <c r="AS1701" s="38"/>
    </row>
    <row r="1702" spans="1:50" x14ac:dyDescent="0.25">
      <c r="A1702" s="1">
        <v>2781</v>
      </c>
      <c r="B1702" s="1" t="s">
        <v>4583</v>
      </c>
      <c r="C1702" s="1">
        <v>104</v>
      </c>
      <c r="D1702" s="1" t="s">
        <v>5618</v>
      </c>
      <c r="E1702" s="1" t="s">
        <v>740</v>
      </c>
      <c r="F1702" s="1" t="s">
        <v>445</v>
      </c>
      <c r="G1702" s="1">
        <v>12</v>
      </c>
      <c r="H1702" s="1">
        <v>115</v>
      </c>
      <c r="I1702" s="1">
        <v>5.7</v>
      </c>
      <c r="J1702" s="1">
        <v>6.8</v>
      </c>
      <c r="L1702" s="2">
        <v>0.3</v>
      </c>
      <c r="M1702" s="1">
        <v>5.5</v>
      </c>
      <c r="N1702" s="1">
        <v>23</v>
      </c>
      <c r="O1702" s="1">
        <v>15.18</v>
      </c>
      <c r="P1702" s="1">
        <v>2.52</v>
      </c>
      <c r="Q1702" s="1">
        <v>1.68</v>
      </c>
      <c r="R1702" s="1">
        <v>0.52</v>
      </c>
      <c r="AB1702" s="1">
        <v>7.8</v>
      </c>
      <c r="AI1702" s="1">
        <v>50.5</v>
      </c>
      <c r="AJ1702" s="1" t="s">
        <v>406</v>
      </c>
      <c r="AK1702" s="19">
        <v>69.88</v>
      </c>
      <c r="AL1702" s="19">
        <v>135.62</v>
      </c>
      <c r="AN1702" s="3">
        <v>1992</v>
      </c>
      <c r="AO1702" s="1">
        <v>26</v>
      </c>
      <c r="AQ1702">
        <v>80605</v>
      </c>
      <c r="AR1702" s="1" t="s">
        <v>4586</v>
      </c>
      <c r="AS1702" s="38"/>
    </row>
    <row r="1703" spans="1:50" x14ac:dyDescent="0.25">
      <c r="A1703" s="1">
        <v>2782</v>
      </c>
      <c r="B1703" s="1" t="s">
        <v>4583</v>
      </c>
      <c r="C1703" s="1">
        <v>104</v>
      </c>
      <c r="D1703" s="1" t="s">
        <v>5618</v>
      </c>
      <c r="E1703" s="1" t="s">
        <v>740</v>
      </c>
      <c r="F1703" s="1" t="s">
        <v>445</v>
      </c>
      <c r="G1703" s="1">
        <v>11</v>
      </c>
      <c r="H1703" s="1">
        <v>120</v>
      </c>
      <c r="I1703" s="1">
        <v>10.1</v>
      </c>
      <c r="J1703" s="1">
        <v>8.6999999999999993</v>
      </c>
      <c r="L1703" s="2">
        <v>0.45</v>
      </c>
      <c r="M1703" s="1">
        <v>12.9</v>
      </c>
      <c r="N1703" s="1">
        <v>79</v>
      </c>
      <c r="O1703" s="1">
        <v>37.58</v>
      </c>
      <c r="P1703" s="1">
        <v>5.63</v>
      </c>
      <c r="Q1703" s="1">
        <v>3.63</v>
      </c>
      <c r="R1703" s="1">
        <v>1.03</v>
      </c>
      <c r="AB1703" s="1">
        <v>6.7</v>
      </c>
      <c r="AI1703" s="1">
        <v>26.1</v>
      </c>
      <c r="AJ1703" s="1" t="s">
        <v>406</v>
      </c>
      <c r="AK1703" s="19">
        <v>69.88</v>
      </c>
      <c r="AL1703" s="19">
        <v>135.62</v>
      </c>
      <c r="AN1703" s="3">
        <v>1992</v>
      </c>
      <c r="AO1703" s="1">
        <v>26</v>
      </c>
      <c r="AQ1703">
        <v>80605</v>
      </c>
      <c r="AR1703" s="1" t="s">
        <v>4586</v>
      </c>
      <c r="AS1703" s="38"/>
    </row>
    <row r="1704" spans="1:50" x14ac:dyDescent="0.25">
      <c r="A1704" s="1">
        <v>2783</v>
      </c>
      <c r="B1704" s="1" t="s">
        <v>4583</v>
      </c>
      <c r="C1704" s="1">
        <v>104</v>
      </c>
      <c r="D1704" s="1" t="s">
        <v>5618</v>
      </c>
      <c r="E1704" s="1" t="s">
        <v>740</v>
      </c>
      <c r="F1704" s="1" t="s">
        <v>445</v>
      </c>
      <c r="G1704" s="1">
        <v>12</v>
      </c>
      <c r="H1704" s="1">
        <v>114</v>
      </c>
      <c r="I1704" s="1">
        <v>6.1</v>
      </c>
      <c r="J1704" s="1">
        <v>6.9</v>
      </c>
      <c r="L1704" s="2">
        <v>0.3</v>
      </c>
      <c r="M1704" s="1">
        <v>2.9</v>
      </c>
      <c r="N1704" s="1">
        <v>13</v>
      </c>
      <c r="O1704" s="1">
        <v>7.56</v>
      </c>
      <c r="P1704" s="1">
        <v>1.34</v>
      </c>
      <c r="Q1704" s="1">
        <v>0.9</v>
      </c>
      <c r="R1704" s="1">
        <v>0.28999999999999998</v>
      </c>
      <c r="AB1704" s="1">
        <v>8.5</v>
      </c>
      <c r="AI1704" s="1">
        <v>60</v>
      </c>
      <c r="AJ1704" s="1" t="s">
        <v>406</v>
      </c>
      <c r="AK1704" s="19">
        <v>69.88</v>
      </c>
      <c r="AL1704" s="19">
        <v>135.59</v>
      </c>
      <c r="AN1704" s="3">
        <v>1992</v>
      </c>
      <c r="AO1704" s="1">
        <v>34</v>
      </c>
      <c r="AQ1704">
        <v>80605</v>
      </c>
      <c r="AR1704" s="1" t="s">
        <v>4586</v>
      </c>
      <c r="AS1704" s="38"/>
    </row>
    <row r="1705" spans="1:50" x14ac:dyDescent="0.25">
      <c r="A1705" s="1">
        <v>2784</v>
      </c>
      <c r="B1705" s="1" t="s">
        <v>5232</v>
      </c>
      <c r="C1705" s="1">
        <v>104</v>
      </c>
      <c r="D1705" s="1" t="s">
        <v>6502</v>
      </c>
      <c r="G1705" s="1">
        <v>9</v>
      </c>
      <c r="H1705" s="1">
        <v>160</v>
      </c>
      <c r="I1705" s="1">
        <v>20</v>
      </c>
      <c r="J1705" s="1">
        <v>23</v>
      </c>
      <c r="K1705" s="3">
        <v>1840</v>
      </c>
      <c r="L1705" s="2">
        <v>1.1599999999999999</v>
      </c>
      <c r="M1705" s="1">
        <v>39.9</v>
      </c>
      <c r="N1705" s="1">
        <v>365</v>
      </c>
      <c r="O1705" s="1">
        <v>199.8</v>
      </c>
      <c r="P1705" s="1">
        <v>34.6</v>
      </c>
      <c r="Q1705" s="1">
        <v>19.899999999999999</v>
      </c>
      <c r="R1705" s="1">
        <v>10.7</v>
      </c>
      <c r="AJ1705" s="1" t="s">
        <v>406</v>
      </c>
      <c r="AK1705" s="19">
        <v>65</v>
      </c>
      <c r="AL1705" s="19">
        <v>90</v>
      </c>
      <c r="AN1705" s="3">
        <v>1981</v>
      </c>
      <c r="AQ1705">
        <v>80601</v>
      </c>
      <c r="AR1705" s="1" t="s">
        <v>263</v>
      </c>
    </row>
    <row r="1706" spans="1:50" x14ac:dyDescent="0.25">
      <c r="A1706" s="1">
        <v>2785</v>
      </c>
      <c r="B1706" s="1" t="s">
        <v>5232</v>
      </c>
      <c r="C1706" s="1">
        <v>104</v>
      </c>
      <c r="D1706" s="1" t="s">
        <v>5733</v>
      </c>
      <c r="F1706" s="1" t="s">
        <v>445</v>
      </c>
      <c r="G1706" s="1">
        <v>9</v>
      </c>
      <c r="H1706" s="1">
        <v>210</v>
      </c>
      <c r="I1706" s="1">
        <v>19</v>
      </c>
      <c r="J1706" s="1">
        <v>24</v>
      </c>
      <c r="K1706" s="3">
        <v>890</v>
      </c>
      <c r="L1706" s="2">
        <v>0.73</v>
      </c>
      <c r="M1706" s="1">
        <v>24.4</v>
      </c>
      <c r="N1706" s="1">
        <v>207</v>
      </c>
      <c r="O1706" s="1">
        <v>101.1</v>
      </c>
      <c r="P1706" s="1">
        <v>20</v>
      </c>
      <c r="Q1706" s="1">
        <v>12.9</v>
      </c>
      <c r="R1706" s="1">
        <v>4.4000000000000004</v>
      </c>
      <c r="AB1706" s="1">
        <v>1</v>
      </c>
      <c r="AI1706" s="1">
        <v>36.799999999999997</v>
      </c>
      <c r="AJ1706" s="1" t="s">
        <v>406</v>
      </c>
      <c r="AK1706" s="19">
        <v>62</v>
      </c>
      <c r="AL1706" s="19">
        <v>92</v>
      </c>
      <c r="AN1706" s="3">
        <v>1981</v>
      </c>
      <c r="AQ1706">
        <v>80601</v>
      </c>
      <c r="AR1706" s="1" t="s">
        <v>263</v>
      </c>
    </row>
    <row r="1707" spans="1:50" x14ac:dyDescent="0.25">
      <c r="A1707" s="1">
        <v>2786</v>
      </c>
      <c r="B1707" s="1" t="s">
        <v>176</v>
      </c>
      <c r="C1707" s="1">
        <v>104</v>
      </c>
      <c r="D1707" s="1" t="s">
        <v>5618</v>
      </c>
      <c r="E1707" s="1" t="s">
        <v>706</v>
      </c>
      <c r="F1707" s="33" t="s">
        <v>859</v>
      </c>
      <c r="G1707" s="1">
        <v>4</v>
      </c>
      <c r="H1707" s="1">
        <v>22</v>
      </c>
      <c r="I1707" s="1">
        <v>12.7</v>
      </c>
      <c r="J1707" s="1">
        <v>12.4</v>
      </c>
      <c r="K1707" s="3">
        <v>2450</v>
      </c>
      <c r="L1707" s="2">
        <v>0.8</v>
      </c>
      <c r="M1707" s="1">
        <v>29.4</v>
      </c>
      <c r="N1707" s="1">
        <v>194</v>
      </c>
      <c r="O1707" s="1">
        <v>99.27</v>
      </c>
      <c r="P1707" s="1">
        <v>13.05</v>
      </c>
      <c r="Q1707" s="1">
        <v>13.52</v>
      </c>
      <c r="R1707" s="1">
        <v>4</v>
      </c>
      <c r="AD1707" s="1">
        <v>1.72</v>
      </c>
      <c r="AG1707" s="1">
        <v>17.41</v>
      </c>
      <c r="AJ1707" s="1" t="s">
        <v>406</v>
      </c>
      <c r="AK1707" s="19">
        <v>58.1</v>
      </c>
      <c r="AL1707" s="19">
        <v>38.700000000000003</v>
      </c>
      <c r="AN1707" s="3">
        <v>1978</v>
      </c>
      <c r="AO1707" s="1">
        <v>12</v>
      </c>
      <c r="AQ1707">
        <v>80436</v>
      </c>
      <c r="AR1707" s="1" t="s">
        <v>260</v>
      </c>
    </row>
    <row r="1708" spans="1:50" x14ac:dyDescent="0.25">
      <c r="A1708" s="1">
        <v>2787</v>
      </c>
      <c r="B1708" s="1" t="s">
        <v>1233</v>
      </c>
      <c r="C1708" s="1">
        <v>101</v>
      </c>
      <c r="D1708" s="1" t="s">
        <v>5627</v>
      </c>
      <c r="E1708" s="1" t="s">
        <v>706</v>
      </c>
      <c r="F1708" s="33" t="s">
        <v>859</v>
      </c>
      <c r="G1708" s="1">
        <v>4</v>
      </c>
      <c r="H1708" s="1">
        <v>22</v>
      </c>
      <c r="I1708" s="1">
        <v>11.8</v>
      </c>
      <c r="J1708" s="1">
        <v>10.6</v>
      </c>
      <c r="K1708" s="3">
        <v>4235</v>
      </c>
      <c r="L1708" s="2">
        <f>N1708/((2221.29)*(1-EXP(-(0.025785)*I1708))^(1.86783))</f>
        <v>1.3703079433155714</v>
      </c>
      <c r="M1708" s="1">
        <v>37.4</v>
      </c>
      <c r="N1708" s="1">
        <v>250</v>
      </c>
      <c r="O1708" s="1">
        <v>84.3</v>
      </c>
      <c r="P1708" s="1">
        <v>8.24</v>
      </c>
      <c r="Q1708" s="1">
        <v>14.76</v>
      </c>
      <c r="R1708" s="1">
        <v>8.26</v>
      </c>
      <c r="AD1708" s="1">
        <v>1.02</v>
      </c>
      <c r="AG1708" s="1">
        <v>11.3</v>
      </c>
      <c r="AJ1708" s="1" t="s">
        <v>406</v>
      </c>
      <c r="AK1708" s="19">
        <v>58.06</v>
      </c>
      <c r="AL1708" s="19">
        <v>38.42</v>
      </c>
      <c r="AN1708" s="3">
        <v>1978</v>
      </c>
      <c r="AO1708" s="1">
        <v>14</v>
      </c>
      <c r="AQ1708">
        <v>80436</v>
      </c>
      <c r="AR1708" s="1" t="s">
        <v>260</v>
      </c>
    </row>
    <row r="1709" spans="1:50" x14ac:dyDescent="0.25">
      <c r="A1709" s="1">
        <v>2788</v>
      </c>
      <c r="B1709" s="1" t="s">
        <v>5233</v>
      </c>
      <c r="C1709" s="1">
        <v>104</v>
      </c>
      <c r="D1709" s="1" t="s">
        <v>5618</v>
      </c>
      <c r="F1709" s="1" t="s">
        <v>445</v>
      </c>
      <c r="G1709" s="1">
        <v>11</v>
      </c>
      <c r="H1709" s="1">
        <v>150</v>
      </c>
      <c r="I1709" s="1">
        <v>11</v>
      </c>
      <c r="J1709" s="1">
        <v>24</v>
      </c>
      <c r="K1709" s="3">
        <v>275</v>
      </c>
      <c r="L1709" s="2">
        <v>0.5</v>
      </c>
      <c r="M1709" s="1">
        <v>12.3</v>
      </c>
      <c r="N1709" s="1">
        <v>53.6</v>
      </c>
      <c r="S1709" s="1">
        <v>8.25</v>
      </c>
      <c r="Y1709" s="1">
        <v>38.69</v>
      </c>
      <c r="Z1709" s="1">
        <v>38.69</v>
      </c>
      <c r="AA1709" s="1">
        <v>50.45</v>
      </c>
      <c r="AB1709" s="1">
        <v>7.34</v>
      </c>
      <c r="AC1709" s="1">
        <v>10.54</v>
      </c>
      <c r="AD1709" s="1">
        <v>0.62</v>
      </c>
      <c r="AE1709" s="1">
        <v>2.38</v>
      </c>
      <c r="AI1709" s="1">
        <v>2.5</v>
      </c>
      <c r="AJ1709" s="1" t="s">
        <v>406</v>
      </c>
      <c r="AK1709" s="19">
        <v>61</v>
      </c>
      <c r="AL1709" s="19">
        <v>152</v>
      </c>
      <c r="AN1709" s="3">
        <v>1986</v>
      </c>
      <c r="AQ1709">
        <v>81103</v>
      </c>
      <c r="AR1709" s="1" t="s">
        <v>4622</v>
      </c>
      <c r="AU1709" s="32"/>
      <c r="AV1709" s="32"/>
      <c r="AW1709" s="32"/>
      <c r="AX1709" s="32"/>
    </row>
    <row r="1710" spans="1:50" x14ac:dyDescent="0.25">
      <c r="A1710" s="1">
        <v>2789</v>
      </c>
      <c r="B1710" s="1" t="s">
        <v>5233</v>
      </c>
      <c r="C1710" s="1">
        <v>104</v>
      </c>
      <c r="D1710" s="1" t="s">
        <v>5618</v>
      </c>
      <c r="F1710" s="1" t="s">
        <v>445</v>
      </c>
      <c r="G1710" s="1">
        <v>11</v>
      </c>
      <c r="H1710" s="1">
        <v>153</v>
      </c>
      <c r="I1710" s="1">
        <v>11.8</v>
      </c>
      <c r="J1710" s="1">
        <v>19.5</v>
      </c>
      <c r="K1710" s="3">
        <v>238</v>
      </c>
      <c r="L1710" s="2">
        <v>0.28000000000000003</v>
      </c>
      <c r="M1710" s="1">
        <v>6.64</v>
      </c>
      <c r="N1710" s="1">
        <v>36</v>
      </c>
      <c r="S1710" s="1">
        <v>12.54</v>
      </c>
      <c r="X1710" s="1">
        <v>1.03</v>
      </c>
      <c r="Y1710" s="1">
        <v>9.66</v>
      </c>
      <c r="Z1710" s="1">
        <v>10.69</v>
      </c>
      <c r="AA1710" s="1">
        <v>12.84</v>
      </c>
      <c r="AB1710" s="1">
        <v>6.19</v>
      </c>
      <c r="AC1710" s="1">
        <v>12.19</v>
      </c>
      <c r="AG1710" s="1">
        <v>0.4</v>
      </c>
      <c r="AI1710" s="1">
        <v>28.1</v>
      </c>
      <c r="AJ1710" s="1" t="s">
        <v>406</v>
      </c>
      <c r="AK1710" s="19">
        <v>61</v>
      </c>
      <c r="AL1710" s="19">
        <v>152</v>
      </c>
      <c r="AN1710" s="3">
        <v>1986</v>
      </c>
      <c r="AQ1710">
        <v>81103</v>
      </c>
      <c r="AR1710" s="1" t="s">
        <v>4622</v>
      </c>
    </row>
    <row r="1711" spans="1:50" x14ac:dyDescent="0.25">
      <c r="A1711" s="1">
        <v>2790</v>
      </c>
      <c r="B1711" s="1" t="s">
        <v>5233</v>
      </c>
      <c r="C1711" s="1">
        <v>104</v>
      </c>
      <c r="D1711" s="1" t="s">
        <v>5618</v>
      </c>
      <c r="F1711" s="1" t="s">
        <v>445</v>
      </c>
      <c r="G1711" s="1">
        <v>10</v>
      </c>
      <c r="H1711" s="1">
        <v>43</v>
      </c>
      <c r="I1711" s="1">
        <v>7.8</v>
      </c>
      <c r="J1711" s="1">
        <v>8.1</v>
      </c>
      <c r="K1711" s="3">
        <v>3865</v>
      </c>
      <c r="L1711" s="2">
        <v>1.2</v>
      </c>
      <c r="M1711" s="1">
        <v>20.399999999999999</v>
      </c>
      <c r="N1711" s="1">
        <v>52.4</v>
      </c>
      <c r="S1711" s="1">
        <v>13.1</v>
      </c>
      <c r="X1711" s="1">
        <v>13.82</v>
      </c>
      <c r="Y1711" s="1">
        <v>0.13</v>
      </c>
      <c r="Z1711" s="1">
        <v>13.95</v>
      </c>
      <c r="AA1711" s="1">
        <v>18.98</v>
      </c>
      <c r="AB1711" s="1">
        <v>4.53</v>
      </c>
      <c r="AC1711" s="1">
        <v>7.3</v>
      </c>
      <c r="AD1711" s="1">
        <v>0.7</v>
      </c>
      <c r="AE1711" s="1">
        <v>1.49</v>
      </c>
      <c r="AI1711" s="1">
        <v>16.329999999999998</v>
      </c>
      <c r="AJ1711" s="1" t="s">
        <v>406</v>
      </c>
      <c r="AK1711" s="19">
        <v>61</v>
      </c>
      <c r="AL1711" s="19">
        <v>152</v>
      </c>
      <c r="AN1711" s="3">
        <v>1986</v>
      </c>
      <c r="AQ1711">
        <v>81103</v>
      </c>
      <c r="AR1711" s="1" t="s">
        <v>4622</v>
      </c>
    </row>
    <row r="1712" spans="1:50" x14ac:dyDescent="0.25">
      <c r="A1712" s="1">
        <v>2791</v>
      </c>
      <c r="B1712" s="1" t="s">
        <v>5233</v>
      </c>
      <c r="C1712" s="1">
        <v>104</v>
      </c>
      <c r="D1712" s="1" t="s">
        <v>5618</v>
      </c>
      <c r="F1712" s="1" t="s">
        <v>445</v>
      </c>
      <c r="G1712" s="1">
        <v>7</v>
      </c>
      <c r="H1712" s="1">
        <v>35</v>
      </c>
      <c r="I1712" s="1">
        <v>12.4</v>
      </c>
      <c r="J1712" s="1">
        <v>11.1</v>
      </c>
      <c r="K1712" s="3">
        <v>552</v>
      </c>
      <c r="L1712" s="2">
        <v>0.22</v>
      </c>
      <c r="M1712" s="1">
        <v>5.7</v>
      </c>
      <c r="N1712" s="1">
        <v>35.9</v>
      </c>
      <c r="S1712" s="1">
        <v>16.36</v>
      </c>
      <c r="X1712" s="1">
        <v>1.04</v>
      </c>
      <c r="Y1712" s="1">
        <v>1.1499999999999999</v>
      </c>
      <c r="Z1712" s="1">
        <v>2.19</v>
      </c>
      <c r="AA1712" s="1">
        <v>2.78</v>
      </c>
      <c r="AB1712" s="1">
        <v>3.53</v>
      </c>
      <c r="AC1712" s="1">
        <v>5.2</v>
      </c>
      <c r="AD1712" s="1">
        <v>1.52</v>
      </c>
      <c r="AH1712" s="1">
        <v>1.43</v>
      </c>
      <c r="AI1712" s="1">
        <v>17.27</v>
      </c>
      <c r="AJ1712" s="1" t="s">
        <v>406</v>
      </c>
      <c r="AK1712" s="19">
        <v>61</v>
      </c>
      <c r="AL1712" s="19">
        <v>152</v>
      </c>
      <c r="AN1712" s="3">
        <v>1986</v>
      </c>
      <c r="AQ1712">
        <v>81103</v>
      </c>
      <c r="AR1712" s="1" t="s">
        <v>4622</v>
      </c>
    </row>
    <row r="1713" spans="1:45" x14ac:dyDescent="0.25">
      <c r="A1713" s="1">
        <v>2792</v>
      </c>
      <c r="B1713" s="1" t="s">
        <v>5233</v>
      </c>
      <c r="C1713" s="1">
        <v>104</v>
      </c>
      <c r="D1713" s="1" t="s">
        <v>5618</v>
      </c>
      <c r="F1713" s="1" t="s">
        <v>445</v>
      </c>
      <c r="G1713" s="1">
        <v>12</v>
      </c>
      <c r="H1713" s="1">
        <v>150</v>
      </c>
      <c r="I1713" s="1">
        <v>5.5</v>
      </c>
      <c r="J1713" s="1">
        <v>9.5</v>
      </c>
      <c r="K1713" s="3">
        <v>196</v>
      </c>
      <c r="L1713" s="1">
        <v>0.2</v>
      </c>
      <c r="M1713" s="1">
        <v>1.7</v>
      </c>
      <c r="N1713" s="1">
        <v>5.8</v>
      </c>
      <c r="S1713" s="1">
        <v>6.86</v>
      </c>
      <c r="X1713" s="1">
        <v>0.28000000000000003</v>
      </c>
      <c r="Y1713" s="1">
        <v>1.58</v>
      </c>
      <c r="Z1713" s="1">
        <v>1.86</v>
      </c>
      <c r="AA1713" s="1">
        <v>3.46</v>
      </c>
      <c r="AB1713" s="1">
        <v>5.85</v>
      </c>
      <c r="AC1713" s="1">
        <v>9.75</v>
      </c>
      <c r="AD1713" s="1">
        <v>1.52</v>
      </c>
      <c r="AI1713" s="1">
        <v>0.06</v>
      </c>
      <c r="AJ1713" s="1" t="s">
        <v>406</v>
      </c>
      <c r="AK1713" s="19">
        <v>61</v>
      </c>
      <c r="AL1713" s="19">
        <v>152</v>
      </c>
      <c r="AN1713" s="3">
        <v>1986</v>
      </c>
      <c r="AQ1713">
        <v>81103</v>
      </c>
      <c r="AR1713" s="1" t="s">
        <v>4622</v>
      </c>
    </row>
    <row r="1714" spans="1:45" x14ac:dyDescent="0.25">
      <c r="A1714" s="1">
        <v>2793</v>
      </c>
      <c r="B1714" s="1" t="s">
        <v>5233</v>
      </c>
      <c r="C1714" s="1">
        <v>104</v>
      </c>
      <c r="D1714" s="1" t="s">
        <v>5618</v>
      </c>
      <c r="F1714" s="1" t="s">
        <v>445</v>
      </c>
      <c r="G1714" s="1">
        <v>10</v>
      </c>
      <c r="H1714" s="1">
        <v>84</v>
      </c>
      <c r="I1714" s="1">
        <v>10</v>
      </c>
      <c r="J1714" s="1">
        <v>11.6</v>
      </c>
      <c r="K1714" s="3">
        <v>3045</v>
      </c>
      <c r="L1714" s="2">
        <v>1.6</v>
      </c>
      <c r="M1714" s="1">
        <v>31.7</v>
      </c>
      <c r="N1714" s="1">
        <v>106</v>
      </c>
      <c r="S1714" s="1">
        <v>29.59</v>
      </c>
      <c r="X1714" s="1">
        <v>9.2200000000000006</v>
      </c>
      <c r="Y1714" s="1">
        <v>0.54</v>
      </c>
      <c r="Z1714" s="1">
        <v>9.76</v>
      </c>
      <c r="AA1714" s="1">
        <v>12.43</v>
      </c>
      <c r="AB1714" s="1">
        <v>1.08</v>
      </c>
      <c r="AC1714" s="1">
        <v>2.2799999999999998</v>
      </c>
      <c r="AD1714" s="1">
        <v>3.13</v>
      </c>
      <c r="AE1714" s="1">
        <v>1.31</v>
      </c>
      <c r="AI1714" s="1">
        <v>37.97</v>
      </c>
      <c r="AJ1714" s="1" t="s">
        <v>406</v>
      </c>
      <c r="AK1714" s="19">
        <v>61</v>
      </c>
      <c r="AL1714" s="19">
        <v>152</v>
      </c>
      <c r="AN1714" s="3">
        <v>1986</v>
      </c>
      <c r="AQ1714">
        <v>81103</v>
      </c>
      <c r="AR1714" s="1" t="s">
        <v>4622</v>
      </c>
    </row>
    <row r="1715" spans="1:45" x14ac:dyDescent="0.25">
      <c r="A1715" s="1">
        <v>2794</v>
      </c>
      <c r="B1715" s="1" t="s">
        <v>1233</v>
      </c>
      <c r="C1715" s="1">
        <v>101</v>
      </c>
      <c r="D1715" s="1" t="s">
        <v>5627</v>
      </c>
      <c r="F1715" s="33" t="s">
        <v>859</v>
      </c>
      <c r="G1715" s="1">
        <v>6</v>
      </c>
      <c r="H1715" s="1">
        <v>10</v>
      </c>
      <c r="I1715" s="1">
        <v>4.0999999999999996</v>
      </c>
      <c r="J1715" s="1">
        <v>4.4000000000000004</v>
      </c>
      <c r="K1715" s="3">
        <v>6100</v>
      </c>
      <c r="L1715" s="2">
        <f>N1715/((1963.5)*(1-EXP(-(0.024337)*I1715))^(1.76926))</f>
        <v>0.85289984926647322</v>
      </c>
      <c r="M1715" s="1">
        <v>9.1999999999999993</v>
      </c>
      <c r="N1715" s="1">
        <v>26</v>
      </c>
      <c r="O1715" s="1">
        <v>10.48</v>
      </c>
      <c r="P1715" s="1">
        <v>1.67</v>
      </c>
      <c r="Q1715" s="1">
        <v>3.71</v>
      </c>
      <c r="R1715" s="1">
        <v>4.68</v>
      </c>
      <c r="AD1715" s="1">
        <v>0.49</v>
      </c>
      <c r="AG1715" s="1">
        <v>0.22</v>
      </c>
      <c r="AJ1715" s="1" t="s">
        <v>406</v>
      </c>
      <c r="AK1715" s="19">
        <v>53.3</v>
      </c>
      <c r="AL1715" s="19">
        <v>50.2</v>
      </c>
      <c r="AN1715" s="3">
        <v>1978</v>
      </c>
      <c r="AQ1715">
        <v>80419</v>
      </c>
      <c r="AR1715" s="1" t="s">
        <v>260</v>
      </c>
    </row>
    <row r="1716" spans="1:45" x14ac:dyDescent="0.25">
      <c r="A1716" s="1">
        <v>2795</v>
      </c>
      <c r="B1716" s="1" t="s">
        <v>1233</v>
      </c>
      <c r="C1716" s="1">
        <v>101</v>
      </c>
      <c r="D1716" s="1" t="s">
        <v>5627</v>
      </c>
      <c r="F1716" s="33" t="s">
        <v>859</v>
      </c>
      <c r="G1716" s="1">
        <v>6</v>
      </c>
      <c r="H1716" s="1">
        <v>21</v>
      </c>
      <c r="I1716" s="1">
        <v>9.4</v>
      </c>
      <c r="J1716" s="1">
        <v>10</v>
      </c>
      <c r="K1716" s="3">
        <v>4270</v>
      </c>
      <c r="L1716" s="2">
        <f>N1716/((1963.5)*(1-EXP(-(0.024337)*I1716))^(1.76926))</f>
        <v>1.3426990488132746</v>
      </c>
      <c r="M1716" s="1">
        <v>33.56</v>
      </c>
      <c r="N1716" s="1">
        <v>159</v>
      </c>
      <c r="O1716" s="1">
        <v>58.73</v>
      </c>
      <c r="P1716" s="1">
        <v>7.18</v>
      </c>
      <c r="Q1716" s="1">
        <v>7.99</v>
      </c>
      <c r="R1716" s="1">
        <v>9.49</v>
      </c>
      <c r="AD1716" s="1">
        <v>0.37</v>
      </c>
      <c r="AG1716" s="1">
        <v>5.62</v>
      </c>
      <c r="AJ1716" s="1" t="s">
        <v>406</v>
      </c>
      <c r="AK1716" s="19">
        <v>53.3</v>
      </c>
      <c r="AL1716" s="19">
        <v>50.2</v>
      </c>
      <c r="AN1716" s="3">
        <v>1978</v>
      </c>
      <c r="AQ1716">
        <v>80419</v>
      </c>
      <c r="AR1716" s="1" t="s">
        <v>260</v>
      </c>
    </row>
    <row r="1717" spans="1:45" x14ac:dyDescent="0.25">
      <c r="A1717" s="1">
        <v>2796</v>
      </c>
      <c r="B1717" s="1" t="s">
        <v>1193</v>
      </c>
      <c r="C1717" s="1">
        <v>104</v>
      </c>
      <c r="D1717" s="1" t="s">
        <v>6447</v>
      </c>
      <c r="F1717" s="33" t="s">
        <v>859</v>
      </c>
      <c r="G1717" s="1">
        <v>6</v>
      </c>
      <c r="H1717" s="1">
        <v>21</v>
      </c>
      <c r="I1717" s="1">
        <v>9.3000000000000007</v>
      </c>
      <c r="J1717" s="1">
        <v>8.8000000000000007</v>
      </c>
      <c r="K1717" s="3">
        <v>3732</v>
      </c>
      <c r="L1717" s="2">
        <v>1.1000000000000001</v>
      </c>
      <c r="M1717" s="1">
        <v>26.8</v>
      </c>
      <c r="N1717" s="1">
        <v>151</v>
      </c>
      <c r="O1717" s="1">
        <v>71.27</v>
      </c>
      <c r="P1717" s="1">
        <v>9.58</v>
      </c>
      <c r="Q1717" s="1">
        <v>15.12</v>
      </c>
      <c r="R1717" s="1">
        <v>6.19</v>
      </c>
      <c r="AD1717" s="1">
        <v>0.08</v>
      </c>
      <c r="AG1717" s="1">
        <v>3.97</v>
      </c>
      <c r="AJ1717" s="1" t="s">
        <v>406</v>
      </c>
      <c r="AK1717" s="19">
        <v>53.3</v>
      </c>
      <c r="AL1717" s="19">
        <v>50.2</v>
      </c>
      <c r="AN1717" s="3">
        <v>1978</v>
      </c>
      <c r="AQ1717">
        <v>80419</v>
      </c>
      <c r="AR1717" s="1" t="s">
        <v>260</v>
      </c>
      <c r="AS1717" s="38"/>
    </row>
    <row r="1718" spans="1:45" x14ac:dyDescent="0.25">
      <c r="A1718" s="1">
        <v>2797</v>
      </c>
      <c r="B1718" s="1" t="s">
        <v>1233</v>
      </c>
      <c r="C1718" s="1">
        <v>101</v>
      </c>
      <c r="D1718" s="1" t="s">
        <v>5627</v>
      </c>
      <c r="F1718" s="33" t="s">
        <v>859</v>
      </c>
      <c r="G1718" s="1">
        <v>5</v>
      </c>
      <c r="H1718" s="1">
        <v>35</v>
      </c>
      <c r="I1718" s="1">
        <v>17.600000000000001</v>
      </c>
      <c r="J1718" s="1">
        <v>16.8</v>
      </c>
      <c r="K1718" s="3">
        <v>1550</v>
      </c>
      <c r="L1718" s="2">
        <f>N1718/((2111.2)*(1-EXP(-(0.024888)*I1718))^(1.82531))</f>
        <v>1.0303942512775275</v>
      </c>
      <c r="M1718" s="1">
        <v>37.43</v>
      </c>
      <c r="N1718" s="1">
        <v>328</v>
      </c>
      <c r="O1718" s="1">
        <v>138.04</v>
      </c>
      <c r="P1718" s="1">
        <v>8.82</v>
      </c>
      <c r="Q1718" s="1">
        <v>13.27</v>
      </c>
      <c r="R1718" s="1">
        <v>7.24</v>
      </c>
      <c r="AD1718" s="1">
        <v>0.39</v>
      </c>
      <c r="AG1718" s="1">
        <v>8.41</v>
      </c>
      <c r="AJ1718" s="1" t="s">
        <v>406</v>
      </c>
      <c r="AK1718" s="19">
        <v>53.3</v>
      </c>
      <c r="AL1718" s="19">
        <v>50.2</v>
      </c>
      <c r="AN1718" s="3">
        <v>1978</v>
      </c>
      <c r="AQ1718">
        <v>80419</v>
      </c>
      <c r="AR1718" s="1" t="s">
        <v>260</v>
      </c>
    </row>
    <row r="1719" spans="1:45" x14ac:dyDescent="0.25">
      <c r="A1719" s="1">
        <v>2798</v>
      </c>
      <c r="B1719" s="1" t="s">
        <v>1233</v>
      </c>
      <c r="C1719" s="1">
        <v>101</v>
      </c>
      <c r="D1719" s="1" t="s">
        <v>5627</v>
      </c>
      <c r="F1719" s="33" t="s">
        <v>859</v>
      </c>
      <c r="G1719" s="1">
        <v>5</v>
      </c>
      <c r="H1719" s="1">
        <v>40</v>
      </c>
      <c r="I1719" s="1">
        <v>19</v>
      </c>
      <c r="J1719" s="1">
        <v>16.5</v>
      </c>
      <c r="K1719" s="3">
        <v>1575</v>
      </c>
      <c r="L1719" s="2">
        <f>N1719/((2111.2)*(1-EXP(-(0.024888)*I1719))^(1.82531))</f>
        <v>0.93683816686999477</v>
      </c>
      <c r="M1719" s="1">
        <v>34.659999999999997</v>
      </c>
      <c r="N1719" s="1">
        <v>333</v>
      </c>
      <c r="O1719" s="1">
        <v>138.18</v>
      </c>
      <c r="P1719" s="1">
        <v>7.49</v>
      </c>
      <c r="Q1719" s="1">
        <v>9.34</v>
      </c>
      <c r="R1719" s="1">
        <v>4.9400000000000004</v>
      </c>
      <c r="AD1719" s="1">
        <v>2.83</v>
      </c>
      <c r="AG1719" s="1">
        <v>4.5999999999999996</v>
      </c>
      <c r="AJ1719" s="1" t="s">
        <v>406</v>
      </c>
      <c r="AK1719" s="19">
        <v>53.3</v>
      </c>
      <c r="AL1719" s="19">
        <v>50.2</v>
      </c>
      <c r="AN1719" s="3">
        <v>1978</v>
      </c>
      <c r="AQ1719">
        <v>80419</v>
      </c>
      <c r="AR1719" s="1" t="s">
        <v>260</v>
      </c>
    </row>
    <row r="1720" spans="1:45" x14ac:dyDescent="0.25">
      <c r="A1720" s="1">
        <v>2799</v>
      </c>
      <c r="B1720" s="1" t="s">
        <v>172</v>
      </c>
      <c r="C1720" s="1">
        <v>104</v>
      </c>
      <c r="D1720" s="1" t="s">
        <v>6555</v>
      </c>
      <c r="F1720" s="1" t="s">
        <v>445</v>
      </c>
      <c r="G1720" s="1">
        <v>10</v>
      </c>
      <c r="H1720" s="1">
        <v>120</v>
      </c>
      <c r="I1720" s="1">
        <v>16</v>
      </c>
      <c r="J1720" s="1">
        <v>20</v>
      </c>
      <c r="K1720" s="3">
        <v>520</v>
      </c>
      <c r="L1720" s="2">
        <v>0.3</v>
      </c>
      <c r="N1720" s="1">
        <v>71</v>
      </c>
      <c r="O1720" s="1">
        <v>30.36</v>
      </c>
      <c r="Q1720" s="1">
        <v>5.01</v>
      </c>
      <c r="R1720" s="1">
        <v>1.02</v>
      </c>
      <c r="AB1720" s="1">
        <v>2.92</v>
      </c>
      <c r="AJ1720" s="1" t="s">
        <v>406</v>
      </c>
      <c r="AK1720" s="19">
        <v>54</v>
      </c>
      <c r="AL1720" s="19">
        <v>109.5</v>
      </c>
      <c r="AN1720" s="3">
        <v>1974</v>
      </c>
      <c r="AQ1720">
        <v>80601</v>
      </c>
      <c r="AR1720" s="1" t="s">
        <v>3425</v>
      </c>
    </row>
    <row r="1721" spans="1:45" x14ac:dyDescent="0.25">
      <c r="A1721" s="1">
        <v>2800</v>
      </c>
      <c r="B1721" s="1" t="s">
        <v>1233</v>
      </c>
      <c r="C1721" s="1">
        <v>101</v>
      </c>
      <c r="D1721" s="1" t="s">
        <v>6556</v>
      </c>
      <c r="G1721" s="1">
        <v>8</v>
      </c>
      <c r="H1721" s="1">
        <v>160</v>
      </c>
      <c r="I1721" s="1">
        <v>24.5</v>
      </c>
      <c r="J1721" s="1">
        <v>30.5</v>
      </c>
      <c r="K1721" s="3">
        <v>1376</v>
      </c>
      <c r="L1721" s="2">
        <f>N1721/((1668.67)*(1-EXP(-(0.022864)*I1721))^(1.61028))</f>
        <v>0.9416438525403853</v>
      </c>
      <c r="N1721" s="1">
        <v>402</v>
      </c>
      <c r="O1721" s="1">
        <v>180.6</v>
      </c>
      <c r="Q1721" s="1">
        <v>21.2</v>
      </c>
      <c r="R1721" s="1">
        <v>5.66</v>
      </c>
      <c r="AB1721" s="1">
        <v>0.97</v>
      </c>
      <c r="AJ1721" s="1" t="s">
        <v>406</v>
      </c>
      <c r="AK1721" s="19">
        <v>53.97</v>
      </c>
      <c r="AL1721" s="19">
        <v>109.37</v>
      </c>
      <c r="AN1721" s="3">
        <v>1974</v>
      </c>
      <c r="AQ1721">
        <v>80601</v>
      </c>
      <c r="AR1721" s="1" t="s">
        <v>4844</v>
      </c>
    </row>
    <row r="1722" spans="1:45" x14ac:dyDescent="0.25">
      <c r="A1722" s="1">
        <v>2801</v>
      </c>
      <c r="B1722" s="1" t="s">
        <v>183</v>
      </c>
      <c r="C1722" s="1">
        <v>105</v>
      </c>
      <c r="D1722" s="1" t="s">
        <v>6557</v>
      </c>
      <c r="G1722" s="1">
        <v>8</v>
      </c>
      <c r="H1722" s="1">
        <v>180</v>
      </c>
      <c r="I1722" s="1">
        <v>24</v>
      </c>
      <c r="J1722" s="1">
        <v>32.799999999999997</v>
      </c>
      <c r="K1722" s="3">
        <v>910</v>
      </c>
      <c r="L1722" s="2">
        <v>0.5</v>
      </c>
      <c r="N1722" s="1">
        <v>266</v>
      </c>
      <c r="O1722" s="1">
        <v>124.93</v>
      </c>
      <c r="Q1722" s="1">
        <v>13.25</v>
      </c>
      <c r="R1722" s="1">
        <v>3.97</v>
      </c>
      <c r="AB1722" s="1">
        <v>0.95</v>
      </c>
      <c r="AJ1722" s="1" t="s">
        <v>406</v>
      </c>
      <c r="AK1722" s="19">
        <v>53.97</v>
      </c>
      <c r="AL1722" s="19">
        <v>109.37</v>
      </c>
      <c r="AN1722" s="3">
        <v>1974</v>
      </c>
      <c r="AQ1722">
        <v>80601</v>
      </c>
      <c r="AR1722" s="1" t="s">
        <v>5194</v>
      </c>
    </row>
    <row r="1723" spans="1:45" x14ac:dyDescent="0.25">
      <c r="A1723" s="1">
        <v>2802</v>
      </c>
      <c r="B1723" s="1" t="s">
        <v>180</v>
      </c>
      <c r="C1723" s="1">
        <v>103</v>
      </c>
      <c r="D1723" s="1" t="s">
        <v>6558</v>
      </c>
      <c r="F1723" s="1" t="s">
        <v>445</v>
      </c>
      <c r="G1723" s="1">
        <v>11</v>
      </c>
      <c r="H1723" s="1">
        <v>120</v>
      </c>
      <c r="I1723" s="1">
        <v>9.8000000000000007</v>
      </c>
      <c r="J1723" s="1">
        <v>10.5</v>
      </c>
      <c r="K1723" s="3">
        <v>1812</v>
      </c>
      <c r="L1723" s="2">
        <v>0.9</v>
      </c>
      <c r="N1723" s="1">
        <v>113</v>
      </c>
      <c r="O1723" s="1">
        <v>51.23</v>
      </c>
      <c r="Q1723" s="1">
        <v>12.16</v>
      </c>
      <c r="R1723" s="1">
        <v>5.21</v>
      </c>
      <c r="AB1723" s="1">
        <v>0.99</v>
      </c>
      <c r="AJ1723" s="1" t="s">
        <v>406</v>
      </c>
      <c r="AK1723" s="19">
        <v>53.97</v>
      </c>
      <c r="AL1723" s="19">
        <v>109.37</v>
      </c>
      <c r="AN1723" s="3">
        <v>1974</v>
      </c>
      <c r="AQ1723">
        <v>80601</v>
      </c>
      <c r="AR1723" s="1" t="s">
        <v>4844</v>
      </c>
    </row>
    <row r="1724" spans="1:45" x14ac:dyDescent="0.25">
      <c r="A1724" s="1">
        <v>2804</v>
      </c>
      <c r="B1724" s="1" t="s">
        <v>176</v>
      </c>
      <c r="C1724" s="1">
        <v>104</v>
      </c>
      <c r="D1724" s="1" t="s">
        <v>5618</v>
      </c>
      <c r="F1724" s="33" t="s">
        <v>859</v>
      </c>
      <c r="G1724" s="1">
        <v>4</v>
      </c>
      <c r="H1724" s="1">
        <v>27</v>
      </c>
      <c r="I1724" s="1">
        <v>15</v>
      </c>
      <c r="J1724" s="1">
        <v>12.2</v>
      </c>
      <c r="K1724" s="3">
        <v>1808</v>
      </c>
      <c r="L1724" s="2">
        <v>0.7</v>
      </c>
      <c r="M1724" s="1">
        <v>21.8</v>
      </c>
      <c r="N1724" s="1">
        <v>156</v>
      </c>
      <c r="O1724" s="1">
        <v>76.7</v>
      </c>
      <c r="Q1724" s="1">
        <v>16.399999999999999</v>
      </c>
      <c r="R1724" s="1">
        <v>2.7</v>
      </c>
      <c r="S1724" s="1">
        <v>13</v>
      </c>
      <c r="AJ1724" s="1" t="s">
        <v>406</v>
      </c>
      <c r="AK1724" s="19">
        <v>56</v>
      </c>
      <c r="AL1724" s="19">
        <v>38</v>
      </c>
      <c r="AN1724" s="3">
        <v>1964</v>
      </c>
      <c r="AQ1724">
        <v>80436</v>
      </c>
      <c r="AR1724" s="1" t="s">
        <v>4557</v>
      </c>
    </row>
    <row r="1725" spans="1:45" x14ac:dyDescent="0.25">
      <c r="A1725" s="1">
        <v>2805</v>
      </c>
      <c r="B1725" s="1" t="s">
        <v>176</v>
      </c>
      <c r="C1725" s="1">
        <v>104</v>
      </c>
      <c r="D1725" s="1" t="s">
        <v>5618</v>
      </c>
      <c r="F1725" s="33" t="s">
        <v>859</v>
      </c>
      <c r="G1725" s="1">
        <v>5</v>
      </c>
      <c r="H1725" s="1">
        <v>25</v>
      </c>
      <c r="I1725" s="1">
        <v>12</v>
      </c>
      <c r="J1725" s="1">
        <v>12</v>
      </c>
      <c r="K1725" s="3">
        <v>1910</v>
      </c>
      <c r="L1725" s="2">
        <v>0.85</v>
      </c>
      <c r="M1725" s="1">
        <v>24.6</v>
      </c>
      <c r="N1725" s="1">
        <v>134</v>
      </c>
      <c r="O1725" s="1">
        <v>82.9</v>
      </c>
      <c r="Q1725" s="1">
        <v>19.100000000000001</v>
      </c>
      <c r="R1725" s="1">
        <v>6</v>
      </c>
      <c r="S1725" s="1">
        <v>14.3</v>
      </c>
      <c r="AJ1725" s="1" t="s">
        <v>406</v>
      </c>
      <c r="AK1725" s="19">
        <v>56</v>
      </c>
      <c r="AL1725" s="19">
        <v>38</v>
      </c>
      <c r="AN1725" s="3">
        <v>1964</v>
      </c>
      <c r="AQ1725">
        <v>80436</v>
      </c>
      <c r="AR1725" s="1" t="s">
        <v>4557</v>
      </c>
    </row>
    <row r="1726" spans="1:45" x14ac:dyDescent="0.25">
      <c r="A1726" s="1">
        <v>2806</v>
      </c>
      <c r="B1726" s="1" t="s">
        <v>176</v>
      </c>
      <c r="C1726" s="1">
        <v>104</v>
      </c>
      <c r="D1726" s="1" t="s">
        <v>6109</v>
      </c>
      <c r="F1726" s="33" t="s">
        <v>859</v>
      </c>
      <c r="G1726" s="1">
        <v>5</v>
      </c>
      <c r="H1726" s="1">
        <v>25</v>
      </c>
      <c r="I1726" s="1">
        <v>12</v>
      </c>
      <c r="J1726" s="1">
        <v>12</v>
      </c>
      <c r="K1726" s="3">
        <v>3563</v>
      </c>
      <c r="L1726" s="2">
        <v>0.9</v>
      </c>
      <c r="M1726" s="1">
        <v>26.2</v>
      </c>
      <c r="N1726" s="1">
        <v>153</v>
      </c>
      <c r="O1726" s="1">
        <v>79.099999999999994</v>
      </c>
      <c r="Q1726" s="1">
        <v>15.9</v>
      </c>
      <c r="R1726" s="1">
        <v>10.7</v>
      </c>
      <c r="S1726" s="1">
        <v>13.8</v>
      </c>
      <c r="AJ1726" s="1" t="s">
        <v>406</v>
      </c>
      <c r="AK1726" s="19">
        <v>56</v>
      </c>
      <c r="AL1726" s="19">
        <v>38</v>
      </c>
      <c r="AN1726" s="3">
        <v>1964</v>
      </c>
      <c r="AQ1726">
        <v>80436</v>
      </c>
      <c r="AR1726" s="1" t="s">
        <v>4557</v>
      </c>
    </row>
    <row r="1727" spans="1:45" x14ac:dyDescent="0.25">
      <c r="A1727" s="1">
        <v>2807</v>
      </c>
      <c r="B1727" s="1" t="s">
        <v>5293</v>
      </c>
      <c r="C1727" s="1">
        <v>124</v>
      </c>
      <c r="D1727" s="1" t="s">
        <v>6084</v>
      </c>
      <c r="F1727" s="33" t="s">
        <v>859</v>
      </c>
      <c r="G1727" s="1">
        <v>6</v>
      </c>
      <c r="H1727" s="1">
        <v>23</v>
      </c>
      <c r="I1727" s="1">
        <v>9</v>
      </c>
      <c r="J1727" s="1">
        <v>7</v>
      </c>
      <c r="K1727" s="3">
        <v>1632</v>
      </c>
      <c r="L1727" s="2">
        <v>0.31</v>
      </c>
      <c r="M1727" s="1">
        <v>7.3</v>
      </c>
      <c r="N1727" s="1">
        <v>39</v>
      </c>
      <c r="O1727" s="1">
        <v>19.399999999999999</v>
      </c>
      <c r="Q1727" s="1">
        <v>8.1999999999999993</v>
      </c>
      <c r="R1727" s="1">
        <v>3.7</v>
      </c>
      <c r="S1727" s="1">
        <v>8.1999999999999993</v>
      </c>
      <c r="AJ1727" s="1" t="s">
        <v>406</v>
      </c>
      <c r="AK1727" s="19">
        <v>56</v>
      </c>
      <c r="AL1727" s="19">
        <v>38</v>
      </c>
      <c r="AN1727" s="3">
        <v>1964</v>
      </c>
      <c r="AQ1727">
        <v>80436</v>
      </c>
      <c r="AR1727" s="1" t="s">
        <v>4557</v>
      </c>
    </row>
    <row r="1728" spans="1:45" x14ac:dyDescent="0.25">
      <c r="A1728" s="1">
        <v>2808</v>
      </c>
      <c r="B1728" s="1" t="s">
        <v>5293</v>
      </c>
      <c r="C1728" s="1">
        <v>124</v>
      </c>
      <c r="D1728" s="1" t="s">
        <v>6154</v>
      </c>
      <c r="F1728" s="33" t="s">
        <v>859</v>
      </c>
      <c r="G1728" s="1">
        <v>6</v>
      </c>
      <c r="H1728" s="1">
        <v>27</v>
      </c>
      <c r="I1728" s="1">
        <v>10</v>
      </c>
      <c r="J1728" s="1">
        <v>8</v>
      </c>
      <c r="K1728" s="3">
        <v>1729</v>
      </c>
      <c r="L1728" s="2">
        <f>N1728/((17848.7)*(1-EXP(-(0.003475)*I1728))^(1.61462))</f>
        <v>0.53595612522480485</v>
      </c>
      <c r="N1728" s="1">
        <v>41</v>
      </c>
      <c r="O1728" s="1">
        <v>27</v>
      </c>
      <c r="Q1728" s="1">
        <v>9.9</v>
      </c>
      <c r="R1728" s="1">
        <v>4.5999999999999996</v>
      </c>
      <c r="S1728" s="1">
        <v>9.1999999999999993</v>
      </c>
      <c r="AJ1728" s="1" t="s">
        <v>406</v>
      </c>
      <c r="AK1728" s="19">
        <v>56</v>
      </c>
      <c r="AL1728" s="19">
        <v>38</v>
      </c>
      <c r="AN1728" s="3">
        <v>1964</v>
      </c>
      <c r="AQ1728">
        <v>80436</v>
      </c>
      <c r="AR1728" s="1" t="s">
        <v>4557</v>
      </c>
      <c r="AS1728" s="38"/>
    </row>
    <row r="1729" spans="1:45" x14ac:dyDescent="0.25">
      <c r="A1729" s="1">
        <v>2809</v>
      </c>
      <c r="B1729" s="1" t="s">
        <v>176</v>
      </c>
      <c r="C1729" s="1">
        <v>104</v>
      </c>
      <c r="D1729" s="1" t="s">
        <v>6359</v>
      </c>
      <c r="F1729" s="33" t="s">
        <v>859</v>
      </c>
      <c r="G1729" s="1">
        <v>7</v>
      </c>
      <c r="H1729" s="1">
        <v>20</v>
      </c>
      <c r="I1729" s="1">
        <v>7</v>
      </c>
      <c r="J1729" s="1">
        <v>9</v>
      </c>
      <c r="K1729" s="3">
        <v>2258</v>
      </c>
      <c r="L1729" s="2">
        <v>0.53</v>
      </c>
      <c r="M1729" s="1">
        <v>10.1</v>
      </c>
      <c r="N1729" s="1">
        <v>38</v>
      </c>
      <c r="O1729" s="1">
        <v>22.6</v>
      </c>
      <c r="Q1729" s="1">
        <v>9.8000000000000007</v>
      </c>
      <c r="R1729" s="1">
        <v>4.8</v>
      </c>
      <c r="S1729" s="1">
        <v>5.6</v>
      </c>
      <c r="AJ1729" s="1" t="s">
        <v>406</v>
      </c>
      <c r="AK1729" s="19">
        <v>56</v>
      </c>
      <c r="AL1729" s="19">
        <v>38</v>
      </c>
      <c r="AN1729" s="3">
        <v>1964</v>
      </c>
      <c r="AQ1729">
        <v>80436</v>
      </c>
      <c r="AR1729" s="1" t="s">
        <v>4557</v>
      </c>
    </row>
    <row r="1730" spans="1:45" x14ac:dyDescent="0.25">
      <c r="A1730" s="1">
        <v>2811</v>
      </c>
      <c r="B1730" s="1" t="s">
        <v>5232</v>
      </c>
      <c r="C1730" s="1">
        <v>104</v>
      </c>
      <c r="D1730" s="1" t="s">
        <v>5618</v>
      </c>
      <c r="F1730" s="1" t="s">
        <v>445</v>
      </c>
      <c r="G1730" s="1">
        <v>8</v>
      </c>
      <c r="H1730" s="1">
        <v>50</v>
      </c>
      <c r="I1730" s="1">
        <v>12.4</v>
      </c>
      <c r="J1730" s="1">
        <v>13.2</v>
      </c>
      <c r="K1730" s="3">
        <v>1569</v>
      </c>
      <c r="L1730" s="2">
        <v>0.77</v>
      </c>
      <c r="N1730" s="1">
        <v>132</v>
      </c>
      <c r="O1730" s="1">
        <v>66.3</v>
      </c>
      <c r="P1730" s="1">
        <v>15.2</v>
      </c>
      <c r="Q1730" s="1">
        <v>8.9</v>
      </c>
      <c r="R1730" s="1">
        <v>0.7</v>
      </c>
      <c r="X1730" s="1">
        <v>0.1</v>
      </c>
      <c r="Y1730" s="1">
        <v>0.11</v>
      </c>
      <c r="Z1730" s="1">
        <v>0.21</v>
      </c>
      <c r="AB1730" s="1">
        <v>1.57</v>
      </c>
      <c r="AG1730" s="1">
        <v>0.1</v>
      </c>
      <c r="AI1730" s="1">
        <v>3.2</v>
      </c>
      <c r="AJ1730" s="1" t="s">
        <v>406</v>
      </c>
      <c r="AK1730" s="19">
        <v>62</v>
      </c>
      <c r="AL1730" s="19">
        <v>92</v>
      </c>
      <c r="AN1730" s="3">
        <v>1985</v>
      </c>
      <c r="AQ1730">
        <v>80601</v>
      </c>
      <c r="AR1730" s="1" t="s">
        <v>4575</v>
      </c>
    </row>
    <row r="1731" spans="1:45" x14ac:dyDescent="0.25">
      <c r="A1731" s="1">
        <v>2812</v>
      </c>
      <c r="B1731" s="1" t="s">
        <v>5232</v>
      </c>
      <c r="C1731" s="1">
        <v>104</v>
      </c>
      <c r="D1731" s="1" t="s">
        <v>5618</v>
      </c>
      <c r="G1731" s="1">
        <v>8</v>
      </c>
      <c r="H1731" s="1">
        <v>70</v>
      </c>
      <c r="I1731" s="1">
        <v>17.399999999999999</v>
      </c>
      <c r="J1731" s="1">
        <v>18.2</v>
      </c>
      <c r="K1731" s="3">
        <v>777</v>
      </c>
      <c r="L1731" s="2">
        <v>0.6</v>
      </c>
      <c r="N1731" s="1">
        <v>165</v>
      </c>
      <c r="O1731" s="1">
        <v>84</v>
      </c>
      <c r="P1731" s="1">
        <v>17.100000000000001</v>
      </c>
      <c r="Q1731" s="1">
        <v>12.4</v>
      </c>
      <c r="R1731" s="1">
        <v>1.5</v>
      </c>
      <c r="X1731" s="1">
        <v>0.1</v>
      </c>
      <c r="Y1731" s="1">
        <v>0.18</v>
      </c>
      <c r="Z1731" s="1">
        <v>0.28000000000000003</v>
      </c>
      <c r="AB1731" s="1">
        <v>1.69</v>
      </c>
      <c r="AF1731" s="1">
        <v>50.9</v>
      </c>
      <c r="AG1731" s="1">
        <v>0.1</v>
      </c>
      <c r="AI1731" s="1">
        <v>4.32</v>
      </c>
      <c r="AJ1731" s="1" t="s">
        <v>406</v>
      </c>
      <c r="AK1731" s="19">
        <v>62</v>
      </c>
      <c r="AL1731" s="19">
        <v>92</v>
      </c>
      <c r="AN1731" s="3">
        <v>1985</v>
      </c>
      <c r="AQ1731">
        <v>80601</v>
      </c>
      <c r="AR1731" s="1" t="s">
        <v>4575</v>
      </c>
    </row>
    <row r="1732" spans="1:45" x14ac:dyDescent="0.25">
      <c r="A1732" s="1">
        <v>2813</v>
      </c>
      <c r="B1732" s="1" t="s">
        <v>5232</v>
      </c>
      <c r="C1732" s="1">
        <v>104</v>
      </c>
      <c r="D1732" s="1" t="s">
        <v>5618</v>
      </c>
      <c r="F1732" s="1" t="s">
        <v>445</v>
      </c>
      <c r="G1732" s="1">
        <v>8</v>
      </c>
      <c r="H1732" s="1">
        <v>90</v>
      </c>
      <c r="I1732" s="1">
        <v>20.399999999999999</v>
      </c>
      <c r="J1732" s="1">
        <v>22.6</v>
      </c>
      <c r="K1732" s="3">
        <v>481</v>
      </c>
      <c r="L1732" s="2">
        <v>0.53</v>
      </c>
      <c r="N1732" s="1">
        <v>181</v>
      </c>
      <c r="O1732" s="1">
        <v>92.8</v>
      </c>
      <c r="P1732" s="1">
        <v>17.5</v>
      </c>
      <c r="Q1732" s="1">
        <v>13.6</v>
      </c>
      <c r="R1732" s="1">
        <v>1.7</v>
      </c>
      <c r="X1732" s="1">
        <v>0.1</v>
      </c>
      <c r="Y1732" s="1">
        <v>0.26</v>
      </c>
      <c r="Z1732" s="1">
        <v>0.36</v>
      </c>
      <c r="AB1732" s="1">
        <v>1.82</v>
      </c>
      <c r="AF1732" s="1">
        <v>40.799999999999997</v>
      </c>
      <c r="AG1732" s="1">
        <v>0.2</v>
      </c>
      <c r="AI1732" s="1">
        <v>5.43</v>
      </c>
      <c r="AJ1732" s="1" t="s">
        <v>406</v>
      </c>
      <c r="AK1732" s="19">
        <v>62</v>
      </c>
      <c r="AL1732" s="19">
        <v>92</v>
      </c>
      <c r="AN1732" s="3">
        <v>1985</v>
      </c>
      <c r="AQ1732">
        <v>80601</v>
      </c>
      <c r="AR1732" s="1" t="s">
        <v>4575</v>
      </c>
    </row>
    <row r="1733" spans="1:45" x14ac:dyDescent="0.25">
      <c r="A1733" s="1">
        <v>2814</v>
      </c>
      <c r="B1733" s="1" t="s">
        <v>5232</v>
      </c>
      <c r="C1733" s="1">
        <v>104</v>
      </c>
      <c r="D1733" s="1" t="s">
        <v>5618</v>
      </c>
      <c r="F1733" s="1" t="s">
        <v>445</v>
      </c>
      <c r="G1733" s="1">
        <v>8</v>
      </c>
      <c r="H1733" s="1">
        <v>110</v>
      </c>
      <c r="I1733" s="1">
        <v>22.1</v>
      </c>
      <c r="J1733" s="1">
        <v>26.1</v>
      </c>
      <c r="K1733" s="3">
        <v>368</v>
      </c>
      <c r="L1733" s="2">
        <v>0.53</v>
      </c>
      <c r="N1733" s="1">
        <v>198</v>
      </c>
      <c r="O1733" s="1">
        <v>102.2</v>
      </c>
      <c r="P1733" s="1">
        <v>17.899999999999999</v>
      </c>
      <c r="Q1733" s="1">
        <v>14.2</v>
      </c>
      <c r="R1733" s="1">
        <v>1.6</v>
      </c>
      <c r="X1733" s="1">
        <v>0.11</v>
      </c>
      <c r="Y1733" s="1">
        <v>0.35</v>
      </c>
      <c r="Z1733" s="1">
        <v>0.46</v>
      </c>
      <c r="AB1733" s="1">
        <v>1.95</v>
      </c>
      <c r="AF1733" s="1">
        <v>23.9</v>
      </c>
      <c r="AG1733" s="1">
        <v>0.3</v>
      </c>
      <c r="AI1733" s="1">
        <v>6.53</v>
      </c>
      <c r="AJ1733" s="1" t="s">
        <v>406</v>
      </c>
      <c r="AK1733" s="19">
        <v>62</v>
      </c>
      <c r="AL1733" s="19">
        <v>92</v>
      </c>
      <c r="AN1733" s="3">
        <v>1985</v>
      </c>
      <c r="AQ1733">
        <v>80601</v>
      </c>
      <c r="AR1733" s="1" t="s">
        <v>4575</v>
      </c>
    </row>
    <row r="1734" spans="1:45" x14ac:dyDescent="0.25">
      <c r="A1734" s="1">
        <v>2815</v>
      </c>
      <c r="B1734" s="1" t="s">
        <v>5232</v>
      </c>
      <c r="C1734" s="1">
        <v>104</v>
      </c>
      <c r="D1734" s="1" t="s">
        <v>5618</v>
      </c>
      <c r="G1734" s="1">
        <v>8</v>
      </c>
      <c r="H1734" s="1">
        <v>130</v>
      </c>
      <c r="I1734" s="1">
        <v>23</v>
      </c>
      <c r="J1734" s="1">
        <v>28.8</v>
      </c>
      <c r="K1734" s="3">
        <v>304</v>
      </c>
      <c r="L1734" s="2">
        <v>0.52</v>
      </c>
      <c r="N1734" s="1">
        <v>206</v>
      </c>
      <c r="O1734" s="1">
        <v>106.4</v>
      </c>
      <c r="P1734" s="1">
        <v>18.2</v>
      </c>
      <c r="Q1734" s="1">
        <v>13.4</v>
      </c>
      <c r="R1734" s="1">
        <v>1.5</v>
      </c>
      <c r="X1734" s="1">
        <v>0.15</v>
      </c>
      <c r="Y1734" s="1">
        <v>0.46</v>
      </c>
      <c r="Z1734" s="1">
        <v>0.61</v>
      </c>
      <c r="AB1734" s="1">
        <v>2.1</v>
      </c>
      <c r="AF1734" s="1">
        <v>18.3</v>
      </c>
      <c r="AG1734" s="1">
        <v>0.3</v>
      </c>
      <c r="AI1734" s="1">
        <v>7.65</v>
      </c>
      <c r="AJ1734" s="1" t="s">
        <v>406</v>
      </c>
      <c r="AK1734" s="19">
        <v>62</v>
      </c>
      <c r="AL1734" s="19">
        <v>92</v>
      </c>
      <c r="AN1734" s="3">
        <v>1985</v>
      </c>
      <c r="AQ1734">
        <v>80601</v>
      </c>
      <c r="AR1734" s="1" t="s">
        <v>4575</v>
      </c>
    </row>
    <row r="1735" spans="1:45" x14ac:dyDescent="0.25">
      <c r="A1735" s="1">
        <v>2816</v>
      </c>
      <c r="B1735" s="1" t="s">
        <v>5232</v>
      </c>
      <c r="C1735" s="1">
        <v>104</v>
      </c>
      <c r="D1735" s="1" t="s">
        <v>5618</v>
      </c>
      <c r="F1735" s="1" t="s">
        <v>445</v>
      </c>
      <c r="G1735" s="1">
        <v>8</v>
      </c>
      <c r="H1735" s="1">
        <v>150</v>
      </c>
      <c r="I1735" s="1">
        <v>23.5</v>
      </c>
      <c r="J1735" s="1">
        <v>30.9</v>
      </c>
      <c r="K1735" s="3">
        <v>271</v>
      </c>
      <c r="L1735" s="2">
        <v>0.52</v>
      </c>
      <c r="N1735" s="1">
        <v>211</v>
      </c>
      <c r="O1735" s="1">
        <v>109.1</v>
      </c>
      <c r="P1735" s="1">
        <v>18.600000000000001</v>
      </c>
      <c r="Q1735" s="1">
        <v>13.3</v>
      </c>
      <c r="R1735" s="1">
        <v>1.4</v>
      </c>
      <c r="X1735" s="1">
        <v>0.2</v>
      </c>
      <c r="Y1735" s="1">
        <v>0.57999999999999996</v>
      </c>
      <c r="Z1735" s="1">
        <v>0.78</v>
      </c>
      <c r="AB1735" s="1">
        <v>2.25</v>
      </c>
      <c r="AF1735" s="1">
        <v>11.3</v>
      </c>
      <c r="AG1735" s="1">
        <v>0.3</v>
      </c>
      <c r="AI1735" s="1">
        <v>8.77</v>
      </c>
      <c r="AJ1735" s="1" t="s">
        <v>406</v>
      </c>
      <c r="AK1735" s="19">
        <v>62</v>
      </c>
      <c r="AL1735" s="19">
        <v>92</v>
      </c>
      <c r="AN1735" s="3">
        <v>1985</v>
      </c>
      <c r="AQ1735">
        <v>80601</v>
      </c>
      <c r="AR1735" s="1" t="s">
        <v>4575</v>
      </c>
    </row>
    <row r="1736" spans="1:45" x14ac:dyDescent="0.25">
      <c r="A1736" s="1">
        <v>2817</v>
      </c>
      <c r="B1736" s="1" t="s">
        <v>5232</v>
      </c>
      <c r="C1736" s="1">
        <v>104</v>
      </c>
      <c r="D1736" s="1" t="s">
        <v>5618</v>
      </c>
      <c r="F1736" s="1" t="s">
        <v>445</v>
      </c>
      <c r="G1736" s="1">
        <v>8</v>
      </c>
      <c r="H1736" s="1">
        <v>170</v>
      </c>
      <c r="I1736" s="1">
        <v>23.7</v>
      </c>
      <c r="J1736" s="1">
        <v>32.299999999999997</v>
      </c>
      <c r="K1736" s="3">
        <v>238</v>
      </c>
      <c r="L1736" s="2">
        <v>0.5</v>
      </c>
      <c r="N1736" s="1">
        <v>208</v>
      </c>
      <c r="O1736" s="1">
        <v>107.8</v>
      </c>
      <c r="P1736" s="1">
        <v>17.899999999999999</v>
      </c>
      <c r="Q1736" s="1">
        <v>12.6</v>
      </c>
      <c r="R1736" s="1">
        <v>1.4</v>
      </c>
      <c r="X1736" s="1">
        <v>0.28000000000000003</v>
      </c>
      <c r="Y1736" s="1">
        <v>0.72</v>
      </c>
      <c r="Z1736" s="1">
        <v>1</v>
      </c>
      <c r="AB1736" s="1">
        <v>2.42</v>
      </c>
      <c r="AF1736" s="1">
        <v>12.7</v>
      </c>
      <c r="AG1736" s="1">
        <v>0.3</v>
      </c>
      <c r="AI1736" s="1">
        <v>9.92</v>
      </c>
      <c r="AJ1736" s="1" t="s">
        <v>406</v>
      </c>
      <c r="AK1736" s="19">
        <v>62</v>
      </c>
      <c r="AL1736" s="19">
        <v>92</v>
      </c>
      <c r="AN1736" s="3">
        <v>1985</v>
      </c>
      <c r="AQ1736">
        <v>80601</v>
      </c>
      <c r="AR1736" s="1" t="s">
        <v>4575</v>
      </c>
    </row>
    <row r="1737" spans="1:45" x14ac:dyDescent="0.25">
      <c r="A1737" s="1">
        <v>2818</v>
      </c>
      <c r="B1737" s="1" t="s">
        <v>5232</v>
      </c>
      <c r="C1737" s="1">
        <v>104</v>
      </c>
      <c r="D1737" s="1" t="s">
        <v>5618</v>
      </c>
      <c r="F1737" s="1" t="s">
        <v>445</v>
      </c>
      <c r="G1737" s="1">
        <v>8</v>
      </c>
      <c r="H1737" s="1">
        <v>190</v>
      </c>
      <c r="I1737" s="1">
        <v>23.8</v>
      </c>
      <c r="J1737" s="1">
        <v>33.200000000000003</v>
      </c>
      <c r="K1737" s="3">
        <v>217</v>
      </c>
      <c r="L1737" s="2">
        <v>0.49</v>
      </c>
      <c r="N1737" s="1">
        <v>202</v>
      </c>
      <c r="O1737" s="1">
        <v>104.8</v>
      </c>
      <c r="P1737" s="1">
        <v>17.100000000000001</v>
      </c>
      <c r="Q1737" s="1">
        <v>12.3</v>
      </c>
      <c r="R1737" s="1">
        <v>1.3</v>
      </c>
      <c r="X1737" s="1">
        <v>0.39</v>
      </c>
      <c r="Y1737" s="1">
        <v>0.89</v>
      </c>
      <c r="Z1737" s="1">
        <v>1.28</v>
      </c>
      <c r="AB1737" s="1">
        <v>2.6</v>
      </c>
      <c r="AF1737" s="1">
        <v>8.5</v>
      </c>
      <c r="AG1737" s="1">
        <v>0.3</v>
      </c>
      <c r="AI1737" s="1">
        <v>11.08</v>
      </c>
      <c r="AJ1737" s="1" t="s">
        <v>406</v>
      </c>
      <c r="AK1737" s="19">
        <v>62</v>
      </c>
      <c r="AL1737" s="19">
        <v>92</v>
      </c>
      <c r="AN1737" s="3">
        <v>1985</v>
      </c>
      <c r="AQ1737">
        <v>80601</v>
      </c>
      <c r="AR1737" s="1" t="s">
        <v>4575</v>
      </c>
    </row>
    <row r="1738" spans="1:45" x14ac:dyDescent="0.25">
      <c r="A1738" s="1">
        <v>2819</v>
      </c>
      <c r="B1738" s="1" t="s">
        <v>5232</v>
      </c>
      <c r="C1738" s="1">
        <v>104</v>
      </c>
      <c r="D1738" s="1" t="s">
        <v>5618</v>
      </c>
      <c r="F1738" s="1" t="s">
        <v>445</v>
      </c>
      <c r="G1738" s="1">
        <v>8</v>
      </c>
      <c r="H1738" s="1">
        <v>210</v>
      </c>
      <c r="I1738" s="1">
        <v>23.9</v>
      </c>
      <c r="J1738" s="1">
        <v>33.4</v>
      </c>
      <c r="K1738" s="3">
        <v>189</v>
      </c>
      <c r="L1738" s="2">
        <v>0.43</v>
      </c>
      <c r="N1738" s="1">
        <v>177</v>
      </c>
      <c r="O1738" s="1">
        <v>91.6</v>
      </c>
      <c r="P1738" s="1">
        <v>15.2</v>
      </c>
      <c r="Q1738" s="1">
        <v>12.1</v>
      </c>
      <c r="R1738" s="1">
        <v>1.2</v>
      </c>
      <c r="X1738" s="1">
        <v>0.56000000000000005</v>
      </c>
      <c r="Y1738" s="1">
        <v>1.07</v>
      </c>
      <c r="Z1738" s="1">
        <v>1.63</v>
      </c>
      <c r="AB1738" s="1">
        <v>2.79</v>
      </c>
      <c r="AF1738" s="1">
        <v>13.1</v>
      </c>
      <c r="AG1738" s="1">
        <v>0.2</v>
      </c>
      <c r="AI1738" s="1">
        <v>12.26</v>
      </c>
      <c r="AJ1738" s="1" t="s">
        <v>406</v>
      </c>
      <c r="AK1738" s="19">
        <v>62</v>
      </c>
      <c r="AL1738" s="19">
        <v>92</v>
      </c>
      <c r="AN1738" s="3">
        <v>1985</v>
      </c>
      <c r="AQ1738">
        <v>80601</v>
      </c>
      <c r="AR1738" s="1" t="s">
        <v>4575</v>
      </c>
    </row>
    <row r="1739" spans="1:45" x14ac:dyDescent="0.25">
      <c r="A1739" s="1">
        <v>2820</v>
      </c>
      <c r="B1739" s="1" t="s">
        <v>5232</v>
      </c>
      <c r="C1739" s="1">
        <v>104</v>
      </c>
      <c r="D1739" s="1" t="s">
        <v>5618</v>
      </c>
      <c r="F1739" s="1" t="s">
        <v>445</v>
      </c>
      <c r="G1739" s="1">
        <v>8</v>
      </c>
      <c r="H1739" s="1">
        <v>230</v>
      </c>
      <c r="I1739" s="1">
        <v>24</v>
      </c>
      <c r="J1739" s="1">
        <v>33.5</v>
      </c>
      <c r="K1739" s="3">
        <v>170</v>
      </c>
      <c r="L1739" s="2">
        <v>0.39</v>
      </c>
      <c r="N1739" s="1">
        <v>162</v>
      </c>
      <c r="O1739" s="1">
        <v>84.2</v>
      </c>
      <c r="P1739" s="1">
        <v>13.4</v>
      </c>
      <c r="Q1739" s="1">
        <v>11.6</v>
      </c>
      <c r="R1739" s="1">
        <v>1.2</v>
      </c>
      <c r="X1739" s="1">
        <v>0.82</v>
      </c>
      <c r="Y1739" s="1">
        <v>1.29</v>
      </c>
      <c r="Z1739" s="1">
        <v>2.11</v>
      </c>
      <c r="AB1739" s="1">
        <v>2.99</v>
      </c>
      <c r="AF1739" s="1">
        <v>7.5</v>
      </c>
      <c r="AG1739" s="1">
        <v>0.2</v>
      </c>
      <c r="AI1739" s="1">
        <v>13.46</v>
      </c>
      <c r="AJ1739" s="1" t="s">
        <v>406</v>
      </c>
      <c r="AK1739" s="19">
        <v>62</v>
      </c>
      <c r="AL1739" s="19">
        <v>92</v>
      </c>
      <c r="AN1739" s="3">
        <v>1985</v>
      </c>
      <c r="AQ1739">
        <v>80601</v>
      </c>
      <c r="AR1739" s="1" t="s">
        <v>4575</v>
      </c>
    </row>
    <row r="1740" spans="1:45" x14ac:dyDescent="0.25">
      <c r="A1740" s="1">
        <v>2821</v>
      </c>
      <c r="B1740" s="1" t="s">
        <v>5232</v>
      </c>
      <c r="C1740" s="1">
        <v>104</v>
      </c>
      <c r="D1740" s="1" t="s">
        <v>5618</v>
      </c>
      <c r="G1740" s="1">
        <v>8</v>
      </c>
      <c r="H1740" s="1">
        <v>250</v>
      </c>
      <c r="I1740" s="1">
        <v>24</v>
      </c>
      <c r="J1740" s="1">
        <v>33.6</v>
      </c>
      <c r="K1740" s="3">
        <v>134</v>
      </c>
      <c r="L1740" s="2">
        <v>0.31</v>
      </c>
      <c r="N1740" s="1">
        <v>129</v>
      </c>
      <c r="O1740" s="1">
        <v>67</v>
      </c>
      <c r="P1740" s="1">
        <v>10.8</v>
      </c>
      <c r="Q1740" s="1">
        <v>11.2</v>
      </c>
      <c r="R1740" s="1">
        <v>1.2</v>
      </c>
      <c r="X1740" s="1">
        <v>1.21</v>
      </c>
      <c r="Y1740" s="1">
        <v>1.53</v>
      </c>
      <c r="Z1740" s="1">
        <v>2.74</v>
      </c>
      <c r="AB1740" s="1">
        <v>3.21</v>
      </c>
      <c r="AF1740" s="1">
        <v>15.9</v>
      </c>
      <c r="AG1740" s="1">
        <v>0.2</v>
      </c>
      <c r="AI1740" s="1">
        <v>14.69</v>
      </c>
      <c r="AJ1740" s="1" t="s">
        <v>406</v>
      </c>
      <c r="AK1740" s="19">
        <v>62</v>
      </c>
      <c r="AL1740" s="19">
        <v>92</v>
      </c>
      <c r="AN1740" s="3">
        <v>1985</v>
      </c>
      <c r="AQ1740">
        <v>80601</v>
      </c>
      <c r="AR1740" s="1" t="s">
        <v>4644</v>
      </c>
      <c r="AS1740" s="38"/>
    </row>
    <row r="1741" spans="1:45" x14ac:dyDescent="0.25">
      <c r="A1741" s="1">
        <v>2822</v>
      </c>
      <c r="B1741" s="1" t="s">
        <v>5232</v>
      </c>
      <c r="C1741" s="1">
        <v>104</v>
      </c>
      <c r="D1741" s="1" t="s">
        <v>5618</v>
      </c>
      <c r="F1741" s="1" t="s">
        <v>445</v>
      </c>
      <c r="G1741" s="1">
        <v>9</v>
      </c>
      <c r="H1741" s="1">
        <v>50</v>
      </c>
      <c r="I1741" s="1">
        <v>9.8000000000000007</v>
      </c>
      <c r="J1741" s="1">
        <v>12.2</v>
      </c>
      <c r="K1741" s="3">
        <v>1437</v>
      </c>
      <c r="L1741" s="2">
        <v>0.68</v>
      </c>
      <c r="N1741" s="1">
        <v>86</v>
      </c>
      <c r="O1741" s="1">
        <v>49</v>
      </c>
      <c r="P1741" s="1">
        <v>10</v>
      </c>
      <c r="Q1741" s="1">
        <v>8.6999999999999993</v>
      </c>
      <c r="R1741" s="1">
        <v>1.1000000000000001</v>
      </c>
      <c r="X1741" s="1">
        <v>0.25</v>
      </c>
      <c r="Y1741" s="1">
        <v>0.08</v>
      </c>
      <c r="Z1741" s="1">
        <v>0.33</v>
      </c>
      <c r="AB1741" s="1">
        <v>0.6</v>
      </c>
      <c r="AG1741" s="1">
        <v>0.2</v>
      </c>
      <c r="AI1741" s="1">
        <v>2.84</v>
      </c>
      <c r="AJ1741" s="1" t="s">
        <v>406</v>
      </c>
      <c r="AK1741" s="19">
        <v>62</v>
      </c>
      <c r="AL1741" s="19">
        <v>92</v>
      </c>
      <c r="AN1741" s="3">
        <v>1985</v>
      </c>
      <c r="AQ1741">
        <v>80601</v>
      </c>
      <c r="AR1741" s="1" t="s">
        <v>4575</v>
      </c>
    </row>
    <row r="1742" spans="1:45" x14ac:dyDescent="0.25">
      <c r="A1742" s="1">
        <v>2823</v>
      </c>
      <c r="B1742" s="1" t="s">
        <v>5232</v>
      </c>
      <c r="C1742" s="1">
        <v>104</v>
      </c>
      <c r="D1742" s="1" t="s">
        <v>5618</v>
      </c>
      <c r="F1742" s="1" t="s">
        <v>445</v>
      </c>
      <c r="G1742" s="1">
        <v>9</v>
      </c>
      <c r="H1742" s="1">
        <v>70</v>
      </c>
      <c r="I1742" s="1">
        <v>13.2</v>
      </c>
      <c r="J1742" s="1">
        <v>16.2</v>
      </c>
      <c r="K1742" s="3">
        <v>825</v>
      </c>
      <c r="L1742" s="2">
        <v>0.6</v>
      </c>
      <c r="N1742" s="1">
        <v>110</v>
      </c>
      <c r="O1742" s="1">
        <v>56.6</v>
      </c>
      <c r="P1742" s="1">
        <v>11.9</v>
      </c>
      <c r="Q1742" s="1">
        <v>10.1</v>
      </c>
      <c r="R1742" s="1">
        <v>1.2</v>
      </c>
      <c r="X1742" s="1">
        <v>0.31</v>
      </c>
      <c r="Y1742" s="1">
        <v>0.14000000000000001</v>
      </c>
      <c r="Z1742" s="1">
        <v>0.45</v>
      </c>
      <c r="AB1742" s="1">
        <v>0.67</v>
      </c>
      <c r="AF1742" s="1">
        <v>27.7</v>
      </c>
      <c r="AG1742" s="1">
        <v>0.2</v>
      </c>
      <c r="AI1742" s="1">
        <v>4.13</v>
      </c>
      <c r="AJ1742" s="1" t="s">
        <v>406</v>
      </c>
      <c r="AK1742" s="19">
        <v>62</v>
      </c>
      <c r="AL1742" s="19">
        <v>92</v>
      </c>
      <c r="AN1742" s="3">
        <v>1985</v>
      </c>
      <c r="AQ1742">
        <v>80601</v>
      </c>
      <c r="AR1742" s="1" t="s">
        <v>4575</v>
      </c>
    </row>
    <row r="1743" spans="1:45" x14ac:dyDescent="0.25">
      <c r="A1743" s="1">
        <v>2824</v>
      </c>
      <c r="B1743" s="1" t="s">
        <v>5232</v>
      </c>
      <c r="C1743" s="1">
        <v>104</v>
      </c>
      <c r="D1743" s="1" t="s">
        <v>5618</v>
      </c>
      <c r="F1743" s="1" t="s">
        <v>445</v>
      </c>
      <c r="G1743" s="1">
        <v>9</v>
      </c>
      <c r="H1743" s="1">
        <v>90</v>
      </c>
      <c r="I1743" s="1">
        <v>15.7</v>
      </c>
      <c r="J1743" s="1">
        <v>19.399999999999999</v>
      </c>
      <c r="K1743" s="3">
        <v>559</v>
      </c>
      <c r="L1743" s="2">
        <v>0.56999999999999995</v>
      </c>
      <c r="N1743" s="1">
        <v>132</v>
      </c>
      <c r="O1743" s="1">
        <v>68.400000000000006</v>
      </c>
      <c r="P1743" s="1">
        <v>13.4</v>
      </c>
      <c r="Q1743" s="1">
        <v>11.6</v>
      </c>
      <c r="R1743" s="1">
        <v>1.4</v>
      </c>
      <c r="X1743" s="1">
        <v>0.37</v>
      </c>
      <c r="Y1743" s="1">
        <v>0.22</v>
      </c>
      <c r="Z1743" s="1">
        <v>0.59</v>
      </c>
      <c r="AB1743" s="1">
        <v>0.76</v>
      </c>
      <c r="AF1743" s="1">
        <v>23</v>
      </c>
      <c r="AG1743" s="1">
        <v>0.3</v>
      </c>
      <c r="AI1743" s="1">
        <v>5.46</v>
      </c>
      <c r="AJ1743" s="1" t="s">
        <v>406</v>
      </c>
      <c r="AK1743" s="19">
        <v>62</v>
      </c>
      <c r="AL1743" s="19">
        <v>92</v>
      </c>
      <c r="AN1743" s="3">
        <v>1985</v>
      </c>
      <c r="AQ1743">
        <v>80601</v>
      </c>
      <c r="AR1743" s="1" t="s">
        <v>4575</v>
      </c>
    </row>
    <row r="1744" spans="1:45" x14ac:dyDescent="0.25">
      <c r="A1744" s="1">
        <v>2825</v>
      </c>
      <c r="B1744" s="1" t="s">
        <v>5232</v>
      </c>
      <c r="C1744" s="1">
        <v>104</v>
      </c>
      <c r="D1744" s="1" t="s">
        <v>5618</v>
      </c>
      <c r="F1744" s="1" t="s">
        <v>445</v>
      </c>
      <c r="G1744" s="1">
        <v>9</v>
      </c>
      <c r="H1744" s="1">
        <v>110</v>
      </c>
      <c r="I1744" s="1">
        <v>17.5</v>
      </c>
      <c r="J1744" s="1">
        <v>22.2</v>
      </c>
      <c r="K1744" s="3">
        <v>470</v>
      </c>
      <c r="L1744" s="2">
        <v>0.56000000000000005</v>
      </c>
      <c r="N1744" s="1">
        <v>149</v>
      </c>
      <c r="O1744" s="1">
        <v>81.5</v>
      </c>
      <c r="P1744" s="1">
        <v>14.5</v>
      </c>
      <c r="Q1744" s="1">
        <v>13.5</v>
      </c>
      <c r="R1744" s="1">
        <v>1.6</v>
      </c>
      <c r="X1744" s="1">
        <v>0.46</v>
      </c>
      <c r="Y1744" s="1">
        <v>0.3</v>
      </c>
      <c r="Z1744" s="1">
        <v>0.76</v>
      </c>
      <c r="AB1744" s="1">
        <v>0.87</v>
      </c>
      <c r="AF1744" s="1">
        <v>16.7</v>
      </c>
      <c r="AG1744" s="1">
        <v>0.4</v>
      </c>
      <c r="AI1744" s="1">
        <v>6.79</v>
      </c>
      <c r="AJ1744" s="1" t="s">
        <v>406</v>
      </c>
      <c r="AK1744" s="19">
        <v>62</v>
      </c>
      <c r="AL1744" s="19">
        <v>92</v>
      </c>
      <c r="AN1744" s="3">
        <v>1985</v>
      </c>
      <c r="AQ1744">
        <v>80601</v>
      </c>
      <c r="AR1744" s="1" t="s">
        <v>4575</v>
      </c>
    </row>
    <row r="1745" spans="1:45" x14ac:dyDescent="0.25">
      <c r="A1745" s="1">
        <v>2826</v>
      </c>
      <c r="B1745" s="1" t="s">
        <v>5232</v>
      </c>
      <c r="C1745" s="1">
        <v>104</v>
      </c>
      <c r="D1745" s="1" t="s">
        <v>5618</v>
      </c>
      <c r="F1745" s="1" t="s">
        <v>445</v>
      </c>
      <c r="G1745" s="1">
        <v>9</v>
      </c>
      <c r="H1745" s="1">
        <v>130</v>
      </c>
      <c r="I1745" s="1">
        <v>18.8</v>
      </c>
      <c r="J1745" s="1">
        <v>24.4</v>
      </c>
      <c r="K1745" s="3">
        <v>383</v>
      </c>
      <c r="L1745" s="2">
        <v>0.54</v>
      </c>
      <c r="N1745" s="1">
        <v>156</v>
      </c>
      <c r="O1745" s="1">
        <v>82.8</v>
      </c>
      <c r="P1745" s="1">
        <v>14.5</v>
      </c>
      <c r="Q1745" s="1">
        <v>14.6</v>
      </c>
      <c r="R1745" s="1">
        <v>2</v>
      </c>
      <c r="X1745" s="1">
        <v>0.56000000000000005</v>
      </c>
      <c r="Y1745" s="1">
        <v>0.39</v>
      </c>
      <c r="Z1745" s="1">
        <v>0.95</v>
      </c>
      <c r="AB1745" s="1">
        <v>0.98</v>
      </c>
      <c r="AF1745" s="1">
        <v>15.5</v>
      </c>
      <c r="AG1745" s="1">
        <v>0.5</v>
      </c>
      <c r="AI1745" s="1">
        <v>8.1300000000000008</v>
      </c>
      <c r="AJ1745" s="1" t="s">
        <v>406</v>
      </c>
      <c r="AK1745" s="19">
        <v>62</v>
      </c>
      <c r="AL1745" s="19">
        <v>92</v>
      </c>
      <c r="AN1745" s="3">
        <v>1985</v>
      </c>
      <c r="AQ1745">
        <v>80601</v>
      </c>
      <c r="AR1745" s="1" t="s">
        <v>4575</v>
      </c>
    </row>
    <row r="1746" spans="1:45" x14ac:dyDescent="0.25">
      <c r="A1746" s="1">
        <v>2827</v>
      </c>
      <c r="B1746" s="1" t="s">
        <v>5232</v>
      </c>
      <c r="C1746" s="1">
        <v>104</v>
      </c>
      <c r="D1746" s="1" t="s">
        <v>5618</v>
      </c>
      <c r="F1746" s="1" t="s">
        <v>445</v>
      </c>
      <c r="G1746" s="1">
        <v>9</v>
      </c>
      <c r="H1746" s="1">
        <v>150</v>
      </c>
      <c r="I1746" s="1">
        <v>19.7</v>
      </c>
      <c r="J1746" s="1">
        <v>26.2</v>
      </c>
      <c r="K1746" s="3">
        <v>325</v>
      </c>
      <c r="L1746" s="2">
        <v>0.51</v>
      </c>
      <c r="N1746" s="1">
        <v>159</v>
      </c>
      <c r="O1746" s="1">
        <v>84.4</v>
      </c>
      <c r="P1746" s="1">
        <v>14.5</v>
      </c>
      <c r="Q1746" s="1">
        <v>14.6</v>
      </c>
      <c r="R1746" s="1">
        <v>1.9</v>
      </c>
      <c r="X1746" s="1">
        <v>0.68</v>
      </c>
      <c r="Y1746" s="1">
        <v>0.48</v>
      </c>
      <c r="Z1746" s="1">
        <v>1.1599999999999999</v>
      </c>
      <c r="AB1746" s="1">
        <v>1.1200000000000001</v>
      </c>
      <c r="AF1746" s="1">
        <v>11.2</v>
      </c>
      <c r="AG1746" s="1">
        <v>0.5</v>
      </c>
      <c r="AI1746" s="1">
        <v>9.4700000000000006</v>
      </c>
      <c r="AJ1746" s="1" t="s">
        <v>406</v>
      </c>
      <c r="AK1746" s="19">
        <v>62</v>
      </c>
      <c r="AL1746" s="19">
        <v>92</v>
      </c>
      <c r="AN1746" s="3">
        <v>1985</v>
      </c>
      <c r="AQ1746">
        <v>80601</v>
      </c>
      <c r="AR1746" s="1" t="s">
        <v>4575</v>
      </c>
    </row>
    <row r="1747" spans="1:45" x14ac:dyDescent="0.25">
      <c r="A1747" s="1">
        <v>2828</v>
      </c>
      <c r="B1747" s="1" t="s">
        <v>5232</v>
      </c>
      <c r="C1747" s="1">
        <v>104</v>
      </c>
      <c r="D1747" s="1" t="s">
        <v>5618</v>
      </c>
      <c r="F1747" s="1" t="s">
        <v>445</v>
      </c>
      <c r="G1747" s="1">
        <v>9</v>
      </c>
      <c r="H1747" s="1">
        <v>170</v>
      </c>
      <c r="I1747" s="1">
        <v>20.3</v>
      </c>
      <c r="J1747" s="1">
        <v>27.5</v>
      </c>
      <c r="K1747" s="3">
        <v>286</v>
      </c>
      <c r="L1747" s="2">
        <v>0.49</v>
      </c>
      <c r="N1747" s="1">
        <v>158</v>
      </c>
      <c r="O1747" s="1">
        <v>84.6</v>
      </c>
      <c r="P1747" s="1">
        <v>14.1</v>
      </c>
      <c r="Q1747" s="1">
        <v>14.5</v>
      </c>
      <c r="R1747" s="1">
        <v>1.6</v>
      </c>
      <c r="X1747" s="1">
        <v>0.83</v>
      </c>
      <c r="Y1747" s="1">
        <v>0.56999999999999995</v>
      </c>
      <c r="Z1747" s="1">
        <v>1.4</v>
      </c>
      <c r="AB1747" s="1">
        <v>1.27</v>
      </c>
      <c r="AF1747" s="1">
        <v>9.4</v>
      </c>
      <c r="AG1747" s="1">
        <v>0.5</v>
      </c>
      <c r="AI1747" s="1">
        <v>10.8</v>
      </c>
      <c r="AJ1747" s="1" t="s">
        <v>406</v>
      </c>
      <c r="AK1747" s="19">
        <v>62</v>
      </c>
      <c r="AL1747" s="19">
        <v>92</v>
      </c>
      <c r="AN1747" s="3">
        <v>1985</v>
      </c>
      <c r="AQ1747">
        <v>80601</v>
      </c>
      <c r="AR1747" s="1" t="s">
        <v>4575</v>
      </c>
    </row>
    <row r="1748" spans="1:45" x14ac:dyDescent="0.25">
      <c r="A1748" s="1">
        <v>2829</v>
      </c>
      <c r="B1748" s="1" t="s">
        <v>5232</v>
      </c>
      <c r="C1748" s="1">
        <v>104</v>
      </c>
      <c r="D1748" s="1" t="s">
        <v>5618</v>
      </c>
      <c r="F1748" s="1" t="s">
        <v>445</v>
      </c>
      <c r="G1748" s="1">
        <v>9</v>
      </c>
      <c r="H1748" s="1">
        <v>190</v>
      </c>
      <c r="I1748" s="1">
        <v>20.7</v>
      </c>
      <c r="J1748" s="1">
        <v>28.5</v>
      </c>
      <c r="K1748" s="3">
        <v>257</v>
      </c>
      <c r="L1748" s="2">
        <v>0.47</v>
      </c>
      <c r="N1748" s="1">
        <v>156</v>
      </c>
      <c r="O1748" s="1">
        <v>82</v>
      </c>
      <c r="P1748" s="1">
        <v>13.8</v>
      </c>
      <c r="Q1748" s="1">
        <v>14.1</v>
      </c>
      <c r="R1748" s="1">
        <v>1.5</v>
      </c>
      <c r="X1748" s="1">
        <v>1.01</v>
      </c>
      <c r="Y1748" s="1">
        <v>0.65</v>
      </c>
      <c r="Z1748" s="1">
        <v>1.66</v>
      </c>
      <c r="AB1748" s="1">
        <v>1.45</v>
      </c>
      <c r="AF1748" s="1">
        <v>7.9</v>
      </c>
      <c r="AG1748" s="1">
        <v>0.5</v>
      </c>
      <c r="AI1748" s="1">
        <v>12.12</v>
      </c>
      <c r="AJ1748" s="1" t="s">
        <v>406</v>
      </c>
      <c r="AK1748" s="19">
        <v>62</v>
      </c>
      <c r="AL1748" s="19">
        <v>92</v>
      </c>
      <c r="AN1748" s="3">
        <v>1985</v>
      </c>
      <c r="AQ1748">
        <v>80601</v>
      </c>
      <c r="AR1748" s="1" t="s">
        <v>4575</v>
      </c>
    </row>
    <row r="1749" spans="1:45" x14ac:dyDescent="0.25">
      <c r="A1749" s="1">
        <v>2830</v>
      </c>
      <c r="B1749" s="1" t="s">
        <v>5232</v>
      </c>
      <c r="C1749" s="1">
        <v>104</v>
      </c>
      <c r="D1749" s="1" t="s">
        <v>5618</v>
      </c>
      <c r="F1749" s="1" t="s">
        <v>445</v>
      </c>
      <c r="G1749" s="1">
        <v>9</v>
      </c>
      <c r="H1749" s="1">
        <v>210</v>
      </c>
      <c r="I1749" s="1">
        <v>21</v>
      </c>
      <c r="J1749" s="1">
        <v>29.2</v>
      </c>
      <c r="K1749" s="3">
        <v>233</v>
      </c>
      <c r="L1749" s="2">
        <v>0.45</v>
      </c>
      <c r="N1749" s="1">
        <v>150</v>
      </c>
      <c r="O1749" s="1">
        <v>78.900000000000006</v>
      </c>
      <c r="P1749" s="1">
        <v>13</v>
      </c>
      <c r="Q1749" s="1">
        <v>13.6</v>
      </c>
      <c r="R1749" s="1">
        <v>1.4</v>
      </c>
      <c r="X1749" s="1">
        <v>1.23</v>
      </c>
      <c r="Y1749" s="1">
        <v>0.73</v>
      </c>
      <c r="Z1749" s="1">
        <v>1.96</v>
      </c>
      <c r="AB1749" s="1">
        <v>1.67</v>
      </c>
      <c r="AF1749" s="1">
        <v>7</v>
      </c>
      <c r="AG1749" s="1">
        <v>0.4</v>
      </c>
      <c r="AI1749" s="1">
        <v>13.43</v>
      </c>
      <c r="AJ1749" s="1" t="s">
        <v>406</v>
      </c>
      <c r="AK1749" s="19">
        <v>62</v>
      </c>
      <c r="AL1749" s="19">
        <v>92</v>
      </c>
      <c r="AN1749" s="3">
        <v>1985</v>
      </c>
      <c r="AQ1749">
        <v>80601</v>
      </c>
      <c r="AR1749" s="1" t="s">
        <v>4575</v>
      </c>
    </row>
    <row r="1750" spans="1:45" x14ac:dyDescent="0.25">
      <c r="A1750" s="1">
        <v>2831</v>
      </c>
      <c r="B1750" s="1" t="s">
        <v>5232</v>
      </c>
      <c r="C1750" s="1">
        <v>104</v>
      </c>
      <c r="D1750" s="1" t="s">
        <v>5618</v>
      </c>
      <c r="F1750" s="1" t="s">
        <v>445</v>
      </c>
      <c r="G1750" s="1">
        <v>9</v>
      </c>
      <c r="H1750" s="1">
        <v>230</v>
      </c>
      <c r="I1750" s="1">
        <v>21.2</v>
      </c>
      <c r="J1750" s="1">
        <v>29.7</v>
      </c>
      <c r="K1750" s="3">
        <v>195</v>
      </c>
      <c r="L1750" s="2">
        <v>0.39</v>
      </c>
      <c r="N1750" s="1">
        <v>131</v>
      </c>
      <c r="O1750" s="1">
        <v>68.8</v>
      </c>
      <c r="P1750" s="1">
        <v>11.5</v>
      </c>
      <c r="Q1750" s="1">
        <v>13.2</v>
      </c>
      <c r="R1750" s="1">
        <v>1.3</v>
      </c>
      <c r="X1750" s="1">
        <v>1.49</v>
      </c>
      <c r="Y1750" s="1">
        <v>0.81</v>
      </c>
      <c r="Z1750" s="1">
        <v>2.2999999999999998</v>
      </c>
      <c r="AB1750" s="1">
        <v>1.88</v>
      </c>
      <c r="AF1750" s="1">
        <v>11.7</v>
      </c>
      <c r="AG1750" s="1">
        <v>0.4</v>
      </c>
      <c r="AI1750" s="1">
        <v>14.72</v>
      </c>
      <c r="AJ1750" s="1" t="s">
        <v>406</v>
      </c>
      <c r="AK1750" s="19">
        <v>62</v>
      </c>
      <c r="AL1750" s="19">
        <v>92</v>
      </c>
      <c r="AN1750" s="3">
        <v>1985</v>
      </c>
      <c r="AQ1750">
        <v>80601</v>
      </c>
      <c r="AR1750" s="1" t="s">
        <v>4575</v>
      </c>
    </row>
    <row r="1751" spans="1:45" x14ac:dyDescent="0.25">
      <c r="A1751" s="1">
        <v>2832</v>
      </c>
      <c r="B1751" s="1" t="s">
        <v>5232</v>
      </c>
      <c r="C1751" s="1">
        <v>104</v>
      </c>
      <c r="D1751" s="1" t="s">
        <v>5618</v>
      </c>
      <c r="G1751" s="1">
        <v>9</v>
      </c>
      <c r="H1751" s="1">
        <v>250</v>
      </c>
      <c r="I1751" s="1">
        <v>21.3</v>
      </c>
      <c r="J1751" s="1">
        <v>29.9</v>
      </c>
      <c r="K1751" s="3">
        <v>135</v>
      </c>
      <c r="L1751" s="2">
        <v>0.27</v>
      </c>
      <c r="N1751" s="1">
        <v>92</v>
      </c>
      <c r="O1751" s="1">
        <v>48.3</v>
      </c>
      <c r="P1751" s="1">
        <v>8.1999999999999993</v>
      </c>
      <c r="Q1751" s="1">
        <v>10</v>
      </c>
      <c r="R1751" s="1">
        <v>1.1000000000000001</v>
      </c>
      <c r="X1751" s="1">
        <v>1.81</v>
      </c>
      <c r="Y1751" s="1">
        <v>0.88</v>
      </c>
      <c r="Z1751" s="1">
        <v>2.69</v>
      </c>
      <c r="AB1751" s="1">
        <v>2.15</v>
      </c>
      <c r="AF1751" s="1">
        <v>19.2</v>
      </c>
      <c r="AG1751" s="1">
        <v>0.3</v>
      </c>
      <c r="AI1751" s="1">
        <v>15.94</v>
      </c>
      <c r="AJ1751" s="1" t="s">
        <v>406</v>
      </c>
      <c r="AK1751" s="19">
        <v>62</v>
      </c>
      <c r="AL1751" s="19">
        <v>92</v>
      </c>
      <c r="AN1751" s="3">
        <v>1985</v>
      </c>
      <c r="AQ1751">
        <v>80601</v>
      </c>
      <c r="AR1751" s="1" t="s">
        <v>4644</v>
      </c>
      <c r="AS1751" s="32"/>
    </row>
    <row r="1752" spans="1:45" x14ac:dyDescent="0.25">
      <c r="A1752" s="1">
        <v>2833</v>
      </c>
      <c r="B1752" s="1" t="s">
        <v>5232</v>
      </c>
      <c r="C1752" s="1">
        <v>104</v>
      </c>
      <c r="D1752" s="1" t="s">
        <v>5618</v>
      </c>
      <c r="G1752" s="1">
        <v>10</v>
      </c>
      <c r="H1752" s="1">
        <v>50</v>
      </c>
      <c r="I1752" s="1">
        <v>7.7</v>
      </c>
      <c r="J1752" s="1">
        <v>9.4</v>
      </c>
      <c r="K1752" s="3">
        <v>2379</v>
      </c>
      <c r="L1752" s="2">
        <v>0.79</v>
      </c>
      <c r="N1752" s="1">
        <v>71</v>
      </c>
      <c r="O1752" s="1">
        <v>35.799999999999997</v>
      </c>
      <c r="P1752" s="1">
        <v>9.6</v>
      </c>
      <c r="Q1752" s="1">
        <v>6</v>
      </c>
      <c r="R1752" s="1">
        <v>0.4</v>
      </c>
      <c r="X1752" s="1">
        <v>0.13</v>
      </c>
      <c r="Y1752" s="1">
        <v>0.56000000000000005</v>
      </c>
      <c r="Z1752" s="1">
        <v>0.69</v>
      </c>
      <c r="AB1752" s="1">
        <v>1.8</v>
      </c>
      <c r="AG1752" s="1">
        <v>0.2</v>
      </c>
      <c r="AI1752" s="1">
        <v>2.5499999999999998</v>
      </c>
      <c r="AJ1752" s="1" t="s">
        <v>406</v>
      </c>
      <c r="AK1752" s="19">
        <v>62</v>
      </c>
      <c r="AL1752" s="19">
        <v>92</v>
      </c>
      <c r="AN1752" s="3">
        <v>1985</v>
      </c>
      <c r="AQ1752">
        <v>80601</v>
      </c>
      <c r="AR1752" s="1" t="s">
        <v>4644</v>
      </c>
      <c r="AS1752" s="32"/>
    </row>
    <row r="1753" spans="1:45" x14ac:dyDescent="0.25">
      <c r="A1753" s="1">
        <v>2834</v>
      </c>
      <c r="B1753" s="1" t="s">
        <v>5232</v>
      </c>
      <c r="C1753" s="1">
        <v>104</v>
      </c>
      <c r="D1753" s="1" t="s">
        <v>5618</v>
      </c>
      <c r="G1753" s="1">
        <v>10</v>
      </c>
      <c r="H1753" s="1">
        <v>70</v>
      </c>
      <c r="I1753" s="1">
        <v>10.4</v>
      </c>
      <c r="J1753" s="1">
        <v>12</v>
      </c>
      <c r="K1753" s="3">
        <v>1533</v>
      </c>
      <c r="L1753" s="2">
        <v>0.73</v>
      </c>
      <c r="N1753" s="1">
        <v>99</v>
      </c>
      <c r="O1753" s="1">
        <v>51</v>
      </c>
      <c r="P1753" s="1">
        <v>11.9</v>
      </c>
      <c r="Q1753" s="1">
        <v>8.6999999999999993</v>
      </c>
      <c r="R1753" s="1">
        <v>0.5</v>
      </c>
      <c r="X1753" s="1">
        <v>0.16</v>
      </c>
      <c r="Y1753" s="1">
        <v>0.65</v>
      </c>
      <c r="Z1753" s="1">
        <v>0.81</v>
      </c>
      <c r="AB1753" s="1">
        <v>1.91</v>
      </c>
      <c r="AF1753" s="1">
        <v>18.8</v>
      </c>
      <c r="AG1753" s="1">
        <v>0.3</v>
      </c>
      <c r="AI1753" s="1">
        <v>3.43</v>
      </c>
      <c r="AJ1753" s="1" t="s">
        <v>406</v>
      </c>
      <c r="AK1753" s="19">
        <v>62</v>
      </c>
      <c r="AL1753" s="19">
        <v>92</v>
      </c>
      <c r="AN1753" s="3">
        <v>1985</v>
      </c>
      <c r="AQ1753">
        <v>80601</v>
      </c>
      <c r="AR1753" s="1" t="s">
        <v>4644</v>
      </c>
      <c r="AS1753" s="32"/>
    </row>
    <row r="1754" spans="1:45" x14ac:dyDescent="0.25">
      <c r="A1754" s="1">
        <v>2835</v>
      </c>
      <c r="B1754" s="1" t="s">
        <v>5232</v>
      </c>
      <c r="C1754" s="1">
        <v>104</v>
      </c>
      <c r="D1754" s="1" t="s">
        <v>5618</v>
      </c>
      <c r="G1754" s="1">
        <v>10</v>
      </c>
      <c r="H1754" s="1">
        <v>90</v>
      </c>
      <c r="I1754" s="1">
        <v>12.5</v>
      </c>
      <c r="J1754" s="1">
        <v>15</v>
      </c>
      <c r="K1754" s="3">
        <v>1076</v>
      </c>
      <c r="L1754" s="2">
        <v>0.7</v>
      </c>
      <c r="N1754" s="1">
        <v>118</v>
      </c>
      <c r="O1754" s="1">
        <v>61.4</v>
      </c>
      <c r="P1754" s="1">
        <v>13</v>
      </c>
      <c r="Q1754" s="1">
        <v>10.4</v>
      </c>
      <c r="R1754" s="1">
        <v>0.6</v>
      </c>
      <c r="X1754" s="1">
        <v>0.19</v>
      </c>
      <c r="Y1754" s="1">
        <v>0.74</v>
      </c>
      <c r="Z1754" s="1">
        <v>0.93</v>
      </c>
      <c r="AB1754" s="1">
        <v>2.04</v>
      </c>
      <c r="AF1754" s="1">
        <v>18.8</v>
      </c>
      <c r="AG1754" s="1">
        <v>0.4</v>
      </c>
      <c r="AI1754" s="1">
        <v>4.3</v>
      </c>
      <c r="AJ1754" s="1" t="s">
        <v>406</v>
      </c>
      <c r="AK1754" s="19">
        <v>62</v>
      </c>
      <c r="AL1754" s="19">
        <v>92</v>
      </c>
      <c r="AN1754" s="3">
        <v>1985</v>
      </c>
      <c r="AQ1754">
        <v>80601</v>
      </c>
      <c r="AR1754" s="1" t="s">
        <v>4644</v>
      </c>
      <c r="AS1754" s="32"/>
    </row>
    <row r="1755" spans="1:45" x14ac:dyDescent="0.25">
      <c r="A1755" s="1">
        <v>2836</v>
      </c>
      <c r="B1755" s="1" t="s">
        <v>5232</v>
      </c>
      <c r="C1755" s="1">
        <v>104</v>
      </c>
      <c r="D1755" s="1" t="s">
        <v>5618</v>
      </c>
      <c r="G1755" s="1">
        <v>10</v>
      </c>
      <c r="H1755" s="1">
        <v>110</v>
      </c>
      <c r="I1755" s="1">
        <v>14.1</v>
      </c>
      <c r="J1755" s="1">
        <v>17</v>
      </c>
      <c r="K1755" s="3">
        <v>827</v>
      </c>
      <c r="L1755" s="2">
        <v>0.66</v>
      </c>
      <c r="N1755" s="1">
        <v>131</v>
      </c>
      <c r="O1755" s="1">
        <v>68.3</v>
      </c>
      <c r="P1755" s="1">
        <v>14.1</v>
      </c>
      <c r="Q1755" s="1">
        <v>11</v>
      </c>
      <c r="R1755" s="1">
        <v>0.6</v>
      </c>
      <c r="X1755" s="1">
        <v>0.23</v>
      </c>
      <c r="Y1755" s="1">
        <v>0.84</v>
      </c>
      <c r="Z1755" s="1">
        <v>1.07</v>
      </c>
      <c r="AB1755" s="1">
        <v>2.19</v>
      </c>
      <c r="AF1755" s="1">
        <v>17.5</v>
      </c>
      <c r="AG1755" s="1">
        <v>0.6</v>
      </c>
      <c r="AI1755" s="1">
        <v>5.16</v>
      </c>
      <c r="AJ1755" s="1" t="s">
        <v>406</v>
      </c>
      <c r="AK1755" s="19">
        <v>62</v>
      </c>
      <c r="AL1755" s="19">
        <v>92</v>
      </c>
      <c r="AN1755" s="3">
        <v>1985</v>
      </c>
      <c r="AQ1755">
        <v>80601</v>
      </c>
      <c r="AR1755" s="1" t="s">
        <v>4644</v>
      </c>
      <c r="AS1755" s="32"/>
    </row>
    <row r="1756" spans="1:45" x14ac:dyDescent="0.25">
      <c r="A1756" s="1">
        <v>2837</v>
      </c>
      <c r="B1756" s="1" t="s">
        <v>5232</v>
      </c>
      <c r="C1756" s="1">
        <v>104</v>
      </c>
      <c r="D1756" s="1" t="s">
        <v>5618</v>
      </c>
      <c r="G1756" s="1">
        <v>10</v>
      </c>
      <c r="H1756" s="1">
        <v>130</v>
      </c>
      <c r="I1756" s="1">
        <v>15.2</v>
      </c>
      <c r="J1756" s="1">
        <v>19</v>
      </c>
      <c r="K1756" s="3">
        <v>646</v>
      </c>
      <c r="L1756" s="2">
        <v>0.62</v>
      </c>
      <c r="N1756" s="1">
        <v>135</v>
      </c>
      <c r="O1756" s="1">
        <v>71.099999999999994</v>
      </c>
      <c r="P1756" s="1">
        <v>13.4</v>
      </c>
      <c r="Q1756" s="1">
        <v>11.6</v>
      </c>
      <c r="R1756" s="1">
        <v>0.5</v>
      </c>
      <c r="X1756" s="1">
        <v>0.26</v>
      </c>
      <c r="Y1756" s="1">
        <v>0.93</v>
      </c>
      <c r="Z1756" s="1">
        <v>1.19</v>
      </c>
      <c r="AB1756" s="1">
        <v>2.37</v>
      </c>
      <c r="AF1756" s="1">
        <v>14.5</v>
      </c>
      <c r="AG1756" s="1">
        <v>0.6</v>
      </c>
      <c r="AI1756" s="1">
        <v>6.02</v>
      </c>
      <c r="AJ1756" s="1" t="s">
        <v>406</v>
      </c>
      <c r="AK1756" s="19">
        <v>62</v>
      </c>
      <c r="AL1756" s="19">
        <v>92</v>
      </c>
      <c r="AN1756" s="3">
        <v>1985</v>
      </c>
      <c r="AQ1756">
        <v>80601</v>
      </c>
      <c r="AR1756" s="1" t="s">
        <v>4644</v>
      </c>
      <c r="AS1756" s="32"/>
    </row>
    <row r="1757" spans="1:45" x14ac:dyDescent="0.25">
      <c r="A1757" s="1">
        <v>2838</v>
      </c>
      <c r="B1757" s="1" t="s">
        <v>5232</v>
      </c>
      <c r="C1757" s="1">
        <v>104</v>
      </c>
      <c r="D1757" s="1" t="s">
        <v>5618</v>
      </c>
      <c r="G1757" s="1">
        <v>10</v>
      </c>
      <c r="H1757" s="1">
        <v>150</v>
      </c>
      <c r="I1757" s="1">
        <v>16</v>
      </c>
      <c r="J1757" s="1">
        <v>20</v>
      </c>
      <c r="K1757" s="3">
        <v>532</v>
      </c>
      <c r="L1757" s="2">
        <v>0.59</v>
      </c>
      <c r="N1757" s="1">
        <v>136</v>
      </c>
      <c r="O1757" s="1">
        <v>71.099999999999994</v>
      </c>
      <c r="P1757" s="1">
        <v>13.4</v>
      </c>
      <c r="Q1757" s="1">
        <v>11.7</v>
      </c>
      <c r="R1757" s="1">
        <v>0.5</v>
      </c>
      <c r="X1757" s="1">
        <v>0.3</v>
      </c>
      <c r="Y1757" s="1">
        <v>1.03</v>
      </c>
      <c r="Z1757" s="1">
        <v>1.33</v>
      </c>
      <c r="AB1757" s="1">
        <v>2.56</v>
      </c>
      <c r="AF1757" s="1">
        <v>13.2</v>
      </c>
      <c r="AG1757" s="1">
        <v>0.5</v>
      </c>
      <c r="AI1757" s="1">
        <v>6.87</v>
      </c>
      <c r="AJ1757" s="1" t="s">
        <v>406</v>
      </c>
      <c r="AK1757" s="19">
        <v>62</v>
      </c>
      <c r="AL1757" s="19">
        <v>92</v>
      </c>
      <c r="AN1757" s="3">
        <v>1985</v>
      </c>
      <c r="AQ1757">
        <v>80601</v>
      </c>
      <c r="AR1757" s="1" t="s">
        <v>4644</v>
      </c>
      <c r="AS1757" s="32"/>
    </row>
    <row r="1758" spans="1:45" x14ac:dyDescent="0.25">
      <c r="A1758" s="1">
        <v>2839</v>
      </c>
      <c r="B1758" s="1" t="s">
        <v>5232</v>
      </c>
      <c r="C1758" s="1">
        <v>104</v>
      </c>
      <c r="D1758" s="1" t="s">
        <v>5618</v>
      </c>
      <c r="G1758" s="1">
        <v>10</v>
      </c>
      <c r="H1758" s="1">
        <v>170</v>
      </c>
      <c r="I1758" s="1">
        <v>16.600000000000001</v>
      </c>
      <c r="J1758" s="1">
        <v>22</v>
      </c>
      <c r="K1758" s="3">
        <v>449</v>
      </c>
      <c r="L1758" s="2">
        <v>0.56000000000000005</v>
      </c>
      <c r="N1758" s="1">
        <v>135</v>
      </c>
      <c r="O1758" s="1">
        <v>71</v>
      </c>
      <c r="P1758" s="1">
        <v>13</v>
      </c>
      <c r="Q1758" s="1">
        <v>12.1</v>
      </c>
      <c r="R1758" s="1">
        <v>0.4</v>
      </c>
      <c r="X1758" s="1">
        <v>0.34</v>
      </c>
      <c r="Y1758" s="1">
        <v>1.1399999999999999</v>
      </c>
      <c r="Z1758" s="1">
        <v>1.48</v>
      </c>
      <c r="AB1758" s="1">
        <v>2.78</v>
      </c>
      <c r="AF1758" s="1">
        <v>10.8</v>
      </c>
      <c r="AG1758" s="1">
        <v>0.5</v>
      </c>
      <c r="AI1758" s="1">
        <v>7.77</v>
      </c>
      <c r="AJ1758" s="1" t="s">
        <v>406</v>
      </c>
      <c r="AK1758" s="19">
        <v>62</v>
      </c>
      <c r="AL1758" s="19">
        <v>92</v>
      </c>
      <c r="AN1758" s="3">
        <v>1985</v>
      </c>
      <c r="AQ1758">
        <v>80601</v>
      </c>
      <c r="AR1758" s="1" t="s">
        <v>4644</v>
      </c>
      <c r="AS1758" s="32"/>
    </row>
    <row r="1759" spans="1:45" x14ac:dyDescent="0.25">
      <c r="A1759" s="1">
        <v>2840</v>
      </c>
      <c r="B1759" s="1" t="s">
        <v>5232</v>
      </c>
      <c r="C1759" s="1">
        <v>104</v>
      </c>
      <c r="D1759" s="1" t="s">
        <v>5618</v>
      </c>
      <c r="G1759" s="1">
        <v>10</v>
      </c>
      <c r="H1759" s="1">
        <v>190</v>
      </c>
      <c r="I1759" s="1">
        <v>17.100000000000001</v>
      </c>
      <c r="J1759" s="1">
        <v>23</v>
      </c>
      <c r="K1759" s="3">
        <v>391</v>
      </c>
      <c r="L1759" s="2">
        <v>0.53</v>
      </c>
      <c r="N1759" s="1">
        <v>133</v>
      </c>
      <c r="O1759" s="1">
        <v>70.599999999999994</v>
      </c>
      <c r="P1759" s="1">
        <v>12.3</v>
      </c>
      <c r="Q1759" s="1">
        <v>12</v>
      </c>
      <c r="R1759" s="1">
        <v>0.4</v>
      </c>
      <c r="X1759" s="1">
        <v>0.38</v>
      </c>
      <c r="Y1759" s="1">
        <v>1.26</v>
      </c>
      <c r="Z1759" s="1">
        <v>1.64</v>
      </c>
      <c r="AB1759" s="1">
        <v>3.02</v>
      </c>
      <c r="AF1759" s="1">
        <v>8.9</v>
      </c>
      <c r="AG1759" s="1">
        <v>0.5</v>
      </c>
      <c r="AI1759" s="1">
        <v>8.65</v>
      </c>
      <c r="AJ1759" s="1" t="s">
        <v>406</v>
      </c>
      <c r="AK1759" s="19">
        <v>62</v>
      </c>
      <c r="AL1759" s="19">
        <v>92</v>
      </c>
      <c r="AN1759" s="3">
        <v>1985</v>
      </c>
      <c r="AQ1759">
        <v>80601</v>
      </c>
      <c r="AR1759" s="1" t="s">
        <v>4644</v>
      </c>
      <c r="AS1759" s="32"/>
    </row>
    <row r="1760" spans="1:45" x14ac:dyDescent="0.25">
      <c r="A1760" s="1">
        <v>2841</v>
      </c>
      <c r="B1760" s="1" t="s">
        <v>5232</v>
      </c>
      <c r="C1760" s="1">
        <v>104</v>
      </c>
      <c r="D1760" s="1" t="s">
        <v>5618</v>
      </c>
      <c r="G1760" s="1">
        <v>10</v>
      </c>
      <c r="H1760" s="1">
        <v>210</v>
      </c>
      <c r="I1760" s="1">
        <v>17.399999999999999</v>
      </c>
      <c r="J1760" s="1">
        <v>24</v>
      </c>
      <c r="K1760" s="3">
        <v>333</v>
      </c>
      <c r="L1760" s="2">
        <v>0.48</v>
      </c>
      <c r="N1760" s="1">
        <v>124</v>
      </c>
      <c r="O1760" s="1">
        <v>65.7</v>
      </c>
      <c r="P1760" s="1">
        <v>11.5</v>
      </c>
      <c r="Q1760" s="1">
        <v>11.9</v>
      </c>
      <c r="R1760" s="1">
        <v>0.3</v>
      </c>
      <c r="X1760" s="1">
        <v>0.43</v>
      </c>
      <c r="Y1760" s="1">
        <v>1.38</v>
      </c>
      <c r="Z1760" s="1">
        <v>1.81</v>
      </c>
      <c r="AB1760" s="1">
        <v>3.28</v>
      </c>
      <c r="AF1760" s="1">
        <v>11.3</v>
      </c>
      <c r="AG1760" s="1">
        <v>0.4</v>
      </c>
      <c r="AI1760" s="1">
        <v>9.5500000000000007</v>
      </c>
      <c r="AJ1760" s="1" t="s">
        <v>406</v>
      </c>
      <c r="AK1760" s="19">
        <v>62</v>
      </c>
      <c r="AL1760" s="19">
        <v>92</v>
      </c>
      <c r="AN1760" s="3">
        <v>1985</v>
      </c>
      <c r="AQ1760">
        <v>80601</v>
      </c>
      <c r="AR1760" s="1" t="s">
        <v>4644</v>
      </c>
      <c r="AS1760" s="32"/>
    </row>
    <row r="1761" spans="1:45" x14ac:dyDescent="0.25">
      <c r="A1761" s="1">
        <v>2842</v>
      </c>
      <c r="B1761" s="1" t="s">
        <v>5232</v>
      </c>
      <c r="C1761" s="1">
        <v>104</v>
      </c>
      <c r="D1761" s="1" t="s">
        <v>5618</v>
      </c>
      <c r="G1761" s="1">
        <v>10</v>
      </c>
      <c r="H1761" s="1">
        <v>230</v>
      </c>
      <c r="I1761" s="1">
        <v>17.600000000000001</v>
      </c>
      <c r="J1761" s="1">
        <v>25</v>
      </c>
      <c r="K1761" s="3">
        <v>280</v>
      </c>
      <c r="L1761" s="2">
        <v>0.43</v>
      </c>
      <c r="N1761" s="1">
        <v>111</v>
      </c>
      <c r="O1761" s="1">
        <v>58.8</v>
      </c>
      <c r="P1761" s="1">
        <v>10.4</v>
      </c>
      <c r="Q1761" s="1">
        <v>11.7</v>
      </c>
      <c r="R1761" s="1">
        <v>0.3</v>
      </c>
      <c r="X1761" s="1">
        <v>0.48</v>
      </c>
      <c r="Y1761" s="1">
        <v>1.52</v>
      </c>
      <c r="Z1761" s="1">
        <v>2</v>
      </c>
      <c r="AB1761" s="1">
        <v>3.58</v>
      </c>
      <c r="AF1761" s="1">
        <v>9.4</v>
      </c>
      <c r="AG1761" s="1">
        <v>0.4</v>
      </c>
      <c r="AI1761" s="1">
        <v>10.47</v>
      </c>
      <c r="AJ1761" s="1" t="s">
        <v>406</v>
      </c>
      <c r="AK1761" s="19">
        <v>62</v>
      </c>
      <c r="AL1761" s="19">
        <v>92</v>
      </c>
      <c r="AN1761" s="3">
        <v>1985</v>
      </c>
      <c r="AQ1761">
        <v>80601</v>
      </c>
      <c r="AR1761" s="1" t="s">
        <v>4644</v>
      </c>
      <c r="AS1761" s="32"/>
    </row>
    <row r="1762" spans="1:45" x14ac:dyDescent="0.25">
      <c r="A1762" s="1">
        <v>2843</v>
      </c>
      <c r="B1762" s="1" t="s">
        <v>5232</v>
      </c>
      <c r="C1762" s="1">
        <v>104</v>
      </c>
      <c r="D1762" s="1" t="s">
        <v>5618</v>
      </c>
      <c r="G1762" s="1">
        <v>10</v>
      </c>
      <c r="H1762" s="1">
        <v>250</v>
      </c>
      <c r="I1762" s="1">
        <v>17.7</v>
      </c>
      <c r="J1762" s="1">
        <v>25</v>
      </c>
      <c r="K1762" s="3">
        <v>199</v>
      </c>
      <c r="L1762" s="2">
        <v>0.32</v>
      </c>
      <c r="N1762" s="1">
        <v>82</v>
      </c>
      <c r="O1762" s="1">
        <v>43.5</v>
      </c>
      <c r="P1762" s="1">
        <v>7.4</v>
      </c>
      <c r="Q1762" s="1">
        <v>9.6999999999999993</v>
      </c>
      <c r="R1762" s="1">
        <v>0.3</v>
      </c>
      <c r="X1762" s="1">
        <v>0.54</v>
      </c>
      <c r="Y1762" s="1">
        <v>1.66</v>
      </c>
      <c r="Z1762" s="1">
        <v>2.2000000000000002</v>
      </c>
      <c r="AB1762" s="1">
        <v>3.9</v>
      </c>
      <c r="AF1762" s="1">
        <v>15.5</v>
      </c>
      <c r="AG1762" s="1">
        <v>0.3</v>
      </c>
      <c r="AI1762" s="1">
        <v>11.39</v>
      </c>
      <c r="AJ1762" s="1" t="s">
        <v>406</v>
      </c>
      <c r="AK1762" s="19">
        <v>62</v>
      </c>
      <c r="AL1762" s="19">
        <v>92</v>
      </c>
      <c r="AN1762" s="3">
        <v>1985</v>
      </c>
      <c r="AQ1762">
        <v>80601</v>
      </c>
      <c r="AR1762" s="1" t="s">
        <v>4644</v>
      </c>
      <c r="AS1762" s="32"/>
    </row>
    <row r="1763" spans="1:45" x14ac:dyDescent="0.25">
      <c r="A1763" s="1">
        <v>2844</v>
      </c>
      <c r="B1763" s="1" t="s">
        <v>160</v>
      </c>
      <c r="C1763" s="1">
        <v>104</v>
      </c>
      <c r="D1763" s="1" t="s">
        <v>5618</v>
      </c>
      <c r="F1763" s="1" t="s">
        <v>445</v>
      </c>
      <c r="G1763" s="1">
        <v>10</v>
      </c>
      <c r="H1763" s="1">
        <v>45</v>
      </c>
      <c r="I1763" s="1">
        <v>7.6</v>
      </c>
      <c r="J1763" s="1">
        <v>6.6</v>
      </c>
      <c r="K1763" s="3">
        <v>1740</v>
      </c>
      <c r="L1763" s="2">
        <v>0.27</v>
      </c>
      <c r="M1763" s="1">
        <v>5.96</v>
      </c>
      <c r="N1763" s="1">
        <v>24.2</v>
      </c>
      <c r="O1763" s="1">
        <v>11.5</v>
      </c>
      <c r="P1763" s="1">
        <v>1.93</v>
      </c>
      <c r="Q1763" s="1">
        <v>2.56</v>
      </c>
      <c r="R1763" s="1">
        <v>0.74</v>
      </c>
      <c r="AJ1763" s="1" t="s">
        <v>406</v>
      </c>
      <c r="AK1763" s="19">
        <v>67</v>
      </c>
      <c r="AL1763" s="19">
        <v>78</v>
      </c>
      <c r="AN1763" s="3">
        <v>1997</v>
      </c>
      <c r="AO1763" s="31" t="s">
        <v>5337</v>
      </c>
      <c r="AQ1763">
        <v>81114</v>
      </c>
      <c r="AR1763" s="1" t="s">
        <v>4615</v>
      </c>
    </row>
    <row r="1764" spans="1:45" x14ac:dyDescent="0.25">
      <c r="A1764" s="1">
        <v>2845</v>
      </c>
      <c r="B1764" s="1" t="s">
        <v>160</v>
      </c>
      <c r="C1764" s="1">
        <v>104</v>
      </c>
      <c r="D1764" s="1" t="s">
        <v>6169</v>
      </c>
      <c r="F1764" s="1" t="s">
        <v>445</v>
      </c>
      <c r="G1764" s="1">
        <v>11</v>
      </c>
      <c r="H1764" s="1">
        <v>102</v>
      </c>
      <c r="I1764" s="1">
        <v>9.3000000000000007</v>
      </c>
      <c r="J1764" s="1">
        <v>10.9</v>
      </c>
      <c r="K1764" s="3">
        <v>550</v>
      </c>
      <c r="L1764" s="2">
        <v>0.22</v>
      </c>
      <c r="M1764" s="1">
        <v>5.16</v>
      </c>
      <c r="N1764" s="1">
        <v>25.3</v>
      </c>
      <c r="O1764" s="1">
        <v>11.1</v>
      </c>
      <c r="P1764" s="1">
        <v>3.08</v>
      </c>
      <c r="Q1764" s="1">
        <v>1.33</v>
      </c>
      <c r="R1764" s="1">
        <v>0.33</v>
      </c>
      <c r="AJ1764" s="1" t="s">
        <v>406</v>
      </c>
      <c r="AK1764" s="19">
        <v>67</v>
      </c>
      <c r="AL1764" s="19">
        <v>78</v>
      </c>
      <c r="AN1764" s="3">
        <v>1997</v>
      </c>
      <c r="AO1764" s="31" t="s">
        <v>5337</v>
      </c>
      <c r="AQ1764">
        <v>81114</v>
      </c>
      <c r="AR1764" s="1" t="s">
        <v>4615</v>
      </c>
    </row>
    <row r="1765" spans="1:45" x14ac:dyDescent="0.25">
      <c r="A1765" s="1">
        <v>2846</v>
      </c>
      <c r="B1765" s="1" t="s">
        <v>160</v>
      </c>
      <c r="C1765" s="1">
        <v>104</v>
      </c>
      <c r="D1765" s="1" t="s">
        <v>5829</v>
      </c>
      <c r="F1765" s="1" t="s">
        <v>445</v>
      </c>
      <c r="G1765" s="1">
        <v>11</v>
      </c>
      <c r="H1765" s="1">
        <v>100</v>
      </c>
      <c r="I1765" s="1">
        <v>9.5</v>
      </c>
      <c r="J1765" s="1">
        <v>11.9</v>
      </c>
      <c r="K1765" s="3">
        <v>677</v>
      </c>
      <c r="L1765" s="2">
        <v>0.31</v>
      </c>
      <c r="M1765" s="1">
        <v>7.57</v>
      </c>
      <c r="N1765" s="1">
        <v>38</v>
      </c>
      <c r="O1765" s="1">
        <v>16.600000000000001</v>
      </c>
      <c r="P1765" s="1">
        <v>4.84</v>
      </c>
      <c r="Q1765" s="1">
        <v>2.82</v>
      </c>
      <c r="R1765" s="1">
        <v>1.06</v>
      </c>
      <c r="AJ1765" s="1" t="s">
        <v>406</v>
      </c>
      <c r="AK1765" s="19">
        <v>67</v>
      </c>
      <c r="AL1765" s="19">
        <v>78</v>
      </c>
      <c r="AN1765" s="3">
        <v>1997</v>
      </c>
      <c r="AO1765" s="31" t="s">
        <v>5337</v>
      </c>
      <c r="AQ1765">
        <v>81114</v>
      </c>
      <c r="AR1765" s="1" t="s">
        <v>4615</v>
      </c>
    </row>
    <row r="1766" spans="1:45" x14ac:dyDescent="0.25">
      <c r="A1766" s="1">
        <v>2847</v>
      </c>
      <c r="B1766" s="1" t="s">
        <v>160</v>
      </c>
      <c r="C1766" s="1">
        <v>104</v>
      </c>
      <c r="D1766" s="1" t="s">
        <v>6106</v>
      </c>
      <c r="F1766" s="1" t="s">
        <v>445</v>
      </c>
      <c r="G1766" s="1">
        <v>11</v>
      </c>
      <c r="H1766" s="1">
        <v>100</v>
      </c>
      <c r="I1766" s="1">
        <v>9.4</v>
      </c>
      <c r="J1766" s="1">
        <v>11.1</v>
      </c>
      <c r="K1766" s="3">
        <v>798</v>
      </c>
      <c r="L1766" s="2">
        <v>0.34</v>
      </c>
      <c r="N1766" s="1">
        <v>40.9</v>
      </c>
      <c r="O1766" s="1">
        <v>18.7</v>
      </c>
      <c r="P1766" s="1">
        <v>4.1100000000000003</v>
      </c>
      <c r="Q1766" s="1">
        <v>4.07</v>
      </c>
      <c r="R1766" s="1">
        <v>0.88</v>
      </c>
      <c r="AJ1766" s="1" t="s">
        <v>406</v>
      </c>
      <c r="AK1766" s="19">
        <v>67</v>
      </c>
      <c r="AL1766" s="19">
        <v>78</v>
      </c>
      <c r="AN1766" s="3">
        <v>1997</v>
      </c>
      <c r="AO1766" s="31" t="s">
        <v>5337</v>
      </c>
      <c r="AQ1766">
        <v>81114</v>
      </c>
      <c r="AR1766" s="1" t="s">
        <v>4615</v>
      </c>
    </row>
    <row r="1767" spans="1:45" x14ac:dyDescent="0.25">
      <c r="A1767" s="1">
        <v>2848</v>
      </c>
      <c r="B1767" s="1" t="s">
        <v>160</v>
      </c>
      <c r="C1767" s="1">
        <v>104</v>
      </c>
      <c r="D1767" s="1" t="s">
        <v>5618</v>
      </c>
      <c r="F1767" s="1" t="s">
        <v>445</v>
      </c>
      <c r="G1767" s="1">
        <v>7</v>
      </c>
      <c r="H1767" s="1">
        <v>45</v>
      </c>
      <c r="I1767" s="1">
        <v>15.2</v>
      </c>
      <c r="J1767" s="1">
        <v>15</v>
      </c>
      <c r="K1767" s="3">
        <v>1329</v>
      </c>
      <c r="L1767" s="2">
        <v>0.85</v>
      </c>
      <c r="M1767" s="1">
        <v>23.6</v>
      </c>
      <c r="N1767" s="1">
        <v>200</v>
      </c>
      <c r="O1767" s="1">
        <v>97.3</v>
      </c>
      <c r="P1767" s="1">
        <v>12.4</v>
      </c>
      <c r="Q1767" s="1">
        <v>9.09</v>
      </c>
      <c r="R1767" s="1">
        <v>1.79</v>
      </c>
      <c r="AJ1767" s="1" t="s">
        <v>406</v>
      </c>
      <c r="AK1767" s="19">
        <v>67</v>
      </c>
      <c r="AL1767" s="19">
        <v>78</v>
      </c>
      <c r="AN1767" s="3">
        <v>1997</v>
      </c>
      <c r="AO1767" s="31" t="s">
        <v>5337</v>
      </c>
      <c r="AQ1767">
        <v>81114</v>
      </c>
      <c r="AR1767" s="1" t="s">
        <v>4615</v>
      </c>
    </row>
    <row r="1768" spans="1:45" x14ac:dyDescent="0.25">
      <c r="A1768" s="1">
        <v>2849</v>
      </c>
      <c r="B1768" s="1" t="s">
        <v>160</v>
      </c>
      <c r="C1768" s="1">
        <v>104</v>
      </c>
      <c r="D1768" s="1" t="s">
        <v>6283</v>
      </c>
      <c r="F1768" s="1" t="s">
        <v>445</v>
      </c>
      <c r="G1768" s="1">
        <v>9</v>
      </c>
      <c r="H1768" s="1">
        <v>100</v>
      </c>
      <c r="I1768" s="1">
        <v>19.3</v>
      </c>
      <c r="J1768" s="1">
        <v>19</v>
      </c>
      <c r="K1768" s="3">
        <v>438</v>
      </c>
      <c r="L1768" s="2">
        <v>0.4</v>
      </c>
      <c r="N1768" s="1">
        <v>121</v>
      </c>
      <c r="O1768" s="1">
        <v>59.2</v>
      </c>
      <c r="P1768" s="1">
        <v>8.9499999999999993</v>
      </c>
      <c r="Q1768" s="1">
        <v>6.06</v>
      </c>
      <c r="R1768" s="1">
        <v>1.21</v>
      </c>
      <c r="AJ1768" s="1" t="s">
        <v>406</v>
      </c>
      <c r="AK1768" s="19">
        <v>67</v>
      </c>
      <c r="AL1768" s="19">
        <v>78</v>
      </c>
      <c r="AN1768" s="3">
        <v>1997</v>
      </c>
      <c r="AO1768" s="31" t="s">
        <v>5337</v>
      </c>
      <c r="AQ1768">
        <v>81114</v>
      </c>
      <c r="AR1768" s="1" t="s">
        <v>4615</v>
      </c>
    </row>
    <row r="1769" spans="1:45" x14ac:dyDescent="0.25">
      <c r="A1769" s="1">
        <v>2850</v>
      </c>
      <c r="B1769" s="1" t="s">
        <v>160</v>
      </c>
      <c r="C1769" s="1">
        <v>104</v>
      </c>
      <c r="D1769" s="1" t="s">
        <v>6284</v>
      </c>
      <c r="F1769" s="1" t="s">
        <v>445</v>
      </c>
      <c r="G1769" s="1">
        <v>8</v>
      </c>
      <c r="H1769" s="1">
        <v>260</v>
      </c>
      <c r="I1769" s="1">
        <v>23.7</v>
      </c>
      <c r="J1769" s="1">
        <v>31.3</v>
      </c>
      <c r="K1769" s="3">
        <v>944</v>
      </c>
      <c r="L1769" s="2">
        <v>1.0900000000000001</v>
      </c>
      <c r="M1769" s="1">
        <v>40.799999999999997</v>
      </c>
      <c r="N1769" s="1">
        <v>446</v>
      </c>
      <c r="O1769" s="1">
        <v>207.9</v>
      </c>
      <c r="P1769" s="1">
        <v>39.799999999999997</v>
      </c>
      <c r="Q1769" s="1">
        <v>14.1</v>
      </c>
      <c r="R1769" s="1">
        <v>2.82</v>
      </c>
      <c r="AJ1769" s="1" t="s">
        <v>406</v>
      </c>
      <c r="AK1769" s="19">
        <v>67</v>
      </c>
      <c r="AL1769" s="19">
        <v>78</v>
      </c>
      <c r="AN1769" s="3">
        <v>1997</v>
      </c>
      <c r="AO1769" s="31" t="s">
        <v>5337</v>
      </c>
      <c r="AQ1769">
        <v>81114</v>
      </c>
      <c r="AR1769" s="1" t="s">
        <v>4615</v>
      </c>
    </row>
    <row r="1770" spans="1:45" x14ac:dyDescent="0.25">
      <c r="A1770" s="1">
        <v>2851</v>
      </c>
      <c r="B1770" s="1" t="s">
        <v>160</v>
      </c>
      <c r="C1770" s="1">
        <v>104</v>
      </c>
      <c r="D1770" s="1" t="s">
        <v>5831</v>
      </c>
      <c r="F1770" s="1" t="s">
        <v>445</v>
      </c>
      <c r="G1770" s="1">
        <v>9</v>
      </c>
      <c r="H1770" s="1">
        <v>350</v>
      </c>
      <c r="I1770" s="1">
        <v>21</v>
      </c>
      <c r="J1770" s="1">
        <v>24</v>
      </c>
      <c r="K1770" s="3">
        <v>484</v>
      </c>
      <c r="L1770" s="2">
        <v>0.65</v>
      </c>
      <c r="M1770" s="1">
        <v>21.7</v>
      </c>
      <c r="N1770" s="1">
        <v>218</v>
      </c>
      <c r="O1770" s="1">
        <v>106.2</v>
      </c>
      <c r="P1770" s="1">
        <v>15.5</v>
      </c>
      <c r="Q1770" s="1">
        <v>9.5500000000000007</v>
      </c>
      <c r="R1770" s="1">
        <v>1.29</v>
      </c>
      <c r="AJ1770" s="1" t="s">
        <v>406</v>
      </c>
      <c r="AK1770" s="19">
        <v>67</v>
      </c>
      <c r="AL1770" s="19">
        <v>78</v>
      </c>
      <c r="AN1770" s="3">
        <v>1997</v>
      </c>
      <c r="AO1770" s="31" t="s">
        <v>5337</v>
      </c>
      <c r="AQ1770">
        <v>81114</v>
      </c>
      <c r="AR1770" s="1" t="s">
        <v>4615</v>
      </c>
    </row>
    <row r="1771" spans="1:45" x14ac:dyDescent="0.25">
      <c r="A1771" s="1">
        <v>2852</v>
      </c>
      <c r="B1771" s="1" t="s">
        <v>160</v>
      </c>
      <c r="C1771" s="1">
        <v>104</v>
      </c>
      <c r="D1771" s="1" t="s">
        <v>6199</v>
      </c>
      <c r="F1771" s="1" t="s">
        <v>445</v>
      </c>
      <c r="G1771" s="1">
        <v>8</v>
      </c>
      <c r="H1771" s="1">
        <v>25</v>
      </c>
      <c r="I1771" s="1">
        <v>7</v>
      </c>
      <c r="J1771" s="1">
        <v>4.8</v>
      </c>
      <c r="K1771" s="3">
        <v>6993</v>
      </c>
      <c r="L1771" s="2">
        <v>0.71</v>
      </c>
      <c r="N1771" s="1">
        <v>55.4</v>
      </c>
      <c r="O1771" s="1">
        <v>25.9</v>
      </c>
      <c r="P1771" s="1">
        <v>4.79</v>
      </c>
      <c r="Q1771" s="1">
        <v>4.16</v>
      </c>
      <c r="R1771" s="1">
        <v>1.07</v>
      </c>
      <c r="AJ1771" s="1" t="s">
        <v>406</v>
      </c>
      <c r="AK1771" s="19">
        <v>67</v>
      </c>
      <c r="AL1771" s="19">
        <v>78</v>
      </c>
      <c r="AN1771" s="3">
        <v>1997</v>
      </c>
      <c r="AO1771" s="31" t="s">
        <v>5337</v>
      </c>
      <c r="AQ1771">
        <v>81114</v>
      </c>
      <c r="AR1771" s="1" t="s">
        <v>4615</v>
      </c>
    </row>
    <row r="1772" spans="1:45" x14ac:dyDescent="0.25">
      <c r="A1772" s="1">
        <v>2853</v>
      </c>
      <c r="B1772" s="1" t="s">
        <v>160</v>
      </c>
      <c r="C1772" s="1">
        <v>104</v>
      </c>
      <c r="D1772" s="1" t="s">
        <v>6358</v>
      </c>
      <c r="F1772" s="1" t="s">
        <v>445</v>
      </c>
      <c r="G1772" s="1">
        <v>8</v>
      </c>
      <c r="H1772" s="1">
        <v>27</v>
      </c>
      <c r="I1772" s="1">
        <v>6.9</v>
      </c>
      <c r="J1772" s="1">
        <v>5.0999999999999996</v>
      </c>
      <c r="K1772" s="3">
        <v>5188</v>
      </c>
      <c r="L1772" s="2">
        <v>0.53</v>
      </c>
      <c r="N1772" s="1">
        <v>42.1</v>
      </c>
      <c r="O1772" s="1">
        <v>19.8</v>
      </c>
      <c r="P1772" s="1">
        <v>3.55</v>
      </c>
      <c r="Q1772" s="1">
        <v>3.42</v>
      </c>
      <c r="R1772" s="1">
        <v>1.29</v>
      </c>
      <c r="AJ1772" s="1" t="s">
        <v>406</v>
      </c>
      <c r="AK1772" s="19">
        <v>67</v>
      </c>
      <c r="AL1772" s="19">
        <v>78</v>
      </c>
      <c r="AN1772" s="3">
        <v>1997</v>
      </c>
      <c r="AO1772" s="31" t="s">
        <v>5337</v>
      </c>
      <c r="AQ1772">
        <v>81114</v>
      </c>
      <c r="AR1772" s="1" t="s">
        <v>4615</v>
      </c>
    </row>
    <row r="1773" spans="1:45" x14ac:dyDescent="0.25">
      <c r="A1773" s="1">
        <v>2854</v>
      </c>
      <c r="B1773" s="1" t="s">
        <v>160</v>
      </c>
      <c r="C1773" s="1">
        <v>104</v>
      </c>
      <c r="D1773" s="1" t="s">
        <v>5618</v>
      </c>
      <c r="F1773" s="1" t="s">
        <v>445</v>
      </c>
      <c r="G1773" s="1">
        <v>7</v>
      </c>
      <c r="H1773" s="1">
        <v>27</v>
      </c>
      <c r="I1773" s="1">
        <v>8</v>
      </c>
      <c r="J1773" s="1">
        <v>5.8</v>
      </c>
      <c r="K1773" s="3">
        <v>8555</v>
      </c>
      <c r="L1773" s="2">
        <v>1.18</v>
      </c>
      <c r="N1773" s="1">
        <v>111</v>
      </c>
      <c r="O1773" s="1">
        <v>53.1</v>
      </c>
      <c r="P1773" s="1">
        <v>7.87</v>
      </c>
      <c r="Q1773" s="1">
        <v>6.7</v>
      </c>
      <c r="R1773" s="1">
        <v>2.4300000000000002</v>
      </c>
      <c r="AJ1773" s="1" t="s">
        <v>406</v>
      </c>
      <c r="AK1773" s="19">
        <v>67</v>
      </c>
      <c r="AL1773" s="19">
        <v>78</v>
      </c>
      <c r="AN1773" s="3">
        <v>1997</v>
      </c>
      <c r="AO1773" s="31" t="s">
        <v>5337</v>
      </c>
      <c r="AQ1773">
        <v>81114</v>
      </c>
      <c r="AR1773" s="1" t="s">
        <v>4615</v>
      </c>
    </row>
    <row r="1774" spans="1:45" x14ac:dyDescent="0.25">
      <c r="A1774" s="1">
        <v>2855</v>
      </c>
      <c r="B1774" s="1" t="s">
        <v>160</v>
      </c>
      <c r="C1774" s="1">
        <v>104</v>
      </c>
      <c r="D1774" s="1" t="s">
        <v>6106</v>
      </c>
      <c r="F1774" s="1" t="s">
        <v>445</v>
      </c>
      <c r="G1774" s="1">
        <v>9</v>
      </c>
      <c r="H1774" s="1">
        <v>29</v>
      </c>
      <c r="I1774" s="1">
        <v>6.8</v>
      </c>
      <c r="J1774" s="1">
        <v>4.7</v>
      </c>
      <c r="K1774" s="3">
        <v>10740</v>
      </c>
      <c r="L1774" s="2">
        <v>0.98</v>
      </c>
      <c r="N1774" s="1">
        <v>77.900000000000006</v>
      </c>
      <c r="O1774" s="1">
        <v>36.299999999999997</v>
      </c>
      <c r="P1774" s="1">
        <v>6.91</v>
      </c>
      <c r="Q1774" s="1">
        <v>5.18</v>
      </c>
      <c r="R1774" s="1">
        <v>2</v>
      </c>
      <c r="AJ1774" s="1" t="s">
        <v>406</v>
      </c>
      <c r="AK1774" s="19">
        <v>67</v>
      </c>
      <c r="AL1774" s="19">
        <v>78</v>
      </c>
      <c r="AN1774" s="3">
        <v>1997</v>
      </c>
      <c r="AO1774" s="31" t="s">
        <v>5337</v>
      </c>
      <c r="AQ1774">
        <v>81114</v>
      </c>
      <c r="AR1774" s="1" t="s">
        <v>4615</v>
      </c>
    </row>
    <row r="1775" spans="1:45" x14ac:dyDescent="0.25">
      <c r="A1775" s="1">
        <v>2856</v>
      </c>
      <c r="B1775" s="1" t="s">
        <v>160</v>
      </c>
      <c r="C1775" s="1">
        <v>104</v>
      </c>
      <c r="D1775" s="1" t="s">
        <v>6106</v>
      </c>
      <c r="F1775" s="1" t="s">
        <v>445</v>
      </c>
      <c r="G1775" s="1">
        <v>8</v>
      </c>
      <c r="H1775" s="1">
        <v>46</v>
      </c>
      <c r="I1775" s="1">
        <v>11</v>
      </c>
      <c r="J1775" s="1">
        <v>7.1</v>
      </c>
      <c r="K1775" s="3">
        <v>7050</v>
      </c>
      <c r="L1775" s="2">
        <v>1.1599999999999999</v>
      </c>
      <c r="N1775" s="1">
        <v>168</v>
      </c>
      <c r="O1775" s="1">
        <v>77.599999999999994</v>
      </c>
      <c r="P1775" s="1">
        <v>15.5</v>
      </c>
      <c r="Q1775" s="1">
        <v>4.9400000000000004</v>
      </c>
      <c r="R1775" s="1">
        <v>1.99</v>
      </c>
      <c r="AJ1775" s="1" t="s">
        <v>406</v>
      </c>
      <c r="AK1775" s="19">
        <v>67</v>
      </c>
      <c r="AL1775" s="19">
        <v>78</v>
      </c>
      <c r="AN1775" s="3">
        <v>1997</v>
      </c>
      <c r="AO1775" s="31" t="s">
        <v>5337</v>
      </c>
      <c r="AQ1775">
        <v>81114</v>
      </c>
      <c r="AR1775" s="1" t="s">
        <v>4615</v>
      </c>
    </row>
    <row r="1776" spans="1:45" x14ac:dyDescent="0.25">
      <c r="A1776" s="1">
        <v>2857</v>
      </c>
      <c r="B1776" s="1" t="s">
        <v>160</v>
      </c>
      <c r="C1776" s="1">
        <v>104</v>
      </c>
      <c r="D1776" s="1" t="s">
        <v>6102</v>
      </c>
      <c r="F1776" s="1" t="s">
        <v>445</v>
      </c>
      <c r="G1776" s="1">
        <v>11</v>
      </c>
      <c r="H1776" s="1">
        <v>76</v>
      </c>
      <c r="I1776" s="1">
        <v>9.1999999999999993</v>
      </c>
      <c r="J1776" s="1">
        <v>7.5</v>
      </c>
      <c r="K1776" s="3">
        <v>7167</v>
      </c>
      <c r="L1776" s="2">
        <v>1.43</v>
      </c>
      <c r="N1776" s="1">
        <v>164</v>
      </c>
      <c r="O1776" s="1">
        <v>74.5</v>
      </c>
      <c r="P1776" s="1">
        <v>17.3</v>
      </c>
      <c r="Q1776" s="1">
        <v>8.2899999999999991</v>
      </c>
      <c r="R1776" s="1">
        <v>1.8</v>
      </c>
      <c r="AJ1776" s="1" t="s">
        <v>406</v>
      </c>
      <c r="AK1776" s="19">
        <v>67</v>
      </c>
      <c r="AL1776" s="19">
        <v>78</v>
      </c>
      <c r="AN1776" s="3">
        <v>1997</v>
      </c>
      <c r="AO1776" s="31" t="s">
        <v>5337</v>
      </c>
      <c r="AQ1776">
        <v>81114</v>
      </c>
      <c r="AR1776" s="1" t="s">
        <v>4615</v>
      </c>
    </row>
    <row r="1777" spans="1:45" x14ac:dyDescent="0.25">
      <c r="A1777" s="1">
        <v>2858</v>
      </c>
      <c r="B1777" s="1" t="s">
        <v>160</v>
      </c>
      <c r="C1777" s="1">
        <v>104</v>
      </c>
      <c r="D1777" s="1" t="s">
        <v>5684</v>
      </c>
      <c r="F1777" s="1" t="s">
        <v>445</v>
      </c>
      <c r="G1777" s="1">
        <v>10</v>
      </c>
      <c r="H1777" s="1">
        <v>80</v>
      </c>
      <c r="I1777" s="1">
        <v>13</v>
      </c>
      <c r="J1777" s="1">
        <v>12</v>
      </c>
      <c r="K1777" s="3">
        <v>2100</v>
      </c>
      <c r="L1777" s="2">
        <v>0.99</v>
      </c>
      <c r="N1777" s="1">
        <v>177</v>
      </c>
      <c r="O1777" s="1">
        <v>82</v>
      </c>
      <c r="P1777" s="1">
        <v>16.399999999999999</v>
      </c>
      <c r="Q1777" s="1">
        <v>8.2799999999999994</v>
      </c>
      <c r="R1777" s="1">
        <v>2.02</v>
      </c>
      <c r="AJ1777" s="1" t="s">
        <v>406</v>
      </c>
      <c r="AK1777" s="19">
        <v>67</v>
      </c>
      <c r="AL1777" s="19">
        <v>78</v>
      </c>
      <c r="AN1777" s="3">
        <v>1997</v>
      </c>
      <c r="AO1777" s="31" t="s">
        <v>5337</v>
      </c>
      <c r="AQ1777">
        <v>81114</v>
      </c>
      <c r="AR1777" s="1" t="s">
        <v>4615</v>
      </c>
    </row>
    <row r="1778" spans="1:45" x14ac:dyDescent="0.25">
      <c r="A1778" s="1">
        <v>2859</v>
      </c>
      <c r="B1778" s="1" t="s">
        <v>160</v>
      </c>
      <c r="C1778" s="1">
        <v>104</v>
      </c>
      <c r="D1778" s="1" t="s">
        <v>6104</v>
      </c>
      <c r="G1778" s="1">
        <v>10</v>
      </c>
      <c r="H1778" s="1">
        <v>119</v>
      </c>
      <c r="I1778" s="1">
        <v>16.3</v>
      </c>
      <c r="J1778" s="1">
        <v>14.7</v>
      </c>
      <c r="K1778" s="3">
        <v>1825</v>
      </c>
      <c r="L1778" s="2">
        <v>1.1000000000000001</v>
      </c>
      <c r="N1778" s="1">
        <v>262</v>
      </c>
      <c r="O1778" s="1">
        <v>120.1</v>
      </c>
      <c r="P1778" s="1">
        <v>25.5</v>
      </c>
      <c r="Q1778" s="1">
        <v>9.31</v>
      </c>
      <c r="R1778" s="1">
        <v>2.65</v>
      </c>
      <c r="AJ1778" s="1" t="s">
        <v>406</v>
      </c>
      <c r="AK1778" s="19">
        <v>67</v>
      </c>
      <c r="AL1778" s="19">
        <v>78</v>
      </c>
      <c r="AN1778" s="3">
        <v>1997</v>
      </c>
      <c r="AO1778" s="31" t="s">
        <v>5337</v>
      </c>
      <c r="AQ1778">
        <v>81114</v>
      </c>
      <c r="AR1778" s="1" t="s">
        <v>5163</v>
      </c>
      <c r="AS1778" s="32"/>
    </row>
    <row r="1779" spans="1:45" x14ac:dyDescent="0.25">
      <c r="A1779" s="1">
        <v>2860</v>
      </c>
      <c r="B1779" s="1" t="s">
        <v>160</v>
      </c>
      <c r="C1779" s="1">
        <v>104</v>
      </c>
      <c r="D1779" s="1" t="s">
        <v>5966</v>
      </c>
      <c r="G1779" s="1">
        <v>10</v>
      </c>
      <c r="H1779" s="1">
        <v>230</v>
      </c>
      <c r="I1779" s="1">
        <v>16.2</v>
      </c>
      <c r="J1779" s="1">
        <v>17.600000000000001</v>
      </c>
      <c r="K1779" s="3">
        <v>1195</v>
      </c>
      <c r="L1779" s="2">
        <v>1.1000000000000001</v>
      </c>
      <c r="N1779" s="1">
        <v>249</v>
      </c>
      <c r="O1779" s="1">
        <v>111.5</v>
      </c>
      <c r="P1779" s="1">
        <v>27.6</v>
      </c>
      <c r="Q1779" s="1">
        <v>4.8600000000000003</v>
      </c>
      <c r="R1779" s="1">
        <v>1.59</v>
      </c>
      <c r="AJ1779" s="1" t="s">
        <v>406</v>
      </c>
      <c r="AK1779" s="19">
        <v>67</v>
      </c>
      <c r="AL1779" s="19">
        <v>78</v>
      </c>
      <c r="AN1779" s="3">
        <v>1997</v>
      </c>
      <c r="AO1779" s="31" t="s">
        <v>5337</v>
      </c>
      <c r="AQ1779">
        <v>81114</v>
      </c>
      <c r="AR1779" s="1" t="s">
        <v>5163</v>
      </c>
      <c r="AS1779" s="32"/>
    </row>
    <row r="1780" spans="1:45" x14ac:dyDescent="0.25">
      <c r="A1780" s="1">
        <v>2861</v>
      </c>
      <c r="B1780" s="1" t="s">
        <v>183</v>
      </c>
      <c r="C1780" s="1">
        <v>105</v>
      </c>
      <c r="D1780" s="1" t="s">
        <v>5630</v>
      </c>
      <c r="F1780" s="1" t="s">
        <v>445</v>
      </c>
      <c r="G1780" s="1">
        <v>9</v>
      </c>
      <c r="H1780" s="1">
        <v>100</v>
      </c>
      <c r="I1780" s="1">
        <v>18.899999999999999</v>
      </c>
      <c r="J1780" s="1">
        <v>25</v>
      </c>
      <c r="K1780" s="3">
        <v>888</v>
      </c>
      <c r="L1780" s="2">
        <v>1.1000000000000001</v>
      </c>
      <c r="N1780" s="1">
        <v>381</v>
      </c>
      <c r="O1780" s="1">
        <v>144.80000000000001</v>
      </c>
      <c r="P1780" s="1">
        <v>17.8</v>
      </c>
      <c r="Q1780" s="1">
        <v>6.46</v>
      </c>
      <c r="R1780" s="1">
        <v>3.26</v>
      </c>
      <c r="S1780" s="1">
        <v>35.729999999999997</v>
      </c>
      <c r="AJ1780" s="28" t="s">
        <v>406</v>
      </c>
      <c r="AK1780" s="19">
        <v>52</v>
      </c>
      <c r="AL1780" s="19">
        <v>86</v>
      </c>
      <c r="AN1780" s="3">
        <v>2001</v>
      </c>
      <c r="AQ1780">
        <v>80809</v>
      </c>
      <c r="AR1780" s="1" t="s">
        <v>5192</v>
      </c>
    </row>
    <row r="1781" spans="1:45" x14ac:dyDescent="0.25">
      <c r="A1781" s="1">
        <v>2862</v>
      </c>
      <c r="B1781" s="1" t="s">
        <v>183</v>
      </c>
      <c r="C1781" s="1">
        <v>105</v>
      </c>
      <c r="D1781" s="1" t="s">
        <v>5630</v>
      </c>
      <c r="F1781" s="1" t="s">
        <v>445</v>
      </c>
      <c r="G1781" s="1">
        <v>7</v>
      </c>
      <c r="H1781" s="1">
        <v>120</v>
      </c>
      <c r="I1781" s="1">
        <v>21.6</v>
      </c>
      <c r="J1781" s="1">
        <v>30.5</v>
      </c>
      <c r="K1781" s="3">
        <v>640</v>
      </c>
      <c r="L1781" s="2">
        <v>1</v>
      </c>
      <c r="N1781" s="1">
        <v>456</v>
      </c>
      <c r="O1781" s="1">
        <v>173.2</v>
      </c>
      <c r="P1781" s="1">
        <v>20.8</v>
      </c>
      <c r="Q1781" s="1">
        <v>6.53</v>
      </c>
      <c r="R1781" s="1">
        <v>3.33</v>
      </c>
      <c r="S1781" s="1">
        <v>42.51</v>
      </c>
      <c r="AJ1781" s="28" t="s">
        <v>406</v>
      </c>
      <c r="AK1781" s="19">
        <v>52</v>
      </c>
      <c r="AL1781" s="19">
        <v>86</v>
      </c>
      <c r="AN1781" s="3">
        <v>2001</v>
      </c>
      <c r="AQ1781">
        <v>80809</v>
      </c>
      <c r="AR1781" s="1" t="s">
        <v>5192</v>
      </c>
    </row>
    <row r="1782" spans="1:45" x14ac:dyDescent="0.25">
      <c r="A1782" s="1">
        <v>2863</v>
      </c>
      <c r="B1782" s="1" t="s">
        <v>183</v>
      </c>
      <c r="C1782" s="1">
        <v>105</v>
      </c>
      <c r="D1782" s="1" t="s">
        <v>5630</v>
      </c>
      <c r="F1782" s="1" t="s">
        <v>445</v>
      </c>
      <c r="G1782" s="1">
        <v>7</v>
      </c>
      <c r="H1782" s="1">
        <v>140</v>
      </c>
      <c r="I1782" s="1">
        <v>23.6</v>
      </c>
      <c r="J1782" s="1">
        <v>35.4</v>
      </c>
      <c r="K1782" s="3">
        <v>505</v>
      </c>
      <c r="L1782" s="2">
        <v>1</v>
      </c>
      <c r="N1782" s="1">
        <v>518</v>
      </c>
      <c r="O1782" s="1">
        <v>196.6</v>
      </c>
      <c r="P1782" s="1">
        <v>23.2</v>
      </c>
      <c r="Q1782" s="1">
        <v>6.56</v>
      </c>
      <c r="R1782" s="1">
        <v>3.35</v>
      </c>
      <c r="S1782" s="1">
        <v>48.1</v>
      </c>
      <c r="AJ1782" s="28" t="s">
        <v>406</v>
      </c>
      <c r="AK1782" s="19">
        <v>52</v>
      </c>
      <c r="AL1782" s="19">
        <v>86</v>
      </c>
      <c r="AN1782" s="3">
        <v>2001</v>
      </c>
      <c r="AQ1782">
        <v>80809</v>
      </c>
      <c r="AR1782" s="1" t="s">
        <v>5192</v>
      </c>
    </row>
    <row r="1783" spans="1:45" x14ac:dyDescent="0.25">
      <c r="A1783" s="1">
        <v>2864</v>
      </c>
      <c r="B1783" s="1" t="s">
        <v>183</v>
      </c>
      <c r="C1783" s="1">
        <v>105</v>
      </c>
      <c r="D1783" s="1" t="s">
        <v>5630</v>
      </c>
      <c r="F1783" s="1" t="s">
        <v>445</v>
      </c>
      <c r="G1783" s="1">
        <v>8</v>
      </c>
      <c r="H1783" s="1">
        <v>160</v>
      </c>
      <c r="I1783" s="1">
        <v>25.1</v>
      </c>
      <c r="J1783" s="1">
        <v>38.9</v>
      </c>
      <c r="K1783" s="3">
        <v>433</v>
      </c>
      <c r="L1783" s="2">
        <v>1</v>
      </c>
      <c r="N1783" s="1">
        <v>563</v>
      </c>
      <c r="O1783" s="1">
        <v>213.6</v>
      </c>
      <c r="P1783" s="1">
        <v>24.8</v>
      </c>
      <c r="Q1783" s="1">
        <v>6.47</v>
      </c>
      <c r="R1783" s="1">
        <v>3.3</v>
      </c>
      <c r="S1783" s="1">
        <v>52.14</v>
      </c>
      <c r="AJ1783" s="28" t="s">
        <v>406</v>
      </c>
      <c r="AK1783" s="19">
        <v>52</v>
      </c>
      <c r="AL1783" s="19">
        <v>86</v>
      </c>
      <c r="AN1783" s="3">
        <v>2001</v>
      </c>
      <c r="AQ1783">
        <v>80809</v>
      </c>
      <c r="AR1783" s="1" t="s">
        <v>5192</v>
      </c>
    </row>
    <row r="1784" spans="1:45" x14ac:dyDescent="0.25">
      <c r="A1784" s="1">
        <v>2865</v>
      </c>
      <c r="B1784" s="1" t="s">
        <v>183</v>
      </c>
      <c r="C1784" s="1">
        <v>105</v>
      </c>
      <c r="D1784" s="1" t="s">
        <v>5630</v>
      </c>
      <c r="F1784" s="1" t="s">
        <v>445</v>
      </c>
      <c r="G1784" s="1">
        <v>7</v>
      </c>
      <c r="H1784" s="1">
        <v>180</v>
      </c>
      <c r="I1784" s="1">
        <v>26.1</v>
      </c>
      <c r="J1784" s="1">
        <v>41.8</v>
      </c>
      <c r="K1784" s="3">
        <v>384</v>
      </c>
      <c r="L1784" s="2">
        <v>1</v>
      </c>
      <c r="N1784" s="1">
        <v>595</v>
      </c>
      <c r="O1784" s="1">
        <v>225.7</v>
      </c>
      <c r="P1784" s="1">
        <v>25.8</v>
      </c>
      <c r="Q1784" s="1">
        <v>6.35</v>
      </c>
      <c r="R1784" s="1">
        <v>3.22</v>
      </c>
      <c r="S1784" s="1">
        <v>55</v>
      </c>
      <c r="AJ1784" s="28" t="s">
        <v>406</v>
      </c>
      <c r="AK1784" s="19">
        <v>52</v>
      </c>
      <c r="AL1784" s="19">
        <v>86</v>
      </c>
      <c r="AN1784" s="3">
        <v>2001</v>
      </c>
      <c r="AQ1784">
        <v>80809</v>
      </c>
      <c r="AR1784" s="1" t="s">
        <v>5192</v>
      </c>
    </row>
    <row r="1785" spans="1:45" x14ac:dyDescent="0.25">
      <c r="A1785" s="1">
        <v>2866</v>
      </c>
      <c r="B1785" s="1" t="s">
        <v>183</v>
      </c>
      <c r="C1785" s="1">
        <v>105</v>
      </c>
      <c r="D1785" s="1" t="s">
        <v>5630</v>
      </c>
      <c r="F1785" s="1" t="s">
        <v>445</v>
      </c>
      <c r="G1785" s="1">
        <v>7</v>
      </c>
      <c r="H1785" s="1">
        <v>200</v>
      </c>
      <c r="I1785" s="1">
        <v>27</v>
      </c>
      <c r="J1785" s="1">
        <v>44</v>
      </c>
      <c r="K1785" s="3">
        <v>352</v>
      </c>
      <c r="L1785" s="2">
        <v>0.9</v>
      </c>
      <c r="N1785" s="1">
        <v>621</v>
      </c>
      <c r="O1785" s="1">
        <v>235.5</v>
      </c>
      <c r="P1785" s="1">
        <v>26.6</v>
      </c>
      <c r="Q1785" s="1">
        <v>6.22</v>
      </c>
      <c r="R1785" s="1">
        <v>3.14</v>
      </c>
      <c r="S1785" s="1">
        <v>57.33</v>
      </c>
      <c r="AJ1785" s="28" t="s">
        <v>406</v>
      </c>
      <c r="AK1785" s="19">
        <v>52</v>
      </c>
      <c r="AL1785" s="19">
        <v>86</v>
      </c>
      <c r="AN1785" s="3">
        <v>2001</v>
      </c>
      <c r="AQ1785">
        <v>80809</v>
      </c>
      <c r="AR1785" s="1" t="s">
        <v>5192</v>
      </c>
    </row>
    <row r="1786" spans="1:45" x14ac:dyDescent="0.25">
      <c r="A1786" s="1">
        <v>2867</v>
      </c>
      <c r="B1786" s="1" t="s">
        <v>183</v>
      </c>
      <c r="C1786" s="1">
        <v>105</v>
      </c>
      <c r="D1786" s="1" t="s">
        <v>5630</v>
      </c>
      <c r="F1786" s="1" t="s">
        <v>445</v>
      </c>
      <c r="G1786" s="1">
        <v>7</v>
      </c>
      <c r="H1786" s="1">
        <v>220</v>
      </c>
      <c r="I1786" s="1">
        <v>27.7</v>
      </c>
      <c r="J1786" s="1">
        <v>45.8</v>
      </c>
      <c r="K1786" s="3">
        <v>328</v>
      </c>
      <c r="L1786" s="2">
        <v>0.9</v>
      </c>
      <c r="N1786" s="1">
        <v>641</v>
      </c>
      <c r="O1786" s="1">
        <v>243.1</v>
      </c>
      <c r="P1786" s="1">
        <v>27.1</v>
      </c>
      <c r="Q1786" s="1">
        <v>6.09</v>
      </c>
      <c r="R1786" s="1">
        <v>3.06</v>
      </c>
      <c r="S1786" s="1">
        <v>59.11</v>
      </c>
      <c r="AJ1786" s="28" t="s">
        <v>406</v>
      </c>
      <c r="AK1786" s="19">
        <v>52</v>
      </c>
      <c r="AL1786" s="19">
        <v>86</v>
      </c>
      <c r="AN1786" s="3">
        <v>2001</v>
      </c>
      <c r="AQ1786">
        <v>80809</v>
      </c>
      <c r="AR1786" s="1" t="s">
        <v>5192</v>
      </c>
    </row>
    <row r="1787" spans="1:45" x14ac:dyDescent="0.25">
      <c r="A1787" s="1">
        <v>2868</v>
      </c>
      <c r="B1787" s="1" t="s">
        <v>183</v>
      </c>
      <c r="C1787" s="1">
        <v>105</v>
      </c>
      <c r="D1787" s="1" t="s">
        <v>5630</v>
      </c>
      <c r="F1787" s="1" t="s">
        <v>445</v>
      </c>
      <c r="G1787" s="1">
        <v>7</v>
      </c>
      <c r="H1787" s="1">
        <v>240</v>
      </c>
      <c r="I1787" s="1">
        <v>28.3</v>
      </c>
      <c r="J1787" s="1">
        <v>47.3</v>
      </c>
      <c r="K1787" s="3">
        <v>310</v>
      </c>
      <c r="L1787" s="2">
        <v>0.9</v>
      </c>
      <c r="N1787" s="1">
        <v>656</v>
      </c>
      <c r="O1787" s="1">
        <v>248.8</v>
      </c>
      <c r="P1787" s="1">
        <v>27.5</v>
      </c>
      <c r="Q1787" s="1">
        <v>5.98</v>
      </c>
      <c r="R1787" s="1">
        <v>2.99</v>
      </c>
      <c r="S1787" s="1">
        <v>60.45</v>
      </c>
      <c r="AJ1787" s="28" t="s">
        <v>406</v>
      </c>
      <c r="AK1787" s="19">
        <v>52</v>
      </c>
      <c r="AL1787" s="19">
        <v>86</v>
      </c>
      <c r="AN1787" s="3">
        <v>2001</v>
      </c>
      <c r="AQ1787">
        <v>80809</v>
      </c>
      <c r="AR1787" s="1" t="s">
        <v>5192</v>
      </c>
    </row>
    <row r="1788" spans="1:45" x14ac:dyDescent="0.25">
      <c r="A1788" s="1">
        <v>2869</v>
      </c>
      <c r="B1788" s="1" t="s">
        <v>183</v>
      </c>
      <c r="C1788" s="1">
        <v>105</v>
      </c>
      <c r="D1788" s="1" t="s">
        <v>5630</v>
      </c>
      <c r="F1788" s="1" t="s">
        <v>445</v>
      </c>
      <c r="G1788" s="1">
        <v>10</v>
      </c>
      <c r="H1788" s="1">
        <v>100</v>
      </c>
      <c r="I1788" s="1">
        <v>15.6</v>
      </c>
      <c r="J1788" s="1">
        <v>19.600000000000001</v>
      </c>
      <c r="K1788" s="3">
        <v>1202</v>
      </c>
      <c r="L1788" s="2">
        <v>1.1000000000000001</v>
      </c>
      <c r="N1788" s="1">
        <v>283</v>
      </c>
      <c r="O1788" s="1">
        <v>107.7</v>
      </c>
      <c r="P1788" s="1">
        <v>13.3</v>
      </c>
      <c r="Q1788" s="1">
        <v>5.37</v>
      </c>
      <c r="R1788" s="1">
        <v>2.56</v>
      </c>
      <c r="S1788" s="1">
        <v>26.79</v>
      </c>
      <c r="AJ1788" s="28" t="s">
        <v>406</v>
      </c>
      <c r="AK1788" s="19">
        <v>52</v>
      </c>
      <c r="AL1788" s="19">
        <v>86</v>
      </c>
      <c r="AN1788" s="3">
        <v>2001</v>
      </c>
      <c r="AQ1788">
        <v>80809</v>
      </c>
      <c r="AR1788" s="1" t="s">
        <v>5192</v>
      </c>
    </row>
    <row r="1789" spans="1:45" x14ac:dyDescent="0.25">
      <c r="A1789" s="1">
        <v>2870</v>
      </c>
      <c r="B1789" s="1" t="s">
        <v>183</v>
      </c>
      <c r="C1789" s="1">
        <v>105</v>
      </c>
      <c r="D1789" s="1" t="s">
        <v>5630</v>
      </c>
      <c r="F1789" s="1" t="s">
        <v>445</v>
      </c>
      <c r="G1789" s="1">
        <v>8</v>
      </c>
      <c r="H1789" s="1">
        <v>120</v>
      </c>
      <c r="I1789" s="1">
        <v>18.3</v>
      </c>
      <c r="J1789" s="1">
        <v>24.6</v>
      </c>
      <c r="K1789" s="3">
        <v>870</v>
      </c>
      <c r="L1789" s="2">
        <v>1</v>
      </c>
      <c r="N1789" s="1">
        <v>363</v>
      </c>
      <c r="O1789" s="1">
        <v>138</v>
      </c>
      <c r="P1789" s="1">
        <v>16.7</v>
      </c>
      <c r="Q1789" s="1">
        <v>5.78</v>
      </c>
      <c r="R1789" s="1">
        <v>2.81</v>
      </c>
      <c r="S1789" s="1">
        <v>34.090000000000003</v>
      </c>
      <c r="AJ1789" s="28" t="s">
        <v>406</v>
      </c>
      <c r="AK1789" s="19">
        <v>52</v>
      </c>
      <c r="AL1789" s="19">
        <v>86</v>
      </c>
      <c r="AN1789" s="3">
        <v>2001</v>
      </c>
      <c r="AQ1789">
        <v>80809</v>
      </c>
      <c r="AR1789" s="1" t="s">
        <v>5192</v>
      </c>
    </row>
    <row r="1790" spans="1:45" x14ac:dyDescent="0.25">
      <c r="A1790" s="1">
        <v>2871</v>
      </c>
      <c r="B1790" s="1" t="s">
        <v>183</v>
      </c>
      <c r="C1790" s="1">
        <v>105</v>
      </c>
      <c r="D1790" s="1" t="s">
        <v>5630</v>
      </c>
      <c r="F1790" s="1" t="s">
        <v>445</v>
      </c>
      <c r="G1790" s="1">
        <v>8</v>
      </c>
      <c r="H1790" s="1">
        <v>140</v>
      </c>
      <c r="I1790" s="1">
        <v>20.6</v>
      </c>
      <c r="J1790" s="1">
        <v>28.3</v>
      </c>
      <c r="K1790" s="3">
        <v>709</v>
      </c>
      <c r="L1790" s="2">
        <v>1</v>
      </c>
      <c r="N1790" s="1">
        <v>431</v>
      </c>
      <c r="O1790" s="1">
        <v>163.69999999999999</v>
      </c>
      <c r="P1790" s="1">
        <v>19.399999999999999</v>
      </c>
      <c r="Q1790" s="1">
        <v>5.99</v>
      </c>
      <c r="R1790" s="1">
        <v>2.95</v>
      </c>
      <c r="S1790" s="1">
        <v>40.26</v>
      </c>
      <c r="AJ1790" s="28" t="s">
        <v>406</v>
      </c>
      <c r="AK1790" s="19">
        <v>52</v>
      </c>
      <c r="AL1790" s="19">
        <v>86</v>
      </c>
      <c r="AN1790" s="3">
        <v>2001</v>
      </c>
      <c r="AQ1790">
        <v>80809</v>
      </c>
      <c r="AR1790" s="1" t="s">
        <v>5192</v>
      </c>
    </row>
    <row r="1791" spans="1:45" x14ac:dyDescent="0.25">
      <c r="A1791" s="1">
        <v>2872</v>
      </c>
      <c r="B1791" s="1" t="s">
        <v>183</v>
      </c>
      <c r="C1791" s="1">
        <v>105</v>
      </c>
      <c r="D1791" s="1" t="s">
        <v>5630</v>
      </c>
      <c r="F1791" s="1" t="s">
        <v>445</v>
      </c>
      <c r="G1791" s="1">
        <v>8</v>
      </c>
      <c r="H1791" s="1">
        <v>160</v>
      </c>
      <c r="I1791" s="1">
        <v>22</v>
      </c>
      <c r="J1791" s="1">
        <v>30.9</v>
      </c>
      <c r="K1791" s="3">
        <v>627</v>
      </c>
      <c r="L1791" s="2">
        <v>1</v>
      </c>
      <c r="N1791" s="1">
        <v>480</v>
      </c>
      <c r="O1791" s="1">
        <v>182.2</v>
      </c>
      <c r="P1791" s="1">
        <v>21.2</v>
      </c>
      <c r="Q1791" s="1">
        <v>6.04</v>
      </c>
      <c r="R1791" s="1">
        <v>2.97</v>
      </c>
      <c r="S1791" s="1">
        <v>44.68</v>
      </c>
      <c r="AJ1791" s="28" t="s">
        <v>406</v>
      </c>
      <c r="AK1791" s="19">
        <v>52</v>
      </c>
      <c r="AL1791" s="19">
        <v>86</v>
      </c>
      <c r="AN1791" s="3">
        <v>2001</v>
      </c>
      <c r="AQ1791">
        <v>80809</v>
      </c>
      <c r="AR1791" s="1" t="s">
        <v>5192</v>
      </c>
    </row>
    <row r="1792" spans="1:45" x14ac:dyDescent="0.25">
      <c r="A1792" s="1">
        <v>2873</v>
      </c>
      <c r="B1792" s="1" t="s">
        <v>183</v>
      </c>
      <c r="C1792" s="1">
        <v>105</v>
      </c>
      <c r="D1792" s="1" t="s">
        <v>5630</v>
      </c>
      <c r="F1792" s="1" t="s">
        <v>445</v>
      </c>
      <c r="G1792" s="1">
        <v>8</v>
      </c>
      <c r="H1792" s="1">
        <v>180</v>
      </c>
      <c r="I1792" s="1">
        <v>23.2</v>
      </c>
      <c r="J1792" s="1">
        <v>32.9</v>
      </c>
      <c r="K1792" s="3">
        <v>573</v>
      </c>
      <c r="L1792" s="2">
        <v>1</v>
      </c>
      <c r="N1792" s="1">
        <v>519</v>
      </c>
      <c r="O1792" s="1">
        <v>197</v>
      </c>
      <c r="P1792" s="1">
        <v>22.6</v>
      </c>
      <c r="Q1792" s="1">
        <v>6.04</v>
      </c>
      <c r="R1792" s="1">
        <v>2.97</v>
      </c>
      <c r="S1792" s="1">
        <v>48.19</v>
      </c>
      <c r="AJ1792" s="28" t="s">
        <v>406</v>
      </c>
      <c r="AK1792" s="19">
        <v>52</v>
      </c>
      <c r="AL1792" s="19">
        <v>86</v>
      </c>
      <c r="AN1792" s="3">
        <v>2001</v>
      </c>
      <c r="AQ1792">
        <v>80809</v>
      </c>
      <c r="AR1792" s="1" t="s">
        <v>5192</v>
      </c>
    </row>
    <row r="1793" spans="1:44" x14ac:dyDescent="0.25">
      <c r="A1793" s="1">
        <v>2874</v>
      </c>
      <c r="B1793" s="1" t="s">
        <v>183</v>
      </c>
      <c r="C1793" s="1">
        <v>105</v>
      </c>
      <c r="D1793" s="1" t="s">
        <v>5630</v>
      </c>
      <c r="F1793" s="1" t="s">
        <v>445</v>
      </c>
      <c r="G1793" s="1">
        <v>8</v>
      </c>
      <c r="H1793" s="1">
        <v>200</v>
      </c>
      <c r="I1793" s="1">
        <v>24</v>
      </c>
      <c r="J1793" s="1">
        <v>34.5</v>
      </c>
      <c r="K1793" s="3">
        <v>533</v>
      </c>
      <c r="L1793" s="2">
        <v>0.9</v>
      </c>
      <c r="N1793" s="1">
        <v>549</v>
      </c>
      <c r="O1793" s="1">
        <v>208.3</v>
      </c>
      <c r="P1793" s="1">
        <v>23.6</v>
      </c>
      <c r="Q1793" s="1">
        <v>6</v>
      </c>
      <c r="R1793" s="1">
        <v>2.94</v>
      </c>
      <c r="S1793" s="1">
        <v>50.88</v>
      </c>
      <c r="AJ1793" s="28" t="s">
        <v>406</v>
      </c>
      <c r="AK1793" s="19">
        <v>52</v>
      </c>
      <c r="AL1793" s="19">
        <v>86</v>
      </c>
      <c r="AN1793" s="3">
        <v>2001</v>
      </c>
      <c r="AQ1793">
        <v>80809</v>
      </c>
      <c r="AR1793" s="1" t="s">
        <v>5192</v>
      </c>
    </row>
    <row r="1794" spans="1:44" x14ac:dyDescent="0.25">
      <c r="A1794" s="1">
        <v>2875</v>
      </c>
      <c r="B1794" s="1" t="s">
        <v>183</v>
      </c>
      <c r="C1794" s="1">
        <v>105</v>
      </c>
      <c r="D1794" s="1" t="s">
        <v>5630</v>
      </c>
      <c r="F1794" s="1" t="s">
        <v>445</v>
      </c>
      <c r="G1794" s="1">
        <v>8</v>
      </c>
      <c r="H1794" s="1">
        <v>220</v>
      </c>
      <c r="I1794" s="1">
        <v>24.8</v>
      </c>
      <c r="J1794" s="1">
        <v>35.9</v>
      </c>
      <c r="K1794" s="3">
        <v>498</v>
      </c>
      <c r="L1794" s="2">
        <v>0.9</v>
      </c>
      <c r="N1794" s="1">
        <v>570</v>
      </c>
      <c r="O1794" s="1">
        <v>216.3</v>
      </c>
      <c r="P1794" s="1">
        <v>24.2</v>
      </c>
      <c r="Q1794" s="1">
        <v>5.89</v>
      </c>
      <c r="R1794" s="1">
        <v>2.88</v>
      </c>
      <c r="S1794" s="1">
        <v>52.76</v>
      </c>
      <c r="AJ1794" s="28" t="s">
        <v>406</v>
      </c>
      <c r="AK1794" s="19">
        <v>52</v>
      </c>
      <c r="AL1794" s="19">
        <v>86</v>
      </c>
      <c r="AN1794" s="3">
        <v>2001</v>
      </c>
      <c r="AQ1794">
        <v>80809</v>
      </c>
      <c r="AR1794" s="1" t="s">
        <v>5192</v>
      </c>
    </row>
    <row r="1795" spans="1:44" x14ac:dyDescent="0.25">
      <c r="A1795" s="1">
        <v>2876</v>
      </c>
      <c r="B1795" s="1" t="s">
        <v>183</v>
      </c>
      <c r="C1795" s="1">
        <v>105</v>
      </c>
      <c r="D1795" s="1" t="s">
        <v>5630</v>
      </c>
      <c r="F1795" s="1" t="s">
        <v>445</v>
      </c>
      <c r="G1795" s="1">
        <v>8</v>
      </c>
      <c r="H1795" s="1">
        <v>240</v>
      </c>
      <c r="I1795" s="1">
        <v>25.5</v>
      </c>
      <c r="J1795" s="1">
        <v>37.1</v>
      </c>
      <c r="K1795" s="3">
        <v>478</v>
      </c>
      <c r="L1795" s="2">
        <v>0.9</v>
      </c>
      <c r="N1795" s="1">
        <v>591</v>
      </c>
      <c r="O1795" s="1">
        <v>224.2</v>
      </c>
      <c r="P1795" s="1">
        <v>24.8</v>
      </c>
      <c r="Q1795" s="1">
        <v>5.84</v>
      </c>
      <c r="R1795" s="1">
        <v>2.85</v>
      </c>
      <c r="S1795" s="1">
        <v>54.64</v>
      </c>
      <c r="AJ1795" s="28" t="s">
        <v>406</v>
      </c>
      <c r="AK1795" s="19">
        <v>52</v>
      </c>
      <c r="AL1795" s="19">
        <v>86</v>
      </c>
      <c r="AN1795" s="3">
        <v>2001</v>
      </c>
      <c r="AQ1795">
        <v>80809</v>
      </c>
      <c r="AR1795" s="1" t="s">
        <v>5192</v>
      </c>
    </row>
    <row r="1796" spans="1:44" x14ac:dyDescent="0.25">
      <c r="A1796" s="1">
        <v>2877</v>
      </c>
      <c r="B1796" s="1" t="s">
        <v>5232</v>
      </c>
      <c r="C1796" s="1">
        <v>104</v>
      </c>
      <c r="D1796" s="1" t="s">
        <v>5618</v>
      </c>
      <c r="F1796" s="1" t="s">
        <v>445</v>
      </c>
      <c r="G1796" s="1">
        <v>10</v>
      </c>
      <c r="H1796" s="1">
        <v>155</v>
      </c>
      <c r="I1796" s="1">
        <v>15.3</v>
      </c>
      <c r="J1796" s="1">
        <v>19.5</v>
      </c>
      <c r="K1796" s="3">
        <v>485</v>
      </c>
      <c r="L1796" s="2">
        <v>0.5</v>
      </c>
      <c r="N1796" s="1">
        <v>104</v>
      </c>
      <c r="O1796" s="1">
        <v>51.2</v>
      </c>
      <c r="Q1796" s="1">
        <v>3.06</v>
      </c>
      <c r="R1796" s="1">
        <v>1.23</v>
      </c>
      <c r="S1796" s="1">
        <v>20</v>
      </c>
      <c r="AJ1796" s="1" t="s">
        <v>406</v>
      </c>
      <c r="AK1796" s="19">
        <v>70</v>
      </c>
      <c r="AL1796" s="19">
        <v>90</v>
      </c>
      <c r="AN1796" s="3">
        <v>1981</v>
      </c>
      <c r="AQ1796">
        <v>81111</v>
      </c>
      <c r="AR1796" s="1" t="s">
        <v>4564</v>
      </c>
    </row>
    <row r="1797" spans="1:44" x14ac:dyDescent="0.25">
      <c r="A1797" s="1">
        <v>2878</v>
      </c>
      <c r="B1797" s="1" t="s">
        <v>5232</v>
      </c>
      <c r="C1797" s="1">
        <v>104</v>
      </c>
      <c r="D1797" s="1" t="s">
        <v>6106</v>
      </c>
      <c r="F1797" s="1" t="s">
        <v>445</v>
      </c>
      <c r="G1797" s="1">
        <v>12</v>
      </c>
      <c r="H1797" s="1">
        <v>155</v>
      </c>
      <c r="I1797" s="1">
        <v>7</v>
      </c>
      <c r="J1797" s="1">
        <v>8</v>
      </c>
      <c r="K1797" s="3">
        <v>275</v>
      </c>
      <c r="L1797" s="2">
        <v>0.11</v>
      </c>
      <c r="N1797" s="1">
        <v>5.6</v>
      </c>
      <c r="O1797" s="1">
        <v>3.03</v>
      </c>
      <c r="Q1797" s="1">
        <v>0.41</v>
      </c>
      <c r="R1797" s="1">
        <v>0.1</v>
      </c>
      <c r="S1797" s="1">
        <v>3.9</v>
      </c>
      <c r="AJ1797" s="1" t="s">
        <v>406</v>
      </c>
      <c r="AK1797" s="19">
        <v>70</v>
      </c>
      <c r="AL1797" s="19">
        <v>90</v>
      </c>
      <c r="AN1797" s="3">
        <v>1981</v>
      </c>
      <c r="AQ1797">
        <v>81111</v>
      </c>
      <c r="AR1797" s="1" t="s">
        <v>4564</v>
      </c>
    </row>
    <row r="1798" spans="1:44" x14ac:dyDescent="0.25">
      <c r="A1798" s="1">
        <v>2879</v>
      </c>
      <c r="B1798" s="1" t="s">
        <v>5232</v>
      </c>
      <c r="C1798" s="1">
        <v>104</v>
      </c>
      <c r="D1798" s="1" t="s">
        <v>5618</v>
      </c>
      <c r="F1798" s="1" t="s">
        <v>445</v>
      </c>
      <c r="G1798" s="1">
        <v>13</v>
      </c>
      <c r="H1798" s="1">
        <v>150</v>
      </c>
      <c r="I1798" s="1">
        <v>3.5</v>
      </c>
      <c r="J1798" s="1">
        <v>4.5</v>
      </c>
      <c r="K1798" s="3">
        <v>115</v>
      </c>
      <c r="N1798" s="1">
        <v>0.48</v>
      </c>
      <c r="S1798" s="1">
        <v>2.2400000000000002</v>
      </c>
      <c r="AJ1798" s="1" t="s">
        <v>406</v>
      </c>
      <c r="AK1798" s="19">
        <v>70</v>
      </c>
      <c r="AL1798" s="19">
        <v>90</v>
      </c>
      <c r="AN1798" s="3">
        <v>1981</v>
      </c>
      <c r="AQ1798">
        <v>81111</v>
      </c>
      <c r="AR1798" s="1" t="s">
        <v>4564</v>
      </c>
    </row>
    <row r="1799" spans="1:44" x14ac:dyDescent="0.25">
      <c r="A1799" s="1">
        <v>2880</v>
      </c>
      <c r="B1799" s="1" t="s">
        <v>5232</v>
      </c>
      <c r="C1799" s="1">
        <v>104</v>
      </c>
      <c r="D1799" s="1" t="s">
        <v>5618</v>
      </c>
      <c r="F1799" s="1" t="s">
        <v>445</v>
      </c>
      <c r="G1799" s="1">
        <v>10</v>
      </c>
      <c r="H1799" s="1">
        <v>150</v>
      </c>
      <c r="I1799" s="1">
        <v>16</v>
      </c>
      <c r="J1799" s="1">
        <v>18</v>
      </c>
      <c r="K1799" s="3">
        <v>201</v>
      </c>
      <c r="L1799" s="2">
        <v>0.11</v>
      </c>
      <c r="N1799" s="1">
        <v>24</v>
      </c>
      <c r="O1799" s="1">
        <v>13.2</v>
      </c>
      <c r="Q1799" s="1">
        <v>5.5</v>
      </c>
      <c r="R1799" s="1">
        <v>0.5</v>
      </c>
      <c r="AJ1799" s="1" t="s">
        <v>406</v>
      </c>
      <c r="AK1799" s="19">
        <v>66</v>
      </c>
      <c r="AL1799" s="19">
        <v>91</v>
      </c>
      <c r="AN1799" s="3">
        <v>1974</v>
      </c>
      <c r="AQ1799">
        <v>80601</v>
      </c>
      <c r="AR1799" s="1" t="s">
        <v>4568</v>
      </c>
    </row>
    <row r="1800" spans="1:44" x14ac:dyDescent="0.25">
      <c r="A1800" s="1">
        <v>2881</v>
      </c>
      <c r="B1800" s="1" t="s">
        <v>5232</v>
      </c>
      <c r="C1800" s="1">
        <v>104</v>
      </c>
      <c r="D1800" s="1" t="s">
        <v>5618</v>
      </c>
      <c r="F1800" s="1" t="s">
        <v>445</v>
      </c>
      <c r="G1800" s="1">
        <v>10</v>
      </c>
      <c r="H1800" s="1">
        <v>150</v>
      </c>
      <c r="I1800" s="1">
        <v>17.5</v>
      </c>
      <c r="J1800" s="1">
        <v>16.8</v>
      </c>
      <c r="K1800" s="3">
        <v>232</v>
      </c>
      <c r="L1800" s="2">
        <v>0.12</v>
      </c>
      <c r="N1800" s="1">
        <v>28</v>
      </c>
      <c r="O1800" s="1">
        <v>15.3</v>
      </c>
      <c r="Q1800" s="1">
        <v>6.2</v>
      </c>
      <c r="R1800" s="1">
        <v>0.5</v>
      </c>
      <c r="AJ1800" s="1" t="s">
        <v>406</v>
      </c>
      <c r="AK1800" s="19">
        <v>66</v>
      </c>
      <c r="AL1800" s="19">
        <v>91</v>
      </c>
      <c r="AN1800" s="3">
        <v>1974</v>
      </c>
      <c r="AQ1800">
        <v>80601</v>
      </c>
      <c r="AR1800" s="1" t="s">
        <v>4568</v>
      </c>
    </row>
    <row r="1801" spans="1:44" x14ac:dyDescent="0.25">
      <c r="A1801" s="1">
        <v>2882</v>
      </c>
      <c r="B1801" s="1" t="s">
        <v>5232</v>
      </c>
      <c r="C1801" s="1">
        <v>104</v>
      </c>
      <c r="D1801" s="1" t="s">
        <v>6169</v>
      </c>
      <c r="F1801" s="1" t="s">
        <v>445</v>
      </c>
      <c r="G1801" s="1">
        <v>10</v>
      </c>
      <c r="H1801" s="1">
        <v>150</v>
      </c>
      <c r="I1801" s="1">
        <v>17</v>
      </c>
      <c r="J1801" s="1">
        <v>11.8</v>
      </c>
      <c r="K1801" s="3">
        <v>558</v>
      </c>
      <c r="L1801" s="2">
        <v>0.12</v>
      </c>
      <c r="N1801" s="1">
        <v>29</v>
      </c>
      <c r="O1801" s="1">
        <v>15.9</v>
      </c>
      <c r="Q1801" s="1">
        <v>6.5</v>
      </c>
      <c r="R1801" s="1">
        <v>0.6</v>
      </c>
      <c r="AJ1801" s="1" t="s">
        <v>406</v>
      </c>
      <c r="AK1801" s="19">
        <v>66</v>
      </c>
      <c r="AL1801" s="19">
        <v>91</v>
      </c>
      <c r="AN1801" s="3">
        <v>1974</v>
      </c>
      <c r="AQ1801">
        <v>80601</v>
      </c>
      <c r="AR1801" s="1" t="s">
        <v>4568</v>
      </c>
    </row>
    <row r="1802" spans="1:44" x14ac:dyDescent="0.25">
      <c r="A1802" s="1">
        <v>2883</v>
      </c>
      <c r="B1802" s="1" t="s">
        <v>5232</v>
      </c>
      <c r="C1802" s="1">
        <v>104</v>
      </c>
      <c r="D1802" s="1" t="s">
        <v>6361</v>
      </c>
      <c r="F1802" s="1" t="s">
        <v>445</v>
      </c>
      <c r="G1802" s="1">
        <v>10</v>
      </c>
      <c r="H1802" s="1">
        <v>150</v>
      </c>
      <c r="I1802" s="1">
        <v>17.5</v>
      </c>
      <c r="J1802" s="1">
        <v>11.7</v>
      </c>
      <c r="K1802" s="3">
        <v>792</v>
      </c>
      <c r="L1802" s="2">
        <v>0.18</v>
      </c>
      <c r="N1802" s="1">
        <v>45</v>
      </c>
      <c r="O1802" s="1">
        <v>24.8</v>
      </c>
      <c r="Q1802" s="1">
        <v>7.8</v>
      </c>
      <c r="R1802" s="1">
        <v>0.7</v>
      </c>
      <c r="AJ1802" s="1" t="s">
        <v>406</v>
      </c>
      <c r="AK1802" s="19">
        <v>66</v>
      </c>
      <c r="AL1802" s="19">
        <v>91</v>
      </c>
      <c r="AN1802" s="3">
        <v>1974</v>
      </c>
      <c r="AQ1802">
        <v>80601</v>
      </c>
      <c r="AR1802" s="1" t="s">
        <v>4568</v>
      </c>
    </row>
    <row r="1803" spans="1:44" x14ac:dyDescent="0.25">
      <c r="A1803" s="1">
        <v>2884</v>
      </c>
      <c r="B1803" s="1" t="s">
        <v>5232</v>
      </c>
      <c r="C1803" s="1">
        <v>104</v>
      </c>
      <c r="D1803" s="1" t="s">
        <v>6358</v>
      </c>
      <c r="F1803" s="1" t="s">
        <v>445</v>
      </c>
      <c r="G1803" s="1">
        <v>10</v>
      </c>
      <c r="H1803" s="1">
        <v>150</v>
      </c>
      <c r="I1803" s="1">
        <v>18</v>
      </c>
      <c r="J1803" s="1">
        <v>12.8</v>
      </c>
      <c r="K1803" s="3">
        <v>720</v>
      </c>
      <c r="L1803" s="2">
        <v>0.2</v>
      </c>
      <c r="N1803" s="1">
        <v>52</v>
      </c>
      <c r="O1803" s="1">
        <v>28.9</v>
      </c>
      <c r="Q1803" s="1">
        <v>6.6</v>
      </c>
      <c r="R1803" s="1">
        <v>0.8</v>
      </c>
      <c r="AJ1803" s="1" t="s">
        <v>406</v>
      </c>
      <c r="AK1803" s="19">
        <v>66</v>
      </c>
      <c r="AL1803" s="19">
        <v>91</v>
      </c>
      <c r="AN1803" s="3">
        <v>1974</v>
      </c>
      <c r="AQ1803">
        <v>80601</v>
      </c>
      <c r="AR1803" s="1" t="s">
        <v>4568</v>
      </c>
    </row>
    <row r="1804" spans="1:44" x14ac:dyDescent="0.25">
      <c r="A1804" s="1">
        <v>2885</v>
      </c>
      <c r="B1804" s="1" t="s">
        <v>5232</v>
      </c>
      <c r="C1804" s="1">
        <v>104</v>
      </c>
      <c r="D1804" s="1" t="s">
        <v>5618</v>
      </c>
      <c r="F1804" s="1" t="s">
        <v>445</v>
      </c>
      <c r="G1804" s="1">
        <v>12</v>
      </c>
      <c r="H1804" s="1">
        <v>150</v>
      </c>
      <c r="I1804" s="1">
        <v>7</v>
      </c>
      <c r="J1804" s="1">
        <v>7.9</v>
      </c>
      <c r="K1804" s="3">
        <v>220</v>
      </c>
      <c r="L1804" s="2">
        <v>0.08</v>
      </c>
      <c r="N1804" s="1">
        <v>4</v>
      </c>
      <c r="O1804" s="1">
        <v>2.2000000000000002</v>
      </c>
      <c r="Q1804" s="1">
        <v>1</v>
      </c>
      <c r="R1804" s="1">
        <v>0.16</v>
      </c>
      <c r="AJ1804" s="1" t="s">
        <v>406</v>
      </c>
      <c r="AK1804" s="19">
        <v>66</v>
      </c>
      <c r="AL1804" s="19">
        <v>91</v>
      </c>
      <c r="AN1804" s="3">
        <v>1974</v>
      </c>
      <c r="AQ1804">
        <v>80601</v>
      </c>
      <c r="AR1804" s="1" t="s">
        <v>4568</v>
      </c>
    </row>
    <row r="1805" spans="1:44" x14ac:dyDescent="0.25">
      <c r="A1805" s="1">
        <v>2886</v>
      </c>
      <c r="B1805" s="1" t="s">
        <v>5232</v>
      </c>
      <c r="C1805" s="1">
        <v>104</v>
      </c>
      <c r="D1805" s="1" t="s">
        <v>5655</v>
      </c>
      <c r="G1805" s="1">
        <v>13</v>
      </c>
      <c r="H1805" s="1">
        <v>250</v>
      </c>
      <c r="I1805" s="1">
        <v>5.5</v>
      </c>
      <c r="J1805" s="1">
        <v>6.8</v>
      </c>
      <c r="K1805" s="3">
        <v>1910</v>
      </c>
      <c r="L1805" s="2">
        <v>0.18</v>
      </c>
      <c r="M1805" s="1">
        <v>9.7200000000000006</v>
      </c>
      <c r="N1805" s="1">
        <v>33</v>
      </c>
      <c r="O1805" s="1">
        <v>18.100000000000001</v>
      </c>
      <c r="Q1805" s="1">
        <v>3.2</v>
      </c>
      <c r="R1805" s="1">
        <v>1.03</v>
      </c>
      <c r="S1805" s="1">
        <v>16.7</v>
      </c>
      <c r="T1805" s="1">
        <v>1.5</v>
      </c>
      <c r="V1805" s="1">
        <v>5.9</v>
      </c>
      <c r="AJ1805" s="1" t="s">
        <v>406</v>
      </c>
      <c r="AK1805" s="20">
        <v>64.319999999999993</v>
      </c>
      <c r="AL1805" s="19">
        <v>100.22</v>
      </c>
      <c r="AN1805" s="3">
        <v>1995</v>
      </c>
      <c r="AP1805" s="1">
        <v>1.28</v>
      </c>
      <c r="AQ1805">
        <v>80601</v>
      </c>
      <c r="AR1805" s="1" t="s">
        <v>3050</v>
      </c>
    </row>
    <row r="1806" spans="1:44" x14ac:dyDescent="0.25">
      <c r="A1806" s="1">
        <v>2888</v>
      </c>
      <c r="B1806" s="1" t="s">
        <v>5233</v>
      </c>
      <c r="C1806" s="1">
        <v>104</v>
      </c>
      <c r="D1806" s="1" t="s">
        <v>5618</v>
      </c>
      <c r="G1806" s="1">
        <v>12</v>
      </c>
      <c r="H1806" s="1">
        <v>160</v>
      </c>
      <c r="I1806" s="1">
        <v>6.3</v>
      </c>
      <c r="J1806" s="1">
        <v>6.9</v>
      </c>
      <c r="K1806" s="3">
        <v>1983</v>
      </c>
      <c r="L1806" s="2">
        <v>0.7</v>
      </c>
      <c r="N1806" s="1">
        <v>24</v>
      </c>
      <c r="O1806" s="1">
        <v>11.9</v>
      </c>
      <c r="Q1806" s="1">
        <v>3.2</v>
      </c>
      <c r="R1806" s="1">
        <v>0.9</v>
      </c>
      <c r="S1806" s="1">
        <v>10.6</v>
      </c>
      <c r="AJ1806" s="1" t="s">
        <v>406</v>
      </c>
      <c r="AK1806" s="19">
        <v>60.68</v>
      </c>
      <c r="AL1806" s="19">
        <v>150</v>
      </c>
      <c r="AN1806" s="3">
        <v>1997</v>
      </c>
      <c r="AQ1806">
        <v>81103</v>
      </c>
      <c r="AR1806" s="1" t="s">
        <v>3051</v>
      </c>
    </row>
    <row r="1807" spans="1:44" x14ac:dyDescent="0.25">
      <c r="A1807" s="1">
        <v>2890</v>
      </c>
      <c r="B1807" s="1" t="s">
        <v>5232</v>
      </c>
      <c r="C1807" s="1">
        <v>104</v>
      </c>
      <c r="D1807" s="1" t="s">
        <v>6358</v>
      </c>
      <c r="F1807" s="1" t="s">
        <v>445</v>
      </c>
      <c r="G1807" s="1">
        <v>12</v>
      </c>
      <c r="H1807" s="1">
        <v>83</v>
      </c>
      <c r="I1807" s="1">
        <v>6.1</v>
      </c>
      <c r="J1807" s="1"/>
      <c r="L1807" s="2">
        <v>0.27</v>
      </c>
      <c r="N1807" s="1">
        <v>10.7</v>
      </c>
      <c r="O1807" s="1">
        <v>5.8</v>
      </c>
      <c r="S1807" s="1">
        <v>3.57</v>
      </c>
      <c r="T1807" s="1">
        <v>0.67</v>
      </c>
      <c r="AJ1807" s="1" t="s">
        <v>406</v>
      </c>
      <c r="AK1807" s="20">
        <v>64.3</v>
      </c>
      <c r="AL1807" s="19">
        <v>100.18</v>
      </c>
      <c r="AN1807" s="3">
        <v>1995</v>
      </c>
      <c r="AQ1807">
        <v>80601</v>
      </c>
      <c r="AR1807" s="1" t="s">
        <v>265</v>
      </c>
    </row>
    <row r="1808" spans="1:44" x14ac:dyDescent="0.25">
      <c r="A1808" s="1">
        <v>2891</v>
      </c>
      <c r="B1808" s="1" t="s">
        <v>5232</v>
      </c>
      <c r="C1808" s="1">
        <v>104</v>
      </c>
      <c r="D1808" s="1" t="s">
        <v>5618</v>
      </c>
      <c r="F1808" s="1" t="s">
        <v>445</v>
      </c>
      <c r="G1808" s="1">
        <v>11</v>
      </c>
      <c r="H1808" s="1">
        <v>86</v>
      </c>
      <c r="I1808" s="1">
        <v>8.1999999999999993</v>
      </c>
      <c r="J1808" s="1">
        <v>6.6</v>
      </c>
      <c r="K1808" s="3">
        <v>2911</v>
      </c>
      <c r="L1808" s="2">
        <v>0.8</v>
      </c>
      <c r="N1808" s="1">
        <v>58.4</v>
      </c>
      <c r="O1808" s="1">
        <v>31.5</v>
      </c>
      <c r="S1808" s="1">
        <v>6.06</v>
      </c>
      <c r="T1808" s="1">
        <v>0.55000000000000004</v>
      </c>
      <c r="AJ1808" s="1" t="s">
        <v>406</v>
      </c>
      <c r="AK1808" s="20">
        <v>64.3</v>
      </c>
      <c r="AL1808" s="19">
        <v>100.18</v>
      </c>
      <c r="AN1808" s="3">
        <v>1995</v>
      </c>
      <c r="AQ1808">
        <v>80601</v>
      </c>
      <c r="AR1808" s="1" t="s">
        <v>265</v>
      </c>
    </row>
    <row r="1809" spans="1:44" x14ac:dyDescent="0.25">
      <c r="A1809" s="1">
        <v>2892</v>
      </c>
      <c r="B1809" s="1" t="s">
        <v>5232</v>
      </c>
      <c r="C1809" s="1">
        <v>104</v>
      </c>
      <c r="D1809" s="1" t="s">
        <v>5618</v>
      </c>
      <c r="F1809" s="1" t="s">
        <v>445</v>
      </c>
      <c r="G1809" s="1">
        <v>11</v>
      </c>
      <c r="H1809" s="1">
        <v>86</v>
      </c>
      <c r="I1809" s="1">
        <v>10.7</v>
      </c>
      <c r="J1809" s="1">
        <v>9</v>
      </c>
      <c r="K1809" s="3">
        <v>1461</v>
      </c>
      <c r="L1809" s="2">
        <v>0.5</v>
      </c>
      <c r="N1809" s="1">
        <v>56.9</v>
      </c>
      <c r="O1809" s="1">
        <v>30.7</v>
      </c>
      <c r="S1809" s="1">
        <v>7</v>
      </c>
      <c r="T1809" s="1">
        <v>0.36</v>
      </c>
      <c r="AJ1809" s="1" t="s">
        <v>406</v>
      </c>
      <c r="AK1809" s="20">
        <v>64.3</v>
      </c>
      <c r="AL1809" s="19">
        <v>100.18</v>
      </c>
      <c r="AN1809" s="3">
        <v>1995</v>
      </c>
      <c r="AQ1809">
        <v>80601</v>
      </c>
      <c r="AR1809" s="1" t="s">
        <v>265</v>
      </c>
    </row>
    <row r="1810" spans="1:44" x14ac:dyDescent="0.25">
      <c r="A1810" s="1">
        <v>2893</v>
      </c>
      <c r="B1810" s="1" t="s">
        <v>5232</v>
      </c>
      <c r="C1810" s="1">
        <v>104</v>
      </c>
      <c r="D1810" s="1" t="s">
        <v>5618</v>
      </c>
      <c r="F1810" s="1" t="s">
        <v>445</v>
      </c>
      <c r="G1810" s="1">
        <v>12</v>
      </c>
      <c r="H1810" s="1">
        <v>147</v>
      </c>
      <c r="I1810" s="1">
        <v>8.9</v>
      </c>
      <c r="J1810" s="1">
        <v>9.1</v>
      </c>
      <c r="K1810" s="3">
        <v>600</v>
      </c>
      <c r="L1810" s="2">
        <v>0.8</v>
      </c>
      <c r="N1810" s="1">
        <v>71.099999999999994</v>
      </c>
      <c r="O1810" s="1">
        <v>40.5</v>
      </c>
      <c r="S1810" s="1">
        <v>7.83</v>
      </c>
      <c r="T1810" s="1">
        <v>0.47</v>
      </c>
      <c r="AJ1810" s="1" t="s">
        <v>406</v>
      </c>
      <c r="AK1810" s="20">
        <v>64.3</v>
      </c>
      <c r="AL1810" s="19">
        <v>100.18</v>
      </c>
      <c r="AN1810" s="3">
        <v>1995</v>
      </c>
      <c r="AQ1810">
        <v>80601</v>
      </c>
      <c r="AR1810" s="1" t="s">
        <v>265</v>
      </c>
    </row>
    <row r="1811" spans="1:44" x14ac:dyDescent="0.25">
      <c r="A1811" s="1">
        <v>2895</v>
      </c>
      <c r="B1811" s="1" t="s">
        <v>180</v>
      </c>
      <c r="C1811" s="1">
        <v>103</v>
      </c>
      <c r="D1811" s="1" t="s">
        <v>6559</v>
      </c>
      <c r="E1811" s="1" t="s">
        <v>740</v>
      </c>
      <c r="F1811" s="1" t="s">
        <v>445</v>
      </c>
      <c r="G1811" s="1">
        <v>8</v>
      </c>
      <c r="H1811" s="1">
        <v>40</v>
      </c>
      <c r="I1811" s="1">
        <v>11</v>
      </c>
      <c r="J1811" s="1">
        <v>9.3000000000000007</v>
      </c>
      <c r="K1811" s="3">
        <v>2633</v>
      </c>
      <c r="L1811" s="2">
        <v>1.4</v>
      </c>
      <c r="M1811" s="1">
        <v>40.74</v>
      </c>
      <c r="N1811" s="1">
        <v>205</v>
      </c>
      <c r="O1811" s="1">
        <v>102</v>
      </c>
      <c r="P1811" s="1">
        <v>14.7</v>
      </c>
      <c r="Q1811" s="1">
        <v>23.6</v>
      </c>
      <c r="R1811" s="1">
        <v>7.4</v>
      </c>
      <c r="X1811" s="1">
        <v>1.0720000000000001</v>
      </c>
      <c r="Y1811" s="1">
        <v>4.2000000000000003E-2</v>
      </c>
      <c r="Z1811" s="1">
        <v>1.1140000000000001</v>
      </c>
      <c r="AB1811" s="1">
        <v>0.86</v>
      </c>
      <c r="AJ1811" s="1" t="s">
        <v>406</v>
      </c>
      <c r="AK1811" s="20">
        <v>57.17</v>
      </c>
      <c r="AL1811" s="19">
        <v>97.83</v>
      </c>
      <c r="AN1811" s="3">
        <v>1973</v>
      </c>
      <c r="AQ1811">
        <v>80601</v>
      </c>
      <c r="AR1811" s="1" t="s">
        <v>267</v>
      </c>
    </row>
    <row r="1812" spans="1:44" x14ac:dyDescent="0.25">
      <c r="A1812" s="1">
        <v>2896</v>
      </c>
      <c r="B1812" s="1" t="s">
        <v>5233</v>
      </c>
      <c r="C1812" s="1">
        <v>104</v>
      </c>
      <c r="D1812" s="1" t="s">
        <v>5618</v>
      </c>
      <c r="G1812" s="1">
        <v>12</v>
      </c>
      <c r="H1812" s="1">
        <v>200</v>
      </c>
      <c r="I1812" s="1">
        <v>8.9700000000000006</v>
      </c>
      <c r="J1812" s="1">
        <v>9.3000000000000007</v>
      </c>
      <c r="K1812" s="3">
        <v>2235</v>
      </c>
      <c r="L1812" s="35">
        <v>2</v>
      </c>
      <c r="N1812" s="1">
        <v>176</v>
      </c>
      <c r="O1812" s="1">
        <v>110.4</v>
      </c>
      <c r="Q1812" s="1">
        <v>11.6</v>
      </c>
      <c r="R1812" s="1">
        <v>2.34</v>
      </c>
      <c r="S1812" s="1">
        <v>23.2</v>
      </c>
      <c r="AJ1812" s="1" t="s">
        <v>406</v>
      </c>
      <c r="AK1812" s="19">
        <v>63</v>
      </c>
      <c r="AL1812" s="19">
        <v>129</v>
      </c>
      <c r="AN1812" s="3">
        <v>1996</v>
      </c>
      <c r="AQ1812">
        <v>80601</v>
      </c>
      <c r="AR1812" s="1" t="s">
        <v>465</v>
      </c>
    </row>
    <row r="1813" spans="1:44" x14ac:dyDescent="0.25">
      <c r="A1813" s="1">
        <v>2897</v>
      </c>
      <c r="B1813" s="1" t="s">
        <v>5233</v>
      </c>
      <c r="C1813" s="1">
        <v>104</v>
      </c>
      <c r="D1813" s="1" t="s">
        <v>5618</v>
      </c>
      <c r="F1813" s="1" t="s">
        <v>445</v>
      </c>
      <c r="G1813" s="1">
        <v>12</v>
      </c>
      <c r="H1813" s="1">
        <v>200</v>
      </c>
      <c r="I1813" s="1">
        <v>8.15</v>
      </c>
      <c r="J1813" s="1">
        <v>8.6999999999999993</v>
      </c>
      <c r="K1813" s="3">
        <v>2104</v>
      </c>
      <c r="L1813" s="35">
        <v>2</v>
      </c>
      <c r="N1813" s="1">
        <v>141</v>
      </c>
      <c r="O1813" s="1">
        <v>88</v>
      </c>
      <c r="Q1813" s="1">
        <v>9.41</v>
      </c>
      <c r="R1813" s="1">
        <v>2.4</v>
      </c>
      <c r="AJ1813" s="1" t="s">
        <v>406</v>
      </c>
      <c r="AK1813" s="19">
        <v>63</v>
      </c>
      <c r="AL1813" s="19">
        <v>129</v>
      </c>
      <c r="AN1813" s="3">
        <v>1996</v>
      </c>
      <c r="AQ1813">
        <v>80601</v>
      </c>
      <c r="AR1813" s="1" t="s">
        <v>465</v>
      </c>
    </row>
    <row r="1814" spans="1:44" x14ac:dyDescent="0.25">
      <c r="A1814" s="1">
        <v>2898</v>
      </c>
      <c r="B1814" s="1" t="s">
        <v>5233</v>
      </c>
      <c r="C1814" s="1">
        <v>104</v>
      </c>
      <c r="D1814" s="1" t="s">
        <v>5618</v>
      </c>
      <c r="G1814" s="1">
        <v>8</v>
      </c>
      <c r="H1814" s="1">
        <v>22</v>
      </c>
      <c r="I1814" s="1">
        <v>4.7</v>
      </c>
      <c r="J1814" s="1">
        <v>3</v>
      </c>
      <c r="K1814" s="3">
        <v>10000</v>
      </c>
      <c r="L1814" s="2">
        <v>0.5</v>
      </c>
      <c r="M1814" s="1">
        <v>8.91</v>
      </c>
      <c r="N1814" s="1">
        <v>27.1</v>
      </c>
      <c r="O1814" s="1">
        <v>12.26</v>
      </c>
      <c r="Q1814" s="1">
        <v>2.41</v>
      </c>
      <c r="R1814" s="1">
        <v>1.51</v>
      </c>
      <c r="AJ1814" s="1" t="s">
        <v>406</v>
      </c>
      <c r="AK1814" s="19">
        <v>62</v>
      </c>
      <c r="AL1814" s="19">
        <v>129</v>
      </c>
      <c r="AN1814" s="3">
        <v>1997</v>
      </c>
      <c r="AQ1814">
        <v>80601</v>
      </c>
      <c r="AR1814" s="1" t="s">
        <v>466</v>
      </c>
    </row>
    <row r="1815" spans="1:44" x14ac:dyDescent="0.25">
      <c r="A1815" s="1">
        <v>2899</v>
      </c>
      <c r="B1815" s="1" t="s">
        <v>5233</v>
      </c>
      <c r="C1815" s="1">
        <v>104</v>
      </c>
      <c r="D1815" s="1" t="s">
        <v>5618</v>
      </c>
      <c r="G1815" s="1">
        <v>10</v>
      </c>
      <c r="H1815" s="1">
        <v>169</v>
      </c>
      <c r="I1815" s="1">
        <v>16.899999999999999</v>
      </c>
      <c r="J1815" s="1">
        <v>19.3</v>
      </c>
      <c r="K1815" s="3">
        <v>900</v>
      </c>
      <c r="L1815" s="2">
        <v>0.9</v>
      </c>
      <c r="M1815" s="1">
        <v>26.28</v>
      </c>
      <c r="N1815" s="1">
        <v>153.4</v>
      </c>
      <c r="O1815" s="1">
        <v>114.9</v>
      </c>
      <c r="Q1815" s="1">
        <v>6.43</v>
      </c>
      <c r="R1815" s="1">
        <v>1.68</v>
      </c>
      <c r="S1815" s="1">
        <v>108.6</v>
      </c>
      <c r="Y1815" s="1">
        <v>0.67</v>
      </c>
      <c r="Z1815" s="1">
        <v>0.67</v>
      </c>
      <c r="AA1815" s="1">
        <v>1.17</v>
      </c>
      <c r="AB1815" s="1">
        <v>1.4379999999999999</v>
      </c>
      <c r="AG1815" s="1">
        <v>0.65</v>
      </c>
      <c r="AI1815" s="1">
        <v>36.06</v>
      </c>
      <c r="AJ1815" s="1" t="s">
        <v>406</v>
      </c>
      <c r="AK1815" s="19">
        <v>62.15</v>
      </c>
      <c r="AL1815" s="19">
        <v>129.37</v>
      </c>
      <c r="AN1815" s="3">
        <v>1992</v>
      </c>
      <c r="AP1815" s="1">
        <v>2.3439999999999999</v>
      </c>
      <c r="AQ1815">
        <v>80601</v>
      </c>
      <c r="AR1815" s="1" t="s">
        <v>467</v>
      </c>
    </row>
    <row r="1816" spans="1:44" x14ac:dyDescent="0.25">
      <c r="A1816" s="1">
        <v>2900</v>
      </c>
      <c r="B1816" s="1" t="s">
        <v>5233</v>
      </c>
      <c r="C1816" s="1">
        <v>104</v>
      </c>
      <c r="D1816" s="1" t="s">
        <v>6172</v>
      </c>
      <c r="F1816" s="1" t="s">
        <v>445</v>
      </c>
      <c r="G1816" s="1">
        <v>9</v>
      </c>
      <c r="H1816" s="1">
        <v>180</v>
      </c>
      <c r="I1816" s="1">
        <v>18</v>
      </c>
      <c r="J1816" s="1"/>
      <c r="L1816" s="2">
        <v>0.7</v>
      </c>
      <c r="N1816" s="1">
        <v>200</v>
      </c>
      <c r="O1816" s="1">
        <v>112</v>
      </c>
      <c r="Q1816" s="1">
        <v>10.4</v>
      </c>
      <c r="R1816" s="1">
        <v>1.59</v>
      </c>
      <c r="AJ1816" s="1" t="s">
        <v>406</v>
      </c>
      <c r="AK1816" s="19">
        <v>60.3</v>
      </c>
      <c r="AL1816" s="19">
        <v>121</v>
      </c>
      <c r="AN1816" s="3">
        <v>1977</v>
      </c>
      <c r="AQ1816">
        <v>80601</v>
      </c>
      <c r="AR1816" s="1" t="s">
        <v>4618</v>
      </c>
    </row>
    <row r="1817" spans="1:44" x14ac:dyDescent="0.25">
      <c r="A1817" s="1">
        <v>2901</v>
      </c>
      <c r="B1817" s="1" t="s">
        <v>5233</v>
      </c>
      <c r="C1817" s="1">
        <v>104</v>
      </c>
      <c r="D1817" s="1" t="s">
        <v>5830</v>
      </c>
      <c r="F1817" s="1" t="s">
        <v>445</v>
      </c>
      <c r="G1817" s="1">
        <v>8</v>
      </c>
      <c r="H1817" s="1">
        <v>50</v>
      </c>
      <c r="I1817" s="1">
        <v>12</v>
      </c>
      <c r="J1817" s="1"/>
      <c r="L1817" s="2">
        <v>0.5</v>
      </c>
      <c r="N1817" s="1">
        <v>75</v>
      </c>
      <c r="O1817" s="1">
        <v>42</v>
      </c>
      <c r="Q1817" s="1">
        <v>3.92</v>
      </c>
      <c r="R1817" s="1">
        <v>2.1800000000000002</v>
      </c>
      <c r="AJ1817" s="1" t="s">
        <v>406</v>
      </c>
      <c r="AK1817" s="19">
        <v>60.3</v>
      </c>
      <c r="AL1817" s="19">
        <v>121</v>
      </c>
      <c r="AN1817" s="3">
        <v>1977</v>
      </c>
      <c r="AQ1817">
        <v>80601</v>
      </c>
      <c r="AR1817" s="1" t="s">
        <v>4618</v>
      </c>
    </row>
    <row r="1818" spans="1:44" x14ac:dyDescent="0.25">
      <c r="A1818" s="1">
        <v>2903</v>
      </c>
      <c r="B1818" s="1" t="s">
        <v>5233</v>
      </c>
      <c r="C1818" s="1">
        <v>104</v>
      </c>
      <c r="D1818" s="1" t="s">
        <v>5618</v>
      </c>
      <c r="G1818" s="1">
        <v>12</v>
      </c>
      <c r="H1818" s="1">
        <v>130</v>
      </c>
      <c r="I1818" s="1">
        <v>8.66</v>
      </c>
      <c r="J1818" s="1">
        <v>7.6</v>
      </c>
      <c r="K1818" s="3">
        <v>4800</v>
      </c>
      <c r="L1818" s="2">
        <v>1.9</v>
      </c>
      <c r="N1818" s="1">
        <v>133</v>
      </c>
      <c r="O1818" s="1">
        <v>62.6</v>
      </c>
      <c r="Q1818" s="1">
        <v>6.83</v>
      </c>
      <c r="R1818" s="1">
        <v>2.29</v>
      </c>
      <c r="AJ1818" s="1" t="s">
        <v>406</v>
      </c>
      <c r="AK1818" s="19">
        <v>60.85</v>
      </c>
      <c r="AL1818" s="19">
        <v>128.27000000000001</v>
      </c>
      <c r="AN1818" s="3">
        <v>1993</v>
      </c>
      <c r="AP1818" s="1">
        <v>1.68</v>
      </c>
      <c r="AQ1818">
        <v>80601</v>
      </c>
      <c r="AR1818" s="1" t="s">
        <v>468</v>
      </c>
    </row>
    <row r="1819" spans="1:44" x14ac:dyDescent="0.25">
      <c r="A1819" s="1">
        <v>2904</v>
      </c>
      <c r="B1819" s="1" t="s">
        <v>5233</v>
      </c>
      <c r="C1819" s="1">
        <v>104</v>
      </c>
      <c r="D1819" s="1" t="s">
        <v>6284</v>
      </c>
      <c r="G1819" s="1">
        <v>10</v>
      </c>
      <c r="H1819" s="1">
        <v>125</v>
      </c>
      <c r="I1819" s="1">
        <v>15</v>
      </c>
      <c r="J1819" s="1">
        <v>12.9</v>
      </c>
      <c r="K1819" s="3">
        <v>1760</v>
      </c>
      <c r="L1819" s="2">
        <v>0.9</v>
      </c>
      <c r="N1819" s="1">
        <v>180</v>
      </c>
      <c r="O1819" s="1">
        <v>84.5</v>
      </c>
      <c r="Q1819" s="1">
        <v>6.06</v>
      </c>
      <c r="R1819" s="1">
        <v>2.04</v>
      </c>
      <c r="AJ1819" s="1" t="s">
        <v>406</v>
      </c>
      <c r="AK1819" s="19">
        <v>60.85</v>
      </c>
      <c r="AL1819" s="19">
        <v>128.27000000000001</v>
      </c>
      <c r="AN1819" s="3">
        <v>1993</v>
      </c>
      <c r="AP1819" s="1">
        <v>1.47</v>
      </c>
      <c r="AQ1819">
        <v>80601</v>
      </c>
      <c r="AR1819" s="1" t="s">
        <v>468</v>
      </c>
    </row>
    <row r="1820" spans="1:44" x14ac:dyDescent="0.25">
      <c r="A1820" s="1">
        <v>2905</v>
      </c>
      <c r="B1820" s="1" t="s">
        <v>5233</v>
      </c>
      <c r="C1820" s="1">
        <v>104</v>
      </c>
      <c r="D1820" s="1" t="s">
        <v>6284</v>
      </c>
      <c r="F1820" s="1" t="s">
        <v>445</v>
      </c>
      <c r="G1820" s="1">
        <v>10</v>
      </c>
      <c r="H1820" s="1">
        <v>125</v>
      </c>
      <c r="I1820" s="1">
        <v>13.6</v>
      </c>
      <c r="J1820" s="1">
        <v>10.9</v>
      </c>
      <c r="K1820" s="3">
        <v>2246</v>
      </c>
      <c r="L1820" s="2">
        <v>0.9</v>
      </c>
      <c r="N1820" s="1">
        <v>155</v>
      </c>
      <c r="O1820" s="1">
        <v>72.900000000000006</v>
      </c>
      <c r="Q1820" s="1">
        <v>5.8</v>
      </c>
      <c r="R1820" s="1">
        <v>1.95</v>
      </c>
      <c r="AJ1820" s="1" t="s">
        <v>406</v>
      </c>
      <c r="AK1820" s="19">
        <v>60.85</v>
      </c>
      <c r="AL1820" s="19">
        <v>128.27000000000001</v>
      </c>
      <c r="AN1820" s="3">
        <v>1993</v>
      </c>
      <c r="AP1820" s="1">
        <v>1.41</v>
      </c>
      <c r="AQ1820">
        <v>80601</v>
      </c>
      <c r="AR1820" s="1" t="s">
        <v>468</v>
      </c>
    </row>
    <row r="1821" spans="1:44" x14ac:dyDescent="0.25">
      <c r="A1821" s="1">
        <v>2906</v>
      </c>
      <c r="B1821" s="1" t="s">
        <v>5233</v>
      </c>
      <c r="C1821" s="1">
        <v>104</v>
      </c>
      <c r="D1821" s="1" t="s">
        <v>6358</v>
      </c>
      <c r="F1821" s="1" t="s">
        <v>445</v>
      </c>
      <c r="G1821" s="1">
        <v>10</v>
      </c>
      <c r="H1821" s="1">
        <v>137</v>
      </c>
      <c r="I1821" s="1">
        <v>13.6</v>
      </c>
      <c r="J1821" s="1">
        <v>15.9</v>
      </c>
      <c r="K1821" s="3">
        <v>1425</v>
      </c>
      <c r="L1821" s="2">
        <v>1.4</v>
      </c>
      <c r="N1821" s="1">
        <v>237</v>
      </c>
      <c r="O1821" s="1">
        <v>111.1</v>
      </c>
      <c r="Q1821" s="1">
        <v>6.83</v>
      </c>
      <c r="R1821" s="1">
        <v>2.2599999999999998</v>
      </c>
      <c r="AJ1821" s="1" t="s">
        <v>406</v>
      </c>
      <c r="AK1821" s="19">
        <v>60.85</v>
      </c>
      <c r="AL1821" s="19">
        <v>128.27000000000001</v>
      </c>
      <c r="AN1821" s="3">
        <v>1993</v>
      </c>
      <c r="AP1821" s="1">
        <v>1.63</v>
      </c>
      <c r="AQ1821">
        <v>80601</v>
      </c>
      <c r="AR1821" s="1" t="s">
        <v>468</v>
      </c>
    </row>
    <row r="1822" spans="1:44" x14ac:dyDescent="0.25">
      <c r="A1822" s="1">
        <v>2907</v>
      </c>
      <c r="B1822" s="1" t="s">
        <v>5233</v>
      </c>
      <c r="C1822" s="1">
        <v>104</v>
      </c>
      <c r="D1822" s="1" t="s">
        <v>6169</v>
      </c>
      <c r="G1822" s="1">
        <v>11</v>
      </c>
      <c r="H1822" s="1">
        <v>131</v>
      </c>
      <c r="I1822" s="1">
        <v>12.6</v>
      </c>
      <c r="J1822" s="1">
        <v>13.9</v>
      </c>
      <c r="K1822" s="3">
        <v>1175</v>
      </c>
      <c r="L1822" s="2">
        <v>1</v>
      </c>
      <c r="N1822" s="1">
        <v>141</v>
      </c>
      <c r="O1822" s="1">
        <v>66</v>
      </c>
      <c r="Q1822" s="1">
        <v>4.72</v>
      </c>
      <c r="R1822" s="1">
        <v>1.58</v>
      </c>
      <c r="AJ1822" s="1" t="s">
        <v>406</v>
      </c>
      <c r="AK1822" s="19">
        <v>60.85</v>
      </c>
      <c r="AL1822" s="19">
        <v>128.27000000000001</v>
      </c>
      <c r="AN1822" s="3">
        <v>1993</v>
      </c>
      <c r="AP1822" s="1">
        <v>1.1399999999999999</v>
      </c>
      <c r="AQ1822">
        <v>80601</v>
      </c>
      <c r="AR1822" s="1" t="s">
        <v>468</v>
      </c>
    </row>
    <row r="1823" spans="1:44" x14ac:dyDescent="0.25">
      <c r="A1823" s="1">
        <v>2908</v>
      </c>
      <c r="B1823" s="1" t="s">
        <v>5233</v>
      </c>
      <c r="C1823" s="1">
        <v>104</v>
      </c>
      <c r="D1823" s="1" t="s">
        <v>6169</v>
      </c>
      <c r="G1823" s="1">
        <v>11</v>
      </c>
      <c r="H1823" s="1">
        <v>380</v>
      </c>
      <c r="I1823" s="1">
        <v>15.3</v>
      </c>
      <c r="J1823" s="1">
        <v>20.399999999999999</v>
      </c>
      <c r="K1823" s="3">
        <v>607</v>
      </c>
      <c r="L1823" s="2">
        <v>0.93</v>
      </c>
      <c r="N1823" s="1">
        <v>177</v>
      </c>
      <c r="O1823" s="1">
        <v>83.3</v>
      </c>
      <c r="Q1823" s="1">
        <v>4.38</v>
      </c>
      <c r="R1823" s="1">
        <v>1.43</v>
      </c>
      <c r="AJ1823" s="1" t="s">
        <v>406</v>
      </c>
      <c r="AK1823" s="19">
        <v>60.85</v>
      </c>
      <c r="AL1823" s="19">
        <v>128.27000000000001</v>
      </c>
      <c r="AN1823" s="3">
        <v>1993</v>
      </c>
      <c r="AP1823" s="1">
        <v>1.03</v>
      </c>
      <c r="AQ1823">
        <v>80601</v>
      </c>
      <c r="AR1823" s="1" t="s">
        <v>468</v>
      </c>
    </row>
    <row r="1824" spans="1:44" x14ac:dyDescent="0.25">
      <c r="A1824" s="1">
        <v>2909</v>
      </c>
      <c r="B1824" s="1" t="s">
        <v>5233</v>
      </c>
      <c r="C1824" s="1">
        <v>104</v>
      </c>
      <c r="D1824" s="1" t="s">
        <v>5618</v>
      </c>
      <c r="G1824" s="1">
        <v>10</v>
      </c>
      <c r="H1824" s="1">
        <v>15</v>
      </c>
      <c r="I1824" s="1">
        <v>1.31</v>
      </c>
      <c r="J1824" s="1">
        <v>0.5</v>
      </c>
      <c r="K1824" s="3">
        <v>6875</v>
      </c>
      <c r="N1824" s="1">
        <v>0.6</v>
      </c>
      <c r="O1824" s="1">
        <v>0.32</v>
      </c>
      <c r="Q1824" s="1">
        <v>0.22</v>
      </c>
      <c r="R1824" s="1">
        <v>0.25</v>
      </c>
      <c r="AJ1824" s="1" t="s">
        <v>406</v>
      </c>
      <c r="AK1824" s="19">
        <v>60</v>
      </c>
      <c r="AL1824" s="19">
        <v>148</v>
      </c>
      <c r="AN1824" s="3">
        <v>1969</v>
      </c>
      <c r="AQ1824">
        <v>80605</v>
      </c>
      <c r="AR1824" s="1" t="s">
        <v>269</v>
      </c>
    </row>
    <row r="1825" spans="1:44" x14ac:dyDescent="0.25">
      <c r="A1825" s="1">
        <v>2910</v>
      </c>
      <c r="B1825" s="1" t="s">
        <v>5233</v>
      </c>
      <c r="C1825" s="1">
        <v>104</v>
      </c>
      <c r="D1825" s="1" t="s">
        <v>5618</v>
      </c>
      <c r="G1825" s="1">
        <v>9</v>
      </c>
      <c r="H1825" s="1">
        <v>30</v>
      </c>
      <c r="I1825" s="1">
        <v>7.1</v>
      </c>
      <c r="J1825" s="1">
        <v>7.6</v>
      </c>
      <c r="K1825" s="3">
        <v>3740</v>
      </c>
      <c r="L1825" s="2">
        <v>0.4</v>
      </c>
      <c r="N1825" s="1">
        <v>34</v>
      </c>
      <c r="O1825" s="1">
        <v>18</v>
      </c>
      <c r="Q1825" s="1">
        <v>9.1999999999999993</v>
      </c>
      <c r="R1825" s="1">
        <v>3.79</v>
      </c>
      <c r="AJ1825" s="1" t="s">
        <v>406</v>
      </c>
      <c r="AK1825" s="19">
        <v>60</v>
      </c>
      <c r="AL1825" s="19">
        <v>148</v>
      </c>
      <c r="AN1825" s="3">
        <v>1969</v>
      </c>
      <c r="AQ1825">
        <v>80605</v>
      </c>
      <c r="AR1825" s="1" t="s">
        <v>269</v>
      </c>
    </row>
    <row r="1826" spans="1:44" x14ac:dyDescent="0.25">
      <c r="A1826" s="1">
        <v>2911</v>
      </c>
      <c r="B1826" s="1" t="s">
        <v>5233</v>
      </c>
      <c r="C1826" s="1">
        <v>104</v>
      </c>
      <c r="D1826" s="1" t="s">
        <v>5618</v>
      </c>
      <c r="G1826" s="1">
        <v>9</v>
      </c>
      <c r="H1826" s="1">
        <v>30</v>
      </c>
      <c r="I1826" s="1">
        <v>6.17</v>
      </c>
      <c r="J1826" s="1">
        <v>6.7</v>
      </c>
      <c r="K1826" s="3">
        <v>2625</v>
      </c>
      <c r="L1826" s="2">
        <v>0.3</v>
      </c>
      <c r="N1826" s="1">
        <v>15.6</v>
      </c>
      <c r="O1826" s="1">
        <v>8.2899999999999991</v>
      </c>
      <c r="Q1826" s="1">
        <v>5.63</v>
      </c>
      <c r="R1826" s="1">
        <v>2.65</v>
      </c>
      <c r="AJ1826" s="1" t="s">
        <v>406</v>
      </c>
      <c r="AK1826" s="19">
        <v>60</v>
      </c>
      <c r="AL1826" s="19">
        <v>148</v>
      </c>
      <c r="AN1826" s="3">
        <v>1969</v>
      </c>
      <c r="AQ1826">
        <v>80605</v>
      </c>
      <c r="AR1826" s="1" t="s">
        <v>269</v>
      </c>
    </row>
    <row r="1827" spans="1:44" x14ac:dyDescent="0.25">
      <c r="A1827" s="1">
        <v>2913</v>
      </c>
      <c r="B1827" s="1" t="s">
        <v>5233</v>
      </c>
      <c r="C1827" s="1">
        <v>104</v>
      </c>
      <c r="D1827" s="1" t="s">
        <v>5618</v>
      </c>
      <c r="G1827" s="1">
        <v>9</v>
      </c>
      <c r="H1827" s="1">
        <v>30</v>
      </c>
      <c r="I1827" s="1">
        <v>6.73</v>
      </c>
      <c r="J1827" s="1">
        <v>3.8</v>
      </c>
      <c r="K1827" s="3">
        <v>12200</v>
      </c>
      <c r="L1827" s="2">
        <v>0.35</v>
      </c>
      <c r="N1827" s="1">
        <v>23.6</v>
      </c>
      <c r="O1827" s="1">
        <v>12.5</v>
      </c>
      <c r="Q1827" s="1">
        <v>3.59</v>
      </c>
      <c r="R1827" s="1">
        <v>2.62</v>
      </c>
      <c r="AJ1827" s="1" t="s">
        <v>406</v>
      </c>
      <c r="AK1827" s="19">
        <v>62</v>
      </c>
      <c r="AL1827" s="19">
        <v>147</v>
      </c>
      <c r="AN1827" s="3">
        <v>1969</v>
      </c>
      <c r="AQ1827">
        <v>81103</v>
      </c>
      <c r="AR1827" s="1" t="s">
        <v>269</v>
      </c>
    </row>
    <row r="1828" spans="1:44" x14ac:dyDescent="0.25">
      <c r="A1828" s="1">
        <v>2914</v>
      </c>
      <c r="B1828" s="1" t="s">
        <v>5233</v>
      </c>
      <c r="C1828" s="1">
        <v>104</v>
      </c>
      <c r="D1828" s="1" t="s">
        <v>5618</v>
      </c>
      <c r="G1828" s="1">
        <v>10</v>
      </c>
      <c r="H1828" s="1">
        <v>30</v>
      </c>
      <c r="I1828" s="1">
        <v>5.29</v>
      </c>
      <c r="J1828" s="1">
        <v>4.7</v>
      </c>
      <c r="K1828" s="3">
        <v>4600</v>
      </c>
      <c r="L1828" s="2">
        <v>0.2</v>
      </c>
      <c r="N1828" s="1">
        <v>7.43</v>
      </c>
      <c r="O1828" s="1">
        <v>3.94</v>
      </c>
      <c r="Q1828" s="1">
        <v>0.39</v>
      </c>
      <c r="R1828" s="1">
        <v>0.4</v>
      </c>
      <c r="AJ1828" s="1" t="s">
        <v>406</v>
      </c>
      <c r="AK1828" s="19">
        <v>62</v>
      </c>
      <c r="AL1828" s="19">
        <v>147</v>
      </c>
      <c r="AN1828" s="3">
        <v>1969</v>
      </c>
      <c r="AQ1828">
        <v>81103</v>
      </c>
      <c r="AR1828" s="1" t="s">
        <v>269</v>
      </c>
    </row>
    <row r="1829" spans="1:44" x14ac:dyDescent="0.25">
      <c r="A1829" s="1">
        <v>2915</v>
      </c>
      <c r="B1829" s="1" t="s">
        <v>5233</v>
      </c>
      <c r="C1829" s="1">
        <v>104</v>
      </c>
      <c r="D1829" s="1" t="s">
        <v>5618</v>
      </c>
      <c r="G1829" s="1">
        <v>10</v>
      </c>
      <c r="H1829" s="1">
        <v>30</v>
      </c>
      <c r="I1829" s="1">
        <v>4.22</v>
      </c>
      <c r="J1829" s="1">
        <v>3.2</v>
      </c>
      <c r="K1829" s="3">
        <v>7550</v>
      </c>
      <c r="N1829" s="1">
        <v>5.47</v>
      </c>
      <c r="O1829" s="1">
        <v>2.9</v>
      </c>
      <c r="Q1829" s="1">
        <v>1.8</v>
      </c>
      <c r="R1829" s="1">
        <v>1.1299999999999999</v>
      </c>
      <c r="AJ1829" s="1" t="s">
        <v>406</v>
      </c>
      <c r="AK1829" s="19">
        <v>62</v>
      </c>
      <c r="AL1829" s="19">
        <v>147</v>
      </c>
      <c r="AN1829" s="3">
        <v>1969</v>
      </c>
      <c r="AQ1829">
        <v>81103</v>
      </c>
      <c r="AR1829" s="1" t="s">
        <v>269</v>
      </c>
    </row>
    <row r="1830" spans="1:44" x14ac:dyDescent="0.25">
      <c r="A1830" s="1">
        <v>2917</v>
      </c>
      <c r="B1830" s="1" t="s">
        <v>5234</v>
      </c>
      <c r="C1830" s="1">
        <v>104</v>
      </c>
      <c r="D1830" s="1" t="s">
        <v>6103</v>
      </c>
      <c r="F1830" s="1" t="s">
        <v>445</v>
      </c>
      <c r="G1830" s="1">
        <v>6</v>
      </c>
      <c r="H1830" s="1">
        <v>85</v>
      </c>
      <c r="I1830" s="1">
        <v>26</v>
      </c>
      <c r="J1830" s="1">
        <v>27</v>
      </c>
      <c r="K1830" s="3">
        <v>559</v>
      </c>
      <c r="L1830" s="2">
        <v>0.7</v>
      </c>
      <c r="N1830" s="1">
        <v>367</v>
      </c>
      <c r="O1830" s="1">
        <v>196</v>
      </c>
      <c r="Q1830" s="1">
        <v>27.2</v>
      </c>
      <c r="R1830" s="1">
        <v>2.8</v>
      </c>
      <c r="AJ1830" s="1" t="s">
        <v>406</v>
      </c>
      <c r="AK1830" s="19">
        <v>50</v>
      </c>
      <c r="AL1830" s="19">
        <v>140</v>
      </c>
      <c r="AN1830" s="3">
        <v>1980</v>
      </c>
      <c r="AQ1830">
        <v>80606</v>
      </c>
      <c r="AR1830" s="1" t="s">
        <v>510</v>
      </c>
    </row>
    <row r="1831" spans="1:44" x14ac:dyDescent="0.25">
      <c r="A1831" s="1">
        <v>2918</v>
      </c>
      <c r="B1831" s="1" t="s">
        <v>5234</v>
      </c>
      <c r="C1831" s="1">
        <v>104</v>
      </c>
      <c r="D1831" s="1" t="s">
        <v>6361</v>
      </c>
      <c r="F1831" s="1" t="s">
        <v>445</v>
      </c>
      <c r="G1831" s="1">
        <v>5</v>
      </c>
      <c r="H1831" s="1">
        <v>90</v>
      </c>
      <c r="I1831" s="1">
        <v>30</v>
      </c>
      <c r="J1831" s="1">
        <v>29.4</v>
      </c>
      <c r="K1831" s="3">
        <v>548</v>
      </c>
      <c r="L1831" s="2">
        <v>0.8</v>
      </c>
      <c r="N1831" s="1">
        <v>473</v>
      </c>
      <c r="O1831" s="1">
        <v>243</v>
      </c>
      <c r="Q1831" s="1">
        <v>28.1</v>
      </c>
      <c r="R1831" s="1">
        <v>2.9</v>
      </c>
      <c r="AJ1831" s="1" t="s">
        <v>406</v>
      </c>
      <c r="AK1831" s="19">
        <v>50</v>
      </c>
      <c r="AL1831" s="19">
        <v>140</v>
      </c>
      <c r="AN1831" s="3">
        <v>1980</v>
      </c>
      <c r="AQ1831">
        <v>80606</v>
      </c>
      <c r="AR1831" s="1" t="s">
        <v>510</v>
      </c>
    </row>
    <row r="1832" spans="1:44" x14ac:dyDescent="0.25">
      <c r="A1832" s="1">
        <v>2919</v>
      </c>
      <c r="B1832" s="1" t="s">
        <v>5234</v>
      </c>
      <c r="C1832" s="1">
        <v>104</v>
      </c>
      <c r="D1832" s="1" t="s">
        <v>5832</v>
      </c>
      <c r="G1832" s="1">
        <v>6</v>
      </c>
      <c r="H1832" s="1">
        <v>35</v>
      </c>
      <c r="I1832" s="1">
        <v>14</v>
      </c>
      <c r="J1832" s="1">
        <v>12</v>
      </c>
      <c r="K1832" s="3">
        <v>1598</v>
      </c>
      <c r="L1832" s="2">
        <v>0.6</v>
      </c>
      <c r="N1832" s="1">
        <v>127</v>
      </c>
      <c r="O1832" s="1">
        <v>72</v>
      </c>
      <c r="Q1832" s="1">
        <v>16.7</v>
      </c>
      <c r="R1832" s="1">
        <v>3.3</v>
      </c>
      <c r="AJ1832" s="1" t="s">
        <v>406</v>
      </c>
      <c r="AK1832" s="19">
        <v>50</v>
      </c>
      <c r="AL1832" s="19">
        <v>140</v>
      </c>
      <c r="AN1832" s="3">
        <v>1980</v>
      </c>
      <c r="AQ1832">
        <v>80606</v>
      </c>
      <c r="AR1832" s="1" t="s">
        <v>510</v>
      </c>
    </row>
    <row r="1833" spans="1:44" x14ac:dyDescent="0.25">
      <c r="A1833" s="1">
        <v>2920</v>
      </c>
      <c r="B1833" s="1" t="s">
        <v>5234</v>
      </c>
      <c r="C1833" s="1">
        <v>104</v>
      </c>
      <c r="D1833" s="1" t="s">
        <v>6106</v>
      </c>
      <c r="G1833" s="1">
        <v>5</v>
      </c>
      <c r="H1833" s="1">
        <v>35</v>
      </c>
      <c r="I1833" s="1">
        <v>16</v>
      </c>
      <c r="J1833" s="1">
        <v>12.5</v>
      </c>
      <c r="K1833" s="3">
        <v>1916</v>
      </c>
      <c r="L1833" s="2">
        <v>0.6</v>
      </c>
      <c r="N1833" s="1">
        <v>171</v>
      </c>
      <c r="O1833" s="1">
        <v>79</v>
      </c>
      <c r="Q1833" s="1">
        <v>16.7</v>
      </c>
      <c r="R1833" s="1">
        <v>3.3</v>
      </c>
      <c r="AJ1833" s="1" t="s">
        <v>406</v>
      </c>
      <c r="AK1833" s="19">
        <v>50</v>
      </c>
      <c r="AL1833" s="19">
        <v>140</v>
      </c>
      <c r="AN1833" s="3">
        <v>1980</v>
      </c>
      <c r="AQ1833">
        <v>80606</v>
      </c>
      <c r="AR1833" s="1" t="s">
        <v>510</v>
      </c>
    </row>
    <row r="1834" spans="1:44" x14ac:dyDescent="0.25">
      <c r="A1834" s="1">
        <v>2921</v>
      </c>
      <c r="B1834" s="1" t="s">
        <v>5234</v>
      </c>
      <c r="C1834" s="1">
        <v>104</v>
      </c>
      <c r="D1834" s="1" t="s">
        <v>6358</v>
      </c>
      <c r="G1834" s="1">
        <v>6</v>
      </c>
      <c r="H1834" s="1">
        <v>30</v>
      </c>
      <c r="I1834" s="1">
        <v>13</v>
      </c>
      <c r="J1834" s="1">
        <v>12</v>
      </c>
      <c r="K1834" s="3">
        <v>2854</v>
      </c>
      <c r="L1834" s="2">
        <v>1</v>
      </c>
      <c r="N1834" s="1">
        <v>202</v>
      </c>
      <c r="O1834" s="1">
        <v>103</v>
      </c>
      <c r="Q1834" s="1">
        <v>14.2</v>
      </c>
      <c r="R1834" s="1">
        <v>2.8</v>
      </c>
      <c r="AJ1834" s="1" t="s">
        <v>406</v>
      </c>
      <c r="AK1834" s="19">
        <v>50</v>
      </c>
      <c r="AL1834" s="19">
        <v>140</v>
      </c>
      <c r="AN1834" s="3">
        <v>1980</v>
      </c>
      <c r="AQ1834">
        <v>80606</v>
      </c>
      <c r="AR1834" s="1" t="s">
        <v>510</v>
      </c>
    </row>
    <row r="1835" spans="1:44" x14ac:dyDescent="0.25">
      <c r="A1835" s="1">
        <v>2922</v>
      </c>
      <c r="B1835" s="1" t="s">
        <v>162</v>
      </c>
      <c r="C1835" s="1">
        <v>104</v>
      </c>
      <c r="D1835" s="1" t="s">
        <v>5618</v>
      </c>
      <c r="F1835" s="1" t="s">
        <v>445</v>
      </c>
      <c r="G1835" s="1">
        <v>8</v>
      </c>
      <c r="H1835" s="1">
        <v>186</v>
      </c>
      <c r="I1835" s="1">
        <v>24.3</v>
      </c>
      <c r="J1835" s="1">
        <v>24.6</v>
      </c>
      <c r="K1835" s="3">
        <v>792</v>
      </c>
      <c r="L1835" s="35">
        <v>1.0708732117365385</v>
      </c>
      <c r="N1835" s="1">
        <v>450</v>
      </c>
      <c r="O1835" s="33">
        <v>177.34</v>
      </c>
      <c r="P1835" s="33">
        <v>33.39</v>
      </c>
      <c r="Q1835" s="33">
        <v>10.870000000000001</v>
      </c>
      <c r="R1835" s="1">
        <v>1.96</v>
      </c>
      <c r="S1835" s="1">
        <v>84.1</v>
      </c>
      <c r="Y1835" s="33">
        <v>35.94</v>
      </c>
      <c r="Z1835" s="33">
        <v>10.86</v>
      </c>
      <c r="AA1835" s="33">
        <v>35.94</v>
      </c>
      <c r="AB1835" s="33">
        <v>0.02</v>
      </c>
      <c r="AC1835" s="33">
        <v>0.12</v>
      </c>
      <c r="AD1835" s="33"/>
      <c r="AE1835" s="33"/>
      <c r="AF1835" s="33"/>
      <c r="AG1835" s="33"/>
      <c r="AH1835" s="33"/>
      <c r="AI1835" s="33"/>
      <c r="AJ1835" s="1" t="s">
        <v>413</v>
      </c>
      <c r="AK1835" s="19">
        <v>47</v>
      </c>
      <c r="AL1835" s="19">
        <v>123</v>
      </c>
      <c r="AN1835" s="3">
        <v>1983</v>
      </c>
      <c r="AO1835" s="33">
        <v>1</v>
      </c>
      <c r="AQ1835">
        <v>80813</v>
      </c>
      <c r="AR1835" s="1" t="s">
        <v>3582</v>
      </c>
    </row>
    <row r="1836" spans="1:44" x14ac:dyDescent="0.25">
      <c r="A1836" s="1">
        <v>2923</v>
      </c>
      <c r="B1836" s="1" t="s">
        <v>162</v>
      </c>
      <c r="C1836" s="1">
        <v>104</v>
      </c>
      <c r="D1836" s="1" t="s">
        <v>5618</v>
      </c>
      <c r="F1836" s="33" t="s">
        <v>864</v>
      </c>
      <c r="G1836" s="1">
        <v>10</v>
      </c>
      <c r="H1836" s="1">
        <v>175</v>
      </c>
      <c r="I1836" s="1">
        <v>17.399999999999999</v>
      </c>
      <c r="J1836" s="1">
        <v>17.3</v>
      </c>
      <c r="K1836" s="3">
        <v>811</v>
      </c>
      <c r="L1836" s="35">
        <v>0.6797780667412836</v>
      </c>
      <c r="N1836" s="33">
        <v>163.66</v>
      </c>
      <c r="O1836" s="33">
        <v>76.28</v>
      </c>
      <c r="P1836" s="33">
        <v>19.02</v>
      </c>
      <c r="Q1836" s="1">
        <v>6.96</v>
      </c>
      <c r="R1836" s="1">
        <v>1.46</v>
      </c>
      <c r="S1836" s="1">
        <v>81.400000000000006</v>
      </c>
      <c r="Y1836" s="33">
        <v>78.7</v>
      </c>
      <c r="Z1836" s="33">
        <v>29.94</v>
      </c>
      <c r="AA1836" s="33">
        <v>78.7</v>
      </c>
      <c r="AB1836" s="33">
        <v>0.04</v>
      </c>
      <c r="AC1836" s="33">
        <v>0.2</v>
      </c>
      <c r="AG1836" s="33"/>
      <c r="AH1836" s="33"/>
      <c r="AI1836" s="33"/>
      <c r="AJ1836" s="1" t="s">
        <v>413</v>
      </c>
      <c r="AK1836" s="19">
        <v>47</v>
      </c>
      <c r="AL1836" s="19">
        <v>123</v>
      </c>
      <c r="AM1836" s="33">
        <v>963</v>
      </c>
      <c r="AN1836" s="3">
        <v>1983</v>
      </c>
      <c r="AO1836" s="33">
        <v>1</v>
      </c>
      <c r="AQ1836">
        <v>80813</v>
      </c>
      <c r="AR1836" s="1" t="s">
        <v>3582</v>
      </c>
    </row>
    <row r="1837" spans="1:44" x14ac:dyDescent="0.25">
      <c r="A1837" s="1">
        <v>2924</v>
      </c>
      <c r="B1837" s="1" t="s">
        <v>162</v>
      </c>
      <c r="C1837" s="1">
        <v>104</v>
      </c>
      <c r="D1837" s="1" t="s">
        <v>5618</v>
      </c>
      <c r="F1837" s="1" t="s">
        <v>445</v>
      </c>
      <c r="G1837" s="1">
        <v>12</v>
      </c>
      <c r="H1837" s="1">
        <v>107</v>
      </c>
      <c r="I1837" s="1">
        <v>8.1</v>
      </c>
      <c r="J1837" s="1">
        <v>8</v>
      </c>
      <c r="K1837" s="3">
        <v>2934</v>
      </c>
      <c r="L1837" s="2">
        <v>1.2</v>
      </c>
      <c r="N1837" s="1">
        <v>75.099999999999994</v>
      </c>
      <c r="O1837" s="33">
        <v>39.35</v>
      </c>
      <c r="P1837" s="33">
        <v>6.59</v>
      </c>
      <c r="Q1837" s="1">
        <v>3.02</v>
      </c>
      <c r="R1837" s="1">
        <v>0.53</v>
      </c>
      <c r="S1837" s="1">
        <v>23.1</v>
      </c>
      <c r="Y1837" s="33">
        <v>49.1</v>
      </c>
      <c r="Z1837" s="33">
        <v>17.420000000000002</v>
      </c>
      <c r="AA1837" s="33">
        <v>49.1</v>
      </c>
      <c r="AB1837" s="33">
        <v>3.08</v>
      </c>
      <c r="AC1837" s="33">
        <v>5.61</v>
      </c>
      <c r="AJ1837" s="1" t="s">
        <v>413</v>
      </c>
      <c r="AK1837" s="19">
        <v>47</v>
      </c>
      <c r="AL1837" s="19">
        <v>123</v>
      </c>
      <c r="AN1837" s="3">
        <v>1983</v>
      </c>
      <c r="AO1837" s="33">
        <v>1</v>
      </c>
      <c r="AQ1837">
        <v>80813</v>
      </c>
      <c r="AR1837" s="1" t="s">
        <v>3582</v>
      </c>
    </row>
    <row r="1838" spans="1:44" x14ac:dyDescent="0.25">
      <c r="A1838" s="1">
        <v>2925</v>
      </c>
      <c r="B1838" s="1" t="s">
        <v>172</v>
      </c>
      <c r="C1838" s="1">
        <v>104</v>
      </c>
      <c r="D1838" s="1" t="s">
        <v>5618</v>
      </c>
      <c r="F1838" s="1" t="s">
        <v>445</v>
      </c>
      <c r="G1838" s="1">
        <v>9</v>
      </c>
      <c r="H1838" s="1">
        <v>90</v>
      </c>
      <c r="I1838" s="1">
        <v>16.3</v>
      </c>
      <c r="J1838" s="1">
        <v>16</v>
      </c>
      <c r="K1838" s="3">
        <v>1094</v>
      </c>
      <c r="L1838" s="2">
        <v>0.7</v>
      </c>
      <c r="N1838" s="1">
        <v>174</v>
      </c>
      <c r="R1838" s="1">
        <v>3.5</v>
      </c>
      <c r="AJ1838" s="1" t="s">
        <v>406</v>
      </c>
      <c r="AK1838" s="19">
        <v>53.3</v>
      </c>
      <c r="AL1838" s="19">
        <v>107</v>
      </c>
      <c r="AN1838" s="3">
        <v>1967</v>
      </c>
      <c r="AQ1838">
        <v>80601</v>
      </c>
      <c r="AR1838" s="1" t="s">
        <v>4625</v>
      </c>
    </row>
    <row r="1839" spans="1:44" x14ac:dyDescent="0.25">
      <c r="A1839" s="1">
        <v>2926</v>
      </c>
      <c r="B1839" s="1" t="s">
        <v>172</v>
      </c>
      <c r="C1839" s="1">
        <v>104</v>
      </c>
      <c r="D1839" s="1" t="s">
        <v>5618</v>
      </c>
      <c r="F1839" s="1" t="s">
        <v>445</v>
      </c>
      <c r="G1839" s="1">
        <v>9</v>
      </c>
      <c r="H1839" s="1">
        <v>90</v>
      </c>
      <c r="I1839" s="1">
        <v>16.3</v>
      </c>
      <c r="J1839" s="1">
        <v>16</v>
      </c>
      <c r="K1839" s="3">
        <v>1031</v>
      </c>
      <c r="L1839" s="2">
        <v>0.7</v>
      </c>
      <c r="N1839" s="1">
        <v>164</v>
      </c>
      <c r="R1839" s="1">
        <v>3.3</v>
      </c>
      <c r="AJ1839" s="1" t="s">
        <v>406</v>
      </c>
      <c r="AK1839" s="19">
        <v>53.3</v>
      </c>
      <c r="AL1839" s="19">
        <v>107</v>
      </c>
      <c r="AN1839" s="3">
        <v>1967</v>
      </c>
      <c r="AQ1839">
        <v>80601</v>
      </c>
      <c r="AR1839" s="1" t="s">
        <v>4625</v>
      </c>
    </row>
    <row r="1840" spans="1:44" x14ac:dyDescent="0.25">
      <c r="A1840" s="1">
        <v>2927</v>
      </c>
      <c r="B1840" s="1" t="s">
        <v>172</v>
      </c>
      <c r="C1840" s="1">
        <v>104</v>
      </c>
      <c r="D1840" s="1" t="s">
        <v>6169</v>
      </c>
      <c r="F1840" s="1" t="s">
        <v>445</v>
      </c>
      <c r="G1840" s="1">
        <v>9</v>
      </c>
      <c r="H1840" s="1">
        <v>90</v>
      </c>
      <c r="I1840" s="1">
        <v>16.3</v>
      </c>
      <c r="J1840" s="1">
        <v>16</v>
      </c>
      <c r="K1840" s="3">
        <v>1544</v>
      </c>
      <c r="L1840" s="2">
        <v>0.6</v>
      </c>
      <c r="N1840" s="1">
        <v>156</v>
      </c>
      <c r="R1840" s="1">
        <v>4.3</v>
      </c>
      <c r="AJ1840" s="1" t="s">
        <v>406</v>
      </c>
      <c r="AK1840" s="19">
        <v>53.3</v>
      </c>
      <c r="AL1840" s="19">
        <v>107</v>
      </c>
      <c r="AN1840" s="3">
        <v>1967</v>
      </c>
      <c r="AQ1840">
        <v>80601</v>
      </c>
      <c r="AR1840" s="1" t="s">
        <v>4625</v>
      </c>
    </row>
    <row r="1841" spans="1:44" x14ac:dyDescent="0.25">
      <c r="A1841" s="1">
        <v>2928</v>
      </c>
      <c r="B1841" s="1" t="s">
        <v>172</v>
      </c>
      <c r="C1841" s="1">
        <v>104</v>
      </c>
      <c r="D1841" s="1" t="s">
        <v>5618</v>
      </c>
      <c r="F1841" s="1" t="s">
        <v>445</v>
      </c>
      <c r="G1841" s="1">
        <v>8</v>
      </c>
      <c r="H1841" s="1">
        <v>130</v>
      </c>
      <c r="I1841" s="1">
        <v>23.5</v>
      </c>
      <c r="J1841" s="1">
        <v>24</v>
      </c>
      <c r="K1841" s="3">
        <v>624</v>
      </c>
      <c r="L1841" s="2">
        <v>0.7</v>
      </c>
      <c r="N1841" s="1">
        <v>306</v>
      </c>
      <c r="R1841" s="1">
        <v>3</v>
      </c>
      <c r="AJ1841" s="1" t="s">
        <v>406</v>
      </c>
      <c r="AK1841" s="19">
        <v>53.3</v>
      </c>
      <c r="AL1841" s="19">
        <v>107</v>
      </c>
      <c r="AN1841" s="3">
        <v>1967</v>
      </c>
      <c r="AQ1841">
        <v>80601</v>
      </c>
      <c r="AR1841" s="1" t="s">
        <v>4625</v>
      </c>
    </row>
    <row r="1842" spans="1:44" x14ac:dyDescent="0.25">
      <c r="A1842" s="1">
        <v>2929</v>
      </c>
      <c r="B1842" s="1" t="s">
        <v>172</v>
      </c>
      <c r="C1842" s="1">
        <v>104</v>
      </c>
      <c r="D1842" s="1" t="s">
        <v>5618</v>
      </c>
      <c r="F1842" s="1" t="s">
        <v>445</v>
      </c>
      <c r="G1842" s="1">
        <v>10</v>
      </c>
      <c r="H1842" s="1">
        <v>150</v>
      </c>
      <c r="I1842" s="1">
        <v>16</v>
      </c>
      <c r="J1842" s="1">
        <v>20</v>
      </c>
      <c r="K1842" s="3">
        <v>764</v>
      </c>
      <c r="L1842" s="2">
        <v>0.85</v>
      </c>
      <c r="N1842" s="1">
        <v>187</v>
      </c>
      <c r="R1842" s="1">
        <v>2.8</v>
      </c>
      <c r="AJ1842" s="1" t="s">
        <v>406</v>
      </c>
      <c r="AK1842" s="19">
        <v>53.3</v>
      </c>
      <c r="AL1842" s="19">
        <v>107</v>
      </c>
      <c r="AN1842" s="3">
        <v>1967</v>
      </c>
      <c r="AQ1842">
        <v>80601</v>
      </c>
      <c r="AR1842" s="1" t="s">
        <v>4625</v>
      </c>
    </row>
    <row r="1843" spans="1:44" x14ac:dyDescent="0.25">
      <c r="A1843" s="1">
        <v>2930</v>
      </c>
      <c r="B1843" s="1" t="s">
        <v>172</v>
      </c>
      <c r="C1843" s="1">
        <v>104</v>
      </c>
      <c r="D1843" s="1" t="s">
        <v>6358</v>
      </c>
      <c r="F1843" s="1" t="s">
        <v>445</v>
      </c>
      <c r="G1843" s="1">
        <v>8</v>
      </c>
      <c r="H1843" s="1">
        <v>110</v>
      </c>
      <c r="I1843" s="1">
        <v>22.5</v>
      </c>
      <c r="J1843" s="1">
        <v>28</v>
      </c>
      <c r="K1843" s="3">
        <v>1028</v>
      </c>
      <c r="L1843" s="2">
        <v>0.8</v>
      </c>
      <c r="N1843" s="1">
        <v>305</v>
      </c>
      <c r="R1843" s="1">
        <v>2.8</v>
      </c>
      <c r="AJ1843" s="1" t="s">
        <v>406</v>
      </c>
      <c r="AK1843" s="19">
        <v>53.3</v>
      </c>
      <c r="AL1843" s="19">
        <v>107</v>
      </c>
      <c r="AN1843" s="3">
        <v>1967</v>
      </c>
      <c r="AQ1843">
        <v>80601</v>
      </c>
      <c r="AR1843" s="1" t="s">
        <v>4625</v>
      </c>
    </row>
    <row r="1844" spans="1:44" x14ac:dyDescent="0.25">
      <c r="A1844" s="1">
        <v>2931</v>
      </c>
      <c r="B1844" s="1" t="s">
        <v>172</v>
      </c>
      <c r="C1844" s="1">
        <v>104</v>
      </c>
      <c r="D1844" s="1" t="s">
        <v>5618</v>
      </c>
      <c r="F1844" s="1" t="s">
        <v>445</v>
      </c>
      <c r="G1844" s="1">
        <v>9</v>
      </c>
      <c r="H1844" s="1">
        <v>190</v>
      </c>
      <c r="I1844" s="1">
        <v>20.5</v>
      </c>
      <c r="J1844" s="1">
        <v>28</v>
      </c>
      <c r="K1844" s="3">
        <v>2308</v>
      </c>
      <c r="L1844" s="2">
        <v>0.6</v>
      </c>
      <c r="N1844" s="1">
        <v>199</v>
      </c>
      <c r="R1844" s="1">
        <v>2.2999999999999998</v>
      </c>
      <c r="AJ1844" s="1" t="s">
        <v>406</v>
      </c>
      <c r="AK1844" s="19">
        <v>53.3</v>
      </c>
      <c r="AL1844" s="19">
        <v>107</v>
      </c>
      <c r="AN1844" s="3">
        <v>1967</v>
      </c>
      <c r="AQ1844">
        <v>80601</v>
      </c>
      <c r="AR1844" s="1" t="s">
        <v>4625</v>
      </c>
    </row>
    <row r="1845" spans="1:44" x14ac:dyDescent="0.25">
      <c r="A1845" s="1">
        <v>2932</v>
      </c>
      <c r="B1845" s="1" t="s">
        <v>172</v>
      </c>
      <c r="C1845" s="1">
        <v>104</v>
      </c>
      <c r="D1845" s="1" t="s">
        <v>5618</v>
      </c>
      <c r="F1845" s="1" t="s">
        <v>445</v>
      </c>
      <c r="G1845" s="1">
        <v>9</v>
      </c>
      <c r="H1845" s="1">
        <v>190</v>
      </c>
      <c r="I1845" s="1">
        <v>20.5</v>
      </c>
      <c r="J1845" s="1">
        <v>28</v>
      </c>
      <c r="K1845" s="3">
        <v>748</v>
      </c>
      <c r="L1845" s="2">
        <v>0.6</v>
      </c>
      <c r="N1845" s="1">
        <v>204</v>
      </c>
      <c r="R1845" s="1">
        <v>1.9</v>
      </c>
      <c r="AJ1845" s="1" t="s">
        <v>406</v>
      </c>
      <c r="AK1845" s="19">
        <v>53.3</v>
      </c>
      <c r="AL1845" s="19">
        <v>107</v>
      </c>
      <c r="AN1845" s="3">
        <v>1967</v>
      </c>
      <c r="AQ1845">
        <v>80601</v>
      </c>
      <c r="AR1845" s="1" t="s">
        <v>4625</v>
      </c>
    </row>
    <row r="1846" spans="1:44" x14ac:dyDescent="0.25">
      <c r="A1846" s="1">
        <v>2933</v>
      </c>
      <c r="B1846" s="1" t="s">
        <v>172</v>
      </c>
      <c r="C1846" s="1">
        <v>104</v>
      </c>
      <c r="D1846" s="1" t="s">
        <v>6170</v>
      </c>
      <c r="F1846" s="1" t="s">
        <v>445</v>
      </c>
      <c r="G1846" s="1">
        <v>8</v>
      </c>
      <c r="H1846" s="1">
        <v>130</v>
      </c>
      <c r="I1846" s="1">
        <v>23</v>
      </c>
      <c r="J1846" s="1">
        <v>28.4</v>
      </c>
      <c r="K1846" s="3">
        <v>2132</v>
      </c>
      <c r="L1846" s="2">
        <v>0.8</v>
      </c>
      <c r="N1846" s="1">
        <v>302</v>
      </c>
      <c r="O1846" s="1">
        <v>181.2</v>
      </c>
      <c r="Q1846" s="1">
        <v>16.600000000000001</v>
      </c>
      <c r="R1846" s="1">
        <v>0.98</v>
      </c>
      <c r="AJ1846" s="1" t="s">
        <v>406</v>
      </c>
      <c r="AK1846" s="19">
        <v>51</v>
      </c>
      <c r="AL1846" s="19">
        <v>105.3</v>
      </c>
      <c r="AN1846" s="3">
        <v>1984</v>
      </c>
      <c r="AQ1846">
        <v>80609</v>
      </c>
      <c r="AR1846" s="1" t="s">
        <v>4627</v>
      </c>
    </row>
    <row r="1847" spans="1:44" x14ac:dyDescent="0.25">
      <c r="A1847" s="1">
        <v>2934</v>
      </c>
      <c r="B1847" s="1" t="s">
        <v>172</v>
      </c>
      <c r="C1847" s="1">
        <v>104</v>
      </c>
      <c r="D1847" s="1" t="s">
        <v>6107</v>
      </c>
      <c r="F1847" s="1" t="s">
        <v>445</v>
      </c>
      <c r="G1847" s="1">
        <v>9</v>
      </c>
      <c r="H1847" s="1">
        <v>140</v>
      </c>
      <c r="I1847" s="1">
        <v>19.3</v>
      </c>
      <c r="J1847" s="1">
        <v>27</v>
      </c>
      <c r="K1847" s="3">
        <v>1540</v>
      </c>
      <c r="L1847" s="2">
        <v>0.8</v>
      </c>
      <c r="N1847" s="1">
        <v>240</v>
      </c>
      <c r="O1847" s="1">
        <v>144</v>
      </c>
      <c r="Q1847" s="1">
        <v>12.4</v>
      </c>
      <c r="R1847" s="1">
        <v>1.1200000000000001</v>
      </c>
      <c r="AJ1847" s="1" t="s">
        <v>406</v>
      </c>
      <c r="AK1847" s="19">
        <v>51</v>
      </c>
      <c r="AL1847" s="19">
        <v>105.3</v>
      </c>
      <c r="AN1847" s="3">
        <v>1984</v>
      </c>
      <c r="AQ1847">
        <v>80609</v>
      </c>
      <c r="AR1847" s="1" t="s">
        <v>4627</v>
      </c>
    </row>
    <row r="1848" spans="1:44" x14ac:dyDescent="0.25">
      <c r="A1848" s="1">
        <v>2935</v>
      </c>
      <c r="B1848" s="1" t="s">
        <v>172</v>
      </c>
      <c r="C1848" s="1">
        <v>104</v>
      </c>
      <c r="D1848" s="1" t="s">
        <v>5618</v>
      </c>
      <c r="F1848" s="1" t="s">
        <v>445</v>
      </c>
      <c r="G1848" s="1">
        <v>8</v>
      </c>
      <c r="H1848" s="1">
        <v>28</v>
      </c>
      <c r="I1848" s="1">
        <v>7.9</v>
      </c>
      <c r="J1848" s="1">
        <v>5.9</v>
      </c>
      <c r="K1848" s="3">
        <v>5200</v>
      </c>
      <c r="L1848" s="2">
        <v>0.8</v>
      </c>
      <c r="M1848" s="1">
        <v>14.6</v>
      </c>
      <c r="N1848" s="1">
        <v>74</v>
      </c>
      <c r="O1848" s="1">
        <v>32</v>
      </c>
      <c r="P1848" s="1">
        <v>8.3770000000000007</v>
      </c>
      <c r="Q1848" s="1">
        <v>14.311</v>
      </c>
      <c r="R1848" s="1">
        <v>5.2050000000000001</v>
      </c>
      <c r="AG1848" s="1">
        <v>2.9940000000000002</v>
      </c>
      <c r="AJ1848" s="1" t="s">
        <v>410</v>
      </c>
      <c r="AK1848" s="19">
        <v>49.2</v>
      </c>
      <c r="AL1848" s="19">
        <v>110</v>
      </c>
      <c r="AN1848" s="3">
        <v>1993</v>
      </c>
      <c r="AQ1848">
        <v>80609</v>
      </c>
      <c r="AR1848" s="1" t="s">
        <v>4547</v>
      </c>
    </row>
    <row r="1849" spans="1:44" x14ac:dyDescent="0.25">
      <c r="A1849" s="1">
        <v>2936</v>
      </c>
      <c r="B1849" s="1" t="s">
        <v>172</v>
      </c>
      <c r="C1849" s="1">
        <v>104</v>
      </c>
      <c r="D1849" s="1" t="s">
        <v>5618</v>
      </c>
      <c r="F1849" s="1" t="s">
        <v>445</v>
      </c>
      <c r="G1849" s="1">
        <v>7</v>
      </c>
      <c r="H1849" s="1">
        <v>30</v>
      </c>
      <c r="I1849" s="1">
        <v>9.5</v>
      </c>
      <c r="J1849" s="1">
        <v>7.5</v>
      </c>
      <c r="K1849" s="3">
        <v>9100</v>
      </c>
      <c r="L1849" s="2">
        <v>1.7</v>
      </c>
      <c r="M1849" s="1">
        <v>41.4</v>
      </c>
      <c r="N1849" s="1">
        <v>212</v>
      </c>
      <c r="O1849" s="1">
        <v>91.9</v>
      </c>
      <c r="P1849" s="1">
        <v>20.689</v>
      </c>
      <c r="Q1849" s="1">
        <v>10.186</v>
      </c>
      <c r="R1849" s="1">
        <v>3.2309999999999999</v>
      </c>
      <c r="AG1849" s="1">
        <v>12.574999999999999</v>
      </c>
      <c r="AJ1849" s="1" t="s">
        <v>410</v>
      </c>
      <c r="AK1849" s="19">
        <v>49.2</v>
      </c>
      <c r="AL1849" s="19">
        <v>110</v>
      </c>
      <c r="AN1849" s="3">
        <v>1993</v>
      </c>
      <c r="AQ1849">
        <v>80609</v>
      </c>
      <c r="AR1849" s="1" t="s">
        <v>4547</v>
      </c>
    </row>
    <row r="1850" spans="1:44" x14ac:dyDescent="0.25">
      <c r="A1850" s="1">
        <v>2937</v>
      </c>
      <c r="B1850" s="1" t="s">
        <v>172</v>
      </c>
      <c r="C1850" s="1">
        <v>104</v>
      </c>
      <c r="D1850" s="1" t="s">
        <v>5618</v>
      </c>
      <c r="F1850" s="1" t="s">
        <v>445</v>
      </c>
      <c r="G1850" s="1">
        <v>6</v>
      </c>
      <c r="H1850" s="1">
        <v>37</v>
      </c>
      <c r="I1850" s="1">
        <v>15.4</v>
      </c>
      <c r="J1850" s="1">
        <v>18.399999999999999</v>
      </c>
      <c r="K1850" s="3">
        <v>1200</v>
      </c>
      <c r="L1850" s="2">
        <v>0.8</v>
      </c>
      <c r="M1850" s="1">
        <v>33.9</v>
      </c>
      <c r="N1850" s="1">
        <v>305</v>
      </c>
      <c r="O1850" s="1">
        <v>134.1</v>
      </c>
      <c r="P1850" s="1">
        <v>21.738</v>
      </c>
      <c r="Q1850" s="1">
        <v>16.542999999999999</v>
      </c>
      <c r="R1850" s="1">
        <v>3.6280000000000001</v>
      </c>
      <c r="AG1850" s="1">
        <v>9.4459999999999997</v>
      </c>
      <c r="AJ1850" s="1" t="s">
        <v>410</v>
      </c>
      <c r="AK1850" s="19">
        <v>49.2</v>
      </c>
      <c r="AL1850" s="19">
        <v>110</v>
      </c>
      <c r="AN1850" s="3">
        <v>1993</v>
      </c>
      <c r="AQ1850">
        <v>80609</v>
      </c>
      <c r="AR1850" s="1" t="s">
        <v>4547</v>
      </c>
    </row>
    <row r="1851" spans="1:44" x14ac:dyDescent="0.25">
      <c r="A1851" s="1">
        <v>2938</v>
      </c>
      <c r="B1851" s="1" t="s">
        <v>172</v>
      </c>
      <c r="C1851" s="1">
        <v>104</v>
      </c>
      <c r="D1851" s="1" t="s">
        <v>5618</v>
      </c>
      <c r="F1851" s="1" t="s">
        <v>445</v>
      </c>
      <c r="G1851" s="1">
        <v>8</v>
      </c>
      <c r="H1851" s="1">
        <v>70</v>
      </c>
      <c r="I1851" s="1">
        <v>18.100000000000001</v>
      </c>
      <c r="J1851" s="1">
        <v>18.899999999999999</v>
      </c>
      <c r="K1851" s="3">
        <v>1500</v>
      </c>
      <c r="L1851" s="2">
        <v>1.4</v>
      </c>
      <c r="M1851" s="1">
        <v>43.7</v>
      </c>
      <c r="N1851" s="1">
        <v>397</v>
      </c>
      <c r="O1851" s="1">
        <v>168.3</v>
      </c>
      <c r="P1851" s="1">
        <v>28.433</v>
      </c>
      <c r="Q1851" s="1">
        <v>10.337</v>
      </c>
      <c r="R1851" s="1">
        <v>2.7229999999999999</v>
      </c>
      <c r="AG1851" s="1">
        <v>7.7140000000000004</v>
      </c>
      <c r="AJ1851" s="1" t="s">
        <v>410</v>
      </c>
      <c r="AK1851" s="19">
        <v>49.2</v>
      </c>
      <c r="AL1851" s="19">
        <v>110</v>
      </c>
      <c r="AN1851" s="3">
        <v>1993</v>
      </c>
      <c r="AQ1851">
        <v>80609</v>
      </c>
      <c r="AR1851" s="1" t="s">
        <v>4547</v>
      </c>
    </row>
    <row r="1852" spans="1:44" x14ac:dyDescent="0.25">
      <c r="A1852" s="1">
        <v>2940</v>
      </c>
      <c r="B1852" s="1" t="s">
        <v>160</v>
      </c>
      <c r="C1852" s="1">
        <v>104</v>
      </c>
      <c r="D1852" s="1" t="s">
        <v>6169</v>
      </c>
      <c r="F1852" s="1" t="s">
        <v>445</v>
      </c>
      <c r="G1852" s="1">
        <v>9</v>
      </c>
      <c r="H1852" s="1">
        <v>82</v>
      </c>
      <c r="I1852" s="1">
        <v>15.6</v>
      </c>
      <c r="J1852" s="1">
        <v>17.899999999999999</v>
      </c>
      <c r="K1852" s="3">
        <v>783</v>
      </c>
      <c r="L1852" s="2">
        <v>0.9</v>
      </c>
      <c r="N1852" s="1">
        <v>193</v>
      </c>
      <c r="O1852" s="1">
        <v>104.2</v>
      </c>
      <c r="P1852" s="1">
        <v>19</v>
      </c>
      <c r="Q1852" s="1">
        <v>13.5</v>
      </c>
      <c r="R1852" s="1">
        <v>4.5</v>
      </c>
      <c r="AJ1852" s="1" t="s">
        <v>406</v>
      </c>
      <c r="AK1852" s="19">
        <v>54</v>
      </c>
      <c r="AL1852" s="19">
        <v>90</v>
      </c>
      <c r="AN1852" s="3">
        <v>1996</v>
      </c>
      <c r="AQ1852">
        <v>80519</v>
      </c>
      <c r="AR1852" s="1" t="s">
        <v>4628</v>
      </c>
    </row>
    <row r="1853" spans="1:44" x14ac:dyDescent="0.25">
      <c r="A1853" s="1">
        <v>2941</v>
      </c>
      <c r="B1853" s="1" t="s">
        <v>160</v>
      </c>
      <c r="C1853" s="1">
        <v>104</v>
      </c>
      <c r="D1853" s="1" t="s">
        <v>6106</v>
      </c>
      <c r="F1853" s="1" t="s">
        <v>445</v>
      </c>
      <c r="G1853" s="1">
        <v>9</v>
      </c>
      <c r="H1853" s="1">
        <v>124</v>
      </c>
      <c r="I1853" s="1">
        <v>16.8</v>
      </c>
      <c r="J1853" s="1">
        <v>19.899999999999999</v>
      </c>
      <c r="K1853" s="3">
        <v>737</v>
      </c>
      <c r="L1853" s="2">
        <v>1</v>
      </c>
      <c r="N1853" s="1">
        <v>237</v>
      </c>
      <c r="O1853" s="1">
        <v>128</v>
      </c>
      <c r="P1853" s="1">
        <v>25</v>
      </c>
      <c r="Q1853" s="1">
        <v>18.899999999999999</v>
      </c>
      <c r="R1853" s="1">
        <v>5.4</v>
      </c>
      <c r="AJ1853" s="1" t="s">
        <v>406</v>
      </c>
      <c r="AK1853" s="19">
        <v>54</v>
      </c>
      <c r="AL1853" s="19">
        <v>90</v>
      </c>
      <c r="AN1853" s="3">
        <v>1996</v>
      </c>
      <c r="AQ1853">
        <v>80519</v>
      </c>
      <c r="AR1853" s="1" t="s">
        <v>4628</v>
      </c>
    </row>
    <row r="1854" spans="1:44" x14ac:dyDescent="0.25">
      <c r="A1854" s="1">
        <v>2942</v>
      </c>
      <c r="B1854" s="1" t="s">
        <v>160</v>
      </c>
      <c r="C1854" s="1">
        <v>104</v>
      </c>
      <c r="D1854" s="1" t="s">
        <v>5618</v>
      </c>
      <c r="F1854" s="1" t="s">
        <v>445</v>
      </c>
      <c r="G1854" s="1">
        <v>8</v>
      </c>
      <c r="H1854" s="1">
        <v>73</v>
      </c>
      <c r="I1854" s="1">
        <v>13.3</v>
      </c>
      <c r="J1854" s="1">
        <v>13.6</v>
      </c>
      <c r="K1854" s="3">
        <v>1208</v>
      </c>
      <c r="L1854" s="2">
        <v>1.3</v>
      </c>
      <c r="N1854" s="1">
        <v>240</v>
      </c>
      <c r="O1854" s="1">
        <v>129.6</v>
      </c>
      <c r="P1854" s="1">
        <v>22</v>
      </c>
      <c r="Q1854" s="1">
        <v>17.100000000000001</v>
      </c>
      <c r="R1854" s="1">
        <v>7.2</v>
      </c>
      <c r="AJ1854" s="1" t="s">
        <v>406</v>
      </c>
      <c r="AK1854" s="19">
        <v>54</v>
      </c>
      <c r="AL1854" s="19">
        <v>90</v>
      </c>
      <c r="AN1854" s="3">
        <v>1996</v>
      </c>
      <c r="AQ1854">
        <v>80519</v>
      </c>
      <c r="AR1854" s="1" t="s">
        <v>4628</v>
      </c>
    </row>
    <row r="1855" spans="1:44" x14ac:dyDescent="0.25">
      <c r="A1855" s="1">
        <v>2943</v>
      </c>
      <c r="B1855" s="1" t="s">
        <v>160</v>
      </c>
      <c r="C1855" s="1">
        <v>104</v>
      </c>
      <c r="D1855" s="1" t="s">
        <v>6358</v>
      </c>
      <c r="F1855" s="1" t="s">
        <v>445</v>
      </c>
      <c r="G1855" s="1">
        <v>10</v>
      </c>
      <c r="H1855" s="1">
        <v>92</v>
      </c>
      <c r="I1855" s="1">
        <v>14.3</v>
      </c>
      <c r="J1855" s="1">
        <v>14.5</v>
      </c>
      <c r="K1855" s="3">
        <v>1412</v>
      </c>
      <c r="L1855" s="2">
        <v>1.8</v>
      </c>
      <c r="N1855" s="1">
        <v>352</v>
      </c>
      <c r="O1855" s="1">
        <v>190.1</v>
      </c>
      <c r="P1855" s="1">
        <v>25</v>
      </c>
      <c r="Q1855" s="1">
        <v>18</v>
      </c>
      <c r="R1855" s="1">
        <v>6.3</v>
      </c>
      <c r="AJ1855" s="1" t="s">
        <v>406</v>
      </c>
      <c r="AK1855" s="19">
        <v>54</v>
      </c>
      <c r="AL1855" s="19">
        <v>90</v>
      </c>
      <c r="AN1855" s="3">
        <v>1996</v>
      </c>
      <c r="AQ1855">
        <v>80519</v>
      </c>
      <c r="AR1855" s="1" t="s">
        <v>4628</v>
      </c>
    </row>
    <row r="1856" spans="1:44" x14ac:dyDescent="0.25">
      <c r="A1856" s="1">
        <v>2944</v>
      </c>
      <c r="B1856" s="1" t="s">
        <v>160</v>
      </c>
      <c r="C1856" s="1">
        <v>104</v>
      </c>
      <c r="D1856" s="1" t="s">
        <v>5618</v>
      </c>
      <c r="F1856" s="1" t="s">
        <v>445</v>
      </c>
      <c r="G1856" s="1">
        <v>9</v>
      </c>
      <c r="H1856" s="1">
        <v>170</v>
      </c>
      <c r="I1856" s="1">
        <v>22.3</v>
      </c>
      <c r="J1856" s="1">
        <v>23.4</v>
      </c>
      <c r="K1856" s="3">
        <v>1100</v>
      </c>
      <c r="L1856" s="2">
        <v>1.6</v>
      </c>
      <c r="N1856" s="1">
        <v>586</v>
      </c>
      <c r="O1856" s="1">
        <v>316</v>
      </c>
      <c r="P1856" s="1">
        <v>43</v>
      </c>
      <c r="Q1856" s="1">
        <v>27.9</v>
      </c>
      <c r="R1856" s="1">
        <v>8.1</v>
      </c>
      <c r="AJ1856" s="1" t="s">
        <v>406</v>
      </c>
      <c r="AK1856" s="19">
        <v>54</v>
      </c>
      <c r="AL1856" s="19">
        <v>90</v>
      </c>
      <c r="AN1856" s="3">
        <v>1996</v>
      </c>
      <c r="AQ1856">
        <v>80519</v>
      </c>
      <c r="AR1856" s="1" t="s">
        <v>4628</v>
      </c>
    </row>
    <row r="1857" spans="1:44" x14ac:dyDescent="0.25">
      <c r="A1857" s="1">
        <v>2945</v>
      </c>
      <c r="B1857" s="1" t="s">
        <v>160</v>
      </c>
      <c r="C1857" s="1">
        <v>104</v>
      </c>
      <c r="D1857" s="1" t="s">
        <v>6358</v>
      </c>
      <c r="F1857" s="1" t="s">
        <v>445</v>
      </c>
      <c r="G1857" s="1">
        <v>8</v>
      </c>
      <c r="H1857" s="1">
        <v>74</v>
      </c>
      <c r="I1857" s="1">
        <v>19.8</v>
      </c>
      <c r="J1857" s="1">
        <v>23.2</v>
      </c>
      <c r="K1857" s="3">
        <v>660</v>
      </c>
      <c r="L1857" s="2">
        <v>0.9</v>
      </c>
      <c r="N1857" s="1">
        <v>290</v>
      </c>
      <c r="O1857" s="1">
        <v>156.6</v>
      </c>
      <c r="P1857" s="1">
        <v>27</v>
      </c>
      <c r="Q1857" s="1">
        <v>20.7</v>
      </c>
      <c r="R1857" s="1">
        <v>5.4</v>
      </c>
      <c r="AJ1857" s="1" t="s">
        <v>406</v>
      </c>
      <c r="AK1857" s="19">
        <v>54</v>
      </c>
      <c r="AL1857" s="19">
        <v>90</v>
      </c>
      <c r="AN1857" s="3">
        <v>1996</v>
      </c>
      <c r="AQ1857">
        <v>80519</v>
      </c>
      <c r="AR1857" s="1" t="s">
        <v>4628</v>
      </c>
    </row>
    <row r="1858" spans="1:44" x14ac:dyDescent="0.25">
      <c r="A1858" s="1">
        <v>2946</v>
      </c>
      <c r="B1858" s="1" t="s">
        <v>160</v>
      </c>
      <c r="C1858" s="1">
        <v>104</v>
      </c>
      <c r="D1858" s="1" t="s">
        <v>6106</v>
      </c>
      <c r="F1858" s="1" t="s">
        <v>445</v>
      </c>
      <c r="G1858" s="1">
        <v>9</v>
      </c>
      <c r="H1858" s="1">
        <v>76</v>
      </c>
      <c r="I1858" s="1">
        <v>15.9</v>
      </c>
      <c r="J1858" s="1">
        <v>16.8</v>
      </c>
      <c r="K1858" s="3">
        <v>689</v>
      </c>
      <c r="L1858" s="2">
        <v>0.7</v>
      </c>
      <c r="N1858" s="1">
        <v>160</v>
      </c>
      <c r="O1858" s="1">
        <v>86.4</v>
      </c>
      <c r="P1858" s="1">
        <v>17</v>
      </c>
      <c r="Q1858" s="1">
        <v>12.6</v>
      </c>
      <c r="R1858" s="1">
        <v>4.5</v>
      </c>
      <c r="AJ1858" s="1" t="s">
        <v>406</v>
      </c>
      <c r="AK1858" s="19">
        <v>54</v>
      </c>
      <c r="AL1858" s="19">
        <v>90</v>
      </c>
      <c r="AN1858" s="3">
        <v>1996</v>
      </c>
      <c r="AQ1858">
        <v>80519</v>
      </c>
      <c r="AR1858" s="1" t="s">
        <v>4628</v>
      </c>
    </row>
    <row r="1859" spans="1:44" x14ac:dyDescent="0.25">
      <c r="A1859" s="1">
        <v>2947</v>
      </c>
      <c r="B1859" s="1" t="s">
        <v>160</v>
      </c>
      <c r="C1859" s="1">
        <v>104</v>
      </c>
      <c r="D1859" s="1" t="s">
        <v>5618</v>
      </c>
      <c r="F1859" s="1" t="s">
        <v>445</v>
      </c>
      <c r="G1859" s="1">
        <v>8</v>
      </c>
      <c r="H1859" s="1">
        <v>50</v>
      </c>
      <c r="I1859" s="1">
        <v>14.3</v>
      </c>
      <c r="J1859" s="1">
        <v>19.3</v>
      </c>
      <c r="K1859" s="3">
        <v>468</v>
      </c>
      <c r="L1859" s="2">
        <v>0.5</v>
      </c>
      <c r="N1859" s="1">
        <v>111</v>
      </c>
      <c r="O1859" s="1">
        <v>57.8</v>
      </c>
      <c r="P1859" s="1">
        <v>10.1</v>
      </c>
      <c r="Q1859" s="1">
        <v>5.9</v>
      </c>
      <c r="R1859" s="1">
        <v>1.5</v>
      </c>
      <c r="AJ1859" s="1" t="s">
        <v>406</v>
      </c>
      <c r="AK1859" s="19">
        <v>54</v>
      </c>
      <c r="AL1859" s="19">
        <v>91</v>
      </c>
      <c r="AN1859" s="3">
        <v>1981</v>
      </c>
      <c r="AQ1859">
        <v>80817</v>
      </c>
      <c r="AR1859" s="1" t="s">
        <v>5193</v>
      </c>
    </row>
    <row r="1860" spans="1:44" x14ac:dyDescent="0.25">
      <c r="A1860" s="1">
        <v>2948</v>
      </c>
      <c r="B1860" s="1" t="s">
        <v>160</v>
      </c>
      <c r="C1860" s="1">
        <v>104</v>
      </c>
      <c r="D1860" s="1" t="s">
        <v>5618</v>
      </c>
      <c r="F1860" s="1" t="s">
        <v>445</v>
      </c>
      <c r="G1860" s="1">
        <v>8</v>
      </c>
      <c r="H1860" s="1">
        <v>70</v>
      </c>
      <c r="I1860" s="1">
        <v>17.8</v>
      </c>
      <c r="J1860" s="1">
        <v>24.1</v>
      </c>
      <c r="K1860" s="3">
        <v>338</v>
      </c>
      <c r="L1860" s="2">
        <v>0.5</v>
      </c>
      <c r="N1860" s="1">
        <v>153</v>
      </c>
      <c r="O1860" s="1">
        <v>75</v>
      </c>
      <c r="P1860" s="1">
        <v>12.2</v>
      </c>
      <c r="Q1860" s="1">
        <v>7.8</v>
      </c>
      <c r="R1860" s="1">
        <v>1.8</v>
      </c>
      <c r="AJ1860" s="1" t="s">
        <v>406</v>
      </c>
      <c r="AK1860" s="19">
        <v>54</v>
      </c>
      <c r="AL1860" s="19">
        <v>91</v>
      </c>
      <c r="AN1860" s="3">
        <v>1981</v>
      </c>
      <c r="AQ1860">
        <v>80817</v>
      </c>
      <c r="AR1860" s="1" t="s">
        <v>5193</v>
      </c>
    </row>
    <row r="1861" spans="1:44" x14ac:dyDescent="0.25">
      <c r="A1861" s="1">
        <v>2949</v>
      </c>
      <c r="B1861" s="1" t="s">
        <v>160</v>
      </c>
      <c r="C1861" s="1">
        <v>104</v>
      </c>
      <c r="D1861" s="1" t="s">
        <v>5618</v>
      </c>
      <c r="F1861" s="1" t="s">
        <v>445</v>
      </c>
      <c r="G1861" s="1">
        <v>8</v>
      </c>
      <c r="H1861" s="1">
        <v>90</v>
      </c>
      <c r="I1861" s="1">
        <v>20.2</v>
      </c>
      <c r="J1861" s="1">
        <v>27.4</v>
      </c>
      <c r="K1861" s="3">
        <v>278</v>
      </c>
      <c r="L1861" s="2">
        <v>0.5</v>
      </c>
      <c r="N1861" s="1">
        <v>181</v>
      </c>
      <c r="O1861" s="1">
        <v>86.8</v>
      </c>
      <c r="P1861" s="1">
        <v>13.1</v>
      </c>
      <c r="Q1861" s="1">
        <v>10</v>
      </c>
      <c r="R1861" s="1">
        <v>2.1</v>
      </c>
      <c r="AJ1861" s="1" t="s">
        <v>406</v>
      </c>
      <c r="AK1861" s="19">
        <v>54</v>
      </c>
      <c r="AL1861" s="19">
        <v>91</v>
      </c>
      <c r="AN1861" s="3">
        <v>1981</v>
      </c>
      <c r="AQ1861">
        <v>80817</v>
      </c>
      <c r="AR1861" s="1" t="s">
        <v>5193</v>
      </c>
    </row>
    <row r="1862" spans="1:44" x14ac:dyDescent="0.25">
      <c r="A1862" s="1">
        <v>2950</v>
      </c>
      <c r="B1862" s="1" t="s">
        <v>160</v>
      </c>
      <c r="C1862" s="1">
        <v>104</v>
      </c>
      <c r="D1862" s="1" t="s">
        <v>5618</v>
      </c>
      <c r="F1862" s="1" t="s">
        <v>445</v>
      </c>
      <c r="G1862" s="1">
        <v>8</v>
      </c>
      <c r="H1862" s="1">
        <v>130</v>
      </c>
      <c r="I1862" s="1">
        <v>23.5</v>
      </c>
      <c r="J1862" s="1">
        <v>31.6</v>
      </c>
      <c r="K1862" s="3">
        <v>227</v>
      </c>
      <c r="L1862" s="2">
        <v>0.5</v>
      </c>
      <c r="N1862" s="1">
        <v>217</v>
      </c>
      <c r="O1862" s="1">
        <v>99.8</v>
      </c>
      <c r="P1862" s="1">
        <v>15.3</v>
      </c>
      <c r="Q1862" s="1">
        <v>12.8</v>
      </c>
      <c r="R1862" s="1">
        <v>2.5</v>
      </c>
      <c r="AJ1862" s="1" t="s">
        <v>406</v>
      </c>
      <c r="AK1862" s="19">
        <v>54</v>
      </c>
      <c r="AL1862" s="19">
        <v>91</v>
      </c>
      <c r="AN1862" s="3">
        <v>1981</v>
      </c>
      <c r="AQ1862">
        <v>80817</v>
      </c>
      <c r="AR1862" s="1" t="s">
        <v>5193</v>
      </c>
    </row>
    <row r="1863" spans="1:44" x14ac:dyDescent="0.25">
      <c r="A1863" s="1">
        <v>2951</v>
      </c>
      <c r="B1863" s="1" t="s">
        <v>160</v>
      </c>
      <c r="C1863" s="1">
        <v>104</v>
      </c>
      <c r="D1863" s="1" t="s">
        <v>5618</v>
      </c>
      <c r="F1863" s="1" t="s">
        <v>445</v>
      </c>
      <c r="G1863" s="1">
        <v>8</v>
      </c>
      <c r="H1863" s="1">
        <v>170</v>
      </c>
      <c r="I1863" s="1">
        <v>25.5</v>
      </c>
      <c r="J1863" s="1">
        <v>34.5</v>
      </c>
      <c r="K1863" s="3">
        <v>199</v>
      </c>
      <c r="L1863" s="2">
        <v>0.5</v>
      </c>
      <c r="N1863" s="1">
        <v>228</v>
      </c>
      <c r="O1863" s="1">
        <v>104.8</v>
      </c>
      <c r="P1863" s="1">
        <v>16.2</v>
      </c>
      <c r="Q1863" s="1">
        <v>14.9</v>
      </c>
      <c r="R1863" s="1">
        <v>2.6</v>
      </c>
      <c r="AJ1863" s="1" t="s">
        <v>406</v>
      </c>
      <c r="AK1863" s="19">
        <v>54</v>
      </c>
      <c r="AL1863" s="19">
        <v>91</v>
      </c>
      <c r="AN1863" s="3">
        <v>1981</v>
      </c>
      <c r="AQ1863">
        <v>80817</v>
      </c>
      <c r="AR1863" s="1" t="s">
        <v>5193</v>
      </c>
    </row>
    <row r="1864" spans="1:44" x14ac:dyDescent="0.25">
      <c r="A1864" s="1">
        <v>2952</v>
      </c>
      <c r="B1864" s="1" t="s">
        <v>160</v>
      </c>
      <c r="C1864" s="1">
        <v>104</v>
      </c>
      <c r="D1864" s="1" t="s">
        <v>5618</v>
      </c>
      <c r="F1864" s="1" t="s">
        <v>445</v>
      </c>
      <c r="G1864" s="1">
        <v>8</v>
      </c>
      <c r="H1864" s="1">
        <v>270</v>
      </c>
      <c r="I1864" s="1">
        <v>27.5</v>
      </c>
      <c r="J1864" s="1">
        <v>37.1</v>
      </c>
      <c r="K1864" s="3">
        <v>180</v>
      </c>
      <c r="L1864" s="2">
        <v>0.5</v>
      </c>
      <c r="N1864" s="1">
        <v>243</v>
      </c>
      <c r="O1864" s="1">
        <v>109.2</v>
      </c>
      <c r="P1864" s="1">
        <v>16.899999999999999</v>
      </c>
      <c r="Q1864" s="1">
        <v>15.5</v>
      </c>
      <c r="R1864" s="1">
        <v>2.7</v>
      </c>
      <c r="AJ1864" s="1" t="s">
        <v>406</v>
      </c>
      <c r="AK1864" s="19">
        <v>54</v>
      </c>
      <c r="AL1864" s="19">
        <v>91</v>
      </c>
      <c r="AN1864" s="3">
        <v>1981</v>
      </c>
      <c r="AQ1864">
        <v>80817</v>
      </c>
      <c r="AR1864" s="1" t="s">
        <v>5193</v>
      </c>
    </row>
    <row r="1865" spans="1:44" x14ac:dyDescent="0.25">
      <c r="A1865" s="1">
        <v>2953</v>
      </c>
      <c r="B1865" s="1" t="s">
        <v>160</v>
      </c>
      <c r="C1865" s="1">
        <v>104</v>
      </c>
      <c r="D1865" s="1" t="s">
        <v>5618</v>
      </c>
      <c r="F1865" s="1" t="s">
        <v>445</v>
      </c>
      <c r="G1865" s="1">
        <v>8</v>
      </c>
      <c r="H1865" s="1">
        <v>50</v>
      </c>
      <c r="I1865" s="1">
        <v>14.3</v>
      </c>
      <c r="J1865" s="1">
        <v>17.5</v>
      </c>
      <c r="K1865" s="3">
        <v>854</v>
      </c>
      <c r="L1865" s="2">
        <v>0.75</v>
      </c>
      <c r="N1865" s="1">
        <v>161</v>
      </c>
      <c r="O1865" s="1">
        <v>83.8</v>
      </c>
      <c r="P1865" s="1">
        <v>14.6</v>
      </c>
      <c r="Q1865" s="1">
        <v>8.3000000000000007</v>
      </c>
      <c r="R1865" s="1">
        <v>2.4</v>
      </c>
      <c r="AJ1865" s="1" t="s">
        <v>406</v>
      </c>
      <c r="AK1865" s="19">
        <v>54</v>
      </c>
      <c r="AL1865" s="19">
        <v>91</v>
      </c>
      <c r="AN1865" s="3">
        <v>1981</v>
      </c>
      <c r="AQ1865">
        <v>80817</v>
      </c>
      <c r="AR1865" s="1" t="s">
        <v>5193</v>
      </c>
    </row>
    <row r="1866" spans="1:44" x14ac:dyDescent="0.25">
      <c r="A1866" s="1">
        <v>2954</v>
      </c>
      <c r="B1866" s="1" t="s">
        <v>160</v>
      </c>
      <c r="C1866" s="1">
        <v>104</v>
      </c>
      <c r="D1866" s="1" t="s">
        <v>5618</v>
      </c>
      <c r="F1866" s="1" t="s">
        <v>445</v>
      </c>
      <c r="G1866" s="1">
        <v>8</v>
      </c>
      <c r="H1866" s="1">
        <v>70</v>
      </c>
      <c r="I1866" s="1">
        <v>17.8</v>
      </c>
      <c r="J1866" s="1">
        <v>22.1</v>
      </c>
      <c r="K1866" s="3">
        <v>602</v>
      </c>
      <c r="L1866" s="2">
        <v>0.75</v>
      </c>
      <c r="N1866" s="1">
        <v>218</v>
      </c>
      <c r="O1866" s="1">
        <v>107</v>
      </c>
      <c r="P1866" s="1">
        <v>17.399999999999999</v>
      </c>
      <c r="Q1866" s="1">
        <v>11</v>
      </c>
      <c r="R1866" s="1">
        <v>2.7</v>
      </c>
      <c r="AJ1866" s="1" t="s">
        <v>406</v>
      </c>
      <c r="AK1866" s="19">
        <v>54</v>
      </c>
      <c r="AL1866" s="19">
        <v>91</v>
      </c>
      <c r="AN1866" s="3">
        <v>1981</v>
      </c>
      <c r="AQ1866">
        <v>80817</v>
      </c>
      <c r="AR1866" s="1" t="s">
        <v>5193</v>
      </c>
    </row>
    <row r="1867" spans="1:44" x14ac:dyDescent="0.25">
      <c r="A1867" s="1">
        <v>2955</v>
      </c>
      <c r="B1867" s="1" t="s">
        <v>160</v>
      </c>
      <c r="C1867" s="1">
        <v>104</v>
      </c>
      <c r="D1867" s="1" t="s">
        <v>5618</v>
      </c>
      <c r="F1867" s="1" t="s">
        <v>445</v>
      </c>
      <c r="G1867" s="1">
        <v>8</v>
      </c>
      <c r="H1867" s="1">
        <v>90</v>
      </c>
      <c r="I1867" s="1">
        <v>20.2</v>
      </c>
      <c r="J1867" s="1">
        <v>25.4</v>
      </c>
      <c r="K1867" s="3">
        <v>486</v>
      </c>
      <c r="L1867" s="2">
        <v>0.75</v>
      </c>
      <c r="N1867" s="1">
        <v>258</v>
      </c>
      <c r="O1867" s="1">
        <v>124.1</v>
      </c>
      <c r="P1867" s="1">
        <v>18.8</v>
      </c>
      <c r="Q1867" s="1">
        <v>14.5</v>
      </c>
      <c r="R1867" s="1">
        <v>2.8</v>
      </c>
      <c r="AJ1867" s="1" t="s">
        <v>406</v>
      </c>
      <c r="AK1867" s="19">
        <v>54</v>
      </c>
      <c r="AL1867" s="19">
        <v>91</v>
      </c>
      <c r="AN1867" s="3">
        <v>1981</v>
      </c>
      <c r="AQ1867">
        <v>80817</v>
      </c>
      <c r="AR1867" s="1" t="s">
        <v>5193</v>
      </c>
    </row>
    <row r="1868" spans="1:44" x14ac:dyDescent="0.25">
      <c r="A1868" s="1">
        <v>2956</v>
      </c>
      <c r="B1868" s="1" t="s">
        <v>160</v>
      </c>
      <c r="C1868" s="1">
        <v>104</v>
      </c>
      <c r="D1868" s="1" t="s">
        <v>5618</v>
      </c>
      <c r="F1868" s="1" t="s">
        <v>445</v>
      </c>
      <c r="G1868" s="1">
        <v>8</v>
      </c>
      <c r="H1868" s="1">
        <v>130</v>
      </c>
      <c r="I1868" s="1">
        <v>23.5</v>
      </c>
      <c r="J1868" s="1">
        <v>29.5</v>
      </c>
      <c r="K1868" s="3">
        <v>391</v>
      </c>
      <c r="L1868" s="2">
        <v>0.75</v>
      </c>
      <c r="N1868" s="1">
        <v>319</v>
      </c>
      <c r="O1868" s="1">
        <v>146.9</v>
      </c>
      <c r="P1868" s="1">
        <v>22.2</v>
      </c>
      <c r="Q1868" s="1">
        <v>17</v>
      </c>
      <c r="R1868" s="1">
        <v>3.5</v>
      </c>
      <c r="AJ1868" s="1" t="s">
        <v>406</v>
      </c>
      <c r="AK1868" s="19">
        <v>54</v>
      </c>
      <c r="AL1868" s="19">
        <v>91</v>
      </c>
      <c r="AN1868" s="3">
        <v>1981</v>
      </c>
      <c r="AQ1868">
        <v>80817</v>
      </c>
      <c r="AR1868" s="1" t="s">
        <v>5193</v>
      </c>
    </row>
    <row r="1869" spans="1:44" x14ac:dyDescent="0.25">
      <c r="A1869" s="1">
        <v>2957</v>
      </c>
      <c r="B1869" s="1" t="s">
        <v>160</v>
      </c>
      <c r="C1869" s="1">
        <v>104</v>
      </c>
      <c r="D1869" s="1" t="s">
        <v>5618</v>
      </c>
      <c r="F1869" s="1" t="s">
        <v>445</v>
      </c>
      <c r="G1869" s="1">
        <v>8</v>
      </c>
      <c r="H1869" s="1">
        <v>170</v>
      </c>
      <c r="I1869" s="1">
        <v>25.5</v>
      </c>
      <c r="J1869" s="1">
        <v>32.200000000000003</v>
      </c>
      <c r="K1869" s="3">
        <v>343</v>
      </c>
      <c r="L1869" s="2">
        <v>0.75</v>
      </c>
      <c r="N1869" s="1">
        <v>341</v>
      </c>
      <c r="O1869" s="1">
        <v>157.1</v>
      </c>
      <c r="P1869" s="1">
        <v>24</v>
      </c>
      <c r="Q1869" s="1">
        <v>20.2</v>
      </c>
      <c r="R1869" s="1">
        <v>3.8</v>
      </c>
      <c r="AJ1869" s="1" t="s">
        <v>406</v>
      </c>
      <c r="AK1869" s="19">
        <v>54</v>
      </c>
      <c r="AL1869" s="19">
        <v>91</v>
      </c>
      <c r="AN1869" s="3">
        <v>1981</v>
      </c>
      <c r="AQ1869">
        <v>80817</v>
      </c>
      <c r="AR1869" s="1" t="s">
        <v>5193</v>
      </c>
    </row>
    <row r="1870" spans="1:44" x14ac:dyDescent="0.25">
      <c r="A1870" s="1">
        <v>2958</v>
      </c>
      <c r="B1870" s="1" t="s">
        <v>160</v>
      </c>
      <c r="C1870" s="1">
        <v>104</v>
      </c>
      <c r="D1870" s="1" t="s">
        <v>5618</v>
      </c>
      <c r="F1870" s="1" t="s">
        <v>445</v>
      </c>
      <c r="G1870" s="1">
        <v>8</v>
      </c>
      <c r="H1870" s="1">
        <v>270</v>
      </c>
      <c r="I1870" s="1">
        <v>27.5</v>
      </c>
      <c r="J1870" s="1">
        <v>34.799999999999997</v>
      </c>
      <c r="K1870" s="3">
        <v>306</v>
      </c>
      <c r="L1870" s="2">
        <v>0.75</v>
      </c>
      <c r="N1870" s="1">
        <v>368</v>
      </c>
      <c r="O1870" s="1">
        <v>165.5</v>
      </c>
      <c r="P1870" s="1">
        <v>25.3</v>
      </c>
      <c r="Q1870" s="1">
        <v>21.4</v>
      </c>
      <c r="R1870" s="1">
        <v>3.9</v>
      </c>
      <c r="AJ1870" s="1" t="s">
        <v>406</v>
      </c>
      <c r="AK1870" s="19">
        <v>54</v>
      </c>
      <c r="AL1870" s="19">
        <v>91</v>
      </c>
      <c r="AN1870" s="3">
        <v>1981</v>
      </c>
      <c r="AQ1870">
        <v>80817</v>
      </c>
      <c r="AR1870" s="1" t="s">
        <v>5193</v>
      </c>
    </row>
    <row r="1871" spans="1:44" x14ac:dyDescent="0.25">
      <c r="A1871" s="1">
        <v>2959</v>
      </c>
      <c r="B1871" s="1" t="s">
        <v>160</v>
      </c>
      <c r="C1871" s="1">
        <v>104</v>
      </c>
      <c r="D1871" s="1" t="s">
        <v>5618</v>
      </c>
      <c r="F1871" s="1" t="s">
        <v>445</v>
      </c>
      <c r="G1871" s="1">
        <v>8</v>
      </c>
      <c r="H1871" s="1">
        <v>50</v>
      </c>
      <c r="I1871" s="1">
        <v>14.3</v>
      </c>
      <c r="J1871" s="1">
        <v>15.8</v>
      </c>
      <c r="K1871" s="3">
        <v>1396</v>
      </c>
      <c r="L1871" s="2">
        <v>1</v>
      </c>
      <c r="N1871" s="1">
        <v>203</v>
      </c>
      <c r="O1871" s="1">
        <v>105.8</v>
      </c>
      <c r="P1871" s="1">
        <v>18.7</v>
      </c>
      <c r="Q1871" s="1">
        <v>11.4</v>
      </c>
      <c r="R1871" s="1">
        <v>3.5</v>
      </c>
      <c r="AJ1871" s="1" t="s">
        <v>406</v>
      </c>
      <c r="AK1871" s="19">
        <v>54</v>
      </c>
      <c r="AL1871" s="19">
        <v>91</v>
      </c>
      <c r="AN1871" s="3">
        <v>1981</v>
      </c>
      <c r="AQ1871">
        <v>80817</v>
      </c>
      <c r="AR1871" s="1" t="s">
        <v>5193</v>
      </c>
    </row>
    <row r="1872" spans="1:44" x14ac:dyDescent="0.25">
      <c r="A1872" s="1">
        <v>2960</v>
      </c>
      <c r="B1872" s="1" t="s">
        <v>160</v>
      </c>
      <c r="C1872" s="1">
        <v>104</v>
      </c>
      <c r="D1872" s="1" t="s">
        <v>5618</v>
      </c>
      <c r="F1872" s="1" t="s">
        <v>445</v>
      </c>
      <c r="G1872" s="1">
        <v>8</v>
      </c>
      <c r="H1872" s="1">
        <v>70</v>
      </c>
      <c r="I1872" s="1">
        <v>17.8</v>
      </c>
      <c r="J1872" s="1">
        <v>20.2</v>
      </c>
      <c r="K1872" s="3">
        <v>962</v>
      </c>
      <c r="L1872" s="2">
        <v>1</v>
      </c>
      <c r="N1872" s="1">
        <v>278</v>
      </c>
      <c r="O1872" s="1">
        <v>136.1</v>
      </c>
      <c r="P1872" s="1">
        <v>22.2</v>
      </c>
      <c r="Q1872" s="1">
        <v>15.2</v>
      </c>
      <c r="R1872" s="1">
        <v>3.8</v>
      </c>
      <c r="AJ1872" s="1" t="s">
        <v>406</v>
      </c>
      <c r="AK1872" s="19">
        <v>54</v>
      </c>
      <c r="AL1872" s="19">
        <v>91</v>
      </c>
      <c r="AN1872" s="3">
        <v>1981</v>
      </c>
      <c r="AQ1872">
        <v>80817</v>
      </c>
      <c r="AR1872" s="1" t="s">
        <v>5193</v>
      </c>
    </row>
    <row r="1873" spans="1:44" x14ac:dyDescent="0.25">
      <c r="A1873" s="1">
        <v>2961</v>
      </c>
      <c r="B1873" s="1" t="s">
        <v>160</v>
      </c>
      <c r="C1873" s="1">
        <v>104</v>
      </c>
      <c r="D1873" s="1" t="s">
        <v>5618</v>
      </c>
      <c r="F1873" s="1" t="s">
        <v>445</v>
      </c>
      <c r="G1873" s="1">
        <v>8</v>
      </c>
      <c r="H1873" s="1">
        <v>90</v>
      </c>
      <c r="I1873" s="1">
        <v>20.2</v>
      </c>
      <c r="J1873" s="1">
        <v>23.4</v>
      </c>
      <c r="K1873" s="3">
        <v>763</v>
      </c>
      <c r="L1873" s="2">
        <v>1</v>
      </c>
      <c r="N1873" s="1">
        <v>328</v>
      </c>
      <c r="O1873" s="1">
        <v>157.30000000000001</v>
      </c>
      <c r="P1873" s="1">
        <v>25.6</v>
      </c>
      <c r="Q1873" s="1">
        <v>17.8</v>
      </c>
      <c r="R1873" s="1">
        <v>4.2</v>
      </c>
      <c r="AJ1873" s="1" t="s">
        <v>406</v>
      </c>
      <c r="AK1873" s="19">
        <v>54</v>
      </c>
      <c r="AL1873" s="19">
        <v>91</v>
      </c>
      <c r="AN1873" s="3">
        <v>1981</v>
      </c>
      <c r="AQ1873">
        <v>80817</v>
      </c>
      <c r="AR1873" s="1" t="s">
        <v>5193</v>
      </c>
    </row>
    <row r="1874" spans="1:44" x14ac:dyDescent="0.25">
      <c r="A1874" s="1">
        <v>2962</v>
      </c>
      <c r="B1874" s="1" t="s">
        <v>160</v>
      </c>
      <c r="C1874" s="1">
        <v>104</v>
      </c>
      <c r="D1874" s="1" t="s">
        <v>5618</v>
      </c>
      <c r="F1874" s="1" t="s">
        <v>445</v>
      </c>
      <c r="G1874" s="1">
        <v>8</v>
      </c>
      <c r="H1874" s="1">
        <v>130</v>
      </c>
      <c r="I1874" s="1">
        <v>23.5</v>
      </c>
      <c r="J1874" s="1">
        <v>27.3</v>
      </c>
      <c r="K1874" s="3">
        <v>608</v>
      </c>
      <c r="L1874" s="2">
        <v>1</v>
      </c>
      <c r="N1874" s="1">
        <v>408</v>
      </c>
      <c r="O1874" s="1">
        <v>187.7</v>
      </c>
      <c r="P1874" s="1">
        <v>28.4</v>
      </c>
      <c r="Q1874" s="1">
        <v>20.9</v>
      </c>
      <c r="R1874" s="1">
        <v>5.3</v>
      </c>
      <c r="AJ1874" s="1" t="s">
        <v>406</v>
      </c>
      <c r="AK1874" s="19">
        <v>54</v>
      </c>
      <c r="AL1874" s="19">
        <v>91</v>
      </c>
      <c r="AN1874" s="3">
        <v>1981</v>
      </c>
      <c r="AQ1874">
        <v>80817</v>
      </c>
      <c r="AR1874" s="1" t="s">
        <v>5193</v>
      </c>
    </row>
    <row r="1875" spans="1:44" x14ac:dyDescent="0.25">
      <c r="A1875" s="1">
        <v>2963</v>
      </c>
      <c r="B1875" s="1" t="s">
        <v>160</v>
      </c>
      <c r="C1875" s="1">
        <v>104</v>
      </c>
      <c r="D1875" s="1" t="s">
        <v>5618</v>
      </c>
      <c r="F1875" s="1" t="s">
        <v>445</v>
      </c>
      <c r="G1875" s="1">
        <v>8</v>
      </c>
      <c r="H1875" s="1">
        <v>170</v>
      </c>
      <c r="I1875" s="1">
        <v>25.5</v>
      </c>
      <c r="J1875" s="1">
        <v>30</v>
      </c>
      <c r="K1875" s="3">
        <v>526</v>
      </c>
      <c r="L1875" s="2">
        <v>1</v>
      </c>
      <c r="N1875" s="1">
        <v>448</v>
      </c>
      <c r="O1875" s="1">
        <v>206.2</v>
      </c>
      <c r="P1875" s="1">
        <v>31.2</v>
      </c>
      <c r="Q1875" s="1">
        <v>23.3</v>
      </c>
      <c r="R1875" s="1">
        <v>5.5</v>
      </c>
      <c r="AJ1875" s="1" t="s">
        <v>406</v>
      </c>
      <c r="AK1875" s="19">
        <v>54</v>
      </c>
      <c r="AL1875" s="19">
        <v>91</v>
      </c>
      <c r="AN1875" s="3">
        <v>1981</v>
      </c>
      <c r="AQ1875">
        <v>80817</v>
      </c>
      <c r="AR1875" s="1" t="s">
        <v>5193</v>
      </c>
    </row>
    <row r="1876" spans="1:44" x14ac:dyDescent="0.25">
      <c r="A1876" s="1">
        <v>2964</v>
      </c>
      <c r="B1876" s="1" t="s">
        <v>160</v>
      </c>
      <c r="C1876" s="1">
        <v>104</v>
      </c>
      <c r="D1876" s="1" t="s">
        <v>5618</v>
      </c>
      <c r="F1876" s="1" t="s">
        <v>445</v>
      </c>
      <c r="G1876" s="1">
        <v>8</v>
      </c>
      <c r="H1876" s="1">
        <v>270</v>
      </c>
      <c r="I1876" s="1">
        <v>27.5</v>
      </c>
      <c r="J1876" s="1">
        <v>32.4</v>
      </c>
      <c r="K1876" s="3">
        <v>470</v>
      </c>
      <c r="L1876" s="2">
        <v>1</v>
      </c>
      <c r="N1876" s="1">
        <v>485</v>
      </c>
      <c r="O1876" s="1">
        <v>218.3</v>
      </c>
      <c r="P1876" s="1">
        <v>33.4</v>
      </c>
      <c r="Q1876" s="1">
        <v>27.9</v>
      </c>
      <c r="R1876" s="1">
        <v>5.5</v>
      </c>
      <c r="AJ1876" s="1" t="s">
        <v>406</v>
      </c>
      <c r="AK1876" s="19">
        <v>54</v>
      </c>
      <c r="AL1876" s="19">
        <v>91</v>
      </c>
      <c r="AN1876" s="3">
        <v>1981</v>
      </c>
      <c r="AQ1876">
        <v>80817</v>
      </c>
      <c r="AR1876" s="1" t="s">
        <v>5193</v>
      </c>
    </row>
    <row r="1877" spans="1:44" x14ac:dyDescent="0.25">
      <c r="A1877" s="1">
        <v>2965</v>
      </c>
      <c r="B1877" s="1" t="s">
        <v>160</v>
      </c>
      <c r="C1877" s="1">
        <v>104</v>
      </c>
      <c r="D1877" s="1" t="s">
        <v>5618</v>
      </c>
      <c r="F1877" s="1" t="s">
        <v>445</v>
      </c>
      <c r="G1877" s="1">
        <v>8</v>
      </c>
      <c r="H1877" s="1">
        <v>50</v>
      </c>
      <c r="I1877" s="1">
        <v>14.3</v>
      </c>
      <c r="J1877" s="1">
        <v>14.1</v>
      </c>
      <c r="K1877" s="3">
        <v>2191</v>
      </c>
      <c r="L1877" s="2">
        <v>1.2</v>
      </c>
      <c r="N1877" s="1">
        <v>243</v>
      </c>
      <c r="O1877" s="1">
        <v>125.9</v>
      </c>
      <c r="P1877" s="1">
        <v>22.2</v>
      </c>
      <c r="Q1877" s="1">
        <v>13.8</v>
      </c>
      <c r="R1877" s="1">
        <v>4</v>
      </c>
      <c r="AJ1877" s="1" t="s">
        <v>406</v>
      </c>
      <c r="AK1877" s="19">
        <v>54</v>
      </c>
      <c r="AL1877" s="19">
        <v>91</v>
      </c>
      <c r="AN1877" s="3">
        <v>1981</v>
      </c>
      <c r="AQ1877">
        <v>80817</v>
      </c>
      <c r="AR1877" s="1" t="s">
        <v>5193</v>
      </c>
    </row>
    <row r="1878" spans="1:44" x14ac:dyDescent="0.25">
      <c r="A1878" s="1">
        <v>2966</v>
      </c>
      <c r="B1878" s="1" t="s">
        <v>160</v>
      </c>
      <c r="C1878" s="1">
        <v>104</v>
      </c>
      <c r="D1878" s="1" t="s">
        <v>5618</v>
      </c>
      <c r="F1878" s="1" t="s">
        <v>445</v>
      </c>
      <c r="G1878" s="1">
        <v>8</v>
      </c>
      <c r="H1878" s="1">
        <v>70</v>
      </c>
      <c r="I1878" s="1">
        <v>17.8</v>
      </c>
      <c r="J1878" s="1">
        <v>18.399999999999999</v>
      </c>
      <c r="K1878" s="3">
        <v>1449</v>
      </c>
      <c r="L1878" s="2">
        <v>1.2</v>
      </c>
      <c r="N1878" s="1">
        <v>328</v>
      </c>
      <c r="O1878" s="1">
        <v>162.1</v>
      </c>
      <c r="P1878" s="1">
        <v>26.4</v>
      </c>
      <c r="Q1878" s="1">
        <v>16.399999999999999</v>
      </c>
      <c r="R1878" s="1">
        <v>4.3</v>
      </c>
      <c r="AJ1878" s="1" t="s">
        <v>406</v>
      </c>
      <c r="AK1878" s="19">
        <v>54</v>
      </c>
      <c r="AL1878" s="19">
        <v>91</v>
      </c>
      <c r="AN1878" s="3">
        <v>1981</v>
      </c>
      <c r="AQ1878">
        <v>80817</v>
      </c>
      <c r="AR1878" s="1" t="s">
        <v>5193</v>
      </c>
    </row>
    <row r="1879" spans="1:44" x14ac:dyDescent="0.25">
      <c r="A1879" s="1">
        <v>2967</v>
      </c>
      <c r="B1879" s="1" t="s">
        <v>160</v>
      </c>
      <c r="C1879" s="1">
        <v>104</v>
      </c>
      <c r="D1879" s="1" t="s">
        <v>5618</v>
      </c>
      <c r="F1879" s="1" t="s">
        <v>445</v>
      </c>
      <c r="G1879" s="1">
        <v>8</v>
      </c>
      <c r="H1879" s="1">
        <v>90</v>
      </c>
      <c r="I1879" s="1">
        <v>20.2</v>
      </c>
      <c r="J1879" s="1">
        <v>21.3</v>
      </c>
      <c r="K1879" s="3">
        <v>1151</v>
      </c>
      <c r="L1879" s="2">
        <v>1.2</v>
      </c>
      <c r="N1879" s="1">
        <v>390</v>
      </c>
      <c r="O1879" s="1">
        <v>186.7</v>
      </c>
      <c r="P1879" s="1">
        <v>30.4</v>
      </c>
      <c r="Q1879" s="1">
        <v>21.5</v>
      </c>
      <c r="R1879" s="1">
        <v>4.5</v>
      </c>
      <c r="AJ1879" s="1" t="s">
        <v>406</v>
      </c>
      <c r="AK1879" s="19">
        <v>54</v>
      </c>
      <c r="AL1879" s="19">
        <v>91</v>
      </c>
      <c r="AN1879" s="3">
        <v>1981</v>
      </c>
      <c r="AQ1879">
        <v>80817</v>
      </c>
      <c r="AR1879" s="1" t="s">
        <v>5193</v>
      </c>
    </row>
    <row r="1880" spans="1:44" x14ac:dyDescent="0.25">
      <c r="A1880" s="1">
        <v>2968</v>
      </c>
      <c r="B1880" s="1" t="s">
        <v>160</v>
      </c>
      <c r="C1880" s="1">
        <v>104</v>
      </c>
      <c r="D1880" s="1" t="s">
        <v>5618</v>
      </c>
      <c r="F1880" s="1" t="s">
        <v>445</v>
      </c>
      <c r="G1880" s="1">
        <v>8</v>
      </c>
      <c r="H1880" s="1">
        <v>130</v>
      </c>
      <c r="I1880" s="1">
        <v>23.5</v>
      </c>
      <c r="J1880" s="1">
        <v>25.3</v>
      </c>
      <c r="K1880" s="3">
        <v>886</v>
      </c>
      <c r="L1880" s="2">
        <v>1.2</v>
      </c>
      <c r="N1880" s="1">
        <v>483</v>
      </c>
      <c r="O1880" s="1">
        <v>223.4</v>
      </c>
      <c r="P1880" s="1">
        <v>33.799999999999997</v>
      </c>
      <c r="Q1880" s="1">
        <v>25.9</v>
      </c>
      <c r="R1880" s="1">
        <v>5.3</v>
      </c>
      <c r="AJ1880" s="1" t="s">
        <v>406</v>
      </c>
      <c r="AK1880" s="19">
        <v>54</v>
      </c>
      <c r="AL1880" s="19">
        <v>91</v>
      </c>
      <c r="AN1880" s="3">
        <v>1981</v>
      </c>
      <c r="AQ1880">
        <v>80817</v>
      </c>
      <c r="AR1880" s="1" t="s">
        <v>5193</v>
      </c>
    </row>
    <row r="1881" spans="1:44" x14ac:dyDescent="0.25">
      <c r="A1881" s="1">
        <v>2969</v>
      </c>
      <c r="B1881" s="1" t="s">
        <v>160</v>
      </c>
      <c r="C1881" s="1">
        <v>104</v>
      </c>
      <c r="D1881" s="1" t="s">
        <v>5618</v>
      </c>
      <c r="F1881" s="1" t="s">
        <v>445</v>
      </c>
      <c r="G1881" s="1">
        <v>8</v>
      </c>
      <c r="H1881" s="1">
        <v>170</v>
      </c>
      <c r="I1881" s="1">
        <v>25.5</v>
      </c>
      <c r="J1881" s="1">
        <v>27.8</v>
      </c>
      <c r="K1881" s="3">
        <v>766</v>
      </c>
      <c r="L1881" s="2">
        <v>1.2</v>
      </c>
      <c r="N1881" s="1">
        <v>543</v>
      </c>
      <c r="O1881" s="1">
        <v>248.9</v>
      </c>
      <c r="P1881" s="1">
        <v>37.6</v>
      </c>
      <c r="Q1881" s="1">
        <v>29</v>
      </c>
      <c r="R1881" s="1">
        <v>5.7</v>
      </c>
      <c r="AJ1881" s="1" t="s">
        <v>406</v>
      </c>
      <c r="AK1881" s="19">
        <v>54</v>
      </c>
      <c r="AL1881" s="19">
        <v>91</v>
      </c>
      <c r="AN1881" s="3">
        <v>1981</v>
      </c>
      <c r="AQ1881">
        <v>80817</v>
      </c>
      <c r="AR1881" s="1" t="s">
        <v>5193</v>
      </c>
    </row>
    <row r="1882" spans="1:44" x14ac:dyDescent="0.25">
      <c r="A1882" s="1">
        <v>2970</v>
      </c>
      <c r="B1882" s="1" t="s">
        <v>160</v>
      </c>
      <c r="C1882" s="1">
        <v>104</v>
      </c>
      <c r="D1882" s="1" t="s">
        <v>5618</v>
      </c>
      <c r="F1882" s="1" t="s">
        <v>445</v>
      </c>
      <c r="G1882" s="1">
        <v>8</v>
      </c>
      <c r="H1882" s="1">
        <v>270</v>
      </c>
      <c r="I1882" s="1">
        <v>27.5</v>
      </c>
      <c r="J1882" s="1">
        <v>30.2</v>
      </c>
      <c r="K1882" s="3">
        <v>677</v>
      </c>
      <c r="L1882" s="2">
        <v>1.2</v>
      </c>
      <c r="N1882" s="1">
        <v>606</v>
      </c>
      <c r="O1882" s="1">
        <v>271.8</v>
      </c>
      <c r="P1882" s="1">
        <v>41.1</v>
      </c>
      <c r="Q1882" s="1">
        <v>30.7</v>
      </c>
      <c r="R1882" s="1">
        <v>7.2</v>
      </c>
      <c r="AJ1882" s="1" t="s">
        <v>406</v>
      </c>
      <c r="AK1882" s="19">
        <v>54</v>
      </c>
      <c r="AL1882" s="19">
        <v>91</v>
      </c>
      <c r="AN1882" s="3">
        <v>1981</v>
      </c>
      <c r="AQ1882">
        <v>80817</v>
      </c>
      <c r="AR1882" s="1" t="s">
        <v>5193</v>
      </c>
    </row>
    <row r="1883" spans="1:44" x14ac:dyDescent="0.25">
      <c r="A1883" s="1">
        <v>2971</v>
      </c>
      <c r="B1883" s="1" t="s">
        <v>160</v>
      </c>
      <c r="C1883" s="1">
        <v>104</v>
      </c>
      <c r="D1883" s="1" t="s">
        <v>5618</v>
      </c>
      <c r="F1883" s="1" t="s">
        <v>445</v>
      </c>
      <c r="G1883" s="1">
        <v>9</v>
      </c>
      <c r="H1883" s="1">
        <v>50</v>
      </c>
      <c r="I1883" s="1">
        <v>11.4</v>
      </c>
      <c r="J1883" s="1">
        <v>23.7</v>
      </c>
      <c r="K1883" s="3">
        <v>207</v>
      </c>
      <c r="L1883" s="2">
        <v>0.5</v>
      </c>
      <c r="N1883" s="1">
        <v>82</v>
      </c>
      <c r="O1883" s="1">
        <v>42.9</v>
      </c>
      <c r="P1883" s="1">
        <v>7</v>
      </c>
      <c r="Q1883" s="1">
        <v>4.5</v>
      </c>
      <c r="R1883" s="1">
        <v>1</v>
      </c>
      <c r="AJ1883" s="1" t="s">
        <v>406</v>
      </c>
      <c r="AK1883" s="19">
        <v>54</v>
      </c>
      <c r="AL1883" s="19">
        <v>91</v>
      </c>
      <c r="AN1883" s="3">
        <v>1981</v>
      </c>
      <c r="AQ1883">
        <v>80817</v>
      </c>
      <c r="AR1883" s="1" t="s">
        <v>5193</v>
      </c>
    </row>
    <row r="1884" spans="1:44" x14ac:dyDescent="0.25">
      <c r="A1884" s="1">
        <v>2972</v>
      </c>
      <c r="B1884" s="1" t="s">
        <v>160</v>
      </c>
      <c r="C1884" s="1">
        <v>104</v>
      </c>
      <c r="D1884" s="1" t="s">
        <v>5618</v>
      </c>
      <c r="F1884" s="1" t="s">
        <v>445</v>
      </c>
      <c r="G1884" s="1">
        <v>9</v>
      </c>
      <c r="H1884" s="1">
        <v>70</v>
      </c>
      <c r="I1884" s="1">
        <v>14.2</v>
      </c>
      <c r="J1884" s="1">
        <v>25.8</v>
      </c>
      <c r="K1884" s="3">
        <v>196</v>
      </c>
      <c r="L1884" s="2">
        <v>0.5</v>
      </c>
      <c r="N1884" s="1">
        <v>102</v>
      </c>
      <c r="O1884" s="1">
        <v>52.1</v>
      </c>
      <c r="P1884" s="1">
        <v>7.9</v>
      </c>
      <c r="Q1884" s="1">
        <v>5.6</v>
      </c>
      <c r="R1884" s="1">
        <v>1.1000000000000001</v>
      </c>
      <c r="AJ1884" s="1" t="s">
        <v>406</v>
      </c>
      <c r="AK1884" s="19">
        <v>54</v>
      </c>
      <c r="AL1884" s="19">
        <v>91</v>
      </c>
      <c r="AN1884" s="3">
        <v>1981</v>
      </c>
      <c r="AQ1884">
        <v>80817</v>
      </c>
      <c r="AR1884" s="1" t="s">
        <v>5193</v>
      </c>
    </row>
    <row r="1885" spans="1:44" x14ac:dyDescent="0.25">
      <c r="A1885" s="1">
        <v>2973</v>
      </c>
      <c r="B1885" s="1" t="s">
        <v>160</v>
      </c>
      <c r="C1885" s="1">
        <v>104</v>
      </c>
      <c r="D1885" s="1" t="s">
        <v>5618</v>
      </c>
      <c r="F1885" s="1" t="s">
        <v>445</v>
      </c>
      <c r="G1885" s="1">
        <v>9</v>
      </c>
      <c r="H1885" s="1">
        <v>90</v>
      </c>
      <c r="I1885" s="1">
        <v>16.399999999999999</v>
      </c>
      <c r="J1885" s="1">
        <v>27.2</v>
      </c>
      <c r="K1885" s="3">
        <v>190</v>
      </c>
      <c r="L1885" s="2">
        <v>0.5</v>
      </c>
      <c r="N1885" s="1">
        <v>118</v>
      </c>
      <c r="O1885" s="1">
        <v>57.7</v>
      </c>
      <c r="P1885" s="1">
        <v>8.6999999999999993</v>
      </c>
      <c r="Q1885" s="1">
        <v>6.8</v>
      </c>
      <c r="R1885" s="1">
        <v>1.3</v>
      </c>
      <c r="AJ1885" s="1" t="s">
        <v>406</v>
      </c>
      <c r="AK1885" s="19">
        <v>54</v>
      </c>
      <c r="AL1885" s="19">
        <v>91</v>
      </c>
      <c r="AN1885" s="3">
        <v>1981</v>
      </c>
      <c r="AQ1885">
        <v>80817</v>
      </c>
      <c r="AR1885" s="1" t="s">
        <v>5193</v>
      </c>
    </row>
    <row r="1886" spans="1:44" x14ac:dyDescent="0.25">
      <c r="A1886" s="1">
        <v>2974</v>
      </c>
      <c r="B1886" s="1" t="s">
        <v>160</v>
      </c>
      <c r="C1886" s="1">
        <v>104</v>
      </c>
      <c r="D1886" s="1" t="s">
        <v>5618</v>
      </c>
      <c r="F1886" s="1" t="s">
        <v>445</v>
      </c>
      <c r="G1886" s="1">
        <v>9</v>
      </c>
      <c r="H1886" s="1">
        <v>130</v>
      </c>
      <c r="I1886" s="1">
        <v>19.2</v>
      </c>
      <c r="J1886" s="1">
        <v>29.1</v>
      </c>
      <c r="K1886" s="3">
        <v>180</v>
      </c>
      <c r="L1886" s="2">
        <v>0.5</v>
      </c>
      <c r="N1886" s="1">
        <v>136</v>
      </c>
      <c r="O1886" s="1">
        <v>65.400000000000006</v>
      </c>
      <c r="P1886" s="1">
        <v>9.9</v>
      </c>
      <c r="Q1886" s="1">
        <v>7.6</v>
      </c>
      <c r="R1886" s="1">
        <v>1.5</v>
      </c>
      <c r="AJ1886" s="1" t="s">
        <v>406</v>
      </c>
      <c r="AK1886" s="19">
        <v>54</v>
      </c>
      <c r="AL1886" s="19">
        <v>91</v>
      </c>
      <c r="AN1886" s="3">
        <v>1981</v>
      </c>
      <c r="AQ1886">
        <v>80817</v>
      </c>
      <c r="AR1886" s="1" t="s">
        <v>5193</v>
      </c>
    </row>
    <row r="1887" spans="1:44" x14ac:dyDescent="0.25">
      <c r="A1887" s="1">
        <v>2975</v>
      </c>
      <c r="B1887" s="1" t="s">
        <v>160</v>
      </c>
      <c r="C1887" s="1">
        <v>104</v>
      </c>
      <c r="D1887" s="1" t="s">
        <v>5618</v>
      </c>
      <c r="F1887" s="1" t="s">
        <v>445</v>
      </c>
      <c r="G1887" s="1">
        <v>9</v>
      </c>
      <c r="H1887" s="1">
        <v>170</v>
      </c>
      <c r="I1887" s="1">
        <v>20.9</v>
      </c>
      <c r="J1887" s="1">
        <v>30.4</v>
      </c>
      <c r="K1887" s="3">
        <v>172</v>
      </c>
      <c r="L1887" s="2">
        <v>0.5</v>
      </c>
      <c r="N1887" s="1">
        <v>148</v>
      </c>
      <c r="O1887" s="1">
        <v>69.599999999999994</v>
      </c>
      <c r="P1887" s="1">
        <v>10.5</v>
      </c>
      <c r="Q1887" s="1">
        <v>8.1</v>
      </c>
      <c r="R1887" s="1">
        <v>1.6</v>
      </c>
      <c r="AJ1887" s="1" t="s">
        <v>406</v>
      </c>
      <c r="AK1887" s="19">
        <v>54</v>
      </c>
      <c r="AL1887" s="19">
        <v>91</v>
      </c>
      <c r="AN1887" s="3">
        <v>1981</v>
      </c>
      <c r="AQ1887">
        <v>80817</v>
      </c>
      <c r="AR1887" s="1" t="s">
        <v>5193</v>
      </c>
    </row>
    <row r="1888" spans="1:44" x14ac:dyDescent="0.25">
      <c r="A1888" s="1">
        <v>2976</v>
      </c>
      <c r="B1888" s="1" t="s">
        <v>160</v>
      </c>
      <c r="C1888" s="1">
        <v>104</v>
      </c>
      <c r="D1888" s="1" t="s">
        <v>5618</v>
      </c>
      <c r="F1888" s="1" t="s">
        <v>445</v>
      </c>
      <c r="G1888" s="1">
        <v>9</v>
      </c>
      <c r="H1888" s="1">
        <v>270</v>
      </c>
      <c r="I1888" s="1">
        <v>22.7</v>
      </c>
      <c r="J1888" s="1">
        <v>31.7</v>
      </c>
      <c r="K1888" s="3">
        <v>166</v>
      </c>
      <c r="L1888" s="2">
        <v>0.5</v>
      </c>
      <c r="N1888" s="1">
        <v>156</v>
      </c>
      <c r="O1888" s="1">
        <v>73.3</v>
      </c>
      <c r="P1888" s="1">
        <v>11.2</v>
      </c>
      <c r="Q1888" s="1">
        <v>8.8000000000000007</v>
      </c>
      <c r="R1888" s="1">
        <v>1.6</v>
      </c>
      <c r="AJ1888" s="1" t="s">
        <v>406</v>
      </c>
      <c r="AK1888" s="19">
        <v>54</v>
      </c>
      <c r="AL1888" s="19">
        <v>91</v>
      </c>
      <c r="AN1888" s="3">
        <v>1981</v>
      </c>
      <c r="AQ1888">
        <v>80817</v>
      </c>
      <c r="AR1888" s="1" t="s">
        <v>5193</v>
      </c>
    </row>
    <row r="1889" spans="1:44" x14ac:dyDescent="0.25">
      <c r="A1889" s="1">
        <v>2977</v>
      </c>
      <c r="B1889" s="1" t="s">
        <v>160</v>
      </c>
      <c r="C1889" s="1">
        <v>104</v>
      </c>
      <c r="D1889" s="1" t="s">
        <v>5618</v>
      </c>
      <c r="F1889" s="1" t="s">
        <v>445</v>
      </c>
      <c r="G1889" s="1">
        <v>9</v>
      </c>
      <c r="H1889" s="1">
        <v>50</v>
      </c>
      <c r="I1889" s="1">
        <v>11.4</v>
      </c>
      <c r="J1889" s="1">
        <v>18</v>
      </c>
      <c r="K1889" s="3">
        <v>717</v>
      </c>
      <c r="L1889" s="2">
        <v>0.8</v>
      </c>
      <c r="N1889" s="1">
        <v>148</v>
      </c>
      <c r="O1889" s="1">
        <v>76.8</v>
      </c>
      <c r="P1889" s="1">
        <v>13.4</v>
      </c>
      <c r="Q1889" s="1">
        <v>8</v>
      </c>
      <c r="R1889" s="1">
        <v>1.8</v>
      </c>
      <c r="AJ1889" s="1" t="s">
        <v>406</v>
      </c>
      <c r="AK1889" s="19">
        <v>54</v>
      </c>
      <c r="AL1889" s="19">
        <v>91</v>
      </c>
      <c r="AN1889" s="3">
        <v>1981</v>
      </c>
      <c r="AQ1889">
        <v>80817</v>
      </c>
      <c r="AR1889" s="1" t="s">
        <v>5193</v>
      </c>
    </row>
    <row r="1890" spans="1:44" x14ac:dyDescent="0.25">
      <c r="A1890" s="1">
        <v>2978</v>
      </c>
      <c r="B1890" s="1" t="s">
        <v>160</v>
      </c>
      <c r="C1890" s="1">
        <v>104</v>
      </c>
      <c r="D1890" s="1" t="s">
        <v>5618</v>
      </c>
      <c r="F1890" s="1" t="s">
        <v>445</v>
      </c>
      <c r="G1890" s="1">
        <v>9</v>
      </c>
      <c r="H1890" s="1">
        <v>70</v>
      </c>
      <c r="I1890" s="1">
        <v>14.2</v>
      </c>
      <c r="J1890" s="1">
        <v>20.7</v>
      </c>
      <c r="K1890" s="3">
        <v>608</v>
      </c>
      <c r="L1890" s="2">
        <v>0.8</v>
      </c>
      <c r="N1890" s="1">
        <v>179</v>
      </c>
      <c r="O1890" s="1">
        <v>91.3</v>
      </c>
      <c r="P1890" s="1">
        <v>14.9</v>
      </c>
      <c r="Q1890" s="1">
        <v>9.6</v>
      </c>
      <c r="R1890" s="1">
        <v>2.1</v>
      </c>
      <c r="AJ1890" s="1" t="s">
        <v>406</v>
      </c>
      <c r="AK1890" s="19">
        <v>54</v>
      </c>
      <c r="AL1890" s="19">
        <v>91</v>
      </c>
      <c r="AN1890" s="3">
        <v>1981</v>
      </c>
      <c r="AQ1890">
        <v>80817</v>
      </c>
      <c r="AR1890" s="1" t="s">
        <v>5193</v>
      </c>
    </row>
    <row r="1891" spans="1:44" x14ac:dyDescent="0.25">
      <c r="A1891" s="1">
        <v>2979</v>
      </c>
      <c r="B1891" s="1" t="s">
        <v>160</v>
      </c>
      <c r="C1891" s="1">
        <v>104</v>
      </c>
      <c r="D1891" s="1" t="s">
        <v>5618</v>
      </c>
      <c r="F1891" s="1" t="s">
        <v>445</v>
      </c>
      <c r="G1891" s="1">
        <v>9</v>
      </c>
      <c r="H1891" s="1">
        <v>90</v>
      </c>
      <c r="I1891" s="1">
        <v>16.399999999999999</v>
      </c>
      <c r="J1891" s="1">
        <v>22.6</v>
      </c>
      <c r="K1891" s="3">
        <v>551</v>
      </c>
      <c r="L1891" s="2">
        <v>0.8</v>
      </c>
      <c r="N1891" s="1">
        <v>212</v>
      </c>
      <c r="O1891" s="1">
        <v>103.9</v>
      </c>
      <c r="P1891" s="1">
        <v>16.899999999999999</v>
      </c>
      <c r="Q1891" s="1">
        <v>10.9</v>
      </c>
      <c r="R1891" s="1">
        <v>2.4</v>
      </c>
      <c r="AJ1891" s="1" t="s">
        <v>406</v>
      </c>
      <c r="AK1891" s="19">
        <v>54</v>
      </c>
      <c r="AL1891" s="19">
        <v>91</v>
      </c>
      <c r="AN1891" s="3">
        <v>1981</v>
      </c>
      <c r="AQ1891">
        <v>80817</v>
      </c>
      <c r="AR1891" s="1" t="s">
        <v>5193</v>
      </c>
    </row>
    <row r="1892" spans="1:44" x14ac:dyDescent="0.25">
      <c r="A1892" s="1">
        <v>2980</v>
      </c>
      <c r="B1892" s="1" t="s">
        <v>160</v>
      </c>
      <c r="C1892" s="1">
        <v>104</v>
      </c>
      <c r="D1892" s="1" t="s">
        <v>5618</v>
      </c>
      <c r="F1892" s="1" t="s">
        <v>445</v>
      </c>
      <c r="G1892" s="1">
        <v>9</v>
      </c>
      <c r="H1892" s="1">
        <v>130</v>
      </c>
      <c r="I1892" s="1">
        <v>19.2</v>
      </c>
      <c r="J1892" s="1">
        <v>25.3</v>
      </c>
      <c r="K1892" s="3">
        <v>478</v>
      </c>
      <c r="L1892" s="2">
        <v>0.8</v>
      </c>
      <c r="N1892" s="1">
        <v>251</v>
      </c>
      <c r="O1892" s="1">
        <v>120.5</v>
      </c>
      <c r="P1892" s="1">
        <v>18.2</v>
      </c>
      <c r="Q1892" s="1">
        <v>14</v>
      </c>
      <c r="R1892" s="1">
        <v>2.8</v>
      </c>
      <c r="AJ1892" s="1" t="s">
        <v>406</v>
      </c>
      <c r="AK1892" s="19">
        <v>54</v>
      </c>
      <c r="AL1892" s="19">
        <v>91</v>
      </c>
      <c r="AN1892" s="3">
        <v>1981</v>
      </c>
      <c r="AQ1892">
        <v>80817</v>
      </c>
      <c r="AR1892" s="1" t="s">
        <v>5193</v>
      </c>
    </row>
    <row r="1893" spans="1:44" x14ac:dyDescent="0.25">
      <c r="A1893" s="1">
        <v>2981</v>
      </c>
      <c r="B1893" s="1" t="s">
        <v>160</v>
      </c>
      <c r="C1893" s="1">
        <v>104</v>
      </c>
      <c r="D1893" s="1" t="s">
        <v>5618</v>
      </c>
      <c r="F1893" s="1" t="s">
        <v>445</v>
      </c>
      <c r="G1893" s="1">
        <v>9</v>
      </c>
      <c r="H1893" s="1">
        <v>170</v>
      </c>
      <c r="I1893" s="1">
        <v>20.9</v>
      </c>
      <c r="J1893" s="1">
        <v>26.88</v>
      </c>
      <c r="K1893" s="3">
        <v>444</v>
      </c>
      <c r="L1893" s="2">
        <v>0.8</v>
      </c>
      <c r="N1893" s="1">
        <v>277</v>
      </c>
      <c r="O1893" s="1">
        <v>130.1</v>
      </c>
      <c r="P1893" s="1">
        <v>19.7</v>
      </c>
      <c r="Q1893" s="1">
        <v>14.9</v>
      </c>
      <c r="R1893" s="1">
        <v>3.3</v>
      </c>
      <c r="AJ1893" s="1" t="s">
        <v>406</v>
      </c>
      <c r="AK1893" s="19">
        <v>54</v>
      </c>
      <c r="AL1893" s="19">
        <v>91</v>
      </c>
      <c r="AN1893" s="3">
        <v>1981</v>
      </c>
      <c r="AQ1893">
        <v>80817</v>
      </c>
      <c r="AR1893" s="1" t="s">
        <v>5193</v>
      </c>
    </row>
    <row r="1894" spans="1:44" x14ac:dyDescent="0.25">
      <c r="A1894" s="1">
        <v>2982</v>
      </c>
      <c r="B1894" s="1" t="s">
        <v>160</v>
      </c>
      <c r="C1894" s="1">
        <v>104</v>
      </c>
      <c r="D1894" s="1" t="s">
        <v>5618</v>
      </c>
      <c r="F1894" s="1" t="s">
        <v>445</v>
      </c>
      <c r="G1894" s="1">
        <v>9</v>
      </c>
      <c r="H1894" s="1">
        <v>270</v>
      </c>
      <c r="I1894" s="1">
        <v>22.7</v>
      </c>
      <c r="J1894" s="1">
        <v>28.5</v>
      </c>
      <c r="K1894" s="3">
        <v>411</v>
      </c>
      <c r="L1894" s="2">
        <v>0.8</v>
      </c>
      <c r="N1894" s="1">
        <v>300</v>
      </c>
      <c r="O1894" s="1">
        <v>141.1</v>
      </c>
      <c r="P1894" s="1">
        <v>21.3</v>
      </c>
      <c r="Q1894" s="1">
        <v>16</v>
      </c>
      <c r="R1894" s="1">
        <v>3.7</v>
      </c>
      <c r="AJ1894" s="1" t="s">
        <v>406</v>
      </c>
      <c r="AK1894" s="19">
        <v>54</v>
      </c>
      <c r="AL1894" s="19">
        <v>91</v>
      </c>
      <c r="AN1894" s="3">
        <v>1981</v>
      </c>
      <c r="AQ1894">
        <v>80817</v>
      </c>
      <c r="AR1894" s="1" t="s">
        <v>5193</v>
      </c>
    </row>
    <row r="1895" spans="1:44" x14ac:dyDescent="0.25">
      <c r="A1895" s="1">
        <v>2983</v>
      </c>
      <c r="B1895" s="1" t="s">
        <v>160</v>
      </c>
      <c r="C1895" s="1">
        <v>104</v>
      </c>
      <c r="D1895" s="1" t="s">
        <v>5618</v>
      </c>
      <c r="F1895" s="1" t="s">
        <v>445</v>
      </c>
      <c r="G1895" s="1">
        <v>9</v>
      </c>
      <c r="H1895" s="1">
        <v>50</v>
      </c>
      <c r="I1895" s="1">
        <v>11.4</v>
      </c>
      <c r="J1895" s="1">
        <v>14.2</v>
      </c>
      <c r="K1895" s="3">
        <v>1536</v>
      </c>
      <c r="L1895" s="2">
        <v>1.1000000000000001</v>
      </c>
      <c r="N1895" s="1">
        <v>167</v>
      </c>
      <c r="O1895" s="1">
        <v>86.8</v>
      </c>
      <c r="P1895" s="1">
        <v>15.5</v>
      </c>
      <c r="Q1895" s="1">
        <v>10.199999999999999</v>
      </c>
      <c r="R1895" s="1">
        <v>3.2</v>
      </c>
      <c r="AJ1895" s="1" t="s">
        <v>406</v>
      </c>
      <c r="AK1895" s="19">
        <v>54</v>
      </c>
      <c r="AL1895" s="19">
        <v>91</v>
      </c>
      <c r="AN1895" s="3">
        <v>1981</v>
      </c>
      <c r="AQ1895">
        <v>80817</v>
      </c>
      <c r="AR1895" s="1" t="s">
        <v>5193</v>
      </c>
    </row>
    <row r="1896" spans="1:44" x14ac:dyDescent="0.25">
      <c r="A1896" s="1">
        <v>2984</v>
      </c>
      <c r="B1896" s="1" t="s">
        <v>160</v>
      </c>
      <c r="C1896" s="1">
        <v>104</v>
      </c>
      <c r="D1896" s="1" t="s">
        <v>5618</v>
      </c>
      <c r="F1896" s="1" t="s">
        <v>445</v>
      </c>
      <c r="G1896" s="1">
        <v>9</v>
      </c>
      <c r="H1896" s="1">
        <v>70</v>
      </c>
      <c r="I1896" s="1">
        <v>14.2</v>
      </c>
      <c r="J1896" s="1">
        <v>17.3</v>
      </c>
      <c r="K1896" s="3">
        <v>1161</v>
      </c>
      <c r="L1896" s="2">
        <v>1.1000000000000001</v>
      </c>
      <c r="N1896" s="1">
        <v>218</v>
      </c>
      <c r="O1896" s="1">
        <v>111.4</v>
      </c>
      <c r="P1896" s="1">
        <v>19.399999999999999</v>
      </c>
      <c r="Q1896" s="1">
        <v>10.9</v>
      </c>
      <c r="R1896" s="1">
        <v>3.4</v>
      </c>
      <c r="AJ1896" s="1" t="s">
        <v>406</v>
      </c>
      <c r="AK1896" s="19">
        <v>54</v>
      </c>
      <c r="AL1896" s="19">
        <v>91</v>
      </c>
      <c r="AN1896" s="3">
        <v>1981</v>
      </c>
      <c r="AQ1896">
        <v>80817</v>
      </c>
      <c r="AR1896" s="1" t="s">
        <v>5193</v>
      </c>
    </row>
    <row r="1897" spans="1:44" x14ac:dyDescent="0.25">
      <c r="A1897" s="1">
        <v>2985</v>
      </c>
      <c r="B1897" s="1" t="s">
        <v>160</v>
      </c>
      <c r="C1897" s="1">
        <v>104</v>
      </c>
      <c r="D1897" s="1" t="s">
        <v>5618</v>
      </c>
      <c r="F1897" s="1" t="s">
        <v>445</v>
      </c>
      <c r="G1897" s="1">
        <v>9</v>
      </c>
      <c r="H1897" s="1">
        <v>90</v>
      </c>
      <c r="I1897" s="1">
        <v>16.399999999999999</v>
      </c>
      <c r="J1897" s="1">
        <v>19.600000000000001</v>
      </c>
      <c r="K1897" s="3">
        <v>976</v>
      </c>
      <c r="L1897" s="2">
        <v>1.1000000000000001</v>
      </c>
      <c r="N1897" s="1">
        <v>261</v>
      </c>
      <c r="O1897" s="1">
        <v>127.7</v>
      </c>
      <c r="P1897" s="1">
        <v>20.8</v>
      </c>
      <c r="Q1897" s="1">
        <v>12.6</v>
      </c>
      <c r="R1897" s="1">
        <v>3.7</v>
      </c>
      <c r="AJ1897" s="1" t="s">
        <v>406</v>
      </c>
      <c r="AK1897" s="19">
        <v>54</v>
      </c>
      <c r="AL1897" s="19">
        <v>91</v>
      </c>
      <c r="AN1897" s="3">
        <v>1981</v>
      </c>
      <c r="AQ1897">
        <v>80817</v>
      </c>
      <c r="AR1897" s="1" t="s">
        <v>5193</v>
      </c>
    </row>
    <row r="1898" spans="1:44" x14ac:dyDescent="0.25">
      <c r="A1898" s="1">
        <v>2986</v>
      </c>
      <c r="B1898" s="1" t="s">
        <v>160</v>
      </c>
      <c r="C1898" s="1">
        <v>104</v>
      </c>
      <c r="D1898" s="1" t="s">
        <v>5618</v>
      </c>
      <c r="F1898" s="1" t="s">
        <v>445</v>
      </c>
      <c r="G1898" s="1">
        <v>9</v>
      </c>
      <c r="H1898" s="1">
        <v>130</v>
      </c>
      <c r="I1898" s="1">
        <v>19.2</v>
      </c>
      <c r="J1898" s="1">
        <v>22.7</v>
      </c>
      <c r="K1898" s="3">
        <v>791</v>
      </c>
      <c r="L1898" s="2">
        <v>1.1000000000000001</v>
      </c>
      <c r="N1898" s="1">
        <v>314</v>
      </c>
      <c r="O1898" s="1">
        <v>150.9</v>
      </c>
      <c r="P1898" s="1">
        <v>24.6</v>
      </c>
      <c r="Q1898" s="1">
        <v>15.1</v>
      </c>
      <c r="R1898" s="1">
        <v>4.2</v>
      </c>
      <c r="AJ1898" s="1" t="s">
        <v>406</v>
      </c>
      <c r="AK1898" s="19">
        <v>54</v>
      </c>
      <c r="AL1898" s="19">
        <v>91</v>
      </c>
      <c r="AN1898" s="3">
        <v>1981</v>
      </c>
      <c r="AQ1898">
        <v>80817</v>
      </c>
      <c r="AR1898" s="1" t="s">
        <v>5193</v>
      </c>
    </row>
    <row r="1899" spans="1:44" x14ac:dyDescent="0.25">
      <c r="A1899" s="1">
        <v>2987</v>
      </c>
      <c r="B1899" s="1" t="s">
        <v>160</v>
      </c>
      <c r="C1899" s="1">
        <v>104</v>
      </c>
      <c r="D1899" s="1" t="s">
        <v>5618</v>
      </c>
      <c r="F1899" s="1" t="s">
        <v>445</v>
      </c>
      <c r="G1899" s="1">
        <v>9</v>
      </c>
      <c r="H1899" s="1">
        <v>170</v>
      </c>
      <c r="I1899" s="1">
        <v>20.9</v>
      </c>
      <c r="J1899" s="1">
        <v>24.4</v>
      </c>
      <c r="K1899" s="3">
        <v>714</v>
      </c>
      <c r="L1899" s="2">
        <v>1.1000000000000001</v>
      </c>
      <c r="N1899" s="1">
        <v>350</v>
      </c>
      <c r="O1899" s="1">
        <v>164.5</v>
      </c>
      <c r="P1899" s="1">
        <v>26.8</v>
      </c>
      <c r="Q1899" s="1">
        <v>16.2</v>
      </c>
      <c r="R1899" s="1">
        <v>4.8</v>
      </c>
      <c r="AJ1899" s="1" t="s">
        <v>406</v>
      </c>
      <c r="AK1899" s="19">
        <v>54</v>
      </c>
      <c r="AL1899" s="19">
        <v>91</v>
      </c>
      <c r="AN1899" s="3">
        <v>1981</v>
      </c>
      <c r="AQ1899">
        <v>80817</v>
      </c>
      <c r="AR1899" s="1" t="s">
        <v>5193</v>
      </c>
    </row>
    <row r="1900" spans="1:44" x14ac:dyDescent="0.25">
      <c r="A1900" s="1">
        <v>2988</v>
      </c>
      <c r="B1900" s="1" t="s">
        <v>160</v>
      </c>
      <c r="C1900" s="1">
        <v>104</v>
      </c>
      <c r="D1900" s="1" t="s">
        <v>5618</v>
      </c>
      <c r="F1900" s="1" t="s">
        <v>445</v>
      </c>
      <c r="G1900" s="1">
        <v>9</v>
      </c>
      <c r="H1900" s="1">
        <v>270</v>
      </c>
      <c r="I1900" s="1">
        <v>22.7</v>
      </c>
      <c r="J1900" s="1">
        <v>26.4</v>
      </c>
      <c r="K1900" s="3">
        <v>639</v>
      </c>
      <c r="L1900" s="2">
        <v>1.1000000000000001</v>
      </c>
      <c r="N1900" s="1">
        <v>384</v>
      </c>
      <c r="O1900" s="1">
        <v>180.3</v>
      </c>
      <c r="P1900" s="1">
        <v>27.3</v>
      </c>
      <c r="Q1900" s="1">
        <v>17.8</v>
      </c>
      <c r="R1900" s="1">
        <v>5.3</v>
      </c>
      <c r="AJ1900" s="1" t="s">
        <v>406</v>
      </c>
      <c r="AK1900" s="19">
        <v>54</v>
      </c>
      <c r="AL1900" s="19">
        <v>91</v>
      </c>
      <c r="AN1900" s="3">
        <v>1981</v>
      </c>
      <c r="AQ1900">
        <v>80817</v>
      </c>
      <c r="AR1900" s="1" t="s">
        <v>5193</v>
      </c>
    </row>
    <row r="1901" spans="1:44" x14ac:dyDescent="0.25">
      <c r="A1901" s="1">
        <v>2989</v>
      </c>
      <c r="B1901" s="1" t="s">
        <v>160</v>
      </c>
      <c r="C1901" s="1">
        <v>104</v>
      </c>
      <c r="D1901" s="1" t="s">
        <v>5618</v>
      </c>
      <c r="F1901" s="1" t="s">
        <v>445</v>
      </c>
      <c r="G1901" s="1">
        <v>9</v>
      </c>
      <c r="H1901" s="1">
        <v>50</v>
      </c>
      <c r="I1901" s="1">
        <v>11.4</v>
      </c>
      <c r="J1901" s="1">
        <v>10.4</v>
      </c>
      <c r="K1901" s="3">
        <v>3450</v>
      </c>
      <c r="L1901" s="2">
        <v>1.2</v>
      </c>
      <c r="N1901" s="1">
        <v>178</v>
      </c>
      <c r="O1901" s="1">
        <v>84</v>
      </c>
      <c r="P1901" s="1">
        <v>17.2</v>
      </c>
      <c r="Q1901" s="1">
        <v>13.5</v>
      </c>
      <c r="R1901" s="1">
        <v>4.4000000000000004</v>
      </c>
      <c r="AJ1901" s="1" t="s">
        <v>406</v>
      </c>
      <c r="AK1901" s="19">
        <v>54</v>
      </c>
      <c r="AL1901" s="19">
        <v>91</v>
      </c>
      <c r="AN1901" s="3">
        <v>1981</v>
      </c>
      <c r="AQ1901">
        <v>80817</v>
      </c>
      <c r="AR1901" s="1" t="s">
        <v>5193</v>
      </c>
    </row>
    <row r="1902" spans="1:44" x14ac:dyDescent="0.25">
      <c r="A1902" s="1">
        <v>2990</v>
      </c>
      <c r="B1902" s="1" t="s">
        <v>160</v>
      </c>
      <c r="C1902" s="1">
        <v>104</v>
      </c>
      <c r="D1902" s="1" t="s">
        <v>5618</v>
      </c>
      <c r="F1902" s="1" t="s">
        <v>445</v>
      </c>
      <c r="G1902" s="1">
        <v>9</v>
      </c>
      <c r="H1902" s="1">
        <v>70</v>
      </c>
      <c r="I1902" s="1">
        <v>14.2</v>
      </c>
      <c r="J1902" s="1">
        <v>14</v>
      </c>
      <c r="K1902" s="3">
        <v>2016</v>
      </c>
      <c r="L1902" s="2">
        <v>1.2</v>
      </c>
      <c r="N1902" s="1">
        <v>241</v>
      </c>
      <c r="O1902" s="1">
        <v>123.9</v>
      </c>
      <c r="P1902" s="1">
        <v>22.1</v>
      </c>
      <c r="Q1902" s="1">
        <v>14.5</v>
      </c>
      <c r="R1902" s="1">
        <v>4.7</v>
      </c>
      <c r="AJ1902" s="1" t="s">
        <v>406</v>
      </c>
      <c r="AK1902" s="19">
        <v>54</v>
      </c>
      <c r="AL1902" s="19">
        <v>91</v>
      </c>
      <c r="AN1902" s="3">
        <v>1981</v>
      </c>
      <c r="AQ1902">
        <v>80817</v>
      </c>
      <c r="AR1902" s="1" t="s">
        <v>5193</v>
      </c>
    </row>
    <row r="1903" spans="1:44" x14ac:dyDescent="0.25">
      <c r="A1903" s="1">
        <v>2991</v>
      </c>
      <c r="B1903" s="1" t="s">
        <v>160</v>
      </c>
      <c r="C1903" s="1">
        <v>104</v>
      </c>
      <c r="D1903" s="1" t="s">
        <v>5618</v>
      </c>
      <c r="F1903" s="1" t="s">
        <v>445</v>
      </c>
      <c r="G1903" s="1">
        <v>9</v>
      </c>
      <c r="H1903" s="1">
        <v>90</v>
      </c>
      <c r="I1903" s="1">
        <v>16.399999999999999</v>
      </c>
      <c r="J1903" s="1">
        <v>16.600000000000001</v>
      </c>
      <c r="K1903" s="3">
        <v>1705</v>
      </c>
      <c r="L1903" s="2">
        <v>1.2</v>
      </c>
      <c r="N1903" s="1">
        <v>293</v>
      </c>
      <c r="O1903" s="1">
        <v>144.30000000000001</v>
      </c>
      <c r="P1903" s="1">
        <v>25.5</v>
      </c>
      <c r="Q1903" s="1">
        <v>15.4</v>
      </c>
      <c r="R1903" s="1">
        <v>5</v>
      </c>
      <c r="AJ1903" s="1" t="s">
        <v>406</v>
      </c>
      <c r="AK1903" s="19">
        <v>54</v>
      </c>
      <c r="AL1903" s="19">
        <v>91</v>
      </c>
      <c r="AN1903" s="3">
        <v>1981</v>
      </c>
      <c r="AQ1903">
        <v>80817</v>
      </c>
      <c r="AR1903" s="1" t="s">
        <v>5193</v>
      </c>
    </row>
    <row r="1904" spans="1:44" x14ac:dyDescent="0.25">
      <c r="A1904" s="1">
        <v>2992</v>
      </c>
      <c r="B1904" s="1" t="s">
        <v>160</v>
      </c>
      <c r="C1904" s="1">
        <v>104</v>
      </c>
      <c r="D1904" s="1" t="s">
        <v>5618</v>
      </c>
      <c r="F1904" s="1" t="s">
        <v>445</v>
      </c>
      <c r="G1904" s="1">
        <v>9</v>
      </c>
      <c r="H1904" s="1">
        <v>130</v>
      </c>
      <c r="I1904" s="1">
        <v>19.2</v>
      </c>
      <c r="J1904" s="1">
        <v>20.2</v>
      </c>
      <c r="K1904" s="3">
        <v>1253</v>
      </c>
      <c r="L1904" s="2">
        <v>1.2</v>
      </c>
      <c r="N1904" s="1">
        <v>368</v>
      </c>
      <c r="O1904" s="1">
        <v>175.9</v>
      </c>
      <c r="P1904" s="1">
        <v>28.6</v>
      </c>
      <c r="Q1904" s="1">
        <v>16.7</v>
      </c>
      <c r="R1904" s="1">
        <v>5.8</v>
      </c>
      <c r="AJ1904" s="1" t="s">
        <v>406</v>
      </c>
      <c r="AK1904" s="19">
        <v>54</v>
      </c>
      <c r="AL1904" s="19">
        <v>91</v>
      </c>
      <c r="AN1904" s="3">
        <v>1981</v>
      </c>
      <c r="AQ1904">
        <v>80817</v>
      </c>
      <c r="AR1904" s="1" t="s">
        <v>5193</v>
      </c>
    </row>
    <row r="1905" spans="1:45" x14ac:dyDescent="0.25">
      <c r="A1905" s="1">
        <v>2993</v>
      </c>
      <c r="B1905" s="1" t="s">
        <v>160</v>
      </c>
      <c r="C1905" s="1">
        <v>104</v>
      </c>
      <c r="D1905" s="1" t="s">
        <v>5618</v>
      </c>
      <c r="F1905" s="1" t="s">
        <v>445</v>
      </c>
      <c r="G1905" s="1">
        <v>9</v>
      </c>
      <c r="H1905" s="1">
        <v>170</v>
      </c>
      <c r="I1905" s="1">
        <v>20.9</v>
      </c>
      <c r="J1905" s="1">
        <v>22.1</v>
      </c>
      <c r="K1905" s="3">
        <v>1087</v>
      </c>
      <c r="L1905" s="2">
        <v>1.2</v>
      </c>
      <c r="N1905" s="1">
        <v>409</v>
      </c>
      <c r="O1905" s="1">
        <v>194.2</v>
      </c>
      <c r="P1905" s="1">
        <v>31.6</v>
      </c>
      <c r="Q1905" s="1">
        <v>18.600000000000001</v>
      </c>
      <c r="R1905" s="1">
        <v>6.3</v>
      </c>
      <c r="AJ1905" s="1" t="s">
        <v>406</v>
      </c>
      <c r="AK1905" s="19">
        <v>54</v>
      </c>
      <c r="AL1905" s="19">
        <v>91</v>
      </c>
      <c r="AN1905" s="3">
        <v>1981</v>
      </c>
      <c r="AQ1905">
        <v>80817</v>
      </c>
      <c r="AR1905" s="1" t="s">
        <v>5193</v>
      </c>
    </row>
    <row r="1906" spans="1:45" x14ac:dyDescent="0.25">
      <c r="A1906" s="1">
        <v>2994</v>
      </c>
      <c r="B1906" s="1" t="s">
        <v>160</v>
      </c>
      <c r="C1906" s="1">
        <v>104</v>
      </c>
      <c r="D1906" s="1" t="s">
        <v>5618</v>
      </c>
      <c r="F1906" s="1" t="s">
        <v>445</v>
      </c>
      <c r="G1906" s="1">
        <v>9</v>
      </c>
      <c r="H1906" s="1">
        <v>270</v>
      </c>
      <c r="I1906" s="1">
        <v>22.7</v>
      </c>
      <c r="J1906" s="1">
        <v>24.3</v>
      </c>
      <c r="K1906" s="3">
        <v>941</v>
      </c>
      <c r="L1906" s="2">
        <v>1.2</v>
      </c>
      <c r="N1906" s="1">
        <v>460</v>
      </c>
      <c r="O1906" s="1">
        <v>215</v>
      </c>
      <c r="P1906" s="1">
        <v>32.5</v>
      </c>
      <c r="Q1906" s="1">
        <v>20.100000000000001</v>
      </c>
      <c r="R1906" s="1">
        <v>7.4</v>
      </c>
      <c r="AJ1906" s="1" t="s">
        <v>406</v>
      </c>
      <c r="AK1906" s="19">
        <v>54</v>
      </c>
      <c r="AL1906" s="19">
        <v>91</v>
      </c>
      <c r="AN1906" s="3">
        <v>1981</v>
      </c>
      <c r="AQ1906">
        <v>80817</v>
      </c>
      <c r="AR1906" s="1" t="s">
        <v>5193</v>
      </c>
    </row>
    <row r="1907" spans="1:45" x14ac:dyDescent="0.25">
      <c r="A1907" s="1">
        <v>2995</v>
      </c>
      <c r="B1907" s="1" t="s">
        <v>162</v>
      </c>
      <c r="C1907" s="1">
        <v>104</v>
      </c>
      <c r="D1907" s="1" t="s">
        <v>5618</v>
      </c>
      <c r="F1907" s="1" t="s">
        <v>445</v>
      </c>
      <c r="G1907" s="1">
        <v>8</v>
      </c>
      <c r="H1907" s="1">
        <v>250</v>
      </c>
      <c r="I1907" s="1">
        <v>22.2</v>
      </c>
      <c r="J1907" s="1">
        <v>22.2</v>
      </c>
      <c r="K1907" s="37">
        <v>811</v>
      </c>
      <c r="L1907" s="2">
        <v>1.2</v>
      </c>
      <c r="N1907" s="1">
        <v>450</v>
      </c>
      <c r="O1907" s="1">
        <v>297</v>
      </c>
      <c r="Q1907" s="1">
        <v>24</v>
      </c>
      <c r="R1907" s="1">
        <v>3.19</v>
      </c>
      <c r="AJ1907" s="1" t="s">
        <v>410</v>
      </c>
      <c r="AK1907" s="19">
        <v>47.5</v>
      </c>
      <c r="AL1907" s="19">
        <v>100</v>
      </c>
      <c r="AN1907" s="3">
        <v>1980</v>
      </c>
      <c r="AQ1907">
        <v>81007</v>
      </c>
      <c r="AR1907" s="1" t="s">
        <v>4548</v>
      </c>
    </row>
    <row r="1908" spans="1:45" x14ac:dyDescent="0.25">
      <c r="A1908" s="1">
        <v>2996</v>
      </c>
      <c r="B1908" s="1" t="s">
        <v>162</v>
      </c>
      <c r="C1908" s="1">
        <v>104</v>
      </c>
      <c r="D1908" s="1" t="s">
        <v>5618</v>
      </c>
      <c r="F1908" s="1" t="s">
        <v>445</v>
      </c>
      <c r="G1908" s="1">
        <v>9</v>
      </c>
      <c r="H1908" s="1">
        <v>250</v>
      </c>
      <c r="I1908" s="1">
        <v>18.3</v>
      </c>
      <c r="J1908" s="1">
        <v>18.3</v>
      </c>
      <c r="K1908" s="37">
        <v>355</v>
      </c>
      <c r="L1908" s="2">
        <v>0.4</v>
      </c>
      <c r="N1908" s="1">
        <v>106</v>
      </c>
      <c r="O1908" s="1">
        <v>76.2</v>
      </c>
      <c r="Q1908" s="1">
        <v>7.57</v>
      </c>
      <c r="R1908" s="1">
        <v>1.04</v>
      </c>
      <c r="AJ1908" s="1" t="s">
        <v>410</v>
      </c>
      <c r="AK1908" s="19">
        <v>47.5</v>
      </c>
      <c r="AL1908" s="19">
        <v>100</v>
      </c>
      <c r="AN1908" s="3">
        <v>1980</v>
      </c>
      <c r="AQ1908">
        <v>81007</v>
      </c>
      <c r="AR1908" s="1" t="s">
        <v>4548</v>
      </c>
    </row>
    <row r="1909" spans="1:45" x14ac:dyDescent="0.25">
      <c r="A1909" s="1">
        <v>2997</v>
      </c>
      <c r="B1909" s="1" t="s">
        <v>162</v>
      </c>
      <c r="C1909" s="1">
        <v>104</v>
      </c>
      <c r="D1909" s="1" t="s">
        <v>5618</v>
      </c>
      <c r="F1909" s="1" t="s">
        <v>445</v>
      </c>
      <c r="G1909" s="1">
        <v>9</v>
      </c>
      <c r="H1909" s="1">
        <v>250</v>
      </c>
      <c r="I1909" s="1">
        <v>21</v>
      </c>
      <c r="J1909" s="1">
        <v>21</v>
      </c>
      <c r="K1909" s="37">
        <v>455</v>
      </c>
      <c r="L1909" s="2">
        <v>0.7</v>
      </c>
      <c r="N1909" s="1">
        <v>235</v>
      </c>
      <c r="O1909" s="1">
        <v>155.1</v>
      </c>
      <c r="Q1909" s="1">
        <v>20.8</v>
      </c>
      <c r="R1909" s="1">
        <v>2.73</v>
      </c>
      <c r="AJ1909" s="1" t="s">
        <v>410</v>
      </c>
      <c r="AK1909" s="19">
        <v>47.5</v>
      </c>
      <c r="AL1909" s="19">
        <v>100</v>
      </c>
      <c r="AN1909" s="3">
        <v>1980</v>
      </c>
      <c r="AQ1909">
        <v>81007</v>
      </c>
      <c r="AR1909" s="1" t="s">
        <v>4548</v>
      </c>
    </row>
    <row r="1910" spans="1:45" x14ac:dyDescent="0.25">
      <c r="A1910" s="1">
        <v>3001</v>
      </c>
      <c r="B1910" s="1" t="s">
        <v>178</v>
      </c>
      <c r="C1910" s="1">
        <v>102</v>
      </c>
      <c r="D1910" s="1" t="s">
        <v>6130</v>
      </c>
      <c r="F1910" s="1" t="s">
        <v>445</v>
      </c>
      <c r="G1910" s="1">
        <v>11</v>
      </c>
      <c r="H1910" s="1">
        <v>205</v>
      </c>
      <c r="J1910" s="1">
        <v>14.2</v>
      </c>
      <c r="K1910" s="3">
        <v>758</v>
      </c>
      <c r="L1910" s="2">
        <v>0.7</v>
      </c>
      <c r="N1910" s="1">
        <v>76</v>
      </c>
      <c r="O1910" s="1">
        <v>36.5</v>
      </c>
      <c r="P1910" s="1">
        <v>5.8</v>
      </c>
      <c r="Q1910" s="1">
        <v>5.86</v>
      </c>
      <c r="R1910" s="1">
        <v>2.84</v>
      </c>
      <c r="S1910" s="1">
        <v>36.700000000000003</v>
      </c>
      <c r="AJ1910" s="1" t="s">
        <v>406</v>
      </c>
      <c r="AK1910" s="19">
        <v>66.3</v>
      </c>
      <c r="AL1910" s="19">
        <v>60</v>
      </c>
      <c r="AN1910" s="3">
        <v>1976</v>
      </c>
      <c r="AQ1910">
        <v>81108</v>
      </c>
      <c r="AR1910" s="1" t="s">
        <v>541</v>
      </c>
    </row>
    <row r="1911" spans="1:45" x14ac:dyDescent="0.25">
      <c r="A1911" s="1">
        <v>3002</v>
      </c>
      <c r="B1911" s="1" t="s">
        <v>178</v>
      </c>
      <c r="C1911" s="1">
        <v>102</v>
      </c>
      <c r="D1911" s="1" t="s">
        <v>863</v>
      </c>
      <c r="G1911" s="1">
        <v>11</v>
      </c>
      <c r="H1911" s="1">
        <v>140</v>
      </c>
      <c r="J1911" s="1"/>
      <c r="L1911" s="2">
        <v>0.5</v>
      </c>
      <c r="N1911" s="1">
        <v>61</v>
      </c>
      <c r="O1911" s="1">
        <v>25.7</v>
      </c>
      <c r="P1911" s="1">
        <v>4.3</v>
      </c>
      <c r="Q1911" s="1">
        <v>6.04</v>
      </c>
      <c r="R1911" s="1">
        <v>3.56</v>
      </c>
      <c r="S1911" s="1">
        <v>33.200000000000003</v>
      </c>
      <c r="AJ1911" s="1" t="s">
        <v>406</v>
      </c>
      <c r="AK1911" s="19">
        <v>66.3</v>
      </c>
      <c r="AL1911" s="19">
        <v>60</v>
      </c>
      <c r="AN1911" s="3">
        <v>1976</v>
      </c>
      <c r="AQ1911">
        <v>81108</v>
      </c>
      <c r="AR1911" s="1" t="s">
        <v>541</v>
      </c>
      <c r="AS1911" s="32"/>
    </row>
    <row r="1912" spans="1:45" x14ac:dyDescent="0.25">
      <c r="A1912" s="1">
        <v>3005</v>
      </c>
      <c r="B1912" s="1" t="s">
        <v>178</v>
      </c>
      <c r="C1912" s="1">
        <v>102</v>
      </c>
      <c r="D1912" s="1" t="s">
        <v>6401</v>
      </c>
      <c r="G1912" s="1">
        <v>8</v>
      </c>
      <c r="H1912" s="1">
        <v>12</v>
      </c>
      <c r="I1912" s="1">
        <v>3.1</v>
      </c>
      <c r="J1912" s="1"/>
      <c r="N1912" s="1">
        <v>16</v>
      </c>
      <c r="O1912" s="1">
        <v>7.1</v>
      </c>
      <c r="Q1912" s="1">
        <v>3.1</v>
      </c>
      <c r="R1912" s="1">
        <v>4.5999999999999996</v>
      </c>
      <c r="AJ1912" s="1" t="s">
        <v>406</v>
      </c>
      <c r="AK1912" s="19">
        <v>59</v>
      </c>
      <c r="AL1912" s="19">
        <v>61</v>
      </c>
      <c r="AN1912" s="3">
        <v>1995</v>
      </c>
      <c r="AQ1912">
        <v>80611</v>
      </c>
      <c r="AR1912" s="1" t="s">
        <v>543</v>
      </c>
    </row>
    <row r="1913" spans="1:45" x14ac:dyDescent="0.25">
      <c r="A1913" s="1">
        <v>3006</v>
      </c>
      <c r="B1913" s="1" t="s">
        <v>178</v>
      </c>
      <c r="C1913" s="1">
        <v>102</v>
      </c>
      <c r="D1913" s="1" t="s">
        <v>6031</v>
      </c>
      <c r="G1913" s="1">
        <v>8</v>
      </c>
      <c r="H1913" s="1">
        <v>14</v>
      </c>
      <c r="I1913" s="1">
        <v>2.2000000000000002</v>
      </c>
      <c r="J1913" s="1"/>
      <c r="N1913" s="1">
        <v>11</v>
      </c>
      <c r="O1913" s="1">
        <v>5.2</v>
      </c>
      <c r="Q1913" s="1">
        <v>1.7</v>
      </c>
      <c r="R1913" s="1">
        <v>3.4</v>
      </c>
      <c r="AJ1913" s="1" t="s">
        <v>406</v>
      </c>
      <c r="AK1913" s="19">
        <v>59</v>
      </c>
      <c r="AL1913" s="19">
        <v>61</v>
      </c>
      <c r="AN1913" s="3">
        <v>1995</v>
      </c>
      <c r="AQ1913">
        <v>80611</v>
      </c>
      <c r="AR1913" s="1" t="s">
        <v>543</v>
      </c>
    </row>
    <row r="1914" spans="1:45" x14ac:dyDescent="0.25">
      <c r="A1914" s="1">
        <v>3007</v>
      </c>
      <c r="B1914" s="1" t="s">
        <v>178</v>
      </c>
      <c r="C1914" s="1">
        <v>102</v>
      </c>
      <c r="D1914" s="1" t="s">
        <v>6401</v>
      </c>
      <c r="F1914" s="1" t="s">
        <v>445</v>
      </c>
      <c r="G1914" s="1">
        <v>8</v>
      </c>
      <c r="H1914" s="1">
        <v>20</v>
      </c>
      <c r="I1914" s="1">
        <v>5.8</v>
      </c>
      <c r="J1914" s="1">
        <v>5.3</v>
      </c>
      <c r="K1914" s="3">
        <v>8433</v>
      </c>
      <c r="L1914" s="2">
        <v>0.8</v>
      </c>
      <c r="N1914" s="1">
        <v>55</v>
      </c>
      <c r="O1914" s="1">
        <v>24.9</v>
      </c>
      <c r="Q1914" s="1">
        <v>9</v>
      </c>
      <c r="R1914" s="1">
        <v>12.4</v>
      </c>
      <c r="AJ1914" s="1" t="s">
        <v>406</v>
      </c>
      <c r="AK1914" s="19">
        <v>59</v>
      </c>
      <c r="AL1914" s="19">
        <v>61</v>
      </c>
      <c r="AN1914" s="3">
        <v>1995</v>
      </c>
      <c r="AQ1914">
        <v>80611</v>
      </c>
      <c r="AR1914" s="1" t="s">
        <v>543</v>
      </c>
    </row>
    <row r="1915" spans="1:45" x14ac:dyDescent="0.25">
      <c r="A1915" s="1">
        <v>3008</v>
      </c>
      <c r="B1915" s="1" t="s">
        <v>178</v>
      </c>
      <c r="C1915" s="1">
        <v>102</v>
      </c>
      <c r="D1915" s="1" t="s">
        <v>6251</v>
      </c>
      <c r="F1915" s="1" t="s">
        <v>445</v>
      </c>
      <c r="G1915" s="1">
        <v>8</v>
      </c>
      <c r="H1915" s="1">
        <v>58</v>
      </c>
      <c r="I1915" s="1">
        <v>16.5</v>
      </c>
      <c r="J1915" s="1">
        <v>15.4</v>
      </c>
      <c r="K1915" s="3">
        <v>1696</v>
      </c>
      <c r="L1915" s="2">
        <v>0.9</v>
      </c>
      <c r="N1915" s="1">
        <v>263</v>
      </c>
      <c r="O1915" s="1">
        <v>125.5</v>
      </c>
      <c r="Q1915" s="1">
        <v>16.600000000000001</v>
      </c>
      <c r="R1915" s="1">
        <v>16.399999999999999</v>
      </c>
      <c r="AJ1915" s="1" t="s">
        <v>406</v>
      </c>
      <c r="AK1915" s="19">
        <v>59</v>
      </c>
      <c r="AL1915" s="19">
        <v>61</v>
      </c>
      <c r="AN1915" s="3">
        <v>1995</v>
      </c>
      <c r="AQ1915">
        <v>80611</v>
      </c>
      <c r="AR1915" s="1" t="s">
        <v>543</v>
      </c>
    </row>
    <row r="1916" spans="1:45" x14ac:dyDescent="0.25">
      <c r="A1916" s="1">
        <v>3009</v>
      </c>
      <c r="B1916" s="1" t="s">
        <v>178</v>
      </c>
      <c r="C1916" s="1">
        <v>102</v>
      </c>
      <c r="D1916" s="1" t="s">
        <v>6395</v>
      </c>
      <c r="F1916" s="1" t="s">
        <v>445</v>
      </c>
      <c r="G1916" s="1">
        <v>8</v>
      </c>
      <c r="H1916" s="1">
        <v>76</v>
      </c>
      <c r="I1916" s="1">
        <v>19.399999999999999</v>
      </c>
      <c r="J1916" s="1">
        <v>16</v>
      </c>
      <c r="K1916" s="3">
        <v>2390</v>
      </c>
      <c r="L1916" s="2">
        <v>1.1000000000000001</v>
      </c>
      <c r="N1916" s="1">
        <v>399</v>
      </c>
      <c r="O1916" s="1">
        <v>157.1</v>
      </c>
      <c r="Q1916" s="1">
        <v>14.6</v>
      </c>
      <c r="R1916" s="1">
        <v>16</v>
      </c>
      <c r="AJ1916" s="1" t="s">
        <v>406</v>
      </c>
      <c r="AK1916" s="19">
        <v>59</v>
      </c>
      <c r="AL1916" s="19">
        <v>61</v>
      </c>
      <c r="AN1916" s="3">
        <v>1995</v>
      </c>
      <c r="AQ1916">
        <v>80611</v>
      </c>
      <c r="AR1916" s="1" t="s">
        <v>543</v>
      </c>
    </row>
    <row r="1917" spans="1:45" x14ac:dyDescent="0.25">
      <c r="A1917" s="1">
        <v>3010</v>
      </c>
      <c r="B1917" s="1" t="s">
        <v>178</v>
      </c>
      <c r="C1917" s="1">
        <v>102</v>
      </c>
      <c r="D1917" s="1" t="s">
        <v>6131</v>
      </c>
      <c r="F1917" s="1" t="s">
        <v>445</v>
      </c>
      <c r="G1917" s="1">
        <v>9</v>
      </c>
      <c r="H1917" s="1">
        <v>68</v>
      </c>
      <c r="I1917" s="1">
        <v>13.6</v>
      </c>
      <c r="J1917" s="1">
        <v>14.4</v>
      </c>
      <c r="K1917" s="3">
        <v>1864</v>
      </c>
      <c r="L1917" s="2">
        <v>0.9</v>
      </c>
      <c r="N1917" s="1">
        <v>188</v>
      </c>
      <c r="O1917" s="1">
        <v>83.3</v>
      </c>
      <c r="Q1917" s="1">
        <v>12.6</v>
      </c>
      <c r="R1917" s="1">
        <v>12.8</v>
      </c>
      <c r="AJ1917" s="1" t="s">
        <v>406</v>
      </c>
      <c r="AK1917" s="19">
        <v>59</v>
      </c>
      <c r="AL1917" s="19">
        <v>61</v>
      </c>
      <c r="AN1917" s="3">
        <v>1995</v>
      </c>
      <c r="AQ1917">
        <v>80611</v>
      </c>
      <c r="AR1917" s="1" t="s">
        <v>543</v>
      </c>
    </row>
    <row r="1918" spans="1:45" x14ac:dyDescent="0.25">
      <c r="A1918" s="1">
        <v>3011</v>
      </c>
      <c r="B1918" s="1" t="s">
        <v>178</v>
      </c>
      <c r="C1918" s="1">
        <v>102</v>
      </c>
      <c r="D1918" s="1" t="s">
        <v>6401</v>
      </c>
      <c r="F1918" s="1" t="s">
        <v>445</v>
      </c>
      <c r="G1918" s="1">
        <v>9</v>
      </c>
      <c r="H1918" s="1">
        <v>79</v>
      </c>
      <c r="I1918" s="1">
        <v>15.6</v>
      </c>
      <c r="J1918" s="1">
        <v>15.1</v>
      </c>
      <c r="K1918" s="3">
        <v>1760</v>
      </c>
      <c r="L1918" s="2">
        <v>1</v>
      </c>
      <c r="N1918" s="1">
        <v>242</v>
      </c>
      <c r="O1918" s="1">
        <v>120</v>
      </c>
      <c r="Q1918" s="1">
        <v>13</v>
      </c>
      <c r="R1918" s="1">
        <v>13.3</v>
      </c>
      <c r="AJ1918" s="1" t="s">
        <v>406</v>
      </c>
      <c r="AK1918" s="19">
        <v>59</v>
      </c>
      <c r="AL1918" s="19">
        <v>61</v>
      </c>
      <c r="AN1918" s="3">
        <v>1995</v>
      </c>
      <c r="AQ1918">
        <v>80611</v>
      </c>
      <c r="AR1918" s="1" t="s">
        <v>543</v>
      </c>
    </row>
    <row r="1919" spans="1:45" x14ac:dyDescent="0.25">
      <c r="A1919" s="1">
        <v>3012</v>
      </c>
      <c r="B1919" s="1" t="s">
        <v>178</v>
      </c>
      <c r="C1919" s="1">
        <v>102</v>
      </c>
      <c r="D1919" s="1" t="s">
        <v>6028</v>
      </c>
      <c r="F1919" s="1" t="s">
        <v>445</v>
      </c>
      <c r="G1919" s="1">
        <v>9</v>
      </c>
      <c r="H1919" s="1">
        <v>132</v>
      </c>
      <c r="I1919" s="1">
        <v>21</v>
      </c>
      <c r="J1919" s="1">
        <v>21.4</v>
      </c>
      <c r="K1919" s="3">
        <v>1217</v>
      </c>
      <c r="L1919" s="2">
        <v>1</v>
      </c>
      <c r="N1919" s="1">
        <v>387</v>
      </c>
      <c r="O1919" s="1">
        <v>243.9</v>
      </c>
      <c r="Q1919" s="1">
        <v>25.2</v>
      </c>
      <c r="R1919" s="1">
        <v>20.5</v>
      </c>
      <c r="AJ1919" s="1" t="s">
        <v>406</v>
      </c>
      <c r="AK1919" s="19">
        <v>59</v>
      </c>
      <c r="AL1919" s="19">
        <v>61</v>
      </c>
      <c r="AN1919" s="3">
        <v>1995</v>
      </c>
      <c r="AQ1919">
        <v>80611</v>
      </c>
      <c r="AR1919" s="1" t="s">
        <v>543</v>
      </c>
    </row>
    <row r="1920" spans="1:45" x14ac:dyDescent="0.25">
      <c r="A1920" s="1">
        <v>3013</v>
      </c>
      <c r="B1920" s="1" t="s">
        <v>178</v>
      </c>
      <c r="C1920" s="1">
        <v>102</v>
      </c>
      <c r="D1920" s="1" t="s">
        <v>5909</v>
      </c>
      <c r="F1920" s="1" t="s">
        <v>445</v>
      </c>
      <c r="G1920" s="1">
        <v>11</v>
      </c>
      <c r="H1920" s="1">
        <v>90</v>
      </c>
      <c r="I1920" s="1">
        <v>8.4</v>
      </c>
      <c r="J1920" s="1">
        <v>7.3</v>
      </c>
      <c r="K1920" s="3">
        <v>4915</v>
      </c>
      <c r="L1920" s="2">
        <v>1.3</v>
      </c>
      <c r="N1920" s="1">
        <v>129</v>
      </c>
      <c r="O1920" s="1">
        <v>64.8</v>
      </c>
      <c r="Q1920" s="1">
        <v>9.8000000000000007</v>
      </c>
      <c r="R1920" s="1">
        <v>10</v>
      </c>
      <c r="AJ1920" s="1" t="s">
        <v>406</v>
      </c>
      <c r="AK1920" s="19">
        <v>59</v>
      </c>
      <c r="AL1920" s="19">
        <v>61</v>
      </c>
      <c r="AN1920" s="3">
        <v>1995</v>
      </c>
      <c r="AQ1920">
        <v>80611</v>
      </c>
      <c r="AR1920" s="1" t="s">
        <v>543</v>
      </c>
    </row>
    <row r="1921" spans="1:44" x14ac:dyDescent="0.25">
      <c r="A1921" s="1">
        <v>3014</v>
      </c>
      <c r="B1921" s="1" t="s">
        <v>178</v>
      </c>
      <c r="C1921" s="1">
        <v>102</v>
      </c>
      <c r="D1921" s="1" t="s">
        <v>6134</v>
      </c>
      <c r="F1921" s="1" t="s">
        <v>445</v>
      </c>
      <c r="G1921" s="1">
        <v>9</v>
      </c>
      <c r="H1921" s="1">
        <v>110</v>
      </c>
      <c r="I1921" s="1">
        <v>15.8</v>
      </c>
      <c r="J1921" s="1">
        <v>14.3</v>
      </c>
      <c r="K1921" s="3">
        <v>2205</v>
      </c>
      <c r="L1921" s="2">
        <v>1.3</v>
      </c>
      <c r="N1921" s="1">
        <v>306</v>
      </c>
      <c r="O1921" s="1">
        <v>156.6</v>
      </c>
      <c r="Q1921" s="1">
        <v>15.5</v>
      </c>
      <c r="R1921" s="1">
        <v>15.1</v>
      </c>
      <c r="AJ1921" s="1" t="s">
        <v>406</v>
      </c>
      <c r="AK1921" s="19">
        <v>59</v>
      </c>
      <c r="AL1921" s="19">
        <v>61</v>
      </c>
      <c r="AN1921" s="3">
        <v>1995</v>
      </c>
      <c r="AQ1921">
        <v>80611</v>
      </c>
      <c r="AR1921" s="1" t="s">
        <v>543</v>
      </c>
    </row>
    <row r="1922" spans="1:44" x14ac:dyDescent="0.25">
      <c r="A1922" s="1">
        <v>3015</v>
      </c>
      <c r="B1922" s="1" t="s">
        <v>178</v>
      </c>
      <c r="C1922" s="1">
        <v>102</v>
      </c>
      <c r="D1922" s="1" t="s">
        <v>6035</v>
      </c>
      <c r="F1922" s="1" t="s">
        <v>445</v>
      </c>
      <c r="G1922" s="1">
        <v>10</v>
      </c>
      <c r="H1922" s="1">
        <v>115</v>
      </c>
      <c r="I1922" s="1">
        <v>12.4</v>
      </c>
      <c r="J1922" s="1">
        <v>12.7</v>
      </c>
      <c r="K1922" s="3">
        <v>2463</v>
      </c>
      <c r="L1922" s="2">
        <v>1.4</v>
      </c>
      <c r="N1922" s="1">
        <v>228</v>
      </c>
      <c r="O1922" s="1">
        <v>117.6</v>
      </c>
      <c r="Q1922" s="1">
        <v>17.399999999999999</v>
      </c>
      <c r="R1922" s="1">
        <v>17.5</v>
      </c>
      <c r="AJ1922" s="1" t="s">
        <v>406</v>
      </c>
      <c r="AK1922" s="19">
        <v>59</v>
      </c>
      <c r="AL1922" s="19">
        <v>61</v>
      </c>
      <c r="AN1922" s="3">
        <v>1995</v>
      </c>
      <c r="AQ1922">
        <v>80611</v>
      </c>
      <c r="AR1922" s="1" t="s">
        <v>543</v>
      </c>
    </row>
    <row r="1923" spans="1:44" x14ac:dyDescent="0.25">
      <c r="A1923" s="1">
        <v>3016</v>
      </c>
      <c r="B1923" s="1" t="s">
        <v>178</v>
      </c>
      <c r="C1923" s="1">
        <v>102</v>
      </c>
      <c r="D1923" s="1" t="s">
        <v>6195</v>
      </c>
      <c r="F1923" s="1" t="s">
        <v>445</v>
      </c>
      <c r="G1923" s="1">
        <v>10</v>
      </c>
      <c r="H1923" s="1">
        <v>142</v>
      </c>
      <c r="I1923" s="1">
        <v>8.8000000000000007</v>
      </c>
      <c r="J1923" s="1">
        <v>8.1</v>
      </c>
      <c r="K1923" s="3">
        <v>5422</v>
      </c>
      <c r="L1923" s="2">
        <v>1.5</v>
      </c>
      <c r="N1923" s="1">
        <v>153</v>
      </c>
      <c r="O1923" s="1">
        <v>93</v>
      </c>
      <c r="Q1923" s="1">
        <v>8.5</v>
      </c>
      <c r="R1923" s="1">
        <v>7.8</v>
      </c>
      <c r="AJ1923" s="1" t="s">
        <v>406</v>
      </c>
      <c r="AK1923" s="19">
        <v>59</v>
      </c>
      <c r="AL1923" s="19">
        <v>61</v>
      </c>
      <c r="AN1923" s="3">
        <v>1995</v>
      </c>
      <c r="AQ1923">
        <v>80611</v>
      </c>
      <c r="AR1923" s="1" t="s">
        <v>543</v>
      </c>
    </row>
    <row r="1924" spans="1:44" x14ac:dyDescent="0.25">
      <c r="A1924" s="1">
        <v>3017</v>
      </c>
      <c r="B1924" s="1" t="s">
        <v>178</v>
      </c>
      <c r="C1924" s="1">
        <v>102</v>
      </c>
      <c r="D1924" s="1" t="s">
        <v>6396</v>
      </c>
      <c r="F1924" s="1" t="s">
        <v>445</v>
      </c>
      <c r="G1924" s="1">
        <v>10</v>
      </c>
      <c r="H1924" s="1">
        <v>172</v>
      </c>
      <c r="I1924" s="1">
        <v>17</v>
      </c>
      <c r="J1924" s="1">
        <v>18.5</v>
      </c>
      <c r="K1924" s="3">
        <v>1608</v>
      </c>
      <c r="L1924" s="2">
        <v>1.2</v>
      </c>
      <c r="N1924" s="1">
        <v>301</v>
      </c>
      <c r="O1924" s="1">
        <v>136.1</v>
      </c>
      <c r="Q1924" s="1">
        <v>16.5</v>
      </c>
      <c r="R1924" s="1">
        <v>12.5</v>
      </c>
      <c r="AJ1924" s="1" t="s">
        <v>406</v>
      </c>
      <c r="AK1924" s="19">
        <v>59</v>
      </c>
      <c r="AL1924" s="19">
        <v>61</v>
      </c>
      <c r="AN1924" s="3">
        <v>1995</v>
      </c>
      <c r="AQ1924">
        <v>80611</v>
      </c>
      <c r="AR1924" s="1" t="s">
        <v>543</v>
      </c>
    </row>
    <row r="1925" spans="1:44" x14ac:dyDescent="0.25">
      <c r="A1925" s="1">
        <v>3018</v>
      </c>
      <c r="B1925" s="1" t="s">
        <v>178</v>
      </c>
      <c r="C1925" s="1">
        <v>102</v>
      </c>
      <c r="D1925" s="1" t="s">
        <v>6247</v>
      </c>
      <c r="F1925" s="1" t="s">
        <v>445</v>
      </c>
      <c r="G1925" s="1">
        <v>6</v>
      </c>
      <c r="H1925" s="1">
        <v>47</v>
      </c>
      <c r="I1925" s="1">
        <v>18.5</v>
      </c>
      <c r="J1925" s="1">
        <v>19.600000000000001</v>
      </c>
      <c r="K1925" s="3">
        <v>1544</v>
      </c>
      <c r="L1925" s="2">
        <v>1</v>
      </c>
      <c r="N1925" s="1">
        <v>369</v>
      </c>
      <c r="O1925" s="1">
        <v>169</v>
      </c>
      <c r="Q1925" s="1">
        <v>21.9</v>
      </c>
      <c r="R1925" s="1">
        <v>18.5</v>
      </c>
      <c r="AJ1925" s="1" t="s">
        <v>406</v>
      </c>
      <c r="AK1925" s="19">
        <v>56.35</v>
      </c>
      <c r="AL1925" s="19">
        <v>57.4</v>
      </c>
      <c r="AN1925" s="3">
        <v>1995</v>
      </c>
      <c r="AQ1925">
        <v>80436</v>
      </c>
      <c r="AR1925" s="1" t="s">
        <v>543</v>
      </c>
    </row>
    <row r="1926" spans="1:44" x14ac:dyDescent="0.25">
      <c r="A1926" s="1">
        <v>3019</v>
      </c>
      <c r="B1926" s="1" t="s">
        <v>178</v>
      </c>
      <c r="C1926" s="1">
        <v>102</v>
      </c>
      <c r="D1926" s="1" t="s">
        <v>5633</v>
      </c>
      <c r="F1926" s="1" t="s">
        <v>445</v>
      </c>
      <c r="G1926" s="1">
        <v>6</v>
      </c>
      <c r="H1926" s="1">
        <v>54</v>
      </c>
      <c r="I1926" s="1">
        <v>21.5</v>
      </c>
      <c r="J1926" s="1">
        <v>20.399999999999999</v>
      </c>
      <c r="K1926" s="3">
        <v>1304</v>
      </c>
      <c r="L1926" s="2">
        <v>0.9</v>
      </c>
      <c r="N1926" s="1">
        <v>422</v>
      </c>
      <c r="O1926" s="1">
        <v>183.4</v>
      </c>
      <c r="Q1926" s="1">
        <v>16.100000000000001</v>
      </c>
      <c r="R1926" s="1">
        <v>18.5</v>
      </c>
      <c r="AJ1926" s="1" t="s">
        <v>406</v>
      </c>
      <c r="AK1926" s="19">
        <v>56.35</v>
      </c>
      <c r="AL1926" s="19">
        <v>57.4</v>
      </c>
      <c r="AN1926" s="3">
        <v>1995</v>
      </c>
      <c r="AQ1926">
        <v>80436</v>
      </c>
      <c r="AR1926" s="1" t="s">
        <v>543</v>
      </c>
    </row>
    <row r="1927" spans="1:44" x14ac:dyDescent="0.25">
      <c r="A1927" s="1">
        <v>3021</v>
      </c>
      <c r="B1927" s="1" t="s">
        <v>178</v>
      </c>
      <c r="C1927" s="1">
        <v>102</v>
      </c>
      <c r="D1927" s="1" t="s">
        <v>5633</v>
      </c>
      <c r="G1927" s="1">
        <v>8</v>
      </c>
      <c r="H1927" s="1">
        <v>21</v>
      </c>
      <c r="I1927" s="1">
        <v>5</v>
      </c>
      <c r="J1927" s="1"/>
      <c r="L1927" s="2">
        <v>0.4</v>
      </c>
      <c r="N1927" s="1">
        <v>25</v>
      </c>
      <c r="O1927" s="1">
        <v>12.8</v>
      </c>
      <c r="Q1927" s="1">
        <v>4.3</v>
      </c>
      <c r="R1927" s="1">
        <v>5.7</v>
      </c>
      <c r="AJ1927" s="1" t="s">
        <v>406</v>
      </c>
      <c r="AK1927" s="19">
        <v>56.35</v>
      </c>
      <c r="AL1927" s="19">
        <v>57.4</v>
      </c>
      <c r="AN1927" s="3">
        <v>1995</v>
      </c>
      <c r="AQ1927">
        <v>80436</v>
      </c>
      <c r="AR1927" s="1" t="s">
        <v>543</v>
      </c>
    </row>
    <row r="1928" spans="1:44" x14ac:dyDescent="0.25">
      <c r="A1928" s="1">
        <v>3022</v>
      </c>
      <c r="B1928" s="1" t="s">
        <v>178</v>
      </c>
      <c r="C1928" s="1">
        <v>102</v>
      </c>
      <c r="D1928" s="1" t="s">
        <v>5633</v>
      </c>
      <c r="F1928" s="1" t="s">
        <v>445</v>
      </c>
      <c r="G1928" s="1">
        <v>7</v>
      </c>
      <c r="H1928" s="1">
        <v>52</v>
      </c>
      <c r="I1928" s="1">
        <v>19.7</v>
      </c>
      <c r="J1928" s="1">
        <v>18.899999999999999</v>
      </c>
      <c r="K1928" s="3">
        <v>1280</v>
      </c>
      <c r="L1928" s="2">
        <v>0.8</v>
      </c>
      <c r="N1928" s="1">
        <v>317</v>
      </c>
      <c r="O1928" s="1">
        <v>142</v>
      </c>
      <c r="Q1928" s="1">
        <v>18</v>
      </c>
      <c r="R1928" s="1">
        <v>20</v>
      </c>
      <c r="AJ1928" s="1" t="s">
        <v>406</v>
      </c>
      <c r="AK1928" s="19">
        <v>56.35</v>
      </c>
      <c r="AL1928" s="19">
        <v>57.4</v>
      </c>
      <c r="AN1928" s="3">
        <v>1995</v>
      </c>
      <c r="AQ1928">
        <v>80436</v>
      </c>
      <c r="AR1928" s="1" t="s">
        <v>543</v>
      </c>
    </row>
    <row r="1929" spans="1:44" x14ac:dyDescent="0.25">
      <c r="A1929" s="1">
        <v>3023</v>
      </c>
      <c r="B1929" s="1" t="s">
        <v>178</v>
      </c>
      <c r="C1929" s="1">
        <v>102</v>
      </c>
      <c r="D1929" s="1" t="s">
        <v>5909</v>
      </c>
      <c r="F1929" s="1" t="s">
        <v>445</v>
      </c>
      <c r="G1929" s="1">
        <v>7</v>
      </c>
      <c r="H1929" s="1">
        <v>65</v>
      </c>
      <c r="I1929" s="1">
        <v>18.100000000000001</v>
      </c>
      <c r="J1929" s="1">
        <v>18.600000000000001</v>
      </c>
      <c r="K1929" s="3">
        <v>1662</v>
      </c>
      <c r="L1929" s="2">
        <v>0.8</v>
      </c>
      <c r="N1929" s="1">
        <v>277</v>
      </c>
      <c r="O1929" s="1">
        <v>103.3</v>
      </c>
      <c r="Q1929" s="1">
        <v>13</v>
      </c>
      <c r="R1929" s="1">
        <v>11.3</v>
      </c>
      <c r="AJ1929" s="1" t="s">
        <v>406</v>
      </c>
      <c r="AK1929" s="19">
        <v>56.35</v>
      </c>
      <c r="AL1929" s="19">
        <v>57.4</v>
      </c>
      <c r="AN1929" s="3">
        <v>1995</v>
      </c>
      <c r="AQ1929">
        <v>80436</v>
      </c>
      <c r="AR1929" s="1" t="s">
        <v>543</v>
      </c>
    </row>
    <row r="1930" spans="1:44" x14ac:dyDescent="0.25">
      <c r="A1930" s="1">
        <v>3024</v>
      </c>
      <c r="B1930" s="1" t="s">
        <v>178</v>
      </c>
      <c r="C1930" s="1">
        <v>102</v>
      </c>
      <c r="D1930" s="1" t="s">
        <v>6196</v>
      </c>
      <c r="F1930" s="1" t="s">
        <v>445</v>
      </c>
      <c r="G1930" s="1">
        <v>8</v>
      </c>
      <c r="H1930" s="1">
        <v>70</v>
      </c>
      <c r="I1930" s="1">
        <v>17</v>
      </c>
      <c r="J1930" s="1">
        <v>20.6</v>
      </c>
      <c r="K1930" s="3">
        <v>1147</v>
      </c>
      <c r="L1930" s="2">
        <v>0.9</v>
      </c>
      <c r="N1930" s="1">
        <v>257</v>
      </c>
      <c r="O1930" s="1">
        <v>121.3</v>
      </c>
      <c r="Q1930" s="1">
        <v>23.1</v>
      </c>
      <c r="R1930" s="1">
        <v>16</v>
      </c>
      <c r="AJ1930" s="1" t="s">
        <v>406</v>
      </c>
      <c r="AK1930" s="19">
        <v>56.35</v>
      </c>
      <c r="AL1930" s="19">
        <v>57.4</v>
      </c>
      <c r="AN1930" s="3">
        <v>1995</v>
      </c>
      <c r="AQ1930">
        <v>80436</v>
      </c>
      <c r="AR1930" s="1" t="s">
        <v>543</v>
      </c>
    </row>
    <row r="1931" spans="1:44" x14ac:dyDescent="0.25">
      <c r="A1931" s="1">
        <v>3025</v>
      </c>
      <c r="B1931" s="1" t="s">
        <v>178</v>
      </c>
      <c r="C1931" s="1">
        <v>102</v>
      </c>
      <c r="D1931" s="1" t="s">
        <v>6247</v>
      </c>
      <c r="F1931" s="1" t="s">
        <v>445</v>
      </c>
      <c r="G1931" s="1">
        <v>8</v>
      </c>
      <c r="H1931" s="1">
        <v>70</v>
      </c>
      <c r="I1931" s="1">
        <v>18.100000000000001</v>
      </c>
      <c r="J1931" s="1">
        <v>19.899999999999999</v>
      </c>
      <c r="K1931" s="3">
        <v>1211</v>
      </c>
      <c r="L1931" s="2">
        <v>0.9</v>
      </c>
      <c r="N1931" s="1">
        <v>302</v>
      </c>
      <c r="O1931" s="1">
        <v>141.9</v>
      </c>
      <c r="Q1931" s="1">
        <v>21.1</v>
      </c>
      <c r="R1931" s="1">
        <v>24.2</v>
      </c>
      <c r="AJ1931" s="1" t="s">
        <v>406</v>
      </c>
      <c r="AK1931" s="19">
        <v>56.35</v>
      </c>
      <c r="AL1931" s="19">
        <v>57.4</v>
      </c>
      <c r="AN1931" s="3">
        <v>1995</v>
      </c>
      <c r="AQ1931">
        <v>80436</v>
      </c>
      <c r="AR1931" s="1" t="s">
        <v>543</v>
      </c>
    </row>
    <row r="1932" spans="1:44" x14ac:dyDescent="0.25">
      <c r="A1932" s="1">
        <v>3026</v>
      </c>
      <c r="B1932" s="1" t="s">
        <v>178</v>
      </c>
      <c r="C1932" s="1">
        <v>102</v>
      </c>
      <c r="D1932" s="1" t="s">
        <v>6235</v>
      </c>
      <c r="F1932" s="1" t="s">
        <v>445</v>
      </c>
      <c r="G1932" s="1">
        <v>8</v>
      </c>
      <c r="H1932" s="1">
        <v>78</v>
      </c>
      <c r="I1932" s="1">
        <v>17.3</v>
      </c>
      <c r="J1932" s="1">
        <v>14.7</v>
      </c>
      <c r="K1932" s="3">
        <v>2066</v>
      </c>
      <c r="L1932" s="2">
        <v>0.8</v>
      </c>
      <c r="N1932" s="1">
        <v>261</v>
      </c>
      <c r="O1932" s="1">
        <v>120.7</v>
      </c>
      <c r="Q1932" s="1">
        <v>7.1</v>
      </c>
      <c r="R1932" s="1">
        <v>13.6</v>
      </c>
      <c r="AJ1932" s="1" t="s">
        <v>406</v>
      </c>
      <c r="AK1932" s="19">
        <v>56.35</v>
      </c>
      <c r="AL1932" s="19">
        <v>57.4</v>
      </c>
      <c r="AN1932" s="3">
        <v>1995</v>
      </c>
      <c r="AQ1932">
        <v>80436</v>
      </c>
      <c r="AR1932" s="1" t="s">
        <v>543</v>
      </c>
    </row>
    <row r="1933" spans="1:44" x14ac:dyDescent="0.25">
      <c r="A1933" s="1">
        <v>3027</v>
      </c>
      <c r="B1933" s="1" t="s">
        <v>178</v>
      </c>
      <c r="C1933" s="1">
        <v>102</v>
      </c>
      <c r="D1933" s="1" t="s">
        <v>6396</v>
      </c>
      <c r="F1933" s="1" t="s">
        <v>445</v>
      </c>
      <c r="G1933" s="1">
        <v>7</v>
      </c>
      <c r="H1933" s="1">
        <v>80</v>
      </c>
      <c r="I1933" s="1">
        <v>21.2</v>
      </c>
      <c r="J1933" s="1">
        <v>20.6</v>
      </c>
      <c r="K1933" s="3">
        <v>1144</v>
      </c>
      <c r="L1933" s="2">
        <v>0.7</v>
      </c>
      <c r="N1933" s="1">
        <v>318</v>
      </c>
      <c r="O1933" s="1">
        <v>111.2</v>
      </c>
      <c r="Q1933" s="1">
        <v>9.9</v>
      </c>
      <c r="R1933" s="1">
        <v>11.4</v>
      </c>
      <c r="AJ1933" s="1" t="s">
        <v>406</v>
      </c>
      <c r="AK1933" s="19">
        <v>56.35</v>
      </c>
      <c r="AL1933" s="19">
        <v>57.4</v>
      </c>
      <c r="AN1933" s="3">
        <v>1995</v>
      </c>
      <c r="AQ1933">
        <v>80436</v>
      </c>
      <c r="AR1933" s="1" t="s">
        <v>543</v>
      </c>
    </row>
    <row r="1934" spans="1:44" x14ac:dyDescent="0.25">
      <c r="A1934" s="1">
        <v>3028</v>
      </c>
      <c r="B1934" s="1" t="s">
        <v>178</v>
      </c>
      <c r="C1934" s="1">
        <v>102</v>
      </c>
      <c r="D1934" s="1" t="s">
        <v>6037</v>
      </c>
      <c r="F1934" s="1" t="s">
        <v>445</v>
      </c>
      <c r="G1934" s="1">
        <v>7</v>
      </c>
      <c r="H1934" s="1">
        <v>90</v>
      </c>
      <c r="I1934" s="1">
        <v>24</v>
      </c>
      <c r="J1934" s="1">
        <v>23.5</v>
      </c>
      <c r="K1934" s="3">
        <v>922</v>
      </c>
      <c r="L1934" s="2">
        <v>0.7</v>
      </c>
      <c r="N1934" s="1">
        <v>371</v>
      </c>
      <c r="O1934" s="1">
        <v>126.7</v>
      </c>
      <c r="Q1934" s="1">
        <v>24.5</v>
      </c>
      <c r="R1934" s="1">
        <v>16.399999999999999</v>
      </c>
      <c r="AJ1934" s="1" t="s">
        <v>406</v>
      </c>
      <c r="AK1934" s="19">
        <v>56.35</v>
      </c>
      <c r="AL1934" s="19">
        <v>57.4</v>
      </c>
      <c r="AN1934" s="3">
        <v>1995</v>
      </c>
      <c r="AQ1934">
        <v>80436</v>
      </c>
      <c r="AR1934" s="1" t="s">
        <v>543</v>
      </c>
    </row>
    <row r="1935" spans="1:44" x14ac:dyDescent="0.25">
      <c r="A1935" s="1">
        <v>3029</v>
      </c>
      <c r="B1935" s="1" t="s">
        <v>178</v>
      </c>
      <c r="C1935" s="1">
        <v>102</v>
      </c>
      <c r="D1935" s="1" t="s">
        <v>6396</v>
      </c>
      <c r="F1935" s="1" t="s">
        <v>445</v>
      </c>
      <c r="G1935" s="1">
        <v>8</v>
      </c>
      <c r="H1935" s="1">
        <v>120</v>
      </c>
      <c r="I1935" s="1">
        <v>23</v>
      </c>
      <c r="J1935" s="1">
        <v>30.9</v>
      </c>
      <c r="K1935" s="3">
        <v>478</v>
      </c>
      <c r="L1935" s="2">
        <v>0.7</v>
      </c>
      <c r="N1935" s="1">
        <v>348</v>
      </c>
      <c r="O1935" s="1">
        <v>138</v>
      </c>
      <c r="Q1935" s="1">
        <v>29.2</v>
      </c>
      <c r="R1935" s="1">
        <v>16.600000000000001</v>
      </c>
      <c r="AJ1935" s="1" t="s">
        <v>406</v>
      </c>
      <c r="AK1935" s="19">
        <v>56.35</v>
      </c>
      <c r="AL1935" s="19">
        <v>57.4</v>
      </c>
      <c r="AN1935" s="3">
        <v>1995</v>
      </c>
      <c r="AQ1935">
        <v>80436</v>
      </c>
      <c r="AR1935" s="1" t="s">
        <v>543</v>
      </c>
    </row>
    <row r="1936" spans="1:44" x14ac:dyDescent="0.25">
      <c r="A1936" s="1">
        <v>3030</v>
      </c>
      <c r="B1936" s="1" t="s">
        <v>178</v>
      </c>
      <c r="C1936" s="1">
        <v>102</v>
      </c>
      <c r="D1936" s="1" t="s">
        <v>6195</v>
      </c>
      <c r="F1936" s="1" t="s">
        <v>445</v>
      </c>
      <c r="G1936" s="1">
        <v>9</v>
      </c>
      <c r="H1936" s="1">
        <v>54</v>
      </c>
      <c r="I1936" s="1">
        <v>10.6</v>
      </c>
      <c r="J1936" s="1">
        <v>11.7</v>
      </c>
      <c r="K1936" s="3">
        <v>659</v>
      </c>
      <c r="L1936" s="2">
        <v>1</v>
      </c>
      <c r="N1936" s="1">
        <v>149</v>
      </c>
      <c r="O1936" s="1">
        <v>79</v>
      </c>
      <c r="Q1936" s="1">
        <v>3.4</v>
      </c>
      <c r="R1936" s="1">
        <v>2.1</v>
      </c>
      <c r="AJ1936" s="1" t="s">
        <v>406</v>
      </c>
      <c r="AK1936" s="19">
        <v>56.35</v>
      </c>
      <c r="AL1936" s="19">
        <v>57.4</v>
      </c>
      <c r="AN1936" s="3">
        <v>1995</v>
      </c>
      <c r="AQ1936">
        <v>80436</v>
      </c>
      <c r="AR1936" s="1" t="s">
        <v>543</v>
      </c>
    </row>
    <row r="1937" spans="1:44" x14ac:dyDescent="0.25">
      <c r="A1937" s="1">
        <v>3031</v>
      </c>
      <c r="B1937" s="1" t="s">
        <v>178</v>
      </c>
      <c r="C1937" s="1">
        <v>102</v>
      </c>
      <c r="D1937" s="1" t="s">
        <v>6316</v>
      </c>
      <c r="F1937" s="1" t="s">
        <v>445</v>
      </c>
      <c r="G1937" s="1">
        <v>9</v>
      </c>
      <c r="H1937" s="1">
        <v>67</v>
      </c>
      <c r="I1937" s="1">
        <v>12.5</v>
      </c>
      <c r="J1937" s="1">
        <v>13.8</v>
      </c>
      <c r="K1937" s="3">
        <v>2725</v>
      </c>
      <c r="L1937" s="2">
        <v>1.3</v>
      </c>
      <c r="N1937" s="1">
        <v>230</v>
      </c>
      <c r="O1937" s="1">
        <v>97.1</v>
      </c>
      <c r="Q1937" s="1">
        <v>13.2</v>
      </c>
      <c r="R1937" s="1">
        <v>15</v>
      </c>
      <c r="AJ1937" s="1" t="s">
        <v>406</v>
      </c>
      <c r="AK1937" s="19">
        <v>56.35</v>
      </c>
      <c r="AL1937" s="19">
        <v>57.4</v>
      </c>
      <c r="AN1937" s="3">
        <v>1995</v>
      </c>
      <c r="AQ1937">
        <v>80436</v>
      </c>
      <c r="AR1937" s="1" t="s">
        <v>543</v>
      </c>
    </row>
    <row r="1938" spans="1:44" x14ac:dyDescent="0.25">
      <c r="A1938" s="1">
        <v>3032</v>
      </c>
      <c r="B1938" s="1" t="s">
        <v>178</v>
      </c>
      <c r="C1938" s="1">
        <v>102</v>
      </c>
      <c r="D1938" s="1" t="s">
        <v>6196</v>
      </c>
      <c r="F1938" s="1" t="s">
        <v>445</v>
      </c>
      <c r="G1938" s="1">
        <v>8</v>
      </c>
      <c r="H1938" s="1">
        <v>137</v>
      </c>
      <c r="J1938" s="1">
        <v>30.5</v>
      </c>
      <c r="K1938" s="3">
        <v>560</v>
      </c>
      <c r="L1938" s="2">
        <v>0.9</v>
      </c>
      <c r="N1938" s="1">
        <v>443</v>
      </c>
      <c r="O1938" s="1">
        <v>148.9</v>
      </c>
      <c r="P1938" s="1">
        <v>12.4</v>
      </c>
      <c r="Q1938" s="1">
        <v>14.9</v>
      </c>
      <c r="R1938" s="1">
        <v>11.4</v>
      </c>
      <c r="AJ1938" s="1" t="s">
        <v>406</v>
      </c>
      <c r="AK1938" s="19">
        <v>57.3</v>
      </c>
      <c r="AL1938" s="19">
        <v>59.35</v>
      </c>
      <c r="AN1938" s="3">
        <v>1981</v>
      </c>
      <c r="AQ1938">
        <v>80610</v>
      </c>
      <c r="AR1938" s="1" t="s">
        <v>4654</v>
      </c>
    </row>
    <row r="1939" spans="1:44" x14ac:dyDescent="0.25">
      <c r="A1939" s="1">
        <v>3033</v>
      </c>
      <c r="B1939" s="1" t="s">
        <v>178</v>
      </c>
      <c r="C1939" s="1">
        <v>102</v>
      </c>
      <c r="D1939" s="1" t="s">
        <v>6043</v>
      </c>
      <c r="F1939" s="1" t="s">
        <v>445</v>
      </c>
      <c r="G1939" s="1">
        <v>9</v>
      </c>
      <c r="H1939" s="1">
        <v>133</v>
      </c>
      <c r="J1939" s="1">
        <v>23.4</v>
      </c>
      <c r="K1939" s="3">
        <v>818</v>
      </c>
      <c r="L1939" s="2">
        <v>0.8</v>
      </c>
      <c r="N1939" s="1">
        <v>261</v>
      </c>
      <c r="O1939" s="1">
        <v>104.6</v>
      </c>
      <c r="P1939" s="1">
        <v>9</v>
      </c>
      <c r="Q1939" s="1">
        <v>17</v>
      </c>
      <c r="R1939" s="1">
        <v>6.6</v>
      </c>
      <c r="AJ1939" s="1" t="s">
        <v>406</v>
      </c>
      <c r="AK1939" s="19">
        <v>57.3</v>
      </c>
      <c r="AL1939" s="19">
        <v>59.35</v>
      </c>
      <c r="AN1939" s="3">
        <v>1981</v>
      </c>
      <c r="AQ1939">
        <v>80610</v>
      </c>
      <c r="AR1939" s="1" t="s">
        <v>4654</v>
      </c>
    </row>
    <row r="1940" spans="1:44" x14ac:dyDescent="0.25">
      <c r="A1940" s="1">
        <v>3034</v>
      </c>
      <c r="B1940" s="1" t="s">
        <v>178</v>
      </c>
      <c r="C1940" s="1">
        <v>102</v>
      </c>
      <c r="D1940" s="1" t="s">
        <v>6043</v>
      </c>
      <c r="F1940" s="1" t="s">
        <v>445</v>
      </c>
      <c r="G1940" s="1">
        <v>8</v>
      </c>
      <c r="H1940" s="1">
        <v>130</v>
      </c>
      <c r="J1940" s="1">
        <v>24.8</v>
      </c>
      <c r="K1940" s="3">
        <v>873</v>
      </c>
      <c r="L1940" s="2">
        <v>0.9</v>
      </c>
      <c r="N1940" s="1">
        <v>356</v>
      </c>
      <c r="O1940" s="1">
        <v>132.30000000000001</v>
      </c>
      <c r="P1940" s="1">
        <v>11.8</v>
      </c>
      <c r="Q1940" s="1">
        <v>20.9</v>
      </c>
      <c r="R1940" s="1">
        <v>8.6999999999999993</v>
      </c>
      <c r="AJ1940" s="1" t="s">
        <v>406</v>
      </c>
      <c r="AK1940" s="19">
        <v>57.3</v>
      </c>
      <c r="AL1940" s="19">
        <v>59.35</v>
      </c>
      <c r="AN1940" s="3">
        <v>1981</v>
      </c>
      <c r="AQ1940">
        <v>80610</v>
      </c>
      <c r="AR1940" s="1" t="s">
        <v>4654</v>
      </c>
    </row>
    <row r="1941" spans="1:44" x14ac:dyDescent="0.25">
      <c r="A1941" s="1">
        <v>3035</v>
      </c>
      <c r="B1941" s="1" t="s">
        <v>178</v>
      </c>
      <c r="C1941" s="1">
        <v>102</v>
      </c>
      <c r="D1941" s="1" t="s">
        <v>6043</v>
      </c>
      <c r="F1941" s="1" t="s">
        <v>445</v>
      </c>
      <c r="G1941" s="1">
        <v>9</v>
      </c>
      <c r="H1941" s="1">
        <v>130</v>
      </c>
      <c r="J1941" s="1">
        <v>21.6</v>
      </c>
      <c r="K1941" s="3">
        <v>1262</v>
      </c>
      <c r="L1941" s="2">
        <v>1.1000000000000001</v>
      </c>
      <c r="N1941" s="1">
        <v>384</v>
      </c>
      <c r="O1941" s="1">
        <v>144.19999999999999</v>
      </c>
      <c r="P1941" s="1">
        <v>12.8</v>
      </c>
      <c r="Q1941" s="1">
        <v>24.7</v>
      </c>
      <c r="R1941" s="1">
        <v>12.8</v>
      </c>
      <c r="AJ1941" s="1" t="s">
        <v>406</v>
      </c>
      <c r="AK1941" s="19">
        <v>57.3</v>
      </c>
      <c r="AL1941" s="19">
        <v>59.35</v>
      </c>
      <c r="AN1941" s="3">
        <v>1981</v>
      </c>
      <c r="AQ1941">
        <v>80610</v>
      </c>
      <c r="AR1941" s="1" t="s">
        <v>4654</v>
      </c>
    </row>
    <row r="1942" spans="1:44" x14ac:dyDescent="0.25">
      <c r="A1942" s="1">
        <v>3036</v>
      </c>
      <c r="B1942" s="1" t="s">
        <v>178</v>
      </c>
      <c r="C1942" s="1">
        <v>102</v>
      </c>
      <c r="D1942" s="1" t="s">
        <v>6236</v>
      </c>
      <c r="F1942" s="1" t="s">
        <v>445</v>
      </c>
      <c r="G1942" s="1">
        <v>11</v>
      </c>
      <c r="H1942" s="1">
        <v>130</v>
      </c>
      <c r="J1942" s="1">
        <v>13.4</v>
      </c>
      <c r="K1942" s="3">
        <v>1205</v>
      </c>
      <c r="L1942" s="2">
        <v>1.6</v>
      </c>
      <c r="N1942" s="1">
        <v>256</v>
      </c>
      <c r="O1942" s="1">
        <v>100.6</v>
      </c>
      <c r="P1942" s="1">
        <v>10</v>
      </c>
      <c r="Q1942" s="1">
        <v>16.3</v>
      </c>
      <c r="R1942" s="1">
        <v>8.5</v>
      </c>
      <c r="AJ1942" s="1" t="s">
        <v>406</v>
      </c>
      <c r="AK1942" s="19">
        <v>57.3</v>
      </c>
      <c r="AL1942" s="19">
        <v>59.35</v>
      </c>
      <c r="AN1942" s="3">
        <v>1981</v>
      </c>
      <c r="AQ1942">
        <v>80610</v>
      </c>
      <c r="AR1942" s="1" t="s">
        <v>4654</v>
      </c>
    </row>
    <row r="1943" spans="1:44" x14ac:dyDescent="0.25">
      <c r="A1943" s="1">
        <v>3041</v>
      </c>
      <c r="B1943" s="1" t="s">
        <v>178</v>
      </c>
      <c r="C1943" s="1">
        <v>102</v>
      </c>
      <c r="D1943" s="1" t="s">
        <v>5769</v>
      </c>
      <c r="E1943" s="1" t="s">
        <v>740</v>
      </c>
      <c r="F1943" s="1" t="s">
        <v>445</v>
      </c>
      <c r="G1943" s="1">
        <v>11</v>
      </c>
      <c r="H1943" s="1">
        <v>200</v>
      </c>
      <c r="I1943" s="1">
        <v>13</v>
      </c>
      <c r="J1943" s="1">
        <v>14</v>
      </c>
      <c r="K1943" s="3">
        <v>940</v>
      </c>
      <c r="L1943" s="2">
        <v>0.68</v>
      </c>
      <c r="M1943" s="1">
        <v>16</v>
      </c>
      <c r="N1943" s="1">
        <v>107</v>
      </c>
      <c r="O1943" s="1">
        <v>52.7</v>
      </c>
      <c r="P1943" s="1">
        <v>11</v>
      </c>
      <c r="Q1943" s="1">
        <v>8.1999999999999993</v>
      </c>
      <c r="R1943" s="1">
        <v>4.5999999999999996</v>
      </c>
      <c r="AB1943" s="1">
        <v>3.8</v>
      </c>
      <c r="AI1943" s="1">
        <v>13</v>
      </c>
      <c r="AJ1943" s="1" t="s">
        <v>406</v>
      </c>
      <c r="AK1943" s="19">
        <v>67.3</v>
      </c>
      <c r="AL1943" s="19">
        <v>86</v>
      </c>
      <c r="AN1943" s="3">
        <v>1982</v>
      </c>
      <c r="AQ1943">
        <v>80611</v>
      </c>
      <c r="AR1943" s="1" t="s">
        <v>4581</v>
      </c>
    </row>
    <row r="1944" spans="1:44" x14ac:dyDescent="0.25">
      <c r="A1944" s="1">
        <v>3042</v>
      </c>
      <c r="B1944" s="1" t="s">
        <v>178</v>
      </c>
      <c r="C1944" s="1">
        <v>102</v>
      </c>
      <c r="D1944" s="1" t="s">
        <v>5890</v>
      </c>
      <c r="F1944" s="1" t="s">
        <v>445</v>
      </c>
      <c r="G1944" s="1">
        <v>8</v>
      </c>
      <c r="H1944" s="1">
        <v>220</v>
      </c>
      <c r="J1944" s="1"/>
      <c r="L1944" s="2">
        <v>0.4</v>
      </c>
      <c r="N1944" s="1">
        <v>221</v>
      </c>
      <c r="O1944" s="1">
        <v>91.8</v>
      </c>
      <c r="P1944" s="1">
        <v>12.9</v>
      </c>
      <c r="Q1944" s="1">
        <v>12.5</v>
      </c>
      <c r="R1944" s="1">
        <v>7.3</v>
      </c>
      <c r="AJ1944" s="1" t="s">
        <v>406</v>
      </c>
      <c r="AK1944" s="19">
        <v>62</v>
      </c>
      <c r="AL1944" s="19">
        <v>92</v>
      </c>
      <c r="AN1944" s="3">
        <v>1981</v>
      </c>
      <c r="AQ1944">
        <v>80601</v>
      </c>
      <c r="AR1944" s="1" t="s">
        <v>263</v>
      </c>
    </row>
    <row r="1945" spans="1:44" x14ac:dyDescent="0.25">
      <c r="A1945" s="1">
        <v>3043</v>
      </c>
      <c r="B1945" s="1" t="s">
        <v>178</v>
      </c>
      <c r="C1945" s="1">
        <v>102</v>
      </c>
      <c r="D1945" s="1" t="s">
        <v>5703</v>
      </c>
      <c r="E1945" s="1" t="s">
        <v>740</v>
      </c>
      <c r="G1945" s="1">
        <v>8</v>
      </c>
      <c r="H1945" s="1">
        <v>50</v>
      </c>
      <c r="I1945" s="1">
        <v>12.9</v>
      </c>
      <c r="J1945" s="1">
        <v>14</v>
      </c>
      <c r="K1945" s="3">
        <v>3533</v>
      </c>
      <c r="L1945" s="2">
        <v>1.8</v>
      </c>
      <c r="M1945" s="1">
        <v>39.659999999999997</v>
      </c>
      <c r="N1945" s="1">
        <v>377</v>
      </c>
      <c r="O1945" s="1">
        <v>172.9</v>
      </c>
      <c r="P1945" s="1">
        <v>10.3</v>
      </c>
      <c r="Q1945" s="1">
        <v>21.2</v>
      </c>
      <c r="R1945" s="1">
        <v>6.33</v>
      </c>
      <c r="X1945" s="1">
        <v>0.88900000000000001</v>
      </c>
      <c r="Y1945" s="1">
        <v>6.0000000000000001E-3</v>
      </c>
      <c r="Z1945" s="1">
        <v>0.89500000000000002</v>
      </c>
      <c r="AB1945" s="1">
        <v>1.6</v>
      </c>
      <c r="AJ1945" s="1" t="s">
        <v>406</v>
      </c>
      <c r="AK1945" s="19">
        <v>57.1</v>
      </c>
      <c r="AL1945" s="19">
        <v>97.5</v>
      </c>
      <c r="AN1945" s="3">
        <v>1973</v>
      </c>
      <c r="AQ1945">
        <v>80601</v>
      </c>
      <c r="AR1945" s="1" t="s">
        <v>267</v>
      </c>
    </row>
    <row r="1946" spans="1:44" x14ac:dyDescent="0.25">
      <c r="A1946" s="1">
        <v>3044</v>
      </c>
      <c r="B1946" s="1" t="s">
        <v>178</v>
      </c>
      <c r="C1946" s="1">
        <v>102</v>
      </c>
      <c r="D1946" s="1" t="s">
        <v>6195</v>
      </c>
      <c r="G1946" s="1">
        <v>10</v>
      </c>
      <c r="H1946" s="1">
        <v>170</v>
      </c>
      <c r="I1946" s="1">
        <v>10.6</v>
      </c>
      <c r="J1946" s="1">
        <v>12</v>
      </c>
      <c r="K1946" s="3">
        <v>2025</v>
      </c>
      <c r="L1946" s="2">
        <v>1</v>
      </c>
      <c r="N1946" s="1">
        <v>135</v>
      </c>
      <c r="O1946" s="1">
        <v>60.5</v>
      </c>
      <c r="P1946" s="1">
        <v>6.7</v>
      </c>
      <c r="Q1946" s="1">
        <v>9.0500000000000007</v>
      </c>
      <c r="R1946" s="1">
        <v>4.59</v>
      </c>
      <c r="S1946" s="1">
        <v>37.5</v>
      </c>
      <c r="AJ1946" s="1" t="s">
        <v>406</v>
      </c>
      <c r="AK1946" s="19">
        <v>58.3</v>
      </c>
      <c r="AL1946" s="19">
        <v>99.3</v>
      </c>
      <c r="AN1946" s="3">
        <v>1984</v>
      </c>
      <c r="AQ1946">
        <v>80601</v>
      </c>
      <c r="AR1946" s="1" t="s">
        <v>4672</v>
      </c>
    </row>
    <row r="1947" spans="1:44" x14ac:dyDescent="0.25">
      <c r="A1947" s="1">
        <v>3045</v>
      </c>
      <c r="B1947" s="1" t="s">
        <v>184</v>
      </c>
      <c r="C1947" s="1">
        <v>102</v>
      </c>
      <c r="D1947" s="1" t="s">
        <v>5768</v>
      </c>
      <c r="F1947" s="1" t="s">
        <v>445</v>
      </c>
      <c r="G1947" s="1">
        <v>8</v>
      </c>
      <c r="H1947" s="1">
        <v>180</v>
      </c>
      <c r="I1947" s="1">
        <v>23.2</v>
      </c>
      <c r="J1947" s="1">
        <v>30.2</v>
      </c>
      <c r="K1947" s="3">
        <v>735</v>
      </c>
      <c r="L1947" s="2">
        <v>0.9</v>
      </c>
      <c r="N1947" s="1">
        <v>410</v>
      </c>
      <c r="O1947" s="1">
        <v>188.4</v>
      </c>
      <c r="P1947" s="1">
        <v>23.8</v>
      </c>
      <c r="Q1947" s="1">
        <v>41.7</v>
      </c>
      <c r="R1947" s="1">
        <v>7.69</v>
      </c>
      <c r="S1947" s="1">
        <v>42.4</v>
      </c>
      <c r="AJ1947" s="1" t="s">
        <v>406</v>
      </c>
      <c r="AK1947" s="19">
        <v>44</v>
      </c>
      <c r="AL1947" s="19">
        <v>132</v>
      </c>
      <c r="AM1947" s="1" t="s">
        <v>116</v>
      </c>
      <c r="AN1947" s="3">
        <v>1981</v>
      </c>
      <c r="AQ1947">
        <v>80907</v>
      </c>
      <c r="AR1947" s="1" t="s">
        <v>4044</v>
      </c>
    </row>
    <row r="1948" spans="1:44" x14ac:dyDescent="0.25">
      <c r="A1948" s="1">
        <v>3047</v>
      </c>
      <c r="B1948" s="1" t="s">
        <v>179</v>
      </c>
      <c r="C1948" s="1">
        <v>102</v>
      </c>
      <c r="D1948" s="1" t="s">
        <v>6032</v>
      </c>
      <c r="F1948" s="1" t="s">
        <v>445</v>
      </c>
      <c r="G1948" s="1">
        <v>9</v>
      </c>
      <c r="H1948" s="1">
        <v>105</v>
      </c>
      <c r="J1948" s="1">
        <v>13.8</v>
      </c>
      <c r="K1948" s="3">
        <v>3085</v>
      </c>
      <c r="L1948" s="2">
        <v>0.6</v>
      </c>
      <c r="N1948" s="1">
        <v>204</v>
      </c>
      <c r="O1948" s="1">
        <v>81.099999999999994</v>
      </c>
      <c r="Q1948" s="1">
        <v>18</v>
      </c>
      <c r="R1948" s="1">
        <v>10.4</v>
      </c>
      <c r="AJ1948" s="1" t="s">
        <v>406</v>
      </c>
      <c r="AK1948" s="19">
        <v>51</v>
      </c>
      <c r="AL1948" s="19">
        <v>105.3</v>
      </c>
      <c r="AN1948" s="3">
        <v>1984</v>
      </c>
      <c r="AQ1948">
        <v>80609</v>
      </c>
      <c r="AR1948" s="1" t="s">
        <v>4627</v>
      </c>
    </row>
    <row r="1949" spans="1:44" x14ac:dyDescent="0.25">
      <c r="A1949" s="1">
        <v>3048</v>
      </c>
      <c r="B1949" s="1" t="s">
        <v>179</v>
      </c>
      <c r="C1949" s="1">
        <v>102</v>
      </c>
      <c r="D1949" s="1" t="s">
        <v>5633</v>
      </c>
      <c r="F1949" s="1" t="s">
        <v>445</v>
      </c>
      <c r="G1949" s="1">
        <v>10</v>
      </c>
      <c r="H1949" s="1">
        <v>105</v>
      </c>
      <c r="I1949" s="1">
        <v>12.2</v>
      </c>
      <c r="J1949" s="1">
        <v>13.3</v>
      </c>
      <c r="K1949" s="3">
        <v>840</v>
      </c>
      <c r="L1949" s="2">
        <v>0.7</v>
      </c>
      <c r="N1949" s="1">
        <v>83</v>
      </c>
      <c r="O1949" s="1">
        <v>35</v>
      </c>
      <c r="Q1949" s="1">
        <v>6.2</v>
      </c>
      <c r="R1949" s="1">
        <v>4.2</v>
      </c>
      <c r="AJ1949" s="1" t="s">
        <v>406</v>
      </c>
      <c r="AK1949" s="19">
        <v>51</v>
      </c>
      <c r="AL1949" s="19">
        <v>105.3</v>
      </c>
      <c r="AN1949" s="3">
        <v>1984</v>
      </c>
      <c r="AQ1949">
        <v>80609</v>
      </c>
      <c r="AR1949" s="1" t="s">
        <v>4627</v>
      </c>
    </row>
    <row r="1950" spans="1:44" x14ac:dyDescent="0.25">
      <c r="A1950" s="1">
        <v>3049</v>
      </c>
      <c r="B1950" s="1" t="s">
        <v>179</v>
      </c>
      <c r="C1950" s="1">
        <v>102</v>
      </c>
      <c r="D1950" s="1" t="s">
        <v>5633</v>
      </c>
      <c r="F1950" s="1" t="s">
        <v>445</v>
      </c>
      <c r="G1950" s="1">
        <v>8</v>
      </c>
      <c r="H1950" s="1">
        <v>80</v>
      </c>
      <c r="J1950" s="1">
        <v>14.2</v>
      </c>
      <c r="K1950" s="3">
        <v>1216</v>
      </c>
      <c r="L1950" s="2">
        <v>0.4</v>
      </c>
      <c r="N1950" s="1">
        <v>112</v>
      </c>
      <c r="O1950" s="1">
        <v>45.9</v>
      </c>
      <c r="Q1950" s="1">
        <v>13.9</v>
      </c>
      <c r="R1950" s="1">
        <v>7.6</v>
      </c>
      <c r="AJ1950" s="1" t="s">
        <v>406</v>
      </c>
      <c r="AK1950" s="19">
        <v>51</v>
      </c>
      <c r="AL1950" s="19">
        <v>105.3</v>
      </c>
      <c r="AN1950" s="3">
        <v>1984</v>
      </c>
      <c r="AQ1950">
        <v>80609</v>
      </c>
      <c r="AR1950" s="1" t="s">
        <v>4627</v>
      </c>
    </row>
    <row r="1951" spans="1:44" x14ac:dyDescent="0.25">
      <c r="A1951" s="1">
        <v>3050</v>
      </c>
      <c r="B1951" s="1" t="s">
        <v>179</v>
      </c>
      <c r="C1951" s="1">
        <v>102</v>
      </c>
      <c r="D1951" s="1" t="s">
        <v>5633</v>
      </c>
      <c r="F1951" s="1" t="s">
        <v>445</v>
      </c>
      <c r="G1951" s="1">
        <v>9</v>
      </c>
      <c r="H1951" s="1">
        <v>25</v>
      </c>
      <c r="I1951" s="1">
        <v>5.3</v>
      </c>
      <c r="J1951" s="1">
        <v>4.4000000000000004</v>
      </c>
      <c r="K1951" s="3">
        <v>14000</v>
      </c>
      <c r="L1951" s="35">
        <v>2</v>
      </c>
      <c r="N1951" s="1">
        <v>119</v>
      </c>
      <c r="O1951" s="1">
        <v>42.2</v>
      </c>
      <c r="P1951" s="1">
        <v>5.8</v>
      </c>
      <c r="Q1951" s="1">
        <v>11.5</v>
      </c>
      <c r="R1951" s="1">
        <v>5.2</v>
      </c>
      <c r="S1951" s="1">
        <v>14.5</v>
      </c>
      <c r="AJ1951" s="1" t="s">
        <v>406</v>
      </c>
      <c r="AK1951" s="19">
        <v>56.13</v>
      </c>
      <c r="AL1951" s="19">
        <v>92.19</v>
      </c>
      <c r="AN1951" s="3">
        <v>1998</v>
      </c>
      <c r="AQ1951">
        <v>80817</v>
      </c>
      <c r="AR1951" s="1" t="s">
        <v>515</v>
      </c>
    </row>
    <row r="1952" spans="1:44" x14ac:dyDescent="0.25">
      <c r="A1952" s="1">
        <v>3052</v>
      </c>
      <c r="B1952" s="1" t="s">
        <v>178</v>
      </c>
      <c r="C1952" s="1">
        <v>102</v>
      </c>
      <c r="D1952" s="1" t="s">
        <v>5633</v>
      </c>
      <c r="F1952" s="1" t="s">
        <v>445</v>
      </c>
      <c r="G1952" s="1">
        <v>8</v>
      </c>
      <c r="H1952" s="1">
        <v>50</v>
      </c>
      <c r="J1952" s="1">
        <v>12.4</v>
      </c>
      <c r="K1952" s="3">
        <v>1931</v>
      </c>
      <c r="L1952" s="2">
        <v>1</v>
      </c>
      <c r="N1952" s="1">
        <v>144</v>
      </c>
      <c r="Q1952" s="1">
        <v>21.7</v>
      </c>
      <c r="R1952" s="1">
        <v>1.21</v>
      </c>
      <c r="AJ1952" s="1" t="s">
        <v>406</v>
      </c>
      <c r="AK1952" s="19">
        <v>55</v>
      </c>
      <c r="AL1952" s="19">
        <v>89.3</v>
      </c>
      <c r="AN1952" s="3">
        <v>1981</v>
      </c>
      <c r="AQ1952">
        <v>80519</v>
      </c>
      <c r="AR1952" s="1" t="s">
        <v>3337</v>
      </c>
    </row>
    <row r="1953" spans="1:44" x14ac:dyDescent="0.25">
      <c r="A1953" s="1">
        <v>3053</v>
      </c>
      <c r="B1953" s="1" t="s">
        <v>178</v>
      </c>
      <c r="C1953" s="1">
        <v>102</v>
      </c>
      <c r="D1953" s="1" t="s">
        <v>5633</v>
      </c>
      <c r="F1953" s="1" t="s">
        <v>445</v>
      </c>
      <c r="G1953" s="1">
        <v>8</v>
      </c>
      <c r="H1953" s="1">
        <v>70</v>
      </c>
      <c r="J1953" s="1">
        <v>18.3</v>
      </c>
      <c r="K1953" s="3">
        <v>1142</v>
      </c>
      <c r="L1953" s="2">
        <v>1</v>
      </c>
      <c r="N1953" s="1">
        <v>257</v>
      </c>
      <c r="Q1953" s="1">
        <v>29.4</v>
      </c>
      <c r="R1953" s="1">
        <v>1.8</v>
      </c>
      <c r="AJ1953" s="1" t="s">
        <v>406</v>
      </c>
      <c r="AK1953" s="19">
        <v>55</v>
      </c>
      <c r="AL1953" s="19">
        <v>89.3</v>
      </c>
      <c r="AN1953" s="3">
        <v>1981</v>
      </c>
      <c r="AQ1953">
        <v>80519</v>
      </c>
      <c r="AR1953" s="1" t="s">
        <v>3337</v>
      </c>
    </row>
    <row r="1954" spans="1:44" x14ac:dyDescent="0.25">
      <c r="A1954" s="1">
        <v>3054</v>
      </c>
      <c r="B1954" s="1" t="s">
        <v>178</v>
      </c>
      <c r="C1954" s="1">
        <v>102</v>
      </c>
      <c r="D1954" s="1" t="s">
        <v>5633</v>
      </c>
      <c r="F1954" s="1" t="s">
        <v>445</v>
      </c>
      <c r="G1954" s="1">
        <v>8</v>
      </c>
      <c r="H1954" s="1">
        <v>90</v>
      </c>
      <c r="J1954" s="1">
        <v>23</v>
      </c>
      <c r="K1954" s="3">
        <v>806</v>
      </c>
      <c r="L1954" s="2">
        <v>0.9</v>
      </c>
      <c r="N1954" s="1">
        <v>344</v>
      </c>
      <c r="Q1954" s="1">
        <v>30.1</v>
      </c>
      <c r="R1954" s="1">
        <v>1.97</v>
      </c>
      <c r="AJ1954" s="1" t="s">
        <v>406</v>
      </c>
      <c r="AK1954" s="19">
        <v>55</v>
      </c>
      <c r="AL1954" s="19">
        <v>89.3</v>
      </c>
      <c r="AN1954" s="3">
        <v>1981</v>
      </c>
      <c r="AQ1954">
        <v>80519</v>
      </c>
      <c r="AR1954" s="1" t="s">
        <v>3337</v>
      </c>
    </row>
    <row r="1955" spans="1:44" x14ac:dyDescent="0.25">
      <c r="A1955" s="1">
        <v>3055</v>
      </c>
      <c r="B1955" s="1" t="s">
        <v>180</v>
      </c>
      <c r="C1955" s="1">
        <v>103</v>
      </c>
      <c r="D1955" s="1" t="s">
        <v>5611</v>
      </c>
      <c r="F1955" s="1" t="s">
        <v>445</v>
      </c>
      <c r="G1955" s="1">
        <v>8</v>
      </c>
      <c r="H1955" s="1">
        <v>110</v>
      </c>
      <c r="J1955" s="1"/>
      <c r="L1955" s="2">
        <v>0.9</v>
      </c>
      <c r="N1955" s="1">
        <v>408</v>
      </c>
      <c r="Q1955" s="1">
        <v>29.6</v>
      </c>
      <c r="R1955" s="1">
        <v>2.02</v>
      </c>
      <c r="AJ1955" s="1" t="s">
        <v>406</v>
      </c>
      <c r="AK1955" s="19">
        <v>55</v>
      </c>
      <c r="AL1955" s="19">
        <v>89.3</v>
      </c>
      <c r="AN1955" s="3">
        <v>1981</v>
      </c>
      <c r="AQ1955">
        <v>80519</v>
      </c>
      <c r="AR1955" s="1" t="s">
        <v>3337</v>
      </c>
    </row>
    <row r="1956" spans="1:44" x14ac:dyDescent="0.25">
      <c r="A1956" s="1">
        <v>3057</v>
      </c>
      <c r="B1956" s="1" t="s">
        <v>178</v>
      </c>
      <c r="C1956" s="1">
        <v>102</v>
      </c>
      <c r="D1956" s="1" t="s">
        <v>5633</v>
      </c>
      <c r="F1956" s="1" t="s">
        <v>445</v>
      </c>
      <c r="G1956" s="1">
        <v>9</v>
      </c>
      <c r="H1956" s="1">
        <v>50</v>
      </c>
      <c r="J1956" s="1">
        <v>10.4</v>
      </c>
      <c r="K1956" s="3">
        <v>2178</v>
      </c>
      <c r="L1956" s="2">
        <v>1</v>
      </c>
      <c r="N1956" s="1">
        <v>97</v>
      </c>
      <c r="Q1956" s="1">
        <v>16.5</v>
      </c>
      <c r="R1956" s="1">
        <v>0.98</v>
      </c>
      <c r="AJ1956" s="1" t="s">
        <v>406</v>
      </c>
      <c r="AK1956" s="19">
        <v>55</v>
      </c>
      <c r="AL1956" s="19">
        <v>89.3</v>
      </c>
      <c r="AN1956" s="3">
        <v>1981</v>
      </c>
      <c r="AQ1956">
        <v>80519</v>
      </c>
      <c r="AR1956" s="1" t="s">
        <v>3337</v>
      </c>
    </row>
    <row r="1957" spans="1:44" x14ac:dyDescent="0.25">
      <c r="A1957" s="1">
        <v>3059</v>
      </c>
      <c r="B1957" s="1" t="s">
        <v>180</v>
      </c>
      <c r="C1957" s="1">
        <v>103</v>
      </c>
      <c r="D1957" s="1" t="s">
        <v>5611</v>
      </c>
      <c r="F1957" s="1" t="s">
        <v>445</v>
      </c>
      <c r="G1957" s="1">
        <v>9</v>
      </c>
      <c r="H1957" s="1">
        <v>90</v>
      </c>
      <c r="J1957" s="1"/>
      <c r="L1957" s="2">
        <v>1</v>
      </c>
      <c r="N1957" s="1">
        <v>254</v>
      </c>
      <c r="Q1957" s="1">
        <v>28.2</v>
      </c>
      <c r="R1957" s="1">
        <v>1.74</v>
      </c>
      <c r="AJ1957" s="1" t="s">
        <v>406</v>
      </c>
      <c r="AK1957" s="19">
        <v>55</v>
      </c>
      <c r="AL1957" s="19">
        <v>89.3</v>
      </c>
      <c r="AN1957" s="3">
        <v>1981</v>
      </c>
      <c r="AQ1957">
        <v>80519</v>
      </c>
      <c r="AR1957" s="1" t="s">
        <v>3337</v>
      </c>
    </row>
    <row r="1958" spans="1:44" x14ac:dyDescent="0.25">
      <c r="A1958" s="1">
        <v>3060</v>
      </c>
      <c r="B1958" s="1" t="s">
        <v>178</v>
      </c>
      <c r="C1958" s="1">
        <v>102</v>
      </c>
      <c r="D1958" s="1" t="s">
        <v>5633</v>
      </c>
      <c r="F1958" s="1" t="s">
        <v>445</v>
      </c>
      <c r="G1958" s="1">
        <v>9</v>
      </c>
      <c r="H1958" s="1">
        <v>110</v>
      </c>
      <c r="J1958" s="1">
        <v>21.8</v>
      </c>
      <c r="K1958" s="3">
        <v>831</v>
      </c>
      <c r="L1958" s="2">
        <v>1</v>
      </c>
      <c r="N1958" s="1">
        <v>304</v>
      </c>
      <c r="Q1958" s="1">
        <v>28.6</v>
      </c>
      <c r="R1958" s="1">
        <v>1.85</v>
      </c>
      <c r="AJ1958" s="1" t="s">
        <v>406</v>
      </c>
      <c r="AK1958" s="19">
        <v>55</v>
      </c>
      <c r="AL1958" s="19">
        <v>89.3</v>
      </c>
      <c r="AN1958" s="3">
        <v>1981</v>
      </c>
      <c r="AQ1958">
        <v>80519</v>
      </c>
      <c r="AR1958" s="1" t="s">
        <v>3337</v>
      </c>
    </row>
    <row r="1959" spans="1:44" x14ac:dyDescent="0.25">
      <c r="A1959" s="1">
        <v>3061</v>
      </c>
      <c r="B1959" s="1" t="s">
        <v>161</v>
      </c>
      <c r="C1959" s="1">
        <v>102</v>
      </c>
      <c r="D1959" s="1" t="s">
        <v>5633</v>
      </c>
      <c r="F1959" s="1" t="s">
        <v>445</v>
      </c>
      <c r="G1959" s="1">
        <v>7</v>
      </c>
      <c r="H1959" s="1">
        <v>50</v>
      </c>
      <c r="I1959" s="1">
        <v>15</v>
      </c>
      <c r="J1959" s="1">
        <v>19</v>
      </c>
      <c r="K1959" s="3">
        <v>806</v>
      </c>
      <c r="L1959" s="2">
        <v>0.7</v>
      </c>
      <c r="N1959" s="1">
        <v>179</v>
      </c>
      <c r="O1959" s="1">
        <v>62.6</v>
      </c>
      <c r="Q1959" s="1">
        <v>7.6</v>
      </c>
      <c r="R1959" s="1">
        <v>4.4000000000000004</v>
      </c>
      <c r="AJ1959" s="1" t="s">
        <v>471</v>
      </c>
      <c r="AK1959" s="19">
        <v>43.5</v>
      </c>
      <c r="AL1959" s="19">
        <v>78</v>
      </c>
      <c r="AN1959" s="3">
        <v>1964</v>
      </c>
      <c r="AQ1959">
        <v>80818</v>
      </c>
      <c r="AR1959" s="1" t="s">
        <v>4518</v>
      </c>
    </row>
    <row r="1960" spans="1:44" x14ac:dyDescent="0.25">
      <c r="A1960" s="1">
        <v>3062</v>
      </c>
      <c r="B1960" s="1" t="s">
        <v>161</v>
      </c>
      <c r="C1960" s="1">
        <v>102</v>
      </c>
      <c r="D1960" s="1" t="s">
        <v>5633</v>
      </c>
      <c r="F1960" s="1" t="s">
        <v>445</v>
      </c>
      <c r="G1960" s="1">
        <v>7</v>
      </c>
      <c r="H1960" s="1">
        <v>70</v>
      </c>
      <c r="I1960" s="1">
        <v>19.399999999999999</v>
      </c>
      <c r="J1960" s="24">
        <v>26</v>
      </c>
      <c r="K1960" s="3">
        <v>477</v>
      </c>
      <c r="L1960" s="2">
        <v>0.7</v>
      </c>
      <c r="N1960" s="1">
        <v>236</v>
      </c>
      <c r="O1960" s="1">
        <v>82.6</v>
      </c>
      <c r="Q1960" s="1">
        <v>9</v>
      </c>
      <c r="R1960" s="1">
        <v>5.0999999999999996</v>
      </c>
      <c r="AJ1960" s="1" t="s">
        <v>471</v>
      </c>
      <c r="AK1960" s="19">
        <v>43.5</v>
      </c>
      <c r="AL1960" s="19">
        <v>78</v>
      </c>
      <c r="AN1960" s="3">
        <v>1964</v>
      </c>
      <c r="AQ1960">
        <v>80818</v>
      </c>
      <c r="AR1960" s="1" t="s">
        <v>4518</v>
      </c>
    </row>
    <row r="1961" spans="1:44" x14ac:dyDescent="0.25">
      <c r="A1961" s="1">
        <v>3063</v>
      </c>
      <c r="B1961" s="1" t="s">
        <v>161</v>
      </c>
      <c r="C1961" s="1">
        <v>102</v>
      </c>
      <c r="D1961" s="1" t="s">
        <v>5633</v>
      </c>
      <c r="F1961" s="1" t="s">
        <v>445</v>
      </c>
      <c r="G1961" s="1">
        <v>7</v>
      </c>
      <c r="H1961" s="1">
        <v>90</v>
      </c>
      <c r="I1961" s="1">
        <v>22.5</v>
      </c>
      <c r="J1961" s="24">
        <v>30.1</v>
      </c>
      <c r="K1961" s="3">
        <v>379</v>
      </c>
      <c r="L1961" s="2">
        <v>0.6</v>
      </c>
      <c r="N1961" s="1">
        <v>282</v>
      </c>
      <c r="O1961" s="1">
        <v>98.7</v>
      </c>
      <c r="Q1961" s="1">
        <v>10</v>
      </c>
      <c r="R1961" s="1">
        <v>5.5</v>
      </c>
      <c r="AJ1961" s="1" t="s">
        <v>471</v>
      </c>
      <c r="AK1961" s="19">
        <v>43.5</v>
      </c>
      <c r="AL1961" s="19">
        <v>78</v>
      </c>
      <c r="AN1961" s="3">
        <v>1964</v>
      </c>
      <c r="AQ1961">
        <v>80818</v>
      </c>
      <c r="AR1961" s="1" t="s">
        <v>4518</v>
      </c>
    </row>
    <row r="1962" spans="1:44" x14ac:dyDescent="0.25">
      <c r="A1962" s="1">
        <v>3064</v>
      </c>
      <c r="B1962" s="1" t="s">
        <v>161</v>
      </c>
      <c r="C1962" s="1">
        <v>102</v>
      </c>
      <c r="D1962" s="1" t="s">
        <v>5633</v>
      </c>
      <c r="F1962" s="1" t="s">
        <v>445</v>
      </c>
      <c r="G1962" s="1">
        <v>7</v>
      </c>
      <c r="H1962" s="1">
        <v>110</v>
      </c>
      <c r="I1962" s="1">
        <v>25.1</v>
      </c>
      <c r="J1962" s="24">
        <v>32.700000000000003</v>
      </c>
      <c r="K1962" s="3">
        <v>331</v>
      </c>
      <c r="L1962" s="2">
        <v>0.6</v>
      </c>
      <c r="N1962" s="1">
        <v>317</v>
      </c>
      <c r="O1962" s="1">
        <v>111</v>
      </c>
      <c r="Q1962" s="1">
        <v>10.7</v>
      </c>
      <c r="R1962" s="1">
        <v>5.9</v>
      </c>
      <c r="AJ1962" s="1" t="s">
        <v>471</v>
      </c>
      <c r="AK1962" s="19">
        <v>43.5</v>
      </c>
      <c r="AL1962" s="19">
        <v>78</v>
      </c>
      <c r="AN1962" s="3">
        <v>1964</v>
      </c>
      <c r="AQ1962">
        <v>80818</v>
      </c>
      <c r="AR1962" s="1" t="s">
        <v>4518</v>
      </c>
    </row>
    <row r="1963" spans="1:44" x14ac:dyDescent="0.25">
      <c r="A1963" s="1">
        <v>3065</v>
      </c>
      <c r="B1963" s="1" t="s">
        <v>161</v>
      </c>
      <c r="C1963" s="1">
        <v>102</v>
      </c>
      <c r="D1963" s="1" t="s">
        <v>5633</v>
      </c>
      <c r="F1963" s="1" t="s">
        <v>445</v>
      </c>
      <c r="G1963" s="1">
        <v>7</v>
      </c>
      <c r="H1963" s="1">
        <v>130</v>
      </c>
      <c r="I1963" s="1">
        <v>26.5</v>
      </c>
      <c r="J1963" s="24">
        <v>34.700000000000003</v>
      </c>
      <c r="K1963" s="3">
        <v>302</v>
      </c>
      <c r="L1963" s="2">
        <v>0.6</v>
      </c>
      <c r="N1963" s="1">
        <v>341</v>
      </c>
      <c r="O1963" s="1">
        <v>119.3</v>
      </c>
      <c r="Q1963" s="1">
        <v>11.3</v>
      </c>
      <c r="R1963" s="1">
        <v>6.1</v>
      </c>
      <c r="AJ1963" s="1" t="s">
        <v>471</v>
      </c>
      <c r="AK1963" s="19">
        <v>43.5</v>
      </c>
      <c r="AL1963" s="19">
        <v>78</v>
      </c>
      <c r="AN1963" s="3">
        <v>1964</v>
      </c>
      <c r="AQ1963">
        <v>80818</v>
      </c>
      <c r="AR1963" s="1" t="s">
        <v>4518</v>
      </c>
    </row>
    <row r="1964" spans="1:44" x14ac:dyDescent="0.25">
      <c r="A1964" s="1">
        <v>3066</v>
      </c>
      <c r="B1964" s="1" t="s">
        <v>161</v>
      </c>
      <c r="C1964" s="1">
        <v>102</v>
      </c>
      <c r="D1964" s="1" t="s">
        <v>5633</v>
      </c>
      <c r="F1964" s="1" t="s">
        <v>445</v>
      </c>
      <c r="G1964" s="1">
        <v>7</v>
      </c>
      <c r="H1964" s="1">
        <v>150</v>
      </c>
      <c r="I1964" s="1">
        <v>27.3</v>
      </c>
      <c r="J1964" s="24">
        <v>36.6</v>
      </c>
      <c r="K1964" s="3">
        <v>277</v>
      </c>
      <c r="L1964" s="2">
        <v>0.6</v>
      </c>
      <c r="N1964" s="1">
        <v>357</v>
      </c>
      <c r="O1964" s="1">
        <v>125</v>
      </c>
      <c r="Q1964" s="1">
        <v>11.9</v>
      </c>
      <c r="R1964" s="1">
        <v>6.2</v>
      </c>
      <c r="AJ1964" s="1" t="s">
        <v>471</v>
      </c>
      <c r="AK1964" s="19">
        <v>43.5</v>
      </c>
      <c r="AL1964" s="19">
        <v>78</v>
      </c>
      <c r="AN1964" s="3">
        <v>1964</v>
      </c>
      <c r="AQ1964">
        <v>80818</v>
      </c>
      <c r="AR1964" s="1" t="s">
        <v>4518</v>
      </c>
    </row>
    <row r="1965" spans="1:44" x14ac:dyDescent="0.25">
      <c r="A1965" s="1">
        <v>3067</v>
      </c>
      <c r="B1965" s="1" t="s">
        <v>161</v>
      </c>
      <c r="C1965" s="1">
        <v>102</v>
      </c>
      <c r="D1965" s="1" t="s">
        <v>5633</v>
      </c>
      <c r="F1965" s="1" t="s">
        <v>445</v>
      </c>
      <c r="G1965" s="1">
        <v>7</v>
      </c>
      <c r="H1965" s="1">
        <v>170</v>
      </c>
      <c r="I1965" s="1">
        <v>27.9</v>
      </c>
      <c r="J1965" s="24">
        <v>37.799999999999997</v>
      </c>
      <c r="K1965" s="3">
        <v>263</v>
      </c>
      <c r="L1965" s="2">
        <v>0.6</v>
      </c>
      <c r="N1965" s="1">
        <v>369</v>
      </c>
      <c r="O1965" s="1">
        <v>129.1</v>
      </c>
      <c r="Q1965" s="1">
        <v>12.3</v>
      </c>
      <c r="R1965" s="1">
        <v>6.4</v>
      </c>
      <c r="AJ1965" s="1" t="s">
        <v>471</v>
      </c>
      <c r="AK1965" s="19">
        <v>43.5</v>
      </c>
      <c r="AL1965" s="19">
        <v>78</v>
      </c>
      <c r="AN1965" s="3">
        <v>1964</v>
      </c>
      <c r="AQ1965">
        <v>80818</v>
      </c>
      <c r="AR1965" s="1" t="s">
        <v>4518</v>
      </c>
    </row>
    <row r="1966" spans="1:44" x14ac:dyDescent="0.25">
      <c r="A1966" s="1">
        <v>3068</v>
      </c>
      <c r="B1966" s="1" t="s">
        <v>161</v>
      </c>
      <c r="C1966" s="1">
        <v>102</v>
      </c>
      <c r="D1966" s="1" t="s">
        <v>5633</v>
      </c>
      <c r="F1966" s="1" t="s">
        <v>445</v>
      </c>
      <c r="G1966" s="1">
        <v>7</v>
      </c>
      <c r="H1966" s="1">
        <v>190</v>
      </c>
      <c r="I1966" s="1">
        <v>28.3</v>
      </c>
      <c r="J1966" s="24">
        <v>38.6</v>
      </c>
      <c r="K1966" s="3">
        <v>254</v>
      </c>
      <c r="L1966" s="2">
        <v>0.6</v>
      </c>
      <c r="N1966" s="1">
        <v>377</v>
      </c>
      <c r="O1966" s="1">
        <v>132</v>
      </c>
      <c r="Q1966" s="1">
        <v>12.6</v>
      </c>
      <c r="R1966" s="1">
        <v>6.6</v>
      </c>
      <c r="AJ1966" s="1" t="s">
        <v>471</v>
      </c>
      <c r="AK1966" s="19">
        <v>43.5</v>
      </c>
      <c r="AL1966" s="19">
        <v>78</v>
      </c>
      <c r="AN1966" s="3">
        <v>1964</v>
      </c>
      <c r="AQ1966">
        <v>80818</v>
      </c>
      <c r="AR1966" s="1" t="s">
        <v>4518</v>
      </c>
    </row>
    <row r="1967" spans="1:44" x14ac:dyDescent="0.25">
      <c r="A1967" s="1">
        <v>3069</v>
      </c>
      <c r="B1967" s="1" t="s">
        <v>161</v>
      </c>
      <c r="C1967" s="1">
        <v>102</v>
      </c>
      <c r="D1967" s="1" t="s">
        <v>5633</v>
      </c>
      <c r="F1967" s="1" t="s">
        <v>445</v>
      </c>
      <c r="G1967" s="1">
        <v>7</v>
      </c>
      <c r="H1967" s="1">
        <v>210</v>
      </c>
      <c r="I1967" s="1">
        <v>28.6</v>
      </c>
      <c r="J1967" s="24">
        <v>39.200000000000003</v>
      </c>
      <c r="K1967" s="3">
        <v>248</v>
      </c>
      <c r="L1967" s="2">
        <v>0.6</v>
      </c>
      <c r="N1967" s="1">
        <v>382</v>
      </c>
      <c r="O1967" s="1">
        <v>133.69999999999999</v>
      </c>
      <c r="Q1967" s="1">
        <v>13</v>
      </c>
      <c r="R1967" s="1">
        <v>6.7</v>
      </c>
      <c r="AJ1967" s="1" t="s">
        <v>471</v>
      </c>
      <c r="AK1967" s="19">
        <v>43.5</v>
      </c>
      <c r="AL1967" s="19">
        <v>78</v>
      </c>
      <c r="AN1967" s="3">
        <v>1964</v>
      </c>
      <c r="AQ1967">
        <v>80818</v>
      </c>
      <c r="AR1967" s="1" t="s">
        <v>4518</v>
      </c>
    </row>
    <row r="1968" spans="1:44" x14ac:dyDescent="0.25">
      <c r="A1968" s="1">
        <v>3070</v>
      </c>
      <c r="B1968" s="1" t="s">
        <v>161</v>
      </c>
      <c r="C1968" s="1">
        <v>102</v>
      </c>
      <c r="D1968" s="1" t="s">
        <v>5633</v>
      </c>
      <c r="F1968" s="1" t="s">
        <v>445</v>
      </c>
      <c r="G1968" s="1">
        <v>7</v>
      </c>
      <c r="H1968" s="1">
        <v>230</v>
      </c>
      <c r="I1968" s="1">
        <v>28.8</v>
      </c>
      <c r="J1968" s="24">
        <v>39.5</v>
      </c>
      <c r="K1968" s="3">
        <v>244</v>
      </c>
      <c r="L1968" s="2">
        <v>0.6</v>
      </c>
      <c r="N1968" s="1">
        <v>384</v>
      </c>
      <c r="O1968" s="1">
        <v>134.4</v>
      </c>
      <c r="Q1968" s="1">
        <v>13.3</v>
      </c>
      <c r="R1968" s="1">
        <v>6.8</v>
      </c>
      <c r="AJ1968" s="1" t="s">
        <v>471</v>
      </c>
      <c r="AK1968" s="19">
        <v>43.5</v>
      </c>
      <c r="AL1968" s="19">
        <v>78</v>
      </c>
      <c r="AN1968" s="3">
        <v>1964</v>
      </c>
      <c r="AQ1968">
        <v>80818</v>
      </c>
      <c r="AR1968" s="1" t="s">
        <v>4518</v>
      </c>
    </row>
    <row r="1969" spans="1:50" x14ac:dyDescent="0.25">
      <c r="A1969" s="1">
        <v>3071</v>
      </c>
      <c r="B1969" s="1" t="s">
        <v>161</v>
      </c>
      <c r="C1969" s="1">
        <v>102</v>
      </c>
      <c r="D1969" s="1" t="s">
        <v>5633</v>
      </c>
      <c r="F1969" s="1" t="s">
        <v>445</v>
      </c>
      <c r="G1969" s="1">
        <v>8</v>
      </c>
      <c r="H1969" s="1">
        <v>50</v>
      </c>
      <c r="I1969" s="1">
        <v>13.2</v>
      </c>
      <c r="J1969" s="1">
        <v>16.5</v>
      </c>
      <c r="K1969" s="3">
        <v>992</v>
      </c>
      <c r="L1969" s="2">
        <v>0.7</v>
      </c>
      <c r="N1969" s="1">
        <v>154</v>
      </c>
      <c r="O1969" s="1">
        <v>53.9</v>
      </c>
      <c r="Q1969" s="1">
        <v>9.1999999999999993</v>
      </c>
      <c r="R1969" s="1">
        <v>6.2</v>
      </c>
      <c r="AJ1969" s="1" t="s">
        <v>471</v>
      </c>
      <c r="AK1969" s="19">
        <v>43.5</v>
      </c>
      <c r="AL1969" s="19">
        <v>78</v>
      </c>
      <c r="AN1969" s="3">
        <v>1964</v>
      </c>
      <c r="AQ1969">
        <v>80818</v>
      </c>
      <c r="AR1969" s="1" t="s">
        <v>4518</v>
      </c>
    </row>
    <row r="1970" spans="1:50" x14ac:dyDescent="0.25">
      <c r="A1970" s="1">
        <v>3072</v>
      </c>
      <c r="B1970" s="1" t="s">
        <v>161</v>
      </c>
      <c r="C1970" s="1">
        <v>102</v>
      </c>
      <c r="D1970" s="1" t="s">
        <v>5633</v>
      </c>
      <c r="F1970" s="1" t="s">
        <v>445</v>
      </c>
      <c r="G1970" s="1">
        <v>8</v>
      </c>
      <c r="H1970" s="1">
        <v>70</v>
      </c>
      <c r="I1970" s="1">
        <v>17.100000000000001</v>
      </c>
      <c r="J1970" s="24">
        <v>21.3</v>
      </c>
      <c r="K1970" s="3">
        <v>702</v>
      </c>
      <c r="L1970" s="2">
        <v>0.7</v>
      </c>
      <c r="N1970" s="1">
        <v>212</v>
      </c>
      <c r="O1970" s="1">
        <v>74.2</v>
      </c>
      <c r="Q1970" s="1">
        <v>11.4</v>
      </c>
      <c r="R1970" s="1">
        <v>7</v>
      </c>
      <c r="AJ1970" s="1" t="s">
        <v>471</v>
      </c>
      <c r="AK1970" s="19">
        <v>43.5</v>
      </c>
      <c r="AL1970" s="19">
        <v>78</v>
      </c>
      <c r="AN1970" s="3">
        <v>1964</v>
      </c>
      <c r="AQ1970">
        <v>80818</v>
      </c>
      <c r="AR1970" s="1" t="s">
        <v>4518</v>
      </c>
    </row>
    <row r="1971" spans="1:50" x14ac:dyDescent="0.25">
      <c r="A1971" s="1">
        <v>3073</v>
      </c>
      <c r="B1971" s="1" t="s">
        <v>161</v>
      </c>
      <c r="C1971" s="1">
        <v>102</v>
      </c>
      <c r="D1971" s="1" t="s">
        <v>5633</v>
      </c>
      <c r="F1971" s="1" t="s">
        <v>445</v>
      </c>
      <c r="G1971" s="1">
        <v>8</v>
      </c>
      <c r="H1971" s="1">
        <v>90</v>
      </c>
      <c r="I1971" s="1">
        <v>20.100000000000001</v>
      </c>
      <c r="J1971" s="24">
        <v>25.1</v>
      </c>
      <c r="K1971" s="3">
        <v>543</v>
      </c>
      <c r="L1971" s="2">
        <v>0.7</v>
      </c>
      <c r="N1971" s="1">
        <v>257</v>
      </c>
      <c r="O1971" s="1">
        <v>90</v>
      </c>
      <c r="Q1971" s="1">
        <v>12.5</v>
      </c>
      <c r="R1971" s="1">
        <v>7.5</v>
      </c>
      <c r="AJ1971" s="1" t="s">
        <v>471</v>
      </c>
      <c r="AK1971" s="19">
        <v>43.5</v>
      </c>
      <c r="AL1971" s="19">
        <v>78</v>
      </c>
      <c r="AN1971" s="3">
        <v>1964</v>
      </c>
      <c r="AQ1971">
        <v>80818</v>
      </c>
      <c r="AR1971" s="1" t="s">
        <v>4518</v>
      </c>
    </row>
    <row r="1972" spans="1:50" x14ac:dyDescent="0.25">
      <c r="A1972" s="1">
        <v>3074</v>
      </c>
      <c r="B1972" s="1" t="s">
        <v>161</v>
      </c>
      <c r="C1972" s="1">
        <v>102</v>
      </c>
      <c r="D1972" s="1" t="s">
        <v>5633</v>
      </c>
      <c r="F1972" s="1" t="s">
        <v>445</v>
      </c>
      <c r="G1972" s="1">
        <v>8</v>
      </c>
      <c r="H1972" s="1">
        <v>110</v>
      </c>
      <c r="I1972" s="1">
        <v>22.2</v>
      </c>
      <c r="J1972" s="24">
        <v>27.7</v>
      </c>
      <c r="K1972" s="3">
        <v>462</v>
      </c>
      <c r="L1972" s="2">
        <v>0.7</v>
      </c>
      <c r="N1972" s="1">
        <v>288</v>
      </c>
      <c r="O1972" s="1">
        <v>100.8</v>
      </c>
      <c r="Q1972" s="1">
        <v>13.1</v>
      </c>
      <c r="R1972" s="1">
        <v>7.7</v>
      </c>
      <c r="AJ1972" s="1" t="s">
        <v>471</v>
      </c>
      <c r="AK1972" s="19">
        <v>43.5</v>
      </c>
      <c r="AL1972" s="19">
        <v>78</v>
      </c>
      <c r="AN1972" s="3">
        <v>1964</v>
      </c>
      <c r="AQ1972">
        <v>80818</v>
      </c>
      <c r="AR1972" s="1" t="s">
        <v>4518</v>
      </c>
    </row>
    <row r="1973" spans="1:50" x14ac:dyDescent="0.25">
      <c r="A1973" s="1">
        <v>3075</v>
      </c>
      <c r="B1973" s="1" t="s">
        <v>161</v>
      </c>
      <c r="C1973" s="1">
        <v>102</v>
      </c>
      <c r="D1973" s="1" t="s">
        <v>5633</v>
      </c>
      <c r="F1973" s="1" t="s">
        <v>445</v>
      </c>
      <c r="G1973" s="1">
        <v>8</v>
      </c>
      <c r="H1973" s="1">
        <v>130</v>
      </c>
      <c r="I1973" s="1">
        <v>23.5</v>
      </c>
      <c r="J1973" s="24">
        <v>29.7</v>
      </c>
      <c r="K1973" s="3">
        <v>412</v>
      </c>
      <c r="L1973" s="2">
        <v>0.7</v>
      </c>
      <c r="N1973" s="1">
        <v>309</v>
      </c>
      <c r="O1973" s="1">
        <v>108.1</v>
      </c>
      <c r="Q1973" s="1">
        <v>13.5</v>
      </c>
      <c r="R1973" s="1">
        <v>7.9</v>
      </c>
      <c r="AJ1973" s="1" t="s">
        <v>471</v>
      </c>
      <c r="AK1973" s="19">
        <v>43.5</v>
      </c>
      <c r="AL1973" s="19">
        <v>78</v>
      </c>
      <c r="AN1973" s="3">
        <v>1964</v>
      </c>
      <c r="AQ1973">
        <v>80818</v>
      </c>
      <c r="AR1973" s="1" t="s">
        <v>4518</v>
      </c>
    </row>
    <row r="1974" spans="1:50" x14ac:dyDescent="0.25">
      <c r="A1974" s="1">
        <v>3076</v>
      </c>
      <c r="B1974" s="1" t="s">
        <v>161</v>
      </c>
      <c r="C1974" s="1">
        <v>102</v>
      </c>
      <c r="D1974" s="1" t="s">
        <v>5633</v>
      </c>
      <c r="F1974" s="1" t="s">
        <v>445</v>
      </c>
      <c r="G1974" s="1">
        <v>8</v>
      </c>
      <c r="H1974" s="1">
        <v>150</v>
      </c>
      <c r="I1974" s="1">
        <v>24.3</v>
      </c>
      <c r="J1974" s="24">
        <v>31</v>
      </c>
      <c r="K1974" s="3">
        <v>386</v>
      </c>
      <c r="L1974" s="2">
        <v>0.7</v>
      </c>
      <c r="N1974" s="1">
        <v>324</v>
      </c>
      <c r="O1974" s="1">
        <v>113.4</v>
      </c>
      <c r="Q1974" s="1">
        <v>13.9</v>
      </c>
      <c r="R1974" s="1">
        <v>8</v>
      </c>
      <c r="AJ1974" s="1" t="s">
        <v>471</v>
      </c>
      <c r="AK1974" s="19">
        <v>43.5</v>
      </c>
      <c r="AL1974" s="19">
        <v>78</v>
      </c>
      <c r="AN1974" s="3">
        <v>1964</v>
      </c>
      <c r="AQ1974">
        <v>80818</v>
      </c>
      <c r="AR1974" s="1" t="s">
        <v>4518</v>
      </c>
    </row>
    <row r="1975" spans="1:50" x14ac:dyDescent="0.25">
      <c r="A1975" s="1">
        <v>3077</v>
      </c>
      <c r="B1975" s="1" t="s">
        <v>161</v>
      </c>
      <c r="C1975" s="1">
        <v>102</v>
      </c>
      <c r="D1975" s="1" t="s">
        <v>5633</v>
      </c>
      <c r="F1975" s="1" t="s">
        <v>445</v>
      </c>
      <c r="G1975" s="1">
        <v>8</v>
      </c>
      <c r="H1975" s="1">
        <v>170</v>
      </c>
      <c r="I1975" s="1">
        <v>24.9</v>
      </c>
      <c r="J1975" s="24">
        <v>32</v>
      </c>
      <c r="K1975" s="3">
        <v>366</v>
      </c>
      <c r="L1975" s="2">
        <v>0.6</v>
      </c>
      <c r="N1975" s="1">
        <v>333</v>
      </c>
      <c r="O1975" s="1">
        <v>116.5</v>
      </c>
      <c r="Q1975" s="1">
        <v>14.1</v>
      </c>
      <c r="R1975" s="1">
        <v>8.1</v>
      </c>
      <c r="AJ1975" s="1" t="s">
        <v>471</v>
      </c>
      <c r="AK1975" s="19">
        <v>43.5</v>
      </c>
      <c r="AL1975" s="19">
        <v>78</v>
      </c>
      <c r="AN1975" s="3">
        <v>1964</v>
      </c>
      <c r="AQ1975">
        <v>80818</v>
      </c>
      <c r="AR1975" s="1" t="s">
        <v>4518</v>
      </c>
    </row>
    <row r="1976" spans="1:50" x14ac:dyDescent="0.25">
      <c r="A1976" s="1">
        <v>3078</v>
      </c>
      <c r="B1976" s="1" t="s">
        <v>161</v>
      </c>
      <c r="C1976" s="1">
        <v>102</v>
      </c>
      <c r="D1976" s="1" t="s">
        <v>5633</v>
      </c>
      <c r="F1976" s="1" t="s">
        <v>445</v>
      </c>
      <c r="G1976" s="1">
        <v>8</v>
      </c>
      <c r="H1976" s="1">
        <v>190</v>
      </c>
      <c r="I1976" s="1">
        <v>25.1</v>
      </c>
      <c r="J1976" s="24">
        <v>32.6</v>
      </c>
      <c r="K1976" s="3">
        <v>353</v>
      </c>
      <c r="L1976" s="2">
        <v>0.6</v>
      </c>
      <c r="N1976" s="1">
        <v>336</v>
      </c>
      <c r="O1976" s="1">
        <v>117.6</v>
      </c>
      <c r="Q1976" s="1">
        <v>14.2</v>
      </c>
      <c r="R1976" s="1">
        <v>8.3000000000000007</v>
      </c>
      <c r="AJ1976" s="1" t="s">
        <v>471</v>
      </c>
      <c r="AK1976" s="19">
        <v>43.5</v>
      </c>
      <c r="AL1976" s="19">
        <v>78</v>
      </c>
      <c r="AN1976" s="3">
        <v>1964</v>
      </c>
      <c r="AQ1976">
        <v>80818</v>
      </c>
      <c r="AR1976" s="1" t="s">
        <v>4518</v>
      </c>
    </row>
    <row r="1977" spans="1:50" x14ac:dyDescent="0.25">
      <c r="A1977" s="1">
        <v>3079</v>
      </c>
      <c r="B1977" s="1" t="s">
        <v>161</v>
      </c>
      <c r="C1977" s="1">
        <v>102</v>
      </c>
      <c r="D1977" s="1" t="s">
        <v>5633</v>
      </c>
      <c r="F1977" s="1" t="s">
        <v>445</v>
      </c>
      <c r="G1977" s="1">
        <v>8</v>
      </c>
      <c r="H1977" s="1">
        <v>210</v>
      </c>
      <c r="I1977" s="1">
        <v>25.2</v>
      </c>
      <c r="J1977" s="24">
        <v>33</v>
      </c>
      <c r="K1977" s="3">
        <v>345</v>
      </c>
      <c r="L1977" s="2">
        <v>0.6</v>
      </c>
      <c r="N1977" s="1">
        <v>338</v>
      </c>
      <c r="O1977" s="1">
        <v>118.3</v>
      </c>
      <c r="Q1977" s="1">
        <v>14.5</v>
      </c>
      <c r="R1977" s="1">
        <v>8.4</v>
      </c>
      <c r="AJ1977" s="1" t="s">
        <v>471</v>
      </c>
      <c r="AK1977" s="19">
        <v>43.5</v>
      </c>
      <c r="AL1977" s="19">
        <v>78</v>
      </c>
      <c r="AN1977" s="3">
        <v>1964</v>
      </c>
      <c r="AQ1977">
        <v>80818</v>
      </c>
      <c r="AR1977" s="1" t="s">
        <v>4518</v>
      </c>
    </row>
    <row r="1978" spans="1:50" x14ac:dyDescent="0.25">
      <c r="A1978" s="1">
        <v>3080</v>
      </c>
      <c r="B1978" s="1" t="s">
        <v>161</v>
      </c>
      <c r="C1978" s="1">
        <v>102</v>
      </c>
      <c r="D1978" s="1" t="s">
        <v>5633</v>
      </c>
      <c r="F1978" s="1" t="s">
        <v>445</v>
      </c>
      <c r="G1978" s="1">
        <v>8</v>
      </c>
      <c r="H1978" s="1">
        <v>230</v>
      </c>
      <c r="I1978" s="1">
        <v>25.3</v>
      </c>
      <c r="J1978" s="24">
        <v>33.299999999999997</v>
      </c>
      <c r="K1978" s="3">
        <v>340</v>
      </c>
      <c r="L1978" s="2">
        <v>0.6</v>
      </c>
      <c r="N1978" s="1">
        <v>339</v>
      </c>
      <c r="O1978" s="1">
        <v>118.7</v>
      </c>
      <c r="Q1978" s="1">
        <v>14.6</v>
      </c>
      <c r="R1978" s="1">
        <v>8.4</v>
      </c>
      <c r="AJ1978" s="1" t="s">
        <v>471</v>
      </c>
      <c r="AK1978" s="19">
        <v>43.5</v>
      </c>
      <c r="AL1978" s="19">
        <v>78</v>
      </c>
      <c r="AN1978" s="3">
        <v>1964</v>
      </c>
      <c r="AQ1978">
        <v>80818</v>
      </c>
      <c r="AR1978" s="1" t="s">
        <v>4518</v>
      </c>
    </row>
    <row r="1979" spans="1:50" x14ac:dyDescent="0.25">
      <c r="A1979" s="1">
        <v>3081</v>
      </c>
      <c r="B1979" s="1" t="s">
        <v>180</v>
      </c>
      <c r="C1979" s="1">
        <v>103</v>
      </c>
      <c r="D1979" s="1" t="s">
        <v>6576</v>
      </c>
      <c r="F1979" s="1" t="s">
        <v>445</v>
      </c>
      <c r="G1979" s="1">
        <v>7</v>
      </c>
      <c r="H1979" s="1">
        <v>26</v>
      </c>
      <c r="I1979" s="1">
        <v>8.5</v>
      </c>
      <c r="J1979" s="1">
        <v>8.6999999999999993</v>
      </c>
      <c r="K1979" s="3">
        <v>5793</v>
      </c>
      <c r="L1979" s="2">
        <v>1</v>
      </c>
      <c r="N1979" s="1">
        <v>117</v>
      </c>
      <c r="O1979" s="1">
        <v>47</v>
      </c>
      <c r="Q1979" s="1">
        <v>11.7</v>
      </c>
      <c r="R1979" s="1">
        <v>5.97</v>
      </c>
      <c r="AJ1979" s="1" t="s">
        <v>406</v>
      </c>
      <c r="AK1979" s="19">
        <v>55.45</v>
      </c>
      <c r="AL1979" s="19">
        <v>56.35</v>
      </c>
      <c r="AN1979" s="3">
        <v>1970</v>
      </c>
      <c r="AQ1979">
        <v>80419</v>
      </c>
      <c r="AR1979" s="1" t="s">
        <v>4674</v>
      </c>
    </row>
    <row r="1980" spans="1:50" x14ac:dyDescent="0.25">
      <c r="A1980" s="1">
        <v>3082</v>
      </c>
      <c r="B1980" s="1" t="s">
        <v>180</v>
      </c>
      <c r="C1980" s="1">
        <v>103</v>
      </c>
      <c r="D1980" s="1" t="s">
        <v>6167</v>
      </c>
      <c r="F1980" s="1" t="s">
        <v>445</v>
      </c>
      <c r="G1980" s="1">
        <v>10</v>
      </c>
      <c r="H1980" s="1">
        <v>20</v>
      </c>
      <c r="I1980" s="1">
        <v>2.2000000000000002</v>
      </c>
      <c r="J1980" s="1">
        <v>1.6</v>
      </c>
      <c r="K1980" s="3">
        <v>54082</v>
      </c>
      <c r="L1980" s="2">
        <v>0.8</v>
      </c>
      <c r="N1980" s="1">
        <v>31.9</v>
      </c>
      <c r="O1980" s="1">
        <v>14.9</v>
      </c>
      <c r="P1980" s="1">
        <v>2.74</v>
      </c>
      <c r="Q1980" s="1">
        <v>9.5</v>
      </c>
      <c r="R1980" s="1">
        <v>9.1</v>
      </c>
      <c r="AJ1980" s="1" t="s">
        <v>406</v>
      </c>
      <c r="AK1980" s="19">
        <v>57</v>
      </c>
      <c r="AL1980" s="19">
        <v>59</v>
      </c>
      <c r="AN1980" s="3">
        <v>2001</v>
      </c>
      <c r="AO1980" s="1">
        <v>17</v>
      </c>
      <c r="AQ1980">
        <v>80610</v>
      </c>
      <c r="AR1980" s="1" t="s">
        <v>3481</v>
      </c>
    </row>
    <row r="1981" spans="1:50" x14ac:dyDescent="0.25">
      <c r="A1981" s="1">
        <v>3083</v>
      </c>
      <c r="B1981" s="1" t="s">
        <v>1172</v>
      </c>
      <c r="C1981" s="1">
        <v>103</v>
      </c>
      <c r="D1981" s="1" t="s">
        <v>6167</v>
      </c>
      <c r="G1981" s="1">
        <v>9</v>
      </c>
      <c r="H1981" s="1">
        <v>32</v>
      </c>
      <c r="I1981" s="1">
        <v>5.9</v>
      </c>
      <c r="J1981" s="1">
        <v>6.7</v>
      </c>
      <c r="K1981" s="3">
        <v>4100</v>
      </c>
      <c r="L1981" s="2">
        <v>0.8</v>
      </c>
      <c r="N1981" s="1">
        <v>53.7</v>
      </c>
      <c r="O1981" s="1">
        <v>24.2</v>
      </c>
      <c r="P1981" s="1">
        <v>3.43</v>
      </c>
      <c r="Q1981" s="1">
        <v>11.1</v>
      </c>
      <c r="R1981" s="1">
        <v>11.7</v>
      </c>
      <c r="AJ1981" s="1" t="s">
        <v>406</v>
      </c>
      <c r="AK1981" s="19">
        <v>57</v>
      </c>
      <c r="AL1981" s="19">
        <v>59</v>
      </c>
      <c r="AN1981" s="3">
        <v>2001</v>
      </c>
      <c r="AO1981" s="1">
        <v>17</v>
      </c>
      <c r="AQ1981">
        <v>80610</v>
      </c>
      <c r="AR1981" s="1" t="s">
        <v>4904</v>
      </c>
      <c r="AS1981" s="32"/>
    </row>
    <row r="1982" spans="1:50" x14ac:dyDescent="0.25">
      <c r="A1982" s="1">
        <v>3085</v>
      </c>
      <c r="B1982" s="1" t="s">
        <v>1172</v>
      </c>
      <c r="C1982" s="1">
        <v>103</v>
      </c>
      <c r="D1982" s="1" t="s">
        <v>5682</v>
      </c>
      <c r="G1982" s="1">
        <v>8</v>
      </c>
      <c r="H1982" s="1">
        <v>72</v>
      </c>
      <c r="I1982" s="1">
        <v>18.600000000000001</v>
      </c>
      <c r="J1982" s="1">
        <v>18.2</v>
      </c>
      <c r="K1982" s="3">
        <v>1778</v>
      </c>
      <c r="L1982" s="2">
        <v>1.2</v>
      </c>
      <c r="N1982" s="1">
        <v>396</v>
      </c>
      <c r="O1982" s="1">
        <v>141.30000000000001</v>
      </c>
      <c r="P1982" s="1">
        <v>16</v>
      </c>
      <c r="Q1982" s="1">
        <v>16</v>
      </c>
      <c r="R1982" s="1">
        <v>8.4</v>
      </c>
      <c r="AJ1982" s="1" t="s">
        <v>406</v>
      </c>
      <c r="AK1982" s="19">
        <v>57</v>
      </c>
      <c r="AL1982" s="19">
        <v>59</v>
      </c>
      <c r="AN1982" s="3">
        <v>2001</v>
      </c>
      <c r="AO1982" s="1">
        <v>17</v>
      </c>
      <c r="AQ1982">
        <v>80610</v>
      </c>
      <c r="AR1982" s="1" t="s">
        <v>4904</v>
      </c>
      <c r="AS1982" s="32"/>
    </row>
    <row r="1983" spans="1:50" x14ac:dyDescent="0.25">
      <c r="A1983" s="1">
        <v>3087</v>
      </c>
      <c r="B1983" s="1" t="s">
        <v>180</v>
      </c>
      <c r="C1983" s="1">
        <v>103</v>
      </c>
      <c r="D1983" s="1" t="s">
        <v>5818</v>
      </c>
      <c r="F1983" s="1" t="s">
        <v>445</v>
      </c>
      <c r="G1983" s="1">
        <v>8</v>
      </c>
      <c r="H1983" s="1">
        <v>70</v>
      </c>
      <c r="I1983" s="1">
        <v>15.4</v>
      </c>
      <c r="J1983" s="1">
        <v>10.1</v>
      </c>
      <c r="K1983" s="3">
        <v>2925</v>
      </c>
      <c r="L1983" s="2">
        <v>1</v>
      </c>
      <c r="N1983" s="1">
        <v>240</v>
      </c>
      <c r="O1983" s="1">
        <v>84</v>
      </c>
      <c r="R1983" s="1">
        <v>12</v>
      </c>
      <c r="AJ1983" s="1" t="s">
        <v>406</v>
      </c>
      <c r="AK1983" s="19">
        <v>60</v>
      </c>
      <c r="AL1983" s="19">
        <v>90.3</v>
      </c>
      <c r="AN1983" s="3">
        <v>1978</v>
      </c>
      <c r="AQ1983">
        <v>80611</v>
      </c>
      <c r="AR1983" s="1" t="s">
        <v>282</v>
      </c>
    </row>
    <row r="1984" spans="1:50" x14ac:dyDescent="0.25">
      <c r="A1984" s="1">
        <v>3088</v>
      </c>
      <c r="B1984" s="1" t="s">
        <v>180</v>
      </c>
      <c r="C1984" s="1">
        <v>103</v>
      </c>
      <c r="D1984" s="1" t="s">
        <v>5818</v>
      </c>
      <c r="F1984" s="1" t="s">
        <v>445</v>
      </c>
      <c r="G1984" s="1">
        <v>8</v>
      </c>
      <c r="H1984" s="1">
        <v>90</v>
      </c>
      <c r="I1984" s="1">
        <v>20.8</v>
      </c>
      <c r="J1984" s="1">
        <v>20.3</v>
      </c>
      <c r="K1984" s="3">
        <v>648</v>
      </c>
      <c r="L1984" s="2">
        <v>0.7</v>
      </c>
      <c r="N1984" s="1">
        <v>288</v>
      </c>
      <c r="O1984" s="1">
        <v>100.8</v>
      </c>
      <c r="R1984" s="1">
        <v>7.51</v>
      </c>
      <c r="AJ1984" s="1" t="s">
        <v>406</v>
      </c>
      <c r="AK1984" s="19">
        <v>60</v>
      </c>
      <c r="AL1984" s="19">
        <v>90.3</v>
      </c>
      <c r="AN1984" s="3">
        <v>1978</v>
      </c>
      <c r="AQ1984">
        <v>80611</v>
      </c>
      <c r="AR1984" s="1" t="s">
        <v>282</v>
      </c>
      <c r="AU1984" s="32"/>
      <c r="AV1984" s="32"/>
      <c r="AW1984" s="32"/>
      <c r="AX1984" s="32"/>
    </row>
    <row r="1985" spans="1:45" x14ac:dyDescent="0.25">
      <c r="A1985" s="1">
        <v>3090</v>
      </c>
      <c r="B1985" s="1" t="s">
        <v>180</v>
      </c>
      <c r="C1985" s="1">
        <v>103</v>
      </c>
      <c r="D1985" s="1" t="s">
        <v>6560</v>
      </c>
      <c r="E1985" s="1" t="s">
        <v>740</v>
      </c>
      <c r="F1985" s="1" t="s">
        <v>445</v>
      </c>
      <c r="G1985" s="1">
        <v>8</v>
      </c>
      <c r="H1985" s="1">
        <v>70</v>
      </c>
      <c r="I1985" s="1">
        <v>16</v>
      </c>
      <c r="J1985" s="1">
        <v>16</v>
      </c>
      <c r="K1985" s="3">
        <v>3067</v>
      </c>
      <c r="L1985" s="2">
        <v>1.0900000000000001</v>
      </c>
      <c r="M1985" s="1">
        <v>37.26</v>
      </c>
      <c r="N1985" s="1">
        <v>542</v>
      </c>
      <c r="O1985" s="1">
        <v>177.2</v>
      </c>
      <c r="P1985" s="1">
        <v>20.2</v>
      </c>
      <c r="Q1985" s="1">
        <v>22.4</v>
      </c>
      <c r="R1985" s="1">
        <v>10.63</v>
      </c>
      <c r="X1985" s="1">
        <v>1.2869999999999999</v>
      </c>
      <c r="Y1985" s="1">
        <v>3.9E-2</v>
      </c>
      <c r="AB1985" s="1">
        <v>0.65</v>
      </c>
      <c r="AJ1985" s="1" t="s">
        <v>406</v>
      </c>
      <c r="AK1985" s="19">
        <v>57.1</v>
      </c>
      <c r="AL1985" s="19">
        <v>97.5</v>
      </c>
      <c r="AN1985" s="3">
        <v>1973</v>
      </c>
      <c r="AQ1985">
        <v>80601</v>
      </c>
      <c r="AR1985" s="1" t="s">
        <v>267</v>
      </c>
    </row>
    <row r="1986" spans="1:45" x14ac:dyDescent="0.25">
      <c r="A1986" s="1">
        <v>3091</v>
      </c>
      <c r="B1986" s="1" t="s">
        <v>180</v>
      </c>
      <c r="C1986" s="1">
        <v>103</v>
      </c>
      <c r="D1986" s="1" t="s">
        <v>6561</v>
      </c>
      <c r="E1986" s="1" t="s">
        <v>740</v>
      </c>
      <c r="F1986" s="1" t="s">
        <v>445</v>
      </c>
      <c r="G1986" s="1">
        <v>8</v>
      </c>
      <c r="H1986" s="1">
        <v>61</v>
      </c>
      <c r="I1986" s="1">
        <v>15</v>
      </c>
      <c r="J1986" s="1">
        <v>15.2</v>
      </c>
      <c r="K1986" s="3">
        <v>2211</v>
      </c>
      <c r="L1986" s="2">
        <v>1.21</v>
      </c>
      <c r="M1986" s="1">
        <v>39.97</v>
      </c>
      <c r="N1986" s="1">
        <v>496</v>
      </c>
      <c r="O1986" s="1">
        <v>162.19999999999999</v>
      </c>
      <c r="P1986" s="1">
        <v>14</v>
      </c>
      <c r="Q1986" s="1">
        <v>14.2</v>
      </c>
      <c r="R1986" s="1">
        <v>7.53</v>
      </c>
      <c r="X1986" s="1">
        <v>0.42699999999999999</v>
      </c>
      <c r="Y1986" s="1">
        <v>2.9000000000000001E-2</v>
      </c>
      <c r="AB1986" s="1">
        <v>1.1200000000000001</v>
      </c>
      <c r="AJ1986" s="1" t="s">
        <v>406</v>
      </c>
      <c r="AK1986" s="19">
        <v>57.1</v>
      </c>
      <c r="AL1986" s="19">
        <v>97.5</v>
      </c>
      <c r="AN1986" s="3">
        <v>1973</v>
      </c>
      <c r="AQ1986">
        <v>80601</v>
      </c>
      <c r="AR1986" s="1" t="s">
        <v>267</v>
      </c>
    </row>
    <row r="1987" spans="1:45" x14ac:dyDescent="0.25">
      <c r="A1987" s="1">
        <v>3092</v>
      </c>
      <c r="B1987" s="1" t="s">
        <v>180</v>
      </c>
      <c r="C1987" s="1">
        <v>103</v>
      </c>
      <c r="D1987" s="1" t="s">
        <v>5821</v>
      </c>
      <c r="E1987" s="1" t="s">
        <v>740</v>
      </c>
      <c r="G1987" s="1">
        <v>10</v>
      </c>
      <c r="H1987" s="1">
        <v>50</v>
      </c>
      <c r="I1987" s="1">
        <v>8</v>
      </c>
      <c r="J1987" s="1">
        <v>9.3000000000000007</v>
      </c>
      <c r="K1987" s="3">
        <v>5889</v>
      </c>
      <c r="L1987" s="2">
        <v>1.28</v>
      </c>
      <c r="M1987" s="1">
        <v>24.69</v>
      </c>
      <c r="N1987" s="1">
        <v>235</v>
      </c>
      <c r="O1987" s="1">
        <v>77</v>
      </c>
      <c r="P1987" s="1">
        <v>9.8000000000000007</v>
      </c>
      <c r="Q1987" s="1">
        <v>11.7</v>
      </c>
      <c r="R1987" s="1">
        <v>10.54</v>
      </c>
      <c r="X1987" s="1">
        <v>1.07</v>
      </c>
      <c r="Y1987" s="1">
        <v>5.5E-2</v>
      </c>
      <c r="Z1987" s="1">
        <v>1.125</v>
      </c>
      <c r="AB1987" s="1">
        <v>1.55</v>
      </c>
      <c r="AJ1987" s="1" t="s">
        <v>406</v>
      </c>
      <c r="AK1987" s="19">
        <v>57.1</v>
      </c>
      <c r="AL1987" s="19">
        <v>97.5</v>
      </c>
      <c r="AN1987" s="3">
        <v>1973</v>
      </c>
      <c r="AQ1987">
        <v>80601</v>
      </c>
      <c r="AR1987" s="1" t="s">
        <v>267</v>
      </c>
      <c r="AS1987" s="32"/>
    </row>
    <row r="1988" spans="1:45" x14ac:dyDescent="0.25">
      <c r="A1988" s="1">
        <v>3093</v>
      </c>
      <c r="B1988" s="1" t="s">
        <v>180</v>
      </c>
      <c r="C1988" s="1">
        <v>103</v>
      </c>
      <c r="D1988" s="1" t="s">
        <v>5825</v>
      </c>
      <c r="E1988" s="1" t="s">
        <v>740</v>
      </c>
      <c r="F1988" s="1" t="s">
        <v>445</v>
      </c>
      <c r="G1988" s="1">
        <v>9</v>
      </c>
      <c r="H1988" s="1">
        <v>70</v>
      </c>
      <c r="I1988" s="1">
        <v>14</v>
      </c>
      <c r="J1988" s="1">
        <v>16.2</v>
      </c>
      <c r="K1988" s="3">
        <v>3311</v>
      </c>
      <c r="L1988" s="2">
        <v>1.54</v>
      </c>
      <c r="M1988" s="1">
        <v>45.39</v>
      </c>
      <c r="N1988" s="1">
        <v>525</v>
      </c>
      <c r="O1988" s="1">
        <v>171.7</v>
      </c>
      <c r="P1988" s="1">
        <v>16.8</v>
      </c>
      <c r="Q1988" s="1">
        <v>17</v>
      </c>
      <c r="R1988" s="1">
        <v>9.07</v>
      </c>
      <c r="X1988" s="1">
        <v>0.189</v>
      </c>
      <c r="Y1988" s="1">
        <v>0.05</v>
      </c>
      <c r="Z1988" s="1">
        <v>0.23899999999999999</v>
      </c>
      <c r="AB1988" s="1">
        <v>1.34</v>
      </c>
      <c r="AJ1988" s="1" t="s">
        <v>406</v>
      </c>
      <c r="AK1988" s="19">
        <v>57.1</v>
      </c>
      <c r="AL1988" s="19">
        <v>97.5</v>
      </c>
      <c r="AN1988" s="3">
        <v>1973</v>
      </c>
      <c r="AQ1988">
        <v>80601</v>
      </c>
      <c r="AR1988" s="1" t="s">
        <v>267</v>
      </c>
    </row>
    <row r="1989" spans="1:45" x14ac:dyDescent="0.25">
      <c r="A1989" s="1">
        <v>3094</v>
      </c>
      <c r="B1989" s="1" t="s">
        <v>181</v>
      </c>
      <c r="C1989" s="1">
        <v>103</v>
      </c>
      <c r="D1989" s="1" t="s">
        <v>6099</v>
      </c>
      <c r="F1989" s="1" t="s">
        <v>445</v>
      </c>
      <c r="G1989" s="1">
        <v>10</v>
      </c>
      <c r="H1989" s="1">
        <v>50</v>
      </c>
      <c r="I1989" s="1">
        <v>6.5</v>
      </c>
      <c r="J1989" s="1">
        <v>7.2</v>
      </c>
      <c r="K1989" s="3">
        <v>5980</v>
      </c>
      <c r="L1989" s="2">
        <v>1.5</v>
      </c>
      <c r="N1989" s="1">
        <v>100</v>
      </c>
      <c r="O1989" s="1">
        <v>40</v>
      </c>
      <c r="Q1989" s="1">
        <v>14</v>
      </c>
      <c r="R1989" s="1">
        <v>8</v>
      </c>
      <c r="AJ1989" s="1" t="s">
        <v>406</v>
      </c>
      <c r="AK1989" s="19">
        <v>50</v>
      </c>
      <c r="AL1989" s="19">
        <v>140</v>
      </c>
      <c r="AN1989" s="3">
        <v>1980</v>
      </c>
      <c r="AQ1989">
        <v>80606</v>
      </c>
      <c r="AR1989" s="1" t="s">
        <v>5189</v>
      </c>
    </row>
    <row r="1990" spans="1:45" x14ac:dyDescent="0.25">
      <c r="A1990" s="1">
        <v>3095</v>
      </c>
      <c r="B1990" s="1" t="s">
        <v>181</v>
      </c>
      <c r="C1990" s="1">
        <v>102</v>
      </c>
      <c r="D1990" s="1" t="s">
        <v>6043</v>
      </c>
      <c r="F1990" s="1" t="s">
        <v>445</v>
      </c>
      <c r="G1990" s="1">
        <v>9</v>
      </c>
      <c r="H1990" s="1">
        <v>190</v>
      </c>
      <c r="I1990" s="1">
        <v>22.3</v>
      </c>
      <c r="J1990" s="1">
        <v>28</v>
      </c>
      <c r="K1990" s="3">
        <v>587</v>
      </c>
      <c r="L1990" s="2">
        <v>0.9</v>
      </c>
      <c r="N1990" s="1">
        <v>377</v>
      </c>
      <c r="O1990" s="1">
        <v>154</v>
      </c>
      <c r="Q1990" s="1">
        <v>23.7</v>
      </c>
      <c r="R1990" s="1">
        <v>10.3</v>
      </c>
      <c r="S1990" s="1">
        <v>49.9</v>
      </c>
      <c r="AJ1990" s="1" t="s">
        <v>406</v>
      </c>
      <c r="AK1990" s="19">
        <v>50</v>
      </c>
      <c r="AL1990" s="19">
        <v>140</v>
      </c>
      <c r="AN1990" s="3">
        <v>1980</v>
      </c>
      <c r="AQ1990">
        <v>80606</v>
      </c>
      <c r="AR1990" s="1" t="s">
        <v>5189</v>
      </c>
    </row>
    <row r="1991" spans="1:45" x14ac:dyDescent="0.25">
      <c r="A1991" s="1">
        <v>3096</v>
      </c>
      <c r="B1991" s="1" t="s">
        <v>181</v>
      </c>
      <c r="C1991" s="1">
        <v>103</v>
      </c>
      <c r="D1991" s="1" t="s">
        <v>5954</v>
      </c>
      <c r="F1991" s="1" t="s">
        <v>445</v>
      </c>
      <c r="G1991" s="1">
        <v>10</v>
      </c>
      <c r="H1991" s="1">
        <v>65</v>
      </c>
      <c r="I1991" s="1">
        <v>8</v>
      </c>
      <c r="J1991" s="1">
        <v>10</v>
      </c>
      <c r="K1991" s="3">
        <v>1868</v>
      </c>
      <c r="L1991" s="2">
        <v>0.8</v>
      </c>
      <c r="N1991" s="1">
        <v>68</v>
      </c>
      <c r="O1991" s="1">
        <v>28</v>
      </c>
      <c r="Q1991" s="1">
        <v>7.62</v>
      </c>
      <c r="R1991" s="1">
        <v>4.38</v>
      </c>
      <c r="AJ1991" s="1" t="s">
        <v>406</v>
      </c>
      <c r="AK1991" s="19">
        <v>45</v>
      </c>
      <c r="AL1991" s="19">
        <v>135</v>
      </c>
      <c r="AN1991" s="3">
        <v>1980</v>
      </c>
      <c r="AQ1991">
        <v>80443</v>
      </c>
      <c r="AR1991" s="1" t="s">
        <v>5189</v>
      </c>
    </row>
    <row r="1992" spans="1:45" x14ac:dyDescent="0.25">
      <c r="A1992" s="1">
        <v>3097</v>
      </c>
      <c r="B1992" s="1" t="s">
        <v>181</v>
      </c>
      <c r="C1992" s="1">
        <v>102</v>
      </c>
      <c r="D1992" s="1" t="s">
        <v>5905</v>
      </c>
      <c r="F1992" s="1" t="s">
        <v>445</v>
      </c>
      <c r="G1992" s="1">
        <v>10</v>
      </c>
      <c r="H1992" s="1">
        <v>65</v>
      </c>
      <c r="I1992" s="1">
        <v>10.3</v>
      </c>
      <c r="J1992" s="1">
        <v>11.3</v>
      </c>
      <c r="K1992" s="3">
        <v>5125</v>
      </c>
      <c r="L1992" s="35">
        <v>2</v>
      </c>
      <c r="N1992" s="1">
        <v>278</v>
      </c>
      <c r="O1992" s="1">
        <v>114</v>
      </c>
      <c r="Q1992" s="1">
        <v>15.2</v>
      </c>
      <c r="R1992" s="1">
        <v>8.76</v>
      </c>
      <c r="AJ1992" s="1" t="s">
        <v>406</v>
      </c>
      <c r="AK1992" s="19">
        <v>45</v>
      </c>
      <c r="AL1992" s="19">
        <v>135</v>
      </c>
      <c r="AN1992" s="3">
        <v>1980</v>
      </c>
      <c r="AQ1992">
        <v>80443</v>
      </c>
      <c r="AR1992" s="1" t="s">
        <v>5189</v>
      </c>
    </row>
    <row r="1993" spans="1:45" x14ac:dyDescent="0.25">
      <c r="A1993" s="1">
        <v>3098</v>
      </c>
      <c r="B1993" s="1" t="s">
        <v>181</v>
      </c>
      <c r="C1993" s="1">
        <v>103</v>
      </c>
      <c r="D1993" s="1" t="s">
        <v>5823</v>
      </c>
      <c r="F1993" s="1" t="s">
        <v>445</v>
      </c>
      <c r="G1993" s="1">
        <v>9</v>
      </c>
      <c r="H1993" s="1">
        <v>90</v>
      </c>
      <c r="I1993" s="1">
        <v>17</v>
      </c>
      <c r="J1993" s="1">
        <v>16</v>
      </c>
      <c r="K1993" s="3">
        <v>1850</v>
      </c>
      <c r="L1993" s="2">
        <v>1.1000000000000001</v>
      </c>
      <c r="N1993" s="1">
        <v>310</v>
      </c>
      <c r="O1993" s="1">
        <v>157</v>
      </c>
      <c r="Q1993" s="1">
        <v>20.5</v>
      </c>
      <c r="R1993" s="1">
        <v>12.5</v>
      </c>
      <c r="S1993" s="1">
        <v>50.9</v>
      </c>
      <c r="AJ1993" s="1" t="s">
        <v>406</v>
      </c>
      <c r="AK1993" s="19">
        <v>45</v>
      </c>
      <c r="AL1993" s="19">
        <v>135</v>
      </c>
      <c r="AN1993" s="3">
        <v>1980</v>
      </c>
      <c r="AQ1993">
        <v>80443</v>
      </c>
      <c r="AR1993" s="1" t="s">
        <v>5189</v>
      </c>
    </row>
    <row r="1994" spans="1:45" x14ac:dyDescent="0.25">
      <c r="A1994" s="1">
        <v>3099</v>
      </c>
      <c r="B1994" s="1" t="s">
        <v>181</v>
      </c>
      <c r="C1994" s="1">
        <v>103</v>
      </c>
      <c r="D1994" s="1" t="s">
        <v>5724</v>
      </c>
      <c r="F1994" s="1" t="s">
        <v>445</v>
      </c>
      <c r="G1994" s="1">
        <v>10</v>
      </c>
      <c r="H1994" s="1">
        <v>120</v>
      </c>
      <c r="I1994" s="1">
        <v>14</v>
      </c>
      <c r="J1994" s="1">
        <v>16</v>
      </c>
      <c r="K1994" s="3">
        <v>2220</v>
      </c>
      <c r="L1994" s="2">
        <v>1.7</v>
      </c>
      <c r="N1994" s="1">
        <v>316</v>
      </c>
      <c r="O1994" s="1">
        <v>155</v>
      </c>
      <c r="Q1994" s="1">
        <v>26.4</v>
      </c>
      <c r="R1994" s="1">
        <v>13.6</v>
      </c>
      <c r="S1994" s="1">
        <v>50.2</v>
      </c>
      <c r="AJ1994" s="1" t="s">
        <v>406</v>
      </c>
      <c r="AK1994" s="19">
        <v>45</v>
      </c>
      <c r="AL1994" s="19">
        <v>135</v>
      </c>
      <c r="AN1994" s="3">
        <v>1980</v>
      </c>
      <c r="AQ1994">
        <v>80443</v>
      </c>
      <c r="AR1994" s="1" t="s">
        <v>5189</v>
      </c>
    </row>
    <row r="1995" spans="1:45" x14ac:dyDescent="0.25">
      <c r="A1995" s="1">
        <v>3100</v>
      </c>
      <c r="B1995" s="1" t="s">
        <v>181</v>
      </c>
      <c r="C1995" s="1">
        <v>103</v>
      </c>
      <c r="D1995" s="1" t="s">
        <v>5819</v>
      </c>
      <c r="F1995" s="1" t="s">
        <v>445</v>
      </c>
      <c r="G1995" s="1">
        <v>9</v>
      </c>
      <c r="H1995" s="1">
        <v>135</v>
      </c>
      <c r="I1995" s="1">
        <v>17</v>
      </c>
      <c r="J1995" s="1">
        <v>18.600000000000001</v>
      </c>
      <c r="K1995" s="3">
        <v>1069</v>
      </c>
      <c r="L1995" s="2">
        <v>0.9</v>
      </c>
      <c r="N1995" s="1">
        <v>242</v>
      </c>
      <c r="O1995" s="1">
        <v>118</v>
      </c>
      <c r="Q1995" s="1">
        <v>18.5</v>
      </c>
      <c r="R1995" s="1">
        <v>9.52</v>
      </c>
      <c r="S1995" s="1">
        <v>38.200000000000003</v>
      </c>
      <c r="AJ1995" s="1" t="s">
        <v>406</v>
      </c>
      <c r="AK1995" s="19">
        <v>45</v>
      </c>
      <c r="AL1995" s="19">
        <v>135</v>
      </c>
      <c r="AN1995" s="3">
        <v>1980</v>
      </c>
      <c r="AQ1995">
        <v>80443</v>
      </c>
      <c r="AR1995" s="1" t="s">
        <v>5189</v>
      </c>
    </row>
    <row r="1996" spans="1:45" x14ac:dyDescent="0.25">
      <c r="A1996" s="1">
        <v>3101</v>
      </c>
      <c r="B1996" s="1" t="s">
        <v>180</v>
      </c>
      <c r="C1996" s="1">
        <v>103</v>
      </c>
      <c r="D1996" s="1" t="s">
        <v>6090</v>
      </c>
      <c r="F1996" s="1" t="s">
        <v>445</v>
      </c>
      <c r="G1996" s="1">
        <v>10</v>
      </c>
      <c r="H1996" s="1">
        <v>70</v>
      </c>
      <c r="I1996" s="1">
        <v>9</v>
      </c>
      <c r="J1996" s="1">
        <v>8.3000000000000007</v>
      </c>
      <c r="K1996" s="3">
        <v>2236</v>
      </c>
      <c r="L1996" s="2">
        <v>0.6</v>
      </c>
      <c r="N1996" s="1">
        <v>61</v>
      </c>
      <c r="O1996" s="1">
        <v>27.7</v>
      </c>
      <c r="Q1996" s="1">
        <v>7.4</v>
      </c>
      <c r="R1996" s="1">
        <v>6.51</v>
      </c>
      <c r="AJ1996" s="1" t="s">
        <v>406</v>
      </c>
      <c r="AK1996" s="19">
        <v>51</v>
      </c>
      <c r="AL1996" s="19">
        <v>105.3</v>
      </c>
      <c r="AN1996" s="3">
        <v>1981</v>
      </c>
      <c r="AQ1996">
        <v>80609</v>
      </c>
      <c r="AR1996" s="1" t="s">
        <v>3418</v>
      </c>
    </row>
    <row r="1997" spans="1:45" x14ac:dyDescent="0.25">
      <c r="A1997" s="1">
        <v>3102</v>
      </c>
      <c r="B1997" s="1" t="s">
        <v>180</v>
      </c>
      <c r="C1997" s="1">
        <v>103</v>
      </c>
      <c r="D1997" s="1" t="s">
        <v>6355</v>
      </c>
      <c r="F1997" s="1" t="s">
        <v>445</v>
      </c>
      <c r="G1997" s="1">
        <v>10</v>
      </c>
      <c r="H1997" s="1">
        <v>108</v>
      </c>
      <c r="I1997" s="1">
        <v>15.9</v>
      </c>
      <c r="J1997" s="1">
        <v>15.7</v>
      </c>
      <c r="K1997" s="3">
        <v>2080</v>
      </c>
      <c r="L1997" s="2">
        <v>0.8</v>
      </c>
      <c r="N1997" s="1">
        <v>181</v>
      </c>
      <c r="O1997" s="1">
        <v>86.5</v>
      </c>
      <c r="Q1997" s="1">
        <v>13.7</v>
      </c>
      <c r="R1997" s="1">
        <v>8.83</v>
      </c>
      <c r="AJ1997" s="1" t="s">
        <v>406</v>
      </c>
      <c r="AK1997" s="19">
        <v>51</v>
      </c>
      <c r="AL1997" s="19">
        <v>105.3</v>
      </c>
      <c r="AN1997" s="3">
        <v>1981</v>
      </c>
      <c r="AQ1997">
        <v>80609</v>
      </c>
      <c r="AR1997" s="1" t="s">
        <v>3418</v>
      </c>
    </row>
    <row r="1998" spans="1:45" x14ac:dyDescent="0.25">
      <c r="A1998" s="1">
        <v>3103</v>
      </c>
      <c r="B1998" s="1" t="s">
        <v>180</v>
      </c>
      <c r="C1998" s="1">
        <v>103</v>
      </c>
      <c r="D1998" s="1" t="s">
        <v>6355</v>
      </c>
      <c r="F1998" s="1" t="s">
        <v>445</v>
      </c>
      <c r="G1998" s="1">
        <v>10</v>
      </c>
      <c r="H1998" s="1">
        <v>140</v>
      </c>
      <c r="I1998" s="1">
        <v>16.2</v>
      </c>
      <c r="J1998" s="1">
        <v>17</v>
      </c>
      <c r="K1998" s="3">
        <v>2305</v>
      </c>
      <c r="L1998" s="2">
        <v>0.7</v>
      </c>
      <c r="N1998" s="1">
        <v>172</v>
      </c>
      <c r="O1998" s="1">
        <v>79</v>
      </c>
      <c r="Q1998" s="1">
        <v>12</v>
      </c>
      <c r="R1998" s="1">
        <v>7.91</v>
      </c>
      <c r="AJ1998" s="1" t="s">
        <v>406</v>
      </c>
      <c r="AK1998" s="19">
        <v>51</v>
      </c>
      <c r="AL1998" s="19">
        <v>105.3</v>
      </c>
      <c r="AN1998" s="3">
        <v>1981</v>
      </c>
      <c r="AQ1998">
        <v>80609</v>
      </c>
      <c r="AR1998" s="1" t="s">
        <v>3418</v>
      </c>
    </row>
    <row r="1999" spans="1:45" x14ac:dyDescent="0.25">
      <c r="A1999" s="1">
        <v>3104</v>
      </c>
      <c r="B1999" s="1" t="s">
        <v>180</v>
      </c>
      <c r="C1999" s="1">
        <v>103</v>
      </c>
      <c r="D1999" s="1" t="s">
        <v>6097</v>
      </c>
      <c r="F1999" s="1" t="s">
        <v>445</v>
      </c>
      <c r="G1999" s="1">
        <v>11</v>
      </c>
      <c r="H1999" s="1">
        <v>100</v>
      </c>
      <c r="I1999" s="1">
        <v>10.6</v>
      </c>
      <c r="J1999" s="1">
        <v>14.5</v>
      </c>
      <c r="K1999" s="3">
        <v>2272</v>
      </c>
      <c r="L1999" s="2">
        <v>0.8</v>
      </c>
      <c r="N1999" s="1">
        <v>109</v>
      </c>
      <c r="O1999" s="1">
        <v>51.3</v>
      </c>
      <c r="Q1999" s="1">
        <v>6.85</v>
      </c>
      <c r="R1999" s="1">
        <v>5.1100000000000003</v>
      </c>
      <c r="AJ1999" s="1" t="s">
        <v>406</v>
      </c>
      <c r="AK1999" s="19">
        <v>51</v>
      </c>
      <c r="AL1999" s="19">
        <v>105.3</v>
      </c>
      <c r="AN1999" s="3">
        <v>1981</v>
      </c>
      <c r="AQ1999">
        <v>80609</v>
      </c>
      <c r="AR1999" s="1" t="s">
        <v>3418</v>
      </c>
    </row>
    <row r="2000" spans="1:45" x14ac:dyDescent="0.25">
      <c r="A2000" s="1">
        <v>3105</v>
      </c>
      <c r="B2000" s="1" t="s">
        <v>180</v>
      </c>
      <c r="C2000" s="1">
        <v>103</v>
      </c>
      <c r="D2000" s="1" t="s">
        <v>6355</v>
      </c>
      <c r="F2000" s="1" t="s">
        <v>445</v>
      </c>
      <c r="G2000" s="1">
        <v>9</v>
      </c>
      <c r="H2000" s="1">
        <v>110</v>
      </c>
      <c r="I2000" s="1">
        <v>18</v>
      </c>
      <c r="J2000" s="1">
        <v>20.3</v>
      </c>
      <c r="K2000" s="3">
        <v>2820</v>
      </c>
      <c r="L2000" s="2">
        <v>0.6</v>
      </c>
      <c r="N2000" s="1">
        <v>186</v>
      </c>
      <c r="O2000" s="1">
        <v>83</v>
      </c>
      <c r="Q2000" s="1">
        <v>23.9</v>
      </c>
      <c r="R2000" s="1">
        <v>11.7</v>
      </c>
      <c r="AJ2000" s="1" t="s">
        <v>406</v>
      </c>
      <c r="AK2000" s="19">
        <v>51</v>
      </c>
      <c r="AL2000" s="19">
        <v>105.3</v>
      </c>
      <c r="AN2000" s="3">
        <v>1981</v>
      </c>
      <c r="AQ2000">
        <v>80609</v>
      </c>
      <c r="AR2000" s="1" t="s">
        <v>3418</v>
      </c>
    </row>
    <row r="2001" spans="1:45" x14ac:dyDescent="0.25">
      <c r="A2001" s="1">
        <v>3106</v>
      </c>
      <c r="B2001" s="1" t="s">
        <v>180</v>
      </c>
      <c r="C2001" s="1">
        <v>103</v>
      </c>
      <c r="D2001" s="1" t="s">
        <v>5729</v>
      </c>
      <c r="F2001" s="1" t="s">
        <v>445</v>
      </c>
      <c r="G2001" s="1">
        <v>11</v>
      </c>
      <c r="H2001" s="1">
        <v>60</v>
      </c>
      <c r="I2001" s="1">
        <v>6.8</v>
      </c>
      <c r="J2001" s="1">
        <v>7.9</v>
      </c>
      <c r="K2001" s="3">
        <v>2684</v>
      </c>
      <c r="L2001" s="2">
        <v>0.6</v>
      </c>
      <c r="N2001" s="1">
        <v>45</v>
      </c>
      <c r="O2001" s="1">
        <v>20</v>
      </c>
      <c r="Q2001" s="1">
        <v>4.5999999999999996</v>
      </c>
      <c r="R2001" s="1">
        <v>1.4</v>
      </c>
      <c r="AJ2001" s="1" t="s">
        <v>406</v>
      </c>
      <c r="AK2001" s="19">
        <v>51</v>
      </c>
      <c r="AL2001" s="19">
        <v>105.3</v>
      </c>
      <c r="AN2001" s="3">
        <v>1981</v>
      </c>
      <c r="AQ2001">
        <v>80609</v>
      </c>
      <c r="AR2001" s="1" t="s">
        <v>3418</v>
      </c>
    </row>
    <row r="2002" spans="1:45" x14ac:dyDescent="0.25">
      <c r="A2002" s="1">
        <v>3107</v>
      </c>
      <c r="B2002" s="1" t="s">
        <v>180</v>
      </c>
      <c r="C2002" s="1">
        <v>103</v>
      </c>
      <c r="D2002" s="1" t="s">
        <v>6355</v>
      </c>
      <c r="F2002" s="1" t="s">
        <v>445</v>
      </c>
      <c r="G2002" s="1">
        <v>10</v>
      </c>
      <c r="H2002" s="1">
        <v>56</v>
      </c>
      <c r="I2002" s="1">
        <v>9.1999999999999993</v>
      </c>
      <c r="J2002" s="1">
        <v>9</v>
      </c>
      <c r="K2002" s="3">
        <v>2744</v>
      </c>
      <c r="L2002" s="2">
        <v>0.9</v>
      </c>
      <c r="N2002" s="1">
        <v>98</v>
      </c>
      <c r="O2002" s="1">
        <v>42.5</v>
      </c>
      <c r="Q2002" s="1">
        <v>9.1</v>
      </c>
      <c r="R2002" s="1">
        <v>10.3</v>
      </c>
      <c r="AJ2002" s="1" t="s">
        <v>406</v>
      </c>
      <c r="AK2002" s="19">
        <v>51</v>
      </c>
      <c r="AL2002" s="19">
        <v>105.3</v>
      </c>
      <c r="AN2002" s="3">
        <v>1981</v>
      </c>
      <c r="AQ2002">
        <v>80609</v>
      </c>
      <c r="AR2002" s="1" t="s">
        <v>3418</v>
      </c>
    </row>
    <row r="2003" spans="1:45" x14ac:dyDescent="0.25">
      <c r="A2003" s="1">
        <v>3108</v>
      </c>
      <c r="B2003" s="1" t="s">
        <v>180</v>
      </c>
      <c r="C2003" s="1">
        <v>103</v>
      </c>
      <c r="D2003" s="1" t="s">
        <v>5611</v>
      </c>
      <c r="F2003" s="1" t="s">
        <v>445</v>
      </c>
      <c r="G2003" s="1">
        <v>11</v>
      </c>
      <c r="H2003" s="1">
        <v>151</v>
      </c>
      <c r="I2003" s="1">
        <v>12.7</v>
      </c>
      <c r="J2003" s="1">
        <v>18</v>
      </c>
      <c r="K2003" s="3">
        <v>1384</v>
      </c>
      <c r="L2003" s="2">
        <v>0.8</v>
      </c>
      <c r="N2003" s="1">
        <v>116</v>
      </c>
      <c r="O2003" s="1">
        <v>52</v>
      </c>
      <c r="Q2003" s="1">
        <v>12</v>
      </c>
      <c r="R2003" s="1">
        <v>8</v>
      </c>
      <c r="AJ2003" s="1" t="s">
        <v>406</v>
      </c>
      <c r="AK2003" s="19">
        <v>51</v>
      </c>
      <c r="AL2003" s="19">
        <v>105.3</v>
      </c>
      <c r="AN2003" s="3">
        <v>1981</v>
      </c>
      <c r="AQ2003">
        <v>80609</v>
      </c>
      <c r="AR2003" s="1" t="s">
        <v>3418</v>
      </c>
    </row>
    <row r="2004" spans="1:45" x14ac:dyDescent="0.25">
      <c r="A2004" s="1">
        <v>3109</v>
      </c>
      <c r="B2004" s="1" t="s">
        <v>180</v>
      </c>
      <c r="C2004" s="1">
        <v>103</v>
      </c>
      <c r="D2004" s="1" t="s">
        <v>5611</v>
      </c>
      <c r="F2004" s="1" t="s">
        <v>445</v>
      </c>
      <c r="G2004" s="1">
        <v>11</v>
      </c>
      <c r="H2004" s="1">
        <v>81</v>
      </c>
      <c r="I2004" s="1">
        <v>7.5</v>
      </c>
      <c r="J2004" s="1">
        <v>9.8000000000000007</v>
      </c>
      <c r="K2004" s="3">
        <v>1052</v>
      </c>
      <c r="L2004" s="2">
        <v>0.6</v>
      </c>
      <c r="N2004" s="1">
        <v>46</v>
      </c>
      <c r="O2004" s="1">
        <v>20</v>
      </c>
      <c r="Q2004" s="1">
        <v>6.3</v>
      </c>
      <c r="R2004" s="1">
        <v>6.6</v>
      </c>
      <c r="AJ2004" s="1" t="s">
        <v>406</v>
      </c>
      <c r="AK2004" s="19">
        <v>51</v>
      </c>
      <c r="AL2004" s="19">
        <v>105.3</v>
      </c>
      <c r="AN2004" s="3">
        <v>1981</v>
      </c>
      <c r="AQ2004">
        <v>80609</v>
      </c>
      <c r="AR2004" s="1" t="s">
        <v>3418</v>
      </c>
    </row>
    <row r="2005" spans="1:45" x14ac:dyDescent="0.25">
      <c r="A2005" s="1">
        <v>3110</v>
      </c>
      <c r="B2005" s="1" t="s">
        <v>180</v>
      </c>
      <c r="C2005" s="1">
        <v>103</v>
      </c>
      <c r="D2005" s="1" t="s">
        <v>5611</v>
      </c>
      <c r="F2005" s="1" t="s">
        <v>445</v>
      </c>
      <c r="G2005" s="1">
        <v>7</v>
      </c>
      <c r="H2005" s="1">
        <v>90</v>
      </c>
      <c r="I2005" s="1">
        <v>24</v>
      </c>
      <c r="J2005" s="1">
        <v>32.1</v>
      </c>
      <c r="K2005" s="3">
        <v>165</v>
      </c>
      <c r="L2005" s="2">
        <v>0.3</v>
      </c>
      <c r="N2005" s="1">
        <v>151</v>
      </c>
      <c r="O2005" s="1">
        <v>52.4</v>
      </c>
      <c r="P2005" s="1">
        <v>6.2</v>
      </c>
      <c r="Q2005" s="1">
        <v>10.6</v>
      </c>
      <c r="R2005" s="1">
        <v>5.61</v>
      </c>
      <c r="AJ2005" s="28" t="s">
        <v>406</v>
      </c>
      <c r="AK2005" s="19">
        <v>50.2</v>
      </c>
      <c r="AL2005" s="19">
        <v>85</v>
      </c>
      <c r="AN2005" s="3">
        <v>1932</v>
      </c>
      <c r="AQ2005">
        <v>81001</v>
      </c>
      <c r="AR2005" s="1" t="s">
        <v>5180</v>
      </c>
    </row>
    <row r="2006" spans="1:45" x14ac:dyDescent="0.25">
      <c r="A2006" s="1">
        <v>3111</v>
      </c>
      <c r="B2006" s="1" t="s">
        <v>180</v>
      </c>
      <c r="C2006" s="1">
        <v>103</v>
      </c>
      <c r="D2006" s="1" t="s">
        <v>5611</v>
      </c>
      <c r="F2006" s="1" t="s">
        <v>445</v>
      </c>
      <c r="G2006" s="1">
        <v>7</v>
      </c>
      <c r="H2006" s="1">
        <v>75</v>
      </c>
      <c r="I2006" s="1">
        <v>21</v>
      </c>
      <c r="J2006" s="1">
        <v>29.4</v>
      </c>
      <c r="K2006" s="3">
        <v>188</v>
      </c>
      <c r="L2006" s="2">
        <v>0.3</v>
      </c>
      <c r="N2006" s="1">
        <v>128</v>
      </c>
      <c r="O2006" s="1">
        <v>44.5</v>
      </c>
      <c r="P2006" s="1">
        <v>5.4</v>
      </c>
      <c r="Q2006" s="1">
        <v>8.7899999999999991</v>
      </c>
      <c r="R2006" s="1">
        <v>5.03</v>
      </c>
      <c r="AJ2006" s="28" t="s">
        <v>406</v>
      </c>
      <c r="AK2006" s="19">
        <v>50.2</v>
      </c>
      <c r="AL2006" s="19">
        <v>85</v>
      </c>
      <c r="AN2006" s="3">
        <v>1932</v>
      </c>
      <c r="AQ2006">
        <v>81001</v>
      </c>
      <c r="AR2006" s="1" t="s">
        <v>5180</v>
      </c>
    </row>
    <row r="2007" spans="1:45" x14ac:dyDescent="0.25">
      <c r="A2007" s="1">
        <v>3112</v>
      </c>
      <c r="B2007" s="1" t="s">
        <v>180</v>
      </c>
      <c r="C2007" s="1">
        <v>103</v>
      </c>
      <c r="D2007" s="1" t="s">
        <v>6091</v>
      </c>
      <c r="F2007" s="1" t="s">
        <v>445</v>
      </c>
      <c r="G2007" s="1">
        <v>7</v>
      </c>
      <c r="H2007" s="1">
        <v>21</v>
      </c>
      <c r="I2007" s="1">
        <v>6.5</v>
      </c>
      <c r="J2007" s="1">
        <v>5.2</v>
      </c>
      <c r="K2007" s="3">
        <v>4960</v>
      </c>
      <c r="L2007" s="2">
        <v>1.4</v>
      </c>
      <c r="N2007" s="1">
        <v>122</v>
      </c>
      <c r="O2007" s="1">
        <v>39.9</v>
      </c>
      <c r="P2007" s="1">
        <v>6</v>
      </c>
      <c r="Q2007" s="1">
        <v>10.199999999999999</v>
      </c>
      <c r="R2007" s="1">
        <v>5.9</v>
      </c>
      <c r="AJ2007" s="1" t="s">
        <v>406</v>
      </c>
      <c r="AK2007" s="19">
        <v>52</v>
      </c>
      <c r="AL2007" s="19">
        <v>92</v>
      </c>
      <c r="AN2007" s="3">
        <v>1981</v>
      </c>
      <c r="AQ2007">
        <v>80519</v>
      </c>
      <c r="AR2007" s="1" t="s">
        <v>283</v>
      </c>
    </row>
    <row r="2008" spans="1:45" x14ac:dyDescent="0.25">
      <c r="A2008" s="1">
        <v>3113</v>
      </c>
      <c r="B2008" s="1" t="s">
        <v>180</v>
      </c>
      <c r="C2008" s="1">
        <v>103</v>
      </c>
      <c r="D2008" s="1" t="s">
        <v>5611</v>
      </c>
      <c r="F2008" s="1" t="s">
        <v>445</v>
      </c>
      <c r="G2008" s="1">
        <v>8</v>
      </c>
      <c r="H2008" s="1">
        <v>30</v>
      </c>
      <c r="I2008" s="1">
        <v>4.8</v>
      </c>
      <c r="J2008" s="1">
        <v>7.2</v>
      </c>
      <c r="K2008" s="3">
        <v>3044</v>
      </c>
      <c r="L2008" s="2">
        <v>0.9</v>
      </c>
      <c r="N2008" s="1">
        <v>47</v>
      </c>
      <c r="O2008" s="1">
        <v>15.8</v>
      </c>
      <c r="Q2008" s="1">
        <v>7.95</v>
      </c>
      <c r="R2008" s="1">
        <v>0.99</v>
      </c>
      <c r="AJ2008" s="1" t="s">
        <v>406</v>
      </c>
      <c r="AK2008" s="19">
        <v>55</v>
      </c>
      <c r="AL2008" s="19">
        <v>89.3</v>
      </c>
      <c r="AN2008" s="3">
        <v>1981</v>
      </c>
      <c r="AQ2008">
        <v>80519</v>
      </c>
      <c r="AR2008" s="1" t="s">
        <v>3337</v>
      </c>
    </row>
    <row r="2009" spans="1:45" x14ac:dyDescent="0.25">
      <c r="A2009" s="1">
        <v>3114</v>
      </c>
      <c r="B2009" s="1" t="s">
        <v>180</v>
      </c>
      <c r="C2009" s="1">
        <v>103</v>
      </c>
      <c r="D2009" s="1" t="s">
        <v>5611</v>
      </c>
      <c r="F2009" s="1" t="s">
        <v>445</v>
      </c>
      <c r="G2009" s="1">
        <v>9</v>
      </c>
      <c r="H2009" s="1">
        <v>50</v>
      </c>
      <c r="I2009" s="1">
        <v>10.3</v>
      </c>
      <c r="J2009" s="1">
        <v>12.4</v>
      </c>
      <c r="K2009" s="3">
        <v>1931</v>
      </c>
      <c r="L2009" s="2">
        <v>1</v>
      </c>
      <c r="N2009" s="1">
        <v>144</v>
      </c>
      <c r="O2009" s="1">
        <v>48.4</v>
      </c>
      <c r="Q2009" s="1">
        <v>20.7</v>
      </c>
      <c r="R2009" s="1">
        <v>1.54</v>
      </c>
      <c r="AJ2009" s="1" t="s">
        <v>406</v>
      </c>
      <c r="AK2009" s="19">
        <v>55</v>
      </c>
      <c r="AL2009" s="19">
        <v>89.3</v>
      </c>
      <c r="AN2009" s="3">
        <v>1981</v>
      </c>
      <c r="AQ2009">
        <v>80519</v>
      </c>
      <c r="AR2009" s="1" t="s">
        <v>3337</v>
      </c>
    </row>
    <row r="2010" spans="1:45" x14ac:dyDescent="0.25">
      <c r="A2010" s="1">
        <v>3115</v>
      </c>
      <c r="B2010" s="1" t="s">
        <v>180</v>
      </c>
      <c r="C2010" s="1">
        <v>103</v>
      </c>
      <c r="D2010" s="1" t="s">
        <v>5611</v>
      </c>
      <c r="F2010" s="1" t="s">
        <v>445</v>
      </c>
      <c r="G2010" s="1">
        <v>8</v>
      </c>
      <c r="H2010" s="1">
        <v>70</v>
      </c>
      <c r="I2010" s="1">
        <v>15.9</v>
      </c>
      <c r="J2010" s="1">
        <v>18.3</v>
      </c>
      <c r="K2010" s="3">
        <v>1142</v>
      </c>
      <c r="L2010" s="2">
        <v>0.9</v>
      </c>
      <c r="N2010" s="1">
        <v>257</v>
      </c>
      <c r="O2010" s="1">
        <v>86.3</v>
      </c>
      <c r="Q2010" s="1">
        <v>35.200000000000003</v>
      </c>
      <c r="R2010" s="1">
        <v>2.8</v>
      </c>
      <c r="AJ2010" s="1" t="s">
        <v>406</v>
      </c>
      <c r="AK2010" s="19">
        <v>55</v>
      </c>
      <c r="AL2010" s="19">
        <v>89.3</v>
      </c>
      <c r="AN2010" s="3">
        <v>1981</v>
      </c>
      <c r="AQ2010">
        <v>80519</v>
      </c>
      <c r="AR2010" s="1" t="s">
        <v>3337</v>
      </c>
    </row>
    <row r="2011" spans="1:45" x14ac:dyDescent="0.25">
      <c r="A2011" s="1">
        <v>3116</v>
      </c>
      <c r="B2011" s="1" t="s">
        <v>180</v>
      </c>
      <c r="C2011" s="1">
        <v>103</v>
      </c>
      <c r="D2011" s="1" t="s">
        <v>5611</v>
      </c>
      <c r="F2011" s="1" t="s">
        <v>445</v>
      </c>
      <c r="G2011" s="1">
        <v>8</v>
      </c>
      <c r="H2011" s="1">
        <v>90</v>
      </c>
      <c r="I2011" s="1">
        <v>19.899999999999999</v>
      </c>
      <c r="J2011" s="1">
        <v>23</v>
      </c>
      <c r="K2011" s="3">
        <v>806</v>
      </c>
      <c r="L2011" s="2">
        <v>0.9</v>
      </c>
      <c r="N2011" s="1">
        <v>344</v>
      </c>
      <c r="O2011" s="1">
        <v>111.1</v>
      </c>
      <c r="Q2011" s="1">
        <v>38.5</v>
      </c>
      <c r="R2011" s="1">
        <v>3.59</v>
      </c>
      <c r="AJ2011" s="1" t="s">
        <v>406</v>
      </c>
      <c r="AK2011" s="19">
        <v>55</v>
      </c>
      <c r="AL2011" s="19">
        <v>89.3</v>
      </c>
      <c r="AN2011" s="3">
        <v>1981</v>
      </c>
      <c r="AQ2011">
        <v>80519</v>
      </c>
      <c r="AR2011" s="1" t="s">
        <v>3337</v>
      </c>
    </row>
    <row r="2012" spans="1:45" x14ac:dyDescent="0.25">
      <c r="A2012" s="1">
        <v>3117</v>
      </c>
      <c r="B2012" s="1" t="s">
        <v>178</v>
      </c>
      <c r="C2012" s="1">
        <v>102</v>
      </c>
      <c r="D2012" s="1" t="s">
        <v>5633</v>
      </c>
      <c r="F2012" s="1" t="s">
        <v>445</v>
      </c>
      <c r="G2012" s="1">
        <v>8</v>
      </c>
      <c r="H2012" s="1">
        <v>110</v>
      </c>
      <c r="I2012" s="1">
        <v>22.7</v>
      </c>
      <c r="J2012" s="1">
        <v>26.6</v>
      </c>
      <c r="K2012" s="3">
        <v>640</v>
      </c>
      <c r="L2012" s="2">
        <v>0.9</v>
      </c>
      <c r="N2012" s="1">
        <v>408</v>
      </c>
      <c r="O2012" s="1">
        <v>131.80000000000001</v>
      </c>
      <c r="Q2012" s="1">
        <v>39</v>
      </c>
      <c r="R2012" s="1">
        <v>3.84</v>
      </c>
      <c r="AJ2012" s="1" t="s">
        <v>406</v>
      </c>
      <c r="AK2012" s="19">
        <v>55</v>
      </c>
      <c r="AL2012" s="19">
        <v>89.3</v>
      </c>
      <c r="AN2012" s="3">
        <v>1981</v>
      </c>
      <c r="AQ2012">
        <v>80519</v>
      </c>
      <c r="AR2012" s="1" t="s">
        <v>3337</v>
      </c>
    </row>
    <row r="2013" spans="1:45" x14ac:dyDescent="0.25">
      <c r="A2013" s="1">
        <v>3118</v>
      </c>
      <c r="B2013" s="1" t="s">
        <v>180</v>
      </c>
      <c r="C2013" s="1">
        <v>103</v>
      </c>
      <c r="D2013" s="1" t="s">
        <v>5611</v>
      </c>
      <c r="F2013" s="1" t="s">
        <v>445</v>
      </c>
      <c r="G2013" s="1">
        <v>9</v>
      </c>
      <c r="H2013" s="1">
        <v>30</v>
      </c>
      <c r="I2013" s="1">
        <v>3.7</v>
      </c>
      <c r="J2013" s="1">
        <v>6.2</v>
      </c>
      <c r="K2013" s="3">
        <v>2948</v>
      </c>
      <c r="L2013" s="2">
        <v>0.9</v>
      </c>
      <c r="N2013" s="1">
        <v>30</v>
      </c>
      <c r="O2013" s="1">
        <v>10.1</v>
      </c>
      <c r="Q2013" s="1">
        <v>5.89</v>
      </c>
      <c r="R2013" s="1">
        <v>0.74</v>
      </c>
      <c r="AJ2013" s="1" t="s">
        <v>406</v>
      </c>
      <c r="AK2013" s="19">
        <v>55</v>
      </c>
      <c r="AL2013" s="19">
        <v>98.5</v>
      </c>
      <c r="AN2013" s="3">
        <v>1981</v>
      </c>
      <c r="AQ2013">
        <v>80601</v>
      </c>
      <c r="AR2013" s="1" t="s">
        <v>3337</v>
      </c>
    </row>
    <row r="2014" spans="1:45" x14ac:dyDescent="0.25">
      <c r="A2014" s="1">
        <v>3119</v>
      </c>
      <c r="B2014" s="1" t="s">
        <v>180</v>
      </c>
      <c r="C2014" s="1">
        <v>103</v>
      </c>
      <c r="D2014" s="1" t="s">
        <v>5611</v>
      </c>
      <c r="F2014" s="1" t="s">
        <v>445</v>
      </c>
      <c r="G2014" s="1">
        <v>10</v>
      </c>
      <c r="H2014" s="1">
        <v>50</v>
      </c>
      <c r="I2014" s="1">
        <v>8.1999999999999993</v>
      </c>
      <c r="J2014" s="1">
        <v>10.4</v>
      </c>
      <c r="K2014" s="3">
        <v>2178</v>
      </c>
      <c r="L2014" s="2">
        <v>1</v>
      </c>
      <c r="N2014" s="1">
        <v>97</v>
      </c>
      <c r="O2014" s="1">
        <v>32.6</v>
      </c>
      <c r="Q2014" s="1">
        <v>13.7</v>
      </c>
      <c r="R2014" s="1">
        <v>1.31</v>
      </c>
      <c r="AJ2014" s="1" t="s">
        <v>406</v>
      </c>
      <c r="AK2014" s="19">
        <v>55</v>
      </c>
      <c r="AL2014" s="19">
        <v>98.5</v>
      </c>
      <c r="AN2014" s="3">
        <v>1981</v>
      </c>
      <c r="AQ2014">
        <v>80601</v>
      </c>
      <c r="AR2014" s="1" t="s">
        <v>3337</v>
      </c>
    </row>
    <row r="2015" spans="1:45" x14ac:dyDescent="0.25">
      <c r="A2015" s="1">
        <v>3120</v>
      </c>
      <c r="B2015" s="1" t="s">
        <v>180</v>
      </c>
      <c r="C2015" s="1">
        <v>103</v>
      </c>
      <c r="D2015" s="1" t="s">
        <v>5611</v>
      </c>
      <c r="F2015" s="1" t="s">
        <v>445</v>
      </c>
      <c r="G2015" s="1">
        <v>9</v>
      </c>
      <c r="H2015" s="1">
        <v>70</v>
      </c>
      <c r="I2015" s="1">
        <v>12.7</v>
      </c>
      <c r="J2015" s="1">
        <v>15</v>
      </c>
      <c r="K2015" s="3">
        <v>1443</v>
      </c>
      <c r="L2015" s="2">
        <v>0.9</v>
      </c>
      <c r="N2015" s="1">
        <v>184</v>
      </c>
      <c r="O2015" s="1">
        <v>61.8</v>
      </c>
      <c r="Q2015" s="1">
        <v>26.6</v>
      </c>
      <c r="R2015" s="1">
        <v>1.7</v>
      </c>
      <c r="AJ2015" s="1" t="s">
        <v>406</v>
      </c>
      <c r="AK2015" s="19">
        <v>55</v>
      </c>
      <c r="AL2015" s="19">
        <v>98.5</v>
      </c>
      <c r="AN2015" s="3">
        <v>1981</v>
      </c>
      <c r="AQ2015">
        <v>80601</v>
      </c>
      <c r="AR2015" s="1" t="s">
        <v>3337</v>
      </c>
      <c r="AS2015" s="32"/>
    </row>
    <row r="2016" spans="1:45" x14ac:dyDescent="0.25">
      <c r="A2016" s="1">
        <v>3121</v>
      </c>
      <c r="B2016" s="1" t="s">
        <v>178</v>
      </c>
      <c r="C2016" s="1">
        <v>102</v>
      </c>
      <c r="D2016" s="1" t="s">
        <v>5633</v>
      </c>
      <c r="F2016" s="1" t="s">
        <v>445</v>
      </c>
      <c r="G2016" s="1">
        <v>9</v>
      </c>
      <c r="H2016" s="1">
        <v>90</v>
      </c>
      <c r="I2016" s="1">
        <v>16.399999999999999</v>
      </c>
      <c r="J2016" s="1">
        <v>19</v>
      </c>
      <c r="K2016" s="3">
        <v>1023</v>
      </c>
      <c r="L2016" s="2">
        <v>0.9</v>
      </c>
      <c r="N2016" s="1">
        <v>254</v>
      </c>
      <c r="O2016" s="1">
        <v>82</v>
      </c>
      <c r="Q2016" s="1">
        <v>34.200000000000003</v>
      </c>
      <c r="R2016" s="1">
        <v>2.62</v>
      </c>
      <c r="AJ2016" s="1" t="s">
        <v>406</v>
      </c>
      <c r="AK2016" s="19">
        <v>55</v>
      </c>
      <c r="AL2016" s="19">
        <v>89.3</v>
      </c>
      <c r="AN2016" s="3">
        <v>1981</v>
      </c>
      <c r="AQ2016">
        <v>80519</v>
      </c>
      <c r="AR2016" s="1" t="s">
        <v>3337</v>
      </c>
    </row>
    <row r="2017" spans="1:50" x14ac:dyDescent="0.25">
      <c r="A2017" s="1">
        <v>3122</v>
      </c>
      <c r="B2017" s="1" t="s">
        <v>180</v>
      </c>
      <c r="C2017" s="1">
        <v>103</v>
      </c>
      <c r="D2017" s="1" t="s">
        <v>5611</v>
      </c>
      <c r="F2017" s="1" t="s">
        <v>445</v>
      </c>
      <c r="G2017" s="1">
        <v>9</v>
      </c>
      <c r="H2017" s="1">
        <v>110</v>
      </c>
      <c r="I2017" s="1">
        <v>18.899999999999999</v>
      </c>
      <c r="J2017" s="1">
        <v>21.8</v>
      </c>
      <c r="K2017" s="3">
        <v>831</v>
      </c>
      <c r="L2017" s="2">
        <v>0.9</v>
      </c>
      <c r="N2017" s="1">
        <v>304</v>
      </c>
      <c r="O2017" s="1">
        <v>98.2</v>
      </c>
      <c r="Q2017" s="1">
        <v>35.9</v>
      </c>
      <c r="R2017" s="1">
        <v>3.29</v>
      </c>
      <c r="AJ2017" s="1" t="s">
        <v>406</v>
      </c>
      <c r="AK2017" s="19">
        <v>55</v>
      </c>
      <c r="AL2017" s="19">
        <v>89.3</v>
      </c>
      <c r="AN2017" s="3">
        <v>1981</v>
      </c>
      <c r="AQ2017">
        <v>80519</v>
      </c>
      <c r="AR2017" s="1" t="s">
        <v>3337</v>
      </c>
    </row>
    <row r="2018" spans="1:50" x14ac:dyDescent="0.25">
      <c r="A2018" s="1">
        <v>3124</v>
      </c>
      <c r="B2018" s="1" t="s">
        <v>183</v>
      </c>
      <c r="C2018" s="1">
        <v>105</v>
      </c>
      <c r="D2018" s="1" t="s">
        <v>5880</v>
      </c>
      <c r="F2018" s="1" t="s">
        <v>445</v>
      </c>
      <c r="G2018" s="1">
        <v>7</v>
      </c>
      <c r="H2018" s="1">
        <v>190</v>
      </c>
      <c r="I2018" s="1">
        <v>27</v>
      </c>
      <c r="J2018" s="1">
        <v>30</v>
      </c>
      <c r="K2018" s="3">
        <v>375</v>
      </c>
      <c r="L2018" s="2">
        <v>0.6</v>
      </c>
      <c r="N2018" s="1">
        <v>400</v>
      </c>
      <c r="O2018" s="1">
        <v>255.6</v>
      </c>
      <c r="Q2018" s="1">
        <v>42.8</v>
      </c>
      <c r="R2018" s="1">
        <v>22.4</v>
      </c>
      <c r="AJ2018" s="1" t="s">
        <v>406</v>
      </c>
      <c r="AK2018" s="19">
        <v>57</v>
      </c>
      <c r="AL2018" s="19">
        <v>81</v>
      </c>
      <c r="AN2018" s="3">
        <v>1972</v>
      </c>
      <c r="AQ2018">
        <v>80611</v>
      </c>
      <c r="AR2018" s="1" t="s">
        <v>333</v>
      </c>
      <c r="AU2018" s="38"/>
      <c r="AV2018" s="38"/>
      <c r="AW2018" s="38"/>
      <c r="AX2018" s="38"/>
    </row>
    <row r="2019" spans="1:50" x14ac:dyDescent="0.25">
      <c r="A2019" s="1">
        <v>3125</v>
      </c>
      <c r="B2019" s="1" t="s">
        <v>183</v>
      </c>
      <c r="C2019" s="1">
        <v>105</v>
      </c>
      <c r="D2019" s="1" t="s">
        <v>6391</v>
      </c>
      <c r="G2019" s="1">
        <v>8</v>
      </c>
      <c r="H2019" s="1">
        <v>200</v>
      </c>
      <c r="I2019" s="1">
        <v>23</v>
      </c>
      <c r="J2019" s="1">
        <v>24</v>
      </c>
      <c r="K2019" s="3">
        <v>437</v>
      </c>
      <c r="L2019" s="2">
        <v>0.7</v>
      </c>
      <c r="N2019" s="1">
        <v>380</v>
      </c>
      <c r="O2019" s="1">
        <v>241.2</v>
      </c>
      <c r="Q2019" s="1">
        <v>38.299999999999997</v>
      </c>
      <c r="R2019" s="1">
        <v>17</v>
      </c>
      <c r="AJ2019" s="1" t="s">
        <v>406</v>
      </c>
      <c r="AK2019" s="19">
        <v>57</v>
      </c>
      <c r="AL2019" s="19">
        <v>81</v>
      </c>
      <c r="AN2019" s="3">
        <v>1972</v>
      </c>
      <c r="AQ2019">
        <v>80611</v>
      </c>
      <c r="AR2019" s="1" t="s">
        <v>333</v>
      </c>
    </row>
    <row r="2020" spans="1:50" x14ac:dyDescent="0.25">
      <c r="A2020" s="1">
        <v>3126</v>
      </c>
      <c r="B2020" s="1" t="s">
        <v>183</v>
      </c>
      <c r="C2020" s="1">
        <v>105</v>
      </c>
      <c r="D2020" s="1" t="s">
        <v>5761</v>
      </c>
      <c r="F2020" s="1" t="s">
        <v>445</v>
      </c>
      <c r="G2020" s="1">
        <v>8</v>
      </c>
      <c r="H2020" s="1">
        <v>220</v>
      </c>
      <c r="I2020" s="1">
        <v>27</v>
      </c>
      <c r="J2020" s="1">
        <v>30.1</v>
      </c>
      <c r="K2020" s="3">
        <v>395</v>
      </c>
      <c r="L2020" s="2">
        <v>0.5</v>
      </c>
      <c r="N2020" s="1">
        <v>320</v>
      </c>
      <c r="O2020" s="1">
        <v>121.5</v>
      </c>
      <c r="Q2020" s="1">
        <v>21.9</v>
      </c>
      <c r="R2020" s="1">
        <v>10.5</v>
      </c>
      <c r="AJ2020" s="1" t="s">
        <v>406</v>
      </c>
      <c r="AK2020" s="19">
        <v>57</v>
      </c>
      <c r="AL2020" s="19">
        <v>83</v>
      </c>
      <c r="AN2020" s="3">
        <v>1969</v>
      </c>
      <c r="AQ2020">
        <v>80444</v>
      </c>
      <c r="AR2020" s="1" t="s">
        <v>5165</v>
      </c>
    </row>
    <row r="2021" spans="1:50" x14ac:dyDescent="0.25">
      <c r="A2021" s="1">
        <v>3127</v>
      </c>
      <c r="B2021" s="1" t="s">
        <v>183</v>
      </c>
      <c r="C2021" s="1">
        <v>105</v>
      </c>
      <c r="D2021" s="1" t="s">
        <v>6391</v>
      </c>
      <c r="F2021" s="1" t="s">
        <v>445</v>
      </c>
      <c r="G2021" s="1">
        <v>8</v>
      </c>
      <c r="H2021" s="1">
        <v>200</v>
      </c>
      <c r="I2021" s="1">
        <v>23</v>
      </c>
      <c r="J2021" s="1">
        <v>32</v>
      </c>
      <c r="K2021" s="3">
        <v>473</v>
      </c>
      <c r="L2021" s="2">
        <v>0.6</v>
      </c>
      <c r="N2021" s="1">
        <v>323</v>
      </c>
      <c r="O2021" s="1">
        <v>125.8</v>
      </c>
      <c r="Q2021" s="1">
        <v>19.8</v>
      </c>
      <c r="R2021" s="1">
        <v>7.83</v>
      </c>
      <c r="AJ2021" s="1" t="s">
        <v>406</v>
      </c>
      <c r="AK2021" s="19">
        <v>57</v>
      </c>
      <c r="AL2021" s="19">
        <v>83</v>
      </c>
      <c r="AN2021" s="3">
        <v>1969</v>
      </c>
      <c r="AQ2021">
        <v>80444</v>
      </c>
      <c r="AR2021" s="1" t="s">
        <v>5165</v>
      </c>
    </row>
    <row r="2022" spans="1:50" x14ac:dyDescent="0.25">
      <c r="A2022" s="1">
        <v>3128</v>
      </c>
      <c r="B2022" s="1" t="s">
        <v>183</v>
      </c>
      <c r="C2022" s="1">
        <v>105</v>
      </c>
      <c r="D2022" s="1" t="s">
        <v>5876</v>
      </c>
      <c r="F2022" s="1" t="s">
        <v>445</v>
      </c>
      <c r="G2022" s="1">
        <v>10</v>
      </c>
      <c r="H2022" s="1">
        <v>237</v>
      </c>
      <c r="I2022" s="1">
        <v>18</v>
      </c>
      <c r="J2022" s="1">
        <v>22</v>
      </c>
      <c r="K2022" s="3">
        <v>1280</v>
      </c>
      <c r="L2022" s="2">
        <v>0.8</v>
      </c>
      <c r="N2022" s="1">
        <v>319</v>
      </c>
      <c r="O2022" s="1">
        <v>141.9</v>
      </c>
      <c r="P2022" s="1">
        <v>20.3</v>
      </c>
      <c r="Q2022" s="1">
        <v>20.100000000000001</v>
      </c>
      <c r="R2022" s="1">
        <v>10.9</v>
      </c>
      <c r="S2022" s="1">
        <v>34.799999999999997</v>
      </c>
      <c r="AJ2022" s="1" t="s">
        <v>406</v>
      </c>
      <c r="AK2022" s="19">
        <v>62</v>
      </c>
      <c r="AL2022" s="19">
        <v>91</v>
      </c>
      <c r="AN2022" s="3">
        <v>1981</v>
      </c>
      <c r="AQ2022">
        <v>80601</v>
      </c>
      <c r="AR2022" s="1" t="s">
        <v>263</v>
      </c>
    </row>
    <row r="2023" spans="1:50" x14ac:dyDescent="0.25">
      <c r="A2023" s="1">
        <v>3129</v>
      </c>
      <c r="B2023" s="1" t="s">
        <v>184</v>
      </c>
      <c r="C2023" s="1">
        <v>105</v>
      </c>
      <c r="D2023" s="1" t="s">
        <v>5754</v>
      </c>
      <c r="F2023" s="1" t="s">
        <v>445</v>
      </c>
      <c r="G2023" s="1">
        <v>8</v>
      </c>
      <c r="H2023" s="1">
        <v>180</v>
      </c>
      <c r="I2023" s="1">
        <v>23.5</v>
      </c>
      <c r="J2023" s="1">
        <v>40.299999999999997</v>
      </c>
      <c r="K2023" s="3">
        <v>355</v>
      </c>
      <c r="L2023" s="2">
        <v>0.4</v>
      </c>
      <c r="N2023" s="1">
        <v>251</v>
      </c>
      <c r="O2023" s="1">
        <v>135.9</v>
      </c>
      <c r="P2023" s="1">
        <v>17.899999999999999</v>
      </c>
      <c r="Q2023" s="1">
        <v>28</v>
      </c>
      <c r="R2023" s="1">
        <v>7.64</v>
      </c>
      <c r="S2023" s="1">
        <v>30.6</v>
      </c>
      <c r="AJ2023" s="1" t="s">
        <v>406</v>
      </c>
      <c r="AK2023" s="19">
        <v>44</v>
      </c>
      <c r="AL2023" s="19">
        <v>132</v>
      </c>
      <c r="AN2023" s="3">
        <v>1991</v>
      </c>
      <c r="AQ2023">
        <v>80907</v>
      </c>
      <c r="AR2023" s="1" t="s">
        <v>334</v>
      </c>
    </row>
    <row r="2024" spans="1:50" x14ac:dyDescent="0.25">
      <c r="A2024" s="1">
        <v>3130</v>
      </c>
      <c r="B2024" s="1" t="s">
        <v>184</v>
      </c>
      <c r="C2024" s="1">
        <v>105</v>
      </c>
      <c r="D2024" s="1" t="s">
        <v>6308</v>
      </c>
      <c r="F2024" s="1" t="s">
        <v>445</v>
      </c>
      <c r="G2024" s="1">
        <v>9</v>
      </c>
      <c r="H2024" s="1">
        <v>180</v>
      </c>
      <c r="I2024" s="1">
        <v>21.5</v>
      </c>
      <c r="J2024" s="1">
        <v>32.9</v>
      </c>
      <c r="K2024" s="3">
        <v>856</v>
      </c>
      <c r="L2024" s="2">
        <v>0.7</v>
      </c>
      <c r="N2024" s="1">
        <v>330</v>
      </c>
      <c r="O2024" s="1">
        <v>144.5</v>
      </c>
      <c r="P2024" s="1">
        <v>14</v>
      </c>
      <c r="Q2024" s="1">
        <v>26.4</v>
      </c>
      <c r="R2024" s="1">
        <v>6.82</v>
      </c>
      <c r="S2024" s="1">
        <v>32.5</v>
      </c>
      <c r="AJ2024" s="1" t="s">
        <v>406</v>
      </c>
      <c r="AK2024" s="19">
        <v>44</v>
      </c>
      <c r="AL2024" s="19">
        <v>132</v>
      </c>
      <c r="AN2024" s="3">
        <v>1991</v>
      </c>
      <c r="AQ2024">
        <v>80907</v>
      </c>
      <c r="AR2024" s="1" t="s">
        <v>334</v>
      </c>
    </row>
    <row r="2025" spans="1:50" x14ac:dyDescent="0.25">
      <c r="A2025" s="1">
        <v>3131</v>
      </c>
      <c r="B2025" s="1" t="s">
        <v>184</v>
      </c>
      <c r="C2025" s="1">
        <v>105</v>
      </c>
      <c r="D2025" s="1" t="s">
        <v>6230</v>
      </c>
      <c r="F2025" s="1" t="s">
        <v>445</v>
      </c>
      <c r="G2025" s="1">
        <v>8</v>
      </c>
      <c r="H2025" s="1">
        <v>180</v>
      </c>
      <c r="I2025" s="1">
        <v>22.9</v>
      </c>
      <c r="J2025" s="1">
        <v>33.6</v>
      </c>
      <c r="K2025" s="3">
        <v>746</v>
      </c>
      <c r="L2025" s="2">
        <v>0.7</v>
      </c>
      <c r="N2025" s="1">
        <v>368</v>
      </c>
      <c r="O2025" s="1">
        <v>186.4</v>
      </c>
      <c r="P2025" s="1">
        <v>21.9</v>
      </c>
      <c r="Q2025" s="1">
        <v>28.4</v>
      </c>
      <c r="R2025" s="1">
        <v>6.37</v>
      </c>
      <c r="S2025" s="1">
        <v>41.9</v>
      </c>
      <c r="AJ2025" s="1" t="s">
        <v>406</v>
      </c>
      <c r="AK2025" s="19">
        <v>44</v>
      </c>
      <c r="AL2025" s="19">
        <v>132</v>
      </c>
      <c r="AN2025" s="3">
        <v>1991</v>
      </c>
      <c r="AQ2025">
        <v>80907</v>
      </c>
      <c r="AR2025" s="1" t="s">
        <v>334</v>
      </c>
      <c r="AX2025" s="33"/>
    </row>
    <row r="2026" spans="1:50" x14ac:dyDescent="0.25">
      <c r="A2026" s="1">
        <v>3133</v>
      </c>
      <c r="B2026" s="1" t="s">
        <v>184</v>
      </c>
      <c r="C2026" s="1">
        <v>105</v>
      </c>
      <c r="D2026" s="1" t="s">
        <v>5753</v>
      </c>
      <c r="F2026" s="1" t="s">
        <v>445</v>
      </c>
      <c r="G2026" s="1">
        <v>8</v>
      </c>
      <c r="H2026" s="1">
        <v>180</v>
      </c>
      <c r="I2026" s="1">
        <v>24.5</v>
      </c>
      <c r="J2026" s="1">
        <v>39</v>
      </c>
      <c r="K2026" s="3">
        <v>754</v>
      </c>
      <c r="L2026" s="2">
        <v>0.6</v>
      </c>
      <c r="N2026" s="1">
        <v>398</v>
      </c>
      <c r="O2026" s="1">
        <v>185.7</v>
      </c>
      <c r="P2026" s="1">
        <v>21.7</v>
      </c>
      <c r="Q2026" s="1">
        <v>40.5</v>
      </c>
      <c r="R2026" s="1">
        <v>7.67</v>
      </c>
      <c r="S2026" s="1">
        <v>41.8</v>
      </c>
      <c r="AJ2026" s="1" t="s">
        <v>406</v>
      </c>
      <c r="AK2026" s="19">
        <v>44</v>
      </c>
      <c r="AL2026" s="19">
        <v>132</v>
      </c>
      <c r="AN2026" s="3">
        <v>1991</v>
      </c>
      <c r="AQ2026">
        <v>80907</v>
      </c>
      <c r="AR2026" s="1" t="s">
        <v>334</v>
      </c>
    </row>
    <row r="2027" spans="1:50" x14ac:dyDescent="0.25">
      <c r="A2027" s="1">
        <v>3135</v>
      </c>
      <c r="B2027" s="1" t="s">
        <v>184</v>
      </c>
      <c r="C2027" s="1">
        <v>105</v>
      </c>
      <c r="D2027" s="1" t="s">
        <v>5871</v>
      </c>
      <c r="F2027" s="1" t="s">
        <v>445</v>
      </c>
      <c r="G2027" s="1">
        <v>9</v>
      </c>
      <c r="H2027" s="1">
        <v>180</v>
      </c>
      <c r="I2027" s="1">
        <v>21.4</v>
      </c>
      <c r="J2027" s="1">
        <v>35.700000000000003</v>
      </c>
      <c r="K2027" s="3">
        <v>334</v>
      </c>
      <c r="L2027" s="2">
        <v>0.7</v>
      </c>
      <c r="N2027" s="1">
        <v>351</v>
      </c>
      <c r="O2027" s="1">
        <v>193</v>
      </c>
      <c r="P2027" s="1">
        <v>13</v>
      </c>
      <c r="Q2027" s="1">
        <v>33.5</v>
      </c>
      <c r="R2027" s="1">
        <v>8.5399999999999991</v>
      </c>
      <c r="S2027" s="1">
        <v>43.4</v>
      </c>
      <c r="AJ2027" s="1" t="s">
        <v>406</v>
      </c>
      <c r="AK2027" s="19">
        <v>44</v>
      </c>
      <c r="AL2027" s="19">
        <v>132</v>
      </c>
      <c r="AN2027" s="3">
        <v>1980</v>
      </c>
      <c r="AQ2027">
        <v>80907</v>
      </c>
      <c r="AR2027" s="1" t="s">
        <v>5189</v>
      </c>
    </row>
    <row r="2028" spans="1:50" x14ac:dyDescent="0.25">
      <c r="A2028" s="1">
        <v>3136</v>
      </c>
      <c r="B2028" s="1" t="s">
        <v>184</v>
      </c>
      <c r="C2028" s="1">
        <v>105</v>
      </c>
      <c r="D2028" s="1" t="s">
        <v>6009</v>
      </c>
      <c r="F2028" s="1" t="s">
        <v>445</v>
      </c>
      <c r="G2028" s="1">
        <v>9</v>
      </c>
      <c r="H2028" s="1">
        <v>180</v>
      </c>
      <c r="I2028" s="1">
        <v>22.5</v>
      </c>
      <c r="J2028" s="1">
        <v>30.9</v>
      </c>
      <c r="K2028" s="3">
        <v>455</v>
      </c>
      <c r="L2028" s="2">
        <v>0.7</v>
      </c>
      <c r="N2028" s="1">
        <v>375</v>
      </c>
      <c r="O2028" s="1">
        <v>175</v>
      </c>
      <c r="P2028" s="1">
        <v>11.8</v>
      </c>
      <c r="Q2028" s="1">
        <v>32.5</v>
      </c>
      <c r="R2028" s="1">
        <v>7.12</v>
      </c>
      <c r="S2028" s="1">
        <v>39.4</v>
      </c>
      <c r="AJ2028" s="1" t="s">
        <v>406</v>
      </c>
      <c r="AK2028" s="19">
        <v>44</v>
      </c>
      <c r="AL2028" s="19">
        <v>132</v>
      </c>
      <c r="AN2028" s="3">
        <v>1980</v>
      </c>
      <c r="AQ2028">
        <v>80907</v>
      </c>
      <c r="AR2028" s="1" t="s">
        <v>5189</v>
      </c>
    </row>
    <row r="2029" spans="1:50" x14ac:dyDescent="0.25">
      <c r="A2029" s="1">
        <v>3137</v>
      </c>
      <c r="B2029" s="1" t="s">
        <v>184</v>
      </c>
      <c r="C2029" s="1">
        <v>105</v>
      </c>
      <c r="D2029" s="1" t="s">
        <v>6008</v>
      </c>
      <c r="F2029" s="1" t="s">
        <v>445</v>
      </c>
      <c r="G2029" s="1">
        <v>8</v>
      </c>
      <c r="H2029" s="1">
        <v>250</v>
      </c>
      <c r="I2029" s="1">
        <v>25</v>
      </c>
      <c r="J2029" s="1">
        <v>35</v>
      </c>
      <c r="K2029" s="3">
        <v>317</v>
      </c>
      <c r="L2029" s="2">
        <v>0.6</v>
      </c>
      <c r="N2029" s="1">
        <v>369</v>
      </c>
      <c r="O2029" s="1">
        <v>158</v>
      </c>
      <c r="P2029" s="1">
        <v>10.7</v>
      </c>
      <c r="Q2029" s="1">
        <v>23.9</v>
      </c>
      <c r="R2029" s="1">
        <v>6.1</v>
      </c>
      <c r="S2029" s="1">
        <v>35.5</v>
      </c>
      <c r="AJ2029" s="1" t="s">
        <v>406</v>
      </c>
      <c r="AK2029" s="19">
        <v>44</v>
      </c>
      <c r="AL2029" s="19">
        <v>132</v>
      </c>
      <c r="AN2029" s="3">
        <v>1980</v>
      </c>
      <c r="AQ2029">
        <v>80907</v>
      </c>
      <c r="AR2029" s="1" t="s">
        <v>5189</v>
      </c>
    </row>
    <row r="2030" spans="1:50" x14ac:dyDescent="0.25">
      <c r="A2030" s="1">
        <v>3138</v>
      </c>
      <c r="B2030" s="1" t="s">
        <v>184</v>
      </c>
      <c r="C2030" s="1">
        <v>105</v>
      </c>
      <c r="D2030" s="1" t="s">
        <v>6230</v>
      </c>
      <c r="F2030" s="1" t="s">
        <v>445</v>
      </c>
      <c r="G2030" s="1">
        <v>9</v>
      </c>
      <c r="H2030" s="1">
        <v>180</v>
      </c>
      <c r="I2030" s="1">
        <v>22</v>
      </c>
      <c r="J2030" s="1">
        <v>32</v>
      </c>
      <c r="K2030" s="3">
        <v>520</v>
      </c>
      <c r="L2030" s="2">
        <v>0.7</v>
      </c>
      <c r="N2030" s="1">
        <v>368</v>
      </c>
      <c r="O2030" s="1">
        <v>170.8</v>
      </c>
      <c r="P2030" s="1">
        <v>21.3</v>
      </c>
      <c r="Q2030" s="1">
        <v>27.2</v>
      </c>
      <c r="R2030" s="1">
        <v>7.02</v>
      </c>
      <c r="S2030" s="1">
        <v>38.5</v>
      </c>
      <c r="AJ2030" s="1" t="s">
        <v>406</v>
      </c>
      <c r="AK2030" s="19">
        <v>44</v>
      </c>
      <c r="AL2030" s="19">
        <v>132</v>
      </c>
      <c r="AN2030" s="3">
        <v>1977</v>
      </c>
      <c r="AQ2030">
        <v>80907</v>
      </c>
      <c r="AR2030" s="1" t="s">
        <v>5189</v>
      </c>
    </row>
    <row r="2031" spans="1:50" x14ac:dyDescent="0.25">
      <c r="A2031" s="1">
        <v>3139</v>
      </c>
      <c r="B2031" s="1" t="s">
        <v>184</v>
      </c>
      <c r="C2031" s="1">
        <v>105</v>
      </c>
      <c r="D2031" s="1" t="s">
        <v>6014</v>
      </c>
      <c r="F2031" s="1" t="s">
        <v>445</v>
      </c>
      <c r="G2031" s="1">
        <v>9</v>
      </c>
      <c r="H2031" s="1">
        <v>180</v>
      </c>
      <c r="I2031" s="1">
        <v>20.5</v>
      </c>
      <c r="J2031" s="1">
        <v>34.6</v>
      </c>
      <c r="K2031" s="3">
        <v>592</v>
      </c>
      <c r="L2031" s="2">
        <v>0.7</v>
      </c>
      <c r="N2031" s="1">
        <v>345</v>
      </c>
      <c r="O2031" s="1">
        <v>188.9</v>
      </c>
      <c r="P2031" s="1">
        <v>19.8</v>
      </c>
      <c r="Q2031" s="1">
        <v>33</v>
      </c>
      <c r="R2031" s="1">
        <v>7.4</v>
      </c>
      <c r="S2031" s="1">
        <v>42.5</v>
      </c>
      <c r="AJ2031" s="1" t="s">
        <v>406</v>
      </c>
      <c r="AK2031" s="19">
        <v>44</v>
      </c>
      <c r="AL2031" s="19">
        <v>132</v>
      </c>
      <c r="AN2031" s="3">
        <v>1977</v>
      </c>
      <c r="AQ2031">
        <v>80907</v>
      </c>
      <c r="AR2031" s="1" t="s">
        <v>5189</v>
      </c>
    </row>
    <row r="2032" spans="1:50" x14ac:dyDescent="0.25">
      <c r="A2032" s="1">
        <v>3141</v>
      </c>
      <c r="B2032" s="1" t="s">
        <v>184</v>
      </c>
      <c r="C2032" s="1">
        <v>105</v>
      </c>
      <c r="D2032" s="1" t="s">
        <v>6011</v>
      </c>
      <c r="F2032" s="1" t="s">
        <v>445</v>
      </c>
      <c r="G2032" s="1">
        <v>9</v>
      </c>
      <c r="H2032" s="1">
        <v>180</v>
      </c>
      <c r="I2032" s="1">
        <v>19.5</v>
      </c>
      <c r="J2032" s="1">
        <v>31.1</v>
      </c>
      <c r="K2032" s="3">
        <v>632</v>
      </c>
      <c r="L2032" s="2">
        <v>0.7</v>
      </c>
      <c r="N2032" s="1">
        <v>305</v>
      </c>
      <c r="O2032" s="1">
        <v>185.4</v>
      </c>
      <c r="P2032" s="1">
        <v>20.9</v>
      </c>
      <c r="Q2032" s="1">
        <v>35.4</v>
      </c>
      <c r="R2032" s="1">
        <v>6.18</v>
      </c>
      <c r="S2032" s="1">
        <v>41.6</v>
      </c>
      <c r="AJ2032" s="1" t="s">
        <v>406</v>
      </c>
      <c r="AK2032" s="19">
        <v>44</v>
      </c>
      <c r="AL2032" s="19">
        <v>132</v>
      </c>
      <c r="AN2032" s="3">
        <v>1977</v>
      </c>
      <c r="AQ2032">
        <v>80907</v>
      </c>
      <c r="AR2032" s="1" t="s">
        <v>5189</v>
      </c>
    </row>
    <row r="2033" spans="1:44" x14ac:dyDescent="0.25">
      <c r="A2033" s="1">
        <v>3142</v>
      </c>
      <c r="B2033" s="1" t="s">
        <v>184</v>
      </c>
      <c r="C2033" s="1">
        <v>105</v>
      </c>
      <c r="D2033" s="1" t="s">
        <v>6012</v>
      </c>
      <c r="F2033" s="1" t="s">
        <v>445</v>
      </c>
      <c r="G2033" s="1">
        <v>9</v>
      </c>
      <c r="H2033" s="1">
        <v>170</v>
      </c>
      <c r="I2033" s="1">
        <v>20.7</v>
      </c>
      <c r="J2033" s="1">
        <v>32</v>
      </c>
      <c r="K2033" s="3">
        <v>696</v>
      </c>
      <c r="L2033" s="2">
        <v>0.7</v>
      </c>
      <c r="N2033" s="1">
        <v>334</v>
      </c>
      <c r="O2033" s="1">
        <v>206.8</v>
      </c>
      <c r="P2033" s="1">
        <v>21</v>
      </c>
      <c r="Q2033" s="1">
        <v>33.700000000000003</v>
      </c>
      <c r="R2033" s="1">
        <v>6.45</v>
      </c>
      <c r="S2033" s="1">
        <v>46.6</v>
      </c>
      <c r="AJ2033" s="1" t="s">
        <v>406</v>
      </c>
      <c r="AK2033" s="19">
        <v>44</v>
      </c>
      <c r="AL2033" s="19">
        <v>132</v>
      </c>
      <c r="AN2033" s="3">
        <v>1977</v>
      </c>
      <c r="AQ2033">
        <v>80907</v>
      </c>
      <c r="AR2033" s="1" t="s">
        <v>5189</v>
      </c>
    </row>
    <row r="2034" spans="1:44" x14ac:dyDescent="0.25">
      <c r="A2034" s="1">
        <v>3143</v>
      </c>
      <c r="B2034" s="1" t="s">
        <v>184</v>
      </c>
      <c r="C2034" s="1">
        <v>105</v>
      </c>
      <c r="D2034" s="1" t="s">
        <v>6010</v>
      </c>
      <c r="F2034" s="1" t="s">
        <v>445</v>
      </c>
      <c r="G2034" s="1">
        <v>8</v>
      </c>
      <c r="H2034" s="1">
        <v>170</v>
      </c>
      <c r="I2034" s="1">
        <v>25.3</v>
      </c>
      <c r="J2034" s="1">
        <v>38</v>
      </c>
      <c r="K2034" s="3">
        <v>771</v>
      </c>
      <c r="L2034" s="2">
        <v>0.3</v>
      </c>
      <c r="N2034" s="1">
        <v>202</v>
      </c>
      <c r="O2034" s="1">
        <v>87.8</v>
      </c>
      <c r="Q2034" s="1">
        <v>18</v>
      </c>
      <c r="R2034" s="1">
        <v>4.8</v>
      </c>
      <c r="AJ2034" s="1" t="s">
        <v>406</v>
      </c>
      <c r="AK2034" s="19">
        <v>44.2</v>
      </c>
      <c r="AL2034" s="19">
        <v>134</v>
      </c>
      <c r="AN2034" s="3">
        <v>1968</v>
      </c>
      <c r="AQ2034">
        <v>80443</v>
      </c>
      <c r="AR2034" s="1" t="s">
        <v>278</v>
      </c>
    </row>
    <row r="2035" spans="1:44" x14ac:dyDescent="0.25">
      <c r="A2035" s="1">
        <v>3144</v>
      </c>
      <c r="B2035" s="1" t="s">
        <v>184</v>
      </c>
      <c r="C2035" s="1">
        <v>105</v>
      </c>
      <c r="D2035" s="1" t="s">
        <v>5752</v>
      </c>
      <c r="F2035" s="1" t="s">
        <v>445</v>
      </c>
      <c r="G2035" s="1">
        <v>8</v>
      </c>
      <c r="H2035" s="1">
        <v>170</v>
      </c>
      <c r="I2035" s="1">
        <v>24.1</v>
      </c>
      <c r="J2035" s="1">
        <v>35</v>
      </c>
      <c r="K2035" s="3">
        <v>636</v>
      </c>
      <c r="L2035" s="2">
        <v>0.7</v>
      </c>
      <c r="N2035" s="1">
        <v>350</v>
      </c>
      <c r="O2035" s="1">
        <v>152.1</v>
      </c>
      <c r="Q2035" s="1">
        <v>31.2</v>
      </c>
      <c r="R2035" s="1">
        <v>7.4</v>
      </c>
      <c r="AJ2035" s="1" t="s">
        <v>406</v>
      </c>
      <c r="AK2035" s="19">
        <v>44.2</v>
      </c>
      <c r="AL2035" s="19">
        <v>134</v>
      </c>
      <c r="AN2035" s="3">
        <v>1968</v>
      </c>
      <c r="AQ2035">
        <v>80443</v>
      </c>
      <c r="AR2035" s="1" t="s">
        <v>278</v>
      </c>
    </row>
    <row r="2036" spans="1:44" x14ac:dyDescent="0.25">
      <c r="A2036" s="1">
        <v>3145</v>
      </c>
      <c r="B2036" s="1" t="s">
        <v>184</v>
      </c>
      <c r="C2036" s="1">
        <v>105</v>
      </c>
      <c r="D2036" s="1" t="s">
        <v>6013</v>
      </c>
      <c r="F2036" s="1" t="s">
        <v>445</v>
      </c>
      <c r="G2036" s="1">
        <v>8</v>
      </c>
      <c r="H2036" s="1">
        <v>170</v>
      </c>
      <c r="I2036" s="1">
        <v>24.9</v>
      </c>
      <c r="J2036" s="1">
        <v>37</v>
      </c>
      <c r="K2036" s="3">
        <v>480</v>
      </c>
      <c r="L2036" s="2">
        <v>0.7</v>
      </c>
      <c r="N2036" s="1">
        <v>439</v>
      </c>
      <c r="O2036" s="1">
        <v>190.8</v>
      </c>
      <c r="Q2036" s="1">
        <v>39.1</v>
      </c>
      <c r="R2036" s="1">
        <v>10.7</v>
      </c>
      <c r="AJ2036" s="1" t="s">
        <v>406</v>
      </c>
      <c r="AK2036" s="19">
        <v>44.2</v>
      </c>
      <c r="AL2036" s="19">
        <v>134</v>
      </c>
      <c r="AN2036" s="3">
        <v>1968</v>
      </c>
      <c r="AQ2036">
        <v>80443</v>
      </c>
      <c r="AR2036" s="1" t="s">
        <v>278</v>
      </c>
    </row>
    <row r="2037" spans="1:44" x14ac:dyDescent="0.25">
      <c r="A2037" s="1">
        <v>3148</v>
      </c>
      <c r="B2037" s="1" t="s">
        <v>184</v>
      </c>
      <c r="C2037" s="1">
        <v>105</v>
      </c>
      <c r="D2037" s="1" t="s">
        <v>6015</v>
      </c>
      <c r="F2037" s="1" t="s">
        <v>445</v>
      </c>
      <c r="G2037" s="1">
        <v>10</v>
      </c>
      <c r="H2037" s="1">
        <v>104</v>
      </c>
      <c r="I2037" s="1">
        <v>16</v>
      </c>
      <c r="J2037" s="1">
        <v>23.5</v>
      </c>
      <c r="K2037" s="3">
        <v>2260</v>
      </c>
      <c r="L2037" s="2">
        <v>1.1000000000000001</v>
      </c>
      <c r="N2037" s="1">
        <v>365</v>
      </c>
      <c r="O2037" s="1">
        <v>161.1</v>
      </c>
      <c r="P2037" s="1">
        <v>19</v>
      </c>
      <c r="Q2037" s="1">
        <v>26.7</v>
      </c>
      <c r="R2037" s="1">
        <v>13.1</v>
      </c>
      <c r="S2037" s="1">
        <v>45.6</v>
      </c>
      <c r="AJ2037" s="1" t="s">
        <v>406</v>
      </c>
      <c r="AK2037" s="19">
        <v>45</v>
      </c>
      <c r="AL2037" s="19">
        <v>135</v>
      </c>
      <c r="AN2037" s="3">
        <v>1981</v>
      </c>
      <c r="AQ2037">
        <v>80443</v>
      </c>
      <c r="AR2037" s="1" t="s">
        <v>4823</v>
      </c>
    </row>
    <row r="2038" spans="1:44" x14ac:dyDescent="0.25">
      <c r="A2038" s="1">
        <v>3149</v>
      </c>
      <c r="B2038" s="1" t="s">
        <v>179</v>
      </c>
      <c r="C2038" s="1">
        <v>102</v>
      </c>
      <c r="D2038" s="1" t="s">
        <v>5908</v>
      </c>
      <c r="F2038" s="1" t="s">
        <v>445</v>
      </c>
      <c r="G2038" s="1">
        <v>8</v>
      </c>
      <c r="H2038" s="1">
        <v>122</v>
      </c>
      <c r="I2038" s="1">
        <v>22.6</v>
      </c>
      <c r="J2038" s="1">
        <v>29.6</v>
      </c>
      <c r="K2038" s="3">
        <v>1381</v>
      </c>
      <c r="L2038" s="2">
        <v>1.1000000000000001</v>
      </c>
      <c r="N2038" s="1">
        <v>575</v>
      </c>
      <c r="O2038" s="1">
        <v>249.6</v>
      </c>
      <c r="P2038" s="1">
        <v>25.2</v>
      </c>
      <c r="Q2038" s="1">
        <v>37.1</v>
      </c>
      <c r="R2038" s="1">
        <v>12.8</v>
      </c>
      <c r="S2038" s="1">
        <v>70.7</v>
      </c>
      <c r="AJ2038" s="1" t="s">
        <v>406</v>
      </c>
      <c r="AK2038" s="19">
        <v>45</v>
      </c>
      <c r="AL2038" s="19">
        <v>135</v>
      </c>
      <c r="AN2038" s="3">
        <v>1981</v>
      </c>
      <c r="AQ2038">
        <v>80443</v>
      </c>
      <c r="AR2038" s="1" t="s">
        <v>3330</v>
      </c>
    </row>
    <row r="2039" spans="1:44" x14ac:dyDescent="0.25">
      <c r="A2039" s="1">
        <v>3151</v>
      </c>
      <c r="B2039" s="1" t="s">
        <v>184</v>
      </c>
      <c r="C2039" s="1">
        <v>105</v>
      </c>
      <c r="D2039" s="1" t="s">
        <v>5756</v>
      </c>
      <c r="G2039" s="1">
        <v>10</v>
      </c>
      <c r="H2039" s="1">
        <v>230</v>
      </c>
      <c r="I2039" s="1">
        <v>16</v>
      </c>
      <c r="J2039" s="1">
        <v>25.7</v>
      </c>
      <c r="K2039" s="3">
        <v>465</v>
      </c>
      <c r="L2039" s="2">
        <v>0.6</v>
      </c>
      <c r="N2039" s="1">
        <v>196</v>
      </c>
      <c r="O2039" s="1">
        <v>95</v>
      </c>
      <c r="P2039" s="1">
        <v>6.4</v>
      </c>
      <c r="Q2039" s="1">
        <v>15.9</v>
      </c>
      <c r="R2039" s="1">
        <v>4.07</v>
      </c>
      <c r="S2039" s="1">
        <v>21.4</v>
      </c>
      <c r="AJ2039" s="1" t="s">
        <v>406</v>
      </c>
      <c r="AK2039" s="19">
        <v>45</v>
      </c>
      <c r="AL2039" s="19">
        <v>135</v>
      </c>
      <c r="AN2039" s="3">
        <v>1980</v>
      </c>
      <c r="AQ2039">
        <v>80443</v>
      </c>
      <c r="AR2039" s="1" t="s">
        <v>5189</v>
      </c>
    </row>
    <row r="2040" spans="1:44" x14ac:dyDescent="0.25">
      <c r="A2040" s="1">
        <v>3153</v>
      </c>
      <c r="B2040" s="1" t="s">
        <v>184</v>
      </c>
      <c r="C2040" s="1">
        <v>105</v>
      </c>
      <c r="D2040" s="1" t="s">
        <v>6189</v>
      </c>
      <c r="F2040" s="1" t="s">
        <v>445</v>
      </c>
      <c r="G2040" s="1">
        <v>9</v>
      </c>
      <c r="H2040" s="1">
        <v>195</v>
      </c>
      <c r="I2040" s="1">
        <v>19.8</v>
      </c>
      <c r="J2040" s="1">
        <v>28.8</v>
      </c>
      <c r="K2040" s="3">
        <v>1116</v>
      </c>
      <c r="L2040" s="2">
        <v>0.8</v>
      </c>
      <c r="N2040" s="1">
        <v>345</v>
      </c>
      <c r="O2040" s="1">
        <v>198.87</v>
      </c>
      <c r="P2040" s="1">
        <v>21.9</v>
      </c>
      <c r="Q2040" s="1">
        <v>29.57</v>
      </c>
      <c r="R2040" s="1">
        <v>9.8699999999999992</v>
      </c>
      <c r="S2040" s="1">
        <v>59.31</v>
      </c>
      <c r="Z2040" s="1">
        <v>8.94</v>
      </c>
      <c r="AA2040" s="1">
        <v>11.01</v>
      </c>
      <c r="AJ2040" s="1" t="s">
        <v>406</v>
      </c>
      <c r="AK2040" s="19">
        <v>47</v>
      </c>
      <c r="AL2040" s="19">
        <v>136</v>
      </c>
      <c r="AN2040" s="3">
        <v>1981</v>
      </c>
      <c r="AQ2040">
        <v>80443</v>
      </c>
      <c r="AR2040" s="1" t="s">
        <v>4823</v>
      </c>
    </row>
    <row r="2041" spans="1:44" x14ac:dyDescent="0.25">
      <c r="A2041" s="1">
        <v>3154</v>
      </c>
      <c r="B2041" s="1" t="s">
        <v>183</v>
      </c>
      <c r="C2041" s="1">
        <v>105</v>
      </c>
      <c r="D2041" s="1" t="s">
        <v>5630</v>
      </c>
      <c r="F2041" s="1" t="s">
        <v>445</v>
      </c>
      <c r="G2041" s="1">
        <v>10</v>
      </c>
      <c r="H2041" s="1">
        <v>60</v>
      </c>
      <c r="I2041" s="1">
        <v>9.8000000000000007</v>
      </c>
      <c r="J2041" s="1">
        <v>10.9</v>
      </c>
      <c r="K2041" s="3">
        <v>2881</v>
      </c>
      <c r="L2041" s="2">
        <v>1.1000000000000001</v>
      </c>
      <c r="N2041" s="1">
        <v>132</v>
      </c>
      <c r="O2041" s="1">
        <v>55</v>
      </c>
      <c r="Q2041" s="1">
        <v>11</v>
      </c>
      <c r="R2041" s="1">
        <v>4.7</v>
      </c>
      <c r="AJ2041" s="1" t="s">
        <v>406</v>
      </c>
      <c r="AK2041" s="19">
        <v>51</v>
      </c>
      <c r="AL2041" s="19">
        <v>105.3</v>
      </c>
      <c r="AN2041" s="3">
        <v>1981</v>
      </c>
      <c r="AQ2041">
        <v>80609</v>
      </c>
      <c r="AR2041" s="1" t="s">
        <v>3418</v>
      </c>
    </row>
    <row r="2042" spans="1:44" x14ac:dyDescent="0.25">
      <c r="A2042" s="1">
        <v>3155</v>
      </c>
      <c r="B2042" s="1" t="s">
        <v>183</v>
      </c>
      <c r="C2042" s="1">
        <v>105</v>
      </c>
      <c r="D2042" s="1" t="s">
        <v>5630</v>
      </c>
      <c r="F2042" s="1" t="s">
        <v>445</v>
      </c>
      <c r="G2042" s="1">
        <v>9</v>
      </c>
      <c r="H2042" s="1">
        <v>85</v>
      </c>
      <c r="I2042" s="1">
        <v>12.8</v>
      </c>
      <c r="J2042" s="1">
        <v>16.2</v>
      </c>
      <c r="K2042" s="3">
        <v>1204</v>
      </c>
      <c r="L2042" s="2">
        <v>0.7</v>
      </c>
      <c r="N2042" s="1">
        <v>152</v>
      </c>
      <c r="O2042" s="1">
        <v>59</v>
      </c>
      <c r="Q2042" s="1">
        <v>12.8</v>
      </c>
      <c r="R2042" s="1">
        <v>4.7</v>
      </c>
      <c r="AJ2042" s="1" t="s">
        <v>406</v>
      </c>
      <c r="AK2042" s="19">
        <v>51</v>
      </c>
      <c r="AL2042" s="19">
        <v>105.3</v>
      </c>
      <c r="AN2042" s="3">
        <v>1981</v>
      </c>
      <c r="AQ2042">
        <v>80609</v>
      </c>
      <c r="AR2042" s="1" t="s">
        <v>3418</v>
      </c>
    </row>
    <row r="2043" spans="1:44" x14ac:dyDescent="0.25">
      <c r="A2043" s="1">
        <v>3156</v>
      </c>
      <c r="B2043" s="1" t="s">
        <v>183</v>
      </c>
      <c r="C2043" s="1">
        <v>105</v>
      </c>
      <c r="D2043" s="1" t="s">
        <v>5630</v>
      </c>
      <c r="F2043" s="1" t="s">
        <v>445</v>
      </c>
      <c r="G2043" s="1">
        <v>9</v>
      </c>
      <c r="H2043" s="1">
        <v>165</v>
      </c>
      <c r="I2043" s="1">
        <v>18.2</v>
      </c>
      <c r="J2043" s="1">
        <v>26.5</v>
      </c>
      <c r="K2043" s="3">
        <v>1080</v>
      </c>
      <c r="L2043" s="2">
        <v>0.9</v>
      </c>
      <c r="N2043" s="1">
        <v>372</v>
      </c>
      <c r="O2043" s="1">
        <v>142</v>
      </c>
      <c r="Q2043" s="1">
        <v>27</v>
      </c>
      <c r="R2043" s="1">
        <v>6.8</v>
      </c>
      <c r="AJ2043" s="1" t="s">
        <v>406</v>
      </c>
      <c r="AK2043" s="19">
        <v>51</v>
      </c>
      <c r="AL2043" s="19">
        <v>105.3</v>
      </c>
      <c r="AN2043" s="3">
        <v>1981</v>
      </c>
      <c r="AQ2043">
        <v>80609</v>
      </c>
      <c r="AR2043" s="1" t="s">
        <v>3418</v>
      </c>
    </row>
    <row r="2044" spans="1:44" x14ac:dyDescent="0.25">
      <c r="A2044" s="1">
        <v>3157</v>
      </c>
      <c r="B2044" s="1" t="s">
        <v>183</v>
      </c>
      <c r="C2044" s="1">
        <v>105</v>
      </c>
      <c r="D2044" s="1" t="s">
        <v>5630</v>
      </c>
      <c r="F2044" s="1" t="s">
        <v>445</v>
      </c>
      <c r="G2044" s="1">
        <v>9</v>
      </c>
      <c r="H2044" s="1">
        <v>85</v>
      </c>
      <c r="I2044" s="1">
        <v>13.3</v>
      </c>
      <c r="J2044" s="1">
        <v>17</v>
      </c>
      <c r="K2044" s="3">
        <v>1652</v>
      </c>
      <c r="L2044" s="2">
        <v>0.9</v>
      </c>
      <c r="N2044" s="1">
        <v>198</v>
      </c>
      <c r="O2044" s="1">
        <v>78</v>
      </c>
      <c r="Q2044" s="1">
        <v>15.8</v>
      </c>
      <c r="R2044" s="1">
        <v>6.6</v>
      </c>
      <c r="AJ2044" s="1" t="s">
        <v>406</v>
      </c>
      <c r="AK2044" s="19">
        <v>51</v>
      </c>
      <c r="AL2044" s="19">
        <v>105.3</v>
      </c>
      <c r="AN2044" s="3">
        <v>1981</v>
      </c>
      <c r="AQ2044">
        <v>80609</v>
      </c>
      <c r="AR2044" s="1" t="s">
        <v>3418</v>
      </c>
    </row>
    <row r="2045" spans="1:44" x14ac:dyDescent="0.25">
      <c r="A2045" s="1">
        <v>3158</v>
      </c>
      <c r="B2045" s="1" t="s">
        <v>183</v>
      </c>
      <c r="C2045" s="1">
        <v>105</v>
      </c>
      <c r="D2045" s="1" t="s">
        <v>6191</v>
      </c>
      <c r="F2045" s="1" t="s">
        <v>445</v>
      </c>
      <c r="G2045" s="1">
        <v>9</v>
      </c>
      <c r="H2045" s="1">
        <v>85</v>
      </c>
      <c r="I2045" s="1">
        <v>12.6</v>
      </c>
      <c r="J2045" s="1">
        <v>19.5</v>
      </c>
      <c r="K2045" s="3">
        <v>1314</v>
      </c>
      <c r="L2045" s="2">
        <v>0.3</v>
      </c>
      <c r="N2045" s="1">
        <v>64</v>
      </c>
      <c r="O2045" s="1">
        <v>26</v>
      </c>
      <c r="Q2045" s="1">
        <v>7.4</v>
      </c>
      <c r="R2045" s="1">
        <v>2.4</v>
      </c>
      <c r="AJ2045" s="1" t="s">
        <v>406</v>
      </c>
      <c r="AK2045" s="19">
        <v>51</v>
      </c>
      <c r="AL2045" s="19">
        <v>105.3</v>
      </c>
      <c r="AN2045" s="3">
        <v>1981</v>
      </c>
      <c r="AQ2045">
        <v>80609</v>
      </c>
      <c r="AR2045" s="1" t="s">
        <v>3418</v>
      </c>
    </row>
    <row r="2046" spans="1:44" x14ac:dyDescent="0.25">
      <c r="A2046" s="1">
        <v>3159</v>
      </c>
      <c r="B2046" s="1" t="s">
        <v>183</v>
      </c>
      <c r="C2046" s="1">
        <v>105</v>
      </c>
      <c r="D2046" s="1" t="s">
        <v>5630</v>
      </c>
      <c r="F2046" s="1" t="s">
        <v>445</v>
      </c>
      <c r="G2046" s="1">
        <v>9</v>
      </c>
      <c r="H2046" s="1">
        <v>240</v>
      </c>
      <c r="I2046" s="1">
        <v>21.4</v>
      </c>
      <c r="J2046" s="1">
        <v>44.6</v>
      </c>
      <c r="K2046" s="3">
        <v>872</v>
      </c>
      <c r="L2046" s="2">
        <v>0.7</v>
      </c>
      <c r="N2046" s="1">
        <v>372</v>
      </c>
      <c r="O2046" s="1">
        <v>143</v>
      </c>
      <c r="Q2046" s="1">
        <v>21.1</v>
      </c>
      <c r="R2046" s="1">
        <v>4.4000000000000004</v>
      </c>
      <c r="AJ2046" s="1" t="s">
        <v>406</v>
      </c>
      <c r="AK2046" s="19">
        <v>51</v>
      </c>
      <c r="AL2046" s="19">
        <v>105.3</v>
      </c>
      <c r="AN2046" s="3">
        <v>1981</v>
      </c>
      <c r="AQ2046">
        <v>80609</v>
      </c>
      <c r="AR2046" s="1" t="s">
        <v>3418</v>
      </c>
    </row>
    <row r="2047" spans="1:44" x14ac:dyDescent="0.25">
      <c r="A2047" s="1">
        <v>3160</v>
      </c>
      <c r="B2047" s="1" t="s">
        <v>183</v>
      </c>
      <c r="C2047" s="1">
        <v>105</v>
      </c>
      <c r="D2047" s="1" t="s">
        <v>6022</v>
      </c>
      <c r="F2047" s="1" t="s">
        <v>445</v>
      </c>
      <c r="G2047" s="1">
        <v>10</v>
      </c>
      <c r="H2047" s="1">
        <v>200</v>
      </c>
      <c r="I2047" s="1">
        <v>15</v>
      </c>
      <c r="J2047" s="1">
        <v>27.3</v>
      </c>
      <c r="K2047" s="3">
        <v>1416</v>
      </c>
      <c r="L2047" s="2">
        <v>0.5</v>
      </c>
      <c r="N2047" s="1">
        <v>148</v>
      </c>
      <c r="O2047" s="1">
        <v>62.6</v>
      </c>
      <c r="Q2047" s="1">
        <v>14.4</v>
      </c>
      <c r="R2047" s="1">
        <v>4.7699999999999996</v>
      </c>
      <c r="AJ2047" s="1" t="s">
        <v>406</v>
      </c>
      <c r="AK2047" s="19">
        <v>51</v>
      </c>
      <c r="AL2047" s="19">
        <v>105.3</v>
      </c>
      <c r="AN2047" s="3">
        <v>1981</v>
      </c>
      <c r="AQ2047">
        <v>80609</v>
      </c>
      <c r="AR2047" s="1" t="s">
        <v>3418</v>
      </c>
    </row>
    <row r="2048" spans="1:44" x14ac:dyDescent="0.25">
      <c r="A2048" s="1">
        <v>3161</v>
      </c>
      <c r="B2048" s="1" t="s">
        <v>183</v>
      </c>
      <c r="C2048" s="1">
        <v>105</v>
      </c>
      <c r="D2048" s="1" t="s">
        <v>5880</v>
      </c>
      <c r="F2048" s="1" t="s">
        <v>445</v>
      </c>
      <c r="G2048" s="1">
        <v>10</v>
      </c>
      <c r="H2048" s="1">
        <v>250</v>
      </c>
      <c r="I2048" s="1">
        <v>14.8</v>
      </c>
      <c r="J2048" s="1">
        <v>30.1</v>
      </c>
      <c r="K2048" s="3">
        <v>2420</v>
      </c>
      <c r="L2048" s="2">
        <v>0.6</v>
      </c>
      <c r="N2048" s="1">
        <v>165</v>
      </c>
      <c r="O2048" s="1">
        <v>70.099999999999994</v>
      </c>
      <c r="Q2048" s="1">
        <v>10.8</v>
      </c>
      <c r="R2048" s="1">
        <v>6.68</v>
      </c>
      <c r="AJ2048" s="1" t="s">
        <v>406</v>
      </c>
      <c r="AK2048" s="19">
        <v>51</v>
      </c>
      <c r="AL2048" s="19">
        <v>105.3</v>
      </c>
      <c r="AN2048" s="3">
        <v>1981</v>
      </c>
      <c r="AQ2048">
        <v>80609</v>
      </c>
      <c r="AR2048" s="1" t="s">
        <v>3418</v>
      </c>
    </row>
    <row r="2049" spans="1:45" x14ac:dyDescent="0.25">
      <c r="A2049" s="1">
        <v>3162</v>
      </c>
      <c r="B2049" s="1" t="s">
        <v>183</v>
      </c>
      <c r="C2049" s="1">
        <v>105</v>
      </c>
      <c r="D2049" s="1" t="s">
        <v>5698</v>
      </c>
      <c r="F2049" s="1" t="s">
        <v>445</v>
      </c>
      <c r="G2049" s="1">
        <v>9</v>
      </c>
      <c r="H2049" s="1">
        <v>65</v>
      </c>
      <c r="I2049" s="1">
        <v>12</v>
      </c>
      <c r="J2049" s="1">
        <v>24</v>
      </c>
      <c r="K2049" s="3">
        <v>289</v>
      </c>
      <c r="L2049" s="2">
        <v>0.2</v>
      </c>
      <c r="N2049" s="1">
        <v>38</v>
      </c>
      <c r="O2049" s="1">
        <v>16.399999999999999</v>
      </c>
      <c r="Q2049" s="1">
        <v>6.17</v>
      </c>
      <c r="R2049" s="1">
        <v>3.3</v>
      </c>
      <c r="AJ2049" s="1" t="s">
        <v>406</v>
      </c>
      <c r="AK2049" s="19">
        <v>51</v>
      </c>
      <c r="AL2049" s="19">
        <v>105.3</v>
      </c>
      <c r="AN2049" s="3">
        <v>1981</v>
      </c>
      <c r="AQ2049">
        <v>80609</v>
      </c>
      <c r="AR2049" s="1" t="s">
        <v>3418</v>
      </c>
    </row>
    <row r="2050" spans="1:45" x14ac:dyDescent="0.25">
      <c r="A2050" s="1">
        <v>3163</v>
      </c>
      <c r="B2050" s="1" t="s">
        <v>183</v>
      </c>
      <c r="C2050" s="1">
        <v>105</v>
      </c>
      <c r="D2050" s="1" t="s">
        <v>5877</v>
      </c>
      <c r="F2050" s="1" t="s">
        <v>445</v>
      </c>
      <c r="G2050" s="1">
        <v>10</v>
      </c>
      <c r="H2050" s="1">
        <v>60</v>
      </c>
      <c r="I2050" s="1">
        <v>8.8000000000000007</v>
      </c>
      <c r="J2050" s="1">
        <v>10</v>
      </c>
      <c r="K2050" s="3">
        <v>1122</v>
      </c>
      <c r="L2050" s="2">
        <v>0.6</v>
      </c>
      <c r="N2050" s="1">
        <v>42</v>
      </c>
      <c r="O2050" s="1">
        <v>24.9</v>
      </c>
      <c r="Q2050" s="1">
        <v>6.7</v>
      </c>
      <c r="R2050" s="1">
        <v>2.39</v>
      </c>
      <c r="AJ2050" s="1" t="s">
        <v>406</v>
      </c>
      <c r="AK2050" s="19">
        <v>51</v>
      </c>
      <c r="AL2050" s="19">
        <v>105.3</v>
      </c>
      <c r="AN2050" s="3">
        <v>1981</v>
      </c>
      <c r="AQ2050">
        <v>80609</v>
      </c>
      <c r="AR2050" s="1" t="s">
        <v>3418</v>
      </c>
    </row>
    <row r="2051" spans="1:45" x14ac:dyDescent="0.25">
      <c r="A2051" s="1">
        <v>3164</v>
      </c>
      <c r="B2051" s="1" t="s">
        <v>183</v>
      </c>
      <c r="C2051" s="1">
        <v>105</v>
      </c>
      <c r="D2051" s="1" t="s">
        <v>6127</v>
      </c>
      <c r="F2051" s="1" t="s">
        <v>445</v>
      </c>
      <c r="G2051" s="1">
        <v>8</v>
      </c>
      <c r="H2051" s="1">
        <v>60</v>
      </c>
      <c r="I2051" s="1">
        <v>15.8</v>
      </c>
      <c r="J2051" s="1">
        <v>28.4</v>
      </c>
      <c r="K2051" s="3">
        <v>2508</v>
      </c>
      <c r="L2051" s="2">
        <v>0.2</v>
      </c>
      <c r="N2051" s="1">
        <v>64</v>
      </c>
      <c r="O2051" s="1">
        <v>28.3</v>
      </c>
      <c r="Q2051" s="1">
        <v>7.2</v>
      </c>
      <c r="R2051" s="1">
        <v>3.82</v>
      </c>
      <c r="AJ2051" s="1" t="s">
        <v>406</v>
      </c>
      <c r="AK2051" s="19">
        <v>51</v>
      </c>
      <c r="AL2051" s="19">
        <v>105.3</v>
      </c>
      <c r="AN2051" s="3">
        <v>1981</v>
      </c>
      <c r="AQ2051">
        <v>80609</v>
      </c>
      <c r="AR2051" s="1" t="s">
        <v>3418</v>
      </c>
    </row>
    <row r="2052" spans="1:45" x14ac:dyDescent="0.25">
      <c r="A2052" s="1">
        <v>3165</v>
      </c>
      <c r="B2052" s="1" t="s">
        <v>183</v>
      </c>
      <c r="C2052" s="1">
        <v>105</v>
      </c>
      <c r="D2052" s="1" t="s">
        <v>5880</v>
      </c>
      <c r="F2052" s="1" t="s">
        <v>445</v>
      </c>
      <c r="G2052" s="1">
        <v>10</v>
      </c>
      <c r="H2052" s="1">
        <v>105</v>
      </c>
      <c r="I2052" s="1">
        <v>14.4</v>
      </c>
      <c r="J2052" s="1">
        <v>21.2</v>
      </c>
      <c r="K2052" s="3">
        <v>2936</v>
      </c>
      <c r="L2052" s="2">
        <v>0.5</v>
      </c>
      <c r="N2052" s="1">
        <v>128</v>
      </c>
      <c r="O2052" s="1">
        <v>57.7</v>
      </c>
      <c r="Q2052" s="1">
        <v>8.6999999999999993</v>
      </c>
      <c r="R2052" s="1">
        <v>5.25</v>
      </c>
      <c r="AJ2052" s="1" t="s">
        <v>406</v>
      </c>
      <c r="AK2052" s="19">
        <v>51</v>
      </c>
      <c r="AL2052" s="19">
        <v>105.3</v>
      </c>
      <c r="AN2052" s="3">
        <v>1981</v>
      </c>
      <c r="AQ2052">
        <v>80609</v>
      </c>
      <c r="AR2052" s="1" t="s">
        <v>3418</v>
      </c>
    </row>
    <row r="2053" spans="1:45" x14ac:dyDescent="0.25">
      <c r="A2053" s="1">
        <v>3166</v>
      </c>
      <c r="B2053" s="1" t="s">
        <v>183</v>
      </c>
      <c r="C2053" s="1">
        <v>105</v>
      </c>
      <c r="D2053" s="1" t="s">
        <v>5630</v>
      </c>
      <c r="F2053" s="1" t="s">
        <v>445</v>
      </c>
      <c r="G2053" s="1">
        <v>9</v>
      </c>
      <c r="H2053" s="1">
        <v>220</v>
      </c>
      <c r="I2053" s="1">
        <v>22.1</v>
      </c>
      <c r="J2053" s="1">
        <v>28.3</v>
      </c>
      <c r="K2053" s="3">
        <v>1026</v>
      </c>
      <c r="L2053" s="2">
        <v>0.9</v>
      </c>
      <c r="N2053" s="1">
        <v>432</v>
      </c>
      <c r="O2053" s="1">
        <v>167</v>
      </c>
      <c r="Q2053" s="1">
        <v>21.1</v>
      </c>
      <c r="R2053" s="1">
        <v>4.8</v>
      </c>
      <c r="AJ2053" s="1" t="s">
        <v>406</v>
      </c>
      <c r="AK2053" s="19">
        <v>51</v>
      </c>
      <c r="AL2053" s="19">
        <v>105.3</v>
      </c>
      <c r="AN2053" s="3">
        <v>1981</v>
      </c>
      <c r="AQ2053">
        <v>80609</v>
      </c>
      <c r="AR2053" s="1" t="s">
        <v>3418</v>
      </c>
    </row>
    <row r="2054" spans="1:45" x14ac:dyDescent="0.25">
      <c r="A2054" s="1">
        <v>3167</v>
      </c>
      <c r="B2054" s="1" t="s">
        <v>183</v>
      </c>
      <c r="C2054" s="1">
        <v>105</v>
      </c>
      <c r="D2054" s="1" t="s">
        <v>6390</v>
      </c>
      <c r="F2054" s="1" t="s">
        <v>445</v>
      </c>
      <c r="G2054" s="1">
        <v>10</v>
      </c>
      <c r="H2054" s="1">
        <v>200</v>
      </c>
      <c r="J2054" s="1">
        <v>32.200000000000003</v>
      </c>
      <c r="K2054" s="3">
        <v>1160</v>
      </c>
      <c r="L2054" s="2">
        <v>0.9</v>
      </c>
      <c r="N2054" s="1">
        <v>440</v>
      </c>
      <c r="O2054" s="1">
        <v>174</v>
      </c>
      <c r="Q2054" s="1">
        <v>26.7</v>
      </c>
      <c r="R2054" s="1">
        <v>6.8</v>
      </c>
      <c r="AJ2054" s="1" t="s">
        <v>406</v>
      </c>
      <c r="AK2054" s="19">
        <v>51</v>
      </c>
      <c r="AL2054" s="19">
        <v>105.3</v>
      </c>
      <c r="AN2054" s="3">
        <v>1981</v>
      </c>
      <c r="AQ2054">
        <v>80609</v>
      </c>
      <c r="AR2054" s="1" t="s">
        <v>3418</v>
      </c>
    </row>
    <row r="2055" spans="1:45" x14ac:dyDescent="0.25">
      <c r="A2055" s="1">
        <v>3168</v>
      </c>
      <c r="B2055" s="1" t="s">
        <v>183</v>
      </c>
      <c r="C2055" s="1">
        <v>105</v>
      </c>
      <c r="D2055" s="1" t="s">
        <v>5630</v>
      </c>
      <c r="F2055" s="1" t="s">
        <v>445</v>
      </c>
      <c r="G2055" s="1">
        <v>9</v>
      </c>
      <c r="H2055" s="1">
        <v>80</v>
      </c>
      <c r="J2055" s="1">
        <v>15.8</v>
      </c>
      <c r="K2055" s="3">
        <v>1543</v>
      </c>
      <c r="L2055" s="2">
        <v>1</v>
      </c>
      <c r="N2055" s="1">
        <v>195</v>
      </c>
      <c r="O2055" s="1">
        <v>75</v>
      </c>
      <c r="Q2055" s="1">
        <v>16.100000000000001</v>
      </c>
      <c r="R2055" s="1">
        <v>5.7</v>
      </c>
      <c r="AJ2055" s="1" t="s">
        <v>406</v>
      </c>
      <c r="AK2055" s="19">
        <v>51</v>
      </c>
      <c r="AL2055" s="19">
        <v>105.3</v>
      </c>
      <c r="AN2055" s="3">
        <v>1981</v>
      </c>
      <c r="AQ2055">
        <v>80609</v>
      </c>
      <c r="AR2055" s="1" t="s">
        <v>3418</v>
      </c>
    </row>
    <row r="2056" spans="1:45" x14ac:dyDescent="0.25">
      <c r="A2056" s="1">
        <v>3169</v>
      </c>
      <c r="B2056" s="1" t="s">
        <v>183</v>
      </c>
      <c r="C2056" s="1">
        <v>105</v>
      </c>
      <c r="D2056" s="1" t="s">
        <v>5630</v>
      </c>
      <c r="F2056" s="1" t="s">
        <v>445</v>
      </c>
      <c r="G2056" s="1">
        <v>10</v>
      </c>
      <c r="H2056" s="1">
        <v>60</v>
      </c>
      <c r="J2056" s="1">
        <v>10.1</v>
      </c>
      <c r="K2056" s="3">
        <v>2416</v>
      </c>
      <c r="L2056" s="2">
        <v>1</v>
      </c>
      <c r="N2056" s="1">
        <v>96</v>
      </c>
      <c r="O2056" s="1">
        <v>41</v>
      </c>
      <c r="Q2056" s="1">
        <v>7.6</v>
      </c>
      <c r="R2056" s="1">
        <v>3.7</v>
      </c>
      <c r="AJ2056" s="1" t="s">
        <v>406</v>
      </c>
      <c r="AK2056" s="19">
        <v>51</v>
      </c>
      <c r="AL2056" s="19">
        <v>105.3</v>
      </c>
      <c r="AN2056" s="3">
        <v>1981</v>
      </c>
      <c r="AQ2056">
        <v>80609</v>
      </c>
      <c r="AR2056" s="1" t="s">
        <v>3418</v>
      </c>
    </row>
    <row r="2057" spans="1:45" x14ac:dyDescent="0.25">
      <c r="A2057" s="1">
        <v>3170</v>
      </c>
      <c r="B2057" s="1" t="s">
        <v>183</v>
      </c>
      <c r="C2057" s="1">
        <v>105</v>
      </c>
      <c r="D2057" s="1" t="s">
        <v>6020</v>
      </c>
      <c r="F2057" s="1" t="s">
        <v>445</v>
      </c>
      <c r="G2057" s="1">
        <v>7</v>
      </c>
      <c r="H2057" s="1">
        <v>80</v>
      </c>
      <c r="J2057" s="1">
        <v>17</v>
      </c>
      <c r="K2057" s="3">
        <v>1626</v>
      </c>
      <c r="L2057" s="2">
        <v>0.4</v>
      </c>
      <c r="N2057" s="1">
        <v>144</v>
      </c>
      <c r="O2057" s="1">
        <v>60.1</v>
      </c>
      <c r="Q2057" s="1">
        <v>15.4</v>
      </c>
      <c r="R2057" s="1">
        <v>3.33</v>
      </c>
      <c r="AJ2057" s="1" t="s">
        <v>406</v>
      </c>
      <c r="AK2057" s="19">
        <v>51</v>
      </c>
      <c r="AL2057" s="19">
        <v>105.3</v>
      </c>
      <c r="AN2057" s="3">
        <v>1981</v>
      </c>
      <c r="AQ2057">
        <v>80609</v>
      </c>
      <c r="AR2057" s="1" t="s">
        <v>3418</v>
      </c>
    </row>
    <row r="2058" spans="1:45" x14ac:dyDescent="0.25">
      <c r="A2058" s="1">
        <v>3171</v>
      </c>
      <c r="B2058" s="1" t="s">
        <v>183</v>
      </c>
      <c r="C2058" s="1">
        <v>105</v>
      </c>
      <c r="D2058" s="1" t="s">
        <v>5880</v>
      </c>
      <c r="G2058" s="1">
        <v>9</v>
      </c>
      <c r="H2058" s="1">
        <v>110</v>
      </c>
      <c r="J2058" s="1">
        <v>18.8</v>
      </c>
      <c r="K2058" s="3">
        <v>1893</v>
      </c>
      <c r="L2058" s="2">
        <v>0.4</v>
      </c>
      <c r="N2058" s="1">
        <v>133</v>
      </c>
      <c r="O2058" s="1">
        <v>56.2</v>
      </c>
      <c r="Q2058" s="1">
        <v>15.9</v>
      </c>
      <c r="R2058" s="1">
        <v>9.0399999999999991</v>
      </c>
      <c r="AJ2058" s="1" t="s">
        <v>406</v>
      </c>
      <c r="AK2058" s="19">
        <v>51</v>
      </c>
      <c r="AL2058" s="19">
        <v>105.3</v>
      </c>
      <c r="AN2058" s="3">
        <v>1981</v>
      </c>
      <c r="AQ2058">
        <v>80609</v>
      </c>
      <c r="AR2058" s="1" t="s">
        <v>3418</v>
      </c>
    </row>
    <row r="2059" spans="1:45" x14ac:dyDescent="0.25">
      <c r="A2059" s="1">
        <v>3173</v>
      </c>
      <c r="B2059" s="1" t="s">
        <v>183</v>
      </c>
      <c r="C2059" s="1">
        <v>105</v>
      </c>
      <c r="D2059" s="1" t="s">
        <v>6310</v>
      </c>
      <c r="F2059" s="1" t="s">
        <v>445</v>
      </c>
      <c r="G2059" s="1">
        <v>8</v>
      </c>
      <c r="H2059" s="1">
        <v>58</v>
      </c>
      <c r="I2059" s="1">
        <v>11</v>
      </c>
      <c r="J2059" s="1">
        <v>19.2</v>
      </c>
      <c r="K2059" s="3">
        <v>726</v>
      </c>
      <c r="L2059" s="2">
        <v>0.4</v>
      </c>
      <c r="N2059" s="1">
        <v>55</v>
      </c>
      <c r="O2059" s="1">
        <v>24.4</v>
      </c>
      <c r="Q2059" s="1">
        <v>9.77</v>
      </c>
      <c r="R2059" s="1">
        <v>4.76</v>
      </c>
      <c r="AJ2059" s="1" t="s">
        <v>406</v>
      </c>
      <c r="AK2059" s="19">
        <v>51</v>
      </c>
      <c r="AL2059" s="19">
        <v>105.3</v>
      </c>
      <c r="AN2059" s="3">
        <v>1981</v>
      </c>
      <c r="AQ2059">
        <v>80609</v>
      </c>
      <c r="AR2059" s="1" t="s">
        <v>3418</v>
      </c>
    </row>
    <row r="2060" spans="1:45" x14ac:dyDescent="0.25">
      <c r="A2060" s="1">
        <v>3174</v>
      </c>
      <c r="B2060" s="1" t="s">
        <v>183</v>
      </c>
      <c r="C2060" s="1">
        <v>105</v>
      </c>
      <c r="D2060" s="1" t="s">
        <v>5759</v>
      </c>
      <c r="F2060" s="1" t="s">
        <v>445</v>
      </c>
      <c r="G2060" s="1">
        <v>9</v>
      </c>
      <c r="H2060" s="1">
        <v>60</v>
      </c>
      <c r="J2060" s="1">
        <v>22.3</v>
      </c>
      <c r="K2060" s="3">
        <v>560</v>
      </c>
      <c r="L2060" s="2">
        <v>0.2</v>
      </c>
      <c r="N2060" s="1">
        <v>35</v>
      </c>
      <c r="O2060" s="1">
        <v>14.4</v>
      </c>
      <c r="Q2060" s="1">
        <v>5.65</v>
      </c>
      <c r="R2060" s="1">
        <v>2.86</v>
      </c>
      <c r="AJ2060" s="1" t="s">
        <v>406</v>
      </c>
      <c r="AK2060" s="19">
        <v>51</v>
      </c>
      <c r="AL2060" s="19">
        <v>105.3</v>
      </c>
      <c r="AN2060" s="3">
        <v>1981</v>
      </c>
      <c r="AQ2060">
        <v>80609</v>
      </c>
      <c r="AR2060" s="1" t="s">
        <v>3418</v>
      </c>
    </row>
    <row r="2061" spans="1:45" x14ac:dyDescent="0.25">
      <c r="A2061" s="1">
        <v>3175</v>
      </c>
      <c r="B2061" s="1" t="s">
        <v>183</v>
      </c>
      <c r="C2061" s="1">
        <v>105</v>
      </c>
      <c r="D2061" s="1" t="s">
        <v>5630</v>
      </c>
      <c r="F2061" s="33" t="s">
        <v>859</v>
      </c>
      <c r="G2061" s="1">
        <v>9</v>
      </c>
      <c r="H2061" s="1">
        <v>25</v>
      </c>
      <c r="I2061" s="1">
        <v>5.9</v>
      </c>
      <c r="J2061" s="1">
        <v>5.7</v>
      </c>
      <c r="K2061" s="3">
        <v>10800</v>
      </c>
      <c r="L2061" s="2">
        <v>2</v>
      </c>
      <c r="N2061" s="1">
        <v>126</v>
      </c>
      <c r="O2061" s="1">
        <v>41.2</v>
      </c>
      <c r="P2061" s="1">
        <v>5.8</v>
      </c>
      <c r="Q2061" s="1">
        <v>8.1999999999999993</v>
      </c>
      <c r="R2061" s="1">
        <v>4.9000000000000004</v>
      </c>
      <c r="S2061" s="1">
        <v>9.6999999999999993</v>
      </c>
      <c r="AJ2061" s="1" t="s">
        <v>406</v>
      </c>
      <c r="AK2061" s="19">
        <v>56.13</v>
      </c>
      <c r="AL2061" s="19">
        <v>92.19</v>
      </c>
      <c r="AN2061" s="3">
        <v>1998</v>
      </c>
      <c r="AQ2061">
        <v>80817</v>
      </c>
      <c r="AR2061" s="1" t="s">
        <v>515</v>
      </c>
    </row>
    <row r="2062" spans="1:45" x14ac:dyDescent="0.25">
      <c r="A2062" s="1">
        <v>3179</v>
      </c>
      <c r="B2062" s="1" t="s">
        <v>183</v>
      </c>
      <c r="C2062" s="1">
        <v>105</v>
      </c>
      <c r="D2062" s="1" t="s">
        <v>5630</v>
      </c>
      <c r="F2062" s="33" t="s">
        <v>859</v>
      </c>
      <c r="G2062" s="1">
        <v>10</v>
      </c>
      <c r="H2062" s="1">
        <v>15</v>
      </c>
      <c r="I2062" s="1">
        <v>1.6</v>
      </c>
      <c r="J2062" s="1">
        <v>4</v>
      </c>
      <c r="K2062" s="3">
        <v>625</v>
      </c>
      <c r="N2062" s="1">
        <v>0.8</v>
      </c>
      <c r="O2062" s="1">
        <v>0.26</v>
      </c>
      <c r="P2062" s="1">
        <v>0.09</v>
      </c>
      <c r="Q2062" s="1">
        <v>0.17</v>
      </c>
      <c r="R2062" s="1">
        <v>0.32</v>
      </c>
      <c r="S2062" s="1">
        <v>0.16</v>
      </c>
      <c r="AJ2062" s="1" t="s">
        <v>406</v>
      </c>
      <c r="AK2062" s="19">
        <v>56</v>
      </c>
      <c r="AL2062" s="19">
        <v>92.3</v>
      </c>
      <c r="AN2062" s="3">
        <v>1996</v>
      </c>
      <c r="AQ2062">
        <v>80817</v>
      </c>
      <c r="AR2062" s="1" t="s">
        <v>4898</v>
      </c>
      <c r="AS2062" s="32"/>
    </row>
    <row r="2063" spans="1:45" x14ac:dyDescent="0.25">
      <c r="A2063" s="1">
        <v>3180</v>
      </c>
      <c r="B2063" s="1" t="s">
        <v>183</v>
      </c>
      <c r="C2063" s="1">
        <v>105</v>
      </c>
      <c r="D2063" s="1" t="s">
        <v>5630</v>
      </c>
      <c r="F2063" s="33" t="s">
        <v>859</v>
      </c>
      <c r="G2063" s="1">
        <v>10</v>
      </c>
      <c r="H2063" s="1">
        <v>30</v>
      </c>
      <c r="I2063" s="1">
        <v>4.0999999999999996</v>
      </c>
      <c r="J2063" s="1">
        <v>6.8</v>
      </c>
      <c r="K2063" s="3">
        <v>368</v>
      </c>
      <c r="L2063" s="2">
        <v>0.5</v>
      </c>
      <c r="N2063" s="1">
        <v>5</v>
      </c>
      <c r="O2063" s="1">
        <v>1.65</v>
      </c>
      <c r="P2063" s="1">
        <v>0.56000000000000005</v>
      </c>
      <c r="Q2063" s="1">
        <v>0.72</v>
      </c>
      <c r="R2063" s="1">
        <v>0.74</v>
      </c>
      <c r="AJ2063" s="1" t="s">
        <v>406</v>
      </c>
      <c r="AK2063" s="19">
        <v>56</v>
      </c>
      <c r="AL2063" s="19">
        <v>92.3</v>
      </c>
      <c r="AN2063" s="3">
        <v>1996</v>
      </c>
      <c r="AQ2063">
        <v>80817</v>
      </c>
      <c r="AR2063" s="1" t="s">
        <v>4898</v>
      </c>
    </row>
    <row r="2064" spans="1:45" x14ac:dyDescent="0.25">
      <c r="A2064" s="1">
        <v>3181</v>
      </c>
      <c r="B2064" s="1" t="s">
        <v>183</v>
      </c>
      <c r="C2064" s="1">
        <v>105</v>
      </c>
      <c r="D2064" s="1" t="s">
        <v>5630</v>
      </c>
      <c r="F2064" s="33" t="s">
        <v>859</v>
      </c>
      <c r="G2064" s="1">
        <v>10</v>
      </c>
      <c r="H2064" s="1">
        <v>30</v>
      </c>
      <c r="I2064" s="1">
        <v>4.3</v>
      </c>
      <c r="J2064" s="1">
        <v>6.9</v>
      </c>
      <c r="K2064" s="3">
        <v>368</v>
      </c>
      <c r="L2064" s="2">
        <v>0.8</v>
      </c>
      <c r="N2064" s="1">
        <v>3.9</v>
      </c>
      <c r="O2064" s="1">
        <v>1.28</v>
      </c>
      <c r="P2064" s="1">
        <v>0.43</v>
      </c>
      <c r="Q2064" s="1">
        <v>0.67</v>
      </c>
      <c r="R2064" s="1">
        <v>0.74</v>
      </c>
      <c r="AJ2064" s="1" t="s">
        <v>406</v>
      </c>
      <c r="AK2064" s="19">
        <v>56</v>
      </c>
      <c r="AL2064" s="19">
        <v>92.3</v>
      </c>
      <c r="AN2064" s="3">
        <v>1996</v>
      </c>
      <c r="AQ2064">
        <v>80817</v>
      </c>
      <c r="AR2064" s="1" t="s">
        <v>4898</v>
      </c>
    </row>
    <row r="2065" spans="1:45" x14ac:dyDescent="0.25">
      <c r="A2065" s="1">
        <v>3182</v>
      </c>
      <c r="B2065" s="1" t="s">
        <v>183</v>
      </c>
      <c r="C2065" s="1">
        <v>105</v>
      </c>
      <c r="D2065" s="1" t="s">
        <v>5630</v>
      </c>
      <c r="F2065" s="33" t="s">
        <v>859</v>
      </c>
      <c r="G2065" s="1">
        <v>10</v>
      </c>
      <c r="H2065" s="1">
        <v>30</v>
      </c>
      <c r="I2065" s="1">
        <v>4.5</v>
      </c>
      <c r="J2065" s="1">
        <v>7.1</v>
      </c>
      <c r="K2065" s="3">
        <v>368</v>
      </c>
      <c r="L2065" s="2">
        <v>0.6</v>
      </c>
      <c r="N2065" s="1">
        <v>7</v>
      </c>
      <c r="O2065" s="1">
        <v>2.29</v>
      </c>
      <c r="P2065" s="1">
        <v>0.78</v>
      </c>
      <c r="Q2065" s="1">
        <v>1.04</v>
      </c>
      <c r="R2065" s="1">
        <v>1.1000000000000001</v>
      </c>
      <c r="AJ2065" s="1" t="s">
        <v>406</v>
      </c>
      <c r="AK2065" s="19">
        <v>56</v>
      </c>
      <c r="AL2065" s="19">
        <v>92.3</v>
      </c>
      <c r="AN2065" s="3">
        <v>1996</v>
      </c>
      <c r="AQ2065">
        <v>80817</v>
      </c>
      <c r="AR2065" s="1" t="s">
        <v>4898</v>
      </c>
    </row>
    <row r="2066" spans="1:45" x14ac:dyDescent="0.25">
      <c r="A2066" s="1">
        <v>3183</v>
      </c>
      <c r="B2066" s="1" t="s">
        <v>183</v>
      </c>
      <c r="C2066" s="1">
        <v>105</v>
      </c>
      <c r="D2066" s="1" t="s">
        <v>5630</v>
      </c>
      <c r="F2066" s="33" t="s">
        <v>859</v>
      </c>
      <c r="G2066" s="1">
        <v>10</v>
      </c>
      <c r="H2066" s="1">
        <v>30</v>
      </c>
      <c r="I2066" s="1">
        <v>4.3</v>
      </c>
      <c r="J2066" s="1">
        <v>6.5</v>
      </c>
      <c r="K2066" s="3">
        <v>368</v>
      </c>
      <c r="L2066" s="2">
        <v>0.7</v>
      </c>
      <c r="N2066" s="1">
        <v>5.6</v>
      </c>
      <c r="O2066" s="1">
        <v>1.82</v>
      </c>
      <c r="P2066" s="1">
        <v>0.62</v>
      </c>
      <c r="Q2066" s="1">
        <v>0.91</v>
      </c>
      <c r="R2066" s="1">
        <v>0.91</v>
      </c>
      <c r="AJ2066" s="1" t="s">
        <v>406</v>
      </c>
      <c r="AK2066" s="19">
        <v>56</v>
      </c>
      <c r="AL2066" s="19">
        <v>92.3</v>
      </c>
      <c r="AN2066" s="3">
        <v>1996</v>
      </c>
      <c r="AQ2066">
        <v>80817</v>
      </c>
      <c r="AR2066" s="1" t="s">
        <v>4898</v>
      </c>
    </row>
    <row r="2067" spans="1:45" x14ac:dyDescent="0.25">
      <c r="A2067" s="1">
        <v>3184</v>
      </c>
      <c r="B2067" s="1" t="s">
        <v>183</v>
      </c>
      <c r="C2067" s="1">
        <v>105</v>
      </c>
      <c r="D2067" s="1" t="s">
        <v>5630</v>
      </c>
      <c r="F2067" s="33" t="s">
        <v>859</v>
      </c>
      <c r="G2067" s="1">
        <v>10</v>
      </c>
      <c r="H2067" s="1">
        <v>15</v>
      </c>
      <c r="I2067" s="1">
        <v>1.5</v>
      </c>
      <c r="J2067" s="1">
        <v>2.7</v>
      </c>
      <c r="K2067" s="3">
        <v>625</v>
      </c>
      <c r="N2067" s="1">
        <v>0.5</v>
      </c>
      <c r="O2067" s="1">
        <v>0.15</v>
      </c>
      <c r="Q2067" s="1">
        <v>0.08</v>
      </c>
      <c r="R2067" s="1">
        <v>0.23</v>
      </c>
      <c r="AJ2067" s="1" t="s">
        <v>406</v>
      </c>
      <c r="AK2067" s="19">
        <v>56</v>
      </c>
      <c r="AL2067" s="19">
        <v>92.3</v>
      </c>
      <c r="AN2067" s="3">
        <v>1998</v>
      </c>
      <c r="AQ2067">
        <v>80817</v>
      </c>
      <c r="AR2067" s="1" t="s">
        <v>4899</v>
      </c>
    </row>
    <row r="2068" spans="1:45" x14ac:dyDescent="0.25">
      <c r="A2068" s="1">
        <v>3185</v>
      </c>
      <c r="B2068" s="1" t="s">
        <v>183</v>
      </c>
      <c r="C2068" s="1">
        <v>105</v>
      </c>
      <c r="D2068" s="1" t="s">
        <v>5630</v>
      </c>
      <c r="F2068" s="33" t="s">
        <v>859</v>
      </c>
      <c r="G2068" s="1">
        <v>10</v>
      </c>
      <c r="H2068" s="1">
        <v>30</v>
      </c>
      <c r="I2068" s="1">
        <v>4.0999999999999996</v>
      </c>
      <c r="J2068" s="1">
        <v>6.8</v>
      </c>
      <c r="K2068" s="3">
        <v>368</v>
      </c>
      <c r="L2068" s="2">
        <v>0.8</v>
      </c>
      <c r="N2068" s="1">
        <v>4.9000000000000004</v>
      </c>
      <c r="O2068" s="1">
        <v>1.59</v>
      </c>
      <c r="Q2068" s="1">
        <v>0.6</v>
      </c>
      <c r="R2068" s="1">
        <v>0.61</v>
      </c>
      <c r="AJ2068" s="1" t="s">
        <v>406</v>
      </c>
      <c r="AK2068" s="19">
        <v>56</v>
      </c>
      <c r="AL2068" s="19">
        <v>92.3</v>
      </c>
      <c r="AN2068" s="3">
        <v>1998</v>
      </c>
      <c r="AQ2068">
        <v>80817</v>
      </c>
      <c r="AR2068" s="1" t="s">
        <v>4899</v>
      </c>
    </row>
    <row r="2069" spans="1:45" x14ac:dyDescent="0.25">
      <c r="A2069" s="1">
        <v>3186</v>
      </c>
      <c r="B2069" s="1" t="s">
        <v>183</v>
      </c>
      <c r="C2069" s="1">
        <v>105</v>
      </c>
      <c r="D2069" s="1" t="s">
        <v>5630</v>
      </c>
      <c r="F2069" s="33" t="s">
        <v>859</v>
      </c>
      <c r="G2069" s="1">
        <v>9</v>
      </c>
      <c r="H2069" s="1">
        <v>30</v>
      </c>
      <c r="I2069" s="1">
        <v>6.3</v>
      </c>
      <c r="J2069" s="1">
        <v>6.1</v>
      </c>
      <c r="K2069" s="3">
        <v>7600</v>
      </c>
      <c r="L2069" s="35">
        <v>2</v>
      </c>
      <c r="N2069" s="1">
        <v>108.3</v>
      </c>
      <c r="O2069" s="1">
        <v>35.4</v>
      </c>
      <c r="Q2069" s="1">
        <v>2.21</v>
      </c>
      <c r="R2069" s="1">
        <v>1.52</v>
      </c>
      <c r="AJ2069" s="1" t="s">
        <v>406</v>
      </c>
      <c r="AK2069" s="19">
        <v>56</v>
      </c>
      <c r="AL2069" s="19">
        <v>92.3</v>
      </c>
      <c r="AN2069" s="3">
        <v>1998</v>
      </c>
      <c r="AQ2069">
        <v>80817</v>
      </c>
      <c r="AR2069" s="1" t="s">
        <v>4899</v>
      </c>
    </row>
    <row r="2070" spans="1:45" x14ac:dyDescent="0.25">
      <c r="A2070" s="1">
        <v>3187</v>
      </c>
      <c r="B2070" s="1" t="s">
        <v>183</v>
      </c>
      <c r="C2070" s="1">
        <v>105</v>
      </c>
      <c r="D2070" s="1" t="s">
        <v>5630</v>
      </c>
      <c r="F2070" s="33" t="s">
        <v>859</v>
      </c>
      <c r="G2070" s="1">
        <v>9</v>
      </c>
      <c r="H2070" s="1">
        <v>30</v>
      </c>
      <c r="I2070" s="1">
        <v>5.7</v>
      </c>
      <c r="J2070" s="1">
        <v>6.5</v>
      </c>
      <c r="K2070" s="3">
        <v>2861</v>
      </c>
      <c r="L2070" s="2">
        <v>1.3</v>
      </c>
      <c r="N2070" s="1">
        <v>39.9</v>
      </c>
      <c r="O2070" s="1">
        <v>13.05</v>
      </c>
      <c r="Q2070" s="1">
        <v>2.83</v>
      </c>
      <c r="R2070" s="1">
        <v>1.86</v>
      </c>
      <c r="AJ2070" s="1" t="s">
        <v>406</v>
      </c>
      <c r="AK2070" s="19">
        <v>56</v>
      </c>
      <c r="AL2070" s="19">
        <v>92.3</v>
      </c>
      <c r="AN2070" s="3">
        <v>1998</v>
      </c>
      <c r="AQ2070">
        <v>80817</v>
      </c>
      <c r="AR2070" s="1" t="s">
        <v>4899</v>
      </c>
    </row>
    <row r="2071" spans="1:45" x14ac:dyDescent="0.25">
      <c r="A2071" s="1">
        <v>3188</v>
      </c>
      <c r="B2071" s="1" t="s">
        <v>183</v>
      </c>
      <c r="C2071" s="1">
        <v>105</v>
      </c>
      <c r="D2071" s="1" t="s">
        <v>5630</v>
      </c>
      <c r="F2071" s="33" t="s">
        <v>859</v>
      </c>
      <c r="G2071" s="1">
        <v>11</v>
      </c>
      <c r="H2071" s="1">
        <v>30</v>
      </c>
      <c r="I2071" s="1">
        <v>2.4</v>
      </c>
      <c r="J2071" s="1">
        <v>2.7</v>
      </c>
      <c r="K2071" s="3">
        <v>2264</v>
      </c>
      <c r="N2071" s="1">
        <v>12.8</v>
      </c>
      <c r="O2071" s="1">
        <v>4.17</v>
      </c>
      <c r="Q2071" s="1">
        <v>0.72</v>
      </c>
      <c r="R2071" s="1">
        <v>0.41</v>
      </c>
      <c r="AJ2071" s="1" t="s">
        <v>406</v>
      </c>
      <c r="AK2071" s="19">
        <v>56</v>
      </c>
      <c r="AL2071" s="19">
        <v>92.3</v>
      </c>
      <c r="AN2071" s="3">
        <v>1998</v>
      </c>
      <c r="AQ2071">
        <v>80817</v>
      </c>
      <c r="AR2071" s="1" t="s">
        <v>4899</v>
      </c>
    </row>
    <row r="2072" spans="1:45" x14ac:dyDescent="0.25">
      <c r="A2072" s="1">
        <v>3189</v>
      </c>
      <c r="B2072" s="1" t="s">
        <v>183</v>
      </c>
      <c r="C2072" s="1">
        <v>105</v>
      </c>
      <c r="D2072" s="1" t="s">
        <v>5630</v>
      </c>
      <c r="F2072" s="33" t="s">
        <v>859</v>
      </c>
      <c r="G2072" s="1">
        <v>9</v>
      </c>
      <c r="H2072" s="1">
        <v>7</v>
      </c>
      <c r="I2072" s="1">
        <v>0.5</v>
      </c>
      <c r="J2072" s="1">
        <v>1.5</v>
      </c>
      <c r="K2072" s="3">
        <v>36200</v>
      </c>
      <c r="N2072" s="1">
        <v>2.2000000000000002</v>
      </c>
      <c r="O2072" s="1">
        <v>0.71499999999999997</v>
      </c>
      <c r="Q2072" s="1">
        <v>0.35699999999999998</v>
      </c>
      <c r="R2072" s="1">
        <v>1.75</v>
      </c>
      <c r="AJ2072" s="1" t="s">
        <v>406</v>
      </c>
      <c r="AK2072" s="19">
        <v>56.17</v>
      </c>
      <c r="AL2072" s="19">
        <v>92.5</v>
      </c>
      <c r="AN2072" s="3">
        <v>1976</v>
      </c>
      <c r="AQ2072">
        <v>80817</v>
      </c>
      <c r="AR2072" s="1" t="s">
        <v>3448</v>
      </c>
      <c r="AS2072" s="32"/>
    </row>
    <row r="2073" spans="1:45" x14ac:dyDescent="0.25">
      <c r="A2073" s="1">
        <v>3190</v>
      </c>
      <c r="B2073" s="1" t="s">
        <v>183</v>
      </c>
      <c r="C2073" s="1">
        <v>105</v>
      </c>
      <c r="D2073" s="1" t="s">
        <v>5630</v>
      </c>
      <c r="F2073" s="33" t="s">
        <v>859</v>
      </c>
      <c r="G2073" s="1">
        <v>9</v>
      </c>
      <c r="H2073" s="1">
        <v>7</v>
      </c>
      <c r="I2073" s="1">
        <v>0.4</v>
      </c>
      <c r="J2073" s="1">
        <v>1.3</v>
      </c>
      <c r="K2073" s="3">
        <v>32100</v>
      </c>
      <c r="N2073" s="1">
        <v>1</v>
      </c>
      <c r="O2073" s="1">
        <v>0.3</v>
      </c>
      <c r="Q2073" s="1">
        <v>0.17</v>
      </c>
      <c r="R2073" s="1">
        <v>0.53</v>
      </c>
      <c r="AJ2073" s="1" t="s">
        <v>406</v>
      </c>
      <c r="AK2073" s="19">
        <v>56.1</v>
      </c>
      <c r="AL2073" s="19">
        <v>92.3</v>
      </c>
      <c r="AN2073" s="3">
        <v>1976</v>
      </c>
      <c r="AQ2073">
        <v>80817</v>
      </c>
      <c r="AR2073" s="1" t="s">
        <v>3448</v>
      </c>
    </row>
    <row r="2074" spans="1:45" x14ac:dyDescent="0.25">
      <c r="A2074" s="1">
        <v>3191</v>
      </c>
      <c r="B2074" s="1" t="s">
        <v>185</v>
      </c>
      <c r="C2074" s="1">
        <v>191</v>
      </c>
      <c r="D2074" s="1" t="s">
        <v>5626</v>
      </c>
      <c r="F2074" s="1" t="s">
        <v>445</v>
      </c>
      <c r="G2074" s="1">
        <v>13</v>
      </c>
      <c r="H2074" s="1">
        <v>90</v>
      </c>
      <c r="I2074" s="1">
        <v>2.5</v>
      </c>
      <c r="J2074" s="1"/>
      <c r="K2074" s="3">
        <v>7075</v>
      </c>
      <c r="N2074" s="1">
        <v>65</v>
      </c>
      <c r="O2074" s="1">
        <v>30.5</v>
      </c>
      <c r="Q2074" s="1">
        <v>5.55</v>
      </c>
      <c r="R2074" s="1">
        <v>3.1</v>
      </c>
      <c r="AJ2074" s="1" t="s">
        <v>406</v>
      </c>
      <c r="AK2074" s="19">
        <v>60</v>
      </c>
      <c r="AL2074" s="19">
        <v>151</v>
      </c>
      <c r="AN2074" s="3">
        <v>1983</v>
      </c>
      <c r="AQ2074">
        <v>80605</v>
      </c>
      <c r="AR2074" s="1" t="s">
        <v>340</v>
      </c>
    </row>
    <row r="2075" spans="1:45" x14ac:dyDescent="0.25">
      <c r="A2075" s="1">
        <v>3193</v>
      </c>
      <c r="B2075" s="1" t="s">
        <v>185</v>
      </c>
      <c r="C2075" s="1">
        <v>191</v>
      </c>
      <c r="D2075" s="1" t="s">
        <v>5626</v>
      </c>
      <c r="F2075" s="1" t="s">
        <v>445</v>
      </c>
      <c r="G2075" s="1">
        <v>13</v>
      </c>
      <c r="H2075" s="1">
        <v>200</v>
      </c>
      <c r="I2075" s="1">
        <v>0.5</v>
      </c>
      <c r="J2075" s="1"/>
      <c r="K2075" s="3">
        <v>11475</v>
      </c>
      <c r="N2075" s="1">
        <v>28.1</v>
      </c>
      <c r="O2075" s="1">
        <v>13.2</v>
      </c>
      <c r="Q2075" s="1">
        <v>2.4</v>
      </c>
      <c r="R2075" s="1">
        <v>2.1</v>
      </c>
      <c r="AJ2075" s="1" t="s">
        <v>406</v>
      </c>
      <c r="AK2075" s="19">
        <v>60</v>
      </c>
      <c r="AL2075" s="19">
        <v>151</v>
      </c>
      <c r="AN2075" s="3">
        <v>1983</v>
      </c>
      <c r="AQ2075">
        <v>80605</v>
      </c>
      <c r="AR2075" s="1" t="s">
        <v>340</v>
      </c>
    </row>
    <row r="2076" spans="1:45" x14ac:dyDescent="0.25">
      <c r="A2076" s="1">
        <v>3194</v>
      </c>
      <c r="B2076" s="1" t="s">
        <v>185</v>
      </c>
      <c r="C2076" s="1">
        <v>191</v>
      </c>
      <c r="D2076" s="1" t="s">
        <v>5626</v>
      </c>
      <c r="F2076" s="1" t="s">
        <v>445</v>
      </c>
      <c r="G2076" s="1">
        <v>12</v>
      </c>
      <c r="H2076" s="1">
        <v>40</v>
      </c>
      <c r="I2076" s="1">
        <v>1.7</v>
      </c>
      <c r="J2076" s="1"/>
      <c r="K2076" s="3">
        <v>700</v>
      </c>
      <c r="N2076" s="1">
        <v>0.7</v>
      </c>
      <c r="O2076" s="1">
        <v>0.32</v>
      </c>
      <c r="Q2076" s="1">
        <v>0.06</v>
      </c>
      <c r="R2076" s="1">
        <v>0.1</v>
      </c>
      <c r="S2076" s="1">
        <v>0.14899999999999999</v>
      </c>
      <c r="AJ2076" s="1" t="s">
        <v>406</v>
      </c>
      <c r="AK2076" s="19">
        <v>60</v>
      </c>
      <c r="AL2076" s="19">
        <v>151</v>
      </c>
      <c r="AN2076" s="3">
        <v>1983</v>
      </c>
      <c r="AQ2076">
        <v>80605</v>
      </c>
      <c r="AR2076" s="1" t="s">
        <v>340</v>
      </c>
    </row>
    <row r="2077" spans="1:45" x14ac:dyDescent="0.25">
      <c r="A2077" s="1">
        <v>3195</v>
      </c>
      <c r="B2077" s="1" t="s">
        <v>185</v>
      </c>
      <c r="C2077" s="1">
        <v>191</v>
      </c>
      <c r="D2077" s="1" t="s">
        <v>5626</v>
      </c>
      <c r="F2077" s="1" t="s">
        <v>445</v>
      </c>
      <c r="G2077" s="1">
        <v>12</v>
      </c>
      <c r="H2077" s="1">
        <v>54</v>
      </c>
      <c r="I2077" s="1">
        <v>1.7</v>
      </c>
      <c r="J2077" s="1"/>
      <c r="K2077" s="3">
        <v>5875</v>
      </c>
      <c r="N2077" s="1">
        <v>8.5</v>
      </c>
      <c r="O2077" s="1">
        <v>4</v>
      </c>
      <c r="Q2077" s="1">
        <v>0.73</v>
      </c>
      <c r="R2077" s="1">
        <v>1.01</v>
      </c>
      <c r="S2077" s="1">
        <v>1.92</v>
      </c>
      <c r="AJ2077" s="1" t="s">
        <v>406</v>
      </c>
      <c r="AK2077" s="19">
        <v>60</v>
      </c>
      <c r="AL2077" s="19">
        <v>151</v>
      </c>
      <c r="AN2077" s="3">
        <v>1983</v>
      </c>
      <c r="AQ2077">
        <v>80605</v>
      </c>
      <c r="AR2077" s="1" t="s">
        <v>340</v>
      </c>
    </row>
    <row r="2078" spans="1:45" x14ac:dyDescent="0.25">
      <c r="A2078" s="1">
        <v>3197</v>
      </c>
      <c r="B2078" s="1" t="s">
        <v>185</v>
      </c>
      <c r="C2078" s="1">
        <v>191</v>
      </c>
      <c r="D2078" s="1" t="s">
        <v>838</v>
      </c>
      <c r="G2078" s="1">
        <v>12</v>
      </c>
      <c r="H2078" s="1">
        <v>48</v>
      </c>
      <c r="I2078" s="1">
        <v>0.8</v>
      </c>
      <c r="J2078" s="1"/>
      <c r="K2078" s="3">
        <v>270</v>
      </c>
      <c r="N2078" s="1">
        <v>0.2</v>
      </c>
      <c r="O2078" s="1">
        <v>0.08</v>
      </c>
      <c r="Q2078" s="1">
        <v>0.01</v>
      </c>
      <c r="R2078" s="1">
        <v>0.02</v>
      </c>
      <c r="AJ2078" s="1" t="s">
        <v>406</v>
      </c>
      <c r="AK2078" s="19">
        <v>60</v>
      </c>
      <c r="AL2078" s="19">
        <v>151</v>
      </c>
      <c r="AN2078" s="3">
        <v>1983</v>
      </c>
      <c r="AQ2078">
        <v>80605</v>
      </c>
      <c r="AR2078" s="1" t="s">
        <v>340</v>
      </c>
      <c r="AS2078" s="32"/>
    </row>
    <row r="2079" spans="1:45" x14ac:dyDescent="0.25">
      <c r="A2079" s="1">
        <v>3198</v>
      </c>
      <c r="B2079" s="1" t="s">
        <v>185</v>
      </c>
      <c r="C2079" s="1">
        <v>191</v>
      </c>
      <c r="D2079" s="1" t="s">
        <v>5626</v>
      </c>
      <c r="F2079" s="1" t="s">
        <v>445</v>
      </c>
      <c r="G2079" s="1">
        <v>13</v>
      </c>
      <c r="H2079" s="1">
        <v>150</v>
      </c>
      <c r="I2079" s="1">
        <v>2</v>
      </c>
      <c r="J2079" s="1">
        <v>7</v>
      </c>
      <c r="N2079" s="1">
        <v>67</v>
      </c>
      <c r="O2079" s="1">
        <v>31.4</v>
      </c>
      <c r="P2079" s="1">
        <v>11.1</v>
      </c>
      <c r="Q2079" s="1">
        <v>4</v>
      </c>
      <c r="R2079" s="1">
        <v>3.37</v>
      </c>
      <c r="AJ2079" s="1" t="s">
        <v>406</v>
      </c>
      <c r="AK2079" s="19">
        <v>53.97</v>
      </c>
      <c r="AL2079" s="19">
        <v>109.37</v>
      </c>
      <c r="AN2079" s="3">
        <v>1971</v>
      </c>
      <c r="AQ2079">
        <v>80601</v>
      </c>
      <c r="AR2079" s="1" t="s">
        <v>341</v>
      </c>
    </row>
    <row r="2080" spans="1:45" x14ac:dyDescent="0.25">
      <c r="A2080" s="1">
        <v>3199</v>
      </c>
      <c r="B2080" s="1" t="s">
        <v>185</v>
      </c>
      <c r="C2080" s="1">
        <v>191</v>
      </c>
      <c r="D2080" s="1" t="s">
        <v>5626</v>
      </c>
      <c r="F2080" s="1" t="s">
        <v>445</v>
      </c>
      <c r="G2080" s="1">
        <v>13</v>
      </c>
      <c r="H2080" s="1">
        <v>150</v>
      </c>
      <c r="I2080" s="1">
        <v>2.5</v>
      </c>
      <c r="J2080" s="1">
        <v>10</v>
      </c>
      <c r="N2080" s="1">
        <v>50.7</v>
      </c>
      <c r="O2080" s="1">
        <v>23.8</v>
      </c>
      <c r="P2080" s="1">
        <v>8.4</v>
      </c>
      <c r="Q2080" s="1">
        <v>8.48</v>
      </c>
      <c r="R2080" s="1">
        <v>2.95</v>
      </c>
      <c r="AJ2080" s="1" t="s">
        <v>406</v>
      </c>
      <c r="AK2080" s="19">
        <v>53.97</v>
      </c>
      <c r="AL2080" s="19">
        <v>109.37</v>
      </c>
      <c r="AN2080" s="3">
        <v>1971</v>
      </c>
      <c r="AQ2080">
        <v>80601</v>
      </c>
      <c r="AR2080" s="1" t="s">
        <v>341</v>
      </c>
    </row>
    <row r="2081" spans="1:45" x14ac:dyDescent="0.25">
      <c r="A2081" s="1">
        <v>3201</v>
      </c>
      <c r="B2081" s="1" t="s">
        <v>185</v>
      </c>
      <c r="C2081" s="1">
        <v>191</v>
      </c>
      <c r="D2081" s="1" t="s">
        <v>5626</v>
      </c>
      <c r="F2081" s="1" t="s">
        <v>445</v>
      </c>
      <c r="G2081" s="1">
        <v>13</v>
      </c>
      <c r="H2081" s="1">
        <v>150</v>
      </c>
      <c r="I2081" s="1">
        <v>3.2</v>
      </c>
      <c r="J2081" s="1">
        <v>10</v>
      </c>
      <c r="N2081" s="1">
        <v>93.4</v>
      </c>
      <c r="O2081" s="1">
        <v>43.8</v>
      </c>
      <c r="P2081" s="1">
        <v>15.4</v>
      </c>
      <c r="Q2081" s="1">
        <v>13.3</v>
      </c>
      <c r="R2081" s="1">
        <v>6.34</v>
      </c>
      <c r="AJ2081" s="1" t="s">
        <v>406</v>
      </c>
      <c r="AK2081" s="19">
        <v>53.97</v>
      </c>
      <c r="AL2081" s="19">
        <v>109.37</v>
      </c>
      <c r="AN2081" s="3">
        <v>1971</v>
      </c>
      <c r="AQ2081">
        <v>80601</v>
      </c>
      <c r="AR2081" s="1" t="s">
        <v>341</v>
      </c>
    </row>
    <row r="2082" spans="1:45" x14ac:dyDescent="0.25">
      <c r="A2082" s="1">
        <v>3202</v>
      </c>
      <c r="B2082" s="1" t="s">
        <v>185</v>
      </c>
      <c r="C2082" s="1">
        <v>191</v>
      </c>
      <c r="D2082" s="1" t="s">
        <v>838</v>
      </c>
      <c r="G2082" s="1">
        <v>13</v>
      </c>
      <c r="H2082" s="1">
        <v>150</v>
      </c>
      <c r="I2082" s="1">
        <v>2.8</v>
      </c>
      <c r="J2082" s="1"/>
      <c r="N2082" s="1">
        <v>92.1</v>
      </c>
      <c r="O2082" s="1">
        <v>43.2</v>
      </c>
      <c r="P2082" s="1">
        <v>15.2</v>
      </c>
      <c r="Q2082" s="1">
        <v>10.199999999999999</v>
      </c>
      <c r="R2082" s="1">
        <v>6</v>
      </c>
      <c r="AJ2082" s="1" t="s">
        <v>406</v>
      </c>
      <c r="AK2082" s="19">
        <v>53.97</v>
      </c>
      <c r="AL2082" s="19">
        <v>109.37</v>
      </c>
      <c r="AN2082" s="3">
        <v>1971</v>
      </c>
      <c r="AQ2082">
        <v>80601</v>
      </c>
      <c r="AR2082" s="1" t="s">
        <v>341</v>
      </c>
      <c r="AS2082" s="32"/>
    </row>
    <row r="2083" spans="1:45" x14ac:dyDescent="0.25">
      <c r="A2083" s="1">
        <v>3203</v>
      </c>
      <c r="B2083" s="1" t="s">
        <v>185</v>
      </c>
      <c r="C2083" s="1">
        <v>191</v>
      </c>
      <c r="D2083" s="1" t="s">
        <v>5626</v>
      </c>
      <c r="F2083" s="1" t="s">
        <v>445</v>
      </c>
      <c r="G2083" s="1">
        <v>13</v>
      </c>
      <c r="H2083" s="1">
        <v>150</v>
      </c>
      <c r="I2083" s="1">
        <v>2.6</v>
      </c>
      <c r="J2083" s="1">
        <v>5</v>
      </c>
      <c r="N2083" s="1">
        <v>91.3</v>
      </c>
      <c r="O2083" s="1">
        <v>42.8</v>
      </c>
      <c r="P2083" s="1">
        <v>15</v>
      </c>
      <c r="Q2083" s="1">
        <v>7.36</v>
      </c>
      <c r="R2083" s="1">
        <v>5.7</v>
      </c>
      <c r="AJ2083" s="1" t="s">
        <v>406</v>
      </c>
      <c r="AK2083" s="19">
        <v>53.97</v>
      </c>
      <c r="AL2083" s="19">
        <v>109.37</v>
      </c>
      <c r="AN2083" s="3">
        <v>1971</v>
      </c>
      <c r="AQ2083">
        <v>80601</v>
      </c>
      <c r="AR2083" s="1" t="s">
        <v>341</v>
      </c>
    </row>
    <row r="2084" spans="1:45" x14ac:dyDescent="0.25">
      <c r="A2084" s="1">
        <v>3205</v>
      </c>
      <c r="B2084" s="1" t="s">
        <v>185</v>
      </c>
      <c r="C2084" s="1">
        <v>191</v>
      </c>
      <c r="D2084" s="1" t="s">
        <v>5626</v>
      </c>
      <c r="F2084" s="1" t="s">
        <v>445</v>
      </c>
      <c r="G2084" s="1">
        <v>13</v>
      </c>
      <c r="H2084" s="1">
        <v>150</v>
      </c>
      <c r="I2084" s="1">
        <v>1.8</v>
      </c>
      <c r="J2084" s="1">
        <v>5</v>
      </c>
      <c r="N2084" s="1">
        <v>28.8</v>
      </c>
      <c r="O2084" s="1">
        <v>13.5</v>
      </c>
      <c r="P2084" s="1">
        <v>4.76</v>
      </c>
      <c r="Q2084" s="1">
        <v>6.68</v>
      </c>
      <c r="R2084" s="1">
        <v>3.37</v>
      </c>
      <c r="AJ2084" s="1" t="s">
        <v>406</v>
      </c>
      <c r="AK2084" s="19">
        <v>53.97</v>
      </c>
      <c r="AL2084" s="19">
        <v>109.37</v>
      </c>
      <c r="AN2084" s="3">
        <v>1971</v>
      </c>
      <c r="AQ2084">
        <v>80601</v>
      </c>
      <c r="AR2084" s="1" t="s">
        <v>341</v>
      </c>
    </row>
    <row r="2085" spans="1:45" x14ac:dyDescent="0.25">
      <c r="A2085" s="1">
        <v>3206</v>
      </c>
      <c r="B2085" s="1" t="s">
        <v>5235</v>
      </c>
      <c r="C2085" s="1">
        <v>182</v>
      </c>
      <c r="D2085" s="1" t="s">
        <v>5601</v>
      </c>
      <c r="F2085" s="1" t="s">
        <v>445</v>
      </c>
      <c r="G2085" s="1">
        <v>12</v>
      </c>
      <c r="H2085" s="1">
        <v>50</v>
      </c>
      <c r="I2085" s="1">
        <v>0.7</v>
      </c>
      <c r="J2085" s="1"/>
      <c r="N2085" s="1">
        <v>5</v>
      </c>
      <c r="O2085" s="1">
        <v>2.52</v>
      </c>
      <c r="R2085" s="1">
        <v>0.14000000000000001</v>
      </c>
      <c r="S2085" s="1">
        <v>19.3</v>
      </c>
      <c r="AJ2085" s="1" t="s">
        <v>406</v>
      </c>
      <c r="AK2085" s="19">
        <v>67</v>
      </c>
      <c r="AL2085" s="19">
        <v>57</v>
      </c>
      <c r="AN2085" s="3">
        <v>1971</v>
      </c>
      <c r="AQ2085">
        <v>81108</v>
      </c>
      <c r="AR2085" s="1" t="s">
        <v>539</v>
      </c>
    </row>
    <row r="2086" spans="1:45" x14ac:dyDescent="0.25">
      <c r="A2086" s="1">
        <v>3207</v>
      </c>
      <c r="B2086" s="1" t="s">
        <v>171</v>
      </c>
      <c r="C2086" s="1">
        <v>130</v>
      </c>
      <c r="D2086" s="1" t="s">
        <v>5685</v>
      </c>
      <c r="F2086" s="1" t="s">
        <v>445</v>
      </c>
      <c r="G2086" s="1">
        <v>9</v>
      </c>
      <c r="H2086" s="1">
        <v>34</v>
      </c>
      <c r="I2086" s="1">
        <v>8.1999999999999993</v>
      </c>
      <c r="J2086" s="1">
        <v>7.3</v>
      </c>
      <c r="K2086" s="3">
        <v>10592</v>
      </c>
      <c r="L2086" s="2">
        <f>N2086/((4584.46)*(1-EXP(-(0.006602)*I2086))^(1.49294))</f>
        <v>1.9779959480589973</v>
      </c>
      <c r="N2086" s="1">
        <v>112</v>
      </c>
      <c r="O2086" s="1">
        <v>44.4</v>
      </c>
      <c r="P2086" s="1">
        <v>8.1</v>
      </c>
      <c r="Q2086" s="1">
        <v>8.23</v>
      </c>
      <c r="R2086" s="1">
        <v>4.22</v>
      </c>
      <c r="AJ2086" s="1" t="s">
        <v>406</v>
      </c>
      <c r="AK2086" s="19">
        <v>57</v>
      </c>
      <c r="AL2086" s="19">
        <v>59.3</v>
      </c>
      <c r="AN2086" s="3">
        <v>1989</v>
      </c>
      <c r="AQ2086">
        <v>80610</v>
      </c>
      <c r="AR2086" s="1" t="s">
        <v>4824</v>
      </c>
    </row>
    <row r="2087" spans="1:45" x14ac:dyDescent="0.25">
      <c r="A2087" s="1">
        <v>3208</v>
      </c>
      <c r="B2087" s="1" t="s">
        <v>5216</v>
      </c>
      <c r="C2087" s="1">
        <v>124</v>
      </c>
      <c r="D2087" s="1" t="s">
        <v>6156</v>
      </c>
      <c r="F2087" s="1" t="s">
        <v>445</v>
      </c>
      <c r="G2087" s="1">
        <v>7</v>
      </c>
      <c r="H2087" s="1">
        <v>17</v>
      </c>
      <c r="I2087" s="1">
        <v>5.2</v>
      </c>
      <c r="J2087" s="1">
        <v>2.4</v>
      </c>
      <c r="K2087" s="3">
        <v>42900</v>
      </c>
      <c r="L2087" s="2">
        <f>N2087/((12787.1)*(1-EXP(-(0.003885)*I2087))^(1.55886))</f>
        <v>1.7753253724281066</v>
      </c>
      <c r="N2087" s="1">
        <v>51</v>
      </c>
      <c r="O2087" s="1">
        <v>24.8</v>
      </c>
      <c r="Q2087" s="1">
        <v>3.38</v>
      </c>
      <c r="R2087" s="1">
        <v>2.95</v>
      </c>
      <c r="AJ2087" s="1" t="s">
        <v>406</v>
      </c>
      <c r="AK2087" s="19">
        <v>56.25</v>
      </c>
      <c r="AL2087" s="19">
        <v>60.1</v>
      </c>
      <c r="AN2087" s="3">
        <v>1971</v>
      </c>
      <c r="AQ2087">
        <v>80610</v>
      </c>
      <c r="AR2087" s="1" t="s">
        <v>3399</v>
      </c>
    </row>
    <row r="2088" spans="1:45" x14ac:dyDescent="0.25">
      <c r="A2088" s="1">
        <v>3209</v>
      </c>
      <c r="B2088" s="1" t="s">
        <v>5216</v>
      </c>
      <c r="C2088" s="1">
        <v>124</v>
      </c>
      <c r="D2088" s="1" t="s">
        <v>6086</v>
      </c>
      <c r="F2088" s="1" t="s">
        <v>445</v>
      </c>
      <c r="G2088" s="1">
        <v>7</v>
      </c>
      <c r="H2088" s="1">
        <v>17</v>
      </c>
      <c r="I2088" s="1">
        <v>5.6</v>
      </c>
      <c r="J2088" s="1">
        <v>3.1</v>
      </c>
      <c r="K2088" s="3">
        <v>15018</v>
      </c>
      <c r="L2088" s="2">
        <f>N2088/((12787.1)*(1-EXP(-(0.003885)*I2088))^(1.55886))</f>
        <v>1.2730469422853345</v>
      </c>
      <c r="N2088" s="1">
        <v>41</v>
      </c>
      <c r="O2088" s="1">
        <v>20</v>
      </c>
      <c r="Q2088" s="1">
        <v>3.92</v>
      </c>
      <c r="R2088" s="1">
        <v>2.73</v>
      </c>
      <c r="AJ2088" s="1" t="s">
        <v>406</v>
      </c>
      <c r="AK2088" s="19">
        <v>56.25</v>
      </c>
      <c r="AL2088" s="19">
        <v>60.1</v>
      </c>
      <c r="AN2088" s="3">
        <v>1971</v>
      </c>
      <c r="AQ2088">
        <v>80610</v>
      </c>
      <c r="AR2088" s="1" t="s">
        <v>3399</v>
      </c>
    </row>
    <row r="2089" spans="1:45" x14ac:dyDescent="0.25">
      <c r="A2089" s="1">
        <v>3210</v>
      </c>
      <c r="B2089" s="1" t="s">
        <v>5216</v>
      </c>
      <c r="C2089" s="1">
        <v>124</v>
      </c>
      <c r="D2089" s="1" t="s">
        <v>5803</v>
      </c>
      <c r="F2089" s="1" t="s">
        <v>445</v>
      </c>
      <c r="G2089" s="1">
        <v>9</v>
      </c>
      <c r="H2089" s="1">
        <v>28</v>
      </c>
      <c r="I2089" s="1">
        <v>5.4</v>
      </c>
      <c r="J2089" s="1">
        <v>3.5</v>
      </c>
      <c r="K2089" s="3">
        <v>24000</v>
      </c>
      <c r="N2089" s="1">
        <v>140</v>
      </c>
      <c r="O2089" s="1">
        <v>68.8</v>
      </c>
      <c r="Q2089" s="1">
        <v>10.4</v>
      </c>
      <c r="R2089" s="1">
        <v>1.33</v>
      </c>
      <c r="AJ2089" s="1" t="s">
        <v>406</v>
      </c>
      <c r="AK2089" s="19">
        <v>57.3</v>
      </c>
      <c r="AL2089" s="19">
        <v>60.2</v>
      </c>
      <c r="AN2089" s="3">
        <v>1971</v>
      </c>
      <c r="AQ2089">
        <v>80611</v>
      </c>
      <c r="AR2089" s="1" t="s">
        <v>3399</v>
      </c>
    </row>
    <row r="2090" spans="1:45" x14ac:dyDescent="0.25">
      <c r="A2090" s="1">
        <v>3211</v>
      </c>
      <c r="B2090" s="1" t="s">
        <v>5216</v>
      </c>
      <c r="C2090" s="1">
        <v>124</v>
      </c>
      <c r="D2090" s="1" t="s">
        <v>5948</v>
      </c>
      <c r="F2090" s="1" t="s">
        <v>445</v>
      </c>
      <c r="G2090" s="1">
        <v>8</v>
      </c>
      <c r="H2090" s="1">
        <v>26</v>
      </c>
      <c r="I2090" s="1">
        <v>7.4</v>
      </c>
      <c r="J2090" s="1">
        <v>5</v>
      </c>
      <c r="K2090" s="3">
        <v>12000</v>
      </c>
      <c r="L2090" s="35">
        <v>2</v>
      </c>
      <c r="N2090" s="1">
        <v>107</v>
      </c>
      <c r="O2090" s="1">
        <v>52.4</v>
      </c>
      <c r="Q2090" s="1">
        <v>5.95</v>
      </c>
      <c r="R2090" s="1">
        <v>3.58</v>
      </c>
      <c r="AJ2090" s="1" t="s">
        <v>406</v>
      </c>
      <c r="AK2090" s="19">
        <v>57.3</v>
      </c>
      <c r="AL2090" s="19">
        <v>60.2</v>
      </c>
      <c r="AN2090" s="3">
        <v>1971</v>
      </c>
      <c r="AQ2090">
        <v>80611</v>
      </c>
      <c r="AR2090" s="1" t="s">
        <v>3399</v>
      </c>
    </row>
    <row r="2091" spans="1:45" x14ac:dyDescent="0.25">
      <c r="A2091" s="1">
        <v>3212</v>
      </c>
      <c r="B2091" s="1" t="s">
        <v>5216</v>
      </c>
      <c r="C2091" s="1">
        <v>124</v>
      </c>
      <c r="D2091" s="1" t="s">
        <v>6086</v>
      </c>
      <c r="F2091" s="1" t="s">
        <v>445</v>
      </c>
      <c r="G2091" s="1">
        <v>8</v>
      </c>
      <c r="H2091" s="1">
        <v>26</v>
      </c>
      <c r="I2091" s="1">
        <v>7.6</v>
      </c>
      <c r="J2091" s="1">
        <v>5.3</v>
      </c>
      <c r="K2091" s="3">
        <v>7000</v>
      </c>
      <c r="L2091" s="2">
        <f>N2091/((12281.9)*(1-EXP(-(0.00354)*I2091))^(1.50598))</f>
        <v>1.4621463812197322</v>
      </c>
      <c r="N2091" s="1">
        <v>76</v>
      </c>
      <c r="O2091" s="1">
        <v>37.1</v>
      </c>
      <c r="Q2091" s="1">
        <v>5.31</v>
      </c>
      <c r="R2091" s="1">
        <v>3.81</v>
      </c>
      <c r="AJ2091" s="1" t="s">
        <v>406</v>
      </c>
      <c r="AK2091" s="19">
        <v>57.3</v>
      </c>
      <c r="AL2091" s="19">
        <v>60.2</v>
      </c>
      <c r="AN2091" s="3">
        <v>1971</v>
      </c>
      <c r="AQ2091">
        <v>80611</v>
      </c>
      <c r="AR2091" s="1" t="s">
        <v>3399</v>
      </c>
    </row>
    <row r="2092" spans="1:45" x14ac:dyDescent="0.25">
      <c r="A2092" s="1">
        <v>3213</v>
      </c>
      <c r="B2092" s="1" t="s">
        <v>5216</v>
      </c>
      <c r="C2092" s="1">
        <v>124</v>
      </c>
      <c r="D2092" s="1" t="s">
        <v>5948</v>
      </c>
      <c r="F2092" s="1" t="s">
        <v>445</v>
      </c>
      <c r="G2092" s="1">
        <v>8</v>
      </c>
      <c r="H2092" s="1">
        <v>22</v>
      </c>
      <c r="I2092" s="1">
        <v>8.1</v>
      </c>
      <c r="J2092" s="1">
        <v>6.3</v>
      </c>
      <c r="K2092" s="3">
        <v>8000</v>
      </c>
      <c r="N2092" s="1">
        <v>135</v>
      </c>
      <c r="O2092" s="1">
        <v>66</v>
      </c>
      <c r="Q2092" s="1">
        <v>8.93</v>
      </c>
      <c r="R2092" s="1">
        <v>6.61</v>
      </c>
      <c r="AJ2092" s="1" t="s">
        <v>406</v>
      </c>
      <c r="AK2092" s="19">
        <v>57.3</v>
      </c>
      <c r="AL2092" s="19">
        <v>60.2</v>
      </c>
      <c r="AN2092" s="3">
        <v>1971</v>
      </c>
      <c r="AQ2092">
        <v>80611</v>
      </c>
      <c r="AR2092" s="1" t="s">
        <v>3399</v>
      </c>
    </row>
    <row r="2093" spans="1:45" x14ac:dyDescent="0.25">
      <c r="A2093" s="1">
        <v>3214</v>
      </c>
      <c r="B2093" s="1" t="s">
        <v>5216</v>
      </c>
      <c r="C2093" s="1">
        <v>124</v>
      </c>
      <c r="D2093" s="1" t="s">
        <v>5948</v>
      </c>
      <c r="F2093" s="1" t="s">
        <v>445</v>
      </c>
      <c r="G2093" s="1">
        <v>7</v>
      </c>
      <c r="H2093" s="1">
        <v>26</v>
      </c>
      <c r="I2093" s="1">
        <v>8.1999999999999993</v>
      </c>
      <c r="J2093" s="1">
        <v>6.1</v>
      </c>
      <c r="K2093" s="3">
        <v>8700</v>
      </c>
      <c r="L2093" s="35">
        <v>2</v>
      </c>
      <c r="N2093" s="1">
        <v>131</v>
      </c>
      <c r="O2093" s="1">
        <v>64.400000000000006</v>
      </c>
      <c r="Q2093" s="1">
        <v>8.58</v>
      </c>
      <c r="R2093" s="1">
        <v>5.0999999999999996</v>
      </c>
      <c r="AJ2093" s="1" t="s">
        <v>406</v>
      </c>
      <c r="AK2093" s="19">
        <v>57.3</v>
      </c>
      <c r="AL2093" s="19">
        <v>60.2</v>
      </c>
      <c r="AN2093" s="3">
        <v>1971</v>
      </c>
      <c r="AQ2093">
        <v>80611</v>
      </c>
      <c r="AR2093" s="1" t="s">
        <v>3399</v>
      </c>
    </row>
    <row r="2094" spans="1:45" x14ac:dyDescent="0.25">
      <c r="A2094" s="1">
        <v>3215</v>
      </c>
      <c r="B2094" s="1" t="s">
        <v>5216</v>
      </c>
      <c r="C2094" s="1">
        <v>124</v>
      </c>
      <c r="D2094" s="1" t="s">
        <v>5679</v>
      </c>
      <c r="F2094" s="1" t="s">
        <v>445</v>
      </c>
      <c r="G2094" s="1">
        <v>8</v>
      </c>
      <c r="H2094" s="1">
        <v>21</v>
      </c>
      <c r="I2094" s="1">
        <v>7.5</v>
      </c>
      <c r="J2094" s="1">
        <v>4.5999999999999996</v>
      </c>
      <c r="K2094" s="3">
        <v>18300</v>
      </c>
      <c r="L2094" s="2">
        <f>N2094/((12281.9)*(1-EXP(-(0.00354)*I2094))^(1.50598))</f>
        <v>1.4715877633463945</v>
      </c>
      <c r="N2094" s="1">
        <v>75</v>
      </c>
      <c r="O2094" s="1">
        <v>36.6</v>
      </c>
      <c r="Q2094" s="1">
        <v>7.2</v>
      </c>
      <c r="R2094" s="1">
        <v>1.63</v>
      </c>
      <c r="AJ2094" s="1" t="s">
        <v>406</v>
      </c>
      <c r="AK2094" s="19">
        <v>57.3</v>
      </c>
      <c r="AL2094" s="19">
        <v>60.2</v>
      </c>
      <c r="AN2094" s="3">
        <v>1971</v>
      </c>
      <c r="AQ2094">
        <v>80611</v>
      </c>
      <c r="AR2094" s="1" t="s">
        <v>3399</v>
      </c>
    </row>
    <row r="2095" spans="1:45" x14ac:dyDescent="0.25">
      <c r="A2095" s="1">
        <v>3217</v>
      </c>
      <c r="B2095" s="1" t="s">
        <v>5216</v>
      </c>
      <c r="C2095" s="1">
        <v>124</v>
      </c>
      <c r="D2095" s="1" t="s">
        <v>5723</v>
      </c>
      <c r="F2095" s="1" t="s">
        <v>445</v>
      </c>
      <c r="G2095" s="1">
        <v>8</v>
      </c>
      <c r="H2095" s="1">
        <v>21</v>
      </c>
      <c r="I2095" s="1">
        <v>7.6</v>
      </c>
      <c r="J2095" s="1">
        <v>4.8</v>
      </c>
      <c r="K2095" s="3">
        <v>13500</v>
      </c>
      <c r="L2095" s="2">
        <f>N2095/((12281.9)*(1-EXP(-(0.00354)*I2095))^(1.50598))</f>
        <v>0.98117717687113604</v>
      </c>
      <c r="N2095" s="1">
        <v>51</v>
      </c>
      <c r="O2095" s="1">
        <v>25</v>
      </c>
      <c r="Q2095" s="1">
        <v>4.57</v>
      </c>
      <c r="R2095" s="1">
        <v>3.12</v>
      </c>
      <c r="AJ2095" s="1" t="s">
        <v>406</v>
      </c>
      <c r="AK2095" s="19">
        <v>57.3</v>
      </c>
      <c r="AL2095" s="19">
        <v>60.2</v>
      </c>
      <c r="AN2095" s="3">
        <v>1971</v>
      </c>
      <c r="AQ2095">
        <v>80611</v>
      </c>
      <c r="AR2095" s="1" t="s">
        <v>3399</v>
      </c>
    </row>
    <row r="2096" spans="1:45" x14ac:dyDescent="0.25">
      <c r="A2096" s="1">
        <v>3218</v>
      </c>
      <c r="B2096" s="1" t="s">
        <v>5216</v>
      </c>
      <c r="C2096" s="1">
        <v>124</v>
      </c>
      <c r="D2096" s="1" t="s">
        <v>5802</v>
      </c>
      <c r="F2096" s="1" t="s">
        <v>445</v>
      </c>
      <c r="G2096" s="1">
        <v>8</v>
      </c>
      <c r="H2096" s="1">
        <v>21</v>
      </c>
      <c r="I2096" s="1">
        <v>6</v>
      </c>
      <c r="J2096" s="1">
        <v>3.2</v>
      </c>
      <c r="K2096" s="3">
        <v>14400</v>
      </c>
      <c r="N2096" s="1">
        <v>112</v>
      </c>
      <c r="O2096" s="1">
        <v>55</v>
      </c>
      <c r="Q2096" s="1">
        <v>7.18</v>
      </c>
      <c r="R2096" s="1">
        <v>2.5</v>
      </c>
      <c r="AJ2096" s="1" t="s">
        <v>406</v>
      </c>
      <c r="AK2096" s="19">
        <v>57.3</v>
      </c>
      <c r="AL2096" s="19">
        <v>60.2</v>
      </c>
      <c r="AN2096" s="3">
        <v>1971</v>
      </c>
      <c r="AQ2096">
        <v>80611</v>
      </c>
      <c r="AR2096" s="1" t="s">
        <v>3399</v>
      </c>
    </row>
    <row r="2097" spans="1:44" x14ac:dyDescent="0.25">
      <c r="A2097" s="1">
        <v>3219</v>
      </c>
      <c r="B2097" s="1" t="s">
        <v>5216</v>
      </c>
      <c r="C2097" s="1">
        <v>124</v>
      </c>
      <c r="D2097" s="1" t="s">
        <v>5601</v>
      </c>
      <c r="F2097" s="1" t="s">
        <v>445</v>
      </c>
      <c r="G2097" s="1">
        <v>11</v>
      </c>
      <c r="H2097" s="1">
        <v>40</v>
      </c>
      <c r="I2097" s="1">
        <v>4</v>
      </c>
      <c r="J2097" s="1">
        <v>7</v>
      </c>
      <c r="K2097" s="3">
        <v>376</v>
      </c>
      <c r="L2097" s="2">
        <f>N2097/((1924.74)*(1-EXP(-(0.011434)*I2097))^(1.48823))</f>
        <v>0.95382422370375075</v>
      </c>
      <c r="N2097" s="1">
        <v>18</v>
      </c>
      <c r="O2097" s="1">
        <v>8.6</v>
      </c>
      <c r="Q2097" s="1">
        <v>2.16</v>
      </c>
      <c r="R2097" s="1">
        <v>1.05</v>
      </c>
      <c r="S2097" s="1">
        <v>20</v>
      </c>
      <c r="AJ2097" s="1" t="s">
        <v>406</v>
      </c>
      <c r="AK2097" s="19">
        <v>66.099999999999994</v>
      </c>
      <c r="AL2097" s="19">
        <v>67</v>
      </c>
      <c r="AN2097" s="3">
        <v>1969</v>
      </c>
      <c r="AQ2097">
        <v>80611</v>
      </c>
      <c r="AR2097" s="1" t="s">
        <v>5199</v>
      </c>
    </row>
    <row r="2098" spans="1:44" x14ac:dyDescent="0.25">
      <c r="A2098" s="1">
        <v>3221</v>
      </c>
      <c r="B2098" s="1" t="s">
        <v>5216</v>
      </c>
      <c r="C2098" s="1">
        <v>124</v>
      </c>
      <c r="D2098" s="1" t="s">
        <v>6158</v>
      </c>
      <c r="F2098" s="1" t="s">
        <v>445</v>
      </c>
      <c r="G2098" s="1">
        <v>7</v>
      </c>
      <c r="H2098" s="1">
        <v>65</v>
      </c>
      <c r="I2098" s="1">
        <v>18</v>
      </c>
      <c r="J2098" s="1">
        <v>13.3</v>
      </c>
      <c r="K2098" s="3">
        <v>1562</v>
      </c>
      <c r="L2098" s="2">
        <f>N2098/((12281.9)*(1-EXP(-(0.00354)*I2098))^(1.50598))</f>
        <v>0.89599656195244204</v>
      </c>
      <c r="N2098" s="1">
        <v>166</v>
      </c>
      <c r="O2098" s="1">
        <v>81.3</v>
      </c>
      <c r="R2098" s="1">
        <v>3.7</v>
      </c>
      <c r="AJ2098" s="1" t="s">
        <v>406</v>
      </c>
      <c r="AK2098" s="19">
        <v>60</v>
      </c>
      <c r="AL2098" s="19">
        <v>90</v>
      </c>
      <c r="AN2098" s="3">
        <v>1978</v>
      </c>
      <c r="AQ2098">
        <v>80611</v>
      </c>
      <c r="AR2098" s="1" t="s">
        <v>282</v>
      </c>
    </row>
    <row r="2099" spans="1:44" x14ac:dyDescent="0.25">
      <c r="A2099" s="1">
        <v>3222</v>
      </c>
      <c r="B2099" s="1" t="s">
        <v>5216</v>
      </c>
      <c r="C2099" s="1">
        <v>124</v>
      </c>
      <c r="D2099" s="1" t="s">
        <v>6081</v>
      </c>
      <c r="F2099" s="1" t="s">
        <v>445</v>
      </c>
      <c r="G2099" s="1">
        <v>6</v>
      </c>
      <c r="H2099" s="1">
        <v>55</v>
      </c>
      <c r="I2099" s="1">
        <v>20</v>
      </c>
      <c r="J2099" s="1">
        <v>17</v>
      </c>
      <c r="K2099" s="3">
        <v>2600</v>
      </c>
      <c r="L2099" s="2">
        <f>N2099/((17848.7)*(1-EXP(-(0.003475)*I2099))^(1.61462))</f>
        <v>1.6151840435634948</v>
      </c>
      <c r="N2099" s="1">
        <v>368</v>
      </c>
      <c r="O2099" s="1">
        <v>180.5</v>
      </c>
      <c r="Q2099" s="1">
        <v>8.75</v>
      </c>
      <c r="R2099" s="1">
        <v>3.65</v>
      </c>
      <c r="AJ2099" s="1" t="s">
        <v>406</v>
      </c>
      <c r="AK2099" s="19">
        <v>59</v>
      </c>
      <c r="AL2099" s="19">
        <v>69</v>
      </c>
      <c r="AN2099" s="3">
        <v>1980</v>
      </c>
      <c r="AQ2099">
        <v>80611</v>
      </c>
      <c r="AR2099" s="1" t="s">
        <v>565</v>
      </c>
    </row>
    <row r="2100" spans="1:44" x14ac:dyDescent="0.25">
      <c r="A2100" s="1">
        <v>3223</v>
      </c>
      <c r="B2100" s="1" t="s">
        <v>5216</v>
      </c>
      <c r="C2100" s="1">
        <v>124</v>
      </c>
      <c r="D2100" s="1" t="s">
        <v>6344</v>
      </c>
      <c r="F2100" s="1" t="s">
        <v>445</v>
      </c>
      <c r="G2100" s="1">
        <v>6</v>
      </c>
      <c r="H2100" s="1">
        <v>55</v>
      </c>
      <c r="I2100" s="1">
        <v>21</v>
      </c>
      <c r="J2100" s="1">
        <v>21</v>
      </c>
      <c r="K2100" s="3">
        <v>619</v>
      </c>
      <c r="L2100" s="2">
        <f>N2100/((4584.46)*(1-EXP(-(0.006602)*I2100))^(1.49294))</f>
        <v>1.3847120338638821</v>
      </c>
      <c r="N2100" s="1">
        <v>300</v>
      </c>
      <c r="O2100" s="1">
        <v>208.7</v>
      </c>
      <c r="Q2100" s="1">
        <v>36</v>
      </c>
      <c r="R2100" s="1">
        <v>9.32</v>
      </c>
      <c r="AJ2100" s="1" t="s">
        <v>406</v>
      </c>
      <c r="AK2100" s="19">
        <v>57</v>
      </c>
      <c r="AL2100" s="19">
        <v>81</v>
      </c>
      <c r="AN2100" s="3">
        <v>1972</v>
      </c>
      <c r="AQ2100">
        <v>80611</v>
      </c>
      <c r="AR2100" s="1" t="s">
        <v>333</v>
      </c>
    </row>
    <row r="2101" spans="1:44" x14ac:dyDescent="0.25">
      <c r="A2101" s="1">
        <v>3225</v>
      </c>
      <c r="B2101" s="1" t="s">
        <v>5216</v>
      </c>
      <c r="C2101" s="1">
        <v>124</v>
      </c>
      <c r="D2101" s="1" t="s">
        <v>6344</v>
      </c>
      <c r="F2101" s="1" t="s">
        <v>445</v>
      </c>
      <c r="G2101" s="1">
        <v>6</v>
      </c>
      <c r="H2101" s="1">
        <v>55</v>
      </c>
      <c r="I2101" s="1">
        <v>21.3</v>
      </c>
      <c r="J2101" s="1">
        <v>21</v>
      </c>
      <c r="K2101" s="3">
        <v>625</v>
      </c>
      <c r="L2101" s="2">
        <f>N2101/((17848.7)*(1-EXP(-(0.003475)*I2101))^(1.61462))</f>
        <v>0.94303597347195556</v>
      </c>
      <c r="N2101" s="1">
        <v>237</v>
      </c>
      <c r="O2101" s="1">
        <v>116.1</v>
      </c>
      <c r="Q2101" s="1">
        <v>20.5</v>
      </c>
      <c r="R2101" s="1">
        <v>3.38</v>
      </c>
      <c r="AJ2101" s="1" t="s">
        <v>406</v>
      </c>
      <c r="AK2101" s="19">
        <v>57</v>
      </c>
      <c r="AL2101" s="19">
        <v>83</v>
      </c>
      <c r="AN2101" s="3">
        <v>1969</v>
      </c>
      <c r="AQ2101">
        <v>80444</v>
      </c>
      <c r="AR2101" s="1" t="s">
        <v>4754</v>
      </c>
    </row>
    <row r="2102" spans="1:44" x14ac:dyDescent="0.25">
      <c r="A2102" s="1">
        <v>3226</v>
      </c>
      <c r="B2102" s="1" t="s">
        <v>5216</v>
      </c>
      <c r="C2102" s="1">
        <v>124</v>
      </c>
      <c r="D2102" s="1" t="s">
        <v>5601</v>
      </c>
      <c r="F2102" s="1" t="s">
        <v>445</v>
      </c>
      <c r="G2102" s="1">
        <v>6</v>
      </c>
      <c r="H2102" s="1">
        <v>70</v>
      </c>
      <c r="I2102" s="1">
        <v>22</v>
      </c>
      <c r="J2102" s="1">
        <v>18.5</v>
      </c>
      <c r="K2102" s="3">
        <v>777</v>
      </c>
      <c r="L2102" s="2">
        <f>N2102/((12787.1)*(1-EXP(-(0.003885)*I2102))^(1.55886))</f>
        <v>0.75360047550035913</v>
      </c>
      <c r="N2102" s="1">
        <v>195</v>
      </c>
      <c r="O2102" s="1">
        <v>95.4</v>
      </c>
      <c r="Q2102" s="1">
        <v>16.899999999999999</v>
      </c>
      <c r="R2102" s="1">
        <v>2.67</v>
      </c>
      <c r="AJ2102" s="1" t="s">
        <v>406</v>
      </c>
      <c r="AK2102" s="19">
        <v>57</v>
      </c>
      <c r="AL2102" s="19">
        <v>83</v>
      </c>
      <c r="AN2102" s="3">
        <v>1969</v>
      </c>
      <c r="AQ2102">
        <v>80444</v>
      </c>
      <c r="AR2102" s="1" t="s">
        <v>4754</v>
      </c>
    </row>
    <row r="2103" spans="1:44" x14ac:dyDescent="0.25">
      <c r="A2103" s="1">
        <v>3227</v>
      </c>
      <c r="B2103" s="1" t="s">
        <v>5216</v>
      </c>
      <c r="C2103" s="1">
        <v>124</v>
      </c>
      <c r="D2103" s="1" t="s">
        <v>5816</v>
      </c>
      <c r="F2103" s="1" t="s">
        <v>445</v>
      </c>
      <c r="G2103" s="1">
        <v>7</v>
      </c>
      <c r="H2103" s="1">
        <v>15</v>
      </c>
      <c r="I2103" s="1">
        <v>5</v>
      </c>
      <c r="J2103" s="1">
        <v>7.1</v>
      </c>
      <c r="K2103" s="3">
        <v>1618</v>
      </c>
      <c r="L2103" s="2">
        <f>N2103/((12787.1)*(1-EXP(-(0.003885)*I2103))^(1.55886))</f>
        <v>0.6656880067024562</v>
      </c>
      <c r="N2103" s="1">
        <v>18</v>
      </c>
      <c r="R2103" s="1">
        <v>2.54</v>
      </c>
      <c r="AJ2103" s="1" t="s">
        <v>406</v>
      </c>
      <c r="AK2103" s="19">
        <v>57</v>
      </c>
      <c r="AL2103" s="19">
        <v>93</v>
      </c>
      <c r="AN2103" s="3">
        <v>1994</v>
      </c>
      <c r="AQ2103">
        <v>80611</v>
      </c>
      <c r="AR2103" s="1" t="s">
        <v>4755</v>
      </c>
    </row>
    <row r="2104" spans="1:44" x14ac:dyDescent="0.25">
      <c r="A2104" s="1">
        <v>3228</v>
      </c>
      <c r="B2104" s="1" t="s">
        <v>1233</v>
      </c>
      <c r="C2104" s="1">
        <v>124</v>
      </c>
      <c r="D2104" s="1" t="s">
        <v>5866</v>
      </c>
      <c r="F2104" s="1" t="s">
        <v>445</v>
      </c>
      <c r="G2104" s="1">
        <v>9</v>
      </c>
      <c r="H2104" s="1">
        <v>100</v>
      </c>
      <c r="I2104" s="1">
        <v>16.8</v>
      </c>
      <c r="J2104" s="1">
        <v>18</v>
      </c>
      <c r="K2104" s="3">
        <v>1510</v>
      </c>
      <c r="L2104" s="2">
        <f>N2104/((4584.46)*(1-EXP(-(0.006602)*I2104))^(1.49294))</f>
        <v>1.1991412192640347</v>
      </c>
      <c r="N2104" s="1">
        <v>190</v>
      </c>
      <c r="O2104" s="1">
        <v>101</v>
      </c>
      <c r="Q2104" s="1">
        <v>11.05</v>
      </c>
      <c r="R2104" s="1">
        <v>3.68</v>
      </c>
      <c r="S2104" s="1">
        <v>38.200000000000003</v>
      </c>
      <c r="AJ2104" s="1" t="s">
        <v>406</v>
      </c>
      <c r="AK2104" s="19">
        <v>56.3</v>
      </c>
      <c r="AL2104" s="19">
        <v>85</v>
      </c>
      <c r="AN2104" s="3">
        <v>1965</v>
      </c>
      <c r="AQ2104">
        <v>80817</v>
      </c>
      <c r="AR2104" s="1" t="s">
        <v>4695</v>
      </c>
    </row>
    <row r="2105" spans="1:44" x14ac:dyDescent="0.25">
      <c r="A2105" s="1">
        <v>3229</v>
      </c>
      <c r="B2105" s="1" t="s">
        <v>5216</v>
      </c>
      <c r="C2105" s="1">
        <v>124</v>
      </c>
      <c r="D2105" s="1" t="s">
        <v>5816</v>
      </c>
      <c r="F2105" s="1" t="s">
        <v>445</v>
      </c>
      <c r="G2105" s="1">
        <v>9</v>
      </c>
      <c r="H2105" s="1">
        <v>100</v>
      </c>
      <c r="I2105" s="1">
        <v>17.5</v>
      </c>
      <c r="J2105" s="1">
        <v>22.4</v>
      </c>
      <c r="K2105" s="3">
        <v>595</v>
      </c>
      <c r="L2105" s="2">
        <f>N2105/((4584.46)*(1-EXP(-(0.006602)*I2105))^(1.49294))</f>
        <v>0.77457242709135044</v>
      </c>
      <c r="N2105" s="1">
        <v>130</v>
      </c>
      <c r="S2105" s="1">
        <v>20.100000000000001</v>
      </c>
      <c r="AJ2105" s="1" t="s">
        <v>406</v>
      </c>
      <c r="AK2105" s="19">
        <v>56.3</v>
      </c>
      <c r="AL2105" s="19">
        <v>85</v>
      </c>
      <c r="AN2105" s="3">
        <v>1961</v>
      </c>
      <c r="AQ2105">
        <v>80817</v>
      </c>
      <c r="AR2105" s="1" t="s">
        <v>574</v>
      </c>
    </row>
    <row r="2106" spans="1:44" x14ac:dyDescent="0.25">
      <c r="A2106" s="1">
        <v>3231</v>
      </c>
      <c r="B2106" s="1" t="s">
        <v>5216</v>
      </c>
      <c r="C2106" s="1">
        <v>124</v>
      </c>
      <c r="D2106" s="1" t="s">
        <v>6081</v>
      </c>
      <c r="F2106" s="1" t="s">
        <v>445</v>
      </c>
      <c r="G2106" s="1">
        <v>8</v>
      </c>
      <c r="H2106" s="1">
        <v>20</v>
      </c>
      <c r="I2106" s="1">
        <v>8</v>
      </c>
      <c r="J2106" s="1">
        <v>7.5</v>
      </c>
      <c r="K2106" s="3">
        <v>4470</v>
      </c>
      <c r="L2106" s="2">
        <f>N2106/((12281.9)*(1-EXP(-(0.00354)*I2106))^(1.50598))</f>
        <v>1.7649222558349964</v>
      </c>
      <c r="N2106" s="1">
        <v>99</v>
      </c>
      <c r="O2106" s="1">
        <v>47.4</v>
      </c>
      <c r="Q2106" s="1">
        <v>9.6</v>
      </c>
      <c r="R2106" s="1">
        <v>1.88</v>
      </c>
      <c r="S2106" s="1">
        <v>27.1</v>
      </c>
      <c r="AJ2106" s="28" t="s">
        <v>406</v>
      </c>
      <c r="AK2106" s="19">
        <v>55.15</v>
      </c>
      <c r="AL2106" s="19">
        <v>79.400000000000006</v>
      </c>
      <c r="AN2106" s="3">
        <v>1963</v>
      </c>
      <c r="AQ2106">
        <v>80809</v>
      </c>
      <c r="AR2106" s="1" t="s">
        <v>4758</v>
      </c>
    </row>
    <row r="2107" spans="1:44" x14ac:dyDescent="0.25">
      <c r="A2107" s="1">
        <v>3232</v>
      </c>
      <c r="B2107" s="1" t="s">
        <v>5216</v>
      </c>
      <c r="C2107" s="1">
        <v>124</v>
      </c>
      <c r="D2107" s="1" t="s">
        <v>5601</v>
      </c>
      <c r="F2107" s="1" t="s">
        <v>445</v>
      </c>
      <c r="J2107" s="1"/>
      <c r="N2107" s="1">
        <v>36</v>
      </c>
      <c r="O2107" s="1">
        <v>17.5</v>
      </c>
      <c r="Q2107" s="1">
        <v>5.8</v>
      </c>
      <c r="R2107" s="1">
        <v>2.7</v>
      </c>
      <c r="S2107" s="1">
        <v>12</v>
      </c>
      <c r="AJ2107" s="28" t="s">
        <v>406</v>
      </c>
      <c r="AK2107" s="19">
        <v>54.3</v>
      </c>
      <c r="AL2107" s="19">
        <v>76.3</v>
      </c>
      <c r="AN2107" s="3">
        <v>1965</v>
      </c>
      <c r="AQ2107">
        <v>80810</v>
      </c>
      <c r="AR2107" s="1" t="s">
        <v>4843</v>
      </c>
    </row>
    <row r="2108" spans="1:44" x14ac:dyDescent="0.25">
      <c r="A2108" s="1">
        <v>3233</v>
      </c>
      <c r="B2108" s="1" t="s">
        <v>5216</v>
      </c>
      <c r="C2108" s="1">
        <v>124</v>
      </c>
      <c r="D2108" s="1" t="s">
        <v>6348</v>
      </c>
      <c r="F2108" s="1" t="s">
        <v>445</v>
      </c>
      <c r="G2108" s="1">
        <v>8</v>
      </c>
      <c r="H2108" s="1">
        <v>27</v>
      </c>
      <c r="I2108" s="1">
        <v>12</v>
      </c>
      <c r="J2108" s="1">
        <v>9.1999999999999993</v>
      </c>
      <c r="K2108" s="3">
        <v>2357</v>
      </c>
      <c r="L2108" s="2">
        <f>N2108/((12281.9)*(1-EXP(-(0.00354)*I2108))^(1.50598))</f>
        <v>1.5653942282263753</v>
      </c>
      <c r="N2108" s="1">
        <v>160</v>
      </c>
      <c r="O2108" s="1">
        <v>85.6</v>
      </c>
      <c r="Q2108" s="1">
        <v>12.1</v>
      </c>
      <c r="R2108" s="1">
        <v>1.88</v>
      </c>
      <c r="AJ2108" s="1" t="s">
        <v>471</v>
      </c>
      <c r="AK2108" s="19">
        <v>53</v>
      </c>
      <c r="AL2108" s="19">
        <v>67</v>
      </c>
      <c r="AN2108" s="3">
        <v>1971</v>
      </c>
      <c r="AQ2108">
        <v>80811</v>
      </c>
      <c r="AR2108" s="1" t="s">
        <v>4536</v>
      </c>
    </row>
    <row r="2109" spans="1:44" x14ac:dyDescent="0.25">
      <c r="A2109" s="1">
        <v>3234</v>
      </c>
      <c r="B2109" s="1" t="s">
        <v>5216</v>
      </c>
      <c r="C2109" s="1">
        <v>124</v>
      </c>
      <c r="D2109" s="1" t="s">
        <v>6348</v>
      </c>
      <c r="F2109" s="1" t="s">
        <v>445</v>
      </c>
      <c r="G2109" s="1">
        <v>8</v>
      </c>
      <c r="H2109" s="1">
        <v>34</v>
      </c>
      <c r="I2109" s="1">
        <v>11</v>
      </c>
      <c r="J2109" s="1">
        <v>12.1</v>
      </c>
      <c r="K2109" s="3">
        <v>1158</v>
      </c>
      <c r="L2109" s="2">
        <f>N2109/((12281.9)*(1-EXP(-(0.00354)*I2109))^(1.50598))</f>
        <v>0.78980725169008392</v>
      </c>
      <c r="N2109" s="1">
        <v>71</v>
      </c>
      <c r="O2109" s="1">
        <v>37.700000000000003</v>
      </c>
      <c r="Q2109" s="1">
        <v>7.82</v>
      </c>
      <c r="R2109" s="1">
        <v>1.68</v>
      </c>
      <c r="AJ2109" s="1" t="s">
        <v>471</v>
      </c>
      <c r="AK2109" s="19">
        <v>53</v>
      </c>
      <c r="AL2109" s="19">
        <v>67</v>
      </c>
      <c r="AN2109" s="3">
        <v>1971</v>
      </c>
      <c r="AQ2109">
        <v>80811</v>
      </c>
      <c r="AR2109" s="1" t="s">
        <v>4536</v>
      </c>
    </row>
    <row r="2110" spans="1:44" x14ac:dyDescent="0.25">
      <c r="A2110" s="1">
        <v>3235</v>
      </c>
      <c r="B2110" s="1" t="s">
        <v>5216</v>
      </c>
      <c r="C2110" s="1">
        <v>124</v>
      </c>
      <c r="D2110" s="1" t="s">
        <v>6157</v>
      </c>
      <c r="F2110" s="1" t="s">
        <v>445</v>
      </c>
      <c r="G2110" s="1">
        <v>8</v>
      </c>
      <c r="H2110" s="1">
        <v>58</v>
      </c>
      <c r="I2110" s="1">
        <v>17</v>
      </c>
      <c r="J2110" s="1">
        <v>17.8</v>
      </c>
      <c r="K2110" s="3">
        <v>1516</v>
      </c>
      <c r="L2110" s="35">
        <v>2</v>
      </c>
      <c r="N2110" s="1">
        <v>366</v>
      </c>
      <c r="O2110" s="1">
        <v>195.5</v>
      </c>
      <c r="Q2110" s="1">
        <v>32.5</v>
      </c>
      <c r="R2110" s="1">
        <v>1.91</v>
      </c>
      <c r="AJ2110" s="1" t="s">
        <v>471</v>
      </c>
      <c r="AK2110" s="19">
        <v>53</v>
      </c>
      <c r="AL2110" s="19">
        <v>67</v>
      </c>
      <c r="AN2110" s="3">
        <v>1971</v>
      </c>
      <c r="AQ2110">
        <v>80811</v>
      </c>
      <c r="AR2110" s="1" t="s">
        <v>4536</v>
      </c>
    </row>
    <row r="2111" spans="1:44" x14ac:dyDescent="0.25">
      <c r="A2111" s="1">
        <v>3236</v>
      </c>
      <c r="B2111" s="1" t="s">
        <v>5216</v>
      </c>
      <c r="C2111" s="1">
        <v>124</v>
      </c>
      <c r="D2111" s="1" t="s">
        <v>5601</v>
      </c>
      <c r="F2111" s="1" t="s">
        <v>445</v>
      </c>
      <c r="G2111" s="1">
        <v>8</v>
      </c>
      <c r="H2111" s="1">
        <v>60</v>
      </c>
      <c r="I2111" s="1">
        <v>16.5</v>
      </c>
      <c r="J2111" s="1">
        <v>17.600000000000001</v>
      </c>
      <c r="K2111" s="3">
        <v>918</v>
      </c>
      <c r="L2111" s="2">
        <f>N2111/((12281.9)*(1-EXP(-(0.00354)*I2111))^(1.50598))</f>
        <v>1.3728917310783899</v>
      </c>
      <c r="N2111" s="1">
        <v>224</v>
      </c>
      <c r="O2111" s="1">
        <v>119.5</v>
      </c>
      <c r="Q2111" s="1">
        <v>18.8</v>
      </c>
      <c r="R2111" s="1">
        <v>2.71</v>
      </c>
      <c r="AJ2111" s="1" t="s">
        <v>471</v>
      </c>
      <c r="AK2111" s="19">
        <v>53</v>
      </c>
      <c r="AL2111" s="19">
        <v>67</v>
      </c>
      <c r="AN2111" s="3">
        <v>1971</v>
      </c>
      <c r="AQ2111">
        <v>80811</v>
      </c>
      <c r="AR2111" s="1" t="s">
        <v>4536</v>
      </c>
    </row>
    <row r="2112" spans="1:44" x14ac:dyDescent="0.25">
      <c r="A2112" s="1">
        <v>3237</v>
      </c>
      <c r="B2112" s="1" t="s">
        <v>5216</v>
      </c>
      <c r="C2112" s="1">
        <v>124</v>
      </c>
      <c r="D2112" s="1" t="s">
        <v>5601</v>
      </c>
      <c r="G2112" s="1">
        <v>12</v>
      </c>
      <c r="H2112" s="1">
        <v>100</v>
      </c>
      <c r="I2112" s="1">
        <v>6.5</v>
      </c>
      <c r="J2112" s="1">
        <v>6</v>
      </c>
      <c r="K2112" s="3">
        <v>410</v>
      </c>
      <c r="L2112" s="2">
        <f>N2112/((1924.74)*(1-EXP(-(0.011434)*I2112))^(1.48823))</f>
        <v>0.10510001741716832</v>
      </c>
      <c r="N2112" s="1">
        <v>4</v>
      </c>
      <c r="O2112" s="1">
        <v>2.4700000000000002</v>
      </c>
      <c r="Q2112" s="1">
        <v>0.89</v>
      </c>
      <c r="R2112" s="1">
        <v>0.27</v>
      </c>
      <c r="S2112" s="1">
        <v>17.100000000000001</v>
      </c>
      <c r="AJ2112" s="1" t="s">
        <v>406</v>
      </c>
      <c r="AK2112" s="19">
        <v>70</v>
      </c>
      <c r="AL2112" s="19">
        <v>90</v>
      </c>
      <c r="AN2112" s="3">
        <v>1983</v>
      </c>
      <c r="AQ2112">
        <v>81111</v>
      </c>
      <c r="AR2112" s="1" t="s">
        <v>4764</v>
      </c>
    </row>
    <row r="2113" spans="1:73" x14ac:dyDescent="0.25">
      <c r="A2113" s="1">
        <v>3238</v>
      </c>
      <c r="B2113" s="1" t="s">
        <v>5216</v>
      </c>
      <c r="C2113" s="1">
        <v>124</v>
      </c>
      <c r="D2113" s="1" t="s">
        <v>5601</v>
      </c>
      <c r="F2113" s="1" t="s">
        <v>445</v>
      </c>
      <c r="G2113" s="1">
        <v>12</v>
      </c>
      <c r="H2113" s="1">
        <v>90</v>
      </c>
      <c r="I2113" s="1">
        <v>6</v>
      </c>
      <c r="J2113" s="1">
        <v>5</v>
      </c>
      <c r="K2113" s="3">
        <v>1870</v>
      </c>
      <c r="L2113" s="2">
        <f>N2113/((1924.74)*(1-EXP(-(0.011434)*I2113))^(1.48823))</f>
        <v>0.34190800095895346</v>
      </c>
      <c r="N2113" s="1">
        <v>11.6</v>
      </c>
      <c r="O2113" s="1">
        <v>7.17</v>
      </c>
      <c r="Q2113" s="1">
        <v>1.25</v>
      </c>
      <c r="R2113" s="1">
        <v>0.28000000000000003</v>
      </c>
      <c r="S2113" s="1">
        <v>32.6</v>
      </c>
      <c r="AJ2113" s="1" t="s">
        <v>406</v>
      </c>
      <c r="AK2113" s="19">
        <v>70</v>
      </c>
      <c r="AL2113" s="19">
        <v>90</v>
      </c>
      <c r="AN2113" s="3">
        <v>1983</v>
      </c>
      <c r="AQ2113">
        <v>81111</v>
      </c>
      <c r="AR2113" s="1" t="s">
        <v>4764</v>
      </c>
    </row>
    <row r="2114" spans="1:73" x14ac:dyDescent="0.25">
      <c r="A2114" s="1">
        <v>3239</v>
      </c>
      <c r="B2114" s="1" t="s">
        <v>5236</v>
      </c>
      <c r="C2114" s="1">
        <v>124</v>
      </c>
      <c r="D2114" s="1" t="s">
        <v>6151</v>
      </c>
      <c r="F2114" s="1" t="s">
        <v>445</v>
      </c>
      <c r="G2114" s="1">
        <v>12</v>
      </c>
      <c r="H2114" s="1">
        <v>100</v>
      </c>
      <c r="I2114" s="1">
        <v>6</v>
      </c>
      <c r="J2114" s="1">
        <v>3.6</v>
      </c>
      <c r="K2114" s="3">
        <v>5292</v>
      </c>
      <c r="L2114" s="2">
        <f>N2114/((1924.74)*(1-EXP(-(0.011434)*I2114))^(1.48823))</f>
        <v>0.97266931307288484</v>
      </c>
      <c r="N2114" s="1">
        <v>33</v>
      </c>
      <c r="O2114" s="1">
        <v>16.5</v>
      </c>
      <c r="Q2114" s="1">
        <v>5.6</v>
      </c>
      <c r="R2114" s="1">
        <v>0.9</v>
      </c>
      <c r="AJ2114" s="1" t="s">
        <v>406</v>
      </c>
      <c r="AK2114" s="19">
        <v>66</v>
      </c>
      <c r="AL2114" s="19">
        <v>91</v>
      </c>
      <c r="AN2114" s="3">
        <v>1974</v>
      </c>
      <c r="AQ2114">
        <v>80601</v>
      </c>
      <c r="AR2114" s="1" t="s">
        <v>4568</v>
      </c>
    </row>
    <row r="2115" spans="1:73" x14ac:dyDescent="0.25">
      <c r="A2115" s="1">
        <v>3240</v>
      </c>
      <c r="B2115" s="1" t="s">
        <v>5216</v>
      </c>
      <c r="C2115" s="1">
        <v>124</v>
      </c>
      <c r="D2115" s="1" t="s">
        <v>5946</v>
      </c>
      <c r="E2115" s="1" t="s">
        <v>740</v>
      </c>
      <c r="F2115" s="1" t="s">
        <v>445</v>
      </c>
      <c r="G2115" s="1">
        <v>9</v>
      </c>
      <c r="H2115" s="1">
        <v>75</v>
      </c>
      <c r="I2115" s="1">
        <v>16</v>
      </c>
      <c r="J2115" s="1">
        <v>17.600000000000001</v>
      </c>
      <c r="K2115" s="3">
        <v>1756</v>
      </c>
      <c r="M2115" s="1">
        <v>42.7</v>
      </c>
      <c r="N2115" s="1">
        <v>380</v>
      </c>
      <c r="O2115" s="1">
        <v>233.5</v>
      </c>
      <c r="P2115" s="1">
        <v>25.8</v>
      </c>
      <c r="Q2115" s="1">
        <v>32.200000000000003</v>
      </c>
      <c r="R2115" s="1">
        <v>10.8</v>
      </c>
      <c r="X2115" s="1">
        <v>0.04</v>
      </c>
      <c r="Y2115" s="1">
        <v>4.0000000000000002E-4</v>
      </c>
      <c r="Z2115" s="1">
        <v>4.0399999999999998E-2</v>
      </c>
      <c r="AB2115" s="1">
        <v>0.19</v>
      </c>
      <c r="AJ2115" s="1" t="s">
        <v>406</v>
      </c>
      <c r="AK2115" s="19">
        <v>57.1</v>
      </c>
      <c r="AL2115" s="19">
        <v>97.5</v>
      </c>
      <c r="AN2115" s="3">
        <v>1973</v>
      </c>
      <c r="AQ2115">
        <v>80601</v>
      </c>
      <c r="AR2115" s="1" t="s">
        <v>267</v>
      </c>
    </row>
    <row r="2116" spans="1:73" x14ac:dyDescent="0.25">
      <c r="A2116" s="1">
        <v>3241</v>
      </c>
      <c r="B2116" s="1" t="s">
        <v>5271</v>
      </c>
      <c r="C2116" s="1">
        <v>124</v>
      </c>
      <c r="D2116" s="1" t="s">
        <v>6344</v>
      </c>
      <c r="F2116" s="1" t="s">
        <v>445</v>
      </c>
      <c r="G2116" s="1">
        <v>9</v>
      </c>
      <c r="H2116" s="1">
        <v>90</v>
      </c>
      <c r="I2116" s="1">
        <v>14.5</v>
      </c>
      <c r="J2116" s="1">
        <v>15.5</v>
      </c>
      <c r="K2116" s="3">
        <v>706</v>
      </c>
      <c r="L2116" s="2">
        <f>N2116/((4584.46)*(1-EXP(-(0.006602)*I2116))^(1.49294))</f>
        <v>0.71536410377624804</v>
      </c>
      <c r="N2116" s="1">
        <v>92</v>
      </c>
      <c r="O2116" s="1">
        <v>45.1</v>
      </c>
      <c r="Q2116" s="1">
        <v>3.6</v>
      </c>
      <c r="R2116" s="1">
        <v>0.7</v>
      </c>
      <c r="S2116" s="1">
        <v>44.7</v>
      </c>
      <c r="AJ2116" s="1" t="s">
        <v>406</v>
      </c>
      <c r="AK2116" s="19">
        <v>56</v>
      </c>
      <c r="AL2116" s="19">
        <v>160</v>
      </c>
      <c r="AN2116" s="3">
        <v>1959</v>
      </c>
      <c r="AQ2116">
        <v>80604</v>
      </c>
      <c r="AR2116" s="1" t="s">
        <v>3493</v>
      </c>
      <c r="BT2116" s="25"/>
      <c r="BU2116" s="25"/>
    </row>
    <row r="2117" spans="1:73" x14ac:dyDescent="0.25">
      <c r="A2117" s="1">
        <v>3242</v>
      </c>
      <c r="B2117" s="1" t="s">
        <v>5216</v>
      </c>
      <c r="C2117" s="1">
        <v>124</v>
      </c>
      <c r="D2117" s="1" t="s">
        <v>5934</v>
      </c>
      <c r="F2117" s="1" t="s">
        <v>445</v>
      </c>
      <c r="G2117" s="1">
        <v>7</v>
      </c>
      <c r="H2117" s="1">
        <v>100</v>
      </c>
      <c r="I2117" s="1">
        <v>26</v>
      </c>
      <c r="J2117" s="1">
        <v>41</v>
      </c>
      <c r="K2117" s="3">
        <v>300</v>
      </c>
      <c r="L2117" s="2">
        <f>N2117/((12787.1)*(1-EXP(-(0.003885)*I2117))^(1.55886))</f>
        <v>1.0911824687550846</v>
      </c>
      <c r="N2117" s="1">
        <v>362</v>
      </c>
      <c r="O2117" s="1">
        <v>196.3</v>
      </c>
      <c r="P2117" s="1">
        <v>26.6</v>
      </c>
      <c r="Q2117" s="1">
        <v>37.9</v>
      </c>
      <c r="R2117" s="1">
        <v>5.53</v>
      </c>
      <c r="AJ2117" s="1" t="s">
        <v>406</v>
      </c>
      <c r="AK2117" s="19">
        <v>44</v>
      </c>
      <c r="AL2117" s="19">
        <v>132</v>
      </c>
      <c r="AN2117" s="3">
        <v>1991</v>
      </c>
      <c r="AQ2117">
        <v>80907</v>
      </c>
      <c r="AR2117" s="1" t="s">
        <v>334</v>
      </c>
    </row>
    <row r="2118" spans="1:73" x14ac:dyDescent="0.25">
      <c r="A2118" s="1">
        <v>3243</v>
      </c>
      <c r="B2118" s="1" t="s">
        <v>5216</v>
      </c>
      <c r="C2118" s="1">
        <v>124</v>
      </c>
      <c r="D2118" s="1" t="s">
        <v>5722</v>
      </c>
      <c r="F2118" s="1" t="s">
        <v>445</v>
      </c>
      <c r="G2118" s="1">
        <v>8</v>
      </c>
      <c r="H2118" s="1">
        <v>180</v>
      </c>
      <c r="I2118" s="1">
        <v>25.5</v>
      </c>
      <c r="J2118" s="1">
        <v>48.2</v>
      </c>
      <c r="K2118" s="3">
        <v>167</v>
      </c>
      <c r="L2118" s="2">
        <f>N2118/((12281.9)*(1-EXP(-(0.00354)*I2118))^(1.50598))</f>
        <v>1.0882021717605987</v>
      </c>
      <c r="N2118" s="1">
        <v>334</v>
      </c>
      <c r="O2118" s="1">
        <v>158</v>
      </c>
      <c r="Q2118" s="1">
        <v>38.4</v>
      </c>
      <c r="R2118" s="1">
        <v>5.6</v>
      </c>
      <c r="AJ2118" s="1" t="s">
        <v>406</v>
      </c>
      <c r="AK2118" s="19">
        <v>44</v>
      </c>
      <c r="AL2118" s="19">
        <v>132</v>
      </c>
      <c r="AN2118" s="3">
        <v>1980</v>
      </c>
      <c r="AQ2118">
        <v>80907</v>
      </c>
      <c r="AR2118" s="1" t="s">
        <v>510</v>
      </c>
    </row>
    <row r="2119" spans="1:73" x14ac:dyDescent="0.25">
      <c r="A2119" s="1">
        <v>3245</v>
      </c>
      <c r="B2119" s="1" t="s">
        <v>5216</v>
      </c>
      <c r="C2119" s="1">
        <v>124</v>
      </c>
      <c r="D2119" s="1" t="s">
        <v>5799</v>
      </c>
      <c r="F2119" s="1" t="s">
        <v>445</v>
      </c>
      <c r="G2119" s="1">
        <v>8</v>
      </c>
      <c r="H2119" s="1">
        <v>190</v>
      </c>
      <c r="I2119" s="1">
        <v>23.6</v>
      </c>
      <c r="J2119" s="1">
        <v>40.4</v>
      </c>
      <c r="K2119" s="3">
        <v>279</v>
      </c>
      <c r="L2119" s="2">
        <f>N2119/((12281.9)*(1-EXP(-(0.00354)*I2119))^(1.50598))</f>
        <v>1.3587752843866556</v>
      </c>
      <c r="N2119" s="1">
        <v>373</v>
      </c>
      <c r="O2119" s="1">
        <v>209</v>
      </c>
      <c r="Q2119" s="1">
        <v>33.200000000000003</v>
      </c>
      <c r="R2119" s="1">
        <v>4.84</v>
      </c>
      <c r="AJ2119" s="1" t="s">
        <v>406</v>
      </c>
      <c r="AK2119" s="19">
        <v>44</v>
      </c>
      <c r="AL2119" s="19">
        <v>132</v>
      </c>
      <c r="AN2119" s="3">
        <v>1980</v>
      </c>
      <c r="AQ2119">
        <v>80907</v>
      </c>
      <c r="AR2119" s="1" t="s">
        <v>510</v>
      </c>
    </row>
    <row r="2120" spans="1:73" x14ac:dyDescent="0.25">
      <c r="A2120" s="1">
        <v>3246</v>
      </c>
      <c r="B2120" s="1" t="s">
        <v>5238</v>
      </c>
      <c r="C2120" s="1">
        <v>124</v>
      </c>
      <c r="D2120" s="1" t="s">
        <v>5601</v>
      </c>
      <c r="F2120" s="1" t="s">
        <v>445</v>
      </c>
      <c r="G2120" s="1">
        <v>8</v>
      </c>
      <c r="H2120" s="1">
        <v>120</v>
      </c>
      <c r="I2120" s="1">
        <v>24.2</v>
      </c>
      <c r="J2120" s="1">
        <v>37.5</v>
      </c>
      <c r="K2120" s="3">
        <v>155</v>
      </c>
      <c r="L2120" s="2">
        <f>N2120/((12281.9)*(1-EXP(-(0.00354)*I2120))^(1.50598))</f>
        <v>0.88181417883292024</v>
      </c>
      <c r="N2120" s="1">
        <v>251</v>
      </c>
      <c r="O2120" s="1">
        <v>122.2</v>
      </c>
      <c r="Q2120" s="1">
        <v>44.6</v>
      </c>
      <c r="R2120" s="1">
        <v>1.37</v>
      </c>
      <c r="S2120" s="1">
        <v>26</v>
      </c>
      <c r="AJ2120" s="1" t="s">
        <v>406</v>
      </c>
      <c r="AK2120" s="19">
        <v>44.2</v>
      </c>
      <c r="AL2120" s="19">
        <v>134</v>
      </c>
      <c r="AN2120" s="3">
        <v>1968</v>
      </c>
      <c r="AQ2120">
        <v>80443</v>
      </c>
      <c r="AR2120" s="1" t="s">
        <v>278</v>
      </c>
    </row>
    <row r="2121" spans="1:73" x14ac:dyDescent="0.25">
      <c r="A2121" s="1">
        <v>3248</v>
      </c>
      <c r="B2121" s="1" t="s">
        <v>5238</v>
      </c>
      <c r="C2121" s="1">
        <v>124</v>
      </c>
      <c r="D2121" s="1" t="s">
        <v>5601</v>
      </c>
      <c r="F2121" s="1" t="s">
        <v>445</v>
      </c>
      <c r="G2121" s="1">
        <v>6</v>
      </c>
      <c r="H2121" s="1">
        <v>75</v>
      </c>
      <c r="I2121" s="1">
        <v>24.1</v>
      </c>
      <c r="J2121" s="1">
        <v>34</v>
      </c>
      <c r="K2121" s="3">
        <v>398</v>
      </c>
      <c r="L2121" s="2">
        <f>N2121/((17848.7)*(1-EXP(-(0.003475)*I2121))^(1.61462))</f>
        <v>1.0282216916357887</v>
      </c>
      <c r="N2121" s="1">
        <v>313</v>
      </c>
      <c r="O2121" s="1">
        <v>143.4</v>
      </c>
      <c r="P2121" s="1">
        <v>21.1</v>
      </c>
      <c r="Q2121" s="1">
        <v>24.6</v>
      </c>
      <c r="R2121" s="1">
        <v>2.87</v>
      </c>
      <c r="AJ2121" s="1" t="s">
        <v>406</v>
      </c>
      <c r="AK2121" s="19">
        <v>44</v>
      </c>
      <c r="AL2121" s="19">
        <v>134</v>
      </c>
      <c r="AN2121" s="3">
        <v>1968</v>
      </c>
      <c r="AQ2121">
        <v>80443</v>
      </c>
      <c r="AR2121" s="1" t="s">
        <v>3332</v>
      </c>
    </row>
    <row r="2122" spans="1:73" x14ac:dyDescent="0.25">
      <c r="A2122" s="1">
        <v>3249</v>
      </c>
      <c r="B2122" s="1" t="s">
        <v>5216</v>
      </c>
      <c r="C2122" s="1">
        <v>124</v>
      </c>
      <c r="D2122" s="1" t="s">
        <v>6349</v>
      </c>
      <c r="F2122" s="1" t="s">
        <v>445</v>
      </c>
      <c r="G2122" s="1">
        <v>9</v>
      </c>
      <c r="H2122" s="1">
        <v>40</v>
      </c>
      <c r="I2122" s="1">
        <v>8.3000000000000007</v>
      </c>
      <c r="J2122" s="1">
        <v>6.4</v>
      </c>
      <c r="K2122" s="3">
        <v>3260</v>
      </c>
      <c r="L2122" s="2">
        <f>N2122/((4584.46)*(1-EXP(-(0.006602)*I2122))^(1.49294))</f>
        <v>0.88497385936906969</v>
      </c>
      <c r="N2122" s="1">
        <v>51</v>
      </c>
      <c r="O2122" s="1">
        <v>23</v>
      </c>
      <c r="Q2122" s="1">
        <v>6.5</v>
      </c>
      <c r="R2122" s="1">
        <v>0.37</v>
      </c>
      <c r="AJ2122" s="1" t="s">
        <v>406</v>
      </c>
      <c r="AK2122" s="19">
        <v>51</v>
      </c>
      <c r="AL2122" s="19">
        <v>105.3</v>
      </c>
      <c r="AN2122" s="3">
        <v>1984</v>
      </c>
      <c r="AQ2122">
        <v>80609</v>
      </c>
      <c r="AR2122" s="1" t="s">
        <v>4627</v>
      </c>
    </row>
    <row r="2123" spans="1:73" x14ac:dyDescent="0.25">
      <c r="A2123" s="1">
        <v>3250</v>
      </c>
      <c r="B2123" s="1" t="s">
        <v>5216</v>
      </c>
      <c r="C2123" s="1">
        <v>124</v>
      </c>
      <c r="D2123" s="1" t="s">
        <v>5601</v>
      </c>
      <c r="F2123" s="1" t="s">
        <v>445</v>
      </c>
      <c r="G2123" s="1">
        <v>8</v>
      </c>
      <c r="H2123" s="1">
        <v>50</v>
      </c>
      <c r="I2123" s="1">
        <v>13.6</v>
      </c>
      <c r="J2123" s="1">
        <v>10.9</v>
      </c>
      <c r="K2123" s="3">
        <v>2252</v>
      </c>
      <c r="L2123" s="2">
        <f>N2123/((12281.9)*(1-EXP(-(0.00354)*I2123))^(1.50598))</f>
        <v>0.66725877817625567</v>
      </c>
      <c r="N2123" s="1">
        <v>82</v>
      </c>
      <c r="O2123" s="1">
        <v>40.700000000000003</v>
      </c>
      <c r="Q2123" s="1">
        <v>8.6</v>
      </c>
      <c r="R2123" s="1">
        <v>0.37</v>
      </c>
      <c r="AJ2123" s="1" t="s">
        <v>406</v>
      </c>
      <c r="AK2123" s="19">
        <v>51</v>
      </c>
      <c r="AL2123" s="19">
        <v>105.3</v>
      </c>
      <c r="AN2123" s="3">
        <v>1984</v>
      </c>
      <c r="AQ2123">
        <v>80609</v>
      </c>
      <c r="AR2123" s="1" t="s">
        <v>4627</v>
      </c>
    </row>
    <row r="2124" spans="1:73" x14ac:dyDescent="0.25">
      <c r="A2124" s="1">
        <v>3251</v>
      </c>
      <c r="B2124" s="1" t="s">
        <v>5216</v>
      </c>
      <c r="C2124" s="1">
        <v>124</v>
      </c>
      <c r="D2124" s="1" t="s">
        <v>6153</v>
      </c>
      <c r="F2124" s="1" t="s">
        <v>445</v>
      </c>
      <c r="G2124" s="1">
        <v>11</v>
      </c>
      <c r="H2124" s="1">
        <v>60</v>
      </c>
      <c r="I2124" s="1">
        <v>7.1</v>
      </c>
      <c r="J2124" s="1">
        <v>7.1</v>
      </c>
      <c r="K2124" s="3">
        <v>1136</v>
      </c>
      <c r="L2124" s="2">
        <f>N2124/((1924.74)*(1-EXP(-(0.011434)*I2124))^(1.48823))</f>
        <v>0.62521401968568013</v>
      </c>
      <c r="N2124" s="1">
        <v>27</v>
      </c>
      <c r="O2124" s="1">
        <v>14.2</v>
      </c>
      <c r="Q2124" s="1">
        <v>2.7</v>
      </c>
      <c r="R2124" s="1">
        <v>0.37</v>
      </c>
      <c r="AJ2124" s="1" t="s">
        <v>406</v>
      </c>
      <c r="AK2124" s="19">
        <v>51</v>
      </c>
      <c r="AL2124" s="19">
        <v>105.3</v>
      </c>
      <c r="AN2124" s="3">
        <v>1984</v>
      </c>
      <c r="AQ2124">
        <v>80609</v>
      </c>
      <c r="AR2124" s="1" t="s">
        <v>4627</v>
      </c>
    </row>
    <row r="2125" spans="1:73" x14ac:dyDescent="0.25">
      <c r="A2125" s="1">
        <v>3252</v>
      </c>
      <c r="B2125" s="1" t="s">
        <v>5216</v>
      </c>
      <c r="C2125" s="1">
        <v>124</v>
      </c>
      <c r="D2125" s="1" t="s">
        <v>5601</v>
      </c>
      <c r="F2125" s="1" t="s">
        <v>445</v>
      </c>
      <c r="G2125" s="1">
        <v>7</v>
      </c>
      <c r="H2125" s="1">
        <v>40</v>
      </c>
      <c r="I2125" s="1">
        <v>14</v>
      </c>
      <c r="J2125" s="1">
        <v>12.8</v>
      </c>
      <c r="K2125" s="3">
        <v>1128</v>
      </c>
      <c r="L2125" s="2">
        <f>N2125/((12787.1)*(1-EXP(-(0.003885)*I2125))^(1.55886))</f>
        <v>0.55722070318556582</v>
      </c>
      <c r="N2125" s="1">
        <v>73</v>
      </c>
      <c r="O2125" s="1">
        <v>35.9</v>
      </c>
      <c r="Q2125" s="1">
        <v>6.5</v>
      </c>
      <c r="R2125" s="1">
        <v>0.3</v>
      </c>
      <c r="AJ2125" s="1" t="s">
        <v>406</v>
      </c>
      <c r="AK2125" s="19">
        <v>51</v>
      </c>
      <c r="AL2125" s="19">
        <v>105.3</v>
      </c>
      <c r="AN2125" s="3">
        <v>1984</v>
      </c>
      <c r="AQ2125">
        <v>80609</v>
      </c>
      <c r="AR2125" s="1" t="s">
        <v>4627</v>
      </c>
    </row>
    <row r="2126" spans="1:73" x14ac:dyDescent="0.25">
      <c r="A2126" s="1">
        <v>3253</v>
      </c>
      <c r="B2126" s="1" t="s">
        <v>5216</v>
      </c>
      <c r="C2126" s="1">
        <v>124</v>
      </c>
      <c r="D2126" s="1" t="s">
        <v>6344</v>
      </c>
      <c r="F2126" s="1" t="s">
        <v>445</v>
      </c>
      <c r="G2126" s="1">
        <v>8</v>
      </c>
      <c r="H2126" s="1">
        <v>60</v>
      </c>
      <c r="I2126" s="1">
        <v>14</v>
      </c>
      <c r="J2126" s="1">
        <v>13.6</v>
      </c>
      <c r="K2126" s="3">
        <v>1640</v>
      </c>
      <c r="L2126" s="2">
        <f>N2126/((12281.9)*(1-EXP(-(0.00354)*I2126))^(1.50598))</f>
        <v>1.3412483659353813</v>
      </c>
      <c r="N2126" s="1">
        <v>172</v>
      </c>
      <c r="O2126" s="1">
        <v>105.6</v>
      </c>
      <c r="P2126" s="1">
        <v>14.6</v>
      </c>
      <c r="Q2126" s="1">
        <v>18.399999999999999</v>
      </c>
      <c r="R2126" s="1">
        <v>3.4</v>
      </c>
      <c r="AJ2126" s="1" t="s">
        <v>410</v>
      </c>
      <c r="AK2126" s="19">
        <v>49.2</v>
      </c>
      <c r="AL2126" s="19">
        <v>110</v>
      </c>
      <c r="AN2126" s="3">
        <v>1990</v>
      </c>
      <c r="AQ2126">
        <v>80609</v>
      </c>
      <c r="AR2126" s="1" t="s">
        <v>4551</v>
      </c>
    </row>
    <row r="2127" spans="1:73" x14ac:dyDescent="0.25">
      <c r="A2127" s="1">
        <v>3254</v>
      </c>
      <c r="B2127" s="1" t="s">
        <v>5272</v>
      </c>
      <c r="C2127" s="1">
        <v>124</v>
      </c>
      <c r="D2127" s="1" t="s">
        <v>6082</v>
      </c>
      <c r="F2127" s="1" t="s">
        <v>445</v>
      </c>
      <c r="G2127" s="1">
        <v>11</v>
      </c>
      <c r="H2127" s="1">
        <v>100</v>
      </c>
      <c r="I2127" s="1">
        <v>9</v>
      </c>
      <c r="J2127" s="1">
        <v>16</v>
      </c>
      <c r="K2127" s="3">
        <v>1180</v>
      </c>
      <c r="L2127" s="2">
        <f>N2127/((1924.74)*(1-EXP(-(0.011434)*I2127))^(1.48823))</f>
        <v>0.57860451265529012</v>
      </c>
      <c r="N2127" s="1">
        <v>35</v>
      </c>
      <c r="O2127" s="1">
        <v>17.100000000000001</v>
      </c>
      <c r="Q2127" s="1">
        <v>5.24</v>
      </c>
      <c r="R2127" s="1">
        <v>1.29</v>
      </c>
      <c r="S2127" s="1">
        <v>28</v>
      </c>
      <c r="AJ2127" s="1" t="s">
        <v>406</v>
      </c>
      <c r="AK2127" s="19">
        <v>53.97</v>
      </c>
      <c r="AL2127" s="19">
        <v>109.37</v>
      </c>
      <c r="AN2127" s="3">
        <v>1974</v>
      </c>
      <c r="AQ2127">
        <v>80601</v>
      </c>
      <c r="AR2127" s="1" t="s">
        <v>4844</v>
      </c>
    </row>
    <row r="2128" spans="1:73" x14ac:dyDescent="0.25">
      <c r="A2128" s="1">
        <v>3255</v>
      </c>
      <c r="B2128" s="1" t="s">
        <v>5220</v>
      </c>
      <c r="C2128" s="1">
        <v>124</v>
      </c>
      <c r="D2128" s="1" t="s">
        <v>5601</v>
      </c>
      <c r="F2128" s="1" t="s">
        <v>445</v>
      </c>
      <c r="G2128" s="1">
        <v>12</v>
      </c>
      <c r="H2128" s="1">
        <v>100</v>
      </c>
      <c r="I2128" s="1">
        <v>4.5</v>
      </c>
      <c r="J2128" s="1">
        <v>5</v>
      </c>
      <c r="K2128" s="3">
        <v>4445</v>
      </c>
      <c r="L2128" s="2">
        <f>N2128/((1924.74)*(1-EXP(-(0.011434)*I2128))^(1.48823))</f>
        <v>1.9649629789899596</v>
      </c>
      <c r="N2128" s="1">
        <v>44</v>
      </c>
      <c r="O2128" s="1">
        <v>21.7</v>
      </c>
      <c r="Q2128" s="1">
        <v>6.4</v>
      </c>
      <c r="R2128" s="1">
        <v>1.25</v>
      </c>
      <c r="AJ2128" s="1" t="s">
        <v>406</v>
      </c>
      <c r="AK2128" s="19">
        <v>53.97</v>
      </c>
      <c r="AL2128" s="19">
        <v>109.37</v>
      </c>
      <c r="AN2128" s="3">
        <v>1974</v>
      </c>
      <c r="AQ2128">
        <v>80601</v>
      </c>
      <c r="AR2128" s="1" t="s">
        <v>4844</v>
      </c>
    </row>
    <row r="2129" spans="1:45" x14ac:dyDescent="0.25">
      <c r="A2129" s="1">
        <v>3256</v>
      </c>
      <c r="B2129" s="1" t="s">
        <v>5216</v>
      </c>
      <c r="C2129" s="1">
        <v>124</v>
      </c>
      <c r="D2129" s="1" t="s">
        <v>5601</v>
      </c>
      <c r="F2129" s="1" t="s">
        <v>445</v>
      </c>
      <c r="G2129" s="1">
        <v>6</v>
      </c>
      <c r="H2129" s="1">
        <v>50</v>
      </c>
      <c r="I2129" s="1">
        <v>19</v>
      </c>
      <c r="J2129" s="1">
        <v>20.2</v>
      </c>
      <c r="K2129" s="3">
        <v>374</v>
      </c>
      <c r="L2129" s="2">
        <f>N2129/((12281.9)*(1-EXP(-(0.00354)*I2129))^(1.50598))</f>
        <v>0.53877193357701825</v>
      </c>
      <c r="N2129" s="1">
        <v>108</v>
      </c>
      <c r="O2129" s="1">
        <v>49.8</v>
      </c>
      <c r="Q2129" s="1">
        <v>7.91</v>
      </c>
      <c r="R2129" s="1">
        <v>1.21</v>
      </c>
      <c r="S2129" s="1">
        <v>28</v>
      </c>
      <c r="AJ2129" s="1" t="s">
        <v>406</v>
      </c>
      <c r="AK2129" s="19">
        <v>53</v>
      </c>
      <c r="AL2129" s="19">
        <v>93</v>
      </c>
      <c r="AN2129" s="3">
        <v>1971</v>
      </c>
      <c r="AQ2129">
        <v>80519</v>
      </c>
      <c r="AR2129" s="1" t="s">
        <v>4769</v>
      </c>
    </row>
    <row r="2130" spans="1:45" x14ac:dyDescent="0.25">
      <c r="A2130" s="1">
        <v>3257</v>
      </c>
      <c r="B2130" s="1" t="s">
        <v>5216</v>
      </c>
      <c r="C2130" s="1">
        <v>124</v>
      </c>
      <c r="D2130" s="1" t="s">
        <v>5601</v>
      </c>
      <c r="F2130" s="1" t="s">
        <v>445</v>
      </c>
      <c r="G2130" s="1">
        <v>7</v>
      </c>
      <c r="H2130" s="1">
        <v>40</v>
      </c>
      <c r="I2130" s="1">
        <v>13.5</v>
      </c>
      <c r="J2130" s="1">
        <v>13.4</v>
      </c>
      <c r="K2130" s="3">
        <v>1276</v>
      </c>
      <c r="L2130" s="2">
        <f>N2130/((12281.9)*(1-EXP(-(0.00354)*I2130))^(1.50598))</f>
        <v>1.2997192988353463</v>
      </c>
      <c r="N2130" s="1">
        <v>158</v>
      </c>
      <c r="O2130" s="1">
        <v>81</v>
      </c>
      <c r="Q2130" s="1">
        <v>11.1</v>
      </c>
      <c r="R2130" s="1">
        <v>1.94</v>
      </c>
      <c r="AJ2130" s="1" t="s">
        <v>406</v>
      </c>
      <c r="AK2130" s="19">
        <v>53</v>
      </c>
      <c r="AL2130" s="19">
        <v>93</v>
      </c>
      <c r="AN2130" s="3">
        <v>1971</v>
      </c>
      <c r="AQ2130">
        <v>80519</v>
      </c>
      <c r="AR2130" s="1" t="s">
        <v>4769</v>
      </c>
    </row>
    <row r="2131" spans="1:45" x14ac:dyDescent="0.25">
      <c r="A2131" s="1">
        <v>3258</v>
      </c>
      <c r="B2131" s="1" t="s">
        <v>3916</v>
      </c>
      <c r="C2131" s="1">
        <v>124</v>
      </c>
      <c r="D2131" s="1" t="s">
        <v>5601</v>
      </c>
      <c r="F2131" s="1" t="s">
        <v>445</v>
      </c>
      <c r="G2131" s="1">
        <v>9</v>
      </c>
      <c r="H2131" s="1">
        <v>10</v>
      </c>
      <c r="I2131" s="1">
        <v>1.5</v>
      </c>
      <c r="J2131" s="1">
        <v>2.5</v>
      </c>
      <c r="K2131" s="3">
        <v>400</v>
      </c>
      <c r="L2131" s="2">
        <f>N2131/((4584.46)*(1-EXP(-(0.006602)*I2131))^(1.49294))</f>
        <v>0.10791692048181216</v>
      </c>
      <c r="N2131" s="1">
        <v>0.5</v>
      </c>
      <c r="O2131" s="1">
        <v>0.31</v>
      </c>
      <c r="Q2131" s="1">
        <v>0.16</v>
      </c>
      <c r="R2131" s="1">
        <v>0.12</v>
      </c>
      <c r="AJ2131" s="1" t="s">
        <v>406</v>
      </c>
      <c r="AK2131" s="19">
        <v>52</v>
      </c>
      <c r="AL2131" s="19">
        <v>95.5</v>
      </c>
      <c r="AN2131" s="3">
        <v>1971</v>
      </c>
      <c r="AQ2131">
        <v>80519</v>
      </c>
      <c r="AR2131" s="1" t="s">
        <v>5095</v>
      </c>
      <c r="AS2131" s="32"/>
    </row>
    <row r="2132" spans="1:45" x14ac:dyDescent="0.25">
      <c r="A2132" s="1">
        <v>3259</v>
      </c>
      <c r="B2132" s="1" t="s">
        <v>5216</v>
      </c>
      <c r="C2132" s="1">
        <v>124</v>
      </c>
      <c r="D2132" s="1" t="s">
        <v>5601</v>
      </c>
      <c r="F2132" s="1" t="s">
        <v>445</v>
      </c>
      <c r="G2132" s="1">
        <v>8</v>
      </c>
      <c r="H2132" s="1">
        <v>60</v>
      </c>
      <c r="I2132" s="1">
        <v>15</v>
      </c>
      <c r="J2132" s="1">
        <v>13.2</v>
      </c>
      <c r="K2132" s="3">
        <v>1388</v>
      </c>
      <c r="L2132" s="2">
        <f>N2132/((12281.9)*(1-EXP(-(0.00354)*I2132))^(1.50598))</f>
        <v>1.141614572400214</v>
      </c>
      <c r="N2132" s="1">
        <v>162</v>
      </c>
      <c r="O2132" s="1">
        <v>83</v>
      </c>
      <c r="Q2132" s="1">
        <v>12.3</v>
      </c>
      <c r="R2132" s="1">
        <v>2.21</v>
      </c>
      <c r="AJ2132" s="1" t="s">
        <v>406</v>
      </c>
      <c r="AK2132" s="19">
        <v>52</v>
      </c>
      <c r="AL2132" s="19">
        <v>95.3</v>
      </c>
      <c r="AN2132" s="3">
        <v>1971</v>
      </c>
      <c r="AQ2132">
        <v>80815</v>
      </c>
      <c r="AR2132" s="1" t="s">
        <v>4769</v>
      </c>
    </row>
    <row r="2133" spans="1:45" x14ac:dyDescent="0.25">
      <c r="A2133" s="1">
        <v>3260</v>
      </c>
      <c r="B2133" s="1" t="s">
        <v>5216</v>
      </c>
      <c r="C2133" s="1">
        <v>124</v>
      </c>
      <c r="D2133" s="1" t="s">
        <v>5601</v>
      </c>
      <c r="F2133" s="1" t="s">
        <v>445</v>
      </c>
      <c r="G2133" s="1">
        <v>8</v>
      </c>
      <c r="H2133" s="1">
        <v>60</v>
      </c>
      <c r="I2133" s="1">
        <v>15.5</v>
      </c>
      <c r="J2133" s="1">
        <v>14.1</v>
      </c>
      <c r="K2133" s="3">
        <v>1280</v>
      </c>
      <c r="L2133" s="2">
        <f>N2133/((12281.9)*(1-EXP(-(0.00354)*I2133))^(1.50598))</f>
        <v>1.1350604567685705</v>
      </c>
      <c r="N2133" s="1">
        <v>169</v>
      </c>
      <c r="O2133" s="1">
        <v>86.5</v>
      </c>
      <c r="Q2133" s="1">
        <v>12.5</v>
      </c>
      <c r="R2133" s="1">
        <v>2.2799999999999998</v>
      </c>
      <c r="AJ2133" s="1" t="s">
        <v>406</v>
      </c>
      <c r="AK2133" s="19">
        <v>52</v>
      </c>
      <c r="AL2133" s="19">
        <v>95.3</v>
      </c>
      <c r="AN2133" s="3">
        <v>1971</v>
      </c>
      <c r="AQ2133">
        <v>80815</v>
      </c>
      <c r="AR2133" s="1" t="s">
        <v>4769</v>
      </c>
    </row>
    <row r="2134" spans="1:45" x14ac:dyDescent="0.25">
      <c r="A2134" s="1">
        <v>3261</v>
      </c>
      <c r="B2134" s="1" t="s">
        <v>5216</v>
      </c>
      <c r="C2134" s="1">
        <v>124</v>
      </c>
      <c r="D2134" s="1" t="s">
        <v>5601</v>
      </c>
      <c r="F2134" s="1" t="s">
        <v>445</v>
      </c>
      <c r="G2134" s="1">
        <v>8</v>
      </c>
      <c r="H2134" s="1">
        <v>60</v>
      </c>
      <c r="I2134" s="1">
        <v>15.1</v>
      </c>
      <c r="J2134" s="1">
        <v>14</v>
      </c>
      <c r="K2134" s="3">
        <v>1169</v>
      </c>
      <c r="L2134" s="2">
        <f>N2134/((12281.9)*(1-EXP(-(0.00354)*I2134))^(1.50598))</f>
        <v>1.1514826051150591</v>
      </c>
      <c r="N2134" s="1">
        <v>165</v>
      </c>
      <c r="O2134" s="1">
        <v>84.5</v>
      </c>
      <c r="Q2134" s="1">
        <v>12.4</v>
      </c>
      <c r="R2134" s="1">
        <v>2.2400000000000002</v>
      </c>
      <c r="AJ2134" s="1" t="s">
        <v>406</v>
      </c>
      <c r="AK2134" s="19">
        <v>52</v>
      </c>
      <c r="AL2134" s="19">
        <v>95.3</v>
      </c>
      <c r="AN2134" s="3">
        <v>1971</v>
      </c>
      <c r="AQ2134">
        <v>80815</v>
      </c>
      <c r="AR2134" s="1" t="s">
        <v>4769</v>
      </c>
    </row>
    <row r="2135" spans="1:45" x14ac:dyDescent="0.25">
      <c r="A2135" s="1">
        <v>3262</v>
      </c>
      <c r="B2135" s="1" t="s">
        <v>5216</v>
      </c>
      <c r="C2135" s="1">
        <v>124</v>
      </c>
      <c r="D2135" s="1" t="s">
        <v>5601</v>
      </c>
      <c r="F2135" s="1" t="s">
        <v>445</v>
      </c>
      <c r="G2135" s="1">
        <v>8</v>
      </c>
      <c r="H2135" s="1">
        <v>55</v>
      </c>
      <c r="I2135" s="1">
        <v>14.2</v>
      </c>
      <c r="J2135" s="1">
        <v>13.5</v>
      </c>
      <c r="K2135" s="3">
        <v>1118</v>
      </c>
      <c r="L2135" s="2">
        <f>N2135/((12281.9)*(1-EXP(-(0.00354)*I2135))^(1.50598))</f>
        <v>1.0692052847049647</v>
      </c>
      <c r="N2135" s="1">
        <v>140</v>
      </c>
      <c r="O2135" s="1">
        <v>75.400000000000006</v>
      </c>
      <c r="Q2135" s="1">
        <v>9.17</v>
      </c>
      <c r="R2135" s="1">
        <v>1.53</v>
      </c>
      <c r="AJ2135" s="1" t="s">
        <v>406</v>
      </c>
      <c r="AK2135" s="19">
        <v>52</v>
      </c>
      <c r="AL2135" s="19">
        <v>95.3</v>
      </c>
      <c r="AN2135" s="3">
        <v>1971</v>
      </c>
      <c r="AQ2135">
        <v>80815</v>
      </c>
      <c r="AR2135" s="1" t="s">
        <v>4769</v>
      </c>
    </row>
    <row r="2136" spans="1:45" x14ac:dyDescent="0.25">
      <c r="A2136" s="1">
        <v>3263</v>
      </c>
      <c r="B2136" s="1" t="s">
        <v>5216</v>
      </c>
      <c r="C2136" s="1">
        <v>124</v>
      </c>
      <c r="D2136" s="1" t="s">
        <v>5601</v>
      </c>
      <c r="F2136" s="1" t="s">
        <v>445</v>
      </c>
      <c r="G2136" s="1">
        <v>8</v>
      </c>
      <c r="H2136" s="1">
        <v>55</v>
      </c>
      <c r="I2136" s="1">
        <v>14.1</v>
      </c>
      <c r="J2136" s="1">
        <v>14.3</v>
      </c>
      <c r="K2136" s="3">
        <v>996</v>
      </c>
      <c r="L2136" s="2">
        <f>N2136/((12281.9)*(1-EXP(-(0.00354)*I2136))^(1.50598))</f>
        <v>0.96460715088373605</v>
      </c>
      <c r="N2136" s="1">
        <v>125</v>
      </c>
      <c r="O2136" s="1">
        <v>79.5</v>
      </c>
      <c r="Q2136" s="1">
        <v>9.43</v>
      </c>
      <c r="R2136" s="1">
        <v>1.65</v>
      </c>
      <c r="AJ2136" s="1" t="s">
        <v>406</v>
      </c>
      <c r="AK2136" s="19">
        <v>52</v>
      </c>
      <c r="AL2136" s="19">
        <v>95.3</v>
      </c>
      <c r="AN2136" s="3">
        <v>1971</v>
      </c>
      <c r="AQ2136">
        <v>80815</v>
      </c>
      <c r="AR2136" s="1" t="s">
        <v>4769</v>
      </c>
    </row>
    <row r="2137" spans="1:45" x14ac:dyDescent="0.25">
      <c r="A2137" s="1">
        <v>3264</v>
      </c>
      <c r="B2137" s="1" t="s">
        <v>5216</v>
      </c>
      <c r="C2137" s="1">
        <v>124</v>
      </c>
      <c r="D2137" s="1" t="s">
        <v>5601</v>
      </c>
      <c r="F2137" s="1" t="s">
        <v>445</v>
      </c>
      <c r="G2137" s="1">
        <v>7</v>
      </c>
      <c r="H2137" s="1">
        <v>25</v>
      </c>
      <c r="I2137" s="1">
        <v>7.8</v>
      </c>
      <c r="J2137" s="1">
        <v>4.4000000000000004</v>
      </c>
      <c r="K2137" s="3">
        <v>10170</v>
      </c>
      <c r="L2137" s="2">
        <f>N2137/((12787.1)*(1-EXP(-(0.003885)*I2137))^(1.55886))</f>
        <v>1.6036494318428602</v>
      </c>
      <c r="N2137" s="1">
        <v>86</v>
      </c>
      <c r="O2137" s="1">
        <v>46.4</v>
      </c>
      <c r="P2137" s="1">
        <v>14.6</v>
      </c>
      <c r="Q2137" s="1">
        <v>5.7</v>
      </c>
      <c r="R2137" s="1">
        <v>2.1</v>
      </c>
      <c r="S2137" s="1">
        <v>9</v>
      </c>
      <c r="AJ2137" s="1" t="s">
        <v>406</v>
      </c>
      <c r="AK2137" s="19">
        <v>56.13</v>
      </c>
      <c r="AL2137" s="19">
        <v>92.19</v>
      </c>
      <c r="AN2137" s="3">
        <v>1998</v>
      </c>
      <c r="AQ2137">
        <v>80817</v>
      </c>
      <c r="AR2137" s="1" t="s">
        <v>515</v>
      </c>
    </row>
    <row r="2138" spans="1:45" x14ac:dyDescent="0.25">
      <c r="A2138" s="1">
        <v>3265</v>
      </c>
      <c r="B2138" s="1" t="s">
        <v>5216</v>
      </c>
      <c r="C2138" s="1">
        <v>124</v>
      </c>
      <c r="D2138" s="1" t="s">
        <v>5601</v>
      </c>
      <c r="F2138" s="1" t="s">
        <v>445</v>
      </c>
      <c r="G2138" s="1">
        <v>8</v>
      </c>
      <c r="H2138" s="1">
        <v>40</v>
      </c>
      <c r="I2138" s="1">
        <v>11.5</v>
      </c>
      <c r="J2138" s="1">
        <v>10</v>
      </c>
      <c r="K2138" s="3">
        <v>1019</v>
      </c>
      <c r="L2138" s="2">
        <f>N2138/((4584.46)*(1-EXP(-(0.006602)*I2138))^(1.49294))</f>
        <v>0.75823327452053502</v>
      </c>
      <c r="N2138" s="1">
        <v>70</v>
      </c>
      <c r="O2138" s="1">
        <v>32.1</v>
      </c>
      <c r="Q2138" s="1">
        <v>4.26</v>
      </c>
      <c r="R2138" s="1">
        <v>1.03</v>
      </c>
      <c r="AJ2138" s="1" t="s">
        <v>406</v>
      </c>
      <c r="AK2138" s="19">
        <v>54</v>
      </c>
      <c r="AL2138" s="19">
        <v>90</v>
      </c>
      <c r="AN2138" s="3">
        <v>1971</v>
      </c>
      <c r="AQ2138">
        <v>80519</v>
      </c>
      <c r="AR2138" s="1" t="s">
        <v>4769</v>
      </c>
    </row>
    <row r="2139" spans="1:45" x14ac:dyDescent="0.25">
      <c r="A2139" s="1">
        <v>3266</v>
      </c>
      <c r="B2139" s="1" t="s">
        <v>5216</v>
      </c>
      <c r="C2139" s="1">
        <v>124</v>
      </c>
      <c r="D2139" s="1" t="s">
        <v>5601</v>
      </c>
      <c r="F2139" s="1" t="s">
        <v>445</v>
      </c>
      <c r="G2139" s="1">
        <v>9</v>
      </c>
      <c r="H2139" s="1">
        <v>35</v>
      </c>
      <c r="I2139" s="1">
        <v>9.1</v>
      </c>
      <c r="J2139" s="1">
        <v>9.1999999999999993</v>
      </c>
      <c r="K2139" s="3">
        <v>1053</v>
      </c>
      <c r="L2139" s="2">
        <f>N2139/((4584.46)*(1-EXP(-(0.006602)*I2139))^(1.49294))</f>
        <v>0.97179189277413391</v>
      </c>
      <c r="N2139" s="1">
        <v>64</v>
      </c>
      <c r="O2139" s="1">
        <v>31.5</v>
      </c>
      <c r="Q2139" s="1">
        <v>4.05</v>
      </c>
      <c r="R2139" s="1">
        <v>0.72</v>
      </c>
      <c r="AJ2139" s="1" t="s">
        <v>406</v>
      </c>
      <c r="AK2139" s="19">
        <v>54</v>
      </c>
      <c r="AL2139" s="19">
        <v>90</v>
      </c>
      <c r="AN2139" s="3">
        <v>1971</v>
      </c>
      <c r="AQ2139">
        <v>80519</v>
      </c>
      <c r="AR2139" s="1" t="s">
        <v>4769</v>
      </c>
    </row>
    <row r="2140" spans="1:45" x14ac:dyDescent="0.25">
      <c r="A2140" s="1">
        <v>3267</v>
      </c>
      <c r="B2140" s="1" t="s">
        <v>5216</v>
      </c>
      <c r="C2140" s="1">
        <v>124</v>
      </c>
      <c r="D2140" s="1" t="s">
        <v>5601</v>
      </c>
      <c r="F2140" s="1" t="s">
        <v>445</v>
      </c>
      <c r="G2140" s="1">
        <v>6</v>
      </c>
      <c r="H2140" s="1">
        <v>15</v>
      </c>
      <c r="I2140" s="1">
        <v>7</v>
      </c>
      <c r="J2140" s="1">
        <v>5</v>
      </c>
      <c r="K2140" s="3">
        <v>5707</v>
      </c>
      <c r="L2140" s="2">
        <f>N2140/((17848.7)*(1-EXP(-(0.003475)*I2140))^(1.61462))</f>
        <v>0.87619276466331719</v>
      </c>
      <c r="N2140" s="1">
        <v>38</v>
      </c>
      <c r="O2140" s="1">
        <v>27.9</v>
      </c>
      <c r="P2140" s="1">
        <v>4.8</v>
      </c>
      <c r="Q2140" s="1">
        <v>5.3</v>
      </c>
      <c r="R2140" s="1">
        <v>0.9</v>
      </c>
      <c r="AJ2140" s="1" t="s">
        <v>406</v>
      </c>
      <c r="AK2140" s="19">
        <v>55.1</v>
      </c>
      <c r="AL2140" s="19">
        <v>92</v>
      </c>
      <c r="AN2140" s="3">
        <v>1984</v>
      </c>
      <c r="AQ2140">
        <v>80817</v>
      </c>
      <c r="AR2140" s="1" t="s">
        <v>4775</v>
      </c>
    </row>
    <row r="2141" spans="1:45" x14ac:dyDescent="0.25">
      <c r="A2141" s="1">
        <v>3268</v>
      </c>
      <c r="B2141" s="1" t="s">
        <v>5216</v>
      </c>
      <c r="C2141" s="1">
        <v>124</v>
      </c>
      <c r="D2141" s="1" t="s">
        <v>5601</v>
      </c>
      <c r="F2141" s="1" t="s">
        <v>445</v>
      </c>
      <c r="G2141" s="1">
        <v>4</v>
      </c>
      <c r="H2141" s="1">
        <v>25</v>
      </c>
      <c r="I2141" s="1">
        <v>12.6</v>
      </c>
      <c r="J2141" s="1">
        <v>10.7</v>
      </c>
      <c r="K2141" s="3">
        <v>1802</v>
      </c>
      <c r="L2141" s="2">
        <f>N2141/((23820.2)*(1-EXP(-(0.003315)*I2141))^(1.69896))</f>
        <v>0.91043286758175623</v>
      </c>
      <c r="N2141" s="1">
        <v>95</v>
      </c>
      <c r="O2141" s="1">
        <v>63.9</v>
      </c>
      <c r="P2141" s="1">
        <v>9.1</v>
      </c>
      <c r="Q2141" s="1">
        <v>11.1</v>
      </c>
      <c r="R2141" s="1">
        <v>1</v>
      </c>
      <c r="AJ2141" s="1" t="s">
        <v>406</v>
      </c>
      <c r="AK2141" s="19">
        <v>55.1</v>
      </c>
      <c r="AL2141" s="19">
        <v>92</v>
      </c>
      <c r="AN2141" s="3">
        <v>1984</v>
      </c>
      <c r="AQ2141">
        <v>80817</v>
      </c>
      <c r="AR2141" s="1" t="s">
        <v>4775</v>
      </c>
    </row>
    <row r="2142" spans="1:45" x14ac:dyDescent="0.25">
      <c r="A2142" s="1">
        <v>3269</v>
      </c>
      <c r="B2142" s="1" t="s">
        <v>5216</v>
      </c>
      <c r="C2142" s="1">
        <v>124</v>
      </c>
      <c r="D2142" s="1" t="s">
        <v>5601</v>
      </c>
      <c r="F2142" s="1" t="s">
        <v>445</v>
      </c>
      <c r="G2142" s="1">
        <v>5</v>
      </c>
      <c r="H2142" s="1">
        <v>35</v>
      </c>
      <c r="I2142" s="1">
        <v>16.3</v>
      </c>
      <c r="J2142" s="1">
        <v>15.1</v>
      </c>
      <c r="K2142" s="3">
        <v>1106</v>
      </c>
      <c r="L2142" s="2">
        <f>N2142/((23820.2)*(1-EXP(-(0.003315)*I2142))^(1.69896))</f>
        <v>0.91908962688667017</v>
      </c>
      <c r="N2142" s="1">
        <v>147</v>
      </c>
      <c r="O2142" s="1">
        <v>114.1</v>
      </c>
      <c r="P2142" s="1">
        <v>15.9</v>
      </c>
      <c r="Q2142" s="1">
        <v>20.8</v>
      </c>
      <c r="R2142" s="1">
        <v>2.6</v>
      </c>
      <c r="AJ2142" s="1" t="s">
        <v>406</v>
      </c>
      <c r="AK2142" s="19">
        <v>55.1</v>
      </c>
      <c r="AL2142" s="19">
        <v>92</v>
      </c>
      <c r="AN2142" s="3">
        <v>1984</v>
      </c>
      <c r="AQ2142">
        <v>80817</v>
      </c>
      <c r="AR2142" s="1" t="s">
        <v>4775</v>
      </c>
    </row>
    <row r="2143" spans="1:45" x14ac:dyDescent="0.25">
      <c r="A2143" s="1">
        <v>3270</v>
      </c>
      <c r="B2143" s="1" t="s">
        <v>5216</v>
      </c>
      <c r="C2143" s="1">
        <v>124</v>
      </c>
      <c r="D2143" s="1" t="s">
        <v>5601</v>
      </c>
      <c r="F2143" s="1" t="s">
        <v>445</v>
      </c>
      <c r="G2143" s="1">
        <v>6</v>
      </c>
      <c r="H2143" s="1">
        <v>45</v>
      </c>
      <c r="I2143" s="1">
        <v>18.399999999999999</v>
      </c>
      <c r="J2143" s="1">
        <v>17.899999999999999</v>
      </c>
      <c r="K2143" s="3">
        <v>855</v>
      </c>
      <c r="L2143" s="2">
        <f>N2143/((17848.7)*(1-EXP(-(0.003475)*I2143))^(1.61462))</f>
        <v>0.87988931814679217</v>
      </c>
      <c r="N2143" s="1">
        <v>176</v>
      </c>
      <c r="O2143" s="1">
        <v>127.6</v>
      </c>
      <c r="P2143" s="1">
        <v>17.8</v>
      </c>
      <c r="Q2143" s="1">
        <v>21.7</v>
      </c>
      <c r="R2143" s="1">
        <v>2.8</v>
      </c>
      <c r="AJ2143" s="1" t="s">
        <v>406</v>
      </c>
      <c r="AK2143" s="19">
        <v>55.1</v>
      </c>
      <c r="AL2143" s="19">
        <v>92</v>
      </c>
      <c r="AN2143" s="3">
        <v>1984</v>
      </c>
      <c r="AQ2143">
        <v>80817</v>
      </c>
      <c r="AR2143" s="1" t="s">
        <v>4775</v>
      </c>
    </row>
    <row r="2144" spans="1:45" x14ac:dyDescent="0.25">
      <c r="A2144" s="1">
        <v>3271</v>
      </c>
      <c r="B2144" s="1" t="s">
        <v>5216</v>
      </c>
      <c r="C2144" s="1">
        <v>124</v>
      </c>
      <c r="D2144" s="1" t="s">
        <v>5601</v>
      </c>
      <c r="F2144" s="1" t="s">
        <v>445</v>
      </c>
      <c r="G2144" s="1">
        <v>6</v>
      </c>
      <c r="H2144" s="1">
        <v>55</v>
      </c>
      <c r="I2144" s="1">
        <v>19.600000000000001</v>
      </c>
      <c r="J2144" s="1">
        <v>19.7</v>
      </c>
      <c r="K2144" s="3">
        <v>735</v>
      </c>
      <c r="L2144" s="2">
        <f>N2144/((17848.7)*(1-EXP(-(0.003475)*I2144))^(1.61462))</f>
        <v>0.86515188374127172</v>
      </c>
      <c r="N2144" s="1">
        <v>191</v>
      </c>
      <c r="O2144" s="1">
        <v>133.69999999999999</v>
      </c>
      <c r="P2144" s="1">
        <v>18.5</v>
      </c>
      <c r="Q2144" s="1">
        <v>26.1</v>
      </c>
      <c r="R2144" s="1">
        <v>3.3</v>
      </c>
      <c r="AJ2144" s="1" t="s">
        <v>406</v>
      </c>
      <c r="AK2144" s="19">
        <v>55.1</v>
      </c>
      <c r="AL2144" s="19">
        <v>92</v>
      </c>
      <c r="AN2144" s="3">
        <v>1984</v>
      </c>
      <c r="AQ2144">
        <v>80817</v>
      </c>
      <c r="AR2144" s="1" t="s">
        <v>4775</v>
      </c>
    </row>
    <row r="2145" spans="1:44" x14ac:dyDescent="0.25">
      <c r="A2145" s="1">
        <v>3272</v>
      </c>
      <c r="B2145" s="1" t="s">
        <v>5216</v>
      </c>
      <c r="C2145" s="1">
        <v>124</v>
      </c>
      <c r="D2145" s="1" t="s">
        <v>5601</v>
      </c>
      <c r="F2145" s="1" t="s">
        <v>445</v>
      </c>
      <c r="G2145" s="1">
        <v>7</v>
      </c>
      <c r="H2145" s="1">
        <v>65</v>
      </c>
      <c r="I2145" s="1">
        <v>20.3</v>
      </c>
      <c r="J2145" s="1">
        <v>20.7</v>
      </c>
      <c r="K2145" s="3">
        <v>686</v>
      </c>
      <c r="L2145" s="2">
        <f>N2145/((17848.7)*(1-EXP(-(0.003475)*I2145))^(1.61462))</f>
        <v>0.85767990989402154</v>
      </c>
      <c r="N2145" s="1">
        <v>200</v>
      </c>
      <c r="O2145" s="1">
        <v>124.7</v>
      </c>
      <c r="P2145" s="1">
        <v>17.3</v>
      </c>
      <c r="Q2145" s="1">
        <v>24.3</v>
      </c>
      <c r="R2145" s="1">
        <v>3.1</v>
      </c>
      <c r="AJ2145" s="1" t="s">
        <v>406</v>
      </c>
      <c r="AK2145" s="19">
        <v>55.1</v>
      </c>
      <c r="AL2145" s="19">
        <v>92</v>
      </c>
      <c r="AN2145" s="3">
        <v>1984</v>
      </c>
      <c r="AQ2145">
        <v>80817</v>
      </c>
      <c r="AR2145" s="1" t="s">
        <v>4775</v>
      </c>
    </row>
    <row r="2146" spans="1:44" x14ac:dyDescent="0.25">
      <c r="A2146" s="1">
        <v>3273</v>
      </c>
      <c r="B2146" s="1" t="s">
        <v>5216</v>
      </c>
      <c r="C2146" s="1">
        <v>124</v>
      </c>
      <c r="D2146" s="1" t="s">
        <v>5601</v>
      </c>
      <c r="F2146" s="1" t="s">
        <v>445</v>
      </c>
      <c r="G2146" s="1">
        <v>7</v>
      </c>
      <c r="H2146" s="1">
        <v>75</v>
      </c>
      <c r="I2146" s="1">
        <v>20.6</v>
      </c>
      <c r="J2146" s="1">
        <v>20.9</v>
      </c>
      <c r="K2146" s="3">
        <v>660</v>
      </c>
      <c r="L2146" s="2">
        <f>N2146/((12787.1)*(1-EXP(-(0.003885)*I2146))^(1.55886))</f>
        <v>0.83572013351761787</v>
      </c>
      <c r="N2146" s="1">
        <v>196</v>
      </c>
      <c r="O2146" s="1">
        <v>119.9</v>
      </c>
      <c r="P2146" s="1">
        <v>16.600000000000001</v>
      </c>
      <c r="Q2146" s="1">
        <v>23.3</v>
      </c>
      <c r="R2146" s="1">
        <v>3</v>
      </c>
      <c r="AJ2146" s="1" t="s">
        <v>406</v>
      </c>
      <c r="AK2146" s="19">
        <v>55.1</v>
      </c>
      <c r="AL2146" s="19">
        <v>92</v>
      </c>
      <c r="AN2146" s="3">
        <v>1984</v>
      </c>
      <c r="AQ2146">
        <v>80817</v>
      </c>
      <c r="AR2146" s="1" t="s">
        <v>4775</v>
      </c>
    </row>
    <row r="2147" spans="1:44" x14ac:dyDescent="0.25">
      <c r="A2147" s="1">
        <v>3274</v>
      </c>
      <c r="B2147" s="1" t="s">
        <v>5216</v>
      </c>
      <c r="C2147" s="1">
        <v>124</v>
      </c>
      <c r="D2147" s="1" t="s">
        <v>5601</v>
      </c>
      <c r="F2147" s="1" t="s">
        <v>445</v>
      </c>
      <c r="G2147" s="1">
        <v>7</v>
      </c>
      <c r="H2147" s="1">
        <v>20</v>
      </c>
      <c r="I2147" s="1">
        <v>9.5</v>
      </c>
      <c r="J2147" s="1">
        <v>7.5</v>
      </c>
      <c r="K2147" s="3">
        <v>3620</v>
      </c>
      <c r="L2147" s="2">
        <f>N2147/((12787.1)*(1-EXP(-(0.003885)*I2147))^(1.55886))</f>
        <v>1.0613074133200222</v>
      </c>
      <c r="N2147" s="1">
        <v>77</v>
      </c>
      <c r="O2147" s="1">
        <v>53.1</v>
      </c>
      <c r="P2147" s="1">
        <v>12.7</v>
      </c>
      <c r="Q2147" s="1">
        <v>2.9</v>
      </c>
      <c r="R2147" s="1">
        <v>0.7</v>
      </c>
      <c r="AJ2147" s="1" t="s">
        <v>406</v>
      </c>
      <c r="AK2147" s="19">
        <v>55</v>
      </c>
      <c r="AL2147" s="19">
        <v>89.3</v>
      </c>
      <c r="AN2147" s="3">
        <v>1981</v>
      </c>
      <c r="AQ2147">
        <v>80519</v>
      </c>
      <c r="AR2147" s="1" t="s">
        <v>4779</v>
      </c>
    </row>
    <row r="2148" spans="1:44" x14ac:dyDescent="0.25">
      <c r="A2148" s="1">
        <v>3275</v>
      </c>
      <c r="B2148" s="1" t="s">
        <v>5216</v>
      </c>
      <c r="C2148" s="1">
        <v>124</v>
      </c>
      <c r="D2148" s="1" t="s">
        <v>5601</v>
      </c>
      <c r="F2148" s="1" t="s">
        <v>445</v>
      </c>
      <c r="G2148" s="1">
        <v>7</v>
      </c>
      <c r="H2148" s="1">
        <v>30</v>
      </c>
      <c r="I2148" s="1">
        <v>13.5</v>
      </c>
      <c r="J2148" s="1">
        <v>11.2</v>
      </c>
      <c r="K2148" s="3">
        <v>2000</v>
      </c>
      <c r="L2148" s="2">
        <f>N2148/((12787.1)*(1-EXP(-(0.003885)*I2148))^(1.55886))</f>
        <v>1.024418634047729</v>
      </c>
      <c r="N2148" s="1">
        <v>127</v>
      </c>
      <c r="O2148" s="1">
        <v>83.8</v>
      </c>
      <c r="P2148" s="1">
        <v>18.399999999999999</v>
      </c>
      <c r="Q2148" s="1">
        <v>6.6</v>
      </c>
      <c r="R2148" s="1">
        <v>2</v>
      </c>
      <c r="AJ2148" s="1" t="s">
        <v>406</v>
      </c>
      <c r="AK2148" s="19">
        <v>55</v>
      </c>
      <c r="AL2148" s="19">
        <v>89.3</v>
      </c>
      <c r="AN2148" s="3">
        <v>1981</v>
      </c>
      <c r="AQ2148">
        <v>80519</v>
      </c>
      <c r="AR2148" s="1" t="s">
        <v>4779</v>
      </c>
    </row>
    <row r="2149" spans="1:44" x14ac:dyDescent="0.25">
      <c r="A2149" s="1">
        <v>3276</v>
      </c>
      <c r="B2149" s="1" t="s">
        <v>5216</v>
      </c>
      <c r="C2149" s="1">
        <v>124</v>
      </c>
      <c r="D2149" s="1" t="s">
        <v>5601</v>
      </c>
      <c r="F2149" s="1" t="s">
        <v>445</v>
      </c>
      <c r="G2149" s="1">
        <v>6</v>
      </c>
      <c r="H2149" s="1">
        <v>40</v>
      </c>
      <c r="I2149" s="1">
        <v>16.7</v>
      </c>
      <c r="J2149" s="1">
        <v>15</v>
      </c>
      <c r="K2149" s="3">
        <v>1277</v>
      </c>
      <c r="L2149" s="2">
        <f>N2149/((12787.1)*(1-EXP(-(0.003885)*I2149))^(1.55886))</f>
        <v>1.0112889638713041</v>
      </c>
      <c r="N2149" s="1">
        <v>173</v>
      </c>
      <c r="O2149" s="1">
        <v>107.3</v>
      </c>
      <c r="P2149" s="1">
        <v>24.7</v>
      </c>
      <c r="Q2149" s="1">
        <v>11.1</v>
      </c>
      <c r="R2149" s="1">
        <v>2.2999999999999998</v>
      </c>
      <c r="AJ2149" s="1" t="s">
        <v>406</v>
      </c>
      <c r="AK2149" s="19">
        <v>55</v>
      </c>
      <c r="AL2149" s="19">
        <v>89.3</v>
      </c>
      <c r="AN2149" s="3">
        <v>1981</v>
      </c>
      <c r="AQ2149">
        <v>80519</v>
      </c>
      <c r="AR2149" s="1" t="s">
        <v>4779</v>
      </c>
    </row>
    <row r="2150" spans="1:44" x14ac:dyDescent="0.25">
      <c r="A2150" s="1">
        <v>3277</v>
      </c>
      <c r="B2150" s="1" t="s">
        <v>5216</v>
      </c>
      <c r="C2150" s="1">
        <v>124</v>
      </c>
      <c r="D2150" s="1" t="s">
        <v>5601</v>
      </c>
      <c r="F2150" s="1" t="s">
        <v>445</v>
      </c>
      <c r="G2150" s="1">
        <v>6</v>
      </c>
      <c r="H2150" s="1">
        <v>50</v>
      </c>
      <c r="I2150" s="1">
        <v>19</v>
      </c>
      <c r="J2150" s="1">
        <v>18.3</v>
      </c>
      <c r="K2150" s="3">
        <v>950</v>
      </c>
      <c r="L2150" s="2">
        <f>N2150/((12787.1)*(1-EXP(-(0.003885)*I2150))^(1.55886))</f>
        <v>1.0252846556494932</v>
      </c>
      <c r="N2150" s="1">
        <v>213</v>
      </c>
      <c r="O2150" s="1">
        <v>125.7</v>
      </c>
      <c r="P2150" s="1">
        <v>26.4</v>
      </c>
      <c r="Q2150" s="1">
        <v>17.399999999999999</v>
      </c>
      <c r="R2150" s="1">
        <v>3</v>
      </c>
      <c r="AJ2150" s="1" t="s">
        <v>406</v>
      </c>
      <c r="AK2150" s="19">
        <v>55</v>
      </c>
      <c r="AL2150" s="19">
        <v>89.3</v>
      </c>
      <c r="AN2150" s="3">
        <v>1981</v>
      </c>
      <c r="AQ2150">
        <v>80519</v>
      </c>
      <c r="AR2150" s="1" t="s">
        <v>4779</v>
      </c>
    </row>
    <row r="2151" spans="1:44" x14ac:dyDescent="0.25">
      <c r="A2151" s="1">
        <v>3278</v>
      </c>
      <c r="B2151" s="1" t="s">
        <v>5216</v>
      </c>
      <c r="C2151" s="1">
        <v>124</v>
      </c>
      <c r="D2151" s="1" t="s">
        <v>5601</v>
      </c>
      <c r="F2151" s="1" t="s">
        <v>445</v>
      </c>
      <c r="G2151" s="1">
        <v>6</v>
      </c>
      <c r="H2151" s="1">
        <v>60</v>
      </c>
      <c r="I2151" s="1">
        <v>21</v>
      </c>
      <c r="J2151" s="1">
        <v>21</v>
      </c>
      <c r="K2151" s="3">
        <v>765</v>
      </c>
      <c r="L2151" s="2">
        <f>N2151/((12787.1)*(1-EXP(-(0.003885)*I2151))^(1.55886))</f>
        <v>1.0191524071613538</v>
      </c>
      <c r="N2151" s="1">
        <v>246</v>
      </c>
      <c r="O2151" s="1">
        <v>140.19999999999999</v>
      </c>
      <c r="P2151" s="1">
        <v>28.9</v>
      </c>
      <c r="Q2151" s="1">
        <v>24.5</v>
      </c>
      <c r="R2151" s="1">
        <v>3.4</v>
      </c>
      <c r="AJ2151" s="1" t="s">
        <v>406</v>
      </c>
      <c r="AK2151" s="19">
        <v>55</v>
      </c>
      <c r="AL2151" s="19">
        <v>89.3</v>
      </c>
      <c r="AN2151" s="3">
        <v>1981</v>
      </c>
      <c r="AQ2151">
        <v>80519</v>
      </c>
      <c r="AR2151" s="1" t="s">
        <v>4779</v>
      </c>
    </row>
    <row r="2152" spans="1:44" x14ac:dyDescent="0.25">
      <c r="A2152" s="1">
        <v>3279</v>
      </c>
      <c r="B2152" s="1" t="s">
        <v>5216</v>
      </c>
      <c r="C2152" s="1">
        <v>124</v>
      </c>
      <c r="D2152" s="1" t="s">
        <v>5601</v>
      </c>
      <c r="F2152" s="1" t="s">
        <v>445</v>
      </c>
      <c r="G2152" s="1">
        <v>6</v>
      </c>
      <c r="H2152" s="1">
        <v>70</v>
      </c>
      <c r="I2152" s="1">
        <v>22.5</v>
      </c>
      <c r="J2152" s="1">
        <v>23.4</v>
      </c>
      <c r="K2152" s="3">
        <v>647</v>
      </c>
      <c r="L2152" s="2">
        <f>N2152/((12787.1)*(1-EXP(-(0.003885)*I2152))^(1.55886))</f>
        <v>1.0239787965089466</v>
      </c>
      <c r="N2152" s="1">
        <v>274</v>
      </c>
      <c r="O2152" s="1">
        <v>153.4</v>
      </c>
      <c r="P2152" s="1">
        <v>30.7</v>
      </c>
      <c r="Q2152" s="1">
        <v>26.2</v>
      </c>
      <c r="R2152" s="1">
        <v>3.6</v>
      </c>
      <c r="AJ2152" s="1" t="s">
        <v>406</v>
      </c>
      <c r="AK2152" s="19">
        <v>55</v>
      </c>
      <c r="AL2152" s="19">
        <v>89.3</v>
      </c>
      <c r="AN2152" s="3">
        <v>1981</v>
      </c>
      <c r="AQ2152">
        <v>80519</v>
      </c>
      <c r="AR2152" s="1" t="s">
        <v>4779</v>
      </c>
    </row>
    <row r="2153" spans="1:44" x14ac:dyDescent="0.25">
      <c r="A2153" s="1">
        <v>3280</v>
      </c>
      <c r="B2153" s="1" t="s">
        <v>5216</v>
      </c>
      <c r="C2153" s="1">
        <v>124</v>
      </c>
      <c r="D2153" s="1" t="s">
        <v>5601</v>
      </c>
      <c r="F2153" s="1" t="s">
        <v>445</v>
      </c>
      <c r="G2153" s="1">
        <v>8</v>
      </c>
      <c r="H2153" s="1">
        <v>20</v>
      </c>
      <c r="I2153" s="1">
        <v>7.7</v>
      </c>
      <c r="J2153" s="1">
        <v>6</v>
      </c>
      <c r="K2153" s="3">
        <v>5020</v>
      </c>
      <c r="L2153" s="2">
        <f>N2153/((12281.9)*(1-EXP(-(0.00354)*I2153))^(1.50598))</f>
        <v>1.0755180686116703</v>
      </c>
      <c r="N2153" s="1">
        <v>57</v>
      </c>
      <c r="O2153" s="1">
        <v>39.6</v>
      </c>
      <c r="P2153" s="1">
        <v>9.5</v>
      </c>
      <c r="Q2153" s="1">
        <v>1.85</v>
      </c>
      <c r="R2153" s="1">
        <v>0.65</v>
      </c>
      <c r="AJ2153" s="1" t="s">
        <v>406</v>
      </c>
      <c r="AK2153" s="19">
        <v>55</v>
      </c>
      <c r="AL2153" s="19">
        <v>89.3</v>
      </c>
      <c r="AN2153" s="3">
        <v>1981</v>
      </c>
      <c r="AQ2153">
        <v>80519</v>
      </c>
      <c r="AR2153" s="1" t="s">
        <v>4779</v>
      </c>
    </row>
    <row r="2154" spans="1:44" x14ac:dyDescent="0.25">
      <c r="A2154" s="1">
        <v>3281</v>
      </c>
      <c r="B2154" s="1" t="s">
        <v>5216</v>
      </c>
      <c r="C2154" s="1">
        <v>124</v>
      </c>
      <c r="D2154" s="1" t="s">
        <v>5601</v>
      </c>
      <c r="F2154" s="1" t="s">
        <v>445</v>
      </c>
      <c r="G2154" s="1">
        <v>8</v>
      </c>
      <c r="H2154" s="1">
        <v>30</v>
      </c>
      <c r="I2154" s="1">
        <v>11.3</v>
      </c>
      <c r="J2154" s="1">
        <v>9</v>
      </c>
      <c r="K2154" s="3">
        <v>2780</v>
      </c>
      <c r="L2154" s="2">
        <f>N2154/((12281.9)*(1-EXP(-(0.00354)*I2154))^(1.50598))</f>
        <v>1.0476961200215691</v>
      </c>
      <c r="N2154" s="1">
        <v>98</v>
      </c>
      <c r="O2154" s="1">
        <v>64.2</v>
      </c>
      <c r="P2154" s="1">
        <v>14.2</v>
      </c>
      <c r="Q2154" s="1">
        <v>3.9</v>
      </c>
      <c r="R2154" s="1">
        <v>1.2</v>
      </c>
      <c r="AJ2154" s="1" t="s">
        <v>406</v>
      </c>
      <c r="AK2154" s="19">
        <v>55</v>
      </c>
      <c r="AL2154" s="19">
        <v>89.3</v>
      </c>
      <c r="AN2154" s="3">
        <v>1981</v>
      </c>
      <c r="AQ2154">
        <v>80519</v>
      </c>
      <c r="AR2154" s="1" t="s">
        <v>4779</v>
      </c>
    </row>
    <row r="2155" spans="1:44" x14ac:dyDescent="0.25">
      <c r="A2155" s="1">
        <v>3282</v>
      </c>
      <c r="B2155" s="1" t="s">
        <v>5216</v>
      </c>
      <c r="C2155" s="1">
        <v>124</v>
      </c>
      <c r="D2155" s="1" t="s">
        <v>5601</v>
      </c>
      <c r="F2155" s="1" t="s">
        <v>445</v>
      </c>
      <c r="G2155" s="1">
        <v>7</v>
      </c>
      <c r="H2155" s="1">
        <v>40</v>
      </c>
      <c r="I2155" s="1">
        <v>14</v>
      </c>
      <c r="J2155" s="1">
        <v>11.9</v>
      </c>
      <c r="K2155" s="3">
        <v>1820</v>
      </c>
      <c r="L2155" s="2">
        <f>N2155/((12281.9)*(1-EXP(-(0.00354)*I2155))^(1.50598))</f>
        <v>1.0449260525310529</v>
      </c>
      <c r="N2155" s="1">
        <v>134</v>
      </c>
      <c r="O2155" s="1">
        <v>83.2</v>
      </c>
      <c r="P2155" s="1">
        <v>19.5</v>
      </c>
      <c r="Q2155" s="1">
        <v>7.2</v>
      </c>
      <c r="R2155" s="1">
        <v>1.9</v>
      </c>
      <c r="AJ2155" s="1" t="s">
        <v>406</v>
      </c>
      <c r="AK2155" s="19">
        <v>55</v>
      </c>
      <c r="AL2155" s="19">
        <v>89.3</v>
      </c>
      <c r="AN2155" s="3">
        <v>1981</v>
      </c>
      <c r="AQ2155">
        <v>80519</v>
      </c>
      <c r="AR2155" s="1" t="s">
        <v>4779</v>
      </c>
    </row>
    <row r="2156" spans="1:44" x14ac:dyDescent="0.25">
      <c r="A2156" s="1">
        <v>3283</v>
      </c>
      <c r="B2156" s="1" t="s">
        <v>5216</v>
      </c>
      <c r="C2156" s="1">
        <v>124</v>
      </c>
      <c r="D2156" s="1" t="s">
        <v>5601</v>
      </c>
      <c r="F2156" s="1" t="s">
        <v>445</v>
      </c>
      <c r="G2156" s="1">
        <v>7</v>
      </c>
      <c r="H2156" s="1">
        <v>50</v>
      </c>
      <c r="I2156" s="1">
        <v>16.100000000000001</v>
      </c>
      <c r="J2156" s="1">
        <v>14.5</v>
      </c>
      <c r="K2156" s="3">
        <v>1352</v>
      </c>
      <c r="L2156" s="2">
        <f>N2156/((12281.9)*(1-EXP(-(0.00354)*I2156))^(1.50598))</f>
        <v>1.0546019985722059</v>
      </c>
      <c r="N2156" s="1">
        <v>166</v>
      </c>
      <c r="O2156" s="1">
        <v>97.7</v>
      </c>
      <c r="P2156" s="1">
        <v>20.6</v>
      </c>
      <c r="Q2156" s="1">
        <v>10.1</v>
      </c>
      <c r="R2156" s="1">
        <v>2.1</v>
      </c>
      <c r="AJ2156" s="1" t="s">
        <v>406</v>
      </c>
      <c r="AK2156" s="19">
        <v>55</v>
      </c>
      <c r="AL2156" s="19">
        <v>89.3</v>
      </c>
      <c r="AN2156" s="3">
        <v>1981</v>
      </c>
      <c r="AQ2156">
        <v>80519</v>
      </c>
      <c r="AR2156" s="1" t="s">
        <v>4779</v>
      </c>
    </row>
    <row r="2157" spans="1:44" x14ac:dyDescent="0.25">
      <c r="A2157" s="1">
        <v>3284</v>
      </c>
      <c r="B2157" s="1" t="s">
        <v>5216</v>
      </c>
      <c r="C2157" s="1">
        <v>124</v>
      </c>
      <c r="D2157" s="1" t="s">
        <v>5601</v>
      </c>
      <c r="F2157" s="1" t="s">
        <v>445</v>
      </c>
      <c r="G2157" s="1">
        <v>7</v>
      </c>
      <c r="H2157" s="1">
        <v>60</v>
      </c>
      <c r="I2157" s="1">
        <v>17.8</v>
      </c>
      <c r="J2157" s="1">
        <v>16.399999999999999</v>
      </c>
      <c r="K2157" s="3">
        <v>1132</v>
      </c>
      <c r="L2157" s="2">
        <f>N2157/((12281.9)*(1-EXP(-(0.00354)*I2157))^(1.50598))</f>
        <v>1.0588495384320011</v>
      </c>
      <c r="N2157" s="1">
        <v>193</v>
      </c>
      <c r="O2157" s="1">
        <v>109.9</v>
      </c>
      <c r="P2157" s="1">
        <v>22.7</v>
      </c>
      <c r="Q2157" s="1">
        <v>13.4</v>
      </c>
      <c r="R2157" s="1">
        <v>2.1</v>
      </c>
      <c r="AJ2157" s="1" t="s">
        <v>406</v>
      </c>
      <c r="AK2157" s="19">
        <v>55</v>
      </c>
      <c r="AL2157" s="19">
        <v>89.3</v>
      </c>
      <c r="AN2157" s="3">
        <v>1981</v>
      </c>
      <c r="AQ2157">
        <v>80519</v>
      </c>
      <c r="AR2157" s="1" t="s">
        <v>4779</v>
      </c>
    </row>
    <row r="2158" spans="1:44" x14ac:dyDescent="0.25">
      <c r="A2158" s="1">
        <v>3285</v>
      </c>
      <c r="B2158" s="1" t="s">
        <v>5216</v>
      </c>
      <c r="C2158" s="1">
        <v>124</v>
      </c>
      <c r="D2158" s="1" t="s">
        <v>5601</v>
      </c>
      <c r="F2158" s="1" t="s">
        <v>445</v>
      </c>
      <c r="G2158" s="1">
        <v>7</v>
      </c>
      <c r="H2158" s="1">
        <v>70</v>
      </c>
      <c r="I2158" s="1">
        <v>19.2</v>
      </c>
      <c r="J2158" s="1">
        <v>18.3</v>
      </c>
      <c r="K2158" s="3">
        <v>951</v>
      </c>
      <c r="L2158" s="2">
        <f>N2158/((12281.9)*(1-EXP(-(0.00354)*I2158))^(1.50598))</f>
        <v>1.0563308235461784</v>
      </c>
      <c r="N2158" s="1">
        <v>215</v>
      </c>
      <c r="O2158" s="1">
        <v>120.1</v>
      </c>
      <c r="P2158" s="1">
        <v>24</v>
      </c>
      <c r="Q2158" s="1">
        <v>16.3</v>
      </c>
      <c r="R2158" s="1">
        <v>2.7</v>
      </c>
      <c r="AJ2158" s="1" t="s">
        <v>406</v>
      </c>
      <c r="AK2158" s="19">
        <v>55</v>
      </c>
      <c r="AL2158" s="19">
        <v>89.3</v>
      </c>
      <c r="AN2158" s="3">
        <v>1981</v>
      </c>
      <c r="AQ2158">
        <v>80519</v>
      </c>
      <c r="AR2158" s="1" t="s">
        <v>4779</v>
      </c>
    </row>
    <row r="2159" spans="1:44" x14ac:dyDescent="0.25">
      <c r="A2159" s="1">
        <v>3286</v>
      </c>
      <c r="B2159" s="1" t="s">
        <v>5216</v>
      </c>
      <c r="C2159" s="1">
        <v>124</v>
      </c>
      <c r="D2159" s="1" t="s">
        <v>5601</v>
      </c>
      <c r="F2159" s="1" t="s">
        <v>445</v>
      </c>
      <c r="G2159" s="1">
        <v>8</v>
      </c>
      <c r="H2159" s="1">
        <v>80</v>
      </c>
      <c r="I2159" s="1">
        <v>20.2</v>
      </c>
      <c r="J2159" s="1">
        <v>20</v>
      </c>
      <c r="K2159" s="3">
        <v>822</v>
      </c>
      <c r="L2159" s="2">
        <f>N2159/((12281.9)*(1-EXP(-(0.00354)*I2159))^(1.50598))</f>
        <v>1.0587333683400888</v>
      </c>
      <c r="N2159" s="1">
        <v>232</v>
      </c>
      <c r="O2159" s="1">
        <v>128.9</v>
      </c>
      <c r="P2159" s="1">
        <v>24.8</v>
      </c>
      <c r="Q2159" s="1">
        <v>22.4</v>
      </c>
      <c r="R2159" s="1">
        <v>3.1</v>
      </c>
      <c r="AJ2159" s="1" t="s">
        <v>406</v>
      </c>
      <c r="AK2159" s="19">
        <v>55</v>
      </c>
      <c r="AL2159" s="19">
        <v>89.3</v>
      </c>
      <c r="AN2159" s="3">
        <v>1981</v>
      </c>
      <c r="AQ2159">
        <v>80519</v>
      </c>
      <c r="AR2159" s="1" t="s">
        <v>4779</v>
      </c>
    </row>
    <row r="2160" spans="1:44" x14ac:dyDescent="0.25">
      <c r="A2160" s="1">
        <v>3287</v>
      </c>
      <c r="B2160" s="1" t="s">
        <v>5216</v>
      </c>
      <c r="C2160" s="1">
        <v>124</v>
      </c>
      <c r="D2160" s="1" t="s">
        <v>5601</v>
      </c>
      <c r="F2160" s="1" t="s">
        <v>445</v>
      </c>
      <c r="G2160" s="1">
        <v>8</v>
      </c>
      <c r="H2160" s="1">
        <v>90</v>
      </c>
      <c r="I2160" s="1">
        <v>21</v>
      </c>
      <c r="J2160" s="1">
        <v>21.1</v>
      </c>
      <c r="K2160" s="3">
        <v>750</v>
      </c>
      <c r="L2160" s="2">
        <f>N2160/((12281.9)*(1-EXP(-(0.00354)*I2160))^(1.50598))</f>
        <v>1.0524477603868392</v>
      </c>
      <c r="N2160" s="1">
        <v>244</v>
      </c>
      <c r="O2160" s="1">
        <v>130</v>
      </c>
      <c r="P2160" s="1">
        <v>25</v>
      </c>
      <c r="Q2160" s="1">
        <v>24</v>
      </c>
      <c r="R2160" s="1">
        <v>3</v>
      </c>
      <c r="AJ2160" s="1" t="s">
        <v>406</v>
      </c>
      <c r="AK2160" s="19">
        <v>55</v>
      </c>
      <c r="AL2160" s="19">
        <v>89.3</v>
      </c>
      <c r="AN2160" s="3">
        <v>1981</v>
      </c>
      <c r="AQ2160">
        <v>80519</v>
      </c>
      <c r="AR2160" s="1" t="s">
        <v>4779</v>
      </c>
    </row>
    <row r="2161" spans="1:44" x14ac:dyDescent="0.25">
      <c r="A2161" s="1">
        <v>3288</v>
      </c>
      <c r="B2161" s="1" t="s">
        <v>5216</v>
      </c>
      <c r="C2161" s="1">
        <v>124</v>
      </c>
      <c r="D2161" s="1" t="s">
        <v>5601</v>
      </c>
      <c r="F2161" s="1" t="s">
        <v>445</v>
      </c>
      <c r="G2161" s="1">
        <v>8</v>
      </c>
      <c r="H2161" s="1">
        <v>100</v>
      </c>
      <c r="I2161" s="1">
        <v>21.5</v>
      </c>
      <c r="J2161" s="1">
        <v>21.9</v>
      </c>
      <c r="K2161" s="3">
        <v>709</v>
      </c>
      <c r="L2161" s="2">
        <f>N2161/((12281.9)*(1-EXP(-(0.00354)*I2161))^(1.50598))</f>
        <v>1.0546611604832059</v>
      </c>
      <c r="N2161" s="1">
        <v>253</v>
      </c>
      <c r="O2161" s="1">
        <v>131.9</v>
      </c>
      <c r="P2161" s="1">
        <v>25.5</v>
      </c>
      <c r="Q2161" s="1">
        <v>25.9</v>
      </c>
      <c r="R2161" s="1">
        <v>3.2</v>
      </c>
      <c r="AJ2161" s="1" t="s">
        <v>406</v>
      </c>
      <c r="AK2161" s="19">
        <v>55</v>
      </c>
      <c r="AL2161" s="19">
        <v>89.3</v>
      </c>
      <c r="AN2161" s="3">
        <v>1981</v>
      </c>
      <c r="AQ2161">
        <v>80519</v>
      </c>
      <c r="AR2161" s="1" t="s">
        <v>4779</v>
      </c>
    </row>
    <row r="2162" spans="1:44" x14ac:dyDescent="0.25">
      <c r="A2162" s="1">
        <v>3289</v>
      </c>
      <c r="B2162" s="1" t="s">
        <v>5216</v>
      </c>
      <c r="C2162" s="1">
        <v>124</v>
      </c>
      <c r="D2162" s="1" t="s">
        <v>5601</v>
      </c>
      <c r="F2162" s="1" t="s">
        <v>445</v>
      </c>
      <c r="G2162" s="1">
        <v>7</v>
      </c>
      <c r="H2162" s="1">
        <v>20</v>
      </c>
      <c r="I2162" s="1">
        <v>9.5</v>
      </c>
      <c r="J2162" s="1">
        <v>9.5</v>
      </c>
      <c r="K2162" s="3">
        <v>1828</v>
      </c>
      <c r="L2162" s="2">
        <f>N2162/((12787.1)*(1-EXP(-(0.003885)*I2162))^(1.55886))</f>
        <v>0.85455921592001793</v>
      </c>
      <c r="N2162" s="1">
        <v>62</v>
      </c>
      <c r="O2162" s="1">
        <v>50.3</v>
      </c>
      <c r="P2162" s="1">
        <v>13.7</v>
      </c>
      <c r="Q2162" s="1">
        <v>4.2</v>
      </c>
      <c r="R2162" s="1">
        <v>1.3</v>
      </c>
      <c r="AJ2162" s="1" t="s">
        <v>406</v>
      </c>
      <c r="AK2162" s="19">
        <v>55</v>
      </c>
      <c r="AL2162" s="19">
        <v>89.3</v>
      </c>
      <c r="AN2162" s="3">
        <v>1981</v>
      </c>
      <c r="AQ2162">
        <v>80519</v>
      </c>
      <c r="AR2162" s="1" t="s">
        <v>4779</v>
      </c>
    </row>
    <row r="2163" spans="1:44" x14ac:dyDescent="0.25">
      <c r="A2163" s="1">
        <v>3290</v>
      </c>
      <c r="B2163" s="1" t="s">
        <v>5216</v>
      </c>
      <c r="C2163" s="1">
        <v>124</v>
      </c>
      <c r="D2163" s="1" t="s">
        <v>5601</v>
      </c>
      <c r="F2163" s="1" t="s">
        <v>445</v>
      </c>
      <c r="G2163" s="1">
        <v>7</v>
      </c>
      <c r="H2163" s="1">
        <v>30</v>
      </c>
      <c r="I2163" s="1">
        <v>13.5</v>
      </c>
      <c r="J2163" s="1">
        <v>13.4</v>
      </c>
      <c r="K2163" s="3">
        <v>1120</v>
      </c>
      <c r="L2163" s="2">
        <f>N2163/((12787.1)*(1-EXP(-(0.003885)*I2163))^(1.55886))</f>
        <v>0.82276142262101071</v>
      </c>
      <c r="N2163" s="1">
        <v>102</v>
      </c>
      <c r="O2163" s="1">
        <v>68.400000000000006</v>
      </c>
      <c r="P2163" s="1">
        <v>14.6</v>
      </c>
      <c r="Q2163" s="1">
        <v>7.7</v>
      </c>
      <c r="R2163" s="1">
        <v>1.8</v>
      </c>
      <c r="AJ2163" s="1" t="s">
        <v>406</v>
      </c>
      <c r="AK2163" s="19">
        <v>55</v>
      </c>
      <c r="AL2163" s="19">
        <v>89.3</v>
      </c>
      <c r="AN2163" s="3">
        <v>1981</v>
      </c>
      <c r="AQ2163">
        <v>80519</v>
      </c>
      <c r="AR2163" s="1" t="s">
        <v>4779</v>
      </c>
    </row>
    <row r="2164" spans="1:44" x14ac:dyDescent="0.25">
      <c r="A2164" s="1">
        <v>3291</v>
      </c>
      <c r="B2164" s="1" t="s">
        <v>5216</v>
      </c>
      <c r="C2164" s="1">
        <v>124</v>
      </c>
      <c r="D2164" s="1" t="s">
        <v>5601</v>
      </c>
      <c r="F2164" s="1" t="s">
        <v>445</v>
      </c>
      <c r="G2164" s="1">
        <v>6</v>
      </c>
      <c r="H2164" s="1">
        <v>40</v>
      </c>
      <c r="I2164" s="1">
        <v>16.7</v>
      </c>
      <c r="J2164" s="1">
        <v>17.399999999999999</v>
      </c>
      <c r="K2164" s="3">
        <v>760</v>
      </c>
      <c r="L2164" s="2">
        <f>N2164/((12787.1)*(1-EXP(-(0.003885)*I2164))^(1.55886))</f>
        <v>0.80669293071815007</v>
      </c>
      <c r="N2164" s="1">
        <v>138</v>
      </c>
      <c r="O2164" s="1">
        <v>85.5</v>
      </c>
      <c r="P2164" s="1">
        <v>17.100000000000001</v>
      </c>
      <c r="Q2164" s="1">
        <v>13.1</v>
      </c>
      <c r="R2164" s="1">
        <v>2.5</v>
      </c>
      <c r="AJ2164" s="1" t="s">
        <v>406</v>
      </c>
      <c r="AK2164" s="19">
        <v>55</v>
      </c>
      <c r="AL2164" s="19">
        <v>89.3</v>
      </c>
      <c r="AN2164" s="3">
        <v>1981</v>
      </c>
      <c r="AQ2164">
        <v>80519</v>
      </c>
      <c r="AR2164" s="1" t="s">
        <v>4779</v>
      </c>
    </row>
    <row r="2165" spans="1:44" x14ac:dyDescent="0.25">
      <c r="A2165" s="1">
        <v>3292</v>
      </c>
      <c r="B2165" s="1" t="s">
        <v>5216</v>
      </c>
      <c r="C2165" s="1">
        <v>124</v>
      </c>
      <c r="D2165" s="1" t="s">
        <v>5601</v>
      </c>
      <c r="F2165" s="1" t="s">
        <v>445</v>
      </c>
      <c r="G2165" s="1">
        <v>6</v>
      </c>
      <c r="H2165" s="1">
        <v>50</v>
      </c>
      <c r="I2165" s="1">
        <v>19</v>
      </c>
      <c r="J2165" s="1">
        <v>20.7</v>
      </c>
      <c r="K2165" s="3">
        <v>595</v>
      </c>
      <c r="L2165" s="2">
        <f>N2165/((12787.1)*(1-EXP(-(0.003885)*I2165))^(1.55886))</f>
        <v>0.81830230732588649</v>
      </c>
      <c r="N2165" s="1">
        <v>170</v>
      </c>
      <c r="O2165" s="1">
        <v>100.1</v>
      </c>
      <c r="P2165" s="1">
        <v>19.2</v>
      </c>
      <c r="Q2165" s="1">
        <v>19.7</v>
      </c>
      <c r="R2165" s="1">
        <v>2.6</v>
      </c>
      <c r="AJ2165" s="1" t="s">
        <v>406</v>
      </c>
      <c r="AK2165" s="19">
        <v>55</v>
      </c>
      <c r="AL2165" s="19">
        <v>89.3</v>
      </c>
      <c r="AN2165" s="3">
        <v>1981</v>
      </c>
      <c r="AQ2165">
        <v>80519</v>
      </c>
      <c r="AR2165" s="1" t="s">
        <v>4779</v>
      </c>
    </row>
    <row r="2166" spans="1:44" x14ac:dyDescent="0.25">
      <c r="A2166" s="1">
        <v>3293</v>
      </c>
      <c r="B2166" s="1" t="s">
        <v>5216</v>
      </c>
      <c r="C2166" s="1">
        <v>124</v>
      </c>
      <c r="D2166" s="1" t="s">
        <v>5601</v>
      </c>
      <c r="F2166" s="1" t="s">
        <v>445</v>
      </c>
      <c r="G2166" s="1">
        <v>6</v>
      </c>
      <c r="H2166" s="1">
        <v>60</v>
      </c>
      <c r="I2166" s="1">
        <v>21</v>
      </c>
      <c r="J2166" s="1">
        <v>23.6</v>
      </c>
      <c r="K2166" s="3">
        <v>485</v>
      </c>
      <c r="L2166" s="2">
        <f>N2166/((12787.1)*(1-EXP(-(0.003885)*I2166))^(1.55886))</f>
        <v>0.81615050492189711</v>
      </c>
      <c r="N2166" s="1">
        <v>197</v>
      </c>
      <c r="O2166" s="1">
        <v>102</v>
      </c>
      <c r="P2166" s="1">
        <v>19.600000000000001</v>
      </c>
      <c r="Q2166" s="1">
        <v>21.5</v>
      </c>
      <c r="R2166" s="1">
        <v>2.7</v>
      </c>
      <c r="AJ2166" s="1" t="s">
        <v>406</v>
      </c>
      <c r="AK2166" s="19">
        <v>55</v>
      </c>
      <c r="AL2166" s="19">
        <v>89.3</v>
      </c>
      <c r="AN2166" s="3">
        <v>1981</v>
      </c>
      <c r="AQ2166">
        <v>80519</v>
      </c>
      <c r="AR2166" s="1" t="s">
        <v>4779</v>
      </c>
    </row>
    <row r="2167" spans="1:44" x14ac:dyDescent="0.25">
      <c r="A2167" s="1">
        <v>3294</v>
      </c>
      <c r="B2167" s="1" t="s">
        <v>5216</v>
      </c>
      <c r="C2167" s="1">
        <v>124</v>
      </c>
      <c r="D2167" s="1" t="s">
        <v>5601</v>
      </c>
      <c r="F2167" s="1" t="s">
        <v>445</v>
      </c>
      <c r="G2167" s="1">
        <v>6</v>
      </c>
      <c r="H2167" s="1">
        <v>70</v>
      </c>
      <c r="I2167" s="1">
        <v>22.5</v>
      </c>
      <c r="J2167" s="1">
        <v>25.8</v>
      </c>
      <c r="K2167" s="3">
        <v>424</v>
      </c>
      <c r="L2167" s="2">
        <f>N2167/((12787.1)*(1-EXP(-(0.003885)*I2167))^(1.55886))</f>
        <v>0.81843560742868371</v>
      </c>
      <c r="N2167" s="1">
        <v>219</v>
      </c>
      <c r="O2167" s="1">
        <v>103.6</v>
      </c>
      <c r="P2167" s="1">
        <v>19.7</v>
      </c>
      <c r="Q2167" s="1">
        <v>24.6</v>
      </c>
      <c r="R2167" s="1">
        <v>2.7</v>
      </c>
      <c r="AJ2167" s="1" t="s">
        <v>406</v>
      </c>
      <c r="AK2167" s="19">
        <v>55</v>
      </c>
      <c r="AL2167" s="19">
        <v>89.3</v>
      </c>
      <c r="AN2167" s="3">
        <v>1981</v>
      </c>
      <c r="AQ2167">
        <v>80519</v>
      </c>
      <c r="AR2167" s="1" t="s">
        <v>4779</v>
      </c>
    </row>
    <row r="2168" spans="1:44" x14ac:dyDescent="0.25">
      <c r="A2168" s="1">
        <v>3295</v>
      </c>
      <c r="B2168" s="1" t="s">
        <v>5216</v>
      </c>
      <c r="C2168" s="1">
        <v>124</v>
      </c>
      <c r="D2168" s="1" t="s">
        <v>5601</v>
      </c>
      <c r="F2168" s="1" t="s">
        <v>445</v>
      </c>
      <c r="G2168" s="1">
        <v>7</v>
      </c>
      <c r="H2168" s="1">
        <v>80</v>
      </c>
      <c r="I2168" s="1">
        <v>23.6</v>
      </c>
      <c r="J2168" s="1">
        <v>27.8</v>
      </c>
      <c r="K2168" s="3">
        <v>379</v>
      </c>
      <c r="L2168" s="2">
        <f>N2168/((12787.1)*(1-EXP(-(0.003885)*I2168))^(1.55886))</f>
        <v>0.82489635370502445</v>
      </c>
      <c r="N2168" s="1">
        <v>237</v>
      </c>
      <c r="O2168" s="1">
        <v>105</v>
      </c>
      <c r="P2168" s="1">
        <v>19.8</v>
      </c>
      <c r="Q2168" s="1">
        <v>25.4</v>
      </c>
      <c r="R2168" s="1">
        <v>2.8</v>
      </c>
      <c r="AJ2168" s="1" t="s">
        <v>406</v>
      </c>
      <c r="AK2168" s="19">
        <v>55</v>
      </c>
      <c r="AL2168" s="19">
        <v>89.3</v>
      </c>
      <c r="AN2168" s="3">
        <v>1981</v>
      </c>
      <c r="AQ2168">
        <v>80519</v>
      </c>
      <c r="AR2168" s="1" t="s">
        <v>4779</v>
      </c>
    </row>
    <row r="2169" spans="1:44" x14ac:dyDescent="0.25">
      <c r="A2169" s="1">
        <v>3296</v>
      </c>
      <c r="B2169" s="1" t="s">
        <v>5216</v>
      </c>
      <c r="C2169" s="1">
        <v>124</v>
      </c>
      <c r="D2169" s="1" t="s">
        <v>5601</v>
      </c>
      <c r="F2169" s="1" t="s">
        <v>445</v>
      </c>
      <c r="G2169" s="1">
        <v>7</v>
      </c>
      <c r="H2169" s="1">
        <v>90</v>
      </c>
      <c r="I2169" s="1">
        <v>24.5</v>
      </c>
      <c r="J2169" s="1">
        <v>28.9</v>
      </c>
      <c r="K2169" s="3">
        <v>360</v>
      </c>
      <c r="L2169" s="2">
        <f>N2169/((12787.1)*(1-EXP(-(0.003885)*I2169))^(1.55886))</f>
        <v>0.82303509367191818</v>
      </c>
      <c r="N2169" s="1">
        <v>250</v>
      </c>
      <c r="O2169" s="1">
        <v>108.1</v>
      </c>
      <c r="P2169" s="1">
        <v>19.899999999999999</v>
      </c>
      <c r="Q2169" s="1">
        <v>25.9</v>
      </c>
      <c r="R2169" s="1">
        <v>2.9</v>
      </c>
      <c r="AJ2169" s="1" t="s">
        <v>406</v>
      </c>
      <c r="AK2169" s="19">
        <v>55</v>
      </c>
      <c r="AL2169" s="19">
        <v>89.3</v>
      </c>
      <c r="AN2169" s="3">
        <v>1981</v>
      </c>
      <c r="AQ2169">
        <v>80519</v>
      </c>
      <c r="AR2169" s="1" t="s">
        <v>4779</v>
      </c>
    </row>
    <row r="2170" spans="1:44" x14ac:dyDescent="0.25">
      <c r="A2170" s="1">
        <v>3297</v>
      </c>
      <c r="B2170" s="1" t="s">
        <v>5216</v>
      </c>
      <c r="C2170" s="1">
        <v>124</v>
      </c>
      <c r="D2170" s="1" t="s">
        <v>5601</v>
      </c>
      <c r="F2170" s="1" t="s">
        <v>445</v>
      </c>
      <c r="G2170" s="1">
        <v>7</v>
      </c>
      <c r="H2170" s="1">
        <v>100</v>
      </c>
      <c r="I2170" s="1">
        <v>25.1</v>
      </c>
      <c r="J2170" s="1">
        <v>30.2</v>
      </c>
      <c r="K2170" s="3">
        <v>334</v>
      </c>
      <c r="L2170" s="2">
        <f>N2170/((12787.1)*(1-EXP(-(0.003885)*I2170))^(1.55886))</f>
        <v>0.82257319618448821</v>
      </c>
      <c r="N2170" s="1">
        <v>259</v>
      </c>
      <c r="O2170" s="1">
        <v>108.7</v>
      </c>
      <c r="P2170" s="1">
        <v>19.899999999999999</v>
      </c>
      <c r="Q2170" s="1">
        <v>26</v>
      </c>
      <c r="R2170" s="1">
        <v>2.9</v>
      </c>
      <c r="AJ2170" s="1" t="s">
        <v>406</v>
      </c>
      <c r="AK2170" s="19">
        <v>55</v>
      </c>
      <c r="AL2170" s="19">
        <v>89.3</v>
      </c>
      <c r="AN2170" s="3">
        <v>1981</v>
      </c>
      <c r="AQ2170">
        <v>80519</v>
      </c>
      <c r="AR2170" s="1" t="s">
        <v>4779</v>
      </c>
    </row>
    <row r="2171" spans="1:44" x14ac:dyDescent="0.25">
      <c r="A2171" s="1">
        <v>3298</v>
      </c>
      <c r="B2171" s="1" t="s">
        <v>5216</v>
      </c>
      <c r="C2171" s="1">
        <v>124</v>
      </c>
      <c r="D2171" s="1" t="s">
        <v>5601</v>
      </c>
      <c r="F2171" s="1" t="s">
        <v>445</v>
      </c>
      <c r="G2171" s="1">
        <v>8</v>
      </c>
      <c r="H2171" s="1">
        <v>55</v>
      </c>
      <c r="I2171" s="1">
        <v>17.5</v>
      </c>
      <c r="J2171" s="1">
        <v>16.399999999999999</v>
      </c>
      <c r="K2171" s="3">
        <v>1379</v>
      </c>
      <c r="L2171" s="2">
        <f>N2171/((12281.9)*(1-EXP(-(0.00354)*I2171))^(1.50598))</f>
        <v>1.0573242381813901</v>
      </c>
      <c r="N2171" s="1">
        <v>188</v>
      </c>
      <c r="O2171" s="1">
        <v>101.6</v>
      </c>
      <c r="Q2171" s="1">
        <v>13.8</v>
      </c>
      <c r="R2171" s="1">
        <v>2.4</v>
      </c>
      <c r="AJ2171" s="1" t="s">
        <v>406</v>
      </c>
      <c r="AK2171" s="19">
        <v>56</v>
      </c>
      <c r="AL2171" s="19">
        <v>94.3</v>
      </c>
      <c r="AN2171" s="3">
        <v>1988</v>
      </c>
      <c r="AQ2171">
        <v>80817</v>
      </c>
      <c r="AR2171" s="1" t="s">
        <v>4781</v>
      </c>
    </row>
    <row r="2172" spans="1:44" x14ac:dyDescent="0.25">
      <c r="A2172" s="1">
        <v>3299</v>
      </c>
      <c r="B2172" s="1" t="s">
        <v>5216</v>
      </c>
      <c r="C2172" s="1">
        <v>124</v>
      </c>
      <c r="D2172" s="1" t="s">
        <v>5601</v>
      </c>
      <c r="F2172" s="1" t="s">
        <v>445</v>
      </c>
      <c r="G2172" s="1">
        <v>6</v>
      </c>
      <c r="H2172" s="1">
        <v>40</v>
      </c>
      <c r="I2172" s="1">
        <v>16</v>
      </c>
      <c r="J2172" s="1">
        <v>11</v>
      </c>
      <c r="K2172" s="3">
        <v>1764</v>
      </c>
      <c r="L2172" s="2">
        <f>N2172/((12787.1)*(1-EXP(-(0.003885)*I2172))^(1.55886))</f>
        <v>0.99152758119258544</v>
      </c>
      <c r="N2172" s="1">
        <v>159</v>
      </c>
      <c r="O2172" s="1">
        <v>61.2</v>
      </c>
      <c r="Q2172" s="1">
        <v>15.3</v>
      </c>
      <c r="R2172" s="1">
        <v>2</v>
      </c>
      <c r="AJ2172" s="1" t="s">
        <v>406</v>
      </c>
      <c r="AK2172" s="19">
        <v>56</v>
      </c>
      <c r="AL2172" s="19">
        <v>94.3</v>
      </c>
      <c r="AN2172" s="3">
        <v>1988</v>
      </c>
      <c r="AQ2172">
        <v>80817</v>
      </c>
      <c r="AR2172" s="1" t="s">
        <v>4781</v>
      </c>
    </row>
    <row r="2173" spans="1:44" x14ac:dyDescent="0.25">
      <c r="A2173" s="1">
        <v>3300</v>
      </c>
      <c r="B2173" s="1" t="s">
        <v>5216</v>
      </c>
      <c r="C2173" s="1">
        <v>124</v>
      </c>
      <c r="D2173" s="1" t="s">
        <v>5601</v>
      </c>
      <c r="F2173" s="1" t="s">
        <v>445</v>
      </c>
      <c r="G2173" s="1">
        <v>7</v>
      </c>
      <c r="H2173" s="1">
        <v>30</v>
      </c>
      <c r="I2173" s="1">
        <v>13.4</v>
      </c>
      <c r="J2173" s="1">
        <v>10.5</v>
      </c>
      <c r="K2173" s="3">
        <v>1880</v>
      </c>
      <c r="L2173" s="2">
        <f>N2173/((12787.1)*(1-EXP(-(0.003885)*I2173))^(1.55886))</f>
        <v>0.98710253792899527</v>
      </c>
      <c r="N2173" s="1">
        <v>121</v>
      </c>
      <c r="O2173" s="1">
        <v>51.4</v>
      </c>
      <c r="Q2173" s="1">
        <v>10.5</v>
      </c>
      <c r="R2173" s="1">
        <v>1.7</v>
      </c>
      <c r="AJ2173" s="1" t="s">
        <v>406</v>
      </c>
      <c r="AK2173" s="19">
        <v>56</v>
      </c>
      <c r="AL2173" s="19">
        <v>94.3</v>
      </c>
      <c r="AN2173" s="3">
        <v>1988</v>
      </c>
      <c r="AQ2173">
        <v>80817</v>
      </c>
      <c r="AR2173" s="1" t="s">
        <v>4781</v>
      </c>
    </row>
    <row r="2174" spans="1:44" x14ac:dyDescent="0.25">
      <c r="A2174" s="1">
        <v>3301</v>
      </c>
      <c r="B2174" s="1" t="s">
        <v>5216</v>
      </c>
      <c r="C2174" s="1">
        <v>124</v>
      </c>
      <c r="D2174" s="1" t="s">
        <v>5601</v>
      </c>
      <c r="F2174" s="1" t="s">
        <v>445</v>
      </c>
      <c r="G2174" s="1">
        <v>6</v>
      </c>
      <c r="H2174" s="1">
        <v>29</v>
      </c>
      <c r="I2174" s="1">
        <v>15</v>
      </c>
      <c r="J2174" s="1">
        <v>13.5</v>
      </c>
      <c r="K2174" s="3">
        <v>1016</v>
      </c>
      <c r="L2174" s="2">
        <f>N2174/((17848.7)*(1-EXP(-(0.003475)*I2174))^(1.61462))</f>
        <v>0.76453195908900962</v>
      </c>
      <c r="N2174" s="1">
        <v>111</v>
      </c>
      <c r="O2174" s="1">
        <v>47.9</v>
      </c>
      <c r="Q2174" s="1">
        <v>8.9</v>
      </c>
      <c r="R2174" s="1">
        <v>1.5</v>
      </c>
      <c r="AJ2174" s="1" t="s">
        <v>406</v>
      </c>
      <c r="AK2174" s="19">
        <v>56</v>
      </c>
      <c r="AL2174" s="19">
        <v>94.3</v>
      </c>
      <c r="AN2174" s="3">
        <v>1988</v>
      </c>
      <c r="AQ2174">
        <v>80817</v>
      </c>
      <c r="AR2174" s="1" t="s">
        <v>4781</v>
      </c>
    </row>
    <row r="2175" spans="1:44" x14ac:dyDescent="0.25">
      <c r="A2175" s="1">
        <v>3302</v>
      </c>
      <c r="B2175" s="1" t="s">
        <v>5216</v>
      </c>
      <c r="C2175" s="1">
        <v>124</v>
      </c>
      <c r="D2175" s="1" t="s">
        <v>5601</v>
      </c>
      <c r="F2175" s="1" t="s">
        <v>445</v>
      </c>
      <c r="G2175" s="1">
        <v>7</v>
      </c>
      <c r="H2175" s="1">
        <v>25</v>
      </c>
      <c r="I2175" s="1">
        <v>11</v>
      </c>
      <c r="J2175" s="1">
        <v>8</v>
      </c>
      <c r="K2175" s="3">
        <v>1990</v>
      </c>
      <c r="L2175" s="2">
        <f>N2175/((12787.1)*(1-EXP(-(0.003885)*I2175))^(1.55886))</f>
        <v>1.156772936498722</v>
      </c>
      <c r="N2175" s="1">
        <v>105</v>
      </c>
      <c r="O2175" s="1">
        <v>50.9</v>
      </c>
      <c r="Q2175" s="1">
        <v>8.6</v>
      </c>
      <c r="R2175" s="1">
        <v>1.4</v>
      </c>
      <c r="AJ2175" s="1" t="s">
        <v>406</v>
      </c>
      <c r="AK2175" s="19">
        <v>56</v>
      </c>
      <c r="AL2175" s="19">
        <v>94.3</v>
      </c>
      <c r="AN2175" s="3">
        <v>1988</v>
      </c>
      <c r="AQ2175">
        <v>80817</v>
      </c>
      <c r="AR2175" s="1" t="s">
        <v>4781</v>
      </c>
    </row>
    <row r="2176" spans="1:44" x14ac:dyDescent="0.25">
      <c r="A2176" s="1">
        <v>3303</v>
      </c>
      <c r="B2176" s="1" t="s">
        <v>5216</v>
      </c>
      <c r="C2176" s="1">
        <v>124</v>
      </c>
      <c r="D2176" s="1" t="s">
        <v>5601</v>
      </c>
      <c r="F2176" s="1" t="s">
        <v>445</v>
      </c>
      <c r="G2176" s="1">
        <v>7</v>
      </c>
      <c r="H2176" s="1">
        <v>35</v>
      </c>
      <c r="I2176" s="1">
        <v>12.5</v>
      </c>
      <c r="J2176" s="1">
        <v>8.6</v>
      </c>
      <c r="K2176" s="3">
        <v>2190</v>
      </c>
      <c r="L2176" s="2">
        <f>N2176/((12281.9)*(1-EXP(-(0.00354)*I2176))^(1.50598))</f>
        <v>1.3358177818943402</v>
      </c>
      <c r="N2176" s="1">
        <v>145</v>
      </c>
      <c r="O2176" s="1">
        <v>71.8</v>
      </c>
      <c r="Q2176" s="1">
        <v>13.3</v>
      </c>
      <c r="R2176" s="1">
        <v>2.2000000000000002</v>
      </c>
      <c r="AJ2176" s="1" t="s">
        <v>406</v>
      </c>
      <c r="AK2176" s="19">
        <v>56</v>
      </c>
      <c r="AL2176" s="19">
        <v>94.3</v>
      </c>
      <c r="AN2176" s="3">
        <v>1988</v>
      </c>
      <c r="AQ2176">
        <v>80817</v>
      </c>
      <c r="AR2176" s="1" t="s">
        <v>4781</v>
      </c>
    </row>
    <row r="2177" spans="1:45" x14ac:dyDescent="0.25">
      <c r="A2177" s="1">
        <v>3304</v>
      </c>
      <c r="B2177" s="1" t="s">
        <v>5216</v>
      </c>
      <c r="C2177" s="1">
        <v>124</v>
      </c>
      <c r="D2177" s="1" t="s">
        <v>5601</v>
      </c>
      <c r="F2177" s="1" t="s">
        <v>445</v>
      </c>
      <c r="G2177" s="1">
        <v>5</v>
      </c>
      <c r="H2177" s="1">
        <v>38</v>
      </c>
      <c r="I2177" s="1">
        <v>16.2</v>
      </c>
      <c r="J2177" s="1">
        <v>9.5</v>
      </c>
      <c r="K2177" s="3">
        <v>1550</v>
      </c>
      <c r="L2177" s="2">
        <f>N2177/((12787.1)*(1-EXP(-(0.003885)*I2177))^(1.55886))</f>
        <v>0.54468806190143337</v>
      </c>
      <c r="N2177" s="1">
        <v>89</v>
      </c>
      <c r="O2177" s="1">
        <v>33.299999999999997</v>
      </c>
      <c r="Q2177" s="1">
        <v>8.3000000000000007</v>
      </c>
      <c r="R2177" s="1">
        <v>1.6</v>
      </c>
      <c r="AJ2177" s="1" t="s">
        <v>406</v>
      </c>
      <c r="AK2177" s="19">
        <v>56</v>
      </c>
      <c r="AL2177" s="19">
        <v>94.3</v>
      </c>
      <c r="AN2177" s="3">
        <v>1988</v>
      </c>
      <c r="AQ2177">
        <v>80817</v>
      </c>
      <c r="AR2177" s="1" t="s">
        <v>4781</v>
      </c>
    </row>
    <row r="2178" spans="1:45" x14ac:dyDescent="0.25">
      <c r="A2178" s="1">
        <v>3305</v>
      </c>
      <c r="B2178" s="1" t="s">
        <v>5216</v>
      </c>
      <c r="C2178" s="1">
        <v>124</v>
      </c>
      <c r="D2178" s="1" t="s">
        <v>5601</v>
      </c>
      <c r="F2178" s="1" t="s">
        <v>445</v>
      </c>
      <c r="G2178" s="1">
        <v>8</v>
      </c>
      <c r="H2178" s="1">
        <v>50</v>
      </c>
      <c r="I2178" s="1">
        <v>14</v>
      </c>
      <c r="J2178" s="1">
        <v>12.1</v>
      </c>
      <c r="K2178" s="3">
        <v>1192</v>
      </c>
      <c r="L2178" s="2">
        <f>N2178/((4584.46)*(1-EXP(-(0.006602)*I2178))^(1.49294))</f>
        <v>1.1525437449447475</v>
      </c>
      <c r="N2178" s="1">
        <v>141</v>
      </c>
      <c r="O2178" s="1">
        <v>46</v>
      </c>
      <c r="Q2178" s="1">
        <v>10.199999999999999</v>
      </c>
      <c r="R2178" s="1">
        <v>1.8</v>
      </c>
      <c r="AJ2178" s="1" t="s">
        <v>406</v>
      </c>
      <c r="AK2178" s="19">
        <v>56</v>
      </c>
      <c r="AL2178" s="19">
        <v>94.3</v>
      </c>
      <c r="AN2178" s="3">
        <v>1988</v>
      </c>
      <c r="AQ2178">
        <v>80817</v>
      </c>
      <c r="AR2178" s="1" t="s">
        <v>4781</v>
      </c>
    </row>
    <row r="2179" spans="1:45" x14ac:dyDescent="0.25">
      <c r="A2179" s="1">
        <v>3306</v>
      </c>
      <c r="B2179" s="1" t="s">
        <v>5216</v>
      </c>
      <c r="C2179" s="1">
        <v>124</v>
      </c>
      <c r="D2179" s="1" t="s">
        <v>5601</v>
      </c>
      <c r="F2179" s="1" t="s">
        <v>445</v>
      </c>
      <c r="G2179" s="1">
        <v>7</v>
      </c>
      <c r="H2179" s="1">
        <v>45</v>
      </c>
      <c r="I2179" s="1">
        <v>17.600000000000001</v>
      </c>
      <c r="J2179" s="1">
        <v>16</v>
      </c>
      <c r="K2179" s="3">
        <v>960</v>
      </c>
      <c r="L2179" s="2">
        <f>N2179/((12787.1)*(1-EXP(-(0.003885)*I2179))^(1.55886))</f>
        <v>0.76692317326317605</v>
      </c>
      <c r="N2179" s="1">
        <v>142</v>
      </c>
      <c r="O2179" s="1">
        <v>64.8</v>
      </c>
      <c r="Q2179" s="1">
        <v>13.1</v>
      </c>
      <c r="R2179" s="1">
        <v>2.2000000000000002</v>
      </c>
      <c r="AJ2179" s="1" t="s">
        <v>406</v>
      </c>
      <c r="AK2179" s="19">
        <v>56</v>
      </c>
      <c r="AL2179" s="19">
        <v>94.3</v>
      </c>
      <c r="AN2179" s="3">
        <v>1988</v>
      </c>
      <c r="AQ2179">
        <v>80817</v>
      </c>
      <c r="AR2179" s="1" t="s">
        <v>4781</v>
      </c>
    </row>
    <row r="2180" spans="1:45" x14ac:dyDescent="0.25">
      <c r="A2180" s="1">
        <v>3307</v>
      </c>
      <c r="B2180" s="1" t="s">
        <v>5216</v>
      </c>
      <c r="C2180" s="1">
        <v>124</v>
      </c>
      <c r="D2180" s="1" t="s">
        <v>5601</v>
      </c>
      <c r="F2180" s="1" t="s">
        <v>445</v>
      </c>
      <c r="G2180" s="1">
        <v>6</v>
      </c>
      <c r="H2180" s="1">
        <v>32</v>
      </c>
      <c r="I2180" s="1">
        <v>16.3</v>
      </c>
      <c r="J2180" s="1">
        <v>14</v>
      </c>
      <c r="K2180" s="3">
        <v>976</v>
      </c>
      <c r="L2180" s="2">
        <f>N2180/((17848.7)*(1-EXP(-(0.003475)*I2180))^(1.61462))</f>
        <v>0.77974037278790209</v>
      </c>
      <c r="N2180" s="1">
        <v>129</v>
      </c>
      <c r="O2180" s="1">
        <v>55.3</v>
      </c>
      <c r="Q2180" s="1">
        <v>9</v>
      </c>
      <c r="R2180" s="1">
        <v>1.3</v>
      </c>
      <c r="AJ2180" s="1" t="s">
        <v>406</v>
      </c>
      <c r="AK2180" s="19">
        <v>56</v>
      </c>
      <c r="AL2180" s="19">
        <v>94.3</v>
      </c>
      <c r="AN2180" s="3">
        <v>1988</v>
      </c>
      <c r="AQ2180">
        <v>80817</v>
      </c>
      <c r="AR2180" s="1" t="s">
        <v>4781</v>
      </c>
    </row>
    <row r="2181" spans="1:45" x14ac:dyDescent="0.25">
      <c r="A2181" s="1">
        <v>3308</v>
      </c>
      <c r="B2181" s="1" t="s">
        <v>5216</v>
      </c>
      <c r="C2181" s="1">
        <v>124</v>
      </c>
      <c r="D2181" s="1" t="s">
        <v>5601</v>
      </c>
      <c r="F2181" s="1" t="s">
        <v>445</v>
      </c>
      <c r="G2181" s="1">
        <v>6</v>
      </c>
      <c r="H2181" s="1">
        <v>24</v>
      </c>
      <c r="I2181" s="1">
        <v>12.2</v>
      </c>
      <c r="J2181" s="1">
        <v>10</v>
      </c>
      <c r="K2181" s="3">
        <v>2016</v>
      </c>
      <c r="L2181" s="2">
        <f>N2181/((17848.7)*(1-EXP(-(0.003475)*I2181))^(1.61462))</f>
        <v>1.21164104641836</v>
      </c>
      <c r="N2181" s="1">
        <v>127</v>
      </c>
      <c r="O2181" s="1">
        <v>51.8</v>
      </c>
      <c r="Q2181" s="1">
        <v>8.3000000000000007</v>
      </c>
      <c r="R2181" s="1">
        <v>1.4</v>
      </c>
      <c r="AJ2181" s="1" t="s">
        <v>406</v>
      </c>
      <c r="AK2181" s="19">
        <v>56</v>
      </c>
      <c r="AL2181" s="19">
        <v>94.3</v>
      </c>
      <c r="AN2181" s="3">
        <v>1988</v>
      </c>
      <c r="AQ2181">
        <v>80817</v>
      </c>
      <c r="AR2181" s="1" t="s">
        <v>4781</v>
      </c>
    </row>
    <row r="2182" spans="1:45" x14ac:dyDescent="0.25">
      <c r="A2182" s="1">
        <v>3309</v>
      </c>
      <c r="B2182" s="1" t="s">
        <v>5216</v>
      </c>
      <c r="C2182" s="1">
        <v>124</v>
      </c>
      <c r="D2182" s="1" t="s">
        <v>5601</v>
      </c>
      <c r="F2182" s="1" t="s">
        <v>445</v>
      </c>
      <c r="G2182" s="1">
        <v>6</v>
      </c>
      <c r="H2182" s="1">
        <v>33</v>
      </c>
      <c r="I2182" s="1">
        <v>15.6</v>
      </c>
      <c r="J2182" s="1">
        <v>11</v>
      </c>
      <c r="K2182" s="3">
        <v>2125</v>
      </c>
      <c r="L2182" s="2">
        <f>N2182/((17848.7)*(1-EXP(-(0.003475)*I2182))^(1.61462))</f>
        <v>1.0944137607509576</v>
      </c>
      <c r="N2182" s="1">
        <v>169</v>
      </c>
      <c r="O2182" s="1">
        <v>73.2</v>
      </c>
      <c r="Q2182" s="1">
        <v>16.5</v>
      </c>
      <c r="R2182" s="1">
        <v>2.7</v>
      </c>
      <c r="AJ2182" s="1" t="s">
        <v>406</v>
      </c>
      <c r="AK2182" s="19">
        <v>56</v>
      </c>
      <c r="AL2182" s="19">
        <v>94.3</v>
      </c>
      <c r="AN2182" s="3">
        <v>1988</v>
      </c>
      <c r="AQ2182">
        <v>80817</v>
      </c>
      <c r="AR2182" s="1" t="s">
        <v>4781</v>
      </c>
    </row>
    <row r="2183" spans="1:45" x14ac:dyDescent="0.25">
      <c r="A2183" s="1">
        <v>3310</v>
      </c>
      <c r="B2183" s="1" t="s">
        <v>5216</v>
      </c>
      <c r="C2183" s="1">
        <v>124</v>
      </c>
      <c r="D2183" s="1" t="s">
        <v>5601</v>
      </c>
      <c r="F2183" s="1" t="s">
        <v>445</v>
      </c>
      <c r="G2183" s="1">
        <v>4</v>
      </c>
      <c r="H2183" s="1">
        <v>35</v>
      </c>
      <c r="I2183" s="1">
        <v>18</v>
      </c>
      <c r="J2183" s="1">
        <v>11.5</v>
      </c>
      <c r="K2183" s="3">
        <v>2122</v>
      </c>
      <c r="L2183" s="2">
        <f>N2183/((17848.7)*(1-EXP(-(0.003475)*I2183))^(1.61462))</f>
        <v>0.96240566656247584</v>
      </c>
      <c r="N2183" s="1">
        <v>186</v>
      </c>
      <c r="O2183" s="1">
        <v>94</v>
      </c>
      <c r="Q2183" s="1">
        <v>12.1</v>
      </c>
      <c r="R2183" s="1">
        <v>7.9</v>
      </c>
      <c r="AJ2183" s="1" t="s">
        <v>406</v>
      </c>
      <c r="AK2183" s="19">
        <v>56</v>
      </c>
      <c r="AL2183" s="19">
        <v>94.3</v>
      </c>
      <c r="AN2183" s="3">
        <v>1980</v>
      </c>
      <c r="AQ2183">
        <v>80817</v>
      </c>
      <c r="AR2183" s="1" t="s">
        <v>4787</v>
      </c>
    </row>
    <row r="2184" spans="1:45" x14ac:dyDescent="0.25">
      <c r="A2184" s="1">
        <v>3311</v>
      </c>
      <c r="B2184" s="1" t="s">
        <v>5216</v>
      </c>
      <c r="C2184" s="1">
        <v>124</v>
      </c>
      <c r="D2184" s="1" t="s">
        <v>5601</v>
      </c>
      <c r="F2184" s="1" t="s">
        <v>445</v>
      </c>
      <c r="G2184" s="1">
        <v>6</v>
      </c>
      <c r="H2184" s="1">
        <v>40</v>
      </c>
      <c r="I2184" s="1">
        <v>17</v>
      </c>
      <c r="J2184" s="1">
        <v>14.1</v>
      </c>
      <c r="K2184" s="3">
        <v>1460</v>
      </c>
      <c r="L2184" s="2">
        <f>N2184/((12787.1)*(1-EXP(-(0.003885)*I2184))^(1.55886))</f>
        <v>1.0357071287174693</v>
      </c>
      <c r="N2184" s="1">
        <v>182</v>
      </c>
      <c r="O2184" s="1">
        <v>92.2</v>
      </c>
      <c r="R2184" s="1">
        <v>3.08</v>
      </c>
      <c r="AJ2184" s="1" t="s">
        <v>406</v>
      </c>
      <c r="AK2184" s="19">
        <v>56</v>
      </c>
      <c r="AL2184" s="19">
        <v>94.3</v>
      </c>
      <c r="AN2184" s="3">
        <v>1980</v>
      </c>
      <c r="AQ2184">
        <v>80817</v>
      </c>
      <c r="AR2184" s="1" t="s">
        <v>4787</v>
      </c>
    </row>
    <row r="2185" spans="1:45" x14ac:dyDescent="0.25">
      <c r="A2185" s="1">
        <v>3312</v>
      </c>
      <c r="B2185" s="1" t="s">
        <v>5216</v>
      </c>
      <c r="C2185" s="1">
        <v>124</v>
      </c>
      <c r="D2185" s="1" t="s">
        <v>5601</v>
      </c>
      <c r="F2185" s="1" t="s">
        <v>445</v>
      </c>
      <c r="G2185" s="1">
        <v>8</v>
      </c>
      <c r="H2185" s="1">
        <v>80</v>
      </c>
      <c r="I2185" s="1">
        <v>20</v>
      </c>
      <c r="J2185" s="1">
        <v>17.8</v>
      </c>
      <c r="K2185" s="3">
        <v>833</v>
      </c>
      <c r="L2185" s="2">
        <f>N2185/((12281.9)*(1-EXP(-(0.00354)*I2185))^(1.50598))</f>
        <v>0.87969340345978819</v>
      </c>
      <c r="N2185" s="1">
        <v>190</v>
      </c>
      <c r="O2185" s="1">
        <v>96.7</v>
      </c>
      <c r="Q2185" s="1">
        <v>13.9</v>
      </c>
      <c r="R2185" s="1">
        <v>6.2</v>
      </c>
      <c r="AJ2185" s="1" t="s">
        <v>406</v>
      </c>
      <c r="AK2185" s="19">
        <v>56</v>
      </c>
      <c r="AL2185" s="19">
        <v>94.3</v>
      </c>
      <c r="AN2185" s="3">
        <v>1980</v>
      </c>
      <c r="AQ2185">
        <v>80817</v>
      </c>
      <c r="AR2185" s="1" t="s">
        <v>4787</v>
      </c>
    </row>
    <row r="2186" spans="1:45" x14ac:dyDescent="0.25">
      <c r="A2186" s="1">
        <v>3313</v>
      </c>
      <c r="B2186" s="1" t="s">
        <v>1047</v>
      </c>
      <c r="C2186" s="1">
        <v>131</v>
      </c>
      <c r="D2186" s="1" t="s">
        <v>5629</v>
      </c>
      <c r="F2186" s="1" t="s">
        <v>445</v>
      </c>
      <c r="G2186" s="1">
        <v>6</v>
      </c>
      <c r="H2186" s="1">
        <v>12</v>
      </c>
      <c r="I2186" s="1">
        <v>5.8</v>
      </c>
      <c r="J2186" s="1">
        <v>3.8</v>
      </c>
      <c r="K2186" s="3">
        <v>12540</v>
      </c>
      <c r="L2186" s="2">
        <v>1.3</v>
      </c>
      <c r="N2186" s="1">
        <v>62.5</v>
      </c>
      <c r="O2186" s="1">
        <v>34.799999999999997</v>
      </c>
      <c r="P2186" s="1">
        <v>7.31</v>
      </c>
      <c r="Q2186" s="1">
        <v>4.45</v>
      </c>
      <c r="R2186" s="1">
        <v>1.91</v>
      </c>
      <c r="S2186" s="1">
        <v>15</v>
      </c>
      <c r="AJ2186" s="1" t="s">
        <v>471</v>
      </c>
      <c r="AK2186" s="19">
        <v>51</v>
      </c>
      <c r="AL2186" s="19">
        <v>51.3</v>
      </c>
      <c r="AN2186" s="3">
        <v>1990</v>
      </c>
      <c r="AQ2186">
        <v>80814</v>
      </c>
      <c r="AR2186" s="1" t="s">
        <v>5191</v>
      </c>
    </row>
    <row r="2187" spans="1:45" x14ac:dyDescent="0.25">
      <c r="A2187" s="1">
        <v>3314</v>
      </c>
      <c r="B2187" s="1" t="s">
        <v>1047</v>
      </c>
      <c r="C2187" s="1">
        <v>131</v>
      </c>
      <c r="D2187" s="1" t="s">
        <v>5629</v>
      </c>
      <c r="F2187" s="1" t="s">
        <v>445</v>
      </c>
      <c r="G2187" s="1">
        <v>2</v>
      </c>
      <c r="H2187" s="1">
        <v>20</v>
      </c>
      <c r="I2187" s="1">
        <v>15.5</v>
      </c>
      <c r="J2187" s="1">
        <v>10.3</v>
      </c>
      <c r="K2187" s="3">
        <v>1900</v>
      </c>
      <c r="L2187" s="2">
        <v>0.6</v>
      </c>
      <c r="N2187" s="1">
        <v>132</v>
      </c>
      <c r="O2187" s="1">
        <v>63</v>
      </c>
      <c r="P2187" s="1">
        <v>12.1</v>
      </c>
      <c r="Q2187" s="1">
        <v>8.1</v>
      </c>
      <c r="R2187" s="1">
        <v>2.2799999999999998</v>
      </c>
      <c r="AJ2187" s="1" t="s">
        <v>471</v>
      </c>
      <c r="AK2187" s="19">
        <v>51</v>
      </c>
      <c r="AL2187" s="19">
        <v>51.3</v>
      </c>
      <c r="AN2187" s="3">
        <v>1990</v>
      </c>
      <c r="AQ2187">
        <v>80814</v>
      </c>
      <c r="AR2187" s="1" t="s">
        <v>5191</v>
      </c>
    </row>
    <row r="2188" spans="1:45" x14ac:dyDescent="0.25">
      <c r="A2188" s="1">
        <v>3315</v>
      </c>
      <c r="B2188" s="1" t="s">
        <v>1047</v>
      </c>
      <c r="C2188" s="1">
        <v>131</v>
      </c>
      <c r="D2188" s="1" t="s">
        <v>5629</v>
      </c>
      <c r="F2188" s="1" t="s">
        <v>445</v>
      </c>
      <c r="G2188" s="1">
        <v>5</v>
      </c>
      <c r="H2188" s="1">
        <v>34</v>
      </c>
      <c r="I2188" s="1">
        <v>26</v>
      </c>
      <c r="J2188" s="1">
        <v>27.4</v>
      </c>
      <c r="K2188" s="3">
        <v>787</v>
      </c>
      <c r="L2188" s="2">
        <v>1.1000000000000001</v>
      </c>
      <c r="N2188" s="1">
        <v>500</v>
      </c>
      <c r="O2188" s="1">
        <v>200.2</v>
      </c>
      <c r="P2188" s="1">
        <v>34.1</v>
      </c>
      <c r="Q2188" s="1">
        <v>21.3</v>
      </c>
      <c r="R2188" s="1">
        <v>4</v>
      </c>
      <c r="AJ2188" s="1" t="s">
        <v>471</v>
      </c>
      <c r="AK2188" s="19">
        <v>51</v>
      </c>
      <c r="AL2188" s="19">
        <v>51.3</v>
      </c>
      <c r="AN2188" s="3">
        <v>1990</v>
      </c>
      <c r="AQ2188">
        <v>80814</v>
      </c>
      <c r="AR2188" s="1" t="s">
        <v>5191</v>
      </c>
    </row>
    <row r="2189" spans="1:45" x14ac:dyDescent="0.25">
      <c r="A2189" s="1">
        <v>3316</v>
      </c>
      <c r="B2189" s="1" t="s">
        <v>1047</v>
      </c>
      <c r="C2189" s="1">
        <v>131</v>
      </c>
      <c r="D2189" s="1" t="s">
        <v>5629</v>
      </c>
      <c r="F2189" s="1" t="s">
        <v>445</v>
      </c>
      <c r="G2189" s="1">
        <v>10</v>
      </c>
      <c r="H2189" s="1">
        <v>11</v>
      </c>
      <c r="I2189" s="1">
        <v>1.5</v>
      </c>
      <c r="J2189" s="1">
        <v>0.3</v>
      </c>
      <c r="K2189" s="3">
        <v>6800</v>
      </c>
      <c r="N2189" s="1">
        <v>1.3</v>
      </c>
      <c r="O2189" s="1">
        <v>0.91</v>
      </c>
      <c r="P2189" s="1">
        <v>0.41</v>
      </c>
      <c r="Q2189" s="1">
        <v>0.78</v>
      </c>
      <c r="R2189" s="1">
        <v>0.25</v>
      </c>
      <c r="AJ2189" s="1" t="s">
        <v>471</v>
      </c>
      <c r="AK2189" s="19">
        <v>51</v>
      </c>
      <c r="AL2189" s="19">
        <v>51.3</v>
      </c>
      <c r="AN2189" s="3">
        <v>1990</v>
      </c>
      <c r="AQ2189">
        <v>80814</v>
      </c>
      <c r="AR2189" s="1" t="s">
        <v>5191</v>
      </c>
      <c r="AS2189" s="32"/>
    </row>
    <row r="2190" spans="1:45" x14ac:dyDescent="0.25">
      <c r="A2190" s="1">
        <v>3317</v>
      </c>
      <c r="B2190" s="1" t="s">
        <v>1047</v>
      </c>
      <c r="C2190" s="1">
        <v>131</v>
      </c>
      <c r="D2190" s="1" t="s">
        <v>5629</v>
      </c>
      <c r="F2190" s="1" t="s">
        <v>445</v>
      </c>
      <c r="G2190" s="1">
        <v>9</v>
      </c>
      <c r="H2190" s="1">
        <v>22</v>
      </c>
      <c r="I2190" s="1">
        <v>6.8</v>
      </c>
      <c r="J2190" s="1">
        <v>5.2</v>
      </c>
      <c r="K2190" s="3">
        <v>4550</v>
      </c>
      <c r="L2190" s="2">
        <v>0.5</v>
      </c>
      <c r="N2190" s="1">
        <v>30</v>
      </c>
      <c r="O2190" s="1">
        <v>16.100000000000001</v>
      </c>
      <c r="P2190" s="1">
        <v>5.94</v>
      </c>
      <c r="Q2190" s="1">
        <v>4.24</v>
      </c>
      <c r="R2190" s="1">
        <v>0.8</v>
      </c>
      <c r="S2190" s="1">
        <v>6</v>
      </c>
      <c r="AJ2190" s="1" t="s">
        <v>471</v>
      </c>
      <c r="AK2190" s="19">
        <v>51</v>
      </c>
      <c r="AL2190" s="19">
        <v>51.3</v>
      </c>
      <c r="AN2190" s="3">
        <v>1990</v>
      </c>
      <c r="AQ2190">
        <v>80814</v>
      </c>
      <c r="AR2190" s="1" t="s">
        <v>5191</v>
      </c>
    </row>
    <row r="2191" spans="1:45" x14ac:dyDescent="0.25">
      <c r="A2191" s="1">
        <v>3318</v>
      </c>
      <c r="B2191" s="1" t="s">
        <v>1047</v>
      </c>
      <c r="C2191" s="1">
        <v>131</v>
      </c>
      <c r="D2191" s="1" t="s">
        <v>5629</v>
      </c>
      <c r="F2191" s="1" t="s">
        <v>445</v>
      </c>
      <c r="G2191" s="1">
        <v>9</v>
      </c>
      <c r="H2191" s="1">
        <v>68</v>
      </c>
      <c r="I2191" s="1">
        <v>14.5</v>
      </c>
      <c r="J2191" s="1">
        <v>34.700000000000003</v>
      </c>
      <c r="K2191" s="3">
        <v>224</v>
      </c>
      <c r="L2191" s="2">
        <v>0.6</v>
      </c>
      <c r="N2191" s="1">
        <v>106</v>
      </c>
      <c r="O2191" s="1">
        <v>58.9</v>
      </c>
      <c r="P2191" s="1">
        <v>12.2</v>
      </c>
      <c r="Q2191" s="1">
        <v>37</v>
      </c>
      <c r="R2191" s="1">
        <v>2.2200000000000002</v>
      </c>
      <c r="AJ2191" s="1" t="s">
        <v>471</v>
      </c>
      <c r="AK2191" s="19">
        <v>51</v>
      </c>
      <c r="AL2191" s="19">
        <v>51.3</v>
      </c>
      <c r="AN2191" s="3">
        <v>1990</v>
      </c>
      <c r="AQ2191">
        <v>80814</v>
      </c>
      <c r="AR2191" s="1" t="s">
        <v>5191</v>
      </c>
    </row>
    <row r="2192" spans="1:45" x14ac:dyDescent="0.25">
      <c r="A2192" s="1">
        <v>3319</v>
      </c>
      <c r="B2192" s="1" t="s">
        <v>1047</v>
      </c>
      <c r="C2192" s="1">
        <v>131</v>
      </c>
      <c r="D2192" s="1" t="s">
        <v>5629</v>
      </c>
      <c r="F2192" s="1" t="s">
        <v>445</v>
      </c>
      <c r="G2192" s="1">
        <v>10</v>
      </c>
      <c r="H2192" s="1">
        <v>16</v>
      </c>
      <c r="I2192" s="1">
        <v>1.7</v>
      </c>
      <c r="J2192" s="1">
        <v>0.7</v>
      </c>
      <c r="K2192" s="3">
        <v>1400</v>
      </c>
      <c r="N2192" s="1">
        <v>0.5</v>
      </c>
      <c r="O2192" s="1">
        <v>0.37</v>
      </c>
      <c r="P2192" s="1">
        <v>0.16</v>
      </c>
      <c r="Q2192" s="1">
        <v>0.31</v>
      </c>
      <c r="R2192" s="1">
        <v>0.06</v>
      </c>
      <c r="AJ2192" s="1" t="s">
        <v>471</v>
      </c>
      <c r="AK2192" s="19">
        <v>51</v>
      </c>
      <c r="AL2192" s="19">
        <v>51.3</v>
      </c>
      <c r="AN2192" s="3">
        <v>1990</v>
      </c>
      <c r="AQ2192">
        <v>80814</v>
      </c>
      <c r="AR2192" s="1" t="s">
        <v>5191</v>
      </c>
      <c r="AS2192" s="32"/>
    </row>
    <row r="2193" spans="1:50" x14ac:dyDescent="0.25">
      <c r="A2193" s="1">
        <v>3320</v>
      </c>
      <c r="B2193" s="1" t="s">
        <v>1047</v>
      </c>
      <c r="C2193" s="1">
        <v>131</v>
      </c>
      <c r="D2193" s="1" t="s">
        <v>5629</v>
      </c>
      <c r="F2193" s="1" t="s">
        <v>445</v>
      </c>
      <c r="G2193" s="1">
        <v>11</v>
      </c>
      <c r="H2193" s="1">
        <v>30</v>
      </c>
      <c r="I2193" s="1">
        <v>3</v>
      </c>
      <c r="J2193" s="1">
        <v>3.8</v>
      </c>
      <c r="K2193" s="3">
        <v>900</v>
      </c>
      <c r="N2193" s="1">
        <v>3.1</v>
      </c>
      <c r="O2193" s="1">
        <v>1.88</v>
      </c>
      <c r="P2193" s="1">
        <v>0.71</v>
      </c>
      <c r="Q2193" s="1">
        <v>0.91</v>
      </c>
      <c r="R2193" s="1">
        <v>0.15</v>
      </c>
      <c r="AJ2193" s="1" t="s">
        <v>471</v>
      </c>
      <c r="AK2193" s="19">
        <v>51</v>
      </c>
      <c r="AL2193" s="19">
        <v>51.3</v>
      </c>
      <c r="AN2193" s="3">
        <v>1990</v>
      </c>
      <c r="AQ2193">
        <v>80814</v>
      </c>
      <c r="AR2193" s="1" t="s">
        <v>5191</v>
      </c>
    </row>
    <row r="2194" spans="1:50" x14ac:dyDescent="0.25">
      <c r="A2194" s="1">
        <v>3321</v>
      </c>
      <c r="B2194" s="1" t="s">
        <v>1047</v>
      </c>
      <c r="C2194" s="1">
        <v>131</v>
      </c>
      <c r="D2194" s="1" t="s">
        <v>5629</v>
      </c>
      <c r="F2194" s="1" t="s">
        <v>445</v>
      </c>
      <c r="G2194" s="1">
        <v>11</v>
      </c>
      <c r="H2194" s="1">
        <v>64</v>
      </c>
      <c r="I2194" s="1">
        <v>7.5</v>
      </c>
      <c r="J2194" s="1">
        <v>19</v>
      </c>
      <c r="K2194" s="3">
        <v>417</v>
      </c>
      <c r="L2194" s="2">
        <v>0.8</v>
      </c>
      <c r="N2194" s="1">
        <v>50</v>
      </c>
      <c r="O2194" s="1">
        <v>19.899999999999999</v>
      </c>
      <c r="P2194" s="1">
        <v>7.45</v>
      </c>
      <c r="Q2194" s="1">
        <v>4.46</v>
      </c>
      <c r="R2194" s="1">
        <v>0.62</v>
      </c>
      <c r="AJ2194" s="1" t="s">
        <v>471</v>
      </c>
      <c r="AK2194" s="19">
        <v>51</v>
      </c>
      <c r="AL2194" s="19">
        <v>51.3</v>
      </c>
      <c r="AN2194" s="3">
        <v>1990</v>
      </c>
      <c r="AQ2194">
        <v>80814</v>
      </c>
      <c r="AR2194" s="1" t="s">
        <v>5191</v>
      </c>
    </row>
    <row r="2195" spans="1:50" x14ac:dyDescent="0.25">
      <c r="A2195" s="1">
        <v>3322</v>
      </c>
      <c r="B2195" s="1" t="s">
        <v>1047</v>
      </c>
      <c r="C2195" s="1">
        <v>131</v>
      </c>
      <c r="D2195" s="1" t="s">
        <v>6309</v>
      </c>
      <c r="F2195" s="1" t="s">
        <v>445</v>
      </c>
      <c r="G2195" s="1">
        <v>11</v>
      </c>
      <c r="H2195" s="1">
        <v>20</v>
      </c>
      <c r="I2195" s="1">
        <v>1</v>
      </c>
      <c r="J2195" s="1">
        <v>0.9</v>
      </c>
      <c r="K2195" s="3">
        <v>30000</v>
      </c>
      <c r="N2195" s="1">
        <v>3.2</v>
      </c>
      <c r="O2195" s="1">
        <v>2.38</v>
      </c>
      <c r="Q2195" s="1">
        <v>2</v>
      </c>
      <c r="R2195" s="1">
        <v>1.02</v>
      </c>
      <c r="S2195" s="1">
        <v>4.74</v>
      </c>
      <c r="AJ2195" s="28" t="s">
        <v>406</v>
      </c>
      <c r="AK2195" s="19">
        <v>48</v>
      </c>
      <c r="AL2195" s="19">
        <v>46</v>
      </c>
      <c r="AN2195" s="3">
        <v>1977</v>
      </c>
      <c r="AQ2195">
        <v>80814</v>
      </c>
      <c r="AR2195" s="1" t="s">
        <v>352</v>
      </c>
      <c r="AU2195" s="32"/>
      <c r="AV2195" s="32"/>
      <c r="AW2195" s="32"/>
      <c r="AX2195" s="32"/>
    </row>
    <row r="2196" spans="1:50" x14ac:dyDescent="0.25">
      <c r="A2196" s="1">
        <v>3323</v>
      </c>
      <c r="B2196" s="1" t="s">
        <v>744</v>
      </c>
      <c r="C2196" s="1">
        <v>125</v>
      </c>
      <c r="D2196" s="1" t="s">
        <v>6263</v>
      </c>
      <c r="F2196" s="1" t="s">
        <v>445</v>
      </c>
      <c r="G2196" s="1">
        <v>6</v>
      </c>
      <c r="H2196" s="1">
        <v>95</v>
      </c>
      <c r="I2196" s="1">
        <v>29.6</v>
      </c>
      <c r="J2196" s="1">
        <v>31.8</v>
      </c>
      <c r="K2196" s="3">
        <v>712</v>
      </c>
      <c r="L2196" s="2">
        <f>N2196/((23082.2)*(1-EXP(-(0.002955)*I2196))^(1.52484))</f>
        <v>0.57220391703365803</v>
      </c>
      <c r="N2196" s="1">
        <v>301</v>
      </c>
      <c r="O2196" s="1">
        <v>120.4</v>
      </c>
      <c r="Q2196" s="1">
        <v>29.5</v>
      </c>
      <c r="R2196" s="1">
        <v>3.1</v>
      </c>
      <c r="AJ2196" s="1" t="s">
        <v>406</v>
      </c>
      <c r="AK2196" s="19">
        <v>60</v>
      </c>
      <c r="AL2196" s="19">
        <v>90</v>
      </c>
      <c r="AN2196" s="3">
        <v>1978</v>
      </c>
      <c r="AQ2196">
        <v>80611</v>
      </c>
      <c r="AR2196" s="1" t="s">
        <v>282</v>
      </c>
    </row>
    <row r="2197" spans="1:50" x14ac:dyDescent="0.25">
      <c r="A2197" s="1">
        <v>3324</v>
      </c>
      <c r="B2197" s="1" t="s">
        <v>744</v>
      </c>
      <c r="C2197" s="1">
        <v>125</v>
      </c>
      <c r="D2197" s="1" t="s">
        <v>5599</v>
      </c>
      <c r="F2197" s="1" t="s">
        <v>445</v>
      </c>
      <c r="G2197" s="1">
        <v>7</v>
      </c>
      <c r="H2197" s="1">
        <v>6</v>
      </c>
      <c r="I2197" s="1">
        <v>3.2</v>
      </c>
      <c r="J2197" s="1">
        <v>2.1</v>
      </c>
      <c r="K2197" s="3">
        <v>30540</v>
      </c>
      <c r="L2197" s="2">
        <f>N2197/((18313.5)*(1-EXP(-(0.003161)*I2197))^(1.49145))</f>
        <v>1.1491452644218314</v>
      </c>
      <c r="N2197" s="1">
        <v>22.1</v>
      </c>
      <c r="O2197" s="1">
        <v>8.9499999999999993</v>
      </c>
      <c r="Q2197" s="1">
        <v>1.74</v>
      </c>
      <c r="R2197" s="1">
        <v>1.18</v>
      </c>
      <c r="AJ2197" s="1" t="s">
        <v>406</v>
      </c>
      <c r="AK2197" s="19">
        <v>58.2</v>
      </c>
      <c r="AL2197" s="19">
        <v>82</v>
      </c>
      <c r="AN2197" s="3">
        <v>1970</v>
      </c>
      <c r="AQ2197">
        <v>80611</v>
      </c>
      <c r="AR2197" s="1" t="s">
        <v>4790</v>
      </c>
    </row>
    <row r="2198" spans="1:50" x14ac:dyDescent="0.25">
      <c r="A2198" s="1">
        <v>3325</v>
      </c>
      <c r="B2198" s="1" t="s">
        <v>744</v>
      </c>
      <c r="C2198" s="1">
        <v>125</v>
      </c>
      <c r="D2198" s="1" t="s">
        <v>5599</v>
      </c>
      <c r="F2198" s="1" t="s">
        <v>445</v>
      </c>
      <c r="G2198" s="1">
        <v>7</v>
      </c>
      <c r="H2198" s="1">
        <v>13</v>
      </c>
      <c r="I2198" s="1">
        <v>7.1</v>
      </c>
      <c r="J2198" s="1">
        <v>4.5999999999999996</v>
      </c>
      <c r="K2198" s="3">
        <v>8530</v>
      </c>
      <c r="L2198" s="2">
        <v>0.9</v>
      </c>
      <c r="N2198" s="1">
        <v>56.2</v>
      </c>
      <c r="O2198" s="1">
        <v>20.3</v>
      </c>
      <c r="Q2198" s="1">
        <v>2.66</v>
      </c>
      <c r="R2198" s="1">
        <v>1.54</v>
      </c>
      <c r="AJ2198" s="1" t="s">
        <v>406</v>
      </c>
      <c r="AK2198" s="19">
        <v>58.2</v>
      </c>
      <c r="AL2198" s="19">
        <v>82</v>
      </c>
      <c r="AN2198" s="3">
        <v>1970</v>
      </c>
      <c r="AQ2198">
        <v>80611</v>
      </c>
      <c r="AR2198" s="1" t="s">
        <v>4790</v>
      </c>
    </row>
    <row r="2199" spans="1:50" x14ac:dyDescent="0.25">
      <c r="A2199" s="1">
        <v>3326</v>
      </c>
      <c r="B2199" s="1" t="s">
        <v>744</v>
      </c>
      <c r="C2199" s="1">
        <v>125</v>
      </c>
      <c r="D2199" s="1" t="s">
        <v>5599</v>
      </c>
      <c r="F2199" s="1" t="s">
        <v>445</v>
      </c>
      <c r="G2199" s="1">
        <v>7</v>
      </c>
      <c r="H2199" s="1">
        <v>19</v>
      </c>
      <c r="I2199" s="1">
        <v>10.199999999999999</v>
      </c>
      <c r="J2199" s="1">
        <v>7.2</v>
      </c>
      <c r="K2199" s="3">
        <v>4320</v>
      </c>
      <c r="L2199" s="2">
        <v>0.9</v>
      </c>
      <c r="N2199" s="1">
        <v>97.5</v>
      </c>
      <c r="O2199" s="1">
        <v>38.1</v>
      </c>
      <c r="Q2199" s="1">
        <v>2.02</v>
      </c>
      <c r="R2199" s="1">
        <v>1.81</v>
      </c>
      <c r="AJ2199" s="1" t="s">
        <v>406</v>
      </c>
      <c r="AK2199" s="19">
        <v>58.2</v>
      </c>
      <c r="AL2199" s="19">
        <v>82</v>
      </c>
      <c r="AN2199" s="3">
        <v>1970</v>
      </c>
      <c r="AQ2199">
        <v>80611</v>
      </c>
      <c r="AR2199" s="1" t="s">
        <v>4790</v>
      </c>
    </row>
    <row r="2200" spans="1:50" x14ac:dyDescent="0.25">
      <c r="A2200" s="1">
        <v>3327</v>
      </c>
      <c r="B2200" s="1" t="s">
        <v>744</v>
      </c>
      <c r="C2200" s="1">
        <v>125</v>
      </c>
      <c r="D2200" s="1" t="s">
        <v>5599</v>
      </c>
      <c r="F2200" s="1" t="s">
        <v>445</v>
      </c>
      <c r="G2200" s="1">
        <v>6</v>
      </c>
      <c r="H2200" s="1">
        <v>6</v>
      </c>
      <c r="I2200" s="1">
        <v>3.8</v>
      </c>
      <c r="J2200" s="1">
        <v>2.5</v>
      </c>
      <c r="K2200" s="3">
        <v>25723</v>
      </c>
      <c r="L2200" s="2">
        <f>N2200/((23082.2)*(1-EXP(-(0.002955)*I2200))^(1.52484))</f>
        <v>1.1618277611180188</v>
      </c>
      <c r="N2200" s="1">
        <v>28.3</v>
      </c>
      <c r="O2200" s="1">
        <v>11.3</v>
      </c>
      <c r="Q2200" s="1">
        <v>2.38</v>
      </c>
      <c r="R2200" s="1">
        <v>2.0099999999999998</v>
      </c>
      <c r="AJ2200" s="1" t="s">
        <v>406</v>
      </c>
      <c r="AK2200" s="19">
        <v>58.2</v>
      </c>
      <c r="AL2200" s="19">
        <v>82</v>
      </c>
      <c r="AN2200" s="3">
        <v>1970</v>
      </c>
      <c r="AQ2200">
        <v>80611</v>
      </c>
      <c r="AR2200" s="1" t="s">
        <v>4790</v>
      </c>
    </row>
    <row r="2201" spans="1:50" x14ac:dyDescent="0.25">
      <c r="A2201" s="1">
        <v>3328</v>
      </c>
      <c r="B2201" s="1" t="s">
        <v>744</v>
      </c>
      <c r="C2201" s="1">
        <v>125</v>
      </c>
      <c r="D2201" s="1" t="s">
        <v>5599</v>
      </c>
      <c r="F2201" s="1" t="s">
        <v>445</v>
      </c>
      <c r="G2201" s="1">
        <v>6</v>
      </c>
      <c r="H2201" s="1">
        <v>13</v>
      </c>
      <c r="I2201" s="1">
        <v>8.5</v>
      </c>
      <c r="J2201" s="1">
        <v>5.6</v>
      </c>
      <c r="K2201" s="3">
        <v>6690</v>
      </c>
      <c r="L2201" s="2">
        <v>0.8</v>
      </c>
      <c r="N2201" s="1">
        <v>65.7</v>
      </c>
      <c r="O2201" s="1">
        <v>23.2</v>
      </c>
      <c r="Q2201" s="1">
        <v>4.0199999999999996</v>
      </c>
      <c r="R2201" s="1">
        <v>2.16</v>
      </c>
      <c r="AJ2201" s="1" t="s">
        <v>406</v>
      </c>
      <c r="AK2201" s="19">
        <v>58.2</v>
      </c>
      <c r="AL2201" s="19">
        <v>82</v>
      </c>
      <c r="AN2201" s="3">
        <v>1970</v>
      </c>
      <c r="AQ2201">
        <v>80611</v>
      </c>
      <c r="AR2201" s="1" t="s">
        <v>4790</v>
      </c>
    </row>
    <row r="2202" spans="1:50" x14ac:dyDescent="0.25">
      <c r="A2202" s="1">
        <v>3329</v>
      </c>
      <c r="B2202" s="1" t="s">
        <v>744</v>
      </c>
      <c r="C2202" s="1">
        <v>125</v>
      </c>
      <c r="D2202" s="1" t="s">
        <v>5599</v>
      </c>
      <c r="F2202" s="1" t="s">
        <v>445</v>
      </c>
      <c r="G2202" s="1">
        <v>6</v>
      </c>
      <c r="H2202" s="1">
        <v>19</v>
      </c>
      <c r="I2202" s="1">
        <v>12.5</v>
      </c>
      <c r="J2202" s="1">
        <v>8.6999999999999993</v>
      </c>
      <c r="K2202" s="3">
        <v>3360</v>
      </c>
      <c r="L2202" s="2">
        <v>0.8</v>
      </c>
      <c r="N2202" s="1">
        <v>109</v>
      </c>
      <c r="O2202" s="1">
        <v>41.2</v>
      </c>
      <c r="Q2202" s="1">
        <v>4.63</v>
      </c>
      <c r="R2202" s="1">
        <v>2.67</v>
      </c>
      <c r="AJ2202" s="1" t="s">
        <v>406</v>
      </c>
      <c r="AK2202" s="19">
        <v>58.2</v>
      </c>
      <c r="AL2202" s="19">
        <v>82</v>
      </c>
      <c r="AN2202" s="3">
        <v>1970</v>
      </c>
      <c r="AQ2202">
        <v>80611</v>
      </c>
      <c r="AR2202" s="1" t="s">
        <v>4790</v>
      </c>
    </row>
    <row r="2203" spans="1:50" x14ac:dyDescent="0.25">
      <c r="A2203" s="1">
        <v>3330</v>
      </c>
      <c r="B2203" s="1" t="s">
        <v>744</v>
      </c>
      <c r="C2203" s="1">
        <v>125</v>
      </c>
      <c r="D2203" s="1" t="s">
        <v>5794</v>
      </c>
      <c r="F2203" s="1" t="s">
        <v>445</v>
      </c>
      <c r="G2203" s="1">
        <v>6</v>
      </c>
      <c r="H2203" s="1">
        <v>20</v>
      </c>
      <c r="I2203" s="1">
        <v>8.5</v>
      </c>
      <c r="J2203" s="1">
        <v>11.3</v>
      </c>
      <c r="K2203" s="3">
        <v>1564</v>
      </c>
      <c r="L2203" s="2">
        <v>0.8</v>
      </c>
      <c r="N2203" s="1">
        <v>69</v>
      </c>
      <c r="R2203" s="1">
        <v>3.36</v>
      </c>
      <c r="AJ2203" s="1" t="s">
        <v>406</v>
      </c>
      <c r="AK2203" s="19">
        <v>57</v>
      </c>
      <c r="AL2203" s="19">
        <v>93</v>
      </c>
      <c r="AN2203" s="3">
        <v>1994</v>
      </c>
      <c r="AQ2203">
        <v>80611</v>
      </c>
      <c r="AR2203" s="1" t="s">
        <v>4755</v>
      </c>
    </row>
    <row r="2204" spans="1:50" x14ac:dyDescent="0.25">
      <c r="A2204" s="1">
        <v>3331</v>
      </c>
      <c r="B2204" s="1" t="s">
        <v>744</v>
      </c>
      <c r="C2204" s="1">
        <v>125</v>
      </c>
      <c r="D2204" s="1" t="s">
        <v>5599</v>
      </c>
      <c r="F2204" s="1" t="s">
        <v>445</v>
      </c>
      <c r="G2204" s="1">
        <v>5</v>
      </c>
      <c r="H2204" s="1">
        <v>8</v>
      </c>
      <c r="I2204" s="1">
        <v>4.9000000000000004</v>
      </c>
      <c r="J2204" s="1">
        <v>2.6</v>
      </c>
      <c r="K2204" s="3">
        <v>22788</v>
      </c>
      <c r="L2204" s="2">
        <v>1</v>
      </c>
      <c r="N2204" s="1">
        <v>37</v>
      </c>
      <c r="O2204" s="1">
        <v>15.9</v>
      </c>
      <c r="P2204" s="1">
        <v>3.5</v>
      </c>
      <c r="Q2204" s="1">
        <v>4.6100000000000003</v>
      </c>
      <c r="R2204" s="1">
        <v>2.84</v>
      </c>
      <c r="AJ2204" s="1" t="s">
        <v>406</v>
      </c>
      <c r="AK2204" s="19">
        <v>55.3</v>
      </c>
      <c r="AL2204" s="19">
        <v>73.3</v>
      </c>
      <c r="AN2204" s="3">
        <v>2002</v>
      </c>
      <c r="AQ2204">
        <v>80809</v>
      </c>
      <c r="AR2204" s="1" t="s">
        <v>4794</v>
      </c>
    </row>
    <row r="2205" spans="1:50" x14ac:dyDescent="0.25">
      <c r="A2205" s="1">
        <v>3332</v>
      </c>
      <c r="B2205" s="1" t="s">
        <v>744</v>
      </c>
      <c r="C2205" s="1">
        <v>125</v>
      </c>
      <c r="D2205" s="1" t="s">
        <v>6332</v>
      </c>
      <c r="F2205" s="1" t="s">
        <v>445</v>
      </c>
      <c r="G2205" s="1">
        <v>5</v>
      </c>
      <c r="H2205" s="1">
        <v>16</v>
      </c>
      <c r="I2205" s="1">
        <v>7.2</v>
      </c>
      <c r="J2205" s="1">
        <v>4.5</v>
      </c>
      <c r="K2205" s="3">
        <v>9267</v>
      </c>
      <c r="L2205" s="2">
        <v>0.8</v>
      </c>
      <c r="N2205" s="1">
        <v>56</v>
      </c>
      <c r="O2205" s="1">
        <v>23.7</v>
      </c>
      <c r="P2205" s="1">
        <v>3.8</v>
      </c>
      <c r="Q2205" s="1">
        <v>6.91</v>
      </c>
      <c r="R2205" s="1">
        <v>2.82</v>
      </c>
      <c r="AJ2205" s="1" t="s">
        <v>406</v>
      </c>
      <c r="AK2205" s="19">
        <v>55.3</v>
      </c>
      <c r="AL2205" s="19">
        <v>73.3</v>
      </c>
      <c r="AN2205" s="3">
        <v>2002</v>
      </c>
      <c r="AQ2205">
        <v>80809</v>
      </c>
      <c r="AR2205" s="1" t="s">
        <v>4794</v>
      </c>
    </row>
    <row r="2206" spans="1:50" x14ac:dyDescent="0.25">
      <c r="A2206" s="1">
        <v>3333</v>
      </c>
      <c r="B2206" s="1" t="s">
        <v>744</v>
      </c>
      <c r="C2206" s="1">
        <v>125</v>
      </c>
      <c r="D2206" s="1" t="s">
        <v>5925</v>
      </c>
      <c r="F2206" s="1" t="s">
        <v>445</v>
      </c>
      <c r="G2206" s="1">
        <v>5</v>
      </c>
      <c r="H2206" s="1">
        <v>28</v>
      </c>
      <c r="I2206" s="1">
        <v>16.600000000000001</v>
      </c>
      <c r="J2206" s="1">
        <v>12.6</v>
      </c>
      <c r="K2206" s="3">
        <v>1412</v>
      </c>
      <c r="L2206" s="2">
        <v>0.6</v>
      </c>
      <c r="N2206" s="1">
        <v>128</v>
      </c>
      <c r="O2206" s="1">
        <v>54.4</v>
      </c>
      <c r="P2206" s="1">
        <v>6.6</v>
      </c>
      <c r="Q2206" s="1">
        <v>6.4</v>
      </c>
      <c r="R2206" s="1">
        <v>1.61</v>
      </c>
      <c r="AJ2206" s="1" t="s">
        <v>406</v>
      </c>
      <c r="AK2206" s="19">
        <v>55.3</v>
      </c>
      <c r="AL2206" s="19">
        <v>73.3</v>
      </c>
      <c r="AN2206" s="3">
        <v>2002</v>
      </c>
      <c r="AQ2206">
        <v>80809</v>
      </c>
      <c r="AR2206" s="1" t="s">
        <v>4794</v>
      </c>
    </row>
    <row r="2207" spans="1:50" x14ac:dyDescent="0.25">
      <c r="A2207" s="1">
        <v>3334</v>
      </c>
      <c r="B2207" s="1" t="s">
        <v>744</v>
      </c>
      <c r="C2207" s="1">
        <v>125</v>
      </c>
      <c r="D2207" s="1" t="s">
        <v>5795</v>
      </c>
      <c r="F2207" s="1" t="s">
        <v>445</v>
      </c>
      <c r="G2207" s="1">
        <v>6</v>
      </c>
      <c r="H2207" s="1">
        <v>46</v>
      </c>
      <c r="I2207" s="1">
        <v>18.100000000000001</v>
      </c>
      <c r="J2207" s="1">
        <v>15.2</v>
      </c>
      <c r="K2207" s="3">
        <v>1355</v>
      </c>
      <c r="L2207" s="2">
        <v>0.7</v>
      </c>
      <c r="N2207" s="1">
        <v>188</v>
      </c>
      <c r="O2207" s="1">
        <v>80.3</v>
      </c>
      <c r="P2207" s="1">
        <v>10.4</v>
      </c>
      <c r="Q2207" s="1">
        <v>13.9</v>
      </c>
      <c r="R2207" s="1">
        <v>2.1800000000000002</v>
      </c>
      <c r="AJ2207" s="1" t="s">
        <v>406</v>
      </c>
      <c r="AK2207" s="19">
        <v>55.3</v>
      </c>
      <c r="AL2207" s="19">
        <v>73.3</v>
      </c>
      <c r="AN2207" s="3">
        <v>2002</v>
      </c>
      <c r="AQ2207">
        <v>80809</v>
      </c>
      <c r="AR2207" s="1" t="s">
        <v>4794</v>
      </c>
    </row>
    <row r="2208" spans="1:50" x14ac:dyDescent="0.25">
      <c r="A2208" s="1">
        <v>3335</v>
      </c>
      <c r="B2208" s="1" t="s">
        <v>744</v>
      </c>
      <c r="C2208" s="1">
        <v>125</v>
      </c>
      <c r="D2208" s="1" t="s">
        <v>6141</v>
      </c>
      <c r="F2208" s="1" t="s">
        <v>445</v>
      </c>
      <c r="G2208" s="1">
        <v>6</v>
      </c>
      <c r="H2208" s="1">
        <v>53</v>
      </c>
      <c r="I2208" s="1">
        <v>20.3</v>
      </c>
      <c r="J2208" s="1">
        <v>19.100000000000001</v>
      </c>
      <c r="K2208" s="3">
        <v>1113</v>
      </c>
      <c r="L2208" s="2">
        <v>0.9</v>
      </c>
      <c r="N2208" s="1">
        <v>276</v>
      </c>
      <c r="O2208" s="1">
        <v>117.6</v>
      </c>
      <c r="P2208" s="1">
        <v>14.5</v>
      </c>
      <c r="Q2208" s="1">
        <v>15.4</v>
      </c>
      <c r="R2208" s="1">
        <v>2.66</v>
      </c>
      <c r="AJ2208" s="1" t="s">
        <v>406</v>
      </c>
      <c r="AK2208" s="19">
        <v>55.3</v>
      </c>
      <c r="AL2208" s="19">
        <v>73.3</v>
      </c>
      <c r="AN2208" s="3">
        <v>2002</v>
      </c>
      <c r="AQ2208">
        <v>80809</v>
      </c>
      <c r="AR2208" s="1" t="s">
        <v>4794</v>
      </c>
    </row>
    <row r="2209" spans="1:50" x14ac:dyDescent="0.25">
      <c r="A2209" s="1">
        <v>3336</v>
      </c>
      <c r="B2209" s="1" t="s">
        <v>744</v>
      </c>
      <c r="C2209" s="1">
        <v>125</v>
      </c>
      <c r="D2209" s="1" t="s">
        <v>5925</v>
      </c>
      <c r="F2209" s="1" t="s">
        <v>445</v>
      </c>
      <c r="G2209" s="1">
        <v>6</v>
      </c>
      <c r="H2209" s="1">
        <v>58</v>
      </c>
      <c r="I2209" s="1">
        <v>22.6</v>
      </c>
      <c r="J2209" s="1">
        <v>21.8</v>
      </c>
      <c r="K2209" s="3">
        <v>813</v>
      </c>
      <c r="L2209" s="2">
        <v>0.8</v>
      </c>
      <c r="N2209" s="1">
        <v>278</v>
      </c>
      <c r="O2209" s="1">
        <v>118.6</v>
      </c>
      <c r="P2209" s="1">
        <v>16.3</v>
      </c>
      <c r="Q2209" s="1">
        <v>18.3</v>
      </c>
      <c r="R2209" s="1">
        <v>2.09</v>
      </c>
      <c r="AJ2209" s="1" t="s">
        <v>406</v>
      </c>
      <c r="AK2209" s="19">
        <v>55.3</v>
      </c>
      <c r="AL2209" s="19">
        <v>73.3</v>
      </c>
      <c r="AN2209" s="3">
        <v>2002</v>
      </c>
      <c r="AQ2209">
        <v>80809</v>
      </c>
      <c r="AR2209" s="1" t="s">
        <v>4794</v>
      </c>
    </row>
    <row r="2210" spans="1:50" x14ac:dyDescent="0.25">
      <c r="A2210" s="1">
        <v>3337</v>
      </c>
      <c r="B2210" s="1" t="s">
        <v>744</v>
      </c>
      <c r="C2210" s="1">
        <v>125</v>
      </c>
      <c r="D2210" s="1" t="s">
        <v>5599</v>
      </c>
      <c r="F2210" s="1" t="s">
        <v>445</v>
      </c>
      <c r="G2210" s="1">
        <v>7</v>
      </c>
      <c r="H2210" s="1">
        <v>15</v>
      </c>
      <c r="I2210" s="1">
        <v>8.5</v>
      </c>
      <c r="J2210" s="1">
        <v>4.4000000000000004</v>
      </c>
      <c r="K2210" s="3">
        <v>8100</v>
      </c>
      <c r="L2210" s="2">
        <v>0.4</v>
      </c>
      <c r="N2210" s="1">
        <v>31.3</v>
      </c>
      <c r="O2210" s="1">
        <v>12</v>
      </c>
      <c r="Q2210" s="1">
        <v>1.07</v>
      </c>
      <c r="R2210" s="1">
        <v>1.79</v>
      </c>
      <c r="AJ2210" s="1" t="s">
        <v>406</v>
      </c>
      <c r="AK2210" s="19">
        <v>58</v>
      </c>
      <c r="AL2210" s="19">
        <v>97</v>
      </c>
      <c r="AN2210" s="3">
        <v>1994</v>
      </c>
      <c r="AQ2210">
        <v>80601</v>
      </c>
      <c r="AR2210" s="1" t="s">
        <v>3106</v>
      </c>
      <c r="AU2210" s="32"/>
      <c r="AV2210" s="32"/>
      <c r="AW2210" s="32"/>
      <c r="AX2210" s="32"/>
    </row>
    <row r="2211" spans="1:50" x14ac:dyDescent="0.25">
      <c r="A2211" s="1">
        <v>3338</v>
      </c>
      <c r="B2211" s="1" t="s">
        <v>744</v>
      </c>
      <c r="C2211" s="1">
        <v>125</v>
      </c>
      <c r="D2211" s="1" t="s">
        <v>6141</v>
      </c>
      <c r="F2211" s="1" t="s">
        <v>445</v>
      </c>
      <c r="G2211" s="1">
        <v>7</v>
      </c>
      <c r="H2211" s="1">
        <v>15</v>
      </c>
      <c r="I2211" s="1">
        <v>6.9</v>
      </c>
      <c r="J2211" s="1">
        <v>3.6</v>
      </c>
      <c r="K2211" s="3">
        <v>10000</v>
      </c>
      <c r="L2211" s="2">
        <v>0.7</v>
      </c>
      <c r="N2211" s="1">
        <v>44</v>
      </c>
      <c r="O2211" s="1">
        <v>20.3</v>
      </c>
      <c r="Q2211" s="1">
        <v>2.34</v>
      </c>
      <c r="R2211" s="1">
        <v>2.61</v>
      </c>
      <c r="AJ2211" s="1" t="s">
        <v>406</v>
      </c>
      <c r="AK2211" s="19">
        <v>58</v>
      </c>
      <c r="AL2211" s="19">
        <v>97</v>
      </c>
      <c r="AN2211" s="3">
        <v>1944</v>
      </c>
      <c r="AQ2211">
        <v>80601</v>
      </c>
      <c r="AR2211" s="1" t="s">
        <v>3106</v>
      </c>
    </row>
    <row r="2212" spans="1:50" x14ac:dyDescent="0.25">
      <c r="A2212" s="1">
        <v>3339</v>
      </c>
      <c r="B2212" s="1" t="s">
        <v>744</v>
      </c>
      <c r="C2212" s="1">
        <v>125</v>
      </c>
      <c r="D2212" s="1" t="s">
        <v>5793</v>
      </c>
      <c r="E2212" s="1" t="s">
        <v>740</v>
      </c>
      <c r="F2212" s="1" t="s">
        <v>445</v>
      </c>
      <c r="G2212" s="1">
        <v>10</v>
      </c>
      <c r="H2212" s="1">
        <v>80</v>
      </c>
      <c r="I2212" s="1">
        <v>10</v>
      </c>
      <c r="J2212" s="1">
        <v>14.5</v>
      </c>
      <c r="K2212" s="3">
        <v>2778</v>
      </c>
      <c r="L2212" s="2">
        <v>2</v>
      </c>
      <c r="M2212" s="1">
        <v>45.62</v>
      </c>
      <c r="N2212" s="1">
        <v>511</v>
      </c>
      <c r="O2212" s="1">
        <v>214.7</v>
      </c>
      <c r="P2212" s="1">
        <v>22.1</v>
      </c>
      <c r="Q2212" s="1">
        <v>22</v>
      </c>
      <c r="R2212" s="1">
        <v>7.65</v>
      </c>
      <c r="X2212" s="1">
        <v>0.64200000000000002</v>
      </c>
      <c r="Y2212" s="1">
        <v>6.9999999999999999E-4</v>
      </c>
      <c r="Z2212" s="1">
        <v>0.64270000000000005</v>
      </c>
      <c r="AB2212" s="1">
        <v>0.23</v>
      </c>
      <c r="AJ2212" s="1" t="s">
        <v>406</v>
      </c>
      <c r="AK2212" s="19">
        <v>57.1</v>
      </c>
      <c r="AL2212" s="19">
        <v>97.5</v>
      </c>
      <c r="AN2212" s="3">
        <v>1973</v>
      </c>
      <c r="AQ2212">
        <v>80601</v>
      </c>
      <c r="AR2212" s="1" t="s">
        <v>267</v>
      </c>
    </row>
    <row r="2213" spans="1:50" x14ac:dyDescent="0.25">
      <c r="A2213" s="1">
        <v>3340</v>
      </c>
      <c r="B2213" s="1" t="s">
        <v>744</v>
      </c>
      <c r="C2213" s="1">
        <v>125</v>
      </c>
      <c r="D2213" s="1" t="s">
        <v>5792</v>
      </c>
      <c r="E2213" s="1" t="s">
        <v>706</v>
      </c>
      <c r="F2213" s="1" t="s">
        <v>445</v>
      </c>
      <c r="G2213" s="1">
        <v>7</v>
      </c>
      <c r="H2213" s="1">
        <v>16</v>
      </c>
      <c r="I2213" s="1">
        <v>5.3</v>
      </c>
      <c r="J2213" s="1">
        <v>2.8</v>
      </c>
      <c r="K2213" s="3">
        <v>13000</v>
      </c>
      <c r="L2213" s="2">
        <v>0.4</v>
      </c>
      <c r="N2213" s="1">
        <v>20.399999999999999</v>
      </c>
      <c r="O2213" s="1">
        <v>9.83</v>
      </c>
      <c r="Q2213" s="1">
        <v>1.95</v>
      </c>
      <c r="R2213" s="1">
        <v>2.02</v>
      </c>
      <c r="S2213" s="1">
        <v>3.79</v>
      </c>
      <c r="AJ2213" s="1" t="s">
        <v>406</v>
      </c>
      <c r="AK2213" s="19">
        <v>56</v>
      </c>
      <c r="AL2213" s="19">
        <v>101</v>
      </c>
      <c r="AN2213" s="3">
        <v>1976</v>
      </c>
      <c r="AQ2213">
        <v>80601</v>
      </c>
      <c r="AR2213" s="1" t="s">
        <v>4797</v>
      </c>
    </row>
    <row r="2214" spans="1:50" x14ac:dyDescent="0.25">
      <c r="A2214" s="1">
        <v>3341</v>
      </c>
      <c r="B2214" s="1" t="s">
        <v>744</v>
      </c>
      <c r="C2214" s="1">
        <v>125</v>
      </c>
      <c r="D2214" s="1" t="s">
        <v>5599</v>
      </c>
      <c r="F2214" s="1" t="s">
        <v>445</v>
      </c>
      <c r="G2214" s="1">
        <v>9</v>
      </c>
      <c r="H2214" s="1">
        <v>54</v>
      </c>
      <c r="I2214" s="1">
        <v>13.5</v>
      </c>
      <c r="J2214" s="1">
        <v>10.1</v>
      </c>
      <c r="K2214" s="3">
        <v>2590</v>
      </c>
      <c r="L2214" s="2">
        <v>0.9</v>
      </c>
      <c r="N2214" s="1">
        <v>132</v>
      </c>
      <c r="O2214" s="1">
        <v>67.5</v>
      </c>
      <c r="P2214" s="1">
        <v>6.14</v>
      </c>
      <c r="Q2214" s="1">
        <v>6.65</v>
      </c>
      <c r="R2214" s="1">
        <v>2.12</v>
      </c>
      <c r="S2214" s="1">
        <v>15</v>
      </c>
      <c r="AJ2214" s="1" t="s">
        <v>406</v>
      </c>
      <c r="AK2214" s="19">
        <v>51</v>
      </c>
      <c r="AL2214" s="19">
        <v>105</v>
      </c>
      <c r="AN2214" s="3">
        <v>1973</v>
      </c>
      <c r="AQ2214">
        <v>80609</v>
      </c>
      <c r="AR2214" s="1" t="s">
        <v>4798</v>
      </c>
    </row>
    <row r="2215" spans="1:50" x14ac:dyDescent="0.25">
      <c r="A2215" s="1">
        <v>3342</v>
      </c>
      <c r="B2215" s="1" t="s">
        <v>744</v>
      </c>
      <c r="C2215" s="1">
        <v>125</v>
      </c>
      <c r="D2215" s="1" t="s">
        <v>5599</v>
      </c>
      <c r="F2215" s="1" t="s">
        <v>445</v>
      </c>
      <c r="G2215" s="1">
        <v>8</v>
      </c>
      <c r="H2215" s="1">
        <v>75</v>
      </c>
      <c r="I2215" s="1">
        <v>21</v>
      </c>
      <c r="J2215" s="1">
        <v>18.399999999999999</v>
      </c>
      <c r="K2215" s="3">
        <v>1600</v>
      </c>
      <c r="L2215" s="2">
        <v>1.1000000000000001</v>
      </c>
      <c r="N2215" s="1">
        <v>322</v>
      </c>
      <c r="O2215" s="1">
        <v>178.1</v>
      </c>
      <c r="Q2215" s="1">
        <v>11.8</v>
      </c>
      <c r="R2215" s="1">
        <v>0.73</v>
      </c>
      <c r="AJ2215" s="1" t="s">
        <v>406</v>
      </c>
      <c r="AK2215" s="19">
        <v>51</v>
      </c>
      <c r="AL2215" s="19">
        <v>105.3</v>
      </c>
      <c r="AN2215" s="3">
        <v>1984</v>
      </c>
      <c r="AQ2215">
        <v>80609</v>
      </c>
      <c r="AR2215" s="1" t="s">
        <v>4627</v>
      </c>
    </row>
    <row r="2216" spans="1:50" x14ac:dyDescent="0.25">
      <c r="A2216" s="1">
        <v>3343</v>
      </c>
      <c r="B2216" s="1" t="s">
        <v>744</v>
      </c>
      <c r="C2216" s="1">
        <v>125</v>
      </c>
      <c r="D2216" s="1" t="s">
        <v>5926</v>
      </c>
      <c r="F2216" s="1" t="s">
        <v>445</v>
      </c>
      <c r="G2216" s="1">
        <v>9</v>
      </c>
      <c r="H2216" s="1">
        <v>21</v>
      </c>
      <c r="I2216" s="1">
        <v>7.4</v>
      </c>
      <c r="J2216" s="1">
        <v>6.2</v>
      </c>
      <c r="K2216" s="3">
        <v>8500</v>
      </c>
      <c r="L2216" s="35">
        <v>2</v>
      </c>
      <c r="N2216" s="1">
        <v>161</v>
      </c>
      <c r="O2216" s="1">
        <v>64.5</v>
      </c>
      <c r="P2216" s="1">
        <v>9.1999999999999993</v>
      </c>
      <c r="Q2216" s="1">
        <v>11.3</v>
      </c>
      <c r="R2216" s="1">
        <v>5.7</v>
      </c>
      <c r="AJ2216" s="1" t="s">
        <v>406</v>
      </c>
      <c r="AK2216" s="19">
        <v>53</v>
      </c>
      <c r="AL2216" s="19">
        <v>93</v>
      </c>
      <c r="AN2216" s="3">
        <v>1981</v>
      </c>
      <c r="AQ2216">
        <v>80519</v>
      </c>
      <c r="AR2216" s="1" t="s">
        <v>283</v>
      </c>
    </row>
    <row r="2217" spans="1:50" x14ac:dyDescent="0.25">
      <c r="A2217" s="1">
        <v>3344</v>
      </c>
      <c r="B2217" s="1" t="s">
        <v>744</v>
      </c>
      <c r="C2217" s="1">
        <v>125</v>
      </c>
      <c r="D2217" s="1" t="s">
        <v>5926</v>
      </c>
      <c r="F2217" s="1" t="s">
        <v>445</v>
      </c>
      <c r="G2217" s="1">
        <v>7</v>
      </c>
      <c r="H2217" s="1">
        <v>26</v>
      </c>
      <c r="I2217" s="1">
        <v>11.4</v>
      </c>
      <c r="J2217" s="1">
        <v>8.1</v>
      </c>
      <c r="K2217" s="3">
        <v>7770</v>
      </c>
      <c r="L2217" s="2">
        <v>1.4</v>
      </c>
      <c r="N2217" s="1">
        <v>176</v>
      </c>
      <c r="O2217" s="1">
        <v>70.3</v>
      </c>
      <c r="P2217" s="1">
        <v>10.1</v>
      </c>
      <c r="Q2217" s="1">
        <v>12.3</v>
      </c>
      <c r="R2217" s="1">
        <v>6.2</v>
      </c>
      <c r="AJ2217" s="1" t="s">
        <v>406</v>
      </c>
      <c r="AK2217" s="19">
        <v>53</v>
      </c>
      <c r="AL2217" s="19">
        <v>93</v>
      </c>
      <c r="AN2217" s="3">
        <v>1981</v>
      </c>
      <c r="AQ2217">
        <v>80519</v>
      </c>
      <c r="AR2217" s="1" t="s">
        <v>283</v>
      </c>
    </row>
    <row r="2218" spans="1:50" x14ac:dyDescent="0.25">
      <c r="A2218" s="1">
        <v>3345</v>
      </c>
      <c r="B2218" s="1" t="s">
        <v>744</v>
      </c>
      <c r="C2218" s="1">
        <v>125</v>
      </c>
      <c r="D2218" s="1" t="s">
        <v>5926</v>
      </c>
      <c r="F2218" s="1" t="s">
        <v>445</v>
      </c>
      <c r="G2218" s="1">
        <v>7</v>
      </c>
      <c r="H2218" s="1">
        <v>31</v>
      </c>
      <c r="I2218" s="1">
        <v>12.9</v>
      </c>
      <c r="J2218" s="1">
        <v>9.9</v>
      </c>
      <c r="K2218" s="3">
        <v>6850</v>
      </c>
      <c r="L2218" s="2">
        <v>1.4</v>
      </c>
      <c r="N2218" s="1">
        <v>215</v>
      </c>
      <c r="O2218" s="1">
        <v>86</v>
      </c>
      <c r="P2218" s="1">
        <v>12.2</v>
      </c>
      <c r="Q2218" s="1">
        <v>14.6</v>
      </c>
      <c r="R2218" s="1">
        <v>7.4</v>
      </c>
      <c r="AJ2218" s="1" t="s">
        <v>406</v>
      </c>
      <c r="AK2218" s="19">
        <v>53</v>
      </c>
      <c r="AL2218" s="19">
        <v>93</v>
      </c>
      <c r="AN2218" s="3">
        <v>1981</v>
      </c>
      <c r="AQ2218">
        <v>80519</v>
      </c>
      <c r="AR2218" s="1" t="s">
        <v>283</v>
      </c>
    </row>
    <row r="2219" spans="1:50" x14ac:dyDescent="0.25">
      <c r="A2219" s="1">
        <v>3346</v>
      </c>
      <c r="B2219" s="1" t="s">
        <v>744</v>
      </c>
      <c r="C2219" s="1">
        <v>125</v>
      </c>
      <c r="D2219" s="1" t="s">
        <v>6142</v>
      </c>
      <c r="F2219" s="1" t="s">
        <v>445</v>
      </c>
      <c r="G2219" s="1">
        <v>8</v>
      </c>
      <c r="H2219" s="1">
        <v>21</v>
      </c>
      <c r="I2219" s="1">
        <v>9.1999999999999993</v>
      </c>
      <c r="J2219" s="1">
        <v>7.6</v>
      </c>
      <c r="K2219" s="3">
        <v>4830</v>
      </c>
      <c r="L2219" s="2">
        <v>1.7</v>
      </c>
      <c r="N2219" s="1">
        <v>149</v>
      </c>
      <c r="O2219" s="1">
        <v>59.5</v>
      </c>
      <c r="P2219" s="1">
        <v>8.1999999999999993</v>
      </c>
      <c r="Q2219" s="1">
        <v>8.3000000000000007</v>
      </c>
      <c r="R2219" s="1">
        <v>3.7</v>
      </c>
      <c r="AJ2219" s="1" t="s">
        <v>406</v>
      </c>
      <c r="AK2219" s="19">
        <v>53</v>
      </c>
      <c r="AL2219" s="19">
        <v>93</v>
      </c>
      <c r="AN2219" s="3">
        <v>1981</v>
      </c>
      <c r="AQ2219">
        <v>80519</v>
      </c>
      <c r="AR2219" s="1" t="s">
        <v>283</v>
      </c>
    </row>
    <row r="2220" spans="1:50" x14ac:dyDescent="0.25">
      <c r="A2220" s="1">
        <v>3347</v>
      </c>
      <c r="B2220" s="1" t="s">
        <v>744</v>
      </c>
      <c r="C2220" s="1">
        <v>125</v>
      </c>
      <c r="D2220" s="1" t="s">
        <v>6142</v>
      </c>
      <c r="F2220" s="1" t="s">
        <v>445</v>
      </c>
      <c r="G2220" s="1">
        <v>7</v>
      </c>
      <c r="H2220" s="1">
        <v>26</v>
      </c>
      <c r="I2220" s="1">
        <v>12.2</v>
      </c>
      <c r="J2220" s="1">
        <v>9.8000000000000007</v>
      </c>
      <c r="K2220" s="3">
        <v>4730</v>
      </c>
      <c r="L2220" s="2">
        <v>1.4</v>
      </c>
      <c r="N2220" s="1">
        <v>193</v>
      </c>
      <c r="O2220" s="1">
        <v>77.099999999999994</v>
      </c>
      <c r="P2220" s="1">
        <v>10.7</v>
      </c>
      <c r="Q2220" s="1">
        <v>10.5</v>
      </c>
      <c r="R2220" s="1">
        <v>4.5999999999999996</v>
      </c>
      <c r="AJ2220" s="1" t="s">
        <v>406</v>
      </c>
      <c r="AK2220" s="19">
        <v>53</v>
      </c>
      <c r="AL2220" s="19">
        <v>93</v>
      </c>
      <c r="AN2220" s="3">
        <v>1981</v>
      </c>
      <c r="AQ2220">
        <v>80519</v>
      </c>
      <c r="AR2220" s="1" t="s">
        <v>283</v>
      </c>
    </row>
    <row r="2221" spans="1:50" x14ac:dyDescent="0.25">
      <c r="A2221" s="1">
        <v>3348</v>
      </c>
      <c r="B2221" s="1" t="s">
        <v>744</v>
      </c>
      <c r="C2221" s="1">
        <v>125</v>
      </c>
      <c r="D2221" s="1" t="s">
        <v>6142</v>
      </c>
      <c r="F2221" s="1" t="s">
        <v>445</v>
      </c>
      <c r="G2221" s="1">
        <v>7</v>
      </c>
      <c r="H2221" s="1">
        <v>31</v>
      </c>
      <c r="I2221" s="1">
        <v>13.8</v>
      </c>
      <c r="J2221" s="1">
        <v>11.7</v>
      </c>
      <c r="K2221" s="3">
        <v>4290</v>
      </c>
      <c r="L2221" s="2">
        <v>1.2</v>
      </c>
      <c r="N2221" s="1">
        <v>203</v>
      </c>
      <c r="O2221" s="1">
        <v>81.2</v>
      </c>
      <c r="P2221" s="1">
        <v>11.3</v>
      </c>
      <c r="Q2221" s="1">
        <v>11</v>
      </c>
      <c r="R2221" s="1">
        <v>4.8</v>
      </c>
      <c r="AJ2221" s="1" t="s">
        <v>406</v>
      </c>
      <c r="AK2221" s="19">
        <v>53</v>
      </c>
      <c r="AL2221" s="19">
        <v>93</v>
      </c>
      <c r="AN2221" s="3">
        <v>1981</v>
      </c>
      <c r="AQ2221">
        <v>80519</v>
      </c>
      <c r="AR2221" s="1" t="s">
        <v>283</v>
      </c>
    </row>
    <row r="2222" spans="1:50" x14ac:dyDescent="0.25">
      <c r="A2222" s="1">
        <v>3349</v>
      </c>
      <c r="B2222" s="1" t="s">
        <v>5240</v>
      </c>
      <c r="C2222" s="1">
        <v>131</v>
      </c>
      <c r="D2222" s="1" t="s">
        <v>5629</v>
      </c>
      <c r="F2222" s="1" t="s">
        <v>445</v>
      </c>
      <c r="G2222" s="1">
        <v>8</v>
      </c>
      <c r="H2222" s="1">
        <v>10</v>
      </c>
      <c r="I2222" s="1">
        <v>4</v>
      </c>
      <c r="J2222" s="1">
        <v>2.9</v>
      </c>
      <c r="K2222" s="3">
        <v>4873</v>
      </c>
      <c r="L2222" s="2">
        <v>0.5</v>
      </c>
      <c r="N2222" s="1">
        <v>11</v>
      </c>
      <c r="O2222" s="1">
        <v>4.2</v>
      </c>
      <c r="P2222" s="1">
        <v>1</v>
      </c>
      <c r="Q2222" s="1">
        <v>2.2000000000000002</v>
      </c>
      <c r="R2222" s="1">
        <v>2</v>
      </c>
      <c r="S2222" s="1">
        <v>2.5</v>
      </c>
      <c r="AJ2222" s="1" t="s">
        <v>406</v>
      </c>
      <c r="AK2222" s="19">
        <v>52</v>
      </c>
      <c r="AL2222" s="19">
        <v>96</v>
      </c>
      <c r="AN2222" s="3">
        <v>1989</v>
      </c>
      <c r="AQ2222">
        <v>80519</v>
      </c>
      <c r="AR2222" s="1" t="s">
        <v>4845</v>
      </c>
    </row>
    <row r="2223" spans="1:50" x14ac:dyDescent="0.25">
      <c r="A2223" s="1">
        <v>3350</v>
      </c>
      <c r="B2223" s="1" t="s">
        <v>5240</v>
      </c>
      <c r="C2223" s="1">
        <v>131</v>
      </c>
      <c r="D2223" s="1" t="s">
        <v>5629</v>
      </c>
      <c r="F2223" s="1" t="s">
        <v>445</v>
      </c>
      <c r="G2223" s="1">
        <v>6</v>
      </c>
      <c r="H2223" s="1">
        <v>20</v>
      </c>
      <c r="I2223" s="1">
        <v>8.4</v>
      </c>
      <c r="J2223" s="1">
        <v>7</v>
      </c>
      <c r="K2223" s="3">
        <v>3612</v>
      </c>
      <c r="L2223" s="2">
        <v>0.7</v>
      </c>
      <c r="N2223" s="1">
        <v>56</v>
      </c>
      <c r="O2223" s="1">
        <v>21.2</v>
      </c>
      <c r="P2223" s="1">
        <v>4.9000000000000004</v>
      </c>
      <c r="Q2223" s="1">
        <v>4.9000000000000004</v>
      </c>
      <c r="R2223" s="1">
        <v>2.2999999999999998</v>
      </c>
      <c r="S2223" s="1">
        <v>7.6</v>
      </c>
      <c r="AJ2223" s="1" t="s">
        <v>406</v>
      </c>
      <c r="AK2223" s="19">
        <v>52</v>
      </c>
      <c r="AL2223" s="19">
        <v>96</v>
      </c>
      <c r="AN2223" s="3">
        <v>1989</v>
      </c>
      <c r="AQ2223">
        <v>80519</v>
      </c>
      <c r="AR2223" s="1" t="s">
        <v>4845</v>
      </c>
    </row>
    <row r="2224" spans="1:50" x14ac:dyDescent="0.25">
      <c r="A2224" s="1">
        <v>3351</v>
      </c>
      <c r="B2224" s="1" t="s">
        <v>5240</v>
      </c>
      <c r="C2224" s="1">
        <v>131</v>
      </c>
      <c r="D2224" s="1" t="s">
        <v>5629</v>
      </c>
      <c r="F2224" s="1" t="s">
        <v>445</v>
      </c>
      <c r="G2224" s="1">
        <v>6</v>
      </c>
      <c r="H2224" s="1">
        <v>30</v>
      </c>
      <c r="I2224" s="1">
        <v>12.2</v>
      </c>
      <c r="J2224" s="1">
        <v>11.4</v>
      </c>
      <c r="K2224" s="3">
        <v>2185</v>
      </c>
      <c r="L2224" s="2">
        <v>0.9</v>
      </c>
      <c r="N2224" s="1">
        <v>127</v>
      </c>
      <c r="O2224" s="1">
        <v>48.1</v>
      </c>
      <c r="P2224" s="1">
        <v>10.8</v>
      </c>
      <c r="Q2224" s="1">
        <v>7.2</v>
      </c>
      <c r="R2224" s="1">
        <v>2.6</v>
      </c>
      <c r="S2224" s="1">
        <v>14.6</v>
      </c>
      <c r="AJ2224" s="1" t="s">
        <v>406</v>
      </c>
      <c r="AK2224" s="19">
        <v>52</v>
      </c>
      <c r="AL2224" s="19">
        <v>96</v>
      </c>
      <c r="AN2224" s="3">
        <v>1989</v>
      </c>
      <c r="AQ2224">
        <v>80519</v>
      </c>
      <c r="AR2224" s="1" t="s">
        <v>4845</v>
      </c>
    </row>
    <row r="2225" spans="1:44" x14ac:dyDescent="0.25">
      <c r="A2225" s="1">
        <v>3352</v>
      </c>
      <c r="B2225" s="1" t="s">
        <v>5240</v>
      </c>
      <c r="C2225" s="1">
        <v>131</v>
      </c>
      <c r="D2225" s="1" t="s">
        <v>5629</v>
      </c>
      <c r="F2225" s="1" t="s">
        <v>445</v>
      </c>
      <c r="G2225" s="1">
        <v>6</v>
      </c>
      <c r="H2225" s="1">
        <v>40</v>
      </c>
      <c r="I2225" s="1">
        <v>15.4</v>
      </c>
      <c r="J2225" s="1">
        <v>15.6</v>
      </c>
      <c r="K2225" s="3">
        <v>1512</v>
      </c>
      <c r="L2225" s="2">
        <v>1</v>
      </c>
      <c r="N2225" s="1">
        <v>205</v>
      </c>
      <c r="O2225" s="1">
        <v>77.599999999999994</v>
      </c>
      <c r="P2225" s="1">
        <v>17.2</v>
      </c>
      <c r="Q2225" s="1">
        <v>8.6</v>
      </c>
      <c r="R2225" s="1">
        <v>2.9</v>
      </c>
      <c r="S2225" s="1">
        <v>23.2</v>
      </c>
      <c r="AJ2225" s="1" t="s">
        <v>406</v>
      </c>
      <c r="AK2225" s="19">
        <v>52</v>
      </c>
      <c r="AL2225" s="19">
        <v>96</v>
      </c>
      <c r="AN2225" s="3">
        <v>1989</v>
      </c>
      <c r="AQ2225">
        <v>80519</v>
      </c>
      <c r="AR2225" s="1" t="s">
        <v>4845</v>
      </c>
    </row>
    <row r="2226" spans="1:44" x14ac:dyDescent="0.25">
      <c r="A2226" s="1">
        <v>3353</v>
      </c>
      <c r="B2226" s="1" t="s">
        <v>5240</v>
      </c>
      <c r="C2226" s="1">
        <v>131</v>
      </c>
      <c r="D2226" s="1" t="s">
        <v>5629</v>
      </c>
      <c r="F2226" s="1" t="s">
        <v>445</v>
      </c>
      <c r="G2226" s="1">
        <v>6</v>
      </c>
      <c r="H2226" s="1">
        <v>50</v>
      </c>
      <c r="I2226" s="1">
        <v>17.7</v>
      </c>
      <c r="J2226" s="1">
        <v>19.5</v>
      </c>
      <c r="K2226" s="3">
        <v>1093</v>
      </c>
      <c r="L2226" s="2">
        <v>1.1000000000000001</v>
      </c>
      <c r="N2226" s="1">
        <v>273</v>
      </c>
      <c r="O2226" s="1">
        <v>103.3</v>
      </c>
      <c r="P2226" s="1">
        <v>22.3</v>
      </c>
      <c r="Q2226" s="1">
        <v>9.6999999999999993</v>
      </c>
      <c r="R2226" s="1">
        <v>3.1</v>
      </c>
      <c r="S2226" s="1">
        <v>30.7</v>
      </c>
      <c r="AJ2226" s="1" t="s">
        <v>406</v>
      </c>
      <c r="AK2226" s="19">
        <v>52</v>
      </c>
      <c r="AL2226" s="19">
        <v>96</v>
      </c>
      <c r="AN2226" s="3">
        <v>1989</v>
      </c>
      <c r="AQ2226">
        <v>80519</v>
      </c>
      <c r="AR2226" s="1" t="s">
        <v>4845</v>
      </c>
    </row>
    <row r="2227" spans="1:44" x14ac:dyDescent="0.25">
      <c r="A2227" s="1">
        <v>3354</v>
      </c>
      <c r="B2227" s="1" t="s">
        <v>5240</v>
      </c>
      <c r="C2227" s="1">
        <v>131</v>
      </c>
      <c r="D2227" s="1" t="s">
        <v>5629</v>
      </c>
      <c r="F2227" s="1" t="s">
        <v>445</v>
      </c>
      <c r="G2227" s="1">
        <v>6</v>
      </c>
      <c r="H2227" s="1">
        <v>60</v>
      </c>
      <c r="I2227" s="1">
        <v>19.8</v>
      </c>
      <c r="J2227" s="1">
        <v>23.4</v>
      </c>
      <c r="K2227" s="3">
        <v>830</v>
      </c>
      <c r="L2227" s="2">
        <v>1.1000000000000001</v>
      </c>
      <c r="N2227" s="1">
        <v>323</v>
      </c>
      <c r="O2227" s="1">
        <v>122.2</v>
      </c>
      <c r="P2227" s="1">
        <v>26</v>
      </c>
      <c r="Q2227" s="1">
        <v>10.5</v>
      </c>
      <c r="R2227" s="1">
        <v>3.1</v>
      </c>
      <c r="S2227" s="1">
        <v>35.200000000000003</v>
      </c>
      <c r="AJ2227" s="1" t="s">
        <v>406</v>
      </c>
      <c r="AK2227" s="19">
        <v>52</v>
      </c>
      <c r="AL2227" s="19">
        <v>96</v>
      </c>
      <c r="AN2227" s="3">
        <v>1989</v>
      </c>
      <c r="AQ2227">
        <v>80519</v>
      </c>
      <c r="AR2227" s="1" t="s">
        <v>4845</v>
      </c>
    </row>
    <row r="2228" spans="1:44" x14ac:dyDescent="0.25">
      <c r="A2228" s="1">
        <v>3355</v>
      </c>
      <c r="B2228" s="1" t="s">
        <v>5240</v>
      </c>
      <c r="C2228" s="1">
        <v>131</v>
      </c>
      <c r="D2228" s="1" t="s">
        <v>5629</v>
      </c>
      <c r="F2228" s="1" t="s">
        <v>445</v>
      </c>
      <c r="G2228" s="1">
        <v>6</v>
      </c>
      <c r="H2228" s="1">
        <v>70</v>
      </c>
      <c r="I2228" s="1">
        <v>21.4</v>
      </c>
      <c r="J2228" s="1">
        <v>26.8</v>
      </c>
      <c r="K2228" s="3">
        <v>643</v>
      </c>
      <c r="L2228" s="2">
        <v>1.1000000000000001</v>
      </c>
      <c r="N2228" s="1">
        <v>354</v>
      </c>
      <c r="O2228" s="1">
        <v>133.80000000000001</v>
      </c>
      <c r="P2228" s="1">
        <v>28.3</v>
      </c>
      <c r="Q2228" s="1">
        <v>11</v>
      </c>
      <c r="R2228" s="1">
        <v>3.1</v>
      </c>
      <c r="S2228" s="1">
        <v>37.1</v>
      </c>
      <c r="AJ2228" s="1" t="s">
        <v>406</v>
      </c>
      <c r="AK2228" s="19">
        <v>52</v>
      </c>
      <c r="AL2228" s="19">
        <v>96</v>
      </c>
      <c r="AN2228" s="3">
        <v>1989</v>
      </c>
      <c r="AQ2228">
        <v>80519</v>
      </c>
      <c r="AR2228" s="1" t="s">
        <v>4845</v>
      </c>
    </row>
    <row r="2229" spans="1:44" x14ac:dyDescent="0.25">
      <c r="A2229" s="1">
        <v>3356</v>
      </c>
      <c r="B2229" s="1" t="s">
        <v>5240</v>
      </c>
      <c r="C2229" s="1">
        <v>131</v>
      </c>
      <c r="D2229" s="1" t="s">
        <v>5629</v>
      </c>
      <c r="F2229" s="1" t="s">
        <v>445</v>
      </c>
      <c r="G2229" s="1">
        <v>7</v>
      </c>
      <c r="H2229" s="1">
        <v>80</v>
      </c>
      <c r="I2229" s="1">
        <v>22.6</v>
      </c>
      <c r="J2229" s="1">
        <v>29.8</v>
      </c>
      <c r="K2229" s="3">
        <v>510</v>
      </c>
      <c r="L2229" s="2">
        <v>1.1000000000000001</v>
      </c>
      <c r="N2229" s="1">
        <v>366</v>
      </c>
      <c r="O2229" s="1">
        <v>138.30000000000001</v>
      </c>
      <c r="P2229" s="1">
        <v>29</v>
      </c>
      <c r="Q2229" s="1">
        <v>11.3</v>
      </c>
      <c r="R2229" s="1">
        <v>2.9</v>
      </c>
      <c r="S2229" s="1">
        <v>36.9</v>
      </c>
      <c r="AJ2229" s="1" t="s">
        <v>406</v>
      </c>
      <c r="AK2229" s="19">
        <v>52</v>
      </c>
      <c r="AL2229" s="19">
        <v>96</v>
      </c>
      <c r="AN2229" s="3">
        <v>1989</v>
      </c>
      <c r="AQ2229">
        <v>80519</v>
      </c>
      <c r="AR2229" s="1" t="s">
        <v>4845</v>
      </c>
    </row>
    <row r="2230" spans="1:44" x14ac:dyDescent="0.25">
      <c r="A2230" s="1">
        <v>3357</v>
      </c>
      <c r="B2230" s="1" t="s">
        <v>5240</v>
      </c>
      <c r="C2230" s="1">
        <v>131</v>
      </c>
      <c r="D2230" s="1" t="s">
        <v>5629</v>
      </c>
      <c r="F2230" s="1" t="s">
        <v>445</v>
      </c>
      <c r="G2230" s="1">
        <v>7</v>
      </c>
      <c r="H2230" s="1">
        <v>90</v>
      </c>
      <c r="I2230" s="1">
        <v>23.6</v>
      </c>
      <c r="J2230" s="1">
        <v>32.5</v>
      </c>
      <c r="K2230" s="3">
        <v>410</v>
      </c>
      <c r="L2230" s="2">
        <v>1</v>
      </c>
      <c r="N2230" s="1">
        <v>364</v>
      </c>
      <c r="O2230" s="1">
        <v>137.5</v>
      </c>
      <c r="P2230" s="1">
        <v>28.5</v>
      </c>
      <c r="Q2230" s="1">
        <v>11.2</v>
      </c>
      <c r="R2230" s="1">
        <v>2.8</v>
      </c>
      <c r="S2230" s="1">
        <v>35.4</v>
      </c>
      <c r="AJ2230" s="1" t="s">
        <v>406</v>
      </c>
      <c r="AK2230" s="19">
        <v>52</v>
      </c>
      <c r="AL2230" s="19">
        <v>96</v>
      </c>
      <c r="AN2230" s="3">
        <v>1989</v>
      </c>
      <c r="AQ2230">
        <v>80519</v>
      </c>
      <c r="AR2230" s="1" t="s">
        <v>4845</v>
      </c>
    </row>
    <row r="2231" spans="1:44" x14ac:dyDescent="0.25">
      <c r="A2231" s="1">
        <v>3358</v>
      </c>
      <c r="B2231" s="1" t="s">
        <v>5240</v>
      </c>
      <c r="C2231" s="1">
        <v>131</v>
      </c>
      <c r="D2231" s="1" t="s">
        <v>5629</v>
      </c>
      <c r="F2231" s="1" t="s">
        <v>445</v>
      </c>
      <c r="G2231" s="1">
        <v>7</v>
      </c>
      <c r="H2231" s="1">
        <v>100</v>
      </c>
      <c r="I2231" s="1">
        <v>24.3</v>
      </c>
      <c r="J2231" s="1">
        <v>34.799999999999997</v>
      </c>
      <c r="K2231" s="3">
        <v>333</v>
      </c>
      <c r="L2231" s="2">
        <v>0.9</v>
      </c>
      <c r="N2231" s="1">
        <v>349</v>
      </c>
      <c r="O2231" s="1">
        <v>131.9</v>
      </c>
      <c r="P2231" s="1">
        <v>27.2</v>
      </c>
      <c r="Q2231" s="1">
        <v>11</v>
      </c>
      <c r="R2231" s="1">
        <v>2.6</v>
      </c>
      <c r="S2231" s="1">
        <v>33</v>
      </c>
      <c r="AJ2231" s="1" t="s">
        <v>406</v>
      </c>
      <c r="AK2231" s="19">
        <v>52</v>
      </c>
      <c r="AL2231" s="19">
        <v>96</v>
      </c>
      <c r="AN2231" s="3">
        <v>1989</v>
      </c>
      <c r="AQ2231">
        <v>80519</v>
      </c>
      <c r="AR2231" s="1" t="s">
        <v>4845</v>
      </c>
    </row>
    <row r="2232" spans="1:44" x14ac:dyDescent="0.25">
      <c r="A2232" s="1">
        <v>3359</v>
      </c>
      <c r="B2232" s="1" t="s">
        <v>5240</v>
      </c>
      <c r="C2232" s="1">
        <v>131</v>
      </c>
      <c r="D2232" s="1" t="s">
        <v>5629</v>
      </c>
      <c r="F2232" s="1" t="s">
        <v>445</v>
      </c>
      <c r="G2232" s="1">
        <v>7</v>
      </c>
      <c r="H2232" s="1">
        <v>110</v>
      </c>
      <c r="I2232" s="1">
        <v>24.8</v>
      </c>
      <c r="J2232" s="1">
        <v>36.700000000000003</v>
      </c>
      <c r="K2232" s="3">
        <v>274</v>
      </c>
      <c r="L2232" s="2">
        <v>0.9</v>
      </c>
      <c r="N2232" s="1">
        <v>326</v>
      </c>
      <c r="O2232" s="1">
        <v>123</v>
      </c>
      <c r="P2232" s="1">
        <v>25.4</v>
      </c>
      <c r="Q2232" s="1">
        <v>10.5</v>
      </c>
      <c r="R2232" s="1">
        <v>2.4</v>
      </c>
      <c r="S2232" s="1">
        <v>30</v>
      </c>
      <c r="AJ2232" s="1" t="s">
        <v>406</v>
      </c>
      <c r="AK2232" s="19">
        <v>52</v>
      </c>
      <c r="AL2232" s="19">
        <v>96</v>
      </c>
      <c r="AN2232" s="3">
        <v>1989</v>
      </c>
      <c r="AQ2232">
        <v>80519</v>
      </c>
      <c r="AR2232" s="1" t="s">
        <v>4845</v>
      </c>
    </row>
    <row r="2233" spans="1:44" x14ac:dyDescent="0.25">
      <c r="A2233" s="1">
        <v>3360</v>
      </c>
      <c r="B2233" s="1" t="s">
        <v>5240</v>
      </c>
      <c r="C2233" s="1">
        <v>131</v>
      </c>
      <c r="D2233" s="1" t="s">
        <v>5629</v>
      </c>
      <c r="F2233" s="1" t="s">
        <v>445</v>
      </c>
      <c r="G2233" s="1">
        <v>7</v>
      </c>
      <c r="H2233" s="1">
        <v>120</v>
      </c>
      <c r="I2233" s="1">
        <v>25.3</v>
      </c>
      <c r="J2233" s="1">
        <v>38.299999999999997</v>
      </c>
      <c r="K2233" s="3">
        <v>227</v>
      </c>
      <c r="L2233" s="2">
        <v>0.8</v>
      </c>
      <c r="N2233" s="1">
        <v>299</v>
      </c>
      <c r="O2233" s="1">
        <v>113</v>
      </c>
      <c r="P2233" s="1">
        <v>23.2</v>
      </c>
      <c r="Q2233" s="1">
        <v>10</v>
      </c>
      <c r="R2233" s="1">
        <v>2.2000000000000002</v>
      </c>
      <c r="S2233" s="1">
        <v>26.9</v>
      </c>
      <c r="AJ2233" s="1" t="s">
        <v>406</v>
      </c>
      <c r="AK2233" s="19">
        <v>52</v>
      </c>
      <c r="AL2233" s="19">
        <v>96</v>
      </c>
      <c r="AN2233" s="3">
        <v>1989</v>
      </c>
      <c r="AQ2233">
        <v>80519</v>
      </c>
      <c r="AR2233" s="1" t="s">
        <v>4845</v>
      </c>
    </row>
    <row r="2234" spans="1:44" x14ac:dyDescent="0.25">
      <c r="A2234" s="1">
        <v>3361</v>
      </c>
      <c r="B2234" s="1" t="s">
        <v>744</v>
      </c>
      <c r="C2234" s="1">
        <v>125</v>
      </c>
      <c r="D2234" s="1" t="s">
        <v>5599</v>
      </c>
      <c r="F2234" s="1" t="s">
        <v>445</v>
      </c>
      <c r="G2234" s="1">
        <v>6</v>
      </c>
      <c r="H2234" s="1">
        <v>25</v>
      </c>
      <c r="I2234" s="1">
        <v>10.199999999999999</v>
      </c>
      <c r="J2234" s="1">
        <v>8.3000000000000007</v>
      </c>
      <c r="K2234" s="3">
        <v>5550</v>
      </c>
      <c r="L2234" s="2">
        <v>1.7</v>
      </c>
      <c r="N2234" s="1">
        <v>186</v>
      </c>
      <c r="O2234" s="1">
        <v>76.599999999999994</v>
      </c>
      <c r="P2234" s="1">
        <v>13.5</v>
      </c>
      <c r="Q2234" s="1">
        <v>7.7</v>
      </c>
      <c r="R2234" s="1">
        <v>3.1</v>
      </c>
      <c r="S2234" s="1">
        <v>17.2</v>
      </c>
      <c r="AJ2234" s="1" t="s">
        <v>406</v>
      </c>
      <c r="AK2234" s="19">
        <v>56.13</v>
      </c>
      <c r="AL2234" s="19">
        <v>92.19</v>
      </c>
      <c r="AN2234" s="3">
        <v>1998</v>
      </c>
      <c r="AQ2234">
        <v>80817</v>
      </c>
      <c r="AR2234" s="1" t="s">
        <v>515</v>
      </c>
    </row>
    <row r="2235" spans="1:44" x14ac:dyDescent="0.25">
      <c r="A2235" s="1">
        <v>3362</v>
      </c>
      <c r="B2235" s="1" t="s">
        <v>744</v>
      </c>
      <c r="C2235" s="1">
        <v>125</v>
      </c>
      <c r="D2235" s="1" t="s">
        <v>5599</v>
      </c>
      <c r="F2235" s="1" t="s">
        <v>445</v>
      </c>
      <c r="G2235" s="1">
        <v>7</v>
      </c>
      <c r="H2235" s="1">
        <v>20</v>
      </c>
      <c r="I2235" s="1">
        <v>9.4</v>
      </c>
      <c r="J2235" s="1">
        <v>8</v>
      </c>
      <c r="K2235" s="3">
        <v>3700</v>
      </c>
      <c r="L2235" s="2">
        <v>0.9</v>
      </c>
      <c r="N2235" s="1">
        <v>90</v>
      </c>
      <c r="O2235" s="1">
        <v>37.9</v>
      </c>
      <c r="R2235" s="1">
        <v>1.85</v>
      </c>
      <c r="AJ2235" s="1" t="s">
        <v>406</v>
      </c>
      <c r="AK2235" s="19">
        <v>55</v>
      </c>
      <c r="AL2235" s="19">
        <v>89.3</v>
      </c>
      <c r="AN2235" s="3">
        <v>1981</v>
      </c>
      <c r="AQ2235">
        <v>80519</v>
      </c>
      <c r="AR2235" s="1" t="s">
        <v>3337</v>
      </c>
    </row>
    <row r="2236" spans="1:44" x14ac:dyDescent="0.25">
      <c r="A2236" s="1">
        <v>3363</v>
      </c>
      <c r="B2236" s="1" t="s">
        <v>744</v>
      </c>
      <c r="C2236" s="1">
        <v>125</v>
      </c>
      <c r="D2236" s="1" t="s">
        <v>5599</v>
      </c>
      <c r="F2236" s="1" t="s">
        <v>445</v>
      </c>
      <c r="G2236" s="1">
        <v>7</v>
      </c>
      <c r="H2236" s="1">
        <v>30</v>
      </c>
      <c r="I2236" s="1">
        <v>13.1</v>
      </c>
      <c r="J2236" s="1">
        <v>11.2</v>
      </c>
      <c r="K2236" s="3">
        <v>2260</v>
      </c>
      <c r="L2236" s="2">
        <v>1</v>
      </c>
      <c r="N2236" s="1">
        <v>145</v>
      </c>
      <c r="O2236" s="1">
        <v>61.1</v>
      </c>
      <c r="R2236" s="1">
        <v>1.8</v>
      </c>
      <c r="AJ2236" s="1" t="s">
        <v>406</v>
      </c>
      <c r="AK2236" s="19">
        <v>55</v>
      </c>
      <c r="AL2236" s="19">
        <v>89.3</v>
      </c>
      <c r="AN2236" s="3">
        <v>1981</v>
      </c>
      <c r="AQ2236">
        <v>80519</v>
      </c>
      <c r="AR2236" s="1" t="s">
        <v>3337</v>
      </c>
    </row>
    <row r="2237" spans="1:44" x14ac:dyDescent="0.25">
      <c r="A2237" s="1">
        <v>3364</v>
      </c>
      <c r="B2237" s="1" t="s">
        <v>744</v>
      </c>
      <c r="C2237" s="1">
        <v>125</v>
      </c>
      <c r="D2237" s="1" t="s">
        <v>5599</v>
      </c>
      <c r="F2237" s="1" t="s">
        <v>445</v>
      </c>
      <c r="G2237" s="1">
        <v>7</v>
      </c>
      <c r="H2237" s="1">
        <v>40</v>
      </c>
      <c r="I2237" s="1">
        <v>16.399999999999999</v>
      </c>
      <c r="J2237" s="1">
        <v>14.6</v>
      </c>
      <c r="K2237" s="3">
        <v>1520</v>
      </c>
      <c r="L2237" s="2">
        <v>0.9</v>
      </c>
      <c r="N2237" s="1">
        <v>201</v>
      </c>
      <c r="O2237" s="1">
        <v>84.7</v>
      </c>
      <c r="R2237" s="1">
        <v>2.4300000000000002</v>
      </c>
      <c r="AJ2237" s="1" t="s">
        <v>406</v>
      </c>
      <c r="AK2237" s="19">
        <v>55</v>
      </c>
      <c r="AL2237" s="19">
        <v>89.3</v>
      </c>
      <c r="AN2237" s="3">
        <v>1981</v>
      </c>
      <c r="AQ2237">
        <v>80519</v>
      </c>
      <c r="AR2237" s="1" t="s">
        <v>3337</v>
      </c>
    </row>
    <row r="2238" spans="1:44" x14ac:dyDescent="0.25">
      <c r="A2238" s="1">
        <v>3365</v>
      </c>
      <c r="B2238" s="1" t="s">
        <v>744</v>
      </c>
      <c r="C2238" s="1">
        <v>125</v>
      </c>
      <c r="D2238" s="1" t="s">
        <v>5599</v>
      </c>
      <c r="F2238" s="1" t="s">
        <v>445</v>
      </c>
      <c r="G2238" s="1">
        <v>7</v>
      </c>
      <c r="H2238" s="1">
        <v>60</v>
      </c>
      <c r="I2238" s="1">
        <v>20.9</v>
      </c>
      <c r="J2238" s="1">
        <v>19.600000000000001</v>
      </c>
      <c r="K2238" s="3">
        <v>1030</v>
      </c>
      <c r="L2238" s="2">
        <v>1</v>
      </c>
      <c r="N2238" s="1">
        <v>297</v>
      </c>
      <c r="O2238" s="1">
        <v>125.1</v>
      </c>
      <c r="R2238" s="1">
        <v>3.19</v>
      </c>
      <c r="AJ2238" s="1" t="s">
        <v>406</v>
      </c>
      <c r="AK2238" s="19">
        <v>55</v>
      </c>
      <c r="AL2238" s="19">
        <v>89.3</v>
      </c>
      <c r="AN2238" s="3">
        <v>1981</v>
      </c>
      <c r="AQ2238">
        <v>80519</v>
      </c>
      <c r="AR2238" s="1" t="s">
        <v>3337</v>
      </c>
    </row>
    <row r="2239" spans="1:44" x14ac:dyDescent="0.25">
      <c r="A2239" s="1">
        <v>3366</v>
      </c>
      <c r="B2239" s="1" t="s">
        <v>744</v>
      </c>
      <c r="C2239" s="1">
        <v>125</v>
      </c>
      <c r="D2239" s="1" t="s">
        <v>5599</v>
      </c>
      <c r="F2239" s="1" t="s">
        <v>445</v>
      </c>
      <c r="G2239" s="1">
        <v>7</v>
      </c>
      <c r="H2239" s="1">
        <v>90</v>
      </c>
      <c r="I2239" s="1">
        <v>24</v>
      </c>
      <c r="J2239" s="1">
        <v>23.5</v>
      </c>
      <c r="K2239" s="3">
        <v>800</v>
      </c>
      <c r="L2239" s="2">
        <v>1</v>
      </c>
      <c r="N2239" s="1">
        <v>372</v>
      </c>
      <c r="O2239" s="1">
        <v>156.69999999999999</v>
      </c>
      <c r="Q2239" s="1">
        <v>35.299999999999997</v>
      </c>
      <c r="R2239" s="1">
        <v>3.52</v>
      </c>
      <c r="AJ2239" s="1" t="s">
        <v>406</v>
      </c>
      <c r="AK2239" s="19">
        <v>55</v>
      </c>
      <c r="AL2239" s="19">
        <v>89.3</v>
      </c>
      <c r="AN2239" s="3">
        <v>1981</v>
      </c>
      <c r="AQ2239">
        <v>80519</v>
      </c>
      <c r="AR2239" s="1" t="s">
        <v>3337</v>
      </c>
    </row>
    <row r="2240" spans="1:44" x14ac:dyDescent="0.25">
      <c r="A2240" s="1">
        <v>3367</v>
      </c>
      <c r="B2240" s="1" t="s">
        <v>744</v>
      </c>
      <c r="C2240" s="1">
        <v>125</v>
      </c>
      <c r="D2240" s="1" t="s">
        <v>5599</v>
      </c>
      <c r="F2240" s="1" t="s">
        <v>445</v>
      </c>
      <c r="G2240" s="1">
        <v>8</v>
      </c>
      <c r="H2240" s="1">
        <v>20</v>
      </c>
      <c r="I2240" s="1">
        <v>7.9</v>
      </c>
      <c r="J2240" s="1">
        <v>6.8</v>
      </c>
      <c r="K2240" s="3">
        <v>4650</v>
      </c>
      <c r="L2240" s="2">
        <v>1</v>
      </c>
      <c r="N2240" s="1">
        <v>70</v>
      </c>
      <c r="O2240" s="1">
        <v>29.5</v>
      </c>
      <c r="R2240" s="1">
        <v>1.32</v>
      </c>
      <c r="AJ2240" s="1" t="s">
        <v>406</v>
      </c>
      <c r="AK2240" s="19">
        <v>55</v>
      </c>
      <c r="AL2240" s="19">
        <v>89.3</v>
      </c>
      <c r="AN2240" s="3">
        <v>1981</v>
      </c>
      <c r="AQ2240">
        <v>80519</v>
      </c>
      <c r="AR2240" s="1" t="s">
        <v>3337</v>
      </c>
    </row>
    <row r="2241" spans="1:45" x14ac:dyDescent="0.25">
      <c r="A2241" s="1">
        <v>3368</v>
      </c>
      <c r="B2241" s="1" t="s">
        <v>744</v>
      </c>
      <c r="C2241" s="1">
        <v>125</v>
      </c>
      <c r="D2241" s="1" t="s">
        <v>5599</v>
      </c>
      <c r="F2241" s="1" t="s">
        <v>445</v>
      </c>
      <c r="G2241" s="1">
        <v>8</v>
      </c>
      <c r="H2241" s="1">
        <v>30</v>
      </c>
      <c r="I2241" s="1">
        <v>11.2</v>
      </c>
      <c r="J2241" s="1">
        <v>9.6999999999999993</v>
      </c>
      <c r="K2241" s="3">
        <v>2770</v>
      </c>
      <c r="L2241" s="2">
        <v>1</v>
      </c>
      <c r="N2241" s="1">
        <v>116</v>
      </c>
      <c r="O2241" s="1">
        <v>48.9</v>
      </c>
      <c r="R2241" s="1">
        <v>1.93</v>
      </c>
      <c r="AJ2241" s="1" t="s">
        <v>406</v>
      </c>
      <c r="AK2241" s="19">
        <v>55</v>
      </c>
      <c r="AL2241" s="19">
        <v>89.3</v>
      </c>
      <c r="AN2241" s="3">
        <v>1981</v>
      </c>
      <c r="AQ2241">
        <v>80519</v>
      </c>
      <c r="AR2241" s="1" t="s">
        <v>3337</v>
      </c>
    </row>
    <row r="2242" spans="1:45" x14ac:dyDescent="0.25">
      <c r="A2242" s="1">
        <v>3369</v>
      </c>
      <c r="B2242" s="1" t="s">
        <v>744</v>
      </c>
      <c r="C2242" s="1">
        <v>125</v>
      </c>
      <c r="D2242" s="1" t="s">
        <v>5599</v>
      </c>
      <c r="F2242" s="1" t="s">
        <v>445</v>
      </c>
      <c r="G2242" s="1">
        <v>8</v>
      </c>
      <c r="H2242" s="1">
        <v>40</v>
      </c>
      <c r="I2242" s="1">
        <v>14.2</v>
      </c>
      <c r="J2242" s="1">
        <v>12.3</v>
      </c>
      <c r="K2242" s="3">
        <v>1950</v>
      </c>
      <c r="L2242" s="2">
        <v>1</v>
      </c>
      <c r="N2242" s="1">
        <v>162</v>
      </c>
      <c r="O2242" s="1">
        <v>68.3</v>
      </c>
      <c r="R2242" s="1">
        <v>1.95</v>
      </c>
      <c r="AJ2242" s="1" t="s">
        <v>406</v>
      </c>
      <c r="AK2242" s="19">
        <v>55</v>
      </c>
      <c r="AL2242" s="19">
        <v>89.3</v>
      </c>
      <c r="AN2242" s="3">
        <v>1981</v>
      </c>
      <c r="AQ2242">
        <v>80519</v>
      </c>
      <c r="AR2242" s="1" t="s">
        <v>3337</v>
      </c>
    </row>
    <row r="2243" spans="1:45" x14ac:dyDescent="0.25">
      <c r="A2243" s="1">
        <v>3370</v>
      </c>
      <c r="B2243" s="1" t="s">
        <v>744</v>
      </c>
      <c r="C2243" s="1">
        <v>125</v>
      </c>
      <c r="D2243" s="1" t="s">
        <v>5599</v>
      </c>
      <c r="F2243" s="1" t="s">
        <v>445</v>
      </c>
      <c r="G2243" s="1">
        <v>8</v>
      </c>
      <c r="H2243" s="1">
        <v>60</v>
      </c>
      <c r="I2243" s="1">
        <v>18.100000000000001</v>
      </c>
      <c r="J2243" s="1">
        <v>16.2</v>
      </c>
      <c r="K2243" s="3">
        <v>1330</v>
      </c>
      <c r="L2243" s="2">
        <v>1</v>
      </c>
      <c r="N2243" s="1">
        <v>235</v>
      </c>
      <c r="O2243" s="1">
        <v>99</v>
      </c>
      <c r="R2243" s="1">
        <v>2.59</v>
      </c>
      <c r="AJ2243" s="1" t="s">
        <v>406</v>
      </c>
      <c r="AK2243" s="19">
        <v>55</v>
      </c>
      <c r="AL2243" s="19">
        <v>89.3</v>
      </c>
      <c r="AN2243" s="3">
        <v>1981</v>
      </c>
      <c r="AQ2243">
        <v>80519</v>
      </c>
      <c r="AR2243" s="1" t="s">
        <v>3337</v>
      </c>
    </row>
    <row r="2244" spans="1:45" x14ac:dyDescent="0.25">
      <c r="A2244" s="1">
        <v>3371</v>
      </c>
      <c r="B2244" s="1" t="s">
        <v>744</v>
      </c>
      <c r="C2244" s="1">
        <v>125</v>
      </c>
      <c r="D2244" s="1" t="s">
        <v>5599</v>
      </c>
      <c r="F2244" s="1" t="s">
        <v>445</v>
      </c>
      <c r="G2244" s="1">
        <v>8</v>
      </c>
      <c r="H2244" s="1">
        <v>80</v>
      </c>
      <c r="I2244" s="1">
        <v>20.100000000000001</v>
      </c>
      <c r="J2244" s="1">
        <v>18.5</v>
      </c>
      <c r="K2244" s="3">
        <v>1110</v>
      </c>
      <c r="L2244" s="2">
        <v>1</v>
      </c>
      <c r="N2244" s="1">
        <v>278</v>
      </c>
      <c r="O2244" s="1">
        <v>117.1</v>
      </c>
      <c r="Q2244" s="1">
        <v>42.6</v>
      </c>
      <c r="R2244" s="1">
        <v>2.99</v>
      </c>
      <c r="AJ2244" s="1" t="s">
        <v>406</v>
      </c>
      <c r="AK2244" s="19">
        <v>55</v>
      </c>
      <c r="AL2244" s="19">
        <v>89.3</v>
      </c>
      <c r="AN2244" s="3">
        <v>1981</v>
      </c>
      <c r="AQ2244">
        <v>80519</v>
      </c>
      <c r="AR2244" s="1" t="s">
        <v>3337</v>
      </c>
    </row>
    <row r="2245" spans="1:45" x14ac:dyDescent="0.25">
      <c r="A2245" s="1">
        <v>3372</v>
      </c>
      <c r="B2245" s="1" t="s">
        <v>5283</v>
      </c>
      <c r="C2245" s="1">
        <v>110</v>
      </c>
      <c r="D2245" s="1" t="s">
        <v>5623</v>
      </c>
      <c r="F2245" s="1" t="s">
        <v>445</v>
      </c>
      <c r="G2245" s="1">
        <v>9</v>
      </c>
      <c r="H2245" s="1">
        <v>74</v>
      </c>
      <c r="I2245" s="1">
        <v>15</v>
      </c>
      <c r="J2245" s="1">
        <v>24.3</v>
      </c>
      <c r="K2245" s="3">
        <v>193</v>
      </c>
      <c r="L2245" s="2">
        <v>0.33</v>
      </c>
      <c r="N2245" s="1">
        <v>67</v>
      </c>
      <c r="S2245" s="1">
        <v>31.7</v>
      </c>
      <c r="AJ2245" s="1" t="s">
        <v>406</v>
      </c>
      <c r="AK2245" s="19">
        <v>59</v>
      </c>
      <c r="AL2245" s="19">
        <v>30</v>
      </c>
      <c r="AN2245" s="3">
        <v>1986</v>
      </c>
      <c r="AQ2245">
        <v>80608</v>
      </c>
      <c r="AR2245" s="1" t="s">
        <v>4806</v>
      </c>
    </row>
    <row r="2246" spans="1:45" x14ac:dyDescent="0.25">
      <c r="A2246" s="1">
        <v>3373</v>
      </c>
      <c r="B2246" s="1" t="s">
        <v>5283</v>
      </c>
      <c r="C2246" s="1">
        <v>110</v>
      </c>
      <c r="D2246" s="1" t="s">
        <v>5623</v>
      </c>
      <c r="F2246" s="1" t="s">
        <v>445</v>
      </c>
      <c r="G2246" s="1">
        <v>9</v>
      </c>
      <c r="H2246" s="1">
        <v>71</v>
      </c>
      <c r="I2246" s="1">
        <v>15</v>
      </c>
      <c r="J2246" s="1">
        <v>13.6</v>
      </c>
      <c r="K2246" s="3">
        <v>964</v>
      </c>
      <c r="L2246" s="2">
        <v>0.51</v>
      </c>
      <c r="N2246" s="1">
        <v>103</v>
      </c>
      <c r="S2246" s="1">
        <v>48.5</v>
      </c>
      <c r="AJ2246" s="1" t="s">
        <v>406</v>
      </c>
      <c r="AK2246" s="19">
        <v>59</v>
      </c>
      <c r="AL2246" s="19">
        <v>30</v>
      </c>
      <c r="AN2246" s="3">
        <v>1986</v>
      </c>
      <c r="AQ2246">
        <v>80608</v>
      </c>
      <c r="AR2246" s="1" t="s">
        <v>4806</v>
      </c>
    </row>
    <row r="2247" spans="1:45" x14ac:dyDescent="0.25">
      <c r="A2247" s="1">
        <v>3375</v>
      </c>
      <c r="B2247" s="1" t="s">
        <v>5283</v>
      </c>
      <c r="C2247" s="1">
        <v>110</v>
      </c>
      <c r="D2247" s="1" t="s">
        <v>5623</v>
      </c>
      <c r="F2247" s="1" t="s">
        <v>445</v>
      </c>
      <c r="G2247" s="1">
        <v>7</v>
      </c>
      <c r="H2247" s="1">
        <v>6</v>
      </c>
      <c r="I2247" s="1">
        <v>1.8</v>
      </c>
      <c r="J2247" s="1"/>
      <c r="K2247" s="3">
        <v>13970</v>
      </c>
      <c r="L2247" s="2">
        <v>1.25</v>
      </c>
      <c r="N2247" s="1">
        <v>19</v>
      </c>
      <c r="R2247" s="1">
        <v>1.89</v>
      </c>
      <c r="AJ2247" s="1" t="s">
        <v>406</v>
      </c>
      <c r="AK2247" s="19">
        <v>56.45</v>
      </c>
      <c r="AL2247" s="19">
        <v>48</v>
      </c>
      <c r="AN2247" s="3">
        <v>1951</v>
      </c>
      <c r="AQ2247">
        <v>80436</v>
      </c>
      <c r="AR2247" s="1" t="s">
        <v>600</v>
      </c>
    </row>
    <row r="2248" spans="1:45" x14ac:dyDescent="0.25">
      <c r="A2248" s="1">
        <v>3376</v>
      </c>
      <c r="B2248" s="1" t="s">
        <v>5283</v>
      </c>
      <c r="C2248" s="1">
        <v>110</v>
      </c>
      <c r="D2248" s="1" t="s">
        <v>5623</v>
      </c>
      <c r="F2248" s="1" t="s">
        <v>445</v>
      </c>
      <c r="G2248" s="1">
        <v>7</v>
      </c>
      <c r="H2248" s="1">
        <v>20</v>
      </c>
      <c r="I2248" s="1">
        <v>6</v>
      </c>
      <c r="J2248" s="1"/>
      <c r="K2248" s="3">
        <v>15470</v>
      </c>
      <c r="L2248" s="2">
        <v>1.08</v>
      </c>
      <c r="N2248" s="1">
        <v>59</v>
      </c>
      <c r="R2248" s="1">
        <v>4.74</v>
      </c>
      <c r="AJ2248" s="1" t="s">
        <v>406</v>
      </c>
      <c r="AK2248" s="19">
        <v>56.45</v>
      </c>
      <c r="AL2248" s="19">
        <v>48</v>
      </c>
      <c r="AN2248" s="3">
        <v>1951</v>
      </c>
      <c r="AQ2248">
        <v>80436</v>
      </c>
      <c r="AR2248" s="1" t="s">
        <v>600</v>
      </c>
    </row>
    <row r="2249" spans="1:45" x14ac:dyDescent="0.25">
      <c r="A2249" s="1">
        <v>3378</v>
      </c>
      <c r="B2249" s="1" t="s">
        <v>5283</v>
      </c>
      <c r="C2249" s="1">
        <v>110</v>
      </c>
      <c r="D2249" s="1" t="s">
        <v>5623</v>
      </c>
      <c r="F2249" s="1" t="s">
        <v>445</v>
      </c>
      <c r="G2249" s="1">
        <v>8</v>
      </c>
      <c r="H2249" s="1">
        <v>60</v>
      </c>
      <c r="I2249" s="1">
        <v>16.5</v>
      </c>
      <c r="J2249" s="1">
        <v>22.4</v>
      </c>
      <c r="K2249" s="3">
        <v>634</v>
      </c>
      <c r="L2249" s="2">
        <v>0.87</v>
      </c>
      <c r="N2249" s="1">
        <v>202</v>
      </c>
      <c r="R2249" s="1">
        <v>3.57</v>
      </c>
      <c r="AJ2249" s="1" t="s">
        <v>406</v>
      </c>
      <c r="AK2249" s="19">
        <v>56.45</v>
      </c>
      <c r="AL2249" s="19">
        <v>48</v>
      </c>
      <c r="AN2249" s="3">
        <v>1951</v>
      </c>
      <c r="AQ2249">
        <v>80436</v>
      </c>
      <c r="AR2249" s="1" t="s">
        <v>600</v>
      </c>
    </row>
    <row r="2250" spans="1:45" x14ac:dyDescent="0.25">
      <c r="A2250" s="1">
        <v>3379</v>
      </c>
      <c r="B2250" s="1" t="s">
        <v>5283</v>
      </c>
      <c r="C2250" s="1">
        <v>110</v>
      </c>
      <c r="D2250" s="1" t="s">
        <v>5623</v>
      </c>
      <c r="F2250" s="1" t="s">
        <v>445</v>
      </c>
      <c r="G2250" s="1">
        <v>7</v>
      </c>
      <c r="H2250" s="1">
        <v>80</v>
      </c>
      <c r="I2250" s="1">
        <v>20.5</v>
      </c>
      <c r="J2250" s="1"/>
      <c r="L2250" s="2">
        <v>0.85</v>
      </c>
      <c r="N2250" s="1">
        <v>277</v>
      </c>
      <c r="R2250" s="1">
        <v>3.33</v>
      </c>
      <c r="AJ2250" s="1" t="s">
        <v>406</v>
      </c>
      <c r="AK2250" s="19">
        <v>56.45</v>
      </c>
      <c r="AL2250" s="19">
        <v>48</v>
      </c>
      <c r="AN2250" s="3">
        <v>1951</v>
      </c>
      <c r="AQ2250">
        <v>80436</v>
      </c>
      <c r="AR2250" s="1" t="s">
        <v>600</v>
      </c>
    </row>
    <row r="2251" spans="1:45" x14ac:dyDescent="0.25">
      <c r="A2251" s="1">
        <v>3380</v>
      </c>
      <c r="B2251" s="1" t="s">
        <v>5283</v>
      </c>
      <c r="C2251" s="1">
        <v>110</v>
      </c>
      <c r="D2251" s="1" t="s">
        <v>5623</v>
      </c>
      <c r="F2251" s="1" t="s">
        <v>445</v>
      </c>
      <c r="G2251" s="1">
        <v>7</v>
      </c>
      <c r="H2251" s="1">
        <v>130</v>
      </c>
      <c r="I2251" s="1">
        <v>25.5</v>
      </c>
      <c r="J2251" s="1">
        <v>33.200000000000003</v>
      </c>
      <c r="K2251" s="3">
        <v>231</v>
      </c>
      <c r="L2251" s="2">
        <v>0.52</v>
      </c>
      <c r="N2251" s="1">
        <v>233</v>
      </c>
      <c r="R2251" s="1">
        <v>3.77</v>
      </c>
      <c r="AJ2251" s="1" t="s">
        <v>406</v>
      </c>
      <c r="AK2251" s="19">
        <v>56.45</v>
      </c>
      <c r="AL2251" s="19">
        <v>48</v>
      </c>
      <c r="AN2251" s="3">
        <v>1951</v>
      </c>
      <c r="AQ2251">
        <v>80436</v>
      </c>
      <c r="AR2251" s="1" t="s">
        <v>600</v>
      </c>
    </row>
    <row r="2252" spans="1:45" x14ac:dyDescent="0.25">
      <c r="A2252" s="1">
        <v>3381</v>
      </c>
      <c r="B2252" s="1" t="s">
        <v>5283</v>
      </c>
      <c r="C2252" s="1">
        <v>110</v>
      </c>
      <c r="D2252" s="1" t="s">
        <v>5623</v>
      </c>
      <c r="E2252" s="64"/>
      <c r="F2252" s="1" t="s">
        <v>445</v>
      </c>
      <c r="G2252" s="1">
        <v>8</v>
      </c>
      <c r="H2252" s="1">
        <v>250</v>
      </c>
      <c r="I2252" s="1">
        <v>28</v>
      </c>
      <c r="J2252" s="1">
        <v>51.5</v>
      </c>
      <c r="K2252" s="3">
        <v>68</v>
      </c>
      <c r="L2252" s="2">
        <v>0.34</v>
      </c>
      <c r="N2252" s="1">
        <v>178</v>
      </c>
      <c r="R2252" s="1">
        <v>2.19</v>
      </c>
      <c r="AJ2252" s="1" t="s">
        <v>406</v>
      </c>
      <c r="AK2252" s="19">
        <v>56.45</v>
      </c>
      <c r="AL2252" s="19">
        <v>48</v>
      </c>
      <c r="AN2252" s="3">
        <v>1951</v>
      </c>
      <c r="AQ2252">
        <v>80436</v>
      </c>
      <c r="AR2252" s="1" t="s">
        <v>600</v>
      </c>
    </row>
    <row r="2253" spans="1:45" x14ac:dyDescent="0.25">
      <c r="A2253" s="1">
        <v>3382</v>
      </c>
      <c r="B2253" s="1" t="s">
        <v>5283</v>
      </c>
      <c r="C2253" s="1">
        <v>110</v>
      </c>
      <c r="D2253" s="1" t="s">
        <v>5693</v>
      </c>
      <c r="F2253" s="1" t="s">
        <v>445</v>
      </c>
      <c r="G2253" s="1">
        <v>6</v>
      </c>
      <c r="H2253" s="1">
        <v>20</v>
      </c>
      <c r="I2253" s="1">
        <v>7.2</v>
      </c>
      <c r="J2253" s="1">
        <v>5.3</v>
      </c>
      <c r="K2253" s="3">
        <v>9600</v>
      </c>
      <c r="L2253" s="2">
        <v>1.25</v>
      </c>
      <c r="N2253" s="1">
        <v>87</v>
      </c>
      <c r="O2253" s="1">
        <v>41.7</v>
      </c>
      <c r="P2253" s="1">
        <v>8.2100000000000009</v>
      </c>
      <c r="Q2253" s="1">
        <v>9.92</v>
      </c>
      <c r="R2253" s="1">
        <v>3.54</v>
      </c>
      <c r="AJ2253" s="1" t="s">
        <v>406</v>
      </c>
      <c r="AK2253" s="19">
        <v>54.2</v>
      </c>
      <c r="AL2253" s="19">
        <v>38</v>
      </c>
      <c r="AN2253" s="3">
        <v>1991</v>
      </c>
      <c r="AQ2253">
        <v>80419</v>
      </c>
      <c r="AR2253" s="1" t="s">
        <v>4808</v>
      </c>
    </row>
    <row r="2254" spans="1:45" x14ac:dyDescent="0.25">
      <c r="A2254" s="1">
        <v>3383</v>
      </c>
      <c r="B2254" s="1" t="s">
        <v>5283</v>
      </c>
      <c r="C2254" s="1">
        <v>110</v>
      </c>
      <c r="D2254" s="33" t="s">
        <v>147</v>
      </c>
      <c r="G2254" s="1">
        <v>7</v>
      </c>
      <c r="H2254" s="1">
        <v>40</v>
      </c>
      <c r="I2254" s="1">
        <v>13.5</v>
      </c>
      <c r="J2254" s="1"/>
      <c r="L2254" s="2">
        <v>0.97</v>
      </c>
      <c r="N2254" s="1">
        <v>166</v>
      </c>
      <c r="O2254" s="1">
        <v>83.9</v>
      </c>
      <c r="P2254" s="1">
        <v>12.5</v>
      </c>
      <c r="Q2254" s="1">
        <v>10.9</v>
      </c>
      <c r="R2254" s="1">
        <v>3.21</v>
      </c>
      <c r="AJ2254" s="1" t="s">
        <v>406</v>
      </c>
      <c r="AK2254" s="19">
        <v>54.2</v>
      </c>
      <c r="AL2254" s="19">
        <v>38</v>
      </c>
      <c r="AN2254" s="3">
        <v>1991</v>
      </c>
      <c r="AQ2254">
        <v>80419</v>
      </c>
      <c r="AR2254" s="1" t="s">
        <v>4808</v>
      </c>
      <c r="AS2254" s="32"/>
    </row>
    <row r="2255" spans="1:45" x14ac:dyDescent="0.25">
      <c r="A2255" s="1">
        <v>3384</v>
      </c>
      <c r="B2255" s="1" t="s">
        <v>5283</v>
      </c>
      <c r="C2255" s="1">
        <v>110</v>
      </c>
      <c r="D2255" s="1" t="s">
        <v>6119</v>
      </c>
      <c r="F2255" s="1" t="s">
        <v>445</v>
      </c>
      <c r="G2255" s="1">
        <v>7</v>
      </c>
      <c r="H2255" s="1">
        <v>60</v>
      </c>
      <c r="I2255" s="1">
        <v>18.8</v>
      </c>
      <c r="J2255" s="1">
        <v>20.3</v>
      </c>
      <c r="K2255" s="3">
        <v>870</v>
      </c>
      <c r="L2255" s="2">
        <v>0.9</v>
      </c>
      <c r="N2255" s="1">
        <v>255</v>
      </c>
      <c r="O2255" s="1">
        <v>130.69999999999999</v>
      </c>
      <c r="P2255" s="1">
        <v>17.3</v>
      </c>
      <c r="Q2255" s="1">
        <v>17.7</v>
      </c>
      <c r="R2255" s="1">
        <v>3.74</v>
      </c>
      <c r="AJ2255" s="1" t="s">
        <v>406</v>
      </c>
      <c r="AK2255" s="19">
        <v>54.2</v>
      </c>
      <c r="AL2255" s="19">
        <v>38</v>
      </c>
      <c r="AN2255" s="3">
        <v>1991</v>
      </c>
      <c r="AQ2255">
        <v>80419</v>
      </c>
      <c r="AR2255" s="1" t="s">
        <v>4808</v>
      </c>
    </row>
    <row r="2256" spans="1:45" x14ac:dyDescent="0.25">
      <c r="A2256" s="1">
        <v>3385</v>
      </c>
      <c r="B2256" s="1" t="s">
        <v>5283</v>
      </c>
      <c r="C2256" s="1">
        <v>110</v>
      </c>
      <c r="D2256" s="1" t="s">
        <v>6119</v>
      </c>
      <c r="F2256" s="1" t="s">
        <v>445</v>
      </c>
      <c r="G2256" s="1">
        <v>7</v>
      </c>
      <c r="H2256" s="1">
        <v>80</v>
      </c>
      <c r="I2256" s="1">
        <v>22.8</v>
      </c>
      <c r="J2256" s="1">
        <v>28.6</v>
      </c>
      <c r="K2256" s="3">
        <v>470</v>
      </c>
      <c r="L2256" s="2">
        <v>0.84</v>
      </c>
      <c r="N2256" s="1">
        <v>321</v>
      </c>
      <c r="O2256" s="1">
        <v>165.2</v>
      </c>
      <c r="P2256" s="1">
        <v>20.9</v>
      </c>
      <c r="Q2256" s="1">
        <v>24.7</v>
      </c>
      <c r="R2256" s="1">
        <v>4.18</v>
      </c>
      <c r="AJ2256" s="1" t="s">
        <v>406</v>
      </c>
      <c r="AK2256" s="19">
        <v>54.2</v>
      </c>
      <c r="AL2256" s="19">
        <v>38</v>
      </c>
      <c r="AN2256" s="3">
        <v>1991</v>
      </c>
      <c r="AQ2256">
        <v>80419</v>
      </c>
      <c r="AR2256" s="1" t="s">
        <v>4808</v>
      </c>
    </row>
    <row r="2257" spans="1:44" x14ac:dyDescent="0.25">
      <c r="A2257" s="1">
        <v>3386</v>
      </c>
      <c r="B2257" s="1" t="s">
        <v>5283</v>
      </c>
      <c r="C2257" s="1">
        <v>110</v>
      </c>
      <c r="D2257" s="1" t="s">
        <v>6119</v>
      </c>
      <c r="F2257" s="1" t="s">
        <v>445</v>
      </c>
      <c r="G2257" s="1">
        <v>7</v>
      </c>
      <c r="H2257" s="1">
        <v>100</v>
      </c>
      <c r="I2257" s="1">
        <v>25.5</v>
      </c>
      <c r="J2257" s="1">
        <v>36.700000000000003</v>
      </c>
      <c r="K2257" s="3">
        <v>296</v>
      </c>
      <c r="L2257" s="2">
        <v>0.81</v>
      </c>
      <c r="N2257" s="1">
        <v>367</v>
      </c>
      <c r="O2257" s="1">
        <v>189.1</v>
      </c>
      <c r="P2257" s="1">
        <v>23.8</v>
      </c>
      <c r="Q2257" s="1">
        <v>31.3</v>
      </c>
      <c r="R2257" s="1">
        <v>4.5599999999999996</v>
      </c>
      <c r="AJ2257" s="1" t="s">
        <v>406</v>
      </c>
      <c r="AK2257" s="19">
        <v>54.2</v>
      </c>
      <c r="AL2257" s="19">
        <v>38</v>
      </c>
      <c r="AN2257" s="3">
        <v>1991</v>
      </c>
      <c r="AQ2257">
        <v>80419</v>
      </c>
      <c r="AR2257" s="1" t="s">
        <v>4808</v>
      </c>
    </row>
    <row r="2258" spans="1:44" x14ac:dyDescent="0.25">
      <c r="A2258" s="1">
        <v>3387</v>
      </c>
      <c r="B2258" s="1" t="s">
        <v>5283</v>
      </c>
      <c r="C2258" s="1">
        <v>110</v>
      </c>
      <c r="D2258" s="1" t="s">
        <v>6119</v>
      </c>
      <c r="F2258" s="1" t="s">
        <v>445</v>
      </c>
      <c r="G2258" s="1">
        <v>7</v>
      </c>
      <c r="H2258" s="1">
        <v>120</v>
      </c>
      <c r="I2258" s="1">
        <v>26.7</v>
      </c>
      <c r="J2258" s="1">
        <v>44.4</v>
      </c>
      <c r="K2258" s="3">
        <v>207</v>
      </c>
      <c r="L2258" s="2">
        <v>0.83</v>
      </c>
      <c r="N2258" s="1">
        <v>402</v>
      </c>
      <c r="O2258" s="1">
        <v>207.1</v>
      </c>
      <c r="P2258" s="1">
        <v>26.2</v>
      </c>
      <c r="Q2258" s="1">
        <v>36.4</v>
      </c>
      <c r="R2258" s="1">
        <v>4.8099999999999996</v>
      </c>
      <c r="AJ2258" s="1" t="s">
        <v>406</v>
      </c>
      <c r="AK2258" s="19">
        <v>54.2</v>
      </c>
      <c r="AL2258" s="19">
        <v>38</v>
      </c>
      <c r="AN2258" s="3">
        <v>1991</v>
      </c>
      <c r="AQ2258">
        <v>80419</v>
      </c>
      <c r="AR2258" s="1" t="s">
        <v>4808</v>
      </c>
    </row>
    <row r="2259" spans="1:44" x14ac:dyDescent="0.25">
      <c r="A2259" s="1">
        <v>3388</v>
      </c>
      <c r="B2259" s="1" t="s">
        <v>5283</v>
      </c>
      <c r="C2259" s="1">
        <v>110</v>
      </c>
      <c r="D2259" s="1" t="s">
        <v>5623</v>
      </c>
      <c r="F2259" s="33" t="s">
        <v>859</v>
      </c>
      <c r="G2259" s="1">
        <v>6</v>
      </c>
      <c r="H2259" s="1">
        <v>76</v>
      </c>
      <c r="I2259" s="1">
        <v>23.5</v>
      </c>
      <c r="J2259" s="1">
        <v>25</v>
      </c>
      <c r="K2259" s="3">
        <v>346</v>
      </c>
      <c r="L2259" s="2">
        <v>0.51</v>
      </c>
      <c r="N2259" s="1">
        <v>203</v>
      </c>
      <c r="S2259" s="1">
        <v>96.1</v>
      </c>
      <c r="AJ2259" s="1" t="s">
        <v>406</v>
      </c>
      <c r="AK2259" s="19">
        <v>54.2</v>
      </c>
      <c r="AL2259" s="19">
        <v>38</v>
      </c>
      <c r="AN2259" s="3">
        <v>1986</v>
      </c>
      <c r="AQ2259">
        <v>80419</v>
      </c>
      <c r="AR2259" s="1" t="s">
        <v>4806</v>
      </c>
    </row>
    <row r="2260" spans="1:44" x14ac:dyDescent="0.25">
      <c r="A2260" s="1">
        <v>3390</v>
      </c>
      <c r="B2260" s="1" t="s">
        <v>5283</v>
      </c>
      <c r="C2260" s="1">
        <v>110</v>
      </c>
      <c r="D2260" s="1" t="s">
        <v>6177</v>
      </c>
      <c r="F2260" s="1" t="s">
        <v>445</v>
      </c>
      <c r="G2260" s="1">
        <v>6</v>
      </c>
      <c r="H2260" s="1">
        <v>55</v>
      </c>
      <c r="I2260" s="1">
        <v>19.399999999999999</v>
      </c>
      <c r="J2260" s="1">
        <v>20.3</v>
      </c>
      <c r="K2260" s="3">
        <v>854</v>
      </c>
      <c r="L2260" s="2">
        <v>0.85</v>
      </c>
      <c r="N2260" s="1">
        <v>252</v>
      </c>
      <c r="O2260" s="1">
        <v>157.5</v>
      </c>
      <c r="Q2260" s="1">
        <v>17</v>
      </c>
      <c r="R2260" s="1">
        <v>2.84</v>
      </c>
      <c r="S2260" s="1">
        <v>48.2</v>
      </c>
      <c r="AJ2260" s="1" t="s">
        <v>408</v>
      </c>
      <c r="AK2260" s="19">
        <v>53.8</v>
      </c>
      <c r="AL2260" s="19">
        <v>28</v>
      </c>
      <c r="AN2260" s="3">
        <v>1983</v>
      </c>
      <c r="AQ2260">
        <v>80436</v>
      </c>
      <c r="AR2260" s="1" t="s">
        <v>777</v>
      </c>
    </row>
    <row r="2261" spans="1:44" x14ac:dyDescent="0.25">
      <c r="A2261" s="1">
        <v>3391</v>
      </c>
      <c r="B2261" s="1" t="s">
        <v>745</v>
      </c>
      <c r="C2261" s="1">
        <v>110</v>
      </c>
      <c r="D2261" s="1" t="s">
        <v>5623</v>
      </c>
      <c r="F2261" s="1" t="s">
        <v>445</v>
      </c>
      <c r="G2261" s="1">
        <v>7</v>
      </c>
      <c r="H2261" s="1">
        <v>140</v>
      </c>
      <c r="I2261" s="1">
        <v>28.8</v>
      </c>
      <c r="J2261" s="1">
        <v>43.6</v>
      </c>
      <c r="K2261" s="3">
        <v>229</v>
      </c>
      <c r="L2261" s="2">
        <v>0.89</v>
      </c>
      <c r="N2261" s="1">
        <v>480</v>
      </c>
      <c r="O2261" s="1">
        <v>272.39999999999998</v>
      </c>
      <c r="Q2261" s="1">
        <v>66.900000000000006</v>
      </c>
      <c r="R2261" s="1">
        <v>4.08</v>
      </c>
      <c r="S2261" s="1">
        <v>54</v>
      </c>
      <c r="AJ2261" s="1" t="s">
        <v>408</v>
      </c>
      <c r="AK2261" s="19">
        <v>52.5</v>
      </c>
      <c r="AL2261" s="19">
        <v>24.2</v>
      </c>
      <c r="AN2261" s="3">
        <v>1969</v>
      </c>
      <c r="AQ2261">
        <v>80412</v>
      </c>
      <c r="AR2261" s="1" t="s">
        <v>4510</v>
      </c>
    </row>
    <row r="2262" spans="1:44" x14ac:dyDescent="0.25">
      <c r="A2262" s="1">
        <v>3392</v>
      </c>
      <c r="B2262" s="1" t="s">
        <v>745</v>
      </c>
      <c r="C2262" s="1">
        <v>110</v>
      </c>
      <c r="D2262" s="1" t="s">
        <v>5623</v>
      </c>
      <c r="F2262" s="1" t="s">
        <v>445</v>
      </c>
      <c r="G2262" s="1">
        <v>7</v>
      </c>
      <c r="H2262" s="1">
        <v>45</v>
      </c>
      <c r="I2262" s="1">
        <v>17.899999999999999</v>
      </c>
      <c r="J2262" s="1">
        <v>19</v>
      </c>
      <c r="K2262" s="3">
        <v>644</v>
      </c>
      <c r="L2262" s="2">
        <v>0.6</v>
      </c>
      <c r="N2262" s="1">
        <v>158</v>
      </c>
      <c r="O2262" s="1">
        <v>75.2</v>
      </c>
      <c r="Q2262" s="1">
        <v>13.2</v>
      </c>
      <c r="R2262" s="1">
        <v>1.87</v>
      </c>
      <c r="AJ2262" s="1" t="s">
        <v>408</v>
      </c>
      <c r="AK2262" s="19">
        <v>52.5</v>
      </c>
      <c r="AL2262" s="19">
        <v>24.2</v>
      </c>
      <c r="AN2262" s="3">
        <v>1969</v>
      </c>
      <c r="AQ2262">
        <v>80412</v>
      </c>
      <c r="AR2262" s="1" t="s">
        <v>4510</v>
      </c>
    </row>
    <row r="2263" spans="1:44" x14ac:dyDescent="0.25">
      <c r="A2263" s="1">
        <v>3393</v>
      </c>
      <c r="B2263" s="1" t="s">
        <v>5283</v>
      </c>
      <c r="C2263" s="1">
        <v>110</v>
      </c>
      <c r="D2263" s="1" t="s">
        <v>5988</v>
      </c>
      <c r="F2263" s="1" t="s">
        <v>445</v>
      </c>
      <c r="G2263" s="1">
        <v>7</v>
      </c>
      <c r="H2263" s="1">
        <v>55</v>
      </c>
      <c r="I2263" s="1">
        <v>18.2</v>
      </c>
      <c r="J2263" s="1"/>
      <c r="K2263" s="3">
        <v>1648</v>
      </c>
      <c r="L2263" s="2">
        <v>1.28</v>
      </c>
      <c r="N2263" s="1">
        <v>346</v>
      </c>
      <c r="O2263" s="1">
        <v>202.6</v>
      </c>
      <c r="P2263" s="1">
        <v>37.200000000000003</v>
      </c>
      <c r="Q2263" s="1">
        <v>33.5</v>
      </c>
      <c r="R2263" s="1">
        <v>6.01</v>
      </c>
      <c r="AJ2263" s="1" t="s">
        <v>703</v>
      </c>
      <c r="AK2263" s="19">
        <v>51</v>
      </c>
      <c r="AL2263" s="19">
        <v>29</v>
      </c>
      <c r="AN2263" s="3">
        <v>1965</v>
      </c>
      <c r="AQ2263">
        <v>80412</v>
      </c>
      <c r="AR2263" s="1" t="s">
        <v>4613</v>
      </c>
    </row>
    <row r="2264" spans="1:44" x14ac:dyDescent="0.25">
      <c r="A2264" s="1">
        <v>3394</v>
      </c>
      <c r="B2264" s="1" t="s">
        <v>5283</v>
      </c>
      <c r="C2264" s="1">
        <v>110</v>
      </c>
      <c r="D2264" s="1" t="s">
        <v>5623</v>
      </c>
      <c r="F2264" s="1" t="s">
        <v>445</v>
      </c>
      <c r="G2264" s="1">
        <v>5</v>
      </c>
      <c r="H2264" s="1">
        <v>59</v>
      </c>
      <c r="I2264" s="1">
        <v>22.1</v>
      </c>
      <c r="J2264" s="1"/>
      <c r="K2264" s="3">
        <v>1723</v>
      </c>
      <c r="L2264" s="2">
        <v>1.04</v>
      </c>
      <c r="N2264" s="1">
        <v>378</v>
      </c>
      <c r="O2264" s="1">
        <v>235.6</v>
      </c>
      <c r="P2264" s="1">
        <v>39.5</v>
      </c>
      <c r="Q2264" s="1">
        <v>65.900000000000006</v>
      </c>
      <c r="R2264" s="1">
        <v>6.84</v>
      </c>
      <c r="AJ2264" s="1" t="s">
        <v>703</v>
      </c>
      <c r="AK2264" s="19">
        <v>51</v>
      </c>
      <c r="AL2264" s="19">
        <v>29</v>
      </c>
      <c r="AN2264" s="3">
        <v>1965</v>
      </c>
      <c r="AQ2264">
        <v>80412</v>
      </c>
      <c r="AR2264" s="1" t="s">
        <v>4613</v>
      </c>
    </row>
    <row r="2265" spans="1:44" x14ac:dyDescent="0.25">
      <c r="A2265" s="1">
        <v>3395</v>
      </c>
      <c r="B2265" s="1" t="s">
        <v>170</v>
      </c>
      <c r="C2265" s="1">
        <v>110</v>
      </c>
      <c r="D2265" s="1" t="s">
        <v>5623</v>
      </c>
      <c r="F2265" s="1" t="s">
        <v>445</v>
      </c>
      <c r="G2265" s="1">
        <v>10</v>
      </c>
      <c r="H2265" s="1">
        <v>30</v>
      </c>
      <c r="I2265" s="1">
        <v>6</v>
      </c>
      <c r="J2265" s="1">
        <v>13</v>
      </c>
      <c r="K2265" s="3">
        <v>3175</v>
      </c>
      <c r="L2265" s="2">
        <v>1.34</v>
      </c>
      <c r="N2265" s="1">
        <v>73</v>
      </c>
      <c r="O2265" s="1">
        <v>53.8</v>
      </c>
      <c r="R2265" s="1">
        <v>4.32</v>
      </c>
      <c r="AJ2265" s="1" t="s">
        <v>416</v>
      </c>
      <c r="AK2265" s="19">
        <v>47</v>
      </c>
      <c r="AL2265" s="19">
        <v>28.8</v>
      </c>
      <c r="AN2265" s="3">
        <v>1966</v>
      </c>
      <c r="AQ2265">
        <v>80412</v>
      </c>
      <c r="AR2265" s="1" t="s">
        <v>4544</v>
      </c>
    </row>
    <row r="2266" spans="1:44" x14ac:dyDescent="0.25">
      <c r="A2266" s="1">
        <v>3396</v>
      </c>
      <c r="B2266" s="1" t="s">
        <v>745</v>
      </c>
      <c r="C2266" s="1">
        <v>110</v>
      </c>
      <c r="D2266" s="1" t="s">
        <v>5623</v>
      </c>
      <c r="F2266" s="1" t="s">
        <v>445</v>
      </c>
      <c r="G2266" s="1">
        <v>8</v>
      </c>
      <c r="H2266" s="1">
        <v>50</v>
      </c>
      <c r="I2266" s="1">
        <v>12</v>
      </c>
      <c r="J2266" s="1">
        <v>18</v>
      </c>
      <c r="K2266" s="3">
        <v>1792</v>
      </c>
      <c r="L2266" s="2">
        <v>0.8</v>
      </c>
      <c r="N2266" s="1">
        <v>116</v>
      </c>
      <c r="O2266" s="1">
        <v>85.5</v>
      </c>
      <c r="R2266" s="1">
        <v>4.8899999999999997</v>
      </c>
      <c r="AJ2266" s="1" t="s">
        <v>416</v>
      </c>
      <c r="AK2266" s="19">
        <v>47.5</v>
      </c>
      <c r="AL2266" s="19">
        <v>28.7</v>
      </c>
      <c r="AN2266" s="3">
        <v>1966</v>
      </c>
      <c r="AQ2266">
        <v>80412</v>
      </c>
      <c r="AR2266" s="1" t="s">
        <v>4544</v>
      </c>
    </row>
    <row r="2267" spans="1:44" x14ac:dyDescent="0.25">
      <c r="A2267" s="1">
        <v>3397</v>
      </c>
      <c r="B2267" s="1" t="s">
        <v>745</v>
      </c>
      <c r="C2267" s="1">
        <v>110</v>
      </c>
      <c r="D2267" s="1" t="s">
        <v>5847</v>
      </c>
      <c r="F2267" s="1" t="s">
        <v>445</v>
      </c>
      <c r="G2267" s="1">
        <v>7</v>
      </c>
      <c r="H2267" s="1">
        <v>55</v>
      </c>
      <c r="I2267" s="1">
        <v>19</v>
      </c>
      <c r="J2267" s="1">
        <v>39</v>
      </c>
      <c r="K2267" s="3">
        <v>530</v>
      </c>
      <c r="L2267" s="2">
        <v>0.82</v>
      </c>
      <c r="N2267" s="1">
        <v>237</v>
      </c>
      <c r="O2267" s="1">
        <v>174.6</v>
      </c>
      <c r="R2267" s="1">
        <v>6.12</v>
      </c>
      <c r="AJ2267" s="1" t="s">
        <v>416</v>
      </c>
      <c r="AK2267" s="19">
        <v>47.5</v>
      </c>
      <c r="AL2267" s="19">
        <v>28.7</v>
      </c>
      <c r="AN2267" s="3">
        <v>1966</v>
      </c>
      <c r="AQ2267">
        <v>80412</v>
      </c>
      <c r="AR2267" s="1" t="s">
        <v>4544</v>
      </c>
    </row>
    <row r="2268" spans="1:44" x14ac:dyDescent="0.25">
      <c r="A2268" s="1">
        <v>3398</v>
      </c>
      <c r="B2268" s="1" t="s">
        <v>5283</v>
      </c>
      <c r="C2268" s="1">
        <v>110</v>
      </c>
      <c r="D2268" s="1" t="s">
        <v>6375</v>
      </c>
      <c r="F2268" s="1" t="s">
        <v>445</v>
      </c>
      <c r="G2268" s="1">
        <v>5</v>
      </c>
      <c r="H2268" s="1">
        <v>40</v>
      </c>
      <c r="I2268" s="1">
        <v>19</v>
      </c>
      <c r="J2268" s="1">
        <v>32</v>
      </c>
      <c r="K2268" s="3">
        <v>992</v>
      </c>
      <c r="L2268" s="2">
        <v>0.87</v>
      </c>
      <c r="N2268" s="1">
        <v>250</v>
      </c>
      <c r="O2268" s="1">
        <v>168</v>
      </c>
      <c r="R2268" s="1">
        <v>5.88</v>
      </c>
      <c r="S2268" s="1">
        <v>101</v>
      </c>
      <c r="AJ2268" s="1" t="s">
        <v>416</v>
      </c>
      <c r="AK2268" s="19">
        <v>47.7</v>
      </c>
      <c r="AL2268" s="19">
        <v>27.6</v>
      </c>
      <c r="AN2268" s="3">
        <v>1966</v>
      </c>
      <c r="AQ2268">
        <v>80412</v>
      </c>
      <c r="AR2268" s="1" t="s">
        <v>4542</v>
      </c>
    </row>
    <row r="2269" spans="1:44" x14ac:dyDescent="0.25">
      <c r="A2269" s="1">
        <v>3399</v>
      </c>
      <c r="B2269" s="1" t="s">
        <v>5283</v>
      </c>
      <c r="C2269" s="1">
        <v>110</v>
      </c>
      <c r="D2269" s="1" t="s">
        <v>5623</v>
      </c>
      <c r="F2269" s="1" t="s">
        <v>445</v>
      </c>
      <c r="G2269" s="1">
        <v>6</v>
      </c>
      <c r="H2269" s="1">
        <v>55</v>
      </c>
      <c r="I2269" s="1">
        <v>20</v>
      </c>
      <c r="J2269" s="1">
        <v>28</v>
      </c>
      <c r="K2269" s="3">
        <v>630</v>
      </c>
      <c r="L2269" s="2">
        <v>0.61</v>
      </c>
      <c r="N2269" s="1">
        <v>190</v>
      </c>
      <c r="O2269" s="1">
        <v>136.80000000000001</v>
      </c>
      <c r="R2269" s="1">
        <v>3.64</v>
      </c>
      <c r="S2269" s="1">
        <v>58.2</v>
      </c>
      <c r="AJ2269" s="1" t="s">
        <v>416</v>
      </c>
      <c r="AK2269" s="19">
        <v>47.7</v>
      </c>
      <c r="AL2269" s="19">
        <v>27.6</v>
      </c>
      <c r="AN2269" s="3">
        <v>1966</v>
      </c>
      <c r="AQ2269">
        <v>80412</v>
      </c>
      <c r="AR2269" s="1" t="s">
        <v>4542</v>
      </c>
    </row>
    <row r="2270" spans="1:44" x14ac:dyDescent="0.25">
      <c r="A2270" s="1">
        <v>3400</v>
      </c>
      <c r="B2270" s="1" t="s">
        <v>745</v>
      </c>
      <c r="C2270" s="1">
        <v>110</v>
      </c>
      <c r="D2270" s="1" t="s">
        <v>5623</v>
      </c>
      <c r="F2270" s="1" t="s">
        <v>445</v>
      </c>
      <c r="G2270" s="1">
        <v>8</v>
      </c>
      <c r="H2270" s="1">
        <v>54</v>
      </c>
      <c r="I2270" s="1">
        <v>16</v>
      </c>
      <c r="J2270" s="1">
        <v>18</v>
      </c>
      <c r="K2270" s="3">
        <v>960</v>
      </c>
      <c r="L2270" s="2">
        <v>0.87</v>
      </c>
      <c r="N2270" s="1">
        <v>193</v>
      </c>
      <c r="AJ2270" s="1" t="s">
        <v>416</v>
      </c>
      <c r="AK2270" s="19">
        <v>47.5</v>
      </c>
      <c r="AL2270" s="19">
        <v>28.5</v>
      </c>
      <c r="AN2270" s="3">
        <v>1967</v>
      </c>
      <c r="AQ2270">
        <v>80412</v>
      </c>
      <c r="AR2270" s="1" t="s">
        <v>245</v>
      </c>
    </row>
    <row r="2271" spans="1:44" x14ac:dyDescent="0.25">
      <c r="A2271" s="1">
        <v>3401</v>
      </c>
      <c r="B2271" s="1" t="s">
        <v>5283</v>
      </c>
      <c r="C2271" s="1">
        <v>110</v>
      </c>
      <c r="D2271" s="1" t="s">
        <v>5845</v>
      </c>
      <c r="F2271" s="1" t="s">
        <v>445</v>
      </c>
      <c r="G2271" s="1">
        <v>7</v>
      </c>
      <c r="H2271" s="1">
        <v>80</v>
      </c>
      <c r="I2271" s="1">
        <v>21</v>
      </c>
      <c r="J2271" s="1">
        <v>40</v>
      </c>
      <c r="K2271" s="3">
        <v>470</v>
      </c>
      <c r="L2271" s="2">
        <v>0.59</v>
      </c>
      <c r="N2271" s="1">
        <v>198</v>
      </c>
      <c r="O2271" s="1">
        <v>145.30000000000001</v>
      </c>
      <c r="Q2271" s="1">
        <v>45.7</v>
      </c>
      <c r="R2271" s="1">
        <v>4.29</v>
      </c>
      <c r="AJ2271" s="1" t="s">
        <v>416</v>
      </c>
      <c r="AK2271" s="19">
        <v>47.5</v>
      </c>
      <c r="AL2271" s="19">
        <v>28.5</v>
      </c>
      <c r="AN2271" s="3">
        <v>1967</v>
      </c>
      <c r="AQ2271">
        <v>80412</v>
      </c>
      <c r="AR2271" s="1" t="s">
        <v>245</v>
      </c>
    </row>
    <row r="2272" spans="1:44" x14ac:dyDescent="0.25">
      <c r="A2272" s="1">
        <v>3402</v>
      </c>
      <c r="B2272" s="1" t="s">
        <v>170</v>
      </c>
      <c r="C2272" s="1">
        <v>110</v>
      </c>
      <c r="D2272" s="1" t="s">
        <v>5623</v>
      </c>
      <c r="F2272" s="1" t="s">
        <v>445</v>
      </c>
      <c r="G2272" s="1">
        <v>8</v>
      </c>
      <c r="H2272" s="1">
        <v>41</v>
      </c>
      <c r="I2272" s="1">
        <v>11</v>
      </c>
      <c r="J2272" s="1">
        <v>11</v>
      </c>
      <c r="K2272" s="3">
        <v>2030</v>
      </c>
      <c r="L2272" s="2">
        <v>0.9</v>
      </c>
      <c r="N2272" s="1">
        <v>114</v>
      </c>
      <c r="AJ2272" s="1" t="s">
        <v>416</v>
      </c>
      <c r="AK2272" s="19">
        <v>47.5</v>
      </c>
      <c r="AL2272" s="19">
        <v>28.5</v>
      </c>
      <c r="AN2272" s="3">
        <v>1967</v>
      </c>
      <c r="AQ2272">
        <v>80412</v>
      </c>
      <c r="AR2272" s="1" t="s">
        <v>245</v>
      </c>
    </row>
    <row r="2273" spans="1:50" x14ac:dyDescent="0.25">
      <c r="A2273" s="1">
        <v>3403</v>
      </c>
      <c r="B2273" s="1" t="s">
        <v>5283</v>
      </c>
      <c r="C2273" s="1">
        <v>110</v>
      </c>
      <c r="D2273" s="1" t="s">
        <v>6369</v>
      </c>
      <c r="F2273" s="1" t="s">
        <v>445</v>
      </c>
      <c r="G2273" s="1">
        <v>7</v>
      </c>
      <c r="H2273" s="1">
        <v>220</v>
      </c>
      <c r="I2273" s="1">
        <v>31.5</v>
      </c>
      <c r="J2273" s="1">
        <v>56.7</v>
      </c>
      <c r="K2273" s="3">
        <v>160</v>
      </c>
      <c r="L2273" s="2">
        <v>0.92</v>
      </c>
      <c r="N2273" s="1">
        <v>565</v>
      </c>
      <c r="O2273" s="1">
        <v>416.6</v>
      </c>
      <c r="P2273" s="1">
        <v>62.5</v>
      </c>
      <c r="Q2273" s="1">
        <v>79.2</v>
      </c>
      <c r="R2273" s="1">
        <v>4.46</v>
      </c>
      <c r="S2273" s="1">
        <v>70.400000000000006</v>
      </c>
      <c r="AJ2273" s="1" t="s">
        <v>406</v>
      </c>
      <c r="AK2273" s="19">
        <v>51.2</v>
      </c>
      <c r="AL2273" s="19">
        <v>42</v>
      </c>
      <c r="AN2273" s="3">
        <v>1965</v>
      </c>
      <c r="AQ2273">
        <v>80419</v>
      </c>
      <c r="AR2273" s="1" t="s">
        <v>606</v>
      </c>
    </row>
    <row r="2274" spans="1:50" x14ac:dyDescent="0.25">
      <c r="A2274" s="1">
        <v>3406</v>
      </c>
      <c r="B2274" s="1" t="s">
        <v>5283</v>
      </c>
      <c r="C2274" s="1">
        <v>110</v>
      </c>
      <c r="D2274" s="1" t="s">
        <v>6378</v>
      </c>
      <c r="F2274" s="1" t="s">
        <v>445</v>
      </c>
      <c r="G2274" s="1">
        <v>6</v>
      </c>
      <c r="H2274" s="1">
        <v>83</v>
      </c>
      <c r="I2274" s="1">
        <v>26.1</v>
      </c>
      <c r="J2274" s="1">
        <v>28.5</v>
      </c>
      <c r="K2274" s="3">
        <v>375</v>
      </c>
      <c r="L2274" s="2">
        <v>0.69</v>
      </c>
      <c r="N2274" s="1">
        <v>324</v>
      </c>
      <c r="O2274" s="1">
        <v>173.2</v>
      </c>
      <c r="Q2274" s="1">
        <v>16.100000000000001</v>
      </c>
      <c r="R2274" s="1">
        <v>2.8</v>
      </c>
      <c r="AJ2274" s="1" t="s">
        <v>703</v>
      </c>
      <c r="AK2274" s="19">
        <v>50.25</v>
      </c>
      <c r="AL2274" s="19">
        <v>24.3</v>
      </c>
      <c r="AN2274" s="3">
        <v>1975</v>
      </c>
      <c r="AQ2274">
        <v>80412</v>
      </c>
      <c r="AR2274" s="1" t="s">
        <v>366</v>
      </c>
      <c r="AX2274" s="33"/>
    </row>
    <row r="2275" spans="1:50" x14ac:dyDescent="0.25">
      <c r="A2275" s="1">
        <v>3407</v>
      </c>
      <c r="B2275" s="1" t="s">
        <v>5283</v>
      </c>
      <c r="C2275" s="1">
        <v>110</v>
      </c>
      <c r="D2275" s="1" t="s">
        <v>5623</v>
      </c>
      <c r="F2275" s="1" t="s">
        <v>445</v>
      </c>
      <c r="G2275" s="1">
        <v>6</v>
      </c>
      <c r="H2275" s="1">
        <v>77</v>
      </c>
      <c r="I2275" s="1">
        <v>26.2</v>
      </c>
      <c r="J2275" s="1">
        <v>36</v>
      </c>
      <c r="K2275" s="3">
        <v>306</v>
      </c>
      <c r="L2275" s="2">
        <v>0.92</v>
      </c>
      <c r="N2275" s="1">
        <v>434</v>
      </c>
      <c r="O2275" s="1">
        <v>204.9</v>
      </c>
      <c r="Q2275" s="1">
        <v>49.6</v>
      </c>
      <c r="R2275" s="1">
        <v>5.3</v>
      </c>
      <c r="AJ2275" s="1" t="s">
        <v>703</v>
      </c>
      <c r="AK2275" s="19">
        <v>50.25</v>
      </c>
      <c r="AL2275" s="19">
        <v>24.3</v>
      </c>
      <c r="AN2275" s="3">
        <v>1975</v>
      </c>
      <c r="AQ2275">
        <v>80412</v>
      </c>
      <c r="AR2275" s="1" t="s">
        <v>366</v>
      </c>
    </row>
    <row r="2276" spans="1:50" x14ac:dyDescent="0.25">
      <c r="A2276" s="1">
        <v>3413</v>
      </c>
      <c r="B2276" s="1" t="s">
        <v>5283</v>
      </c>
      <c r="C2276" s="1">
        <v>110</v>
      </c>
      <c r="D2276" s="33" t="s">
        <v>147</v>
      </c>
      <c r="G2276" s="1">
        <v>7</v>
      </c>
      <c r="H2276" s="1">
        <v>10</v>
      </c>
      <c r="I2276" s="1">
        <v>3.1</v>
      </c>
      <c r="J2276" s="1"/>
      <c r="L2276" s="2">
        <v>0.99</v>
      </c>
      <c r="N2276" s="1">
        <v>25</v>
      </c>
      <c r="O2276" s="1">
        <v>13.5</v>
      </c>
      <c r="Q2276" s="1">
        <v>1</v>
      </c>
      <c r="R2276" s="1">
        <v>2.37</v>
      </c>
      <c r="S2276" s="1">
        <v>12.1</v>
      </c>
      <c r="AJ2276" s="1" t="s">
        <v>406</v>
      </c>
      <c r="AK2276" s="19">
        <v>51.2</v>
      </c>
      <c r="AL2276" s="19">
        <v>42</v>
      </c>
      <c r="AN2276" s="3">
        <v>1962</v>
      </c>
      <c r="AQ2276">
        <v>80419</v>
      </c>
      <c r="AR2276" s="1" t="s">
        <v>4812</v>
      </c>
      <c r="AS2276" s="32"/>
      <c r="AT2276" s="38"/>
    </row>
    <row r="2277" spans="1:50" x14ac:dyDescent="0.25">
      <c r="A2277" s="1">
        <v>3414</v>
      </c>
      <c r="B2277" s="1" t="s">
        <v>5283</v>
      </c>
      <c r="C2277" s="1">
        <v>110</v>
      </c>
      <c r="D2277" s="1" t="s">
        <v>6207</v>
      </c>
      <c r="F2277" s="1" t="s">
        <v>445</v>
      </c>
      <c r="G2277" s="1">
        <v>6</v>
      </c>
      <c r="H2277" s="1">
        <v>20</v>
      </c>
      <c r="I2277" s="1">
        <v>7.7</v>
      </c>
      <c r="J2277" s="1">
        <v>4.0999999999999996</v>
      </c>
      <c r="K2277" s="3">
        <v>18330</v>
      </c>
      <c r="L2277" s="2">
        <v>1.1399999999999999</v>
      </c>
      <c r="N2277" s="1">
        <v>87</v>
      </c>
      <c r="O2277" s="1">
        <v>47.2</v>
      </c>
      <c r="Q2277" s="1">
        <v>5.73</v>
      </c>
      <c r="R2277" s="1">
        <v>4.38</v>
      </c>
      <c r="S2277" s="1">
        <v>26.5</v>
      </c>
      <c r="AJ2277" s="1" t="s">
        <v>406</v>
      </c>
      <c r="AK2277" s="19">
        <v>51.2</v>
      </c>
      <c r="AL2277" s="19">
        <v>42</v>
      </c>
      <c r="AN2277" s="3">
        <v>1962</v>
      </c>
      <c r="AQ2277">
        <v>80419</v>
      </c>
      <c r="AR2277" s="1" t="s">
        <v>4812</v>
      </c>
    </row>
    <row r="2278" spans="1:50" x14ac:dyDescent="0.25">
      <c r="A2278" s="1">
        <v>3415</v>
      </c>
      <c r="B2278" s="1" t="s">
        <v>5283</v>
      </c>
      <c r="C2278" s="1">
        <v>110</v>
      </c>
      <c r="D2278" s="1" t="s">
        <v>6290</v>
      </c>
      <c r="F2278" s="1" t="s">
        <v>445</v>
      </c>
      <c r="G2278" s="1">
        <v>6</v>
      </c>
      <c r="H2278" s="1">
        <v>40</v>
      </c>
      <c r="I2278" s="1">
        <v>16</v>
      </c>
      <c r="J2278" s="1">
        <v>11.9</v>
      </c>
      <c r="K2278" s="3">
        <v>3365</v>
      </c>
      <c r="L2278" s="2">
        <v>1.05</v>
      </c>
      <c r="N2278" s="1">
        <v>233</v>
      </c>
      <c r="O2278" s="1">
        <v>138.69999999999999</v>
      </c>
      <c r="Q2278" s="1">
        <v>22.1</v>
      </c>
      <c r="R2278" s="1">
        <v>4.3499999999999996</v>
      </c>
      <c r="S2278" s="1">
        <v>45.5</v>
      </c>
      <c r="AJ2278" s="1" t="s">
        <v>406</v>
      </c>
      <c r="AK2278" s="19">
        <v>51.2</v>
      </c>
      <c r="AL2278" s="19">
        <v>42</v>
      </c>
      <c r="AN2278" s="3">
        <v>1962</v>
      </c>
      <c r="AQ2278">
        <v>80419</v>
      </c>
      <c r="AR2278" s="1" t="s">
        <v>4812</v>
      </c>
    </row>
    <row r="2279" spans="1:50" x14ac:dyDescent="0.25">
      <c r="A2279" s="1">
        <v>3416</v>
      </c>
      <c r="B2279" s="1" t="s">
        <v>5283</v>
      </c>
      <c r="C2279" s="1">
        <v>110</v>
      </c>
      <c r="D2279" s="1" t="s">
        <v>6290</v>
      </c>
      <c r="F2279" s="1" t="s">
        <v>445</v>
      </c>
      <c r="G2279" s="1">
        <v>6</v>
      </c>
      <c r="H2279" s="1">
        <v>60</v>
      </c>
      <c r="I2279" s="1">
        <v>20.399999999999999</v>
      </c>
      <c r="J2279" s="1">
        <v>19.399999999999999</v>
      </c>
      <c r="K2279" s="3">
        <v>1583</v>
      </c>
      <c r="L2279" s="2">
        <v>1.06</v>
      </c>
      <c r="N2279" s="1">
        <v>342</v>
      </c>
      <c r="O2279" s="1">
        <v>229.6</v>
      </c>
      <c r="Q2279" s="1">
        <v>44</v>
      </c>
      <c r="R2279" s="1">
        <v>4.3</v>
      </c>
      <c r="S2279" s="1">
        <v>81.5</v>
      </c>
      <c r="AJ2279" s="1" t="s">
        <v>406</v>
      </c>
      <c r="AK2279" s="19">
        <v>51.2</v>
      </c>
      <c r="AL2279" s="19">
        <v>42</v>
      </c>
      <c r="AN2279" s="3">
        <v>1962</v>
      </c>
      <c r="AQ2279">
        <v>80419</v>
      </c>
      <c r="AR2279" s="1" t="s">
        <v>4812</v>
      </c>
      <c r="AU2279" s="38"/>
      <c r="AV2279" s="38"/>
      <c r="AW2279" s="38"/>
      <c r="AX2279" s="38"/>
    </row>
    <row r="2280" spans="1:50" x14ac:dyDescent="0.25">
      <c r="A2280" s="1">
        <v>3417</v>
      </c>
      <c r="B2280" s="1" t="s">
        <v>5283</v>
      </c>
      <c r="C2280" s="1">
        <v>110</v>
      </c>
      <c r="D2280" s="1" t="s">
        <v>6208</v>
      </c>
      <c r="F2280" s="1" t="s">
        <v>445</v>
      </c>
      <c r="G2280" s="1">
        <v>6</v>
      </c>
      <c r="H2280" s="1">
        <v>80</v>
      </c>
      <c r="I2280" s="1">
        <v>23</v>
      </c>
      <c r="J2280" s="1">
        <v>26.6</v>
      </c>
      <c r="K2280" s="3">
        <v>937</v>
      </c>
      <c r="L2280" s="2">
        <v>1.08</v>
      </c>
      <c r="N2280" s="1">
        <v>417</v>
      </c>
      <c r="O2280" s="1">
        <v>287.60000000000002</v>
      </c>
      <c r="Q2280" s="1">
        <v>55.2</v>
      </c>
      <c r="S2280" s="1">
        <v>96.5</v>
      </c>
      <c r="AJ2280" s="1" t="s">
        <v>406</v>
      </c>
      <c r="AK2280" s="19">
        <v>51.2</v>
      </c>
      <c r="AL2280" s="19">
        <v>42</v>
      </c>
      <c r="AN2280" s="3">
        <v>1962</v>
      </c>
      <c r="AQ2280">
        <v>80419</v>
      </c>
      <c r="AR2280" s="1" t="s">
        <v>4812</v>
      </c>
    </row>
    <row r="2281" spans="1:50" x14ac:dyDescent="0.25">
      <c r="A2281" s="1">
        <v>3418</v>
      </c>
      <c r="B2281" s="1" t="s">
        <v>5283</v>
      </c>
      <c r="C2281" s="1">
        <v>110</v>
      </c>
      <c r="D2281" s="1" t="s">
        <v>6290</v>
      </c>
      <c r="F2281" s="1" t="s">
        <v>445</v>
      </c>
      <c r="G2281" s="1">
        <v>7</v>
      </c>
      <c r="H2281" s="1">
        <v>100</v>
      </c>
      <c r="I2281" s="1">
        <v>24.9</v>
      </c>
      <c r="J2281" s="1">
        <v>33.700000000000003</v>
      </c>
      <c r="K2281" s="3">
        <v>491</v>
      </c>
      <c r="L2281" s="2">
        <v>1.02</v>
      </c>
      <c r="N2281" s="1">
        <v>445</v>
      </c>
      <c r="O2281" s="1">
        <v>324</v>
      </c>
      <c r="Q2281" s="1">
        <v>64.2</v>
      </c>
      <c r="S2281" s="1">
        <v>107.1</v>
      </c>
      <c r="AJ2281" s="1" t="s">
        <v>406</v>
      </c>
      <c r="AK2281" s="19">
        <v>51.2</v>
      </c>
      <c r="AL2281" s="19">
        <v>42</v>
      </c>
      <c r="AN2281" s="3">
        <v>1962</v>
      </c>
      <c r="AQ2281">
        <v>80419</v>
      </c>
      <c r="AR2281" s="1" t="s">
        <v>4812</v>
      </c>
    </row>
    <row r="2282" spans="1:50" x14ac:dyDescent="0.25">
      <c r="A2282" s="1">
        <v>3419</v>
      </c>
      <c r="B2282" s="1" t="s">
        <v>5283</v>
      </c>
      <c r="C2282" s="1">
        <v>110</v>
      </c>
      <c r="D2282" s="1" t="s">
        <v>6290</v>
      </c>
      <c r="F2282" s="1" t="s">
        <v>445</v>
      </c>
      <c r="G2282" s="1">
        <v>7</v>
      </c>
      <c r="H2282" s="1">
        <v>120</v>
      </c>
      <c r="I2282" s="1">
        <v>26.6</v>
      </c>
      <c r="J2282" s="1">
        <v>41.4</v>
      </c>
      <c r="K2282" s="3">
        <v>281</v>
      </c>
      <c r="L2282" s="2">
        <v>1</v>
      </c>
      <c r="N2282" s="1">
        <v>479</v>
      </c>
      <c r="O2282" s="1">
        <v>362.5</v>
      </c>
      <c r="Q2282" s="1">
        <v>73.5</v>
      </c>
      <c r="R2282" s="1">
        <v>3.29</v>
      </c>
      <c r="S2282" s="1">
        <v>117.2</v>
      </c>
      <c r="AJ2282" s="1" t="s">
        <v>406</v>
      </c>
      <c r="AK2282" s="19">
        <v>51.2</v>
      </c>
      <c r="AL2282" s="19">
        <v>42</v>
      </c>
      <c r="AN2282" s="3">
        <v>1962</v>
      </c>
      <c r="AQ2282">
        <v>80419</v>
      </c>
      <c r="AR2282" s="1" t="s">
        <v>4812</v>
      </c>
    </row>
    <row r="2283" spans="1:50" x14ac:dyDescent="0.25">
      <c r="A2283" s="1">
        <v>3420</v>
      </c>
      <c r="B2283" s="1" t="s">
        <v>5283</v>
      </c>
      <c r="C2283" s="1">
        <v>110</v>
      </c>
      <c r="D2283" s="1" t="s">
        <v>6208</v>
      </c>
      <c r="F2283" s="1" t="s">
        <v>445</v>
      </c>
      <c r="G2283" s="1">
        <v>7</v>
      </c>
      <c r="H2283" s="1">
        <v>140</v>
      </c>
      <c r="I2283" s="1">
        <v>27.7</v>
      </c>
      <c r="J2283" s="1">
        <v>47.6</v>
      </c>
      <c r="K2283" s="3">
        <v>218</v>
      </c>
      <c r="L2283" s="2">
        <v>1.01</v>
      </c>
      <c r="N2283" s="1">
        <v>514</v>
      </c>
      <c r="O2283" s="1">
        <v>424.7</v>
      </c>
      <c r="Q2283" s="1">
        <v>82.2</v>
      </c>
      <c r="R2283" s="1">
        <v>3.29</v>
      </c>
      <c r="S2283" s="1">
        <v>126.1</v>
      </c>
      <c r="AJ2283" s="1" t="s">
        <v>406</v>
      </c>
      <c r="AK2283" s="19">
        <v>51.2</v>
      </c>
      <c r="AL2283" s="19">
        <v>42</v>
      </c>
      <c r="AN2283" s="3">
        <v>1962</v>
      </c>
      <c r="AQ2283">
        <v>80419</v>
      </c>
      <c r="AR2283" s="1" t="s">
        <v>4812</v>
      </c>
    </row>
    <row r="2284" spans="1:50" x14ac:dyDescent="0.25">
      <c r="A2284" s="1">
        <v>3421</v>
      </c>
      <c r="B2284" s="1" t="s">
        <v>5283</v>
      </c>
      <c r="C2284" s="1">
        <v>110</v>
      </c>
      <c r="D2284" s="1" t="s">
        <v>6208</v>
      </c>
      <c r="F2284" s="1" t="s">
        <v>445</v>
      </c>
      <c r="G2284" s="1">
        <v>7</v>
      </c>
      <c r="H2284" s="1">
        <v>160</v>
      </c>
      <c r="I2284" s="1">
        <v>28.4</v>
      </c>
      <c r="J2284" s="1">
        <v>53.4</v>
      </c>
      <c r="K2284" s="3">
        <v>176</v>
      </c>
      <c r="L2284" s="2">
        <v>1.02</v>
      </c>
      <c r="N2284" s="1">
        <v>538</v>
      </c>
      <c r="O2284" s="1">
        <v>459.8</v>
      </c>
      <c r="Q2284" s="1">
        <v>94</v>
      </c>
      <c r="S2284" s="1">
        <v>120.1</v>
      </c>
      <c r="AJ2284" s="1" t="s">
        <v>406</v>
      </c>
      <c r="AK2284" s="19">
        <v>51.2</v>
      </c>
      <c r="AL2284" s="19">
        <v>42</v>
      </c>
      <c r="AN2284" s="3">
        <v>1962</v>
      </c>
      <c r="AQ2284">
        <v>80419</v>
      </c>
      <c r="AR2284" s="1" t="s">
        <v>4812</v>
      </c>
    </row>
    <row r="2285" spans="1:50" x14ac:dyDescent="0.25">
      <c r="A2285" s="1">
        <v>3422</v>
      </c>
      <c r="B2285" s="1" t="s">
        <v>5283</v>
      </c>
      <c r="C2285" s="1">
        <v>110</v>
      </c>
      <c r="D2285" s="1" t="s">
        <v>6209</v>
      </c>
      <c r="F2285" s="1" t="s">
        <v>445</v>
      </c>
      <c r="G2285" s="1">
        <v>7</v>
      </c>
      <c r="H2285" s="1">
        <v>180</v>
      </c>
      <c r="I2285" s="1">
        <v>28.9</v>
      </c>
      <c r="J2285" s="1">
        <v>60</v>
      </c>
      <c r="K2285" s="3">
        <v>138</v>
      </c>
      <c r="L2285" s="2">
        <v>1.01</v>
      </c>
      <c r="N2285" s="1">
        <v>547</v>
      </c>
      <c r="O2285" s="1">
        <v>474.2</v>
      </c>
      <c r="Q2285" s="1">
        <v>97.1</v>
      </c>
      <c r="S2285" s="1">
        <v>107.9</v>
      </c>
      <c r="AJ2285" s="1" t="s">
        <v>406</v>
      </c>
      <c r="AK2285" s="19">
        <v>51.2</v>
      </c>
      <c r="AL2285" s="19">
        <v>42</v>
      </c>
      <c r="AN2285" s="3">
        <v>1962</v>
      </c>
      <c r="AQ2285">
        <v>80419</v>
      </c>
      <c r="AR2285" s="1" t="s">
        <v>4812</v>
      </c>
    </row>
    <row r="2286" spans="1:50" x14ac:dyDescent="0.25">
      <c r="A2286" s="1">
        <v>3423</v>
      </c>
      <c r="B2286" s="1" t="s">
        <v>5283</v>
      </c>
      <c r="C2286" s="1">
        <v>110</v>
      </c>
      <c r="D2286" s="1" t="s">
        <v>6208</v>
      </c>
      <c r="F2286" s="1" t="s">
        <v>445</v>
      </c>
      <c r="G2286" s="1">
        <v>7</v>
      </c>
      <c r="H2286" s="1">
        <v>200</v>
      </c>
      <c r="I2286" s="1">
        <v>29.3</v>
      </c>
      <c r="J2286" s="1">
        <v>65.400000000000006</v>
      </c>
      <c r="K2286" s="3">
        <v>107</v>
      </c>
      <c r="L2286" s="2">
        <v>0.9</v>
      </c>
      <c r="N2286" s="1">
        <v>499</v>
      </c>
      <c r="O2286" s="1">
        <v>457.3</v>
      </c>
      <c r="Q2286" s="1">
        <v>94.3</v>
      </c>
      <c r="S2286" s="1">
        <v>101.1</v>
      </c>
      <c r="AJ2286" s="1" t="s">
        <v>406</v>
      </c>
      <c r="AK2286" s="19">
        <v>51.2</v>
      </c>
      <c r="AL2286" s="19">
        <v>42</v>
      </c>
      <c r="AN2286" s="3">
        <v>1962</v>
      </c>
      <c r="AQ2286">
        <v>80419</v>
      </c>
      <c r="AR2286" s="1" t="s">
        <v>4812</v>
      </c>
    </row>
    <row r="2287" spans="1:50" x14ac:dyDescent="0.25">
      <c r="A2287" s="1">
        <v>3424</v>
      </c>
      <c r="B2287" s="1" t="s">
        <v>5283</v>
      </c>
      <c r="C2287" s="1">
        <v>110</v>
      </c>
      <c r="D2287" s="1" t="s">
        <v>6208</v>
      </c>
      <c r="F2287" s="1" t="s">
        <v>445</v>
      </c>
      <c r="G2287" s="1">
        <v>7</v>
      </c>
      <c r="H2287" s="1">
        <v>220</v>
      </c>
      <c r="I2287" s="1">
        <v>29.5</v>
      </c>
      <c r="J2287" s="1">
        <v>69.2</v>
      </c>
      <c r="K2287" s="3">
        <v>71</v>
      </c>
      <c r="L2287" s="2">
        <v>0.67</v>
      </c>
      <c r="N2287" s="1">
        <v>373</v>
      </c>
      <c r="O2287" s="1">
        <v>352.3</v>
      </c>
      <c r="Q2287" s="1">
        <v>71.3</v>
      </c>
      <c r="R2287" s="1">
        <v>3.38</v>
      </c>
      <c r="S2287" s="1">
        <v>91.2</v>
      </c>
      <c r="AJ2287" s="1" t="s">
        <v>406</v>
      </c>
      <c r="AK2287" s="19">
        <v>51.2</v>
      </c>
      <c r="AL2287" s="19">
        <v>42</v>
      </c>
      <c r="AN2287" s="3">
        <v>1962</v>
      </c>
      <c r="AQ2287">
        <v>80419</v>
      </c>
      <c r="AR2287" s="1" t="s">
        <v>4812</v>
      </c>
    </row>
    <row r="2288" spans="1:50" x14ac:dyDescent="0.25">
      <c r="A2288" s="1">
        <v>3425</v>
      </c>
      <c r="B2288" s="1" t="s">
        <v>5283</v>
      </c>
      <c r="C2288" s="1">
        <v>110</v>
      </c>
      <c r="D2288" s="1" t="s">
        <v>5839</v>
      </c>
      <c r="F2288" s="1" t="s">
        <v>445</v>
      </c>
      <c r="G2288" s="1">
        <v>8</v>
      </c>
      <c r="H2288" s="1">
        <v>6</v>
      </c>
      <c r="I2288" s="1">
        <v>1.5</v>
      </c>
      <c r="J2288" s="1">
        <v>0.2</v>
      </c>
      <c r="K2288" s="3">
        <v>54200</v>
      </c>
      <c r="L2288" s="2">
        <v>1.44</v>
      </c>
      <c r="N2288" s="1">
        <v>19</v>
      </c>
      <c r="R2288" s="1">
        <v>1.34</v>
      </c>
      <c r="AJ2288" s="1" t="s">
        <v>406</v>
      </c>
      <c r="AK2288" s="19">
        <v>51.2</v>
      </c>
      <c r="AL2288" s="19">
        <v>42</v>
      </c>
      <c r="AN2288" s="3">
        <v>1963</v>
      </c>
      <c r="AQ2288">
        <v>80419</v>
      </c>
      <c r="AR2288" s="1" t="s">
        <v>3408</v>
      </c>
    </row>
    <row r="2289" spans="1:46" x14ac:dyDescent="0.25">
      <c r="A2289" s="1">
        <v>3426</v>
      </c>
      <c r="B2289" s="1" t="s">
        <v>855</v>
      </c>
      <c r="C2289" s="1">
        <v>102</v>
      </c>
      <c r="D2289" s="1" t="s">
        <v>5633</v>
      </c>
      <c r="F2289" s="33" t="s">
        <v>859</v>
      </c>
      <c r="G2289" s="1">
        <v>8</v>
      </c>
      <c r="H2289" s="1">
        <v>10</v>
      </c>
      <c r="I2289" s="1">
        <v>1.8</v>
      </c>
      <c r="J2289" s="1">
        <v>2.5</v>
      </c>
      <c r="K2289" s="3">
        <v>3183</v>
      </c>
      <c r="N2289" s="1">
        <v>2.8</v>
      </c>
      <c r="O2289" s="1">
        <v>1.18</v>
      </c>
      <c r="P2289" s="1">
        <v>0.33700000000000002</v>
      </c>
      <c r="R2289" s="1">
        <v>2.09</v>
      </c>
      <c r="AJ2289" s="1" t="s">
        <v>406</v>
      </c>
      <c r="AK2289" s="19">
        <v>51.2</v>
      </c>
      <c r="AL2289" s="19">
        <v>42</v>
      </c>
      <c r="AN2289" s="3">
        <v>1963</v>
      </c>
      <c r="AQ2289">
        <v>80419</v>
      </c>
      <c r="AR2289" s="1" t="s">
        <v>3408</v>
      </c>
    </row>
    <row r="2290" spans="1:46" x14ac:dyDescent="0.25">
      <c r="A2290" s="1">
        <v>3427</v>
      </c>
      <c r="B2290" s="1" t="s">
        <v>5283</v>
      </c>
      <c r="C2290" s="1">
        <v>110</v>
      </c>
      <c r="D2290" s="1" t="s">
        <v>6218</v>
      </c>
      <c r="F2290" s="1" t="s">
        <v>445</v>
      </c>
      <c r="G2290" s="1">
        <v>8</v>
      </c>
      <c r="H2290" s="1">
        <v>13</v>
      </c>
      <c r="I2290" s="1">
        <v>2.7</v>
      </c>
      <c r="J2290" s="1">
        <v>1.8</v>
      </c>
      <c r="K2290" s="3">
        <v>36725</v>
      </c>
      <c r="L2290" s="2">
        <v>1.33</v>
      </c>
      <c r="N2290" s="1">
        <v>29</v>
      </c>
      <c r="R2290" s="1">
        <v>2.68</v>
      </c>
      <c r="AJ2290" s="1" t="s">
        <v>406</v>
      </c>
      <c r="AK2290" s="19">
        <v>51.2</v>
      </c>
      <c r="AL2290" s="19">
        <v>42</v>
      </c>
      <c r="AN2290" s="3">
        <v>1963</v>
      </c>
      <c r="AQ2290">
        <v>80419</v>
      </c>
      <c r="AR2290" s="1" t="s">
        <v>3408</v>
      </c>
    </row>
    <row r="2291" spans="1:46" x14ac:dyDescent="0.25">
      <c r="A2291" s="1">
        <v>3428</v>
      </c>
      <c r="B2291" s="1" t="s">
        <v>5283</v>
      </c>
      <c r="C2291" s="1">
        <v>110</v>
      </c>
      <c r="D2291" s="1" t="s">
        <v>6218</v>
      </c>
      <c r="F2291" s="1" t="s">
        <v>445</v>
      </c>
      <c r="G2291" s="1">
        <v>7</v>
      </c>
      <c r="H2291" s="1">
        <v>15</v>
      </c>
      <c r="I2291" s="1">
        <v>5.2</v>
      </c>
      <c r="J2291" s="1">
        <v>2.9</v>
      </c>
      <c r="K2291" s="3">
        <v>20800</v>
      </c>
      <c r="L2291" s="2">
        <v>0.92</v>
      </c>
      <c r="N2291" s="1">
        <v>42</v>
      </c>
      <c r="R2291" s="1">
        <v>3.19</v>
      </c>
      <c r="AJ2291" s="1" t="s">
        <v>406</v>
      </c>
      <c r="AK2291" s="19">
        <v>51.33</v>
      </c>
      <c r="AL2291" s="19">
        <v>42</v>
      </c>
      <c r="AN2291" s="3">
        <v>1963</v>
      </c>
      <c r="AQ2291">
        <v>80419</v>
      </c>
      <c r="AR2291" s="1" t="s">
        <v>3408</v>
      </c>
    </row>
    <row r="2292" spans="1:46" x14ac:dyDescent="0.25">
      <c r="A2292" s="1">
        <v>3429</v>
      </c>
      <c r="B2292" s="1" t="s">
        <v>5283</v>
      </c>
      <c r="C2292" s="1">
        <v>110</v>
      </c>
      <c r="D2292" s="1" t="s">
        <v>6375</v>
      </c>
      <c r="F2292" s="1" t="s">
        <v>445</v>
      </c>
      <c r="G2292" s="1">
        <v>7</v>
      </c>
      <c r="H2292" s="1">
        <v>18</v>
      </c>
      <c r="I2292" s="1">
        <v>6.2</v>
      </c>
      <c r="J2292" s="1">
        <v>3.5</v>
      </c>
      <c r="K2292" s="3">
        <v>33700</v>
      </c>
      <c r="L2292" s="2">
        <v>1.05</v>
      </c>
      <c r="N2292" s="1">
        <v>60</v>
      </c>
      <c r="R2292" s="1">
        <v>3.46</v>
      </c>
      <c r="AJ2292" s="1" t="s">
        <v>406</v>
      </c>
      <c r="AK2292" s="19">
        <v>51.2</v>
      </c>
      <c r="AL2292" s="19">
        <v>42</v>
      </c>
      <c r="AN2292" s="3">
        <v>1963</v>
      </c>
      <c r="AQ2292">
        <v>80419</v>
      </c>
      <c r="AR2292" s="1" t="s">
        <v>3408</v>
      </c>
    </row>
    <row r="2293" spans="1:46" x14ac:dyDescent="0.25">
      <c r="A2293" s="1">
        <v>3431</v>
      </c>
      <c r="B2293" s="1" t="s">
        <v>5283</v>
      </c>
      <c r="C2293" s="1">
        <v>110</v>
      </c>
      <c r="D2293" s="33" t="s">
        <v>147</v>
      </c>
      <c r="G2293" s="1">
        <v>7</v>
      </c>
      <c r="H2293" s="1">
        <v>15</v>
      </c>
      <c r="I2293" s="1">
        <v>5.2</v>
      </c>
      <c r="J2293" s="1"/>
      <c r="L2293" s="2">
        <v>1.27</v>
      </c>
      <c r="N2293" s="1">
        <v>58</v>
      </c>
      <c r="R2293" s="1">
        <v>3.29</v>
      </c>
      <c r="AJ2293" s="1" t="s">
        <v>406</v>
      </c>
      <c r="AK2293" s="19">
        <v>51.2</v>
      </c>
      <c r="AL2293" s="19">
        <v>42</v>
      </c>
      <c r="AN2293" s="3">
        <v>1963</v>
      </c>
      <c r="AQ2293">
        <v>80419</v>
      </c>
      <c r="AR2293" s="1" t="s">
        <v>3408</v>
      </c>
      <c r="AS2293" s="32"/>
      <c r="AT2293" s="38"/>
    </row>
    <row r="2294" spans="1:46" x14ac:dyDescent="0.25">
      <c r="A2294" s="1">
        <v>3432</v>
      </c>
      <c r="B2294" s="1" t="s">
        <v>5283</v>
      </c>
      <c r="C2294" s="1">
        <v>110</v>
      </c>
      <c r="D2294" s="1" t="s">
        <v>6369</v>
      </c>
      <c r="F2294" s="1" t="s">
        <v>445</v>
      </c>
      <c r="G2294" s="1">
        <v>7</v>
      </c>
      <c r="H2294" s="1">
        <v>20</v>
      </c>
      <c r="I2294" s="1">
        <v>7.5</v>
      </c>
      <c r="J2294" s="1">
        <v>4.5999999999999996</v>
      </c>
      <c r="K2294" s="3">
        <v>13230</v>
      </c>
      <c r="L2294" s="2">
        <v>1.0900000000000001</v>
      </c>
      <c r="N2294" s="1">
        <v>80</v>
      </c>
      <c r="R2294" s="1">
        <v>2.34</v>
      </c>
      <c r="AJ2294" s="1" t="s">
        <v>406</v>
      </c>
      <c r="AK2294" s="19">
        <v>51.2</v>
      </c>
      <c r="AL2294" s="19">
        <v>42</v>
      </c>
      <c r="AN2294" s="3">
        <v>1963</v>
      </c>
      <c r="AQ2294">
        <v>80419</v>
      </c>
      <c r="AR2294" s="1" t="s">
        <v>3408</v>
      </c>
    </row>
    <row r="2295" spans="1:46" x14ac:dyDescent="0.25">
      <c r="A2295" s="1">
        <v>3433</v>
      </c>
      <c r="B2295" s="1" t="s">
        <v>5283</v>
      </c>
      <c r="C2295" s="1">
        <v>110</v>
      </c>
      <c r="D2295" s="1" t="s">
        <v>6215</v>
      </c>
      <c r="F2295" s="1" t="s">
        <v>445</v>
      </c>
      <c r="G2295" s="1">
        <v>6</v>
      </c>
      <c r="H2295" s="1">
        <v>23</v>
      </c>
      <c r="I2295" s="1">
        <v>9.1999999999999993</v>
      </c>
      <c r="J2295" s="1">
        <v>7.8</v>
      </c>
      <c r="K2295" s="3">
        <v>5420</v>
      </c>
      <c r="L2295" s="2">
        <v>1.03</v>
      </c>
      <c r="N2295" s="1">
        <v>101</v>
      </c>
      <c r="R2295" s="1">
        <v>2.88</v>
      </c>
      <c r="AJ2295" s="1" t="s">
        <v>406</v>
      </c>
      <c r="AK2295" s="19">
        <v>51.2</v>
      </c>
      <c r="AL2295" s="19">
        <v>42</v>
      </c>
      <c r="AN2295" s="3">
        <v>1963</v>
      </c>
      <c r="AQ2295">
        <v>80419</v>
      </c>
      <c r="AR2295" s="1" t="s">
        <v>3408</v>
      </c>
    </row>
    <row r="2296" spans="1:46" x14ac:dyDescent="0.25">
      <c r="A2296" s="1">
        <v>3435</v>
      </c>
      <c r="B2296" s="1" t="s">
        <v>5283</v>
      </c>
      <c r="C2296" s="1">
        <v>110</v>
      </c>
      <c r="D2296" s="1" t="s">
        <v>5670</v>
      </c>
      <c r="F2296" s="1" t="s">
        <v>445</v>
      </c>
      <c r="G2296" s="1">
        <v>7</v>
      </c>
      <c r="H2296" s="1">
        <v>20</v>
      </c>
      <c r="I2296" s="1">
        <v>7.4</v>
      </c>
      <c r="J2296" s="1">
        <v>4.0999999999999996</v>
      </c>
      <c r="K2296" s="3">
        <v>11792</v>
      </c>
      <c r="L2296" s="2">
        <v>0.9</v>
      </c>
      <c r="N2296" s="1">
        <v>65</v>
      </c>
      <c r="R2296" s="1">
        <v>4.2300000000000004</v>
      </c>
      <c r="AJ2296" s="1" t="s">
        <v>406</v>
      </c>
      <c r="AK2296" s="19">
        <v>51.2</v>
      </c>
      <c r="AL2296" s="19">
        <v>42</v>
      </c>
      <c r="AN2296" s="3">
        <v>1963</v>
      </c>
      <c r="AQ2296">
        <v>80419</v>
      </c>
      <c r="AR2296" s="1" t="s">
        <v>3408</v>
      </c>
    </row>
    <row r="2297" spans="1:46" x14ac:dyDescent="0.25">
      <c r="A2297" s="1">
        <v>3436</v>
      </c>
      <c r="B2297" s="1" t="s">
        <v>5283</v>
      </c>
      <c r="C2297" s="1">
        <v>110</v>
      </c>
      <c r="D2297" s="1" t="s">
        <v>5690</v>
      </c>
      <c r="F2297" s="1" t="s">
        <v>445</v>
      </c>
      <c r="G2297" s="1">
        <v>7</v>
      </c>
      <c r="H2297" s="1">
        <v>23</v>
      </c>
      <c r="I2297" s="1">
        <v>8.1999999999999993</v>
      </c>
      <c r="J2297" s="1">
        <v>6.2</v>
      </c>
      <c r="K2297" s="3">
        <v>9882</v>
      </c>
      <c r="L2297" s="2">
        <v>0.98</v>
      </c>
      <c r="N2297" s="1">
        <v>82</v>
      </c>
      <c r="R2297" s="1">
        <v>5.09</v>
      </c>
      <c r="AJ2297" s="1" t="s">
        <v>406</v>
      </c>
      <c r="AK2297" s="19">
        <v>51.2</v>
      </c>
      <c r="AL2297" s="19">
        <v>42</v>
      </c>
      <c r="AN2297" s="3">
        <v>1963</v>
      </c>
      <c r="AQ2297">
        <v>80419</v>
      </c>
      <c r="AR2297" s="1" t="s">
        <v>3408</v>
      </c>
    </row>
    <row r="2298" spans="1:46" x14ac:dyDescent="0.25">
      <c r="A2298" s="1">
        <v>3437</v>
      </c>
      <c r="B2298" s="1" t="s">
        <v>5283</v>
      </c>
      <c r="C2298" s="1">
        <v>110</v>
      </c>
      <c r="D2298" s="1" t="s">
        <v>5623</v>
      </c>
      <c r="F2298" s="1" t="s">
        <v>445</v>
      </c>
      <c r="G2298" s="1">
        <v>7</v>
      </c>
      <c r="H2298" s="1">
        <v>10</v>
      </c>
      <c r="I2298" s="1">
        <v>3.1</v>
      </c>
      <c r="J2298" s="1">
        <v>3</v>
      </c>
      <c r="K2298" s="3">
        <v>5985</v>
      </c>
      <c r="L2298" s="2">
        <v>0.64</v>
      </c>
      <c r="N2298" s="1">
        <v>16</v>
      </c>
      <c r="O2298" s="1">
        <v>8.25</v>
      </c>
      <c r="P2298" s="1">
        <v>1.62</v>
      </c>
      <c r="Q2298" s="1">
        <v>3.83</v>
      </c>
      <c r="R2298" s="1">
        <v>1.57</v>
      </c>
      <c r="AJ2298" s="1" t="s">
        <v>406</v>
      </c>
      <c r="AK2298" s="19">
        <v>51.2</v>
      </c>
      <c r="AL2298" s="19">
        <v>42</v>
      </c>
      <c r="AN2298" s="3">
        <v>1969</v>
      </c>
      <c r="AQ2298">
        <v>80419</v>
      </c>
      <c r="AR2298" s="1" t="s">
        <v>4813</v>
      </c>
    </row>
    <row r="2299" spans="1:46" x14ac:dyDescent="0.25">
      <c r="A2299" s="1">
        <v>3438</v>
      </c>
      <c r="B2299" s="1" t="s">
        <v>5283</v>
      </c>
      <c r="C2299" s="1">
        <v>110</v>
      </c>
      <c r="D2299" s="1" t="s">
        <v>6178</v>
      </c>
      <c r="F2299" s="1" t="s">
        <v>445</v>
      </c>
      <c r="G2299" s="1">
        <v>5</v>
      </c>
      <c r="H2299" s="1">
        <v>22</v>
      </c>
      <c r="I2299" s="1">
        <v>11.4</v>
      </c>
      <c r="J2299" s="1">
        <v>8.6</v>
      </c>
      <c r="K2299" s="3">
        <v>2347</v>
      </c>
      <c r="L2299" s="2">
        <v>0.82</v>
      </c>
      <c r="N2299" s="1">
        <v>109</v>
      </c>
      <c r="O2299" s="1">
        <v>67.739999999999995</v>
      </c>
      <c r="P2299" s="1">
        <v>7.36</v>
      </c>
      <c r="Q2299" s="1">
        <v>11.5</v>
      </c>
      <c r="R2299" s="1">
        <v>3.28</v>
      </c>
      <c r="AJ2299" s="1" t="s">
        <v>406</v>
      </c>
      <c r="AK2299" s="19">
        <v>51.2</v>
      </c>
      <c r="AL2299" s="19">
        <v>42</v>
      </c>
      <c r="AN2299" s="3">
        <v>1969</v>
      </c>
      <c r="AQ2299">
        <v>80419</v>
      </c>
      <c r="AR2299" s="1" t="s">
        <v>4813</v>
      </c>
    </row>
    <row r="2300" spans="1:46" x14ac:dyDescent="0.25">
      <c r="A2300" s="1">
        <v>3439</v>
      </c>
      <c r="B2300" s="1" t="s">
        <v>5283</v>
      </c>
      <c r="C2300" s="1">
        <v>110</v>
      </c>
      <c r="D2300" s="1" t="s">
        <v>6373</v>
      </c>
      <c r="F2300" s="1" t="s">
        <v>445</v>
      </c>
      <c r="G2300" s="1">
        <v>5</v>
      </c>
      <c r="H2300" s="1">
        <v>38</v>
      </c>
      <c r="I2300" s="1">
        <v>16.5</v>
      </c>
      <c r="J2300" s="1">
        <v>16.3</v>
      </c>
      <c r="K2300" s="3">
        <v>1247</v>
      </c>
      <c r="L2300" s="2">
        <v>0.97</v>
      </c>
      <c r="N2300" s="1">
        <v>227</v>
      </c>
      <c r="O2300" s="1">
        <v>129.19999999999999</v>
      </c>
      <c r="P2300" s="1">
        <v>15.5</v>
      </c>
      <c r="Q2300" s="1">
        <v>29.1</v>
      </c>
      <c r="R2300" s="1">
        <v>4.04</v>
      </c>
      <c r="AJ2300" s="1" t="s">
        <v>406</v>
      </c>
      <c r="AK2300" s="19">
        <v>51.2</v>
      </c>
      <c r="AL2300" s="19">
        <v>42</v>
      </c>
      <c r="AN2300" s="3">
        <v>1969</v>
      </c>
      <c r="AQ2300">
        <v>80419</v>
      </c>
      <c r="AR2300" s="1" t="s">
        <v>4813</v>
      </c>
    </row>
    <row r="2301" spans="1:46" x14ac:dyDescent="0.25">
      <c r="A2301" s="1">
        <v>3440</v>
      </c>
      <c r="B2301" s="1" t="s">
        <v>5283</v>
      </c>
      <c r="C2301" s="1">
        <v>110</v>
      </c>
      <c r="D2301" s="1" t="s">
        <v>5623</v>
      </c>
      <c r="F2301" s="1" t="s">
        <v>445</v>
      </c>
      <c r="G2301" s="1">
        <v>6</v>
      </c>
      <c r="H2301" s="1">
        <v>55</v>
      </c>
      <c r="I2301" s="1">
        <v>20.3</v>
      </c>
      <c r="J2301" s="1">
        <v>24</v>
      </c>
      <c r="K2301" s="3">
        <v>559</v>
      </c>
      <c r="L2301" s="2">
        <v>0.82</v>
      </c>
      <c r="N2301" s="1">
        <v>261</v>
      </c>
      <c r="O2301" s="1">
        <v>146</v>
      </c>
      <c r="P2301" s="1">
        <v>18.3</v>
      </c>
      <c r="Q2301" s="1">
        <v>30.6</v>
      </c>
      <c r="R2301" s="1">
        <v>3.66</v>
      </c>
      <c r="AJ2301" s="1" t="s">
        <v>406</v>
      </c>
      <c r="AK2301" s="19">
        <v>51.2</v>
      </c>
      <c r="AL2301" s="19">
        <v>42</v>
      </c>
      <c r="AN2301" s="3">
        <v>1969</v>
      </c>
      <c r="AQ2301">
        <v>80419</v>
      </c>
      <c r="AR2301" s="1" t="s">
        <v>4813</v>
      </c>
    </row>
    <row r="2302" spans="1:46" x14ac:dyDescent="0.25">
      <c r="A2302" s="1">
        <v>3441</v>
      </c>
      <c r="B2302" s="1" t="s">
        <v>5283</v>
      </c>
      <c r="C2302" s="1">
        <v>110</v>
      </c>
      <c r="D2302" s="1" t="s">
        <v>5623</v>
      </c>
      <c r="F2302" s="1" t="s">
        <v>445</v>
      </c>
      <c r="G2302" s="1">
        <v>6</v>
      </c>
      <c r="H2302" s="1">
        <v>82</v>
      </c>
      <c r="I2302" s="1">
        <v>25</v>
      </c>
      <c r="J2302" s="1">
        <v>40.700000000000003</v>
      </c>
      <c r="K2302" s="3">
        <v>202</v>
      </c>
      <c r="L2302" s="2">
        <v>0.68</v>
      </c>
      <c r="N2302" s="1">
        <v>297</v>
      </c>
      <c r="O2302" s="1">
        <v>178.4</v>
      </c>
      <c r="P2302" s="1">
        <v>18.2</v>
      </c>
      <c r="Q2302" s="1">
        <v>50</v>
      </c>
      <c r="R2302" s="1">
        <v>2.44</v>
      </c>
      <c r="AJ2302" s="1" t="s">
        <v>406</v>
      </c>
      <c r="AK2302" s="19">
        <v>51.2</v>
      </c>
      <c r="AL2302" s="19">
        <v>42</v>
      </c>
      <c r="AN2302" s="3">
        <v>1969</v>
      </c>
      <c r="AQ2302">
        <v>80419</v>
      </c>
      <c r="AR2302" s="1" t="s">
        <v>4813</v>
      </c>
    </row>
    <row r="2303" spans="1:46" x14ac:dyDescent="0.25">
      <c r="A2303" s="1">
        <v>3442</v>
      </c>
      <c r="B2303" s="1" t="s">
        <v>5283</v>
      </c>
      <c r="C2303" s="1">
        <v>110</v>
      </c>
      <c r="D2303" s="33" t="s">
        <v>147</v>
      </c>
      <c r="G2303" s="1">
        <v>6</v>
      </c>
      <c r="H2303" s="1">
        <v>25</v>
      </c>
      <c r="I2303" s="1">
        <v>9.1999999999999993</v>
      </c>
      <c r="J2303" s="1"/>
      <c r="L2303" s="2">
        <v>0.51</v>
      </c>
      <c r="N2303" s="1">
        <v>50</v>
      </c>
      <c r="R2303" s="1">
        <v>2.2000000000000002</v>
      </c>
      <c r="S2303" s="1">
        <v>34.9</v>
      </c>
      <c r="AJ2303" s="1" t="s">
        <v>406</v>
      </c>
      <c r="AK2303" s="19">
        <v>51.2</v>
      </c>
      <c r="AL2303" s="19">
        <v>42</v>
      </c>
      <c r="AN2303" s="3">
        <v>1953</v>
      </c>
      <c r="AQ2303">
        <v>80419</v>
      </c>
      <c r="AR2303" s="1" t="s">
        <v>608</v>
      </c>
      <c r="AS2303" s="32"/>
      <c r="AT2303" s="38"/>
    </row>
    <row r="2304" spans="1:46" x14ac:dyDescent="0.25">
      <c r="A2304" s="1">
        <v>3443</v>
      </c>
      <c r="B2304" s="1" t="s">
        <v>5283</v>
      </c>
      <c r="C2304" s="1">
        <v>110</v>
      </c>
      <c r="D2304" s="33" t="s">
        <v>147</v>
      </c>
      <c r="G2304" s="1">
        <v>6</v>
      </c>
      <c r="H2304" s="1">
        <v>42</v>
      </c>
      <c r="I2304" s="1">
        <v>17.5</v>
      </c>
      <c r="J2304" s="1"/>
      <c r="L2304" s="2">
        <v>0.46</v>
      </c>
      <c r="N2304" s="1">
        <v>118</v>
      </c>
      <c r="R2304" s="1">
        <v>3.2</v>
      </c>
      <c r="S2304" s="1">
        <v>45.9</v>
      </c>
      <c r="AJ2304" s="1" t="s">
        <v>406</v>
      </c>
      <c r="AK2304" s="19">
        <v>51.2</v>
      </c>
      <c r="AL2304" s="19">
        <v>42</v>
      </c>
      <c r="AN2304" s="3">
        <v>1953</v>
      </c>
      <c r="AQ2304">
        <v>80419</v>
      </c>
      <c r="AR2304" s="1" t="s">
        <v>608</v>
      </c>
      <c r="AS2304" s="32"/>
      <c r="AT2304" s="38"/>
    </row>
    <row r="2305" spans="1:46" x14ac:dyDescent="0.25">
      <c r="A2305" s="1">
        <v>3444</v>
      </c>
      <c r="B2305" s="1" t="s">
        <v>5283</v>
      </c>
      <c r="C2305" s="1">
        <v>110</v>
      </c>
      <c r="D2305" s="33" t="s">
        <v>147</v>
      </c>
      <c r="G2305" s="1">
        <v>6</v>
      </c>
      <c r="H2305" s="1">
        <v>56</v>
      </c>
      <c r="I2305" s="1">
        <v>21</v>
      </c>
      <c r="J2305" s="1"/>
      <c r="L2305" s="2">
        <v>0.93</v>
      </c>
      <c r="N2305" s="1">
        <v>313</v>
      </c>
      <c r="R2305" s="1">
        <v>3.2</v>
      </c>
      <c r="S2305" s="1">
        <v>85.1</v>
      </c>
      <c r="AJ2305" s="1" t="s">
        <v>406</v>
      </c>
      <c r="AK2305" s="19">
        <v>51.2</v>
      </c>
      <c r="AL2305" s="19">
        <v>42</v>
      </c>
      <c r="AN2305" s="3">
        <v>1953</v>
      </c>
      <c r="AQ2305">
        <v>80419</v>
      </c>
      <c r="AR2305" s="1" t="s">
        <v>608</v>
      </c>
      <c r="AS2305" s="32"/>
      <c r="AT2305" s="38"/>
    </row>
    <row r="2306" spans="1:46" x14ac:dyDescent="0.25">
      <c r="A2306" s="1">
        <v>3445</v>
      </c>
      <c r="B2306" s="1" t="s">
        <v>5283</v>
      </c>
      <c r="C2306" s="1">
        <v>110</v>
      </c>
      <c r="D2306" s="1" t="s">
        <v>6208</v>
      </c>
      <c r="F2306" s="1" t="s">
        <v>445</v>
      </c>
      <c r="G2306" s="1">
        <v>7</v>
      </c>
      <c r="H2306" s="1">
        <v>220</v>
      </c>
      <c r="I2306" s="1">
        <v>30</v>
      </c>
      <c r="J2306" s="1">
        <v>74</v>
      </c>
      <c r="K2306" s="3">
        <v>386</v>
      </c>
      <c r="L2306" s="2">
        <v>0.9</v>
      </c>
      <c r="N2306" s="1">
        <v>515</v>
      </c>
      <c r="R2306" s="1">
        <v>2.97</v>
      </c>
      <c r="S2306" s="1">
        <v>97.3</v>
      </c>
      <c r="AJ2306" s="1" t="s">
        <v>406</v>
      </c>
      <c r="AK2306" s="19">
        <v>51.2</v>
      </c>
      <c r="AL2306" s="19">
        <v>42</v>
      </c>
      <c r="AN2306" s="3">
        <v>1953</v>
      </c>
      <c r="AQ2306">
        <v>80419</v>
      </c>
      <c r="AR2306" s="1" t="s">
        <v>608</v>
      </c>
    </row>
    <row r="2307" spans="1:46" x14ac:dyDescent="0.25">
      <c r="A2307" s="1">
        <v>3446</v>
      </c>
      <c r="B2307" s="1" t="s">
        <v>5283</v>
      </c>
      <c r="C2307" s="1">
        <v>110</v>
      </c>
      <c r="D2307" s="1" t="s">
        <v>5623</v>
      </c>
      <c r="F2307" s="1" t="s">
        <v>859</v>
      </c>
      <c r="G2307" s="1">
        <v>7</v>
      </c>
      <c r="H2307" s="1">
        <v>17</v>
      </c>
      <c r="I2307" s="1">
        <v>4.9000000000000004</v>
      </c>
      <c r="J2307" s="1">
        <v>3.4</v>
      </c>
      <c r="K2307" s="3">
        <v>9900</v>
      </c>
      <c r="L2307" s="2">
        <v>0.69</v>
      </c>
      <c r="N2307" s="1">
        <v>29</v>
      </c>
      <c r="O2307" s="1">
        <v>18.399999999999999</v>
      </c>
      <c r="Q2307" s="1">
        <v>5.04</v>
      </c>
      <c r="R2307" s="1">
        <v>2.84</v>
      </c>
      <c r="AJ2307" s="1" t="s">
        <v>406</v>
      </c>
      <c r="AK2307" s="19">
        <v>51.2</v>
      </c>
      <c r="AL2307" s="19">
        <v>42</v>
      </c>
      <c r="AN2307" s="3">
        <v>1969</v>
      </c>
      <c r="AQ2307">
        <v>80419</v>
      </c>
      <c r="AR2307" s="1" t="s">
        <v>4815</v>
      </c>
    </row>
    <row r="2308" spans="1:46" x14ac:dyDescent="0.25">
      <c r="A2308" s="1">
        <v>3447</v>
      </c>
      <c r="B2308" s="1" t="s">
        <v>5283</v>
      </c>
      <c r="C2308" s="1">
        <v>110</v>
      </c>
      <c r="D2308" s="1" t="s">
        <v>5623</v>
      </c>
      <c r="F2308" s="1" t="s">
        <v>859</v>
      </c>
      <c r="G2308" s="1">
        <v>7</v>
      </c>
      <c r="H2308" s="1">
        <v>17</v>
      </c>
      <c r="I2308" s="1">
        <v>5.3</v>
      </c>
      <c r="J2308" s="1">
        <v>3.7</v>
      </c>
      <c r="K2308" s="3">
        <v>10400</v>
      </c>
      <c r="L2308" s="2">
        <v>0.75</v>
      </c>
      <c r="N2308" s="1">
        <v>35</v>
      </c>
      <c r="O2308" s="1">
        <v>21.9</v>
      </c>
      <c r="Q2308" s="1">
        <v>4.62</v>
      </c>
      <c r="R2308" s="1">
        <v>3.15</v>
      </c>
      <c r="AJ2308" s="1" t="s">
        <v>406</v>
      </c>
      <c r="AK2308" s="19">
        <v>51.2</v>
      </c>
      <c r="AL2308" s="19">
        <v>42</v>
      </c>
      <c r="AN2308" s="3">
        <v>1969</v>
      </c>
      <c r="AQ2308">
        <v>80419</v>
      </c>
      <c r="AR2308" s="1" t="s">
        <v>4815</v>
      </c>
    </row>
    <row r="2309" spans="1:46" x14ac:dyDescent="0.25">
      <c r="A2309" s="1">
        <v>3448</v>
      </c>
      <c r="B2309" s="1" t="s">
        <v>5283</v>
      </c>
      <c r="C2309" s="1">
        <v>110</v>
      </c>
      <c r="D2309" s="1" t="s">
        <v>5623</v>
      </c>
      <c r="F2309" s="1" t="s">
        <v>859</v>
      </c>
      <c r="G2309" s="1">
        <v>7</v>
      </c>
      <c r="H2309" s="1">
        <v>17</v>
      </c>
      <c r="I2309" s="1">
        <v>5.2</v>
      </c>
      <c r="J2309" s="1">
        <v>3.6</v>
      </c>
      <c r="K2309" s="3">
        <v>6200</v>
      </c>
      <c r="L2309" s="2">
        <v>0.5</v>
      </c>
      <c r="N2309" s="1">
        <v>23</v>
      </c>
      <c r="O2309" s="1">
        <v>14.5</v>
      </c>
      <c r="Q2309" s="1">
        <v>3.92</v>
      </c>
      <c r="R2309" s="1">
        <v>2.31</v>
      </c>
      <c r="AJ2309" s="1" t="s">
        <v>406</v>
      </c>
      <c r="AK2309" s="19">
        <v>51.2</v>
      </c>
      <c r="AL2309" s="19">
        <v>42</v>
      </c>
      <c r="AN2309" s="3">
        <v>1969</v>
      </c>
      <c r="AQ2309">
        <v>80419</v>
      </c>
      <c r="AR2309" s="1" t="s">
        <v>4815</v>
      </c>
    </row>
    <row r="2310" spans="1:46" x14ac:dyDescent="0.25">
      <c r="A2310" s="1">
        <v>3449</v>
      </c>
      <c r="B2310" s="1" t="s">
        <v>5283</v>
      </c>
      <c r="C2310" s="1">
        <v>110</v>
      </c>
      <c r="D2310" s="1" t="s">
        <v>5623</v>
      </c>
      <c r="F2310" s="1" t="s">
        <v>859</v>
      </c>
      <c r="G2310" s="1">
        <v>7</v>
      </c>
      <c r="H2310" s="1">
        <v>18</v>
      </c>
      <c r="I2310" s="1">
        <v>5.5</v>
      </c>
      <c r="J2310" s="1">
        <v>3.1</v>
      </c>
      <c r="K2310" s="3">
        <v>13500</v>
      </c>
      <c r="L2310" s="2">
        <v>0.98</v>
      </c>
      <c r="N2310" s="1">
        <v>48</v>
      </c>
      <c r="O2310" s="1">
        <v>30.3</v>
      </c>
      <c r="Q2310" s="1">
        <v>8.32</v>
      </c>
      <c r="R2310" s="1">
        <v>3.8</v>
      </c>
      <c r="AJ2310" s="1" t="s">
        <v>406</v>
      </c>
      <c r="AK2310" s="19">
        <v>51.2</v>
      </c>
      <c r="AL2310" s="19">
        <v>42</v>
      </c>
      <c r="AN2310" s="3">
        <v>1969</v>
      </c>
      <c r="AQ2310">
        <v>80419</v>
      </c>
      <c r="AR2310" s="1" t="s">
        <v>4815</v>
      </c>
    </row>
    <row r="2311" spans="1:46" x14ac:dyDescent="0.25">
      <c r="A2311" s="1">
        <v>3450</v>
      </c>
      <c r="B2311" s="1" t="s">
        <v>5283</v>
      </c>
      <c r="C2311" s="1">
        <v>110</v>
      </c>
      <c r="D2311" s="1" t="s">
        <v>5623</v>
      </c>
      <c r="F2311" s="1" t="s">
        <v>859</v>
      </c>
      <c r="G2311" s="1">
        <v>7</v>
      </c>
      <c r="H2311" s="1">
        <v>18</v>
      </c>
      <c r="I2311" s="1">
        <v>5.4</v>
      </c>
      <c r="J2311" s="1">
        <v>3.4</v>
      </c>
      <c r="K2311" s="3">
        <v>14400</v>
      </c>
      <c r="L2311" s="2">
        <v>1.19</v>
      </c>
      <c r="N2311" s="1">
        <v>57</v>
      </c>
      <c r="O2311" s="1">
        <v>36.200000000000003</v>
      </c>
      <c r="Q2311" s="1">
        <v>7.77</v>
      </c>
      <c r="R2311" s="1">
        <v>3.43</v>
      </c>
      <c r="AJ2311" s="1" t="s">
        <v>406</v>
      </c>
      <c r="AK2311" s="19">
        <v>51.2</v>
      </c>
      <c r="AL2311" s="19">
        <v>42</v>
      </c>
      <c r="AN2311" s="3">
        <v>1969</v>
      </c>
      <c r="AQ2311">
        <v>80419</v>
      </c>
      <c r="AR2311" s="1" t="s">
        <v>4815</v>
      </c>
    </row>
    <row r="2312" spans="1:46" x14ac:dyDescent="0.25">
      <c r="A2312" s="1">
        <v>3451</v>
      </c>
      <c r="B2312" s="1" t="s">
        <v>5283</v>
      </c>
      <c r="C2312" s="1">
        <v>110</v>
      </c>
      <c r="D2312" s="1" t="s">
        <v>5623</v>
      </c>
      <c r="F2312" s="1" t="s">
        <v>859</v>
      </c>
      <c r="G2312" s="1">
        <v>7</v>
      </c>
      <c r="H2312" s="1">
        <v>18</v>
      </c>
      <c r="I2312" s="1">
        <v>5.5</v>
      </c>
      <c r="J2312" s="1">
        <v>3.2</v>
      </c>
      <c r="K2312" s="3">
        <v>11200</v>
      </c>
      <c r="L2312" s="2">
        <v>0.74</v>
      </c>
      <c r="N2312" s="1">
        <v>36</v>
      </c>
      <c r="O2312" s="1">
        <v>22.7</v>
      </c>
      <c r="Q2312" s="1">
        <v>4.3099999999999996</v>
      </c>
      <c r="R2312" s="1">
        <v>3.62</v>
      </c>
      <c r="AJ2312" s="1" t="s">
        <v>406</v>
      </c>
      <c r="AK2312" s="19">
        <v>51.2</v>
      </c>
      <c r="AL2312" s="19">
        <v>42</v>
      </c>
      <c r="AN2312" s="3">
        <v>1969</v>
      </c>
      <c r="AQ2312">
        <v>80419</v>
      </c>
      <c r="AR2312" s="1" t="s">
        <v>4815</v>
      </c>
    </row>
    <row r="2313" spans="1:46" x14ac:dyDescent="0.25">
      <c r="A2313" s="1">
        <v>3452</v>
      </c>
      <c r="B2313" s="1" t="s">
        <v>5283</v>
      </c>
      <c r="C2313" s="1">
        <v>110</v>
      </c>
      <c r="D2313" s="1" t="s">
        <v>5623</v>
      </c>
      <c r="F2313" s="1" t="s">
        <v>445</v>
      </c>
      <c r="G2313" s="1">
        <v>8</v>
      </c>
      <c r="H2313" s="1">
        <v>65</v>
      </c>
      <c r="I2313" s="1">
        <v>14.3</v>
      </c>
      <c r="J2313" s="1">
        <v>20.5</v>
      </c>
      <c r="K2313" s="3">
        <v>1074</v>
      </c>
      <c r="L2313" s="2">
        <v>1.34</v>
      </c>
      <c r="N2313" s="1">
        <v>252</v>
      </c>
      <c r="O2313" s="1">
        <v>146</v>
      </c>
      <c r="Q2313" s="1">
        <v>24.5</v>
      </c>
      <c r="R2313" s="1">
        <v>3.3</v>
      </c>
      <c r="S2313" s="1">
        <v>57.1</v>
      </c>
      <c r="AJ2313" s="1" t="s">
        <v>406</v>
      </c>
      <c r="AK2313" s="19">
        <v>51.35</v>
      </c>
      <c r="AL2313" s="19">
        <v>36.1</v>
      </c>
      <c r="AN2313" s="3">
        <v>1965</v>
      </c>
      <c r="AQ2313">
        <v>80419</v>
      </c>
      <c r="AR2313" s="1" t="s">
        <v>4817</v>
      </c>
    </row>
    <row r="2314" spans="1:46" x14ac:dyDescent="0.25">
      <c r="A2314" s="1">
        <v>3453</v>
      </c>
      <c r="B2314" s="1" t="s">
        <v>5283</v>
      </c>
      <c r="C2314" s="1">
        <v>110</v>
      </c>
      <c r="D2314" s="1" t="s">
        <v>5623</v>
      </c>
      <c r="F2314" s="33" t="s">
        <v>859</v>
      </c>
      <c r="G2314" s="1">
        <v>6</v>
      </c>
      <c r="H2314" s="1">
        <v>25</v>
      </c>
      <c r="I2314" s="1">
        <v>11.2</v>
      </c>
      <c r="J2314" s="1">
        <v>7.8</v>
      </c>
      <c r="K2314" s="3">
        <v>4876</v>
      </c>
      <c r="L2314" s="2">
        <v>1.08</v>
      </c>
      <c r="N2314" s="1">
        <v>141</v>
      </c>
      <c r="O2314" s="1">
        <v>84.6</v>
      </c>
      <c r="Q2314" s="1">
        <v>21.06</v>
      </c>
      <c r="R2314" s="1">
        <v>2.68</v>
      </c>
      <c r="S2314" s="1">
        <v>22.7</v>
      </c>
      <c r="AJ2314" s="1" t="s">
        <v>406</v>
      </c>
      <c r="AK2314" s="19">
        <v>52.4</v>
      </c>
      <c r="AL2314" s="19">
        <v>37</v>
      </c>
      <c r="AN2314" s="3">
        <v>1958</v>
      </c>
      <c r="AQ2314">
        <v>80419</v>
      </c>
      <c r="AR2314" s="1" t="s">
        <v>528</v>
      </c>
    </row>
    <row r="2315" spans="1:46" x14ac:dyDescent="0.25">
      <c r="A2315" s="1">
        <v>3454</v>
      </c>
      <c r="B2315" s="1" t="s">
        <v>5283</v>
      </c>
      <c r="C2315" s="1">
        <v>110</v>
      </c>
      <c r="D2315" s="33" t="s">
        <v>147</v>
      </c>
      <c r="G2315" s="1">
        <v>6</v>
      </c>
      <c r="H2315" s="1">
        <v>35</v>
      </c>
      <c r="I2315" s="1">
        <v>14.1</v>
      </c>
      <c r="J2315" s="1"/>
      <c r="L2315" s="2">
        <v>0.74</v>
      </c>
      <c r="N2315" s="1">
        <v>136</v>
      </c>
      <c r="R2315" s="1">
        <v>8.8000000000000007</v>
      </c>
      <c r="AJ2315" s="1" t="s">
        <v>406</v>
      </c>
      <c r="AK2315" s="19">
        <v>51.4</v>
      </c>
      <c r="AL2315" s="19">
        <v>39</v>
      </c>
      <c r="AN2315" s="3">
        <v>1990</v>
      </c>
      <c r="AQ2315">
        <v>80419</v>
      </c>
      <c r="AR2315" s="1" t="s">
        <v>2727</v>
      </c>
      <c r="AS2315" s="32"/>
      <c r="AT2315" s="38"/>
    </row>
    <row r="2316" spans="1:46" x14ac:dyDescent="0.25">
      <c r="A2316" s="1">
        <v>3455</v>
      </c>
      <c r="B2316" s="1" t="s">
        <v>5283</v>
      </c>
      <c r="C2316" s="1">
        <v>110</v>
      </c>
      <c r="D2316" s="1" t="s">
        <v>5623</v>
      </c>
      <c r="F2316" s="1" t="s">
        <v>445</v>
      </c>
      <c r="G2316" s="1">
        <v>6</v>
      </c>
      <c r="H2316" s="1">
        <v>35</v>
      </c>
      <c r="I2316" s="1">
        <v>14.9</v>
      </c>
      <c r="J2316" s="1">
        <v>14.1</v>
      </c>
      <c r="K2316" s="3">
        <v>1591</v>
      </c>
      <c r="L2316" s="2">
        <v>0.94</v>
      </c>
      <c r="N2316" s="1">
        <v>188</v>
      </c>
      <c r="R2316" s="1">
        <v>6.7</v>
      </c>
      <c r="AJ2316" s="1" t="s">
        <v>406</v>
      </c>
      <c r="AK2316" s="19">
        <v>51.4</v>
      </c>
      <c r="AL2316" s="19">
        <v>39</v>
      </c>
      <c r="AN2316" s="3">
        <v>1990</v>
      </c>
      <c r="AQ2316">
        <v>80419</v>
      </c>
      <c r="AR2316" s="1" t="s">
        <v>2727</v>
      </c>
    </row>
    <row r="2317" spans="1:46" x14ac:dyDescent="0.25">
      <c r="A2317" s="1">
        <v>3456</v>
      </c>
      <c r="B2317" s="1" t="s">
        <v>5283</v>
      </c>
      <c r="C2317" s="1">
        <v>110</v>
      </c>
      <c r="D2317" s="33" t="s">
        <v>147</v>
      </c>
      <c r="G2317" s="1">
        <v>8</v>
      </c>
      <c r="H2317" s="1">
        <v>56</v>
      </c>
      <c r="I2317" s="1">
        <v>18.5</v>
      </c>
      <c r="J2317" s="1"/>
      <c r="L2317" s="2">
        <v>0.75</v>
      </c>
      <c r="N2317" s="1">
        <v>208</v>
      </c>
      <c r="R2317" s="1">
        <v>3.23</v>
      </c>
      <c r="AJ2317" s="1" t="s">
        <v>406</v>
      </c>
      <c r="AK2317" s="19">
        <v>51.4</v>
      </c>
      <c r="AL2317" s="19">
        <v>39</v>
      </c>
      <c r="AN2317" s="3">
        <v>1990</v>
      </c>
      <c r="AQ2317">
        <v>80419</v>
      </c>
      <c r="AR2317" s="1" t="s">
        <v>2727</v>
      </c>
      <c r="AS2317" s="32"/>
      <c r="AT2317" s="38"/>
    </row>
    <row r="2318" spans="1:46" x14ac:dyDescent="0.25">
      <c r="A2318" s="1">
        <v>3457</v>
      </c>
      <c r="B2318" s="1" t="s">
        <v>5283</v>
      </c>
      <c r="C2318" s="1">
        <v>110</v>
      </c>
      <c r="D2318" s="1" t="s">
        <v>5623</v>
      </c>
      <c r="F2318" s="1" t="s">
        <v>445</v>
      </c>
      <c r="G2318" s="1">
        <v>7</v>
      </c>
      <c r="H2318" s="1">
        <v>62</v>
      </c>
      <c r="I2318" s="1">
        <v>21.9</v>
      </c>
      <c r="J2318" s="1">
        <v>21.9</v>
      </c>
      <c r="K2318" s="3">
        <v>683</v>
      </c>
      <c r="L2318" s="2">
        <v>0.78</v>
      </c>
      <c r="N2318" s="1">
        <v>280</v>
      </c>
      <c r="R2318" s="1">
        <v>4.3899999999999997</v>
      </c>
      <c r="AJ2318" s="1" t="s">
        <v>406</v>
      </c>
      <c r="AK2318" s="19">
        <v>51.4</v>
      </c>
      <c r="AL2318" s="19">
        <v>39</v>
      </c>
      <c r="AN2318" s="3">
        <v>1990</v>
      </c>
      <c r="AQ2318">
        <v>80419</v>
      </c>
      <c r="AR2318" s="1" t="s">
        <v>2727</v>
      </c>
    </row>
    <row r="2319" spans="1:46" x14ac:dyDescent="0.25">
      <c r="A2319" s="1">
        <v>3458</v>
      </c>
      <c r="B2319" s="1" t="s">
        <v>5283</v>
      </c>
      <c r="C2319" s="1">
        <v>110</v>
      </c>
      <c r="D2319" s="1" t="s">
        <v>6177</v>
      </c>
      <c r="F2319" s="1" t="s">
        <v>445</v>
      </c>
      <c r="G2319" s="1">
        <v>5</v>
      </c>
      <c r="H2319" s="1">
        <v>55</v>
      </c>
      <c r="I2319" s="1">
        <v>23</v>
      </c>
      <c r="J2319" s="1">
        <v>24</v>
      </c>
      <c r="K2319" s="3">
        <v>500</v>
      </c>
      <c r="L2319" s="2">
        <v>0.62</v>
      </c>
      <c r="N2319" s="1">
        <v>239</v>
      </c>
      <c r="O2319" s="1">
        <v>167</v>
      </c>
      <c r="Q2319" s="1">
        <v>26.6</v>
      </c>
      <c r="R2319" s="1">
        <v>3.3</v>
      </c>
      <c r="S2319" s="1">
        <v>87.5</v>
      </c>
      <c r="AJ2319" s="1" t="s">
        <v>406</v>
      </c>
      <c r="AK2319" s="19">
        <v>51.4</v>
      </c>
      <c r="AL2319" s="19">
        <v>39.200000000000003</v>
      </c>
      <c r="AN2319" s="3">
        <v>1959</v>
      </c>
      <c r="AQ2319">
        <v>80419</v>
      </c>
      <c r="AR2319" s="1" t="s">
        <v>611</v>
      </c>
    </row>
    <row r="2320" spans="1:46" x14ac:dyDescent="0.25">
      <c r="A2320" s="1">
        <v>3459</v>
      </c>
      <c r="B2320" s="1" t="s">
        <v>5283</v>
      </c>
      <c r="C2320" s="1">
        <v>110</v>
      </c>
      <c r="D2320" s="1" t="s">
        <v>5623</v>
      </c>
      <c r="F2320" s="1" t="s">
        <v>445</v>
      </c>
      <c r="G2320" s="1">
        <v>7</v>
      </c>
      <c r="H2320" s="1">
        <v>52</v>
      </c>
      <c r="I2320" s="1">
        <v>19.399999999999999</v>
      </c>
      <c r="J2320" s="1">
        <v>22</v>
      </c>
      <c r="K2320" s="3">
        <v>508</v>
      </c>
      <c r="L2320" s="2">
        <v>0.8</v>
      </c>
      <c r="N2320" s="1">
        <v>237</v>
      </c>
      <c r="O2320" s="1">
        <v>166.1</v>
      </c>
      <c r="Q2320" s="1">
        <v>23.5</v>
      </c>
      <c r="R2320" s="1">
        <v>3.9</v>
      </c>
      <c r="S2320" s="1">
        <v>50.8</v>
      </c>
      <c r="AJ2320" s="1" t="s">
        <v>406</v>
      </c>
      <c r="AK2320" s="19">
        <v>51.4</v>
      </c>
      <c r="AL2320" s="19">
        <v>39.200000000000003</v>
      </c>
      <c r="AN2320" s="3">
        <v>1959</v>
      </c>
      <c r="AQ2320">
        <v>80419</v>
      </c>
      <c r="AR2320" s="1" t="s">
        <v>611</v>
      </c>
    </row>
    <row r="2321" spans="1:44" x14ac:dyDescent="0.25">
      <c r="A2321" s="1">
        <v>3460</v>
      </c>
      <c r="B2321" s="1" t="s">
        <v>5283</v>
      </c>
      <c r="C2321" s="1">
        <v>110</v>
      </c>
      <c r="D2321" s="1" t="s">
        <v>6119</v>
      </c>
      <c r="F2321" s="1" t="s">
        <v>445</v>
      </c>
      <c r="G2321" s="1">
        <v>7</v>
      </c>
      <c r="H2321" s="1">
        <v>55</v>
      </c>
      <c r="I2321" s="1">
        <v>18.3</v>
      </c>
      <c r="J2321" s="1">
        <v>22</v>
      </c>
      <c r="K2321" s="3">
        <v>428</v>
      </c>
      <c r="L2321" s="2">
        <v>0.51</v>
      </c>
      <c r="N2321" s="1">
        <v>139</v>
      </c>
      <c r="O2321" s="1">
        <v>97.6</v>
      </c>
      <c r="Q2321" s="1">
        <v>19.7</v>
      </c>
      <c r="R2321" s="1">
        <v>2.2999999999999998</v>
      </c>
      <c r="S2321" s="1">
        <v>29.8</v>
      </c>
      <c r="AJ2321" s="1" t="s">
        <v>406</v>
      </c>
      <c r="AK2321" s="19">
        <v>51.4</v>
      </c>
      <c r="AL2321" s="19">
        <v>39.200000000000003</v>
      </c>
      <c r="AN2321" s="3">
        <v>1959</v>
      </c>
      <c r="AQ2321">
        <v>80419</v>
      </c>
      <c r="AR2321" s="1" t="s">
        <v>611</v>
      </c>
    </row>
    <row r="2322" spans="1:44" x14ac:dyDescent="0.25">
      <c r="A2322" s="1">
        <v>3462</v>
      </c>
      <c r="B2322" s="1" t="s">
        <v>5283</v>
      </c>
      <c r="C2322" s="1">
        <v>110</v>
      </c>
      <c r="D2322" s="1" t="s">
        <v>5987</v>
      </c>
      <c r="F2322" s="1" t="s">
        <v>445</v>
      </c>
      <c r="G2322" s="1">
        <v>6</v>
      </c>
      <c r="H2322" s="1">
        <v>12</v>
      </c>
      <c r="I2322" s="1">
        <v>5.2</v>
      </c>
      <c r="J2322" s="1">
        <v>2.8</v>
      </c>
      <c r="K2322" s="3">
        <v>17100</v>
      </c>
      <c r="L2322" s="2">
        <v>0.64</v>
      </c>
      <c r="N2322" s="1">
        <v>29</v>
      </c>
      <c r="O2322" s="1">
        <v>18.100000000000001</v>
      </c>
      <c r="Q2322" s="1">
        <v>3.11</v>
      </c>
      <c r="R2322" s="1">
        <v>1.96</v>
      </c>
      <c r="S2322" s="1">
        <v>20.399999999999999</v>
      </c>
      <c r="AJ2322" s="1" t="s">
        <v>406</v>
      </c>
      <c r="AK2322" s="19">
        <v>51.4</v>
      </c>
      <c r="AL2322" s="19">
        <v>39.200000000000003</v>
      </c>
      <c r="AN2322" s="3">
        <v>1957</v>
      </c>
      <c r="AQ2322">
        <v>80419</v>
      </c>
      <c r="AR2322" s="1" t="s">
        <v>519</v>
      </c>
    </row>
    <row r="2323" spans="1:44" x14ac:dyDescent="0.25">
      <c r="A2323" s="1">
        <v>3463</v>
      </c>
      <c r="B2323" s="1" t="s">
        <v>5283</v>
      </c>
      <c r="C2323" s="1">
        <v>110</v>
      </c>
      <c r="D2323" s="1" t="s">
        <v>6291</v>
      </c>
      <c r="F2323" s="1" t="s">
        <v>445</v>
      </c>
      <c r="G2323" s="1">
        <v>5</v>
      </c>
      <c r="H2323" s="1">
        <v>48</v>
      </c>
      <c r="I2323" s="1">
        <v>22.8</v>
      </c>
      <c r="J2323" s="1">
        <v>23.1</v>
      </c>
      <c r="K2323" s="3">
        <v>1584</v>
      </c>
      <c r="L2323" s="2">
        <v>0.55000000000000004</v>
      </c>
      <c r="N2323" s="1">
        <v>211</v>
      </c>
      <c r="O2323" s="1">
        <v>148.1</v>
      </c>
      <c r="Q2323" s="1">
        <v>34.200000000000003</v>
      </c>
      <c r="R2323" s="1">
        <v>3</v>
      </c>
      <c r="S2323" s="1">
        <v>62.2</v>
      </c>
      <c r="AJ2323" s="1" t="s">
        <v>406</v>
      </c>
      <c r="AK2323" s="19">
        <v>51.4</v>
      </c>
      <c r="AL2323" s="19">
        <v>39.200000000000003</v>
      </c>
      <c r="AN2323" s="3">
        <v>1957</v>
      </c>
      <c r="AQ2323">
        <v>80419</v>
      </c>
      <c r="AR2323" s="1" t="s">
        <v>519</v>
      </c>
    </row>
    <row r="2324" spans="1:44" x14ac:dyDescent="0.25">
      <c r="A2324" s="1">
        <v>3464</v>
      </c>
      <c r="B2324" s="1" t="s">
        <v>5283</v>
      </c>
      <c r="C2324" s="1">
        <v>110</v>
      </c>
      <c r="D2324" s="1" t="s">
        <v>5623</v>
      </c>
      <c r="F2324" s="1" t="s">
        <v>445</v>
      </c>
      <c r="G2324" s="1">
        <v>6</v>
      </c>
      <c r="H2324" s="1">
        <v>93</v>
      </c>
      <c r="I2324" s="1">
        <v>28</v>
      </c>
      <c r="J2324" s="1">
        <v>35.299999999999997</v>
      </c>
      <c r="K2324" s="3">
        <v>568</v>
      </c>
      <c r="L2324" s="2">
        <v>0.69</v>
      </c>
      <c r="N2324" s="1">
        <v>357</v>
      </c>
      <c r="O2324" s="1">
        <v>250</v>
      </c>
      <c r="Q2324" s="1">
        <v>33.700000000000003</v>
      </c>
      <c r="R2324" s="1">
        <v>1.9</v>
      </c>
      <c r="S2324" s="1">
        <v>55.4</v>
      </c>
      <c r="AJ2324" s="1" t="s">
        <v>406</v>
      </c>
      <c r="AK2324" s="19">
        <v>51.4</v>
      </c>
      <c r="AL2324" s="19">
        <v>39.200000000000003</v>
      </c>
      <c r="AN2324" s="3">
        <v>1957</v>
      </c>
      <c r="AQ2324">
        <v>80419</v>
      </c>
      <c r="AR2324" s="1" t="s">
        <v>519</v>
      </c>
    </row>
    <row r="2325" spans="1:44" x14ac:dyDescent="0.25">
      <c r="A2325" s="1">
        <v>3465</v>
      </c>
      <c r="B2325" s="1" t="s">
        <v>5283</v>
      </c>
      <c r="C2325" s="1">
        <v>110</v>
      </c>
      <c r="D2325" s="1" t="s">
        <v>5623</v>
      </c>
      <c r="F2325" s="1" t="s">
        <v>445</v>
      </c>
      <c r="G2325" s="1">
        <v>6</v>
      </c>
      <c r="H2325" s="1">
        <v>130</v>
      </c>
      <c r="I2325" s="1">
        <v>32.4</v>
      </c>
      <c r="J2325" s="1">
        <v>46.9</v>
      </c>
      <c r="K2325" s="3">
        <v>152</v>
      </c>
      <c r="L2325" s="2">
        <v>0.41</v>
      </c>
      <c r="N2325" s="1">
        <v>261</v>
      </c>
      <c r="O2325" s="1">
        <v>197.9</v>
      </c>
      <c r="Q2325" s="1">
        <v>30</v>
      </c>
      <c r="R2325" s="1">
        <v>3.3</v>
      </c>
      <c r="S2325" s="1">
        <v>110.3</v>
      </c>
      <c r="AJ2325" s="1" t="s">
        <v>406</v>
      </c>
      <c r="AK2325" s="19">
        <v>51.4</v>
      </c>
      <c r="AL2325" s="19">
        <v>39.200000000000003</v>
      </c>
      <c r="AN2325" s="3">
        <v>1957</v>
      </c>
      <c r="AQ2325">
        <v>80419</v>
      </c>
      <c r="AR2325" s="1" t="s">
        <v>519</v>
      </c>
    </row>
    <row r="2326" spans="1:44" x14ac:dyDescent="0.25">
      <c r="A2326" s="1">
        <v>3466</v>
      </c>
      <c r="B2326" s="1" t="s">
        <v>5283</v>
      </c>
      <c r="C2326" s="1">
        <v>110</v>
      </c>
      <c r="D2326" s="1" t="s">
        <v>5978</v>
      </c>
      <c r="F2326" s="1" t="s">
        <v>445</v>
      </c>
      <c r="G2326" s="1">
        <v>6</v>
      </c>
      <c r="H2326" s="1">
        <v>22</v>
      </c>
      <c r="I2326" s="1">
        <v>9.1999999999999993</v>
      </c>
      <c r="J2326" s="1">
        <v>7.3</v>
      </c>
      <c r="K2326" s="3">
        <v>5240</v>
      </c>
      <c r="L2326" s="2">
        <v>0.76</v>
      </c>
      <c r="N2326" s="1">
        <v>74.8</v>
      </c>
      <c r="O2326" s="1">
        <v>43.5</v>
      </c>
      <c r="Q2326" s="1">
        <v>2.04</v>
      </c>
      <c r="R2326" s="1">
        <v>2.8</v>
      </c>
      <c r="AJ2326" s="1" t="s">
        <v>406</v>
      </c>
      <c r="AK2326" s="19">
        <v>51.4</v>
      </c>
      <c r="AL2326" s="19">
        <v>39.200000000000003</v>
      </c>
      <c r="AN2326" s="3">
        <v>1951</v>
      </c>
      <c r="AQ2326">
        <v>80419</v>
      </c>
      <c r="AR2326" s="1" t="s">
        <v>3409</v>
      </c>
    </row>
    <row r="2327" spans="1:44" x14ac:dyDescent="0.25">
      <c r="A2327" s="1">
        <v>3467</v>
      </c>
      <c r="B2327" s="1" t="s">
        <v>5283</v>
      </c>
      <c r="C2327" s="1">
        <v>110</v>
      </c>
      <c r="D2327" s="1" t="s">
        <v>5989</v>
      </c>
      <c r="F2327" s="1" t="s">
        <v>445</v>
      </c>
      <c r="G2327" s="1">
        <v>6</v>
      </c>
      <c r="H2327" s="1">
        <v>42</v>
      </c>
      <c r="I2327" s="1">
        <v>17.5</v>
      </c>
      <c r="J2327" s="1">
        <v>17.5</v>
      </c>
      <c r="K2327" s="3">
        <v>1936</v>
      </c>
      <c r="L2327" s="2">
        <v>0.74</v>
      </c>
      <c r="N2327" s="1">
        <v>188.4</v>
      </c>
      <c r="O2327" s="1">
        <v>126</v>
      </c>
      <c r="Q2327" s="1">
        <v>13</v>
      </c>
      <c r="R2327" s="1">
        <v>4.5</v>
      </c>
      <c r="AJ2327" s="1" t="s">
        <v>406</v>
      </c>
      <c r="AK2327" s="19">
        <v>51.4</v>
      </c>
      <c r="AL2327" s="19">
        <v>39.200000000000003</v>
      </c>
      <c r="AN2327" s="3">
        <v>1951</v>
      </c>
      <c r="AQ2327">
        <v>80419</v>
      </c>
      <c r="AR2327" s="1" t="s">
        <v>3409</v>
      </c>
    </row>
    <row r="2328" spans="1:44" x14ac:dyDescent="0.25">
      <c r="A2328" s="1">
        <v>3468</v>
      </c>
      <c r="B2328" s="1" t="s">
        <v>5283</v>
      </c>
      <c r="C2328" s="1">
        <v>110</v>
      </c>
      <c r="D2328" s="1" t="s">
        <v>5989</v>
      </c>
      <c r="F2328" s="1" t="s">
        <v>445</v>
      </c>
      <c r="G2328" s="1">
        <v>6</v>
      </c>
      <c r="H2328" s="1">
        <v>56</v>
      </c>
      <c r="I2328" s="1">
        <v>21</v>
      </c>
      <c r="J2328" s="1">
        <v>22</v>
      </c>
      <c r="K2328" s="3">
        <v>1684</v>
      </c>
      <c r="L2328" s="2">
        <v>0.88</v>
      </c>
      <c r="N2328" s="1">
        <v>297</v>
      </c>
      <c r="O2328" s="1">
        <v>213.8</v>
      </c>
      <c r="Q2328" s="1">
        <v>32</v>
      </c>
      <c r="R2328" s="1">
        <v>4.3</v>
      </c>
      <c r="AJ2328" s="1" t="s">
        <v>406</v>
      </c>
      <c r="AK2328" s="19">
        <v>51.4</v>
      </c>
      <c r="AL2328" s="19">
        <v>39.200000000000003</v>
      </c>
      <c r="AN2328" s="3">
        <v>1951</v>
      </c>
      <c r="AQ2328">
        <v>80419</v>
      </c>
      <c r="AR2328" s="1" t="s">
        <v>3409</v>
      </c>
    </row>
    <row r="2329" spans="1:44" x14ac:dyDescent="0.25">
      <c r="A2329" s="1">
        <v>3469</v>
      </c>
      <c r="B2329" s="1" t="s">
        <v>5283</v>
      </c>
      <c r="C2329" s="1">
        <v>110</v>
      </c>
      <c r="D2329" s="1" t="s">
        <v>5977</v>
      </c>
      <c r="F2329" s="1" t="s">
        <v>445</v>
      </c>
      <c r="G2329" s="1">
        <v>7</v>
      </c>
      <c r="H2329" s="1">
        <v>135</v>
      </c>
      <c r="I2329" s="1">
        <v>27.2</v>
      </c>
      <c r="J2329" s="1">
        <v>58.5</v>
      </c>
      <c r="K2329" s="3">
        <v>468</v>
      </c>
      <c r="L2329" s="2">
        <v>0.83</v>
      </c>
      <c r="N2329" s="1">
        <v>412</v>
      </c>
      <c r="O2329" s="1">
        <v>309</v>
      </c>
      <c r="Q2329" s="1">
        <v>84.3</v>
      </c>
      <c r="R2329" s="1">
        <v>3.9</v>
      </c>
      <c r="AJ2329" s="1" t="s">
        <v>406</v>
      </c>
      <c r="AK2329" s="19">
        <v>51.4</v>
      </c>
      <c r="AL2329" s="19">
        <v>39.200000000000003</v>
      </c>
      <c r="AN2329" s="3">
        <v>1951</v>
      </c>
      <c r="AQ2329">
        <v>80419</v>
      </c>
      <c r="AR2329" s="1" t="s">
        <v>3409</v>
      </c>
    </row>
    <row r="2330" spans="1:44" x14ac:dyDescent="0.25">
      <c r="A2330" s="1">
        <v>3470</v>
      </c>
      <c r="B2330" s="1" t="s">
        <v>5283</v>
      </c>
      <c r="C2330" s="1">
        <v>110</v>
      </c>
      <c r="D2330" s="1" t="s">
        <v>6369</v>
      </c>
      <c r="F2330" s="1" t="s">
        <v>445</v>
      </c>
      <c r="G2330" s="1">
        <v>7</v>
      </c>
      <c r="H2330" s="1">
        <v>220</v>
      </c>
      <c r="I2330" s="1">
        <v>30</v>
      </c>
      <c r="J2330" s="1">
        <v>70</v>
      </c>
      <c r="K2330" s="3">
        <v>398</v>
      </c>
      <c r="L2330" s="2">
        <v>0.76</v>
      </c>
      <c r="N2330" s="1">
        <v>435</v>
      </c>
      <c r="O2330" s="1">
        <v>326.3</v>
      </c>
      <c r="Q2330" s="1">
        <v>83</v>
      </c>
      <c r="R2330" s="1">
        <v>4.3</v>
      </c>
      <c r="AJ2330" s="1" t="s">
        <v>406</v>
      </c>
      <c r="AK2330" s="19">
        <v>51.4</v>
      </c>
      <c r="AL2330" s="19">
        <v>39.200000000000003</v>
      </c>
      <c r="AN2330" s="3">
        <v>1951</v>
      </c>
      <c r="AQ2330">
        <v>80419</v>
      </c>
      <c r="AR2330" s="1" t="s">
        <v>3409</v>
      </c>
    </row>
    <row r="2331" spans="1:44" x14ac:dyDescent="0.25">
      <c r="A2331" s="1">
        <v>3472</v>
      </c>
      <c r="B2331" s="1" t="s">
        <v>5283</v>
      </c>
      <c r="C2331" s="1">
        <v>110</v>
      </c>
      <c r="D2331" s="1" t="s">
        <v>5623</v>
      </c>
      <c r="F2331" s="33" t="s">
        <v>859</v>
      </c>
      <c r="G2331" s="1">
        <v>7</v>
      </c>
      <c r="H2331" s="1">
        <v>10</v>
      </c>
      <c r="I2331" s="1">
        <v>2.2000000000000002</v>
      </c>
      <c r="J2331" s="1">
        <v>1.5</v>
      </c>
      <c r="K2331" s="3">
        <v>7070</v>
      </c>
      <c r="L2331" s="2">
        <v>0.89</v>
      </c>
      <c r="N2331" s="1">
        <v>16</v>
      </c>
      <c r="O2331" s="1">
        <v>12.1</v>
      </c>
      <c r="P2331" s="1">
        <v>1.6</v>
      </c>
      <c r="Q2331" s="1">
        <v>7</v>
      </c>
      <c r="R2331" s="1">
        <v>1.2</v>
      </c>
      <c r="AJ2331" s="1" t="s">
        <v>406</v>
      </c>
      <c r="AK2331" s="19">
        <v>52</v>
      </c>
      <c r="AL2331" s="19">
        <v>40</v>
      </c>
      <c r="AN2331" s="3">
        <v>1988</v>
      </c>
      <c r="AQ2331">
        <v>80419</v>
      </c>
      <c r="AR2331" s="1" t="s">
        <v>3465</v>
      </c>
    </row>
    <row r="2332" spans="1:44" x14ac:dyDescent="0.25">
      <c r="A2332" s="1">
        <v>3473</v>
      </c>
      <c r="B2332" s="1" t="s">
        <v>5283</v>
      </c>
      <c r="C2332" s="1">
        <v>110</v>
      </c>
      <c r="D2332" s="1" t="s">
        <v>5623</v>
      </c>
      <c r="F2332" s="33" t="s">
        <v>859</v>
      </c>
      <c r="G2332" s="1">
        <v>7</v>
      </c>
      <c r="H2332" s="1">
        <v>15</v>
      </c>
      <c r="I2332" s="1">
        <v>3.8</v>
      </c>
      <c r="J2332" s="1">
        <v>2.8</v>
      </c>
      <c r="K2332" s="3">
        <v>6370</v>
      </c>
      <c r="L2332" s="2">
        <v>0.89</v>
      </c>
      <c r="N2332" s="1">
        <v>28</v>
      </c>
      <c r="O2332" s="1">
        <v>20.5</v>
      </c>
      <c r="P2332" s="1">
        <v>2.6</v>
      </c>
      <c r="Q2332" s="1">
        <v>12.5</v>
      </c>
      <c r="R2332" s="1">
        <v>2.4</v>
      </c>
      <c r="AJ2332" s="1" t="s">
        <v>406</v>
      </c>
      <c r="AK2332" s="19">
        <v>52</v>
      </c>
      <c r="AL2332" s="19">
        <v>40</v>
      </c>
      <c r="AN2332" s="3">
        <v>1988</v>
      </c>
      <c r="AQ2332">
        <v>80419</v>
      </c>
      <c r="AR2332" s="1" t="s">
        <v>3465</v>
      </c>
    </row>
    <row r="2333" spans="1:44" x14ac:dyDescent="0.25">
      <c r="A2333" s="1">
        <v>3475</v>
      </c>
      <c r="B2333" s="1" t="s">
        <v>5283</v>
      </c>
      <c r="C2333" s="1">
        <v>110</v>
      </c>
      <c r="D2333" s="1" t="s">
        <v>5623</v>
      </c>
      <c r="F2333" s="33" t="s">
        <v>859</v>
      </c>
      <c r="G2333" s="1">
        <v>7</v>
      </c>
      <c r="H2333" s="1">
        <v>25</v>
      </c>
      <c r="I2333" s="1">
        <v>8.1999999999999993</v>
      </c>
      <c r="J2333" s="1">
        <v>6.3</v>
      </c>
      <c r="K2333" s="3">
        <v>4610</v>
      </c>
      <c r="L2333" s="2">
        <v>0.94</v>
      </c>
      <c r="N2333" s="1">
        <v>78</v>
      </c>
      <c r="O2333" s="1">
        <v>55.2</v>
      </c>
      <c r="P2333" s="1">
        <v>7.2</v>
      </c>
      <c r="Q2333" s="1">
        <v>30</v>
      </c>
      <c r="R2333" s="1">
        <v>6.2</v>
      </c>
      <c r="AJ2333" s="1" t="s">
        <v>406</v>
      </c>
      <c r="AK2333" s="19">
        <v>52</v>
      </c>
      <c r="AL2333" s="19">
        <v>40</v>
      </c>
      <c r="AN2333" s="3">
        <v>1988</v>
      </c>
      <c r="AQ2333">
        <v>80419</v>
      </c>
      <c r="AR2333" s="1" t="s">
        <v>3465</v>
      </c>
    </row>
    <row r="2334" spans="1:44" x14ac:dyDescent="0.25">
      <c r="A2334" s="1">
        <v>3476</v>
      </c>
      <c r="B2334" s="1" t="s">
        <v>5283</v>
      </c>
      <c r="C2334" s="1">
        <v>110</v>
      </c>
      <c r="D2334" s="1" t="s">
        <v>5623</v>
      </c>
      <c r="F2334" s="33" t="s">
        <v>859</v>
      </c>
      <c r="G2334" s="1">
        <v>7</v>
      </c>
      <c r="H2334" s="1">
        <v>30</v>
      </c>
      <c r="I2334" s="1">
        <v>10.8</v>
      </c>
      <c r="J2334" s="1">
        <v>8.6</v>
      </c>
      <c r="K2334" s="3">
        <v>3550</v>
      </c>
      <c r="L2334" s="2">
        <v>1.05</v>
      </c>
      <c r="N2334" s="1">
        <v>130</v>
      </c>
      <c r="O2334" s="1">
        <v>92.9</v>
      </c>
      <c r="P2334" s="1">
        <v>11.4</v>
      </c>
      <c r="Q2334" s="1">
        <v>46</v>
      </c>
      <c r="R2334" s="1">
        <v>9.6</v>
      </c>
      <c r="AJ2334" s="1" t="s">
        <v>406</v>
      </c>
      <c r="AK2334" s="19">
        <v>52</v>
      </c>
      <c r="AL2334" s="19">
        <v>40</v>
      </c>
      <c r="AN2334" s="3">
        <v>1988</v>
      </c>
      <c r="AQ2334">
        <v>80419</v>
      </c>
      <c r="AR2334" s="1" t="s">
        <v>3465</v>
      </c>
    </row>
    <row r="2335" spans="1:44" x14ac:dyDescent="0.25">
      <c r="A2335" s="1">
        <v>3477</v>
      </c>
      <c r="B2335" s="1" t="s">
        <v>5283</v>
      </c>
      <c r="C2335" s="1">
        <v>110</v>
      </c>
      <c r="D2335" s="1" t="s">
        <v>5623</v>
      </c>
      <c r="F2335" s="33" t="s">
        <v>859</v>
      </c>
      <c r="G2335" s="1">
        <v>6</v>
      </c>
      <c r="H2335" s="1">
        <v>35</v>
      </c>
      <c r="I2335" s="1">
        <v>13.8</v>
      </c>
      <c r="J2335" s="1">
        <v>12.1</v>
      </c>
      <c r="K2335" s="3">
        <v>2364</v>
      </c>
      <c r="L2335" s="2">
        <v>1.2</v>
      </c>
      <c r="N2335" s="1">
        <v>213</v>
      </c>
      <c r="O2335" s="1">
        <v>152.19999999999999</v>
      </c>
      <c r="P2335" s="1">
        <v>17.2</v>
      </c>
      <c r="Q2335" s="1">
        <v>77</v>
      </c>
      <c r="R2335" s="1">
        <v>15.6</v>
      </c>
      <c r="AJ2335" s="1" t="s">
        <v>406</v>
      </c>
      <c r="AK2335" s="19">
        <v>52</v>
      </c>
      <c r="AL2335" s="19">
        <v>40</v>
      </c>
      <c r="AN2335" s="3">
        <v>1988</v>
      </c>
      <c r="AQ2335">
        <v>80419</v>
      </c>
      <c r="AR2335" s="1" t="s">
        <v>3465</v>
      </c>
    </row>
    <row r="2336" spans="1:44" x14ac:dyDescent="0.25">
      <c r="A2336" s="1">
        <v>3478</v>
      </c>
      <c r="B2336" s="1" t="s">
        <v>5283</v>
      </c>
      <c r="C2336" s="1">
        <v>110</v>
      </c>
      <c r="D2336" s="1" t="s">
        <v>5623</v>
      </c>
      <c r="F2336" s="33" t="s">
        <v>859</v>
      </c>
      <c r="G2336" s="1">
        <v>6</v>
      </c>
      <c r="H2336" s="1">
        <v>40</v>
      </c>
      <c r="I2336" s="1">
        <v>17.100000000000001</v>
      </c>
      <c r="J2336" s="1">
        <v>14.7</v>
      </c>
      <c r="K2336" s="3">
        <v>1500</v>
      </c>
      <c r="L2336" s="2">
        <v>1.82</v>
      </c>
      <c r="N2336" s="1">
        <v>448</v>
      </c>
      <c r="O2336" s="1">
        <v>322.8</v>
      </c>
      <c r="P2336" s="1">
        <v>26.8</v>
      </c>
      <c r="Q2336" s="1">
        <v>120</v>
      </c>
      <c r="R2336" s="1">
        <v>25.4</v>
      </c>
      <c r="AJ2336" s="1" t="s">
        <v>406</v>
      </c>
      <c r="AK2336" s="19">
        <v>52</v>
      </c>
      <c r="AL2336" s="19">
        <v>40</v>
      </c>
      <c r="AN2336" s="3">
        <v>1988</v>
      </c>
      <c r="AQ2336">
        <v>80419</v>
      </c>
      <c r="AR2336" s="1" t="s">
        <v>3465</v>
      </c>
    </row>
    <row r="2337" spans="1:44" x14ac:dyDescent="0.25">
      <c r="A2337" s="1">
        <v>3479</v>
      </c>
      <c r="B2337" s="1" t="s">
        <v>5283</v>
      </c>
      <c r="C2337" s="1">
        <v>110</v>
      </c>
      <c r="D2337" s="1" t="s">
        <v>5623</v>
      </c>
      <c r="F2337" s="1" t="s">
        <v>445</v>
      </c>
      <c r="G2337" s="1">
        <v>5</v>
      </c>
      <c r="H2337" s="1">
        <v>40</v>
      </c>
      <c r="I2337" s="1">
        <v>17.5</v>
      </c>
      <c r="J2337" s="1"/>
      <c r="K2337" s="3">
        <v>795</v>
      </c>
      <c r="L2337" s="2">
        <v>0.7</v>
      </c>
      <c r="N2337" s="1">
        <v>177.3</v>
      </c>
      <c r="O2337" s="1">
        <v>165.7</v>
      </c>
      <c r="Q2337" s="1">
        <v>27.6</v>
      </c>
      <c r="R2337" s="1">
        <v>10.9</v>
      </c>
      <c r="AJ2337" s="1" t="s">
        <v>703</v>
      </c>
      <c r="AK2337" s="19">
        <v>50</v>
      </c>
      <c r="AL2337" s="19">
        <v>36</v>
      </c>
      <c r="AN2337" s="3">
        <v>1967</v>
      </c>
      <c r="AQ2337">
        <v>80419</v>
      </c>
      <c r="AR2337" s="1" t="s">
        <v>5190</v>
      </c>
    </row>
    <row r="2338" spans="1:44" x14ac:dyDescent="0.25">
      <c r="A2338" s="1">
        <v>3480</v>
      </c>
      <c r="B2338" s="1" t="s">
        <v>5283</v>
      </c>
      <c r="C2338" s="1">
        <v>110</v>
      </c>
      <c r="D2338" s="1" t="s">
        <v>6115</v>
      </c>
      <c r="F2338" s="33" t="s">
        <v>859</v>
      </c>
      <c r="G2338" s="1">
        <v>8</v>
      </c>
      <c r="H2338" s="1">
        <v>23</v>
      </c>
      <c r="I2338" s="1">
        <v>3.4</v>
      </c>
      <c r="J2338" s="1">
        <v>3</v>
      </c>
      <c r="K2338" s="3">
        <v>5050</v>
      </c>
      <c r="L2338" s="2">
        <v>0.54</v>
      </c>
      <c r="N2338" s="1">
        <v>15</v>
      </c>
      <c r="R2338" s="1">
        <v>4.59</v>
      </c>
      <c r="AJ2338" s="1" t="s">
        <v>703</v>
      </c>
      <c r="AK2338" s="19">
        <v>49</v>
      </c>
      <c r="AL2338" s="19">
        <v>39.67</v>
      </c>
      <c r="AN2338" s="3">
        <v>1959</v>
      </c>
      <c r="AQ2338">
        <v>80814</v>
      </c>
      <c r="AR2338" s="1" t="s">
        <v>4609</v>
      </c>
    </row>
    <row r="2339" spans="1:44" x14ac:dyDescent="0.25">
      <c r="A2339" s="1">
        <v>3481</v>
      </c>
      <c r="B2339" s="1" t="s">
        <v>5283</v>
      </c>
      <c r="C2339" s="1">
        <v>110</v>
      </c>
      <c r="D2339" s="1" t="s">
        <v>5694</v>
      </c>
      <c r="F2339" s="33" t="s">
        <v>859</v>
      </c>
      <c r="G2339" s="1">
        <v>8</v>
      </c>
      <c r="H2339" s="1">
        <v>23</v>
      </c>
      <c r="I2339" s="1">
        <v>3.7</v>
      </c>
      <c r="J2339" s="1">
        <v>2.8</v>
      </c>
      <c r="K2339" s="3">
        <v>8051</v>
      </c>
      <c r="L2339" s="2">
        <v>0.74</v>
      </c>
      <c r="N2339" s="1">
        <v>22.6</v>
      </c>
      <c r="R2339" s="1">
        <v>7.33</v>
      </c>
      <c r="AJ2339" s="1" t="s">
        <v>703</v>
      </c>
      <c r="AK2339" s="19">
        <v>49</v>
      </c>
      <c r="AL2339" s="19">
        <v>39.67</v>
      </c>
      <c r="AN2339" s="3">
        <v>1959</v>
      </c>
      <c r="AQ2339">
        <v>80814</v>
      </c>
      <c r="AR2339" s="1" t="s">
        <v>4609</v>
      </c>
    </row>
    <row r="2340" spans="1:44" x14ac:dyDescent="0.25">
      <c r="A2340" s="1">
        <v>3482</v>
      </c>
      <c r="B2340" s="1" t="s">
        <v>5283</v>
      </c>
      <c r="C2340" s="1">
        <v>110</v>
      </c>
      <c r="D2340" s="1" t="s">
        <v>5740</v>
      </c>
      <c r="F2340" s="33" t="s">
        <v>859</v>
      </c>
      <c r="G2340" s="1">
        <v>8</v>
      </c>
      <c r="H2340" s="1">
        <v>16</v>
      </c>
      <c r="I2340" s="1">
        <v>2.8</v>
      </c>
      <c r="J2340" s="1">
        <v>2.2999999999999998</v>
      </c>
      <c r="K2340" s="3">
        <v>5500</v>
      </c>
      <c r="L2340" s="2">
        <v>0.4</v>
      </c>
      <c r="N2340" s="1">
        <v>9</v>
      </c>
      <c r="R2340" s="1">
        <v>3.11</v>
      </c>
      <c r="AJ2340" s="1" t="s">
        <v>703</v>
      </c>
      <c r="AK2340" s="19">
        <v>49</v>
      </c>
      <c r="AL2340" s="19">
        <v>39.67</v>
      </c>
      <c r="AN2340" s="3">
        <v>1959</v>
      </c>
      <c r="AQ2340">
        <v>80814</v>
      </c>
      <c r="AR2340" s="1" t="s">
        <v>4609</v>
      </c>
    </row>
    <row r="2341" spans="1:44" x14ac:dyDescent="0.25">
      <c r="A2341" s="1">
        <v>3483</v>
      </c>
      <c r="B2341" s="1" t="s">
        <v>5283</v>
      </c>
      <c r="C2341" s="1">
        <v>110</v>
      </c>
      <c r="D2341" s="1" t="s">
        <v>5744</v>
      </c>
      <c r="F2341" s="33" t="s">
        <v>859</v>
      </c>
      <c r="G2341" s="1">
        <v>7</v>
      </c>
      <c r="H2341" s="1">
        <v>20</v>
      </c>
      <c r="I2341" s="1">
        <v>5.5</v>
      </c>
      <c r="J2341" s="1">
        <v>4.7</v>
      </c>
      <c r="K2341" s="3">
        <v>5125</v>
      </c>
      <c r="L2341" s="2">
        <v>0.61</v>
      </c>
      <c r="N2341" s="1">
        <v>30</v>
      </c>
      <c r="R2341" s="1">
        <v>7.89</v>
      </c>
      <c r="AJ2341" s="1" t="s">
        <v>703</v>
      </c>
      <c r="AK2341" s="19">
        <v>49</v>
      </c>
      <c r="AL2341" s="19">
        <v>39.67</v>
      </c>
      <c r="AN2341" s="3">
        <v>1959</v>
      </c>
      <c r="AQ2341">
        <v>80814</v>
      </c>
      <c r="AR2341" s="1" t="s">
        <v>4609</v>
      </c>
    </row>
    <row r="2342" spans="1:44" x14ac:dyDescent="0.25">
      <c r="A2342" s="1">
        <v>3484</v>
      </c>
      <c r="B2342" s="1" t="s">
        <v>5283</v>
      </c>
      <c r="C2342" s="1">
        <v>110</v>
      </c>
      <c r="D2342" s="1" t="s">
        <v>5623</v>
      </c>
      <c r="F2342" s="33" t="s">
        <v>859</v>
      </c>
      <c r="G2342" s="1">
        <v>6</v>
      </c>
      <c r="H2342" s="1">
        <v>5</v>
      </c>
      <c r="I2342" s="1">
        <v>2</v>
      </c>
      <c r="J2342" s="1"/>
      <c r="K2342" s="3">
        <v>6200</v>
      </c>
      <c r="L2342" s="2">
        <v>0.12</v>
      </c>
      <c r="N2342" s="1">
        <v>2</v>
      </c>
      <c r="O2342" s="1">
        <v>1.32</v>
      </c>
      <c r="P2342" s="1">
        <v>0.34</v>
      </c>
      <c r="Q2342" s="1">
        <v>0.71</v>
      </c>
      <c r="R2342" s="1">
        <v>0.65</v>
      </c>
      <c r="S2342" s="1">
        <v>14.1</v>
      </c>
      <c r="AJ2342" s="1" t="s">
        <v>703</v>
      </c>
      <c r="AK2342" s="19">
        <v>47.4</v>
      </c>
      <c r="AL2342" s="19">
        <v>33</v>
      </c>
      <c r="AM2342" s="1" t="s">
        <v>138</v>
      </c>
      <c r="AN2342" s="3">
        <v>1974</v>
      </c>
      <c r="AQ2342">
        <v>80814</v>
      </c>
      <c r="AR2342" s="1" t="s">
        <v>4593</v>
      </c>
    </row>
    <row r="2343" spans="1:44" x14ac:dyDescent="0.25">
      <c r="A2343" s="1">
        <v>3485</v>
      </c>
      <c r="B2343" s="1" t="s">
        <v>5283</v>
      </c>
      <c r="C2343" s="1">
        <v>110</v>
      </c>
      <c r="D2343" s="1" t="s">
        <v>5623</v>
      </c>
      <c r="F2343" s="33" t="s">
        <v>859</v>
      </c>
      <c r="G2343" s="1">
        <v>5</v>
      </c>
      <c r="H2343" s="1">
        <v>11</v>
      </c>
      <c r="I2343" s="1">
        <v>5.8</v>
      </c>
      <c r="J2343" s="1"/>
      <c r="K2343" s="3">
        <v>8200</v>
      </c>
      <c r="L2343" s="2">
        <v>0.46</v>
      </c>
      <c r="N2343" s="1">
        <v>24</v>
      </c>
      <c r="O2343" s="1">
        <v>20.6</v>
      </c>
      <c r="P2343" s="1">
        <v>3.8</v>
      </c>
      <c r="Q2343" s="1">
        <v>6.57</v>
      </c>
      <c r="R2343" s="1">
        <v>2.78</v>
      </c>
      <c r="S2343" s="1">
        <v>30.3</v>
      </c>
      <c r="AJ2343" s="1" t="s">
        <v>703</v>
      </c>
      <c r="AK2343" s="19">
        <v>47.4</v>
      </c>
      <c r="AL2343" s="19">
        <v>33</v>
      </c>
      <c r="AM2343" s="1" t="s">
        <v>138</v>
      </c>
      <c r="AN2343" s="3">
        <v>1974</v>
      </c>
      <c r="AQ2343">
        <v>80814</v>
      </c>
      <c r="AR2343" s="1" t="s">
        <v>4593</v>
      </c>
    </row>
    <row r="2344" spans="1:44" x14ac:dyDescent="0.25">
      <c r="A2344" s="1">
        <v>3486</v>
      </c>
      <c r="B2344" s="1" t="s">
        <v>5283</v>
      </c>
      <c r="C2344" s="1">
        <v>110</v>
      </c>
      <c r="D2344" s="1" t="s">
        <v>5623</v>
      </c>
      <c r="F2344" s="33" t="s">
        <v>859</v>
      </c>
      <c r="G2344" s="1">
        <v>6</v>
      </c>
      <c r="H2344" s="1">
        <v>15</v>
      </c>
      <c r="I2344" s="1">
        <v>6.3</v>
      </c>
      <c r="J2344" s="1"/>
      <c r="K2344" s="3">
        <v>4450</v>
      </c>
      <c r="L2344" s="2">
        <v>0.63</v>
      </c>
      <c r="N2344" s="1">
        <v>37</v>
      </c>
      <c r="O2344" s="1">
        <v>29.7</v>
      </c>
      <c r="P2344" s="1">
        <v>4.2</v>
      </c>
      <c r="Q2344" s="1">
        <v>7.8</v>
      </c>
      <c r="R2344" s="1">
        <v>3.7</v>
      </c>
      <c r="S2344" s="1">
        <v>26.4</v>
      </c>
      <c r="AJ2344" s="1" t="s">
        <v>703</v>
      </c>
      <c r="AK2344" s="19">
        <v>47.4</v>
      </c>
      <c r="AL2344" s="19">
        <v>33</v>
      </c>
      <c r="AM2344" s="1" t="s">
        <v>138</v>
      </c>
      <c r="AN2344" s="3">
        <v>1974</v>
      </c>
      <c r="AQ2344">
        <v>80814</v>
      </c>
      <c r="AR2344" s="1" t="s">
        <v>4593</v>
      </c>
    </row>
    <row r="2345" spans="1:44" x14ac:dyDescent="0.25">
      <c r="A2345" s="1">
        <v>3487</v>
      </c>
      <c r="B2345" s="1" t="s">
        <v>5283</v>
      </c>
      <c r="C2345" s="1">
        <v>110</v>
      </c>
      <c r="D2345" s="1" t="s">
        <v>5623</v>
      </c>
      <c r="F2345" s="33" t="s">
        <v>859</v>
      </c>
      <c r="G2345" s="1">
        <v>8</v>
      </c>
      <c r="H2345" s="1">
        <v>25</v>
      </c>
      <c r="I2345" s="1">
        <v>5.7</v>
      </c>
      <c r="J2345" s="1"/>
      <c r="K2345" s="3">
        <v>6700</v>
      </c>
      <c r="L2345" s="2">
        <v>1</v>
      </c>
      <c r="N2345" s="1">
        <v>51</v>
      </c>
      <c r="O2345" s="1">
        <v>32.5</v>
      </c>
      <c r="P2345" s="1">
        <v>8</v>
      </c>
      <c r="Q2345" s="1">
        <v>11.3</v>
      </c>
      <c r="R2345" s="1">
        <v>3.92</v>
      </c>
      <c r="S2345" s="1">
        <v>45.3</v>
      </c>
      <c r="AJ2345" s="1" t="s">
        <v>703</v>
      </c>
      <c r="AK2345" s="19">
        <v>47.4</v>
      </c>
      <c r="AL2345" s="19">
        <v>33</v>
      </c>
      <c r="AM2345" s="1" t="s">
        <v>138</v>
      </c>
      <c r="AN2345" s="3">
        <v>1974</v>
      </c>
      <c r="AQ2345">
        <v>80814</v>
      </c>
      <c r="AR2345" s="1" t="s">
        <v>4593</v>
      </c>
    </row>
    <row r="2346" spans="1:44" x14ac:dyDescent="0.25">
      <c r="A2346" s="1">
        <v>3488</v>
      </c>
      <c r="B2346" s="1" t="s">
        <v>5283</v>
      </c>
      <c r="C2346" s="1">
        <v>110</v>
      </c>
      <c r="D2346" s="1" t="s">
        <v>5623</v>
      </c>
      <c r="F2346" s="33" t="s">
        <v>859</v>
      </c>
      <c r="G2346" s="1">
        <v>8</v>
      </c>
      <c r="H2346" s="1">
        <v>35</v>
      </c>
      <c r="I2346" s="1">
        <v>9.1999999999999993</v>
      </c>
      <c r="J2346" s="1"/>
      <c r="K2346" s="3">
        <v>1800</v>
      </c>
      <c r="L2346" s="2">
        <v>1.07</v>
      </c>
      <c r="N2346" s="1">
        <v>105</v>
      </c>
      <c r="O2346" s="1">
        <v>45.2</v>
      </c>
      <c r="P2346" s="1">
        <v>10.199999999999999</v>
      </c>
      <c r="Q2346" s="1">
        <v>7.74</v>
      </c>
      <c r="R2346" s="1">
        <v>2.9</v>
      </c>
      <c r="S2346" s="1">
        <v>28.1</v>
      </c>
      <c r="AJ2346" s="1" t="s">
        <v>703</v>
      </c>
      <c r="AK2346" s="19">
        <v>47.4</v>
      </c>
      <c r="AL2346" s="19">
        <v>33</v>
      </c>
      <c r="AM2346" s="1" t="s">
        <v>138</v>
      </c>
      <c r="AN2346" s="3">
        <v>1974</v>
      </c>
      <c r="AQ2346">
        <v>80814</v>
      </c>
      <c r="AR2346" s="1" t="s">
        <v>4593</v>
      </c>
    </row>
    <row r="2347" spans="1:44" x14ac:dyDescent="0.25">
      <c r="A2347" s="1">
        <v>3489</v>
      </c>
      <c r="B2347" s="1" t="s">
        <v>5283</v>
      </c>
      <c r="C2347" s="1">
        <v>110</v>
      </c>
      <c r="D2347" s="1" t="s">
        <v>5623</v>
      </c>
      <c r="F2347" s="1" t="s">
        <v>445</v>
      </c>
      <c r="G2347" s="1">
        <v>6</v>
      </c>
      <c r="H2347" s="1">
        <v>22</v>
      </c>
      <c r="I2347" s="1">
        <v>8.1999999999999993</v>
      </c>
      <c r="J2347" s="1">
        <v>7.2</v>
      </c>
      <c r="K2347" s="3">
        <v>6667</v>
      </c>
      <c r="L2347" s="2">
        <v>1.36</v>
      </c>
      <c r="N2347" s="1">
        <v>113</v>
      </c>
      <c r="R2347" s="1">
        <v>7.64</v>
      </c>
      <c r="S2347" s="1">
        <v>45.9</v>
      </c>
      <c r="AJ2347" s="1" t="s">
        <v>703</v>
      </c>
      <c r="AK2347" s="19">
        <v>48</v>
      </c>
      <c r="AL2347" s="19">
        <v>37.33</v>
      </c>
      <c r="AN2347" s="3">
        <v>1950</v>
      </c>
      <c r="AQ2347">
        <v>80814</v>
      </c>
      <c r="AR2347" s="1" t="s">
        <v>301</v>
      </c>
    </row>
    <row r="2348" spans="1:44" x14ac:dyDescent="0.25">
      <c r="A2348" s="1">
        <v>3490</v>
      </c>
      <c r="B2348" s="1" t="s">
        <v>5283</v>
      </c>
      <c r="C2348" s="1">
        <v>110</v>
      </c>
      <c r="D2348" s="1" t="s">
        <v>5856</v>
      </c>
      <c r="F2348" s="1" t="s">
        <v>445</v>
      </c>
      <c r="G2348" s="1">
        <v>6</v>
      </c>
      <c r="H2348" s="1">
        <v>22</v>
      </c>
      <c r="I2348" s="1">
        <v>8.8000000000000007</v>
      </c>
      <c r="J2348" s="1">
        <v>8.1</v>
      </c>
      <c r="K2348" s="3">
        <v>6667</v>
      </c>
      <c r="L2348" s="2">
        <v>1.83</v>
      </c>
      <c r="N2348" s="1">
        <v>168</v>
      </c>
      <c r="R2348" s="1">
        <v>5.9</v>
      </c>
      <c r="S2348" s="1">
        <v>50.5</v>
      </c>
      <c r="AJ2348" s="1" t="s">
        <v>703</v>
      </c>
      <c r="AK2348" s="19">
        <v>48</v>
      </c>
      <c r="AL2348" s="19">
        <v>37.33</v>
      </c>
      <c r="AN2348" s="3">
        <v>1950</v>
      </c>
      <c r="AQ2348">
        <v>80814</v>
      </c>
      <c r="AR2348" s="1" t="s">
        <v>301</v>
      </c>
    </row>
    <row r="2349" spans="1:44" x14ac:dyDescent="0.25">
      <c r="A2349" s="1">
        <v>3491</v>
      </c>
      <c r="B2349" s="1" t="s">
        <v>5283</v>
      </c>
      <c r="C2349" s="1">
        <v>110</v>
      </c>
      <c r="D2349" s="1" t="s">
        <v>5851</v>
      </c>
      <c r="F2349" s="1" t="s">
        <v>445</v>
      </c>
      <c r="G2349" s="1">
        <v>8</v>
      </c>
      <c r="H2349" s="1">
        <v>22</v>
      </c>
      <c r="I2349" s="1">
        <v>4.7</v>
      </c>
      <c r="J2349" s="1">
        <v>4.5999999999999996</v>
      </c>
      <c r="K2349" s="3">
        <v>6667</v>
      </c>
      <c r="L2349" s="2">
        <v>0.92</v>
      </c>
      <c r="N2349" s="1">
        <v>37</v>
      </c>
      <c r="R2349" s="1">
        <v>3.4</v>
      </c>
      <c r="S2349" s="1">
        <v>21.3</v>
      </c>
      <c r="AJ2349" s="1" t="s">
        <v>703</v>
      </c>
      <c r="AK2349" s="19">
        <v>48</v>
      </c>
      <c r="AL2349" s="19">
        <v>37.33</v>
      </c>
      <c r="AN2349" s="3">
        <v>1950</v>
      </c>
      <c r="AQ2349">
        <v>80814</v>
      </c>
      <c r="AR2349" s="1" t="s">
        <v>301</v>
      </c>
    </row>
    <row r="2350" spans="1:44" x14ac:dyDescent="0.25">
      <c r="A2350" s="1">
        <v>3492</v>
      </c>
      <c r="B2350" s="1" t="s">
        <v>5283</v>
      </c>
      <c r="C2350" s="1">
        <v>110</v>
      </c>
      <c r="D2350" s="1" t="s">
        <v>5851</v>
      </c>
      <c r="F2350" s="1" t="s">
        <v>445</v>
      </c>
      <c r="G2350" s="1">
        <v>8</v>
      </c>
      <c r="H2350" s="1">
        <v>23</v>
      </c>
      <c r="I2350" s="1">
        <v>5</v>
      </c>
      <c r="J2350" s="1">
        <v>4.5999999999999996</v>
      </c>
      <c r="K2350" s="3">
        <v>6667</v>
      </c>
      <c r="L2350" s="2">
        <v>0.88</v>
      </c>
      <c r="N2350" s="1">
        <v>38</v>
      </c>
      <c r="R2350" s="1">
        <v>1.74</v>
      </c>
      <c r="S2350" s="1">
        <v>18.2</v>
      </c>
      <c r="AJ2350" s="1" t="s">
        <v>703</v>
      </c>
      <c r="AK2350" s="19">
        <v>48</v>
      </c>
      <c r="AL2350" s="19">
        <v>37.33</v>
      </c>
      <c r="AN2350" s="3">
        <v>1950</v>
      </c>
      <c r="AQ2350">
        <v>80814</v>
      </c>
      <c r="AR2350" s="1" t="s">
        <v>301</v>
      </c>
    </row>
    <row r="2351" spans="1:44" x14ac:dyDescent="0.25">
      <c r="A2351" s="1">
        <v>3493</v>
      </c>
      <c r="B2351" s="1" t="s">
        <v>5283</v>
      </c>
      <c r="C2351" s="1">
        <v>110</v>
      </c>
      <c r="D2351" s="1" t="s">
        <v>5851</v>
      </c>
      <c r="F2351" s="1" t="s">
        <v>445</v>
      </c>
      <c r="G2351" s="1">
        <v>8</v>
      </c>
      <c r="H2351" s="1">
        <v>23</v>
      </c>
      <c r="I2351" s="1">
        <v>5.9</v>
      </c>
      <c r="J2351" s="1">
        <v>5.0999999999999996</v>
      </c>
      <c r="K2351" s="3">
        <v>6667</v>
      </c>
      <c r="L2351" s="2">
        <v>0.95</v>
      </c>
      <c r="N2351" s="1">
        <v>51</v>
      </c>
      <c r="S2351" s="1">
        <v>26.1</v>
      </c>
      <c r="AJ2351" s="1" t="s">
        <v>703</v>
      </c>
      <c r="AK2351" s="19">
        <v>48</v>
      </c>
      <c r="AL2351" s="19">
        <v>37.33</v>
      </c>
      <c r="AN2351" s="3">
        <v>1950</v>
      </c>
      <c r="AQ2351">
        <v>80814</v>
      </c>
      <c r="AR2351" s="1" t="s">
        <v>301</v>
      </c>
    </row>
    <row r="2352" spans="1:44" x14ac:dyDescent="0.25">
      <c r="A2352" s="1">
        <v>3496</v>
      </c>
      <c r="B2352" s="1" t="s">
        <v>5283</v>
      </c>
      <c r="C2352" s="1">
        <v>110</v>
      </c>
      <c r="D2352" s="1" t="s">
        <v>5623</v>
      </c>
      <c r="F2352" s="33" t="s">
        <v>859</v>
      </c>
      <c r="G2352" s="1">
        <v>7</v>
      </c>
      <c r="H2352" s="1">
        <v>15</v>
      </c>
      <c r="I2352" s="1">
        <v>4.8</v>
      </c>
      <c r="J2352" s="1">
        <v>5.5</v>
      </c>
      <c r="K2352" s="3">
        <v>4200</v>
      </c>
      <c r="L2352" s="2">
        <v>0.8</v>
      </c>
      <c r="N2352" s="1">
        <v>33</v>
      </c>
      <c r="O2352" s="1">
        <v>27.3</v>
      </c>
      <c r="P2352" s="1">
        <v>2.5</v>
      </c>
      <c r="Q2352" s="1">
        <v>29.4</v>
      </c>
      <c r="R2352" s="1">
        <v>2.6</v>
      </c>
      <c r="AJ2352" s="1" t="s">
        <v>406</v>
      </c>
      <c r="AK2352" s="19">
        <v>46</v>
      </c>
      <c r="AL2352" s="19">
        <v>40</v>
      </c>
      <c r="AN2352" s="3">
        <v>1988</v>
      </c>
      <c r="AQ2352">
        <v>80814</v>
      </c>
      <c r="AR2352" s="1" t="s">
        <v>3465</v>
      </c>
    </row>
    <row r="2353" spans="1:46" x14ac:dyDescent="0.25">
      <c r="A2353" s="1">
        <v>3497</v>
      </c>
      <c r="B2353" s="1" t="s">
        <v>5283</v>
      </c>
      <c r="C2353" s="1">
        <v>110</v>
      </c>
      <c r="D2353" s="1" t="s">
        <v>5623</v>
      </c>
      <c r="F2353" s="33" t="s">
        <v>859</v>
      </c>
      <c r="G2353" s="1">
        <v>7</v>
      </c>
      <c r="H2353" s="1">
        <v>20</v>
      </c>
      <c r="I2353" s="1">
        <v>6.5</v>
      </c>
      <c r="J2353" s="1">
        <v>6.6</v>
      </c>
      <c r="K2353" s="3">
        <v>3400</v>
      </c>
      <c r="L2353" s="2">
        <v>1.0900000000000001</v>
      </c>
      <c r="N2353" s="1">
        <v>66</v>
      </c>
      <c r="O2353" s="1">
        <v>43.6</v>
      </c>
      <c r="P2353" s="1">
        <v>3.9</v>
      </c>
      <c r="Q2353" s="1">
        <v>30.2</v>
      </c>
      <c r="R2353" s="1">
        <v>4.9000000000000004</v>
      </c>
      <c r="AJ2353" s="1" t="s">
        <v>406</v>
      </c>
      <c r="AK2353" s="19">
        <v>46</v>
      </c>
      <c r="AL2353" s="19">
        <v>40</v>
      </c>
      <c r="AN2353" s="3">
        <v>1988</v>
      </c>
      <c r="AQ2353">
        <v>80814</v>
      </c>
      <c r="AR2353" s="1" t="s">
        <v>3465</v>
      </c>
    </row>
    <row r="2354" spans="1:46" x14ac:dyDescent="0.25">
      <c r="A2354" s="1">
        <v>3498</v>
      </c>
      <c r="B2354" s="1" t="s">
        <v>5283</v>
      </c>
      <c r="C2354" s="1">
        <v>110</v>
      </c>
      <c r="D2354" s="1" t="s">
        <v>5623</v>
      </c>
      <c r="F2354" s="33" t="s">
        <v>859</v>
      </c>
      <c r="G2354" s="1">
        <v>7</v>
      </c>
      <c r="H2354" s="1">
        <v>25</v>
      </c>
      <c r="I2354" s="1">
        <v>8.4</v>
      </c>
      <c r="J2354" s="1">
        <v>8.6</v>
      </c>
      <c r="K2354" s="3">
        <v>2632</v>
      </c>
      <c r="L2354" s="2">
        <v>1.0900000000000001</v>
      </c>
      <c r="N2354" s="1">
        <v>94</v>
      </c>
      <c r="O2354" s="1">
        <v>64.599999999999994</v>
      </c>
      <c r="P2354" s="1">
        <v>7.6</v>
      </c>
      <c r="Q2354" s="1">
        <v>31.4</v>
      </c>
      <c r="R2354" s="1">
        <v>8</v>
      </c>
      <c r="AJ2354" s="1" t="s">
        <v>406</v>
      </c>
      <c r="AK2354" s="19">
        <v>46</v>
      </c>
      <c r="AL2354" s="19">
        <v>40</v>
      </c>
      <c r="AN2354" s="3">
        <v>1988</v>
      </c>
      <c r="AQ2354">
        <v>80814</v>
      </c>
      <c r="AR2354" s="1" t="s">
        <v>3465</v>
      </c>
    </row>
    <row r="2355" spans="1:46" x14ac:dyDescent="0.25">
      <c r="A2355" s="1">
        <v>3501</v>
      </c>
      <c r="B2355" s="1" t="s">
        <v>5283</v>
      </c>
      <c r="C2355" s="1">
        <v>110</v>
      </c>
      <c r="D2355" s="1" t="s">
        <v>5623</v>
      </c>
      <c r="F2355" s="33" t="s">
        <v>859</v>
      </c>
      <c r="G2355" s="1">
        <v>7</v>
      </c>
      <c r="H2355" s="1">
        <v>40</v>
      </c>
      <c r="I2355" s="1">
        <v>14.2</v>
      </c>
      <c r="J2355" s="1">
        <v>13.5</v>
      </c>
      <c r="K2355" s="3">
        <v>1406</v>
      </c>
      <c r="L2355" s="2">
        <v>1.93</v>
      </c>
      <c r="N2355" s="1">
        <v>358</v>
      </c>
      <c r="O2355" s="1">
        <v>309.5</v>
      </c>
      <c r="P2355" s="1">
        <v>25.4</v>
      </c>
      <c r="Q2355" s="1">
        <v>115.5</v>
      </c>
      <c r="R2355" s="1">
        <v>24</v>
      </c>
      <c r="AJ2355" s="1" t="s">
        <v>406</v>
      </c>
      <c r="AK2355" s="19">
        <v>46</v>
      </c>
      <c r="AL2355" s="19">
        <v>40</v>
      </c>
      <c r="AN2355" s="3">
        <v>1988</v>
      </c>
      <c r="AQ2355">
        <v>80814</v>
      </c>
      <c r="AR2355" s="1" t="s">
        <v>3465</v>
      </c>
    </row>
    <row r="2356" spans="1:46" x14ac:dyDescent="0.25">
      <c r="A2356" s="1">
        <v>3502</v>
      </c>
      <c r="B2356" s="1" t="s">
        <v>5283</v>
      </c>
      <c r="C2356" s="1">
        <v>110</v>
      </c>
      <c r="D2356" s="1" t="s">
        <v>5623</v>
      </c>
      <c r="F2356" s="1" t="s">
        <v>445</v>
      </c>
      <c r="G2356" s="1">
        <v>6</v>
      </c>
      <c r="H2356" s="1">
        <v>15</v>
      </c>
      <c r="I2356" s="1">
        <v>7.1</v>
      </c>
      <c r="J2356" s="1">
        <v>7</v>
      </c>
      <c r="K2356" s="3">
        <v>3100</v>
      </c>
      <c r="L2356" s="2">
        <v>0.8</v>
      </c>
      <c r="N2356" s="1">
        <v>55</v>
      </c>
      <c r="O2356" s="1">
        <v>46.5</v>
      </c>
      <c r="P2356" s="1">
        <v>3.4</v>
      </c>
      <c r="Q2356" s="1">
        <v>4.3</v>
      </c>
      <c r="R2356" s="1">
        <v>4.9000000000000004</v>
      </c>
      <c r="AJ2356" s="1" t="s">
        <v>406</v>
      </c>
      <c r="AK2356" s="19">
        <v>46</v>
      </c>
      <c r="AL2356" s="19">
        <v>44</v>
      </c>
      <c r="AN2356" s="3">
        <v>1986</v>
      </c>
      <c r="AQ2356">
        <v>80814</v>
      </c>
      <c r="AR2356" s="1" t="s">
        <v>4846</v>
      </c>
    </row>
    <row r="2357" spans="1:46" x14ac:dyDescent="0.25">
      <c r="A2357" s="1">
        <v>3503</v>
      </c>
      <c r="B2357" s="1" t="s">
        <v>5283</v>
      </c>
      <c r="C2357" s="1">
        <v>110</v>
      </c>
      <c r="D2357" s="1" t="s">
        <v>5623</v>
      </c>
      <c r="F2357" s="1" t="s">
        <v>445</v>
      </c>
      <c r="G2357" s="1">
        <v>6</v>
      </c>
      <c r="H2357" s="1">
        <v>20</v>
      </c>
      <c r="I2357" s="1">
        <v>9.3000000000000007</v>
      </c>
      <c r="J2357" s="1">
        <v>8.6999999999999993</v>
      </c>
      <c r="K2357" s="3">
        <v>2600</v>
      </c>
      <c r="L2357" s="2">
        <v>0.84</v>
      </c>
      <c r="N2357" s="1">
        <v>84</v>
      </c>
      <c r="O2357" s="1">
        <v>52</v>
      </c>
      <c r="P2357" s="1">
        <v>5</v>
      </c>
      <c r="Q2357" s="1">
        <v>6</v>
      </c>
      <c r="R2357" s="1">
        <v>2.1</v>
      </c>
      <c r="AJ2357" s="1" t="s">
        <v>406</v>
      </c>
      <c r="AK2357" s="19">
        <v>46</v>
      </c>
      <c r="AL2357" s="19">
        <v>44</v>
      </c>
      <c r="AN2357" s="3">
        <v>1986</v>
      </c>
      <c r="AQ2357">
        <v>80814</v>
      </c>
      <c r="AR2357" s="1" t="s">
        <v>4846</v>
      </c>
    </row>
    <row r="2358" spans="1:46" x14ac:dyDescent="0.25">
      <c r="A2358" s="1">
        <v>3504</v>
      </c>
      <c r="B2358" s="1" t="s">
        <v>5283</v>
      </c>
      <c r="C2358" s="1">
        <v>110</v>
      </c>
      <c r="D2358" s="1" t="s">
        <v>5623</v>
      </c>
      <c r="F2358" s="1" t="s">
        <v>445</v>
      </c>
      <c r="G2358" s="1">
        <v>6</v>
      </c>
      <c r="H2358" s="1">
        <v>25</v>
      </c>
      <c r="I2358" s="1">
        <v>11.3</v>
      </c>
      <c r="J2358" s="1">
        <v>10.8</v>
      </c>
      <c r="K2358" s="3">
        <v>2098</v>
      </c>
      <c r="L2358" s="2">
        <v>0.86</v>
      </c>
      <c r="N2358" s="1">
        <v>113</v>
      </c>
      <c r="O2358" s="1">
        <v>74.5</v>
      </c>
      <c r="P2358" s="1">
        <v>7.1</v>
      </c>
      <c r="Q2358" s="1">
        <v>8.8000000000000007</v>
      </c>
      <c r="R2358" s="1">
        <v>2.7</v>
      </c>
      <c r="AJ2358" s="1" t="s">
        <v>406</v>
      </c>
      <c r="AK2358" s="19">
        <v>46</v>
      </c>
      <c r="AL2358" s="19">
        <v>44</v>
      </c>
      <c r="AN2358" s="3">
        <v>1986</v>
      </c>
      <c r="AQ2358">
        <v>80814</v>
      </c>
      <c r="AR2358" s="1" t="s">
        <v>4846</v>
      </c>
    </row>
    <row r="2359" spans="1:46" x14ac:dyDescent="0.25">
      <c r="A2359" s="1">
        <v>3505</v>
      </c>
      <c r="B2359" s="1" t="s">
        <v>5283</v>
      </c>
      <c r="C2359" s="1">
        <v>110</v>
      </c>
      <c r="D2359" s="1" t="s">
        <v>5623</v>
      </c>
      <c r="F2359" s="1" t="s">
        <v>445</v>
      </c>
      <c r="G2359" s="1">
        <v>6</v>
      </c>
      <c r="H2359" s="1">
        <v>30</v>
      </c>
      <c r="I2359" s="1">
        <v>13.4</v>
      </c>
      <c r="J2359" s="1">
        <v>12.8</v>
      </c>
      <c r="K2359" s="3">
        <v>1688</v>
      </c>
      <c r="L2359" s="2">
        <v>0.83</v>
      </c>
      <c r="N2359" s="1">
        <v>142</v>
      </c>
      <c r="O2359" s="1">
        <v>101.6</v>
      </c>
      <c r="P2359" s="1">
        <v>9.6</v>
      </c>
      <c r="Q2359" s="1">
        <v>10.5</v>
      </c>
      <c r="R2359" s="1">
        <v>3</v>
      </c>
      <c r="AJ2359" s="1" t="s">
        <v>406</v>
      </c>
      <c r="AK2359" s="19">
        <v>46</v>
      </c>
      <c r="AL2359" s="19">
        <v>44</v>
      </c>
      <c r="AN2359" s="3">
        <v>1986</v>
      </c>
      <c r="AQ2359">
        <v>80814</v>
      </c>
      <c r="AR2359" s="1" t="s">
        <v>4846</v>
      </c>
    </row>
    <row r="2360" spans="1:46" x14ac:dyDescent="0.25">
      <c r="A2360" s="1">
        <v>3506</v>
      </c>
      <c r="B2360" s="1" t="s">
        <v>5283</v>
      </c>
      <c r="C2360" s="1">
        <v>110</v>
      </c>
      <c r="D2360" s="33" t="s">
        <v>147</v>
      </c>
      <c r="F2360" s="1" t="s">
        <v>859</v>
      </c>
      <c r="G2360" s="1">
        <v>6</v>
      </c>
      <c r="H2360" s="1">
        <v>35</v>
      </c>
      <c r="I2360" s="1">
        <v>15.2</v>
      </c>
      <c r="J2360" s="1"/>
      <c r="L2360" s="2">
        <v>0.82</v>
      </c>
      <c r="N2360" s="1">
        <v>169</v>
      </c>
      <c r="O2360" s="1">
        <v>119.6</v>
      </c>
      <c r="P2360" s="1">
        <v>3.31</v>
      </c>
      <c r="Q2360" s="1">
        <v>13</v>
      </c>
      <c r="R2360" s="1">
        <v>3.3</v>
      </c>
      <c r="AJ2360" s="1" t="s">
        <v>406</v>
      </c>
      <c r="AK2360" s="19">
        <v>46</v>
      </c>
      <c r="AL2360" s="19">
        <v>44</v>
      </c>
      <c r="AN2360" s="3">
        <v>1986</v>
      </c>
      <c r="AQ2360">
        <v>80814</v>
      </c>
      <c r="AR2360" s="1" t="s">
        <v>4846</v>
      </c>
      <c r="AS2360" s="32"/>
      <c r="AT2360" s="38"/>
    </row>
    <row r="2361" spans="1:46" x14ac:dyDescent="0.25">
      <c r="A2361" s="1">
        <v>3507</v>
      </c>
      <c r="B2361" s="1" t="s">
        <v>5283</v>
      </c>
      <c r="C2361" s="1">
        <v>110</v>
      </c>
      <c r="D2361" s="1" t="s">
        <v>5623</v>
      </c>
      <c r="F2361" s="1" t="s">
        <v>445</v>
      </c>
      <c r="G2361" s="1">
        <v>6</v>
      </c>
      <c r="H2361" s="1">
        <v>40</v>
      </c>
      <c r="I2361" s="1">
        <v>16.600000000000001</v>
      </c>
      <c r="J2361" s="1">
        <v>16.899999999999999</v>
      </c>
      <c r="K2361" s="3">
        <v>1112</v>
      </c>
      <c r="L2361" s="2">
        <v>0.82</v>
      </c>
      <c r="N2361" s="1">
        <v>192</v>
      </c>
      <c r="O2361" s="1">
        <v>139.80000000000001</v>
      </c>
      <c r="P2361" s="1">
        <v>11.7</v>
      </c>
      <c r="Q2361" s="1">
        <v>15.1</v>
      </c>
      <c r="R2361" s="1">
        <v>3.7</v>
      </c>
      <c r="AJ2361" s="1" t="s">
        <v>406</v>
      </c>
      <c r="AK2361" s="19">
        <v>46</v>
      </c>
      <c r="AL2361" s="19">
        <v>44</v>
      </c>
      <c r="AN2361" s="3">
        <v>1986</v>
      </c>
      <c r="AQ2361">
        <v>80814</v>
      </c>
      <c r="AR2361" s="1" t="s">
        <v>4846</v>
      </c>
    </row>
    <row r="2362" spans="1:46" x14ac:dyDescent="0.25">
      <c r="A2362" s="1">
        <v>3508</v>
      </c>
      <c r="B2362" s="1" t="s">
        <v>5283</v>
      </c>
      <c r="C2362" s="1">
        <v>110</v>
      </c>
      <c r="D2362" s="33" t="s">
        <v>147</v>
      </c>
      <c r="F2362" s="1" t="s">
        <v>859</v>
      </c>
      <c r="G2362" s="1">
        <v>6</v>
      </c>
      <c r="H2362" s="1">
        <v>45</v>
      </c>
      <c r="I2362" s="1">
        <v>18.100000000000001</v>
      </c>
      <c r="J2362" s="1"/>
      <c r="L2362" s="2">
        <v>0.8</v>
      </c>
      <c r="N2362" s="1">
        <v>214</v>
      </c>
      <c r="O2362" s="1">
        <v>153.4</v>
      </c>
      <c r="P2362" s="1">
        <v>12.9</v>
      </c>
      <c r="Q2362" s="1">
        <v>16.7</v>
      </c>
      <c r="R2362" s="1">
        <v>4</v>
      </c>
      <c r="AJ2362" s="1" t="s">
        <v>406</v>
      </c>
      <c r="AK2362" s="19">
        <v>46</v>
      </c>
      <c r="AL2362" s="19">
        <v>44</v>
      </c>
      <c r="AN2362" s="3">
        <v>1986</v>
      </c>
      <c r="AQ2362">
        <v>80814</v>
      </c>
      <c r="AR2362" s="1" t="s">
        <v>4846</v>
      </c>
      <c r="AS2362" s="32"/>
      <c r="AT2362" s="38"/>
    </row>
    <row r="2363" spans="1:46" x14ac:dyDescent="0.25">
      <c r="A2363" s="1">
        <v>3509</v>
      </c>
      <c r="B2363" s="1" t="s">
        <v>5283</v>
      </c>
      <c r="C2363" s="1">
        <v>110</v>
      </c>
      <c r="D2363" s="1" t="s">
        <v>5623</v>
      </c>
      <c r="F2363" s="1" t="s">
        <v>445</v>
      </c>
      <c r="G2363" s="1">
        <v>6</v>
      </c>
      <c r="H2363" s="1">
        <v>50</v>
      </c>
      <c r="I2363" s="1">
        <v>19.399999999999999</v>
      </c>
      <c r="J2363" s="1">
        <v>20.5</v>
      </c>
      <c r="K2363" s="3">
        <v>832</v>
      </c>
      <c r="L2363" s="2">
        <v>0.79</v>
      </c>
      <c r="N2363" s="1">
        <v>235</v>
      </c>
      <c r="O2363" s="1">
        <v>166.4</v>
      </c>
      <c r="P2363" s="1">
        <v>14.1</v>
      </c>
      <c r="Q2363" s="1">
        <v>18.100000000000001</v>
      </c>
      <c r="R2363" s="1">
        <v>4.2</v>
      </c>
      <c r="AJ2363" s="1" t="s">
        <v>406</v>
      </c>
      <c r="AK2363" s="19">
        <v>46</v>
      </c>
      <c r="AL2363" s="19">
        <v>44</v>
      </c>
      <c r="AN2363" s="3">
        <v>1986</v>
      </c>
      <c r="AQ2363">
        <v>80814</v>
      </c>
      <c r="AR2363" s="1" t="s">
        <v>4846</v>
      </c>
    </row>
    <row r="2364" spans="1:46" x14ac:dyDescent="0.25">
      <c r="A2364" s="1">
        <v>3510</v>
      </c>
      <c r="B2364" s="1" t="s">
        <v>5283</v>
      </c>
      <c r="C2364" s="1">
        <v>110</v>
      </c>
      <c r="D2364" s="33" t="s">
        <v>147</v>
      </c>
      <c r="F2364" s="1" t="s">
        <v>859</v>
      </c>
      <c r="G2364" s="1">
        <v>6</v>
      </c>
      <c r="H2364" s="1">
        <v>55</v>
      </c>
      <c r="I2364" s="1">
        <v>20.6</v>
      </c>
      <c r="J2364" s="1"/>
      <c r="L2364" s="2">
        <v>0.78</v>
      </c>
      <c r="N2364" s="1">
        <v>256</v>
      </c>
      <c r="O2364" s="1">
        <v>180.4</v>
      </c>
      <c r="P2364" s="1">
        <v>15.5</v>
      </c>
      <c r="Q2364" s="1">
        <v>19.7</v>
      </c>
      <c r="R2364" s="1">
        <v>4.4000000000000004</v>
      </c>
      <c r="AJ2364" s="1" t="s">
        <v>406</v>
      </c>
      <c r="AK2364" s="19">
        <v>46</v>
      </c>
      <c r="AL2364" s="19">
        <v>44</v>
      </c>
      <c r="AN2364" s="3">
        <v>1986</v>
      </c>
      <c r="AQ2364">
        <v>80814</v>
      </c>
      <c r="AR2364" s="1" t="s">
        <v>4846</v>
      </c>
      <c r="AS2364" s="32"/>
      <c r="AT2364" s="38"/>
    </row>
    <row r="2365" spans="1:46" x14ac:dyDescent="0.25">
      <c r="A2365" s="1">
        <v>3511</v>
      </c>
      <c r="B2365" s="1" t="s">
        <v>5283</v>
      </c>
      <c r="C2365" s="1">
        <v>110</v>
      </c>
      <c r="D2365" s="1" t="s">
        <v>5623</v>
      </c>
      <c r="F2365" s="1" t="s">
        <v>445</v>
      </c>
      <c r="G2365" s="1">
        <v>6</v>
      </c>
      <c r="H2365" s="1">
        <v>60</v>
      </c>
      <c r="I2365" s="1">
        <v>21.5</v>
      </c>
      <c r="J2365" s="1">
        <v>23.1</v>
      </c>
      <c r="K2365" s="3">
        <v>728</v>
      </c>
      <c r="L2365" s="2">
        <v>0.79</v>
      </c>
      <c r="N2365" s="1">
        <v>275</v>
      </c>
      <c r="O2365" s="1">
        <v>195</v>
      </c>
      <c r="P2365" s="1">
        <v>17.600000000000001</v>
      </c>
      <c r="Q2365" s="1">
        <v>21.9</v>
      </c>
      <c r="R2365" s="1">
        <v>4.7</v>
      </c>
      <c r="AJ2365" s="1" t="s">
        <v>406</v>
      </c>
      <c r="AK2365" s="19">
        <v>46</v>
      </c>
      <c r="AL2365" s="19">
        <v>44</v>
      </c>
      <c r="AN2365" s="3">
        <v>1986</v>
      </c>
      <c r="AQ2365">
        <v>80814</v>
      </c>
      <c r="AR2365" s="1" t="s">
        <v>4846</v>
      </c>
    </row>
    <row r="2366" spans="1:46" x14ac:dyDescent="0.25">
      <c r="A2366" s="1">
        <v>3512</v>
      </c>
      <c r="B2366" s="1" t="s">
        <v>5283</v>
      </c>
      <c r="C2366" s="1">
        <v>110</v>
      </c>
      <c r="D2366" s="1" t="s">
        <v>5623</v>
      </c>
      <c r="F2366" s="1" t="s">
        <v>445</v>
      </c>
      <c r="G2366" s="1">
        <v>7</v>
      </c>
      <c r="H2366" s="1">
        <v>15</v>
      </c>
      <c r="I2366" s="1">
        <v>5.5</v>
      </c>
      <c r="J2366" s="1">
        <v>4.8</v>
      </c>
      <c r="K2366" s="3">
        <v>4200</v>
      </c>
      <c r="L2366" s="2">
        <v>0.67</v>
      </c>
      <c r="N2366" s="1">
        <v>33</v>
      </c>
      <c r="O2366" s="1">
        <v>27.9</v>
      </c>
      <c r="P2366" s="1">
        <v>2.5</v>
      </c>
      <c r="Q2366" s="1">
        <v>2.9</v>
      </c>
      <c r="R2366" s="1">
        <v>1.3</v>
      </c>
      <c r="AJ2366" s="1" t="s">
        <v>406</v>
      </c>
      <c r="AK2366" s="19">
        <v>46</v>
      </c>
      <c r="AL2366" s="19">
        <v>44</v>
      </c>
      <c r="AN2366" s="3">
        <v>1986</v>
      </c>
      <c r="AQ2366">
        <v>80814</v>
      </c>
      <c r="AR2366" s="1" t="s">
        <v>4846</v>
      </c>
    </row>
    <row r="2367" spans="1:46" x14ac:dyDescent="0.25">
      <c r="A2367" s="1">
        <v>3513</v>
      </c>
      <c r="B2367" s="1" t="s">
        <v>5283</v>
      </c>
      <c r="C2367" s="1">
        <v>110</v>
      </c>
      <c r="D2367" s="33" t="s">
        <v>147</v>
      </c>
      <c r="F2367" s="1" t="s">
        <v>859</v>
      </c>
      <c r="G2367" s="1">
        <v>7</v>
      </c>
      <c r="H2367" s="1">
        <v>20</v>
      </c>
      <c r="I2367" s="1">
        <v>6.6</v>
      </c>
      <c r="J2367" s="1"/>
      <c r="L2367" s="2">
        <v>0.82</v>
      </c>
      <c r="N2367" s="1">
        <v>51</v>
      </c>
      <c r="O2367" s="1">
        <v>27.9</v>
      </c>
      <c r="P2367" s="1">
        <v>2.7</v>
      </c>
      <c r="Q2367" s="1">
        <v>3.1</v>
      </c>
      <c r="R2367" s="1">
        <v>1.4</v>
      </c>
      <c r="AJ2367" s="1" t="s">
        <v>406</v>
      </c>
      <c r="AK2367" s="19">
        <v>46</v>
      </c>
      <c r="AL2367" s="19">
        <v>44</v>
      </c>
      <c r="AN2367" s="3">
        <v>1986</v>
      </c>
      <c r="AQ2367">
        <v>80814</v>
      </c>
      <c r="AR2367" s="1" t="s">
        <v>4846</v>
      </c>
      <c r="AS2367" s="32"/>
      <c r="AT2367" s="38"/>
    </row>
    <row r="2368" spans="1:46" x14ac:dyDescent="0.25">
      <c r="A2368" s="1">
        <v>3514</v>
      </c>
      <c r="B2368" s="1" t="s">
        <v>5283</v>
      </c>
      <c r="C2368" s="1">
        <v>110</v>
      </c>
      <c r="D2368" s="1" t="s">
        <v>5623</v>
      </c>
      <c r="F2368" s="1" t="s">
        <v>445</v>
      </c>
      <c r="G2368" s="1">
        <v>7</v>
      </c>
      <c r="H2368" s="1">
        <v>25</v>
      </c>
      <c r="I2368" s="1">
        <v>8.6</v>
      </c>
      <c r="J2368" s="1">
        <v>8.4</v>
      </c>
      <c r="K2368" s="3">
        <v>2632</v>
      </c>
      <c r="L2368" s="2">
        <v>0.83</v>
      </c>
      <c r="N2368" s="1">
        <v>74</v>
      </c>
      <c r="O2368" s="1">
        <v>50.8</v>
      </c>
      <c r="P2368" s="1">
        <v>4.5</v>
      </c>
      <c r="Q2368" s="1">
        <v>5.5</v>
      </c>
      <c r="R2368" s="1">
        <v>1.8</v>
      </c>
      <c r="AJ2368" s="1" t="s">
        <v>406</v>
      </c>
      <c r="AK2368" s="19">
        <v>46</v>
      </c>
      <c r="AL2368" s="19">
        <v>44</v>
      </c>
      <c r="AN2368" s="3">
        <v>1986</v>
      </c>
      <c r="AQ2368">
        <v>80814</v>
      </c>
      <c r="AR2368" s="1" t="s">
        <v>4846</v>
      </c>
    </row>
    <row r="2369" spans="1:46" x14ac:dyDescent="0.25">
      <c r="A2369" s="1">
        <v>3515</v>
      </c>
      <c r="B2369" s="1" t="s">
        <v>5283</v>
      </c>
      <c r="C2369" s="1">
        <v>110</v>
      </c>
      <c r="D2369" s="1" t="s">
        <v>5623</v>
      </c>
      <c r="F2369" s="1" t="s">
        <v>445</v>
      </c>
      <c r="G2369" s="1">
        <v>7</v>
      </c>
      <c r="H2369" s="1">
        <v>30</v>
      </c>
      <c r="I2369" s="1">
        <v>10.4</v>
      </c>
      <c r="J2369" s="1">
        <v>10.3</v>
      </c>
      <c r="K2369" s="3">
        <v>2082</v>
      </c>
      <c r="L2369" s="2">
        <v>0.85</v>
      </c>
      <c r="N2369" s="1">
        <v>99</v>
      </c>
      <c r="O2369" s="1">
        <v>78.5</v>
      </c>
      <c r="P2369" s="1">
        <v>6.9</v>
      </c>
      <c r="Q2369" s="1">
        <v>8.5</v>
      </c>
      <c r="R2369" s="1">
        <v>2.5</v>
      </c>
      <c r="AJ2369" s="1" t="s">
        <v>406</v>
      </c>
      <c r="AK2369" s="19">
        <v>46</v>
      </c>
      <c r="AL2369" s="19">
        <v>44</v>
      </c>
      <c r="AN2369" s="3">
        <v>1986</v>
      </c>
      <c r="AQ2369">
        <v>80814</v>
      </c>
      <c r="AR2369" s="1" t="s">
        <v>4846</v>
      </c>
    </row>
    <row r="2370" spans="1:46" x14ac:dyDescent="0.25">
      <c r="A2370" s="1">
        <v>3516</v>
      </c>
      <c r="B2370" s="1" t="s">
        <v>5283</v>
      </c>
      <c r="C2370" s="1">
        <v>110</v>
      </c>
      <c r="D2370" s="33" t="s">
        <v>147</v>
      </c>
      <c r="F2370" s="1" t="s">
        <v>859</v>
      </c>
      <c r="G2370" s="1">
        <v>7</v>
      </c>
      <c r="H2370" s="1">
        <v>35</v>
      </c>
      <c r="I2370" s="1">
        <v>12</v>
      </c>
      <c r="J2370" s="1"/>
      <c r="L2370" s="2">
        <v>0.85</v>
      </c>
      <c r="N2370" s="1">
        <v>122</v>
      </c>
      <c r="O2370" s="1">
        <v>105.6</v>
      </c>
      <c r="P2370" s="1">
        <v>9.6</v>
      </c>
      <c r="Q2370" s="1">
        <v>11.6</v>
      </c>
      <c r="R2370" s="1">
        <v>3.1</v>
      </c>
      <c r="AJ2370" s="1" t="s">
        <v>406</v>
      </c>
      <c r="AK2370" s="19">
        <v>46</v>
      </c>
      <c r="AL2370" s="19">
        <v>44</v>
      </c>
      <c r="AN2370" s="3">
        <v>1986</v>
      </c>
      <c r="AQ2370">
        <v>80814</v>
      </c>
      <c r="AR2370" s="1" t="s">
        <v>4846</v>
      </c>
      <c r="AS2370" s="32"/>
      <c r="AT2370" s="38"/>
    </row>
    <row r="2371" spans="1:46" x14ac:dyDescent="0.25">
      <c r="A2371" s="1">
        <v>3517</v>
      </c>
      <c r="B2371" s="1" t="s">
        <v>5283</v>
      </c>
      <c r="C2371" s="1">
        <v>110</v>
      </c>
      <c r="D2371" s="1" t="s">
        <v>5623</v>
      </c>
      <c r="F2371" s="1" t="s">
        <v>445</v>
      </c>
      <c r="G2371" s="1">
        <v>7</v>
      </c>
      <c r="H2371" s="1">
        <v>40</v>
      </c>
      <c r="I2371" s="1">
        <v>13.5</v>
      </c>
      <c r="J2371" s="1">
        <v>14.2</v>
      </c>
      <c r="K2371" s="3">
        <v>1406</v>
      </c>
      <c r="L2371" s="2">
        <v>0.84</v>
      </c>
      <c r="N2371" s="1">
        <v>144</v>
      </c>
      <c r="O2371" s="1">
        <v>124.6</v>
      </c>
      <c r="P2371" s="1">
        <v>10.8</v>
      </c>
      <c r="Q2371" s="1">
        <v>13.6</v>
      </c>
      <c r="R2371" s="1">
        <v>3.5</v>
      </c>
      <c r="AJ2371" s="1" t="s">
        <v>406</v>
      </c>
      <c r="AK2371" s="19">
        <v>46</v>
      </c>
      <c r="AL2371" s="19">
        <v>44</v>
      </c>
      <c r="AN2371" s="3">
        <v>1986</v>
      </c>
      <c r="AQ2371">
        <v>80814</v>
      </c>
      <c r="AR2371" s="1" t="s">
        <v>4846</v>
      </c>
    </row>
    <row r="2372" spans="1:46" x14ac:dyDescent="0.25">
      <c r="A2372" s="1">
        <v>3518</v>
      </c>
      <c r="B2372" s="1" t="s">
        <v>5283</v>
      </c>
      <c r="C2372" s="1">
        <v>110</v>
      </c>
      <c r="D2372" s="33" t="s">
        <v>147</v>
      </c>
      <c r="F2372" s="1" t="s">
        <v>859</v>
      </c>
      <c r="G2372" s="1">
        <v>7</v>
      </c>
      <c r="H2372" s="1">
        <v>45</v>
      </c>
      <c r="I2372" s="1">
        <v>14.9</v>
      </c>
      <c r="J2372" s="1"/>
      <c r="L2372" s="2">
        <v>0.83</v>
      </c>
      <c r="N2372" s="1">
        <v>165</v>
      </c>
      <c r="O2372" s="1">
        <v>136</v>
      </c>
      <c r="P2372" s="1">
        <v>11.9</v>
      </c>
      <c r="Q2372" s="1">
        <v>14.9</v>
      </c>
      <c r="R2372" s="1">
        <v>3.6</v>
      </c>
      <c r="AJ2372" s="1" t="s">
        <v>406</v>
      </c>
      <c r="AK2372" s="19">
        <v>46</v>
      </c>
      <c r="AL2372" s="19">
        <v>44</v>
      </c>
      <c r="AN2372" s="3">
        <v>1986</v>
      </c>
      <c r="AQ2372">
        <v>80814</v>
      </c>
      <c r="AR2372" s="1" t="s">
        <v>4846</v>
      </c>
      <c r="AS2372" s="32"/>
      <c r="AT2372" s="38"/>
    </row>
    <row r="2373" spans="1:46" x14ac:dyDescent="0.25">
      <c r="A2373" s="1">
        <v>3519</v>
      </c>
      <c r="B2373" s="1" t="s">
        <v>5283</v>
      </c>
      <c r="C2373" s="1">
        <v>110</v>
      </c>
      <c r="D2373" s="1" t="s">
        <v>5623</v>
      </c>
      <c r="F2373" s="1" t="s">
        <v>445</v>
      </c>
      <c r="G2373" s="1">
        <v>7</v>
      </c>
      <c r="H2373" s="1">
        <v>50</v>
      </c>
      <c r="I2373" s="1">
        <v>16.2</v>
      </c>
      <c r="J2373" s="1">
        <v>17.8</v>
      </c>
      <c r="K2373" s="3">
        <v>884</v>
      </c>
      <c r="L2373" s="2">
        <v>0.8</v>
      </c>
      <c r="N2373" s="1">
        <v>182</v>
      </c>
      <c r="O2373" s="1">
        <v>128.1</v>
      </c>
      <c r="P2373" s="1">
        <v>11.2</v>
      </c>
      <c r="Q2373" s="1">
        <v>14.1</v>
      </c>
      <c r="R2373" s="1">
        <v>3.3</v>
      </c>
      <c r="AJ2373" s="1" t="s">
        <v>406</v>
      </c>
      <c r="AK2373" s="19">
        <v>46</v>
      </c>
      <c r="AL2373" s="19">
        <v>44</v>
      </c>
      <c r="AN2373" s="3">
        <v>1986</v>
      </c>
      <c r="AQ2373">
        <v>80814</v>
      </c>
      <c r="AR2373" s="1" t="s">
        <v>4846</v>
      </c>
    </row>
    <row r="2374" spans="1:46" x14ac:dyDescent="0.25">
      <c r="A2374" s="1">
        <v>3520</v>
      </c>
      <c r="B2374" s="1" t="s">
        <v>5283</v>
      </c>
      <c r="C2374" s="1">
        <v>110</v>
      </c>
      <c r="D2374" s="33" t="s">
        <v>147</v>
      </c>
      <c r="F2374" s="1" t="s">
        <v>859</v>
      </c>
      <c r="G2374" s="1">
        <v>8</v>
      </c>
      <c r="H2374" s="1">
        <v>55</v>
      </c>
      <c r="I2374" s="1">
        <v>17.5</v>
      </c>
      <c r="J2374" s="1"/>
      <c r="L2374" s="2">
        <v>0.77</v>
      </c>
      <c r="N2374" s="1">
        <v>197</v>
      </c>
      <c r="O2374" s="1">
        <v>145.30000000000001</v>
      </c>
      <c r="P2374" s="1">
        <v>12.7</v>
      </c>
      <c r="Q2374" s="1">
        <v>15.9</v>
      </c>
      <c r="R2374" s="1">
        <v>3.6</v>
      </c>
      <c r="AJ2374" s="1" t="s">
        <v>406</v>
      </c>
      <c r="AK2374" s="19">
        <v>46</v>
      </c>
      <c r="AL2374" s="19">
        <v>44</v>
      </c>
      <c r="AN2374" s="3">
        <v>1986</v>
      </c>
      <c r="AQ2374">
        <v>80814</v>
      </c>
      <c r="AR2374" s="1" t="s">
        <v>4846</v>
      </c>
      <c r="AT2374" s="38"/>
    </row>
    <row r="2375" spans="1:46" x14ac:dyDescent="0.25">
      <c r="A2375" s="1">
        <v>3521</v>
      </c>
      <c r="B2375" s="1" t="s">
        <v>5283</v>
      </c>
      <c r="C2375" s="1">
        <v>110</v>
      </c>
      <c r="D2375" s="1" t="s">
        <v>5623</v>
      </c>
      <c r="F2375" s="1" t="s">
        <v>445</v>
      </c>
      <c r="G2375" s="1">
        <v>7</v>
      </c>
      <c r="H2375" s="1">
        <v>60</v>
      </c>
      <c r="I2375" s="1">
        <v>18.600000000000001</v>
      </c>
      <c r="J2375" s="1">
        <v>20.6</v>
      </c>
      <c r="K2375" s="3">
        <v>761</v>
      </c>
      <c r="L2375" s="2">
        <v>0.74</v>
      </c>
      <c r="N2375" s="1">
        <v>208</v>
      </c>
      <c r="O2375" s="1">
        <v>145.4</v>
      </c>
      <c r="P2375" s="1">
        <v>12.6</v>
      </c>
      <c r="Q2375" s="1">
        <v>15.9</v>
      </c>
      <c r="R2375" s="1">
        <v>3.4</v>
      </c>
      <c r="AJ2375" s="1" t="s">
        <v>406</v>
      </c>
      <c r="AK2375" s="19">
        <v>46</v>
      </c>
      <c r="AL2375" s="19">
        <v>44</v>
      </c>
      <c r="AN2375" s="3">
        <v>1986</v>
      </c>
      <c r="AQ2375">
        <v>80814</v>
      </c>
      <c r="AR2375" s="1" t="s">
        <v>4846</v>
      </c>
    </row>
    <row r="2376" spans="1:46" x14ac:dyDescent="0.25">
      <c r="A2376" s="1">
        <v>3522</v>
      </c>
      <c r="B2376" s="1" t="s">
        <v>1233</v>
      </c>
      <c r="C2376" s="1">
        <v>101</v>
      </c>
      <c r="D2376" s="1" t="s">
        <v>6184</v>
      </c>
      <c r="G2376" s="1">
        <v>8</v>
      </c>
      <c r="H2376" s="1">
        <v>15</v>
      </c>
      <c r="I2376" s="1">
        <v>4.2</v>
      </c>
      <c r="J2376" s="1"/>
      <c r="L2376" s="2">
        <v>0.82</v>
      </c>
      <c r="N2376" s="1">
        <v>29</v>
      </c>
      <c r="O2376" s="1">
        <v>21.5</v>
      </c>
      <c r="P2376" s="1">
        <v>1.7</v>
      </c>
      <c r="Q2376" s="1">
        <v>2.2999999999999998</v>
      </c>
      <c r="R2376" s="1">
        <v>0.6</v>
      </c>
      <c r="AJ2376" s="1" t="s">
        <v>406</v>
      </c>
      <c r="AK2376" s="19">
        <v>46</v>
      </c>
      <c r="AL2376" s="19">
        <v>44</v>
      </c>
      <c r="AN2376" s="3">
        <v>1986</v>
      </c>
      <c r="AQ2376">
        <v>80814</v>
      </c>
      <c r="AR2376" s="1" t="s">
        <v>562</v>
      </c>
    </row>
    <row r="2377" spans="1:46" x14ac:dyDescent="0.25">
      <c r="A2377" s="1">
        <v>3523</v>
      </c>
      <c r="B2377" s="1" t="s">
        <v>5283</v>
      </c>
      <c r="C2377" s="1">
        <v>110</v>
      </c>
      <c r="D2377" s="1" t="s">
        <v>5623</v>
      </c>
      <c r="F2377" s="1" t="s">
        <v>445</v>
      </c>
      <c r="G2377" s="1">
        <v>8</v>
      </c>
      <c r="H2377" s="1">
        <v>20</v>
      </c>
      <c r="I2377" s="1">
        <v>5.8</v>
      </c>
      <c r="J2377" s="1">
        <v>5.5</v>
      </c>
      <c r="K2377" s="3">
        <v>4240</v>
      </c>
      <c r="L2377" s="2">
        <v>0.82</v>
      </c>
      <c r="N2377" s="1">
        <v>43</v>
      </c>
      <c r="O2377" s="1">
        <v>29.3</v>
      </c>
      <c r="P2377" s="1">
        <v>2.5</v>
      </c>
      <c r="Q2377" s="1">
        <v>3.4</v>
      </c>
      <c r="R2377" s="1">
        <v>1.3</v>
      </c>
      <c r="AJ2377" s="1" t="s">
        <v>406</v>
      </c>
      <c r="AK2377" s="19">
        <v>46</v>
      </c>
      <c r="AL2377" s="19">
        <v>44</v>
      </c>
      <c r="AN2377" s="3">
        <v>1986</v>
      </c>
      <c r="AQ2377">
        <v>80814</v>
      </c>
      <c r="AR2377" s="1" t="s">
        <v>4846</v>
      </c>
    </row>
    <row r="2378" spans="1:46" x14ac:dyDescent="0.25">
      <c r="A2378" s="1">
        <v>3524</v>
      </c>
      <c r="B2378" s="1" t="s">
        <v>5283</v>
      </c>
      <c r="C2378" s="1">
        <v>110</v>
      </c>
      <c r="D2378" s="1" t="s">
        <v>5623</v>
      </c>
      <c r="F2378" s="1" t="s">
        <v>445</v>
      </c>
      <c r="G2378" s="1">
        <v>8</v>
      </c>
      <c r="H2378" s="1">
        <v>25</v>
      </c>
      <c r="I2378" s="1">
        <v>7.3</v>
      </c>
      <c r="J2378" s="1">
        <v>7.4</v>
      </c>
      <c r="K2378" s="3">
        <v>3200</v>
      </c>
      <c r="L2378" s="2">
        <v>0.82</v>
      </c>
      <c r="N2378" s="1">
        <v>58</v>
      </c>
      <c r="O2378" s="1">
        <v>41.3</v>
      </c>
      <c r="P2378" s="1">
        <v>3.5</v>
      </c>
      <c r="Q2378" s="1">
        <v>4.8</v>
      </c>
      <c r="R2378" s="1">
        <v>1.6</v>
      </c>
      <c r="AJ2378" s="1" t="s">
        <v>406</v>
      </c>
      <c r="AK2378" s="19">
        <v>46</v>
      </c>
      <c r="AL2378" s="19">
        <v>44</v>
      </c>
      <c r="AN2378" s="3">
        <v>1986</v>
      </c>
      <c r="AQ2378">
        <v>80814</v>
      </c>
      <c r="AR2378" s="1" t="s">
        <v>4846</v>
      </c>
    </row>
    <row r="2379" spans="1:46" x14ac:dyDescent="0.25">
      <c r="A2379" s="1">
        <v>3525</v>
      </c>
      <c r="B2379" s="1" t="s">
        <v>5283</v>
      </c>
      <c r="C2379" s="1">
        <v>110</v>
      </c>
      <c r="D2379" s="1" t="s">
        <v>5623</v>
      </c>
      <c r="F2379" s="1" t="s">
        <v>445</v>
      </c>
      <c r="G2379" s="1">
        <v>8</v>
      </c>
      <c r="H2379" s="1">
        <v>30</v>
      </c>
      <c r="I2379" s="1">
        <v>8.8000000000000007</v>
      </c>
      <c r="J2379" s="1">
        <v>8.6999999999999993</v>
      </c>
      <c r="K2379" s="3">
        <v>2475</v>
      </c>
      <c r="L2379" s="2">
        <v>0.83</v>
      </c>
      <c r="N2379" s="1">
        <v>76</v>
      </c>
      <c r="O2379" s="1">
        <v>53.2</v>
      </c>
      <c r="P2379" s="1">
        <v>4.7</v>
      </c>
      <c r="Q2379" s="1">
        <v>5.9</v>
      </c>
      <c r="R2379" s="1">
        <v>1.7</v>
      </c>
      <c r="AJ2379" s="1" t="s">
        <v>406</v>
      </c>
      <c r="AK2379" s="19">
        <v>46</v>
      </c>
      <c r="AL2379" s="19">
        <v>44</v>
      </c>
      <c r="AN2379" s="3">
        <v>1986</v>
      </c>
      <c r="AQ2379">
        <v>80814</v>
      </c>
      <c r="AR2379" s="1" t="s">
        <v>4846</v>
      </c>
    </row>
    <row r="2380" spans="1:46" x14ac:dyDescent="0.25">
      <c r="A2380" s="1">
        <v>3526</v>
      </c>
      <c r="B2380" s="1" t="s">
        <v>5283</v>
      </c>
      <c r="C2380" s="1">
        <v>110</v>
      </c>
      <c r="D2380" s="33" t="s">
        <v>147</v>
      </c>
      <c r="F2380" s="1" t="s">
        <v>859</v>
      </c>
      <c r="G2380" s="1">
        <v>8</v>
      </c>
      <c r="H2380" s="1">
        <v>35</v>
      </c>
      <c r="I2380" s="1">
        <v>10.199999999999999</v>
      </c>
      <c r="J2380" s="1"/>
      <c r="L2380" s="2">
        <v>0.84</v>
      </c>
      <c r="N2380" s="1">
        <v>95</v>
      </c>
      <c r="O2380" s="1">
        <v>67.099999999999994</v>
      </c>
      <c r="P2380" s="1">
        <v>5.8</v>
      </c>
      <c r="Q2380" s="1">
        <v>7.3</v>
      </c>
      <c r="R2380" s="1">
        <v>2.1</v>
      </c>
      <c r="AJ2380" s="1" t="s">
        <v>406</v>
      </c>
      <c r="AK2380" s="19">
        <v>46</v>
      </c>
      <c r="AL2380" s="19">
        <v>44</v>
      </c>
      <c r="AN2380" s="3">
        <v>1986</v>
      </c>
      <c r="AQ2380">
        <v>80814</v>
      </c>
      <c r="AR2380" s="1" t="s">
        <v>4846</v>
      </c>
      <c r="AT2380" s="38"/>
    </row>
    <row r="2381" spans="1:46" x14ac:dyDescent="0.25">
      <c r="A2381" s="1">
        <v>3527</v>
      </c>
      <c r="B2381" s="1" t="s">
        <v>5283</v>
      </c>
      <c r="C2381" s="1">
        <v>110</v>
      </c>
      <c r="D2381" s="1" t="s">
        <v>5623</v>
      </c>
      <c r="F2381" s="1" t="s">
        <v>445</v>
      </c>
      <c r="G2381" s="1">
        <v>8</v>
      </c>
      <c r="H2381" s="1">
        <v>40</v>
      </c>
      <c r="I2381" s="1">
        <v>11.5</v>
      </c>
      <c r="J2381" s="1">
        <v>11.7</v>
      </c>
      <c r="K2381" s="3">
        <v>1829</v>
      </c>
      <c r="L2381" s="2">
        <v>0.84</v>
      </c>
      <c r="N2381" s="1">
        <v>114</v>
      </c>
      <c r="O2381" s="1">
        <v>81.900000000000006</v>
      </c>
      <c r="P2381" s="1">
        <v>7.1</v>
      </c>
      <c r="Q2381" s="1">
        <v>9</v>
      </c>
      <c r="R2381" s="1">
        <v>2.6</v>
      </c>
      <c r="AJ2381" s="1" t="s">
        <v>406</v>
      </c>
      <c r="AK2381" s="19">
        <v>46</v>
      </c>
      <c r="AL2381" s="19">
        <v>44</v>
      </c>
      <c r="AN2381" s="3">
        <v>1986</v>
      </c>
      <c r="AQ2381">
        <v>80814</v>
      </c>
      <c r="AR2381" s="1" t="s">
        <v>4846</v>
      </c>
    </row>
    <row r="2382" spans="1:46" x14ac:dyDescent="0.25">
      <c r="A2382" s="1">
        <v>3528</v>
      </c>
      <c r="B2382" s="1" t="s">
        <v>5283</v>
      </c>
      <c r="C2382" s="1">
        <v>110</v>
      </c>
      <c r="D2382" s="33" t="s">
        <v>147</v>
      </c>
      <c r="F2382" s="1" t="s">
        <v>859</v>
      </c>
      <c r="G2382" s="1">
        <v>8</v>
      </c>
      <c r="H2382" s="1">
        <v>45</v>
      </c>
      <c r="I2382" s="1">
        <v>12.7</v>
      </c>
      <c r="J2382" s="1"/>
      <c r="L2382" s="2">
        <v>0.85</v>
      </c>
      <c r="N2382" s="1">
        <v>133</v>
      </c>
      <c r="O2382" s="1">
        <v>95.4</v>
      </c>
      <c r="P2382" s="1">
        <v>8.3000000000000007</v>
      </c>
      <c r="Q2382" s="1">
        <v>10.4</v>
      </c>
      <c r="R2382" s="1">
        <v>2.8</v>
      </c>
      <c r="AJ2382" s="1" t="s">
        <v>406</v>
      </c>
      <c r="AK2382" s="19">
        <v>46</v>
      </c>
      <c r="AL2382" s="19">
        <v>44</v>
      </c>
      <c r="AN2382" s="3">
        <v>1986</v>
      </c>
      <c r="AQ2382">
        <v>80814</v>
      </c>
      <c r="AR2382" s="1" t="s">
        <v>4846</v>
      </c>
      <c r="AT2382" s="32"/>
    </row>
    <row r="2383" spans="1:46" x14ac:dyDescent="0.25">
      <c r="A2383" s="1">
        <v>3529</v>
      </c>
      <c r="B2383" s="1" t="s">
        <v>5283</v>
      </c>
      <c r="C2383" s="1">
        <v>110</v>
      </c>
      <c r="D2383" s="1" t="s">
        <v>5623</v>
      </c>
      <c r="F2383" s="1" t="s">
        <v>445</v>
      </c>
      <c r="G2383" s="1">
        <v>8</v>
      </c>
      <c r="H2383" s="1">
        <v>50</v>
      </c>
      <c r="I2383" s="1">
        <v>13.8</v>
      </c>
      <c r="J2383" s="1">
        <v>14.3</v>
      </c>
      <c r="K2383" s="3">
        <v>1418</v>
      </c>
      <c r="L2383" s="2">
        <v>0.85</v>
      </c>
      <c r="N2383" s="1">
        <v>151</v>
      </c>
      <c r="O2383" s="1">
        <v>105.1</v>
      </c>
      <c r="P2383" s="1">
        <v>9.1999999999999993</v>
      </c>
      <c r="Q2383" s="1">
        <v>11.5</v>
      </c>
      <c r="R2383" s="1">
        <v>3</v>
      </c>
      <c r="AJ2383" s="1" t="s">
        <v>406</v>
      </c>
      <c r="AK2383" s="19">
        <v>46</v>
      </c>
      <c r="AL2383" s="19">
        <v>44</v>
      </c>
      <c r="AN2383" s="3">
        <v>1986</v>
      </c>
      <c r="AQ2383">
        <v>80814</v>
      </c>
      <c r="AR2383" s="1" t="s">
        <v>4846</v>
      </c>
    </row>
    <row r="2384" spans="1:46" x14ac:dyDescent="0.25">
      <c r="A2384" s="1">
        <v>3530</v>
      </c>
      <c r="B2384" s="1" t="s">
        <v>5283</v>
      </c>
      <c r="C2384" s="1">
        <v>110</v>
      </c>
      <c r="D2384" s="33" t="s">
        <v>147</v>
      </c>
      <c r="F2384" s="1" t="s">
        <v>859</v>
      </c>
      <c r="G2384" s="1">
        <v>8</v>
      </c>
      <c r="H2384" s="1">
        <v>55</v>
      </c>
      <c r="I2384" s="1">
        <v>14.6</v>
      </c>
      <c r="J2384" s="1"/>
      <c r="L2384" s="2">
        <v>0.85</v>
      </c>
      <c r="N2384" s="1">
        <v>164</v>
      </c>
      <c r="O2384" s="1">
        <v>117.1</v>
      </c>
      <c r="P2384" s="1">
        <v>10.3</v>
      </c>
      <c r="Q2384" s="1">
        <v>12.9</v>
      </c>
      <c r="R2384" s="1">
        <v>3.1</v>
      </c>
      <c r="AJ2384" s="1" t="s">
        <v>406</v>
      </c>
      <c r="AK2384" s="19">
        <v>46</v>
      </c>
      <c r="AL2384" s="19">
        <v>44</v>
      </c>
      <c r="AN2384" s="3">
        <v>1986</v>
      </c>
      <c r="AQ2384">
        <v>80814</v>
      </c>
      <c r="AR2384" s="1" t="s">
        <v>4846</v>
      </c>
      <c r="AT2384" s="32"/>
    </row>
    <row r="2385" spans="1:46" x14ac:dyDescent="0.25">
      <c r="A2385" s="1">
        <v>3531</v>
      </c>
      <c r="B2385" s="1" t="s">
        <v>5283</v>
      </c>
      <c r="C2385" s="1">
        <v>110</v>
      </c>
      <c r="D2385" s="1" t="s">
        <v>5623</v>
      </c>
      <c r="F2385" s="1" t="s">
        <v>445</v>
      </c>
      <c r="G2385" s="1">
        <v>8</v>
      </c>
      <c r="H2385" s="1">
        <v>60</v>
      </c>
      <c r="I2385" s="1">
        <v>15.2</v>
      </c>
      <c r="J2385" s="1">
        <v>16.3</v>
      </c>
      <c r="K2385" s="3">
        <v>1139</v>
      </c>
      <c r="L2385" s="2">
        <v>0.83</v>
      </c>
      <c r="N2385" s="1">
        <v>171</v>
      </c>
      <c r="O2385" s="1">
        <v>121.4</v>
      </c>
      <c r="P2385" s="1">
        <v>10.6</v>
      </c>
      <c r="Q2385" s="1">
        <v>13.3</v>
      </c>
      <c r="R2385" s="1">
        <v>3.1</v>
      </c>
      <c r="AJ2385" s="1" t="s">
        <v>406</v>
      </c>
      <c r="AK2385" s="19">
        <v>46</v>
      </c>
      <c r="AL2385" s="19">
        <v>44</v>
      </c>
      <c r="AN2385" s="3">
        <v>1986</v>
      </c>
      <c r="AQ2385">
        <v>80814</v>
      </c>
      <c r="AR2385" s="1" t="s">
        <v>4846</v>
      </c>
    </row>
    <row r="2386" spans="1:46" x14ac:dyDescent="0.25">
      <c r="A2386" s="1">
        <v>3532</v>
      </c>
      <c r="B2386" s="1" t="s">
        <v>187</v>
      </c>
      <c r="C2386" s="1">
        <v>110</v>
      </c>
      <c r="D2386" s="1" t="s">
        <v>5993</v>
      </c>
      <c r="F2386" s="1" t="s">
        <v>445</v>
      </c>
      <c r="G2386" s="1">
        <v>9</v>
      </c>
      <c r="H2386" s="1">
        <v>170</v>
      </c>
      <c r="I2386" s="1">
        <v>20.2</v>
      </c>
      <c r="J2386" s="1">
        <v>27</v>
      </c>
      <c r="K2386" s="3">
        <v>850</v>
      </c>
      <c r="L2386" s="2">
        <v>1.05</v>
      </c>
      <c r="N2386" s="1">
        <v>332</v>
      </c>
      <c r="O2386" s="1">
        <v>220.2</v>
      </c>
      <c r="P2386" s="1">
        <v>25.8</v>
      </c>
      <c r="Q2386" s="1">
        <v>33.590000000000003</v>
      </c>
      <c r="R2386" s="1">
        <v>10.53</v>
      </c>
      <c r="S2386" s="1">
        <v>59.09</v>
      </c>
      <c r="Z2386" s="1">
        <v>0.88</v>
      </c>
      <c r="AA2386" s="1">
        <v>1.22</v>
      </c>
      <c r="AJ2386" s="1" t="s">
        <v>406</v>
      </c>
      <c r="AK2386" s="19">
        <v>47</v>
      </c>
      <c r="AL2386" s="19">
        <v>136</v>
      </c>
      <c r="AN2386" s="3">
        <v>1981</v>
      </c>
      <c r="AQ2386">
        <v>80443</v>
      </c>
      <c r="AR2386" s="1" t="s">
        <v>4823</v>
      </c>
    </row>
    <row r="2387" spans="1:46" x14ac:dyDescent="0.25">
      <c r="A2387" s="1">
        <v>3534</v>
      </c>
      <c r="B2387" s="1" t="s">
        <v>5289</v>
      </c>
      <c r="C2387" s="1">
        <v>110</v>
      </c>
      <c r="D2387" s="1" t="s">
        <v>5623</v>
      </c>
      <c r="F2387" s="1" t="s">
        <v>445</v>
      </c>
      <c r="G2387" s="1">
        <v>8</v>
      </c>
      <c r="H2387" s="1">
        <v>40</v>
      </c>
      <c r="I2387" s="1">
        <v>11</v>
      </c>
      <c r="J2387" s="1">
        <v>16</v>
      </c>
      <c r="K2387" s="3">
        <v>1273</v>
      </c>
      <c r="L2387" s="2">
        <v>1.19</v>
      </c>
      <c r="N2387" s="1">
        <v>151</v>
      </c>
      <c r="O2387" s="1">
        <v>91.9</v>
      </c>
      <c r="Q2387" s="1">
        <v>25.2</v>
      </c>
      <c r="R2387" s="1">
        <v>4.0999999999999996</v>
      </c>
      <c r="S2387" s="1">
        <v>30.3</v>
      </c>
      <c r="AJ2387" s="1" t="s">
        <v>703</v>
      </c>
      <c r="AK2387" s="19">
        <v>45</v>
      </c>
      <c r="AL2387" s="19">
        <v>35</v>
      </c>
      <c r="AM2387" s="1">
        <v>360</v>
      </c>
      <c r="AN2387" s="3">
        <v>1958</v>
      </c>
      <c r="AQ2387">
        <v>80416</v>
      </c>
      <c r="AR2387" s="1" t="s">
        <v>372</v>
      </c>
      <c r="AT2387" s="32"/>
    </row>
    <row r="2388" spans="1:46" x14ac:dyDescent="0.25">
      <c r="A2388" s="1">
        <v>3535</v>
      </c>
      <c r="B2388" s="1" t="s">
        <v>5283</v>
      </c>
      <c r="C2388" s="1">
        <v>110</v>
      </c>
      <c r="D2388" s="1" t="s">
        <v>5623</v>
      </c>
      <c r="F2388" s="1" t="s">
        <v>445</v>
      </c>
      <c r="G2388" s="1">
        <v>10</v>
      </c>
      <c r="H2388" s="1">
        <v>60</v>
      </c>
      <c r="I2388" s="1">
        <v>10</v>
      </c>
      <c r="J2388" s="1">
        <v>12</v>
      </c>
      <c r="K2388" s="3">
        <v>1778</v>
      </c>
      <c r="L2388" s="2">
        <v>1.86</v>
      </c>
      <c r="N2388" s="1">
        <v>205</v>
      </c>
      <c r="O2388" s="1">
        <v>133.30000000000001</v>
      </c>
      <c r="P2388" s="1">
        <v>31.6</v>
      </c>
      <c r="Q2388" s="1">
        <v>14.9</v>
      </c>
      <c r="R2388" s="1">
        <v>4.3</v>
      </c>
      <c r="S2388" s="1">
        <v>33.5</v>
      </c>
      <c r="AJ2388" s="1" t="s">
        <v>703</v>
      </c>
      <c r="AK2388" s="19">
        <v>45</v>
      </c>
      <c r="AL2388" s="19">
        <v>35</v>
      </c>
      <c r="AN2388" s="3">
        <v>1953</v>
      </c>
      <c r="AQ2388">
        <v>80416</v>
      </c>
      <c r="AR2388" s="1" t="s">
        <v>375</v>
      </c>
      <c r="AT2388" s="32"/>
    </row>
    <row r="2389" spans="1:46" x14ac:dyDescent="0.25">
      <c r="A2389" s="1">
        <v>3536</v>
      </c>
      <c r="B2389" s="1" t="s">
        <v>5283</v>
      </c>
      <c r="C2389" s="1">
        <v>110</v>
      </c>
      <c r="D2389" s="1" t="s">
        <v>5623</v>
      </c>
      <c r="F2389" s="1" t="s">
        <v>445</v>
      </c>
      <c r="G2389" s="1">
        <v>11</v>
      </c>
      <c r="H2389" s="1">
        <v>160</v>
      </c>
      <c r="I2389" s="1">
        <v>13</v>
      </c>
      <c r="J2389" s="1">
        <v>23</v>
      </c>
      <c r="K2389" s="3">
        <v>966</v>
      </c>
      <c r="L2389" s="2">
        <v>1.27</v>
      </c>
      <c r="N2389" s="1">
        <v>206</v>
      </c>
      <c r="O2389" s="1">
        <v>134.19999999999999</v>
      </c>
      <c r="P2389" s="1">
        <v>29.5</v>
      </c>
      <c r="Q2389" s="1">
        <v>14.3</v>
      </c>
      <c r="R2389" s="1">
        <v>2.6</v>
      </c>
      <c r="S2389" s="1">
        <v>54</v>
      </c>
      <c r="AJ2389" s="1" t="s">
        <v>703</v>
      </c>
      <c r="AK2389" s="19">
        <v>45</v>
      </c>
      <c r="AL2389" s="19">
        <v>34</v>
      </c>
      <c r="AN2389" s="3">
        <v>1953</v>
      </c>
      <c r="AQ2389">
        <v>80416</v>
      </c>
      <c r="AR2389" s="1" t="s">
        <v>375</v>
      </c>
      <c r="AT2389" s="32"/>
    </row>
    <row r="2390" spans="1:46" x14ac:dyDescent="0.25">
      <c r="A2390" s="1">
        <v>3537</v>
      </c>
      <c r="B2390" s="1" t="s">
        <v>5283</v>
      </c>
      <c r="C2390" s="1">
        <v>110</v>
      </c>
      <c r="D2390" s="1" t="s">
        <v>5623</v>
      </c>
      <c r="F2390" s="1" t="s">
        <v>445</v>
      </c>
      <c r="G2390" s="1">
        <v>11</v>
      </c>
      <c r="H2390" s="1">
        <v>165</v>
      </c>
      <c r="I2390" s="1">
        <v>13</v>
      </c>
      <c r="J2390" s="1">
        <v>37</v>
      </c>
      <c r="K2390" s="3">
        <v>1344</v>
      </c>
      <c r="L2390" s="2">
        <v>1.04</v>
      </c>
      <c r="N2390" s="1">
        <v>169</v>
      </c>
      <c r="O2390" s="1">
        <v>118</v>
      </c>
      <c r="P2390" s="1">
        <v>17.2</v>
      </c>
      <c r="Q2390" s="1">
        <v>13.4</v>
      </c>
      <c r="R2390" s="1">
        <v>3</v>
      </c>
      <c r="S2390" s="1">
        <v>63.9</v>
      </c>
      <c r="AJ2390" s="1" t="s">
        <v>703</v>
      </c>
      <c r="AK2390" s="19">
        <v>45</v>
      </c>
      <c r="AL2390" s="19">
        <v>34</v>
      </c>
      <c r="AN2390" s="3">
        <v>1953</v>
      </c>
      <c r="AQ2390">
        <v>80416</v>
      </c>
      <c r="AR2390" s="1" t="s">
        <v>375</v>
      </c>
      <c r="AT2390" s="32"/>
    </row>
    <row r="2391" spans="1:46" x14ac:dyDescent="0.25">
      <c r="A2391" s="1">
        <v>3538</v>
      </c>
      <c r="B2391" s="1" t="s">
        <v>5283</v>
      </c>
      <c r="C2391" s="1">
        <v>110</v>
      </c>
      <c r="D2391" s="1" t="s">
        <v>5623</v>
      </c>
      <c r="F2391" s="1" t="s">
        <v>445</v>
      </c>
      <c r="G2391" s="1">
        <v>9</v>
      </c>
      <c r="H2391" s="1">
        <v>220</v>
      </c>
      <c r="I2391" s="1">
        <v>21</v>
      </c>
      <c r="J2391" s="1">
        <v>45</v>
      </c>
      <c r="K2391" s="3">
        <v>683</v>
      </c>
      <c r="L2391" s="2">
        <f>N2391/((26176.8)*(1-EXP(-(0.002979)*I2391))^(1.55979))</f>
        <v>0.84089526440248197</v>
      </c>
      <c r="N2391" s="1">
        <v>278</v>
      </c>
      <c r="O2391" s="1">
        <v>194.4</v>
      </c>
      <c r="P2391" s="1">
        <v>21.9</v>
      </c>
      <c r="Q2391" s="1">
        <v>10.4</v>
      </c>
      <c r="R2391" s="1">
        <v>1.3</v>
      </c>
      <c r="S2391" s="1">
        <v>167.7</v>
      </c>
      <c r="AJ2391" s="1" t="s">
        <v>703</v>
      </c>
      <c r="AK2391" s="19">
        <v>45</v>
      </c>
      <c r="AL2391" s="19">
        <v>34</v>
      </c>
      <c r="AN2391" s="3">
        <v>1953</v>
      </c>
      <c r="AQ2391">
        <v>80416</v>
      </c>
      <c r="AR2391" s="1" t="s">
        <v>375</v>
      </c>
      <c r="AT2391" s="32"/>
    </row>
    <row r="2392" spans="1:46" x14ac:dyDescent="0.25">
      <c r="A2392" s="1">
        <v>3539</v>
      </c>
      <c r="B2392" s="1" t="s">
        <v>153</v>
      </c>
      <c r="C2392" s="1">
        <v>110</v>
      </c>
      <c r="D2392" s="1" t="s">
        <v>6181</v>
      </c>
      <c r="F2392" s="1" t="s">
        <v>445</v>
      </c>
      <c r="G2392" s="1">
        <v>8</v>
      </c>
      <c r="H2392" s="1">
        <v>70</v>
      </c>
      <c r="I2392" s="1">
        <v>18.100000000000001</v>
      </c>
      <c r="J2392" s="1">
        <v>21</v>
      </c>
      <c r="K2392" s="3">
        <v>881</v>
      </c>
      <c r="L2392" s="2">
        <v>1.03</v>
      </c>
      <c r="N2392" s="1">
        <v>277</v>
      </c>
      <c r="O2392" s="1">
        <v>202.5</v>
      </c>
      <c r="Q2392" s="1">
        <v>90.7</v>
      </c>
      <c r="R2392" s="1">
        <v>5.7</v>
      </c>
      <c r="S2392" s="1">
        <v>63</v>
      </c>
      <c r="AJ2392" s="1" t="s">
        <v>407</v>
      </c>
      <c r="AK2392" s="19">
        <v>41</v>
      </c>
      <c r="AL2392" s="19">
        <v>49</v>
      </c>
      <c r="AM2392" s="1" t="s">
        <v>77</v>
      </c>
      <c r="AN2392" s="3">
        <v>1978</v>
      </c>
      <c r="AQ2392">
        <v>80408</v>
      </c>
      <c r="AR2392" s="1" t="s">
        <v>775</v>
      </c>
    </row>
    <row r="2393" spans="1:46" x14ac:dyDescent="0.25">
      <c r="A2393" s="1">
        <v>3540</v>
      </c>
      <c r="B2393" s="1" t="s">
        <v>153</v>
      </c>
      <c r="C2393" s="1">
        <v>110</v>
      </c>
      <c r="D2393" s="1" t="s">
        <v>6181</v>
      </c>
      <c r="F2393" s="1" t="s">
        <v>445</v>
      </c>
      <c r="G2393" s="1">
        <v>8</v>
      </c>
      <c r="H2393" s="1">
        <v>70</v>
      </c>
      <c r="I2393" s="1">
        <v>18.100000000000001</v>
      </c>
      <c r="J2393" s="1">
        <v>21.3</v>
      </c>
      <c r="K2393" s="3">
        <v>572</v>
      </c>
      <c r="L2393" s="2">
        <v>0.67</v>
      </c>
      <c r="N2393" s="1">
        <v>180</v>
      </c>
      <c r="O2393" s="1">
        <v>131.19999999999999</v>
      </c>
      <c r="Q2393" s="1">
        <v>47.1</v>
      </c>
      <c r="R2393" s="1">
        <v>4.0999999999999996</v>
      </c>
      <c r="S2393" s="1">
        <v>46.6</v>
      </c>
      <c r="AJ2393" s="1" t="s">
        <v>407</v>
      </c>
      <c r="AK2393" s="19">
        <v>41</v>
      </c>
      <c r="AL2393" s="19">
        <v>49</v>
      </c>
      <c r="AM2393" s="1" t="s">
        <v>77</v>
      </c>
      <c r="AN2393" s="3">
        <v>1978</v>
      </c>
      <c r="AQ2393">
        <v>80408</v>
      </c>
      <c r="AR2393" s="1" t="s">
        <v>775</v>
      </c>
    </row>
    <row r="2394" spans="1:46" x14ac:dyDescent="0.25">
      <c r="A2394" s="1">
        <v>3541</v>
      </c>
      <c r="B2394" s="43" t="s">
        <v>5324</v>
      </c>
      <c r="C2394" s="1">
        <v>110</v>
      </c>
      <c r="D2394" s="1" t="s">
        <v>5623</v>
      </c>
      <c r="F2394" s="1" t="s">
        <v>445</v>
      </c>
      <c r="G2394" s="1">
        <v>5</v>
      </c>
      <c r="H2394" s="1">
        <v>80</v>
      </c>
      <c r="I2394" s="1">
        <v>27.5</v>
      </c>
      <c r="J2394" s="1">
        <v>28.7</v>
      </c>
      <c r="K2394" s="3">
        <v>490</v>
      </c>
      <c r="L2394" s="2">
        <v>0.89</v>
      </c>
      <c r="N2394" s="1">
        <v>450</v>
      </c>
      <c r="O2394" s="1">
        <v>266.7</v>
      </c>
      <c r="P2394" s="1">
        <v>10</v>
      </c>
      <c r="Q2394" s="1">
        <v>24.9</v>
      </c>
      <c r="R2394" s="1">
        <v>7.23</v>
      </c>
      <c r="AJ2394" s="1" t="s">
        <v>407</v>
      </c>
      <c r="AK2394" s="19">
        <v>39</v>
      </c>
      <c r="AL2394" s="19">
        <v>48.5</v>
      </c>
      <c r="AN2394" s="3">
        <v>1971</v>
      </c>
      <c r="AQ2394">
        <v>80407</v>
      </c>
      <c r="AR2394" s="1" t="s">
        <v>3441</v>
      </c>
      <c r="AT2394" s="32"/>
    </row>
    <row r="2395" spans="1:46" x14ac:dyDescent="0.25">
      <c r="A2395" s="1">
        <v>3542</v>
      </c>
      <c r="B2395" s="43" t="s">
        <v>5324</v>
      </c>
      <c r="C2395" s="1">
        <v>110</v>
      </c>
      <c r="D2395" s="1" t="s">
        <v>5842</v>
      </c>
      <c r="F2395" s="1" t="s">
        <v>445</v>
      </c>
      <c r="G2395" s="1">
        <v>6</v>
      </c>
      <c r="H2395" s="1">
        <v>60</v>
      </c>
      <c r="I2395" s="1">
        <v>22.6</v>
      </c>
      <c r="J2395" s="1">
        <v>20.3</v>
      </c>
      <c r="K2395" s="3">
        <v>1350</v>
      </c>
      <c r="L2395" s="2">
        <v>1.06</v>
      </c>
      <c r="N2395" s="1">
        <v>397</v>
      </c>
      <c r="O2395" s="1">
        <v>244.3</v>
      </c>
      <c r="R2395" s="1">
        <v>5.99</v>
      </c>
      <c r="AJ2395" s="1" t="s">
        <v>407</v>
      </c>
      <c r="AK2395" s="19">
        <v>39</v>
      </c>
      <c r="AL2395" s="19">
        <v>48.5</v>
      </c>
      <c r="AN2395" s="3">
        <v>1971</v>
      </c>
      <c r="AQ2395">
        <v>80407</v>
      </c>
      <c r="AR2395" s="1" t="s">
        <v>3441</v>
      </c>
      <c r="AT2395" s="32"/>
    </row>
    <row r="2396" spans="1:46" x14ac:dyDescent="0.25">
      <c r="A2396" s="1">
        <v>3543</v>
      </c>
      <c r="B2396" s="43" t="s">
        <v>5324</v>
      </c>
      <c r="C2396" s="1">
        <v>110</v>
      </c>
      <c r="D2396" s="1" t="s">
        <v>5623</v>
      </c>
      <c r="F2396" s="33" t="s">
        <v>859</v>
      </c>
      <c r="G2396" s="1">
        <v>5</v>
      </c>
      <c r="H2396" s="1">
        <v>18</v>
      </c>
      <c r="I2396" s="1">
        <v>10.5</v>
      </c>
      <c r="J2396" s="1">
        <v>11.4</v>
      </c>
      <c r="K2396" s="3">
        <v>1610</v>
      </c>
      <c r="L2396" s="2">
        <v>1.27</v>
      </c>
      <c r="N2396" s="1">
        <v>151</v>
      </c>
      <c r="O2396" s="1">
        <v>93.3</v>
      </c>
      <c r="R2396" s="1">
        <v>5.68</v>
      </c>
      <c r="AJ2396" s="1" t="s">
        <v>407</v>
      </c>
      <c r="AK2396" s="19">
        <v>39</v>
      </c>
      <c r="AL2396" s="19">
        <v>48.5</v>
      </c>
      <c r="AN2396" s="3">
        <v>1971</v>
      </c>
      <c r="AQ2396">
        <v>80407</v>
      </c>
      <c r="AR2396" s="1" t="s">
        <v>3441</v>
      </c>
      <c r="AT2396" s="32"/>
    </row>
    <row r="2397" spans="1:46" x14ac:dyDescent="0.25">
      <c r="A2397" s="1">
        <v>3544</v>
      </c>
      <c r="B2397" s="1" t="s">
        <v>5217</v>
      </c>
      <c r="C2397" s="1">
        <v>112</v>
      </c>
      <c r="D2397" s="1" t="s">
        <v>5600</v>
      </c>
      <c r="F2397" s="1" t="s">
        <v>445</v>
      </c>
      <c r="G2397" s="1">
        <v>5</v>
      </c>
      <c r="H2397" s="1">
        <v>33</v>
      </c>
      <c r="I2397" s="1">
        <v>14</v>
      </c>
      <c r="J2397" s="1">
        <v>8.6999999999999993</v>
      </c>
      <c r="K2397" s="3">
        <v>4200</v>
      </c>
      <c r="L2397" s="2">
        <v>1.01</v>
      </c>
      <c r="N2397" s="1">
        <v>186</v>
      </c>
      <c r="O2397" s="1">
        <v>119.1</v>
      </c>
      <c r="Q2397" s="1">
        <v>14.7</v>
      </c>
      <c r="R2397" s="1">
        <v>3.59</v>
      </c>
      <c r="S2397" s="1">
        <v>40.1</v>
      </c>
      <c r="AJ2397" s="1" t="s">
        <v>703</v>
      </c>
      <c r="AK2397" s="19">
        <v>49.1</v>
      </c>
      <c r="AL2397" s="19">
        <v>23.3</v>
      </c>
      <c r="AM2397" s="1" t="s">
        <v>140</v>
      </c>
      <c r="AN2397" s="3">
        <v>1981</v>
      </c>
      <c r="AQ2397">
        <v>80504</v>
      </c>
      <c r="AR2397" s="1" t="s">
        <v>4594</v>
      </c>
    </row>
    <row r="2398" spans="1:46" x14ac:dyDescent="0.25">
      <c r="A2398" s="1">
        <v>3545</v>
      </c>
      <c r="B2398" s="1" t="s">
        <v>5217</v>
      </c>
      <c r="C2398" s="1">
        <v>112</v>
      </c>
      <c r="D2398" s="1" t="s">
        <v>5600</v>
      </c>
      <c r="F2398" s="1" t="s">
        <v>445</v>
      </c>
      <c r="G2398" s="1">
        <v>5</v>
      </c>
      <c r="H2398" s="1">
        <v>48</v>
      </c>
      <c r="I2398" s="1">
        <v>20.399999999999999</v>
      </c>
      <c r="J2398" s="1">
        <v>13</v>
      </c>
      <c r="K2398" s="3">
        <v>2285</v>
      </c>
      <c r="L2398" s="2">
        <v>0.87</v>
      </c>
      <c r="N2398" s="1">
        <v>276</v>
      </c>
      <c r="O2398" s="1">
        <v>174.4</v>
      </c>
      <c r="Q2398" s="1">
        <v>17.3</v>
      </c>
      <c r="R2398" s="1">
        <v>2.77</v>
      </c>
      <c r="S2398" s="1">
        <v>54.6</v>
      </c>
      <c r="AJ2398" s="1" t="s">
        <v>703</v>
      </c>
      <c r="AK2398" s="19">
        <v>49.1</v>
      </c>
      <c r="AL2398" s="19">
        <v>23.3</v>
      </c>
      <c r="AM2398" s="1" t="s">
        <v>140</v>
      </c>
      <c r="AN2398" s="3">
        <v>1981</v>
      </c>
      <c r="AQ2398">
        <v>80504</v>
      </c>
      <c r="AR2398" s="1" t="s">
        <v>4594</v>
      </c>
    </row>
    <row r="2399" spans="1:46" x14ac:dyDescent="0.25">
      <c r="A2399" s="1">
        <v>3546</v>
      </c>
      <c r="B2399" s="1" t="s">
        <v>5217</v>
      </c>
      <c r="C2399" s="1">
        <v>112</v>
      </c>
      <c r="D2399" s="1" t="s">
        <v>5600</v>
      </c>
      <c r="F2399" s="1" t="s">
        <v>445</v>
      </c>
      <c r="G2399" s="1">
        <v>5</v>
      </c>
      <c r="H2399" s="1">
        <v>75</v>
      </c>
      <c r="I2399" s="1">
        <v>30.9</v>
      </c>
      <c r="J2399" s="1">
        <v>26.9</v>
      </c>
      <c r="K2399" s="3">
        <v>680</v>
      </c>
      <c r="L2399" s="2">
        <v>0.99</v>
      </c>
      <c r="N2399" s="1">
        <v>560</v>
      </c>
      <c r="O2399" s="1">
        <v>342.4</v>
      </c>
      <c r="Q2399" s="1">
        <v>38.1</v>
      </c>
      <c r="R2399" s="1">
        <v>3.05</v>
      </c>
      <c r="S2399" s="1">
        <v>105.6</v>
      </c>
      <c r="AJ2399" s="1" t="s">
        <v>703</v>
      </c>
      <c r="AK2399" s="19">
        <v>49.1</v>
      </c>
      <c r="AL2399" s="19">
        <v>23.3</v>
      </c>
      <c r="AM2399" s="1" t="s">
        <v>140</v>
      </c>
      <c r="AN2399" s="3">
        <v>1981</v>
      </c>
      <c r="AQ2399">
        <v>80504</v>
      </c>
      <c r="AR2399" s="1" t="s">
        <v>4594</v>
      </c>
    </row>
    <row r="2400" spans="1:46" x14ac:dyDescent="0.25">
      <c r="A2400" s="1">
        <v>3547</v>
      </c>
      <c r="B2400" s="1" t="s">
        <v>5217</v>
      </c>
      <c r="C2400" s="1">
        <v>112</v>
      </c>
      <c r="D2400" s="1" t="s">
        <v>5600</v>
      </c>
      <c r="F2400" s="1" t="s">
        <v>445</v>
      </c>
      <c r="G2400" s="1">
        <v>5</v>
      </c>
      <c r="H2400" s="1">
        <v>100</v>
      </c>
      <c r="I2400" s="1">
        <v>35.6</v>
      </c>
      <c r="J2400" s="1">
        <v>35.6</v>
      </c>
      <c r="K2400" s="3">
        <v>428</v>
      </c>
      <c r="L2400" s="2">
        <v>1.1100000000000001</v>
      </c>
      <c r="N2400" s="1">
        <v>754</v>
      </c>
      <c r="O2400" s="1">
        <v>444.6</v>
      </c>
      <c r="Q2400" s="1">
        <v>42.2</v>
      </c>
      <c r="R2400" s="1">
        <v>2.79</v>
      </c>
      <c r="S2400" s="1">
        <v>127.3</v>
      </c>
      <c r="AJ2400" s="1" t="s">
        <v>703</v>
      </c>
      <c r="AK2400" s="19">
        <v>49.1</v>
      </c>
      <c r="AL2400" s="19">
        <v>23.3</v>
      </c>
      <c r="AM2400" s="1" t="s">
        <v>140</v>
      </c>
      <c r="AN2400" s="3">
        <v>1981</v>
      </c>
      <c r="AQ2400">
        <v>80504</v>
      </c>
      <c r="AR2400" s="1" t="s">
        <v>4594</v>
      </c>
    </row>
    <row r="2401" spans="1:44" x14ac:dyDescent="0.25">
      <c r="A2401" s="1">
        <v>3548</v>
      </c>
      <c r="B2401" s="1" t="s">
        <v>5217</v>
      </c>
      <c r="C2401" s="1">
        <v>112</v>
      </c>
      <c r="D2401" s="1" t="s">
        <v>5600</v>
      </c>
      <c r="F2401" s="1" t="s">
        <v>445</v>
      </c>
      <c r="G2401" s="1">
        <v>6</v>
      </c>
      <c r="H2401" s="1">
        <v>98</v>
      </c>
      <c r="I2401" s="1">
        <v>29.6</v>
      </c>
      <c r="J2401" s="1">
        <v>35.1</v>
      </c>
      <c r="K2401" s="3">
        <v>542</v>
      </c>
      <c r="L2401" s="2">
        <v>0.92</v>
      </c>
      <c r="N2401" s="1">
        <v>464</v>
      </c>
      <c r="O2401" s="1">
        <v>292</v>
      </c>
      <c r="Q2401" s="1">
        <v>62.2</v>
      </c>
      <c r="R2401" s="1">
        <v>3.47</v>
      </c>
      <c r="S2401" s="1">
        <v>100.5</v>
      </c>
      <c r="AJ2401" s="1" t="s">
        <v>703</v>
      </c>
      <c r="AK2401" s="19">
        <v>49.1</v>
      </c>
      <c r="AL2401" s="19">
        <v>23.3</v>
      </c>
      <c r="AM2401" s="1" t="s">
        <v>140</v>
      </c>
      <c r="AN2401" s="3">
        <v>1981</v>
      </c>
      <c r="AQ2401">
        <v>80504</v>
      </c>
      <c r="AR2401" s="1" t="s">
        <v>4594</v>
      </c>
    </row>
    <row r="2402" spans="1:44" x14ac:dyDescent="0.25">
      <c r="A2402" s="1">
        <v>3549</v>
      </c>
      <c r="B2402" s="1" t="s">
        <v>5217</v>
      </c>
      <c r="C2402" s="1">
        <v>112</v>
      </c>
      <c r="D2402" s="1" t="s">
        <v>5600</v>
      </c>
      <c r="F2402" s="1" t="s">
        <v>445</v>
      </c>
      <c r="G2402" s="1">
        <v>7</v>
      </c>
      <c r="H2402" s="1">
        <v>122</v>
      </c>
      <c r="I2402" s="1">
        <v>29.5</v>
      </c>
      <c r="J2402" s="1">
        <v>38.5</v>
      </c>
      <c r="K2402" s="3">
        <v>436</v>
      </c>
      <c r="L2402" s="2">
        <v>0.76</v>
      </c>
      <c r="N2402" s="1">
        <v>356</v>
      </c>
      <c r="O2402" s="1">
        <v>220.5</v>
      </c>
      <c r="Q2402" s="1">
        <v>49.7</v>
      </c>
      <c r="R2402" s="1">
        <v>2.2999999999999998</v>
      </c>
      <c r="S2402" s="1">
        <v>91.6</v>
      </c>
      <c r="AJ2402" s="1" t="s">
        <v>703</v>
      </c>
      <c r="AK2402" s="19">
        <v>49.1</v>
      </c>
      <c r="AL2402" s="19">
        <v>23.3</v>
      </c>
      <c r="AM2402" s="1" t="s">
        <v>140</v>
      </c>
      <c r="AN2402" s="3">
        <v>1981</v>
      </c>
      <c r="AQ2402">
        <v>80504</v>
      </c>
      <c r="AR2402" s="1" t="s">
        <v>4594</v>
      </c>
    </row>
    <row r="2403" spans="1:44" x14ac:dyDescent="0.25">
      <c r="A2403" s="1">
        <v>3550</v>
      </c>
      <c r="B2403" s="1" t="s">
        <v>5217</v>
      </c>
      <c r="C2403" s="1">
        <v>112</v>
      </c>
      <c r="D2403" s="1" t="s">
        <v>5600</v>
      </c>
      <c r="F2403" s="1" t="s">
        <v>445</v>
      </c>
      <c r="G2403" s="1">
        <v>8</v>
      </c>
      <c r="H2403" s="1">
        <v>97</v>
      </c>
      <c r="I2403" s="1">
        <v>20.9</v>
      </c>
      <c r="J2403" s="1">
        <v>33.799999999999997</v>
      </c>
      <c r="K2403" s="3">
        <v>475</v>
      </c>
      <c r="L2403" s="2">
        <v>0.66</v>
      </c>
      <c r="N2403" s="1">
        <v>193</v>
      </c>
      <c r="O2403" s="1">
        <v>123.6</v>
      </c>
      <c r="Q2403" s="1">
        <v>41.1</v>
      </c>
      <c r="R2403" s="1">
        <v>2.7</v>
      </c>
      <c r="S2403" s="1">
        <v>67.8</v>
      </c>
      <c r="AJ2403" s="1" t="s">
        <v>703</v>
      </c>
      <c r="AK2403" s="19">
        <v>49.1</v>
      </c>
      <c r="AL2403" s="19">
        <v>23.3</v>
      </c>
      <c r="AM2403" s="1" t="s">
        <v>140</v>
      </c>
      <c r="AN2403" s="3">
        <v>1981</v>
      </c>
      <c r="AQ2403">
        <v>80504</v>
      </c>
      <c r="AR2403" s="1" t="s">
        <v>4594</v>
      </c>
    </row>
    <row r="2404" spans="1:44" x14ac:dyDescent="0.25">
      <c r="A2404" s="1">
        <v>3551</v>
      </c>
      <c r="B2404" s="1" t="s">
        <v>5217</v>
      </c>
      <c r="C2404" s="1">
        <v>112</v>
      </c>
      <c r="D2404" s="1" t="s">
        <v>5600</v>
      </c>
      <c r="F2404" s="1" t="s">
        <v>445</v>
      </c>
      <c r="G2404" s="1">
        <v>9</v>
      </c>
      <c r="H2404" s="1">
        <v>137</v>
      </c>
      <c r="I2404" s="1">
        <v>21.5</v>
      </c>
      <c r="J2404" s="1">
        <v>35.4</v>
      </c>
      <c r="K2404" s="3">
        <v>748</v>
      </c>
      <c r="L2404" s="2">
        <v>0.76</v>
      </c>
      <c r="N2404" s="1">
        <v>226</v>
      </c>
      <c r="O2404" s="1">
        <v>141.1</v>
      </c>
      <c r="Q2404" s="1">
        <v>56.1</v>
      </c>
      <c r="R2404" s="1">
        <v>2.4300000000000002</v>
      </c>
      <c r="S2404" s="1">
        <v>70.2</v>
      </c>
      <c r="AJ2404" s="1" t="s">
        <v>703</v>
      </c>
      <c r="AK2404" s="19">
        <v>49.1</v>
      </c>
      <c r="AL2404" s="19">
        <v>23.3</v>
      </c>
      <c r="AM2404" s="1" t="s">
        <v>140</v>
      </c>
      <c r="AN2404" s="3">
        <v>1981</v>
      </c>
      <c r="AQ2404">
        <v>80504</v>
      </c>
      <c r="AR2404" s="1" t="s">
        <v>4594</v>
      </c>
    </row>
    <row r="2405" spans="1:44" x14ac:dyDescent="0.25">
      <c r="A2405" s="1">
        <v>3554</v>
      </c>
      <c r="B2405" s="1" t="s">
        <v>5217</v>
      </c>
      <c r="C2405" s="1">
        <v>112</v>
      </c>
      <c r="D2405" s="1" t="s">
        <v>5719</v>
      </c>
      <c r="F2405" s="1" t="s">
        <v>445</v>
      </c>
      <c r="G2405" s="1">
        <v>9</v>
      </c>
      <c r="H2405" s="1">
        <v>25</v>
      </c>
      <c r="I2405" s="1">
        <v>4.7</v>
      </c>
      <c r="J2405" s="1">
        <v>2.7</v>
      </c>
      <c r="K2405" s="3">
        <v>28889</v>
      </c>
      <c r="N2405" s="1">
        <v>92</v>
      </c>
      <c r="O2405" s="1">
        <v>40.5</v>
      </c>
      <c r="P2405" s="1">
        <v>2.33</v>
      </c>
      <c r="Q2405" s="1">
        <v>6.13</v>
      </c>
      <c r="R2405" s="1">
        <v>5.76</v>
      </c>
      <c r="S2405" s="1">
        <v>21.1</v>
      </c>
      <c r="AJ2405" s="1" t="s">
        <v>703</v>
      </c>
      <c r="AK2405" s="19">
        <v>48.45</v>
      </c>
      <c r="AL2405" s="19">
        <v>24.3</v>
      </c>
      <c r="AM2405" s="1">
        <v>1100</v>
      </c>
      <c r="AN2405" s="3">
        <v>1975</v>
      </c>
      <c r="AQ2405">
        <v>80504</v>
      </c>
      <c r="AR2405" s="1" t="s">
        <v>3424</v>
      </c>
    </row>
    <row r="2406" spans="1:44" x14ac:dyDescent="0.25">
      <c r="A2406" s="1">
        <v>3555</v>
      </c>
      <c r="B2406" s="1" t="s">
        <v>5217</v>
      </c>
      <c r="C2406" s="1">
        <v>112</v>
      </c>
      <c r="D2406" s="1" t="s">
        <v>6068</v>
      </c>
      <c r="F2406" s="1" t="s">
        <v>445</v>
      </c>
      <c r="G2406" s="1">
        <v>6</v>
      </c>
      <c r="H2406" s="1">
        <v>400</v>
      </c>
      <c r="I2406" s="1">
        <v>39</v>
      </c>
      <c r="J2406" s="1">
        <v>25.2</v>
      </c>
      <c r="K2406" s="3">
        <v>842</v>
      </c>
      <c r="N2406" s="1">
        <v>410</v>
      </c>
      <c r="O2406" s="1">
        <v>266.3</v>
      </c>
      <c r="P2406" s="1">
        <v>23.2</v>
      </c>
      <c r="Q2406" s="1">
        <v>14.3</v>
      </c>
      <c r="R2406" s="1">
        <v>1.41</v>
      </c>
      <c r="S2406" s="1">
        <v>57.6</v>
      </c>
      <c r="AJ2406" s="1" t="s">
        <v>417</v>
      </c>
      <c r="AK2406" s="19">
        <v>45.23</v>
      </c>
      <c r="AL2406" s="19">
        <v>23.17</v>
      </c>
      <c r="AN2406" s="3">
        <v>1971</v>
      </c>
      <c r="AQ2406">
        <v>80504</v>
      </c>
      <c r="AR2406" s="1" t="s">
        <v>1437</v>
      </c>
    </row>
    <row r="2407" spans="1:44" x14ac:dyDescent="0.25">
      <c r="A2407" s="1">
        <v>3556</v>
      </c>
      <c r="B2407" s="1" t="s">
        <v>5217</v>
      </c>
      <c r="C2407" s="1">
        <v>112</v>
      </c>
      <c r="D2407" s="1" t="s">
        <v>5600</v>
      </c>
      <c r="F2407" s="1" t="s">
        <v>445</v>
      </c>
      <c r="G2407" s="1">
        <v>10</v>
      </c>
      <c r="H2407" s="1">
        <v>100</v>
      </c>
      <c r="I2407" s="1">
        <v>14.5</v>
      </c>
      <c r="J2407" s="1">
        <v>14</v>
      </c>
      <c r="K2407" s="3">
        <v>2580</v>
      </c>
      <c r="L2407" s="2">
        <v>1.53</v>
      </c>
      <c r="N2407" s="1">
        <v>273</v>
      </c>
      <c r="O2407" s="1">
        <v>169.6</v>
      </c>
      <c r="Q2407" s="1">
        <v>24.2</v>
      </c>
      <c r="R2407" s="1">
        <v>3.77</v>
      </c>
      <c r="S2407" s="1">
        <v>54.7</v>
      </c>
      <c r="AJ2407" s="1" t="s">
        <v>409</v>
      </c>
      <c r="AK2407" s="19">
        <v>42.5</v>
      </c>
      <c r="AL2407" s="19">
        <v>24</v>
      </c>
      <c r="AM2407" s="1" t="s">
        <v>85</v>
      </c>
      <c r="AN2407" s="3">
        <v>1971</v>
      </c>
      <c r="AQ2407">
        <v>80404</v>
      </c>
      <c r="AR2407" s="1" t="s">
        <v>469</v>
      </c>
    </row>
    <row r="2408" spans="1:44" x14ac:dyDescent="0.25">
      <c r="A2408" s="1">
        <v>3557</v>
      </c>
      <c r="B2408" s="1" t="s">
        <v>5217</v>
      </c>
      <c r="C2408" s="1">
        <v>112</v>
      </c>
      <c r="D2408" s="1" t="s">
        <v>5600</v>
      </c>
      <c r="F2408" s="1" t="s">
        <v>445</v>
      </c>
      <c r="G2408" s="1">
        <v>9</v>
      </c>
      <c r="H2408" s="1">
        <v>100</v>
      </c>
      <c r="I2408" s="1">
        <v>17.2</v>
      </c>
      <c r="J2408" s="1">
        <v>18</v>
      </c>
      <c r="K2408" s="3">
        <v>2000</v>
      </c>
      <c r="L2408" s="2">
        <v>1.56</v>
      </c>
      <c r="N2408" s="1">
        <v>352</v>
      </c>
      <c r="O2408" s="1">
        <v>280</v>
      </c>
      <c r="Q2408" s="1">
        <v>31.6</v>
      </c>
      <c r="R2408" s="1">
        <v>2.86</v>
      </c>
      <c r="S2408" s="1">
        <v>37.5</v>
      </c>
      <c r="AJ2408" s="1" t="s">
        <v>409</v>
      </c>
      <c r="AK2408" s="19">
        <v>42.5</v>
      </c>
      <c r="AL2408" s="19">
        <v>24</v>
      </c>
      <c r="AM2408" s="1" t="s">
        <v>85</v>
      </c>
      <c r="AN2408" s="3">
        <v>1971</v>
      </c>
      <c r="AQ2408">
        <v>80404</v>
      </c>
      <c r="AR2408" s="1" t="s">
        <v>469</v>
      </c>
    </row>
    <row r="2409" spans="1:44" x14ac:dyDescent="0.25">
      <c r="A2409" s="1">
        <v>3558</v>
      </c>
      <c r="B2409" s="1" t="s">
        <v>5217</v>
      </c>
      <c r="C2409" s="1">
        <v>112</v>
      </c>
      <c r="D2409" s="1" t="s">
        <v>5600</v>
      </c>
      <c r="F2409" s="1" t="s">
        <v>445</v>
      </c>
      <c r="G2409" s="1">
        <v>7</v>
      </c>
      <c r="H2409" s="1">
        <v>100</v>
      </c>
      <c r="I2409" s="1">
        <v>23.7</v>
      </c>
      <c r="J2409" s="1">
        <v>24</v>
      </c>
      <c r="K2409" s="3">
        <v>1200</v>
      </c>
      <c r="N2409" s="1">
        <v>460</v>
      </c>
      <c r="O2409" s="1">
        <v>364.7</v>
      </c>
      <c r="Q2409" s="1">
        <v>49.1</v>
      </c>
      <c r="R2409" s="1">
        <v>4.67</v>
      </c>
      <c r="S2409" s="1">
        <v>49.7</v>
      </c>
      <c r="AJ2409" s="1" t="s">
        <v>409</v>
      </c>
      <c r="AK2409" s="19">
        <v>42.5</v>
      </c>
      <c r="AL2409" s="19">
        <v>24</v>
      </c>
      <c r="AM2409" s="1" t="s">
        <v>85</v>
      </c>
      <c r="AN2409" s="3">
        <v>1971</v>
      </c>
      <c r="AQ2409">
        <v>80404</v>
      </c>
      <c r="AR2409" s="1" t="s">
        <v>469</v>
      </c>
    </row>
    <row r="2410" spans="1:44" x14ac:dyDescent="0.25">
      <c r="A2410" s="1">
        <v>3559</v>
      </c>
      <c r="B2410" s="1" t="s">
        <v>5217</v>
      </c>
      <c r="C2410" s="1">
        <v>112</v>
      </c>
      <c r="D2410" s="1" t="s">
        <v>5600</v>
      </c>
      <c r="F2410" s="1" t="s">
        <v>445</v>
      </c>
      <c r="G2410" s="1">
        <v>6</v>
      </c>
      <c r="H2410" s="1">
        <v>30</v>
      </c>
      <c r="I2410" s="1">
        <v>16.3</v>
      </c>
      <c r="J2410" s="1">
        <v>13.7</v>
      </c>
      <c r="K2410" s="3">
        <v>2960</v>
      </c>
      <c r="L2410" s="2">
        <v>0.73</v>
      </c>
      <c r="N2410" s="1">
        <v>162</v>
      </c>
      <c r="O2410" s="1">
        <v>138.1</v>
      </c>
      <c r="Q2410" s="1">
        <v>22.3</v>
      </c>
      <c r="R2410" s="1">
        <v>4.42</v>
      </c>
      <c r="S2410" s="1">
        <v>19.399999999999999</v>
      </c>
      <c r="AJ2410" s="1" t="s">
        <v>409</v>
      </c>
      <c r="AK2410" s="19">
        <v>42.5</v>
      </c>
      <c r="AL2410" s="19">
        <v>23</v>
      </c>
      <c r="AM2410" s="1" t="s">
        <v>86</v>
      </c>
      <c r="AN2410" s="3">
        <v>1968</v>
      </c>
      <c r="AQ2410">
        <v>80404</v>
      </c>
      <c r="AR2410" s="1" t="s">
        <v>205</v>
      </c>
    </row>
    <row r="2411" spans="1:44" x14ac:dyDescent="0.25">
      <c r="A2411" s="1">
        <v>3560</v>
      </c>
      <c r="B2411" s="1" t="s">
        <v>5217</v>
      </c>
      <c r="C2411" s="1">
        <v>112</v>
      </c>
      <c r="D2411" s="1" t="s">
        <v>5600</v>
      </c>
      <c r="F2411" s="1" t="s">
        <v>445</v>
      </c>
      <c r="G2411" s="1">
        <v>10</v>
      </c>
      <c r="H2411" s="1">
        <v>110</v>
      </c>
      <c r="I2411" s="1">
        <v>12.4</v>
      </c>
      <c r="J2411" s="1">
        <v>16</v>
      </c>
      <c r="K2411" s="3">
        <v>1210</v>
      </c>
      <c r="L2411" s="2">
        <v>1.03</v>
      </c>
      <c r="N2411" s="1">
        <v>151</v>
      </c>
      <c r="O2411" s="1">
        <v>99.4</v>
      </c>
      <c r="Q2411" s="1">
        <v>21.3</v>
      </c>
      <c r="R2411" s="1">
        <v>3.41</v>
      </c>
      <c r="S2411" s="1">
        <v>92.4</v>
      </c>
      <c r="AJ2411" s="1" t="s">
        <v>409</v>
      </c>
      <c r="AK2411" s="19">
        <v>42.5</v>
      </c>
      <c r="AL2411" s="19">
        <v>23</v>
      </c>
      <c r="AM2411" s="1" t="s">
        <v>86</v>
      </c>
      <c r="AN2411" s="3">
        <v>1968</v>
      </c>
      <c r="AQ2411">
        <v>80404</v>
      </c>
      <c r="AR2411" s="1" t="s">
        <v>205</v>
      </c>
    </row>
    <row r="2412" spans="1:44" x14ac:dyDescent="0.25">
      <c r="A2412" s="1">
        <v>3561</v>
      </c>
      <c r="B2412" s="1" t="s">
        <v>5217</v>
      </c>
      <c r="C2412" s="1">
        <v>112</v>
      </c>
      <c r="D2412" s="1" t="s">
        <v>5600</v>
      </c>
      <c r="F2412" s="1" t="s">
        <v>445</v>
      </c>
      <c r="G2412" s="1">
        <v>8</v>
      </c>
      <c r="H2412" s="1">
        <v>100</v>
      </c>
      <c r="I2412" s="1">
        <v>21.5</v>
      </c>
      <c r="J2412" s="1">
        <v>28</v>
      </c>
      <c r="K2412" s="3">
        <v>730</v>
      </c>
      <c r="L2412" s="2">
        <v>1.61</v>
      </c>
      <c r="N2412" s="1">
        <v>490</v>
      </c>
      <c r="O2412" s="1">
        <v>371.2</v>
      </c>
      <c r="Q2412" s="1">
        <v>38.299999999999997</v>
      </c>
      <c r="R2412" s="1">
        <v>4.1399999999999997</v>
      </c>
      <c r="S2412" s="1">
        <v>103.4</v>
      </c>
      <c r="AJ2412" s="1" t="s">
        <v>409</v>
      </c>
      <c r="AK2412" s="19">
        <v>42.5</v>
      </c>
      <c r="AL2412" s="19">
        <v>25</v>
      </c>
      <c r="AM2412" s="1">
        <v>1560</v>
      </c>
      <c r="AN2412" s="3">
        <v>1984</v>
      </c>
      <c r="AQ2412">
        <v>80404</v>
      </c>
      <c r="AR2412" s="1" t="s">
        <v>4512</v>
      </c>
    </row>
    <row r="2413" spans="1:44" x14ac:dyDescent="0.25">
      <c r="A2413" s="1">
        <v>3562</v>
      </c>
      <c r="B2413" s="1" t="s">
        <v>5217</v>
      </c>
      <c r="C2413" s="1">
        <v>112</v>
      </c>
      <c r="D2413" s="1" t="s">
        <v>5600</v>
      </c>
      <c r="F2413" s="1" t="s">
        <v>445</v>
      </c>
      <c r="G2413" s="1">
        <v>9</v>
      </c>
      <c r="H2413" s="1">
        <v>130</v>
      </c>
      <c r="I2413" s="1">
        <v>18.600000000000001</v>
      </c>
      <c r="J2413" s="1">
        <v>26</v>
      </c>
      <c r="K2413" s="3">
        <v>797</v>
      </c>
      <c r="L2413" s="2">
        <v>1.52</v>
      </c>
      <c r="N2413" s="1">
        <v>378</v>
      </c>
      <c r="O2413" s="1">
        <v>249.1</v>
      </c>
      <c r="Q2413" s="1">
        <v>67.400000000000006</v>
      </c>
      <c r="R2413" s="1">
        <v>1.7</v>
      </c>
      <c r="S2413" s="1">
        <v>41.3</v>
      </c>
      <c r="AJ2413" s="1" t="s">
        <v>409</v>
      </c>
      <c r="AK2413" s="19">
        <v>42.5</v>
      </c>
      <c r="AL2413" s="19">
        <v>25</v>
      </c>
      <c r="AM2413" s="1">
        <v>1300</v>
      </c>
      <c r="AN2413" s="3">
        <v>1985</v>
      </c>
      <c r="AQ2413">
        <v>80404</v>
      </c>
      <c r="AR2413" s="1" t="s">
        <v>4514</v>
      </c>
    </row>
    <row r="2414" spans="1:44" x14ac:dyDescent="0.25">
      <c r="A2414" s="1">
        <v>3563</v>
      </c>
      <c r="B2414" s="1" t="s">
        <v>5217</v>
      </c>
      <c r="C2414" s="1">
        <v>112</v>
      </c>
      <c r="D2414" s="1" t="s">
        <v>5600</v>
      </c>
      <c r="F2414" s="1" t="s">
        <v>445</v>
      </c>
      <c r="G2414" s="1">
        <v>7</v>
      </c>
      <c r="H2414" s="1">
        <v>130</v>
      </c>
      <c r="I2414" s="1">
        <v>25.5</v>
      </c>
      <c r="J2414" s="1">
        <v>30.7</v>
      </c>
      <c r="K2414" s="3">
        <v>545</v>
      </c>
      <c r="L2414" s="2">
        <v>1.1599999999999999</v>
      </c>
      <c r="N2414" s="1">
        <v>460</v>
      </c>
      <c r="O2414" s="1">
        <v>300.7</v>
      </c>
      <c r="Q2414" s="1">
        <v>70.400000000000006</v>
      </c>
      <c r="R2414" s="1">
        <v>2.7</v>
      </c>
      <c r="S2414" s="1">
        <v>106.4</v>
      </c>
      <c r="AJ2414" s="1" t="s">
        <v>409</v>
      </c>
      <c r="AK2414" s="19">
        <v>42.5</v>
      </c>
      <c r="AL2414" s="19">
        <v>25</v>
      </c>
      <c r="AM2414" s="1">
        <v>1300</v>
      </c>
      <c r="AN2414" s="3">
        <v>1985</v>
      </c>
      <c r="AQ2414">
        <v>80404</v>
      </c>
      <c r="AR2414" s="1" t="s">
        <v>4514</v>
      </c>
    </row>
    <row r="2415" spans="1:44" x14ac:dyDescent="0.25">
      <c r="A2415" s="1">
        <v>3564</v>
      </c>
      <c r="B2415" s="1" t="s">
        <v>5214</v>
      </c>
      <c r="C2415" s="1">
        <v>112</v>
      </c>
      <c r="D2415" s="1" t="s">
        <v>5600</v>
      </c>
      <c r="F2415" s="1" t="s">
        <v>445</v>
      </c>
      <c r="G2415" s="1">
        <v>7</v>
      </c>
      <c r="H2415" s="1">
        <v>80</v>
      </c>
      <c r="I2415" s="1">
        <v>22.1</v>
      </c>
      <c r="J2415" s="1">
        <v>23</v>
      </c>
      <c r="K2415" s="3">
        <v>689</v>
      </c>
      <c r="L2415" s="2">
        <v>0.95</v>
      </c>
      <c r="N2415" s="1">
        <v>294</v>
      </c>
      <c r="O2415" s="1">
        <v>182.3</v>
      </c>
      <c r="Q2415" s="1">
        <v>67.8</v>
      </c>
      <c r="R2415" s="1">
        <v>5.0999999999999996</v>
      </c>
      <c r="S2415" s="1">
        <v>64.099999999999994</v>
      </c>
      <c r="AJ2415" s="1" t="s">
        <v>407</v>
      </c>
      <c r="AK2415" s="19">
        <v>41</v>
      </c>
      <c r="AL2415" s="19">
        <v>49</v>
      </c>
      <c r="AM2415" s="1" t="s">
        <v>78</v>
      </c>
      <c r="AN2415" s="3">
        <v>1978</v>
      </c>
      <c r="AQ2415">
        <v>80408</v>
      </c>
      <c r="AR2415" s="1" t="s">
        <v>775</v>
      </c>
    </row>
    <row r="2416" spans="1:44" x14ac:dyDescent="0.25">
      <c r="A2416" s="1">
        <v>3565</v>
      </c>
      <c r="B2416" s="1" t="s">
        <v>5214</v>
      </c>
      <c r="C2416" s="1">
        <v>112</v>
      </c>
      <c r="D2416" s="1" t="s">
        <v>5928</v>
      </c>
      <c r="F2416" s="1" t="s">
        <v>445</v>
      </c>
      <c r="G2416" s="1">
        <v>8</v>
      </c>
      <c r="H2416" s="1">
        <v>70</v>
      </c>
      <c r="I2416" s="1">
        <v>18</v>
      </c>
      <c r="J2416" s="1">
        <v>22</v>
      </c>
      <c r="K2416" s="3">
        <v>1274</v>
      </c>
      <c r="L2416" s="2">
        <v>1.25</v>
      </c>
      <c r="N2416" s="1">
        <v>303</v>
      </c>
      <c r="O2416" s="1">
        <v>187.6</v>
      </c>
      <c r="Q2416" s="1">
        <v>79.900000000000006</v>
      </c>
      <c r="R2416" s="1">
        <v>5</v>
      </c>
      <c r="S2416" s="1">
        <v>59.5</v>
      </c>
      <c r="AJ2416" s="1" t="s">
        <v>407</v>
      </c>
      <c r="AK2416" s="19">
        <v>41</v>
      </c>
      <c r="AL2416" s="19">
        <v>49</v>
      </c>
      <c r="AM2416" s="1" t="s">
        <v>78</v>
      </c>
      <c r="AN2416" s="3">
        <v>1978</v>
      </c>
      <c r="AQ2416">
        <v>80408</v>
      </c>
      <c r="AR2416" s="1" t="s">
        <v>775</v>
      </c>
    </row>
    <row r="2417" spans="1:44" x14ac:dyDescent="0.25">
      <c r="A2417" s="1">
        <v>3566</v>
      </c>
      <c r="B2417" s="1" t="s">
        <v>5214</v>
      </c>
      <c r="C2417" s="1">
        <v>112</v>
      </c>
      <c r="D2417" s="1" t="s">
        <v>5600</v>
      </c>
      <c r="F2417" s="1" t="s">
        <v>445</v>
      </c>
      <c r="G2417" s="1">
        <v>7</v>
      </c>
      <c r="H2417" s="1">
        <v>70</v>
      </c>
      <c r="I2417" s="1">
        <v>20.399999999999999</v>
      </c>
      <c r="J2417" s="1">
        <v>22</v>
      </c>
      <c r="K2417" s="3">
        <v>747</v>
      </c>
      <c r="L2417" s="2">
        <v>0.93</v>
      </c>
      <c r="N2417" s="1">
        <v>275</v>
      </c>
      <c r="O2417" s="1">
        <v>170.4</v>
      </c>
      <c r="Q2417" s="1">
        <v>73.8</v>
      </c>
      <c r="R2417" s="1">
        <v>5.3</v>
      </c>
      <c r="S2417" s="1">
        <v>60.8</v>
      </c>
      <c r="AJ2417" s="1" t="s">
        <v>407</v>
      </c>
      <c r="AK2417" s="19">
        <v>41</v>
      </c>
      <c r="AL2417" s="19">
        <v>49</v>
      </c>
      <c r="AM2417" s="1" t="s">
        <v>78</v>
      </c>
      <c r="AN2417" s="3">
        <v>1978</v>
      </c>
      <c r="AQ2417">
        <v>80408</v>
      </c>
      <c r="AR2417" s="1" t="s">
        <v>775</v>
      </c>
    </row>
    <row r="2418" spans="1:44" x14ac:dyDescent="0.25">
      <c r="A2418" s="1">
        <v>3571</v>
      </c>
      <c r="B2418" s="1" t="s">
        <v>188</v>
      </c>
      <c r="C2418" s="1">
        <v>130</v>
      </c>
      <c r="D2418" s="1" t="s">
        <v>5619</v>
      </c>
      <c r="F2418" s="33" t="s">
        <v>859</v>
      </c>
      <c r="G2418" s="1">
        <v>7</v>
      </c>
      <c r="H2418" s="1">
        <v>11</v>
      </c>
      <c r="I2418" s="1">
        <v>4.9000000000000004</v>
      </c>
      <c r="J2418" s="1">
        <v>6.4</v>
      </c>
      <c r="K2418" s="3">
        <v>10000</v>
      </c>
      <c r="N2418" s="1">
        <v>41</v>
      </c>
      <c r="O2418" s="1">
        <v>29.7</v>
      </c>
      <c r="AJ2418" s="1" t="s">
        <v>406</v>
      </c>
      <c r="AK2418" s="19">
        <v>56.2</v>
      </c>
      <c r="AL2418" s="19">
        <v>36.200000000000003</v>
      </c>
      <c r="AN2418" s="3">
        <v>1968</v>
      </c>
      <c r="AQ2418">
        <v>80436</v>
      </c>
      <c r="AR2418" s="1" t="s">
        <v>257</v>
      </c>
    </row>
    <row r="2419" spans="1:44" x14ac:dyDescent="0.25">
      <c r="A2419" s="1">
        <v>3572</v>
      </c>
      <c r="B2419" s="1" t="s">
        <v>188</v>
      </c>
      <c r="C2419" s="1">
        <v>130</v>
      </c>
      <c r="D2419" s="1" t="s">
        <v>5619</v>
      </c>
      <c r="F2419" s="33" t="s">
        <v>859</v>
      </c>
      <c r="G2419" s="1">
        <v>7</v>
      </c>
      <c r="H2419" s="1">
        <v>11</v>
      </c>
      <c r="I2419" s="1">
        <v>4.5999999999999996</v>
      </c>
      <c r="J2419" s="1">
        <v>4.8</v>
      </c>
      <c r="K2419" s="3">
        <v>27500</v>
      </c>
      <c r="N2419" s="1">
        <v>69</v>
      </c>
      <c r="O2419" s="1">
        <v>49.8</v>
      </c>
      <c r="AJ2419" s="1" t="s">
        <v>406</v>
      </c>
      <c r="AK2419" s="19">
        <v>56.2</v>
      </c>
      <c r="AL2419" s="19">
        <v>36.200000000000003</v>
      </c>
      <c r="AN2419" s="3">
        <v>1968</v>
      </c>
      <c r="AQ2419">
        <v>80436</v>
      </c>
      <c r="AR2419" s="1" t="s">
        <v>257</v>
      </c>
    </row>
    <row r="2420" spans="1:44" x14ac:dyDescent="0.25">
      <c r="A2420" s="1">
        <v>3573</v>
      </c>
      <c r="B2420" s="1" t="s">
        <v>188</v>
      </c>
      <c r="C2420" s="1">
        <v>130</v>
      </c>
      <c r="D2420" s="1" t="s">
        <v>5619</v>
      </c>
      <c r="F2420" s="33" t="s">
        <v>859</v>
      </c>
      <c r="G2420" s="1">
        <v>9</v>
      </c>
      <c r="H2420" s="1">
        <v>11</v>
      </c>
      <c r="I2420" s="1">
        <v>3.5</v>
      </c>
      <c r="J2420" s="1">
        <v>2.9</v>
      </c>
      <c r="K2420" s="3">
        <v>60000</v>
      </c>
      <c r="N2420" s="1">
        <v>57</v>
      </c>
      <c r="O2420" s="1">
        <v>41.4</v>
      </c>
      <c r="AJ2420" s="1" t="s">
        <v>406</v>
      </c>
      <c r="AK2420" s="19">
        <v>56.2</v>
      </c>
      <c r="AL2420" s="19">
        <v>36.200000000000003</v>
      </c>
      <c r="AN2420" s="3">
        <v>1968</v>
      </c>
      <c r="AQ2420">
        <v>80436</v>
      </c>
      <c r="AR2420" s="1" t="s">
        <v>257</v>
      </c>
    </row>
    <row r="2421" spans="1:44" x14ac:dyDescent="0.25">
      <c r="A2421" s="1">
        <v>3575</v>
      </c>
      <c r="B2421" s="1" t="s">
        <v>171</v>
      </c>
      <c r="C2421" s="1">
        <v>130</v>
      </c>
      <c r="D2421" s="1" t="s">
        <v>5619</v>
      </c>
      <c r="F2421" s="1" t="s">
        <v>445</v>
      </c>
      <c r="G2421" s="1">
        <v>7</v>
      </c>
      <c r="H2421" s="1">
        <v>13</v>
      </c>
      <c r="I2421" s="1">
        <v>5.65</v>
      </c>
      <c r="J2421" s="1">
        <v>5</v>
      </c>
      <c r="K2421" s="3">
        <v>5580</v>
      </c>
      <c r="L2421" s="2">
        <v>0.92</v>
      </c>
      <c r="N2421" s="1">
        <v>36</v>
      </c>
      <c r="O2421" s="1">
        <v>14.3</v>
      </c>
      <c r="Q2421" s="1">
        <v>5.0999999999999996</v>
      </c>
      <c r="R2421" s="1">
        <v>2.15</v>
      </c>
      <c r="S2421" s="1">
        <v>18.399999999999999</v>
      </c>
      <c r="AJ2421" s="1" t="s">
        <v>406</v>
      </c>
      <c r="AK2421" s="19">
        <v>54.3</v>
      </c>
      <c r="AL2421" s="19">
        <v>44</v>
      </c>
      <c r="AN2421" s="3">
        <v>1957</v>
      </c>
      <c r="AQ2421">
        <v>80419</v>
      </c>
      <c r="AR2421" s="1" t="s">
        <v>3437</v>
      </c>
    </row>
    <row r="2422" spans="1:44" x14ac:dyDescent="0.25">
      <c r="A2422" s="1">
        <v>3580</v>
      </c>
      <c r="B2422" s="1" t="s">
        <v>171</v>
      </c>
      <c r="C2422" s="1">
        <v>130</v>
      </c>
      <c r="D2422" s="1" t="s">
        <v>6175</v>
      </c>
      <c r="F2422" s="33" t="s">
        <v>859</v>
      </c>
      <c r="G2422" s="1">
        <v>5</v>
      </c>
      <c r="H2422" s="1">
        <v>13</v>
      </c>
      <c r="I2422" s="1">
        <v>7.7</v>
      </c>
      <c r="J2422" s="1">
        <v>5.8</v>
      </c>
      <c r="K2422" s="3">
        <v>8753</v>
      </c>
      <c r="N2422" s="1">
        <v>198</v>
      </c>
      <c r="O2422" s="1">
        <v>79.2</v>
      </c>
      <c r="Q2422" s="1">
        <v>14.1</v>
      </c>
      <c r="R2422" s="1">
        <v>2.48</v>
      </c>
      <c r="S2422" s="1">
        <v>31.4</v>
      </c>
      <c r="AJ2422" s="1" t="s">
        <v>703</v>
      </c>
      <c r="AK2422" s="19">
        <v>47.1</v>
      </c>
      <c r="AL2422" s="19">
        <v>37.25</v>
      </c>
      <c r="AN2422" s="3">
        <v>1967</v>
      </c>
      <c r="AQ2422">
        <v>80814</v>
      </c>
      <c r="AR2422" s="1" t="s">
        <v>4590</v>
      </c>
    </row>
    <row r="2423" spans="1:44" x14ac:dyDescent="0.25">
      <c r="A2423" s="1">
        <v>3581</v>
      </c>
      <c r="B2423" s="1" t="s">
        <v>171</v>
      </c>
      <c r="C2423" s="1">
        <v>130</v>
      </c>
      <c r="D2423" s="1" t="s">
        <v>6111</v>
      </c>
      <c r="F2423" s="33" t="s">
        <v>859</v>
      </c>
      <c r="G2423" s="1">
        <v>5</v>
      </c>
      <c r="H2423" s="1">
        <v>13</v>
      </c>
      <c r="I2423" s="1">
        <v>7.7</v>
      </c>
      <c r="J2423" s="1">
        <v>6.7</v>
      </c>
      <c r="K2423" s="65">
        <v>5235</v>
      </c>
      <c r="N2423" s="1">
        <v>133</v>
      </c>
      <c r="O2423" s="1">
        <v>53.1</v>
      </c>
      <c r="Q2423" s="1">
        <v>11.7</v>
      </c>
      <c r="R2423" s="1">
        <v>2.1800000000000002</v>
      </c>
      <c r="S2423" s="1">
        <v>26.7</v>
      </c>
      <c r="AJ2423" s="1" t="s">
        <v>703</v>
      </c>
      <c r="AK2423" s="19">
        <v>47.1</v>
      </c>
      <c r="AL2423" s="19">
        <v>37.25</v>
      </c>
      <c r="AN2423" s="3">
        <v>1967</v>
      </c>
      <c r="AQ2423">
        <v>80814</v>
      </c>
      <c r="AR2423" s="1" t="s">
        <v>4590</v>
      </c>
    </row>
    <row r="2424" spans="1:44" x14ac:dyDescent="0.25">
      <c r="A2424" s="1">
        <v>3582</v>
      </c>
      <c r="B2424" s="1" t="s">
        <v>171</v>
      </c>
      <c r="C2424" s="1">
        <v>130</v>
      </c>
      <c r="D2424" s="1" t="s">
        <v>6206</v>
      </c>
      <c r="F2424" s="1" t="s">
        <v>445</v>
      </c>
      <c r="G2424" s="1">
        <v>7</v>
      </c>
      <c r="H2424" s="1">
        <v>20</v>
      </c>
      <c r="I2424" s="1">
        <v>7</v>
      </c>
      <c r="J2424" s="1">
        <v>6.4</v>
      </c>
      <c r="K2424" s="3">
        <v>6839</v>
      </c>
      <c r="L2424" s="2">
        <v>1.38</v>
      </c>
      <c r="N2424" s="1">
        <v>87</v>
      </c>
      <c r="O2424" s="1">
        <v>34.799999999999997</v>
      </c>
      <c r="Q2424" s="1">
        <v>3.7</v>
      </c>
      <c r="R2424" s="1">
        <v>1.6</v>
      </c>
      <c r="AJ2424" s="1" t="s">
        <v>406</v>
      </c>
      <c r="AK2424" s="19">
        <v>56.5</v>
      </c>
      <c r="AL2424" s="19">
        <v>52</v>
      </c>
      <c r="AN2424" s="3">
        <v>1973</v>
      </c>
      <c r="AQ2424">
        <v>80436</v>
      </c>
      <c r="AR2424" s="1" t="s">
        <v>614</v>
      </c>
    </row>
    <row r="2425" spans="1:44" x14ac:dyDescent="0.25">
      <c r="A2425" s="1">
        <v>3585</v>
      </c>
      <c r="B2425" s="1" t="s">
        <v>171</v>
      </c>
      <c r="C2425" s="1">
        <v>130</v>
      </c>
      <c r="D2425" s="1" t="s">
        <v>6206</v>
      </c>
      <c r="F2425" s="1" t="s">
        <v>445</v>
      </c>
      <c r="G2425" s="1">
        <v>7</v>
      </c>
      <c r="H2425" s="1">
        <v>70</v>
      </c>
      <c r="I2425" s="1">
        <v>20.8</v>
      </c>
      <c r="J2425" s="1">
        <v>20.8</v>
      </c>
      <c r="K2425" s="3">
        <v>1254</v>
      </c>
      <c r="L2425" s="2">
        <v>1.1399999999999999</v>
      </c>
      <c r="N2425" s="1">
        <v>423</v>
      </c>
      <c r="O2425" s="1">
        <v>186.1</v>
      </c>
      <c r="Q2425" s="1">
        <v>14.2</v>
      </c>
      <c r="R2425" s="1">
        <v>2.27</v>
      </c>
      <c r="AJ2425" s="1" t="s">
        <v>406</v>
      </c>
      <c r="AK2425" s="19">
        <v>56.5</v>
      </c>
      <c r="AL2425" s="19">
        <v>52</v>
      </c>
      <c r="AN2425" s="3">
        <v>1973</v>
      </c>
      <c r="AQ2425">
        <v>80436</v>
      </c>
      <c r="AR2425" s="1" t="s">
        <v>614</v>
      </c>
    </row>
    <row r="2426" spans="1:44" x14ac:dyDescent="0.25">
      <c r="A2426" s="1">
        <v>3586</v>
      </c>
      <c r="B2426" s="1" t="s">
        <v>171</v>
      </c>
      <c r="C2426" s="1">
        <v>130</v>
      </c>
      <c r="D2426" s="1" t="s">
        <v>6206</v>
      </c>
      <c r="F2426" s="1" t="s">
        <v>445</v>
      </c>
      <c r="G2426" s="1">
        <v>7</v>
      </c>
      <c r="H2426" s="1">
        <v>90</v>
      </c>
      <c r="I2426" s="1">
        <v>23.7</v>
      </c>
      <c r="J2426" s="1">
        <v>26</v>
      </c>
      <c r="K2426" s="3">
        <v>870</v>
      </c>
      <c r="L2426" s="2">
        <v>1.07</v>
      </c>
      <c r="N2426" s="1">
        <v>504</v>
      </c>
      <c r="O2426" s="1">
        <v>232.8</v>
      </c>
      <c r="Q2426" s="1">
        <v>14.6</v>
      </c>
      <c r="R2426" s="1">
        <v>1.92</v>
      </c>
      <c r="AJ2426" s="1" t="s">
        <v>406</v>
      </c>
      <c r="AK2426" s="19">
        <v>56.5</v>
      </c>
      <c r="AL2426" s="19">
        <v>52</v>
      </c>
      <c r="AN2426" s="3">
        <v>1973</v>
      </c>
      <c r="AQ2426">
        <v>80436</v>
      </c>
      <c r="AR2426" s="1" t="s">
        <v>614</v>
      </c>
    </row>
    <row r="2427" spans="1:44" x14ac:dyDescent="0.25">
      <c r="A2427" s="1">
        <v>3587</v>
      </c>
      <c r="B2427" s="1" t="s">
        <v>171</v>
      </c>
      <c r="C2427" s="1">
        <v>130</v>
      </c>
      <c r="D2427" s="1" t="s">
        <v>6206</v>
      </c>
      <c r="F2427" s="1" t="s">
        <v>445</v>
      </c>
      <c r="G2427" s="1">
        <v>7</v>
      </c>
      <c r="H2427" s="1">
        <v>110</v>
      </c>
      <c r="I2427" s="1">
        <v>25.6</v>
      </c>
      <c r="J2427" s="1">
        <v>30.6</v>
      </c>
      <c r="K2427" s="3">
        <v>662</v>
      </c>
      <c r="L2427" s="2">
        <v>1.04</v>
      </c>
      <c r="N2427" s="1">
        <v>555</v>
      </c>
      <c r="O2427" s="1">
        <v>256.39999999999998</v>
      </c>
      <c r="Q2427" s="1">
        <v>14.7</v>
      </c>
      <c r="R2427" s="1">
        <v>1.74</v>
      </c>
      <c r="AJ2427" s="1" t="s">
        <v>406</v>
      </c>
      <c r="AK2427" s="19">
        <v>56.5</v>
      </c>
      <c r="AL2427" s="19">
        <v>52</v>
      </c>
      <c r="AN2427" s="3">
        <v>1973</v>
      </c>
      <c r="AQ2427">
        <v>80436</v>
      </c>
      <c r="AR2427" s="1" t="s">
        <v>614</v>
      </c>
    </row>
    <row r="2428" spans="1:44" x14ac:dyDescent="0.25">
      <c r="A2428" s="1">
        <v>3588</v>
      </c>
      <c r="B2428" s="1" t="s">
        <v>171</v>
      </c>
      <c r="C2428" s="1">
        <v>130</v>
      </c>
      <c r="D2428" s="1" t="s">
        <v>6206</v>
      </c>
      <c r="F2428" s="1" t="s">
        <v>445</v>
      </c>
      <c r="G2428" s="1">
        <v>7</v>
      </c>
      <c r="H2428" s="1">
        <v>130</v>
      </c>
      <c r="I2428" s="1">
        <v>26.9</v>
      </c>
      <c r="J2428" s="1">
        <v>34.5</v>
      </c>
      <c r="K2428" s="3">
        <v>538</v>
      </c>
      <c r="L2428" s="2">
        <v>1</v>
      </c>
      <c r="N2428" s="1">
        <v>589</v>
      </c>
      <c r="O2428" s="1">
        <v>272.10000000000002</v>
      </c>
      <c r="Q2428" s="1">
        <v>14.5</v>
      </c>
      <c r="R2428" s="1">
        <v>1.7</v>
      </c>
      <c r="AJ2428" s="1" t="s">
        <v>406</v>
      </c>
      <c r="AK2428" s="19">
        <v>56.5</v>
      </c>
      <c r="AL2428" s="19">
        <v>52</v>
      </c>
      <c r="AN2428" s="3">
        <v>1973</v>
      </c>
      <c r="AQ2428">
        <v>80436</v>
      </c>
      <c r="AR2428" s="1" t="s">
        <v>614</v>
      </c>
    </row>
    <row r="2429" spans="1:44" x14ac:dyDescent="0.25">
      <c r="A2429" s="1">
        <v>3589</v>
      </c>
      <c r="B2429" s="1" t="s">
        <v>171</v>
      </c>
      <c r="C2429" s="1">
        <v>130</v>
      </c>
      <c r="D2429" s="1" t="s">
        <v>6206</v>
      </c>
      <c r="F2429" s="1" t="s">
        <v>445</v>
      </c>
      <c r="G2429" s="1">
        <v>7</v>
      </c>
      <c r="H2429" s="1">
        <v>150</v>
      </c>
      <c r="I2429" s="1">
        <v>28</v>
      </c>
      <c r="J2429" s="1">
        <v>37.6</v>
      </c>
      <c r="K2429" s="3">
        <v>466</v>
      </c>
      <c r="L2429" s="2">
        <v>0.98</v>
      </c>
      <c r="N2429" s="1">
        <v>619</v>
      </c>
      <c r="O2429" s="1">
        <v>286</v>
      </c>
      <c r="Q2429" s="1">
        <v>14.3</v>
      </c>
      <c r="R2429" s="1">
        <v>1.65</v>
      </c>
      <c r="AJ2429" s="1" t="s">
        <v>406</v>
      </c>
      <c r="AK2429" s="19">
        <v>56.5</v>
      </c>
      <c r="AL2429" s="19">
        <v>52</v>
      </c>
      <c r="AN2429" s="3">
        <v>1973</v>
      </c>
      <c r="AQ2429">
        <v>80436</v>
      </c>
      <c r="AR2429" s="1" t="s">
        <v>614</v>
      </c>
    </row>
    <row r="2430" spans="1:44" x14ac:dyDescent="0.25">
      <c r="A2430" s="1">
        <v>3592</v>
      </c>
      <c r="B2430" s="1" t="s">
        <v>171</v>
      </c>
      <c r="C2430" s="1">
        <v>130</v>
      </c>
      <c r="D2430" s="1" t="s">
        <v>5619</v>
      </c>
      <c r="F2430" s="1" t="s">
        <v>445</v>
      </c>
      <c r="G2430" s="1">
        <v>7</v>
      </c>
      <c r="H2430" s="1">
        <v>50</v>
      </c>
      <c r="I2430" s="1">
        <v>16.600000000000001</v>
      </c>
      <c r="J2430" s="1">
        <v>16.8</v>
      </c>
      <c r="K2430" s="3">
        <v>1342</v>
      </c>
      <c r="L2430" s="2">
        <v>0.94</v>
      </c>
      <c r="N2430" s="1">
        <v>233</v>
      </c>
      <c r="O2430" s="1">
        <v>102.5</v>
      </c>
      <c r="Q2430" s="1">
        <v>13.5</v>
      </c>
      <c r="R2430" s="1">
        <v>2.87</v>
      </c>
      <c r="AJ2430" s="1" t="s">
        <v>406</v>
      </c>
      <c r="AK2430" s="19">
        <v>56.5</v>
      </c>
      <c r="AL2430" s="19">
        <v>52</v>
      </c>
      <c r="AN2430" s="3">
        <v>1973</v>
      </c>
      <c r="AQ2430">
        <v>80436</v>
      </c>
      <c r="AR2430" s="1" t="s">
        <v>614</v>
      </c>
    </row>
    <row r="2431" spans="1:44" x14ac:dyDescent="0.25">
      <c r="A2431" s="1">
        <v>3593</v>
      </c>
      <c r="B2431" s="1" t="s">
        <v>171</v>
      </c>
      <c r="C2431" s="1">
        <v>130</v>
      </c>
      <c r="D2431" s="1" t="s">
        <v>6206</v>
      </c>
      <c r="F2431" s="1" t="s">
        <v>445</v>
      </c>
      <c r="G2431" s="1">
        <v>7</v>
      </c>
      <c r="H2431" s="1">
        <v>70</v>
      </c>
      <c r="I2431" s="1">
        <v>20.8</v>
      </c>
      <c r="J2431" s="1">
        <v>22.7</v>
      </c>
      <c r="K2431" s="3">
        <v>842</v>
      </c>
      <c r="L2431" s="2">
        <v>0.88</v>
      </c>
      <c r="N2431" s="1">
        <v>325</v>
      </c>
      <c r="O2431" s="1">
        <v>143</v>
      </c>
      <c r="Q2431" s="1">
        <v>15.9</v>
      </c>
      <c r="R2431" s="1">
        <v>2.5299999999999998</v>
      </c>
      <c r="AJ2431" s="1" t="s">
        <v>406</v>
      </c>
      <c r="AK2431" s="19">
        <v>56.5</v>
      </c>
      <c r="AL2431" s="19">
        <v>52</v>
      </c>
      <c r="AN2431" s="3">
        <v>1973</v>
      </c>
      <c r="AQ2431">
        <v>80436</v>
      </c>
      <c r="AR2431" s="1" t="s">
        <v>614</v>
      </c>
    </row>
    <row r="2432" spans="1:44" x14ac:dyDescent="0.25">
      <c r="A2432" s="1">
        <v>3594</v>
      </c>
      <c r="B2432" s="1" t="s">
        <v>171</v>
      </c>
      <c r="C2432" s="1">
        <v>130</v>
      </c>
      <c r="D2432" s="1" t="s">
        <v>6206</v>
      </c>
      <c r="F2432" s="1" t="s">
        <v>445</v>
      </c>
      <c r="G2432" s="1">
        <v>7</v>
      </c>
      <c r="H2432" s="1">
        <v>90</v>
      </c>
      <c r="I2432" s="1">
        <v>23.7</v>
      </c>
      <c r="J2432" s="1">
        <v>28</v>
      </c>
      <c r="K2432" s="3">
        <v>600</v>
      </c>
      <c r="L2432" s="2">
        <v>0.83</v>
      </c>
      <c r="N2432" s="1">
        <v>389</v>
      </c>
      <c r="O2432" s="1">
        <v>171.2</v>
      </c>
      <c r="Q2432" s="1">
        <v>16.3</v>
      </c>
      <c r="R2432" s="1">
        <v>2.15</v>
      </c>
      <c r="AJ2432" s="1" t="s">
        <v>406</v>
      </c>
      <c r="AK2432" s="19">
        <v>56.5</v>
      </c>
      <c r="AL2432" s="19">
        <v>52</v>
      </c>
      <c r="AN2432" s="3">
        <v>1973</v>
      </c>
      <c r="AQ2432">
        <v>80436</v>
      </c>
      <c r="AR2432" s="1" t="s">
        <v>614</v>
      </c>
    </row>
    <row r="2433" spans="1:44" x14ac:dyDescent="0.25">
      <c r="A2433" s="1">
        <v>3595</v>
      </c>
      <c r="B2433" s="1" t="s">
        <v>171</v>
      </c>
      <c r="C2433" s="1">
        <v>130</v>
      </c>
      <c r="D2433" s="1" t="s">
        <v>6206</v>
      </c>
      <c r="F2433" s="1" t="s">
        <v>445</v>
      </c>
      <c r="G2433" s="1">
        <v>7</v>
      </c>
      <c r="H2433" s="1">
        <v>110</v>
      </c>
      <c r="I2433" s="1">
        <v>25.6</v>
      </c>
      <c r="J2433" s="1">
        <v>32.6</v>
      </c>
      <c r="K2433" s="3">
        <v>467</v>
      </c>
      <c r="L2433" s="2">
        <v>0.8</v>
      </c>
      <c r="N2433" s="1">
        <v>430</v>
      </c>
      <c r="O2433" s="1">
        <v>198.7</v>
      </c>
      <c r="Q2433" s="1">
        <v>16.100000000000001</v>
      </c>
      <c r="R2433" s="1">
        <v>1.91</v>
      </c>
      <c r="AJ2433" s="1" t="s">
        <v>406</v>
      </c>
      <c r="AK2433" s="19">
        <v>56.5</v>
      </c>
      <c r="AL2433" s="19">
        <v>52</v>
      </c>
      <c r="AN2433" s="3">
        <v>1973</v>
      </c>
      <c r="AQ2433">
        <v>80436</v>
      </c>
      <c r="AR2433" s="1" t="s">
        <v>614</v>
      </c>
    </row>
    <row r="2434" spans="1:44" x14ac:dyDescent="0.25">
      <c r="A2434" s="1">
        <v>3596</v>
      </c>
      <c r="B2434" s="1" t="s">
        <v>171</v>
      </c>
      <c r="C2434" s="1">
        <v>130</v>
      </c>
      <c r="D2434" s="1" t="s">
        <v>6206</v>
      </c>
      <c r="F2434" s="1" t="s">
        <v>445</v>
      </c>
      <c r="G2434" s="1">
        <v>7</v>
      </c>
      <c r="H2434" s="1">
        <v>130</v>
      </c>
      <c r="I2434" s="1">
        <v>26.9</v>
      </c>
      <c r="J2434" s="1">
        <v>36.6</v>
      </c>
      <c r="K2434" s="3">
        <v>382</v>
      </c>
      <c r="L2434" s="2">
        <v>0.78</v>
      </c>
      <c r="N2434" s="1">
        <v>458</v>
      </c>
      <c r="O2434" s="1">
        <v>211.6</v>
      </c>
      <c r="Q2434" s="1">
        <v>15.8</v>
      </c>
      <c r="R2434" s="1">
        <v>1.86</v>
      </c>
      <c r="AJ2434" s="1" t="s">
        <v>406</v>
      </c>
      <c r="AK2434" s="19">
        <v>56.5</v>
      </c>
      <c r="AL2434" s="19">
        <v>52</v>
      </c>
      <c r="AN2434" s="3">
        <v>1973</v>
      </c>
      <c r="AQ2434">
        <v>80436</v>
      </c>
      <c r="AR2434" s="1" t="s">
        <v>614</v>
      </c>
    </row>
    <row r="2435" spans="1:44" x14ac:dyDescent="0.25">
      <c r="A2435" s="1">
        <v>3597</v>
      </c>
      <c r="B2435" s="1" t="s">
        <v>171</v>
      </c>
      <c r="C2435" s="1">
        <v>130</v>
      </c>
      <c r="D2435" s="1" t="s">
        <v>6206</v>
      </c>
      <c r="F2435" s="1" t="s">
        <v>445</v>
      </c>
      <c r="G2435" s="1">
        <v>7</v>
      </c>
      <c r="H2435" s="1">
        <v>150</v>
      </c>
      <c r="I2435" s="1">
        <v>28</v>
      </c>
      <c r="J2435" s="1">
        <v>39.799999999999997</v>
      </c>
      <c r="K2435" s="3">
        <v>332</v>
      </c>
      <c r="L2435" s="2">
        <v>0.76</v>
      </c>
      <c r="N2435" s="1">
        <v>483</v>
      </c>
      <c r="O2435" s="1">
        <v>223.1</v>
      </c>
      <c r="Q2435" s="1">
        <v>15.6</v>
      </c>
      <c r="R2435" s="1">
        <v>1.8</v>
      </c>
      <c r="AJ2435" s="1" t="s">
        <v>406</v>
      </c>
      <c r="AK2435" s="19">
        <v>56.5</v>
      </c>
      <c r="AL2435" s="19">
        <v>52</v>
      </c>
      <c r="AN2435" s="3">
        <v>1973</v>
      </c>
      <c r="AQ2435">
        <v>80436</v>
      </c>
      <c r="AR2435" s="1" t="s">
        <v>614</v>
      </c>
    </row>
    <row r="2436" spans="1:44" x14ac:dyDescent="0.25">
      <c r="A2436" s="1">
        <v>3599</v>
      </c>
      <c r="B2436" s="1" t="s">
        <v>171</v>
      </c>
      <c r="C2436" s="1">
        <v>130</v>
      </c>
      <c r="D2436" s="1" t="s">
        <v>6206</v>
      </c>
      <c r="F2436" s="1" t="s">
        <v>445</v>
      </c>
      <c r="G2436" s="1">
        <v>7</v>
      </c>
      <c r="H2436" s="1">
        <v>30</v>
      </c>
      <c r="I2436" s="1">
        <v>10.7</v>
      </c>
      <c r="J2436" s="1">
        <v>11.7</v>
      </c>
      <c r="K2436" s="3">
        <v>1596</v>
      </c>
      <c r="L2436" s="2">
        <v>0.72</v>
      </c>
      <c r="N2436" s="1">
        <v>87</v>
      </c>
      <c r="O2436" s="1">
        <v>38.299999999999997</v>
      </c>
      <c r="Q2436" s="1">
        <v>6.81</v>
      </c>
      <c r="R2436" s="1">
        <v>2.19</v>
      </c>
      <c r="AJ2436" s="1" t="s">
        <v>406</v>
      </c>
      <c r="AK2436" s="19">
        <v>56.5</v>
      </c>
      <c r="AL2436" s="19">
        <v>52</v>
      </c>
      <c r="AN2436" s="3">
        <v>1973</v>
      </c>
      <c r="AQ2436">
        <v>80436</v>
      </c>
      <c r="AR2436" s="1" t="s">
        <v>614</v>
      </c>
    </row>
    <row r="2437" spans="1:44" x14ac:dyDescent="0.25">
      <c r="A2437" s="1">
        <v>3600</v>
      </c>
      <c r="B2437" s="1" t="s">
        <v>171</v>
      </c>
      <c r="C2437" s="1">
        <v>130</v>
      </c>
      <c r="D2437" s="1" t="s">
        <v>6206</v>
      </c>
      <c r="F2437" s="1" t="s">
        <v>445</v>
      </c>
      <c r="G2437" s="1">
        <v>7</v>
      </c>
      <c r="H2437" s="1">
        <v>50</v>
      </c>
      <c r="I2437" s="1">
        <v>16.600000000000001</v>
      </c>
      <c r="J2437" s="1">
        <v>18.399999999999999</v>
      </c>
      <c r="K2437" s="3">
        <v>839</v>
      </c>
      <c r="L2437" s="2">
        <v>0.68</v>
      </c>
      <c r="N2437" s="1">
        <v>167</v>
      </c>
      <c r="O2437" s="1">
        <v>73.5</v>
      </c>
      <c r="Q2437" s="1">
        <v>13</v>
      </c>
      <c r="R2437" s="1">
        <v>2.76</v>
      </c>
      <c r="AJ2437" s="1" t="s">
        <v>406</v>
      </c>
      <c r="AK2437" s="19">
        <v>56.5</v>
      </c>
      <c r="AL2437" s="19">
        <v>52</v>
      </c>
      <c r="AN2437" s="3">
        <v>1973</v>
      </c>
      <c r="AQ2437">
        <v>80436</v>
      </c>
      <c r="AR2437" s="1" t="s">
        <v>614</v>
      </c>
    </row>
    <row r="2438" spans="1:44" x14ac:dyDescent="0.25">
      <c r="A2438" s="1">
        <v>3601</v>
      </c>
      <c r="B2438" s="1" t="s">
        <v>171</v>
      </c>
      <c r="C2438" s="1">
        <v>130</v>
      </c>
      <c r="D2438" s="1" t="s">
        <v>6206</v>
      </c>
      <c r="F2438" s="1" t="s">
        <v>445</v>
      </c>
      <c r="G2438" s="1">
        <v>7</v>
      </c>
      <c r="H2438" s="1">
        <v>70</v>
      </c>
      <c r="I2438" s="1">
        <v>20.8</v>
      </c>
      <c r="J2438" s="1">
        <v>24.6</v>
      </c>
      <c r="K2438" s="3">
        <v>538</v>
      </c>
      <c r="N2438" s="1">
        <v>234</v>
      </c>
      <c r="O2438" s="1">
        <v>103</v>
      </c>
      <c r="Q2438" s="1">
        <v>15.8</v>
      </c>
      <c r="R2438" s="1">
        <v>2.52</v>
      </c>
      <c r="AJ2438" s="1" t="s">
        <v>406</v>
      </c>
      <c r="AK2438" s="19">
        <v>56.5</v>
      </c>
      <c r="AL2438" s="19">
        <v>52</v>
      </c>
      <c r="AN2438" s="3">
        <v>1973</v>
      </c>
      <c r="AQ2438">
        <v>80436</v>
      </c>
      <c r="AR2438" s="1" t="s">
        <v>614</v>
      </c>
    </row>
    <row r="2439" spans="1:44" x14ac:dyDescent="0.25">
      <c r="A2439" s="1">
        <v>3602</v>
      </c>
      <c r="B2439" s="1" t="s">
        <v>171</v>
      </c>
      <c r="C2439" s="1">
        <v>130</v>
      </c>
      <c r="D2439" s="1" t="s">
        <v>6206</v>
      </c>
      <c r="F2439" s="1" t="s">
        <v>445</v>
      </c>
      <c r="G2439" s="1">
        <v>7</v>
      </c>
      <c r="H2439" s="1">
        <v>90</v>
      </c>
      <c r="I2439" s="1">
        <v>23.7</v>
      </c>
      <c r="J2439" s="1">
        <v>29.9</v>
      </c>
      <c r="K2439" s="3">
        <v>395</v>
      </c>
      <c r="L2439" s="2">
        <v>0.6</v>
      </c>
      <c r="N2439" s="1">
        <v>280</v>
      </c>
      <c r="O2439" s="1">
        <v>123.2</v>
      </c>
      <c r="Q2439" s="1">
        <v>17</v>
      </c>
      <c r="R2439" s="1">
        <v>2.25</v>
      </c>
      <c r="AJ2439" s="1" t="s">
        <v>406</v>
      </c>
      <c r="AK2439" s="19">
        <v>56.5</v>
      </c>
      <c r="AL2439" s="19">
        <v>52</v>
      </c>
      <c r="AN2439" s="3">
        <v>1973</v>
      </c>
      <c r="AQ2439">
        <v>80436</v>
      </c>
      <c r="AR2439" s="1" t="s">
        <v>614</v>
      </c>
    </row>
    <row r="2440" spans="1:44" x14ac:dyDescent="0.25">
      <c r="A2440" s="1">
        <v>3603</v>
      </c>
      <c r="B2440" s="1" t="s">
        <v>171</v>
      </c>
      <c r="C2440" s="1">
        <v>130</v>
      </c>
      <c r="D2440" s="1" t="s">
        <v>6206</v>
      </c>
      <c r="F2440" s="1" t="s">
        <v>445</v>
      </c>
      <c r="G2440" s="1">
        <v>7</v>
      </c>
      <c r="H2440" s="1">
        <v>110</v>
      </c>
      <c r="I2440" s="1">
        <v>25.6</v>
      </c>
      <c r="J2440" s="1">
        <v>34.6</v>
      </c>
      <c r="K2440" s="3">
        <v>311</v>
      </c>
      <c r="L2440" s="2">
        <v>0.57999999999999996</v>
      </c>
      <c r="N2440" s="1">
        <v>312</v>
      </c>
      <c r="O2440" s="1">
        <v>143.5</v>
      </c>
      <c r="Q2440" s="1">
        <v>17.5</v>
      </c>
      <c r="R2440" s="1">
        <v>2.08</v>
      </c>
      <c r="AJ2440" s="1" t="s">
        <v>406</v>
      </c>
      <c r="AK2440" s="19">
        <v>56.5</v>
      </c>
      <c r="AL2440" s="19">
        <v>52</v>
      </c>
      <c r="AN2440" s="3">
        <v>1973</v>
      </c>
      <c r="AQ2440">
        <v>80436</v>
      </c>
      <c r="AR2440" s="1" t="s">
        <v>614</v>
      </c>
    </row>
    <row r="2441" spans="1:44" x14ac:dyDescent="0.25">
      <c r="A2441" s="1">
        <v>3604</v>
      </c>
      <c r="B2441" s="1" t="s">
        <v>171</v>
      </c>
      <c r="C2441" s="1">
        <v>130</v>
      </c>
      <c r="D2441" s="1" t="s">
        <v>6206</v>
      </c>
      <c r="F2441" s="1" t="s">
        <v>445</v>
      </c>
      <c r="G2441" s="1">
        <v>7</v>
      </c>
      <c r="H2441" s="1">
        <v>130</v>
      </c>
      <c r="I2441" s="1">
        <v>26.9</v>
      </c>
      <c r="J2441" s="1">
        <v>38.700000000000003</v>
      </c>
      <c r="K2441" s="3">
        <v>257</v>
      </c>
      <c r="L2441" s="2">
        <v>0.56999999999999995</v>
      </c>
      <c r="N2441" s="1">
        <v>334</v>
      </c>
      <c r="O2441" s="1">
        <v>153.6</v>
      </c>
      <c r="Q2441" s="1">
        <v>17.399999999999999</v>
      </c>
      <c r="R2441" s="1">
        <v>2.04</v>
      </c>
      <c r="AJ2441" s="1" t="s">
        <v>406</v>
      </c>
      <c r="AK2441" s="19">
        <v>56.5</v>
      </c>
      <c r="AL2441" s="19">
        <v>52</v>
      </c>
      <c r="AN2441" s="3">
        <v>1973</v>
      </c>
      <c r="AQ2441">
        <v>80436</v>
      </c>
      <c r="AR2441" s="1" t="s">
        <v>614</v>
      </c>
    </row>
    <row r="2442" spans="1:44" x14ac:dyDescent="0.25">
      <c r="A2442" s="1">
        <v>3605</v>
      </c>
      <c r="B2442" s="1" t="s">
        <v>171</v>
      </c>
      <c r="C2442" s="1">
        <v>130</v>
      </c>
      <c r="D2442" s="1" t="s">
        <v>6206</v>
      </c>
      <c r="F2442" s="1" t="s">
        <v>445</v>
      </c>
      <c r="G2442" s="1">
        <v>7</v>
      </c>
      <c r="H2442" s="1">
        <v>150</v>
      </c>
      <c r="I2442" s="1">
        <v>28</v>
      </c>
      <c r="J2442" s="1">
        <v>42</v>
      </c>
      <c r="K2442" s="3">
        <v>224</v>
      </c>
      <c r="L2442" s="2">
        <v>0.56000000000000005</v>
      </c>
      <c r="N2442" s="1">
        <v>352</v>
      </c>
      <c r="O2442" s="1">
        <v>161.9</v>
      </c>
      <c r="Q2442" s="1">
        <v>17.3</v>
      </c>
      <c r="R2442" s="1">
        <v>1.99</v>
      </c>
      <c r="AJ2442" s="1" t="s">
        <v>406</v>
      </c>
      <c r="AK2442" s="19">
        <v>56.5</v>
      </c>
      <c r="AL2442" s="19">
        <v>52</v>
      </c>
      <c r="AN2442" s="3">
        <v>1973</v>
      </c>
      <c r="AQ2442">
        <v>80436</v>
      </c>
      <c r="AR2442" s="1" t="s">
        <v>614</v>
      </c>
    </row>
    <row r="2443" spans="1:44" x14ac:dyDescent="0.25">
      <c r="A2443" s="1">
        <v>3608</v>
      </c>
      <c r="B2443" s="1" t="s">
        <v>171</v>
      </c>
      <c r="C2443" s="1">
        <v>130</v>
      </c>
      <c r="D2443" s="1" t="s">
        <v>6206</v>
      </c>
      <c r="F2443" s="1" t="s">
        <v>445</v>
      </c>
      <c r="G2443" s="1">
        <v>7</v>
      </c>
      <c r="H2443" s="1">
        <v>50</v>
      </c>
      <c r="I2443" s="1">
        <v>16.600000000000001</v>
      </c>
      <c r="J2443" s="1">
        <v>20.100000000000001</v>
      </c>
      <c r="K2443" s="3">
        <v>469</v>
      </c>
      <c r="L2443" s="2">
        <v>0.43</v>
      </c>
      <c r="N2443" s="1">
        <v>106</v>
      </c>
      <c r="O2443" s="1">
        <v>46.6</v>
      </c>
      <c r="Q2443" s="1">
        <v>9.74</v>
      </c>
      <c r="R2443" s="1">
        <v>2.06</v>
      </c>
      <c r="AJ2443" s="1" t="s">
        <v>406</v>
      </c>
      <c r="AK2443" s="19">
        <v>56.5</v>
      </c>
      <c r="AL2443" s="19">
        <v>52</v>
      </c>
      <c r="AN2443" s="3">
        <v>1973</v>
      </c>
      <c r="AQ2443">
        <v>80436</v>
      </c>
      <c r="AR2443" s="1" t="s">
        <v>614</v>
      </c>
    </row>
    <row r="2444" spans="1:44" x14ac:dyDescent="0.25">
      <c r="A2444" s="1">
        <v>3609</v>
      </c>
      <c r="B2444" s="1" t="s">
        <v>171</v>
      </c>
      <c r="C2444" s="1">
        <v>130</v>
      </c>
      <c r="D2444" s="1" t="s">
        <v>6206</v>
      </c>
      <c r="F2444" s="1" t="s">
        <v>445</v>
      </c>
      <c r="G2444" s="1">
        <v>7</v>
      </c>
      <c r="H2444" s="1">
        <v>70</v>
      </c>
      <c r="I2444" s="1">
        <v>20.8</v>
      </c>
      <c r="J2444" s="1">
        <v>26.4</v>
      </c>
      <c r="K2444" s="3">
        <v>311</v>
      </c>
      <c r="L2444" s="2">
        <v>0.4</v>
      </c>
      <c r="N2444" s="1">
        <v>148</v>
      </c>
      <c r="O2444" s="1">
        <v>65.099999999999994</v>
      </c>
      <c r="Q2444" s="1">
        <v>12.3</v>
      </c>
      <c r="R2444" s="1">
        <v>1.97</v>
      </c>
      <c r="AJ2444" s="1" t="s">
        <v>406</v>
      </c>
      <c r="AK2444" s="19">
        <v>56.5</v>
      </c>
      <c r="AL2444" s="19">
        <v>52</v>
      </c>
      <c r="AN2444" s="3">
        <v>1973</v>
      </c>
      <c r="AQ2444">
        <v>80436</v>
      </c>
      <c r="AR2444" s="1" t="s">
        <v>614</v>
      </c>
    </row>
    <row r="2445" spans="1:44" x14ac:dyDescent="0.25">
      <c r="A2445" s="1">
        <v>3610</v>
      </c>
      <c r="B2445" s="1" t="s">
        <v>171</v>
      </c>
      <c r="C2445" s="1">
        <v>130</v>
      </c>
      <c r="D2445" s="1" t="s">
        <v>6206</v>
      </c>
      <c r="F2445" s="1" t="s">
        <v>445</v>
      </c>
      <c r="G2445" s="1">
        <v>7</v>
      </c>
      <c r="H2445" s="1">
        <v>90</v>
      </c>
      <c r="I2445" s="1">
        <v>23.7</v>
      </c>
      <c r="J2445" s="1">
        <v>32</v>
      </c>
      <c r="K2445" s="3">
        <v>230</v>
      </c>
      <c r="L2445" s="2">
        <v>0.38</v>
      </c>
      <c r="N2445" s="1">
        <v>180</v>
      </c>
      <c r="O2445" s="1">
        <v>82.8</v>
      </c>
      <c r="Q2445" s="1">
        <v>13.7</v>
      </c>
      <c r="R2445" s="1">
        <v>1.81</v>
      </c>
      <c r="AJ2445" s="1" t="s">
        <v>406</v>
      </c>
      <c r="AK2445" s="19">
        <v>56.5</v>
      </c>
      <c r="AL2445" s="19">
        <v>52</v>
      </c>
      <c r="AN2445" s="3">
        <v>1973</v>
      </c>
      <c r="AQ2445">
        <v>80436</v>
      </c>
      <c r="AR2445" s="1" t="s">
        <v>614</v>
      </c>
    </row>
    <row r="2446" spans="1:44" x14ac:dyDescent="0.25">
      <c r="A2446" s="1">
        <v>3611</v>
      </c>
      <c r="B2446" s="1" t="s">
        <v>171</v>
      </c>
      <c r="C2446" s="1">
        <v>130</v>
      </c>
      <c r="D2446" s="1" t="s">
        <v>6206</v>
      </c>
      <c r="F2446" s="1" t="s">
        <v>445</v>
      </c>
      <c r="G2446" s="1">
        <v>7</v>
      </c>
      <c r="H2446" s="1">
        <v>110</v>
      </c>
      <c r="I2446" s="1">
        <v>25.6</v>
      </c>
      <c r="J2446" s="1">
        <v>36.700000000000003</v>
      </c>
      <c r="K2446" s="3">
        <v>184</v>
      </c>
      <c r="L2446" s="2">
        <v>0.38</v>
      </c>
      <c r="N2446" s="1">
        <v>202</v>
      </c>
      <c r="O2446" s="1">
        <v>92.9</v>
      </c>
      <c r="Q2446" s="1">
        <v>14.4</v>
      </c>
      <c r="R2446" s="1">
        <v>1.71</v>
      </c>
      <c r="AJ2446" s="1" t="s">
        <v>406</v>
      </c>
      <c r="AK2446" s="19">
        <v>56.5</v>
      </c>
      <c r="AL2446" s="19">
        <v>52</v>
      </c>
      <c r="AN2446" s="3">
        <v>1973</v>
      </c>
      <c r="AQ2446">
        <v>80436</v>
      </c>
      <c r="AR2446" s="1" t="s">
        <v>614</v>
      </c>
    </row>
    <row r="2447" spans="1:44" x14ac:dyDescent="0.25">
      <c r="A2447" s="1">
        <v>3612</v>
      </c>
      <c r="B2447" s="1" t="s">
        <v>171</v>
      </c>
      <c r="C2447" s="1">
        <v>130</v>
      </c>
      <c r="D2447" s="1" t="s">
        <v>6206</v>
      </c>
      <c r="F2447" s="1" t="s">
        <v>445</v>
      </c>
      <c r="G2447" s="1">
        <v>7</v>
      </c>
      <c r="H2447" s="1">
        <v>130</v>
      </c>
      <c r="I2447" s="1">
        <v>26.9</v>
      </c>
      <c r="J2447" s="1">
        <v>40.799999999999997</v>
      </c>
      <c r="K2447" s="3">
        <v>154</v>
      </c>
      <c r="L2447" s="2">
        <v>0.37</v>
      </c>
      <c r="N2447" s="1">
        <v>216</v>
      </c>
      <c r="O2447" s="1">
        <v>99.4</v>
      </c>
      <c r="Q2447" s="1">
        <v>14.8</v>
      </c>
      <c r="R2447" s="1">
        <v>1.74</v>
      </c>
      <c r="AJ2447" s="1" t="s">
        <v>406</v>
      </c>
      <c r="AK2447" s="19">
        <v>56.5</v>
      </c>
      <c r="AL2447" s="19">
        <v>52</v>
      </c>
      <c r="AN2447" s="3">
        <v>1973</v>
      </c>
      <c r="AQ2447">
        <v>80436</v>
      </c>
      <c r="AR2447" s="1" t="s">
        <v>614</v>
      </c>
    </row>
    <row r="2448" spans="1:44" x14ac:dyDescent="0.25">
      <c r="A2448" s="1">
        <v>3613</v>
      </c>
      <c r="B2448" s="1" t="s">
        <v>171</v>
      </c>
      <c r="C2448" s="1">
        <v>130</v>
      </c>
      <c r="D2448" s="1" t="s">
        <v>6206</v>
      </c>
      <c r="F2448" s="1" t="s">
        <v>445</v>
      </c>
      <c r="G2448" s="1">
        <v>7</v>
      </c>
      <c r="H2448" s="1">
        <v>150</v>
      </c>
      <c r="I2448" s="1">
        <v>28</v>
      </c>
      <c r="J2448" s="1">
        <v>44.3</v>
      </c>
      <c r="K2448" s="3">
        <v>134</v>
      </c>
      <c r="L2448" s="2">
        <v>0.36</v>
      </c>
      <c r="N2448" s="1">
        <v>230</v>
      </c>
      <c r="O2448" s="1">
        <v>105.8</v>
      </c>
      <c r="Q2448" s="1">
        <v>15.1</v>
      </c>
      <c r="R2448" s="1">
        <v>1.75</v>
      </c>
      <c r="AJ2448" s="1" t="s">
        <v>406</v>
      </c>
      <c r="AK2448" s="19">
        <v>56.5</v>
      </c>
      <c r="AL2448" s="19">
        <v>52</v>
      </c>
      <c r="AN2448" s="3">
        <v>1973</v>
      </c>
      <c r="AQ2448">
        <v>80436</v>
      </c>
      <c r="AR2448" s="1" t="s">
        <v>614</v>
      </c>
    </row>
    <row r="2449" spans="1:44" x14ac:dyDescent="0.25">
      <c r="A2449" s="1">
        <v>3619</v>
      </c>
      <c r="B2449" s="1" t="s">
        <v>171</v>
      </c>
      <c r="C2449" s="1">
        <v>130</v>
      </c>
      <c r="D2449" s="1" t="s">
        <v>6206</v>
      </c>
      <c r="F2449" s="1" t="s">
        <v>445</v>
      </c>
      <c r="G2449" s="1">
        <v>7</v>
      </c>
      <c r="H2449" s="1">
        <v>110</v>
      </c>
      <c r="I2449" s="1">
        <v>25.6</v>
      </c>
      <c r="J2449" s="1">
        <v>30.1</v>
      </c>
      <c r="K2449" s="3">
        <v>680</v>
      </c>
      <c r="L2449" s="2">
        <v>1.03</v>
      </c>
      <c r="N2449" s="1">
        <v>549</v>
      </c>
      <c r="O2449" s="1">
        <v>252.5</v>
      </c>
      <c r="Q2449" s="1">
        <v>14.6</v>
      </c>
      <c r="R2449" s="1">
        <v>1.82</v>
      </c>
      <c r="AJ2449" s="1" t="s">
        <v>406</v>
      </c>
      <c r="AK2449" s="19">
        <v>56.5</v>
      </c>
      <c r="AL2449" s="19">
        <v>52</v>
      </c>
      <c r="AN2449" s="3">
        <v>1973</v>
      </c>
      <c r="AQ2449">
        <v>80436</v>
      </c>
      <c r="AR2449" s="1" t="s">
        <v>614</v>
      </c>
    </row>
    <row r="2450" spans="1:44" x14ac:dyDescent="0.25">
      <c r="A2450" s="1">
        <v>3620</v>
      </c>
      <c r="B2450" s="1" t="s">
        <v>171</v>
      </c>
      <c r="C2450" s="1">
        <v>130</v>
      </c>
      <c r="D2450" s="1" t="s">
        <v>6206</v>
      </c>
      <c r="F2450" s="1" t="s">
        <v>445</v>
      </c>
      <c r="G2450" s="1">
        <v>7</v>
      </c>
      <c r="H2450" s="1">
        <v>130</v>
      </c>
      <c r="I2450" s="1">
        <v>26.9</v>
      </c>
      <c r="J2450" s="1">
        <v>33.4</v>
      </c>
      <c r="K2450" s="3">
        <v>566</v>
      </c>
      <c r="L2450" s="2">
        <v>0.98</v>
      </c>
      <c r="N2450" s="1">
        <v>575</v>
      </c>
      <c r="O2450" s="1">
        <v>264.5</v>
      </c>
      <c r="Q2450" s="1">
        <v>14.6</v>
      </c>
      <c r="R2450" s="1">
        <v>1.73</v>
      </c>
      <c r="AJ2450" s="1" t="s">
        <v>406</v>
      </c>
      <c r="AK2450" s="19">
        <v>56.5</v>
      </c>
      <c r="AL2450" s="19">
        <v>52</v>
      </c>
      <c r="AN2450" s="3">
        <v>1973</v>
      </c>
      <c r="AQ2450">
        <v>80436</v>
      </c>
      <c r="AR2450" s="1" t="s">
        <v>614</v>
      </c>
    </row>
    <row r="2451" spans="1:44" x14ac:dyDescent="0.25">
      <c r="A2451" s="1">
        <v>3622</v>
      </c>
      <c r="B2451" s="1" t="s">
        <v>171</v>
      </c>
      <c r="C2451" s="1">
        <v>130</v>
      </c>
      <c r="D2451" s="1" t="s">
        <v>6206</v>
      </c>
      <c r="F2451" s="1" t="s">
        <v>445</v>
      </c>
      <c r="G2451" s="1">
        <v>7</v>
      </c>
      <c r="H2451" s="1">
        <v>20</v>
      </c>
      <c r="I2451" s="1">
        <v>7</v>
      </c>
      <c r="J2451" s="1">
        <v>9.1999999999999993</v>
      </c>
      <c r="K2451" s="3">
        <v>3369</v>
      </c>
      <c r="N2451" s="1">
        <v>115</v>
      </c>
      <c r="O2451" s="1">
        <v>46</v>
      </c>
      <c r="Q2451" s="1">
        <v>6.56</v>
      </c>
      <c r="R2451" s="1">
        <v>2.2400000000000002</v>
      </c>
      <c r="AJ2451" s="1" t="s">
        <v>406</v>
      </c>
      <c r="AK2451" s="19">
        <v>56.5</v>
      </c>
      <c r="AL2451" s="19">
        <v>52</v>
      </c>
      <c r="AN2451" s="3">
        <v>1973</v>
      </c>
      <c r="AQ2451">
        <v>80436</v>
      </c>
      <c r="AR2451" s="1" t="s">
        <v>614</v>
      </c>
    </row>
    <row r="2452" spans="1:44" x14ac:dyDescent="0.25">
      <c r="A2452" s="1">
        <v>3623</v>
      </c>
      <c r="B2452" s="1" t="s">
        <v>171</v>
      </c>
      <c r="C2452" s="1">
        <v>130</v>
      </c>
      <c r="D2452" s="1" t="s">
        <v>6206</v>
      </c>
      <c r="F2452" s="1" t="s">
        <v>445</v>
      </c>
      <c r="G2452" s="1">
        <v>7</v>
      </c>
      <c r="H2452" s="1">
        <v>30</v>
      </c>
      <c r="I2452" s="1">
        <v>10.7</v>
      </c>
      <c r="J2452" s="1">
        <v>13</v>
      </c>
      <c r="K2452" s="3">
        <v>2043</v>
      </c>
      <c r="L2452" s="2">
        <v>1.52</v>
      </c>
      <c r="N2452" s="1">
        <v>184</v>
      </c>
      <c r="O2452" s="1">
        <v>81</v>
      </c>
      <c r="Q2452" s="1">
        <v>10.5</v>
      </c>
      <c r="R2452" s="1">
        <v>2.66</v>
      </c>
      <c r="AJ2452" s="1" t="s">
        <v>406</v>
      </c>
      <c r="AK2452" s="19">
        <v>56.5</v>
      </c>
      <c r="AL2452" s="19">
        <v>52</v>
      </c>
      <c r="AN2452" s="3">
        <v>1973</v>
      </c>
      <c r="AQ2452">
        <v>80436</v>
      </c>
      <c r="AR2452" s="1" t="s">
        <v>614</v>
      </c>
    </row>
    <row r="2453" spans="1:44" x14ac:dyDescent="0.25">
      <c r="A2453" s="1">
        <v>3624</v>
      </c>
      <c r="B2453" s="1" t="s">
        <v>171</v>
      </c>
      <c r="C2453" s="1">
        <v>130</v>
      </c>
      <c r="D2453" s="1" t="s">
        <v>6206</v>
      </c>
      <c r="F2453" s="1" t="s">
        <v>445</v>
      </c>
      <c r="G2453" s="1">
        <v>7</v>
      </c>
      <c r="H2453" s="1">
        <v>50</v>
      </c>
      <c r="I2453" s="1">
        <v>16.600000000000001</v>
      </c>
      <c r="J2453" s="1">
        <v>19.399999999999999</v>
      </c>
      <c r="K2453" s="3">
        <v>1112</v>
      </c>
      <c r="L2453" s="2">
        <v>1.21</v>
      </c>
      <c r="N2453" s="1">
        <v>298</v>
      </c>
      <c r="O2453" s="1">
        <v>131.1</v>
      </c>
      <c r="Q2453" s="1">
        <v>15.1</v>
      </c>
      <c r="R2453" s="1">
        <v>2.58</v>
      </c>
      <c r="AJ2453" s="1" t="s">
        <v>406</v>
      </c>
      <c r="AK2453" s="19">
        <v>56.5</v>
      </c>
      <c r="AL2453" s="19">
        <v>52</v>
      </c>
      <c r="AN2453" s="3">
        <v>1973</v>
      </c>
      <c r="AQ2453">
        <v>80436</v>
      </c>
      <c r="AR2453" s="1" t="s">
        <v>614</v>
      </c>
    </row>
    <row r="2454" spans="1:44" x14ac:dyDescent="0.25">
      <c r="A2454" s="1">
        <v>3625</v>
      </c>
      <c r="B2454" s="1" t="s">
        <v>171</v>
      </c>
      <c r="C2454" s="1">
        <v>130</v>
      </c>
      <c r="D2454" s="1" t="s">
        <v>6206</v>
      </c>
      <c r="F2454" s="1" t="s">
        <v>445</v>
      </c>
      <c r="G2454" s="1">
        <v>7</v>
      </c>
      <c r="H2454" s="1">
        <v>70</v>
      </c>
      <c r="I2454" s="1">
        <v>20.8</v>
      </c>
      <c r="J2454" s="1">
        <v>24.5</v>
      </c>
      <c r="K2454" s="3">
        <v>765</v>
      </c>
      <c r="L2454" s="2">
        <v>0.99</v>
      </c>
      <c r="N2454" s="1">
        <v>369</v>
      </c>
      <c r="O2454" s="1">
        <v>162.4</v>
      </c>
      <c r="Q2454" s="1">
        <v>16.2</v>
      </c>
      <c r="R2454" s="1">
        <v>2.25</v>
      </c>
      <c r="AJ2454" s="1" t="s">
        <v>406</v>
      </c>
      <c r="AK2454" s="19">
        <v>56.5</v>
      </c>
      <c r="AL2454" s="19">
        <v>52</v>
      </c>
      <c r="AN2454" s="3">
        <v>1973</v>
      </c>
      <c r="AQ2454">
        <v>80436</v>
      </c>
      <c r="AR2454" s="1" t="s">
        <v>614</v>
      </c>
    </row>
    <row r="2455" spans="1:44" x14ac:dyDescent="0.25">
      <c r="A2455" s="1">
        <v>3626</v>
      </c>
      <c r="B2455" s="1" t="s">
        <v>171</v>
      </c>
      <c r="C2455" s="1">
        <v>130</v>
      </c>
      <c r="D2455" s="1" t="s">
        <v>6206</v>
      </c>
      <c r="F2455" s="1" t="s">
        <v>445</v>
      </c>
      <c r="G2455" s="1">
        <v>7</v>
      </c>
      <c r="H2455" s="1">
        <v>90</v>
      </c>
      <c r="I2455" s="1">
        <v>23.7</v>
      </c>
      <c r="J2455" s="1">
        <v>28.6</v>
      </c>
      <c r="K2455" s="3">
        <v>586</v>
      </c>
      <c r="L2455" s="2">
        <v>0.86</v>
      </c>
      <c r="N2455" s="1">
        <v>404</v>
      </c>
      <c r="O2455" s="1">
        <v>185.8</v>
      </c>
      <c r="Q2455" s="1">
        <v>16.3</v>
      </c>
      <c r="R2455" s="1">
        <v>2.04</v>
      </c>
      <c r="AJ2455" s="1" t="s">
        <v>406</v>
      </c>
      <c r="AK2455" s="19">
        <v>56.5</v>
      </c>
      <c r="AL2455" s="19">
        <v>52</v>
      </c>
      <c r="AN2455" s="3">
        <v>1973</v>
      </c>
      <c r="AQ2455">
        <v>80436</v>
      </c>
      <c r="AR2455" s="1" t="s">
        <v>614</v>
      </c>
    </row>
    <row r="2456" spans="1:44" x14ac:dyDescent="0.25">
      <c r="A2456" s="1">
        <v>3627</v>
      </c>
      <c r="B2456" s="1" t="s">
        <v>171</v>
      </c>
      <c r="C2456" s="1">
        <v>130</v>
      </c>
      <c r="D2456" s="1" t="s">
        <v>6206</v>
      </c>
      <c r="F2456" s="1" t="s">
        <v>445</v>
      </c>
      <c r="G2456" s="1">
        <v>7</v>
      </c>
      <c r="H2456" s="1">
        <v>110</v>
      </c>
      <c r="I2456" s="1">
        <v>25.6</v>
      </c>
      <c r="J2456" s="1">
        <v>32.1</v>
      </c>
      <c r="K2456" s="3">
        <v>478</v>
      </c>
      <c r="L2456" s="2">
        <v>0.8</v>
      </c>
      <c r="N2456" s="1">
        <v>426</v>
      </c>
      <c r="O2456" s="1">
        <v>196</v>
      </c>
      <c r="Q2456" s="1">
        <v>16</v>
      </c>
      <c r="R2456" s="1">
        <v>2</v>
      </c>
      <c r="AJ2456" s="1" t="s">
        <v>406</v>
      </c>
      <c r="AK2456" s="19">
        <v>56.5</v>
      </c>
      <c r="AL2456" s="19">
        <v>52</v>
      </c>
      <c r="AN2456" s="3">
        <v>1973</v>
      </c>
      <c r="AQ2456">
        <v>80436</v>
      </c>
      <c r="AR2456" s="1" t="s">
        <v>614</v>
      </c>
    </row>
    <row r="2457" spans="1:44" x14ac:dyDescent="0.25">
      <c r="A2457" s="1">
        <v>3628</v>
      </c>
      <c r="B2457" s="1" t="s">
        <v>171</v>
      </c>
      <c r="C2457" s="1">
        <v>130</v>
      </c>
      <c r="D2457" s="1" t="s">
        <v>6206</v>
      </c>
      <c r="F2457" s="1" t="s">
        <v>445</v>
      </c>
      <c r="G2457" s="1">
        <v>7</v>
      </c>
      <c r="H2457" s="1">
        <v>130</v>
      </c>
      <c r="I2457" s="1">
        <v>26.9</v>
      </c>
      <c r="J2457" s="1">
        <v>35.5</v>
      </c>
      <c r="K2457" s="3">
        <v>401</v>
      </c>
      <c r="L2457" s="2">
        <v>0.76</v>
      </c>
      <c r="N2457" s="1">
        <v>446</v>
      </c>
      <c r="O2457" s="1">
        <v>205.2</v>
      </c>
      <c r="Q2457" s="1">
        <v>15.9</v>
      </c>
      <c r="R2457" s="1">
        <v>1.89</v>
      </c>
      <c r="AJ2457" s="1" t="s">
        <v>406</v>
      </c>
      <c r="AK2457" s="19">
        <v>56.5</v>
      </c>
      <c r="AL2457" s="19">
        <v>52</v>
      </c>
      <c r="AN2457" s="3">
        <v>1973</v>
      </c>
      <c r="AQ2457">
        <v>80436</v>
      </c>
      <c r="AR2457" s="1" t="s">
        <v>614</v>
      </c>
    </row>
    <row r="2458" spans="1:44" x14ac:dyDescent="0.25">
      <c r="A2458" s="1">
        <v>3629</v>
      </c>
      <c r="B2458" s="1" t="s">
        <v>171</v>
      </c>
      <c r="C2458" s="1">
        <v>130</v>
      </c>
      <c r="D2458" s="1" t="s">
        <v>6206</v>
      </c>
      <c r="F2458" s="1" t="s">
        <v>445</v>
      </c>
      <c r="G2458" s="1">
        <v>7</v>
      </c>
      <c r="H2458" s="1">
        <v>150</v>
      </c>
      <c r="I2458" s="1">
        <v>28</v>
      </c>
      <c r="J2458" s="1">
        <v>39.200000000000003</v>
      </c>
      <c r="K2458" s="3">
        <v>337</v>
      </c>
      <c r="L2458" s="2">
        <v>0.74</v>
      </c>
      <c r="N2458" s="1">
        <v>466</v>
      </c>
      <c r="O2458" s="1">
        <v>214.4</v>
      </c>
      <c r="Q2458" s="1">
        <v>15.7</v>
      </c>
      <c r="R2458" s="1">
        <v>1.81</v>
      </c>
      <c r="AJ2458" s="1" t="s">
        <v>406</v>
      </c>
      <c r="AK2458" s="19">
        <v>56.5</v>
      </c>
      <c r="AL2458" s="19">
        <v>52</v>
      </c>
      <c r="AN2458" s="3">
        <v>1973</v>
      </c>
      <c r="AQ2458">
        <v>80436</v>
      </c>
      <c r="AR2458" s="1" t="s">
        <v>614</v>
      </c>
    </row>
    <row r="2459" spans="1:44" x14ac:dyDescent="0.25">
      <c r="A2459" s="1">
        <v>3631</v>
      </c>
      <c r="B2459" s="1" t="s">
        <v>171</v>
      </c>
      <c r="C2459" s="1">
        <v>130</v>
      </c>
      <c r="D2459" s="1" t="s">
        <v>6206</v>
      </c>
      <c r="F2459" s="1" t="s">
        <v>445</v>
      </c>
      <c r="G2459" s="1">
        <v>7</v>
      </c>
      <c r="H2459" s="1">
        <v>30</v>
      </c>
      <c r="I2459" s="1">
        <v>10.7</v>
      </c>
      <c r="J2459" s="1">
        <v>13.6</v>
      </c>
      <c r="K2459" s="3">
        <v>1400</v>
      </c>
      <c r="L2459" s="2">
        <v>1.08</v>
      </c>
      <c r="N2459" s="1">
        <v>131</v>
      </c>
      <c r="O2459" s="1">
        <v>57.6</v>
      </c>
      <c r="Q2459" s="1">
        <v>7.87</v>
      </c>
      <c r="R2459" s="1">
        <v>4.83</v>
      </c>
      <c r="AJ2459" s="1" t="s">
        <v>406</v>
      </c>
      <c r="AK2459" s="19">
        <v>56.5</v>
      </c>
      <c r="AL2459" s="19">
        <v>52</v>
      </c>
      <c r="AN2459" s="3">
        <v>1973</v>
      </c>
      <c r="AQ2459">
        <v>80436</v>
      </c>
      <c r="AR2459" s="1" t="s">
        <v>614</v>
      </c>
    </row>
    <row r="2460" spans="1:44" x14ac:dyDescent="0.25">
      <c r="A2460" s="1">
        <v>3633</v>
      </c>
      <c r="B2460" s="1" t="s">
        <v>171</v>
      </c>
      <c r="C2460" s="1">
        <v>130</v>
      </c>
      <c r="D2460" s="1" t="s">
        <v>6206</v>
      </c>
      <c r="F2460" s="1" t="s">
        <v>445</v>
      </c>
      <c r="G2460" s="1">
        <v>7</v>
      </c>
      <c r="H2460" s="1">
        <v>70</v>
      </c>
      <c r="I2460" s="1">
        <v>20.8</v>
      </c>
      <c r="J2460" s="1">
        <v>25.9</v>
      </c>
      <c r="K2460" s="3">
        <v>514</v>
      </c>
      <c r="L2460" s="2">
        <v>0.72</v>
      </c>
      <c r="N2460" s="1">
        <v>266</v>
      </c>
      <c r="O2460" s="1">
        <v>117</v>
      </c>
      <c r="Q2460" s="1">
        <v>16.7</v>
      </c>
      <c r="R2460" s="1">
        <v>2.3199999999999998</v>
      </c>
      <c r="AJ2460" s="1" t="s">
        <v>406</v>
      </c>
      <c r="AK2460" s="19">
        <v>56.5</v>
      </c>
      <c r="AL2460" s="19">
        <v>52</v>
      </c>
      <c r="AN2460" s="3">
        <v>1973</v>
      </c>
      <c r="AQ2460">
        <v>80436</v>
      </c>
      <c r="AR2460" s="1" t="s">
        <v>614</v>
      </c>
    </row>
    <row r="2461" spans="1:44" x14ac:dyDescent="0.25">
      <c r="A2461" s="1">
        <v>3634</v>
      </c>
      <c r="B2461" s="1" t="s">
        <v>171</v>
      </c>
      <c r="C2461" s="1">
        <v>130</v>
      </c>
      <c r="D2461" s="1" t="s">
        <v>6206</v>
      </c>
      <c r="F2461" s="1" t="s">
        <v>445</v>
      </c>
      <c r="G2461" s="1">
        <v>7</v>
      </c>
      <c r="H2461" s="1">
        <v>90</v>
      </c>
      <c r="I2461" s="1">
        <v>23.7</v>
      </c>
      <c r="J2461" s="1">
        <v>30.3</v>
      </c>
      <c r="K2461" s="3">
        <v>392</v>
      </c>
      <c r="L2461" s="2">
        <v>0.62</v>
      </c>
      <c r="N2461" s="1">
        <v>293</v>
      </c>
      <c r="O2461" s="1">
        <v>128.9</v>
      </c>
      <c r="Q2461" s="1">
        <v>17.2</v>
      </c>
      <c r="R2461" s="1">
        <v>2.15</v>
      </c>
      <c r="AJ2461" s="1" t="s">
        <v>406</v>
      </c>
      <c r="AK2461" s="19">
        <v>56.5</v>
      </c>
      <c r="AL2461" s="19">
        <v>52</v>
      </c>
      <c r="AN2461" s="3">
        <v>1973</v>
      </c>
      <c r="AQ2461">
        <v>80436</v>
      </c>
      <c r="AR2461" s="1" t="s">
        <v>614</v>
      </c>
    </row>
    <row r="2462" spans="1:44" x14ac:dyDescent="0.25">
      <c r="A2462" s="1">
        <v>3635</v>
      </c>
      <c r="B2462" s="1" t="s">
        <v>171</v>
      </c>
      <c r="C2462" s="1">
        <v>130</v>
      </c>
      <c r="D2462" s="1" t="s">
        <v>6206</v>
      </c>
      <c r="F2462" s="1" t="s">
        <v>445</v>
      </c>
      <c r="G2462" s="1">
        <v>7</v>
      </c>
      <c r="H2462" s="1">
        <v>110</v>
      </c>
      <c r="I2462" s="1">
        <v>25.6</v>
      </c>
      <c r="J2462" s="1">
        <v>34.1</v>
      </c>
      <c r="K2462" s="3">
        <v>318</v>
      </c>
      <c r="L2462" s="2">
        <v>0.57999999999999996</v>
      </c>
      <c r="N2462" s="1">
        <v>309</v>
      </c>
      <c r="O2462" s="1">
        <v>142.1</v>
      </c>
      <c r="Q2462" s="1">
        <v>17.399999999999999</v>
      </c>
      <c r="R2462" s="1">
        <v>2.1800000000000002</v>
      </c>
      <c r="AJ2462" s="1" t="s">
        <v>406</v>
      </c>
      <c r="AK2462" s="19">
        <v>56.5</v>
      </c>
      <c r="AL2462" s="19">
        <v>52</v>
      </c>
      <c r="AN2462" s="3">
        <v>1973</v>
      </c>
      <c r="AQ2462">
        <v>80436</v>
      </c>
      <c r="AR2462" s="1" t="s">
        <v>614</v>
      </c>
    </row>
    <row r="2463" spans="1:44" x14ac:dyDescent="0.25">
      <c r="A2463" s="1">
        <v>3636</v>
      </c>
      <c r="B2463" s="1" t="s">
        <v>171</v>
      </c>
      <c r="C2463" s="1">
        <v>130</v>
      </c>
      <c r="D2463" s="1" t="s">
        <v>6206</v>
      </c>
      <c r="F2463" s="1" t="s">
        <v>445</v>
      </c>
      <c r="G2463" s="1">
        <v>7</v>
      </c>
      <c r="H2463" s="1">
        <v>130</v>
      </c>
      <c r="I2463" s="1">
        <v>26.9</v>
      </c>
      <c r="J2463" s="1">
        <v>37.700000000000003</v>
      </c>
      <c r="K2463" s="3">
        <v>267</v>
      </c>
      <c r="L2463" s="2">
        <v>0.55000000000000004</v>
      </c>
      <c r="N2463" s="1">
        <v>325</v>
      </c>
      <c r="O2463" s="1">
        <v>149.5</v>
      </c>
      <c r="Q2463" s="1">
        <v>17.399999999999999</v>
      </c>
      <c r="R2463" s="1">
        <v>2.0699999999999998</v>
      </c>
      <c r="AJ2463" s="1" t="s">
        <v>406</v>
      </c>
      <c r="AK2463" s="19">
        <v>56.5</v>
      </c>
      <c r="AL2463" s="19">
        <v>52</v>
      </c>
      <c r="AN2463" s="3">
        <v>1973</v>
      </c>
      <c r="AQ2463">
        <v>80436</v>
      </c>
      <c r="AR2463" s="1" t="s">
        <v>614</v>
      </c>
    </row>
    <row r="2464" spans="1:44" x14ac:dyDescent="0.25">
      <c r="A2464" s="1">
        <v>3637</v>
      </c>
      <c r="B2464" s="1" t="s">
        <v>171</v>
      </c>
      <c r="C2464" s="1">
        <v>130</v>
      </c>
      <c r="D2464" s="1" t="s">
        <v>6206</v>
      </c>
      <c r="F2464" s="1" t="s">
        <v>445</v>
      </c>
      <c r="G2464" s="1">
        <v>7</v>
      </c>
      <c r="H2464" s="1">
        <v>150</v>
      </c>
      <c r="I2464" s="1">
        <v>28</v>
      </c>
      <c r="J2464" s="1">
        <v>41.4</v>
      </c>
      <c r="K2464" s="3">
        <v>226</v>
      </c>
      <c r="L2464" s="2">
        <v>0.54</v>
      </c>
      <c r="N2464" s="1">
        <v>340</v>
      </c>
      <c r="O2464" s="1">
        <v>156.4</v>
      </c>
      <c r="Q2464" s="1">
        <v>17.5</v>
      </c>
      <c r="R2464" s="1">
        <v>2.0099999999999998</v>
      </c>
      <c r="AJ2464" s="1" t="s">
        <v>406</v>
      </c>
      <c r="AK2464" s="19">
        <v>56.5</v>
      </c>
      <c r="AL2464" s="19">
        <v>52</v>
      </c>
      <c r="AN2464" s="3">
        <v>1973</v>
      </c>
      <c r="AQ2464">
        <v>80436</v>
      </c>
      <c r="AR2464" s="1" t="s">
        <v>614</v>
      </c>
    </row>
    <row r="2465" spans="1:44" x14ac:dyDescent="0.25">
      <c r="A2465" s="1">
        <v>3639</v>
      </c>
      <c r="B2465" s="1" t="s">
        <v>171</v>
      </c>
      <c r="C2465" s="1">
        <v>130</v>
      </c>
      <c r="D2465" s="1" t="s">
        <v>6206</v>
      </c>
      <c r="F2465" s="1" t="s">
        <v>445</v>
      </c>
      <c r="G2465" s="1">
        <v>7</v>
      </c>
      <c r="H2465" s="1">
        <v>30</v>
      </c>
      <c r="I2465" s="1">
        <v>10.7</v>
      </c>
      <c r="J2465" s="1">
        <v>14.1</v>
      </c>
      <c r="K2465" s="3">
        <v>868</v>
      </c>
      <c r="L2465" s="2">
        <v>0.69</v>
      </c>
      <c r="N2465" s="1">
        <v>84</v>
      </c>
      <c r="O2465" s="1">
        <v>37</v>
      </c>
      <c r="Q2465" s="1">
        <v>7.67</v>
      </c>
      <c r="R2465" s="1">
        <v>1.93</v>
      </c>
      <c r="AJ2465" s="1" t="s">
        <v>406</v>
      </c>
      <c r="AK2465" s="19">
        <v>56.5</v>
      </c>
      <c r="AL2465" s="19">
        <v>52</v>
      </c>
      <c r="AN2465" s="3">
        <v>1973</v>
      </c>
      <c r="AQ2465">
        <v>80436</v>
      </c>
      <c r="AR2465" s="1" t="s">
        <v>614</v>
      </c>
    </row>
    <row r="2466" spans="1:44" x14ac:dyDescent="0.25">
      <c r="A2466" s="1">
        <v>3645</v>
      </c>
      <c r="B2466" s="1" t="s">
        <v>171</v>
      </c>
      <c r="C2466" s="1">
        <v>130</v>
      </c>
      <c r="D2466" s="1" t="s">
        <v>6206</v>
      </c>
      <c r="F2466" s="1" t="s">
        <v>445</v>
      </c>
      <c r="G2466" s="1">
        <v>7</v>
      </c>
      <c r="H2466" s="1">
        <v>150</v>
      </c>
      <c r="I2466" s="1">
        <v>28</v>
      </c>
      <c r="J2466" s="1">
        <v>43.6</v>
      </c>
      <c r="K2466" s="3">
        <v>136</v>
      </c>
      <c r="L2466" s="2">
        <v>0.35</v>
      </c>
      <c r="N2466" s="1">
        <v>220</v>
      </c>
      <c r="O2466" s="1">
        <v>101.2</v>
      </c>
      <c r="Q2466" s="1">
        <v>15.2</v>
      </c>
      <c r="R2466" s="1">
        <v>1.76</v>
      </c>
      <c r="AJ2466" s="1" t="s">
        <v>406</v>
      </c>
      <c r="AK2466" s="19">
        <v>56.5</v>
      </c>
      <c r="AL2466" s="19">
        <v>52</v>
      </c>
      <c r="AN2466" s="3">
        <v>1973</v>
      </c>
      <c r="AQ2466">
        <v>80436</v>
      </c>
      <c r="AR2466" s="1" t="s">
        <v>614</v>
      </c>
    </row>
    <row r="2467" spans="1:44" x14ac:dyDescent="0.25">
      <c r="A2467" s="1">
        <v>3647</v>
      </c>
      <c r="B2467" s="1" t="s">
        <v>171</v>
      </c>
      <c r="C2467" s="1">
        <v>130</v>
      </c>
      <c r="D2467" s="1" t="s">
        <v>6206</v>
      </c>
      <c r="F2467" s="1" t="s">
        <v>445</v>
      </c>
      <c r="G2467" s="1">
        <v>8</v>
      </c>
      <c r="H2467" s="1">
        <v>30</v>
      </c>
      <c r="I2467" s="1">
        <v>11.7</v>
      </c>
      <c r="J2467" s="1">
        <v>11.2</v>
      </c>
      <c r="K2467" s="3">
        <v>3075</v>
      </c>
      <c r="L2467" s="2">
        <v>1.31</v>
      </c>
      <c r="N2467" s="1">
        <v>182</v>
      </c>
      <c r="O2467" s="1">
        <v>80.099999999999994</v>
      </c>
      <c r="Q2467" s="1">
        <v>7.28</v>
      </c>
      <c r="R2467" s="1">
        <v>2.2200000000000002</v>
      </c>
      <c r="AJ2467" s="1" t="s">
        <v>406</v>
      </c>
      <c r="AK2467" s="19">
        <v>56.5</v>
      </c>
      <c r="AL2467" s="19">
        <v>52</v>
      </c>
      <c r="AN2467" s="3">
        <v>1973</v>
      </c>
      <c r="AQ2467">
        <v>80436</v>
      </c>
      <c r="AR2467" s="1" t="s">
        <v>614</v>
      </c>
    </row>
    <row r="2468" spans="1:44" x14ac:dyDescent="0.25">
      <c r="A2468" s="1">
        <v>3648</v>
      </c>
      <c r="B2468" s="1" t="s">
        <v>171</v>
      </c>
      <c r="C2468" s="1">
        <v>130</v>
      </c>
      <c r="D2468" s="1" t="s">
        <v>6206</v>
      </c>
      <c r="F2468" s="1" t="s">
        <v>445</v>
      </c>
      <c r="G2468" s="1">
        <v>8</v>
      </c>
      <c r="H2468" s="1">
        <v>50</v>
      </c>
      <c r="I2468" s="1">
        <v>16.600000000000001</v>
      </c>
      <c r="J2468" s="1">
        <v>16.899999999999999</v>
      </c>
      <c r="K2468" s="3">
        <v>1658</v>
      </c>
      <c r="L2468" s="2">
        <v>1.24</v>
      </c>
      <c r="N2468" s="1">
        <v>306</v>
      </c>
      <c r="O2468" s="1">
        <v>134.6</v>
      </c>
      <c r="Q2468" s="1">
        <v>11.8</v>
      </c>
      <c r="R2468" s="1">
        <v>2.5</v>
      </c>
      <c r="AJ2468" s="1" t="s">
        <v>406</v>
      </c>
      <c r="AK2468" s="19">
        <v>56.5</v>
      </c>
      <c r="AL2468" s="19">
        <v>52</v>
      </c>
      <c r="AN2468" s="3">
        <v>1973</v>
      </c>
      <c r="AQ2468">
        <v>80436</v>
      </c>
      <c r="AR2468" s="1" t="s">
        <v>614</v>
      </c>
    </row>
    <row r="2469" spans="1:44" x14ac:dyDescent="0.25">
      <c r="A2469" s="1">
        <v>3649</v>
      </c>
      <c r="B2469" s="1" t="s">
        <v>171</v>
      </c>
      <c r="C2469" s="1">
        <v>130</v>
      </c>
      <c r="D2469" s="1" t="s">
        <v>6206</v>
      </c>
      <c r="F2469" s="1" t="s">
        <v>445</v>
      </c>
      <c r="G2469" s="1">
        <v>8</v>
      </c>
      <c r="H2469" s="1">
        <v>70</v>
      </c>
      <c r="I2469" s="1">
        <v>20</v>
      </c>
      <c r="J2469" s="1">
        <v>21.8</v>
      </c>
      <c r="K2469" s="3">
        <v>1114</v>
      </c>
      <c r="L2469" s="2">
        <v>1.1599999999999999</v>
      </c>
      <c r="N2469" s="1">
        <v>401</v>
      </c>
      <c r="O2469" s="1">
        <v>176.4</v>
      </c>
      <c r="Q2469" s="1">
        <v>13.9</v>
      </c>
      <c r="R2469" s="1">
        <v>2.3199999999999998</v>
      </c>
      <c r="AJ2469" s="1" t="s">
        <v>406</v>
      </c>
      <c r="AK2469" s="19">
        <v>56.5</v>
      </c>
      <c r="AL2469" s="19">
        <v>52</v>
      </c>
      <c r="AN2469" s="3">
        <v>1973</v>
      </c>
      <c r="AQ2469">
        <v>80436</v>
      </c>
      <c r="AR2469" s="1" t="s">
        <v>614</v>
      </c>
    </row>
    <row r="2470" spans="1:44" x14ac:dyDescent="0.25">
      <c r="A2470" s="1">
        <v>3650</v>
      </c>
      <c r="B2470" s="1" t="s">
        <v>171</v>
      </c>
      <c r="C2470" s="1">
        <v>130</v>
      </c>
      <c r="D2470" s="1" t="s">
        <v>6206</v>
      </c>
      <c r="F2470" s="1" t="s">
        <v>445</v>
      </c>
      <c r="G2470" s="1">
        <v>8</v>
      </c>
      <c r="H2470" s="1">
        <v>90</v>
      </c>
      <c r="I2470" s="1">
        <v>22</v>
      </c>
      <c r="J2470" s="1">
        <v>25.9</v>
      </c>
      <c r="K2470" s="3">
        <v>837</v>
      </c>
      <c r="L2470" s="2">
        <v>1.1100000000000001</v>
      </c>
      <c r="N2470" s="1">
        <v>457</v>
      </c>
      <c r="O2470" s="1">
        <v>210.2</v>
      </c>
      <c r="Q2470" s="1">
        <v>14.5</v>
      </c>
      <c r="R2470" s="1">
        <v>2.11</v>
      </c>
      <c r="AJ2470" s="1" t="s">
        <v>406</v>
      </c>
      <c r="AK2470" s="19">
        <v>56.5</v>
      </c>
      <c r="AL2470" s="19">
        <v>52</v>
      </c>
      <c r="AN2470" s="3">
        <v>1973</v>
      </c>
      <c r="AQ2470">
        <v>80436</v>
      </c>
      <c r="AR2470" s="1" t="s">
        <v>614</v>
      </c>
    </row>
    <row r="2471" spans="1:44" x14ac:dyDescent="0.25">
      <c r="A2471" s="1">
        <v>3651</v>
      </c>
      <c r="B2471" s="1" t="s">
        <v>171</v>
      </c>
      <c r="C2471" s="1">
        <v>130</v>
      </c>
      <c r="D2471" s="1" t="s">
        <v>6206</v>
      </c>
      <c r="F2471" s="1" t="s">
        <v>445</v>
      </c>
      <c r="G2471" s="1">
        <v>8</v>
      </c>
      <c r="H2471" s="1">
        <v>110</v>
      </c>
      <c r="I2471" s="1">
        <v>23.2</v>
      </c>
      <c r="J2471" s="1">
        <v>29.4</v>
      </c>
      <c r="K2471" s="3">
        <v>670</v>
      </c>
      <c r="L2471" s="2">
        <v>1.08</v>
      </c>
      <c r="N2471" s="1">
        <v>484</v>
      </c>
      <c r="O2471" s="1">
        <v>222.6</v>
      </c>
      <c r="Q2471" s="1">
        <v>14.7</v>
      </c>
      <c r="R2471" s="1">
        <v>2.04</v>
      </c>
      <c r="AJ2471" s="1" t="s">
        <v>406</v>
      </c>
      <c r="AK2471" s="19">
        <v>56.5</v>
      </c>
      <c r="AL2471" s="19">
        <v>52</v>
      </c>
      <c r="AN2471" s="3">
        <v>1973</v>
      </c>
      <c r="AQ2471">
        <v>80436</v>
      </c>
      <c r="AR2471" s="1" t="s">
        <v>614</v>
      </c>
    </row>
    <row r="2472" spans="1:44" x14ac:dyDescent="0.25">
      <c r="A2472" s="1">
        <v>3652</v>
      </c>
      <c r="B2472" s="1" t="s">
        <v>171</v>
      </c>
      <c r="C2472" s="1">
        <v>130</v>
      </c>
      <c r="D2472" s="1" t="s">
        <v>6206</v>
      </c>
      <c r="F2472" s="1" t="s">
        <v>445</v>
      </c>
      <c r="G2472" s="1">
        <v>8</v>
      </c>
      <c r="H2472" s="1">
        <v>130</v>
      </c>
      <c r="I2472" s="1">
        <v>23.9</v>
      </c>
      <c r="J2472" s="1">
        <v>34.200000000000003</v>
      </c>
      <c r="K2472" s="3">
        <v>405</v>
      </c>
      <c r="L2472" s="2">
        <v>1.07</v>
      </c>
      <c r="N2472" s="1">
        <v>510</v>
      </c>
      <c r="O2472" s="1">
        <v>181.2</v>
      </c>
      <c r="Q2472" s="1">
        <v>14.7</v>
      </c>
      <c r="R2472" s="1">
        <v>1.93</v>
      </c>
      <c r="AJ2472" s="1" t="s">
        <v>406</v>
      </c>
      <c r="AK2472" s="19">
        <v>56.5</v>
      </c>
      <c r="AL2472" s="19">
        <v>52</v>
      </c>
      <c r="AN2472" s="3">
        <v>1973</v>
      </c>
      <c r="AQ2472">
        <v>80436</v>
      </c>
      <c r="AR2472" s="1" t="s">
        <v>614</v>
      </c>
    </row>
    <row r="2473" spans="1:44" x14ac:dyDescent="0.25">
      <c r="A2473" s="1">
        <v>3653</v>
      </c>
      <c r="B2473" s="1" t="s">
        <v>171</v>
      </c>
      <c r="C2473" s="1">
        <v>130</v>
      </c>
      <c r="D2473" s="1" t="s">
        <v>6206</v>
      </c>
      <c r="F2473" s="1" t="s">
        <v>445</v>
      </c>
      <c r="G2473" s="1">
        <v>8</v>
      </c>
      <c r="H2473" s="1">
        <v>150</v>
      </c>
      <c r="I2473" s="1">
        <v>24.5</v>
      </c>
      <c r="J2473" s="1">
        <v>35</v>
      </c>
      <c r="K2473" s="3">
        <v>490</v>
      </c>
      <c r="L2473" s="2">
        <v>1.06</v>
      </c>
      <c r="N2473" s="1">
        <v>525</v>
      </c>
      <c r="O2473" s="1">
        <v>241.5</v>
      </c>
      <c r="Q2473" s="1">
        <v>14.6</v>
      </c>
      <c r="R2473" s="1">
        <v>1.82</v>
      </c>
      <c r="AJ2473" s="1" t="s">
        <v>406</v>
      </c>
      <c r="AK2473" s="19">
        <v>56.5</v>
      </c>
      <c r="AL2473" s="19">
        <v>52</v>
      </c>
      <c r="AN2473" s="3">
        <v>1973</v>
      </c>
      <c r="AQ2473">
        <v>80436</v>
      </c>
      <c r="AR2473" s="1" t="s">
        <v>614</v>
      </c>
    </row>
    <row r="2474" spans="1:44" x14ac:dyDescent="0.25">
      <c r="A2474" s="1">
        <v>3654</v>
      </c>
      <c r="B2474" s="1" t="s">
        <v>171</v>
      </c>
      <c r="C2474" s="1">
        <v>130</v>
      </c>
      <c r="D2474" s="1" t="s">
        <v>6206</v>
      </c>
      <c r="F2474" s="1" t="s">
        <v>445</v>
      </c>
      <c r="G2474" s="1">
        <v>8</v>
      </c>
      <c r="H2474" s="1">
        <v>20</v>
      </c>
      <c r="I2474" s="1">
        <v>8.5</v>
      </c>
      <c r="J2474" s="1">
        <v>8.1999999999999993</v>
      </c>
      <c r="K2474" s="3">
        <v>3772</v>
      </c>
      <c r="N2474" s="1">
        <v>87</v>
      </c>
      <c r="O2474" s="1">
        <v>34.799999999999997</v>
      </c>
      <c r="Q2474" s="1">
        <v>4.91</v>
      </c>
      <c r="R2474" s="1">
        <v>1.89</v>
      </c>
      <c r="AJ2474" s="1" t="s">
        <v>406</v>
      </c>
      <c r="AK2474" s="19">
        <v>56.5</v>
      </c>
      <c r="AL2474" s="19">
        <v>52</v>
      </c>
      <c r="AN2474" s="3">
        <v>1973</v>
      </c>
      <c r="AQ2474">
        <v>80436</v>
      </c>
      <c r="AR2474" s="1" t="s">
        <v>614</v>
      </c>
    </row>
    <row r="2475" spans="1:44" x14ac:dyDescent="0.25">
      <c r="A2475" s="1">
        <v>3656</v>
      </c>
      <c r="B2475" s="1" t="s">
        <v>171</v>
      </c>
      <c r="C2475" s="1">
        <v>130</v>
      </c>
      <c r="D2475" s="1" t="s">
        <v>6206</v>
      </c>
      <c r="F2475" s="1" t="s">
        <v>445</v>
      </c>
      <c r="G2475" s="1">
        <v>8</v>
      </c>
      <c r="H2475" s="1">
        <v>50</v>
      </c>
      <c r="I2475" s="1">
        <v>16.600000000000001</v>
      </c>
      <c r="J2475" s="1">
        <v>18</v>
      </c>
      <c r="K2475" s="3">
        <v>1169</v>
      </c>
      <c r="L2475" s="2">
        <v>0.95</v>
      </c>
      <c r="N2475" s="1">
        <v>234</v>
      </c>
      <c r="O2475" s="1">
        <v>103</v>
      </c>
      <c r="Q2475" s="1">
        <v>13.4</v>
      </c>
      <c r="R2475" s="1">
        <v>2.84</v>
      </c>
      <c r="AJ2475" s="1" t="s">
        <v>406</v>
      </c>
      <c r="AK2475" s="19">
        <v>56.5</v>
      </c>
      <c r="AL2475" s="19">
        <v>52</v>
      </c>
      <c r="AN2475" s="3">
        <v>1973</v>
      </c>
      <c r="AQ2475">
        <v>80436</v>
      </c>
      <c r="AR2475" s="1" t="s">
        <v>614</v>
      </c>
    </row>
    <row r="2476" spans="1:44" x14ac:dyDescent="0.25">
      <c r="A2476" s="1">
        <v>3657</v>
      </c>
      <c r="B2476" s="1" t="s">
        <v>171</v>
      </c>
      <c r="C2476" s="1">
        <v>130</v>
      </c>
      <c r="D2476" s="1" t="s">
        <v>6206</v>
      </c>
      <c r="F2476" s="1" t="s">
        <v>445</v>
      </c>
      <c r="G2476" s="1">
        <v>8</v>
      </c>
      <c r="H2476" s="1">
        <v>70</v>
      </c>
      <c r="I2476" s="1">
        <v>20</v>
      </c>
      <c r="J2476" s="1">
        <v>23.2</v>
      </c>
      <c r="K2476" s="3">
        <v>787</v>
      </c>
      <c r="L2476" s="2">
        <v>0.89</v>
      </c>
      <c r="N2476" s="1">
        <v>307</v>
      </c>
      <c r="O2476" s="1">
        <v>135.1</v>
      </c>
      <c r="Q2476" s="1">
        <v>15.8</v>
      </c>
      <c r="R2476" s="1">
        <v>2.63</v>
      </c>
      <c r="AJ2476" s="1" t="s">
        <v>406</v>
      </c>
      <c r="AK2476" s="19">
        <v>56.5</v>
      </c>
      <c r="AL2476" s="19">
        <v>52</v>
      </c>
      <c r="AN2476" s="3">
        <v>1973</v>
      </c>
      <c r="AQ2476">
        <v>80436</v>
      </c>
      <c r="AR2476" s="1" t="s">
        <v>614</v>
      </c>
    </row>
    <row r="2477" spans="1:44" x14ac:dyDescent="0.25">
      <c r="A2477" s="1">
        <v>3658</v>
      </c>
      <c r="B2477" s="1" t="s">
        <v>171</v>
      </c>
      <c r="C2477" s="1">
        <v>130</v>
      </c>
      <c r="D2477" s="1" t="s">
        <v>6206</v>
      </c>
      <c r="F2477" s="1" t="s">
        <v>445</v>
      </c>
      <c r="G2477" s="1">
        <v>8</v>
      </c>
      <c r="H2477" s="1">
        <v>90</v>
      </c>
      <c r="I2477" s="1">
        <v>22</v>
      </c>
      <c r="J2477" s="1">
        <v>27.6</v>
      </c>
      <c r="K2477" s="3">
        <v>590</v>
      </c>
      <c r="L2477" s="2">
        <v>0.86</v>
      </c>
      <c r="N2477" s="1">
        <v>352</v>
      </c>
      <c r="O2477" s="1">
        <v>161.9</v>
      </c>
      <c r="Q2477" s="1">
        <v>16.3</v>
      </c>
      <c r="R2477" s="1">
        <v>2.38</v>
      </c>
      <c r="AJ2477" s="1" t="s">
        <v>406</v>
      </c>
      <c r="AK2477" s="19">
        <v>56.5</v>
      </c>
      <c r="AL2477" s="19">
        <v>52</v>
      </c>
      <c r="AN2477" s="3">
        <v>1973</v>
      </c>
      <c r="AQ2477">
        <v>80436</v>
      </c>
      <c r="AR2477" s="1" t="s">
        <v>614</v>
      </c>
    </row>
    <row r="2478" spans="1:44" x14ac:dyDescent="0.25">
      <c r="A2478" s="1">
        <v>3659</v>
      </c>
      <c r="B2478" s="1" t="s">
        <v>171</v>
      </c>
      <c r="C2478" s="1">
        <v>130</v>
      </c>
      <c r="D2478" s="1" t="s">
        <v>6206</v>
      </c>
      <c r="F2478" s="1" t="s">
        <v>445</v>
      </c>
      <c r="G2478" s="1">
        <v>8</v>
      </c>
      <c r="H2478" s="1">
        <v>110</v>
      </c>
      <c r="I2478" s="1">
        <v>23.2</v>
      </c>
      <c r="J2478" s="1">
        <v>31.2</v>
      </c>
      <c r="K2478" s="3">
        <v>476</v>
      </c>
      <c r="L2478" s="2">
        <v>0.84</v>
      </c>
      <c r="N2478" s="1">
        <v>377</v>
      </c>
      <c r="O2478" s="1">
        <v>173.4</v>
      </c>
      <c r="Q2478" s="1">
        <v>16.399999999999999</v>
      </c>
      <c r="R2478" s="1">
        <v>2.2799999999999998</v>
      </c>
      <c r="AJ2478" s="1" t="s">
        <v>406</v>
      </c>
      <c r="AK2478" s="19">
        <v>56.5</v>
      </c>
      <c r="AL2478" s="19">
        <v>52</v>
      </c>
      <c r="AN2478" s="3">
        <v>1973</v>
      </c>
      <c r="AQ2478">
        <v>80436</v>
      </c>
      <c r="AR2478" s="1" t="s">
        <v>614</v>
      </c>
    </row>
    <row r="2479" spans="1:44" x14ac:dyDescent="0.25">
      <c r="A2479" s="1">
        <v>3660</v>
      </c>
      <c r="B2479" s="1" t="s">
        <v>171</v>
      </c>
      <c r="C2479" s="1">
        <v>130</v>
      </c>
      <c r="D2479" s="1" t="s">
        <v>6206</v>
      </c>
      <c r="F2479" s="1" t="s">
        <v>445</v>
      </c>
      <c r="G2479" s="1">
        <v>8</v>
      </c>
      <c r="H2479" s="1">
        <v>130</v>
      </c>
      <c r="I2479" s="1">
        <v>23.9</v>
      </c>
      <c r="J2479" s="1">
        <v>32.4</v>
      </c>
      <c r="K2479" s="3">
        <v>564</v>
      </c>
      <c r="L2479" s="2">
        <v>0.83</v>
      </c>
      <c r="N2479" s="1">
        <v>394</v>
      </c>
      <c r="O2479" s="1">
        <v>234.6</v>
      </c>
      <c r="Q2479" s="1">
        <v>16.3</v>
      </c>
      <c r="R2479" s="1">
        <v>2.16</v>
      </c>
      <c r="AJ2479" s="1" t="s">
        <v>406</v>
      </c>
      <c r="AK2479" s="19">
        <v>56.5</v>
      </c>
      <c r="AL2479" s="19">
        <v>52</v>
      </c>
      <c r="AN2479" s="3">
        <v>1973</v>
      </c>
      <c r="AQ2479">
        <v>80436</v>
      </c>
      <c r="AR2479" s="1" t="s">
        <v>614</v>
      </c>
    </row>
    <row r="2480" spans="1:44" x14ac:dyDescent="0.25">
      <c r="A2480" s="1">
        <v>3661</v>
      </c>
      <c r="B2480" s="1" t="s">
        <v>171</v>
      </c>
      <c r="C2480" s="1">
        <v>130</v>
      </c>
      <c r="D2480" s="1" t="s">
        <v>6206</v>
      </c>
      <c r="F2480" s="1" t="s">
        <v>445</v>
      </c>
      <c r="G2480" s="1">
        <v>8</v>
      </c>
      <c r="H2480" s="1">
        <v>150</v>
      </c>
      <c r="I2480" s="1">
        <v>24.5</v>
      </c>
      <c r="J2480" s="1">
        <v>36.700000000000003</v>
      </c>
      <c r="K2480" s="3">
        <v>357</v>
      </c>
      <c r="L2480" s="2">
        <v>0.82</v>
      </c>
      <c r="N2480" s="1">
        <v>406</v>
      </c>
      <c r="O2480" s="1">
        <v>186.8</v>
      </c>
      <c r="Q2480" s="1">
        <v>16.3</v>
      </c>
      <c r="R2480" s="1">
        <v>2.0499999999999998</v>
      </c>
      <c r="AJ2480" s="1" t="s">
        <v>406</v>
      </c>
      <c r="AK2480" s="19">
        <v>56.5</v>
      </c>
      <c r="AL2480" s="19">
        <v>52</v>
      </c>
      <c r="AN2480" s="3">
        <v>1973</v>
      </c>
      <c r="AQ2480">
        <v>80436</v>
      </c>
      <c r="AR2480" s="1" t="s">
        <v>614</v>
      </c>
    </row>
    <row r="2481" spans="1:44" x14ac:dyDescent="0.25">
      <c r="A2481" s="1">
        <v>3664</v>
      </c>
      <c r="B2481" s="1" t="s">
        <v>171</v>
      </c>
      <c r="C2481" s="1">
        <v>130</v>
      </c>
      <c r="D2481" s="1" t="s">
        <v>6206</v>
      </c>
      <c r="F2481" s="1" t="s">
        <v>445</v>
      </c>
      <c r="G2481" s="1">
        <v>8</v>
      </c>
      <c r="H2481" s="1">
        <v>50</v>
      </c>
      <c r="I2481" s="1">
        <v>16.600000000000001</v>
      </c>
      <c r="J2481" s="1">
        <v>19.100000000000001</v>
      </c>
      <c r="K2481" s="3">
        <v>779</v>
      </c>
      <c r="L2481" s="2">
        <v>0.68</v>
      </c>
      <c r="N2481" s="1">
        <v>167</v>
      </c>
      <c r="O2481" s="1">
        <v>73.5</v>
      </c>
      <c r="Q2481" s="1">
        <v>12.8</v>
      </c>
      <c r="R2481" s="1">
        <v>2.71</v>
      </c>
      <c r="AJ2481" s="1" t="s">
        <v>406</v>
      </c>
      <c r="AK2481" s="19">
        <v>56.5</v>
      </c>
      <c r="AL2481" s="19">
        <v>52</v>
      </c>
      <c r="AN2481" s="3">
        <v>1973</v>
      </c>
      <c r="AQ2481">
        <v>80436</v>
      </c>
      <c r="AR2481" s="1" t="s">
        <v>614</v>
      </c>
    </row>
    <row r="2482" spans="1:44" x14ac:dyDescent="0.25">
      <c r="A2482" s="1">
        <v>3665</v>
      </c>
      <c r="B2482" s="1" t="s">
        <v>171</v>
      </c>
      <c r="C2482" s="1">
        <v>130</v>
      </c>
      <c r="D2482" s="1" t="s">
        <v>6206</v>
      </c>
      <c r="F2482" s="1" t="s">
        <v>445</v>
      </c>
      <c r="G2482" s="1">
        <v>8</v>
      </c>
      <c r="H2482" s="1">
        <v>70</v>
      </c>
      <c r="I2482" s="1">
        <v>20</v>
      </c>
      <c r="J2482" s="1">
        <v>24.7</v>
      </c>
      <c r="K2482" s="3">
        <v>521</v>
      </c>
      <c r="L2482" s="2">
        <v>0.64</v>
      </c>
      <c r="N2482" s="1">
        <v>221</v>
      </c>
      <c r="O2482" s="1">
        <v>97.2</v>
      </c>
      <c r="Q2482" s="1">
        <v>15.4</v>
      </c>
      <c r="R2482" s="1">
        <v>2.58</v>
      </c>
      <c r="AJ2482" s="1" t="s">
        <v>406</v>
      </c>
      <c r="AK2482" s="19">
        <v>56.5</v>
      </c>
      <c r="AL2482" s="19">
        <v>52</v>
      </c>
      <c r="AN2482" s="3">
        <v>1973</v>
      </c>
      <c r="AQ2482">
        <v>80436</v>
      </c>
      <c r="AR2482" s="1" t="s">
        <v>614</v>
      </c>
    </row>
    <row r="2483" spans="1:44" x14ac:dyDescent="0.25">
      <c r="A2483" s="1">
        <v>3667</v>
      </c>
      <c r="B2483" s="1" t="s">
        <v>171</v>
      </c>
      <c r="C2483" s="1">
        <v>130</v>
      </c>
      <c r="D2483" s="1" t="s">
        <v>6206</v>
      </c>
      <c r="F2483" s="1" t="s">
        <v>445</v>
      </c>
      <c r="G2483" s="1">
        <v>8</v>
      </c>
      <c r="H2483" s="1">
        <v>110</v>
      </c>
      <c r="I2483" s="1">
        <v>23.2</v>
      </c>
      <c r="J2483" s="1">
        <v>33</v>
      </c>
      <c r="K2483" s="3">
        <v>319</v>
      </c>
      <c r="L2483" s="2">
        <v>0.61</v>
      </c>
      <c r="N2483" s="1">
        <v>272</v>
      </c>
      <c r="O2483" s="1">
        <v>125.1</v>
      </c>
      <c r="Q2483" s="1">
        <v>16.899999999999999</v>
      </c>
      <c r="R2483" s="1">
        <v>2.34</v>
      </c>
      <c r="AJ2483" s="1" t="s">
        <v>406</v>
      </c>
      <c r="AK2483" s="19">
        <v>56.5</v>
      </c>
      <c r="AL2483" s="19">
        <v>52</v>
      </c>
      <c r="AN2483" s="3">
        <v>1973</v>
      </c>
      <c r="AQ2483">
        <v>80436</v>
      </c>
      <c r="AR2483" s="1" t="s">
        <v>614</v>
      </c>
    </row>
    <row r="2484" spans="1:44" x14ac:dyDescent="0.25">
      <c r="A2484" s="1">
        <v>3668</v>
      </c>
      <c r="B2484" s="1" t="s">
        <v>171</v>
      </c>
      <c r="C2484" s="1">
        <v>130</v>
      </c>
      <c r="D2484" s="1" t="s">
        <v>6206</v>
      </c>
      <c r="F2484" s="1" t="s">
        <v>445</v>
      </c>
      <c r="G2484" s="1">
        <v>8</v>
      </c>
      <c r="H2484" s="1">
        <v>130</v>
      </c>
      <c r="I2484" s="1">
        <v>23.9</v>
      </c>
      <c r="J2484" s="1">
        <v>36</v>
      </c>
      <c r="K2484" s="3">
        <v>274</v>
      </c>
      <c r="L2484" s="2">
        <v>0.6</v>
      </c>
      <c r="N2484" s="1">
        <v>284</v>
      </c>
      <c r="O2484" s="1">
        <v>130.6</v>
      </c>
      <c r="Q2484" s="1">
        <v>17</v>
      </c>
      <c r="R2484" s="1">
        <v>2.25</v>
      </c>
      <c r="AJ2484" s="1" t="s">
        <v>406</v>
      </c>
      <c r="AK2484" s="19">
        <v>56.5</v>
      </c>
      <c r="AL2484" s="19">
        <v>52</v>
      </c>
      <c r="AN2484" s="3">
        <v>1973</v>
      </c>
      <c r="AQ2484">
        <v>80436</v>
      </c>
      <c r="AR2484" s="1" t="s">
        <v>614</v>
      </c>
    </row>
    <row r="2485" spans="1:44" x14ac:dyDescent="0.25">
      <c r="A2485" s="1">
        <v>3669</v>
      </c>
      <c r="B2485" s="1" t="s">
        <v>171</v>
      </c>
      <c r="C2485" s="1">
        <v>130</v>
      </c>
      <c r="D2485" s="1" t="s">
        <v>6206</v>
      </c>
      <c r="F2485" s="1" t="s">
        <v>445</v>
      </c>
      <c r="G2485" s="1">
        <v>8</v>
      </c>
      <c r="H2485" s="1">
        <v>150</v>
      </c>
      <c r="I2485" s="1">
        <v>24.5</v>
      </c>
      <c r="J2485" s="1">
        <v>38.4</v>
      </c>
      <c r="K2485" s="3">
        <v>244</v>
      </c>
      <c r="L2485" s="2">
        <v>0.59</v>
      </c>
      <c r="N2485" s="1">
        <v>292</v>
      </c>
      <c r="O2485" s="1">
        <v>134.30000000000001</v>
      </c>
      <c r="Q2485" s="1">
        <v>17.3</v>
      </c>
      <c r="R2485" s="1">
        <v>2.17</v>
      </c>
      <c r="AJ2485" s="1" t="s">
        <v>406</v>
      </c>
      <c r="AK2485" s="19">
        <v>56.5</v>
      </c>
      <c r="AL2485" s="19">
        <v>52</v>
      </c>
      <c r="AN2485" s="3">
        <v>1973</v>
      </c>
      <c r="AQ2485">
        <v>80436</v>
      </c>
      <c r="AR2485" s="1" t="s">
        <v>614</v>
      </c>
    </row>
    <row r="2486" spans="1:44" x14ac:dyDescent="0.25">
      <c r="A2486" s="1">
        <v>3672</v>
      </c>
      <c r="B2486" s="1" t="s">
        <v>171</v>
      </c>
      <c r="C2486" s="1">
        <v>130</v>
      </c>
      <c r="D2486" s="1" t="s">
        <v>6206</v>
      </c>
      <c r="F2486" s="1" t="s">
        <v>445</v>
      </c>
      <c r="G2486" s="1">
        <v>8</v>
      </c>
      <c r="H2486" s="1">
        <v>50</v>
      </c>
      <c r="I2486" s="1">
        <v>16.600000000000001</v>
      </c>
      <c r="J2486" s="1">
        <v>20.100000000000001</v>
      </c>
      <c r="K2486" s="3">
        <v>469</v>
      </c>
      <c r="L2486" s="2">
        <v>0.43</v>
      </c>
      <c r="N2486" s="1">
        <v>106</v>
      </c>
      <c r="O2486" s="1">
        <v>46.6</v>
      </c>
      <c r="Q2486" s="1">
        <v>9.49</v>
      </c>
      <c r="R2486" s="1">
        <v>2.0099999999999998</v>
      </c>
      <c r="AJ2486" s="1" t="s">
        <v>406</v>
      </c>
      <c r="AK2486" s="19">
        <v>56.5</v>
      </c>
      <c r="AL2486" s="19">
        <v>52</v>
      </c>
      <c r="AN2486" s="3">
        <v>1973</v>
      </c>
      <c r="AQ2486">
        <v>80436</v>
      </c>
      <c r="AR2486" s="1" t="s">
        <v>614</v>
      </c>
    </row>
    <row r="2487" spans="1:44" x14ac:dyDescent="0.25">
      <c r="A2487" s="1">
        <v>3673</v>
      </c>
      <c r="B2487" s="1" t="s">
        <v>171</v>
      </c>
      <c r="C2487" s="1">
        <v>130</v>
      </c>
      <c r="D2487" s="1" t="s">
        <v>6206</v>
      </c>
      <c r="F2487" s="1" t="s">
        <v>445</v>
      </c>
      <c r="G2487" s="1">
        <v>8</v>
      </c>
      <c r="H2487" s="1">
        <v>70</v>
      </c>
      <c r="I2487" s="1">
        <v>20</v>
      </c>
      <c r="J2487" s="1">
        <v>26</v>
      </c>
      <c r="K2487" s="3">
        <v>313</v>
      </c>
      <c r="L2487" s="2">
        <v>0.4</v>
      </c>
      <c r="N2487" s="1">
        <v>140</v>
      </c>
      <c r="O2487" s="1">
        <v>61.6</v>
      </c>
      <c r="Q2487" s="1">
        <v>11.9</v>
      </c>
      <c r="R2487" s="1">
        <v>1.99</v>
      </c>
      <c r="AJ2487" s="1" t="s">
        <v>406</v>
      </c>
      <c r="AK2487" s="19">
        <v>56.5</v>
      </c>
      <c r="AL2487" s="19">
        <v>52</v>
      </c>
      <c r="AN2487" s="3">
        <v>1973</v>
      </c>
      <c r="AQ2487">
        <v>80436</v>
      </c>
      <c r="AR2487" s="1" t="s">
        <v>614</v>
      </c>
    </row>
    <row r="2488" spans="1:44" x14ac:dyDescent="0.25">
      <c r="A2488" s="1">
        <v>3674</v>
      </c>
      <c r="B2488" s="1" t="s">
        <v>171</v>
      </c>
      <c r="C2488" s="1">
        <v>130</v>
      </c>
      <c r="D2488" s="1" t="s">
        <v>6206</v>
      </c>
      <c r="F2488" s="1" t="s">
        <v>445</v>
      </c>
      <c r="G2488" s="1">
        <v>8</v>
      </c>
      <c r="H2488" s="1">
        <v>90</v>
      </c>
      <c r="I2488" s="1">
        <v>22</v>
      </c>
      <c r="J2488" s="1">
        <v>30.9</v>
      </c>
      <c r="K2488" s="3">
        <v>235</v>
      </c>
      <c r="L2488" s="2">
        <v>0.39</v>
      </c>
      <c r="N2488" s="1">
        <v>161</v>
      </c>
      <c r="O2488" s="1">
        <v>74.099999999999994</v>
      </c>
      <c r="Q2488" s="1">
        <v>12.9</v>
      </c>
      <c r="R2488" s="1">
        <v>1.88</v>
      </c>
      <c r="AJ2488" s="1" t="s">
        <v>406</v>
      </c>
      <c r="AK2488" s="19">
        <v>56.5</v>
      </c>
      <c r="AL2488" s="19">
        <v>52</v>
      </c>
      <c r="AN2488" s="3">
        <v>1973</v>
      </c>
      <c r="AQ2488">
        <v>80436</v>
      </c>
      <c r="AR2488" s="1" t="s">
        <v>614</v>
      </c>
    </row>
    <row r="2489" spans="1:44" x14ac:dyDescent="0.25">
      <c r="A2489" s="1">
        <v>3676</v>
      </c>
      <c r="B2489" s="1" t="s">
        <v>171</v>
      </c>
      <c r="C2489" s="1">
        <v>130</v>
      </c>
      <c r="D2489" s="1" t="s">
        <v>6206</v>
      </c>
      <c r="F2489" s="1" t="s">
        <v>445</v>
      </c>
      <c r="G2489" s="1">
        <v>8</v>
      </c>
      <c r="H2489" s="1">
        <v>130</v>
      </c>
      <c r="I2489" s="1">
        <v>23.9</v>
      </c>
      <c r="J2489" s="1">
        <v>37.799999999999997</v>
      </c>
      <c r="K2489" s="3">
        <v>166</v>
      </c>
      <c r="L2489" s="2">
        <v>0.38</v>
      </c>
      <c r="N2489" s="1">
        <v>182</v>
      </c>
      <c r="O2489" s="1">
        <v>83.7</v>
      </c>
      <c r="Q2489" s="1">
        <v>13.8</v>
      </c>
      <c r="R2489" s="1">
        <v>1.82</v>
      </c>
      <c r="AJ2489" s="1" t="s">
        <v>406</v>
      </c>
      <c r="AK2489" s="19">
        <v>56.5</v>
      </c>
      <c r="AL2489" s="19">
        <v>52</v>
      </c>
      <c r="AN2489" s="3">
        <v>1973</v>
      </c>
      <c r="AQ2489">
        <v>80436</v>
      </c>
      <c r="AR2489" s="1" t="s">
        <v>614</v>
      </c>
    </row>
    <row r="2490" spans="1:44" x14ac:dyDescent="0.25">
      <c r="A2490" s="1">
        <v>3677</v>
      </c>
      <c r="B2490" s="1" t="s">
        <v>171</v>
      </c>
      <c r="C2490" s="1">
        <v>130</v>
      </c>
      <c r="D2490" s="1" t="s">
        <v>6206</v>
      </c>
      <c r="F2490" s="1" t="s">
        <v>445</v>
      </c>
      <c r="G2490" s="1">
        <v>8</v>
      </c>
      <c r="H2490" s="1">
        <v>150</v>
      </c>
      <c r="I2490" s="1">
        <v>24.5</v>
      </c>
      <c r="J2490" s="1">
        <v>40.1</v>
      </c>
      <c r="K2490" s="3">
        <v>149</v>
      </c>
      <c r="L2490" s="2">
        <v>0.38</v>
      </c>
      <c r="N2490" s="1">
        <v>188</v>
      </c>
      <c r="O2490" s="1">
        <v>86.5</v>
      </c>
      <c r="Q2490" s="1">
        <v>14</v>
      </c>
      <c r="R2490" s="1">
        <v>1.76</v>
      </c>
      <c r="AJ2490" s="1" t="s">
        <v>406</v>
      </c>
      <c r="AK2490" s="19">
        <v>56.5</v>
      </c>
      <c r="AL2490" s="19">
        <v>52</v>
      </c>
      <c r="AN2490" s="3">
        <v>1973</v>
      </c>
      <c r="AQ2490">
        <v>80436</v>
      </c>
      <c r="AR2490" s="1" t="s">
        <v>614</v>
      </c>
    </row>
    <row r="2491" spans="1:44" x14ac:dyDescent="0.25">
      <c r="A2491" s="1">
        <v>3678</v>
      </c>
      <c r="B2491" s="1" t="s">
        <v>171</v>
      </c>
      <c r="C2491" s="1">
        <v>130</v>
      </c>
      <c r="D2491" s="1" t="s">
        <v>5619</v>
      </c>
      <c r="F2491" s="1" t="s">
        <v>445</v>
      </c>
      <c r="G2491" s="1">
        <v>7</v>
      </c>
      <c r="H2491" s="1">
        <v>20</v>
      </c>
      <c r="I2491" s="1">
        <v>6.5</v>
      </c>
      <c r="J2491" s="1"/>
      <c r="N2491" s="1">
        <v>28</v>
      </c>
      <c r="R2491" s="1">
        <v>1.77</v>
      </c>
      <c r="AJ2491" s="1" t="s">
        <v>406</v>
      </c>
      <c r="AK2491" s="19">
        <v>56.45</v>
      </c>
      <c r="AL2491" s="19">
        <v>48</v>
      </c>
      <c r="AN2491" s="3">
        <v>1951</v>
      </c>
      <c r="AQ2491">
        <v>80436</v>
      </c>
      <c r="AR2491" s="1" t="s">
        <v>600</v>
      </c>
    </row>
    <row r="2492" spans="1:44" x14ac:dyDescent="0.25">
      <c r="A2492" s="1">
        <v>3679</v>
      </c>
      <c r="B2492" s="1" t="s">
        <v>171</v>
      </c>
      <c r="C2492" s="1">
        <v>130</v>
      </c>
      <c r="D2492" s="1" t="s">
        <v>5619</v>
      </c>
      <c r="F2492" s="1" t="s">
        <v>445</v>
      </c>
      <c r="G2492" s="1">
        <v>7</v>
      </c>
      <c r="H2492" s="1">
        <v>40</v>
      </c>
      <c r="I2492" s="1">
        <v>13.5</v>
      </c>
      <c r="J2492" s="1"/>
      <c r="L2492" s="2">
        <v>0.75</v>
      </c>
      <c r="N2492" s="1">
        <v>132</v>
      </c>
      <c r="R2492" s="1">
        <v>1.96</v>
      </c>
      <c r="AJ2492" s="1" t="s">
        <v>406</v>
      </c>
      <c r="AK2492" s="19">
        <v>56.45</v>
      </c>
      <c r="AL2492" s="19">
        <v>48</v>
      </c>
      <c r="AN2492" s="3">
        <v>1951</v>
      </c>
      <c r="AQ2492">
        <v>80436</v>
      </c>
      <c r="AR2492" s="1" t="s">
        <v>600</v>
      </c>
    </row>
    <row r="2493" spans="1:44" x14ac:dyDescent="0.25">
      <c r="A2493" s="1">
        <v>3680</v>
      </c>
      <c r="B2493" s="1" t="s">
        <v>171</v>
      </c>
      <c r="C2493" s="1">
        <v>130</v>
      </c>
      <c r="D2493" s="1" t="s">
        <v>5619</v>
      </c>
      <c r="F2493" s="1" t="s">
        <v>445</v>
      </c>
      <c r="G2493" s="1">
        <v>7</v>
      </c>
      <c r="H2493" s="1">
        <v>60</v>
      </c>
      <c r="I2493" s="1">
        <v>18</v>
      </c>
      <c r="J2493" s="1"/>
      <c r="L2493" s="2">
        <v>0.75</v>
      </c>
      <c r="N2493" s="1">
        <v>216</v>
      </c>
      <c r="R2493" s="1">
        <v>1.74</v>
      </c>
      <c r="AJ2493" s="1" t="s">
        <v>406</v>
      </c>
      <c r="AK2493" s="19">
        <v>56.45</v>
      </c>
      <c r="AL2493" s="19">
        <v>48</v>
      </c>
      <c r="AN2493" s="3">
        <v>1951</v>
      </c>
      <c r="AQ2493">
        <v>80436</v>
      </c>
      <c r="AR2493" s="1" t="s">
        <v>600</v>
      </c>
    </row>
    <row r="2494" spans="1:44" x14ac:dyDescent="0.25">
      <c r="A2494" s="1">
        <v>3681</v>
      </c>
      <c r="B2494" s="1" t="s">
        <v>171</v>
      </c>
      <c r="C2494" s="1">
        <v>130</v>
      </c>
      <c r="D2494" s="1" t="s">
        <v>5619</v>
      </c>
      <c r="F2494" s="1" t="s">
        <v>445</v>
      </c>
      <c r="G2494" s="1">
        <v>7</v>
      </c>
      <c r="H2494" s="1">
        <v>80</v>
      </c>
      <c r="I2494" s="1">
        <v>22</v>
      </c>
      <c r="J2494" s="1"/>
      <c r="L2494" s="2">
        <v>0.75</v>
      </c>
      <c r="N2494" s="1">
        <v>307</v>
      </c>
      <c r="R2494" s="1">
        <v>1.67</v>
      </c>
      <c r="AJ2494" s="1" t="s">
        <v>406</v>
      </c>
      <c r="AK2494" s="19">
        <v>56.45</v>
      </c>
      <c r="AL2494" s="19">
        <v>48</v>
      </c>
      <c r="AN2494" s="3">
        <v>1951</v>
      </c>
      <c r="AQ2494">
        <v>80436</v>
      </c>
      <c r="AR2494" s="1" t="s">
        <v>600</v>
      </c>
    </row>
    <row r="2495" spans="1:44" x14ac:dyDescent="0.25">
      <c r="A2495" s="1">
        <v>3682</v>
      </c>
      <c r="B2495" s="1" t="s">
        <v>171</v>
      </c>
      <c r="C2495" s="1">
        <v>130</v>
      </c>
      <c r="D2495" s="1" t="s">
        <v>5619</v>
      </c>
      <c r="F2495" s="1" t="s">
        <v>445</v>
      </c>
      <c r="G2495" s="1">
        <v>7</v>
      </c>
      <c r="H2495" s="1">
        <v>13</v>
      </c>
      <c r="I2495" s="1">
        <v>6.3</v>
      </c>
      <c r="J2495" s="1">
        <v>4</v>
      </c>
      <c r="K2495" s="3">
        <v>8220</v>
      </c>
      <c r="N2495" s="1">
        <v>49</v>
      </c>
      <c r="O2495" s="1">
        <v>11.4</v>
      </c>
      <c r="P2495" s="1">
        <v>4.38</v>
      </c>
      <c r="Q2495" s="1">
        <v>16.8</v>
      </c>
      <c r="R2495" s="1">
        <v>0.91</v>
      </c>
      <c r="AJ2495" s="1" t="s">
        <v>406</v>
      </c>
      <c r="AK2495" s="19">
        <v>54.45</v>
      </c>
      <c r="AL2495" s="19">
        <v>56.1</v>
      </c>
      <c r="AN2495" s="3">
        <v>2001</v>
      </c>
      <c r="AQ2495">
        <v>80419</v>
      </c>
      <c r="AR2495" s="1" t="s">
        <v>615</v>
      </c>
    </row>
    <row r="2496" spans="1:44" x14ac:dyDescent="0.25">
      <c r="A2496" s="1">
        <v>3683</v>
      </c>
      <c r="B2496" s="1" t="s">
        <v>171</v>
      </c>
      <c r="C2496" s="1">
        <v>130</v>
      </c>
      <c r="D2496" s="1" t="s">
        <v>6363</v>
      </c>
      <c r="F2496" s="1" t="s">
        <v>445</v>
      </c>
      <c r="G2496" s="1">
        <v>7</v>
      </c>
      <c r="H2496" s="1">
        <v>15</v>
      </c>
      <c r="I2496" s="1">
        <v>7.3</v>
      </c>
      <c r="J2496" s="1">
        <v>7.6</v>
      </c>
      <c r="K2496" s="3">
        <v>4928</v>
      </c>
      <c r="N2496" s="1">
        <v>87</v>
      </c>
      <c r="O2496" s="1">
        <v>34.6</v>
      </c>
      <c r="P2496" s="1">
        <v>9.3699999999999992</v>
      </c>
      <c r="Q2496" s="1">
        <v>14.4</v>
      </c>
      <c r="R2496" s="1">
        <v>2.79</v>
      </c>
      <c r="AJ2496" s="1" t="s">
        <v>406</v>
      </c>
      <c r="AK2496" s="19">
        <v>54.45</v>
      </c>
      <c r="AL2496" s="19">
        <v>56.1</v>
      </c>
      <c r="AN2496" s="3">
        <v>2001</v>
      </c>
      <c r="AQ2496">
        <v>80419</v>
      </c>
      <c r="AR2496" s="1" t="s">
        <v>615</v>
      </c>
    </row>
    <row r="2497" spans="1:50" x14ac:dyDescent="0.25">
      <c r="A2497" s="1">
        <v>3684</v>
      </c>
      <c r="B2497" s="1" t="s">
        <v>171</v>
      </c>
      <c r="C2497" s="1">
        <v>130</v>
      </c>
      <c r="D2497" s="1" t="s">
        <v>5619</v>
      </c>
      <c r="F2497" s="1" t="s">
        <v>445</v>
      </c>
      <c r="G2497" s="1">
        <v>7</v>
      </c>
      <c r="H2497" s="1">
        <v>25</v>
      </c>
      <c r="I2497" s="1">
        <v>11.8</v>
      </c>
      <c r="J2497" s="1">
        <v>10.4</v>
      </c>
      <c r="K2497" s="3">
        <v>2074</v>
      </c>
      <c r="L2497" s="2">
        <v>0.73</v>
      </c>
      <c r="N2497" s="1">
        <v>103</v>
      </c>
      <c r="O2497" s="1">
        <v>43.9</v>
      </c>
      <c r="P2497" s="1">
        <v>8.69</v>
      </c>
      <c r="Q2497" s="1">
        <v>13.4</v>
      </c>
      <c r="R2497" s="1">
        <v>1.62</v>
      </c>
      <c r="AJ2497" s="1" t="s">
        <v>406</v>
      </c>
      <c r="AK2497" s="19">
        <v>54.45</v>
      </c>
      <c r="AL2497" s="19">
        <v>56.1</v>
      </c>
      <c r="AN2497" s="3">
        <v>2001</v>
      </c>
      <c r="AQ2497">
        <v>80419</v>
      </c>
      <c r="AR2497" s="1" t="s">
        <v>615</v>
      </c>
    </row>
    <row r="2498" spans="1:50" x14ac:dyDescent="0.25">
      <c r="A2498" s="1">
        <v>3686</v>
      </c>
      <c r="B2498" s="1" t="s">
        <v>171</v>
      </c>
      <c r="C2498" s="1">
        <v>130</v>
      </c>
      <c r="D2498" s="1" t="s">
        <v>5619</v>
      </c>
      <c r="F2498" s="1" t="s">
        <v>445</v>
      </c>
      <c r="G2498" s="1">
        <v>7</v>
      </c>
      <c r="H2498" s="1">
        <v>26</v>
      </c>
      <c r="I2498" s="1">
        <v>11.6</v>
      </c>
      <c r="J2498" s="1">
        <v>11.2</v>
      </c>
      <c r="K2498" s="3">
        <v>1258</v>
      </c>
      <c r="L2498" s="2">
        <v>0.52</v>
      </c>
      <c r="N2498" s="1">
        <v>71</v>
      </c>
      <c r="O2498" s="1">
        <v>33.200000000000003</v>
      </c>
      <c r="P2498" s="1">
        <v>7.85</v>
      </c>
      <c r="Q2498" s="1">
        <v>11.8</v>
      </c>
      <c r="R2498" s="1">
        <v>1.32</v>
      </c>
      <c r="AJ2498" s="1" t="s">
        <v>406</v>
      </c>
      <c r="AK2498" s="19">
        <v>54.45</v>
      </c>
      <c r="AL2498" s="19">
        <v>56.1</v>
      </c>
      <c r="AN2498" s="3">
        <v>2001</v>
      </c>
      <c r="AQ2498">
        <v>80419</v>
      </c>
      <c r="AR2498" s="1" t="s">
        <v>615</v>
      </c>
    </row>
    <row r="2499" spans="1:50" x14ac:dyDescent="0.25">
      <c r="A2499" s="1">
        <v>3687</v>
      </c>
      <c r="B2499" s="1" t="s">
        <v>171</v>
      </c>
      <c r="C2499" s="1">
        <v>130</v>
      </c>
      <c r="D2499" s="1" t="s">
        <v>5619</v>
      </c>
      <c r="F2499" s="1" t="s">
        <v>445</v>
      </c>
      <c r="G2499" s="1">
        <v>7</v>
      </c>
      <c r="H2499" s="1">
        <v>27</v>
      </c>
      <c r="I2499" s="1">
        <v>11.1</v>
      </c>
      <c r="J2499" s="1">
        <v>9.4</v>
      </c>
      <c r="K2499" s="3">
        <v>3600</v>
      </c>
      <c r="L2499" s="2">
        <v>1.2</v>
      </c>
      <c r="N2499" s="1">
        <v>155</v>
      </c>
      <c r="O2499" s="1">
        <v>74.7</v>
      </c>
      <c r="P2499" s="1">
        <v>16.3</v>
      </c>
      <c r="Q2499" s="1">
        <v>18.600000000000001</v>
      </c>
      <c r="R2499" s="1">
        <v>3.63</v>
      </c>
      <c r="AJ2499" s="1" t="s">
        <v>406</v>
      </c>
      <c r="AK2499" s="19">
        <v>54.45</v>
      </c>
      <c r="AL2499" s="19">
        <v>56.1</v>
      </c>
      <c r="AN2499" s="3">
        <v>2001</v>
      </c>
      <c r="AQ2499">
        <v>80419</v>
      </c>
      <c r="AR2499" s="1" t="s">
        <v>615</v>
      </c>
    </row>
    <row r="2500" spans="1:50" x14ac:dyDescent="0.25">
      <c r="A2500" s="1">
        <v>3688</v>
      </c>
      <c r="B2500" s="1" t="s">
        <v>171</v>
      </c>
      <c r="C2500" s="1">
        <v>130</v>
      </c>
      <c r="D2500" s="1" t="s">
        <v>6364</v>
      </c>
      <c r="F2500" s="1" t="s">
        <v>445</v>
      </c>
      <c r="G2500" s="1">
        <v>7</v>
      </c>
      <c r="H2500" s="1">
        <v>47</v>
      </c>
      <c r="I2500" s="1">
        <v>18</v>
      </c>
      <c r="J2500" s="1">
        <v>18.8</v>
      </c>
      <c r="K2500" s="3">
        <v>1335</v>
      </c>
      <c r="L2500" s="2">
        <v>1.17</v>
      </c>
      <c r="N2500" s="1">
        <v>336</v>
      </c>
      <c r="O2500" s="1">
        <v>139</v>
      </c>
      <c r="P2500" s="1">
        <v>31</v>
      </c>
      <c r="Q2500" s="1">
        <v>15.8</v>
      </c>
      <c r="R2500" s="1">
        <v>2.04</v>
      </c>
      <c r="AJ2500" s="1" t="s">
        <v>406</v>
      </c>
      <c r="AK2500" s="19">
        <v>54.45</v>
      </c>
      <c r="AL2500" s="19">
        <v>56.1</v>
      </c>
      <c r="AN2500" s="3">
        <v>2001</v>
      </c>
      <c r="AQ2500">
        <v>80419</v>
      </c>
      <c r="AR2500" s="1" t="s">
        <v>615</v>
      </c>
    </row>
    <row r="2501" spans="1:50" x14ac:dyDescent="0.25">
      <c r="A2501" s="1">
        <v>3689</v>
      </c>
      <c r="B2501" s="1" t="s">
        <v>171</v>
      </c>
      <c r="C2501" s="1">
        <v>130</v>
      </c>
      <c r="D2501" s="1" t="s">
        <v>6364</v>
      </c>
      <c r="F2501" s="1" t="s">
        <v>445</v>
      </c>
      <c r="G2501" s="1">
        <v>7</v>
      </c>
      <c r="H2501" s="1">
        <v>57</v>
      </c>
      <c r="I2501" s="1">
        <v>19.7</v>
      </c>
      <c r="J2501" s="1">
        <v>21.2</v>
      </c>
      <c r="K2501" s="3">
        <v>910</v>
      </c>
      <c r="L2501" s="2">
        <v>0.93</v>
      </c>
      <c r="N2501" s="1">
        <v>313</v>
      </c>
      <c r="O2501" s="1">
        <v>132.4</v>
      </c>
      <c r="P2501" s="1">
        <v>29.1</v>
      </c>
      <c r="Q2501" s="1">
        <v>11.9</v>
      </c>
      <c r="R2501" s="1">
        <v>1.59</v>
      </c>
      <c r="AJ2501" s="1" t="s">
        <v>406</v>
      </c>
      <c r="AK2501" s="19">
        <v>54.45</v>
      </c>
      <c r="AL2501" s="19">
        <v>56.1</v>
      </c>
      <c r="AN2501" s="3">
        <v>2001</v>
      </c>
      <c r="AQ2501">
        <v>80419</v>
      </c>
      <c r="AR2501" s="1" t="s">
        <v>615</v>
      </c>
    </row>
    <row r="2502" spans="1:50" x14ac:dyDescent="0.25">
      <c r="A2502" s="1">
        <v>3691</v>
      </c>
      <c r="B2502" s="1" t="s">
        <v>171</v>
      </c>
      <c r="C2502" s="1">
        <v>130</v>
      </c>
      <c r="D2502" s="1" t="s">
        <v>6202</v>
      </c>
      <c r="F2502" s="1" t="s">
        <v>445</v>
      </c>
      <c r="G2502" s="1">
        <v>7</v>
      </c>
      <c r="H2502" s="1">
        <v>64</v>
      </c>
      <c r="I2502" s="1">
        <v>21.1</v>
      </c>
      <c r="J2502" s="1">
        <v>24.1</v>
      </c>
      <c r="K2502" s="3">
        <v>472</v>
      </c>
      <c r="L2502" s="2">
        <v>0.59</v>
      </c>
      <c r="N2502" s="1">
        <v>223</v>
      </c>
      <c r="O2502" s="1">
        <v>110.5</v>
      </c>
      <c r="P2502" s="1">
        <v>23.2</v>
      </c>
      <c r="Q2502" s="1">
        <v>15.8</v>
      </c>
      <c r="R2502" s="1">
        <v>3.02</v>
      </c>
      <c r="AJ2502" s="1" t="s">
        <v>406</v>
      </c>
      <c r="AK2502" s="19">
        <v>54.45</v>
      </c>
      <c r="AL2502" s="19">
        <v>56.1</v>
      </c>
      <c r="AN2502" s="3">
        <v>2001</v>
      </c>
      <c r="AQ2502">
        <v>80419</v>
      </c>
      <c r="AR2502" s="1" t="s">
        <v>615</v>
      </c>
    </row>
    <row r="2503" spans="1:50" x14ac:dyDescent="0.25">
      <c r="A2503" s="1">
        <v>3692</v>
      </c>
      <c r="B2503" s="1" t="s">
        <v>171</v>
      </c>
      <c r="C2503" s="1">
        <v>130</v>
      </c>
      <c r="D2503" s="1" t="s">
        <v>6366</v>
      </c>
      <c r="F2503" s="1" t="s">
        <v>445</v>
      </c>
      <c r="G2503" s="1">
        <v>7</v>
      </c>
      <c r="H2503" s="1">
        <v>65</v>
      </c>
      <c r="I2503" s="1">
        <v>21.8</v>
      </c>
      <c r="J2503" s="1">
        <v>29.3</v>
      </c>
      <c r="K2503" s="3">
        <v>539</v>
      </c>
      <c r="L2503" s="2">
        <v>0.8</v>
      </c>
      <c r="N2503" s="1">
        <v>322</v>
      </c>
      <c r="O2503" s="1">
        <v>136.69999999999999</v>
      </c>
      <c r="P2503" s="1">
        <v>25.1</v>
      </c>
      <c r="Q2503" s="1">
        <v>23.6</v>
      </c>
      <c r="R2503" s="1">
        <v>0.76</v>
      </c>
      <c r="AJ2503" s="1" t="s">
        <v>406</v>
      </c>
      <c r="AK2503" s="19">
        <v>54.45</v>
      </c>
      <c r="AL2503" s="19">
        <v>56.1</v>
      </c>
      <c r="AN2503" s="3">
        <v>2001</v>
      </c>
      <c r="AQ2503">
        <v>80419</v>
      </c>
      <c r="AR2503" s="1" t="s">
        <v>615</v>
      </c>
    </row>
    <row r="2504" spans="1:50" x14ac:dyDescent="0.25">
      <c r="A2504" s="1">
        <v>3693</v>
      </c>
      <c r="B2504" s="1" t="s">
        <v>171</v>
      </c>
      <c r="C2504" s="1">
        <v>130</v>
      </c>
      <c r="D2504" s="1" t="s">
        <v>6202</v>
      </c>
      <c r="F2504" s="1" t="s">
        <v>445</v>
      </c>
      <c r="G2504" s="1">
        <v>7</v>
      </c>
      <c r="H2504" s="1">
        <v>69</v>
      </c>
      <c r="I2504" s="1">
        <v>23.9</v>
      </c>
      <c r="J2504" s="1">
        <v>24.5</v>
      </c>
      <c r="K2504" s="3">
        <v>639</v>
      </c>
      <c r="L2504" s="2">
        <v>0.7</v>
      </c>
      <c r="N2504" s="1">
        <v>331</v>
      </c>
      <c r="O2504" s="1">
        <v>133</v>
      </c>
      <c r="P2504" s="1">
        <v>30.1</v>
      </c>
      <c r="Q2504" s="1">
        <v>17.5</v>
      </c>
      <c r="R2504" s="1">
        <v>2.29</v>
      </c>
      <c r="AJ2504" s="1" t="s">
        <v>406</v>
      </c>
      <c r="AK2504" s="19">
        <v>54.45</v>
      </c>
      <c r="AL2504" s="19">
        <v>56.1</v>
      </c>
      <c r="AN2504" s="3">
        <v>2001</v>
      </c>
      <c r="AQ2504">
        <v>80419</v>
      </c>
      <c r="AR2504" s="1" t="s">
        <v>615</v>
      </c>
    </row>
    <row r="2505" spans="1:50" x14ac:dyDescent="0.25">
      <c r="A2505" s="1">
        <v>3695</v>
      </c>
      <c r="B2505" s="1" t="s">
        <v>171</v>
      </c>
      <c r="C2505" s="1">
        <v>130</v>
      </c>
      <c r="D2505" s="1" t="s">
        <v>6110</v>
      </c>
      <c r="F2505" s="1" t="s">
        <v>445</v>
      </c>
      <c r="G2505" s="1">
        <v>8</v>
      </c>
      <c r="H2505" s="1">
        <v>80</v>
      </c>
      <c r="I2505" s="1">
        <v>19.7</v>
      </c>
      <c r="J2505" s="1">
        <v>23.4</v>
      </c>
      <c r="K2505" s="3">
        <v>740</v>
      </c>
      <c r="L2505" s="2">
        <v>0.95</v>
      </c>
      <c r="N2505" s="1">
        <v>318</v>
      </c>
      <c r="O2505" s="1">
        <v>161.69999999999999</v>
      </c>
      <c r="P2505" s="1">
        <v>35.200000000000003</v>
      </c>
      <c r="Q2505" s="1">
        <v>34</v>
      </c>
      <c r="R2505" s="1">
        <v>5.08</v>
      </c>
      <c r="AJ2505" s="1" t="s">
        <v>406</v>
      </c>
      <c r="AK2505" s="19">
        <v>54.45</v>
      </c>
      <c r="AL2505" s="19">
        <v>56.1</v>
      </c>
      <c r="AN2505" s="3">
        <v>2001</v>
      </c>
      <c r="AQ2505">
        <v>80419</v>
      </c>
      <c r="AR2505" s="1" t="s">
        <v>615</v>
      </c>
    </row>
    <row r="2506" spans="1:50" x14ac:dyDescent="0.25">
      <c r="A2506" s="1">
        <v>3696</v>
      </c>
      <c r="B2506" s="1" t="s">
        <v>171</v>
      </c>
      <c r="C2506" s="1">
        <v>130</v>
      </c>
      <c r="D2506" s="1" t="s">
        <v>5973</v>
      </c>
      <c r="F2506" s="1" t="s">
        <v>445</v>
      </c>
      <c r="G2506" s="1">
        <v>8</v>
      </c>
      <c r="H2506" s="1">
        <v>80</v>
      </c>
      <c r="I2506" s="1">
        <v>21.3</v>
      </c>
      <c r="J2506" s="1">
        <v>21.1</v>
      </c>
      <c r="K2506" s="3">
        <v>736</v>
      </c>
      <c r="L2506" s="2">
        <v>0.73</v>
      </c>
      <c r="N2506" s="1">
        <v>281</v>
      </c>
      <c r="O2506" s="1">
        <v>117.2</v>
      </c>
      <c r="P2506" s="1">
        <v>26.5</v>
      </c>
      <c r="Q2506" s="1">
        <v>24.4</v>
      </c>
      <c r="R2506" s="1">
        <v>2.2200000000000002</v>
      </c>
      <c r="AJ2506" s="1" t="s">
        <v>406</v>
      </c>
      <c r="AK2506" s="19">
        <v>54.45</v>
      </c>
      <c r="AL2506" s="19">
        <v>56.1</v>
      </c>
      <c r="AN2506" s="3">
        <v>2001</v>
      </c>
      <c r="AQ2506">
        <v>80419</v>
      </c>
      <c r="AR2506" s="1" t="s">
        <v>615</v>
      </c>
      <c r="AU2506" s="38"/>
      <c r="AV2506" s="38"/>
      <c r="AW2506" s="38"/>
      <c r="AX2506" s="38"/>
    </row>
    <row r="2507" spans="1:50" x14ac:dyDescent="0.25">
      <c r="A2507" s="1">
        <v>3698</v>
      </c>
      <c r="B2507" s="1" t="s">
        <v>171</v>
      </c>
      <c r="C2507" s="1">
        <v>130</v>
      </c>
      <c r="D2507" s="1" t="s">
        <v>6287</v>
      </c>
      <c r="F2507" s="1" t="s">
        <v>445</v>
      </c>
      <c r="G2507" s="1">
        <v>8</v>
      </c>
      <c r="H2507" s="1">
        <v>30</v>
      </c>
      <c r="I2507" s="1">
        <v>11.6</v>
      </c>
      <c r="J2507" s="1">
        <v>10.7</v>
      </c>
      <c r="K2507" s="3">
        <v>3358</v>
      </c>
      <c r="L2507" s="2">
        <v>1.33</v>
      </c>
      <c r="N2507" s="1">
        <v>182</v>
      </c>
      <c r="O2507" s="1">
        <v>80.099999999999994</v>
      </c>
      <c r="Q2507" s="1">
        <v>7.26</v>
      </c>
      <c r="R2507" s="1">
        <v>2.2400000000000002</v>
      </c>
      <c r="AJ2507" s="1" t="s">
        <v>406</v>
      </c>
      <c r="AK2507" s="19">
        <v>52.3</v>
      </c>
      <c r="AL2507" s="19">
        <v>51</v>
      </c>
      <c r="AN2507" s="3">
        <v>1976</v>
      </c>
      <c r="AQ2507">
        <v>80814</v>
      </c>
      <c r="AR2507" s="1" t="s">
        <v>616</v>
      </c>
    </row>
    <row r="2508" spans="1:50" x14ac:dyDescent="0.25">
      <c r="A2508" s="1">
        <v>3699</v>
      </c>
      <c r="B2508" s="1" t="s">
        <v>171</v>
      </c>
      <c r="C2508" s="1">
        <v>130</v>
      </c>
      <c r="D2508" s="1" t="s">
        <v>6287</v>
      </c>
      <c r="F2508" s="1" t="s">
        <v>445</v>
      </c>
      <c r="G2508" s="1">
        <v>8</v>
      </c>
      <c r="H2508" s="1">
        <v>50</v>
      </c>
      <c r="I2508" s="1">
        <v>16.399999999999999</v>
      </c>
      <c r="J2508" s="1">
        <v>16.7</v>
      </c>
      <c r="K2508" s="3">
        <v>1689</v>
      </c>
      <c r="L2508" s="2">
        <v>1.24</v>
      </c>
      <c r="N2508" s="1">
        <v>301</v>
      </c>
      <c r="O2508" s="1">
        <v>132.4</v>
      </c>
      <c r="Q2508" s="1">
        <v>11.2</v>
      </c>
      <c r="R2508" s="1">
        <v>2.38</v>
      </c>
      <c r="AJ2508" s="1" t="s">
        <v>406</v>
      </c>
      <c r="AK2508" s="19">
        <v>52.3</v>
      </c>
      <c r="AL2508" s="19">
        <v>51</v>
      </c>
      <c r="AN2508" s="3">
        <v>1976</v>
      </c>
      <c r="AQ2508">
        <v>80814</v>
      </c>
      <c r="AR2508" s="1" t="s">
        <v>616</v>
      </c>
    </row>
    <row r="2509" spans="1:50" x14ac:dyDescent="0.25">
      <c r="A2509" s="1">
        <v>3700</v>
      </c>
      <c r="B2509" s="1" t="s">
        <v>171</v>
      </c>
      <c r="C2509" s="1">
        <v>130</v>
      </c>
      <c r="D2509" s="1" t="s">
        <v>6287</v>
      </c>
      <c r="F2509" s="1" t="s">
        <v>445</v>
      </c>
      <c r="G2509" s="1">
        <v>8</v>
      </c>
      <c r="H2509" s="1">
        <v>70</v>
      </c>
      <c r="I2509" s="1">
        <v>19.600000000000001</v>
      </c>
      <c r="J2509" s="1">
        <v>22</v>
      </c>
      <c r="K2509" s="3">
        <v>1081</v>
      </c>
      <c r="L2509" s="2">
        <v>1.1599999999999999</v>
      </c>
      <c r="N2509" s="1">
        <v>389</v>
      </c>
      <c r="O2509" s="1">
        <v>171.2</v>
      </c>
      <c r="Q2509" s="1">
        <v>13.5</v>
      </c>
      <c r="R2509" s="1">
        <v>2.2599999999999998</v>
      </c>
      <c r="AJ2509" s="1" t="s">
        <v>406</v>
      </c>
      <c r="AK2509" s="19">
        <v>52.3</v>
      </c>
      <c r="AL2509" s="19">
        <v>51</v>
      </c>
      <c r="AN2509" s="3">
        <v>1976</v>
      </c>
      <c r="AQ2509">
        <v>80814</v>
      </c>
      <c r="AR2509" s="1" t="s">
        <v>616</v>
      </c>
    </row>
    <row r="2510" spans="1:50" x14ac:dyDescent="0.25">
      <c r="A2510" s="1">
        <v>3701</v>
      </c>
      <c r="B2510" s="1" t="s">
        <v>171</v>
      </c>
      <c r="C2510" s="1">
        <v>130</v>
      </c>
      <c r="D2510" s="1" t="s">
        <v>6287</v>
      </c>
      <c r="F2510" s="1" t="s">
        <v>445</v>
      </c>
      <c r="G2510" s="1">
        <v>8</v>
      </c>
      <c r="H2510" s="1">
        <v>90</v>
      </c>
      <c r="I2510" s="1">
        <v>21.7</v>
      </c>
      <c r="J2510" s="1">
        <v>26.5</v>
      </c>
      <c r="K2510" s="3">
        <v>792</v>
      </c>
      <c r="L2510" s="2">
        <v>1.1200000000000001</v>
      </c>
      <c r="N2510" s="1">
        <v>448</v>
      </c>
      <c r="O2510" s="1">
        <v>206.1</v>
      </c>
      <c r="Q2510" s="1">
        <v>14.4</v>
      </c>
      <c r="R2510" s="1">
        <v>2.2000000000000002</v>
      </c>
      <c r="AJ2510" s="1" t="s">
        <v>406</v>
      </c>
      <c r="AK2510" s="19">
        <v>52.3</v>
      </c>
      <c r="AL2510" s="19">
        <v>51</v>
      </c>
      <c r="AN2510" s="3">
        <v>1976</v>
      </c>
      <c r="AQ2510">
        <v>80814</v>
      </c>
      <c r="AR2510" s="1" t="s">
        <v>616</v>
      </c>
    </row>
    <row r="2511" spans="1:50" x14ac:dyDescent="0.25">
      <c r="A2511" s="1">
        <v>3702</v>
      </c>
      <c r="B2511" s="1" t="s">
        <v>171</v>
      </c>
      <c r="C2511" s="1">
        <v>130</v>
      </c>
      <c r="D2511" s="1" t="s">
        <v>6287</v>
      </c>
      <c r="F2511" s="1" t="s">
        <v>445</v>
      </c>
      <c r="G2511" s="1">
        <v>8</v>
      </c>
      <c r="H2511" s="1">
        <v>110</v>
      </c>
      <c r="I2511" s="1">
        <v>23.2</v>
      </c>
      <c r="J2511" s="1">
        <v>30.3</v>
      </c>
      <c r="K2511" s="3">
        <v>631</v>
      </c>
      <c r="L2511" s="2">
        <v>1.0900000000000001</v>
      </c>
      <c r="N2511" s="1">
        <v>489</v>
      </c>
      <c r="O2511" s="1">
        <v>224.9</v>
      </c>
      <c r="Q2511" s="1">
        <v>14.7</v>
      </c>
      <c r="R2511" s="1">
        <v>2.04</v>
      </c>
      <c r="AJ2511" s="1" t="s">
        <v>406</v>
      </c>
      <c r="AK2511" s="19">
        <v>52.3</v>
      </c>
      <c r="AL2511" s="19">
        <v>51</v>
      </c>
      <c r="AN2511" s="3">
        <v>1976</v>
      </c>
      <c r="AQ2511">
        <v>80814</v>
      </c>
      <c r="AR2511" s="1" t="s">
        <v>616</v>
      </c>
    </row>
    <row r="2512" spans="1:50" x14ac:dyDescent="0.25">
      <c r="A2512" s="1">
        <v>3704</v>
      </c>
      <c r="B2512" s="1" t="s">
        <v>171</v>
      </c>
      <c r="C2512" s="1">
        <v>130</v>
      </c>
      <c r="D2512" s="1" t="s">
        <v>6287</v>
      </c>
      <c r="F2512" s="1" t="s">
        <v>445</v>
      </c>
      <c r="G2512" s="1">
        <v>8</v>
      </c>
      <c r="H2512" s="1">
        <v>150</v>
      </c>
      <c r="I2512" s="1">
        <v>25.6</v>
      </c>
      <c r="J2512" s="1">
        <v>35.6</v>
      </c>
      <c r="K2512" s="3">
        <v>489</v>
      </c>
      <c r="L2512" s="2">
        <v>1.04</v>
      </c>
      <c r="N2512" s="1">
        <v>554</v>
      </c>
      <c r="O2512" s="1">
        <v>254.8</v>
      </c>
      <c r="Q2512" s="1">
        <v>14.4</v>
      </c>
      <c r="R2512" s="1">
        <v>1.76</v>
      </c>
      <c r="AJ2512" s="1" t="s">
        <v>406</v>
      </c>
      <c r="AK2512" s="19">
        <v>52.3</v>
      </c>
      <c r="AL2512" s="19">
        <v>51</v>
      </c>
      <c r="AN2512" s="3">
        <v>1976</v>
      </c>
      <c r="AQ2512">
        <v>80814</v>
      </c>
      <c r="AR2512" s="1" t="s">
        <v>616</v>
      </c>
    </row>
    <row r="2513" spans="1:44" x14ac:dyDescent="0.25">
      <c r="A2513" s="1">
        <v>3705</v>
      </c>
      <c r="B2513" s="1" t="s">
        <v>171</v>
      </c>
      <c r="C2513" s="1">
        <v>130</v>
      </c>
      <c r="D2513" s="1" t="s">
        <v>6287</v>
      </c>
      <c r="F2513" s="1" t="s">
        <v>445</v>
      </c>
      <c r="G2513" s="1">
        <v>8</v>
      </c>
      <c r="H2513" s="1">
        <v>20</v>
      </c>
      <c r="I2513" s="1">
        <v>8.5</v>
      </c>
      <c r="J2513" s="1">
        <v>7.9</v>
      </c>
      <c r="K2513" s="3">
        <v>4064</v>
      </c>
      <c r="N2513" s="1">
        <v>87</v>
      </c>
      <c r="O2513" s="1">
        <v>34.799999999999997</v>
      </c>
      <c r="Q2513" s="1">
        <v>5.07</v>
      </c>
      <c r="R2513" s="1">
        <v>1.93</v>
      </c>
      <c r="AJ2513" s="1" t="s">
        <v>406</v>
      </c>
      <c r="AK2513" s="19">
        <v>52.3</v>
      </c>
      <c r="AL2513" s="19">
        <v>51</v>
      </c>
      <c r="AN2513" s="3">
        <v>1976</v>
      </c>
      <c r="AQ2513">
        <v>80814</v>
      </c>
      <c r="AR2513" s="1" t="s">
        <v>616</v>
      </c>
    </row>
    <row r="2514" spans="1:44" x14ac:dyDescent="0.25">
      <c r="A2514" s="1">
        <v>3706</v>
      </c>
      <c r="B2514" s="1" t="s">
        <v>171</v>
      </c>
      <c r="C2514" s="1">
        <v>130</v>
      </c>
      <c r="D2514" s="1" t="s">
        <v>6287</v>
      </c>
      <c r="F2514" s="1" t="s">
        <v>445</v>
      </c>
      <c r="G2514" s="1">
        <v>8</v>
      </c>
      <c r="H2514" s="1">
        <v>30</v>
      </c>
      <c r="I2514" s="1">
        <v>11.6</v>
      </c>
      <c r="J2514" s="1">
        <v>15.5</v>
      </c>
      <c r="K2514" s="3">
        <v>1280</v>
      </c>
      <c r="L2514" s="2">
        <v>1.01</v>
      </c>
      <c r="N2514" s="1">
        <v>139</v>
      </c>
      <c r="O2514" s="1">
        <v>61.2</v>
      </c>
      <c r="Q2514" s="1">
        <v>8.1</v>
      </c>
      <c r="R2514" s="1">
        <v>2.5</v>
      </c>
      <c r="AJ2514" s="1" t="s">
        <v>406</v>
      </c>
      <c r="AK2514" s="19">
        <v>52.3</v>
      </c>
      <c r="AL2514" s="19">
        <v>51</v>
      </c>
      <c r="AN2514" s="3">
        <v>1976</v>
      </c>
      <c r="AQ2514">
        <v>80814</v>
      </c>
      <c r="AR2514" s="1" t="s">
        <v>616</v>
      </c>
    </row>
    <row r="2515" spans="1:44" x14ac:dyDescent="0.25">
      <c r="A2515" s="1">
        <v>3707</v>
      </c>
      <c r="B2515" s="1" t="s">
        <v>171</v>
      </c>
      <c r="C2515" s="1">
        <v>130</v>
      </c>
      <c r="D2515" s="1" t="s">
        <v>6287</v>
      </c>
      <c r="F2515" s="1" t="s">
        <v>445</v>
      </c>
      <c r="G2515" s="1">
        <v>8</v>
      </c>
      <c r="H2515" s="1">
        <v>50</v>
      </c>
      <c r="I2515" s="1">
        <v>16.399999999999999</v>
      </c>
      <c r="J2515" s="1">
        <v>17.7</v>
      </c>
      <c r="K2515" s="3">
        <v>1203</v>
      </c>
      <c r="L2515" s="2">
        <v>0.95</v>
      </c>
      <c r="N2515" s="1">
        <v>230</v>
      </c>
      <c r="O2515" s="1">
        <v>101.2</v>
      </c>
      <c r="Q2515" s="1">
        <v>12.6</v>
      </c>
      <c r="R2515" s="1">
        <v>2.68</v>
      </c>
      <c r="AJ2515" s="1" t="s">
        <v>406</v>
      </c>
      <c r="AK2515" s="19">
        <v>52.3</v>
      </c>
      <c r="AL2515" s="19">
        <v>51</v>
      </c>
      <c r="AN2515" s="3">
        <v>1976</v>
      </c>
      <c r="AQ2515">
        <v>80814</v>
      </c>
      <c r="AR2515" s="1" t="s">
        <v>616</v>
      </c>
    </row>
    <row r="2516" spans="1:44" x14ac:dyDescent="0.25">
      <c r="A2516" s="1">
        <v>3708</v>
      </c>
      <c r="B2516" s="1" t="s">
        <v>171</v>
      </c>
      <c r="C2516" s="1">
        <v>130</v>
      </c>
      <c r="D2516" s="1" t="s">
        <v>6287</v>
      </c>
      <c r="F2516" s="1" t="s">
        <v>445</v>
      </c>
      <c r="G2516" s="1">
        <v>8</v>
      </c>
      <c r="H2516" s="1">
        <v>70</v>
      </c>
      <c r="I2516" s="1">
        <v>19.600000000000001</v>
      </c>
      <c r="J2516" s="1">
        <v>23.4</v>
      </c>
      <c r="K2516" s="3">
        <v>764</v>
      </c>
      <c r="L2516" s="2">
        <v>0.89</v>
      </c>
      <c r="N2516" s="1">
        <v>298</v>
      </c>
      <c r="O2516" s="1">
        <v>131.1</v>
      </c>
      <c r="Q2516" s="1">
        <v>15.3</v>
      </c>
      <c r="R2516" s="1">
        <v>2.5499999999999998</v>
      </c>
      <c r="AJ2516" s="1" t="s">
        <v>406</v>
      </c>
      <c r="AK2516" s="19">
        <v>52.3</v>
      </c>
      <c r="AL2516" s="19">
        <v>51</v>
      </c>
      <c r="AN2516" s="3">
        <v>1976</v>
      </c>
      <c r="AQ2516">
        <v>80814</v>
      </c>
      <c r="AR2516" s="1" t="s">
        <v>616</v>
      </c>
    </row>
    <row r="2517" spans="1:44" x14ac:dyDescent="0.25">
      <c r="A2517" s="1">
        <v>3709</v>
      </c>
      <c r="B2517" s="1" t="s">
        <v>171</v>
      </c>
      <c r="C2517" s="1">
        <v>130</v>
      </c>
      <c r="D2517" s="1" t="s">
        <v>6287</v>
      </c>
      <c r="F2517" s="1" t="s">
        <v>445</v>
      </c>
      <c r="G2517" s="1">
        <v>8</v>
      </c>
      <c r="H2517" s="1">
        <v>90</v>
      </c>
      <c r="I2517" s="1">
        <v>21.7</v>
      </c>
      <c r="J2517" s="1">
        <v>28.1</v>
      </c>
      <c r="K2517" s="3">
        <v>564</v>
      </c>
      <c r="L2517" s="2">
        <v>0.86</v>
      </c>
      <c r="N2517" s="1">
        <v>345</v>
      </c>
      <c r="O2517" s="1">
        <v>158.69999999999999</v>
      </c>
      <c r="Q2517" s="1">
        <v>16.100000000000001</v>
      </c>
      <c r="R2517" s="1">
        <v>2.46</v>
      </c>
      <c r="AJ2517" s="1" t="s">
        <v>406</v>
      </c>
      <c r="AK2517" s="19">
        <v>52.3</v>
      </c>
      <c r="AL2517" s="19">
        <v>51</v>
      </c>
      <c r="AN2517" s="3">
        <v>1976</v>
      </c>
      <c r="AQ2517">
        <v>80814</v>
      </c>
      <c r="AR2517" s="1" t="s">
        <v>616</v>
      </c>
    </row>
    <row r="2518" spans="1:44" x14ac:dyDescent="0.25">
      <c r="A2518" s="1">
        <v>3711</v>
      </c>
      <c r="B2518" s="1" t="s">
        <v>171</v>
      </c>
      <c r="C2518" s="1">
        <v>130</v>
      </c>
      <c r="D2518" s="1" t="s">
        <v>6287</v>
      </c>
      <c r="F2518" s="1" t="s">
        <v>445</v>
      </c>
      <c r="G2518" s="1">
        <v>8</v>
      </c>
      <c r="H2518" s="1">
        <v>130</v>
      </c>
      <c r="I2518" s="1">
        <v>24.4</v>
      </c>
      <c r="J2518" s="1">
        <v>35.200000000000003</v>
      </c>
      <c r="K2518" s="3">
        <v>387</v>
      </c>
      <c r="L2518" s="2">
        <v>0.82</v>
      </c>
      <c r="N2518" s="1">
        <v>403</v>
      </c>
      <c r="O2518" s="1">
        <v>185.4</v>
      </c>
      <c r="Q2518" s="1">
        <v>16.2</v>
      </c>
      <c r="R2518" s="1">
        <v>2.09</v>
      </c>
      <c r="AJ2518" s="1" t="s">
        <v>406</v>
      </c>
      <c r="AK2518" s="19">
        <v>52.3</v>
      </c>
      <c r="AL2518" s="19">
        <v>51</v>
      </c>
      <c r="AN2518" s="3">
        <v>1976</v>
      </c>
      <c r="AQ2518">
        <v>80814</v>
      </c>
      <c r="AR2518" s="1" t="s">
        <v>616</v>
      </c>
    </row>
    <row r="2519" spans="1:44" x14ac:dyDescent="0.25">
      <c r="A2519" s="1">
        <v>3712</v>
      </c>
      <c r="B2519" s="1" t="s">
        <v>171</v>
      </c>
      <c r="C2519" s="1">
        <v>130</v>
      </c>
      <c r="D2519" s="1" t="s">
        <v>6287</v>
      </c>
      <c r="F2519" s="1" t="s">
        <v>445</v>
      </c>
      <c r="G2519" s="1">
        <v>8</v>
      </c>
      <c r="H2519" s="1">
        <v>150</v>
      </c>
      <c r="I2519" s="1">
        <v>25.6</v>
      </c>
      <c r="J2519" s="1">
        <v>37.700000000000003</v>
      </c>
      <c r="K2519" s="3">
        <v>349</v>
      </c>
      <c r="L2519" s="2">
        <v>0.8</v>
      </c>
      <c r="N2519" s="1">
        <v>428</v>
      </c>
      <c r="O2519" s="1">
        <v>196.9</v>
      </c>
      <c r="Q2519" s="1">
        <v>15.8</v>
      </c>
      <c r="R2519" s="1">
        <v>1.95</v>
      </c>
      <c r="AJ2519" s="1" t="s">
        <v>406</v>
      </c>
      <c r="AK2519" s="19">
        <v>52.3</v>
      </c>
      <c r="AL2519" s="19">
        <v>51</v>
      </c>
      <c r="AN2519" s="3">
        <v>1976</v>
      </c>
      <c r="AQ2519">
        <v>80814</v>
      </c>
      <c r="AR2519" s="1" t="s">
        <v>616</v>
      </c>
    </row>
    <row r="2520" spans="1:44" x14ac:dyDescent="0.25">
      <c r="A2520" s="1">
        <v>3714</v>
      </c>
      <c r="B2520" s="1" t="s">
        <v>171</v>
      </c>
      <c r="C2520" s="1">
        <v>130</v>
      </c>
      <c r="D2520" s="1" t="s">
        <v>6287</v>
      </c>
      <c r="F2520" s="1" t="s">
        <v>445</v>
      </c>
      <c r="G2520" s="1">
        <v>8</v>
      </c>
      <c r="H2520" s="1">
        <v>30</v>
      </c>
      <c r="I2520" s="1">
        <v>11.6</v>
      </c>
      <c r="J2520" s="1">
        <v>12.2</v>
      </c>
      <c r="K2520" s="3">
        <v>1550</v>
      </c>
      <c r="L2520" s="2">
        <v>0.72</v>
      </c>
      <c r="N2520" s="1">
        <v>99</v>
      </c>
      <c r="O2520" s="1">
        <v>41.6</v>
      </c>
      <c r="Q2520" s="1">
        <v>7.64</v>
      </c>
      <c r="R2520" s="1">
        <v>2.36</v>
      </c>
      <c r="AJ2520" s="1" t="s">
        <v>406</v>
      </c>
      <c r="AK2520" s="19">
        <v>52.3</v>
      </c>
      <c r="AL2520" s="19">
        <v>51</v>
      </c>
      <c r="AN2520" s="3">
        <v>1976</v>
      </c>
      <c r="AQ2520">
        <v>80814</v>
      </c>
      <c r="AR2520" s="1" t="s">
        <v>616</v>
      </c>
    </row>
    <row r="2521" spans="1:44" x14ac:dyDescent="0.25">
      <c r="A2521" s="1">
        <v>3715</v>
      </c>
      <c r="B2521" s="1" t="s">
        <v>171</v>
      </c>
      <c r="C2521" s="1">
        <v>130</v>
      </c>
      <c r="D2521" s="1" t="s">
        <v>6287</v>
      </c>
      <c r="F2521" s="1" t="s">
        <v>445</v>
      </c>
      <c r="G2521" s="1">
        <v>8</v>
      </c>
      <c r="H2521" s="1">
        <v>50</v>
      </c>
      <c r="I2521" s="1">
        <v>16.399999999999999</v>
      </c>
      <c r="J2521" s="1">
        <v>19</v>
      </c>
      <c r="K2521" s="3">
        <v>783</v>
      </c>
      <c r="L2521" s="2">
        <v>0.68</v>
      </c>
      <c r="N2521" s="1">
        <v>165</v>
      </c>
      <c r="O2521" s="1">
        <v>72.599999999999994</v>
      </c>
      <c r="Q2521" s="1">
        <v>12.6</v>
      </c>
      <c r="R2521" s="1">
        <v>2.68</v>
      </c>
      <c r="AJ2521" s="1" t="s">
        <v>406</v>
      </c>
      <c r="AK2521" s="19">
        <v>52.3</v>
      </c>
      <c r="AL2521" s="19">
        <v>51</v>
      </c>
      <c r="AN2521" s="3">
        <v>1976</v>
      </c>
      <c r="AQ2521">
        <v>80814</v>
      </c>
      <c r="AR2521" s="1" t="s">
        <v>616</v>
      </c>
    </row>
    <row r="2522" spans="1:44" x14ac:dyDescent="0.25">
      <c r="A2522" s="1">
        <v>3716</v>
      </c>
      <c r="B2522" s="1" t="s">
        <v>171</v>
      </c>
      <c r="C2522" s="1">
        <v>130</v>
      </c>
      <c r="D2522" s="1" t="s">
        <v>6287</v>
      </c>
      <c r="F2522" s="1" t="s">
        <v>445</v>
      </c>
      <c r="G2522" s="1">
        <v>8</v>
      </c>
      <c r="H2522" s="1">
        <v>70</v>
      </c>
      <c r="I2522" s="1">
        <v>19.600000000000001</v>
      </c>
      <c r="J2522" s="1">
        <v>24.8</v>
      </c>
      <c r="K2522" s="3">
        <v>510</v>
      </c>
      <c r="L2522" s="2">
        <v>0.64</v>
      </c>
      <c r="N2522" s="1">
        <v>214</v>
      </c>
      <c r="O2522" s="1">
        <v>94.2</v>
      </c>
      <c r="Q2522" s="1">
        <v>15.2</v>
      </c>
      <c r="R2522" s="1">
        <v>2.54</v>
      </c>
      <c r="AJ2522" s="1" t="s">
        <v>406</v>
      </c>
      <c r="AK2522" s="19">
        <v>52.3</v>
      </c>
      <c r="AL2522" s="19">
        <v>51</v>
      </c>
      <c r="AN2522" s="3">
        <v>1976</v>
      </c>
      <c r="AQ2522">
        <v>80814</v>
      </c>
      <c r="AR2522" s="1" t="s">
        <v>616</v>
      </c>
    </row>
    <row r="2523" spans="1:44" x14ac:dyDescent="0.25">
      <c r="A2523" s="1">
        <v>3717</v>
      </c>
      <c r="B2523" s="1" t="s">
        <v>171</v>
      </c>
      <c r="C2523" s="1">
        <v>130</v>
      </c>
      <c r="D2523" s="1" t="s">
        <v>6287</v>
      </c>
      <c r="F2523" s="1" t="s">
        <v>445</v>
      </c>
      <c r="G2523" s="1">
        <v>8</v>
      </c>
      <c r="H2523" s="1">
        <v>90</v>
      </c>
      <c r="I2523" s="1">
        <v>21.7</v>
      </c>
      <c r="J2523" s="1">
        <v>29.6</v>
      </c>
      <c r="K2523" s="3">
        <v>381</v>
      </c>
      <c r="L2523" s="2">
        <v>0.62</v>
      </c>
      <c r="N2523" s="1">
        <v>248</v>
      </c>
      <c r="O2523" s="1">
        <v>109.1</v>
      </c>
      <c r="Q2523" s="1">
        <v>16.2</v>
      </c>
      <c r="R2523" s="1">
        <v>2.61</v>
      </c>
      <c r="AJ2523" s="1" t="s">
        <v>406</v>
      </c>
      <c r="AK2523" s="19">
        <v>52.3</v>
      </c>
      <c r="AL2523" s="19">
        <v>51</v>
      </c>
      <c r="AN2523" s="3">
        <v>1976</v>
      </c>
      <c r="AQ2523">
        <v>80814</v>
      </c>
      <c r="AR2523" s="1" t="s">
        <v>616</v>
      </c>
    </row>
    <row r="2524" spans="1:44" x14ac:dyDescent="0.25">
      <c r="A2524" s="1">
        <v>3718</v>
      </c>
      <c r="B2524" s="1" t="s">
        <v>171</v>
      </c>
      <c r="C2524" s="1">
        <v>130</v>
      </c>
      <c r="D2524" s="1" t="s">
        <v>6287</v>
      </c>
      <c r="F2524" s="1" t="s">
        <v>445</v>
      </c>
      <c r="G2524" s="1">
        <v>8</v>
      </c>
      <c r="H2524" s="1">
        <v>110</v>
      </c>
      <c r="I2524" s="1">
        <v>23.2</v>
      </c>
      <c r="J2524" s="1">
        <v>33.700000000000003</v>
      </c>
      <c r="K2524" s="3">
        <v>306</v>
      </c>
      <c r="L2524" s="2">
        <v>0.61</v>
      </c>
      <c r="N2524" s="1">
        <v>272</v>
      </c>
      <c r="O2524" s="1">
        <v>125.1</v>
      </c>
      <c r="Q2524" s="1">
        <v>16.8</v>
      </c>
      <c r="R2524" s="1">
        <v>2.34</v>
      </c>
      <c r="AJ2524" s="1" t="s">
        <v>406</v>
      </c>
      <c r="AK2524" s="19">
        <v>52.3</v>
      </c>
      <c r="AL2524" s="19">
        <v>51</v>
      </c>
      <c r="AN2524" s="3">
        <v>1976</v>
      </c>
      <c r="AQ2524">
        <v>80814</v>
      </c>
      <c r="AR2524" s="1" t="s">
        <v>616</v>
      </c>
    </row>
    <row r="2525" spans="1:44" x14ac:dyDescent="0.25">
      <c r="A2525" s="1">
        <v>3719</v>
      </c>
      <c r="B2525" s="1" t="s">
        <v>171</v>
      </c>
      <c r="C2525" s="1">
        <v>130</v>
      </c>
      <c r="D2525" s="1" t="s">
        <v>6287</v>
      </c>
      <c r="F2525" s="1" t="s">
        <v>445</v>
      </c>
      <c r="G2525" s="1">
        <v>8</v>
      </c>
      <c r="H2525" s="1">
        <v>130</v>
      </c>
      <c r="I2525" s="1">
        <v>24.4</v>
      </c>
      <c r="J2525" s="1">
        <v>37</v>
      </c>
      <c r="K2525" s="3">
        <v>263</v>
      </c>
      <c r="L2525" s="2">
        <v>0.59</v>
      </c>
      <c r="N2525" s="1">
        <v>292</v>
      </c>
      <c r="O2525" s="1">
        <v>134.30000000000001</v>
      </c>
      <c r="Q2525" s="1">
        <v>17.2</v>
      </c>
      <c r="R2525" s="1">
        <v>2.21</v>
      </c>
      <c r="AJ2525" s="1" t="s">
        <v>406</v>
      </c>
      <c r="AK2525" s="19">
        <v>52.3</v>
      </c>
      <c r="AL2525" s="19">
        <v>51</v>
      </c>
      <c r="AN2525" s="3">
        <v>1976</v>
      </c>
      <c r="AQ2525">
        <v>80814</v>
      </c>
      <c r="AR2525" s="1" t="s">
        <v>616</v>
      </c>
    </row>
    <row r="2526" spans="1:44" x14ac:dyDescent="0.25">
      <c r="A2526" s="1">
        <v>3720</v>
      </c>
      <c r="B2526" s="1" t="s">
        <v>171</v>
      </c>
      <c r="C2526" s="1">
        <v>130</v>
      </c>
      <c r="D2526" s="1" t="s">
        <v>6287</v>
      </c>
      <c r="F2526" s="1" t="s">
        <v>445</v>
      </c>
      <c r="G2526" s="1">
        <v>8</v>
      </c>
      <c r="H2526" s="1">
        <v>150</v>
      </c>
      <c r="I2526" s="1">
        <v>25.6</v>
      </c>
      <c r="J2526" s="1">
        <v>39.799999999999997</v>
      </c>
      <c r="K2526" s="3">
        <v>235</v>
      </c>
      <c r="L2526" s="2">
        <v>0.57999999999999996</v>
      </c>
      <c r="N2526" s="1">
        <v>311</v>
      </c>
      <c r="O2526" s="1">
        <v>143.1</v>
      </c>
      <c r="Q2526" s="1">
        <v>17.3</v>
      </c>
      <c r="R2526" s="1">
        <v>2.12</v>
      </c>
      <c r="AJ2526" s="1" t="s">
        <v>406</v>
      </c>
      <c r="AK2526" s="19">
        <v>52.3</v>
      </c>
      <c r="AL2526" s="19">
        <v>51</v>
      </c>
      <c r="AN2526" s="3">
        <v>1976</v>
      </c>
      <c r="AQ2526">
        <v>80814</v>
      </c>
      <c r="AR2526" s="1" t="s">
        <v>616</v>
      </c>
    </row>
    <row r="2527" spans="1:44" x14ac:dyDescent="0.25">
      <c r="A2527" s="1">
        <v>3722</v>
      </c>
      <c r="B2527" s="1" t="s">
        <v>171</v>
      </c>
      <c r="C2527" s="1">
        <v>130</v>
      </c>
      <c r="D2527" s="1" t="s">
        <v>6287</v>
      </c>
      <c r="F2527" s="1" t="s">
        <v>445</v>
      </c>
      <c r="G2527" s="1">
        <v>8</v>
      </c>
      <c r="H2527" s="1">
        <v>30</v>
      </c>
      <c r="I2527" s="1">
        <v>11.6</v>
      </c>
      <c r="J2527" s="1">
        <v>13</v>
      </c>
      <c r="K2527" s="3">
        <v>910</v>
      </c>
      <c r="L2527" s="2">
        <v>0.46</v>
      </c>
      <c r="N2527" s="1">
        <v>63</v>
      </c>
      <c r="O2527" s="1">
        <v>26.5</v>
      </c>
      <c r="Q2527" s="1">
        <v>5.88</v>
      </c>
      <c r="R2527" s="1">
        <v>1.82</v>
      </c>
      <c r="AJ2527" s="1" t="s">
        <v>406</v>
      </c>
      <c r="AK2527" s="19">
        <v>52.3</v>
      </c>
      <c r="AL2527" s="19">
        <v>51</v>
      </c>
      <c r="AN2527" s="3">
        <v>1976</v>
      </c>
      <c r="AQ2527">
        <v>80814</v>
      </c>
      <c r="AR2527" s="1" t="s">
        <v>616</v>
      </c>
    </row>
    <row r="2528" spans="1:44" x14ac:dyDescent="0.25">
      <c r="A2528" s="1">
        <v>3724</v>
      </c>
      <c r="B2528" s="1" t="s">
        <v>171</v>
      </c>
      <c r="C2528" s="1">
        <v>130</v>
      </c>
      <c r="D2528" s="1" t="s">
        <v>6287</v>
      </c>
      <c r="F2528" s="1" t="s">
        <v>445</v>
      </c>
      <c r="G2528" s="1">
        <v>8</v>
      </c>
      <c r="H2528" s="1">
        <v>70</v>
      </c>
      <c r="I2528" s="1">
        <v>19.600000000000001</v>
      </c>
      <c r="J2528" s="1">
        <v>26.3</v>
      </c>
      <c r="K2528" s="3">
        <v>303</v>
      </c>
      <c r="L2528" s="2">
        <v>0.41</v>
      </c>
      <c r="N2528" s="1">
        <v>136</v>
      </c>
      <c r="O2528" s="1">
        <v>59.8</v>
      </c>
      <c r="Q2528" s="1">
        <v>11.7</v>
      </c>
      <c r="R2528" s="1">
        <v>1.96</v>
      </c>
      <c r="AJ2528" s="1" t="s">
        <v>406</v>
      </c>
      <c r="AK2528" s="19">
        <v>52.3</v>
      </c>
      <c r="AL2528" s="19">
        <v>51</v>
      </c>
      <c r="AN2528" s="3">
        <v>1976</v>
      </c>
      <c r="AQ2528">
        <v>80814</v>
      </c>
      <c r="AR2528" s="1" t="s">
        <v>616</v>
      </c>
    </row>
    <row r="2529" spans="1:50" x14ac:dyDescent="0.25">
      <c r="A2529" s="1">
        <v>3725</v>
      </c>
      <c r="B2529" s="1" t="s">
        <v>171</v>
      </c>
      <c r="C2529" s="1">
        <v>130</v>
      </c>
      <c r="D2529" s="1" t="s">
        <v>6287</v>
      </c>
      <c r="F2529" s="1" t="s">
        <v>445</v>
      </c>
      <c r="G2529" s="1">
        <v>8</v>
      </c>
      <c r="H2529" s="1">
        <v>90</v>
      </c>
      <c r="I2529" s="1">
        <v>21.7</v>
      </c>
      <c r="J2529" s="1">
        <v>31.3</v>
      </c>
      <c r="K2529" s="3">
        <v>227</v>
      </c>
      <c r="L2529" s="2">
        <v>0.39</v>
      </c>
      <c r="N2529" s="1">
        <v>158</v>
      </c>
      <c r="O2529" s="1">
        <v>69.5</v>
      </c>
      <c r="Q2529" s="1">
        <v>12.8</v>
      </c>
      <c r="R2529" s="1">
        <v>1.96</v>
      </c>
      <c r="AJ2529" s="1" t="s">
        <v>406</v>
      </c>
      <c r="AK2529" s="19">
        <v>52.3</v>
      </c>
      <c r="AL2529" s="19">
        <v>51</v>
      </c>
      <c r="AN2529" s="3">
        <v>1976</v>
      </c>
      <c r="AQ2529">
        <v>80814</v>
      </c>
      <c r="AR2529" s="1" t="s">
        <v>616</v>
      </c>
    </row>
    <row r="2530" spans="1:50" x14ac:dyDescent="0.25">
      <c r="A2530" s="1">
        <v>3727</v>
      </c>
      <c r="B2530" s="1" t="s">
        <v>171</v>
      </c>
      <c r="C2530" s="1">
        <v>130</v>
      </c>
      <c r="D2530" s="1" t="s">
        <v>6287</v>
      </c>
      <c r="F2530" s="1" t="s">
        <v>445</v>
      </c>
      <c r="G2530" s="1">
        <v>8</v>
      </c>
      <c r="H2530" s="1">
        <v>130</v>
      </c>
      <c r="I2530" s="1">
        <v>24.4</v>
      </c>
      <c r="J2530" s="1">
        <v>38.9</v>
      </c>
      <c r="K2530" s="3">
        <v>158</v>
      </c>
      <c r="L2530" s="2">
        <v>0.38</v>
      </c>
      <c r="N2530" s="1">
        <v>186</v>
      </c>
      <c r="O2530" s="1">
        <v>85.6</v>
      </c>
      <c r="Q2530" s="1">
        <v>14</v>
      </c>
      <c r="R2530" s="1">
        <v>1.8</v>
      </c>
      <c r="AJ2530" s="1" t="s">
        <v>406</v>
      </c>
      <c r="AK2530" s="19">
        <v>52.3</v>
      </c>
      <c r="AL2530" s="19">
        <v>51</v>
      </c>
      <c r="AN2530" s="3">
        <v>1976</v>
      </c>
      <c r="AQ2530">
        <v>80814</v>
      </c>
      <c r="AR2530" s="1" t="s">
        <v>616</v>
      </c>
    </row>
    <row r="2531" spans="1:50" x14ac:dyDescent="0.25">
      <c r="A2531" s="1">
        <v>3728</v>
      </c>
      <c r="B2531" s="1" t="s">
        <v>171</v>
      </c>
      <c r="C2531" s="1">
        <v>130</v>
      </c>
      <c r="D2531" s="1" t="s">
        <v>6287</v>
      </c>
      <c r="F2531" s="1" t="s">
        <v>445</v>
      </c>
      <c r="G2531" s="1">
        <v>8</v>
      </c>
      <c r="H2531" s="1">
        <v>150</v>
      </c>
      <c r="I2531" s="1">
        <v>25.6</v>
      </c>
      <c r="J2531" s="1">
        <v>41.9</v>
      </c>
      <c r="K2531" s="3">
        <v>141</v>
      </c>
      <c r="L2531" s="2">
        <v>0.37</v>
      </c>
      <c r="N2531" s="1">
        <v>198</v>
      </c>
      <c r="O2531" s="1">
        <v>91.1</v>
      </c>
      <c r="Q2531" s="1">
        <v>14.5</v>
      </c>
      <c r="R2531" s="1">
        <v>1.77</v>
      </c>
      <c r="AJ2531" s="1" t="s">
        <v>406</v>
      </c>
      <c r="AK2531" s="19">
        <v>52.3</v>
      </c>
      <c r="AL2531" s="19">
        <v>51</v>
      </c>
      <c r="AN2531" s="3">
        <v>1976</v>
      </c>
      <c r="AQ2531">
        <v>80814</v>
      </c>
      <c r="AR2531" s="1" t="s">
        <v>616</v>
      </c>
    </row>
    <row r="2532" spans="1:50" x14ac:dyDescent="0.25">
      <c r="A2532" s="1">
        <v>3732</v>
      </c>
      <c r="B2532" s="1" t="s">
        <v>171</v>
      </c>
      <c r="C2532" s="1">
        <v>130</v>
      </c>
      <c r="D2532" s="1" t="s">
        <v>6287</v>
      </c>
      <c r="F2532" s="1" t="s">
        <v>445</v>
      </c>
      <c r="G2532" s="1">
        <v>9</v>
      </c>
      <c r="H2532" s="1">
        <v>70</v>
      </c>
      <c r="I2532" s="1">
        <v>16.7</v>
      </c>
      <c r="J2532" s="1">
        <v>21.8</v>
      </c>
      <c r="K2532" s="3">
        <v>1002</v>
      </c>
      <c r="L2532" s="2">
        <v>1.25</v>
      </c>
      <c r="N2532" s="1">
        <v>309</v>
      </c>
      <c r="O2532" s="1">
        <v>136</v>
      </c>
      <c r="Q2532" s="1">
        <v>12</v>
      </c>
      <c r="R2532" s="1">
        <v>2.5499999999999998</v>
      </c>
      <c r="AJ2532" s="1" t="s">
        <v>406</v>
      </c>
      <c r="AK2532" s="19">
        <v>52.3</v>
      </c>
      <c r="AL2532" s="19">
        <v>51</v>
      </c>
      <c r="AN2532" s="3">
        <v>1976</v>
      </c>
      <c r="AQ2532">
        <v>80814</v>
      </c>
      <c r="AR2532" s="1" t="s">
        <v>616</v>
      </c>
    </row>
    <row r="2533" spans="1:50" x14ac:dyDescent="0.25">
      <c r="A2533" s="1">
        <v>3733</v>
      </c>
      <c r="B2533" s="1" t="s">
        <v>171</v>
      </c>
      <c r="C2533" s="1">
        <v>130</v>
      </c>
      <c r="D2533" s="1" t="s">
        <v>6287</v>
      </c>
      <c r="F2533" s="1" t="s">
        <v>445</v>
      </c>
      <c r="G2533" s="1">
        <v>9</v>
      </c>
      <c r="H2533" s="1">
        <v>90</v>
      </c>
      <c r="I2533" s="1">
        <v>18.3</v>
      </c>
      <c r="J2533" s="1">
        <v>26.7</v>
      </c>
      <c r="K2533" s="3">
        <v>705</v>
      </c>
      <c r="L2533" s="2">
        <v>1.19</v>
      </c>
      <c r="N2533" s="1">
        <v>353</v>
      </c>
      <c r="O2533" s="1">
        <v>162.4</v>
      </c>
      <c r="Q2533" s="1">
        <v>13.4</v>
      </c>
      <c r="R2533" s="1">
        <v>2.44</v>
      </c>
      <c r="AJ2533" s="1" t="s">
        <v>406</v>
      </c>
      <c r="AK2533" s="19">
        <v>52.3</v>
      </c>
      <c r="AL2533" s="19">
        <v>51</v>
      </c>
      <c r="AN2533" s="3">
        <v>1976</v>
      </c>
      <c r="AQ2533">
        <v>80814</v>
      </c>
      <c r="AR2533" s="1" t="s">
        <v>616</v>
      </c>
    </row>
    <row r="2534" spans="1:50" x14ac:dyDescent="0.25">
      <c r="A2534" s="1">
        <v>3734</v>
      </c>
      <c r="B2534" s="1" t="s">
        <v>171</v>
      </c>
      <c r="C2534" s="1">
        <v>130</v>
      </c>
      <c r="D2534" s="1" t="s">
        <v>6287</v>
      </c>
      <c r="F2534" s="1" t="s">
        <v>445</v>
      </c>
      <c r="G2534" s="1">
        <v>9</v>
      </c>
      <c r="H2534" s="1">
        <v>110</v>
      </c>
      <c r="I2534" s="1">
        <v>19.3</v>
      </c>
      <c r="J2534" s="1">
        <v>30.6</v>
      </c>
      <c r="K2534" s="3">
        <v>556</v>
      </c>
      <c r="L2534" s="2">
        <v>1.18</v>
      </c>
      <c r="N2534" s="1">
        <v>382</v>
      </c>
      <c r="O2534" s="1">
        <v>175.7</v>
      </c>
      <c r="Q2534" s="1">
        <v>13.8</v>
      </c>
      <c r="R2534" s="1">
        <v>2.36</v>
      </c>
      <c r="AJ2534" s="1" t="s">
        <v>406</v>
      </c>
      <c r="AK2534" s="19">
        <v>52.3</v>
      </c>
      <c r="AL2534" s="19">
        <v>51</v>
      </c>
      <c r="AN2534" s="3">
        <v>1976</v>
      </c>
      <c r="AQ2534">
        <v>80814</v>
      </c>
      <c r="AR2534" s="1" t="s">
        <v>616</v>
      </c>
    </row>
    <row r="2535" spans="1:50" x14ac:dyDescent="0.25">
      <c r="A2535" s="1">
        <v>3735</v>
      </c>
      <c r="B2535" s="1" t="s">
        <v>171</v>
      </c>
      <c r="C2535" s="1">
        <v>130</v>
      </c>
      <c r="D2535" s="1" t="s">
        <v>6287</v>
      </c>
      <c r="F2535" s="1" t="s">
        <v>445</v>
      </c>
      <c r="G2535" s="1">
        <v>9</v>
      </c>
      <c r="H2535" s="1">
        <v>130</v>
      </c>
      <c r="I2535" s="1">
        <v>20.3</v>
      </c>
      <c r="J2535" s="1">
        <v>33.200000000000003</v>
      </c>
      <c r="K2535" s="3">
        <v>486</v>
      </c>
      <c r="L2535" s="2">
        <v>1.1499999999999999</v>
      </c>
      <c r="N2535" s="1">
        <v>410</v>
      </c>
      <c r="O2535" s="1">
        <v>188.6</v>
      </c>
      <c r="Q2535" s="1">
        <v>14</v>
      </c>
      <c r="R2535" s="1">
        <v>2.23</v>
      </c>
      <c r="AJ2535" s="1" t="s">
        <v>406</v>
      </c>
      <c r="AK2535" s="19">
        <v>52.3</v>
      </c>
      <c r="AL2535" s="19">
        <v>51</v>
      </c>
      <c r="AN2535" s="3">
        <v>1976</v>
      </c>
      <c r="AQ2535">
        <v>80814</v>
      </c>
      <c r="AR2535" s="1" t="s">
        <v>616</v>
      </c>
    </row>
    <row r="2536" spans="1:50" x14ac:dyDescent="0.25">
      <c r="A2536" s="1">
        <v>3736</v>
      </c>
      <c r="B2536" s="1" t="s">
        <v>171</v>
      </c>
      <c r="C2536" s="1">
        <v>130</v>
      </c>
      <c r="D2536" s="1" t="s">
        <v>6287</v>
      </c>
      <c r="F2536" s="1" t="s">
        <v>445</v>
      </c>
      <c r="G2536" s="1">
        <v>9</v>
      </c>
      <c r="H2536" s="1">
        <v>150</v>
      </c>
      <c r="I2536" s="1">
        <v>21.3</v>
      </c>
      <c r="J2536" s="1">
        <v>34.299999999999997</v>
      </c>
      <c r="K2536" s="3">
        <v>469</v>
      </c>
      <c r="L2536" s="2">
        <v>1.1299999999999999</v>
      </c>
      <c r="N2536" s="1">
        <v>438</v>
      </c>
      <c r="O2536" s="1">
        <v>201.5</v>
      </c>
      <c r="Q2536" s="1">
        <v>14</v>
      </c>
      <c r="R2536" s="1">
        <v>2.15</v>
      </c>
      <c r="AJ2536" s="1" t="s">
        <v>406</v>
      </c>
      <c r="AK2536" s="19">
        <v>52.3</v>
      </c>
      <c r="AL2536" s="19">
        <v>51</v>
      </c>
      <c r="AN2536" s="3">
        <v>1976</v>
      </c>
      <c r="AQ2536">
        <v>80814</v>
      </c>
      <c r="AR2536" s="1" t="s">
        <v>616</v>
      </c>
    </row>
    <row r="2537" spans="1:50" x14ac:dyDescent="0.25">
      <c r="A2537" s="1">
        <v>3739</v>
      </c>
      <c r="B2537" s="1" t="s">
        <v>171</v>
      </c>
      <c r="C2537" s="1">
        <v>130</v>
      </c>
      <c r="D2537" s="1" t="s">
        <v>6287</v>
      </c>
      <c r="F2537" s="1" t="s">
        <v>445</v>
      </c>
      <c r="G2537" s="1">
        <v>9</v>
      </c>
      <c r="H2537" s="1">
        <v>50</v>
      </c>
      <c r="I2537" s="1">
        <v>14.1</v>
      </c>
      <c r="J2537" s="1">
        <v>16.8</v>
      </c>
      <c r="K2537" s="3">
        <v>1223</v>
      </c>
      <c r="L2537" s="2">
        <v>0.97</v>
      </c>
      <c r="N2537" s="1">
        <v>184</v>
      </c>
      <c r="O2537" s="1">
        <v>81</v>
      </c>
      <c r="Q2537" s="1">
        <v>10.6</v>
      </c>
      <c r="R2537" s="1">
        <v>2.68</v>
      </c>
      <c r="AJ2537" s="1" t="s">
        <v>406</v>
      </c>
      <c r="AK2537" s="19">
        <v>52.3</v>
      </c>
      <c r="AL2537" s="19">
        <v>51</v>
      </c>
      <c r="AN2537" s="3">
        <v>1976</v>
      </c>
      <c r="AQ2537">
        <v>80814</v>
      </c>
      <c r="AR2537" s="1" t="s">
        <v>616</v>
      </c>
    </row>
    <row r="2538" spans="1:50" x14ac:dyDescent="0.25">
      <c r="A2538" s="1">
        <v>3740</v>
      </c>
      <c r="B2538" s="1" t="s">
        <v>171</v>
      </c>
      <c r="C2538" s="1">
        <v>130</v>
      </c>
      <c r="D2538" s="1" t="s">
        <v>6287</v>
      </c>
      <c r="F2538" s="1" t="s">
        <v>445</v>
      </c>
      <c r="G2538" s="1">
        <v>9</v>
      </c>
      <c r="H2538" s="1">
        <v>70</v>
      </c>
      <c r="I2538" s="1">
        <v>16.7</v>
      </c>
      <c r="J2538" s="1">
        <v>22.6</v>
      </c>
      <c r="K2538" s="3">
        <v>746</v>
      </c>
      <c r="L2538" s="2">
        <v>0.95</v>
      </c>
      <c r="N2538" s="1">
        <v>236</v>
      </c>
      <c r="O2538" s="1">
        <v>103.8</v>
      </c>
      <c r="Q2538" s="1">
        <v>13.6</v>
      </c>
      <c r="R2538" s="1">
        <v>2.89</v>
      </c>
      <c r="AJ2538" s="1" t="s">
        <v>406</v>
      </c>
      <c r="AK2538" s="19">
        <v>52.3</v>
      </c>
      <c r="AL2538" s="19">
        <v>51</v>
      </c>
      <c r="AN2538" s="3">
        <v>1976</v>
      </c>
      <c r="AQ2538">
        <v>80814</v>
      </c>
      <c r="AR2538" s="1" t="s">
        <v>616</v>
      </c>
    </row>
    <row r="2539" spans="1:50" x14ac:dyDescent="0.25">
      <c r="A2539" s="1">
        <v>3741</v>
      </c>
      <c r="B2539" s="1" t="s">
        <v>171</v>
      </c>
      <c r="C2539" s="1">
        <v>130</v>
      </c>
      <c r="D2539" s="1" t="s">
        <v>6287</v>
      </c>
      <c r="F2539" s="1" t="s">
        <v>445</v>
      </c>
      <c r="G2539" s="1">
        <v>9</v>
      </c>
      <c r="H2539" s="1">
        <v>90</v>
      </c>
      <c r="I2539" s="1">
        <v>18.3</v>
      </c>
      <c r="J2539" s="1">
        <v>27.5</v>
      </c>
      <c r="K2539" s="3">
        <v>532</v>
      </c>
      <c r="L2539" s="2">
        <v>0.91</v>
      </c>
      <c r="N2539" s="1">
        <v>270</v>
      </c>
      <c r="O2539" s="1">
        <v>124.2</v>
      </c>
      <c r="Q2539" s="1">
        <v>15.1</v>
      </c>
      <c r="R2539" s="1">
        <v>2.73</v>
      </c>
      <c r="AJ2539" s="1" t="s">
        <v>406</v>
      </c>
      <c r="AK2539" s="19">
        <v>52.3</v>
      </c>
      <c r="AL2539" s="19">
        <v>51</v>
      </c>
      <c r="AN2539" s="3">
        <v>1976</v>
      </c>
      <c r="AQ2539">
        <v>80814</v>
      </c>
      <c r="AR2539" s="1" t="s">
        <v>616</v>
      </c>
      <c r="AU2539" s="32"/>
      <c r="AV2539" s="32"/>
      <c r="AW2539" s="32"/>
      <c r="AX2539" s="32"/>
    </row>
    <row r="2540" spans="1:50" x14ac:dyDescent="0.25">
      <c r="A2540" s="1">
        <v>3742</v>
      </c>
      <c r="B2540" s="1" t="s">
        <v>171</v>
      </c>
      <c r="C2540" s="1">
        <v>130</v>
      </c>
      <c r="D2540" s="1" t="s">
        <v>6287</v>
      </c>
      <c r="F2540" s="1" t="s">
        <v>445</v>
      </c>
      <c r="G2540" s="1">
        <v>9</v>
      </c>
      <c r="H2540" s="1">
        <v>110</v>
      </c>
      <c r="I2540" s="1">
        <v>19.3</v>
      </c>
      <c r="J2540" s="1">
        <v>31.5</v>
      </c>
      <c r="K2540" s="3">
        <v>420</v>
      </c>
      <c r="L2540" s="2">
        <v>0.9</v>
      </c>
      <c r="N2540" s="1">
        <v>293</v>
      </c>
      <c r="O2540" s="1">
        <v>134.80000000000001</v>
      </c>
      <c r="Q2540" s="1">
        <v>15.5</v>
      </c>
      <c r="R2540" s="1">
        <v>2.66</v>
      </c>
      <c r="AJ2540" s="1" t="s">
        <v>406</v>
      </c>
      <c r="AK2540" s="19">
        <v>52.3</v>
      </c>
      <c r="AL2540" s="19">
        <v>51</v>
      </c>
      <c r="AN2540" s="3">
        <v>1976</v>
      </c>
      <c r="AQ2540">
        <v>80814</v>
      </c>
      <c r="AR2540" s="1" t="s">
        <v>616</v>
      </c>
    </row>
    <row r="2541" spans="1:50" x14ac:dyDescent="0.25">
      <c r="A2541" s="1">
        <v>3743</v>
      </c>
      <c r="B2541" s="1" t="s">
        <v>171</v>
      </c>
      <c r="C2541" s="1">
        <v>130</v>
      </c>
      <c r="D2541" s="1" t="s">
        <v>6287</v>
      </c>
      <c r="F2541" s="1" t="s">
        <v>445</v>
      </c>
      <c r="G2541" s="1">
        <v>9</v>
      </c>
      <c r="H2541" s="1">
        <v>130</v>
      </c>
      <c r="I2541" s="1">
        <v>20.3</v>
      </c>
      <c r="J2541" s="1">
        <v>34.299999999999997</v>
      </c>
      <c r="K2541" s="3">
        <v>364</v>
      </c>
      <c r="L2541" s="2">
        <v>0.89</v>
      </c>
      <c r="N2541" s="1">
        <v>315</v>
      </c>
      <c r="O2541" s="1">
        <v>144.9</v>
      </c>
      <c r="Q2541" s="1">
        <v>15.9</v>
      </c>
      <c r="R2541" s="1">
        <v>2.5299999999999998</v>
      </c>
      <c r="AJ2541" s="1" t="s">
        <v>406</v>
      </c>
      <c r="AK2541" s="19">
        <v>52.3</v>
      </c>
      <c r="AL2541" s="19">
        <v>51</v>
      </c>
      <c r="AN2541" s="3">
        <v>1976</v>
      </c>
      <c r="AQ2541">
        <v>80814</v>
      </c>
      <c r="AR2541" s="1" t="s">
        <v>616</v>
      </c>
    </row>
    <row r="2542" spans="1:50" x14ac:dyDescent="0.25">
      <c r="A2542" s="1">
        <v>3744</v>
      </c>
      <c r="B2542" s="1" t="s">
        <v>171</v>
      </c>
      <c r="C2542" s="1">
        <v>130</v>
      </c>
      <c r="D2542" s="1" t="s">
        <v>6287</v>
      </c>
      <c r="F2542" s="1" t="s">
        <v>445</v>
      </c>
      <c r="G2542" s="1">
        <v>9</v>
      </c>
      <c r="H2542" s="1">
        <v>150</v>
      </c>
      <c r="I2542" s="1">
        <v>21.3</v>
      </c>
      <c r="J2542" s="1">
        <v>35.799999999999997</v>
      </c>
      <c r="K2542" s="3">
        <v>344</v>
      </c>
      <c r="L2542" s="2">
        <v>0.87</v>
      </c>
      <c r="N2542" s="1">
        <v>336</v>
      </c>
      <c r="O2542" s="1">
        <v>154.6</v>
      </c>
      <c r="Q2542" s="1">
        <v>16</v>
      </c>
      <c r="R2542" s="1">
        <v>2.4500000000000002</v>
      </c>
      <c r="AJ2542" s="1" t="s">
        <v>406</v>
      </c>
      <c r="AK2542" s="19">
        <v>52.3</v>
      </c>
      <c r="AL2542" s="19">
        <v>51</v>
      </c>
      <c r="AN2542" s="3">
        <v>1976</v>
      </c>
      <c r="AQ2542">
        <v>80814</v>
      </c>
      <c r="AR2542" s="1" t="s">
        <v>616</v>
      </c>
    </row>
    <row r="2543" spans="1:50" x14ac:dyDescent="0.25">
      <c r="A2543" s="1">
        <v>3745</v>
      </c>
      <c r="B2543" s="1" t="s">
        <v>171</v>
      </c>
      <c r="C2543" s="1">
        <v>130</v>
      </c>
      <c r="D2543" s="1" t="s">
        <v>6287</v>
      </c>
      <c r="F2543" s="1" t="s">
        <v>445</v>
      </c>
      <c r="G2543" s="1">
        <v>9</v>
      </c>
      <c r="H2543" s="1">
        <v>20</v>
      </c>
      <c r="I2543" s="1">
        <v>7.2</v>
      </c>
      <c r="J2543" s="1">
        <v>7.2</v>
      </c>
      <c r="K2543" s="3">
        <v>3301</v>
      </c>
      <c r="N2543" s="1">
        <v>49</v>
      </c>
      <c r="Q2543" s="1">
        <v>3.7</v>
      </c>
      <c r="R2543" s="1">
        <v>1.6</v>
      </c>
      <c r="AJ2543" s="1" t="s">
        <v>406</v>
      </c>
      <c r="AK2543" s="19">
        <v>52.3</v>
      </c>
      <c r="AL2543" s="19">
        <v>51</v>
      </c>
      <c r="AN2543" s="3">
        <v>1976</v>
      </c>
      <c r="AQ2543">
        <v>80814</v>
      </c>
      <c r="AR2543" s="1" t="s">
        <v>616</v>
      </c>
    </row>
    <row r="2544" spans="1:50" x14ac:dyDescent="0.25">
      <c r="A2544" s="1">
        <v>3747</v>
      </c>
      <c r="B2544" s="1" t="s">
        <v>171</v>
      </c>
      <c r="C2544" s="1">
        <v>130</v>
      </c>
      <c r="D2544" s="1" t="s">
        <v>6287</v>
      </c>
      <c r="F2544" s="1" t="s">
        <v>445</v>
      </c>
      <c r="G2544" s="1">
        <v>9</v>
      </c>
      <c r="H2544" s="1">
        <v>50</v>
      </c>
      <c r="I2544" s="1">
        <v>14.1</v>
      </c>
      <c r="J2544" s="1">
        <v>17.600000000000001</v>
      </c>
      <c r="K2544" s="3">
        <v>836</v>
      </c>
      <c r="L2544" s="2">
        <v>0.69</v>
      </c>
      <c r="N2544" s="1">
        <v>131</v>
      </c>
      <c r="O2544" s="1">
        <v>57.6</v>
      </c>
      <c r="Q2544" s="1">
        <v>10.1</v>
      </c>
      <c r="R2544" s="1">
        <v>2.56</v>
      </c>
      <c r="AJ2544" s="1" t="s">
        <v>406</v>
      </c>
      <c r="AK2544" s="19">
        <v>52.3</v>
      </c>
      <c r="AL2544" s="19">
        <v>51</v>
      </c>
      <c r="AN2544" s="3">
        <v>1976</v>
      </c>
      <c r="AQ2544">
        <v>80814</v>
      </c>
      <c r="AR2544" s="1" t="s">
        <v>616</v>
      </c>
    </row>
    <row r="2545" spans="1:44" x14ac:dyDescent="0.25">
      <c r="A2545" s="1">
        <v>3748</v>
      </c>
      <c r="B2545" s="1" t="s">
        <v>171</v>
      </c>
      <c r="C2545" s="1">
        <v>130</v>
      </c>
      <c r="D2545" s="1" t="s">
        <v>6287</v>
      </c>
      <c r="F2545" s="1" t="s">
        <v>445</v>
      </c>
      <c r="G2545" s="1">
        <v>9</v>
      </c>
      <c r="H2545" s="1">
        <v>70</v>
      </c>
      <c r="I2545" s="1">
        <v>16.7</v>
      </c>
      <c r="J2545" s="1">
        <v>23.4</v>
      </c>
      <c r="K2545" s="3">
        <v>522</v>
      </c>
      <c r="L2545" s="2">
        <v>0.68</v>
      </c>
      <c r="N2545" s="1">
        <v>169</v>
      </c>
      <c r="O2545" s="1">
        <v>74.400000000000006</v>
      </c>
      <c r="Q2545" s="1">
        <v>13.3</v>
      </c>
      <c r="R2545" s="1">
        <v>2.81</v>
      </c>
      <c r="AJ2545" s="1" t="s">
        <v>406</v>
      </c>
      <c r="AK2545" s="19">
        <v>52.3</v>
      </c>
      <c r="AL2545" s="19">
        <v>51</v>
      </c>
      <c r="AN2545" s="3">
        <v>1976</v>
      </c>
      <c r="AQ2545">
        <v>80814</v>
      </c>
      <c r="AR2545" s="1" t="s">
        <v>616</v>
      </c>
    </row>
    <row r="2546" spans="1:44" x14ac:dyDescent="0.25">
      <c r="A2546" s="1">
        <v>3749</v>
      </c>
      <c r="B2546" s="1" t="s">
        <v>171</v>
      </c>
      <c r="C2546" s="1">
        <v>130</v>
      </c>
      <c r="D2546" s="1" t="s">
        <v>6287</v>
      </c>
      <c r="F2546" s="1" t="s">
        <v>445</v>
      </c>
      <c r="G2546" s="1">
        <v>9</v>
      </c>
      <c r="H2546" s="1">
        <v>90</v>
      </c>
      <c r="I2546" s="1">
        <v>18.3</v>
      </c>
      <c r="J2546" s="1">
        <v>28.3</v>
      </c>
      <c r="K2546" s="3">
        <v>377</v>
      </c>
      <c r="L2546" s="2">
        <v>0.66</v>
      </c>
      <c r="N2546" s="1">
        <v>194</v>
      </c>
      <c r="O2546" s="1">
        <v>89.2</v>
      </c>
      <c r="Q2546" s="1">
        <v>14.6</v>
      </c>
      <c r="R2546" s="1">
        <v>2.66</v>
      </c>
      <c r="AJ2546" s="1" t="s">
        <v>406</v>
      </c>
      <c r="AK2546" s="19">
        <v>52.3</v>
      </c>
      <c r="AL2546" s="19">
        <v>51</v>
      </c>
      <c r="AN2546" s="3">
        <v>1976</v>
      </c>
      <c r="AQ2546">
        <v>80814</v>
      </c>
      <c r="AR2546" s="1" t="s">
        <v>616</v>
      </c>
    </row>
    <row r="2547" spans="1:44" x14ac:dyDescent="0.25">
      <c r="A2547" s="1">
        <v>3750</v>
      </c>
      <c r="B2547" s="1" t="s">
        <v>171</v>
      </c>
      <c r="C2547" s="1">
        <v>130</v>
      </c>
      <c r="D2547" s="1" t="s">
        <v>6287</v>
      </c>
      <c r="F2547" s="1" t="s">
        <v>445</v>
      </c>
      <c r="G2547" s="1">
        <v>9</v>
      </c>
      <c r="H2547" s="1">
        <v>110</v>
      </c>
      <c r="I2547" s="1">
        <v>19.3</v>
      </c>
      <c r="J2547" s="1">
        <v>32.299999999999997</v>
      </c>
      <c r="K2547" s="3">
        <v>299</v>
      </c>
      <c r="L2547" s="2">
        <v>0.65</v>
      </c>
      <c r="N2547" s="1">
        <v>210</v>
      </c>
      <c r="O2547" s="1">
        <v>96.6</v>
      </c>
      <c r="Q2547" s="1">
        <v>15.2</v>
      </c>
      <c r="R2547" s="1">
        <v>2.6</v>
      </c>
      <c r="AJ2547" s="1" t="s">
        <v>406</v>
      </c>
      <c r="AK2547" s="19">
        <v>52.3</v>
      </c>
      <c r="AL2547" s="19">
        <v>51</v>
      </c>
      <c r="AN2547" s="3">
        <v>1976</v>
      </c>
      <c r="AQ2547">
        <v>80814</v>
      </c>
      <c r="AR2547" s="1" t="s">
        <v>616</v>
      </c>
    </row>
    <row r="2548" spans="1:44" x14ac:dyDescent="0.25">
      <c r="A2548" s="1">
        <v>3751</v>
      </c>
      <c r="B2548" s="1" t="s">
        <v>171</v>
      </c>
      <c r="C2548" s="1">
        <v>130</v>
      </c>
      <c r="D2548" s="1" t="s">
        <v>6287</v>
      </c>
      <c r="F2548" s="1" t="s">
        <v>445</v>
      </c>
      <c r="G2548" s="1">
        <v>9</v>
      </c>
      <c r="H2548" s="1">
        <v>130</v>
      </c>
      <c r="I2548" s="1">
        <v>20.3</v>
      </c>
      <c r="J2548" s="1">
        <v>35.299999999999997</v>
      </c>
      <c r="K2548" s="3">
        <v>258</v>
      </c>
      <c r="L2548" s="2">
        <v>0.64</v>
      </c>
      <c r="N2548" s="1">
        <v>226</v>
      </c>
      <c r="O2548" s="1">
        <v>104</v>
      </c>
      <c r="Q2548" s="1">
        <v>15.7</v>
      </c>
      <c r="R2548" s="1">
        <v>2.5099999999999998</v>
      </c>
      <c r="AJ2548" s="1" t="s">
        <v>406</v>
      </c>
      <c r="AK2548" s="19">
        <v>52.3</v>
      </c>
      <c r="AL2548" s="19">
        <v>51</v>
      </c>
      <c r="AN2548" s="3">
        <v>1976</v>
      </c>
      <c r="AQ2548">
        <v>80814</v>
      </c>
      <c r="AR2548" s="1" t="s">
        <v>616</v>
      </c>
    </row>
    <row r="2549" spans="1:44" x14ac:dyDescent="0.25">
      <c r="A2549" s="1">
        <v>3752</v>
      </c>
      <c r="B2549" s="1" t="s">
        <v>171</v>
      </c>
      <c r="C2549" s="1">
        <v>130</v>
      </c>
      <c r="D2549" s="1" t="s">
        <v>6287</v>
      </c>
      <c r="F2549" s="1" t="s">
        <v>445</v>
      </c>
      <c r="G2549" s="1">
        <v>9</v>
      </c>
      <c r="H2549" s="1">
        <v>150</v>
      </c>
      <c r="I2549" s="1">
        <v>21.3</v>
      </c>
      <c r="J2549" s="1">
        <v>37.299999999999997</v>
      </c>
      <c r="K2549" s="3">
        <v>238</v>
      </c>
      <c r="L2549" s="2">
        <v>0.63</v>
      </c>
      <c r="N2549" s="1">
        <v>242</v>
      </c>
      <c r="O2549" s="1">
        <v>111.3</v>
      </c>
      <c r="Q2549" s="1">
        <v>16.100000000000001</v>
      </c>
      <c r="R2549" s="1">
        <v>2.46</v>
      </c>
      <c r="AJ2549" s="1" t="s">
        <v>406</v>
      </c>
      <c r="AK2549" s="19">
        <v>52.3</v>
      </c>
      <c r="AL2549" s="19">
        <v>51</v>
      </c>
      <c r="AN2549" s="3">
        <v>1976</v>
      </c>
      <c r="AQ2549">
        <v>80814</v>
      </c>
      <c r="AR2549" s="1" t="s">
        <v>616</v>
      </c>
    </row>
    <row r="2550" spans="1:44" x14ac:dyDescent="0.25">
      <c r="A2550" s="1">
        <v>3755</v>
      </c>
      <c r="B2550" s="1" t="s">
        <v>171</v>
      </c>
      <c r="C2550" s="1">
        <v>130</v>
      </c>
      <c r="D2550" s="1" t="s">
        <v>6287</v>
      </c>
      <c r="F2550" s="1" t="s">
        <v>445</v>
      </c>
      <c r="G2550" s="1">
        <v>9</v>
      </c>
      <c r="H2550" s="1">
        <v>50</v>
      </c>
      <c r="I2550" s="1">
        <v>14.1</v>
      </c>
      <c r="J2550" s="1">
        <v>18.5</v>
      </c>
      <c r="K2550" s="3">
        <v>504</v>
      </c>
      <c r="L2550" s="2">
        <v>0.44</v>
      </c>
      <c r="N2550" s="1">
        <v>84</v>
      </c>
      <c r="O2550" s="1">
        <v>37</v>
      </c>
      <c r="Q2550" s="1">
        <v>7.66</v>
      </c>
      <c r="R2550" s="1">
        <v>1.93</v>
      </c>
      <c r="AJ2550" s="1" t="s">
        <v>406</v>
      </c>
      <c r="AK2550" s="19">
        <v>52.3</v>
      </c>
      <c r="AL2550" s="19">
        <v>51</v>
      </c>
      <c r="AN2550" s="3">
        <v>1976</v>
      </c>
      <c r="AQ2550">
        <v>80814</v>
      </c>
      <c r="AR2550" s="1" t="s">
        <v>616</v>
      </c>
    </row>
    <row r="2551" spans="1:44" x14ac:dyDescent="0.25">
      <c r="A2551" s="1">
        <v>3756</v>
      </c>
      <c r="B2551" s="1" t="s">
        <v>171</v>
      </c>
      <c r="C2551" s="1">
        <v>130</v>
      </c>
      <c r="D2551" s="1" t="s">
        <v>6287</v>
      </c>
      <c r="F2551" s="1" t="s">
        <v>445</v>
      </c>
      <c r="G2551" s="1">
        <v>9</v>
      </c>
      <c r="H2551" s="1">
        <v>70</v>
      </c>
      <c r="I2551" s="1">
        <v>16.7</v>
      </c>
      <c r="J2551" s="1">
        <v>24.3</v>
      </c>
      <c r="K2551" s="3">
        <v>322</v>
      </c>
      <c r="L2551" s="2">
        <v>0.44</v>
      </c>
      <c r="N2551" s="1">
        <v>108</v>
      </c>
      <c r="O2551" s="1">
        <v>47.5</v>
      </c>
      <c r="Q2551" s="1">
        <v>9.82</v>
      </c>
      <c r="R2551" s="1">
        <v>2.08</v>
      </c>
      <c r="AJ2551" s="1" t="s">
        <v>406</v>
      </c>
      <c r="AK2551" s="19">
        <v>52.3</v>
      </c>
      <c r="AL2551" s="19">
        <v>51</v>
      </c>
      <c r="AN2551" s="3">
        <v>1976</v>
      </c>
      <c r="AQ2551">
        <v>80814</v>
      </c>
      <c r="AR2551" s="1" t="s">
        <v>616</v>
      </c>
    </row>
    <row r="2552" spans="1:44" x14ac:dyDescent="0.25">
      <c r="A2552" s="1">
        <v>3757</v>
      </c>
      <c r="B2552" s="1" t="s">
        <v>171</v>
      </c>
      <c r="C2552" s="1">
        <v>130</v>
      </c>
      <c r="D2552" s="1" t="s">
        <v>6287</v>
      </c>
      <c r="F2552" s="1" t="s">
        <v>445</v>
      </c>
      <c r="G2552" s="1">
        <v>9</v>
      </c>
      <c r="H2552" s="1">
        <v>90</v>
      </c>
      <c r="I2552" s="1">
        <v>18.3</v>
      </c>
      <c r="J2552" s="1">
        <v>29.2</v>
      </c>
      <c r="K2552" s="3">
        <v>236</v>
      </c>
      <c r="L2552" s="2">
        <v>0.42</v>
      </c>
      <c r="N2552" s="1">
        <v>123</v>
      </c>
      <c r="O2552" s="1">
        <v>56.6</v>
      </c>
      <c r="Q2552" s="1">
        <v>11</v>
      </c>
      <c r="R2552" s="1">
        <v>2</v>
      </c>
      <c r="AJ2552" s="1" t="s">
        <v>406</v>
      </c>
      <c r="AK2552" s="19">
        <v>52.3</v>
      </c>
      <c r="AL2552" s="19">
        <v>51</v>
      </c>
      <c r="AN2552" s="3">
        <v>1976</v>
      </c>
      <c r="AQ2552">
        <v>80814</v>
      </c>
      <c r="AR2552" s="1" t="s">
        <v>616</v>
      </c>
    </row>
    <row r="2553" spans="1:44" x14ac:dyDescent="0.25">
      <c r="A2553" s="1">
        <v>3758</v>
      </c>
      <c r="B2553" s="1" t="s">
        <v>171</v>
      </c>
      <c r="C2553" s="1">
        <v>130</v>
      </c>
      <c r="D2553" s="1" t="s">
        <v>6287</v>
      </c>
      <c r="F2553" s="1" t="s">
        <v>445</v>
      </c>
      <c r="G2553" s="1">
        <v>9</v>
      </c>
      <c r="H2553" s="1">
        <v>110</v>
      </c>
      <c r="I2553" s="1">
        <v>19.3</v>
      </c>
      <c r="J2553" s="1">
        <v>33.299999999999997</v>
      </c>
      <c r="K2553" s="3">
        <v>188</v>
      </c>
      <c r="L2553" s="2">
        <v>0.41</v>
      </c>
      <c r="N2553" s="1">
        <v>134</v>
      </c>
      <c r="O2553" s="1">
        <v>61.6</v>
      </c>
      <c r="Q2553" s="1">
        <v>11.6</v>
      </c>
      <c r="R2553" s="1">
        <v>1.98</v>
      </c>
      <c r="AJ2553" s="1" t="s">
        <v>406</v>
      </c>
      <c r="AK2553" s="19">
        <v>52.3</v>
      </c>
      <c r="AL2553" s="19">
        <v>51</v>
      </c>
      <c r="AN2553" s="3">
        <v>1976</v>
      </c>
      <c r="AQ2553">
        <v>80814</v>
      </c>
      <c r="AR2553" s="1" t="s">
        <v>616</v>
      </c>
    </row>
    <row r="2554" spans="1:44" x14ac:dyDescent="0.25">
      <c r="A2554" s="1">
        <v>3759</v>
      </c>
      <c r="B2554" s="1" t="s">
        <v>171</v>
      </c>
      <c r="C2554" s="1">
        <v>130</v>
      </c>
      <c r="D2554" s="1" t="s">
        <v>6287</v>
      </c>
      <c r="F2554" s="1" t="s">
        <v>445</v>
      </c>
      <c r="G2554" s="1">
        <v>9</v>
      </c>
      <c r="H2554" s="1">
        <v>130</v>
      </c>
      <c r="I2554" s="1">
        <v>20.3</v>
      </c>
      <c r="J2554" s="1">
        <v>36.4</v>
      </c>
      <c r="K2554" s="3">
        <v>162</v>
      </c>
      <c r="L2554" s="2">
        <v>0.4</v>
      </c>
      <c r="N2554" s="1">
        <v>143</v>
      </c>
      <c r="O2554" s="1">
        <v>65.8</v>
      </c>
      <c r="Q2554" s="1">
        <v>12.1</v>
      </c>
      <c r="R2554" s="1">
        <v>1.95</v>
      </c>
      <c r="AJ2554" s="1" t="s">
        <v>406</v>
      </c>
      <c r="AK2554" s="19">
        <v>52.3</v>
      </c>
      <c r="AL2554" s="19">
        <v>51</v>
      </c>
      <c r="AN2554" s="3">
        <v>1976</v>
      </c>
      <c r="AQ2554">
        <v>80814</v>
      </c>
      <c r="AR2554" s="1" t="s">
        <v>616</v>
      </c>
    </row>
    <row r="2555" spans="1:44" x14ac:dyDescent="0.25">
      <c r="A2555" s="1">
        <v>3760</v>
      </c>
      <c r="B2555" s="1" t="s">
        <v>171</v>
      </c>
      <c r="C2555" s="1">
        <v>130</v>
      </c>
      <c r="D2555" s="1" t="s">
        <v>6287</v>
      </c>
      <c r="F2555" s="1" t="s">
        <v>445</v>
      </c>
      <c r="G2555" s="1">
        <v>9</v>
      </c>
      <c r="H2555" s="1">
        <v>150</v>
      </c>
      <c r="I2555" s="1">
        <v>21.3</v>
      </c>
      <c r="J2555" s="1">
        <v>38.799999999999997</v>
      </c>
      <c r="K2555" s="3">
        <v>146</v>
      </c>
      <c r="L2555" s="2">
        <v>0.39</v>
      </c>
      <c r="N2555" s="1">
        <v>151</v>
      </c>
      <c r="O2555" s="1">
        <v>69.5</v>
      </c>
      <c r="Q2555" s="1">
        <v>12.6</v>
      </c>
      <c r="R2555" s="1">
        <v>1.92</v>
      </c>
      <c r="AJ2555" s="1" t="s">
        <v>406</v>
      </c>
      <c r="AK2555" s="19">
        <v>52.3</v>
      </c>
      <c r="AL2555" s="19">
        <v>51</v>
      </c>
      <c r="AN2555" s="3">
        <v>1976</v>
      </c>
      <c r="AQ2555">
        <v>80814</v>
      </c>
      <c r="AR2555" s="1" t="s">
        <v>616</v>
      </c>
    </row>
    <row r="2556" spans="1:44" x14ac:dyDescent="0.25">
      <c r="A2556" s="1">
        <v>3762</v>
      </c>
      <c r="B2556" s="1" t="s">
        <v>171</v>
      </c>
      <c r="C2556" s="1">
        <v>130</v>
      </c>
      <c r="D2556" s="1" t="s">
        <v>5969</v>
      </c>
      <c r="F2556" s="1" t="s">
        <v>445</v>
      </c>
      <c r="G2556" s="1">
        <v>8</v>
      </c>
      <c r="H2556" s="1">
        <v>8</v>
      </c>
      <c r="I2556" s="1">
        <v>1.7</v>
      </c>
      <c r="J2556" s="1">
        <v>2.2000000000000002</v>
      </c>
      <c r="K2556" s="3">
        <v>36243</v>
      </c>
      <c r="N2556" s="1">
        <v>15</v>
      </c>
      <c r="O2556" s="1">
        <v>5.23</v>
      </c>
      <c r="Q2556" s="1">
        <v>2.57</v>
      </c>
      <c r="R2556" s="1">
        <v>2.74</v>
      </c>
      <c r="AJ2556" s="1" t="s">
        <v>406</v>
      </c>
      <c r="AK2556" s="19">
        <v>55.45</v>
      </c>
      <c r="AL2556" s="19">
        <v>56.35</v>
      </c>
      <c r="AN2556" s="3">
        <v>1970</v>
      </c>
      <c r="AQ2556">
        <v>80419</v>
      </c>
      <c r="AR2556" s="1" t="s">
        <v>4674</v>
      </c>
    </row>
    <row r="2557" spans="1:44" x14ac:dyDescent="0.25">
      <c r="A2557" s="1">
        <v>3763</v>
      </c>
      <c r="B2557" s="1" t="s">
        <v>171</v>
      </c>
      <c r="C2557" s="1">
        <v>130</v>
      </c>
      <c r="D2557" s="1" t="s">
        <v>5973</v>
      </c>
      <c r="F2557" s="1" t="s">
        <v>445</v>
      </c>
      <c r="G2557" s="1">
        <v>6</v>
      </c>
      <c r="H2557" s="1">
        <v>16</v>
      </c>
      <c r="I2557" s="1">
        <v>6.4</v>
      </c>
      <c r="J2557" s="1">
        <v>5.4</v>
      </c>
      <c r="K2557" s="3">
        <v>6605</v>
      </c>
      <c r="N2557" s="1">
        <v>52</v>
      </c>
      <c r="O2557" s="1">
        <v>20.8</v>
      </c>
      <c r="Q2557" s="1">
        <v>5.93</v>
      </c>
      <c r="R2557" s="1">
        <v>2.88</v>
      </c>
      <c r="AJ2557" s="1" t="s">
        <v>406</v>
      </c>
      <c r="AK2557" s="19">
        <v>55.45</v>
      </c>
      <c r="AL2557" s="19">
        <v>56.35</v>
      </c>
      <c r="AN2557" s="3">
        <v>1970</v>
      </c>
      <c r="AQ2557">
        <v>80419</v>
      </c>
      <c r="AR2557" s="1" t="s">
        <v>4674</v>
      </c>
    </row>
    <row r="2558" spans="1:44" x14ac:dyDescent="0.25">
      <c r="A2558" s="1">
        <v>3765</v>
      </c>
      <c r="B2558" s="1" t="s">
        <v>171</v>
      </c>
      <c r="C2558" s="1">
        <v>130</v>
      </c>
      <c r="D2558" s="1" t="s">
        <v>6201</v>
      </c>
      <c r="F2558" s="1" t="s">
        <v>445</v>
      </c>
      <c r="G2558" s="1">
        <v>9</v>
      </c>
      <c r="H2558" s="1">
        <v>30</v>
      </c>
      <c r="I2558" s="1">
        <v>9.9</v>
      </c>
      <c r="J2558" s="1">
        <v>9.3000000000000007</v>
      </c>
      <c r="K2558" s="3">
        <v>4034</v>
      </c>
      <c r="L2558" s="2">
        <v>1.34</v>
      </c>
      <c r="N2558" s="1">
        <v>143</v>
      </c>
      <c r="O2558" s="1">
        <v>60.1</v>
      </c>
      <c r="Q2558" s="1">
        <v>5.78</v>
      </c>
      <c r="R2558" s="1">
        <v>2.02</v>
      </c>
      <c r="AJ2558" s="1" t="s">
        <v>406</v>
      </c>
      <c r="AK2558" s="19">
        <v>53.3</v>
      </c>
      <c r="AL2558" s="19">
        <v>57</v>
      </c>
      <c r="AN2558" s="3">
        <v>1976</v>
      </c>
      <c r="AQ2558">
        <v>80419</v>
      </c>
      <c r="AR2558" s="1" t="s">
        <v>616</v>
      </c>
    </row>
    <row r="2559" spans="1:44" x14ac:dyDescent="0.25">
      <c r="A2559" s="1">
        <v>3766</v>
      </c>
      <c r="B2559" s="1" t="s">
        <v>171</v>
      </c>
      <c r="C2559" s="1">
        <v>130</v>
      </c>
      <c r="D2559" s="1" t="s">
        <v>6201</v>
      </c>
      <c r="F2559" s="1" t="s">
        <v>445</v>
      </c>
      <c r="G2559" s="1">
        <v>9</v>
      </c>
      <c r="H2559" s="1">
        <v>50</v>
      </c>
      <c r="I2559" s="1">
        <v>13.9</v>
      </c>
      <c r="J2559" s="1">
        <v>15.1</v>
      </c>
      <c r="K2559" s="3">
        <v>1876</v>
      </c>
      <c r="N2559" s="1">
        <v>236</v>
      </c>
      <c r="O2559" s="1">
        <v>103.8</v>
      </c>
      <c r="Q2559" s="1">
        <v>9.23</v>
      </c>
      <c r="R2559" s="1">
        <v>2.37</v>
      </c>
      <c r="AJ2559" s="1" t="s">
        <v>406</v>
      </c>
      <c r="AK2559" s="19">
        <v>53.3</v>
      </c>
      <c r="AL2559" s="19">
        <v>57</v>
      </c>
      <c r="AN2559" s="3">
        <v>1976</v>
      </c>
      <c r="AQ2559">
        <v>80419</v>
      </c>
      <c r="AR2559" s="1" t="s">
        <v>616</v>
      </c>
    </row>
    <row r="2560" spans="1:44" x14ac:dyDescent="0.25">
      <c r="A2560" s="1">
        <v>3767</v>
      </c>
      <c r="B2560" s="1" t="s">
        <v>171</v>
      </c>
      <c r="C2560" s="1">
        <v>130</v>
      </c>
      <c r="D2560" s="1" t="s">
        <v>6201</v>
      </c>
      <c r="F2560" s="1" t="s">
        <v>445</v>
      </c>
      <c r="G2560" s="1">
        <v>9</v>
      </c>
      <c r="H2560" s="1">
        <v>70</v>
      </c>
      <c r="I2560" s="1">
        <v>16.3</v>
      </c>
      <c r="J2560" s="1">
        <v>20.2</v>
      </c>
      <c r="K2560" s="3">
        <v>1151</v>
      </c>
      <c r="L2560" s="2">
        <v>1.24</v>
      </c>
      <c r="N2560" s="1">
        <v>298</v>
      </c>
      <c r="O2560" s="1">
        <v>131.1</v>
      </c>
      <c r="Q2560" s="1">
        <v>11.5</v>
      </c>
      <c r="R2560" s="1">
        <v>2.4900000000000002</v>
      </c>
      <c r="AJ2560" s="1" t="s">
        <v>406</v>
      </c>
      <c r="AK2560" s="19">
        <v>53.3</v>
      </c>
      <c r="AL2560" s="19">
        <v>57</v>
      </c>
      <c r="AN2560" s="3">
        <v>1976</v>
      </c>
      <c r="AQ2560">
        <v>80419</v>
      </c>
      <c r="AR2560" s="1" t="s">
        <v>616</v>
      </c>
    </row>
    <row r="2561" spans="1:44" x14ac:dyDescent="0.25">
      <c r="A2561" s="1">
        <v>3768</v>
      </c>
      <c r="B2561" s="1" t="s">
        <v>171</v>
      </c>
      <c r="C2561" s="1">
        <v>130</v>
      </c>
      <c r="D2561" s="1" t="s">
        <v>6201</v>
      </c>
      <c r="F2561" s="1" t="s">
        <v>445</v>
      </c>
      <c r="G2561" s="1">
        <v>9</v>
      </c>
      <c r="H2561" s="1">
        <v>90</v>
      </c>
      <c r="I2561" s="1">
        <v>17.7</v>
      </c>
      <c r="J2561" s="1">
        <v>24.6</v>
      </c>
      <c r="K2561" s="3">
        <v>814</v>
      </c>
      <c r="L2561" s="2">
        <v>1.2</v>
      </c>
      <c r="N2561" s="1">
        <v>336</v>
      </c>
      <c r="O2561" s="1">
        <v>154.6</v>
      </c>
      <c r="Q2561" s="1">
        <v>13</v>
      </c>
      <c r="R2561" s="1">
        <v>2.46</v>
      </c>
      <c r="AJ2561" s="1" t="s">
        <v>406</v>
      </c>
      <c r="AK2561" s="19">
        <v>53.3</v>
      </c>
      <c r="AL2561" s="19">
        <v>57</v>
      </c>
      <c r="AN2561" s="3">
        <v>1976</v>
      </c>
      <c r="AQ2561">
        <v>80419</v>
      </c>
      <c r="AR2561" s="1" t="s">
        <v>616</v>
      </c>
    </row>
    <row r="2562" spans="1:44" x14ac:dyDescent="0.25">
      <c r="A2562" s="1">
        <v>3769</v>
      </c>
      <c r="B2562" s="1" t="s">
        <v>171</v>
      </c>
      <c r="C2562" s="1">
        <v>130</v>
      </c>
      <c r="D2562" s="1" t="s">
        <v>6201</v>
      </c>
      <c r="F2562" s="1" t="s">
        <v>445</v>
      </c>
      <c r="G2562" s="1">
        <v>9</v>
      </c>
      <c r="H2562" s="1">
        <v>110</v>
      </c>
      <c r="I2562" s="1">
        <v>18.7</v>
      </c>
      <c r="J2562" s="1">
        <v>28.2</v>
      </c>
      <c r="K2562" s="3">
        <v>647</v>
      </c>
      <c r="L2562" s="2">
        <v>1.18</v>
      </c>
      <c r="N2562" s="1">
        <v>365</v>
      </c>
      <c r="O2562" s="1">
        <v>167.9</v>
      </c>
      <c r="Q2562" s="1">
        <v>13.6</v>
      </c>
      <c r="R2562" s="1">
        <v>2.42</v>
      </c>
      <c r="AJ2562" s="1" t="s">
        <v>406</v>
      </c>
      <c r="AK2562" s="19">
        <v>53.3</v>
      </c>
      <c r="AL2562" s="19">
        <v>57</v>
      </c>
      <c r="AN2562" s="3">
        <v>1976</v>
      </c>
      <c r="AQ2562">
        <v>80419</v>
      </c>
      <c r="AR2562" s="1" t="s">
        <v>616</v>
      </c>
    </row>
    <row r="2563" spans="1:44" x14ac:dyDescent="0.25">
      <c r="A2563" s="1">
        <v>3771</v>
      </c>
      <c r="B2563" s="1" t="s">
        <v>171</v>
      </c>
      <c r="C2563" s="1">
        <v>130</v>
      </c>
      <c r="D2563" s="1" t="s">
        <v>6201</v>
      </c>
      <c r="F2563" s="1" t="s">
        <v>445</v>
      </c>
      <c r="G2563" s="1">
        <v>9</v>
      </c>
      <c r="H2563" s="1">
        <v>150</v>
      </c>
      <c r="I2563" s="1">
        <v>20.7</v>
      </c>
      <c r="J2563" s="1">
        <v>33.200000000000003</v>
      </c>
      <c r="K2563" s="3">
        <v>490</v>
      </c>
      <c r="L2563" s="2">
        <v>1.1299999999999999</v>
      </c>
      <c r="N2563" s="1">
        <v>417</v>
      </c>
      <c r="O2563" s="1">
        <v>191.8</v>
      </c>
      <c r="Q2563" s="1">
        <v>13.9</v>
      </c>
      <c r="R2563" s="1">
        <v>2.1800000000000002</v>
      </c>
      <c r="AJ2563" s="1" t="s">
        <v>406</v>
      </c>
      <c r="AK2563" s="19">
        <v>53.3</v>
      </c>
      <c r="AL2563" s="19">
        <v>57</v>
      </c>
      <c r="AN2563" s="3">
        <v>1976</v>
      </c>
      <c r="AQ2563">
        <v>80419</v>
      </c>
      <c r="AR2563" s="1" t="s">
        <v>616</v>
      </c>
    </row>
    <row r="2564" spans="1:44" x14ac:dyDescent="0.25">
      <c r="A2564" s="1">
        <v>3772</v>
      </c>
      <c r="B2564" s="1" t="s">
        <v>171</v>
      </c>
      <c r="C2564" s="1">
        <v>130</v>
      </c>
      <c r="D2564" s="1" t="s">
        <v>6201</v>
      </c>
      <c r="F2564" s="1" t="s">
        <v>445</v>
      </c>
      <c r="G2564" s="1">
        <v>9</v>
      </c>
      <c r="H2564" s="1">
        <v>20</v>
      </c>
      <c r="I2564" s="1">
        <v>7.1</v>
      </c>
      <c r="J2564" s="1">
        <v>6.4</v>
      </c>
      <c r="K2564" s="3">
        <v>5521</v>
      </c>
      <c r="N2564" s="1">
        <v>68</v>
      </c>
      <c r="Q2564" s="1">
        <v>3.84</v>
      </c>
      <c r="R2564" s="1">
        <v>1.66</v>
      </c>
      <c r="AJ2564" s="1" t="s">
        <v>406</v>
      </c>
      <c r="AK2564" s="19">
        <v>53.3</v>
      </c>
      <c r="AL2564" s="19">
        <v>57</v>
      </c>
      <c r="AN2564" s="3">
        <v>1976</v>
      </c>
      <c r="AQ2564">
        <v>80419</v>
      </c>
      <c r="AR2564" s="1" t="s">
        <v>616</v>
      </c>
    </row>
    <row r="2565" spans="1:44" x14ac:dyDescent="0.25">
      <c r="A2565" s="1">
        <v>3773</v>
      </c>
      <c r="B2565" s="1" t="s">
        <v>171</v>
      </c>
      <c r="C2565" s="1">
        <v>130</v>
      </c>
      <c r="D2565" s="1" t="s">
        <v>6201</v>
      </c>
      <c r="F2565" s="1" t="s">
        <v>445</v>
      </c>
      <c r="G2565" s="1">
        <v>9</v>
      </c>
      <c r="H2565" s="1">
        <v>30</v>
      </c>
      <c r="I2565" s="1">
        <v>9.9</v>
      </c>
      <c r="J2565" s="1">
        <v>9.6999999999999993</v>
      </c>
      <c r="K2565" s="3">
        <v>2966</v>
      </c>
      <c r="L2565" s="2">
        <v>1.02</v>
      </c>
      <c r="N2565" s="1">
        <v>109</v>
      </c>
      <c r="O2565" s="1">
        <v>45.8</v>
      </c>
      <c r="Q2565" s="1">
        <v>6.14</v>
      </c>
      <c r="R2565" s="1">
        <v>2.16</v>
      </c>
      <c r="AJ2565" s="1" t="s">
        <v>406</v>
      </c>
      <c r="AK2565" s="19">
        <v>53.3</v>
      </c>
      <c r="AL2565" s="19">
        <v>57</v>
      </c>
      <c r="AN2565" s="3">
        <v>1976</v>
      </c>
      <c r="AQ2565">
        <v>80419</v>
      </c>
      <c r="AR2565" s="1" t="s">
        <v>616</v>
      </c>
    </row>
    <row r="2566" spans="1:44" x14ac:dyDescent="0.25">
      <c r="A2566" s="1">
        <v>3774</v>
      </c>
      <c r="B2566" s="1" t="s">
        <v>171</v>
      </c>
      <c r="C2566" s="1">
        <v>130</v>
      </c>
      <c r="D2566" s="1" t="s">
        <v>6201</v>
      </c>
      <c r="F2566" s="1" t="s">
        <v>445</v>
      </c>
      <c r="G2566" s="1">
        <v>9</v>
      </c>
      <c r="H2566" s="1">
        <v>50</v>
      </c>
      <c r="I2566" s="1">
        <v>13.9</v>
      </c>
      <c r="J2566" s="1">
        <v>15.7</v>
      </c>
      <c r="K2566" s="3">
        <v>1388</v>
      </c>
      <c r="L2566" s="2">
        <v>0.97</v>
      </c>
      <c r="N2566" s="1">
        <v>180</v>
      </c>
      <c r="O2566" s="1">
        <v>79.2</v>
      </c>
      <c r="Q2566" s="1">
        <v>10.1</v>
      </c>
      <c r="R2566" s="1">
        <v>2.59</v>
      </c>
      <c r="AJ2566" s="1" t="s">
        <v>406</v>
      </c>
      <c r="AK2566" s="19">
        <v>53.3</v>
      </c>
      <c r="AL2566" s="19">
        <v>57</v>
      </c>
      <c r="AN2566" s="3">
        <v>1976</v>
      </c>
      <c r="AQ2566">
        <v>80419</v>
      </c>
      <c r="AR2566" s="1" t="s">
        <v>616</v>
      </c>
    </row>
    <row r="2567" spans="1:44" x14ac:dyDescent="0.25">
      <c r="A2567" s="1">
        <v>3775</v>
      </c>
      <c r="B2567" s="1" t="s">
        <v>171</v>
      </c>
      <c r="C2567" s="1">
        <v>130</v>
      </c>
      <c r="D2567" s="1" t="s">
        <v>6201</v>
      </c>
      <c r="F2567" s="1" t="s">
        <v>445</v>
      </c>
      <c r="G2567" s="1">
        <v>9</v>
      </c>
      <c r="H2567" s="1">
        <v>70</v>
      </c>
      <c r="I2567" s="1">
        <v>16.3</v>
      </c>
      <c r="J2567" s="1">
        <v>21</v>
      </c>
      <c r="K2567" s="3">
        <v>852</v>
      </c>
      <c r="L2567" s="2">
        <v>0.95</v>
      </c>
      <c r="N2567" s="1">
        <v>228</v>
      </c>
      <c r="O2567" s="1">
        <v>100.3</v>
      </c>
      <c r="Q2567" s="1">
        <v>12.7</v>
      </c>
      <c r="R2567" s="1">
        <v>2.75</v>
      </c>
      <c r="AJ2567" s="1" t="s">
        <v>406</v>
      </c>
      <c r="AK2567" s="19">
        <v>53.3</v>
      </c>
      <c r="AL2567" s="19">
        <v>57</v>
      </c>
      <c r="AN2567" s="3">
        <v>1976</v>
      </c>
      <c r="AQ2567">
        <v>80419</v>
      </c>
      <c r="AR2567" s="1" t="s">
        <v>616</v>
      </c>
    </row>
    <row r="2568" spans="1:44" x14ac:dyDescent="0.25">
      <c r="A2568" s="1">
        <v>3776</v>
      </c>
      <c r="B2568" s="1" t="s">
        <v>171</v>
      </c>
      <c r="C2568" s="1">
        <v>130</v>
      </c>
      <c r="D2568" s="1" t="s">
        <v>6201</v>
      </c>
      <c r="F2568" s="1" t="s">
        <v>445</v>
      </c>
      <c r="G2568" s="1">
        <v>9</v>
      </c>
      <c r="H2568" s="1">
        <v>90</v>
      </c>
      <c r="I2568" s="1">
        <v>17.7</v>
      </c>
      <c r="J2568" s="1">
        <v>25.5</v>
      </c>
      <c r="K2568" s="3">
        <v>606</v>
      </c>
      <c r="L2568" s="2">
        <v>0.92</v>
      </c>
      <c r="N2568" s="1">
        <v>258</v>
      </c>
      <c r="O2568" s="1">
        <v>118.7</v>
      </c>
      <c r="Q2568" s="1">
        <v>14.5</v>
      </c>
      <c r="R2568" s="1">
        <v>2.75</v>
      </c>
      <c r="AJ2568" s="1" t="s">
        <v>406</v>
      </c>
      <c r="AK2568" s="19">
        <v>53.3</v>
      </c>
      <c r="AL2568" s="19">
        <v>57</v>
      </c>
      <c r="AN2568" s="3">
        <v>1976</v>
      </c>
      <c r="AQ2568">
        <v>80419</v>
      </c>
      <c r="AR2568" s="1" t="s">
        <v>616</v>
      </c>
    </row>
    <row r="2569" spans="1:44" x14ac:dyDescent="0.25">
      <c r="A2569" s="1">
        <v>3777</v>
      </c>
      <c r="B2569" s="1" t="s">
        <v>171</v>
      </c>
      <c r="C2569" s="1">
        <v>130</v>
      </c>
      <c r="D2569" s="1" t="s">
        <v>6201</v>
      </c>
      <c r="F2569" s="1" t="s">
        <v>445</v>
      </c>
      <c r="G2569" s="1">
        <v>9</v>
      </c>
      <c r="H2569" s="1">
        <v>110</v>
      </c>
      <c r="I2569" s="1">
        <v>18.7</v>
      </c>
      <c r="J2569" s="1">
        <v>29.3</v>
      </c>
      <c r="K2569" s="3">
        <v>479</v>
      </c>
      <c r="L2569" s="2">
        <v>0.9</v>
      </c>
      <c r="N2569" s="1">
        <v>279</v>
      </c>
      <c r="O2569" s="1">
        <v>128.30000000000001</v>
      </c>
      <c r="Q2569" s="1">
        <v>15.4</v>
      </c>
      <c r="R2569" s="1">
        <v>2.73</v>
      </c>
      <c r="AJ2569" s="1" t="s">
        <v>406</v>
      </c>
      <c r="AK2569" s="19">
        <v>53.3</v>
      </c>
      <c r="AL2569" s="19">
        <v>57</v>
      </c>
      <c r="AN2569" s="3">
        <v>1976</v>
      </c>
      <c r="AQ2569">
        <v>80419</v>
      </c>
      <c r="AR2569" s="1" t="s">
        <v>616</v>
      </c>
    </row>
    <row r="2570" spans="1:44" x14ac:dyDescent="0.25">
      <c r="A2570" s="1">
        <v>3778</v>
      </c>
      <c r="B2570" s="1" t="s">
        <v>171</v>
      </c>
      <c r="C2570" s="1">
        <v>130</v>
      </c>
      <c r="D2570" s="1" t="s">
        <v>6201</v>
      </c>
      <c r="F2570" s="1" t="s">
        <v>445</v>
      </c>
      <c r="G2570" s="1">
        <v>9</v>
      </c>
      <c r="H2570" s="1">
        <v>130</v>
      </c>
      <c r="I2570" s="1">
        <v>19.7</v>
      </c>
      <c r="J2570" s="1">
        <v>32.200000000000003</v>
      </c>
      <c r="K2570" s="3">
        <v>405</v>
      </c>
      <c r="L2570" s="2">
        <v>0.89</v>
      </c>
      <c r="N2570" s="1">
        <v>299</v>
      </c>
      <c r="O2570" s="1">
        <v>137.5</v>
      </c>
      <c r="Q2570" s="1">
        <v>15.7</v>
      </c>
      <c r="R2570" s="1">
        <v>2.62</v>
      </c>
      <c r="AJ2570" s="1" t="s">
        <v>406</v>
      </c>
      <c r="AK2570" s="19">
        <v>53.3</v>
      </c>
      <c r="AL2570" s="19">
        <v>57</v>
      </c>
      <c r="AN2570" s="3">
        <v>1976</v>
      </c>
      <c r="AQ2570">
        <v>80419</v>
      </c>
      <c r="AR2570" s="1" t="s">
        <v>616</v>
      </c>
    </row>
    <row r="2571" spans="1:44" x14ac:dyDescent="0.25">
      <c r="A2571" s="1">
        <v>3779</v>
      </c>
      <c r="B2571" s="1" t="s">
        <v>171</v>
      </c>
      <c r="C2571" s="1">
        <v>130</v>
      </c>
      <c r="D2571" s="1" t="s">
        <v>6201</v>
      </c>
      <c r="F2571" s="1" t="s">
        <v>445</v>
      </c>
      <c r="G2571" s="1">
        <v>9</v>
      </c>
      <c r="H2571" s="1">
        <v>150</v>
      </c>
      <c r="I2571" s="1">
        <v>20.7</v>
      </c>
      <c r="J2571" s="1">
        <v>34.4</v>
      </c>
      <c r="K2571" s="3">
        <v>365</v>
      </c>
      <c r="L2571" s="2">
        <v>0.86</v>
      </c>
      <c r="N2571" s="1">
        <v>318</v>
      </c>
      <c r="O2571" s="1">
        <v>146.30000000000001</v>
      </c>
      <c r="Q2571" s="1">
        <v>15.9</v>
      </c>
      <c r="R2571" s="1">
        <v>2.4900000000000002</v>
      </c>
      <c r="AJ2571" s="1" t="s">
        <v>406</v>
      </c>
      <c r="AK2571" s="19">
        <v>53.3</v>
      </c>
      <c r="AL2571" s="19">
        <v>57</v>
      </c>
      <c r="AN2571" s="3">
        <v>1976</v>
      </c>
      <c r="AQ2571">
        <v>80419</v>
      </c>
      <c r="AR2571" s="1" t="s">
        <v>616</v>
      </c>
    </row>
    <row r="2572" spans="1:44" x14ac:dyDescent="0.25">
      <c r="A2572" s="1">
        <v>3781</v>
      </c>
      <c r="B2572" s="1" t="s">
        <v>171</v>
      </c>
      <c r="C2572" s="1">
        <v>130</v>
      </c>
      <c r="D2572" s="1" t="s">
        <v>6201</v>
      </c>
      <c r="F2572" s="1" t="s">
        <v>445</v>
      </c>
      <c r="G2572" s="1">
        <v>9</v>
      </c>
      <c r="H2572" s="1">
        <v>30</v>
      </c>
      <c r="I2572" s="1">
        <v>9.9</v>
      </c>
      <c r="J2572" s="1">
        <v>10.1</v>
      </c>
      <c r="K2572" s="3">
        <v>2052</v>
      </c>
      <c r="L2572" s="2">
        <v>0.73</v>
      </c>
      <c r="N2572" s="1">
        <v>78</v>
      </c>
      <c r="O2572" s="1">
        <v>32.799999999999997</v>
      </c>
      <c r="Q2572" s="1">
        <v>5.92</v>
      </c>
      <c r="R2572" s="1">
        <v>2.08</v>
      </c>
      <c r="AJ2572" s="1" t="s">
        <v>406</v>
      </c>
      <c r="AK2572" s="19">
        <v>53.3</v>
      </c>
      <c r="AL2572" s="19">
        <v>57</v>
      </c>
      <c r="AN2572" s="3">
        <v>1976</v>
      </c>
      <c r="AQ2572">
        <v>80419</v>
      </c>
      <c r="AR2572" s="1" t="s">
        <v>616</v>
      </c>
    </row>
    <row r="2573" spans="1:44" x14ac:dyDescent="0.25">
      <c r="A2573" s="1">
        <v>3782</v>
      </c>
      <c r="B2573" s="1" t="s">
        <v>171</v>
      </c>
      <c r="C2573" s="1">
        <v>130</v>
      </c>
      <c r="D2573" s="1" t="s">
        <v>6201</v>
      </c>
      <c r="F2573" s="1" t="s">
        <v>445</v>
      </c>
      <c r="G2573" s="1">
        <v>9</v>
      </c>
      <c r="H2573" s="1">
        <v>50</v>
      </c>
      <c r="I2573" s="1">
        <v>13.9</v>
      </c>
      <c r="J2573" s="1">
        <v>16.3</v>
      </c>
      <c r="K2573" s="3">
        <v>966</v>
      </c>
      <c r="L2573" s="2">
        <v>0.69</v>
      </c>
      <c r="N2573" s="1">
        <v>129</v>
      </c>
      <c r="O2573" s="1">
        <v>56.8</v>
      </c>
      <c r="Q2573" s="1">
        <v>9.7899999999999991</v>
      </c>
      <c r="R2573" s="1">
        <v>2.5099999999999998</v>
      </c>
      <c r="AJ2573" s="1" t="s">
        <v>406</v>
      </c>
      <c r="AK2573" s="19">
        <v>53.3</v>
      </c>
      <c r="AL2573" s="19">
        <v>57</v>
      </c>
      <c r="AN2573" s="3">
        <v>1976</v>
      </c>
      <c r="AQ2573">
        <v>80419</v>
      </c>
      <c r="AR2573" s="1" t="s">
        <v>616</v>
      </c>
    </row>
    <row r="2574" spans="1:44" x14ac:dyDescent="0.25">
      <c r="A2574" s="1">
        <v>3784</v>
      </c>
      <c r="B2574" s="1" t="s">
        <v>171</v>
      </c>
      <c r="C2574" s="1">
        <v>130</v>
      </c>
      <c r="D2574" s="1" t="s">
        <v>6201</v>
      </c>
      <c r="F2574" s="1" t="s">
        <v>445</v>
      </c>
      <c r="G2574" s="1">
        <v>9</v>
      </c>
      <c r="H2574" s="1">
        <v>90</v>
      </c>
      <c r="I2574" s="1">
        <v>17.7</v>
      </c>
      <c r="J2574" s="1">
        <v>26.5</v>
      </c>
      <c r="K2574" s="3">
        <v>421</v>
      </c>
      <c r="L2574" s="2">
        <v>0.65</v>
      </c>
      <c r="N2574" s="1">
        <v>184</v>
      </c>
      <c r="O2574" s="1">
        <v>84.6</v>
      </c>
      <c r="Q2574" s="1">
        <v>14.1</v>
      </c>
      <c r="R2574" s="1">
        <v>2.67</v>
      </c>
      <c r="AJ2574" s="1" t="s">
        <v>406</v>
      </c>
      <c r="AK2574" s="19">
        <v>53.3</v>
      </c>
      <c r="AL2574" s="19">
        <v>57</v>
      </c>
      <c r="AN2574" s="3">
        <v>1976</v>
      </c>
      <c r="AQ2574">
        <v>80419</v>
      </c>
      <c r="AR2574" s="1" t="s">
        <v>616</v>
      </c>
    </row>
    <row r="2575" spans="1:44" x14ac:dyDescent="0.25">
      <c r="A2575" s="1">
        <v>3785</v>
      </c>
      <c r="B2575" s="1" t="s">
        <v>171</v>
      </c>
      <c r="C2575" s="1">
        <v>130</v>
      </c>
      <c r="D2575" s="1" t="s">
        <v>6201</v>
      </c>
      <c r="F2575" s="1" t="s">
        <v>445</v>
      </c>
      <c r="G2575" s="1">
        <v>9</v>
      </c>
      <c r="H2575" s="1">
        <v>110</v>
      </c>
      <c r="I2575" s="1">
        <v>18.7</v>
      </c>
      <c r="J2575" s="1">
        <v>30.4</v>
      </c>
      <c r="K2575" s="3">
        <v>334</v>
      </c>
      <c r="L2575" s="2">
        <v>0.65</v>
      </c>
      <c r="N2575" s="1">
        <v>200</v>
      </c>
      <c r="O2575" s="1">
        <v>92</v>
      </c>
      <c r="Q2575" s="1">
        <v>15</v>
      </c>
      <c r="R2575" s="1">
        <v>2.67</v>
      </c>
      <c r="AJ2575" s="1" t="s">
        <v>406</v>
      </c>
      <c r="AK2575" s="19">
        <v>53.3</v>
      </c>
      <c r="AL2575" s="19">
        <v>57</v>
      </c>
      <c r="AN2575" s="3">
        <v>1976</v>
      </c>
      <c r="AQ2575">
        <v>80419</v>
      </c>
      <c r="AR2575" s="1" t="s">
        <v>616</v>
      </c>
    </row>
    <row r="2576" spans="1:44" x14ac:dyDescent="0.25">
      <c r="A2576" s="1">
        <v>3786</v>
      </c>
      <c r="B2576" s="1" t="s">
        <v>171</v>
      </c>
      <c r="C2576" s="1">
        <v>130</v>
      </c>
      <c r="D2576" s="1" t="s">
        <v>6201</v>
      </c>
      <c r="F2576" s="1" t="s">
        <v>445</v>
      </c>
      <c r="G2576" s="1">
        <v>9</v>
      </c>
      <c r="H2576" s="1">
        <v>130</v>
      </c>
      <c r="I2576" s="1">
        <v>19.7</v>
      </c>
      <c r="J2576" s="1">
        <v>33.4</v>
      </c>
      <c r="K2576" s="3">
        <v>282</v>
      </c>
      <c r="L2576" s="2">
        <v>0.64</v>
      </c>
      <c r="N2576" s="1">
        <v>215</v>
      </c>
      <c r="O2576" s="1">
        <v>98.9</v>
      </c>
      <c r="Q2576" s="1">
        <v>15.5</v>
      </c>
      <c r="R2576" s="1">
        <v>2.59</v>
      </c>
      <c r="AJ2576" s="1" t="s">
        <v>406</v>
      </c>
      <c r="AK2576" s="19">
        <v>53.3</v>
      </c>
      <c r="AL2576" s="19">
        <v>57</v>
      </c>
      <c r="AN2576" s="3">
        <v>1976</v>
      </c>
      <c r="AQ2576">
        <v>80419</v>
      </c>
      <c r="AR2576" s="1" t="s">
        <v>616</v>
      </c>
    </row>
    <row r="2577" spans="1:46" x14ac:dyDescent="0.25">
      <c r="A2577" s="1">
        <v>3787</v>
      </c>
      <c r="B2577" s="1" t="s">
        <v>171</v>
      </c>
      <c r="C2577" s="1">
        <v>130</v>
      </c>
      <c r="D2577" s="1" t="s">
        <v>6201</v>
      </c>
      <c r="F2577" s="1" t="s">
        <v>445</v>
      </c>
      <c r="G2577" s="1">
        <v>9</v>
      </c>
      <c r="H2577" s="1">
        <v>150</v>
      </c>
      <c r="I2577" s="1">
        <v>20.7</v>
      </c>
      <c r="J2577" s="1">
        <v>35.6</v>
      </c>
      <c r="K2577" s="3">
        <v>255</v>
      </c>
      <c r="L2577" s="2">
        <v>0.62</v>
      </c>
      <c r="N2577" s="1">
        <v>229</v>
      </c>
      <c r="O2577" s="1">
        <v>105.3</v>
      </c>
      <c r="Q2577" s="1">
        <v>15.8</v>
      </c>
      <c r="R2577" s="1">
        <v>2.48</v>
      </c>
      <c r="AJ2577" s="1" t="s">
        <v>406</v>
      </c>
      <c r="AK2577" s="19">
        <v>53.3</v>
      </c>
      <c r="AL2577" s="19">
        <v>57</v>
      </c>
      <c r="AN2577" s="3">
        <v>1976</v>
      </c>
      <c r="AQ2577">
        <v>80419</v>
      </c>
      <c r="AR2577" s="1" t="s">
        <v>616</v>
      </c>
    </row>
    <row r="2578" spans="1:46" x14ac:dyDescent="0.25">
      <c r="A2578" s="1">
        <v>3789</v>
      </c>
      <c r="B2578" s="1" t="s">
        <v>171</v>
      </c>
      <c r="C2578" s="1">
        <v>130</v>
      </c>
      <c r="D2578" s="1" t="s">
        <v>6201</v>
      </c>
      <c r="F2578" s="1" t="s">
        <v>445</v>
      </c>
      <c r="G2578" s="1">
        <v>9</v>
      </c>
      <c r="H2578" s="1">
        <v>30</v>
      </c>
      <c r="I2578" s="1">
        <v>9.9</v>
      </c>
      <c r="J2578" s="1">
        <v>10.6</v>
      </c>
      <c r="K2578" s="3">
        <v>1242</v>
      </c>
      <c r="L2578" s="2">
        <v>0.46</v>
      </c>
      <c r="N2578" s="1">
        <v>49</v>
      </c>
      <c r="O2578" s="1">
        <v>20.6</v>
      </c>
      <c r="Q2578" s="1">
        <v>4.8099999999999996</v>
      </c>
      <c r="R2578" s="1">
        <v>1.69</v>
      </c>
      <c r="AJ2578" s="1" t="s">
        <v>406</v>
      </c>
      <c r="AK2578" s="19">
        <v>53.3</v>
      </c>
      <c r="AL2578" s="19">
        <v>57</v>
      </c>
      <c r="AN2578" s="3">
        <v>1976</v>
      </c>
      <c r="AQ2578">
        <v>80419</v>
      </c>
      <c r="AR2578" s="1" t="s">
        <v>616</v>
      </c>
    </row>
    <row r="2579" spans="1:46" x14ac:dyDescent="0.25">
      <c r="A2579" s="1">
        <v>3790</v>
      </c>
      <c r="B2579" s="1" t="s">
        <v>171</v>
      </c>
      <c r="C2579" s="1">
        <v>130</v>
      </c>
      <c r="D2579" s="1" t="s">
        <v>6201</v>
      </c>
      <c r="F2579" s="1" t="s">
        <v>445</v>
      </c>
      <c r="G2579" s="1">
        <v>9</v>
      </c>
      <c r="H2579" s="1">
        <v>50</v>
      </c>
      <c r="I2579" s="1">
        <v>13.9</v>
      </c>
      <c r="J2579" s="1">
        <v>17</v>
      </c>
      <c r="K2579" s="3">
        <v>592</v>
      </c>
      <c r="L2579" s="2">
        <v>0.44</v>
      </c>
      <c r="N2579" s="1">
        <v>81</v>
      </c>
      <c r="O2579" s="1">
        <v>35.6</v>
      </c>
      <c r="Q2579" s="1">
        <v>7.48</v>
      </c>
      <c r="R2579" s="1">
        <v>1.92</v>
      </c>
      <c r="AJ2579" s="1" t="s">
        <v>406</v>
      </c>
      <c r="AK2579" s="19">
        <v>53.3</v>
      </c>
      <c r="AL2579" s="19">
        <v>57</v>
      </c>
      <c r="AN2579" s="3">
        <v>1976</v>
      </c>
      <c r="AQ2579">
        <v>80419</v>
      </c>
      <c r="AR2579" s="1" t="s">
        <v>616</v>
      </c>
    </row>
    <row r="2580" spans="1:46" x14ac:dyDescent="0.25">
      <c r="A2580" s="1">
        <v>3791</v>
      </c>
      <c r="B2580" s="1" t="s">
        <v>171</v>
      </c>
      <c r="C2580" s="1">
        <v>130</v>
      </c>
      <c r="D2580" s="1" t="s">
        <v>6201</v>
      </c>
      <c r="F2580" s="1" t="s">
        <v>445</v>
      </c>
      <c r="G2580" s="1">
        <v>9</v>
      </c>
      <c r="H2580" s="1">
        <v>70</v>
      </c>
      <c r="I2580" s="1">
        <v>16.3</v>
      </c>
      <c r="J2580" s="1">
        <v>22.6</v>
      </c>
      <c r="K2580" s="3">
        <v>368</v>
      </c>
      <c r="L2580" s="2">
        <v>0.43</v>
      </c>
      <c r="N2580" s="1">
        <v>104</v>
      </c>
      <c r="O2580" s="1">
        <v>45.8</v>
      </c>
      <c r="Q2580" s="1">
        <v>9.3699999999999992</v>
      </c>
      <c r="R2580" s="1">
        <v>2.02</v>
      </c>
      <c r="AJ2580" s="1" t="s">
        <v>406</v>
      </c>
      <c r="AK2580" s="19">
        <v>53.3</v>
      </c>
      <c r="AL2580" s="19">
        <v>57</v>
      </c>
      <c r="AN2580" s="3">
        <v>1976</v>
      </c>
      <c r="AQ2580">
        <v>80419</v>
      </c>
      <c r="AR2580" s="1" t="s">
        <v>616</v>
      </c>
    </row>
    <row r="2581" spans="1:46" x14ac:dyDescent="0.25">
      <c r="A2581" s="1">
        <v>3792</v>
      </c>
      <c r="B2581" s="1" t="s">
        <v>171</v>
      </c>
      <c r="C2581" s="1">
        <v>130</v>
      </c>
      <c r="D2581" s="1" t="s">
        <v>6201</v>
      </c>
      <c r="F2581" s="1" t="s">
        <v>445</v>
      </c>
      <c r="G2581" s="1">
        <v>9</v>
      </c>
      <c r="H2581" s="1">
        <v>90</v>
      </c>
      <c r="I2581" s="1">
        <v>17.7</v>
      </c>
      <c r="J2581" s="1"/>
      <c r="L2581" s="2">
        <v>0.42</v>
      </c>
      <c r="N2581" s="1">
        <v>117</v>
      </c>
      <c r="O2581" s="1">
        <v>53.8</v>
      </c>
      <c r="Q2581" s="1">
        <v>10.6</v>
      </c>
      <c r="R2581" s="1">
        <v>2</v>
      </c>
      <c r="AJ2581" s="1" t="s">
        <v>406</v>
      </c>
      <c r="AK2581" s="19">
        <v>53.3</v>
      </c>
      <c r="AL2581" s="19">
        <v>57</v>
      </c>
      <c r="AN2581" s="3">
        <v>1976</v>
      </c>
      <c r="AQ2581">
        <v>80419</v>
      </c>
      <c r="AR2581" s="1" t="s">
        <v>616</v>
      </c>
    </row>
    <row r="2582" spans="1:46" x14ac:dyDescent="0.25">
      <c r="A2582" s="1">
        <v>3795</v>
      </c>
      <c r="B2582" s="1" t="s">
        <v>171</v>
      </c>
      <c r="C2582" s="1">
        <v>130</v>
      </c>
      <c r="D2582" s="1" t="s">
        <v>6201</v>
      </c>
      <c r="F2582" s="1" t="s">
        <v>445</v>
      </c>
      <c r="G2582" s="1">
        <v>9</v>
      </c>
      <c r="H2582" s="1">
        <v>150</v>
      </c>
      <c r="I2582" s="1">
        <v>20.7</v>
      </c>
      <c r="J2582" s="1"/>
      <c r="L2582" s="2">
        <v>0.39</v>
      </c>
      <c r="N2582" s="1">
        <v>145</v>
      </c>
      <c r="O2582" s="1">
        <v>66.7</v>
      </c>
      <c r="Q2582" s="1">
        <v>12.2</v>
      </c>
      <c r="R2582" s="1">
        <v>1.91</v>
      </c>
      <c r="AJ2582" s="1" t="s">
        <v>406</v>
      </c>
      <c r="AK2582" s="19">
        <v>53.3</v>
      </c>
      <c r="AL2582" s="19">
        <v>57</v>
      </c>
      <c r="AN2582" s="3">
        <v>1976</v>
      </c>
      <c r="AQ2582">
        <v>80419</v>
      </c>
      <c r="AR2582" s="1" t="s">
        <v>616</v>
      </c>
    </row>
    <row r="2583" spans="1:46" x14ac:dyDescent="0.25">
      <c r="A2583" s="1">
        <v>3796</v>
      </c>
      <c r="B2583" s="1" t="s">
        <v>5273</v>
      </c>
      <c r="C2583" s="1">
        <v>130</v>
      </c>
      <c r="D2583" s="1" t="s">
        <v>5972</v>
      </c>
      <c r="F2583" s="1" t="s">
        <v>445</v>
      </c>
      <c r="G2583" s="1">
        <v>9</v>
      </c>
      <c r="H2583" s="1">
        <v>160</v>
      </c>
      <c r="I2583" s="1">
        <v>16.899999999999999</v>
      </c>
      <c r="J2583" s="1">
        <v>30</v>
      </c>
      <c r="K2583" s="3">
        <v>519</v>
      </c>
      <c r="L2583" s="2">
        <v>0.97</v>
      </c>
      <c r="N2583" s="1">
        <v>242</v>
      </c>
      <c r="O2583" s="1">
        <v>154.80000000000001</v>
      </c>
      <c r="P2583" s="1">
        <v>16.2</v>
      </c>
      <c r="Q2583" s="1">
        <v>27</v>
      </c>
      <c r="R2583" s="1">
        <v>4.6900000000000004</v>
      </c>
      <c r="S2583" s="1">
        <v>34.9</v>
      </c>
      <c r="AJ2583" s="1" t="s">
        <v>406</v>
      </c>
      <c r="AK2583" s="19">
        <v>44</v>
      </c>
      <c r="AL2583" s="19">
        <v>132</v>
      </c>
      <c r="AN2583" s="3">
        <v>1977</v>
      </c>
      <c r="AQ2583">
        <v>80907</v>
      </c>
      <c r="AR2583" s="1" t="s">
        <v>5205</v>
      </c>
    </row>
    <row r="2584" spans="1:46" x14ac:dyDescent="0.25">
      <c r="A2584" s="1">
        <v>3797</v>
      </c>
      <c r="B2584" s="1" t="s">
        <v>4011</v>
      </c>
      <c r="C2584" s="1">
        <v>126</v>
      </c>
      <c r="D2584" s="1" t="s">
        <v>5786</v>
      </c>
      <c r="F2584" s="1" t="s">
        <v>445</v>
      </c>
      <c r="G2584" s="1">
        <v>10</v>
      </c>
      <c r="H2584" s="1">
        <v>30</v>
      </c>
      <c r="I2584" s="1">
        <v>5.4</v>
      </c>
      <c r="J2584" s="1">
        <v>5</v>
      </c>
      <c r="K2584" s="3">
        <v>14300</v>
      </c>
      <c r="L2584" s="2">
        <v>0.8</v>
      </c>
      <c r="N2584" s="1">
        <v>30</v>
      </c>
      <c r="O2584" s="1">
        <v>14.9</v>
      </c>
      <c r="Q2584" s="1">
        <v>18.2</v>
      </c>
      <c r="R2584" s="1">
        <v>2.0299999999999998</v>
      </c>
      <c r="S2584" s="1">
        <v>10.1</v>
      </c>
      <c r="AJ2584" s="1" t="s">
        <v>406</v>
      </c>
      <c r="AK2584" s="19">
        <v>68</v>
      </c>
      <c r="AL2584" s="19">
        <v>34</v>
      </c>
      <c r="AN2584" s="3">
        <v>1969</v>
      </c>
      <c r="AQ2584">
        <v>80608</v>
      </c>
      <c r="AR2584" s="1" t="s">
        <v>545</v>
      </c>
    </row>
    <row r="2585" spans="1:46" x14ac:dyDescent="0.25">
      <c r="A2585" s="1">
        <v>3798</v>
      </c>
      <c r="B2585" s="1" t="s">
        <v>4011</v>
      </c>
      <c r="C2585" s="1">
        <v>126</v>
      </c>
      <c r="D2585" s="1" t="s">
        <v>6138</v>
      </c>
      <c r="F2585" s="1" t="s">
        <v>445</v>
      </c>
      <c r="G2585" s="1">
        <v>6</v>
      </c>
      <c r="H2585" s="1">
        <v>30</v>
      </c>
      <c r="I2585" s="1">
        <v>19</v>
      </c>
      <c r="J2585" s="1">
        <v>17</v>
      </c>
      <c r="K2585" s="3">
        <v>1000</v>
      </c>
      <c r="L2585" s="2">
        <v>1.2</v>
      </c>
      <c r="N2585" s="1">
        <v>334</v>
      </c>
      <c r="O2585" s="1">
        <v>164.2</v>
      </c>
      <c r="Q2585" s="1">
        <v>17.7</v>
      </c>
      <c r="R2585" s="1">
        <v>2.88</v>
      </c>
      <c r="S2585" s="1">
        <v>15.6</v>
      </c>
      <c r="AJ2585" s="1" t="s">
        <v>406</v>
      </c>
      <c r="AK2585" s="19">
        <v>58</v>
      </c>
      <c r="AL2585" s="19">
        <v>33</v>
      </c>
      <c r="AN2585" s="3">
        <v>1978</v>
      </c>
      <c r="AQ2585">
        <v>80436</v>
      </c>
      <c r="AR2585" s="1" t="s">
        <v>3380</v>
      </c>
    </row>
    <row r="2586" spans="1:46" x14ac:dyDescent="0.25">
      <c r="A2586" s="1">
        <v>3799</v>
      </c>
      <c r="B2586" s="1" t="s">
        <v>4011</v>
      </c>
      <c r="C2586" s="1">
        <v>126</v>
      </c>
      <c r="D2586" s="1" t="s">
        <v>6057</v>
      </c>
      <c r="F2586" s="1" t="s">
        <v>445</v>
      </c>
      <c r="G2586" s="1">
        <v>8</v>
      </c>
      <c r="H2586" s="1">
        <v>44</v>
      </c>
      <c r="I2586" s="1">
        <v>17.5</v>
      </c>
      <c r="J2586" s="1">
        <v>13</v>
      </c>
      <c r="K2586" s="3">
        <v>2564</v>
      </c>
      <c r="L2586" s="2">
        <v>1.5</v>
      </c>
      <c r="N2586" s="1">
        <v>348</v>
      </c>
      <c r="O2586" s="1">
        <v>119.6</v>
      </c>
      <c r="Q2586" s="1">
        <v>13.7</v>
      </c>
      <c r="R2586" s="1">
        <v>1.17</v>
      </c>
      <c r="S2586" s="1">
        <v>10.4</v>
      </c>
      <c r="AJ2586" s="1" t="s">
        <v>406</v>
      </c>
      <c r="AK2586" s="19">
        <v>58</v>
      </c>
      <c r="AL2586" s="19">
        <v>33</v>
      </c>
      <c r="AN2586" s="3">
        <v>1978</v>
      </c>
      <c r="AQ2586">
        <v>80436</v>
      </c>
      <c r="AR2586" s="1" t="s">
        <v>3380</v>
      </c>
    </row>
    <row r="2587" spans="1:46" x14ac:dyDescent="0.25">
      <c r="A2587" s="1">
        <v>3800</v>
      </c>
      <c r="B2587" s="1" t="s">
        <v>4011</v>
      </c>
      <c r="C2587" s="1">
        <v>126</v>
      </c>
      <c r="D2587" s="1" t="s">
        <v>5598</v>
      </c>
      <c r="F2587" s="1" t="s">
        <v>445</v>
      </c>
      <c r="G2587" s="1">
        <v>9</v>
      </c>
      <c r="H2587" s="1">
        <v>35</v>
      </c>
      <c r="I2587" s="1">
        <v>14.3</v>
      </c>
      <c r="J2587" s="1">
        <v>15</v>
      </c>
      <c r="K2587" s="3">
        <v>752</v>
      </c>
      <c r="L2587" s="2">
        <v>0.5</v>
      </c>
      <c r="N2587" s="1">
        <v>90</v>
      </c>
      <c r="O2587" s="1">
        <v>40.4</v>
      </c>
      <c r="Q2587" s="1">
        <v>4.7699999999999996</v>
      </c>
      <c r="R2587" s="1">
        <v>0.82</v>
      </c>
      <c r="S2587" s="1">
        <v>4.87</v>
      </c>
      <c r="AJ2587" s="1" t="s">
        <v>406</v>
      </c>
      <c r="AK2587" s="19">
        <v>58</v>
      </c>
      <c r="AL2587" s="19">
        <v>33</v>
      </c>
      <c r="AN2587" s="3">
        <v>1978</v>
      </c>
      <c r="AQ2587">
        <v>80436</v>
      </c>
      <c r="AR2587" s="1" t="s">
        <v>3380</v>
      </c>
    </row>
    <row r="2588" spans="1:46" x14ac:dyDescent="0.25">
      <c r="A2588" s="1">
        <v>3802</v>
      </c>
      <c r="B2588" s="1" t="s">
        <v>4011</v>
      </c>
      <c r="C2588" s="1">
        <v>126</v>
      </c>
      <c r="D2588" s="1" t="s">
        <v>5598</v>
      </c>
      <c r="F2588" s="1" t="s">
        <v>445</v>
      </c>
      <c r="G2588" s="1">
        <v>6</v>
      </c>
      <c r="H2588" s="1">
        <v>13</v>
      </c>
      <c r="I2588" s="1">
        <v>10.7</v>
      </c>
      <c r="J2588" s="1"/>
      <c r="K2588" s="3">
        <v>11188</v>
      </c>
      <c r="L2588" s="2">
        <v>0.8</v>
      </c>
      <c r="N2588" s="1">
        <v>116</v>
      </c>
      <c r="O2588" s="1">
        <v>46.6</v>
      </c>
      <c r="P2588" s="1">
        <v>5.25</v>
      </c>
      <c r="Q2588" s="1">
        <v>7.37</v>
      </c>
      <c r="R2588" s="1">
        <v>2</v>
      </c>
      <c r="AJ2588" s="1" t="s">
        <v>406</v>
      </c>
      <c r="AK2588" s="19">
        <v>58</v>
      </c>
      <c r="AL2588" s="19">
        <v>38.299999999999997</v>
      </c>
      <c r="AN2588" s="3">
        <v>1978</v>
      </c>
      <c r="AQ2588">
        <v>80608</v>
      </c>
      <c r="AR2588" s="1" t="s">
        <v>602</v>
      </c>
    </row>
    <row r="2589" spans="1:46" x14ac:dyDescent="0.25">
      <c r="A2589" s="1">
        <v>3803</v>
      </c>
      <c r="B2589" s="1" t="s">
        <v>4011</v>
      </c>
      <c r="C2589" s="1">
        <v>126</v>
      </c>
      <c r="D2589" s="1" t="s">
        <v>832</v>
      </c>
      <c r="G2589" s="1">
        <v>6</v>
      </c>
      <c r="H2589" s="1">
        <v>27</v>
      </c>
      <c r="I2589" s="1">
        <v>11.3</v>
      </c>
      <c r="J2589" s="1"/>
      <c r="L2589" s="2">
        <v>1.1000000000000001</v>
      </c>
      <c r="N2589" s="1">
        <v>143</v>
      </c>
      <c r="O2589" s="1">
        <v>29.5</v>
      </c>
      <c r="P2589" s="1">
        <v>4.9800000000000004</v>
      </c>
      <c r="Q2589" s="1">
        <v>13.5</v>
      </c>
      <c r="R2589" s="1">
        <v>2.93</v>
      </c>
      <c r="AJ2589" s="1" t="s">
        <v>406</v>
      </c>
      <c r="AK2589" s="19">
        <v>58</v>
      </c>
      <c r="AL2589" s="19">
        <v>38.299999999999997</v>
      </c>
      <c r="AN2589" s="3">
        <v>1978</v>
      </c>
      <c r="AQ2589">
        <v>80608</v>
      </c>
      <c r="AR2589" s="1" t="s">
        <v>602</v>
      </c>
      <c r="AT2589" s="32"/>
    </row>
    <row r="2590" spans="1:46" x14ac:dyDescent="0.25">
      <c r="A2590" s="1">
        <v>3804</v>
      </c>
      <c r="B2590" s="1" t="s">
        <v>1228</v>
      </c>
      <c r="C2590" s="1">
        <v>126</v>
      </c>
      <c r="D2590" s="1" t="s">
        <v>5598</v>
      </c>
      <c r="F2590" s="1" t="s">
        <v>445</v>
      </c>
      <c r="G2590" s="1">
        <v>5</v>
      </c>
      <c r="H2590" s="1">
        <v>30</v>
      </c>
      <c r="I2590" s="1">
        <v>17</v>
      </c>
      <c r="J2590" s="1">
        <v>16</v>
      </c>
      <c r="K2590" s="3">
        <v>1650</v>
      </c>
      <c r="L2590" s="2">
        <v>0.9</v>
      </c>
      <c r="N2590" s="1">
        <v>215</v>
      </c>
      <c r="O2590" s="1">
        <v>120.9</v>
      </c>
      <c r="P2590" s="1">
        <v>15.4</v>
      </c>
      <c r="Q2590" s="1">
        <v>19.7</v>
      </c>
      <c r="R2590" s="1">
        <v>2.8</v>
      </c>
      <c r="AJ2590" s="1" t="s">
        <v>406</v>
      </c>
      <c r="AK2590" s="19">
        <v>55.2</v>
      </c>
      <c r="AL2590" s="19">
        <v>37</v>
      </c>
      <c r="AN2590" s="3">
        <v>1975</v>
      </c>
      <c r="AQ2590">
        <v>80436</v>
      </c>
      <c r="AR2590" s="1" t="s">
        <v>4632</v>
      </c>
    </row>
    <row r="2591" spans="1:46" x14ac:dyDescent="0.25">
      <c r="A2591" s="1">
        <v>3805</v>
      </c>
      <c r="B2591" s="1" t="s">
        <v>1228</v>
      </c>
      <c r="C2591" s="1">
        <v>126</v>
      </c>
      <c r="D2591" s="1" t="s">
        <v>5598</v>
      </c>
      <c r="F2591" s="1" t="s">
        <v>445</v>
      </c>
      <c r="G2591" s="1">
        <v>6</v>
      </c>
      <c r="H2591" s="1">
        <v>45</v>
      </c>
      <c r="I2591" s="1">
        <v>19.399999999999999</v>
      </c>
      <c r="J2591" s="1">
        <v>23</v>
      </c>
      <c r="K2591" s="3">
        <v>720</v>
      </c>
      <c r="L2591" s="2">
        <v>1.1000000000000001</v>
      </c>
      <c r="N2591" s="1">
        <v>315</v>
      </c>
      <c r="O2591" s="1">
        <v>136</v>
      </c>
      <c r="Q2591" s="1">
        <v>17.3</v>
      </c>
      <c r="R2591" s="1">
        <v>3.23</v>
      </c>
      <c r="AJ2591" s="1" t="s">
        <v>408</v>
      </c>
      <c r="AK2591" s="19">
        <v>54</v>
      </c>
      <c r="AL2591" s="19">
        <v>27.5</v>
      </c>
      <c r="AN2591" s="3">
        <v>1983</v>
      </c>
      <c r="AQ2591">
        <v>80412</v>
      </c>
      <c r="AR2591" s="1" t="s">
        <v>777</v>
      </c>
    </row>
    <row r="2592" spans="1:46" x14ac:dyDescent="0.25">
      <c r="A2592" s="1">
        <v>3806</v>
      </c>
      <c r="B2592" s="1" t="s">
        <v>1228</v>
      </c>
      <c r="C2592" s="1">
        <v>126</v>
      </c>
      <c r="D2592" s="1" t="s">
        <v>5920</v>
      </c>
      <c r="F2592" s="1" t="s">
        <v>445</v>
      </c>
      <c r="G2592" s="1">
        <v>5</v>
      </c>
      <c r="H2592" s="1">
        <v>40</v>
      </c>
      <c r="I2592" s="1">
        <v>20.8</v>
      </c>
      <c r="J2592" s="1">
        <v>15.6</v>
      </c>
      <c r="K2592" s="3">
        <v>1380</v>
      </c>
      <c r="L2592" s="2">
        <v>1</v>
      </c>
      <c r="N2592" s="1">
        <v>330</v>
      </c>
      <c r="O2592" s="1">
        <v>164.2</v>
      </c>
      <c r="Q2592" s="1">
        <v>14.8</v>
      </c>
      <c r="R2592" s="1">
        <v>5.9</v>
      </c>
      <c r="AJ2592" s="1" t="s">
        <v>408</v>
      </c>
      <c r="AK2592" s="19">
        <v>54</v>
      </c>
      <c r="AL2592" s="19">
        <v>27.5</v>
      </c>
      <c r="AN2592" s="3">
        <v>1983</v>
      </c>
      <c r="AQ2592">
        <v>80412</v>
      </c>
      <c r="AR2592" s="1" t="s">
        <v>777</v>
      </c>
    </row>
    <row r="2593" spans="1:44" x14ac:dyDescent="0.25">
      <c r="A2593" s="1">
        <v>3807</v>
      </c>
      <c r="B2593" s="1" t="s">
        <v>1228</v>
      </c>
      <c r="C2593" s="1">
        <v>126</v>
      </c>
      <c r="D2593" s="1" t="s">
        <v>6326</v>
      </c>
      <c r="F2593" s="1" t="s">
        <v>445</v>
      </c>
      <c r="G2593" s="1">
        <v>5</v>
      </c>
      <c r="H2593" s="1">
        <v>40</v>
      </c>
      <c r="I2593" s="1">
        <v>20</v>
      </c>
      <c r="J2593" s="1">
        <v>14.8</v>
      </c>
      <c r="K2593" s="3">
        <v>1308</v>
      </c>
      <c r="L2593" s="2">
        <v>0.8</v>
      </c>
      <c r="N2593" s="1">
        <v>231</v>
      </c>
      <c r="O2593" s="1">
        <v>86.4</v>
      </c>
      <c r="P2593" s="1">
        <v>11.4</v>
      </c>
      <c r="Q2593" s="1">
        <v>8.1999999999999993</v>
      </c>
      <c r="R2593" s="1">
        <v>1.6</v>
      </c>
      <c r="AJ2593" s="1" t="s">
        <v>408</v>
      </c>
      <c r="AK2593" s="19">
        <v>54.33</v>
      </c>
      <c r="AL2593" s="19">
        <v>26.5</v>
      </c>
      <c r="AN2593" s="3">
        <v>1981</v>
      </c>
      <c r="AQ2593">
        <v>80436</v>
      </c>
      <c r="AR2593" s="1" t="s">
        <v>779</v>
      </c>
    </row>
    <row r="2594" spans="1:44" x14ac:dyDescent="0.25">
      <c r="A2594" s="1">
        <v>3808</v>
      </c>
      <c r="B2594" s="1" t="s">
        <v>1228</v>
      </c>
      <c r="C2594" s="1">
        <v>126</v>
      </c>
      <c r="D2594" s="1" t="s">
        <v>6139</v>
      </c>
      <c r="F2594" s="1" t="s">
        <v>445</v>
      </c>
      <c r="G2594" s="1">
        <v>6</v>
      </c>
      <c r="H2594" s="1">
        <v>40</v>
      </c>
      <c r="I2594" s="1">
        <v>15.6</v>
      </c>
      <c r="J2594" s="1">
        <v>12.4</v>
      </c>
      <c r="K2594" s="3">
        <v>1750</v>
      </c>
      <c r="L2594" s="2">
        <v>0.8</v>
      </c>
      <c r="N2594" s="1">
        <v>169</v>
      </c>
      <c r="O2594" s="1">
        <v>85.2</v>
      </c>
      <c r="P2594" s="1">
        <v>15.9</v>
      </c>
      <c r="Q2594" s="1">
        <v>4.8</v>
      </c>
      <c r="R2594" s="1">
        <v>1.6</v>
      </c>
      <c r="AJ2594" s="1" t="s">
        <v>408</v>
      </c>
      <c r="AK2594" s="19">
        <v>54.33</v>
      </c>
      <c r="AL2594" s="19">
        <v>26.5</v>
      </c>
      <c r="AN2594" s="3">
        <v>1981</v>
      </c>
      <c r="AQ2594">
        <v>80436</v>
      </c>
      <c r="AR2594" s="1" t="s">
        <v>779</v>
      </c>
    </row>
    <row r="2595" spans="1:44" x14ac:dyDescent="0.25">
      <c r="A2595" s="1">
        <v>3809</v>
      </c>
      <c r="B2595" s="1" t="s">
        <v>1228</v>
      </c>
      <c r="C2595" s="1">
        <v>126</v>
      </c>
      <c r="D2595" s="1" t="s">
        <v>5714</v>
      </c>
      <c r="F2595" s="1" t="s">
        <v>445</v>
      </c>
      <c r="G2595" s="1">
        <v>5</v>
      </c>
      <c r="H2595" s="1">
        <v>60</v>
      </c>
      <c r="I2595" s="1">
        <v>25.3</v>
      </c>
      <c r="J2595" s="1">
        <v>21.6</v>
      </c>
      <c r="K2595" s="3">
        <v>797</v>
      </c>
      <c r="L2595" s="2">
        <v>0.7</v>
      </c>
      <c r="N2595" s="1">
        <v>303</v>
      </c>
      <c r="O2595" s="1">
        <v>125.8</v>
      </c>
      <c r="P2595" s="1">
        <v>15.6</v>
      </c>
      <c r="Q2595" s="1">
        <v>11.5</v>
      </c>
      <c r="R2595" s="1">
        <v>9.61</v>
      </c>
      <c r="AJ2595" s="1" t="s">
        <v>408</v>
      </c>
      <c r="AK2595" s="19">
        <v>54.8</v>
      </c>
      <c r="AL2595" s="19">
        <v>28</v>
      </c>
      <c r="AN2595" s="3">
        <v>1973</v>
      </c>
      <c r="AQ2595">
        <v>80436</v>
      </c>
      <c r="AR2595" s="1" t="s">
        <v>4499</v>
      </c>
    </row>
    <row r="2596" spans="1:44" x14ac:dyDescent="0.25">
      <c r="A2596" s="1">
        <v>3810</v>
      </c>
      <c r="B2596" s="1" t="s">
        <v>1228</v>
      </c>
      <c r="C2596" s="1">
        <v>126</v>
      </c>
      <c r="D2596" s="1" t="s">
        <v>5627</v>
      </c>
      <c r="F2596" s="1" t="s">
        <v>445</v>
      </c>
      <c r="G2596" s="1">
        <v>6</v>
      </c>
      <c r="H2596" s="1">
        <v>40</v>
      </c>
      <c r="I2596" s="1">
        <v>15.6</v>
      </c>
      <c r="J2596" s="1">
        <v>15.6</v>
      </c>
      <c r="K2596" s="3">
        <v>960</v>
      </c>
      <c r="L2596" s="2">
        <v>0.6</v>
      </c>
      <c r="N2596" s="1">
        <v>117</v>
      </c>
      <c r="O2596" s="1">
        <v>55.7</v>
      </c>
      <c r="P2596" s="1">
        <v>9.8000000000000007</v>
      </c>
      <c r="Q2596" s="1">
        <v>4.95</v>
      </c>
      <c r="R2596" s="1">
        <v>2.5</v>
      </c>
      <c r="AJ2596" s="1" t="s">
        <v>408</v>
      </c>
      <c r="AK2596" s="19">
        <v>54.8</v>
      </c>
      <c r="AL2596" s="19">
        <v>28</v>
      </c>
      <c r="AN2596" s="3">
        <v>1973</v>
      </c>
      <c r="AQ2596">
        <v>80436</v>
      </c>
      <c r="AR2596" s="1" t="s">
        <v>4499</v>
      </c>
    </row>
    <row r="2597" spans="1:44" x14ac:dyDescent="0.25">
      <c r="A2597" s="1">
        <v>3811</v>
      </c>
      <c r="B2597" s="1" t="s">
        <v>1228</v>
      </c>
      <c r="C2597" s="1">
        <v>126</v>
      </c>
      <c r="D2597" s="1" t="s">
        <v>6260</v>
      </c>
      <c r="F2597" s="1" t="s">
        <v>445</v>
      </c>
      <c r="G2597" s="1">
        <v>6</v>
      </c>
      <c r="H2597" s="1">
        <v>60</v>
      </c>
      <c r="I2597" s="1">
        <v>23.2</v>
      </c>
      <c r="J2597" s="1">
        <v>17.2</v>
      </c>
      <c r="K2597" s="3">
        <v>1380</v>
      </c>
      <c r="L2597" s="2">
        <v>0.5</v>
      </c>
      <c r="N2597" s="1">
        <v>182</v>
      </c>
      <c r="O2597" s="1">
        <v>84.1</v>
      </c>
      <c r="P2597" s="1">
        <v>10.199999999999999</v>
      </c>
      <c r="Q2597" s="1">
        <v>3.92</v>
      </c>
      <c r="R2597" s="1">
        <v>2.29</v>
      </c>
      <c r="AJ2597" s="1" t="s">
        <v>408</v>
      </c>
      <c r="AK2597" s="19">
        <v>54.8</v>
      </c>
      <c r="AL2597" s="19">
        <v>28</v>
      </c>
      <c r="AN2597" s="3">
        <v>1973</v>
      </c>
      <c r="AQ2597">
        <v>80436</v>
      </c>
      <c r="AR2597" s="1" t="s">
        <v>4499</v>
      </c>
    </row>
    <row r="2598" spans="1:44" x14ac:dyDescent="0.25">
      <c r="A2598" s="1">
        <v>3812</v>
      </c>
      <c r="B2598" s="1" t="s">
        <v>1228</v>
      </c>
      <c r="C2598" s="1">
        <v>126</v>
      </c>
      <c r="D2598" s="1" t="s">
        <v>6137</v>
      </c>
      <c r="F2598" s="1" t="s">
        <v>445</v>
      </c>
      <c r="G2598" s="1">
        <v>5</v>
      </c>
      <c r="H2598" s="1">
        <v>32</v>
      </c>
      <c r="I2598" s="1">
        <v>18.600000000000001</v>
      </c>
      <c r="J2598" s="1">
        <v>18.2</v>
      </c>
      <c r="K2598" s="3">
        <v>1092</v>
      </c>
      <c r="L2598" s="2">
        <v>1</v>
      </c>
      <c r="N2598" s="1">
        <v>281</v>
      </c>
      <c r="O2598" s="1">
        <v>103.9</v>
      </c>
      <c r="P2598" s="1">
        <v>13.8</v>
      </c>
      <c r="Q2598" s="1">
        <v>10</v>
      </c>
      <c r="R2598" s="1">
        <v>1</v>
      </c>
      <c r="AJ2598" s="1" t="s">
        <v>408</v>
      </c>
      <c r="AK2598" s="19">
        <v>54.8</v>
      </c>
      <c r="AL2598" s="19">
        <v>28</v>
      </c>
      <c r="AN2598" s="3">
        <v>1982</v>
      </c>
      <c r="AQ2598">
        <v>80436</v>
      </c>
      <c r="AR2598" s="1" t="s">
        <v>4500</v>
      </c>
    </row>
    <row r="2599" spans="1:44" x14ac:dyDescent="0.25">
      <c r="A2599" s="1">
        <v>3813</v>
      </c>
      <c r="B2599" s="1" t="s">
        <v>5313</v>
      </c>
      <c r="C2599" s="1">
        <v>124</v>
      </c>
      <c r="D2599" s="1" t="s">
        <v>5808</v>
      </c>
      <c r="F2599" s="1" t="s">
        <v>445</v>
      </c>
      <c r="G2599" s="1">
        <v>5</v>
      </c>
      <c r="H2599" s="1">
        <v>40</v>
      </c>
      <c r="I2599" s="1">
        <v>18</v>
      </c>
      <c r="J2599" s="1">
        <v>15.6</v>
      </c>
      <c r="K2599" s="3">
        <v>1313</v>
      </c>
      <c r="L2599" s="2">
        <v>0.8</v>
      </c>
      <c r="N2599" s="1">
        <v>210</v>
      </c>
      <c r="O2599" s="1">
        <v>104.1</v>
      </c>
      <c r="P2599" s="1">
        <v>11.9</v>
      </c>
      <c r="Q2599" s="1">
        <v>9.1999999999999993</v>
      </c>
      <c r="R2599" s="1">
        <v>1.1000000000000001</v>
      </c>
      <c r="AJ2599" s="1" t="s">
        <v>408</v>
      </c>
      <c r="AK2599" s="19">
        <v>54.8</v>
      </c>
      <c r="AL2599" s="19">
        <v>28</v>
      </c>
      <c r="AN2599" s="3">
        <v>1982</v>
      </c>
      <c r="AQ2599">
        <v>80436</v>
      </c>
      <c r="AR2599" s="1" t="s">
        <v>4500</v>
      </c>
    </row>
    <row r="2600" spans="1:44" x14ac:dyDescent="0.25">
      <c r="A2600" s="1">
        <v>3814</v>
      </c>
      <c r="B2600" s="1" t="s">
        <v>1228</v>
      </c>
      <c r="C2600" s="1">
        <v>126</v>
      </c>
      <c r="D2600" s="1" t="s">
        <v>6056</v>
      </c>
      <c r="F2600" s="1" t="s">
        <v>445</v>
      </c>
      <c r="G2600" s="1">
        <v>7</v>
      </c>
      <c r="H2600" s="1">
        <v>35</v>
      </c>
      <c r="I2600" s="1">
        <v>15</v>
      </c>
      <c r="J2600" s="1">
        <v>16.3</v>
      </c>
      <c r="K2600" s="3">
        <v>1145</v>
      </c>
      <c r="L2600" s="2">
        <v>1.2</v>
      </c>
      <c r="N2600" s="1">
        <v>216</v>
      </c>
      <c r="O2600" s="1">
        <v>89.7</v>
      </c>
      <c r="P2600" s="1">
        <v>11.8</v>
      </c>
      <c r="Q2600" s="1">
        <v>9.4</v>
      </c>
      <c r="R2600" s="1">
        <v>0.7</v>
      </c>
      <c r="AJ2600" s="1" t="s">
        <v>408</v>
      </c>
      <c r="AK2600" s="19">
        <v>54.8</v>
      </c>
      <c r="AL2600" s="19">
        <v>28</v>
      </c>
      <c r="AN2600" s="3">
        <v>1982</v>
      </c>
      <c r="AQ2600">
        <v>80436</v>
      </c>
      <c r="AR2600" s="1" t="s">
        <v>4500</v>
      </c>
    </row>
    <row r="2601" spans="1:44" x14ac:dyDescent="0.25">
      <c r="A2601" s="1">
        <v>3815</v>
      </c>
      <c r="B2601" s="1" t="s">
        <v>1228</v>
      </c>
      <c r="C2601" s="1">
        <v>126</v>
      </c>
      <c r="D2601" s="1" t="s">
        <v>6055</v>
      </c>
      <c r="F2601" s="1" t="s">
        <v>445</v>
      </c>
      <c r="G2601" s="1">
        <v>8</v>
      </c>
      <c r="H2601" s="1">
        <v>32</v>
      </c>
      <c r="I2601" s="1">
        <v>12.6</v>
      </c>
      <c r="J2601" s="1">
        <v>13.3</v>
      </c>
      <c r="K2601" s="3">
        <v>1389</v>
      </c>
      <c r="L2601" s="2">
        <v>0.9</v>
      </c>
      <c r="N2601" s="1">
        <v>130</v>
      </c>
      <c r="O2601" s="1">
        <v>39</v>
      </c>
      <c r="P2601" s="1">
        <v>5.5</v>
      </c>
      <c r="Q2601" s="1">
        <v>4.3</v>
      </c>
      <c r="R2601" s="1">
        <v>0.4</v>
      </c>
      <c r="AJ2601" s="1" t="s">
        <v>408</v>
      </c>
      <c r="AK2601" s="19">
        <v>54.8</v>
      </c>
      <c r="AL2601" s="19">
        <v>28</v>
      </c>
      <c r="AN2601" s="3">
        <v>1982</v>
      </c>
      <c r="AQ2601">
        <v>80436</v>
      </c>
      <c r="AR2601" s="1" t="s">
        <v>4500</v>
      </c>
    </row>
    <row r="2602" spans="1:44" x14ac:dyDescent="0.25">
      <c r="A2602" s="1">
        <v>3816</v>
      </c>
      <c r="B2602" s="1" t="s">
        <v>1228</v>
      </c>
      <c r="C2602" s="1">
        <v>126</v>
      </c>
      <c r="D2602" s="1" t="s">
        <v>5627</v>
      </c>
      <c r="F2602" s="1" t="s">
        <v>445</v>
      </c>
      <c r="G2602" s="1">
        <v>9</v>
      </c>
      <c r="H2602" s="1">
        <v>35</v>
      </c>
      <c r="I2602" s="1">
        <v>10.8</v>
      </c>
      <c r="J2602" s="1">
        <v>11.3</v>
      </c>
      <c r="K2602" s="3">
        <v>1555</v>
      </c>
      <c r="L2602" s="2">
        <v>0.7</v>
      </c>
      <c r="N2602" s="1">
        <v>80</v>
      </c>
      <c r="O2602" s="1">
        <v>38.299999999999997</v>
      </c>
      <c r="P2602" s="1">
        <v>5.2</v>
      </c>
      <c r="Q2602" s="1">
        <v>3.5</v>
      </c>
      <c r="R2602" s="1">
        <v>0.5</v>
      </c>
      <c r="AJ2602" s="1" t="s">
        <v>408</v>
      </c>
      <c r="AK2602" s="19">
        <v>54.8</v>
      </c>
      <c r="AL2602" s="19">
        <v>28</v>
      </c>
      <c r="AN2602" s="3">
        <v>1982</v>
      </c>
      <c r="AQ2602">
        <v>80436</v>
      </c>
      <c r="AR2602" s="1" t="s">
        <v>4500</v>
      </c>
    </row>
    <row r="2603" spans="1:44" x14ac:dyDescent="0.25">
      <c r="A2603" s="1">
        <v>3817</v>
      </c>
      <c r="B2603" s="1" t="s">
        <v>1228</v>
      </c>
      <c r="C2603" s="1">
        <v>126</v>
      </c>
      <c r="D2603" s="1" t="s">
        <v>5598</v>
      </c>
      <c r="F2603" s="1" t="s">
        <v>445</v>
      </c>
      <c r="G2603" s="1">
        <v>5</v>
      </c>
      <c r="H2603" s="1">
        <v>50</v>
      </c>
      <c r="I2603" s="1">
        <v>23.4</v>
      </c>
      <c r="J2603" s="1">
        <v>22.1</v>
      </c>
      <c r="K2603" s="3">
        <v>885</v>
      </c>
      <c r="L2603" s="2">
        <v>1</v>
      </c>
      <c r="N2603" s="1">
        <v>384</v>
      </c>
      <c r="O2603" s="1">
        <v>166.8</v>
      </c>
      <c r="P2603" s="1">
        <v>22.7</v>
      </c>
      <c r="Q2603" s="1">
        <v>11.47</v>
      </c>
      <c r="R2603" s="1">
        <v>3.04</v>
      </c>
      <c r="AJ2603" s="1" t="s">
        <v>408</v>
      </c>
      <c r="AK2603" s="19">
        <v>52</v>
      </c>
      <c r="AL2603" s="19">
        <v>28</v>
      </c>
      <c r="AN2603" s="3">
        <v>1980</v>
      </c>
      <c r="AQ2603">
        <v>80412</v>
      </c>
      <c r="AR2603" s="1" t="s">
        <v>5182</v>
      </c>
    </row>
    <row r="2604" spans="1:44" x14ac:dyDescent="0.25">
      <c r="A2604" s="1">
        <v>3818</v>
      </c>
      <c r="B2604" s="1" t="s">
        <v>1228</v>
      </c>
      <c r="C2604" s="1">
        <v>126</v>
      </c>
      <c r="D2604" s="1" t="s">
        <v>6328</v>
      </c>
      <c r="F2604" s="1" t="s">
        <v>445</v>
      </c>
      <c r="G2604" s="1">
        <v>7</v>
      </c>
      <c r="H2604" s="1">
        <v>60</v>
      </c>
      <c r="I2604" s="1">
        <v>20.5</v>
      </c>
      <c r="J2604" s="1">
        <v>22.3</v>
      </c>
      <c r="K2604" s="3">
        <v>805</v>
      </c>
      <c r="L2604" s="2">
        <v>1.1000000000000001</v>
      </c>
      <c r="N2604" s="1">
        <v>326</v>
      </c>
      <c r="O2604" s="1">
        <v>150.1</v>
      </c>
      <c r="P2604" s="1">
        <v>20.9</v>
      </c>
      <c r="Q2604" s="1">
        <v>13.23</v>
      </c>
      <c r="R2604" s="1">
        <v>2</v>
      </c>
      <c r="AJ2604" s="1" t="s">
        <v>408</v>
      </c>
      <c r="AK2604" s="19">
        <v>52</v>
      </c>
      <c r="AL2604" s="19">
        <v>28</v>
      </c>
      <c r="AN2604" s="3">
        <v>1980</v>
      </c>
      <c r="AQ2604">
        <v>80412</v>
      </c>
      <c r="AR2604" s="1" t="s">
        <v>5182</v>
      </c>
    </row>
    <row r="2605" spans="1:44" x14ac:dyDescent="0.25">
      <c r="A2605" s="1">
        <v>3819</v>
      </c>
      <c r="B2605" s="1" t="s">
        <v>1228</v>
      </c>
      <c r="C2605" s="1">
        <v>126</v>
      </c>
      <c r="D2605" s="1" t="s">
        <v>5598</v>
      </c>
      <c r="F2605" s="1" t="s">
        <v>445</v>
      </c>
      <c r="G2605" s="1">
        <v>4</v>
      </c>
      <c r="H2605" s="1">
        <v>28</v>
      </c>
      <c r="I2605" s="1">
        <v>16.8</v>
      </c>
      <c r="J2605" s="1">
        <v>15.9</v>
      </c>
      <c r="K2605" s="3">
        <v>1423</v>
      </c>
      <c r="L2605" s="2">
        <v>0.9</v>
      </c>
      <c r="N2605" s="1">
        <v>226</v>
      </c>
      <c r="O2605" s="1">
        <v>168.1</v>
      </c>
      <c r="P2605" s="1">
        <v>18.600000000000001</v>
      </c>
      <c r="Q2605" s="1">
        <v>8.49</v>
      </c>
      <c r="R2605" s="1">
        <v>3.2</v>
      </c>
      <c r="AJ2605" s="1" t="s">
        <v>703</v>
      </c>
      <c r="AK2605" s="19">
        <v>50</v>
      </c>
      <c r="AL2605" s="19">
        <v>26.3</v>
      </c>
      <c r="AN2605" s="3">
        <v>1971</v>
      </c>
      <c r="AQ2605">
        <v>80412</v>
      </c>
      <c r="AR2605" s="1" t="s">
        <v>365</v>
      </c>
    </row>
    <row r="2606" spans="1:44" x14ac:dyDescent="0.25">
      <c r="A2606" s="1">
        <v>3820</v>
      </c>
      <c r="B2606" s="1" t="s">
        <v>1228</v>
      </c>
      <c r="C2606" s="1">
        <v>126</v>
      </c>
      <c r="D2606" s="1" t="s">
        <v>5598</v>
      </c>
      <c r="F2606" s="1" t="s">
        <v>445</v>
      </c>
      <c r="G2606" s="1">
        <v>4</v>
      </c>
      <c r="H2606" s="1">
        <v>31</v>
      </c>
      <c r="I2606" s="1">
        <v>17.2</v>
      </c>
      <c r="J2606" s="1">
        <v>12.8</v>
      </c>
      <c r="K2606" s="3">
        <v>3312</v>
      </c>
      <c r="L2606" s="2">
        <v>1.2</v>
      </c>
      <c r="N2606" s="1">
        <v>307</v>
      </c>
      <c r="O2606" s="1">
        <v>232.2</v>
      </c>
      <c r="P2606" s="1">
        <v>31.8</v>
      </c>
      <c r="Q2606" s="1">
        <v>9.5399999999999991</v>
      </c>
      <c r="R2606" s="1">
        <v>3.35</v>
      </c>
      <c r="AJ2606" s="1" t="s">
        <v>703</v>
      </c>
      <c r="AK2606" s="19">
        <v>50</v>
      </c>
      <c r="AL2606" s="19">
        <v>26.3</v>
      </c>
      <c r="AN2606" s="3">
        <v>1971</v>
      </c>
      <c r="AQ2606">
        <v>80412</v>
      </c>
      <c r="AR2606" s="1" t="s">
        <v>365</v>
      </c>
    </row>
    <row r="2607" spans="1:44" x14ac:dyDescent="0.25">
      <c r="A2607" s="1">
        <v>3821</v>
      </c>
      <c r="B2607" s="1" t="s">
        <v>1228</v>
      </c>
      <c r="C2607" s="1">
        <v>126</v>
      </c>
      <c r="D2607" s="1" t="s">
        <v>5598</v>
      </c>
      <c r="F2607" s="1" t="s">
        <v>445</v>
      </c>
      <c r="G2607" s="1">
        <v>4</v>
      </c>
      <c r="H2607" s="1">
        <v>31</v>
      </c>
      <c r="I2607" s="1">
        <v>18.899999999999999</v>
      </c>
      <c r="J2607" s="1">
        <v>12.4</v>
      </c>
      <c r="K2607" s="3">
        <v>1756</v>
      </c>
      <c r="L2607" s="2">
        <v>0.9</v>
      </c>
      <c r="N2607" s="1">
        <v>247</v>
      </c>
      <c r="O2607" s="1">
        <v>133.6</v>
      </c>
      <c r="P2607" s="1">
        <v>20.100000000000001</v>
      </c>
      <c r="Q2607" s="1">
        <v>5.71</v>
      </c>
      <c r="R2607" s="1">
        <v>1.69</v>
      </c>
      <c r="AJ2607" s="1" t="s">
        <v>703</v>
      </c>
      <c r="AK2607" s="19">
        <v>50</v>
      </c>
      <c r="AL2607" s="19">
        <v>26.3</v>
      </c>
      <c r="AN2607" s="3">
        <v>1971</v>
      </c>
      <c r="AQ2607">
        <v>80412</v>
      </c>
      <c r="AR2607" s="1" t="s">
        <v>365</v>
      </c>
    </row>
    <row r="2608" spans="1:44" x14ac:dyDescent="0.25">
      <c r="A2608" s="1">
        <v>3822</v>
      </c>
      <c r="B2608" s="1" t="s">
        <v>1228</v>
      </c>
      <c r="C2608" s="1">
        <v>126</v>
      </c>
      <c r="D2608" s="1" t="s">
        <v>5598</v>
      </c>
      <c r="F2608" s="1" t="s">
        <v>445</v>
      </c>
      <c r="G2608" s="1">
        <v>4</v>
      </c>
      <c r="H2608" s="1">
        <v>34</v>
      </c>
      <c r="I2608" s="1">
        <v>18.399999999999999</v>
      </c>
      <c r="J2608" s="1">
        <v>15.4</v>
      </c>
      <c r="K2608" s="3">
        <v>1801</v>
      </c>
      <c r="L2608" s="2">
        <v>1.2</v>
      </c>
      <c r="N2608" s="1">
        <v>316</v>
      </c>
      <c r="O2608" s="1">
        <v>219.6</v>
      </c>
      <c r="P2608" s="1">
        <v>29.7</v>
      </c>
      <c r="Q2608" s="1">
        <v>14</v>
      </c>
      <c r="R2608" s="1">
        <v>4.1399999999999997</v>
      </c>
      <c r="AJ2608" s="1" t="s">
        <v>703</v>
      </c>
      <c r="AK2608" s="19">
        <v>50</v>
      </c>
      <c r="AL2608" s="19">
        <v>26.3</v>
      </c>
      <c r="AN2608" s="3">
        <v>1971</v>
      </c>
      <c r="AQ2608">
        <v>80412</v>
      </c>
      <c r="AR2608" s="1" t="s">
        <v>365</v>
      </c>
    </row>
    <row r="2609" spans="1:46" x14ac:dyDescent="0.25">
      <c r="A2609" s="1">
        <v>3823</v>
      </c>
      <c r="B2609" s="1" t="s">
        <v>1228</v>
      </c>
      <c r="C2609" s="1">
        <v>126</v>
      </c>
      <c r="D2609" s="1" t="s">
        <v>5598</v>
      </c>
      <c r="F2609" s="1" t="s">
        <v>445</v>
      </c>
      <c r="G2609" s="1">
        <v>4</v>
      </c>
      <c r="H2609" s="1">
        <v>18</v>
      </c>
      <c r="I2609" s="1">
        <v>12.4</v>
      </c>
      <c r="J2609" s="1">
        <v>11.7</v>
      </c>
      <c r="K2609" s="3">
        <v>2082</v>
      </c>
      <c r="L2609" s="2">
        <v>0.7</v>
      </c>
      <c r="N2609" s="1">
        <v>109</v>
      </c>
      <c r="O2609" s="1">
        <v>66.7</v>
      </c>
      <c r="P2609" s="1">
        <v>8.58</v>
      </c>
      <c r="Q2609" s="1">
        <v>7.43</v>
      </c>
      <c r="R2609" s="1">
        <v>3.64</v>
      </c>
      <c r="AJ2609" s="1" t="s">
        <v>703</v>
      </c>
      <c r="AK2609" s="19">
        <v>50</v>
      </c>
      <c r="AL2609" s="19">
        <v>26.3</v>
      </c>
      <c r="AN2609" s="3">
        <v>1971</v>
      </c>
      <c r="AQ2609">
        <v>80412</v>
      </c>
      <c r="AR2609" s="1" t="s">
        <v>365</v>
      </c>
    </row>
    <row r="2610" spans="1:46" x14ac:dyDescent="0.25">
      <c r="A2610" s="1">
        <v>3824</v>
      </c>
      <c r="B2610" s="1" t="s">
        <v>1228</v>
      </c>
      <c r="C2610" s="1">
        <v>126</v>
      </c>
      <c r="D2610" s="1" t="s">
        <v>5598</v>
      </c>
      <c r="F2610" s="1" t="s">
        <v>445</v>
      </c>
      <c r="G2610" s="1">
        <v>4</v>
      </c>
      <c r="H2610" s="1">
        <v>32</v>
      </c>
      <c r="I2610" s="1">
        <v>19.2</v>
      </c>
      <c r="J2610" s="1">
        <v>19.899999999999999</v>
      </c>
      <c r="K2610" s="3">
        <v>980</v>
      </c>
      <c r="L2610" s="2">
        <v>0.8</v>
      </c>
      <c r="N2610" s="1">
        <v>232</v>
      </c>
      <c r="O2610" s="1">
        <v>146.9</v>
      </c>
      <c r="P2610" s="1">
        <v>17.399999999999999</v>
      </c>
      <c r="Q2610" s="1">
        <v>12</v>
      </c>
      <c r="R2610" s="1">
        <v>3.77</v>
      </c>
      <c r="AJ2610" s="1" t="s">
        <v>703</v>
      </c>
      <c r="AK2610" s="19">
        <v>50</v>
      </c>
      <c r="AL2610" s="19">
        <v>26.3</v>
      </c>
      <c r="AN2610" s="3">
        <v>1971</v>
      </c>
      <c r="AQ2610">
        <v>80412</v>
      </c>
      <c r="AR2610" s="1" t="s">
        <v>365</v>
      </c>
    </row>
    <row r="2611" spans="1:46" x14ac:dyDescent="0.25">
      <c r="A2611" s="1">
        <v>3825</v>
      </c>
      <c r="B2611" s="1" t="s">
        <v>1228</v>
      </c>
      <c r="C2611" s="1">
        <v>126</v>
      </c>
      <c r="D2611" s="1" t="s">
        <v>5598</v>
      </c>
      <c r="F2611" s="1" t="s">
        <v>445</v>
      </c>
      <c r="G2611" s="1">
        <v>5</v>
      </c>
      <c r="H2611" s="1">
        <v>58</v>
      </c>
      <c r="I2611" s="1">
        <v>23.2</v>
      </c>
      <c r="J2611" s="1">
        <v>26.6</v>
      </c>
      <c r="K2611" s="3">
        <v>774</v>
      </c>
      <c r="L2611" s="2">
        <v>1.3</v>
      </c>
      <c r="N2611" s="1">
        <v>496</v>
      </c>
      <c r="O2611" s="1">
        <v>241.9</v>
      </c>
      <c r="P2611" s="1">
        <v>28.8</v>
      </c>
      <c r="Q2611" s="1">
        <v>28.3</v>
      </c>
      <c r="R2611" s="1">
        <v>2.5299999999999998</v>
      </c>
      <c r="AJ2611" s="1" t="s">
        <v>703</v>
      </c>
      <c r="AK2611" s="19">
        <v>50</v>
      </c>
      <c r="AL2611" s="19">
        <v>26.3</v>
      </c>
      <c r="AN2611" s="3">
        <v>1971</v>
      </c>
      <c r="AQ2611">
        <v>80412</v>
      </c>
      <c r="AR2611" s="1" t="s">
        <v>365</v>
      </c>
    </row>
    <row r="2612" spans="1:46" x14ac:dyDescent="0.25">
      <c r="A2612" s="1">
        <v>3826</v>
      </c>
      <c r="B2612" s="1" t="s">
        <v>1215</v>
      </c>
      <c r="C2612" s="1">
        <v>102</v>
      </c>
      <c r="D2612" s="1" t="s">
        <v>6130</v>
      </c>
      <c r="G2612" s="1">
        <v>11</v>
      </c>
      <c r="H2612" s="1">
        <v>90</v>
      </c>
      <c r="I2612" s="1">
        <v>10</v>
      </c>
      <c r="J2612" s="1">
        <v>15.2</v>
      </c>
      <c r="L2612" s="1">
        <v>0.5</v>
      </c>
      <c r="N2612" s="1">
        <v>55</v>
      </c>
      <c r="O2612" s="1">
        <v>11.73</v>
      </c>
      <c r="P2612" s="1">
        <v>2.2200000000000002</v>
      </c>
      <c r="Q2612" s="1">
        <v>3.44</v>
      </c>
      <c r="R2612" s="1">
        <v>1.26</v>
      </c>
      <c r="S2612" s="1">
        <v>18.43</v>
      </c>
      <c r="X2612" s="1">
        <v>0.2</v>
      </c>
      <c r="Y2612" s="1">
        <v>0.54</v>
      </c>
      <c r="Z2612" s="1">
        <v>0.74</v>
      </c>
      <c r="AB2612" s="1">
        <v>3.85</v>
      </c>
      <c r="AG2612" s="1">
        <v>2.44</v>
      </c>
      <c r="AJ2612" s="28" t="s">
        <v>406</v>
      </c>
      <c r="AK2612" s="19">
        <v>65</v>
      </c>
      <c r="AL2612" s="19">
        <v>44</v>
      </c>
      <c r="AN2612" s="3">
        <v>1981</v>
      </c>
      <c r="AQ2612">
        <v>80608</v>
      </c>
      <c r="AR2612" s="1" t="s">
        <v>5169</v>
      </c>
      <c r="AT2612" s="32"/>
    </row>
    <row r="2613" spans="1:46" x14ac:dyDescent="0.25">
      <c r="A2613" s="1">
        <v>3832</v>
      </c>
      <c r="B2613" s="1" t="s">
        <v>1193</v>
      </c>
      <c r="C2613" s="1">
        <v>104</v>
      </c>
      <c r="D2613" s="1" t="s">
        <v>145</v>
      </c>
      <c r="G2613" s="1">
        <v>8</v>
      </c>
      <c r="H2613" s="1">
        <v>23</v>
      </c>
      <c r="I2613" s="1">
        <v>4.9000000000000004</v>
      </c>
      <c r="J2613" s="1">
        <v>3.3</v>
      </c>
      <c r="K2613" s="3">
        <v>10200</v>
      </c>
      <c r="L2613" s="2">
        <v>0.76</v>
      </c>
      <c r="M2613" s="1">
        <v>11.09</v>
      </c>
      <c r="N2613" s="1">
        <v>48</v>
      </c>
      <c r="R2613" s="1">
        <v>1.82</v>
      </c>
      <c r="AJ2613" s="1" t="s">
        <v>406</v>
      </c>
      <c r="AK2613" s="19">
        <v>62</v>
      </c>
      <c r="AL2613" s="19">
        <v>129</v>
      </c>
      <c r="AN2613" s="3">
        <v>1998</v>
      </c>
      <c r="AQ2613">
        <v>80601</v>
      </c>
      <c r="AR2613" s="1" t="s">
        <v>4241</v>
      </c>
      <c r="AT2613" s="32"/>
    </row>
    <row r="2614" spans="1:46" x14ac:dyDescent="0.25">
      <c r="A2614" s="1">
        <v>3833</v>
      </c>
      <c r="B2614" s="1" t="s">
        <v>1193</v>
      </c>
      <c r="C2614" s="1">
        <v>104</v>
      </c>
      <c r="D2614" s="1" t="s">
        <v>145</v>
      </c>
      <c r="G2614" s="1">
        <v>11</v>
      </c>
      <c r="H2614" s="1">
        <v>50</v>
      </c>
      <c r="I2614" s="1">
        <v>3.2</v>
      </c>
      <c r="J2614" s="1"/>
      <c r="K2614" s="3">
        <v>76667</v>
      </c>
      <c r="R2614" s="1">
        <v>1.5</v>
      </c>
      <c r="AJ2614" s="1" t="s">
        <v>406</v>
      </c>
      <c r="AK2614" s="19">
        <v>62</v>
      </c>
      <c r="AL2614" s="19">
        <v>129</v>
      </c>
      <c r="AN2614" s="3">
        <v>1998</v>
      </c>
      <c r="AQ2614">
        <v>80601</v>
      </c>
      <c r="AR2614" s="1" t="s">
        <v>4241</v>
      </c>
      <c r="AT2614" s="32"/>
    </row>
    <row r="2615" spans="1:46" x14ac:dyDescent="0.25">
      <c r="A2615" s="1">
        <v>3834</v>
      </c>
      <c r="B2615" s="1" t="s">
        <v>1193</v>
      </c>
      <c r="C2615" s="1">
        <v>104</v>
      </c>
      <c r="D2615" s="1" t="s">
        <v>145</v>
      </c>
      <c r="G2615" s="1">
        <v>11</v>
      </c>
      <c r="H2615" s="1">
        <v>120</v>
      </c>
      <c r="I2615" s="1">
        <v>9.6</v>
      </c>
      <c r="J2615" s="1">
        <v>7.4</v>
      </c>
      <c r="K2615" s="3">
        <v>5972</v>
      </c>
      <c r="L2615" s="2">
        <v>1.47</v>
      </c>
      <c r="M2615" s="1">
        <v>28.62</v>
      </c>
      <c r="N2615" s="1">
        <v>198</v>
      </c>
      <c r="R2615" s="1">
        <v>3.43</v>
      </c>
      <c r="AJ2615" s="1" t="s">
        <v>406</v>
      </c>
      <c r="AK2615" s="19">
        <v>62</v>
      </c>
      <c r="AL2615" s="19">
        <v>129</v>
      </c>
      <c r="AN2615" s="3">
        <v>1998</v>
      </c>
      <c r="AQ2615">
        <v>80601</v>
      </c>
      <c r="AR2615" s="1" t="s">
        <v>4241</v>
      </c>
      <c r="AT2615" s="32"/>
    </row>
    <row r="2616" spans="1:46" x14ac:dyDescent="0.25">
      <c r="A2616" s="1">
        <v>3835</v>
      </c>
      <c r="B2616" s="1" t="s">
        <v>1193</v>
      </c>
      <c r="C2616" s="1">
        <v>104</v>
      </c>
      <c r="D2616" s="1" t="s">
        <v>145</v>
      </c>
      <c r="G2616" s="1">
        <v>11</v>
      </c>
      <c r="H2616" s="1">
        <v>121</v>
      </c>
      <c r="I2616" s="1">
        <v>9.6999999999999993</v>
      </c>
      <c r="J2616" s="1">
        <v>7.4</v>
      </c>
      <c r="K2616" s="3">
        <v>5903</v>
      </c>
      <c r="L2616" s="2">
        <v>1.47</v>
      </c>
      <c r="M2616" s="1">
        <v>29.05</v>
      </c>
      <c r="N2616" s="1">
        <v>202</v>
      </c>
      <c r="R2616" s="1">
        <v>3.54</v>
      </c>
      <c r="AJ2616" s="1" t="s">
        <v>406</v>
      </c>
      <c r="AK2616" s="19">
        <v>62</v>
      </c>
      <c r="AL2616" s="19">
        <v>129</v>
      </c>
      <c r="AN2616" s="3">
        <v>1998</v>
      </c>
      <c r="AQ2616">
        <v>80601</v>
      </c>
      <c r="AR2616" s="1" t="s">
        <v>4241</v>
      </c>
      <c r="AT2616" s="32"/>
    </row>
    <row r="2617" spans="1:46" x14ac:dyDescent="0.25">
      <c r="A2617" s="1">
        <v>3836</v>
      </c>
      <c r="B2617" s="1" t="s">
        <v>1193</v>
      </c>
      <c r="C2617" s="1">
        <v>104</v>
      </c>
      <c r="D2617" s="1" t="s">
        <v>145</v>
      </c>
      <c r="G2617" s="1">
        <v>12</v>
      </c>
      <c r="H2617" s="1">
        <v>250</v>
      </c>
      <c r="I2617" s="1">
        <v>9</v>
      </c>
      <c r="J2617" s="1">
        <v>9.3000000000000007</v>
      </c>
      <c r="K2617" s="3">
        <v>2235</v>
      </c>
      <c r="L2617" s="2">
        <v>1.35</v>
      </c>
      <c r="M2617" s="1">
        <v>24.9</v>
      </c>
      <c r="N2617" s="1">
        <v>150</v>
      </c>
      <c r="R2617" s="1">
        <v>1.87</v>
      </c>
      <c r="AJ2617" s="1" t="s">
        <v>406</v>
      </c>
      <c r="AK2617" s="19">
        <v>62</v>
      </c>
      <c r="AL2617" s="19">
        <v>129</v>
      </c>
      <c r="AN2617" s="3">
        <v>1998</v>
      </c>
      <c r="AQ2617">
        <v>80601</v>
      </c>
      <c r="AR2617" s="1" t="s">
        <v>4241</v>
      </c>
      <c r="AT2617" s="32"/>
    </row>
    <row r="2618" spans="1:46" x14ac:dyDescent="0.25">
      <c r="A2618" s="1">
        <v>3837</v>
      </c>
      <c r="B2618" s="1" t="s">
        <v>1193</v>
      </c>
      <c r="C2618" s="1">
        <v>104</v>
      </c>
      <c r="D2618" s="1" t="s">
        <v>145</v>
      </c>
      <c r="G2618" s="1">
        <v>11</v>
      </c>
      <c r="H2618" s="1">
        <v>250</v>
      </c>
      <c r="I2618" s="1">
        <v>11.9</v>
      </c>
      <c r="J2618" s="1">
        <v>12.8</v>
      </c>
      <c r="K2618" s="3">
        <v>1833</v>
      </c>
      <c r="L2618" s="2">
        <v>1.1599999999999999</v>
      </c>
      <c r="M2618" s="1">
        <v>27.4</v>
      </c>
      <c r="N2618" s="1">
        <v>164</v>
      </c>
      <c r="R2618" s="1">
        <v>2.09</v>
      </c>
      <c r="AJ2618" s="1" t="s">
        <v>406</v>
      </c>
      <c r="AK2618" s="19">
        <v>62</v>
      </c>
      <c r="AL2618" s="19">
        <v>129</v>
      </c>
      <c r="AN2618" s="3">
        <v>1998</v>
      </c>
      <c r="AQ2618">
        <v>80601</v>
      </c>
      <c r="AR2618" s="1" t="s">
        <v>4241</v>
      </c>
      <c r="AT2618" s="32"/>
    </row>
    <row r="2619" spans="1:46" x14ac:dyDescent="0.25">
      <c r="A2619" s="1">
        <v>3838</v>
      </c>
      <c r="B2619" s="1" t="s">
        <v>1193</v>
      </c>
      <c r="C2619" s="1">
        <v>104</v>
      </c>
      <c r="D2619" s="1" t="s">
        <v>145</v>
      </c>
      <c r="I2619" s="1">
        <v>9.3000000000000007</v>
      </c>
      <c r="J2619" s="1">
        <v>10.3</v>
      </c>
      <c r="K2619" s="3">
        <v>1816</v>
      </c>
      <c r="M2619" s="1">
        <v>26.64</v>
      </c>
      <c r="R2619" s="1">
        <v>1.74</v>
      </c>
      <c r="AJ2619" s="1" t="s">
        <v>406</v>
      </c>
      <c r="AK2619" s="19">
        <v>62</v>
      </c>
      <c r="AL2619" s="19">
        <v>129</v>
      </c>
      <c r="AN2619" s="3">
        <v>1998</v>
      </c>
      <c r="AQ2619">
        <v>80601</v>
      </c>
      <c r="AR2619" s="1" t="s">
        <v>4241</v>
      </c>
      <c r="AT2619" s="32"/>
    </row>
    <row r="2620" spans="1:46" x14ac:dyDescent="0.25">
      <c r="A2620" s="1">
        <v>3839</v>
      </c>
      <c r="B2620" s="1" t="s">
        <v>1193</v>
      </c>
      <c r="C2620" s="1">
        <v>104</v>
      </c>
      <c r="D2620" s="1" t="s">
        <v>145</v>
      </c>
      <c r="G2620" s="1">
        <v>12</v>
      </c>
      <c r="H2620" s="1">
        <v>190</v>
      </c>
      <c r="I2620" s="1">
        <v>8.1999999999999993</v>
      </c>
      <c r="J2620" s="1">
        <v>8.6999999999999993</v>
      </c>
      <c r="K2620" s="3">
        <v>2104</v>
      </c>
      <c r="L2620" s="2">
        <v>1.21</v>
      </c>
      <c r="M2620" s="1">
        <v>20.72</v>
      </c>
      <c r="N2620" s="1">
        <v>122</v>
      </c>
      <c r="R2620" s="1">
        <v>1.92</v>
      </c>
      <c r="AJ2620" s="1" t="s">
        <v>406</v>
      </c>
      <c r="AK2620" s="19">
        <v>62</v>
      </c>
      <c r="AL2620" s="19">
        <v>129</v>
      </c>
      <c r="AN2620" s="3">
        <v>1998</v>
      </c>
      <c r="AQ2620">
        <v>80601</v>
      </c>
      <c r="AR2620" s="1" t="s">
        <v>4241</v>
      </c>
      <c r="AT2620" s="32"/>
    </row>
    <row r="2621" spans="1:46" x14ac:dyDescent="0.25">
      <c r="A2621" s="1">
        <v>3840</v>
      </c>
      <c r="B2621" s="1" t="s">
        <v>1193</v>
      </c>
      <c r="C2621" s="1">
        <v>104</v>
      </c>
      <c r="D2621" s="1" t="s">
        <v>145</v>
      </c>
      <c r="G2621" s="1">
        <v>12</v>
      </c>
      <c r="H2621" s="1">
        <v>190</v>
      </c>
      <c r="I2621" s="1">
        <v>8.6</v>
      </c>
      <c r="J2621" s="1">
        <v>8.6999999999999993</v>
      </c>
      <c r="K2621" s="3">
        <v>2116</v>
      </c>
      <c r="L2621" s="2">
        <v>1.2</v>
      </c>
      <c r="M2621" s="1">
        <v>21.29</v>
      </c>
      <c r="N2621" s="1">
        <v>125</v>
      </c>
      <c r="R2621" s="1">
        <v>2.0099999999999998</v>
      </c>
      <c r="AJ2621" s="1" t="s">
        <v>406</v>
      </c>
      <c r="AK2621" s="19">
        <v>62</v>
      </c>
      <c r="AL2621" s="19">
        <v>129</v>
      </c>
      <c r="AN2621" s="3">
        <v>1998</v>
      </c>
      <c r="AQ2621">
        <v>80601</v>
      </c>
      <c r="AR2621" s="1" t="s">
        <v>4241</v>
      </c>
      <c r="AT2621" s="32"/>
    </row>
    <row r="2622" spans="1:46" x14ac:dyDescent="0.25">
      <c r="A2622" s="1">
        <v>3841</v>
      </c>
      <c r="B2622" s="1" t="s">
        <v>705</v>
      </c>
      <c r="C2622" s="1">
        <v>104</v>
      </c>
      <c r="D2622" s="1" t="s">
        <v>5618</v>
      </c>
      <c r="F2622" s="33" t="s">
        <v>859</v>
      </c>
      <c r="G2622" s="1">
        <v>4</v>
      </c>
      <c r="H2622" s="1">
        <v>18</v>
      </c>
      <c r="I2622" s="1">
        <v>10.31</v>
      </c>
      <c r="J2622" s="1">
        <v>10.7</v>
      </c>
      <c r="K2622" s="3">
        <v>2582</v>
      </c>
      <c r="N2622" s="1">
        <v>128</v>
      </c>
      <c r="O2622" s="1">
        <v>51.3</v>
      </c>
      <c r="Q2622" s="1">
        <v>10.1</v>
      </c>
      <c r="R2622" s="1">
        <v>4.37</v>
      </c>
      <c r="S2622" s="1">
        <v>16.7</v>
      </c>
      <c r="AJ2622" s="1" t="s">
        <v>412</v>
      </c>
      <c r="AK2622" s="19">
        <v>43</v>
      </c>
      <c r="AL2622" s="19">
        <v>143</v>
      </c>
      <c r="AN2622" s="3">
        <v>1993</v>
      </c>
      <c r="AP2622" s="1">
        <v>6.16</v>
      </c>
      <c r="AQ2622">
        <v>80510</v>
      </c>
      <c r="AR2622" s="1" t="s">
        <v>645</v>
      </c>
    </row>
    <row r="2623" spans="1:46" x14ac:dyDescent="0.25">
      <c r="A2623" s="1">
        <v>3842</v>
      </c>
      <c r="B2623" s="1" t="s">
        <v>160</v>
      </c>
      <c r="C2623" s="1">
        <v>104</v>
      </c>
      <c r="D2623" s="1" t="s">
        <v>5618</v>
      </c>
      <c r="F2623" s="33" t="s">
        <v>859</v>
      </c>
      <c r="G2623" s="1">
        <v>6</v>
      </c>
      <c r="H2623" s="1">
        <v>10</v>
      </c>
      <c r="I2623" s="1">
        <v>4.5999999999999996</v>
      </c>
      <c r="J2623" s="1">
        <v>3.8</v>
      </c>
      <c r="K2623" s="3">
        <v>15000</v>
      </c>
      <c r="L2623" s="2">
        <v>0.8</v>
      </c>
      <c r="N2623" s="1">
        <v>50</v>
      </c>
      <c r="O2623" s="1">
        <v>25</v>
      </c>
      <c r="Q2623" s="1">
        <v>9.1</v>
      </c>
      <c r="R2623" s="1">
        <v>2.2000000000000002</v>
      </c>
      <c r="AJ2623" s="1" t="s">
        <v>406</v>
      </c>
      <c r="AK2623" s="19">
        <v>51</v>
      </c>
      <c r="AL2623" s="19">
        <v>38</v>
      </c>
      <c r="AN2623" s="3">
        <v>1982</v>
      </c>
      <c r="AQ2623">
        <v>80419</v>
      </c>
      <c r="AR2623" s="1" t="s">
        <v>4166</v>
      </c>
    </row>
    <row r="2624" spans="1:46" x14ac:dyDescent="0.25">
      <c r="A2624" s="1">
        <v>3843</v>
      </c>
      <c r="B2624" s="1" t="s">
        <v>160</v>
      </c>
      <c r="C2624" s="1">
        <v>104</v>
      </c>
      <c r="D2624" s="1" t="s">
        <v>5618</v>
      </c>
      <c r="F2624" s="33" t="s">
        <v>859</v>
      </c>
      <c r="G2624" s="1">
        <v>6</v>
      </c>
      <c r="H2624" s="1">
        <v>20</v>
      </c>
      <c r="I2624" s="1">
        <v>9.4</v>
      </c>
      <c r="J2624" s="1">
        <v>6.8</v>
      </c>
      <c r="K2624" s="3">
        <v>13116</v>
      </c>
      <c r="L2624" s="2">
        <v>1.1000000000000001</v>
      </c>
      <c r="N2624" s="1">
        <v>142</v>
      </c>
      <c r="O2624" s="1">
        <v>71</v>
      </c>
      <c r="Q2624" s="1">
        <v>14.2</v>
      </c>
      <c r="R2624" s="1">
        <v>3.6</v>
      </c>
      <c r="AJ2624" s="1" t="s">
        <v>406</v>
      </c>
      <c r="AK2624" s="19">
        <v>51</v>
      </c>
      <c r="AL2624" s="19">
        <v>38</v>
      </c>
      <c r="AN2624" s="3">
        <v>1982</v>
      </c>
      <c r="AQ2624">
        <v>80419</v>
      </c>
      <c r="AR2624" s="1" t="s">
        <v>4166</v>
      </c>
    </row>
    <row r="2625" spans="1:44" x14ac:dyDescent="0.25">
      <c r="A2625" s="1">
        <v>3844</v>
      </c>
      <c r="B2625" s="1" t="s">
        <v>160</v>
      </c>
      <c r="C2625" s="1">
        <v>104</v>
      </c>
      <c r="D2625" s="1" t="s">
        <v>5618</v>
      </c>
      <c r="F2625" s="33" t="s">
        <v>859</v>
      </c>
      <c r="G2625" s="1">
        <v>5</v>
      </c>
      <c r="H2625" s="1">
        <v>30</v>
      </c>
      <c r="I2625" s="1">
        <v>14.3</v>
      </c>
      <c r="J2625" s="1">
        <v>11.6</v>
      </c>
      <c r="K2625" s="3">
        <v>4231</v>
      </c>
      <c r="L2625" s="2">
        <v>1</v>
      </c>
      <c r="N2625" s="1">
        <v>228</v>
      </c>
      <c r="O2625" s="1">
        <v>114</v>
      </c>
      <c r="Q2625" s="1">
        <v>14.8</v>
      </c>
      <c r="R2625" s="1">
        <v>3.8</v>
      </c>
      <c r="AJ2625" s="1" t="s">
        <v>406</v>
      </c>
      <c r="AK2625" s="19">
        <v>51</v>
      </c>
      <c r="AL2625" s="19">
        <v>38</v>
      </c>
      <c r="AN2625" s="3">
        <v>1982</v>
      </c>
      <c r="AQ2625">
        <v>80419</v>
      </c>
      <c r="AR2625" s="1" t="s">
        <v>4166</v>
      </c>
    </row>
    <row r="2626" spans="1:44" x14ac:dyDescent="0.25">
      <c r="A2626" s="1">
        <v>3845</v>
      </c>
      <c r="B2626" s="1" t="s">
        <v>160</v>
      </c>
      <c r="C2626" s="1">
        <v>104</v>
      </c>
      <c r="D2626" s="1" t="s">
        <v>5618</v>
      </c>
      <c r="F2626" s="33" t="s">
        <v>859</v>
      </c>
      <c r="G2626" s="1">
        <v>5</v>
      </c>
      <c r="H2626" s="1">
        <v>40</v>
      </c>
      <c r="I2626" s="1">
        <v>18.7</v>
      </c>
      <c r="J2626" s="1">
        <v>15.8</v>
      </c>
      <c r="K2626" s="3">
        <v>2019</v>
      </c>
      <c r="L2626" s="2">
        <v>1</v>
      </c>
      <c r="N2626" s="1">
        <v>334</v>
      </c>
      <c r="O2626" s="1">
        <v>167</v>
      </c>
      <c r="Q2626" s="1">
        <v>15.4</v>
      </c>
      <c r="R2626" s="1">
        <v>3.5</v>
      </c>
      <c r="AJ2626" s="1" t="s">
        <v>406</v>
      </c>
      <c r="AK2626" s="19">
        <v>51</v>
      </c>
      <c r="AL2626" s="19">
        <v>38</v>
      </c>
      <c r="AN2626" s="3">
        <v>1982</v>
      </c>
      <c r="AQ2626">
        <v>80419</v>
      </c>
      <c r="AR2626" s="1" t="s">
        <v>4166</v>
      </c>
    </row>
    <row r="2627" spans="1:44" x14ac:dyDescent="0.25">
      <c r="A2627" s="1">
        <v>3846</v>
      </c>
      <c r="B2627" s="1" t="s">
        <v>160</v>
      </c>
      <c r="C2627" s="1">
        <v>104</v>
      </c>
      <c r="D2627" s="1" t="s">
        <v>5618</v>
      </c>
      <c r="F2627" s="33" t="s">
        <v>859</v>
      </c>
      <c r="G2627" s="1">
        <v>5</v>
      </c>
      <c r="H2627" s="1">
        <v>50</v>
      </c>
      <c r="I2627" s="1">
        <v>22.4</v>
      </c>
      <c r="J2627" s="1">
        <v>20.6</v>
      </c>
      <c r="K2627" s="3">
        <v>1384</v>
      </c>
      <c r="L2627" s="2">
        <v>1.1000000000000001</v>
      </c>
      <c r="N2627" s="1">
        <v>439</v>
      </c>
      <c r="O2627" s="1">
        <v>219.5</v>
      </c>
      <c r="Q2627" s="1">
        <v>17.600000000000001</v>
      </c>
      <c r="R2627" s="1">
        <v>4.2</v>
      </c>
      <c r="AJ2627" s="1" t="s">
        <v>406</v>
      </c>
      <c r="AK2627" s="19">
        <v>51</v>
      </c>
      <c r="AL2627" s="19">
        <v>38</v>
      </c>
      <c r="AN2627" s="3">
        <v>1982</v>
      </c>
      <c r="AQ2627">
        <v>80419</v>
      </c>
      <c r="AR2627" s="1" t="s">
        <v>4166</v>
      </c>
    </row>
    <row r="2628" spans="1:44" x14ac:dyDescent="0.25">
      <c r="A2628" s="1">
        <v>3847</v>
      </c>
      <c r="B2628" s="1" t="s">
        <v>160</v>
      </c>
      <c r="C2628" s="1">
        <v>104</v>
      </c>
      <c r="D2628" s="1" t="s">
        <v>5618</v>
      </c>
      <c r="F2628" s="33" t="s">
        <v>859</v>
      </c>
      <c r="G2628" s="1">
        <v>5</v>
      </c>
      <c r="H2628" s="1">
        <v>60</v>
      </c>
      <c r="I2628" s="1">
        <v>25.5</v>
      </c>
      <c r="J2628" s="1">
        <v>25.1</v>
      </c>
      <c r="K2628" s="3">
        <v>690</v>
      </c>
      <c r="L2628" s="2">
        <v>1</v>
      </c>
      <c r="N2628" s="1">
        <v>522</v>
      </c>
      <c r="O2628" s="1">
        <v>261</v>
      </c>
      <c r="Q2628" s="1">
        <v>18</v>
      </c>
      <c r="R2628" s="1">
        <v>4.4000000000000004</v>
      </c>
      <c r="AJ2628" s="1" t="s">
        <v>406</v>
      </c>
      <c r="AK2628" s="19">
        <v>51</v>
      </c>
      <c r="AL2628" s="19">
        <v>38</v>
      </c>
      <c r="AN2628" s="3">
        <v>1982</v>
      </c>
      <c r="AQ2628">
        <v>80419</v>
      </c>
      <c r="AR2628" s="1" t="s">
        <v>4166</v>
      </c>
    </row>
    <row r="2629" spans="1:44" x14ac:dyDescent="0.25">
      <c r="A2629" s="1">
        <v>3848</v>
      </c>
      <c r="B2629" s="1" t="s">
        <v>160</v>
      </c>
      <c r="C2629" s="1">
        <v>104</v>
      </c>
      <c r="D2629" s="1" t="s">
        <v>5618</v>
      </c>
      <c r="F2629" s="33" t="s">
        <v>859</v>
      </c>
      <c r="G2629" s="1">
        <v>5</v>
      </c>
      <c r="H2629" s="1">
        <v>70</v>
      </c>
      <c r="I2629" s="1">
        <v>28</v>
      </c>
      <c r="J2629" s="1">
        <v>29.2</v>
      </c>
      <c r="K2629" s="3">
        <v>726</v>
      </c>
      <c r="L2629" s="2">
        <v>1</v>
      </c>
      <c r="N2629" s="1">
        <v>601</v>
      </c>
      <c r="O2629" s="1">
        <v>300.5</v>
      </c>
      <c r="Q2629" s="1">
        <v>18.100000000000001</v>
      </c>
      <c r="R2629" s="1">
        <v>4.5</v>
      </c>
      <c r="AJ2629" s="1" t="s">
        <v>406</v>
      </c>
      <c r="AK2629" s="19">
        <v>51</v>
      </c>
      <c r="AL2629" s="19">
        <v>38</v>
      </c>
      <c r="AN2629" s="3">
        <v>1982</v>
      </c>
      <c r="AQ2629">
        <v>80419</v>
      </c>
      <c r="AR2629" s="1" t="s">
        <v>4166</v>
      </c>
    </row>
    <row r="2630" spans="1:44" x14ac:dyDescent="0.25">
      <c r="A2630" s="1">
        <v>3849</v>
      </c>
      <c r="B2630" s="1" t="s">
        <v>160</v>
      </c>
      <c r="C2630" s="1">
        <v>104</v>
      </c>
      <c r="D2630" s="1" t="s">
        <v>5618</v>
      </c>
      <c r="F2630" s="33" t="s">
        <v>859</v>
      </c>
      <c r="G2630" s="1">
        <v>5</v>
      </c>
      <c r="H2630" s="1">
        <v>80</v>
      </c>
      <c r="I2630" s="1">
        <v>30.1</v>
      </c>
      <c r="J2630" s="1">
        <v>32.799999999999997</v>
      </c>
      <c r="K2630" s="3">
        <v>583</v>
      </c>
      <c r="L2630" s="2">
        <v>1</v>
      </c>
      <c r="N2630" s="1">
        <v>659</v>
      </c>
      <c r="O2630" s="1">
        <v>329.5</v>
      </c>
      <c r="Q2630" s="1">
        <v>16.3</v>
      </c>
      <c r="R2630" s="1">
        <v>4.2</v>
      </c>
      <c r="AJ2630" s="1" t="s">
        <v>406</v>
      </c>
      <c r="AK2630" s="19">
        <v>51</v>
      </c>
      <c r="AL2630" s="19">
        <v>38</v>
      </c>
      <c r="AN2630" s="3">
        <v>1982</v>
      </c>
      <c r="AQ2630">
        <v>80419</v>
      </c>
      <c r="AR2630" s="1" t="s">
        <v>4166</v>
      </c>
    </row>
    <row r="2631" spans="1:44" x14ac:dyDescent="0.25">
      <c r="A2631" s="1">
        <v>3850</v>
      </c>
      <c r="B2631" s="1" t="s">
        <v>160</v>
      </c>
      <c r="C2631" s="1">
        <v>104</v>
      </c>
      <c r="D2631" s="1" t="s">
        <v>5618</v>
      </c>
      <c r="F2631" s="33" t="s">
        <v>859</v>
      </c>
      <c r="G2631" s="1">
        <v>5</v>
      </c>
      <c r="H2631" s="1">
        <v>90</v>
      </c>
      <c r="I2631" s="1">
        <v>32</v>
      </c>
      <c r="J2631" s="1">
        <v>36.1</v>
      </c>
      <c r="K2631" s="3">
        <v>497</v>
      </c>
      <c r="L2631" s="2">
        <v>1</v>
      </c>
      <c r="N2631" s="1">
        <v>719</v>
      </c>
      <c r="O2631" s="1">
        <v>359.5</v>
      </c>
      <c r="Q2631" s="1">
        <v>15.3</v>
      </c>
      <c r="R2631" s="1">
        <v>4.2</v>
      </c>
      <c r="AJ2631" s="1" t="s">
        <v>406</v>
      </c>
      <c r="AK2631" s="19">
        <v>51</v>
      </c>
      <c r="AL2631" s="19">
        <v>38</v>
      </c>
      <c r="AN2631" s="3">
        <v>1982</v>
      </c>
      <c r="AQ2631">
        <v>80419</v>
      </c>
      <c r="AR2631" s="1" t="s">
        <v>4166</v>
      </c>
    </row>
    <row r="2632" spans="1:44" x14ac:dyDescent="0.25">
      <c r="A2632" s="1">
        <v>3851</v>
      </c>
      <c r="B2632" s="1" t="s">
        <v>160</v>
      </c>
      <c r="C2632" s="1">
        <v>104</v>
      </c>
      <c r="D2632" s="1" t="s">
        <v>5618</v>
      </c>
      <c r="F2632" s="33" t="s">
        <v>859</v>
      </c>
      <c r="G2632" s="1">
        <v>5</v>
      </c>
      <c r="H2632" s="1">
        <v>100</v>
      </c>
      <c r="I2632" s="1">
        <v>33.4</v>
      </c>
      <c r="J2632" s="1">
        <v>39.200000000000003</v>
      </c>
      <c r="K2632" s="3">
        <v>433</v>
      </c>
      <c r="L2632" s="2">
        <v>1</v>
      </c>
      <c r="N2632" s="1">
        <v>758</v>
      </c>
      <c r="O2632" s="1">
        <v>379</v>
      </c>
      <c r="Q2632" s="1">
        <v>16.2</v>
      </c>
      <c r="R2632" s="1">
        <v>4</v>
      </c>
      <c r="AJ2632" s="1" t="s">
        <v>406</v>
      </c>
      <c r="AK2632" s="19">
        <v>51</v>
      </c>
      <c r="AL2632" s="19">
        <v>38</v>
      </c>
      <c r="AN2632" s="3">
        <v>1982</v>
      </c>
      <c r="AQ2632">
        <v>80419</v>
      </c>
      <c r="AR2632" s="1" t="s">
        <v>4166</v>
      </c>
    </row>
    <row r="2633" spans="1:44" x14ac:dyDescent="0.25">
      <c r="A2633" s="1">
        <v>3852</v>
      </c>
      <c r="B2633" s="1" t="s">
        <v>5233</v>
      </c>
      <c r="C2633" s="1">
        <v>104</v>
      </c>
      <c r="D2633" s="1" t="s">
        <v>5618</v>
      </c>
      <c r="F2633" s="1" t="s">
        <v>445</v>
      </c>
      <c r="G2633" s="1">
        <v>12</v>
      </c>
      <c r="H2633" s="1">
        <v>50</v>
      </c>
      <c r="I2633" s="1">
        <v>4.5</v>
      </c>
      <c r="J2633" s="1">
        <v>5.8</v>
      </c>
      <c r="K2633" s="3">
        <v>2500</v>
      </c>
      <c r="L2633" s="2">
        <v>0.3</v>
      </c>
      <c r="N2633" s="1">
        <v>5</v>
      </c>
      <c r="O2633" s="1">
        <v>2.67</v>
      </c>
      <c r="Q2633" s="1">
        <v>2.75</v>
      </c>
      <c r="R2633" s="1">
        <v>1.29</v>
      </c>
      <c r="AJ2633" s="1" t="s">
        <v>406</v>
      </c>
      <c r="AK2633" s="19">
        <v>60</v>
      </c>
      <c r="AL2633" s="19">
        <v>148</v>
      </c>
      <c r="AN2633" s="3">
        <v>1969</v>
      </c>
      <c r="AQ2633">
        <v>80605</v>
      </c>
      <c r="AR2633" s="1" t="s">
        <v>269</v>
      </c>
    </row>
    <row r="2634" spans="1:44" x14ac:dyDescent="0.25">
      <c r="A2634" s="1">
        <v>3853</v>
      </c>
      <c r="B2634" s="1" t="s">
        <v>5233</v>
      </c>
      <c r="C2634" s="1">
        <v>104</v>
      </c>
      <c r="D2634" s="1" t="s">
        <v>5618</v>
      </c>
      <c r="F2634" s="1" t="s">
        <v>445</v>
      </c>
      <c r="G2634" s="1">
        <v>11</v>
      </c>
      <c r="H2634" s="1">
        <v>50</v>
      </c>
      <c r="I2634" s="1">
        <v>5.44</v>
      </c>
      <c r="J2634" s="1">
        <v>5.7</v>
      </c>
      <c r="K2634" s="3">
        <v>3100</v>
      </c>
      <c r="L2634" s="2">
        <v>0.3</v>
      </c>
      <c r="N2634" s="1">
        <v>11.3</v>
      </c>
      <c r="O2634" s="1">
        <v>6</v>
      </c>
      <c r="Q2634" s="1">
        <v>2.87</v>
      </c>
      <c r="R2634" s="1">
        <v>1.5</v>
      </c>
      <c r="AB2634" s="1">
        <v>10.9</v>
      </c>
      <c r="AI2634" s="1">
        <v>9.5</v>
      </c>
      <c r="AJ2634" s="1" t="s">
        <v>406</v>
      </c>
      <c r="AK2634" s="19">
        <v>60</v>
      </c>
      <c r="AL2634" s="19">
        <v>148</v>
      </c>
      <c r="AN2634" s="3">
        <v>1969</v>
      </c>
      <c r="AQ2634">
        <v>80605</v>
      </c>
      <c r="AR2634" s="1" t="s">
        <v>269</v>
      </c>
    </row>
    <row r="2635" spans="1:44" x14ac:dyDescent="0.25">
      <c r="A2635" s="1">
        <v>3854</v>
      </c>
      <c r="B2635" s="1" t="s">
        <v>5233</v>
      </c>
      <c r="C2635" s="1">
        <v>104</v>
      </c>
      <c r="D2635" s="1" t="s">
        <v>5618</v>
      </c>
      <c r="F2635" s="1" t="s">
        <v>445</v>
      </c>
      <c r="G2635" s="1">
        <v>9</v>
      </c>
      <c r="H2635" s="1">
        <v>50</v>
      </c>
      <c r="I2635" s="1">
        <v>10.9</v>
      </c>
      <c r="J2635" s="1">
        <v>7</v>
      </c>
      <c r="K2635" s="3">
        <v>5850</v>
      </c>
      <c r="L2635" s="2">
        <v>1</v>
      </c>
      <c r="N2635" s="1">
        <v>131</v>
      </c>
      <c r="O2635" s="1">
        <v>69.400000000000006</v>
      </c>
      <c r="Q2635" s="1">
        <v>18.600000000000001</v>
      </c>
      <c r="R2635" s="1">
        <v>1.47</v>
      </c>
      <c r="AB2635" s="1">
        <v>1.5</v>
      </c>
      <c r="AI2635" s="1">
        <v>21.2</v>
      </c>
      <c r="AJ2635" s="1" t="s">
        <v>406</v>
      </c>
      <c r="AK2635" s="19">
        <v>60</v>
      </c>
      <c r="AL2635" s="19">
        <v>148</v>
      </c>
      <c r="AN2635" s="3">
        <v>1969</v>
      </c>
      <c r="AQ2635">
        <v>80605</v>
      </c>
      <c r="AR2635" s="1" t="s">
        <v>269</v>
      </c>
    </row>
    <row r="2636" spans="1:44" x14ac:dyDescent="0.25">
      <c r="A2636" s="1">
        <v>3855</v>
      </c>
      <c r="B2636" s="1" t="s">
        <v>5233</v>
      </c>
      <c r="C2636" s="1">
        <v>104</v>
      </c>
      <c r="D2636" s="1" t="s">
        <v>5618</v>
      </c>
      <c r="F2636" s="1" t="s">
        <v>445</v>
      </c>
      <c r="G2636" s="1">
        <v>10</v>
      </c>
      <c r="H2636" s="1">
        <v>50</v>
      </c>
      <c r="I2636" s="1">
        <v>8.6</v>
      </c>
      <c r="J2636" s="1">
        <v>6.1</v>
      </c>
      <c r="K2636" s="3">
        <v>5800</v>
      </c>
      <c r="L2636" s="2">
        <v>0.5</v>
      </c>
      <c r="N2636" s="1">
        <v>46.2</v>
      </c>
      <c r="O2636" s="1">
        <v>24.5</v>
      </c>
      <c r="Q2636" s="1">
        <v>6.13</v>
      </c>
      <c r="R2636" s="1">
        <v>7.23</v>
      </c>
      <c r="AJ2636" s="1" t="s">
        <v>406</v>
      </c>
      <c r="AK2636" s="19">
        <v>60</v>
      </c>
      <c r="AL2636" s="19">
        <v>148</v>
      </c>
      <c r="AN2636" s="3">
        <v>1969</v>
      </c>
      <c r="AQ2636">
        <v>80605</v>
      </c>
      <c r="AR2636" s="1" t="s">
        <v>269</v>
      </c>
    </row>
    <row r="2637" spans="1:44" x14ac:dyDescent="0.25">
      <c r="A2637" s="1">
        <v>3856</v>
      </c>
      <c r="B2637" s="1" t="s">
        <v>5233</v>
      </c>
      <c r="C2637" s="1">
        <v>104</v>
      </c>
      <c r="D2637" s="1" t="s">
        <v>5618</v>
      </c>
      <c r="F2637" s="1" t="s">
        <v>445</v>
      </c>
      <c r="G2637" s="1">
        <v>10</v>
      </c>
      <c r="H2637" s="1">
        <v>30</v>
      </c>
      <c r="I2637" s="1">
        <v>4.5999999999999996</v>
      </c>
      <c r="J2637" s="1">
        <v>1.3</v>
      </c>
      <c r="K2637" s="3">
        <v>55200</v>
      </c>
      <c r="L2637" s="2">
        <v>0.1</v>
      </c>
      <c r="N2637" s="1">
        <v>4</v>
      </c>
      <c r="O2637" s="1">
        <v>2.12</v>
      </c>
      <c r="Q2637" s="1">
        <v>0.74</v>
      </c>
      <c r="R2637" s="1">
        <v>0.48</v>
      </c>
      <c r="AJ2637" s="1" t="s">
        <v>406</v>
      </c>
      <c r="AK2637" s="19">
        <v>62</v>
      </c>
      <c r="AL2637" s="19">
        <v>147</v>
      </c>
      <c r="AN2637" s="3">
        <v>1969</v>
      </c>
      <c r="AQ2637">
        <v>81103</v>
      </c>
      <c r="AR2637" s="1" t="s">
        <v>269</v>
      </c>
    </row>
    <row r="2638" spans="1:44" x14ac:dyDescent="0.25">
      <c r="A2638" s="1">
        <v>3857</v>
      </c>
      <c r="B2638" s="1" t="s">
        <v>5233</v>
      </c>
      <c r="C2638" s="1">
        <v>104</v>
      </c>
      <c r="D2638" s="1" t="s">
        <v>5618</v>
      </c>
      <c r="F2638" s="1" t="s">
        <v>445</v>
      </c>
      <c r="G2638" s="1">
        <v>10</v>
      </c>
      <c r="H2638" s="1">
        <v>30</v>
      </c>
      <c r="I2638" s="1">
        <v>3.5</v>
      </c>
      <c r="J2638" s="1">
        <v>1.1000000000000001</v>
      </c>
      <c r="K2638" s="3">
        <v>52200</v>
      </c>
      <c r="L2638" s="2">
        <v>0.3</v>
      </c>
      <c r="N2638" s="1">
        <v>12.3</v>
      </c>
      <c r="O2638" s="1">
        <v>6.5</v>
      </c>
      <c r="Q2638" s="1">
        <v>4.3499999999999996</v>
      </c>
      <c r="R2638" s="1">
        <v>4.04</v>
      </c>
      <c r="AB2638" s="1">
        <v>0.7</v>
      </c>
      <c r="AI2638" s="1">
        <v>8.8000000000000007</v>
      </c>
      <c r="AJ2638" s="1" t="s">
        <v>406</v>
      </c>
      <c r="AK2638" s="19">
        <v>62</v>
      </c>
      <c r="AL2638" s="19">
        <v>147</v>
      </c>
      <c r="AN2638" s="3">
        <v>1969</v>
      </c>
      <c r="AQ2638">
        <v>81103</v>
      </c>
      <c r="AR2638" s="1" t="s">
        <v>269</v>
      </c>
    </row>
    <row r="2639" spans="1:44" x14ac:dyDescent="0.25">
      <c r="A2639" s="1">
        <v>3859</v>
      </c>
      <c r="B2639" s="1" t="s">
        <v>5233</v>
      </c>
      <c r="C2639" s="1">
        <v>104</v>
      </c>
      <c r="D2639" s="1" t="s">
        <v>5618</v>
      </c>
      <c r="G2639" s="1">
        <v>9</v>
      </c>
      <c r="H2639" s="1">
        <v>30</v>
      </c>
      <c r="I2639" s="1">
        <v>5.85</v>
      </c>
      <c r="J2639" s="1">
        <v>4.0999999999999996</v>
      </c>
      <c r="K2639" s="3">
        <v>9100</v>
      </c>
      <c r="L2639" s="2">
        <v>0.3</v>
      </c>
      <c r="N2639" s="1">
        <v>17.600000000000001</v>
      </c>
      <c r="O2639" s="1">
        <v>9.35</v>
      </c>
      <c r="Q2639" s="1">
        <v>5.52</v>
      </c>
      <c r="R2639" s="1">
        <v>4.3</v>
      </c>
      <c r="AJ2639" s="1" t="s">
        <v>406</v>
      </c>
      <c r="AK2639" s="19">
        <v>62</v>
      </c>
      <c r="AL2639" s="19">
        <v>147</v>
      </c>
      <c r="AN2639" s="3">
        <v>1969</v>
      </c>
      <c r="AQ2639">
        <v>81103</v>
      </c>
      <c r="AR2639" s="1" t="s">
        <v>269</v>
      </c>
    </row>
    <row r="2640" spans="1:44" x14ac:dyDescent="0.25">
      <c r="A2640" s="1">
        <v>3860</v>
      </c>
      <c r="B2640" s="1" t="s">
        <v>5233</v>
      </c>
      <c r="C2640" s="1">
        <v>104</v>
      </c>
      <c r="D2640" s="1" t="s">
        <v>5618</v>
      </c>
      <c r="G2640" s="1">
        <v>8</v>
      </c>
      <c r="H2640" s="1">
        <v>30</v>
      </c>
      <c r="I2640" s="1">
        <v>7.54</v>
      </c>
      <c r="J2640" s="1">
        <v>5</v>
      </c>
      <c r="K2640" s="3">
        <v>9900</v>
      </c>
      <c r="L2640" s="2">
        <v>0.3</v>
      </c>
      <c r="N2640" s="1">
        <v>22.6</v>
      </c>
      <c r="O2640" s="1">
        <v>12</v>
      </c>
      <c r="Q2640" s="1">
        <v>15.8</v>
      </c>
      <c r="R2640" s="1">
        <v>7.98</v>
      </c>
      <c r="AB2640" s="1">
        <v>5.8</v>
      </c>
      <c r="AI2640" s="1">
        <v>8</v>
      </c>
      <c r="AJ2640" s="1" t="s">
        <v>406</v>
      </c>
      <c r="AK2640" s="19">
        <v>62</v>
      </c>
      <c r="AL2640" s="19">
        <v>147</v>
      </c>
      <c r="AN2640" s="3">
        <v>1969</v>
      </c>
      <c r="AQ2640">
        <v>81103</v>
      </c>
      <c r="AR2640" s="1" t="s">
        <v>269</v>
      </c>
    </row>
    <row r="2641" spans="1:46" x14ac:dyDescent="0.25">
      <c r="A2641" s="1">
        <v>3861</v>
      </c>
      <c r="B2641" s="1" t="s">
        <v>5233</v>
      </c>
      <c r="C2641" s="1">
        <v>104</v>
      </c>
      <c r="D2641" s="1" t="s">
        <v>5618</v>
      </c>
      <c r="G2641" s="1">
        <v>10</v>
      </c>
      <c r="H2641" s="1">
        <v>30</v>
      </c>
      <c r="I2641" s="1">
        <v>4.9400000000000004</v>
      </c>
      <c r="J2641" s="1">
        <v>4.0999999999999996</v>
      </c>
      <c r="K2641" s="3">
        <v>5500</v>
      </c>
      <c r="L2641" s="2">
        <v>0.2</v>
      </c>
      <c r="N2641" s="1">
        <v>7.1</v>
      </c>
      <c r="O2641" s="1">
        <v>3.76</v>
      </c>
      <c r="Q2641" s="1">
        <v>2.44</v>
      </c>
      <c r="R2641" s="1">
        <v>2.06</v>
      </c>
      <c r="AJ2641" s="1" t="s">
        <v>406</v>
      </c>
      <c r="AK2641" s="19">
        <v>62</v>
      </c>
      <c r="AL2641" s="19">
        <v>147</v>
      </c>
      <c r="AN2641" s="3">
        <v>1969</v>
      </c>
      <c r="AQ2641">
        <v>81103</v>
      </c>
      <c r="AR2641" s="1" t="s">
        <v>269</v>
      </c>
      <c r="AT2641" s="32"/>
    </row>
    <row r="2642" spans="1:46" x14ac:dyDescent="0.25">
      <c r="A2642" s="1">
        <v>3862</v>
      </c>
      <c r="B2642" s="1" t="s">
        <v>5233</v>
      </c>
      <c r="C2642" s="1">
        <v>104</v>
      </c>
      <c r="D2642" s="1" t="s">
        <v>5618</v>
      </c>
      <c r="G2642" s="1">
        <v>10</v>
      </c>
      <c r="H2642" s="1">
        <v>30</v>
      </c>
      <c r="I2642" s="1">
        <v>5.33</v>
      </c>
      <c r="J2642" s="1">
        <v>3.1</v>
      </c>
      <c r="K2642" s="3">
        <v>10075</v>
      </c>
      <c r="L2642" s="2">
        <v>0.2</v>
      </c>
      <c r="N2642" s="1">
        <v>9.1999999999999993</v>
      </c>
      <c r="O2642" s="1">
        <v>4.87</v>
      </c>
      <c r="Q2642" s="1">
        <v>1.8</v>
      </c>
      <c r="R2642" s="1">
        <v>1.63</v>
      </c>
      <c r="AJ2642" s="1" t="s">
        <v>406</v>
      </c>
      <c r="AK2642" s="19">
        <v>62</v>
      </c>
      <c r="AL2642" s="19">
        <v>147</v>
      </c>
      <c r="AN2642" s="3">
        <v>1969</v>
      </c>
      <c r="AQ2642">
        <v>81103</v>
      </c>
      <c r="AR2642" s="1" t="s">
        <v>269</v>
      </c>
    </row>
    <row r="2643" spans="1:46" x14ac:dyDescent="0.25">
      <c r="A2643" s="1">
        <v>3863</v>
      </c>
      <c r="B2643" s="1" t="s">
        <v>176</v>
      </c>
      <c r="C2643" s="1">
        <v>104</v>
      </c>
      <c r="D2643" s="1" t="s">
        <v>5618</v>
      </c>
      <c r="F2643" s="33" t="s">
        <v>859</v>
      </c>
      <c r="G2643" s="1">
        <v>5</v>
      </c>
      <c r="H2643" s="1">
        <v>230</v>
      </c>
      <c r="I2643" s="1">
        <v>40</v>
      </c>
      <c r="J2643" s="1">
        <v>51.6</v>
      </c>
      <c r="K2643" s="3">
        <v>275</v>
      </c>
      <c r="L2643" s="2">
        <v>1.2</v>
      </c>
      <c r="N2643" s="1">
        <v>965</v>
      </c>
      <c r="O2643" s="1">
        <v>427.6</v>
      </c>
      <c r="P2643" s="1">
        <v>52</v>
      </c>
      <c r="Q2643" s="1">
        <v>37.9</v>
      </c>
      <c r="R2643" s="1">
        <v>6.52</v>
      </c>
      <c r="S2643" s="1">
        <v>98</v>
      </c>
      <c r="AJ2643" s="1" t="s">
        <v>406</v>
      </c>
      <c r="AK2643" s="19">
        <v>60.5</v>
      </c>
      <c r="AL2643" s="19">
        <v>30</v>
      </c>
      <c r="AN2643" s="3">
        <v>1970</v>
      </c>
      <c r="AQ2643">
        <v>80608</v>
      </c>
      <c r="AR2643" s="1" t="s">
        <v>286</v>
      </c>
    </row>
    <row r="2644" spans="1:46" x14ac:dyDescent="0.25">
      <c r="A2644" s="1">
        <v>3864</v>
      </c>
      <c r="B2644" s="1" t="s">
        <v>176</v>
      </c>
      <c r="C2644" s="1">
        <v>104</v>
      </c>
      <c r="D2644" s="1" t="s">
        <v>5618</v>
      </c>
      <c r="F2644" s="33" t="s">
        <v>859</v>
      </c>
      <c r="G2644" s="1">
        <v>5</v>
      </c>
      <c r="H2644" s="1">
        <v>29</v>
      </c>
      <c r="I2644" s="1">
        <v>15.3</v>
      </c>
      <c r="J2644" s="1">
        <v>14</v>
      </c>
      <c r="K2644" s="3">
        <v>1990</v>
      </c>
      <c r="L2644" s="2">
        <v>1</v>
      </c>
      <c r="N2644" s="1">
        <v>258</v>
      </c>
      <c r="O2644" s="1">
        <v>129.30000000000001</v>
      </c>
      <c r="P2644" s="1">
        <v>17.100000000000001</v>
      </c>
      <c r="Q2644" s="1">
        <v>12.6</v>
      </c>
      <c r="R2644" s="1">
        <v>3.31</v>
      </c>
      <c r="AJ2644" s="1" t="s">
        <v>406</v>
      </c>
      <c r="AK2644" s="19">
        <v>58.1</v>
      </c>
      <c r="AL2644" s="19">
        <v>38.700000000000003</v>
      </c>
      <c r="AN2644" s="3">
        <v>1994</v>
      </c>
      <c r="AQ2644">
        <v>80436</v>
      </c>
      <c r="AR2644" s="1" t="s">
        <v>307</v>
      </c>
    </row>
    <row r="2645" spans="1:46" x14ac:dyDescent="0.25">
      <c r="A2645" s="1">
        <v>3865</v>
      </c>
      <c r="B2645" s="1" t="s">
        <v>176</v>
      </c>
      <c r="C2645" s="1">
        <v>104</v>
      </c>
      <c r="D2645" s="1" t="s">
        <v>5618</v>
      </c>
      <c r="F2645" s="33" t="s">
        <v>859</v>
      </c>
      <c r="G2645" s="1">
        <v>5</v>
      </c>
      <c r="H2645" s="1">
        <v>11</v>
      </c>
      <c r="I2645" s="1">
        <v>6.1</v>
      </c>
      <c r="J2645" s="1">
        <v>8</v>
      </c>
      <c r="K2645" s="3">
        <v>10000</v>
      </c>
      <c r="L2645" s="2">
        <v>1.1000000000000001</v>
      </c>
      <c r="N2645" s="1">
        <v>92</v>
      </c>
      <c r="O2645" s="1">
        <v>46.2</v>
      </c>
      <c r="Q2645" s="1">
        <v>24</v>
      </c>
      <c r="R2645" s="1">
        <v>15.1</v>
      </c>
      <c r="AJ2645" s="1" t="s">
        <v>406</v>
      </c>
      <c r="AK2645" s="19">
        <v>56.3</v>
      </c>
      <c r="AL2645" s="19">
        <v>36.299999999999997</v>
      </c>
      <c r="AN2645" s="3">
        <v>1968</v>
      </c>
      <c r="AQ2645">
        <v>80436</v>
      </c>
      <c r="AR2645" s="1" t="s">
        <v>257</v>
      </c>
    </row>
    <row r="2646" spans="1:46" x14ac:dyDescent="0.25">
      <c r="A2646" s="1">
        <v>3866</v>
      </c>
      <c r="B2646" s="1" t="s">
        <v>176</v>
      </c>
      <c r="C2646" s="1">
        <v>104</v>
      </c>
      <c r="D2646" s="1" t="s">
        <v>5618</v>
      </c>
      <c r="F2646" s="33" t="s">
        <v>859</v>
      </c>
      <c r="G2646" s="1">
        <v>6</v>
      </c>
      <c r="H2646" s="1">
        <v>11</v>
      </c>
      <c r="I2646" s="1">
        <v>5.0999999999999996</v>
      </c>
      <c r="J2646" s="1">
        <v>4.8</v>
      </c>
      <c r="K2646" s="3">
        <v>30000</v>
      </c>
      <c r="L2646" s="2">
        <v>1.5</v>
      </c>
      <c r="N2646" s="1">
        <v>98</v>
      </c>
      <c r="O2646" s="1">
        <v>49.5</v>
      </c>
      <c r="Q2646" s="1">
        <v>17.8</v>
      </c>
      <c r="R2646" s="1">
        <v>14.4</v>
      </c>
      <c r="AJ2646" s="1" t="s">
        <v>406</v>
      </c>
      <c r="AK2646" s="19">
        <v>56.3</v>
      </c>
      <c r="AL2646" s="19">
        <v>36.299999999999997</v>
      </c>
      <c r="AN2646" s="3">
        <v>1968</v>
      </c>
      <c r="AQ2646">
        <v>80436</v>
      </c>
      <c r="AR2646" s="1" t="s">
        <v>257</v>
      </c>
    </row>
    <row r="2647" spans="1:46" x14ac:dyDescent="0.25">
      <c r="A2647" s="1">
        <v>3867</v>
      </c>
      <c r="B2647" s="1" t="s">
        <v>176</v>
      </c>
      <c r="C2647" s="1">
        <v>104</v>
      </c>
      <c r="D2647" s="1" t="s">
        <v>5618</v>
      </c>
      <c r="F2647" s="33" t="s">
        <v>859</v>
      </c>
      <c r="G2647" s="1">
        <v>6</v>
      </c>
      <c r="H2647" s="1">
        <v>11</v>
      </c>
      <c r="I2647" s="1">
        <v>5.0999999999999996</v>
      </c>
      <c r="J2647" s="1">
        <v>4</v>
      </c>
      <c r="K2647" s="3">
        <v>42500</v>
      </c>
      <c r="L2647" s="2">
        <v>1.7</v>
      </c>
      <c r="N2647" s="1">
        <v>109</v>
      </c>
      <c r="O2647" s="1">
        <v>54.8</v>
      </c>
      <c r="Q2647" s="1">
        <v>22</v>
      </c>
      <c r="R2647" s="1">
        <v>14.3</v>
      </c>
      <c r="AJ2647" s="1" t="s">
        <v>406</v>
      </c>
      <c r="AK2647" s="19">
        <v>56.3</v>
      </c>
      <c r="AL2647" s="19">
        <v>36.299999999999997</v>
      </c>
      <c r="AN2647" s="3">
        <v>1968</v>
      </c>
      <c r="AQ2647">
        <v>80436</v>
      </c>
      <c r="AR2647" s="1" t="s">
        <v>257</v>
      </c>
    </row>
    <row r="2648" spans="1:46" x14ac:dyDescent="0.25">
      <c r="A2648" s="1">
        <v>3868</v>
      </c>
      <c r="B2648" s="1" t="s">
        <v>176</v>
      </c>
      <c r="C2648" s="1">
        <v>104</v>
      </c>
      <c r="D2648" s="1" t="s">
        <v>5618</v>
      </c>
      <c r="F2648" s="33" t="s">
        <v>859</v>
      </c>
      <c r="G2648" s="1">
        <v>6</v>
      </c>
      <c r="H2648" s="1">
        <v>11</v>
      </c>
      <c r="I2648" s="1">
        <v>4.2</v>
      </c>
      <c r="J2648" s="1">
        <v>2.6</v>
      </c>
      <c r="K2648" s="3">
        <v>85000</v>
      </c>
      <c r="L2648" s="2">
        <v>2</v>
      </c>
      <c r="N2648" s="1">
        <v>99</v>
      </c>
      <c r="O2648" s="1">
        <v>49.7</v>
      </c>
      <c r="Q2648" s="1">
        <v>17.2</v>
      </c>
      <c r="R2648" s="1">
        <v>10.199999999999999</v>
      </c>
      <c r="AJ2648" s="1" t="s">
        <v>406</v>
      </c>
      <c r="AK2648" s="19">
        <v>56.3</v>
      </c>
      <c r="AL2648" s="19">
        <v>36.299999999999997</v>
      </c>
      <c r="AN2648" s="3">
        <v>1968</v>
      </c>
      <c r="AQ2648">
        <v>80436</v>
      </c>
      <c r="AR2648" s="1" t="s">
        <v>257</v>
      </c>
    </row>
    <row r="2649" spans="1:46" x14ac:dyDescent="0.25">
      <c r="A2649" s="1">
        <v>3869</v>
      </c>
      <c r="B2649" s="1" t="s">
        <v>176</v>
      </c>
      <c r="C2649" s="1">
        <v>104</v>
      </c>
      <c r="D2649" s="1" t="s">
        <v>5618</v>
      </c>
      <c r="F2649" s="33" t="s">
        <v>859</v>
      </c>
      <c r="G2649" s="1">
        <v>7</v>
      </c>
      <c r="H2649" s="1">
        <v>11</v>
      </c>
      <c r="I2649" s="1">
        <v>3.6</v>
      </c>
      <c r="J2649" s="1">
        <v>1.95</v>
      </c>
      <c r="K2649" s="3">
        <v>122500</v>
      </c>
      <c r="L2649" s="2">
        <v>2</v>
      </c>
      <c r="N2649" s="1">
        <v>83</v>
      </c>
      <c r="O2649" s="1">
        <v>41.3</v>
      </c>
      <c r="Q2649" s="1">
        <v>12.8</v>
      </c>
      <c r="R2649" s="1">
        <v>7.3</v>
      </c>
      <c r="AJ2649" s="1" t="s">
        <v>406</v>
      </c>
      <c r="AK2649" s="19">
        <v>56.3</v>
      </c>
      <c r="AL2649" s="19">
        <v>36.299999999999997</v>
      </c>
      <c r="AN2649" s="3">
        <v>1968</v>
      </c>
      <c r="AQ2649">
        <v>80436</v>
      </c>
      <c r="AR2649" s="1" t="s">
        <v>257</v>
      </c>
    </row>
    <row r="2650" spans="1:46" x14ac:dyDescent="0.25">
      <c r="A2650" s="1">
        <v>3870</v>
      </c>
      <c r="B2650" s="1" t="s">
        <v>176</v>
      </c>
      <c r="C2650" s="1">
        <v>104</v>
      </c>
      <c r="D2650" s="1" t="s">
        <v>6360</v>
      </c>
      <c r="F2650" s="33" t="s">
        <v>859</v>
      </c>
      <c r="G2650" s="1">
        <v>5</v>
      </c>
      <c r="H2650" s="1">
        <v>26</v>
      </c>
      <c r="I2650" s="1">
        <v>13.3</v>
      </c>
      <c r="J2650" s="1">
        <v>16.8</v>
      </c>
      <c r="K2650" s="3">
        <v>1343</v>
      </c>
      <c r="L2650" s="2">
        <v>1.1000000000000001</v>
      </c>
      <c r="N2650" s="1">
        <v>236</v>
      </c>
      <c r="O2650" s="1">
        <v>118.4</v>
      </c>
      <c r="Q2650" s="1">
        <v>22.9</v>
      </c>
      <c r="R2650" s="1">
        <v>1.57</v>
      </c>
      <c r="S2650" s="1">
        <v>33.9</v>
      </c>
      <c r="AJ2650" s="1" t="s">
        <v>406</v>
      </c>
      <c r="AK2650" s="19">
        <v>52.7</v>
      </c>
      <c r="AL2650" s="19">
        <v>37</v>
      </c>
      <c r="AN2650" s="3">
        <v>1958</v>
      </c>
      <c r="AQ2650">
        <v>80419</v>
      </c>
      <c r="AR2650" s="1" t="s">
        <v>5207</v>
      </c>
    </row>
    <row r="2651" spans="1:46" x14ac:dyDescent="0.25">
      <c r="A2651" s="1">
        <v>3871</v>
      </c>
      <c r="B2651" s="1" t="s">
        <v>178</v>
      </c>
      <c r="C2651" s="1">
        <v>102</v>
      </c>
      <c r="D2651" s="1" t="s">
        <v>5633</v>
      </c>
      <c r="F2651" s="33" t="s">
        <v>859</v>
      </c>
      <c r="G2651" s="1">
        <v>7</v>
      </c>
      <c r="H2651" s="1">
        <v>20</v>
      </c>
      <c r="I2651" s="1">
        <v>6.2</v>
      </c>
      <c r="J2651" s="1">
        <v>6.52</v>
      </c>
      <c r="K2651" s="3">
        <v>2525</v>
      </c>
      <c r="L2651" s="2">
        <v>0.4</v>
      </c>
      <c r="M2651" s="1">
        <v>8.44</v>
      </c>
      <c r="N2651" s="1">
        <v>37</v>
      </c>
      <c r="O2651" s="1">
        <v>11.8</v>
      </c>
      <c r="P2651" s="1">
        <v>1.1200000000000001</v>
      </c>
      <c r="Q2651" s="1">
        <v>5.0599999999999996</v>
      </c>
      <c r="R2651" s="1">
        <v>7.23</v>
      </c>
      <c r="S2651" s="1">
        <v>5.8</v>
      </c>
      <c r="AJ2651" s="1" t="s">
        <v>406</v>
      </c>
      <c r="AK2651" s="19">
        <v>57</v>
      </c>
      <c r="AL2651" s="19">
        <v>61</v>
      </c>
      <c r="AN2651" s="3">
        <v>2000</v>
      </c>
      <c r="AO2651" s="1">
        <v>6</v>
      </c>
      <c r="AQ2651">
        <v>80611</v>
      </c>
      <c r="AR2651" s="1" t="s">
        <v>4662</v>
      </c>
    </row>
    <row r="2652" spans="1:46" x14ac:dyDescent="0.25">
      <c r="A2652" s="1">
        <v>3872</v>
      </c>
      <c r="B2652" s="1" t="s">
        <v>178</v>
      </c>
      <c r="C2652" s="1">
        <v>102</v>
      </c>
      <c r="D2652" s="1" t="s">
        <v>5633</v>
      </c>
      <c r="F2652" s="33" t="s">
        <v>859</v>
      </c>
      <c r="G2652" s="1">
        <v>7</v>
      </c>
      <c r="H2652" s="1">
        <v>20</v>
      </c>
      <c r="I2652" s="1">
        <v>6.4</v>
      </c>
      <c r="J2652" s="1">
        <v>6.87</v>
      </c>
      <c r="K2652" s="3">
        <v>3771</v>
      </c>
      <c r="L2652" s="2">
        <v>0.7</v>
      </c>
      <c r="M2652" s="1">
        <v>14</v>
      </c>
      <c r="N2652" s="1">
        <v>63</v>
      </c>
      <c r="O2652" s="1">
        <v>17</v>
      </c>
      <c r="P2652" s="1">
        <v>1.52</v>
      </c>
      <c r="Q2652" s="1">
        <v>6.74</v>
      </c>
      <c r="R2652" s="1">
        <v>10.86</v>
      </c>
      <c r="S2652" s="1">
        <v>19.600000000000001</v>
      </c>
      <c r="AJ2652" s="1" t="s">
        <v>406</v>
      </c>
      <c r="AK2652" s="19">
        <v>57</v>
      </c>
      <c r="AL2652" s="19">
        <v>61</v>
      </c>
      <c r="AN2652" s="3">
        <v>2000</v>
      </c>
      <c r="AO2652" s="1">
        <v>6</v>
      </c>
      <c r="AQ2652">
        <v>80611</v>
      </c>
      <c r="AR2652" s="1" t="s">
        <v>4662</v>
      </c>
    </row>
    <row r="2653" spans="1:46" x14ac:dyDescent="0.25">
      <c r="A2653" s="1">
        <v>3873</v>
      </c>
      <c r="B2653" s="1" t="s">
        <v>178</v>
      </c>
      <c r="C2653" s="1">
        <v>102</v>
      </c>
      <c r="D2653" s="1" t="s">
        <v>5633</v>
      </c>
      <c r="F2653" s="33" t="s">
        <v>859</v>
      </c>
      <c r="G2653" s="1">
        <v>8</v>
      </c>
      <c r="H2653" s="1">
        <v>21</v>
      </c>
      <c r="I2653" s="1">
        <v>5.6</v>
      </c>
      <c r="J2653" s="1">
        <v>5.85</v>
      </c>
      <c r="K2653" s="3">
        <v>2395</v>
      </c>
      <c r="L2653" s="2">
        <v>0.4</v>
      </c>
      <c r="M2653" s="1">
        <v>6.45</v>
      </c>
      <c r="N2653" s="1">
        <v>25</v>
      </c>
      <c r="O2653" s="1">
        <v>8.49</v>
      </c>
      <c r="P2653" s="1">
        <v>0.85</v>
      </c>
      <c r="Q2653" s="1">
        <v>2.95</v>
      </c>
      <c r="R2653" s="1">
        <v>4.12</v>
      </c>
      <c r="S2653" s="1">
        <v>3.56</v>
      </c>
      <c r="AJ2653" s="1" t="s">
        <v>406</v>
      </c>
      <c r="AK2653" s="19">
        <v>57</v>
      </c>
      <c r="AL2653" s="19">
        <v>61</v>
      </c>
      <c r="AN2653" s="3">
        <v>2000</v>
      </c>
      <c r="AO2653" s="1">
        <v>6</v>
      </c>
      <c r="AQ2653">
        <v>80611</v>
      </c>
      <c r="AR2653" s="1" t="s">
        <v>4662</v>
      </c>
    </row>
    <row r="2654" spans="1:46" x14ac:dyDescent="0.25">
      <c r="A2654" s="1">
        <v>3874</v>
      </c>
      <c r="B2654" s="1" t="s">
        <v>178</v>
      </c>
      <c r="C2654" s="1">
        <v>102</v>
      </c>
      <c r="D2654" s="1" t="s">
        <v>5633</v>
      </c>
      <c r="F2654" s="33" t="s">
        <v>859</v>
      </c>
      <c r="G2654" s="1">
        <v>9</v>
      </c>
      <c r="H2654" s="1">
        <v>19</v>
      </c>
      <c r="I2654" s="1">
        <v>3.2</v>
      </c>
      <c r="J2654" s="1">
        <v>3.67</v>
      </c>
      <c r="K2654" s="3">
        <v>2731</v>
      </c>
      <c r="L2654" s="2">
        <v>0.4</v>
      </c>
      <c r="M2654" s="1">
        <v>2.9</v>
      </c>
      <c r="N2654" s="1">
        <v>8</v>
      </c>
      <c r="O2654" s="1">
        <v>3.57</v>
      </c>
      <c r="P2654" s="1">
        <v>0.89</v>
      </c>
      <c r="Q2654" s="1">
        <v>3.34</v>
      </c>
      <c r="R2654" s="1">
        <v>5.17</v>
      </c>
      <c r="S2654" s="1">
        <v>3.11</v>
      </c>
      <c r="AJ2654" s="1" t="s">
        <v>406</v>
      </c>
      <c r="AK2654" s="19">
        <v>57</v>
      </c>
      <c r="AL2654" s="19">
        <v>61</v>
      </c>
      <c r="AN2654" s="3">
        <v>2000</v>
      </c>
      <c r="AO2654" s="1">
        <v>6</v>
      </c>
      <c r="AQ2654">
        <v>80611</v>
      </c>
      <c r="AR2654" s="1" t="s">
        <v>4662</v>
      </c>
    </row>
    <row r="2655" spans="1:46" x14ac:dyDescent="0.25">
      <c r="A2655" s="1">
        <v>3875</v>
      </c>
      <c r="B2655" s="1" t="s">
        <v>178</v>
      </c>
      <c r="C2655" s="1">
        <v>102</v>
      </c>
      <c r="D2655" s="1" t="s">
        <v>5633</v>
      </c>
      <c r="F2655" s="33" t="s">
        <v>859</v>
      </c>
      <c r="G2655" s="1">
        <v>9</v>
      </c>
      <c r="H2655" s="1">
        <v>19</v>
      </c>
      <c r="I2655" s="1">
        <v>3</v>
      </c>
      <c r="J2655" s="1">
        <v>3.75</v>
      </c>
      <c r="K2655" s="3">
        <v>2386</v>
      </c>
      <c r="L2655" s="2">
        <v>0.4</v>
      </c>
      <c r="M2655" s="1">
        <v>2.64</v>
      </c>
      <c r="N2655" s="1">
        <v>7</v>
      </c>
      <c r="O2655" s="1">
        <v>2.93</v>
      </c>
      <c r="P2655" s="1">
        <v>0.71</v>
      </c>
      <c r="Q2655" s="1">
        <v>2.94</v>
      </c>
      <c r="R2655" s="1">
        <v>3.95</v>
      </c>
      <c r="S2655" s="1">
        <v>2.66</v>
      </c>
      <c r="AJ2655" s="1" t="s">
        <v>406</v>
      </c>
      <c r="AK2655" s="19">
        <v>57</v>
      </c>
      <c r="AL2655" s="19">
        <v>61</v>
      </c>
      <c r="AN2655" s="3">
        <v>2000</v>
      </c>
      <c r="AO2655" s="1">
        <v>6</v>
      </c>
      <c r="AQ2655">
        <v>80611</v>
      </c>
      <c r="AR2655" s="1" t="s">
        <v>4662</v>
      </c>
    </row>
    <row r="2656" spans="1:46" x14ac:dyDescent="0.25">
      <c r="A2656" s="1">
        <v>3876</v>
      </c>
      <c r="B2656" s="1" t="s">
        <v>178</v>
      </c>
      <c r="C2656" s="1">
        <v>102</v>
      </c>
      <c r="D2656" s="1" t="s">
        <v>5633</v>
      </c>
      <c r="F2656" s="33" t="s">
        <v>859</v>
      </c>
      <c r="G2656" s="1">
        <v>9</v>
      </c>
      <c r="H2656" s="1">
        <v>20</v>
      </c>
      <c r="I2656" s="1">
        <v>3.4</v>
      </c>
      <c r="J2656" s="1">
        <v>4.17</v>
      </c>
      <c r="K2656" s="3">
        <v>2697</v>
      </c>
      <c r="L2656" s="2">
        <v>0.5</v>
      </c>
      <c r="M2656" s="1">
        <v>3.68</v>
      </c>
      <c r="N2656" s="1">
        <v>12</v>
      </c>
      <c r="O2656" s="1">
        <v>4.0999999999999996</v>
      </c>
      <c r="P2656" s="1">
        <v>0.93</v>
      </c>
      <c r="Q2656" s="1">
        <v>2.5499999999999998</v>
      </c>
      <c r="R2656" s="1">
        <v>3.54</v>
      </c>
      <c r="S2656" s="1">
        <v>4.0599999999999996</v>
      </c>
      <c r="AJ2656" s="1" t="s">
        <v>406</v>
      </c>
      <c r="AK2656" s="19">
        <v>57</v>
      </c>
      <c r="AL2656" s="19">
        <v>61</v>
      </c>
      <c r="AN2656" s="3">
        <v>2000</v>
      </c>
      <c r="AO2656" s="1">
        <v>6</v>
      </c>
      <c r="AQ2656">
        <v>80611</v>
      </c>
      <c r="AR2656" s="1" t="s">
        <v>4662</v>
      </c>
    </row>
    <row r="2657" spans="1:46" x14ac:dyDescent="0.25">
      <c r="A2657" s="1">
        <v>3877</v>
      </c>
      <c r="B2657" s="1" t="s">
        <v>178</v>
      </c>
      <c r="C2657" s="1">
        <v>102</v>
      </c>
      <c r="D2657" s="1" t="s">
        <v>5633</v>
      </c>
      <c r="F2657" s="33" t="s">
        <v>859</v>
      </c>
      <c r="G2657" s="1">
        <v>8.5</v>
      </c>
      <c r="H2657" s="1">
        <v>20</v>
      </c>
      <c r="I2657" s="1">
        <v>4.2</v>
      </c>
      <c r="J2657" s="1">
        <v>4.25</v>
      </c>
      <c r="K2657" s="3">
        <v>2320</v>
      </c>
      <c r="L2657" s="2">
        <v>0.3</v>
      </c>
      <c r="M2657" s="1">
        <v>3.29</v>
      </c>
      <c r="N2657" s="1">
        <v>12</v>
      </c>
      <c r="O2657" s="1">
        <v>3.68</v>
      </c>
      <c r="P2657" s="1">
        <v>0.64</v>
      </c>
      <c r="Q2657" s="1">
        <v>1.7</v>
      </c>
      <c r="R2657" s="1">
        <v>3.49</v>
      </c>
      <c r="S2657" s="1">
        <v>1.86</v>
      </c>
      <c r="AJ2657" s="1" t="s">
        <v>406</v>
      </c>
      <c r="AK2657" s="19">
        <v>57</v>
      </c>
      <c r="AL2657" s="19">
        <v>61</v>
      </c>
      <c r="AN2657" s="3">
        <v>2000</v>
      </c>
      <c r="AO2657" s="1">
        <v>6</v>
      </c>
      <c r="AQ2657">
        <v>80611</v>
      </c>
      <c r="AR2657" s="1" t="s">
        <v>4662</v>
      </c>
    </row>
    <row r="2658" spans="1:46" x14ac:dyDescent="0.25">
      <c r="A2658" s="1">
        <v>3878</v>
      </c>
      <c r="B2658" s="1" t="s">
        <v>178</v>
      </c>
      <c r="C2658" s="1">
        <v>102</v>
      </c>
      <c r="D2658" s="1" t="s">
        <v>5633</v>
      </c>
      <c r="F2658" s="33" t="s">
        <v>859</v>
      </c>
      <c r="G2658" s="1">
        <v>8.5</v>
      </c>
      <c r="H2658" s="1">
        <v>20</v>
      </c>
      <c r="I2658" s="1">
        <v>4.4000000000000004</v>
      </c>
      <c r="J2658" s="1">
        <v>4.5</v>
      </c>
      <c r="K2658" s="3">
        <v>1829</v>
      </c>
      <c r="L2658" s="2">
        <v>0.2</v>
      </c>
      <c r="M2658" s="1">
        <v>2.91</v>
      </c>
      <c r="N2658" s="1">
        <v>12</v>
      </c>
      <c r="O2658" s="1">
        <v>3.72</v>
      </c>
      <c r="P2658" s="1">
        <v>0.66</v>
      </c>
      <c r="Q2658" s="1">
        <v>2.2799999999999998</v>
      </c>
      <c r="R2658" s="1">
        <v>3.08</v>
      </c>
      <c r="S2658" s="1">
        <v>2.33</v>
      </c>
      <c r="AJ2658" s="1" t="s">
        <v>406</v>
      </c>
      <c r="AK2658" s="19">
        <v>57</v>
      </c>
      <c r="AL2658" s="19">
        <v>61</v>
      </c>
      <c r="AN2658" s="3">
        <v>2000</v>
      </c>
      <c r="AO2658" s="1">
        <v>6</v>
      </c>
      <c r="AQ2658">
        <v>80611</v>
      </c>
      <c r="AR2658" s="1" t="s">
        <v>4662</v>
      </c>
    </row>
    <row r="2659" spans="1:46" x14ac:dyDescent="0.25">
      <c r="A2659" s="1">
        <v>3879</v>
      </c>
      <c r="B2659" s="1" t="s">
        <v>178</v>
      </c>
      <c r="C2659" s="1">
        <v>102</v>
      </c>
      <c r="D2659" s="1" t="s">
        <v>5633</v>
      </c>
      <c r="F2659" s="33" t="s">
        <v>859</v>
      </c>
      <c r="G2659" s="1">
        <v>8.5</v>
      </c>
      <c r="H2659" s="1">
        <v>21</v>
      </c>
      <c r="I2659" s="1">
        <v>4.4000000000000004</v>
      </c>
      <c r="J2659" s="1">
        <v>5.73</v>
      </c>
      <c r="K2659" s="3">
        <v>2941</v>
      </c>
      <c r="L2659" s="2">
        <v>0.5</v>
      </c>
      <c r="M2659" s="1">
        <v>7.58</v>
      </c>
      <c r="N2659" s="1">
        <v>30</v>
      </c>
      <c r="O2659" s="1">
        <v>9.7899999999999991</v>
      </c>
      <c r="P2659" s="1">
        <v>1.66</v>
      </c>
      <c r="Q2659" s="1">
        <v>5.17</v>
      </c>
      <c r="R2659" s="1">
        <v>8.4499999999999993</v>
      </c>
      <c r="S2659" s="1">
        <v>6.43</v>
      </c>
      <c r="AJ2659" s="1" t="s">
        <v>406</v>
      </c>
      <c r="AK2659" s="19">
        <v>57</v>
      </c>
      <c r="AL2659" s="19">
        <v>61</v>
      </c>
      <c r="AN2659" s="3">
        <v>2000</v>
      </c>
      <c r="AO2659" s="1">
        <v>6</v>
      </c>
      <c r="AQ2659">
        <v>80611</v>
      </c>
      <c r="AR2659" s="1" t="s">
        <v>4662</v>
      </c>
    </row>
    <row r="2660" spans="1:46" x14ac:dyDescent="0.25">
      <c r="A2660" s="1">
        <v>3880</v>
      </c>
      <c r="B2660" s="1" t="s">
        <v>855</v>
      </c>
      <c r="C2660" s="1">
        <v>124</v>
      </c>
      <c r="D2660" s="1" t="s">
        <v>5633</v>
      </c>
      <c r="F2660" s="1" t="s">
        <v>445</v>
      </c>
      <c r="G2660" s="1">
        <v>5</v>
      </c>
      <c r="H2660" s="1">
        <v>20</v>
      </c>
      <c r="I2660" s="1">
        <v>9</v>
      </c>
      <c r="J2660" s="1">
        <v>9.5</v>
      </c>
      <c r="K2660" s="3">
        <v>5310</v>
      </c>
      <c r="L2660" s="35">
        <v>2</v>
      </c>
      <c r="N2660" s="1">
        <v>135</v>
      </c>
      <c r="O2660" s="1">
        <v>59.1</v>
      </c>
      <c r="Q2660" s="1">
        <v>23.2</v>
      </c>
      <c r="R2660" s="1">
        <v>24.5</v>
      </c>
      <c r="S2660" s="1">
        <v>14.4</v>
      </c>
      <c r="AJ2660" s="1" t="s">
        <v>408</v>
      </c>
      <c r="AK2660" s="19">
        <v>54</v>
      </c>
      <c r="AL2660" s="19">
        <v>27.3</v>
      </c>
      <c r="AN2660" s="3">
        <v>1968</v>
      </c>
      <c r="AQ2660">
        <v>80436</v>
      </c>
      <c r="AR2660" s="1" t="s">
        <v>778</v>
      </c>
    </row>
    <row r="2661" spans="1:46" x14ac:dyDescent="0.25">
      <c r="A2661" s="1">
        <v>3881</v>
      </c>
      <c r="B2661" s="1" t="s">
        <v>178</v>
      </c>
      <c r="C2661" s="1">
        <v>102</v>
      </c>
      <c r="D2661" s="1" t="s">
        <v>863</v>
      </c>
      <c r="G2661" s="1">
        <v>8</v>
      </c>
      <c r="H2661" s="1">
        <v>20</v>
      </c>
      <c r="I2661" s="1">
        <v>5.0999999999999996</v>
      </c>
      <c r="J2661" s="1">
        <v>5.2</v>
      </c>
      <c r="K2661" s="3">
        <v>6329</v>
      </c>
      <c r="L2661" s="2">
        <v>0.8</v>
      </c>
      <c r="N2661" s="1">
        <v>43.4</v>
      </c>
      <c r="O2661" s="1">
        <v>17.899999999999999</v>
      </c>
      <c r="P2661" s="1">
        <v>2.6</v>
      </c>
      <c r="Q2661" s="1">
        <v>6.3</v>
      </c>
      <c r="R2661" s="1">
        <v>8.24</v>
      </c>
      <c r="S2661" s="1">
        <v>9</v>
      </c>
      <c r="AJ2661" s="1" t="s">
        <v>406</v>
      </c>
      <c r="AK2661" s="19">
        <v>57</v>
      </c>
      <c r="AL2661" s="19">
        <v>60.3</v>
      </c>
      <c r="AN2661" s="3">
        <v>2000</v>
      </c>
      <c r="AQ2661">
        <v>80611</v>
      </c>
      <c r="AR2661" s="1" t="s">
        <v>4900</v>
      </c>
      <c r="AT2661" s="32"/>
    </row>
    <row r="2662" spans="1:46" x14ac:dyDescent="0.25">
      <c r="A2662" s="1">
        <v>3882</v>
      </c>
      <c r="B2662" s="1" t="s">
        <v>178</v>
      </c>
      <c r="C2662" s="1">
        <v>102</v>
      </c>
      <c r="D2662" s="1" t="s">
        <v>863</v>
      </c>
      <c r="G2662" s="1">
        <v>8</v>
      </c>
      <c r="H2662" s="1">
        <v>60</v>
      </c>
      <c r="I2662" s="1">
        <v>14.9</v>
      </c>
      <c r="J2662" s="1">
        <v>15.5</v>
      </c>
      <c r="K2662" s="3">
        <v>1988</v>
      </c>
      <c r="L2662" s="2">
        <v>1</v>
      </c>
      <c r="N2662" s="1">
        <v>259.7</v>
      </c>
      <c r="O2662" s="1">
        <v>106.3</v>
      </c>
      <c r="P2662" s="1">
        <v>10.5</v>
      </c>
      <c r="Q2662" s="1">
        <v>16.5</v>
      </c>
      <c r="R2662" s="1">
        <v>14.18</v>
      </c>
      <c r="S2662" s="1">
        <v>39.1</v>
      </c>
      <c r="AJ2662" s="1" t="s">
        <v>406</v>
      </c>
      <c r="AK2662" s="19">
        <v>57</v>
      </c>
      <c r="AL2662" s="19">
        <v>60.3</v>
      </c>
      <c r="AN2662" s="3">
        <v>2000</v>
      </c>
      <c r="AQ2662">
        <v>80611</v>
      </c>
      <c r="AR2662" s="1" t="s">
        <v>4900</v>
      </c>
      <c r="AT2662" s="32"/>
    </row>
    <row r="2663" spans="1:46" x14ac:dyDescent="0.25">
      <c r="A2663" s="1">
        <v>3883</v>
      </c>
      <c r="B2663" s="1" t="s">
        <v>178</v>
      </c>
      <c r="C2663" s="1">
        <v>102</v>
      </c>
      <c r="D2663" s="1" t="s">
        <v>863</v>
      </c>
      <c r="G2663" s="1">
        <v>8</v>
      </c>
      <c r="H2663" s="1">
        <v>100</v>
      </c>
      <c r="I2663" s="1">
        <v>20.2</v>
      </c>
      <c r="J2663" s="1">
        <v>22.4</v>
      </c>
      <c r="K2663" s="3">
        <v>978</v>
      </c>
      <c r="L2663" s="2">
        <v>0.9</v>
      </c>
      <c r="N2663" s="1">
        <v>355.8</v>
      </c>
      <c r="O2663" s="1">
        <v>149.5</v>
      </c>
      <c r="P2663" s="1">
        <v>13.2</v>
      </c>
      <c r="Q2663" s="1">
        <v>18.600000000000001</v>
      </c>
      <c r="R2663" s="1">
        <v>13.91</v>
      </c>
      <c r="S2663" s="1">
        <v>52.6</v>
      </c>
      <c r="AJ2663" s="1" t="s">
        <v>406</v>
      </c>
      <c r="AK2663" s="19">
        <v>57</v>
      </c>
      <c r="AL2663" s="19">
        <v>60.3</v>
      </c>
      <c r="AN2663" s="3">
        <v>2000</v>
      </c>
      <c r="AQ2663">
        <v>80611</v>
      </c>
      <c r="AR2663" s="1" t="s">
        <v>4900</v>
      </c>
      <c r="AT2663" s="32"/>
    </row>
    <row r="2664" spans="1:46" x14ac:dyDescent="0.25">
      <c r="A2664" s="1">
        <v>3884</v>
      </c>
      <c r="B2664" s="1" t="s">
        <v>178</v>
      </c>
      <c r="C2664" s="1">
        <v>102</v>
      </c>
      <c r="D2664" s="1" t="s">
        <v>863</v>
      </c>
      <c r="G2664" s="1">
        <v>8</v>
      </c>
      <c r="H2664" s="1">
        <v>140</v>
      </c>
      <c r="I2664" s="1">
        <v>23.1</v>
      </c>
      <c r="J2664" s="1">
        <v>26.9</v>
      </c>
      <c r="K2664" s="3">
        <v>588</v>
      </c>
      <c r="L2664" s="2">
        <v>0.7</v>
      </c>
      <c r="N2664" s="1">
        <v>366.3</v>
      </c>
      <c r="O2664" s="1">
        <v>158.19999999999999</v>
      </c>
      <c r="P2664" s="1">
        <v>13.2</v>
      </c>
      <c r="Q2664" s="1">
        <v>17.7</v>
      </c>
      <c r="R2664" s="1">
        <v>12.51</v>
      </c>
      <c r="S2664" s="1">
        <v>56</v>
      </c>
      <c r="AJ2664" s="1" t="s">
        <v>406</v>
      </c>
      <c r="AK2664" s="19">
        <v>57</v>
      </c>
      <c r="AL2664" s="19">
        <v>60.3</v>
      </c>
      <c r="AN2664" s="3">
        <v>2000</v>
      </c>
      <c r="AQ2664">
        <v>80611</v>
      </c>
      <c r="AR2664" s="1" t="s">
        <v>4900</v>
      </c>
      <c r="AT2664" s="32"/>
    </row>
    <row r="2665" spans="1:46" x14ac:dyDescent="0.25">
      <c r="A2665" s="1">
        <v>3885</v>
      </c>
      <c r="B2665" s="1" t="s">
        <v>178</v>
      </c>
      <c r="C2665" s="1">
        <v>102</v>
      </c>
      <c r="D2665" s="1" t="s">
        <v>863</v>
      </c>
      <c r="G2665" s="1">
        <v>8</v>
      </c>
      <c r="H2665" s="1">
        <v>180</v>
      </c>
      <c r="I2665" s="1">
        <v>24.7</v>
      </c>
      <c r="J2665" s="1">
        <v>30</v>
      </c>
      <c r="K2665" s="3">
        <v>392</v>
      </c>
      <c r="L2665" s="2">
        <v>0.6</v>
      </c>
      <c r="N2665" s="1">
        <v>342.1</v>
      </c>
      <c r="O2665" s="1">
        <v>151.5</v>
      </c>
      <c r="P2665" s="1">
        <v>12.3</v>
      </c>
      <c r="Q2665" s="1">
        <v>16.2</v>
      </c>
      <c r="R2665" s="1">
        <v>11.02</v>
      </c>
      <c r="S2665" s="1">
        <v>54.7</v>
      </c>
      <c r="AJ2665" s="1" t="s">
        <v>406</v>
      </c>
      <c r="AK2665" s="19">
        <v>57</v>
      </c>
      <c r="AL2665" s="19">
        <v>60.3</v>
      </c>
      <c r="AN2665" s="3">
        <v>2000</v>
      </c>
      <c r="AQ2665">
        <v>80611</v>
      </c>
      <c r="AR2665" s="1" t="s">
        <v>4900</v>
      </c>
      <c r="AT2665" s="32"/>
    </row>
    <row r="2666" spans="1:46" x14ac:dyDescent="0.25">
      <c r="A2666" s="1">
        <v>3886</v>
      </c>
      <c r="B2666" s="1" t="s">
        <v>178</v>
      </c>
      <c r="C2666" s="1">
        <v>102</v>
      </c>
      <c r="D2666" s="1" t="s">
        <v>863</v>
      </c>
      <c r="G2666" s="1">
        <v>8</v>
      </c>
      <c r="H2666" s="1">
        <v>220</v>
      </c>
      <c r="I2666" s="1">
        <v>25.5</v>
      </c>
      <c r="J2666" s="1">
        <v>32</v>
      </c>
      <c r="K2666" s="3">
        <v>281</v>
      </c>
      <c r="L2666" s="2">
        <v>0.6</v>
      </c>
      <c r="N2666" s="1">
        <v>305.5</v>
      </c>
      <c r="O2666" s="1">
        <v>138.6</v>
      </c>
      <c r="P2666" s="1">
        <v>11</v>
      </c>
      <c r="Q2666" s="1">
        <v>14.4</v>
      </c>
      <c r="R2666" s="1">
        <v>9.65</v>
      </c>
      <c r="S2666" s="1">
        <v>51.4</v>
      </c>
      <c r="AJ2666" s="1" t="s">
        <v>406</v>
      </c>
      <c r="AK2666" s="19">
        <v>57</v>
      </c>
      <c r="AL2666" s="19">
        <v>60.3</v>
      </c>
      <c r="AN2666" s="3">
        <v>2000</v>
      </c>
      <c r="AQ2666">
        <v>80611</v>
      </c>
      <c r="AR2666" s="1" t="s">
        <v>4900</v>
      </c>
      <c r="AT2666" s="32"/>
    </row>
    <row r="2667" spans="1:46" x14ac:dyDescent="0.25">
      <c r="A2667" s="1">
        <v>3887</v>
      </c>
      <c r="B2667" s="1" t="s">
        <v>178</v>
      </c>
      <c r="C2667" s="1">
        <v>102</v>
      </c>
      <c r="D2667" s="1" t="s">
        <v>863</v>
      </c>
      <c r="G2667" s="1">
        <v>8</v>
      </c>
      <c r="H2667" s="1">
        <v>260</v>
      </c>
      <c r="I2667" s="1">
        <v>25.8</v>
      </c>
      <c r="J2667" s="1">
        <v>33.200000000000003</v>
      </c>
      <c r="K2667" s="3">
        <v>213</v>
      </c>
      <c r="L2667" s="2">
        <v>0.5</v>
      </c>
      <c r="N2667" s="1">
        <v>267.7</v>
      </c>
      <c r="O2667" s="1">
        <v>124.1</v>
      </c>
      <c r="P2667" s="1">
        <v>9.8000000000000007</v>
      </c>
      <c r="Q2667" s="1">
        <v>12.8</v>
      </c>
      <c r="R2667" s="1">
        <v>8.4700000000000006</v>
      </c>
      <c r="S2667" s="1">
        <v>47.4</v>
      </c>
      <c r="AJ2667" s="1" t="s">
        <v>406</v>
      </c>
      <c r="AK2667" s="19">
        <v>57</v>
      </c>
      <c r="AL2667" s="19">
        <v>60.3</v>
      </c>
      <c r="AN2667" s="3">
        <v>2000</v>
      </c>
      <c r="AQ2667">
        <v>80611</v>
      </c>
      <c r="AR2667" s="1" t="s">
        <v>4900</v>
      </c>
      <c r="AT2667" s="32"/>
    </row>
    <row r="2668" spans="1:46" x14ac:dyDescent="0.25">
      <c r="A2668" s="1">
        <v>3888</v>
      </c>
      <c r="B2668" s="1" t="s">
        <v>178</v>
      </c>
      <c r="C2668" s="1">
        <v>102</v>
      </c>
      <c r="D2668" s="1" t="s">
        <v>863</v>
      </c>
      <c r="G2668" s="1">
        <v>8</v>
      </c>
      <c r="H2668" s="1">
        <v>300</v>
      </c>
      <c r="I2668" s="1">
        <v>25.8</v>
      </c>
      <c r="J2668" s="1">
        <v>34</v>
      </c>
      <c r="K2668" s="3">
        <v>166</v>
      </c>
      <c r="L2668" s="2">
        <v>0.4</v>
      </c>
      <c r="N2668" s="1">
        <v>232.2</v>
      </c>
      <c r="O2668" s="1">
        <v>109.9</v>
      </c>
      <c r="P2668" s="1">
        <v>8.6</v>
      </c>
      <c r="Q2668" s="1">
        <v>11.3</v>
      </c>
      <c r="R2668" s="1">
        <v>7.46</v>
      </c>
      <c r="S2668" s="1">
        <v>43.3</v>
      </c>
      <c r="AJ2668" s="1" t="s">
        <v>406</v>
      </c>
      <c r="AK2668" s="19">
        <v>57</v>
      </c>
      <c r="AL2668" s="19">
        <v>60.3</v>
      </c>
      <c r="AN2668" s="3">
        <v>2000</v>
      </c>
      <c r="AQ2668">
        <v>80611</v>
      </c>
      <c r="AR2668" s="1" t="s">
        <v>4900</v>
      </c>
      <c r="AT2668" s="32"/>
    </row>
    <row r="2669" spans="1:46" x14ac:dyDescent="0.25">
      <c r="A2669" s="1">
        <v>3889</v>
      </c>
      <c r="B2669" s="1" t="s">
        <v>1233</v>
      </c>
      <c r="C2669" s="1">
        <v>101</v>
      </c>
      <c r="D2669" s="33" t="s">
        <v>851</v>
      </c>
      <c r="F2669" s="1" t="s">
        <v>859</v>
      </c>
      <c r="G2669" s="1">
        <v>6</v>
      </c>
      <c r="H2669" s="1">
        <v>10</v>
      </c>
      <c r="I2669" s="1">
        <v>3.7</v>
      </c>
      <c r="J2669" s="1">
        <v>3.6</v>
      </c>
      <c r="K2669" s="3">
        <v>8142</v>
      </c>
      <c r="L2669" s="2">
        <f>N2669/((1963.5)*(1-EXP(-(0.024337)*I2669))^(1.76926))</f>
        <v>1.4431881033837681</v>
      </c>
      <c r="M2669" s="1">
        <v>10.3</v>
      </c>
      <c r="N2669" s="1">
        <v>37</v>
      </c>
      <c r="O2669" s="1">
        <v>12.99</v>
      </c>
      <c r="S2669" s="1">
        <v>3.38</v>
      </c>
      <c r="AJ2669" s="1" t="s">
        <v>406</v>
      </c>
      <c r="AK2669" s="19">
        <v>57</v>
      </c>
      <c r="AL2669" s="19">
        <v>49</v>
      </c>
      <c r="AN2669" s="3">
        <v>2000</v>
      </c>
      <c r="AQ2669">
        <v>80608</v>
      </c>
      <c r="AR2669" s="1" t="s">
        <v>5108</v>
      </c>
      <c r="AT2669" s="32"/>
    </row>
    <row r="2670" spans="1:46" x14ac:dyDescent="0.25">
      <c r="A2670" s="1">
        <v>3896</v>
      </c>
      <c r="B2670" s="1" t="s">
        <v>1233</v>
      </c>
      <c r="C2670" s="1">
        <v>101</v>
      </c>
      <c r="D2670" s="33" t="s">
        <v>851</v>
      </c>
      <c r="F2670" s="1" t="s">
        <v>859</v>
      </c>
      <c r="G2670" s="1">
        <v>6</v>
      </c>
      <c r="H2670" s="1">
        <v>15</v>
      </c>
      <c r="I2670" s="1">
        <v>5.8</v>
      </c>
      <c r="J2670" s="1">
        <v>5.8</v>
      </c>
      <c r="K2670" s="3">
        <v>5088</v>
      </c>
      <c r="L2670" s="2">
        <f>N2670/((1963.5)*(1-EXP(-(0.024337)*I2670))^(1.76926))</f>
        <v>1.0675790123298965</v>
      </c>
      <c r="M2670" s="1">
        <v>13.5</v>
      </c>
      <c r="N2670" s="1">
        <v>58</v>
      </c>
      <c r="O2670" s="1">
        <v>20.36</v>
      </c>
      <c r="S2670" s="1">
        <v>5.29</v>
      </c>
      <c r="AJ2670" s="1" t="s">
        <v>406</v>
      </c>
      <c r="AK2670" s="19">
        <v>57</v>
      </c>
      <c r="AL2670" s="19">
        <v>49</v>
      </c>
      <c r="AN2670" s="3">
        <v>2000</v>
      </c>
      <c r="AQ2670">
        <v>80608</v>
      </c>
      <c r="AR2670" s="1" t="s">
        <v>5108</v>
      </c>
      <c r="AT2670" s="32"/>
    </row>
    <row r="2671" spans="1:46" x14ac:dyDescent="0.25">
      <c r="A2671" s="1">
        <v>3897</v>
      </c>
      <c r="B2671" s="1" t="s">
        <v>1233</v>
      </c>
      <c r="C2671" s="1">
        <v>101</v>
      </c>
      <c r="D2671" s="33" t="s">
        <v>851</v>
      </c>
      <c r="F2671" s="1" t="s">
        <v>859</v>
      </c>
      <c r="G2671" s="1">
        <v>6</v>
      </c>
      <c r="H2671" s="1">
        <v>20</v>
      </c>
      <c r="I2671" s="1">
        <v>8</v>
      </c>
      <c r="J2671" s="1">
        <v>7.5</v>
      </c>
      <c r="K2671" s="3">
        <v>3564</v>
      </c>
      <c r="L2671" s="2">
        <f>N2671/((1963.5)*(1-EXP(-(0.024337)*I2671))^(1.76926))</f>
        <v>0.87288751213610549</v>
      </c>
      <c r="M2671" s="1">
        <v>16</v>
      </c>
      <c r="N2671" s="1">
        <v>80</v>
      </c>
      <c r="O2671" s="1">
        <v>28.08</v>
      </c>
      <c r="S2671" s="1">
        <v>7.3</v>
      </c>
      <c r="AJ2671" s="1" t="s">
        <v>406</v>
      </c>
      <c r="AK2671" s="19">
        <v>57</v>
      </c>
      <c r="AL2671" s="19">
        <v>49</v>
      </c>
      <c r="AN2671" s="3">
        <v>2000</v>
      </c>
      <c r="AQ2671">
        <v>80608</v>
      </c>
      <c r="AR2671" s="1" t="s">
        <v>5108</v>
      </c>
      <c r="AT2671" s="32"/>
    </row>
    <row r="2672" spans="1:46" x14ac:dyDescent="0.25">
      <c r="A2672" s="1">
        <v>3898</v>
      </c>
      <c r="B2672" s="1" t="s">
        <v>1233</v>
      </c>
      <c r="C2672" s="1">
        <v>101</v>
      </c>
      <c r="D2672" s="33" t="s">
        <v>851</v>
      </c>
      <c r="F2672" s="1" t="s">
        <v>859</v>
      </c>
      <c r="G2672" s="1">
        <v>6</v>
      </c>
      <c r="H2672" s="1">
        <v>25</v>
      </c>
      <c r="I2672" s="1">
        <v>10</v>
      </c>
      <c r="J2672" s="1">
        <v>9.3000000000000007</v>
      </c>
      <c r="K2672" s="3">
        <v>2660</v>
      </c>
      <c r="L2672" s="2">
        <f>N2672/((1963.5)*(1-EXP(-(0.024337)*I2672))^(1.76926))</f>
        <v>0.78934064434214291</v>
      </c>
      <c r="M2672" s="1">
        <v>17.899999999999999</v>
      </c>
      <c r="N2672" s="1">
        <v>103</v>
      </c>
      <c r="O2672" s="1">
        <v>36.15</v>
      </c>
      <c r="S2672" s="1">
        <v>9.4</v>
      </c>
      <c r="AJ2672" s="1" t="s">
        <v>406</v>
      </c>
      <c r="AK2672" s="19">
        <v>57</v>
      </c>
      <c r="AL2672" s="19">
        <v>49</v>
      </c>
      <c r="AN2672" s="3">
        <v>2000</v>
      </c>
      <c r="AQ2672">
        <v>80608</v>
      </c>
      <c r="AR2672" s="1" t="s">
        <v>5108</v>
      </c>
      <c r="AT2672" s="32"/>
    </row>
    <row r="2673" spans="1:46" x14ac:dyDescent="0.25">
      <c r="A2673" s="1">
        <v>3899</v>
      </c>
      <c r="B2673" s="1" t="s">
        <v>1233</v>
      </c>
      <c r="C2673" s="1">
        <v>101</v>
      </c>
      <c r="D2673" s="33" t="s">
        <v>851</v>
      </c>
      <c r="F2673" s="1" t="s">
        <v>859</v>
      </c>
      <c r="G2673" s="1">
        <v>6</v>
      </c>
      <c r="H2673" s="1">
        <v>30</v>
      </c>
      <c r="I2673" s="1">
        <v>11.9</v>
      </c>
      <c r="J2673" s="1">
        <v>11</v>
      </c>
      <c r="K2673" s="3">
        <v>2069</v>
      </c>
      <c r="L2673" s="2">
        <f>N2673/((1963.5)*(1-EXP(-(0.024337)*I2673))^(1.76926))</f>
        <v>0.73809545441857682</v>
      </c>
      <c r="M2673" s="1">
        <v>19.5</v>
      </c>
      <c r="N2673" s="1">
        <v>126</v>
      </c>
      <c r="O2673" s="1">
        <v>44.23</v>
      </c>
      <c r="S2673" s="1">
        <v>11.5</v>
      </c>
      <c r="AJ2673" s="1" t="s">
        <v>406</v>
      </c>
      <c r="AK2673" s="19">
        <v>57</v>
      </c>
      <c r="AL2673" s="19">
        <v>49</v>
      </c>
      <c r="AN2673" s="3">
        <v>2000</v>
      </c>
      <c r="AQ2673">
        <v>80608</v>
      </c>
      <c r="AR2673" s="1" t="s">
        <v>5108</v>
      </c>
      <c r="AT2673" s="32"/>
    </row>
    <row r="2674" spans="1:46" x14ac:dyDescent="0.25">
      <c r="A2674" s="1">
        <v>3900</v>
      </c>
      <c r="B2674" s="1" t="s">
        <v>1233</v>
      </c>
      <c r="C2674" s="1">
        <v>101</v>
      </c>
      <c r="D2674" s="33" t="s">
        <v>851</v>
      </c>
      <c r="F2674" s="1" t="s">
        <v>859</v>
      </c>
      <c r="G2674" s="1">
        <v>6</v>
      </c>
      <c r="H2674" s="1">
        <v>35</v>
      </c>
      <c r="I2674" s="1">
        <v>13.7</v>
      </c>
      <c r="J2674" s="1">
        <v>12.7</v>
      </c>
      <c r="K2674" s="3">
        <v>1660</v>
      </c>
      <c r="L2674" s="2">
        <f>N2674/((1963.5)*(1-EXP(-(0.024337)*I2674))^(1.76926))</f>
        <v>0.71049152821447736</v>
      </c>
      <c r="M2674" s="1">
        <v>20.9</v>
      </c>
      <c r="N2674" s="1">
        <v>150</v>
      </c>
      <c r="O2674" s="1">
        <v>52.65</v>
      </c>
      <c r="S2674" s="1">
        <v>13.69</v>
      </c>
      <c r="AJ2674" s="1" t="s">
        <v>406</v>
      </c>
      <c r="AK2674" s="19">
        <v>57</v>
      </c>
      <c r="AL2674" s="19">
        <v>49</v>
      </c>
      <c r="AN2674" s="3">
        <v>2000</v>
      </c>
      <c r="AQ2674">
        <v>80608</v>
      </c>
      <c r="AR2674" s="1" t="s">
        <v>5108</v>
      </c>
      <c r="AT2674" s="32"/>
    </row>
    <row r="2675" spans="1:46" x14ac:dyDescent="0.25">
      <c r="A2675" s="1">
        <v>3901</v>
      </c>
      <c r="B2675" s="1" t="s">
        <v>1233</v>
      </c>
      <c r="C2675" s="1">
        <v>101</v>
      </c>
      <c r="D2675" s="33" t="s">
        <v>851</v>
      </c>
      <c r="F2675" s="1" t="s">
        <v>859</v>
      </c>
      <c r="G2675" s="1">
        <v>6</v>
      </c>
      <c r="H2675" s="1">
        <v>40</v>
      </c>
      <c r="I2675" s="1">
        <v>15.4</v>
      </c>
      <c r="J2675" s="1">
        <v>14.3</v>
      </c>
      <c r="K2675" s="3">
        <v>1365</v>
      </c>
      <c r="L2675" s="2">
        <f>N2675/((1963.5)*(1-EXP(-(0.024337)*I2675))^(1.76926))</f>
        <v>0.68560873586088067</v>
      </c>
      <c r="M2675" s="1">
        <v>22</v>
      </c>
      <c r="N2675" s="1">
        <v>172</v>
      </c>
      <c r="O2675" s="1">
        <v>60.37</v>
      </c>
      <c r="S2675" s="1">
        <v>15.7</v>
      </c>
      <c r="AJ2675" s="1" t="s">
        <v>406</v>
      </c>
      <c r="AK2675" s="19">
        <v>57</v>
      </c>
      <c r="AL2675" s="19">
        <v>49</v>
      </c>
      <c r="AN2675" s="3">
        <v>2000</v>
      </c>
      <c r="AQ2675">
        <v>80608</v>
      </c>
      <c r="AR2675" s="1" t="s">
        <v>5108</v>
      </c>
      <c r="AT2675" s="32"/>
    </row>
    <row r="2676" spans="1:46" x14ac:dyDescent="0.25">
      <c r="A2676" s="1">
        <v>3902</v>
      </c>
      <c r="B2676" s="1" t="s">
        <v>1233</v>
      </c>
      <c r="C2676" s="1">
        <v>101</v>
      </c>
      <c r="D2676" s="33" t="s">
        <v>851</v>
      </c>
      <c r="F2676" s="1" t="s">
        <v>859</v>
      </c>
      <c r="G2676" s="1">
        <v>6</v>
      </c>
      <c r="H2676" s="1">
        <v>45</v>
      </c>
      <c r="I2676" s="1">
        <v>17</v>
      </c>
      <c r="J2676" s="1">
        <v>16</v>
      </c>
      <c r="K2676" s="3">
        <v>1148</v>
      </c>
      <c r="L2676" s="2">
        <f>N2676/((1963.5)*(1-EXP(-(0.024337)*I2676))^(1.76926))</f>
        <v>0.66701196617156466</v>
      </c>
      <c r="M2676" s="1">
        <v>23</v>
      </c>
      <c r="N2676" s="1">
        <v>193</v>
      </c>
      <c r="O2676" s="1">
        <v>67.739999999999995</v>
      </c>
      <c r="S2676" s="1">
        <v>17.61</v>
      </c>
      <c r="AJ2676" s="1" t="s">
        <v>406</v>
      </c>
      <c r="AK2676" s="19">
        <v>57</v>
      </c>
      <c r="AL2676" s="19">
        <v>49</v>
      </c>
      <c r="AN2676" s="3">
        <v>2000</v>
      </c>
      <c r="AQ2676">
        <v>80608</v>
      </c>
      <c r="AR2676" s="1" t="s">
        <v>5108</v>
      </c>
      <c r="AT2676" s="32"/>
    </row>
    <row r="2677" spans="1:46" x14ac:dyDescent="0.25">
      <c r="A2677" s="1">
        <v>3903</v>
      </c>
      <c r="B2677" s="1" t="s">
        <v>1233</v>
      </c>
      <c r="C2677" s="1">
        <v>101</v>
      </c>
      <c r="D2677" s="33" t="s">
        <v>851</v>
      </c>
      <c r="F2677" s="1" t="s">
        <v>859</v>
      </c>
      <c r="G2677" s="1">
        <v>6</v>
      </c>
      <c r="H2677" s="1">
        <v>50</v>
      </c>
      <c r="I2677" s="1">
        <v>18.5</v>
      </c>
      <c r="J2677" s="1">
        <v>17.600000000000001</v>
      </c>
      <c r="K2677" s="3">
        <v>986</v>
      </c>
      <c r="L2677" s="2">
        <f>N2677/((1963.5)*(1-EXP(-(0.024337)*I2677))^(1.76926))</f>
        <v>0.65313377550226748</v>
      </c>
      <c r="M2677" s="1">
        <v>23.9</v>
      </c>
      <c r="N2677" s="1">
        <v>213</v>
      </c>
      <c r="O2677" s="1">
        <v>74.760000000000005</v>
      </c>
      <c r="S2677" s="1">
        <v>19.440000000000001</v>
      </c>
      <c r="AJ2677" s="1" t="s">
        <v>406</v>
      </c>
      <c r="AK2677" s="19">
        <v>57</v>
      </c>
      <c r="AL2677" s="19">
        <v>49</v>
      </c>
      <c r="AN2677" s="3">
        <v>2000</v>
      </c>
      <c r="AQ2677">
        <v>80608</v>
      </c>
      <c r="AR2677" s="1" t="s">
        <v>5108</v>
      </c>
      <c r="AT2677" s="32"/>
    </row>
    <row r="2678" spans="1:46" x14ac:dyDescent="0.25">
      <c r="A2678" s="1">
        <v>3904</v>
      </c>
      <c r="B2678" s="1" t="s">
        <v>1233</v>
      </c>
      <c r="C2678" s="1">
        <v>101</v>
      </c>
      <c r="D2678" s="33" t="s">
        <v>851</v>
      </c>
      <c r="F2678" s="1" t="s">
        <v>859</v>
      </c>
      <c r="G2678" s="1">
        <v>6</v>
      </c>
      <c r="H2678" s="1">
        <v>55</v>
      </c>
      <c r="I2678" s="1">
        <v>19.8</v>
      </c>
      <c r="J2678" s="1">
        <v>19.100000000000001</v>
      </c>
      <c r="K2678" s="3">
        <v>866</v>
      </c>
      <c r="L2678" s="2">
        <f>N2678/((1963.5)*(1-EXP(-(0.024337)*I2678))^(1.76926))</f>
        <v>0.64177540129233279</v>
      </c>
      <c r="M2678" s="1">
        <v>24.8</v>
      </c>
      <c r="N2678" s="1">
        <v>230</v>
      </c>
      <c r="O2678" s="1">
        <v>80.73</v>
      </c>
      <c r="S2678" s="1">
        <v>20.99</v>
      </c>
      <c r="AJ2678" s="1" t="s">
        <v>406</v>
      </c>
      <c r="AK2678" s="19">
        <v>57</v>
      </c>
      <c r="AL2678" s="19">
        <v>49</v>
      </c>
      <c r="AN2678" s="3">
        <v>2000</v>
      </c>
      <c r="AQ2678">
        <v>80608</v>
      </c>
      <c r="AR2678" s="1" t="s">
        <v>5108</v>
      </c>
      <c r="AT2678" s="32"/>
    </row>
    <row r="2679" spans="1:46" x14ac:dyDescent="0.25">
      <c r="A2679" s="1">
        <v>3905</v>
      </c>
      <c r="B2679" s="1" t="s">
        <v>1233</v>
      </c>
      <c r="C2679" s="1">
        <v>101</v>
      </c>
      <c r="D2679" s="33" t="s">
        <v>851</v>
      </c>
      <c r="F2679" s="1" t="s">
        <v>859</v>
      </c>
      <c r="G2679" s="1">
        <v>6</v>
      </c>
      <c r="H2679" s="1">
        <v>60</v>
      </c>
      <c r="I2679" s="1">
        <v>21</v>
      </c>
      <c r="J2679" s="1">
        <v>20.5</v>
      </c>
      <c r="K2679" s="3">
        <v>777</v>
      </c>
      <c r="L2679" s="2">
        <f>N2679/((1963.5)*(1-EXP(-(0.024337)*I2679))^(1.76926))</f>
        <v>0.62824439527450715</v>
      </c>
      <c r="M2679" s="1">
        <v>25.6</v>
      </c>
      <c r="N2679" s="1">
        <v>244</v>
      </c>
      <c r="O2679" s="1">
        <v>85.64</v>
      </c>
      <c r="S2679" s="1">
        <v>22.27</v>
      </c>
      <c r="AJ2679" s="1" t="s">
        <v>406</v>
      </c>
      <c r="AK2679" s="19">
        <v>57</v>
      </c>
      <c r="AL2679" s="19">
        <v>49</v>
      </c>
      <c r="AN2679" s="3">
        <v>2000</v>
      </c>
      <c r="AQ2679">
        <v>80608</v>
      </c>
      <c r="AR2679" s="1" t="s">
        <v>5108</v>
      </c>
    </row>
    <row r="2680" spans="1:46" x14ac:dyDescent="0.25">
      <c r="A2680" s="1">
        <v>3906</v>
      </c>
      <c r="B2680" s="1" t="s">
        <v>1233</v>
      </c>
      <c r="C2680" s="1">
        <v>101</v>
      </c>
      <c r="D2680" s="33" t="s">
        <v>851</v>
      </c>
      <c r="F2680" s="1" t="s">
        <v>859</v>
      </c>
      <c r="G2680" s="1">
        <v>7</v>
      </c>
      <c r="H2680" s="1">
        <v>10</v>
      </c>
      <c r="I2680" s="1">
        <v>3.1</v>
      </c>
      <c r="J2680" s="1">
        <v>3.3</v>
      </c>
      <c r="K2680" s="3">
        <v>8697</v>
      </c>
      <c r="L2680" s="2">
        <f>N2680/((1824.17)*(1-EXP(-(0.023514)*I2680))^(1.69151))</f>
        <v>0.68461845357049378</v>
      </c>
      <c r="M2680" s="1">
        <v>8.6999999999999993</v>
      </c>
      <c r="N2680" s="1">
        <v>14</v>
      </c>
      <c r="O2680" s="1">
        <v>4.91</v>
      </c>
      <c r="S2680" s="1">
        <v>1.28</v>
      </c>
      <c r="AJ2680" s="1" t="s">
        <v>406</v>
      </c>
      <c r="AK2680" s="19">
        <v>57</v>
      </c>
      <c r="AL2680" s="19">
        <v>49</v>
      </c>
      <c r="AN2680" s="3">
        <v>2000</v>
      </c>
      <c r="AQ2680">
        <v>80608</v>
      </c>
      <c r="AR2680" s="1" t="s">
        <v>5108</v>
      </c>
    </row>
    <row r="2681" spans="1:46" x14ac:dyDescent="0.25">
      <c r="A2681" s="1">
        <v>3908</v>
      </c>
      <c r="B2681" s="1" t="s">
        <v>1233</v>
      </c>
      <c r="C2681" s="1">
        <v>101</v>
      </c>
      <c r="D2681" s="33" t="s">
        <v>851</v>
      </c>
      <c r="F2681" s="1" t="s">
        <v>859</v>
      </c>
      <c r="G2681" s="1">
        <v>7</v>
      </c>
      <c r="H2681" s="1">
        <v>15</v>
      </c>
      <c r="I2681" s="1">
        <v>4.9000000000000004</v>
      </c>
      <c r="J2681" s="1">
        <v>4.9000000000000004</v>
      </c>
      <c r="K2681" s="3">
        <v>6698</v>
      </c>
      <c r="L2681" s="2">
        <f>N2681/((1824.17)*(1-EXP(-(0.023514)*I2681))^(1.69151))</f>
        <v>1.0040638536252686</v>
      </c>
      <c r="M2681" s="1">
        <v>12.4</v>
      </c>
      <c r="N2681" s="1">
        <v>43</v>
      </c>
      <c r="O2681" s="1">
        <v>15.09</v>
      </c>
      <c r="S2681" s="1">
        <v>3.92</v>
      </c>
      <c r="AJ2681" s="1" t="s">
        <v>406</v>
      </c>
      <c r="AK2681" s="19">
        <v>57</v>
      </c>
      <c r="AL2681" s="19">
        <v>49</v>
      </c>
      <c r="AN2681" s="3">
        <v>2000</v>
      </c>
      <c r="AQ2681">
        <v>80608</v>
      </c>
      <c r="AR2681" s="1" t="s">
        <v>5108</v>
      </c>
    </row>
    <row r="2682" spans="1:46" x14ac:dyDescent="0.25">
      <c r="A2682" s="1">
        <v>3909</v>
      </c>
      <c r="B2682" s="1" t="s">
        <v>1233</v>
      </c>
      <c r="C2682" s="1">
        <v>101</v>
      </c>
      <c r="D2682" s="1" t="s">
        <v>5627</v>
      </c>
      <c r="F2682" s="33" t="s">
        <v>859</v>
      </c>
      <c r="G2682" s="1">
        <v>7</v>
      </c>
      <c r="H2682" s="1">
        <v>20</v>
      </c>
      <c r="I2682" s="1">
        <v>6.7</v>
      </c>
      <c r="J2682" s="1">
        <v>6.4</v>
      </c>
      <c r="K2682" s="3">
        <v>4735</v>
      </c>
      <c r="L2682" s="2">
        <f>N2682/((1824.17)*(1-EXP(-(0.023514)*I2682))^(1.69151))</f>
        <v>1.0398449590449887</v>
      </c>
      <c r="M2682" s="1">
        <v>15.2</v>
      </c>
      <c r="N2682" s="1">
        <v>73</v>
      </c>
      <c r="O2682" s="1">
        <v>25.62</v>
      </c>
      <c r="S2682" s="1">
        <v>6.66</v>
      </c>
      <c r="AJ2682" s="1" t="s">
        <v>406</v>
      </c>
      <c r="AK2682" s="19">
        <v>57</v>
      </c>
      <c r="AL2682" s="19">
        <v>49</v>
      </c>
      <c r="AN2682" s="3">
        <v>2000</v>
      </c>
      <c r="AQ2682">
        <v>80608</v>
      </c>
      <c r="AR2682" s="1" t="s">
        <v>326</v>
      </c>
    </row>
    <row r="2683" spans="1:46" x14ac:dyDescent="0.25">
      <c r="A2683" s="1">
        <v>3910</v>
      </c>
      <c r="B2683" s="1" t="s">
        <v>1233</v>
      </c>
      <c r="C2683" s="1">
        <v>101</v>
      </c>
      <c r="D2683" s="33" t="s">
        <v>851</v>
      </c>
      <c r="F2683" s="1" t="s">
        <v>859</v>
      </c>
      <c r="G2683" s="1">
        <v>7</v>
      </c>
      <c r="H2683" s="1">
        <v>25</v>
      </c>
      <c r="I2683" s="1">
        <v>8.6</v>
      </c>
      <c r="J2683" s="1">
        <v>8</v>
      </c>
      <c r="K2683" s="3">
        <v>3446</v>
      </c>
      <c r="L2683" s="2">
        <f>N2683/((1824.17)*(1-EXP(-(0.023514)*I2683))^(1.69151))</f>
        <v>0.9395850245139985</v>
      </c>
      <c r="M2683" s="1">
        <v>17.2</v>
      </c>
      <c r="N2683" s="1">
        <v>97</v>
      </c>
      <c r="O2683" s="1">
        <v>34.049999999999997</v>
      </c>
      <c r="S2683" s="1">
        <v>8.85</v>
      </c>
      <c r="AJ2683" s="1" t="s">
        <v>406</v>
      </c>
      <c r="AK2683" s="19">
        <v>57</v>
      </c>
      <c r="AL2683" s="19">
        <v>49</v>
      </c>
      <c r="AN2683" s="3">
        <v>2000</v>
      </c>
      <c r="AQ2683">
        <v>80608</v>
      </c>
      <c r="AR2683" s="1" t="s">
        <v>5108</v>
      </c>
    </row>
    <row r="2684" spans="1:46" x14ac:dyDescent="0.25">
      <c r="A2684" s="1">
        <v>3911</v>
      </c>
      <c r="B2684" s="1" t="s">
        <v>1233</v>
      </c>
      <c r="C2684" s="1">
        <v>101</v>
      </c>
      <c r="D2684" s="33" t="s">
        <v>851</v>
      </c>
      <c r="F2684" s="1" t="s">
        <v>859</v>
      </c>
      <c r="G2684" s="1">
        <v>7</v>
      </c>
      <c r="H2684" s="1">
        <v>30</v>
      </c>
      <c r="I2684" s="1">
        <v>10.5</v>
      </c>
      <c r="J2684" s="1">
        <v>9.6</v>
      </c>
      <c r="K2684" s="3">
        <v>2555</v>
      </c>
      <c r="L2684" s="2">
        <f>N2684/((1824.17)*(1-EXP(-(0.023514)*I2684))^(1.69151))</f>
        <v>0.83134305486721394</v>
      </c>
      <c r="M2684" s="1">
        <v>18.600000000000001</v>
      </c>
      <c r="N2684" s="1">
        <v>116</v>
      </c>
      <c r="O2684" s="1">
        <v>40.72</v>
      </c>
      <c r="S2684" s="1">
        <v>10.59</v>
      </c>
      <c r="AJ2684" s="1" t="s">
        <v>406</v>
      </c>
      <c r="AK2684" s="19">
        <v>57</v>
      </c>
      <c r="AL2684" s="19">
        <v>49</v>
      </c>
      <c r="AN2684" s="3">
        <v>2000</v>
      </c>
      <c r="AQ2684">
        <v>80608</v>
      </c>
      <c r="AR2684" s="1" t="s">
        <v>5108</v>
      </c>
    </row>
    <row r="2685" spans="1:46" x14ac:dyDescent="0.25">
      <c r="A2685" s="1">
        <v>3912</v>
      </c>
      <c r="B2685" s="1" t="s">
        <v>1233</v>
      </c>
      <c r="C2685" s="1">
        <v>101</v>
      </c>
      <c r="D2685" s="33" t="s">
        <v>851</v>
      </c>
      <c r="F2685" s="1" t="s">
        <v>859</v>
      </c>
      <c r="G2685" s="1">
        <v>7</v>
      </c>
      <c r="H2685" s="1">
        <v>35</v>
      </c>
      <c r="I2685" s="1">
        <v>12.4</v>
      </c>
      <c r="J2685" s="1">
        <v>11.3</v>
      </c>
      <c r="K2685" s="3">
        <v>1931</v>
      </c>
      <c r="L2685" s="2">
        <f>N2685/((1824.17)*(1-EXP(-(0.023514)*I2685))^(1.69151))</f>
        <v>0.73465988546930594</v>
      </c>
      <c r="M2685" s="1">
        <v>19.5</v>
      </c>
      <c r="N2685" s="1">
        <v>131</v>
      </c>
      <c r="O2685" s="1">
        <v>45.98</v>
      </c>
      <c r="S2685" s="1">
        <v>11.96</v>
      </c>
      <c r="AJ2685" s="1" t="s">
        <v>406</v>
      </c>
      <c r="AK2685" s="19">
        <v>57</v>
      </c>
      <c r="AL2685" s="19">
        <v>49</v>
      </c>
      <c r="AN2685" s="3">
        <v>2000</v>
      </c>
      <c r="AQ2685">
        <v>80608</v>
      </c>
      <c r="AR2685" s="1" t="s">
        <v>5108</v>
      </c>
    </row>
    <row r="2686" spans="1:46" x14ac:dyDescent="0.25">
      <c r="A2686" s="1">
        <v>3913</v>
      </c>
      <c r="B2686" s="1" t="s">
        <v>1233</v>
      </c>
      <c r="C2686" s="1">
        <v>101</v>
      </c>
      <c r="D2686" s="33" t="s">
        <v>851</v>
      </c>
      <c r="F2686" s="1" t="s">
        <v>859</v>
      </c>
      <c r="G2686" s="1">
        <v>7</v>
      </c>
      <c r="H2686" s="1">
        <v>40</v>
      </c>
      <c r="I2686" s="1">
        <v>14.2</v>
      </c>
      <c r="J2686" s="1">
        <v>13.1</v>
      </c>
      <c r="K2686" s="3">
        <v>1494</v>
      </c>
      <c r="L2686" s="2">
        <f>N2686/((1824.17)*(1-EXP(-(0.023514)*I2686))^(1.69151))</f>
        <v>0.67349082241617719</v>
      </c>
      <c r="M2686" s="1">
        <v>20</v>
      </c>
      <c r="N2686" s="1">
        <v>146</v>
      </c>
      <c r="O2686" s="1">
        <v>51.25</v>
      </c>
      <c r="S2686" s="1">
        <v>13.32</v>
      </c>
      <c r="AJ2686" s="1" t="s">
        <v>406</v>
      </c>
      <c r="AK2686" s="19">
        <v>57</v>
      </c>
      <c r="AL2686" s="19">
        <v>49</v>
      </c>
      <c r="AN2686" s="3">
        <v>2000</v>
      </c>
      <c r="AQ2686">
        <v>80608</v>
      </c>
      <c r="AR2686" s="1" t="s">
        <v>5108</v>
      </c>
    </row>
    <row r="2687" spans="1:46" x14ac:dyDescent="0.25">
      <c r="A2687" s="1">
        <v>3914</v>
      </c>
      <c r="B2687" s="1" t="s">
        <v>1233</v>
      </c>
      <c r="C2687" s="1">
        <v>101</v>
      </c>
      <c r="D2687" s="33" t="s">
        <v>851</v>
      </c>
      <c r="F2687" s="1" t="s">
        <v>859</v>
      </c>
      <c r="G2687" s="1">
        <v>7</v>
      </c>
      <c r="H2687" s="1">
        <v>45</v>
      </c>
      <c r="I2687" s="1">
        <v>15.8</v>
      </c>
      <c r="J2687" s="1">
        <v>14.7</v>
      </c>
      <c r="K2687" s="3">
        <v>1193</v>
      </c>
      <c r="L2687" s="2">
        <f>N2687/((1824.17)*(1-EXP(-(0.023514)*I2687))^(1.69151))</f>
        <v>0.64278975501078695</v>
      </c>
      <c r="M2687" s="1">
        <v>20.399999999999999</v>
      </c>
      <c r="N2687" s="1">
        <v>162</v>
      </c>
      <c r="O2687" s="1">
        <v>56.86</v>
      </c>
      <c r="S2687" s="1">
        <v>14.78</v>
      </c>
      <c r="AJ2687" s="1" t="s">
        <v>406</v>
      </c>
      <c r="AK2687" s="19">
        <v>57</v>
      </c>
      <c r="AL2687" s="19">
        <v>49</v>
      </c>
      <c r="AN2687" s="3">
        <v>2000</v>
      </c>
      <c r="AQ2687">
        <v>80608</v>
      </c>
      <c r="AR2687" s="1" t="s">
        <v>5108</v>
      </c>
    </row>
    <row r="2688" spans="1:46" x14ac:dyDescent="0.25">
      <c r="A2688" s="1">
        <v>3915</v>
      </c>
      <c r="B2688" s="1" t="s">
        <v>1233</v>
      </c>
      <c r="C2688" s="1">
        <v>101</v>
      </c>
      <c r="D2688" s="33" t="s">
        <v>851</v>
      </c>
      <c r="F2688" s="1" t="s">
        <v>859</v>
      </c>
      <c r="G2688" s="1">
        <v>7</v>
      </c>
      <c r="H2688" s="1">
        <v>50</v>
      </c>
      <c r="I2688" s="1">
        <v>17.2</v>
      </c>
      <c r="J2688" s="1">
        <v>16.3</v>
      </c>
      <c r="K2688" s="3">
        <v>992</v>
      </c>
      <c r="L2688" s="2">
        <f>N2688/((1824.17)*(1-EXP(-(0.023514)*I2688))^(1.69151))</f>
        <v>0.63146655383389783</v>
      </c>
      <c r="M2688" s="1">
        <v>20.6</v>
      </c>
      <c r="N2688" s="1">
        <v>179</v>
      </c>
      <c r="O2688" s="1">
        <v>62.83</v>
      </c>
      <c r="S2688" s="1">
        <v>16.34</v>
      </c>
      <c r="AJ2688" s="1" t="s">
        <v>406</v>
      </c>
      <c r="AK2688" s="19">
        <v>57</v>
      </c>
      <c r="AL2688" s="19">
        <v>49</v>
      </c>
      <c r="AN2688" s="3">
        <v>2000</v>
      </c>
      <c r="AQ2688">
        <v>80608</v>
      </c>
      <c r="AR2688" s="1" t="s">
        <v>5108</v>
      </c>
    </row>
    <row r="2689" spans="1:44" x14ac:dyDescent="0.25">
      <c r="A2689" s="1">
        <v>3916</v>
      </c>
      <c r="B2689" s="1" t="s">
        <v>1233</v>
      </c>
      <c r="C2689" s="1">
        <v>101</v>
      </c>
      <c r="D2689" s="33" t="s">
        <v>851</v>
      </c>
      <c r="F2689" s="1" t="s">
        <v>859</v>
      </c>
      <c r="G2689" s="1">
        <v>7</v>
      </c>
      <c r="H2689" s="1">
        <v>55</v>
      </c>
      <c r="I2689" s="1">
        <v>18.5</v>
      </c>
      <c r="J2689" s="1">
        <v>17.5</v>
      </c>
      <c r="K2689" s="3">
        <v>868</v>
      </c>
      <c r="L2689" s="2">
        <f>N2689/((1824.17)*(1-EXP(-(0.023514)*I2689))^(1.69151))</f>
        <v>0.62614257154164421</v>
      </c>
      <c r="M2689" s="1">
        <v>20.9</v>
      </c>
      <c r="N2689" s="1">
        <v>196</v>
      </c>
      <c r="O2689" s="1">
        <v>68.8</v>
      </c>
      <c r="S2689" s="1">
        <v>17.89</v>
      </c>
      <c r="AJ2689" s="1" t="s">
        <v>406</v>
      </c>
      <c r="AK2689" s="19">
        <v>57</v>
      </c>
      <c r="AL2689" s="19">
        <v>49</v>
      </c>
      <c r="AN2689" s="3">
        <v>2000</v>
      </c>
      <c r="AQ2689">
        <v>80608</v>
      </c>
      <c r="AR2689" s="1" t="s">
        <v>5108</v>
      </c>
    </row>
    <row r="2690" spans="1:44" x14ac:dyDescent="0.25">
      <c r="A2690" s="1">
        <v>3917</v>
      </c>
      <c r="B2690" s="1" t="s">
        <v>1233</v>
      </c>
      <c r="C2690" s="1">
        <v>101</v>
      </c>
      <c r="D2690" s="33" t="s">
        <v>851</v>
      </c>
      <c r="F2690" s="1" t="s">
        <v>859</v>
      </c>
      <c r="G2690" s="1">
        <v>7</v>
      </c>
      <c r="H2690" s="1">
        <v>60</v>
      </c>
      <c r="I2690" s="1">
        <v>19.600000000000001</v>
      </c>
      <c r="J2690" s="1">
        <v>18.399999999999999</v>
      </c>
      <c r="K2690" s="3">
        <v>811</v>
      </c>
      <c r="L2690" s="2">
        <f>N2690/((1824.17)*(1-EXP(-(0.023514)*I2690))^(1.69151))</f>
        <v>0.62086854258852198</v>
      </c>
      <c r="M2690" s="1">
        <v>21.6</v>
      </c>
      <c r="N2690" s="1">
        <v>210</v>
      </c>
      <c r="O2690" s="1">
        <v>73.709999999999994</v>
      </c>
      <c r="S2690" s="1">
        <v>19.16</v>
      </c>
      <c r="AJ2690" s="1" t="s">
        <v>406</v>
      </c>
      <c r="AK2690" s="19">
        <v>57</v>
      </c>
      <c r="AL2690" s="19">
        <v>49</v>
      </c>
      <c r="AN2690" s="3">
        <v>2000</v>
      </c>
      <c r="AQ2690">
        <v>80608</v>
      </c>
      <c r="AR2690" s="1" t="s">
        <v>5108</v>
      </c>
    </row>
    <row r="2691" spans="1:44" x14ac:dyDescent="0.25">
      <c r="A2691" s="1">
        <v>3918</v>
      </c>
      <c r="B2691" s="1" t="s">
        <v>705</v>
      </c>
      <c r="C2691" s="1">
        <v>104</v>
      </c>
      <c r="D2691" s="1" t="s">
        <v>5618</v>
      </c>
      <c r="F2691" s="33" t="s">
        <v>859</v>
      </c>
      <c r="G2691" s="1">
        <v>5</v>
      </c>
      <c r="H2691" s="1">
        <v>39</v>
      </c>
      <c r="I2691" s="1">
        <v>19.399999999999999</v>
      </c>
      <c r="J2691" s="1">
        <v>21.1</v>
      </c>
      <c r="K2691" s="3">
        <v>1155</v>
      </c>
      <c r="L2691" s="2">
        <v>0.96</v>
      </c>
      <c r="M2691" s="1">
        <v>36.04</v>
      </c>
      <c r="N2691" s="1">
        <v>350</v>
      </c>
      <c r="O2691" s="1">
        <v>145.35</v>
      </c>
      <c r="Q2691" s="1">
        <v>15.5</v>
      </c>
      <c r="R2691" s="1">
        <v>3.59</v>
      </c>
      <c r="S2691" s="1">
        <v>34.840000000000003</v>
      </c>
      <c r="X2691" s="1">
        <v>4.04</v>
      </c>
      <c r="Y2691" s="1">
        <v>1.7</v>
      </c>
      <c r="Z2691" s="1">
        <v>4.03</v>
      </c>
      <c r="AA2691" s="1">
        <v>5.74</v>
      </c>
      <c r="AB2691" s="1">
        <v>0.96</v>
      </c>
      <c r="AC2691" s="1">
        <v>2.35</v>
      </c>
      <c r="AJ2691" s="1" t="s">
        <v>412</v>
      </c>
      <c r="AK2691" s="19">
        <v>43</v>
      </c>
      <c r="AL2691" s="19">
        <v>143</v>
      </c>
      <c r="AN2691" s="3">
        <v>1964</v>
      </c>
      <c r="AP2691" s="1">
        <v>4.24</v>
      </c>
      <c r="AQ2691">
        <v>80510</v>
      </c>
      <c r="AR2691" s="1" t="s">
        <v>4057</v>
      </c>
    </row>
    <row r="2692" spans="1:44" x14ac:dyDescent="0.25">
      <c r="A2692" s="1">
        <v>3919</v>
      </c>
      <c r="B2692" s="1" t="s">
        <v>855</v>
      </c>
      <c r="C2692" s="1">
        <v>102</v>
      </c>
      <c r="D2692" s="1" t="s">
        <v>5633</v>
      </c>
      <c r="F2692" s="33" t="s">
        <v>859</v>
      </c>
      <c r="G2692" s="1">
        <v>5</v>
      </c>
      <c r="H2692" s="1">
        <v>27</v>
      </c>
      <c r="I2692" s="1">
        <v>15.3</v>
      </c>
      <c r="J2692" s="1">
        <v>13.9</v>
      </c>
      <c r="K2692" s="3">
        <v>1723</v>
      </c>
      <c r="L2692" s="2">
        <v>0.76</v>
      </c>
      <c r="M2692" s="1">
        <v>29.3</v>
      </c>
      <c r="N2692" s="1">
        <v>217</v>
      </c>
      <c r="O2692" s="1">
        <v>63.8</v>
      </c>
      <c r="P2692" s="1">
        <v>5.4</v>
      </c>
      <c r="Q2692" s="1">
        <v>17.8</v>
      </c>
      <c r="R2692" s="1">
        <v>22.5</v>
      </c>
      <c r="S2692" s="1">
        <v>27.728000000000002</v>
      </c>
      <c r="V2692" s="1">
        <v>3.863</v>
      </c>
      <c r="AD2692" s="1">
        <v>0.7</v>
      </c>
      <c r="AG2692" s="1">
        <v>11.8</v>
      </c>
      <c r="AI2692" s="1">
        <v>22.5</v>
      </c>
      <c r="AJ2692" s="1" t="s">
        <v>406</v>
      </c>
      <c r="AK2692" s="19">
        <v>56</v>
      </c>
      <c r="AL2692" s="19">
        <v>37</v>
      </c>
      <c r="AN2692" s="3">
        <v>1996</v>
      </c>
      <c r="AO2692" s="1">
        <v>15</v>
      </c>
      <c r="AQ2692">
        <v>80436</v>
      </c>
      <c r="AR2692" s="1" t="s">
        <v>4650</v>
      </c>
    </row>
    <row r="2693" spans="1:44" x14ac:dyDescent="0.25">
      <c r="A2693" s="1">
        <v>3920</v>
      </c>
      <c r="B2693" s="1" t="s">
        <v>855</v>
      </c>
      <c r="C2693" s="1">
        <v>102</v>
      </c>
      <c r="D2693" s="1" t="s">
        <v>5633</v>
      </c>
      <c r="F2693" s="33" t="s">
        <v>859</v>
      </c>
      <c r="G2693" s="1">
        <v>6</v>
      </c>
      <c r="H2693" s="1">
        <v>27</v>
      </c>
      <c r="I2693" s="1">
        <v>12.4</v>
      </c>
      <c r="J2693" s="1">
        <v>10.5</v>
      </c>
      <c r="K2693" s="3">
        <v>3260</v>
      </c>
      <c r="L2693" s="2">
        <v>0.94</v>
      </c>
      <c r="M2693" s="1">
        <v>30.4</v>
      </c>
      <c r="N2693" s="1">
        <v>201</v>
      </c>
      <c r="O2693" s="1">
        <v>73</v>
      </c>
      <c r="P2693" s="1">
        <v>6.4</v>
      </c>
      <c r="Q2693" s="1">
        <v>11.3</v>
      </c>
      <c r="R2693" s="1">
        <v>15.9</v>
      </c>
      <c r="S2693" s="1">
        <v>26.131</v>
      </c>
      <c r="V2693" s="1">
        <v>2.1880000000000002</v>
      </c>
      <c r="AD2693" s="1">
        <v>2.9</v>
      </c>
      <c r="AG2693" s="1">
        <v>9.3000000000000007</v>
      </c>
      <c r="AI2693" s="1">
        <v>22.7</v>
      </c>
      <c r="AJ2693" s="1" t="s">
        <v>406</v>
      </c>
      <c r="AK2693" s="19">
        <v>56</v>
      </c>
      <c r="AL2693" s="19">
        <v>37</v>
      </c>
      <c r="AN2693" s="3">
        <v>1977</v>
      </c>
      <c r="AO2693" s="1">
        <v>15</v>
      </c>
      <c r="AQ2693">
        <v>80436</v>
      </c>
      <c r="AR2693" s="1" t="s">
        <v>4653</v>
      </c>
    </row>
    <row r="2694" spans="1:44" x14ac:dyDescent="0.25">
      <c r="A2694" s="1">
        <v>3921</v>
      </c>
      <c r="B2694" s="1" t="s">
        <v>855</v>
      </c>
      <c r="C2694" s="1">
        <v>102</v>
      </c>
      <c r="D2694" s="1" t="s">
        <v>5633</v>
      </c>
      <c r="F2694" s="33" t="s">
        <v>859</v>
      </c>
      <c r="G2694" s="1">
        <v>7</v>
      </c>
      <c r="H2694" s="1">
        <v>27</v>
      </c>
      <c r="I2694" s="1">
        <v>10.6</v>
      </c>
      <c r="J2694" s="1">
        <v>7.8</v>
      </c>
      <c r="K2694" s="3">
        <v>4682</v>
      </c>
      <c r="L2694" s="2">
        <v>0.95</v>
      </c>
      <c r="M2694" s="1">
        <v>27</v>
      </c>
      <c r="N2694" s="1">
        <v>164</v>
      </c>
      <c r="O2694" s="1">
        <v>60.6</v>
      </c>
      <c r="P2694" s="1">
        <v>5.9</v>
      </c>
      <c r="Q2694" s="1">
        <v>9.3000000000000007</v>
      </c>
      <c r="R2694" s="1">
        <v>19.399999999999999</v>
      </c>
      <c r="S2694" s="1">
        <v>16.344000000000001</v>
      </c>
      <c r="V2694" s="1">
        <v>1.667</v>
      </c>
      <c r="AD2694" s="1">
        <v>0.5</v>
      </c>
      <c r="AG2694" s="1">
        <v>7.1</v>
      </c>
      <c r="AI2694" s="1">
        <v>14.5</v>
      </c>
      <c r="AJ2694" s="1" t="s">
        <v>406</v>
      </c>
      <c r="AK2694" s="19">
        <v>56</v>
      </c>
      <c r="AL2694" s="19">
        <v>37</v>
      </c>
      <c r="AN2694" s="3">
        <v>1996</v>
      </c>
      <c r="AO2694" s="1">
        <v>15</v>
      </c>
      <c r="AQ2694">
        <v>80436</v>
      </c>
      <c r="AR2694" s="1" t="s">
        <v>4650</v>
      </c>
    </row>
    <row r="2695" spans="1:44" x14ac:dyDescent="0.25">
      <c r="A2695" s="1">
        <v>3924</v>
      </c>
      <c r="B2695" s="1" t="s">
        <v>1233</v>
      </c>
      <c r="C2695" s="1">
        <v>101</v>
      </c>
      <c r="D2695" s="1" t="s">
        <v>5627</v>
      </c>
      <c r="F2695" s="33" t="s">
        <v>859</v>
      </c>
      <c r="G2695" s="1">
        <v>8</v>
      </c>
      <c r="H2695" s="1">
        <v>39</v>
      </c>
      <c r="I2695" s="1">
        <v>10.9</v>
      </c>
      <c r="J2695" s="1">
        <v>8.4</v>
      </c>
      <c r="K2695" s="3">
        <v>4367</v>
      </c>
      <c r="L2695" s="2">
        <f>N2695/((1668.67)*(1-EXP(-(0.022864)*I2695))^(1.61028))</f>
        <v>1.2368580717887863</v>
      </c>
      <c r="M2695" s="1">
        <v>28.5</v>
      </c>
      <c r="N2695" s="1">
        <v>181</v>
      </c>
      <c r="O2695" s="1">
        <v>76.5</v>
      </c>
      <c r="P2695" s="1">
        <v>6.2</v>
      </c>
      <c r="Q2695" s="1">
        <v>8</v>
      </c>
      <c r="R2695" s="1">
        <v>4</v>
      </c>
      <c r="AB2695" s="1">
        <v>0.60899999999999999</v>
      </c>
      <c r="AD2695" s="1">
        <v>3.1</v>
      </c>
      <c r="AG2695" s="1">
        <v>5.9</v>
      </c>
      <c r="AI2695" s="1">
        <v>7.5</v>
      </c>
      <c r="AJ2695" s="1" t="s">
        <v>406</v>
      </c>
      <c r="AK2695" s="19">
        <v>56.3</v>
      </c>
      <c r="AL2695" s="19">
        <v>37</v>
      </c>
      <c r="AN2695" s="3">
        <v>1996</v>
      </c>
      <c r="AO2695" s="1">
        <v>15</v>
      </c>
      <c r="AQ2695">
        <v>80436</v>
      </c>
      <c r="AR2695" s="1" t="s">
        <v>5196</v>
      </c>
    </row>
    <row r="2696" spans="1:44" x14ac:dyDescent="0.25">
      <c r="A2696" s="1">
        <v>3925</v>
      </c>
      <c r="B2696" s="1" t="s">
        <v>1233</v>
      </c>
      <c r="C2696" s="1">
        <v>101</v>
      </c>
      <c r="D2696" s="1" t="s">
        <v>5627</v>
      </c>
      <c r="F2696" s="33" t="s">
        <v>859</v>
      </c>
      <c r="G2696" s="1">
        <v>5</v>
      </c>
      <c r="H2696" s="1">
        <v>40</v>
      </c>
      <c r="I2696" s="1">
        <v>21</v>
      </c>
      <c r="J2696" s="1">
        <v>22.3</v>
      </c>
      <c r="K2696" s="3">
        <v>1723</v>
      </c>
      <c r="L2696" s="2">
        <f>N2696/((2111.2)*(1-EXP(-(0.024888)*I2696))^(1.82531))</f>
        <v>0.75254410054431409</v>
      </c>
      <c r="M2696" s="1">
        <v>31.4</v>
      </c>
      <c r="N2696" s="1">
        <v>308</v>
      </c>
      <c r="O2696" s="1">
        <v>124.1</v>
      </c>
      <c r="P2696" s="1">
        <v>8.1</v>
      </c>
      <c r="Q2696" s="1">
        <v>7.4</v>
      </c>
      <c r="R2696" s="1">
        <v>3.9</v>
      </c>
      <c r="AB2696" s="1">
        <v>0.41399999999999998</v>
      </c>
      <c r="AD2696" s="1">
        <v>33.1</v>
      </c>
      <c r="AG2696" s="1">
        <v>12.5</v>
      </c>
      <c r="AI2696" s="1">
        <v>12.3</v>
      </c>
      <c r="AJ2696" s="1" t="s">
        <v>406</v>
      </c>
      <c r="AK2696" s="19">
        <v>56</v>
      </c>
      <c r="AL2696" s="19">
        <v>36.450000000000003</v>
      </c>
      <c r="AN2696" s="3">
        <v>1996</v>
      </c>
      <c r="AO2696" s="1">
        <v>15</v>
      </c>
      <c r="AQ2696">
        <v>80436</v>
      </c>
      <c r="AR2696" s="1" t="s">
        <v>5195</v>
      </c>
    </row>
    <row r="2697" spans="1:44" x14ac:dyDescent="0.25">
      <c r="A2697" s="1">
        <v>3926</v>
      </c>
      <c r="B2697" s="1" t="s">
        <v>1233</v>
      </c>
      <c r="C2697" s="1">
        <v>101</v>
      </c>
      <c r="D2697" s="1" t="s">
        <v>5627</v>
      </c>
      <c r="F2697" s="33" t="s">
        <v>859</v>
      </c>
      <c r="G2697" s="1">
        <v>5</v>
      </c>
      <c r="H2697" s="1">
        <v>40</v>
      </c>
      <c r="I2697" s="1">
        <v>21.4</v>
      </c>
      <c r="J2697" s="1">
        <v>20</v>
      </c>
      <c r="K2697" s="3">
        <v>3260</v>
      </c>
      <c r="L2697" s="2">
        <f>N2697/((2111.2)*(1-EXP(-(0.024888)*I2697))^(1.82531))</f>
        <v>0.71883825651560196</v>
      </c>
      <c r="M2697" s="1">
        <v>30.8</v>
      </c>
      <c r="N2697" s="1">
        <v>302</v>
      </c>
      <c r="O2697" s="1">
        <v>113</v>
      </c>
      <c r="P2697" s="1">
        <v>9.5</v>
      </c>
      <c r="Q2697" s="1">
        <v>8.6</v>
      </c>
      <c r="R2697" s="1">
        <v>2.4</v>
      </c>
      <c r="AB2697" s="1">
        <v>0.51900000000000002</v>
      </c>
      <c r="AD2697" s="1">
        <v>74.599999999999994</v>
      </c>
      <c r="AG2697" s="1">
        <v>8.1999999999999993</v>
      </c>
      <c r="AI2697" s="1">
        <v>14.1</v>
      </c>
      <c r="AJ2697" s="1" t="s">
        <v>406</v>
      </c>
      <c r="AK2697" s="19">
        <v>56</v>
      </c>
      <c r="AL2697" s="19">
        <v>36.450000000000003</v>
      </c>
      <c r="AN2697" s="3">
        <v>1996</v>
      </c>
      <c r="AO2697" s="1">
        <v>15</v>
      </c>
      <c r="AQ2697">
        <v>80436</v>
      </c>
      <c r="AR2697" s="1" t="s">
        <v>5195</v>
      </c>
    </row>
    <row r="2698" spans="1:44" x14ac:dyDescent="0.25">
      <c r="A2698" s="1">
        <v>3927</v>
      </c>
      <c r="B2698" s="1" t="s">
        <v>1233</v>
      </c>
      <c r="C2698" s="1">
        <v>101</v>
      </c>
      <c r="D2698" s="1" t="s">
        <v>5627</v>
      </c>
      <c r="F2698" s="33" t="s">
        <v>859</v>
      </c>
      <c r="G2698" s="1">
        <v>5</v>
      </c>
      <c r="H2698" s="1">
        <v>40</v>
      </c>
      <c r="I2698" s="1">
        <v>20.8</v>
      </c>
      <c r="J2698" s="1">
        <v>19.7</v>
      </c>
      <c r="K2698" s="3">
        <v>4682</v>
      </c>
      <c r="L2698" s="2">
        <f>N2698/((2111.2)*(1-EXP(-(0.024888)*I2698))^(1.82531))</f>
        <v>0.7205389945959576</v>
      </c>
      <c r="M2698" s="1">
        <v>29.9</v>
      </c>
      <c r="N2698" s="1">
        <v>291</v>
      </c>
      <c r="O2698" s="1">
        <v>118.3</v>
      </c>
      <c r="P2698" s="1">
        <v>8.5</v>
      </c>
      <c r="Q2698" s="1">
        <v>7.7</v>
      </c>
      <c r="R2698" s="1">
        <v>3.1</v>
      </c>
      <c r="AB2698" s="1">
        <v>0.47099999999999997</v>
      </c>
      <c r="AD2698" s="1">
        <v>47.2</v>
      </c>
      <c r="AG2698" s="1">
        <v>7</v>
      </c>
      <c r="AI2698" s="1">
        <v>11</v>
      </c>
      <c r="AJ2698" s="1" t="s">
        <v>406</v>
      </c>
      <c r="AK2698" s="19">
        <v>56</v>
      </c>
      <c r="AL2698" s="19">
        <v>36.450000000000003</v>
      </c>
      <c r="AN2698" s="3">
        <v>1996</v>
      </c>
      <c r="AO2698" s="1">
        <v>15</v>
      </c>
      <c r="AQ2698">
        <v>80436</v>
      </c>
      <c r="AR2698" s="1" t="s">
        <v>5195</v>
      </c>
    </row>
    <row r="2699" spans="1:44" x14ac:dyDescent="0.25">
      <c r="A2699" s="1">
        <v>3929</v>
      </c>
      <c r="B2699" s="1" t="s">
        <v>1233</v>
      </c>
      <c r="C2699" s="1">
        <v>101</v>
      </c>
      <c r="D2699" s="1" t="s">
        <v>6184</v>
      </c>
      <c r="F2699" s="1" t="s">
        <v>445</v>
      </c>
      <c r="G2699" s="1">
        <v>6</v>
      </c>
      <c r="H2699" s="1">
        <v>70</v>
      </c>
      <c r="I2699" s="1">
        <v>25.8</v>
      </c>
      <c r="J2699" s="1">
        <v>30</v>
      </c>
      <c r="K2699" s="3">
        <v>450</v>
      </c>
      <c r="L2699" s="2">
        <f>N2699/((1963.5)*(1-EXP(-(0.024337)*I2699))^(1.76926))</f>
        <v>0.8407240214063173</v>
      </c>
      <c r="N2699" s="1">
        <v>428</v>
      </c>
      <c r="O2699" s="1">
        <v>118</v>
      </c>
      <c r="Q2699" s="1">
        <v>15.4</v>
      </c>
      <c r="R2699" s="1">
        <v>5.7</v>
      </c>
      <c r="X2699" s="1">
        <v>2.4</v>
      </c>
      <c r="Y2699" s="1">
        <v>0.54</v>
      </c>
      <c r="Z2699" s="1">
        <v>2.94</v>
      </c>
      <c r="AC2699" s="1">
        <v>2.9</v>
      </c>
      <c r="AJ2699" s="1" t="s">
        <v>406</v>
      </c>
      <c r="AK2699" s="19">
        <v>56.45</v>
      </c>
      <c r="AL2699" s="19">
        <v>48</v>
      </c>
      <c r="AN2699" s="3">
        <v>2000</v>
      </c>
      <c r="AO2699" s="39" t="s">
        <v>5332</v>
      </c>
      <c r="AQ2699">
        <v>80436</v>
      </c>
      <c r="AR2699" s="1" t="s">
        <v>556</v>
      </c>
    </row>
    <row r="2700" spans="1:44" x14ac:dyDescent="0.25">
      <c r="A2700" s="1">
        <v>3930</v>
      </c>
      <c r="B2700" s="1" t="s">
        <v>1233</v>
      </c>
      <c r="C2700" s="1">
        <v>101</v>
      </c>
      <c r="D2700" s="1" t="s">
        <v>5627</v>
      </c>
      <c r="F2700" s="1" t="s">
        <v>445</v>
      </c>
      <c r="G2700" s="1">
        <v>7</v>
      </c>
      <c r="H2700" s="1">
        <v>105</v>
      </c>
      <c r="I2700" s="1">
        <v>26.7</v>
      </c>
      <c r="J2700" s="1">
        <v>41.5</v>
      </c>
      <c r="K2700" s="3">
        <v>328</v>
      </c>
      <c r="L2700" s="2">
        <f>N2700/((1824.17)*(1-EXP(-(0.023514)*I2700))^(1.69151))</f>
        <v>0.73735095093160341</v>
      </c>
      <c r="N2700" s="1">
        <v>370</v>
      </c>
      <c r="O2700" s="1">
        <v>158</v>
      </c>
      <c r="Q2700" s="1">
        <v>17.899999999999999</v>
      </c>
      <c r="R2700" s="1">
        <v>5.2</v>
      </c>
      <c r="X2700" s="1">
        <v>3.2</v>
      </c>
      <c r="Y2700" s="1">
        <v>0.48</v>
      </c>
      <c r="Z2700" s="1">
        <v>3.68</v>
      </c>
      <c r="AC2700" s="1">
        <v>3.4</v>
      </c>
      <c r="AJ2700" s="1" t="s">
        <v>406</v>
      </c>
      <c r="AK2700" s="19">
        <v>56.45</v>
      </c>
      <c r="AL2700" s="19">
        <v>48</v>
      </c>
      <c r="AN2700" s="3">
        <v>2000</v>
      </c>
      <c r="AO2700" s="39" t="s">
        <v>5332</v>
      </c>
      <c r="AQ2700">
        <v>80436</v>
      </c>
      <c r="AR2700" s="1" t="s">
        <v>556</v>
      </c>
    </row>
    <row r="2701" spans="1:44" x14ac:dyDescent="0.25">
      <c r="A2701" s="1">
        <v>3931</v>
      </c>
      <c r="B2701" s="1" t="s">
        <v>1233</v>
      </c>
      <c r="C2701" s="1">
        <v>101</v>
      </c>
      <c r="D2701" s="1" t="s">
        <v>6385</v>
      </c>
      <c r="F2701" s="1" t="s">
        <v>445</v>
      </c>
      <c r="G2701" s="1">
        <v>6</v>
      </c>
      <c r="H2701" s="1">
        <v>67</v>
      </c>
      <c r="I2701" s="1">
        <v>26.9</v>
      </c>
      <c r="J2701" s="1">
        <v>21.3</v>
      </c>
      <c r="K2701" s="3">
        <v>578</v>
      </c>
      <c r="L2701" s="2">
        <f>N2701/((1963.5)*(1-EXP(-(0.024337)*I2701))^(1.76926))</f>
        <v>0.54226886789058604</v>
      </c>
      <c r="N2701" s="1">
        <v>291</v>
      </c>
      <c r="O2701" s="1">
        <v>98</v>
      </c>
      <c r="Q2701" s="1">
        <v>13.2</v>
      </c>
      <c r="R2701" s="1">
        <v>4.7</v>
      </c>
      <c r="X2701" s="1">
        <v>2.9</v>
      </c>
      <c r="Y2701" s="1">
        <v>0.64</v>
      </c>
      <c r="Z2701" s="1">
        <v>3.54</v>
      </c>
      <c r="AC2701" s="1">
        <v>3.1</v>
      </c>
      <c r="AJ2701" s="1" t="s">
        <v>406</v>
      </c>
      <c r="AK2701" s="19">
        <v>56.45</v>
      </c>
      <c r="AL2701" s="19">
        <v>48</v>
      </c>
      <c r="AN2701" s="3">
        <v>2000</v>
      </c>
      <c r="AO2701" s="39" t="s">
        <v>5332</v>
      </c>
      <c r="AQ2701">
        <v>80436</v>
      </c>
      <c r="AR2701" s="1" t="s">
        <v>556</v>
      </c>
    </row>
    <row r="2702" spans="1:44" x14ac:dyDescent="0.25">
      <c r="A2702" s="1">
        <v>3932</v>
      </c>
      <c r="B2702" s="1" t="s">
        <v>1233</v>
      </c>
      <c r="C2702" s="1">
        <v>101</v>
      </c>
      <c r="D2702" s="1" t="s">
        <v>6385</v>
      </c>
      <c r="F2702" s="1" t="s">
        <v>445</v>
      </c>
      <c r="G2702" s="1">
        <v>7</v>
      </c>
      <c r="H2702" s="1">
        <v>61</v>
      </c>
      <c r="I2702" s="1">
        <v>18</v>
      </c>
      <c r="J2702" s="1">
        <v>17.7</v>
      </c>
      <c r="K2702" s="3">
        <v>740</v>
      </c>
      <c r="L2702" s="2">
        <f>N2702/((1824.17)*(1-EXP(-(0.023514)*I2702))^(1.69151))</f>
        <v>0.60008515516203298</v>
      </c>
      <c r="N2702" s="1">
        <v>181</v>
      </c>
      <c r="O2702" s="1">
        <v>75</v>
      </c>
      <c r="Q2702" s="1">
        <v>10.199999999999999</v>
      </c>
      <c r="R2702" s="1">
        <v>5.0999999999999996</v>
      </c>
      <c r="X2702" s="1">
        <v>2.2000000000000002</v>
      </c>
      <c r="Y2702" s="1">
        <v>0.72</v>
      </c>
      <c r="Z2702" s="1">
        <v>2.92</v>
      </c>
      <c r="AC2702" s="1">
        <v>2.2000000000000002</v>
      </c>
      <c r="AJ2702" s="1" t="s">
        <v>406</v>
      </c>
      <c r="AK2702" s="19">
        <v>56.45</v>
      </c>
      <c r="AL2702" s="19">
        <v>48</v>
      </c>
      <c r="AN2702" s="3">
        <v>2000</v>
      </c>
      <c r="AO2702" s="39" t="s">
        <v>5332</v>
      </c>
      <c r="AQ2702">
        <v>80436</v>
      </c>
      <c r="AR2702" s="1" t="s">
        <v>556</v>
      </c>
    </row>
    <row r="2703" spans="1:44" x14ac:dyDescent="0.25">
      <c r="A2703" s="1">
        <v>3933</v>
      </c>
      <c r="B2703" s="1" t="s">
        <v>1233</v>
      </c>
      <c r="C2703" s="1">
        <v>101</v>
      </c>
      <c r="D2703" s="1" t="s">
        <v>5627</v>
      </c>
      <c r="F2703" s="1" t="s">
        <v>445</v>
      </c>
      <c r="G2703" s="1">
        <v>7</v>
      </c>
      <c r="H2703" s="1">
        <v>118</v>
      </c>
      <c r="I2703" s="1">
        <v>27</v>
      </c>
      <c r="J2703" s="1">
        <v>34.200000000000003</v>
      </c>
      <c r="K2703" s="3">
        <v>327</v>
      </c>
      <c r="L2703" s="2">
        <f>N2703/((1824.17)*(1-EXP(-(0.023514)*I2703))^(1.69151))</f>
        <v>0.67630579924229439</v>
      </c>
      <c r="N2703" s="1">
        <v>344</v>
      </c>
      <c r="O2703" s="1">
        <v>149</v>
      </c>
      <c r="Q2703" s="1">
        <v>18.399999999999999</v>
      </c>
      <c r="R2703" s="1">
        <v>3.7</v>
      </c>
      <c r="X2703" s="1">
        <v>2.2999999999999998</v>
      </c>
      <c r="Y2703" s="1">
        <v>0.81</v>
      </c>
      <c r="Z2703" s="1">
        <v>3.11</v>
      </c>
      <c r="AC2703" s="1">
        <v>2.7</v>
      </c>
      <c r="AJ2703" s="1" t="s">
        <v>406</v>
      </c>
      <c r="AK2703" s="19">
        <v>56.45</v>
      </c>
      <c r="AL2703" s="19">
        <v>48</v>
      </c>
      <c r="AN2703" s="3">
        <v>2000</v>
      </c>
      <c r="AO2703" s="39" t="s">
        <v>5332</v>
      </c>
      <c r="AQ2703">
        <v>80436</v>
      </c>
      <c r="AR2703" s="1" t="s">
        <v>556</v>
      </c>
    </row>
    <row r="2704" spans="1:44" x14ac:dyDescent="0.25">
      <c r="A2704" s="1">
        <v>3934</v>
      </c>
      <c r="B2704" s="1" t="s">
        <v>1233</v>
      </c>
      <c r="C2704" s="1">
        <v>101</v>
      </c>
      <c r="D2704" s="1" t="s">
        <v>6405</v>
      </c>
      <c r="F2704" s="1" t="s">
        <v>445</v>
      </c>
      <c r="G2704" s="1">
        <v>10</v>
      </c>
      <c r="H2704" s="1">
        <v>94</v>
      </c>
      <c r="I2704" s="1">
        <v>12.3</v>
      </c>
      <c r="J2704" s="1">
        <v>15.8</v>
      </c>
      <c r="K2704" s="3">
        <v>680</v>
      </c>
      <c r="L2704" s="2">
        <f>N2704/((1948.03)*(1-EXP(-(0.015672)*I2704))^(1.40829))</f>
        <v>0.84640991536654198</v>
      </c>
      <c r="N2704" s="1">
        <v>142</v>
      </c>
      <c r="O2704" s="1">
        <v>69</v>
      </c>
      <c r="Q2704" s="1">
        <v>5.8</v>
      </c>
      <c r="R2704" s="1">
        <v>2.7</v>
      </c>
      <c r="X2704" s="1">
        <v>3.6</v>
      </c>
      <c r="Y2704" s="1">
        <v>0.51</v>
      </c>
      <c r="Z2704" s="1">
        <v>4.1100000000000003</v>
      </c>
      <c r="AC2704" s="1">
        <v>3.9</v>
      </c>
      <c r="AJ2704" s="1" t="s">
        <v>406</v>
      </c>
      <c r="AK2704" s="19">
        <v>56.45</v>
      </c>
      <c r="AL2704" s="19">
        <v>48</v>
      </c>
      <c r="AN2704" s="3">
        <v>2000</v>
      </c>
      <c r="AO2704" s="39" t="s">
        <v>5332</v>
      </c>
      <c r="AQ2704">
        <v>80436</v>
      </c>
      <c r="AR2704" s="1" t="s">
        <v>556</v>
      </c>
    </row>
    <row r="2705" spans="1:44" x14ac:dyDescent="0.25">
      <c r="A2705" s="1">
        <v>3935</v>
      </c>
      <c r="B2705" s="1" t="s">
        <v>1233</v>
      </c>
      <c r="C2705" s="1">
        <v>101</v>
      </c>
      <c r="D2705" s="1" t="s">
        <v>6421</v>
      </c>
      <c r="F2705" s="1" t="s">
        <v>445</v>
      </c>
      <c r="G2705" s="1">
        <v>9</v>
      </c>
      <c r="H2705" s="1">
        <v>109</v>
      </c>
      <c r="I2705" s="1">
        <v>19.2</v>
      </c>
      <c r="J2705" s="1">
        <v>20.399999999999999</v>
      </c>
      <c r="K2705" s="3">
        <v>954</v>
      </c>
      <c r="L2705" s="2">
        <f>N2705/((1581.94)*(1-EXP(-(0.021301)*I2705))^(1.51716))</f>
        <v>0.5431459698453025</v>
      </c>
      <c r="N2705" s="1">
        <v>164</v>
      </c>
      <c r="O2705" s="1">
        <v>64</v>
      </c>
      <c r="Q2705" s="1">
        <v>6.2</v>
      </c>
      <c r="R2705" s="1">
        <v>2.2999999999999998</v>
      </c>
      <c r="X2705" s="1">
        <v>4.2</v>
      </c>
      <c r="Y2705" s="1">
        <v>0.69</v>
      </c>
      <c r="Z2705" s="1">
        <v>4.8899999999999997</v>
      </c>
      <c r="AC2705" s="1">
        <v>2.7</v>
      </c>
      <c r="AJ2705" s="1" t="s">
        <v>406</v>
      </c>
      <c r="AK2705" s="19">
        <v>56.45</v>
      </c>
      <c r="AL2705" s="19">
        <v>48</v>
      </c>
      <c r="AN2705" s="3">
        <v>2000</v>
      </c>
      <c r="AO2705" s="39" t="s">
        <v>5332</v>
      </c>
      <c r="AQ2705">
        <v>80436</v>
      </c>
      <c r="AR2705" s="1" t="s">
        <v>556</v>
      </c>
    </row>
    <row r="2706" spans="1:44" x14ac:dyDescent="0.25">
      <c r="A2706" s="1">
        <v>3936</v>
      </c>
      <c r="B2706" s="1" t="s">
        <v>1233</v>
      </c>
      <c r="C2706" s="1">
        <v>101</v>
      </c>
      <c r="D2706" s="1" t="s">
        <v>5627</v>
      </c>
      <c r="F2706" s="1" t="s">
        <v>445</v>
      </c>
      <c r="G2706" s="1">
        <v>7</v>
      </c>
      <c r="H2706" s="1">
        <v>60</v>
      </c>
      <c r="I2706" s="1">
        <v>20.100000000000001</v>
      </c>
      <c r="J2706" s="1">
        <v>20.7</v>
      </c>
      <c r="K2706" s="3">
        <v>540</v>
      </c>
      <c r="L2706" s="2">
        <f>N2706/((1824.17)*(1-EXP(-(0.023514)*I2706))^(1.69151))</f>
        <v>0.68623080005599146</v>
      </c>
      <c r="N2706" s="1">
        <v>240</v>
      </c>
      <c r="O2706" s="1">
        <v>84</v>
      </c>
      <c r="Q2706" s="1">
        <v>9.6999999999999993</v>
      </c>
      <c r="R2706" s="1">
        <v>4.5999999999999996</v>
      </c>
      <c r="X2706" s="1">
        <v>1.8</v>
      </c>
      <c r="Y2706" s="1">
        <v>0.59</v>
      </c>
      <c r="Z2706" s="1">
        <v>2.39</v>
      </c>
      <c r="AC2706" s="1">
        <v>3</v>
      </c>
      <c r="AJ2706" s="1" t="s">
        <v>406</v>
      </c>
      <c r="AK2706" s="19">
        <v>56.45</v>
      </c>
      <c r="AL2706" s="19">
        <v>48</v>
      </c>
      <c r="AN2706" s="3">
        <v>2000</v>
      </c>
      <c r="AO2706" s="39" t="s">
        <v>5332</v>
      </c>
      <c r="AQ2706">
        <v>80436</v>
      </c>
      <c r="AR2706" s="1" t="s">
        <v>556</v>
      </c>
    </row>
    <row r="2707" spans="1:44" x14ac:dyDescent="0.25">
      <c r="A2707" s="1">
        <v>3937</v>
      </c>
      <c r="B2707" s="1" t="s">
        <v>1233</v>
      </c>
      <c r="C2707" s="1">
        <v>101</v>
      </c>
      <c r="D2707" s="1" t="s">
        <v>6385</v>
      </c>
      <c r="F2707" s="1" t="s">
        <v>445</v>
      </c>
      <c r="G2707" s="1">
        <v>10</v>
      </c>
      <c r="H2707" s="1">
        <v>75</v>
      </c>
      <c r="I2707" s="1">
        <v>14.5</v>
      </c>
      <c r="J2707" s="1">
        <v>14.8</v>
      </c>
      <c r="K2707" s="3">
        <v>1440</v>
      </c>
      <c r="L2707" s="2">
        <f>N2707/((1948.03)*(1-EXP(-(0.015672)*I2707))^(1.40829))</f>
        <v>0.619493621457057</v>
      </c>
      <c r="N2707" s="1">
        <v>128</v>
      </c>
      <c r="O2707" s="1">
        <v>49</v>
      </c>
      <c r="Q2707" s="1">
        <v>6.7</v>
      </c>
      <c r="R2707" s="1">
        <v>3.8</v>
      </c>
      <c r="X2707" s="1">
        <v>0.8</v>
      </c>
      <c r="Y2707" s="1">
        <v>0.62</v>
      </c>
      <c r="Z2707" s="1">
        <v>1.42</v>
      </c>
      <c r="AC2707" s="1">
        <v>3.8</v>
      </c>
      <c r="AJ2707" s="1" t="s">
        <v>406</v>
      </c>
      <c r="AK2707" s="19">
        <v>56.45</v>
      </c>
      <c r="AL2707" s="19">
        <v>48</v>
      </c>
      <c r="AN2707" s="3">
        <v>2000</v>
      </c>
      <c r="AO2707" s="39" t="s">
        <v>5332</v>
      </c>
      <c r="AQ2707">
        <v>80436</v>
      </c>
      <c r="AR2707" s="1" t="s">
        <v>556</v>
      </c>
    </row>
    <row r="2708" spans="1:44" x14ac:dyDescent="0.25">
      <c r="A2708" s="1">
        <v>3938</v>
      </c>
      <c r="B2708" s="1" t="s">
        <v>1233</v>
      </c>
      <c r="C2708" s="1">
        <v>101</v>
      </c>
      <c r="D2708" s="1" t="s">
        <v>5657</v>
      </c>
      <c r="F2708" s="1" t="s">
        <v>445</v>
      </c>
      <c r="G2708" s="1">
        <v>10</v>
      </c>
      <c r="H2708" s="1">
        <v>65</v>
      </c>
      <c r="I2708" s="1">
        <v>8.1</v>
      </c>
      <c r="J2708" s="1">
        <v>9.8000000000000007</v>
      </c>
      <c r="K2708" s="3">
        <v>1890</v>
      </c>
      <c r="L2708" s="2">
        <f>N2708/((3098.22)*(1-EXP(-(0.009408)*I2708))^(1.31634))</f>
        <v>1.0453374235076813</v>
      </c>
      <c r="N2708" s="1">
        <v>104</v>
      </c>
      <c r="O2708" s="1">
        <v>45</v>
      </c>
      <c r="Q2708" s="1">
        <v>5.7</v>
      </c>
      <c r="R2708" s="1">
        <v>2.8</v>
      </c>
      <c r="X2708" s="1">
        <v>3.4</v>
      </c>
      <c r="Y2708" s="1">
        <v>0.59</v>
      </c>
      <c r="Z2708" s="1">
        <v>3.99</v>
      </c>
      <c r="AC2708" s="1">
        <v>3.2</v>
      </c>
      <c r="AJ2708" s="1" t="s">
        <v>406</v>
      </c>
      <c r="AK2708" s="19">
        <v>56.45</v>
      </c>
      <c r="AL2708" s="19">
        <v>48</v>
      </c>
      <c r="AN2708" s="3">
        <v>2000</v>
      </c>
      <c r="AO2708" s="39" t="s">
        <v>5332</v>
      </c>
      <c r="AQ2708">
        <v>80436</v>
      </c>
      <c r="AR2708" s="1" t="s">
        <v>556</v>
      </c>
    </row>
    <row r="2709" spans="1:44" x14ac:dyDescent="0.25">
      <c r="A2709" s="1">
        <v>3939</v>
      </c>
      <c r="B2709" s="1" t="s">
        <v>1233</v>
      </c>
      <c r="C2709" s="1">
        <v>101</v>
      </c>
      <c r="D2709" s="1" t="s">
        <v>5627</v>
      </c>
      <c r="F2709" s="1" t="s">
        <v>445</v>
      </c>
      <c r="G2709" s="1">
        <v>10</v>
      </c>
      <c r="H2709" s="1">
        <v>88</v>
      </c>
      <c r="I2709" s="1">
        <v>10.9</v>
      </c>
      <c r="J2709" s="1">
        <v>14.6</v>
      </c>
      <c r="K2709" s="3">
        <v>1593</v>
      </c>
      <c r="L2709" s="2">
        <f>N2709/((1948.03)*(1-EXP(-(0.015672)*I2709))^(1.40829))</f>
        <v>0.96066095710601362</v>
      </c>
      <c r="N2709" s="1">
        <v>138</v>
      </c>
      <c r="O2709" s="1">
        <v>67</v>
      </c>
      <c r="Q2709" s="1">
        <v>7.9</v>
      </c>
      <c r="R2709" s="1">
        <v>3.2</v>
      </c>
      <c r="X2709" s="1">
        <v>0.5</v>
      </c>
      <c r="Y2709" s="1">
        <v>0.48</v>
      </c>
      <c r="Z2709" s="1">
        <v>0.98</v>
      </c>
      <c r="AJ2709" s="1" t="s">
        <v>406</v>
      </c>
      <c r="AK2709" s="19">
        <v>56.45</v>
      </c>
      <c r="AL2709" s="19">
        <v>48</v>
      </c>
      <c r="AN2709" s="3">
        <v>2000</v>
      </c>
      <c r="AO2709" s="39" t="s">
        <v>5332</v>
      </c>
      <c r="AQ2709">
        <v>80436</v>
      </c>
      <c r="AR2709" s="1" t="s">
        <v>556</v>
      </c>
    </row>
    <row r="2710" spans="1:44" x14ac:dyDescent="0.25">
      <c r="A2710" s="1">
        <v>3940</v>
      </c>
      <c r="B2710" s="1" t="s">
        <v>1233</v>
      </c>
      <c r="C2710" s="1">
        <v>101</v>
      </c>
      <c r="D2710" s="1" t="s">
        <v>6385</v>
      </c>
      <c r="F2710" s="1" t="s">
        <v>445</v>
      </c>
      <c r="G2710" s="1">
        <v>10</v>
      </c>
      <c r="H2710" s="1">
        <v>55</v>
      </c>
      <c r="I2710" s="1">
        <v>7.9</v>
      </c>
      <c r="J2710" s="1">
        <v>12.1</v>
      </c>
      <c r="K2710" s="3">
        <v>2113</v>
      </c>
      <c r="L2710" s="2">
        <f>N2710/((1948.03)*(1-EXP(-(0.015672)*I2710))^(1.40829))</f>
        <v>0.86967724834428917</v>
      </c>
      <c r="N2710" s="1">
        <v>82</v>
      </c>
      <c r="O2710" s="1">
        <v>46</v>
      </c>
      <c r="Q2710" s="1">
        <v>6.8</v>
      </c>
      <c r="R2710" s="1">
        <v>3.3</v>
      </c>
      <c r="X2710" s="1">
        <v>1.3</v>
      </c>
      <c r="Y2710" s="1">
        <v>0.67</v>
      </c>
      <c r="Z2710" s="1">
        <v>1.97</v>
      </c>
      <c r="AC2710" s="1">
        <v>3.6</v>
      </c>
      <c r="AJ2710" s="1" t="s">
        <v>406</v>
      </c>
      <c r="AK2710" s="19">
        <v>56.45</v>
      </c>
      <c r="AL2710" s="19">
        <v>48</v>
      </c>
      <c r="AN2710" s="3">
        <v>2000</v>
      </c>
      <c r="AO2710" s="39" t="s">
        <v>5332</v>
      </c>
      <c r="AQ2710">
        <v>80436</v>
      </c>
      <c r="AR2710" s="1" t="s">
        <v>556</v>
      </c>
    </row>
    <row r="2711" spans="1:44" x14ac:dyDescent="0.25">
      <c r="A2711" s="1">
        <v>3941</v>
      </c>
      <c r="B2711" s="1" t="s">
        <v>1233</v>
      </c>
      <c r="C2711" s="1">
        <v>101</v>
      </c>
      <c r="D2711" s="1" t="s">
        <v>6483</v>
      </c>
      <c r="F2711" s="1" t="s">
        <v>445</v>
      </c>
      <c r="G2711" s="1">
        <v>9</v>
      </c>
      <c r="H2711" s="1">
        <v>82</v>
      </c>
      <c r="I2711" s="1">
        <v>14.8</v>
      </c>
      <c r="J2711" s="1">
        <v>15.2</v>
      </c>
      <c r="K2711" s="3">
        <v>1143</v>
      </c>
      <c r="L2711" s="2">
        <f>N2711/((1581.94)*(1-EXP(-(0.021301)*I2711))^(1.51716))</f>
        <v>0.66668688531331588</v>
      </c>
      <c r="N2711" s="1">
        <v>145</v>
      </c>
      <c r="O2711" s="1">
        <v>68</v>
      </c>
      <c r="Q2711" s="1">
        <v>7.8</v>
      </c>
      <c r="R2711" s="1">
        <v>3.8</v>
      </c>
      <c r="X2711" s="1">
        <v>0.6</v>
      </c>
      <c r="Y2711" s="1">
        <v>0.75</v>
      </c>
      <c r="Z2711" s="1">
        <v>1.35</v>
      </c>
      <c r="AC2711" s="1">
        <v>3.4</v>
      </c>
      <c r="AJ2711" s="1" t="s">
        <v>406</v>
      </c>
      <c r="AK2711" s="19">
        <v>56.45</v>
      </c>
      <c r="AL2711" s="19">
        <v>48</v>
      </c>
      <c r="AN2711" s="3">
        <v>2000</v>
      </c>
      <c r="AO2711" s="39" t="s">
        <v>5332</v>
      </c>
      <c r="AQ2711">
        <v>80436</v>
      </c>
      <c r="AR2711" s="1" t="s">
        <v>556</v>
      </c>
    </row>
    <row r="2712" spans="1:44" x14ac:dyDescent="0.25">
      <c r="A2712" s="1">
        <v>3942</v>
      </c>
      <c r="B2712" s="1" t="s">
        <v>1233</v>
      </c>
      <c r="C2712" s="1">
        <v>101</v>
      </c>
      <c r="D2712" s="1" t="s">
        <v>6532</v>
      </c>
      <c r="F2712" s="1" t="s">
        <v>445</v>
      </c>
      <c r="G2712" s="1">
        <v>8</v>
      </c>
      <c r="H2712" s="1">
        <v>25</v>
      </c>
      <c r="I2712" s="1">
        <v>6.5</v>
      </c>
      <c r="J2712" s="1">
        <v>4.0999999999999996</v>
      </c>
      <c r="K2712" s="3">
        <v>11650</v>
      </c>
      <c r="L2712" s="2">
        <f>N2712/((1668.67)*(1-EXP(-(0.022864)*I2712))^(1.61028))</f>
        <v>1.452641915219445</v>
      </c>
      <c r="N2712" s="1">
        <v>100</v>
      </c>
      <c r="Q2712" s="1">
        <v>4.0999999999999996</v>
      </c>
      <c r="R2712" s="1">
        <v>3.9</v>
      </c>
      <c r="X2712" s="1">
        <v>0.2</v>
      </c>
      <c r="Y2712" s="1">
        <v>0.38</v>
      </c>
      <c r="Z2712" s="1">
        <v>0.57999999999999996</v>
      </c>
      <c r="AC2712" s="1">
        <v>2.7</v>
      </c>
      <c r="AJ2712" s="1" t="s">
        <v>406</v>
      </c>
      <c r="AK2712" s="19">
        <v>56.45</v>
      </c>
      <c r="AL2712" s="19">
        <v>48</v>
      </c>
      <c r="AN2712" s="3">
        <v>2000</v>
      </c>
      <c r="AO2712" s="39" t="s">
        <v>5332</v>
      </c>
      <c r="AQ2712">
        <v>80436</v>
      </c>
      <c r="AR2712" s="1" t="s">
        <v>556</v>
      </c>
    </row>
    <row r="2713" spans="1:44" x14ac:dyDescent="0.25">
      <c r="A2713" s="1">
        <v>3943</v>
      </c>
      <c r="B2713" s="1" t="s">
        <v>1233</v>
      </c>
      <c r="C2713" s="1">
        <v>101</v>
      </c>
      <c r="D2713" s="1" t="s">
        <v>6483</v>
      </c>
      <c r="F2713" s="1" t="s">
        <v>445</v>
      </c>
      <c r="G2713" s="1">
        <v>7</v>
      </c>
      <c r="H2713" s="1">
        <v>47</v>
      </c>
      <c r="I2713" s="1">
        <v>14.1</v>
      </c>
      <c r="J2713" s="1">
        <v>13.6</v>
      </c>
      <c r="K2713" s="3">
        <v>1608</v>
      </c>
      <c r="L2713" s="2">
        <f>N2713/((1824.17)*(1-EXP(-(0.023514)*I2713))^(1.69151))</f>
        <v>1.318684858095468</v>
      </c>
      <c r="N2713" s="1">
        <v>283</v>
      </c>
      <c r="O2713" s="1">
        <v>89</v>
      </c>
      <c r="Q2713" s="1">
        <v>7.4</v>
      </c>
      <c r="R2713" s="1">
        <v>5.3</v>
      </c>
      <c r="X2713" s="1">
        <v>2.4</v>
      </c>
      <c r="Y2713" s="1">
        <v>0.56000000000000005</v>
      </c>
      <c r="Z2713" s="1">
        <v>2.96</v>
      </c>
      <c r="AC2713" s="1">
        <v>3</v>
      </c>
      <c r="AJ2713" s="1" t="s">
        <v>406</v>
      </c>
      <c r="AK2713" s="19">
        <v>56.45</v>
      </c>
      <c r="AL2713" s="19">
        <v>48</v>
      </c>
      <c r="AN2713" s="3">
        <v>2000</v>
      </c>
      <c r="AO2713" s="39" t="s">
        <v>5332</v>
      </c>
      <c r="AQ2713">
        <v>80436</v>
      </c>
      <c r="AR2713" s="1" t="s">
        <v>556</v>
      </c>
    </row>
    <row r="2714" spans="1:44" x14ac:dyDescent="0.25">
      <c r="A2714" s="1">
        <v>3944</v>
      </c>
      <c r="B2714" s="1" t="s">
        <v>1233</v>
      </c>
      <c r="C2714" s="1">
        <v>101</v>
      </c>
      <c r="D2714" s="1" t="s">
        <v>5627</v>
      </c>
      <c r="F2714" s="1" t="s">
        <v>445</v>
      </c>
      <c r="G2714" s="1">
        <v>7</v>
      </c>
      <c r="H2714" s="1">
        <v>124</v>
      </c>
      <c r="I2714" s="1">
        <v>25.5</v>
      </c>
      <c r="J2714" s="1">
        <v>29.5</v>
      </c>
      <c r="K2714" s="3">
        <v>633</v>
      </c>
      <c r="L2714" s="2">
        <f>N2714/((1824.17)*(1-EXP(-(0.023514)*I2714))^(1.69151))</f>
        <v>0.90448296107951021</v>
      </c>
      <c r="N2714" s="1">
        <v>429</v>
      </c>
      <c r="O2714" s="1">
        <v>225</v>
      </c>
      <c r="Q2714" s="1">
        <v>20.399999999999999</v>
      </c>
      <c r="R2714" s="1">
        <v>5.9</v>
      </c>
      <c r="X2714" s="1">
        <v>8.9</v>
      </c>
      <c r="Y2714" s="1">
        <v>2.2000000000000002</v>
      </c>
      <c r="Z2714" s="1">
        <v>11.1</v>
      </c>
      <c r="AC2714" s="1">
        <v>3.2</v>
      </c>
      <c r="AJ2714" s="1" t="s">
        <v>406</v>
      </c>
      <c r="AK2714" s="19">
        <v>56.45</v>
      </c>
      <c r="AL2714" s="19">
        <v>48</v>
      </c>
      <c r="AN2714" s="3">
        <v>2000</v>
      </c>
      <c r="AO2714" s="39" t="s">
        <v>5332</v>
      </c>
      <c r="AQ2714">
        <v>80436</v>
      </c>
      <c r="AR2714" s="1" t="s">
        <v>556</v>
      </c>
    </row>
    <row r="2715" spans="1:44" x14ac:dyDescent="0.25">
      <c r="A2715" s="1">
        <v>3945</v>
      </c>
      <c r="B2715" s="1" t="s">
        <v>1233</v>
      </c>
      <c r="C2715" s="1">
        <v>101</v>
      </c>
      <c r="D2715" s="1" t="s">
        <v>6184</v>
      </c>
      <c r="F2715" s="1" t="s">
        <v>445</v>
      </c>
      <c r="G2715" s="1">
        <v>7</v>
      </c>
      <c r="H2715" s="1">
        <v>45</v>
      </c>
      <c r="I2715" s="1">
        <v>13.8</v>
      </c>
      <c r="J2715" s="1">
        <v>20</v>
      </c>
      <c r="K2715" s="3">
        <v>851</v>
      </c>
      <c r="L2715" s="2">
        <f>N2715/((1824.17)*(1-EXP(-(0.023514)*I2715))^(1.69151))</f>
        <v>0.70154661268484797</v>
      </c>
      <c r="N2715" s="1">
        <v>146</v>
      </c>
      <c r="O2715" s="1">
        <v>67</v>
      </c>
      <c r="Q2715" s="1">
        <v>16.399999999999999</v>
      </c>
      <c r="R2715" s="1">
        <v>5.0999999999999996</v>
      </c>
      <c r="X2715" s="1">
        <v>0.3</v>
      </c>
      <c r="Y2715" s="1">
        <v>0.16</v>
      </c>
      <c r="Z2715" s="1">
        <v>0.46</v>
      </c>
      <c r="AC2715" s="1">
        <v>2.6</v>
      </c>
      <c r="AJ2715" s="1" t="s">
        <v>406</v>
      </c>
      <c r="AK2715" s="19">
        <v>56.45</v>
      </c>
      <c r="AL2715" s="19">
        <v>48</v>
      </c>
      <c r="AN2715" s="3">
        <v>2000</v>
      </c>
      <c r="AO2715" s="39" t="s">
        <v>5332</v>
      </c>
      <c r="AQ2715">
        <v>80436</v>
      </c>
      <c r="AR2715" s="1" t="s">
        <v>556</v>
      </c>
    </row>
    <row r="2716" spans="1:44" x14ac:dyDescent="0.25">
      <c r="A2716" s="1">
        <v>3946</v>
      </c>
      <c r="B2716" s="1" t="s">
        <v>1233</v>
      </c>
      <c r="C2716" s="1">
        <v>101</v>
      </c>
      <c r="D2716" s="1" t="s">
        <v>6483</v>
      </c>
      <c r="F2716" s="1" t="s">
        <v>445</v>
      </c>
      <c r="G2716" s="1">
        <v>6</v>
      </c>
      <c r="H2716" s="1">
        <v>68</v>
      </c>
      <c r="I2716" s="1">
        <v>23.9</v>
      </c>
      <c r="J2716" s="1">
        <v>18.600000000000001</v>
      </c>
      <c r="K2716" s="3">
        <v>962</v>
      </c>
      <c r="L2716" s="2">
        <f>N2716/((1963.5)*(1-EXP(-(0.024337)*I2716))^(1.76926))</f>
        <v>0.91044085157047205</v>
      </c>
      <c r="N2716" s="1">
        <v>420</v>
      </c>
      <c r="O2716" s="1">
        <v>164</v>
      </c>
      <c r="Q2716" s="1">
        <v>11.8</v>
      </c>
      <c r="R2716" s="1">
        <v>5.8</v>
      </c>
      <c r="X2716" s="1">
        <v>0.2</v>
      </c>
      <c r="Y2716" s="1">
        <v>0.27</v>
      </c>
      <c r="Z2716" s="1">
        <v>0.47</v>
      </c>
      <c r="AC2716" s="1">
        <v>3.3</v>
      </c>
      <c r="AJ2716" s="1" t="s">
        <v>406</v>
      </c>
      <c r="AK2716" s="19">
        <v>56.45</v>
      </c>
      <c r="AL2716" s="19">
        <v>48</v>
      </c>
      <c r="AN2716" s="3">
        <v>2000</v>
      </c>
      <c r="AO2716" s="39" t="s">
        <v>5332</v>
      </c>
      <c r="AQ2716">
        <v>80436</v>
      </c>
      <c r="AR2716" s="1" t="s">
        <v>556</v>
      </c>
    </row>
    <row r="2717" spans="1:44" x14ac:dyDescent="0.25">
      <c r="A2717" s="1">
        <v>3947</v>
      </c>
      <c r="B2717" s="1" t="s">
        <v>1233</v>
      </c>
      <c r="C2717" s="1">
        <v>101</v>
      </c>
      <c r="D2717" s="1" t="s">
        <v>6483</v>
      </c>
      <c r="F2717" s="1" t="s">
        <v>445</v>
      </c>
      <c r="G2717" s="1">
        <v>7</v>
      </c>
      <c r="H2717" s="1">
        <v>86</v>
      </c>
      <c r="I2717" s="1">
        <v>22.4</v>
      </c>
      <c r="J2717" s="1">
        <v>16.8</v>
      </c>
      <c r="K2717" s="3">
        <v>321</v>
      </c>
      <c r="L2717" s="2">
        <f>N2717/((1824.17)*(1-EXP(-(0.023514)*I2717))^(1.69151))</f>
        <v>0.79687910965194308</v>
      </c>
      <c r="N2717" s="1">
        <v>321</v>
      </c>
      <c r="O2717" s="1">
        <v>132</v>
      </c>
      <c r="Q2717" s="1">
        <v>24.6</v>
      </c>
      <c r="R2717" s="1">
        <v>6.3</v>
      </c>
      <c r="X2717" s="1">
        <v>2.2000000000000002</v>
      </c>
      <c r="Y2717" s="1">
        <v>0.64</v>
      </c>
      <c r="Z2717" s="1">
        <v>2.84</v>
      </c>
      <c r="AC2717" s="1">
        <v>2.9</v>
      </c>
      <c r="AJ2717" s="1" t="s">
        <v>406</v>
      </c>
      <c r="AK2717" s="19">
        <v>56.45</v>
      </c>
      <c r="AL2717" s="19">
        <v>48</v>
      </c>
      <c r="AN2717" s="3">
        <v>2000</v>
      </c>
      <c r="AO2717" s="39" t="s">
        <v>5332</v>
      </c>
      <c r="AQ2717">
        <v>80436</v>
      </c>
      <c r="AR2717" s="1" t="s">
        <v>556</v>
      </c>
    </row>
    <row r="2718" spans="1:44" x14ac:dyDescent="0.25">
      <c r="A2718" s="1">
        <v>3948</v>
      </c>
      <c r="B2718" s="1" t="s">
        <v>1233</v>
      </c>
      <c r="C2718" s="1">
        <v>101</v>
      </c>
      <c r="D2718" s="1" t="s">
        <v>6385</v>
      </c>
      <c r="F2718" s="1" t="s">
        <v>445</v>
      </c>
      <c r="G2718" s="1">
        <v>7</v>
      </c>
      <c r="H2718" s="1">
        <v>54</v>
      </c>
      <c r="I2718" s="1">
        <v>19.2</v>
      </c>
      <c r="J2718" s="1">
        <v>21.9</v>
      </c>
      <c r="K2718" s="3">
        <v>1163</v>
      </c>
      <c r="L2718" s="2">
        <f>N2718/((1824.17)*(1-EXP(-(0.023514)*I2718))^(1.69151))</f>
        <v>1.2247279403063984</v>
      </c>
      <c r="N2718" s="1">
        <v>403</v>
      </c>
      <c r="O2718" s="1">
        <v>149</v>
      </c>
      <c r="Q2718" s="1">
        <v>24.9</v>
      </c>
      <c r="R2718" s="1">
        <v>6.1</v>
      </c>
      <c r="X2718" s="1">
        <v>0.7</v>
      </c>
      <c r="Y2718" s="1">
        <v>0.26</v>
      </c>
      <c r="Z2718" s="1">
        <v>0.96</v>
      </c>
      <c r="AC2718" s="1">
        <v>2.8</v>
      </c>
      <c r="AJ2718" s="1" t="s">
        <v>406</v>
      </c>
      <c r="AK2718" s="19">
        <v>56.45</v>
      </c>
      <c r="AL2718" s="19">
        <v>48</v>
      </c>
      <c r="AN2718" s="3">
        <v>2000</v>
      </c>
      <c r="AO2718" s="39" t="s">
        <v>5332</v>
      </c>
      <c r="AQ2718">
        <v>80436</v>
      </c>
      <c r="AR2718" s="1" t="s">
        <v>556</v>
      </c>
    </row>
    <row r="2719" spans="1:44" x14ac:dyDescent="0.25">
      <c r="A2719" s="1">
        <v>3949</v>
      </c>
      <c r="B2719" s="1" t="s">
        <v>1233</v>
      </c>
      <c r="C2719" s="1">
        <v>101</v>
      </c>
      <c r="D2719" s="1" t="s">
        <v>5627</v>
      </c>
      <c r="F2719" s="1" t="s">
        <v>445</v>
      </c>
      <c r="G2719" s="1">
        <v>6</v>
      </c>
      <c r="H2719" s="1">
        <v>76</v>
      </c>
      <c r="I2719" s="1">
        <v>24.3</v>
      </c>
      <c r="J2719" s="1">
        <v>27.3</v>
      </c>
      <c r="K2719" s="3">
        <v>643</v>
      </c>
      <c r="L2719" s="2">
        <f>N2719/((1963.5)*(1-EXP(-(0.024337)*I2719))^(1.76926))</f>
        <v>0.89099392431853963</v>
      </c>
      <c r="N2719" s="1">
        <v>420</v>
      </c>
      <c r="O2719" s="1">
        <v>198</v>
      </c>
      <c r="Q2719" s="1">
        <v>27.9</v>
      </c>
      <c r="R2719" s="1">
        <v>7.3</v>
      </c>
      <c r="X2719" s="1">
        <v>7.6</v>
      </c>
      <c r="Y2719" s="1">
        <v>1.64</v>
      </c>
      <c r="Z2719" s="1">
        <v>9.24</v>
      </c>
      <c r="AC2719" s="1">
        <v>3.3</v>
      </c>
      <c r="AJ2719" s="1" t="s">
        <v>406</v>
      </c>
      <c r="AK2719" s="19">
        <v>56.45</v>
      </c>
      <c r="AL2719" s="19">
        <v>48</v>
      </c>
      <c r="AN2719" s="3">
        <v>2000</v>
      </c>
      <c r="AO2719" s="39" t="s">
        <v>5332</v>
      </c>
      <c r="AQ2719">
        <v>80436</v>
      </c>
      <c r="AR2719" s="1" t="s">
        <v>556</v>
      </c>
    </row>
    <row r="2720" spans="1:44" x14ac:dyDescent="0.25">
      <c r="A2720" s="1">
        <v>3950</v>
      </c>
      <c r="B2720" s="1" t="s">
        <v>1233</v>
      </c>
      <c r="C2720" s="1">
        <v>101</v>
      </c>
      <c r="D2720" s="1" t="s">
        <v>5627</v>
      </c>
      <c r="F2720" s="1" t="s">
        <v>445</v>
      </c>
      <c r="G2720" s="1">
        <v>9</v>
      </c>
      <c r="H2720" s="1">
        <v>65</v>
      </c>
      <c r="I2720" s="1">
        <v>11.6</v>
      </c>
      <c r="J2720" s="1">
        <v>12.9</v>
      </c>
      <c r="K2720" s="3">
        <v>1258</v>
      </c>
      <c r="L2720" s="2">
        <f>N2720/((1581.94)*(1-EXP(-(0.021301)*I2720))^(1.51716))</f>
        <v>1.0450902770176922</v>
      </c>
      <c r="N2720" s="1">
        <v>165</v>
      </c>
      <c r="O2720" s="1">
        <v>68</v>
      </c>
      <c r="Q2720" s="1">
        <v>5.7</v>
      </c>
      <c r="R2720" s="1">
        <v>4.5999999999999996</v>
      </c>
      <c r="X2720" s="1">
        <v>0.8</v>
      </c>
      <c r="Y2720" s="1">
        <v>0.11</v>
      </c>
      <c r="Z2720" s="1">
        <v>0.91</v>
      </c>
      <c r="AC2720" s="1">
        <v>1.2</v>
      </c>
      <c r="AJ2720" s="1" t="s">
        <v>406</v>
      </c>
      <c r="AK2720" s="19">
        <v>56.45</v>
      </c>
      <c r="AL2720" s="19">
        <v>48</v>
      </c>
      <c r="AN2720" s="3">
        <v>2000</v>
      </c>
      <c r="AO2720" s="39" t="s">
        <v>5332</v>
      </c>
      <c r="AQ2720">
        <v>80436</v>
      </c>
      <c r="AR2720" s="1" t="s">
        <v>556</v>
      </c>
    </row>
    <row r="2721" spans="1:44" x14ac:dyDescent="0.25">
      <c r="A2721" s="1">
        <v>3951</v>
      </c>
      <c r="B2721" s="1" t="s">
        <v>1233</v>
      </c>
      <c r="C2721" s="1">
        <v>101</v>
      </c>
      <c r="D2721" s="1" t="s">
        <v>5627</v>
      </c>
      <c r="F2721" s="1" t="s">
        <v>445</v>
      </c>
      <c r="G2721" s="1">
        <v>7</v>
      </c>
      <c r="H2721" s="1">
        <v>73</v>
      </c>
      <c r="I2721" s="1">
        <v>18.600000000000001</v>
      </c>
      <c r="J2721" s="1">
        <v>17.600000000000001</v>
      </c>
      <c r="K2721" s="3">
        <v>589</v>
      </c>
      <c r="L2721" s="2">
        <f>N2721/((1824.17)*(1-EXP(-(0.023514)*I2721))^(1.69151))</f>
        <v>1.1068365544203855</v>
      </c>
      <c r="N2721" s="1">
        <v>349</v>
      </c>
      <c r="O2721" s="1">
        <v>148</v>
      </c>
      <c r="Q2721" s="1">
        <v>13.9</v>
      </c>
      <c r="R2721" s="1">
        <v>4.4000000000000004</v>
      </c>
      <c r="X2721" s="1">
        <v>1.6</v>
      </c>
      <c r="Y2721" s="1">
        <v>0.43</v>
      </c>
      <c r="Z2721" s="1">
        <v>2.0299999999999998</v>
      </c>
      <c r="AC2721" s="1">
        <v>1.9</v>
      </c>
      <c r="AJ2721" s="1" t="s">
        <v>406</v>
      </c>
      <c r="AK2721" s="19">
        <v>56.45</v>
      </c>
      <c r="AL2721" s="19">
        <v>48</v>
      </c>
      <c r="AN2721" s="3">
        <v>2000</v>
      </c>
      <c r="AO2721" s="39" t="s">
        <v>5332</v>
      </c>
      <c r="AQ2721">
        <v>80436</v>
      </c>
      <c r="AR2721" s="1" t="s">
        <v>556</v>
      </c>
    </row>
    <row r="2722" spans="1:44" x14ac:dyDescent="0.25">
      <c r="A2722" s="1">
        <v>3952</v>
      </c>
      <c r="B2722" s="1" t="s">
        <v>1233</v>
      </c>
      <c r="C2722" s="1">
        <v>101</v>
      </c>
      <c r="D2722" s="1" t="s">
        <v>6385</v>
      </c>
      <c r="F2722" s="1" t="s">
        <v>445</v>
      </c>
      <c r="G2722" s="1">
        <v>6</v>
      </c>
      <c r="H2722" s="1">
        <v>83</v>
      </c>
      <c r="I2722" s="1">
        <v>23.6</v>
      </c>
      <c r="J2722" s="1">
        <v>18.8</v>
      </c>
      <c r="K2722" s="3">
        <v>420</v>
      </c>
      <c r="L2722" s="2">
        <f>N2722/((1963.5)*(1-EXP(-(0.024337)*I2722))^(1.76926))</f>
        <v>0.94543011902576912</v>
      </c>
      <c r="N2722" s="1">
        <v>429</v>
      </c>
      <c r="O2722" s="1">
        <v>172</v>
      </c>
      <c r="Q2722" s="1">
        <v>12.7</v>
      </c>
      <c r="R2722" s="1">
        <v>6.4</v>
      </c>
      <c r="X2722" s="1">
        <v>0.6</v>
      </c>
      <c r="Y2722" s="1">
        <v>0.36</v>
      </c>
      <c r="Z2722" s="1">
        <v>0.96</v>
      </c>
      <c r="AC2722" s="1">
        <v>2.6</v>
      </c>
      <c r="AJ2722" s="1" t="s">
        <v>406</v>
      </c>
      <c r="AK2722" s="19">
        <v>56.45</v>
      </c>
      <c r="AL2722" s="19">
        <v>48</v>
      </c>
      <c r="AN2722" s="3">
        <v>2000</v>
      </c>
      <c r="AO2722" s="39" t="s">
        <v>5332</v>
      </c>
      <c r="AQ2722">
        <v>80436</v>
      </c>
      <c r="AR2722" s="1" t="s">
        <v>556</v>
      </c>
    </row>
    <row r="2723" spans="1:44" x14ac:dyDescent="0.25">
      <c r="A2723" s="1">
        <v>3953</v>
      </c>
      <c r="B2723" s="1" t="s">
        <v>1233</v>
      </c>
      <c r="C2723" s="1">
        <v>101</v>
      </c>
      <c r="D2723" s="1" t="s">
        <v>5627</v>
      </c>
      <c r="F2723" s="1" t="s">
        <v>445</v>
      </c>
      <c r="G2723" s="1">
        <v>10</v>
      </c>
      <c r="H2723" s="1">
        <v>103</v>
      </c>
      <c r="I2723" s="1">
        <v>12.7</v>
      </c>
      <c r="J2723" s="1">
        <v>16.8</v>
      </c>
      <c r="K2723" s="3">
        <v>2569</v>
      </c>
      <c r="L2723" s="2">
        <f>N2723/((1948.03)*(1-EXP(-(0.015672)*I2723))^(1.40829))</f>
        <v>1.0815221452177226</v>
      </c>
      <c r="N2723" s="1">
        <v>189</v>
      </c>
      <c r="O2723" s="1">
        <v>85</v>
      </c>
      <c r="Q2723" s="1">
        <v>9.6</v>
      </c>
      <c r="R2723" s="1">
        <v>4.9000000000000004</v>
      </c>
      <c r="X2723" s="1">
        <v>0.1</v>
      </c>
      <c r="Y2723" s="1">
        <v>0.46</v>
      </c>
      <c r="Z2723" s="1">
        <v>0.56000000000000005</v>
      </c>
      <c r="AC2723" s="1">
        <v>4.9000000000000004</v>
      </c>
      <c r="AJ2723" s="1" t="s">
        <v>406</v>
      </c>
      <c r="AK2723" s="19">
        <v>56.45</v>
      </c>
      <c r="AL2723" s="19">
        <v>48</v>
      </c>
      <c r="AN2723" s="3">
        <v>2000</v>
      </c>
      <c r="AO2723" s="39" t="s">
        <v>5332</v>
      </c>
      <c r="AQ2723">
        <v>80436</v>
      </c>
      <c r="AR2723" s="1" t="s">
        <v>556</v>
      </c>
    </row>
    <row r="2724" spans="1:44" x14ac:dyDescent="0.25">
      <c r="A2724" s="1">
        <v>3954</v>
      </c>
      <c r="B2724" s="1" t="s">
        <v>1233</v>
      </c>
      <c r="C2724" s="1">
        <v>101</v>
      </c>
      <c r="D2724" s="1" t="s">
        <v>5627</v>
      </c>
      <c r="F2724" s="1" t="s">
        <v>445</v>
      </c>
      <c r="G2724" s="1">
        <v>9</v>
      </c>
      <c r="H2724" s="1">
        <v>16</v>
      </c>
      <c r="I2724" s="1">
        <v>2.8</v>
      </c>
      <c r="J2724" s="1">
        <v>2.1</v>
      </c>
      <c r="K2724" s="3">
        <v>9873</v>
      </c>
      <c r="L2724" s="35">
        <v>2</v>
      </c>
      <c r="N2724" s="1">
        <v>48</v>
      </c>
      <c r="O2724" s="1">
        <v>14</v>
      </c>
      <c r="Q2724" s="1">
        <v>2.8</v>
      </c>
      <c r="R2724" s="1">
        <v>3.5</v>
      </c>
      <c r="X2724" s="1">
        <v>0.3</v>
      </c>
      <c r="Y2724" s="1">
        <v>0.79</v>
      </c>
      <c r="Z2724" s="1">
        <v>1.0900000000000001</v>
      </c>
      <c r="AC2724" s="1">
        <v>2.2999999999999998</v>
      </c>
      <c r="AJ2724" s="1" t="s">
        <v>406</v>
      </c>
      <c r="AK2724" s="19">
        <v>56.45</v>
      </c>
      <c r="AL2724" s="19">
        <v>48</v>
      </c>
      <c r="AN2724" s="3">
        <v>2000</v>
      </c>
      <c r="AO2724" s="39" t="s">
        <v>5332</v>
      </c>
      <c r="AQ2724">
        <v>80436</v>
      </c>
      <c r="AR2724" s="1" t="s">
        <v>556</v>
      </c>
    </row>
    <row r="2725" spans="1:44" x14ac:dyDescent="0.25">
      <c r="A2725" s="1">
        <v>3955</v>
      </c>
      <c r="B2725" s="1" t="s">
        <v>1233</v>
      </c>
      <c r="C2725" s="1">
        <v>101</v>
      </c>
      <c r="D2725" s="1" t="s">
        <v>6385</v>
      </c>
      <c r="F2725" s="1" t="s">
        <v>445</v>
      </c>
      <c r="G2725" s="1">
        <v>8</v>
      </c>
      <c r="H2725" s="1">
        <v>31</v>
      </c>
      <c r="I2725" s="1">
        <v>9.3000000000000007</v>
      </c>
      <c r="J2725" s="1">
        <v>6.4</v>
      </c>
      <c r="K2725" s="3">
        <v>5796</v>
      </c>
      <c r="L2725" s="2">
        <f>N2725/((1668.67)*(1-EXP(-(0.022864)*I2725))^(1.61028))</f>
        <v>1.5096371448969166</v>
      </c>
      <c r="N2725" s="1">
        <v>176</v>
      </c>
      <c r="O2725" s="1">
        <v>76</v>
      </c>
      <c r="Q2725" s="1">
        <v>5.2</v>
      </c>
      <c r="R2725" s="1">
        <v>4.9000000000000004</v>
      </c>
      <c r="X2725" s="1">
        <v>0.8</v>
      </c>
      <c r="Y2725" s="1">
        <v>0.49</v>
      </c>
      <c r="Z2725" s="1">
        <v>1.29</v>
      </c>
      <c r="AC2725" s="1">
        <v>3.6</v>
      </c>
      <c r="AJ2725" s="1" t="s">
        <v>406</v>
      </c>
      <c r="AK2725" s="19">
        <v>56.45</v>
      </c>
      <c r="AL2725" s="19">
        <v>48</v>
      </c>
      <c r="AN2725" s="3">
        <v>2000</v>
      </c>
      <c r="AO2725" s="39" t="s">
        <v>5332</v>
      </c>
      <c r="AQ2725">
        <v>80436</v>
      </c>
      <c r="AR2725" s="1" t="s">
        <v>556</v>
      </c>
    </row>
    <row r="2726" spans="1:44" x14ac:dyDescent="0.25">
      <c r="A2726" s="1">
        <v>3957</v>
      </c>
      <c r="B2726" s="1" t="s">
        <v>1233</v>
      </c>
      <c r="C2726" s="1">
        <v>101</v>
      </c>
      <c r="D2726" s="1" t="s">
        <v>5627</v>
      </c>
      <c r="F2726" s="1" t="s">
        <v>445</v>
      </c>
      <c r="G2726" s="1">
        <v>8</v>
      </c>
      <c r="H2726" s="1">
        <v>115</v>
      </c>
      <c r="I2726" s="1">
        <v>23</v>
      </c>
      <c r="J2726" s="1">
        <v>24.2</v>
      </c>
      <c r="K2726" s="3">
        <v>689</v>
      </c>
      <c r="L2726" s="2">
        <f>N2726/((1668.67)*(1-EXP(-(0.022864)*I2726))^(1.61028))</f>
        <v>1.0166179231050263</v>
      </c>
      <c r="N2726" s="1">
        <v>402</v>
      </c>
      <c r="O2726" s="1">
        <v>226</v>
      </c>
      <c r="Q2726" s="1">
        <v>13.4</v>
      </c>
      <c r="R2726" s="1">
        <v>5.4</v>
      </c>
      <c r="X2726" s="1">
        <v>1.6</v>
      </c>
      <c r="Y2726" s="1">
        <v>0.42</v>
      </c>
      <c r="Z2726" s="1">
        <v>2.02</v>
      </c>
      <c r="AC2726" s="1">
        <v>3.5</v>
      </c>
      <c r="AJ2726" s="1" t="s">
        <v>406</v>
      </c>
      <c r="AK2726" s="19">
        <v>56.45</v>
      </c>
      <c r="AL2726" s="19">
        <v>48</v>
      </c>
      <c r="AN2726" s="3">
        <v>2000</v>
      </c>
      <c r="AO2726" s="39" t="s">
        <v>5332</v>
      </c>
      <c r="AQ2726">
        <v>80436</v>
      </c>
      <c r="AR2726" s="1" t="s">
        <v>556</v>
      </c>
    </row>
    <row r="2727" spans="1:44" x14ac:dyDescent="0.25">
      <c r="A2727" s="1">
        <v>3958</v>
      </c>
      <c r="B2727" s="1" t="s">
        <v>1233</v>
      </c>
      <c r="C2727" s="1">
        <v>101</v>
      </c>
      <c r="D2727" s="1" t="s">
        <v>6184</v>
      </c>
      <c r="F2727" s="1" t="s">
        <v>445</v>
      </c>
      <c r="G2727" s="1">
        <v>7</v>
      </c>
      <c r="H2727" s="1">
        <v>19</v>
      </c>
      <c r="I2727" s="1">
        <v>5.6</v>
      </c>
      <c r="J2727" s="1">
        <v>5.8</v>
      </c>
      <c r="K2727" s="3">
        <v>8659</v>
      </c>
      <c r="L2727" s="35">
        <v>2</v>
      </c>
      <c r="N2727" s="1">
        <v>140</v>
      </c>
      <c r="Q2727" s="1">
        <v>3.9</v>
      </c>
      <c r="R2727" s="1">
        <v>6.4</v>
      </c>
      <c r="X2727" s="1">
        <v>0.1</v>
      </c>
      <c r="Y2727" s="1">
        <v>0.26</v>
      </c>
      <c r="Z2727" s="1">
        <v>0.36</v>
      </c>
      <c r="AC2727" s="1">
        <v>1.2</v>
      </c>
      <c r="AJ2727" s="1" t="s">
        <v>406</v>
      </c>
      <c r="AK2727" s="19">
        <v>56.45</v>
      </c>
      <c r="AL2727" s="19">
        <v>48</v>
      </c>
      <c r="AN2727" s="3">
        <v>2000</v>
      </c>
      <c r="AO2727" s="39" t="s">
        <v>5332</v>
      </c>
      <c r="AQ2727">
        <v>80436</v>
      </c>
      <c r="AR2727" s="1" t="s">
        <v>556</v>
      </c>
    </row>
    <row r="2728" spans="1:44" x14ac:dyDescent="0.25">
      <c r="A2728" s="1">
        <v>3959</v>
      </c>
      <c r="B2728" s="1" t="s">
        <v>1233</v>
      </c>
      <c r="C2728" s="1">
        <v>101</v>
      </c>
      <c r="D2728" s="1" t="s">
        <v>5627</v>
      </c>
      <c r="F2728" s="1" t="s">
        <v>445</v>
      </c>
      <c r="G2728" s="1">
        <v>7</v>
      </c>
      <c r="H2728" s="1">
        <v>38</v>
      </c>
      <c r="I2728" s="1">
        <v>13.3</v>
      </c>
      <c r="J2728" s="1">
        <v>9.6</v>
      </c>
      <c r="K2728" s="3">
        <v>756</v>
      </c>
      <c r="L2728" s="2">
        <f>N2728/((1824.17)*(1-EXP(-(0.023514)*I2728))^(1.69151))</f>
        <v>0.85627146525179532</v>
      </c>
      <c r="N2728" s="1">
        <v>169</v>
      </c>
      <c r="O2728" s="1">
        <v>52</v>
      </c>
      <c r="Q2728" s="1">
        <v>9.6</v>
      </c>
      <c r="R2728" s="1">
        <v>5.9</v>
      </c>
      <c r="X2728" s="1">
        <v>0.2</v>
      </c>
      <c r="Y2728" s="1">
        <v>0.49</v>
      </c>
      <c r="Z2728" s="1">
        <v>0.69</v>
      </c>
      <c r="AC2728" s="1">
        <v>1.6</v>
      </c>
      <c r="AJ2728" s="1" t="s">
        <v>406</v>
      </c>
      <c r="AK2728" s="19">
        <v>56.45</v>
      </c>
      <c r="AL2728" s="19">
        <v>48</v>
      </c>
      <c r="AN2728" s="3">
        <v>2000</v>
      </c>
      <c r="AO2728" s="39" t="s">
        <v>5332</v>
      </c>
      <c r="AQ2728">
        <v>80436</v>
      </c>
      <c r="AR2728" s="1" t="s">
        <v>556</v>
      </c>
    </row>
    <row r="2729" spans="1:44" x14ac:dyDescent="0.25">
      <c r="A2729" s="1">
        <v>3960</v>
      </c>
      <c r="B2729" s="1" t="s">
        <v>1233</v>
      </c>
      <c r="C2729" s="1">
        <v>101</v>
      </c>
      <c r="D2729" s="1" t="s">
        <v>6385</v>
      </c>
      <c r="F2729" s="1" t="s">
        <v>445</v>
      </c>
      <c r="G2729" s="1">
        <v>7</v>
      </c>
      <c r="H2729" s="1">
        <v>71</v>
      </c>
      <c r="I2729" s="1">
        <v>20.100000000000001</v>
      </c>
      <c r="J2729" s="1">
        <v>24.3</v>
      </c>
      <c r="K2729" s="3">
        <v>611</v>
      </c>
      <c r="L2729" s="2">
        <f>N2729/((1824.17)*(1-EXP(-(0.023514)*I2729))^(1.69151))</f>
        <v>1.1151250500909862</v>
      </c>
      <c r="N2729" s="1">
        <v>390</v>
      </c>
      <c r="O2729" s="1">
        <v>189</v>
      </c>
      <c r="Q2729" s="1">
        <v>22.2</v>
      </c>
      <c r="R2729" s="1">
        <v>6.6</v>
      </c>
      <c r="X2729" s="1">
        <v>0.2</v>
      </c>
      <c r="Y2729" s="1">
        <v>0.23</v>
      </c>
      <c r="Z2729" s="1">
        <v>0.43</v>
      </c>
      <c r="AC2729" s="1">
        <v>1.1000000000000001</v>
      </c>
      <c r="AJ2729" s="1" t="s">
        <v>406</v>
      </c>
      <c r="AK2729" s="19">
        <v>56.45</v>
      </c>
      <c r="AL2729" s="19">
        <v>48</v>
      </c>
      <c r="AN2729" s="3">
        <v>2000</v>
      </c>
      <c r="AO2729" s="39" t="s">
        <v>5332</v>
      </c>
      <c r="AQ2729">
        <v>80436</v>
      </c>
      <c r="AR2729" s="1" t="s">
        <v>556</v>
      </c>
    </row>
    <row r="2730" spans="1:44" x14ac:dyDescent="0.25">
      <c r="A2730" s="1">
        <v>3961</v>
      </c>
      <c r="B2730" s="1" t="s">
        <v>1233</v>
      </c>
      <c r="C2730" s="1">
        <v>101</v>
      </c>
      <c r="D2730" s="1" t="s">
        <v>5627</v>
      </c>
      <c r="F2730" s="1" t="s">
        <v>445</v>
      </c>
      <c r="G2730" s="1">
        <v>6</v>
      </c>
      <c r="H2730" s="1">
        <v>125</v>
      </c>
      <c r="I2730" s="1">
        <v>33.200000000000003</v>
      </c>
      <c r="J2730" s="1">
        <v>38.9</v>
      </c>
      <c r="K2730" s="3">
        <v>268</v>
      </c>
      <c r="L2730" s="2">
        <f>N2730/((1963.5)*(1-EXP(-(0.024337)*I2730))^(1.76926))</f>
        <v>0.73789717691893864</v>
      </c>
      <c r="N2730" s="1">
        <v>510</v>
      </c>
      <c r="O2730" s="1">
        <v>267</v>
      </c>
      <c r="Q2730" s="1">
        <v>16.899999999999999</v>
      </c>
      <c r="R2730" s="1">
        <v>5.2</v>
      </c>
      <c r="X2730" s="1">
        <v>4.5999999999999996</v>
      </c>
      <c r="Y2730" s="1">
        <v>0.89</v>
      </c>
      <c r="Z2730" s="1">
        <v>5.49</v>
      </c>
      <c r="AC2730" s="1">
        <v>1.6</v>
      </c>
      <c r="AJ2730" s="1" t="s">
        <v>406</v>
      </c>
      <c r="AK2730" s="19">
        <v>56.45</v>
      </c>
      <c r="AL2730" s="19">
        <v>48</v>
      </c>
      <c r="AN2730" s="3">
        <v>2000</v>
      </c>
      <c r="AO2730" s="39" t="s">
        <v>5332</v>
      </c>
      <c r="AQ2730">
        <v>80436</v>
      </c>
      <c r="AR2730" s="1" t="s">
        <v>556</v>
      </c>
    </row>
    <row r="2731" spans="1:44" x14ac:dyDescent="0.25">
      <c r="A2731" s="1">
        <v>3962</v>
      </c>
      <c r="B2731" s="1" t="s">
        <v>1233</v>
      </c>
      <c r="C2731" s="1">
        <v>101</v>
      </c>
      <c r="D2731" s="1" t="s">
        <v>6385</v>
      </c>
      <c r="F2731" s="1" t="s">
        <v>445</v>
      </c>
      <c r="G2731" s="1">
        <v>7</v>
      </c>
      <c r="H2731" s="1">
        <v>45</v>
      </c>
      <c r="I2731" s="1">
        <v>13.6</v>
      </c>
      <c r="J2731" s="1">
        <v>12</v>
      </c>
      <c r="K2731" s="3">
        <v>2525</v>
      </c>
      <c r="L2731" s="2">
        <f>N2731/((1824.17)*(1-EXP(-(0.023514)*I2731))^(1.69151))</f>
        <v>1.0304161536893037</v>
      </c>
      <c r="N2731" s="1">
        <v>210</v>
      </c>
      <c r="O2731" s="1">
        <v>64</v>
      </c>
      <c r="Q2731" s="1">
        <v>4.5999999999999996</v>
      </c>
      <c r="R2731" s="1">
        <v>5.6</v>
      </c>
      <c r="X2731" s="1">
        <v>0.4</v>
      </c>
      <c r="Y2731" s="1">
        <v>0.41</v>
      </c>
      <c r="Z2731" s="1">
        <v>0.81</v>
      </c>
      <c r="AC2731" s="1">
        <v>2</v>
      </c>
      <c r="AJ2731" s="1" t="s">
        <v>406</v>
      </c>
      <c r="AK2731" s="19">
        <v>56.45</v>
      </c>
      <c r="AL2731" s="19">
        <v>48</v>
      </c>
      <c r="AN2731" s="3">
        <v>2000</v>
      </c>
      <c r="AO2731" s="39" t="s">
        <v>5332</v>
      </c>
      <c r="AQ2731">
        <v>80436</v>
      </c>
      <c r="AR2731" s="1" t="s">
        <v>556</v>
      </c>
    </row>
    <row r="2732" spans="1:44" x14ac:dyDescent="0.25">
      <c r="A2732" s="1">
        <v>3963</v>
      </c>
      <c r="B2732" s="1" t="s">
        <v>1233</v>
      </c>
      <c r="C2732" s="1">
        <v>101</v>
      </c>
      <c r="D2732" s="1" t="s">
        <v>5627</v>
      </c>
      <c r="F2732" s="1" t="s">
        <v>445</v>
      </c>
      <c r="G2732" s="1">
        <v>6</v>
      </c>
      <c r="H2732" s="1">
        <v>84</v>
      </c>
      <c r="I2732" s="1">
        <v>25.4</v>
      </c>
      <c r="J2732" s="1">
        <v>24.2</v>
      </c>
      <c r="K2732" s="3">
        <v>925</v>
      </c>
      <c r="L2732" s="2">
        <f>N2732/((1963.5)*(1-EXP(-(0.024337)*I2732))^(1.76926))</f>
        <v>0.80153356099185014</v>
      </c>
      <c r="N2732" s="1">
        <v>400</v>
      </c>
      <c r="O2732" s="1">
        <v>126</v>
      </c>
      <c r="Q2732" s="1">
        <v>13.8</v>
      </c>
      <c r="R2732" s="1">
        <v>5.6</v>
      </c>
      <c r="X2732" s="1">
        <v>5.6</v>
      </c>
      <c r="Y2732" s="1">
        <v>0.66</v>
      </c>
      <c r="Z2732" s="1">
        <v>6.26</v>
      </c>
      <c r="AC2732" s="1">
        <v>3.9</v>
      </c>
      <c r="AJ2732" s="1" t="s">
        <v>406</v>
      </c>
      <c r="AK2732" s="19">
        <v>56.45</v>
      </c>
      <c r="AL2732" s="19">
        <v>48</v>
      </c>
      <c r="AN2732" s="3">
        <v>2000</v>
      </c>
      <c r="AO2732" s="39" t="s">
        <v>5332</v>
      </c>
      <c r="AQ2732">
        <v>80436</v>
      </c>
      <c r="AR2732" s="1" t="s">
        <v>556</v>
      </c>
    </row>
    <row r="2733" spans="1:44" x14ac:dyDescent="0.25">
      <c r="A2733" s="1">
        <v>3965</v>
      </c>
      <c r="B2733" s="1" t="s">
        <v>1233</v>
      </c>
      <c r="C2733" s="1">
        <v>101</v>
      </c>
      <c r="D2733" s="1" t="s">
        <v>6184</v>
      </c>
      <c r="F2733" s="1" t="s">
        <v>445</v>
      </c>
      <c r="G2733" s="1">
        <v>8</v>
      </c>
      <c r="H2733" s="1">
        <v>66</v>
      </c>
      <c r="I2733" s="1">
        <v>15.6</v>
      </c>
      <c r="J2733" s="1">
        <v>14.8</v>
      </c>
      <c r="K2733" s="3">
        <v>1874</v>
      </c>
      <c r="L2733" s="2">
        <f>N2733/((1668.67)*(1-EXP(-(0.022864)*I2733))^(1.61028))</f>
        <v>1.0412262226358093</v>
      </c>
      <c r="N2733" s="1">
        <v>250</v>
      </c>
      <c r="O2733" s="1">
        <v>67</v>
      </c>
      <c r="Q2733" s="1">
        <v>10.4</v>
      </c>
      <c r="R2733" s="1">
        <v>4.7</v>
      </c>
      <c r="X2733" s="1">
        <v>1.4</v>
      </c>
      <c r="Y2733" s="1">
        <v>0.44</v>
      </c>
      <c r="Z2733" s="1">
        <v>1.84</v>
      </c>
      <c r="AC2733" s="1">
        <v>2.2000000000000002</v>
      </c>
      <c r="AJ2733" s="1" t="s">
        <v>406</v>
      </c>
      <c r="AK2733" s="19">
        <v>56.45</v>
      </c>
      <c r="AL2733" s="19">
        <v>48</v>
      </c>
      <c r="AN2733" s="3">
        <v>2000</v>
      </c>
      <c r="AO2733" s="39" t="s">
        <v>5332</v>
      </c>
      <c r="AQ2733">
        <v>80436</v>
      </c>
      <c r="AR2733" s="1" t="s">
        <v>556</v>
      </c>
    </row>
    <row r="2734" spans="1:44" x14ac:dyDescent="0.25">
      <c r="A2734" s="1">
        <v>3966</v>
      </c>
      <c r="B2734" s="1" t="s">
        <v>1233</v>
      </c>
      <c r="C2734" s="1">
        <v>101</v>
      </c>
      <c r="D2734" s="1" t="s">
        <v>5627</v>
      </c>
      <c r="F2734" s="1" t="s">
        <v>445</v>
      </c>
      <c r="G2734" s="1">
        <v>7</v>
      </c>
      <c r="H2734" s="1">
        <v>88</v>
      </c>
      <c r="I2734" s="1">
        <v>22.6</v>
      </c>
      <c r="J2734" s="1">
        <v>21.2</v>
      </c>
      <c r="K2734" s="3">
        <v>994</v>
      </c>
      <c r="L2734" s="2">
        <f>N2734/((1824.17)*(1-EXP(-(0.023514)*I2734))^(1.69151))</f>
        <v>0.93264598823443312</v>
      </c>
      <c r="N2734" s="1">
        <v>380</v>
      </c>
      <c r="O2734" s="1">
        <v>95</v>
      </c>
      <c r="Q2734" s="1">
        <v>12.7</v>
      </c>
      <c r="R2734" s="1">
        <v>3.4</v>
      </c>
      <c r="X2734" s="1">
        <v>2.6</v>
      </c>
      <c r="Y2734" s="1">
        <v>0.37</v>
      </c>
      <c r="Z2734" s="1">
        <v>2.97</v>
      </c>
      <c r="AC2734" s="1">
        <v>2.6</v>
      </c>
      <c r="AJ2734" s="1" t="s">
        <v>406</v>
      </c>
      <c r="AK2734" s="19">
        <v>56.45</v>
      </c>
      <c r="AL2734" s="19">
        <v>48</v>
      </c>
      <c r="AN2734" s="3">
        <v>2000</v>
      </c>
      <c r="AO2734" s="39" t="s">
        <v>5332</v>
      </c>
      <c r="AQ2734">
        <v>80436</v>
      </c>
      <c r="AR2734" s="1" t="s">
        <v>556</v>
      </c>
    </row>
    <row r="2735" spans="1:44" x14ac:dyDescent="0.25">
      <c r="A2735" s="1">
        <v>3967</v>
      </c>
      <c r="B2735" s="1" t="s">
        <v>1233</v>
      </c>
      <c r="C2735" s="1">
        <v>101</v>
      </c>
      <c r="D2735" s="1" t="s">
        <v>6385</v>
      </c>
      <c r="F2735" s="1" t="s">
        <v>445</v>
      </c>
      <c r="G2735" s="1">
        <v>8</v>
      </c>
      <c r="H2735" s="1">
        <v>125</v>
      </c>
      <c r="I2735" s="1">
        <v>21.2</v>
      </c>
      <c r="J2735" s="1">
        <v>24.8</v>
      </c>
      <c r="K2735" s="3">
        <v>369</v>
      </c>
      <c r="L2735" s="2">
        <f>N2735/((1668.67)*(1-EXP(-(0.022864)*I2735))^(1.61028))</f>
        <v>0.96506802768893274</v>
      </c>
      <c r="N2735" s="1">
        <v>345</v>
      </c>
      <c r="O2735" s="1">
        <v>105</v>
      </c>
      <c r="Q2735" s="1">
        <v>14.7</v>
      </c>
      <c r="R2735" s="1">
        <v>3.8</v>
      </c>
      <c r="X2735" s="1">
        <v>2.9</v>
      </c>
      <c r="Y2735" s="1">
        <v>0.69</v>
      </c>
      <c r="Z2735" s="1">
        <v>3.59</v>
      </c>
      <c r="AC2735" s="1">
        <v>3.8</v>
      </c>
      <c r="AJ2735" s="1" t="s">
        <v>406</v>
      </c>
      <c r="AK2735" s="19">
        <v>56.45</v>
      </c>
      <c r="AL2735" s="19">
        <v>48</v>
      </c>
      <c r="AN2735" s="3">
        <v>2000</v>
      </c>
      <c r="AO2735" s="39" t="s">
        <v>5332</v>
      </c>
      <c r="AQ2735">
        <v>80436</v>
      </c>
      <c r="AR2735" s="1" t="s">
        <v>556</v>
      </c>
    </row>
    <row r="2736" spans="1:44" x14ac:dyDescent="0.25">
      <c r="A2736" s="1">
        <v>3968</v>
      </c>
      <c r="B2736" s="1" t="s">
        <v>1233</v>
      </c>
      <c r="C2736" s="1">
        <v>101</v>
      </c>
      <c r="D2736" s="1" t="s">
        <v>6299</v>
      </c>
      <c r="F2736" s="1" t="s">
        <v>445</v>
      </c>
      <c r="G2736" s="1">
        <v>10</v>
      </c>
      <c r="H2736" s="1">
        <v>42</v>
      </c>
      <c r="I2736" s="1">
        <v>7.4</v>
      </c>
      <c r="J2736" s="1">
        <v>6.7</v>
      </c>
      <c r="K2736" s="3">
        <v>3610</v>
      </c>
      <c r="L2736" s="2">
        <f>N2736/((1948.03)*(1-EXP(-(0.015672)*I2736))^(1.40829))</f>
        <v>0.70552853247401659</v>
      </c>
      <c r="N2736" s="1">
        <v>61</v>
      </c>
      <c r="O2736" s="1">
        <v>48</v>
      </c>
      <c r="Q2736" s="1">
        <v>5.0999999999999996</v>
      </c>
      <c r="R2736" s="1">
        <v>4.9000000000000004</v>
      </c>
      <c r="X2736" s="1">
        <v>1.7</v>
      </c>
      <c r="Y2736" s="1">
        <v>0.42</v>
      </c>
      <c r="Z2736" s="1">
        <v>2.12</v>
      </c>
      <c r="AC2736" s="1">
        <v>2.2000000000000002</v>
      </c>
      <c r="AJ2736" s="1" t="s">
        <v>406</v>
      </c>
      <c r="AK2736" s="19">
        <v>56.45</v>
      </c>
      <c r="AL2736" s="19">
        <v>48</v>
      </c>
      <c r="AN2736" s="3">
        <v>2000</v>
      </c>
      <c r="AO2736" s="39" t="s">
        <v>5332</v>
      </c>
      <c r="AQ2736">
        <v>80436</v>
      </c>
      <c r="AR2736" s="1" t="s">
        <v>556</v>
      </c>
    </row>
    <row r="2737" spans="1:44" x14ac:dyDescent="0.25">
      <c r="A2737" s="1">
        <v>3969</v>
      </c>
      <c r="B2737" s="1" t="s">
        <v>1233</v>
      </c>
      <c r="C2737" s="1">
        <v>101</v>
      </c>
      <c r="D2737" s="1" t="s">
        <v>6184</v>
      </c>
      <c r="F2737" s="1" t="s">
        <v>445</v>
      </c>
      <c r="G2737" s="1">
        <v>7</v>
      </c>
      <c r="H2737" s="1">
        <v>46</v>
      </c>
      <c r="I2737" s="1">
        <v>13.7</v>
      </c>
      <c r="J2737" s="1">
        <v>14</v>
      </c>
      <c r="K2737" s="3">
        <v>2800</v>
      </c>
      <c r="L2737" s="2">
        <f>N2737/((1824.17)*(1-EXP(-(0.023514)*I2737))^(1.69151))</f>
        <v>0.75744955768684374</v>
      </c>
      <c r="N2737" s="1">
        <v>156</v>
      </c>
      <c r="O2737" s="1">
        <v>74</v>
      </c>
      <c r="Q2737" s="1">
        <v>8.8000000000000007</v>
      </c>
      <c r="R2737" s="1">
        <v>5.4</v>
      </c>
      <c r="X2737" s="1">
        <v>0.32</v>
      </c>
      <c r="Y2737" s="1">
        <v>0.16</v>
      </c>
      <c r="AC2737" s="1">
        <v>2.9</v>
      </c>
      <c r="AJ2737" s="1" t="s">
        <v>406</v>
      </c>
      <c r="AK2737" s="19">
        <v>56.45</v>
      </c>
      <c r="AL2737" s="19">
        <v>48</v>
      </c>
      <c r="AN2737" s="3">
        <v>2000</v>
      </c>
      <c r="AO2737" s="39" t="s">
        <v>5332</v>
      </c>
      <c r="AQ2737">
        <v>80436</v>
      </c>
      <c r="AR2737" s="1" t="s">
        <v>556</v>
      </c>
    </row>
    <row r="2738" spans="1:44" x14ac:dyDescent="0.25">
      <c r="A2738" s="1">
        <v>3970</v>
      </c>
      <c r="B2738" s="1" t="s">
        <v>1233</v>
      </c>
      <c r="C2738" s="1">
        <v>101</v>
      </c>
      <c r="D2738" s="1" t="s">
        <v>5627</v>
      </c>
      <c r="F2738" s="1" t="s">
        <v>445</v>
      </c>
      <c r="G2738" s="1">
        <v>9</v>
      </c>
      <c r="H2738" s="1">
        <v>48</v>
      </c>
      <c r="I2738" s="1">
        <v>8.6</v>
      </c>
      <c r="J2738" s="1">
        <v>9</v>
      </c>
      <c r="K2738" s="3">
        <v>1260</v>
      </c>
      <c r="L2738" s="2">
        <f>N2738/((1581.94)*(1-EXP(-(0.021301)*I2738))^(1.51716))</f>
        <v>0.98034316648879949</v>
      </c>
      <c r="N2738" s="1">
        <v>103</v>
      </c>
      <c r="O2738" s="1">
        <v>37</v>
      </c>
      <c r="Q2738" s="1">
        <v>5.0999999999999996</v>
      </c>
      <c r="R2738" s="1">
        <v>4.3</v>
      </c>
      <c r="X2738" s="1">
        <v>0.28000000000000003</v>
      </c>
      <c r="Y2738" s="1">
        <v>0.36</v>
      </c>
      <c r="AJ2738" s="1" t="s">
        <v>406</v>
      </c>
      <c r="AK2738" s="19">
        <v>56.45</v>
      </c>
      <c r="AL2738" s="19">
        <v>48</v>
      </c>
      <c r="AN2738" s="3">
        <v>2000</v>
      </c>
      <c r="AO2738" s="39" t="s">
        <v>5332</v>
      </c>
      <c r="AQ2738">
        <v>80436</v>
      </c>
      <c r="AR2738" s="1" t="s">
        <v>556</v>
      </c>
    </row>
    <row r="2739" spans="1:44" x14ac:dyDescent="0.25">
      <c r="A2739" s="1">
        <v>3971</v>
      </c>
      <c r="B2739" s="1" t="s">
        <v>1233</v>
      </c>
      <c r="C2739" s="1">
        <v>101</v>
      </c>
      <c r="D2739" s="1" t="s">
        <v>6184</v>
      </c>
      <c r="F2739" s="1" t="s">
        <v>445</v>
      </c>
      <c r="G2739" s="1">
        <v>8</v>
      </c>
      <c r="H2739" s="1">
        <v>89</v>
      </c>
      <c r="I2739" s="1">
        <v>19.100000000000001</v>
      </c>
      <c r="J2739" s="1">
        <v>19.399999999999999</v>
      </c>
      <c r="K2739" s="3">
        <v>874</v>
      </c>
      <c r="L2739" s="2">
        <f>N2739/((1668.67)*(1-EXP(-(0.022864)*I2739))^(1.61028))</f>
        <v>0.97383163573360543</v>
      </c>
      <c r="N2739" s="1">
        <v>305</v>
      </c>
      <c r="O2739" s="1">
        <v>102</v>
      </c>
      <c r="Q2739" s="1">
        <v>11.4</v>
      </c>
      <c r="R2739" s="1">
        <v>4.0999999999999996</v>
      </c>
      <c r="X2739" s="1">
        <v>0.94</v>
      </c>
      <c r="Y2739" s="1">
        <v>0.42</v>
      </c>
      <c r="AC2739" s="1">
        <v>4.0999999999999996</v>
      </c>
      <c r="AJ2739" s="1" t="s">
        <v>406</v>
      </c>
      <c r="AK2739" s="19">
        <v>56.45</v>
      </c>
      <c r="AL2739" s="19">
        <v>48</v>
      </c>
      <c r="AN2739" s="3">
        <v>2000</v>
      </c>
      <c r="AO2739" s="39" t="s">
        <v>5332</v>
      </c>
      <c r="AQ2739">
        <v>80436</v>
      </c>
      <c r="AR2739" s="1" t="s">
        <v>556</v>
      </c>
    </row>
    <row r="2740" spans="1:44" x14ac:dyDescent="0.25">
      <c r="A2740" s="1">
        <v>3972</v>
      </c>
      <c r="B2740" s="1" t="s">
        <v>1233</v>
      </c>
      <c r="C2740" s="1">
        <v>101</v>
      </c>
      <c r="D2740" s="1" t="s">
        <v>6299</v>
      </c>
      <c r="F2740" s="1" t="s">
        <v>445</v>
      </c>
      <c r="G2740" s="1">
        <v>7</v>
      </c>
      <c r="H2740" s="1">
        <v>44</v>
      </c>
      <c r="I2740" s="1">
        <v>12</v>
      </c>
      <c r="J2740" s="1">
        <v>12.8</v>
      </c>
      <c r="K2740" s="3">
        <v>2541</v>
      </c>
      <c r="L2740" s="2">
        <f>N2740/((1824.17)*(1-EXP(-(0.023514)*I2740))^(1.69151))</f>
        <v>0.92366128290716365</v>
      </c>
      <c r="N2740" s="1">
        <v>157</v>
      </c>
      <c r="O2740" s="1">
        <v>60</v>
      </c>
      <c r="Q2740" s="1">
        <v>6.4</v>
      </c>
      <c r="R2740" s="1">
        <v>5.9</v>
      </c>
      <c r="X2740" s="1">
        <v>0.35</v>
      </c>
      <c r="Y2740" s="1">
        <v>7.0000000000000007E-2</v>
      </c>
      <c r="AC2740" s="1">
        <v>2.7</v>
      </c>
      <c r="AJ2740" s="1" t="s">
        <v>406</v>
      </c>
      <c r="AK2740" s="19">
        <v>56.45</v>
      </c>
      <c r="AL2740" s="19">
        <v>48</v>
      </c>
      <c r="AN2740" s="3">
        <v>2000</v>
      </c>
      <c r="AO2740" s="39" t="s">
        <v>5332</v>
      </c>
      <c r="AQ2740">
        <v>80436</v>
      </c>
      <c r="AR2740" s="1" t="s">
        <v>556</v>
      </c>
    </row>
    <row r="2741" spans="1:44" x14ac:dyDescent="0.25">
      <c r="A2741" s="1">
        <v>3973</v>
      </c>
      <c r="B2741" s="1" t="s">
        <v>1233</v>
      </c>
      <c r="C2741" s="1">
        <v>101</v>
      </c>
      <c r="D2741" s="1" t="s">
        <v>5627</v>
      </c>
      <c r="F2741" s="1" t="s">
        <v>445</v>
      </c>
      <c r="G2741" s="1">
        <v>7</v>
      </c>
      <c r="H2741" s="1">
        <v>34</v>
      </c>
      <c r="I2741" s="1">
        <v>9</v>
      </c>
      <c r="J2741" s="1">
        <v>9.4</v>
      </c>
      <c r="K2741" s="3">
        <v>6784</v>
      </c>
      <c r="L2741" s="2">
        <f>N2741/((1824.17)*(1-EXP(-(0.023514)*I2741))^(1.69151))</f>
        <v>0.69597475384310847</v>
      </c>
      <c r="N2741" s="1">
        <v>77</v>
      </c>
      <c r="O2741" s="1">
        <v>31</v>
      </c>
      <c r="Q2741" s="1">
        <v>4.2</v>
      </c>
      <c r="R2741" s="1">
        <v>5.3</v>
      </c>
      <c r="X2741" s="1">
        <v>0.28999999999999998</v>
      </c>
      <c r="Y2741" s="1">
        <v>0.15</v>
      </c>
      <c r="AC2741" s="1">
        <v>2</v>
      </c>
      <c r="AJ2741" s="1" t="s">
        <v>406</v>
      </c>
      <c r="AK2741" s="19">
        <v>56.45</v>
      </c>
      <c r="AL2741" s="19">
        <v>48</v>
      </c>
      <c r="AN2741" s="3">
        <v>2000</v>
      </c>
      <c r="AO2741" s="39" t="s">
        <v>5332</v>
      </c>
      <c r="AQ2741">
        <v>80436</v>
      </c>
      <c r="AR2741" s="1" t="s">
        <v>556</v>
      </c>
    </row>
    <row r="2742" spans="1:44" x14ac:dyDescent="0.25">
      <c r="A2742" s="1">
        <v>3974</v>
      </c>
      <c r="B2742" s="1" t="s">
        <v>1233</v>
      </c>
      <c r="C2742" s="1">
        <v>101</v>
      </c>
      <c r="D2742" s="1" t="s">
        <v>6123</v>
      </c>
      <c r="F2742" s="1" t="s">
        <v>445</v>
      </c>
      <c r="G2742" s="1">
        <v>10</v>
      </c>
      <c r="H2742" s="1">
        <v>64</v>
      </c>
      <c r="I2742" s="1">
        <v>8</v>
      </c>
      <c r="J2742" s="1">
        <v>8.8000000000000007</v>
      </c>
      <c r="K2742" s="3">
        <v>2021</v>
      </c>
      <c r="L2742" s="2">
        <f>N2742/((1948.03)*(1-EXP(-(0.015672)*I2742))^(1.40829))</f>
        <v>0.79274555816855807</v>
      </c>
      <c r="N2742" s="1">
        <v>76</v>
      </c>
      <c r="O2742" s="1">
        <v>27</v>
      </c>
      <c r="Q2742" s="1">
        <v>5.8</v>
      </c>
      <c r="R2742" s="1">
        <v>3.5</v>
      </c>
      <c r="X2742" s="1">
        <v>0.05</v>
      </c>
      <c r="Y2742" s="1">
        <v>0.18</v>
      </c>
      <c r="AC2742" s="1">
        <v>4.8</v>
      </c>
      <c r="AJ2742" s="1" t="s">
        <v>406</v>
      </c>
      <c r="AK2742" s="19">
        <v>56.45</v>
      </c>
      <c r="AL2742" s="19">
        <v>48</v>
      </c>
      <c r="AN2742" s="3">
        <v>2000</v>
      </c>
      <c r="AO2742" s="39" t="s">
        <v>5332</v>
      </c>
      <c r="AQ2742">
        <v>80436</v>
      </c>
      <c r="AR2742" s="1" t="s">
        <v>556</v>
      </c>
    </row>
    <row r="2743" spans="1:44" x14ac:dyDescent="0.25">
      <c r="A2743" s="1">
        <v>3975</v>
      </c>
      <c r="B2743" s="1" t="s">
        <v>1233</v>
      </c>
      <c r="C2743" s="1">
        <v>101</v>
      </c>
      <c r="D2743" s="1" t="s">
        <v>5627</v>
      </c>
      <c r="F2743" s="1" t="s">
        <v>445</v>
      </c>
      <c r="G2743" s="1">
        <v>10</v>
      </c>
      <c r="H2743" s="1">
        <v>38</v>
      </c>
      <c r="I2743" s="1">
        <v>5.4</v>
      </c>
      <c r="J2743" s="1">
        <v>2.7</v>
      </c>
      <c r="K2743" s="3">
        <v>5471</v>
      </c>
      <c r="L2743" s="2">
        <f>N2743/((1948.03)*(1-EXP(-(0.015672)*I2743))^(1.40829))</f>
        <v>0.89957518632900602</v>
      </c>
      <c r="N2743" s="1">
        <v>51</v>
      </c>
      <c r="O2743" s="1">
        <v>17</v>
      </c>
      <c r="Q2743" s="1">
        <v>3.2</v>
      </c>
      <c r="R2743" s="1">
        <v>3.4</v>
      </c>
      <c r="X2743" s="1">
        <v>0.02</v>
      </c>
      <c r="Y2743" s="1">
        <v>0.01</v>
      </c>
      <c r="AC2743" s="1">
        <v>2.4</v>
      </c>
      <c r="AJ2743" s="1" t="s">
        <v>406</v>
      </c>
      <c r="AK2743" s="19">
        <v>56.45</v>
      </c>
      <c r="AL2743" s="19">
        <v>48</v>
      </c>
      <c r="AN2743" s="3">
        <v>2000</v>
      </c>
      <c r="AO2743" s="39" t="s">
        <v>5332</v>
      </c>
      <c r="AQ2743">
        <v>80436</v>
      </c>
      <c r="AR2743" s="1" t="s">
        <v>556</v>
      </c>
    </row>
    <row r="2744" spans="1:44" x14ac:dyDescent="0.25">
      <c r="A2744" s="1">
        <v>3976</v>
      </c>
      <c r="B2744" s="1" t="s">
        <v>1233</v>
      </c>
      <c r="C2744" s="1">
        <v>101</v>
      </c>
      <c r="D2744" s="1" t="s">
        <v>6184</v>
      </c>
      <c r="F2744" s="1" t="s">
        <v>445</v>
      </c>
      <c r="G2744" s="1">
        <v>10</v>
      </c>
      <c r="H2744" s="1">
        <v>94</v>
      </c>
      <c r="I2744" s="1">
        <v>12.6</v>
      </c>
      <c r="J2744" s="1">
        <v>13.7</v>
      </c>
      <c r="K2744" s="3">
        <v>987</v>
      </c>
      <c r="L2744" s="2">
        <f>N2744/((1948.03)*(1-EXP(-(0.015672)*I2744))^(1.40829))</f>
        <v>0.8207925946596375</v>
      </c>
      <c r="N2744" s="1">
        <v>142</v>
      </c>
      <c r="O2744" s="1">
        <v>47</v>
      </c>
      <c r="Q2744" s="1">
        <v>8</v>
      </c>
      <c r="R2744" s="1">
        <v>3.1</v>
      </c>
      <c r="X2744" s="1">
        <v>0.37</v>
      </c>
      <c r="Y2744" s="1">
        <v>0.39</v>
      </c>
      <c r="AJ2744" s="1" t="s">
        <v>406</v>
      </c>
      <c r="AK2744" s="19">
        <v>56.45</v>
      </c>
      <c r="AL2744" s="19">
        <v>48</v>
      </c>
      <c r="AN2744" s="3">
        <v>2000</v>
      </c>
      <c r="AO2744" s="39" t="s">
        <v>5332</v>
      </c>
      <c r="AQ2744">
        <v>80436</v>
      </c>
      <c r="AR2744" s="1" t="s">
        <v>556</v>
      </c>
    </row>
    <row r="2745" spans="1:44" x14ac:dyDescent="0.25">
      <c r="A2745" s="1">
        <v>3977</v>
      </c>
      <c r="B2745" s="1" t="s">
        <v>1233</v>
      </c>
      <c r="C2745" s="1">
        <v>101</v>
      </c>
      <c r="D2745" s="1" t="s">
        <v>6385</v>
      </c>
      <c r="F2745" s="1" t="s">
        <v>445</v>
      </c>
      <c r="G2745" s="1">
        <v>9</v>
      </c>
      <c r="H2745" s="1">
        <v>74</v>
      </c>
      <c r="I2745" s="1">
        <v>11.8</v>
      </c>
      <c r="J2745" s="1">
        <v>13.9</v>
      </c>
      <c r="K2745" s="3">
        <v>1648</v>
      </c>
      <c r="L2745" s="2">
        <f>N2745/((1581.94)*(1-EXP(-(0.021301)*I2745))^(1.51716))</f>
        <v>1.083402321355921</v>
      </c>
      <c r="N2745" s="1">
        <v>175</v>
      </c>
      <c r="O2745" s="1">
        <v>69</v>
      </c>
      <c r="Q2745" s="1">
        <v>7.7</v>
      </c>
      <c r="R2745" s="1">
        <v>3.9</v>
      </c>
      <c r="X2745" s="1">
        <v>0.47</v>
      </c>
      <c r="Y2745" s="1">
        <v>0.28999999999999998</v>
      </c>
      <c r="AC2745" s="1">
        <v>3.9</v>
      </c>
      <c r="AJ2745" s="1" t="s">
        <v>406</v>
      </c>
      <c r="AK2745" s="19">
        <v>56.45</v>
      </c>
      <c r="AL2745" s="19">
        <v>48</v>
      </c>
      <c r="AN2745" s="3">
        <v>2000</v>
      </c>
      <c r="AO2745" s="39" t="s">
        <v>5332</v>
      </c>
      <c r="AQ2745">
        <v>80436</v>
      </c>
      <c r="AR2745" s="1" t="s">
        <v>556</v>
      </c>
    </row>
    <row r="2746" spans="1:44" x14ac:dyDescent="0.25">
      <c r="A2746" s="1">
        <v>3978</v>
      </c>
      <c r="B2746" s="1" t="s">
        <v>1233</v>
      </c>
      <c r="C2746" s="1">
        <v>101</v>
      </c>
      <c r="D2746" s="1" t="s">
        <v>5627</v>
      </c>
      <c r="F2746" s="1" t="s">
        <v>445</v>
      </c>
      <c r="G2746" s="1">
        <v>8</v>
      </c>
      <c r="H2746" s="1">
        <v>124</v>
      </c>
      <c r="I2746" s="1">
        <v>24</v>
      </c>
      <c r="J2746" s="1">
        <v>25.7</v>
      </c>
      <c r="K2746" s="3">
        <v>274</v>
      </c>
      <c r="L2746" s="2">
        <f>N2746/((1668.67)*(1-EXP(-(0.022864)*I2746))^(1.61028))</f>
        <v>0.86447619733808412</v>
      </c>
      <c r="N2746" s="1">
        <v>360</v>
      </c>
      <c r="O2746" s="1">
        <v>115</v>
      </c>
      <c r="Q2746" s="1">
        <v>12</v>
      </c>
      <c r="R2746" s="1">
        <v>4.2</v>
      </c>
      <c r="X2746" s="1">
        <v>2.7</v>
      </c>
      <c r="Y2746" s="1">
        <v>0.79</v>
      </c>
      <c r="AC2746" s="1">
        <v>4.0999999999999996</v>
      </c>
      <c r="AJ2746" s="1" t="s">
        <v>406</v>
      </c>
      <c r="AK2746" s="19">
        <v>56.45</v>
      </c>
      <c r="AL2746" s="19">
        <v>48</v>
      </c>
      <c r="AN2746" s="3">
        <v>2000</v>
      </c>
      <c r="AO2746" s="39" t="s">
        <v>5332</v>
      </c>
      <c r="AQ2746">
        <v>80436</v>
      </c>
      <c r="AR2746" s="1" t="s">
        <v>556</v>
      </c>
    </row>
    <row r="2747" spans="1:44" x14ac:dyDescent="0.25">
      <c r="A2747" s="1">
        <v>3979</v>
      </c>
      <c r="B2747" s="1" t="s">
        <v>1233</v>
      </c>
      <c r="C2747" s="1">
        <v>101</v>
      </c>
      <c r="D2747" s="1" t="s">
        <v>6299</v>
      </c>
      <c r="F2747" s="1" t="s">
        <v>445</v>
      </c>
      <c r="G2747" s="1">
        <v>7</v>
      </c>
      <c r="H2747" s="1">
        <v>64</v>
      </c>
      <c r="I2747" s="1">
        <v>16.8</v>
      </c>
      <c r="J2747" s="1">
        <v>18.399999999999999</v>
      </c>
      <c r="K2747" s="3">
        <v>2241</v>
      </c>
      <c r="L2747" s="2">
        <f>N2747/((1824.17)*(1-EXP(-(0.023514)*I2747))^(1.69151))</f>
        <v>1.0202720452094156</v>
      </c>
      <c r="N2747" s="1">
        <v>280</v>
      </c>
      <c r="O2747" s="1">
        <v>108</v>
      </c>
      <c r="Q2747" s="1">
        <v>11.7</v>
      </c>
      <c r="R2747" s="1">
        <v>4.7</v>
      </c>
      <c r="X2747" s="1">
        <v>0.89</v>
      </c>
      <c r="Y2747" s="1">
        <v>0.17</v>
      </c>
      <c r="AC2747" s="1">
        <v>2.7</v>
      </c>
      <c r="AJ2747" s="1" t="s">
        <v>406</v>
      </c>
      <c r="AK2747" s="19">
        <v>56.45</v>
      </c>
      <c r="AL2747" s="19">
        <v>48</v>
      </c>
      <c r="AN2747" s="3">
        <v>2000</v>
      </c>
      <c r="AO2747" s="39" t="s">
        <v>5332</v>
      </c>
      <c r="AQ2747">
        <v>80436</v>
      </c>
      <c r="AR2747" s="1" t="s">
        <v>556</v>
      </c>
    </row>
    <row r="2748" spans="1:44" x14ac:dyDescent="0.25">
      <c r="A2748" s="1">
        <v>3980</v>
      </c>
      <c r="B2748" s="1" t="s">
        <v>1233</v>
      </c>
      <c r="C2748" s="1">
        <v>101</v>
      </c>
      <c r="D2748" s="1" t="s">
        <v>5627</v>
      </c>
      <c r="F2748" s="1" t="s">
        <v>445</v>
      </c>
      <c r="G2748" s="1">
        <v>7</v>
      </c>
      <c r="H2748" s="1">
        <v>47</v>
      </c>
      <c r="I2748" s="1">
        <v>13.7</v>
      </c>
      <c r="J2748" s="1">
        <v>14.1</v>
      </c>
      <c r="K2748" s="3">
        <v>1210</v>
      </c>
      <c r="L2748" s="2">
        <f>N2748/((1824.17)*(1-EXP(-(0.023514)*I2748))^(1.69151))</f>
        <v>0.91767927181290687</v>
      </c>
      <c r="N2748" s="1">
        <v>189</v>
      </c>
      <c r="O2748" s="1">
        <v>75</v>
      </c>
      <c r="Q2748" s="1">
        <v>8.6999999999999993</v>
      </c>
      <c r="R2748" s="1">
        <v>5</v>
      </c>
      <c r="X2748" s="1">
        <v>0.37</v>
      </c>
      <c r="Y2748" s="1">
        <v>0.24</v>
      </c>
      <c r="AJ2748" s="1" t="s">
        <v>406</v>
      </c>
      <c r="AK2748" s="19">
        <v>56.45</v>
      </c>
      <c r="AL2748" s="19">
        <v>48</v>
      </c>
      <c r="AN2748" s="3">
        <v>2000</v>
      </c>
      <c r="AO2748" s="39" t="s">
        <v>5332</v>
      </c>
      <c r="AQ2748">
        <v>80436</v>
      </c>
      <c r="AR2748" s="1" t="s">
        <v>556</v>
      </c>
    </row>
    <row r="2749" spans="1:44" x14ac:dyDescent="0.25">
      <c r="A2749" s="1">
        <v>3981</v>
      </c>
      <c r="B2749" s="1" t="s">
        <v>1233</v>
      </c>
      <c r="C2749" s="1">
        <v>101</v>
      </c>
      <c r="D2749" s="1" t="s">
        <v>6184</v>
      </c>
      <c r="F2749" s="1" t="s">
        <v>445</v>
      </c>
      <c r="G2749" s="1">
        <v>7</v>
      </c>
      <c r="H2749" s="1">
        <v>62</v>
      </c>
      <c r="I2749" s="1">
        <v>16.399999999999999</v>
      </c>
      <c r="J2749" s="1">
        <v>17</v>
      </c>
      <c r="K2749" s="3">
        <v>705</v>
      </c>
      <c r="L2749" s="2">
        <f>N2749/((1824.17)*(1-EXP(-(0.023514)*I2749))^(1.69151))</f>
        <v>0.8815473410007556</v>
      </c>
      <c r="N2749" s="1">
        <v>234</v>
      </c>
      <c r="O2749" s="1">
        <v>109</v>
      </c>
      <c r="Q2749" s="1">
        <v>10.7</v>
      </c>
      <c r="R2749" s="1">
        <v>5.2</v>
      </c>
      <c r="X2749" s="1">
        <v>0.34</v>
      </c>
      <c r="Y2749" s="1">
        <v>0.18</v>
      </c>
      <c r="AJ2749" s="1" t="s">
        <v>406</v>
      </c>
      <c r="AK2749" s="19">
        <v>56.45</v>
      </c>
      <c r="AL2749" s="19">
        <v>48</v>
      </c>
      <c r="AN2749" s="3">
        <v>2000</v>
      </c>
      <c r="AO2749" s="39" t="s">
        <v>5332</v>
      </c>
      <c r="AQ2749">
        <v>80436</v>
      </c>
      <c r="AR2749" s="1" t="s">
        <v>556</v>
      </c>
    </row>
    <row r="2750" spans="1:44" x14ac:dyDescent="0.25">
      <c r="A2750" s="1">
        <v>3982</v>
      </c>
      <c r="B2750" s="1" t="s">
        <v>1233</v>
      </c>
      <c r="C2750" s="1">
        <v>101</v>
      </c>
      <c r="D2750" s="1" t="s">
        <v>6299</v>
      </c>
      <c r="F2750" s="1" t="s">
        <v>445</v>
      </c>
      <c r="G2750" s="1">
        <v>8</v>
      </c>
      <c r="H2750" s="1">
        <v>92</v>
      </c>
      <c r="I2750" s="1">
        <v>21.2</v>
      </c>
      <c r="J2750" s="1">
        <v>22</v>
      </c>
      <c r="K2750" s="3">
        <v>805</v>
      </c>
      <c r="L2750" s="2">
        <f>N2750/((1668.67)*(1-EXP(-(0.022864)*I2750))^(1.61028))</f>
        <v>0.86995987423553067</v>
      </c>
      <c r="N2750" s="1">
        <v>311</v>
      </c>
      <c r="O2750" s="1">
        <v>114</v>
      </c>
      <c r="Q2750" s="1">
        <v>13</v>
      </c>
      <c r="R2750" s="1">
        <v>4.4000000000000004</v>
      </c>
      <c r="X2750" s="1">
        <v>0.9</v>
      </c>
      <c r="Y2750" s="1">
        <v>0.73</v>
      </c>
      <c r="AC2750" s="1">
        <v>4.9000000000000004</v>
      </c>
      <c r="AJ2750" s="1" t="s">
        <v>406</v>
      </c>
      <c r="AK2750" s="19">
        <v>56.45</v>
      </c>
      <c r="AL2750" s="19">
        <v>48</v>
      </c>
      <c r="AN2750" s="3">
        <v>2000</v>
      </c>
      <c r="AO2750" s="39" t="s">
        <v>5332</v>
      </c>
      <c r="AQ2750">
        <v>80436</v>
      </c>
      <c r="AR2750" s="1" t="s">
        <v>556</v>
      </c>
    </row>
    <row r="2751" spans="1:44" x14ac:dyDescent="0.25">
      <c r="A2751" s="1">
        <v>3983</v>
      </c>
      <c r="B2751" s="1" t="s">
        <v>1233</v>
      </c>
      <c r="C2751" s="1">
        <v>101</v>
      </c>
      <c r="D2751" s="1" t="s">
        <v>5627</v>
      </c>
      <c r="F2751" s="1" t="s">
        <v>445</v>
      </c>
      <c r="G2751" s="1">
        <v>8</v>
      </c>
      <c r="H2751" s="1">
        <v>43</v>
      </c>
      <c r="I2751" s="1">
        <v>11.7</v>
      </c>
      <c r="J2751" s="1">
        <v>9.8000000000000007</v>
      </c>
      <c r="K2751" s="3">
        <v>1857</v>
      </c>
      <c r="L2751" s="2">
        <f>N2751/((1668.67)*(1-EXP(-(0.022864)*I2751))^(1.61028))</f>
        <v>0.76674778867068061</v>
      </c>
      <c r="N2751" s="1">
        <v>124</v>
      </c>
      <c r="O2751" s="1">
        <v>33</v>
      </c>
      <c r="Q2751" s="1">
        <v>3.7</v>
      </c>
      <c r="R2751" s="1">
        <v>4.7</v>
      </c>
      <c r="X2751" s="1">
        <v>0.18</v>
      </c>
      <c r="Y2751" s="1">
        <v>0.15</v>
      </c>
      <c r="AC2751" s="1">
        <v>3.3</v>
      </c>
      <c r="AJ2751" s="1" t="s">
        <v>406</v>
      </c>
      <c r="AK2751" s="19">
        <v>56.45</v>
      </c>
      <c r="AL2751" s="19">
        <v>48</v>
      </c>
      <c r="AN2751" s="3">
        <v>2000</v>
      </c>
      <c r="AO2751" s="39" t="s">
        <v>5332</v>
      </c>
      <c r="AQ2751">
        <v>80436</v>
      </c>
      <c r="AR2751" s="1" t="s">
        <v>556</v>
      </c>
    </row>
    <row r="2752" spans="1:44" x14ac:dyDescent="0.25">
      <c r="A2752" s="1">
        <v>3984</v>
      </c>
      <c r="B2752" s="1" t="s">
        <v>1233</v>
      </c>
      <c r="C2752" s="1">
        <v>101</v>
      </c>
      <c r="D2752" s="1" t="s">
        <v>6184</v>
      </c>
      <c r="F2752" s="1" t="s">
        <v>445</v>
      </c>
      <c r="G2752" s="1">
        <v>9</v>
      </c>
      <c r="H2752" s="1">
        <v>115</v>
      </c>
      <c r="I2752" s="1">
        <v>21.7</v>
      </c>
      <c r="J2752" s="1">
        <v>22.5</v>
      </c>
      <c r="K2752" s="3">
        <v>449</v>
      </c>
      <c r="L2752" s="2">
        <f>N2752/((1581.94)*(1-EXP(-(0.021301)*I2752))^(1.51716))</f>
        <v>0.79671164344380885</v>
      </c>
      <c r="N2752" s="1">
        <v>279</v>
      </c>
      <c r="O2752" s="1">
        <v>93</v>
      </c>
      <c r="Q2752" s="1">
        <v>12.7</v>
      </c>
      <c r="R2752" s="1">
        <v>3.4</v>
      </c>
      <c r="X2752" s="1">
        <v>1.1499999999999999</v>
      </c>
      <c r="Y2752" s="1">
        <v>0.48</v>
      </c>
      <c r="AC2752" s="1">
        <v>4.7</v>
      </c>
      <c r="AJ2752" s="1" t="s">
        <v>406</v>
      </c>
      <c r="AK2752" s="19">
        <v>56.45</v>
      </c>
      <c r="AL2752" s="19">
        <v>48</v>
      </c>
      <c r="AN2752" s="3">
        <v>2000</v>
      </c>
      <c r="AO2752" s="39" t="s">
        <v>5332</v>
      </c>
      <c r="AQ2752">
        <v>80436</v>
      </c>
      <c r="AR2752" s="1" t="s">
        <v>556</v>
      </c>
    </row>
    <row r="2753" spans="1:44" x14ac:dyDescent="0.25">
      <c r="A2753" s="1">
        <v>3985</v>
      </c>
      <c r="B2753" s="1" t="s">
        <v>1233</v>
      </c>
      <c r="C2753" s="1">
        <v>101</v>
      </c>
      <c r="D2753" s="1" t="s">
        <v>6184</v>
      </c>
      <c r="F2753" s="1" t="s">
        <v>445</v>
      </c>
      <c r="G2753" s="1">
        <v>9</v>
      </c>
      <c r="H2753" s="1">
        <v>45</v>
      </c>
      <c r="I2753" s="1">
        <v>8.6</v>
      </c>
      <c r="J2753" s="1">
        <v>9.9</v>
      </c>
      <c r="K2753" s="3">
        <v>1640</v>
      </c>
      <c r="L2753" s="2">
        <f>N2753/((1668.67)*(1-EXP(-(0.022864)*I2753))^(1.61028))</f>
        <v>1.2299538054318648</v>
      </c>
      <c r="N2753" s="1">
        <v>128</v>
      </c>
      <c r="O2753" s="1">
        <v>44</v>
      </c>
      <c r="Q2753" s="1">
        <v>4.8</v>
      </c>
      <c r="R2753" s="1">
        <v>5.0999999999999996</v>
      </c>
      <c r="X2753" s="1">
        <v>0.28000000000000003</v>
      </c>
      <c r="Y2753" s="1">
        <v>0.19</v>
      </c>
      <c r="AC2753" s="1">
        <v>4.2</v>
      </c>
      <c r="AJ2753" s="1" t="s">
        <v>406</v>
      </c>
      <c r="AK2753" s="19">
        <v>56.45</v>
      </c>
      <c r="AL2753" s="19">
        <v>48</v>
      </c>
      <c r="AN2753" s="3">
        <v>2000</v>
      </c>
      <c r="AO2753" s="39" t="s">
        <v>5332</v>
      </c>
      <c r="AQ2753">
        <v>80436</v>
      </c>
      <c r="AR2753" s="1" t="s">
        <v>556</v>
      </c>
    </row>
    <row r="2754" spans="1:44" x14ac:dyDescent="0.25">
      <c r="A2754" s="1">
        <v>3986</v>
      </c>
      <c r="B2754" s="1" t="s">
        <v>1233</v>
      </c>
      <c r="C2754" s="1">
        <v>101</v>
      </c>
      <c r="D2754" s="1" t="s">
        <v>6184</v>
      </c>
      <c r="F2754" s="1" t="s">
        <v>445</v>
      </c>
      <c r="G2754" s="1">
        <v>7</v>
      </c>
      <c r="H2754" s="1">
        <v>86</v>
      </c>
      <c r="I2754" s="1">
        <v>12.8</v>
      </c>
      <c r="J2754" s="1">
        <v>11.9</v>
      </c>
      <c r="K2754" s="3">
        <v>754</v>
      </c>
      <c r="L2754" s="35">
        <v>2</v>
      </c>
      <c r="N2754" s="1">
        <v>395</v>
      </c>
      <c r="O2754" s="1">
        <v>128</v>
      </c>
      <c r="Q2754" s="1">
        <v>17.2</v>
      </c>
      <c r="R2754" s="1">
        <v>5.6</v>
      </c>
      <c r="X2754" s="1">
        <v>1.1399999999999999</v>
      </c>
      <c r="Y2754" s="1">
        <v>0.56999999999999995</v>
      </c>
      <c r="AC2754" s="1">
        <v>4</v>
      </c>
      <c r="AJ2754" s="1" t="s">
        <v>406</v>
      </c>
      <c r="AK2754" s="19">
        <v>56.45</v>
      </c>
      <c r="AL2754" s="19">
        <v>48</v>
      </c>
      <c r="AN2754" s="3">
        <v>2000</v>
      </c>
      <c r="AO2754" s="39" t="s">
        <v>5332</v>
      </c>
      <c r="AQ2754">
        <v>80436</v>
      </c>
      <c r="AR2754" s="1" t="s">
        <v>556</v>
      </c>
    </row>
    <row r="2755" spans="1:44" x14ac:dyDescent="0.25">
      <c r="A2755" s="1">
        <v>3987</v>
      </c>
      <c r="B2755" s="1" t="s">
        <v>1233</v>
      </c>
      <c r="C2755" s="1">
        <v>101</v>
      </c>
      <c r="D2755" s="1" t="s">
        <v>6223</v>
      </c>
      <c r="F2755" s="1" t="s">
        <v>445</v>
      </c>
      <c r="G2755" s="1">
        <v>8</v>
      </c>
      <c r="H2755" s="1">
        <v>74</v>
      </c>
      <c r="I2755" s="1">
        <v>17.8</v>
      </c>
      <c r="J2755" s="1">
        <v>16.8</v>
      </c>
      <c r="K2755" s="3">
        <v>849</v>
      </c>
      <c r="L2755" s="2">
        <f>N2755/((1668.67)*(1-EXP(-(0.022864)*I2755))^(1.61028))</f>
        <v>0.88848306233288399</v>
      </c>
      <c r="N2755" s="1">
        <v>254</v>
      </c>
      <c r="O2755" s="1">
        <v>88</v>
      </c>
      <c r="Q2755" s="1">
        <v>10.7</v>
      </c>
      <c r="R2755" s="1">
        <v>4.7</v>
      </c>
      <c r="X2755" s="1">
        <v>0.48</v>
      </c>
      <c r="Y2755" s="1">
        <v>0.28999999999999998</v>
      </c>
      <c r="AJ2755" s="1" t="s">
        <v>406</v>
      </c>
      <c r="AK2755" s="19">
        <v>56.45</v>
      </c>
      <c r="AL2755" s="19">
        <v>48</v>
      </c>
      <c r="AN2755" s="3">
        <v>2000</v>
      </c>
      <c r="AO2755" s="39" t="s">
        <v>5332</v>
      </c>
      <c r="AQ2755">
        <v>80436</v>
      </c>
      <c r="AR2755" s="1" t="s">
        <v>556</v>
      </c>
    </row>
    <row r="2756" spans="1:44" x14ac:dyDescent="0.25">
      <c r="A2756" s="1">
        <v>3988</v>
      </c>
      <c r="B2756" s="1" t="s">
        <v>1233</v>
      </c>
      <c r="C2756" s="1">
        <v>101</v>
      </c>
      <c r="D2756" s="1" t="s">
        <v>6385</v>
      </c>
      <c r="F2756" s="1" t="s">
        <v>445</v>
      </c>
      <c r="G2756" s="1">
        <v>9</v>
      </c>
      <c r="H2756" s="1">
        <v>62</v>
      </c>
      <c r="I2756" s="1">
        <v>11.4</v>
      </c>
      <c r="J2756" s="1">
        <v>12.2</v>
      </c>
      <c r="K2756" s="3">
        <v>879</v>
      </c>
      <c r="L2756" s="2">
        <f>N2756/((1581.94)*(1-EXP(-(0.021301)*I2756))^(1.51716))</f>
        <v>0.82335406866207939</v>
      </c>
      <c r="N2756" s="1">
        <v>127</v>
      </c>
      <c r="O2756" s="1">
        <v>49</v>
      </c>
      <c r="Q2756" s="1">
        <v>7</v>
      </c>
      <c r="R2756" s="1">
        <v>4.5999999999999996</v>
      </c>
      <c r="X2756" s="1">
        <v>0.24</v>
      </c>
      <c r="Y2756" s="1">
        <v>0.17</v>
      </c>
      <c r="AC2756" s="1">
        <v>2.8</v>
      </c>
      <c r="AJ2756" s="1" t="s">
        <v>406</v>
      </c>
      <c r="AK2756" s="19">
        <v>56.45</v>
      </c>
      <c r="AL2756" s="19">
        <v>48</v>
      </c>
      <c r="AN2756" s="3">
        <v>2000</v>
      </c>
      <c r="AO2756" s="39" t="s">
        <v>5332</v>
      </c>
      <c r="AQ2756">
        <v>80436</v>
      </c>
      <c r="AR2756" s="1" t="s">
        <v>556</v>
      </c>
    </row>
    <row r="2757" spans="1:44" x14ac:dyDescent="0.25">
      <c r="A2757" s="1">
        <v>3989</v>
      </c>
      <c r="B2757" s="1" t="s">
        <v>1233</v>
      </c>
      <c r="C2757" s="1">
        <v>101</v>
      </c>
      <c r="D2757" s="1" t="s">
        <v>5627</v>
      </c>
      <c r="F2757" s="1" t="s">
        <v>445</v>
      </c>
      <c r="G2757" s="1">
        <v>7</v>
      </c>
      <c r="H2757" s="1">
        <v>38</v>
      </c>
      <c r="I2757" s="1">
        <v>12.8</v>
      </c>
      <c r="J2757" s="1">
        <v>12</v>
      </c>
      <c r="K2757" s="3">
        <v>2657</v>
      </c>
      <c r="L2757" s="2">
        <f>N2757/((1824.17)*(1-EXP(-(0.023514)*I2757))^(1.69151))</f>
        <v>0.7818604805676308</v>
      </c>
      <c r="N2757" s="1">
        <v>146</v>
      </c>
      <c r="O2757" s="1">
        <v>53</v>
      </c>
      <c r="Q2757" s="1">
        <v>6.1</v>
      </c>
      <c r="R2757" s="1">
        <v>5.0999999999999996</v>
      </c>
      <c r="X2757" s="1">
        <v>0.1</v>
      </c>
      <c r="Y2757" s="1">
        <v>0.04</v>
      </c>
      <c r="AC2757" s="1">
        <v>2.2000000000000002</v>
      </c>
      <c r="AJ2757" s="1" t="s">
        <v>406</v>
      </c>
      <c r="AK2757" s="19">
        <v>56.45</v>
      </c>
      <c r="AL2757" s="19">
        <v>48</v>
      </c>
      <c r="AN2757" s="3">
        <v>2000</v>
      </c>
      <c r="AO2757" s="39" t="s">
        <v>5332</v>
      </c>
      <c r="AQ2757">
        <v>80436</v>
      </c>
      <c r="AR2757" s="1" t="s">
        <v>556</v>
      </c>
    </row>
    <row r="2758" spans="1:44" x14ac:dyDescent="0.25">
      <c r="A2758" s="1">
        <v>3990</v>
      </c>
      <c r="B2758" s="1" t="s">
        <v>1233</v>
      </c>
      <c r="C2758" s="1">
        <v>101</v>
      </c>
      <c r="D2758" s="1" t="s">
        <v>6184</v>
      </c>
      <c r="F2758" s="1" t="s">
        <v>445</v>
      </c>
      <c r="G2758" s="1">
        <v>8</v>
      </c>
      <c r="H2758" s="1">
        <v>84</v>
      </c>
      <c r="I2758" s="1">
        <v>18</v>
      </c>
      <c r="J2758" s="1">
        <v>17.399999999999999</v>
      </c>
      <c r="K2758" s="3">
        <v>786</v>
      </c>
      <c r="L2758" s="2">
        <f>N2758/((1668.67)*(1-EXP(-(0.022864)*I2758))^(1.61028))</f>
        <v>0.9790617549404087</v>
      </c>
      <c r="N2758" s="1">
        <v>284</v>
      </c>
      <c r="O2758" s="1">
        <v>108</v>
      </c>
      <c r="Q2758" s="1">
        <v>11.8</v>
      </c>
      <c r="R2758" s="1">
        <v>4.7</v>
      </c>
      <c r="X2758" s="1">
        <v>1.1100000000000001</v>
      </c>
      <c r="Y2758" s="1">
        <v>0.38</v>
      </c>
      <c r="AC2758" s="1">
        <v>3.7</v>
      </c>
      <c r="AJ2758" s="1" t="s">
        <v>406</v>
      </c>
      <c r="AK2758" s="19">
        <v>56.45</v>
      </c>
      <c r="AL2758" s="19">
        <v>48</v>
      </c>
      <c r="AN2758" s="3">
        <v>2000</v>
      </c>
      <c r="AO2758" s="39" t="s">
        <v>5332</v>
      </c>
      <c r="AQ2758">
        <v>80436</v>
      </c>
      <c r="AR2758" s="1" t="s">
        <v>556</v>
      </c>
    </row>
    <row r="2759" spans="1:44" x14ac:dyDescent="0.25">
      <c r="A2759" s="1">
        <v>3991</v>
      </c>
      <c r="B2759" s="1" t="s">
        <v>1233</v>
      </c>
      <c r="C2759" s="1">
        <v>101</v>
      </c>
      <c r="D2759" s="1" t="s">
        <v>5627</v>
      </c>
      <c r="F2759" s="1" t="s">
        <v>445</v>
      </c>
      <c r="G2759" s="1">
        <v>8</v>
      </c>
      <c r="H2759" s="1">
        <v>63</v>
      </c>
      <c r="I2759" s="1">
        <v>14</v>
      </c>
      <c r="J2759" s="1">
        <v>13.1</v>
      </c>
      <c r="K2759" s="3">
        <v>846</v>
      </c>
      <c r="L2759" s="2">
        <f>N2759/((1668.67)*(1-EXP(-(0.022864)*I2759))^(1.61028))</f>
        <v>1.0222260206793765</v>
      </c>
      <c r="N2759" s="1">
        <v>212</v>
      </c>
      <c r="O2759" s="1">
        <v>68</v>
      </c>
      <c r="Q2759" s="1">
        <v>7.9</v>
      </c>
      <c r="R2759" s="1">
        <v>5</v>
      </c>
      <c r="X2759" s="1">
        <v>0.54</v>
      </c>
      <c r="Y2759" s="1">
        <v>0.22</v>
      </c>
      <c r="AC2759" s="1">
        <v>2.9</v>
      </c>
      <c r="AJ2759" s="1" t="s">
        <v>406</v>
      </c>
      <c r="AK2759" s="19">
        <v>56.45</v>
      </c>
      <c r="AL2759" s="19">
        <v>48</v>
      </c>
      <c r="AN2759" s="3">
        <v>2000</v>
      </c>
      <c r="AO2759" s="39" t="s">
        <v>5332</v>
      </c>
      <c r="AQ2759">
        <v>80436</v>
      </c>
      <c r="AR2759" s="1" t="s">
        <v>556</v>
      </c>
    </row>
    <row r="2760" spans="1:44" x14ac:dyDescent="0.25">
      <c r="A2760" s="1">
        <v>3992</v>
      </c>
      <c r="B2760" s="1" t="s">
        <v>1233</v>
      </c>
      <c r="C2760" s="1">
        <v>101</v>
      </c>
      <c r="D2760" s="1" t="s">
        <v>5627</v>
      </c>
      <c r="F2760" s="1" t="s">
        <v>445</v>
      </c>
      <c r="G2760" s="1">
        <v>7</v>
      </c>
      <c r="H2760" s="1">
        <v>46</v>
      </c>
      <c r="I2760" s="1">
        <v>13.9</v>
      </c>
      <c r="J2760" s="1">
        <v>12.4</v>
      </c>
      <c r="K2760" s="3">
        <v>1925</v>
      </c>
      <c r="L2760" s="2">
        <f>N2760/((1824.17)*(1-EXP(-(0.023514)*I2760))^(1.69151))</f>
        <v>1.0462588731982965</v>
      </c>
      <c r="N2760" s="1">
        <v>220</v>
      </c>
      <c r="O2760" s="1">
        <v>61</v>
      </c>
      <c r="Q2760" s="1">
        <v>4.0999999999999996</v>
      </c>
      <c r="R2760" s="1">
        <v>5.0999999999999996</v>
      </c>
      <c r="X2760" s="1">
        <v>0.35</v>
      </c>
      <c r="Y2760" s="1">
        <v>0.38</v>
      </c>
      <c r="AC2760" s="1">
        <v>2.4</v>
      </c>
      <c r="AJ2760" s="1" t="s">
        <v>406</v>
      </c>
      <c r="AK2760" s="19">
        <v>56.45</v>
      </c>
      <c r="AL2760" s="19">
        <v>48</v>
      </c>
      <c r="AN2760" s="3">
        <v>2000</v>
      </c>
      <c r="AO2760" s="39" t="s">
        <v>5332</v>
      </c>
      <c r="AQ2760">
        <v>80436</v>
      </c>
      <c r="AR2760" s="1" t="s">
        <v>556</v>
      </c>
    </row>
    <row r="2761" spans="1:44" x14ac:dyDescent="0.25">
      <c r="A2761" s="1">
        <v>3993</v>
      </c>
      <c r="B2761" s="1" t="s">
        <v>1233</v>
      </c>
      <c r="C2761" s="1">
        <v>101</v>
      </c>
      <c r="D2761" s="1" t="s">
        <v>6385</v>
      </c>
      <c r="F2761" s="1" t="s">
        <v>445</v>
      </c>
      <c r="G2761" s="1">
        <v>10</v>
      </c>
      <c r="H2761" s="1">
        <v>34</v>
      </c>
      <c r="I2761" s="1">
        <v>5.2</v>
      </c>
      <c r="J2761" s="1">
        <v>2.4</v>
      </c>
      <c r="K2761" s="3">
        <v>5124</v>
      </c>
      <c r="L2761" s="2">
        <f>N2761/((1948.03)*(1-EXP(-(0.015672)*I2761))^(1.40829))</f>
        <v>0.89093441780064075</v>
      </c>
      <c r="N2761" s="1">
        <v>48</v>
      </c>
      <c r="O2761" s="1">
        <v>18</v>
      </c>
      <c r="Q2761" s="1">
        <v>2.8</v>
      </c>
      <c r="R2761" s="1">
        <v>3.1</v>
      </c>
      <c r="X2761" s="1">
        <v>0.01</v>
      </c>
      <c r="Y2761" s="1">
        <v>0.01</v>
      </c>
      <c r="AC2761" s="1">
        <v>2</v>
      </c>
      <c r="AJ2761" s="1" t="s">
        <v>406</v>
      </c>
      <c r="AK2761" s="19">
        <v>56.45</v>
      </c>
      <c r="AL2761" s="19">
        <v>48</v>
      </c>
      <c r="AN2761" s="3">
        <v>2000</v>
      </c>
      <c r="AO2761" s="39" t="s">
        <v>5332</v>
      </c>
      <c r="AQ2761">
        <v>80436</v>
      </c>
      <c r="AR2761" s="1" t="s">
        <v>556</v>
      </c>
    </row>
    <row r="2762" spans="1:44" x14ac:dyDescent="0.25">
      <c r="A2762" s="1">
        <v>3994</v>
      </c>
      <c r="B2762" s="1" t="s">
        <v>1233</v>
      </c>
      <c r="C2762" s="1">
        <v>101</v>
      </c>
      <c r="D2762" s="1" t="s">
        <v>6184</v>
      </c>
      <c r="F2762" s="1" t="s">
        <v>445</v>
      </c>
      <c r="G2762" s="1">
        <v>10</v>
      </c>
      <c r="H2762" s="1">
        <v>86</v>
      </c>
      <c r="I2762" s="1">
        <v>12</v>
      </c>
      <c r="J2762" s="1">
        <v>14.9</v>
      </c>
      <c r="K2762" s="3">
        <v>750</v>
      </c>
      <c r="L2762" s="2">
        <f>N2762/((1948.03)*(1-EXP(-(0.015672)*I2762))^(1.40829))</f>
        <v>0.78743098968321279</v>
      </c>
      <c r="N2762" s="1">
        <v>128</v>
      </c>
      <c r="O2762" s="1">
        <v>64</v>
      </c>
      <c r="Q2762" s="1">
        <v>6.4</v>
      </c>
      <c r="R2762" s="1">
        <v>2.9</v>
      </c>
      <c r="X2762" s="1">
        <v>2.1</v>
      </c>
      <c r="Y2762" s="1">
        <v>0.16</v>
      </c>
      <c r="AC2762" s="1">
        <v>4.0999999999999996</v>
      </c>
      <c r="AJ2762" s="1" t="s">
        <v>406</v>
      </c>
      <c r="AK2762" s="19">
        <v>56.45</v>
      </c>
      <c r="AL2762" s="19">
        <v>48</v>
      </c>
      <c r="AN2762" s="3">
        <v>2000</v>
      </c>
      <c r="AO2762" s="39" t="s">
        <v>5332</v>
      </c>
      <c r="AQ2762">
        <v>80436</v>
      </c>
      <c r="AR2762" s="1" t="s">
        <v>556</v>
      </c>
    </row>
    <row r="2763" spans="1:44" x14ac:dyDescent="0.25">
      <c r="A2763" s="1">
        <v>3995</v>
      </c>
      <c r="B2763" s="1" t="s">
        <v>1233</v>
      </c>
      <c r="C2763" s="1">
        <v>101</v>
      </c>
      <c r="D2763" s="1" t="s">
        <v>5627</v>
      </c>
      <c r="F2763" s="1" t="s">
        <v>445</v>
      </c>
      <c r="G2763" s="1">
        <v>10</v>
      </c>
      <c r="H2763" s="1">
        <v>78</v>
      </c>
      <c r="I2763" s="1">
        <v>9.6999999999999993</v>
      </c>
      <c r="J2763" s="1">
        <v>13.3</v>
      </c>
      <c r="K2763" s="3">
        <v>1125</v>
      </c>
      <c r="L2763" s="2">
        <f>N2763/((1948.03)*(1-EXP(-(0.015672)*I2763))^(1.40829))</f>
        <v>0.97997853813238345</v>
      </c>
      <c r="N2763" s="1">
        <v>121</v>
      </c>
      <c r="O2763" s="1">
        <v>69</v>
      </c>
      <c r="Q2763" s="1">
        <v>7.2</v>
      </c>
      <c r="R2763" s="1">
        <v>2.7</v>
      </c>
      <c r="X2763" s="1">
        <v>0.45</v>
      </c>
      <c r="Y2763" s="1">
        <v>0.54</v>
      </c>
      <c r="AJ2763" s="1" t="s">
        <v>406</v>
      </c>
      <c r="AK2763" s="19">
        <v>56.45</v>
      </c>
      <c r="AL2763" s="19">
        <v>48</v>
      </c>
      <c r="AN2763" s="3">
        <v>2000</v>
      </c>
      <c r="AO2763" s="39" t="s">
        <v>5332</v>
      </c>
      <c r="AQ2763">
        <v>80436</v>
      </c>
      <c r="AR2763" s="1" t="s">
        <v>556</v>
      </c>
    </row>
    <row r="2764" spans="1:44" x14ac:dyDescent="0.25">
      <c r="A2764" s="1">
        <v>3996</v>
      </c>
      <c r="B2764" s="1" t="s">
        <v>1233</v>
      </c>
      <c r="C2764" s="1">
        <v>101</v>
      </c>
      <c r="D2764" s="1" t="s">
        <v>6385</v>
      </c>
      <c r="F2764" s="1" t="s">
        <v>445</v>
      </c>
      <c r="G2764" s="1">
        <v>9</v>
      </c>
      <c r="H2764" s="1">
        <v>64</v>
      </c>
      <c r="I2764" s="1">
        <v>10.199999999999999</v>
      </c>
      <c r="J2764" s="1">
        <v>11.4</v>
      </c>
      <c r="K2764" s="3">
        <v>2245</v>
      </c>
      <c r="L2764" s="2">
        <f>N2764/((1581.94)*(1-EXP(-(0.021301)*I2764))^(1.51716))</f>
        <v>1.0922910493111182</v>
      </c>
      <c r="N2764" s="1">
        <v>145</v>
      </c>
      <c r="O2764" s="1">
        <v>57</v>
      </c>
      <c r="Q2764" s="1">
        <v>6.3</v>
      </c>
      <c r="R2764" s="1">
        <v>3.2</v>
      </c>
      <c r="X2764" s="1">
        <v>0.34</v>
      </c>
      <c r="Y2764" s="1">
        <v>0.24</v>
      </c>
      <c r="AC2764" s="1">
        <v>3.4</v>
      </c>
      <c r="AJ2764" s="1" t="s">
        <v>406</v>
      </c>
      <c r="AK2764" s="19">
        <v>56.45</v>
      </c>
      <c r="AL2764" s="19">
        <v>48</v>
      </c>
      <c r="AN2764" s="3">
        <v>2000</v>
      </c>
      <c r="AO2764" s="39" t="s">
        <v>5332</v>
      </c>
      <c r="AQ2764">
        <v>80436</v>
      </c>
      <c r="AR2764" s="1" t="s">
        <v>556</v>
      </c>
    </row>
    <row r="2765" spans="1:44" x14ac:dyDescent="0.25">
      <c r="A2765" s="1">
        <v>3997</v>
      </c>
      <c r="B2765" s="1" t="s">
        <v>1233</v>
      </c>
      <c r="C2765" s="1">
        <v>101</v>
      </c>
      <c r="D2765" s="33" t="s">
        <v>851</v>
      </c>
      <c r="F2765" s="1" t="s">
        <v>445</v>
      </c>
      <c r="G2765" s="1">
        <v>10</v>
      </c>
      <c r="H2765" s="1">
        <v>70</v>
      </c>
      <c r="I2765" s="1">
        <v>13.5</v>
      </c>
      <c r="J2765" s="1"/>
      <c r="L2765" s="2">
        <f>N2765/((1948.03)*(1-EXP(-(0.015672)*I2765))^(1.40829))</f>
        <v>0.61958436661629779</v>
      </c>
      <c r="N2765" s="1">
        <v>117</v>
      </c>
      <c r="O2765" s="1">
        <v>42</v>
      </c>
      <c r="Q2765" s="1">
        <v>5.2</v>
      </c>
      <c r="R2765" s="1">
        <v>3.3</v>
      </c>
      <c r="X2765" s="1">
        <v>0.74</v>
      </c>
      <c r="Y2765" s="1">
        <v>0.48</v>
      </c>
      <c r="AC2765" s="1">
        <v>3.3</v>
      </c>
      <c r="AJ2765" s="1" t="s">
        <v>406</v>
      </c>
      <c r="AK2765" s="19">
        <v>56.45</v>
      </c>
      <c r="AL2765" s="19">
        <v>48</v>
      </c>
      <c r="AN2765" s="3">
        <v>2000</v>
      </c>
      <c r="AO2765" s="39" t="s">
        <v>5332</v>
      </c>
      <c r="AQ2765">
        <v>80436</v>
      </c>
      <c r="AR2765" s="1" t="s">
        <v>556</v>
      </c>
    </row>
    <row r="2766" spans="1:44" x14ac:dyDescent="0.25">
      <c r="A2766" s="1">
        <v>3998</v>
      </c>
      <c r="B2766" s="1" t="s">
        <v>1233</v>
      </c>
      <c r="C2766" s="1">
        <v>101</v>
      </c>
      <c r="D2766" s="1" t="s">
        <v>5627</v>
      </c>
      <c r="F2766" s="1" t="s">
        <v>445</v>
      </c>
      <c r="G2766" s="1">
        <v>9</v>
      </c>
      <c r="H2766" s="1">
        <v>84</v>
      </c>
      <c r="I2766" s="1">
        <v>14.4</v>
      </c>
      <c r="J2766" s="1">
        <v>14.4</v>
      </c>
      <c r="K2766" s="3">
        <v>1244</v>
      </c>
      <c r="L2766" s="2">
        <f>N2766/((1581.94)*(1-EXP(-(0.021301)*I2766))^(1.51716))</f>
        <v>0.65739176786446674</v>
      </c>
      <c r="N2766" s="1">
        <v>138</v>
      </c>
      <c r="O2766" s="1">
        <v>64</v>
      </c>
      <c r="Q2766" s="1">
        <v>7.3</v>
      </c>
      <c r="R2766" s="1">
        <v>3.6</v>
      </c>
      <c r="X2766" s="1">
        <v>0.57999999999999996</v>
      </c>
      <c r="Y2766" s="1">
        <v>0.71</v>
      </c>
      <c r="AC2766" s="1">
        <v>3.2</v>
      </c>
      <c r="AJ2766" s="1" t="s">
        <v>406</v>
      </c>
      <c r="AK2766" s="19">
        <v>56.45</v>
      </c>
      <c r="AL2766" s="19">
        <v>48</v>
      </c>
      <c r="AN2766" s="3">
        <v>2000</v>
      </c>
      <c r="AO2766" s="39" t="s">
        <v>5332</v>
      </c>
      <c r="AQ2766">
        <v>80436</v>
      </c>
      <c r="AR2766" s="1" t="s">
        <v>556</v>
      </c>
    </row>
    <row r="2767" spans="1:44" x14ac:dyDescent="0.25">
      <c r="A2767" s="1">
        <v>3999</v>
      </c>
      <c r="B2767" s="1" t="s">
        <v>1233</v>
      </c>
      <c r="C2767" s="1">
        <v>101</v>
      </c>
      <c r="D2767" s="1" t="s">
        <v>5627</v>
      </c>
      <c r="F2767" s="1" t="s">
        <v>445</v>
      </c>
      <c r="G2767" s="1">
        <v>7</v>
      </c>
      <c r="H2767" s="1">
        <v>130</v>
      </c>
      <c r="I2767" s="1">
        <v>26.5</v>
      </c>
      <c r="J2767" s="1">
        <v>30.4</v>
      </c>
      <c r="K2767" s="3">
        <v>488</v>
      </c>
      <c r="L2767" s="2">
        <f>N2767/((1824.17)*(1-EXP(-(0.023514)*I2767))^(1.69151))</f>
        <v>0.89496799360085277</v>
      </c>
      <c r="N2767" s="1">
        <v>445</v>
      </c>
      <c r="O2767" s="1">
        <v>138</v>
      </c>
      <c r="Q2767" s="1">
        <v>19.100000000000001</v>
      </c>
      <c r="R2767" s="1">
        <v>4.8</v>
      </c>
      <c r="X2767" s="1">
        <v>8.6999999999999993</v>
      </c>
      <c r="Y2767" s="1">
        <v>2.2999999999999998</v>
      </c>
      <c r="AC2767" s="1">
        <v>3.7</v>
      </c>
      <c r="AJ2767" s="1" t="s">
        <v>406</v>
      </c>
      <c r="AK2767" s="19">
        <v>56.45</v>
      </c>
      <c r="AL2767" s="19">
        <v>48</v>
      </c>
      <c r="AN2767" s="3">
        <v>2000</v>
      </c>
      <c r="AO2767" s="39" t="s">
        <v>5332</v>
      </c>
      <c r="AQ2767">
        <v>80436</v>
      </c>
      <c r="AR2767" s="1" t="s">
        <v>556</v>
      </c>
    </row>
    <row r="2768" spans="1:44" x14ac:dyDescent="0.25">
      <c r="A2768" s="1">
        <v>4000</v>
      </c>
      <c r="B2768" s="1" t="s">
        <v>1233</v>
      </c>
      <c r="C2768" s="1">
        <v>101</v>
      </c>
      <c r="D2768" s="1" t="s">
        <v>6385</v>
      </c>
      <c r="F2768" s="1" t="s">
        <v>445</v>
      </c>
      <c r="G2768" s="1">
        <v>6</v>
      </c>
      <c r="H2768" s="1">
        <v>79</v>
      </c>
      <c r="I2768" s="1">
        <v>24.6</v>
      </c>
      <c r="J2768" s="1">
        <v>19.899999999999999</v>
      </c>
      <c r="K2768" s="3">
        <v>524</v>
      </c>
      <c r="L2768" s="2">
        <f>N2768/((1963.5)*(1-EXP(-(0.024337)*I2768))^(1.76926))</f>
        <v>0.88947841687729512</v>
      </c>
      <c r="N2768" s="1">
        <v>426</v>
      </c>
      <c r="O2768" s="1">
        <v>157</v>
      </c>
      <c r="Q2768" s="1">
        <v>12.2</v>
      </c>
      <c r="R2768" s="1">
        <v>5.8</v>
      </c>
      <c r="X2768" s="1">
        <v>0.52</v>
      </c>
      <c r="Y2768" s="1">
        <v>0.33</v>
      </c>
      <c r="AC2768" s="1">
        <v>3.3</v>
      </c>
      <c r="AJ2768" s="1" t="s">
        <v>406</v>
      </c>
      <c r="AK2768" s="19">
        <v>56.45</v>
      </c>
      <c r="AL2768" s="19">
        <v>48</v>
      </c>
      <c r="AN2768" s="3">
        <v>2000</v>
      </c>
      <c r="AO2768" s="39" t="s">
        <v>5332</v>
      </c>
      <c r="AQ2768">
        <v>80436</v>
      </c>
      <c r="AR2768" s="1" t="s">
        <v>556</v>
      </c>
    </row>
    <row r="2769" spans="1:44" x14ac:dyDescent="0.25">
      <c r="A2769" s="1">
        <v>4001</v>
      </c>
      <c r="B2769" s="1" t="s">
        <v>1233</v>
      </c>
      <c r="C2769" s="1">
        <v>101</v>
      </c>
      <c r="D2769" s="1" t="s">
        <v>6385</v>
      </c>
      <c r="F2769" s="1" t="s">
        <v>445</v>
      </c>
      <c r="G2769" s="1">
        <v>8</v>
      </c>
      <c r="H2769" s="1">
        <v>108</v>
      </c>
      <c r="I2769" s="1">
        <v>22.4</v>
      </c>
      <c r="J2769" s="1">
        <v>23.8</v>
      </c>
      <c r="K2769" s="3">
        <v>554</v>
      </c>
      <c r="L2769" s="2">
        <f>N2769/((1668.67)*(1-EXP(-(0.022864)*I2769))^(1.61028))</f>
        <v>1.0188218316795752</v>
      </c>
      <c r="N2769" s="1">
        <v>390</v>
      </c>
      <c r="O2769" s="1">
        <v>111</v>
      </c>
      <c r="Q2769" s="1">
        <v>13.8</v>
      </c>
      <c r="R2769" s="1">
        <v>4.7</v>
      </c>
      <c r="X2769" s="1">
        <v>1.7</v>
      </c>
      <c r="Y2769" s="1">
        <v>0.44</v>
      </c>
      <c r="AJ2769" s="1" t="s">
        <v>406</v>
      </c>
      <c r="AK2769" s="19">
        <v>56.45</v>
      </c>
      <c r="AL2769" s="19">
        <v>48</v>
      </c>
      <c r="AN2769" s="3">
        <v>2000</v>
      </c>
      <c r="AO2769" s="39" t="s">
        <v>5332</v>
      </c>
      <c r="AQ2769">
        <v>80436</v>
      </c>
      <c r="AR2769" s="1" t="s">
        <v>556</v>
      </c>
    </row>
    <row r="2770" spans="1:44" x14ac:dyDescent="0.25">
      <c r="A2770" s="1">
        <v>4002</v>
      </c>
      <c r="B2770" s="1" t="s">
        <v>1233</v>
      </c>
      <c r="C2770" s="1">
        <v>101</v>
      </c>
      <c r="D2770" s="1" t="s">
        <v>5627</v>
      </c>
      <c r="F2770" s="1" t="s">
        <v>445</v>
      </c>
      <c r="G2770" s="1">
        <v>7</v>
      </c>
      <c r="H2770" s="1">
        <v>44</v>
      </c>
      <c r="I2770" s="1">
        <v>13.7</v>
      </c>
      <c r="J2770" s="1">
        <v>12.8</v>
      </c>
      <c r="K2770" s="3">
        <v>1845</v>
      </c>
      <c r="L2770" s="2">
        <f>N2770/((1824.17)*(1-EXP(-(0.023514)*I2770))^(1.69151))</f>
        <v>1.3109703883041526</v>
      </c>
      <c r="N2770" s="1">
        <v>270</v>
      </c>
      <c r="O2770" s="1">
        <v>84</v>
      </c>
      <c r="Q2770" s="1">
        <v>7.3</v>
      </c>
      <c r="R2770" s="1">
        <v>5.5</v>
      </c>
      <c r="X2770" s="1">
        <v>2</v>
      </c>
      <c r="Y2770" s="1">
        <v>0.46</v>
      </c>
      <c r="AC2770" s="1">
        <v>2.7</v>
      </c>
      <c r="AJ2770" s="1" t="s">
        <v>406</v>
      </c>
      <c r="AK2770" s="19">
        <v>56.45</v>
      </c>
      <c r="AL2770" s="19">
        <v>48</v>
      </c>
      <c r="AN2770" s="3">
        <v>2000</v>
      </c>
      <c r="AO2770" s="39" t="s">
        <v>5332</v>
      </c>
      <c r="AQ2770">
        <v>80436</v>
      </c>
      <c r="AR2770" s="1" t="s">
        <v>556</v>
      </c>
    </row>
    <row r="2771" spans="1:44" x14ac:dyDescent="0.25">
      <c r="A2771" s="1">
        <v>4003</v>
      </c>
      <c r="B2771" s="1" t="s">
        <v>1233</v>
      </c>
      <c r="C2771" s="1">
        <v>101</v>
      </c>
      <c r="D2771" s="1" t="s">
        <v>6385</v>
      </c>
      <c r="F2771" s="1" t="s">
        <v>445</v>
      </c>
      <c r="G2771" s="1">
        <v>7</v>
      </c>
      <c r="H2771" s="1">
        <v>54</v>
      </c>
      <c r="I2771" s="1">
        <v>14.2</v>
      </c>
      <c r="J2771" s="1">
        <v>13.8</v>
      </c>
      <c r="K2771" s="3">
        <v>1256</v>
      </c>
      <c r="L2771" s="2">
        <f>N2771/((1824.17)*(1-EXP(-(0.023514)*I2771))^(1.69151))</f>
        <v>1.3331427923169534</v>
      </c>
      <c r="N2771" s="1">
        <v>289</v>
      </c>
      <c r="O2771" s="1">
        <v>102</v>
      </c>
      <c r="Q2771" s="1">
        <v>12.7</v>
      </c>
      <c r="R2771" s="1">
        <v>6.2</v>
      </c>
      <c r="X2771" s="1">
        <v>0.33</v>
      </c>
      <c r="Y2771" s="1">
        <v>0.22</v>
      </c>
      <c r="AC2771" s="1">
        <v>2</v>
      </c>
      <c r="AJ2771" s="1" t="s">
        <v>406</v>
      </c>
      <c r="AK2771" s="19">
        <v>56.45</v>
      </c>
      <c r="AL2771" s="19">
        <v>48</v>
      </c>
      <c r="AN2771" s="3">
        <v>2000</v>
      </c>
      <c r="AO2771" s="39" t="s">
        <v>5332</v>
      </c>
      <c r="AQ2771">
        <v>80436</v>
      </c>
      <c r="AR2771" s="1" t="s">
        <v>556</v>
      </c>
    </row>
    <row r="2772" spans="1:44" x14ac:dyDescent="0.25">
      <c r="A2772" s="1">
        <v>4004</v>
      </c>
      <c r="B2772" s="1" t="s">
        <v>1233</v>
      </c>
      <c r="C2772" s="1">
        <v>101</v>
      </c>
      <c r="D2772" s="1" t="s">
        <v>5627</v>
      </c>
      <c r="F2772" s="1" t="s">
        <v>445</v>
      </c>
      <c r="G2772" s="1">
        <v>9</v>
      </c>
      <c r="H2772" s="1">
        <v>20</v>
      </c>
      <c r="I2772" s="1">
        <v>3.8</v>
      </c>
      <c r="J2772" s="1">
        <v>4.7</v>
      </c>
      <c r="K2772" s="3">
        <v>3352</v>
      </c>
      <c r="L2772" s="2">
        <f>N2772/((1581.94)*(1-EXP(-(0.021301)*I2772))^(1.51716))</f>
        <v>0.97478085799351166</v>
      </c>
      <c r="N2772" s="1">
        <v>32</v>
      </c>
      <c r="O2772" s="1">
        <v>14</v>
      </c>
      <c r="Q2772" s="1">
        <v>1.4</v>
      </c>
      <c r="R2772" s="1">
        <v>3.5</v>
      </c>
      <c r="X2772" s="1">
        <v>0.3</v>
      </c>
      <c r="Y2772" s="1">
        <v>0.79</v>
      </c>
      <c r="AC2772" s="1">
        <v>1.4</v>
      </c>
      <c r="AJ2772" s="1" t="s">
        <v>406</v>
      </c>
      <c r="AK2772" s="19">
        <v>56.45</v>
      </c>
      <c r="AL2772" s="19">
        <v>48</v>
      </c>
      <c r="AN2772" s="3">
        <v>2000</v>
      </c>
      <c r="AO2772" s="39" t="s">
        <v>5332</v>
      </c>
      <c r="AQ2772">
        <v>80436</v>
      </c>
      <c r="AR2772" s="1" t="s">
        <v>556</v>
      </c>
    </row>
    <row r="2773" spans="1:44" x14ac:dyDescent="0.25">
      <c r="A2773" s="1">
        <v>4005</v>
      </c>
      <c r="B2773" s="1" t="s">
        <v>1233</v>
      </c>
      <c r="C2773" s="1">
        <v>101</v>
      </c>
      <c r="D2773" s="1" t="s">
        <v>5627</v>
      </c>
      <c r="F2773" s="1" t="s">
        <v>445</v>
      </c>
      <c r="G2773" s="1">
        <v>7</v>
      </c>
      <c r="H2773" s="1">
        <v>66</v>
      </c>
      <c r="I2773" s="1">
        <v>18.5</v>
      </c>
      <c r="J2773" s="1">
        <v>18.2</v>
      </c>
      <c r="K2773" s="3">
        <v>856</v>
      </c>
      <c r="L2773" s="2">
        <f>N2773/((1824.17)*(1-EXP(-(0.023514)*I2773))^(1.69151))</f>
        <v>1.0382466109746651</v>
      </c>
      <c r="N2773" s="1">
        <v>325</v>
      </c>
      <c r="O2773" s="1">
        <v>125</v>
      </c>
      <c r="Q2773" s="1">
        <v>12.8</v>
      </c>
      <c r="R2773" s="1">
        <v>5.8</v>
      </c>
      <c r="X2773" s="1">
        <v>0.8</v>
      </c>
      <c r="Y2773" s="1">
        <v>0.34</v>
      </c>
      <c r="AC2773" s="1">
        <v>3.7</v>
      </c>
      <c r="AJ2773" s="1" t="s">
        <v>406</v>
      </c>
      <c r="AK2773" s="19">
        <v>56.45</v>
      </c>
      <c r="AL2773" s="19">
        <v>48</v>
      </c>
      <c r="AN2773" s="3">
        <v>2000</v>
      </c>
      <c r="AO2773" s="39" t="s">
        <v>5332</v>
      </c>
      <c r="AQ2773">
        <v>80436</v>
      </c>
      <c r="AR2773" s="1" t="s">
        <v>556</v>
      </c>
    </row>
    <row r="2774" spans="1:44" x14ac:dyDescent="0.25">
      <c r="A2774" s="1">
        <v>4006</v>
      </c>
      <c r="B2774" s="1" t="s">
        <v>1233</v>
      </c>
      <c r="C2774" s="1">
        <v>101</v>
      </c>
      <c r="D2774" s="1" t="s">
        <v>5627</v>
      </c>
      <c r="F2774" s="1" t="s">
        <v>445</v>
      </c>
      <c r="G2774" s="1">
        <v>7</v>
      </c>
      <c r="H2774" s="1">
        <v>90</v>
      </c>
      <c r="I2774" s="1">
        <v>22.8</v>
      </c>
      <c r="J2774" s="1">
        <v>21.9</v>
      </c>
      <c r="K2774" s="3">
        <v>852</v>
      </c>
      <c r="L2774" s="2">
        <f>N2774/((1824.17)*(1-EXP(-(0.023514)*I2774))^(1.69151))</f>
        <v>0.95616197893499033</v>
      </c>
      <c r="N2774" s="1">
        <v>394</v>
      </c>
      <c r="O2774" s="1">
        <v>128</v>
      </c>
      <c r="Q2774" s="1">
        <v>15.1</v>
      </c>
      <c r="R2774" s="1">
        <v>3.9</v>
      </c>
      <c r="X2774" s="1">
        <v>1.45</v>
      </c>
      <c r="Y2774" s="1">
        <v>0.49</v>
      </c>
      <c r="AC2774" s="1">
        <v>3.8</v>
      </c>
      <c r="AJ2774" s="1" t="s">
        <v>406</v>
      </c>
      <c r="AK2774" s="19">
        <v>56.45</v>
      </c>
      <c r="AL2774" s="19">
        <v>48</v>
      </c>
      <c r="AN2774" s="3">
        <v>2000</v>
      </c>
      <c r="AO2774" s="39" t="s">
        <v>5332</v>
      </c>
      <c r="AQ2774">
        <v>80436</v>
      </c>
      <c r="AR2774" s="1" t="s">
        <v>556</v>
      </c>
    </row>
    <row r="2775" spans="1:44" x14ac:dyDescent="0.25">
      <c r="A2775" s="1">
        <v>4007</v>
      </c>
      <c r="B2775" s="1" t="s">
        <v>1233</v>
      </c>
      <c r="C2775" s="1">
        <v>101</v>
      </c>
      <c r="D2775" s="1" t="s">
        <v>6299</v>
      </c>
      <c r="F2775" s="1" t="s">
        <v>445</v>
      </c>
      <c r="G2775" s="1">
        <v>8</v>
      </c>
      <c r="H2775" s="1">
        <v>80</v>
      </c>
      <c r="I2775" s="1">
        <v>18.8</v>
      </c>
      <c r="J2775" s="1">
        <v>17.7</v>
      </c>
      <c r="K2775" s="3">
        <v>721</v>
      </c>
      <c r="L2775" s="2">
        <f>N2775/((1668.67)*(1-EXP(-(0.022864)*I2775))^(1.61028))</f>
        <v>0.88307797846288372</v>
      </c>
      <c r="N2775" s="1">
        <v>271</v>
      </c>
      <c r="O2775" s="1">
        <v>114</v>
      </c>
      <c r="Q2775" s="1">
        <v>11.9</v>
      </c>
      <c r="R2775" s="1">
        <v>4.3</v>
      </c>
      <c r="X2775" s="1">
        <v>1.48</v>
      </c>
      <c r="Y2775" s="1">
        <v>0.49</v>
      </c>
      <c r="AC2775" s="1">
        <v>3.2</v>
      </c>
      <c r="AJ2775" s="1" t="s">
        <v>406</v>
      </c>
      <c r="AK2775" s="19">
        <v>56.45</v>
      </c>
      <c r="AL2775" s="19">
        <v>48</v>
      </c>
      <c r="AN2775" s="3">
        <v>2000</v>
      </c>
      <c r="AO2775" s="39" t="s">
        <v>5332</v>
      </c>
      <c r="AQ2775">
        <v>80436</v>
      </c>
      <c r="AR2775" s="1" t="s">
        <v>556</v>
      </c>
    </row>
    <row r="2776" spans="1:44" x14ac:dyDescent="0.25">
      <c r="A2776" s="1">
        <v>4008</v>
      </c>
      <c r="B2776" s="1" t="s">
        <v>1233</v>
      </c>
      <c r="C2776" s="1">
        <v>101</v>
      </c>
      <c r="D2776" s="1" t="s">
        <v>5627</v>
      </c>
      <c r="F2776" s="1" t="s">
        <v>445</v>
      </c>
      <c r="G2776" s="1">
        <v>7</v>
      </c>
      <c r="H2776" s="1">
        <v>52</v>
      </c>
      <c r="I2776" s="1">
        <v>13.9</v>
      </c>
      <c r="J2776" s="1">
        <v>12.5</v>
      </c>
      <c r="K2776" s="3">
        <v>1648</v>
      </c>
      <c r="L2776" s="2">
        <f>N2776/((1824.17)*(1-EXP(-(0.023514)*I2776))^(1.69151))</f>
        <v>0.89883148652035461</v>
      </c>
      <c r="N2776" s="1">
        <v>189</v>
      </c>
      <c r="O2776" s="1">
        <v>73</v>
      </c>
      <c r="Q2776" s="1">
        <v>8.3000000000000007</v>
      </c>
      <c r="R2776" s="1">
        <v>5.3</v>
      </c>
      <c r="X2776" s="1">
        <v>0.4</v>
      </c>
      <c r="Y2776" s="1">
        <v>0.26</v>
      </c>
      <c r="AJ2776" s="1" t="s">
        <v>406</v>
      </c>
      <c r="AK2776" s="19">
        <v>56.45</v>
      </c>
      <c r="AL2776" s="19">
        <v>48</v>
      </c>
      <c r="AN2776" s="3">
        <v>2000</v>
      </c>
      <c r="AO2776" s="39" t="s">
        <v>5332</v>
      </c>
      <c r="AQ2776">
        <v>80436</v>
      </c>
      <c r="AR2776" s="1" t="s">
        <v>556</v>
      </c>
    </row>
    <row r="2777" spans="1:44" x14ac:dyDescent="0.25">
      <c r="A2777" s="1">
        <v>4009</v>
      </c>
      <c r="B2777" s="1" t="s">
        <v>1233</v>
      </c>
      <c r="C2777" s="1">
        <v>101</v>
      </c>
      <c r="D2777" s="1" t="s">
        <v>6184</v>
      </c>
      <c r="F2777" s="1" t="s">
        <v>445</v>
      </c>
      <c r="G2777" s="1">
        <v>7</v>
      </c>
      <c r="H2777" s="1">
        <v>66</v>
      </c>
      <c r="I2777" s="1">
        <v>17.100000000000001</v>
      </c>
      <c r="J2777" s="1">
        <v>18.8</v>
      </c>
      <c r="K2777" s="3">
        <v>2264</v>
      </c>
      <c r="L2777" s="2">
        <f>N2777/((1824.17)*(1-EXP(-(0.023514)*I2777))^(1.69151))</f>
        <v>1.0383836779511328</v>
      </c>
      <c r="N2777" s="1">
        <v>292</v>
      </c>
      <c r="O2777" s="1">
        <v>114</v>
      </c>
      <c r="Q2777" s="1">
        <v>12.6</v>
      </c>
      <c r="R2777" s="1">
        <v>4.7</v>
      </c>
      <c r="X2777" s="1">
        <v>0.98</v>
      </c>
      <c r="Y2777" s="1">
        <v>0.25</v>
      </c>
      <c r="AC2777" s="1">
        <v>3.2</v>
      </c>
      <c r="AJ2777" s="1" t="s">
        <v>406</v>
      </c>
      <c r="AK2777" s="19">
        <v>56.45</v>
      </c>
      <c r="AL2777" s="19">
        <v>48</v>
      </c>
      <c r="AN2777" s="3">
        <v>2000</v>
      </c>
      <c r="AO2777" s="39" t="s">
        <v>5332</v>
      </c>
      <c r="AQ2777">
        <v>80436</v>
      </c>
      <c r="AR2777" s="1" t="s">
        <v>556</v>
      </c>
    </row>
    <row r="2778" spans="1:44" x14ac:dyDescent="0.25">
      <c r="A2778" s="1">
        <v>4010</v>
      </c>
      <c r="B2778" s="1" t="s">
        <v>1233</v>
      </c>
      <c r="C2778" s="1">
        <v>101</v>
      </c>
      <c r="D2778" s="1" t="s">
        <v>6385</v>
      </c>
      <c r="F2778" s="1" t="s">
        <v>445</v>
      </c>
      <c r="G2778" s="1">
        <v>7</v>
      </c>
      <c r="H2778" s="1">
        <v>59</v>
      </c>
      <c r="I2778" s="1">
        <v>18.600000000000001</v>
      </c>
      <c r="J2778" s="1">
        <v>17.3</v>
      </c>
      <c r="K2778" s="3">
        <v>1542</v>
      </c>
      <c r="L2778" s="2">
        <f>N2778/((1824.17)*(1-EXP(-(0.023514)*I2778))^(1.69151))</f>
        <v>0.87532059891125047</v>
      </c>
      <c r="N2778" s="1">
        <v>276</v>
      </c>
      <c r="O2778" s="1">
        <v>139</v>
      </c>
      <c r="Q2778" s="1">
        <v>10.3</v>
      </c>
      <c r="R2778" s="1">
        <v>4</v>
      </c>
      <c r="X2778" s="1">
        <v>0.7</v>
      </c>
      <c r="Y2778" s="1">
        <v>0.21</v>
      </c>
      <c r="AC2778" s="1">
        <v>2.9</v>
      </c>
      <c r="AJ2778" s="1" t="s">
        <v>406</v>
      </c>
      <c r="AK2778" s="19">
        <v>56.45</v>
      </c>
      <c r="AL2778" s="19">
        <v>48</v>
      </c>
      <c r="AN2778" s="3">
        <v>2000</v>
      </c>
      <c r="AO2778" s="39" t="s">
        <v>5332</v>
      </c>
      <c r="AQ2778">
        <v>80436</v>
      </c>
      <c r="AR2778" s="1" t="s">
        <v>556</v>
      </c>
    </row>
    <row r="2779" spans="1:44" x14ac:dyDescent="0.25">
      <c r="A2779" s="1">
        <v>4011</v>
      </c>
      <c r="B2779" s="1" t="s">
        <v>1233</v>
      </c>
      <c r="C2779" s="1">
        <v>101</v>
      </c>
      <c r="D2779" s="1" t="s">
        <v>5627</v>
      </c>
      <c r="F2779" s="1" t="s">
        <v>445</v>
      </c>
      <c r="G2779" s="1">
        <v>9</v>
      </c>
      <c r="H2779" s="1">
        <v>28</v>
      </c>
      <c r="I2779" s="1">
        <v>4.0999999999999996</v>
      </c>
      <c r="J2779" s="1">
        <v>3.9</v>
      </c>
      <c r="K2779" s="3">
        <v>4257</v>
      </c>
      <c r="L2779" s="2">
        <f>N2779/((1581.94)*(1-EXP(-(0.021301)*I2779))^(1.51716))</f>
        <v>1.2273787500589515</v>
      </c>
      <c r="N2779" s="1">
        <v>45</v>
      </c>
      <c r="O2779" s="1">
        <v>25</v>
      </c>
      <c r="Q2779" s="1">
        <v>3.6</v>
      </c>
      <c r="R2779" s="1">
        <v>2.8</v>
      </c>
      <c r="X2779" s="1">
        <v>0.11</v>
      </c>
      <c r="Y2779" s="1">
        <v>0.12</v>
      </c>
      <c r="AC2779" s="1">
        <v>1.9</v>
      </c>
      <c r="AJ2779" s="1" t="s">
        <v>406</v>
      </c>
      <c r="AK2779" s="19">
        <v>56.45</v>
      </c>
      <c r="AL2779" s="19">
        <v>48</v>
      </c>
      <c r="AN2779" s="3">
        <v>2000</v>
      </c>
      <c r="AO2779" s="39" t="s">
        <v>5332</v>
      </c>
      <c r="AQ2779">
        <v>80436</v>
      </c>
      <c r="AR2779" s="1" t="s">
        <v>556</v>
      </c>
    </row>
    <row r="2780" spans="1:44" x14ac:dyDescent="0.25">
      <c r="A2780" s="1">
        <v>4012</v>
      </c>
      <c r="B2780" s="1" t="s">
        <v>1233</v>
      </c>
      <c r="C2780" s="1">
        <v>101</v>
      </c>
      <c r="D2780" s="1" t="s">
        <v>6299</v>
      </c>
      <c r="F2780" s="1" t="s">
        <v>445</v>
      </c>
      <c r="G2780" s="1">
        <v>10</v>
      </c>
      <c r="H2780" s="1">
        <v>51</v>
      </c>
      <c r="I2780" s="1">
        <v>6.7</v>
      </c>
      <c r="J2780" s="1">
        <v>6.4</v>
      </c>
      <c r="K2780" s="3">
        <v>1857</v>
      </c>
      <c r="L2780" s="2">
        <f>N2780/((1948.03)*(1-EXP(-(0.015672)*I2780))^(1.40829))</f>
        <v>0.88459392390491254</v>
      </c>
      <c r="N2780" s="1">
        <v>67</v>
      </c>
      <c r="O2780" s="1">
        <v>28</v>
      </c>
      <c r="Q2780" s="1">
        <v>4.7</v>
      </c>
      <c r="R2780" s="1">
        <v>3.7</v>
      </c>
      <c r="X2780" s="1">
        <v>0.28999999999999998</v>
      </c>
      <c r="Y2780" s="1">
        <v>0.15</v>
      </c>
      <c r="AC2780" s="1">
        <v>2.6</v>
      </c>
      <c r="AJ2780" s="1" t="s">
        <v>406</v>
      </c>
      <c r="AK2780" s="19">
        <v>56.45</v>
      </c>
      <c r="AL2780" s="19">
        <v>48</v>
      </c>
      <c r="AN2780" s="3">
        <v>2000</v>
      </c>
      <c r="AO2780" s="39" t="s">
        <v>5332</v>
      </c>
      <c r="AQ2780">
        <v>80436</v>
      </c>
      <c r="AR2780" s="1" t="s">
        <v>556</v>
      </c>
    </row>
    <row r="2781" spans="1:44" x14ac:dyDescent="0.25">
      <c r="A2781" s="1">
        <v>4013</v>
      </c>
      <c r="B2781" s="1" t="s">
        <v>1233</v>
      </c>
      <c r="C2781" s="1">
        <v>101</v>
      </c>
      <c r="D2781" s="1" t="s">
        <v>6385</v>
      </c>
      <c r="F2781" s="1" t="s">
        <v>445</v>
      </c>
      <c r="G2781" s="1">
        <v>9</v>
      </c>
      <c r="H2781" s="1">
        <v>78</v>
      </c>
      <c r="I2781" s="1">
        <v>14.1</v>
      </c>
      <c r="J2781" s="1">
        <v>14.8</v>
      </c>
      <c r="K2781" s="3">
        <v>927</v>
      </c>
      <c r="L2781" s="2">
        <f>N2781/((1581.94)*(1-EXP(-(0.021301)*I2781))^(1.51716))</f>
        <v>0.80290112905942645</v>
      </c>
      <c r="N2781" s="1">
        <v>164</v>
      </c>
      <c r="O2781" s="1">
        <v>64</v>
      </c>
      <c r="Q2781" s="1">
        <v>7</v>
      </c>
      <c r="R2781" s="1">
        <v>3.2</v>
      </c>
      <c r="X2781" s="1">
        <v>1.1499999999999999</v>
      </c>
      <c r="Y2781" s="1">
        <v>0.45</v>
      </c>
      <c r="AC2781" s="1">
        <v>3.7</v>
      </c>
      <c r="AJ2781" s="1" t="s">
        <v>406</v>
      </c>
      <c r="AK2781" s="19">
        <v>56.45</v>
      </c>
      <c r="AL2781" s="19">
        <v>48</v>
      </c>
      <c r="AN2781" s="3">
        <v>2000</v>
      </c>
      <c r="AO2781" s="39" t="s">
        <v>5332</v>
      </c>
      <c r="AQ2781">
        <v>80436</v>
      </c>
      <c r="AR2781" s="1" t="s">
        <v>556</v>
      </c>
    </row>
    <row r="2782" spans="1:44" x14ac:dyDescent="0.25">
      <c r="A2782" s="1">
        <v>4014</v>
      </c>
      <c r="B2782" s="1" t="s">
        <v>1233</v>
      </c>
      <c r="C2782" s="1">
        <v>101</v>
      </c>
      <c r="D2782" s="1" t="s">
        <v>6299</v>
      </c>
      <c r="F2782" s="1" t="s">
        <v>445</v>
      </c>
      <c r="G2782" s="1">
        <v>7</v>
      </c>
      <c r="H2782" s="1">
        <v>41</v>
      </c>
      <c r="I2782" s="1">
        <v>13.2</v>
      </c>
      <c r="J2782" s="1">
        <v>13.3</v>
      </c>
      <c r="K2782" s="3">
        <v>2125</v>
      </c>
      <c r="L2782" s="2">
        <f>N2782/((1824.17)*(1-EXP(-(0.023514)*I2782))^(1.69151))</f>
        <v>0.69660894232605886</v>
      </c>
      <c r="N2782" s="1">
        <v>136</v>
      </c>
      <c r="O2782" s="1">
        <v>48</v>
      </c>
      <c r="Q2782" s="1">
        <v>6.3</v>
      </c>
      <c r="R2782" s="1">
        <v>4.4000000000000004</v>
      </c>
      <c r="X2782" s="1">
        <v>0.32</v>
      </c>
      <c r="Y2782" s="1">
        <v>0.13</v>
      </c>
      <c r="AJ2782" s="1" t="s">
        <v>406</v>
      </c>
      <c r="AK2782" s="19">
        <v>56.45</v>
      </c>
      <c r="AL2782" s="19">
        <v>48</v>
      </c>
      <c r="AN2782" s="3">
        <v>2000</v>
      </c>
      <c r="AO2782" s="39" t="s">
        <v>5332</v>
      </c>
      <c r="AQ2782">
        <v>80436</v>
      </c>
      <c r="AR2782" s="1" t="s">
        <v>556</v>
      </c>
    </row>
    <row r="2783" spans="1:44" x14ac:dyDescent="0.25">
      <c r="A2783" s="1">
        <v>4015</v>
      </c>
      <c r="B2783" s="1" t="s">
        <v>1233</v>
      </c>
      <c r="C2783" s="1">
        <v>101</v>
      </c>
      <c r="D2783" s="1" t="s">
        <v>5627</v>
      </c>
      <c r="F2783" s="1" t="s">
        <v>445</v>
      </c>
      <c r="G2783" s="1">
        <v>8</v>
      </c>
      <c r="H2783" s="1">
        <v>24</v>
      </c>
      <c r="I2783" s="1">
        <v>6.3</v>
      </c>
      <c r="J2783" s="1">
        <v>4.4000000000000004</v>
      </c>
      <c r="K2783" s="3">
        <v>4165</v>
      </c>
      <c r="L2783" s="2">
        <f>N2783/((1668.67)*(1-EXP(-(0.022864)*I2783))^(1.61028))</f>
        <v>1.3394832408889017</v>
      </c>
      <c r="N2783" s="1">
        <v>88</v>
      </c>
      <c r="Q2783" s="1">
        <v>4.0999999999999996</v>
      </c>
      <c r="R2783" s="1">
        <v>3.6</v>
      </c>
      <c r="X2783" s="1">
        <v>0.1</v>
      </c>
      <c r="Y2783" s="1">
        <v>0.24</v>
      </c>
      <c r="AC2783" s="1">
        <v>1.9</v>
      </c>
      <c r="AJ2783" s="1" t="s">
        <v>406</v>
      </c>
      <c r="AK2783" s="19">
        <v>56.45</v>
      </c>
      <c r="AL2783" s="19">
        <v>48</v>
      </c>
      <c r="AN2783" s="3">
        <v>2000</v>
      </c>
      <c r="AO2783" s="39" t="s">
        <v>5332</v>
      </c>
      <c r="AQ2783">
        <v>80436</v>
      </c>
      <c r="AR2783" s="1" t="s">
        <v>556</v>
      </c>
    </row>
    <row r="2784" spans="1:44" x14ac:dyDescent="0.25">
      <c r="A2784" s="1">
        <v>4016</v>
      </c>
      <c r="B2784" s="1" t="s">
        <v>1233</v>
      </c>
      <c r="C2784" s="1">
        <v>101</v>
      </c>
      <c r="D2784" s="1" t="s">
        <v>5627</v>
      </c>
      <c r="F2784" s="1" t="s">
        <v>445</v>
      </c>
      <c r="G2784" s="1">
        <v>8</v>
      </c>
      <c r="H2784" s="1">
        <v>46</v>
      </c>
      <c r="I2784" s="1">
        <v>10.9</v>
      </c>
      <c r="J2784" s="1">
        <v>10.199999999999999</v>
      </c>
      <c r="K2784" s="3">
        <v>2451</v>
      </c>
      <c r="L2784" s="2">
        <f>N2784/((1668.67)*(1-EXP(-(0.022864)*I2784))^(1.61028))</f>
        <v>0.77901558112663882</v>
      </c>
      <c r="N2784" s="1">
        <v>114</v>
      </c>
      <c r="O2784" s="1">
        <v>48</v>
      </c>
      <c r="Q2784" s="1">
        <v>5.7</v>
      </c>
      <c r="R2784" s="1">
        <v>4.4000000000000004</v>
      </c>
      <c r="X2784" s="1">
        <v>0.14000000000000001</v>
      </c>
      <c r="Y2784" s="1">
        <v>0.19</v>
      </c>
      <c r="AC2784" s="1">
        <v>2.4</v>
      </c>
      <c r="AJ2784" s="1" t="s">
        <v>406</v>
      </c>
      <c r="AK2784" s="19">
        <v>56.45</v>
      </c>
      <c r="AL2784" s="19">
        <v>48</v>
      </c>
      <c r="AN2784" s="3">
        <v>2000</v>
      </c>
      <c r="AO2784" s="39" t="s">
        <v>5332</v>
      </c>
      <c r="AQ2784">
        <v>80436</v>
      </c>
      <c r="AR2784" s="1" t="s">
        <v>556</v>
      </c>
    </row>
    <row r="2785" spans="1:44" x14ac:dyDescent="0.25">
      <c r="A2785" s="1">
        <v>4017</v>
      </c>
      <c r="B2785" s="1" t="s">
        <v>1233</v>
      </c>
      <c r="C2785" s="1">
        <v>101</v>
      </c>
      <c r="D2785" s="1" t="s">
        <v>5627</v>
      </c>
      <c r="F2785" s="1" t="s">
        <v>445</v>
      </c>
      <c r="G2785" s="1">
        <v>8</v>
      </c>
      <c r="H2785" s="1">
        <v>125</v>
      </c>
      <c r="I2785" s="1">
        <v>23.8</v>
      </c>
      <c r="J2785" s="1">
        <v>24.6</v>
      </c>
      <c r="K2785" s="3">
        <v>542</v>
      </c>
      <c r="L2785" s="2">
        <f>N2785/((1668.67)*(1-EXP(-(0.022864)*I2785))^(1.61028))</f>
        <v>1.0066924143420257</v>
      </c>
      <c r="N2785" s="1">
        <v>415</v>
      </c>
      <c r="O2785" s="1">
        <v>145</v>
      </c>
      <c r="Q2785" s="1">
        <v>13.8</v>
      </c>
      <c r="R2785" s="1">
        <v>5</v>
      </c>
      <c r="X2785" s="1">
        <v>2</v>
      </c>
      <c r="Y2785" s="1">
        <v>0.32</v>
      </c>
      <c r="AC2785" s="1">
        <v>4.5</v>
      </c>
      <c r="AJ2785" s="1" t="s">
        <v>406</v>
      </c>
      <c r="AK2785" s="19">
        <v>56.45</v>
      </c>
      <c r="AL2785" s="19">
        <v>48</v>
      </c>
      <c r="AN2785" s="3">
        <v>2000</v>
      </c>
      <c r="AO2785" s="39" t="s">
        <v>5332</v>
      </c>
      <c r="AQ2785">
        <v>80436</v>
      </c>
      <c r="AR2785" s="1" t="s">
        <v>556</v>
      </c>
    </row>
    <row r="2786" spans="1:44" x14ac:dyDescent="0.25">
      <c r="A2786" s="1">
        <v>4018</v>
      </c>
      <c r="B2786" s="1" t="s">
        <v>1233</v>
      </c>
      <c r="C2786" s="1">
        <v>101</v>
      </c>
      <c r="D2786" s="1" t="s">
        <v>5627</v>
      </c>
      <c r="F2786" s="1" t="s">
        <v>445</v>
      </c>
      <c r="G2786" s="1">
        <v>8</v>
      </c>
      <c r="H2786" s="1">
        <v>59</v>
      </c>
      <c r="I2786" s="1">
        <v>13.7</v>
      </c>
      <c r="J2786" s="1">
        <v>13.3</v>
      </c>
      <c r="K2786" s="3">
        <v>743</v>
      </c>
      <c r="L2786" s="2">
        <f>N2786/((1668.67)*(1-EXP(-(0.022864)*I2786))^(1.61028))</f>
        <v>0.98345128221387623</v>
      </c>
      <c r="N2786" s="1">
        <v>198</v>
      </c>
      <c r="O2786" s="1">
        <v>71</v>
      </c>
      <c r="Q2786" s="1">
        <v>7.4</v>
      </c>
      <c r="R2786" s="1">
        <v>4.4000000000000004</v>
      </c>
      <c r="X2786" s="1">
        <v>0.32</v>
      </c>
      <c r="Y2786" s="1">
        <v>0.14000000000000001</v>
      </c>
      <c r="AC2786" s="1">
        <v>2.7</v>
      </c>
      <c r="AJ2786" s="1" t="s">
        <v>406</v>
      </c>
      <c r="AK2786" s="19">
        <v>56.45</v>
      </c>
      <c r="AL2786" s="19">
        <v>48</v>
      </c>
      <c r="AN2786" s="3">
        <v>2000</v>
      </c>
      <c r="AO2786" s="39" t="s">
        <v>5332</v>
      </c>
      <c r="AQ2786">
        <v>80436</v>
      </c>
      <c r="AR2786" s="1" t="s">
        <v>556</v>
      </c>
    </row>
    <row r="2787" spans="1:44" x14ac:dyDescent="0.25">
      <c r="A2787" s="1">
        <v>4019</v>
      </c>
      <c r="B2787" s="1" t="s">
        <v>1233</v>
      </c>
      <c r="C2787" s="1">
        <v>101</v>
      </c>
      <c r="D2787" s="1" t="s">
        <v>5627</v>
      </c>
      <c r="F2787" s="1" t="s">
        <v>445</v>
      </c>
      <c r="G2787" s="1">
        <v>8</v>
      </c>
      <c r="H2787" s="1">
        <v>48</v>
      </c>
      <c r="I2787" s="1">
        <v>9</v>
      </c>
      <c r="J2787" s="1">
        <v>9.1</v>
      </c>
      <c r="K2787" s="3">
        <v>1257</v>
      </c>
      <c r="L2787" s="2">
        <f>N2787/((1668.67)*(1-EXP(-(0.022864)*I2787))^(1.61028))</f>
        <v>1.2142549800649658</v>
      </c>
      <c r="N2787" s="1">
        <v>135</v>
      </c>
      <c r="O2787" s="1">
        <v>51</v>
      </c>
      <c r="Q2787" s="1">
        <v>6</v>
      </c>
      <c r="R2787" s="1">
        <v>5.0999999999999996</v>
      </c>
      <c r="X2787" s="1">
        <v>0.33</v>
      </c>
      <c r="Y2787" s="1">
        <v>0.15</v>
      </c>
      <c r="AC2787" s="1">
        <v>3.2</v>
      </c>
      <c r="AJ2787" s="1" t="s">
        <v>406</v>
      </c>
      <c r="AK2787" s="19">
        <v>56.45</v>
      </c>
      <c r="AL2787" s="19">
        <v>48</v>
      </c>
      <c r="AN2787" s="3">
        <v>2000</v>
      </c>
      <c r="AO2787" s="39" t="s">
        <v>5332</v>
      </c>
      <c r="AQ2787">
        <v>80436</v>
      </c>
      <c r="AR2787" s="1" t="s">
        <v>556</v>
      </c>
    </row>
    <row r="2788" spans="1:44" x14ac:dyDescent="0.25">
      <c r="A2788" s="1">
        <v>4020</v>
      </c>
      <c r="B2788" s="1" t="s">
        <v>1233</v>
      </c>
      <c r="C2788" s="1">
        <v>101</v>
      </c>
      <c r="D2788" s="1" t="s">
        <v>5627</v>
      </c>
      <c r="F2788" s="1" t="s">
        <v>445</v>
      </c>
      <c r="G2788" s="1">
        <v>9</v>
      </c>
      <c r="H2788" s="1">
        <v>31</v>
      </c>
      <c r="I2788" s="1">
        <v>4.3</v>
      </c>
      <c r="J2788" s="1">
        <v>3.7</v>
      </c>
      <c r="K2788" s="3">
        <v>3852</v>
      </c>
      <c r="L2788" s="2">
        <f>N2788/((1581.94)*(1-EXP(-(0.021301)*I2788))^(1.51716))</f>
        <v>1.221822345644493</v>
      </c>
      <c r="N2788" s="1">
        <v>48</v>
      </c>
      <c r="O2788" s="1">
        <v>29</v>
      </c>
      <c r="Q2788" s="1">
        <v>3.8</v>
      </c>
      <c r="R2788" s="1">
        <v>3</v>
      </c>
      <c r="X2788" s="1">
        <v>0.08</v>
      </c>
      <c r="Y2788" s="1">
        <v>0.14000000000000001</v>
      </c>
      <c r="AC2788" s="1">
        <v>1.6</v>
      </c>
      <c r="AJ2788" s="1" t="s">
        <v>406</v>
      </c>
      <c r="AK2788" s="19">
        <v>56.45</v>
      </c>
      <c r="AL2788" s="19">
        <v>48</v>
      </c>
      <c r="AN2788" s="3">
        <v>2000</v>
      </c>
      <c r="AO2788" s="39" t="s">
        <v>5332</v>
      </c>
      <c r="AQ2788">
        <v>80436</v>
      </c>
      <c r="AR2788" s="1" t="s">
        <v>556</v>
      </c>
    </row>
    <row r="2789" spans="1:44" x14ac:dyDescent="0.25">
      <c r="A2789" s="1">
        <v>4021</v>
      </c>
      <c r="B2789" s="1" t="s">
        <v>1233</v>
      </c>
      <c r="C2789" s="1">
        <v>101</v>
      </c>
      <c r="D2789" s="1" t="s">
        <v>5627</v>
      </c>
      <c r="F2789" s="1" t="s">
        <v>445</v>
      </c>
      <c r="G2789" s="1">
        <v>6</v>
      </c>
      <c r="H2789" s="1">
        <v>78</v>
      </c>
      <c r="I2789" s="1">
        <v>25</v>
      </c>
      <c r="J2789" s="1">
        <v>24.7</v>
      </c>
      <c r="K2789" s="3">
        <v>745</v>
      </c>
      <c r="L2789" s="2">
        <f>N2789/((1963.5)*(1-EXP(-(0.024337)*I2789))^(1.76926))</f>
        <v>0.79755930857456026</v>
      </c>
      <c r="N2789" s="1">
        <v>390</v>
      </c>
      <c r="O2789" s="1">
        <v>139</v>
      </c>
      <c r="Q2789" s="1">
        <v>15.9</v>
      </c>
      <c r="R2789" s="1">
        <v>5.3</v>
      </c>
      <c r="X2789" s="1">
        <v>3.4</v>
      </c>
      <c r="Y2789" s="1">
        <v>0.85</v>
      </c>
      <c r="AC2789" s="1">
        <v>4</v>
      </c>
      <c r="AJ2789" s="1" t="s">
        <v>406</v>
      </c>
      <c r="AK2789" s="19">
        <v>56.45</v>
      </c>
      <c r="AL2789" s="19">
        <v>48</v>
      </c>
      <c r="AN2789" s="3">
        <v>2000</v>
      </c>
      <c r="AO2789" s="39" t="s">
        <v>5332</v>
      </c>
      <c r="AQ2789">
        <v>80436</v>
      </c>
      <c r="AR2789" s="1" t="s">
        <v>556</v>
      </c>
    </row>
    <row r="2790" spans="1:44" x14ac:dyDescent="0.25">
      <c r="A2790" s="1">
        <v>4022</v>
      </c>
      <c r="B2790" s="1" t="s">
        <v>1233</v>
      </c>
      <c r="C2790" s="1">
        <v>101</v>
      </c>
      <c r="D2790" s="1" t="s">
        <v>5627</v>
      </c>
      <c r="F2790" s="1" t="s">
        <v>445</v>
      </c>
      <c r="G2790" s="1">
        <v>7</v>
      </c>
      <c r="H2790" s="1">
        <v>86</v>
      </c>
      <c r="I2790" s="1">
        <v>21.7</v>
      </c>
      <c r="J2790" s="1">
        <v>20.9</v>
      </c>
      <c r="K2790" s="3">
        <v>784</v>
      </c>
      <c r="L2790" s="2">
        <f>N2790/((1824.17)*(1-EXP(-(0.023514)*I2790))^(1.69151))</f>
        <v>0.90521719335402073</v>
      </c>
      <c r="N2790" s="1">
        <v>350</v>
      </c>
      <c r="O2790" s="1">
        <v>149</v>
      </c>
      <c r="Q2790" s="1">
        <v>15.9</v>
      </c>
      <c r="R2790" s="1">
        <v>4.7</v>
      </c>
      <c r="X2790" s="1">
        <v>1.28</v>
      </c>
      <c r="Y2790" s="1">
        <v>0.36</v>
      </c>
      <c r="AJ2790" s="1" t="s">
        <v>406</v>
      </c>
      <c r="AK2790" s="19">
        <v>56.45</v>
      </c>
      <c r="AL2790" s="19">
        <v>48</v>
      </c>
      <c r="AN2790" s="3">
        <v>2000</v>
      </c>
      <c r="AO2790" s="39" t="s">
        <v>5332</v>
      </c>
      <c r="AQ2790">
        <v>80436</v>
      </c>
      <c r="AR2790" s="1" t="s">
        <v>556</v>
      </c>
    </row>
    <row r="2791" spans="1:44" x14ac:dyDescent="0.25">
      <c r="A2791" s="1">
        <v>4023</v>
      </c>
      <c r="B2791" s="1" t="s">
        <v>1233</v>
      </c>
      <c r="C2791" s="1">
        <v>101</v>
      </c>
      <c r="D2791" s="1" t="s">
        <v>6385</v>
      </c>
      <c r="F2791" s="1" t="s">
        <v>445</v>
      </c>
      <c r="G2791" s="1">
        <v>7</v>
      </c>
      <c r="H2791" s="1">
        <v>45</v>
      </c>
      <c r="I2791" s="1">
        <v>13.6</v>
      </c>
      <c r="J2791" s="1">
        <v>13.7</v>
      </c>
      <c r="K2791" s="3">
        <v>1112</v>
      </c>
      <c r="L2791" s="2">
        <f>N2791/((1824.17)*(1-EXP(-(0.023514)*I2791))^(1.69151))</f>
        <v>0.9322812819093701</v>
      </c>
      <c r="N2791" s="1">
        <v>190</v>
      </c>
      <c r="O2791" s="1">
        <v>76</v>
      </c>
      <c r="Q2791" s="1">
        <v>8.9</v>
      </c>
      <c r="R2791" s="1">
        <v>5.7</v>
      </c>
      <c r="X2791" s="1">
        <v>0.21</v>
      </c>
      <c r="Y2791" s="1">
        <v>0.22</v>
      </c>
      <c r="AC2791" s="1">
        <v>1.8</v>
      </c>
      <c r="AJ2791" s="1" t="s">
        <v>406</v>
      </c>
      <c r="AK2791" s="19">
        <v>56.45</v>
      </c>
      <c r="AL2791" s="19">
        <v>48</v>
      </c>
      <c r="AN2791" s="3">
        <v>2000</v>
      </c>
      <c r="AO2791" s="39" t="s">
        <v>5332</v>
      </c>
      <c r="AQ2791">
        <v>80436</v>
      </c>
      <c r="AR2791" s="1" t="s">
        <v>556</v>
      </c>
    </row>
    <row r="2792" spans="1:44" x14ac:dyDescent="0.25">
      <c r="A2792" s="1">
        <v>4024</v>
      </c>
      <c r="B2792" s="1" t="s">
        <v>1233</v>
      </c>
      <c r="C2792" s="1">
        <v>101</v>
      </c>
      <c r="D2792" s="1" t="s">
        <v>6385</v>
      </c>
      <c r="F2792" s="1" t="s">
        <v>445</v>
      </c>
      <c r="G2792" s="1">
        <v>6</v>
      </c>
      <c r="H2792" s="1">
        <v>71</v>
      </c>
      <c r="I2792" s="1">
        <v>27.1</v>
      </c>
      <c r="J2792" s="1">
        <v>24.6</v>
      </c>
      <c r="K2792" s="3">
        <v>676</v>
      </c>
      <c r="L2792" s="2">
        <f>N2792/((1963.5)*(1-EXP(-(0.024337)*I2792))^(1.76926))</f>
        <v>0.56311417789213813</v>
      </c>
      <c r="N2792" s="1">
        <v>305</v>
      </c>
      <c r="O2792" s="1">
        <v>139</v>
      </c>
      <c r="Q2792" s="1">
        <v>13.7</v>
      </c>
      <c r="R2792" s="1">
        <v>4.3</v>
      </c>
      <c r="X2792" s="1">
        <v>2.4</v>
      </c>
      <c r="Y2792" s="1">
        <v>0.56999999999999995</v>
      </c>
      <c r="AC2792" s="1">
        <v>3.3</v>
      </c>
      <c r="AJ2792" s="1" t="s">
        <v>406</v>
      </c>
      <c r="AK2792" s="19">
        <v>56.45</v>
      </c>
      <c r="AL2792" s="19">
        <v>48</v>
      </c>
      <c r="AN2792" s="3">
        <v>2000</v>
      </c>
      <c r="AO2792" s="39" t="s">
        <v>5332</v>
      </c>
      <c r="AQ2792">
        <v>80436</v>
      </c>
      <c r="AR2792" s="1" t="s">
        <v>556</v>
      </c>
    </row>
    <row r="2793" spans="1:44" x14ac:dyDescent="0.25">
      <c r="A2793" s="1">
        <v>4025</v>
      </c>
      <c r="B2793" s="1" t="s">
        <v>1233</v>
      </c>
      <c r="C2793" s="1">
        <v>101</v>
      </c>
      <c r="D2793" s="1" t="s">
        <v>6385</v>
      </c>
      <c r="F2793" s="1" t="s">
        <v>445</v>
      </c>
      <c r="G2793" s="1">
        <v>7</v>
      </c>
      <c r="H2793" s="1">
        <v>48</v>
      </c>
      <c r="I2793" s="1">
        <v>14.2</v>
      </c>
      <c r="J2793" s="1">
        <v>14.7</v>
      </c>
      <c r="K2793" s="3">
        <v>1189</v>
      </c>
      <c r="L2793" s="2">
        <f>N2793/((1824.17)*(1-EXP(-(0.023514)*I2793))^(1.69151))</f>
        <v>1.1578506604552086</v>
      </c>
      <c r="N2793" s="1">
        <v>251</v>
      </c>
      <c r="O2793" s="1">
        <v>94</v>
      </c>
      <c r="Q2793" s="1">
        <v>10.6</v>
      </c>
      <c r="R2793" s="1">
        <v>5.9</v>
      </c>
      <c r="X2793" s="1">
        <v>1.45</v>
      </c>
      <c r="Y2793" s="1">
        <v>0.36</v>
      </c>
      <c r="AC2793" s="1">
        <v>2.4</v>
      </c>
      <c r="AJ2793" s="1" t="s">
        <v>406</v>
      </c>
      <c r="AK2793" s="19">
        <v>56.45</v>
      </c>
      <c r="AL2793" s="19">
        <v>48</v>
      </c>
      <c r="AN2793" s="3">
        <v>2000</v>
      </c>
      <c r="AO2793" s="39" t="s">
        <v>5332</v>
      </c>
      <c r="AQ2793">
        <v>80436</v>
      </c>
      <c r="AR2793" s="1" t="s">
        <v>556</v>
      </c>
    </row>
    <row r="2794" spans="1:44" x14ac:dyDescent="0.25">
      <c r="A2794" s="1">
        <v>4026</v>
      </c>
      <c r="B2794" s="1" t="s">
        <v>1233</v>
      </c>
      <c r="C2794" s="1">
        <v>101</v>
      </c>
      <c r="D2794" s="1" t="s">
        <v>5627</v>
      </c>
      <c r="F2794" s="1" t="s">
        <v>445</v>
      </c>
      <c r="G2794" s="1">
        <v>8</v>
      </c>
      <c r="H2794" s="1">
        <v>52</v>
      </c>
      <c r="I2794" s="1">
        <v>11.8</v>
      </c>
      <c r="J2794" s="1">
        <v>11.3</v>
      </c>
      <c r="K2794" s="3">
        <v>1842</v>
      </c>
      <c r="L2794" s="2">
        <f>N2794/((1668.67)*(1-EXP(-(0.022864)*I2794))^(1.61028))</f>
        <v>0.76375269774526455</v>
      </c>
      <c r="N2794" s="1">
        <v>125</v>
      </c>
      <c r="O2794" s="1">
        <v>63</v>
      </c>
      <c r="Q2794" s="1">
        <v>6.7</v>
      </c>
      <c r="R2794" s="1">
        <v>4.9000000000000004</v>
      </c>
      <c r="X2794" s="1">
        <v>0.39</v>
      </c>
      <c r="Y2794" s="1">
        <v>0.28000000000000003</v>
      </c>
      <c r="AC2794" s="1">
        <v>2.6</v>
      </c>
      <c r="AJ2794" s="1" t="s">
        <v>406</v>
      </c>
      <c r="AK2794" s="19">
        <v>56.45</v>
      </c>
      <c r="AL2794" s="19">
        <v>48</v>
      </c>
      <c r="AN2794" s="3">
        <v>2000</v>
      </c>
      <c r="AO2794" s="39" t="s">
        <v>5332</v>
      </c>
      <c r="AQ2794">
        <v>80436</v>
      </c>
      <c r="AR2794" s="1" t="s">
        <v>556</v>
      </c>
    </row>
    <row r="2795" spans="1:44" x14ac:dyDescent="0.25">
      <c r="A2795" s="1">
        <v>4027</v>
      </c>
      <c r="B2795" s="1" t="s">
        <v>1233</v>
      </c>
      <c r="C2795" s="1">
        <v>101</v>
      </c>
      <c r="D2795" s="1" t="s">
        <v>6385</v>
      </c>
      <c r="F2795" s="1" t="s">
        <v>445</v>
      </c>
      <c r="G2795" s="1">
        <v>7</v>
      </c>
      <c r="H2795" s="1">
        <v>60</v>
      </c>
      <c r="I2795" s="1">
        <v>14.9</v>
      </c>
      <c r="J2795" s="1">
        <v>14.6</v>
      </c>
      <c r="K2795" s="3">
        <v>952</v>
      </c>
      <c r="L2795" s="2">
        <f>N2795/((1824.17)*(1-EXP(-(0.023514)*I2795))^(1.69151))</f>
        <v>1.357194399655957</v>
      </c>
      <c r="N2795" s="1">
        <v>315</v>
      </c>
      <c r="O2795" s="1">
        <v>115</v>
      </c>
      <c r="Q2795" s="1">
        <v>12.1</v>
      </c>
      <c r="R2795" s="1">
        <v>5.9</v>
      </c>
      <c r="X2795" s="1">
        <v>0.79</v>
      </c>
      <c r="Y2795" s="1">
        <v>0.45</v>
      </c>
      <c r="AC2795" s="1">
        <v>2.6</v>
      </c>
      <c r="AJ2795" s="1" t="s">
        <v>406</v>
      </c>
      <c r="AK2795" s="19">
        <v>56.45</v>
      </c>
      <c r="AL2795" s="19">
        <v>48</v>
      </c>
      <c r="AN2795" s="3">
        <v>2000</v>
      </c>
      <c r="AO2795" s="39" t="s">
        <v>5332</v>
      </c>
      <c r="AQ2795">
        <v>80436</v>
      </c>
      <c r="AR2795" s="1" t="s">
        <v>556</v>
      </c>
    </row>
    <row r="2796" spans="1:44" x14ac:dyDescent="0.25">
      <c r="A2796" s="1">
        <v>4028</v>
      </c>
      <c r="B2796" s="1" t="s">
        <v>1233</v>
      </c>
      <c r="C2796" s="1">
        <v>101</v>
      </c>
      <c r="D2796" s="1" t="s">
        <v>5627</v>
      </c>
      <c r="F2796" s="1" t="s">
        <v>445</v>
      </c>
      <c r="G2796" s="1">
        <v>6</v>
      </c>
      <c r="H2796" s="1">
        <v>128</v>
      </c>
      <c r="I2796" s="1">
        <v>33.9</v>
      </c>
      <c r="J2796" s="1">
        <v>39.5</v>
      </c>
      <c r="K2796" s="3">
        <v>259</v>
      </c>
      <c r="L2796" s="2">
        <f>N2796/((1963.5)*(1-EXP(-(0.024337)*I2796))^(1.76926))</f>
        <v>0.69223489789349502</v>
      </c>
      <c r="N2796" s="1">
        <v>490</v>
      </c>
      <c r="O2796" s="1">
        <v>204</v>
      </c>
      <c r="Q2796" s="1">
        <v>17.399999999999999</v>
      </c>
      <c r="R2796" s="1">
        <v>5</v>
      </c>
      <c r="X2796" s="1">
        <v>3.6</v>
      </c>
      <c r="Y2796" s="1">
        <v>0.71</v>
      </c>
      <c r="AC2796" s="1">
        <v>2.2999999999999998</v>
      </c>
      <c r="AJ2796" s="1" t="s">
        <v>406</v>
      </c>
      <c r="AK2796" s="19">
        <v>56.45</v>
      </c>
      <c r="AL2796" s="19">
        <v>48</v>
      </c>
      <c r="AN2796" s="3">
        <v>2000</v>
      </c>
      <c r="AO2796" s="39" t="s">
        <v>5332</v>
      </c>
      <c r="AQ2796">
        <v>80436</v>
      </c>
      <c r="AR2796" s="1" t="s">
        <v>556</v>
      </c>
    </row>
    <row r="2797" spans="1:44" x14ac:dyDescent="0.25">
      <c r="A2797" s="1">
        <v>4029</v>
      </c>
      <c r="B2797" s="1" t="s">
        <v>1233</v>
      </c>
      <c r="C2797" s="1">
        <v>101</v>
      </c>
      <c r="D2797" s="1" t="s">
        <v>6385</v>
      </c>
      <c r="F2797" s="1" t="s">
        <v>445</v>
      </c>
      <c r="G2797" s="1">
        <v>8</v>
      </c>
      <c r="H2797" s="1">
        <v>58</v>
      </c>
      <c r="I2797" s="1">
        <v>14.6</v>
      </c>
      <c r="J2797" s="1">
        <v>14.1</v>
      </c>
      <c r="K2797" s="3">
        <v>823</v>
      </c>
      <c r="L2797" s="2">
        <f>N2797/((1668.67)*(1-EXP(-(0.022864)*I2797))^(1.61028))</f>
        <v>1.1339641077950748</v>
      </c>
      <c r="N2797" s="1">
        <v>249</v>
      </c>
      <c r="O2797" s="1">
        <v>81</v>
      </c>
      <c r="Q2797" s="1">
        <v>7.6</v>
      </c>
      <c r="R2797" s="1">
        <v>5.3</v>
      </c>
      <c r="X2797" s="1">
        <v>0.64</v>
      </c>
      <c r="Y2797" s="1">
        <v>0.53</v>
      </c>
      <c r="AC2797" s="1">
        <v>3.4</v>
      </c>
      <c r="AJ2797" s="1" t="s">
        <v>406</v>
      </c>
      <c r="AK2797" s="19">
        <v>56.45</v>
      </c>
      <c r="AL2797" s="19">
        <v>48</v>
      </c>
      <c r="AN2797" s="3">
        <v>2000</v>
      </c>
      <c r="AO2797" s="39" t="s">
        <v>5332</v>
      </c>
      <c r="AQ2797">
        <v>80436</v>
      </c>
      <c r="AR2797" s="1" t="s">
        <v>556</v>
      </c>
    </row>
    <row r="2798" spans="1:44" x14ac:dyDescent="0.25">
      <c r="A2798" s="1">
        <v>4030</v>
      </c>
      <c r="B2798" s="1" t="s">
        <v>1233</v>
      </c>
      <c r="C2798" s="1">
        <v>101</v>
      </c>
      <c r="D2798" s="1" t="s">
        <v>5627</v>
      </c>
      <c r="F2798" s="1" t="s">
        <v>445</v>
      </c>
      <c r="G2798" s="1">
        <v>7</v>
      </c>
      <c r="H2798" s="1">
        <v>27</v>
      </c>
      <c r="I2798" s="1">
        <v>8.6999999999999993</v>
      </c>
      <c r="J2798" s="1">
        <v>9.4</v>
      </c>
      <c r="K2798" s="3">
        <v>5214</v>
      </c>
      <c r="L2798" s="2">
        <f>N2798/((1824.17)*(1-EXP(-(0.023514)*I2798))^(1.69151))</f>
        <v>0.66619916353401365</v>
      </c>
      <c r="N2798" s="1">
        <v>70</v>
      </c>
      <c r="O2798" s="1">
        <v>37</v>
      </c>
      <c r="Q2798" s="1">
        <v>4.4000000000000004</v>
      </c>
      <c r="R2798" s="1">
        <v>4.7</v>
      </c>
      <c r="X2798" s="1">
        <v>0.15</v>
      </c>
      <c r="Y2798" s="1">
        <v>0.11</v>
      </c>
      <c r="AC2798" s="1">
        <v>1.6</v>
      </c>
      <c r="AJ2798" s="1" t="s">
        <v>406</v>
      </c>
      <c r="AK2798" s="19">
        <v>56.45</v>
      </c>
      <c r="AL2798" s="19">
        <v>48</v>
      </c>
      <c r="AN2798" s="3">
        <v>2000</v>
      </c>
      <c r="AO2798" s="39" t="s">
        <v>5332</v>
      </c>
      <c r="AQ2798">
        <v>80436</v>
      </c>
      <c r="AR2798" s="1" t="s">
        <v>556</v>
      </c>
    </row>
    <row r="2799" spans="1:44" x14ac:dyDescent="0.25">
      <c r="A2799" s="1">
        <v>4031</v>
      </c>
      <c r="B2799" s="1" t="s">
        <v>1233</v>
      </c>
      <c r="C2799" s="1">
        <v>101</v>
      </c>
      <c r="D2799" s="1" t="s">
        <v>5627</v>
      </c>
      <c r="F2799" s="1" t="s">
        <v>445</v>
      </c>
      <c r="G2799" s="1">
        <v>9</v>
      </c>
      <c r="H2799" s="1">
        <v>29</v>
      </c>
      <c r="I2799" s="1">
        <v>4.4000000000000004</v>
      </c>
      <c r="J2799" s="1">
        <v>4</v>
      </c>
      <c r="K2799" s="3">
        <v>4625</v>
      </c>
      <c r="L2799" s="2">
        <f>N2799/((1581.94)*(1-EXP(-(0.021301)*I2799))^(1.51716))</f>
        <v>1.0587137187309812</v>
      </c>
      <c r="N2799" s="1">
        <v>43</v>
      </c>
      <c r="O2799" s="1">
        <v>28</v>
      </c>
      <c r="Q2799" s="1">
        <v>3.1</v>
      </c>
      <c r="R2799" s="1">
        <v>2.6</v>
      </c>
      <c r="X2799" s="1">
        <v>0.04</v>
      </c>
      <c r="Y2799" s="1">
        <v>0.14000000000000001</v>
      </c>
      <c r="AC2799" s="1">
        <v>0.9</v>
      </c>
      <c r="AJ2799" s="1" t="s">
        <v>406</v>
      </c>
      <c r="AK2799" s="19">
        <v>56.45</v>
      </c>
      <c r="AL2799" s="19">
        <v>48</v>
      </c>
      <c r="AN2799" s="3">
        <v>2000</v>
      </c>
      <c r="AO2799" s="39" t="s">
        <v>5332</v>
      </c>
      <c r="AQ2799">
        <v>80436</v>
      </c>
      <c r="AR2799" s="1" t="s">
        <v>556</v>
      </c>
    </row>
    <row r="2800" spans="1:44" x14ac:dyDescent="0.25">
      <c r="A2800" s="1">
        <v>4032</v>
      </c>
      <c r="B2800" s="1" t="s">
        <v>1233</v>
      </c>
      <c r="C2800" s="1">
        <v>101</v>
      </c>
      <c r="D2800" s="1" t="s">
        <v>6385</v>
      </c>
      <c r="F2800" s="1" t="s">
        <v>445</v>
      </c>
      <c r="G2800" s="1">
        <v>10</v>
      </c>
      <c r="H2800" s="1">
        <v>74</v>
      </c>
      <c r="I2800" s="1">
        <v>9.4</v>
      </c>
      <c r="J2800" s="1">
        <v>14.3</v>
      </c>
      <c r="K2800" s="3">
        <v>1345</v>
      </c>
      <c r="L2800" s="2">
        <f>N2800/((1948.03)*(1-EXP(-(0.015672)*I2800))^(1.40829))</f>
        <v>0.93662724455509483</v>
      </c>
      <c r="N2800" s="1">
        <v>111</v>
      </c>
      <c r="O2800" s="1">
        <v>61</v>
      </c>
      <c r="Q2800" s="1">
        <v>6.8</v>
      </c>
      <c r="R2800" s="1">
        <v>3.3</v>
      </c>
      <c r="X2800" s="1">
        <v>0.24</v>
      </c>
      <c r="Y2800" s="1">
        <v>0.44</v>
      </c>
      <c r="AC2800" s="1">
        <v>1.4</v>
      </c>
      <c r="AJ2800" s="1" t="s">
        <v>406</v>
      </c>
      <c r="AK2800" s="19">
        <v>56.45</v>
      </c>
      <c r="AL2800" s="19">
        <v>48</v>
      </c>
      <c r="AN2800" s="3">
        <v>2000</v>
      </c>
      <c r="AO2800" s="39" t="s">
        <v>5332</v>
      </c>
      <c r="AQ2800">
        <v>80436</v>
      </c>
      <c r="AR2800" s="1" t="s">
        <v>556</v>
      </c>
    </row>
    <row r="2801" spans="1:44" x14ac:dyDescent="0.25">
      <c r="A2801" s="1">
        <v>4033</v>
      </c>
      <c r="B2801" s="1" t="s">
        <v>1233</v>
      </c>
      <c r="C2801" s="1">
        <v>101</v>
      </c>
      <c r="D2801" s="1" t="s">
        <v>6299</v>
      </c>
      <c r="F2801" s="1" t="s">
        <v>445</v>
      </c>
      <c r="G2801" s="1">
        <v>8</v>
      </c>
      <c r="H2801" s="1">
        <v>133</v>
      </c>
      <c r="I2801" s="1">
        <v>24.8</v>
      </c>
      <c r="J2801" s="1">
        <v>25.8</v>
      </c>
      <c r="K2801" s="3">
        <v>284</v>
      </c>
      <c r="L2801" s="2">
        <f>N2801/((1668.67)*(1-EXP(-(0.022864)*I2801))^(1.61028))</f>
        <v>0.84720737814647906</v>
      </c>
      <c r="N2801" s="1">
        <v>367</v>
      </c>
      <c r="O2801" s="1">
        <v>136</v>
      </c>
      <c r="Q2801" s="1">
        <v>14.9</v>
      </c>
      <c r="R2801" s="1">
        <v>3.3</v>
      </c>
      <c r="X2801" s="1">
        <v>3.9</v>
      </c>
      <c r="Y2801" s="1">
        <v>1.24</v>
      </c>
      <c r="AC2801" s="1">
        <v>4.0999999999999996</v>
      </c>
      <c r="AJ2801" s="1" t="s">
        <v>406</v>
      </c>
      <c r="AK2801" s="19">
        <v>56.45</v>
      </c>
      <c r="AL2801" s="19">
        <v>48</v>
      </c>
      <c r="AN2801" s="3">
        <v>2000</v>
      </c>
      <c r="AO2801" s="39" t="s">
        <v>5332</v>
      </c>
      <c r="AQ2801">
        <v>80436</v>
      </c>
      <c r="AR2801" s="1" t="s">
        <v>556</v>
      </c>
    </row>
    <row r="2802" spans="1:44" x14ac:dyDescent="0.25">
      <c r="A2802" s="1">
        <v>4034</v>
      </c>
      <c r="B2802" s="1" t="s">
        <v>1233</v>
      </c>
      <c r="C2802" s="1">
        <v>101</v>
      </c>
      <c r="D2802" s="1" t="s">
        <v>6184</v>
      </c>
      <c r="F2802" s="1" t="s">
        <v>445</v>
      </c>
      <c r="G2802" s="1">
        <v>8</v>
      </c>
      <c r="H2802" s="1">
        <v>81</v>
      </c>
      <c r="I2802" s="1">
        <v>17.5</v>
      </c>
      <c r="J2802" s="1">
        <v>17</v>
      </c>
      <c r="K2802" s="3">
        <v>865</v>
      </c>
      <c r="L2802" s="2">
        <f>N2802/((1668.67)*(1-EXP(-(0.022864)*I2802))^(1.61028))</f>
        <v>0.94063391684553377</v>
      </c>
      <c r="N2802" s="1">
        <v>263</v>
      </c>
      <c r="O2802" s="1">
        <v>84</v>
      </c>
      <c r="Q2802" s="1">
        <v>10.7</v>
      </c>
      <c r="R2802" s="1">
        <v>4.3</v>
      </c>
      <c r="X2802" s="1">
        <v>0.89</v>
      </c>
      <c r="Y2802" s="1">
        <v>0.48</v>
      </c>
      <c r="AC2802" s="1">
        <v>3.4</v>
      </c>
      <c r="AJ2802" s="1" t="s">
        <v>406</v>
      </c>
      <c r="AK2802" s="19">
        <v>56.45</v>
      </c>
      <c r="AL2802" s="19">
        <v>48</v>
      </c>
      <c r="AN2802" s="3">
        <v>2000</v>
      </c>
      <c r="AO2802" s="39" t="s">
        <v>5332</v>
      </c>
      <c r="AQ2802">
        <v>80436</v>
      </c>
      <c r="AR2802" s="1" t="s">
        <v>556</v>
      </c>
    </row>
    <row r="2803" spans="1:44" x14ac:dyDescent="0.25">
      <c r="A2803" s="1">
        <v>4035</v>
      </c>
      <c r="B2803" s="1" t="s">
        <v>1233</v>
      </c>
      <c r="C2803" s="1">
        <v>101</v>
      </c>
      <c r="D2803" s="1" t="s">
        <v>6299</v>
      </c>
      <c r="F2803" s="1" t="s">
        <v>445</v>
      </c>
      <c r="G2803" s="1">
        <v>10</v>
      </c>
      <c r="H2803" s="1">
        <v>38</v>
      </c>
      <c r="I2803" s="1">
        <v>7.2</v>
      </c>
      <c r="J2803" s="1">
        <v>6.3</v>
      </c>
      <c r="K2803" s="3">
        <v>4587</v>
      </c>
      <c r="L2803" s="2">
        <f>N2803/((1948.03)*(1-EXP(-(0.015672)*I2803))^(1.40829))</f>
        <v>0.65972774220644714</v>
      </c>
      <c r="N2803" s="1">
        <v>55</v>
      </c>
      <c r="O2803" s="1">
        <v>29</v>
      </c>
      <c r="Q2803" s="1">
        <v>4</v>
      </c>
      <c r="R2803" s="1">
        <v>3.7</v>
      </c>
      <c r="X2803" s="1">
        <v>0.46</v>
      </c>
      <c r="Y2803" s="1">
        <v>0.22</v>
      </c>
      <c r="AC2803" s="1">
        <v>2.4</v>
      </c>
      <c r="AJ2803" s="1" t="s">
        <v>406</v>
      </c>
      <c r="AK2803" s="19">
        <v>56.45</v>
      </c>
      <c r="AL2803" s="19">
        <v>48</v>
      </c>
      <c r="AN2803" s="3">
        <v>2000</v>
      </c>
      <c r="AO2803" s="39" t="s">
        <v>5332</v>
      </c>
      <c r="AQ2803">
        <v>80436</v>
      </c>
      <c r="AR2803" s="1" t="s">
        <v>556</v>
      </c>
    </row>
    <row r="2804" spans="1:44" x14ac:dyDescent="0.25">
      <c r="A2804" s="1">
        <v>4036</v>
      </c>
      <c r="B2804" s="1" t="s">
        <v>1233</v>
      </c>
      <c r="C2804" s="1">
        <v>101</v>
      </c>
      <c r="D2804" s="1" t="s">
        <v>5627</v>
      </c>
      <c r="F2804" s="1" t="s">
        <v>445</v>
      </c>
      <c r="G2804" s="1">
        <v>7</v>
      </c>
      <c r="H2804" s="1">
        <v>98</v>
      </c>
      <c r="I2804" s="1">
        <v>23.7</v>
      </c>
      <c r="J2804" s="1">
        <v>22.8</v>
      </c>
      <c r="K2804" s="3">
        <v>689</v>
      </c>
      <c r="L2804" s="2">
        <f>N2804/((1824.17)*(1-EXP(-(0.023514)*I2804))^(1.69151))</f>
        <v>0.97955608699401797</v>
      </c>
      <c r="N2804" s="1">
        <v>424</v>
      </c>
      <c r="O2804" s="1">
        <v>135</v>
      </c>
      <c r="Q2804" s="1">
        <v>16.2</v>
      </c>
      <c r="R2804" s="1">
        <v>4</v>
      </c>
      <c r="X2804" s="1">
        <v>2.6</v>
      </c>
      <c r="Y2804" s="1">
        <v>0.89</v>
      </c>
      <c r="AC2804" s="1">
        <v>4</v>
      </c>
      <c r="AJ2804" s="1" t="s">
        <v>406</v>
      </c>
      <c r="AK2804" s="19">
        <v>56.45</v>
      </c>
      <c r="AL2804" s="19">
        <v>48</v>
      </c>
      <c r="AN2804" s="3">
        <v>2000</v>
      </c>
      <c r="AO2804" s="39" t="s">
        <v>5332</v>
      </c>
      <c r="AQ2804">
        <v>80436</v>
      </c>
      <c r="AR2804" s="1" t="s">
        <v>556</v>
      </c>
    </row>
    <row r="2805" spans="1:44" x14ac:dyDescent="0.25">
      <c r="A2805" s="1">
        <v>4038</v>
      </c>
      <c r="B2805" s="1" t="s">
        <v>1233</v>
      </c>
      <c r="C2805" s="1">
        <v>101</v>
      </c>
      <c r="D2805" s="1" t="s">
        <v>6385</v>
      </c>
      <c r="F2805" s="1" t="s">
        <v>445</v>
      </c>
      <c r="G2805" s="1">
        <v>7</v>
      </c>
      <c r="H2805" s="1">
        <v>58</v>
      </c>
      <c r="I2805" s="1">
        <v>17.2</v>
      </c>
      <c r="J2805" s="1">
        <v>17</v>
      </c>
      <c r="K2805" s="3">
        <v>983</v>
      </c>
      <c r="L2805" s="2">
        <f>N2805/((1824.17)*(1-EXP(-(0.023514)*I2805))^(1.69151))</f>
        <v>1.0936012943492086</v>
      </c>
      <c r="N2805" s="1">
        <v>310</v>
      </c>
      <c r="O2805" s="1">
        <v>93</v>
      </c>
      <c r="Q2805" s="1">
        <v>10.8</v>
      </c>
      <c r="R2805" s="1">
        <v>5.4</v>
      </c>
      <c r="X2805" s="1">
        <v>0.66</v>
      </c>
      <c r="Y2805" s="1">
        <v>0.23</v>
      </c>
      <c r="AC2805" s="1">
        <v>2.5</v>
      </c>
      <c r="AJ2805" s="1" t="s">
        <v>406</v>
      </c>
      <c r="AK2805" s="19">
        <v>56.45</v>
      </c>
      <c r="AL2805" s="19">
        <v>48</v>
      </c>
      <c r="AN2805" s="3">
        <v>2000</v>
      </c>
      <c r="AO2805" s="39" t="s">
        <v>5332</v>
      </c>
      <c r="AQ2805">
        <v>80436</v>
      </c>
      <c r="AR2805" s="1" t="s">
        <v>556</v>
      </c>
    </row>
    <row r="2806" spans="1:44" x14ac:dyDescent="0.25">
      <c r="A2806" s="1">
        <v>4039</v>
      </c>
      <c r="B2806" s="1" t="s">
        <v>1233</v>
      </c>
      <c r="C2806" s="1">
        <v>101</v>
      </c>
      <c r="D2806" s="1" t="s">
        <v>5627</v>
      </c>
      <c r="F2806" s="1" t="s">
        <v>445</v>
      </c>
      <c r="G2806" s="1">
        <v>9</v>
      </c>
      <c r="H2806" s="1">
        <v>60</v>
      </c>
      <c r="I2806" s="1">
        <v>12.3</v>
      </c>
      <c r="J2806" s="1">
        <v>11.8</v>
      </c>
      <c r="K2806" s="3">
        <v>1541</v>
      </c>
      <c r="L2806" s="2">
        <f>N2806/((1668.67)*(1-EXP(-(0.022864)*I2806))^(1.61028))</f>
        <v>0.83599288715313813</v>
      </c>
      <c r="N2806" s="1">
        <v>145</v>
      </c>
      <c r="O2806" s="1">
        <v>54</v>
      </c>
      <c r="Q2806" s="1">
        <v>7.7</v>
      </c>
      <c r="R2806" s="1">
        <v>5</v>
      </c>
      <c r="X2806" s="1">
        <v>0.43</v>
      </c>
      <c r="Y2806" s="1">
        <v>0.18</v>
      </c>
      <c r="AC2806" s="1">
        <v>1.4</v>
      </c>
      <c r="AJ2806" s="1" t="s">
        <v>406</v>
      </c>
      <c r="AK2806" s="19">
        <v>56.45</v>
      </c>
      <c r="AL2806" s="19">
        <v>48</v>
      </c>
      <c r="AN2806" s="3">
        <v>2000</v>
      </c>
      <c r="AO2806" s="39" t="s">
        <v>5332</v>
      </c>
      <c r="AQ2806">
        <v>80436</v>
      </c>
      <c r="AR2806" s="1" t="s">
        <v>556</v>
      </c>
    </row>
    <row r="2807" spans="1:44" x14ac:dyDescent="0.25">
      <c r="A2807" s="1">
        <v>4040</v>
      </c>
      <c r="B2807" s="1" t="s">
        <v>1233</v>
      </c>
      <c r="C2807" s="1">
        <v>101</v>
      </c>
      <c r="D2807" s="1" t="s">
        <v>5627</v>
      </c>
      <c r="F2807" s="1" t="s">
        <v>445</v>
      </c>
      <c r="G2807" s="1">
        <v>6</v>
      </c>
      <c r="H2807" s="1">
        <v>80</v>
      </c>
      <c r="I2807" s="1">
        <v>24.8</v>
      </c>
      <c r="J2807" s="1">
        <v>29.3</v>
      </c>
      <c r="K2807" s="3">
        <v>672</v>
      </c>
      <c r="L2807" s="2">
        <f>N2807/((1963.5)*(1-EXP(-(0.024337)*I2807))^(1.76926))</f>
        <v>0.86783497008498423</v>
      </c>
      <c r="N2807" s="1">
        <v>420</v>
      </c>
      <c r="O2807" s="1">
        <v>157</v>
      </c>
      <c r="Q2807" s="1">
        <v>20.399999999999999</v>
      </c>
      <c r="R2807" s="1">
        <v>7.6</v>
      </c>
      <c r="X2807" s="1">
        <v>3.8</v>
      </c>
      <c r="Y2807" s="1">
        <v>0.98</v>
      </c>
      <c r="AC2807" s="1">
        <v>4.0999999999999996</v>
      </c>
      <c r="AJ2807" s="1" t="s">
        <v>406</v>
      </c>
      <c r="AK2807" s="19">
        <v>56.45</v>
      </c>
      <c r="AL2807" s="19">
        <v>48</v>
      </c>
      <c r="AN2807" s="3">
        <v>2000</v>
      </c>
      <c r="AO2807" s="39" t="s">
        <v>5332</v>
      </c>
      <c r="AQ2807">
        <v>80436</v>
      </c>
      <c r="AR2807" s="1" t="s">
        <v>556</v>
      </c>
    </row>
    <row r="2808" spans="1:44" x14ac:dyDescent="0.25">
      <c r="A2808" s="1">
        <v>4041</v>
      </c>
      <c r="B2808" s="1" t="s">
        <v>1233</v>
      </c>
      <c r="C2808" s="1">
        <v>101</v>
      </c>
      <c r="D2808" s="1" t="s">
        <v>6385</v>
      </c>
      <c r="F2808" s="1" t="s">
        <v>445</v>
      </c>
      <c r="G2808" s="1">
        <v>10</v>
      </c>
      <c r="H2808" s="1">
        <v>39</v>
      </c>
      <c r="I2808" s="1">
        <v>5.0999999999999996</v>
      </c>
      <c r="J2808" s="1">
        <v>5.4</v>
      </c>
      <c r="K2808" s="3">
        <v>4647</v>
      </c>
      <c r="L2808" s="2">
        <f>N2808/((1948.03)*(1-EXP(-(0.015672)*I2808))^(1.40829))</f>
        <v>1.0289678158986135</v>
      </c>
      <c r="N2808" s="1">
        <v>54</v>
      </c>
      <c r="O2808" s="1">
        <v>20</v>
      </c>
      <c r="Q2808" s="1">
        <v>3</v>
      </c>
      <c r="R2808" s="1">
        <v>3.3</v>
      </c>
      <c r="X2808" s="1">
        <v>0.15</v>
      </c>
      <c r="Y2808" s="1">
        <v>0.11</v>
      </c>
      <c r="AC2808" s="1">
        <v>2.9</v>
      </c>
      <c r="AJ2808" s="1" t="s">
        <v>406</v>
      </c>
      <c r="AK2808" s="19">
        <v>56.45</v>
      </c>
      <c r="AL2808" s="19">
        <v>48</v>
      </c>
      <c r="AN2808" s="3">
        <v>2000</v>
      </c>
      <c r="AO2808" s="39" t="s">
        <v>5332</v>
      </c>
      <c r="AQ2808">
        <v>80436</v>
      </c>
      <c r="AR2808" s="1" t="s">
        <v>556</v>
      </c>
    </row>
    <row r="2809" spans="1:44" x14ac:dyDescent="0.25">
      <c r="A2809" s="1">
        <v>4042</v>
      </c>
      <c r="B2809" s="1" t="s">
        <v>1233</v>
      </c>
      <c r="C2809" s="1">
        <v>101</v>
      </c>
      <c r="D2809" s="1" t="s">
        <v>5627</v>
      </c>
      <c r="F2809" s="1" t="s">
        <v>445</v>
      </c>
      <c r="G2809" s="1">
        <v>7</v>
      </c>
      <c r="H2809" s="1">
        <v>18</v>
      </c>
      <c r="I2809" s="1">
        <v>6.6</v>
      </c>
      <c r="J2809" s="1">
        <v>7.8</v>
      </c>
      <c r="K2809" s="3">
        <v>9547</v>
      </c>
      <c r="L2809" s="2">
        <f>N2809/((1824.17)*(1-EXP(-(0.023514)*I2809))^(1.69151))</f>
        <v>0.4958273619712294</v>
      </c>
      <c r="N2809" s="1">
        <v>34</v>
      </c>
      <c r="O2809" s="1">
        <v>18</v>
      </c>
      <c r="Q2809" s="1">
        <v>3</v>
      </c>
      <c r="R2809" s="1">
        <v>4.9000000000000004</v>
      </c>
      <c r="X2809" s="1">
        <v>0.09</v>
      </c>
      <c r="Y2809" s="1">
        <v>0.22</v>
      </c>
      <c r="AC2809" s="1">
        <v>1.4</v>
      </c>
      <c r="AJ2809" s="1" t="s">
        <v>406</v>
      </c>
      <c r="AK2809" s="19">
        <v>56.45</v>
      </c>
      <c r="AL2809" s="19">
        <v>48</v>
      </c>
      <c r="AN2809" s="3">
        <v>2000</v>
      </c>
      <c r="AO2809" s="39" t="s">
        <v>5332</v>
      </c>
      <c r="AQ2809">
        <v>80436</v>
      </c>
      <c r="AR2809" s="1" t="s">
        <v>556</v>
      </c>
    </row>
    <row r="2810" spans="1:44" x14ac:dyDescent="0.25">
      <c r="A2810" s="1">
        <v>4043</v>
      </c>
      <c r="B2810" s="1" t="s">
        <v>1233</v>
      </c>
      <c r="C2810" s="1">
        <v>101</v>
      </c>
      <c r="D2810" s="1" t="s">
        <v>6385</v>
      </c>
      <c r="F2810" s="1" t="s">
        <v>445</v>
      </c>
      <c r="G2810" s="1">
        <v>9</v>
      </c>
      <c r="H2810" s="1">
        <v>65</v>
      </c>
      <c r="I2810" s="1">
        <v>11</v>
      </c>
      <c r="J2810" s="1">
        <v>11.4</v>
      </c>
      <c r="K2810" s="3">
        <v>643</v>
      </c>
      <c r="L2810" s="2">
        <f>N2810/((1581.94)*(1-EXP(-(0.021301)*I2810))^(1.51716))</f>
        <v>0.93184226732767317</v>
      </c>
      <c r="N2810" s="1">
        <v>137</v>
      </c>
      <c r="O2810" s="1">
        <v>61</v>
      </c>
      <c r="Q2810" s="1">
        <v>5.9</v>
      </c>
      <c r="R2810" s="1">
        <v>4.3</v>
      </c>
      <c r="X2810" s="1">
        <v>0.64</v>
      </c>
      <c r="Y2810" s="1">
        <v>0.27</v>
      </c>
      <c r="AC2810" s="1">
        <v>3.3</v>
      </c>
      <c r="AJ2810" s="1" t="s">
        <v>406</v>
      </c>
      <c r="AK2810" s="19">
        <v>56.45</v>
      </c>
      <c r="AL2810" s="19">
        <v>48</v>
      </c>
      <c r="AN2810" s="3">
        <v>2000</v>
      </c>
      <c r="AO2810" s="39" t="s">
        <v>5332</v>
      </c>
      <c r="AQ2810">
        <v>80436</v>
      </c>
      <c r="AR2810" s="1" t="s">
        <v>556</v>
      </c>
    </row>
    <row r="2811" spans="1:44" x14ac:dyDescent="0.25">
      <c r="A2811" s="1">
        <v>4044</v>
      </c>
      <c r="B2811" s="1" t="s">
        <v>1233</v>
      </c>
      <c r="C2811" s="1">
        <v>101</v>
      </c>
      <c r="D2811" s="1" t="s">
        <v>6302</v>
      </c>
      <c r="F2811" s="1" t="s">
        <v>445</v>
      </c>
      <c r="G2811" s="1">
        <v>8</v>
      </c>
      <c r="H2811" s="1">
        <v>115</v>
      </c>
      <c r="I2811" s="1">
        <v>23.8</v>
      </c>
      <c r="J2811" s="1">
        <v>26.7</v>
      </c>
      <c r="K2811" s="3">
        <v>271</v>
      </c>
      <c r="L2811" s="2">
        <f>N2811/((1668.67)*(1-EXP(-(0.022864)*I2811))^(1.61028))</f>
        <v>0.84416616913499987</v>
      </c>
      <c r="N2811" s="1">
        <v>348</v>
      </c>
      <c r="O2811" s="1">
        <v>124</v>
      </c>
      <c r="Q2811" s="1">
        <v>11.4</v>
      </c>
      <c r="R2811" s="1">
        <v>4</v>
      </c>
      <c r="X2811" s="1">
        <v>3.3</v>
      </c>
      <c r="Y2811" s="1">
        <v>0.79</v>
      </c>
      <c r="AJ2811" s="1" t="s">
        <v>406</v>
      </c>
      <c r="AK2811" s="19">
        <v>56.45</v>
      </c>
      <c r="AL2811" s="19">
        <v>48</v>
      </c>
      <c r="AN2811" s="3">
        <v>2000</v>
      </c>
      <c r="AO2811" s="39" t="s">
        <v>5332</v>
      </c>
      <c r="AQ2811">
        <v>80436</v>
      </c>
      <c r="AR2811" s="1" t="s">
        <v>556</v>
      </c>
    </row>
    <row r="2812" spans="1:44" x14ac:dyDescent="0.25">
      <c r="A2812" s="1">
        <v>4045</v>
      </c>
      <c r="B2812" s="1" t="s">
        <v>1233</v>
      </c>
      <c r="C2812" s="1">
        <v>101</v>
      </c>
      <c r="D2812" s="1" t="s">
        <v>6299</v>
      </c>
      <c r="F2812" s="1" t="s">
        <v>445</v>
      </c>
      <c r="G2812" s="1">
        <v>7</v>
      </c>
      <c r="H2812" s="1">
        <v>58</v>
      </c>
      <c r="I2812" s="1">
        <v>18.399999999999999</v>
      </c>
      <c r="J2812" s="1">
        <v>20</v>
      </c>
      <c r="K2812" s="3">
        <v>845</v>
      </c>
      <c r="L2812" s="2">
        <f>N2812/((1824.17)*(1-EXP(-(0.023514)*I2812))^(1.69151))</f>
        <v>1.0523134892749924</v>
      </c>
      <c r="N2812" s="1">
        <v>327</v>
      </c>
      <c r="O2812" s="1">
        <v>118</v>
      </c>
      <c r="Q2812" s="1">
        <v>12.7</v>
      </c>
      <c r="R2812" s="1">
        <v>5.4</v>
      </c>
      <c r="X2812" s="1">
        <v>1.8</v>
      </c>
      <c r="Y2812" s="1">
        <v>0.59</v>
      </c>
      <c r="AC2812" s="1">
        <v>4.5</v>
      </c>
      <c r="AJ2812" s="1" t="s">
        <v>406</v>
      </c>
      <c r="AK2812" s="19">
        <v>56.45</v>
      </c>
      <c r="AL2812" s="19">
        <v>48</v>
      </c>
      <c r="AN2812" s="3">
        <v>2000</v>
      </c>
      <c r="AO2812" s="39" t="s">
        <v>5332</v>
      </c>
      <c r="AQ2812">
        <v>80436</v>
      </c>
      <c r="AR2812" s="1" t="s">
        <v>556</v>
      </c>
    </row>
    <row r="2813" spans="1:44" x14ac:dyDescent="0.25">
      <c r="A2813" s="1">
        <v>4046</v>
      </c>
      <c r="B2813" s="1" t="s">
        <v>1233</v>
      </c>
      <c r="C2813" s="1">
        <v>101</v>
      </c>
      <c r="D2813" s="1" t="s">
        <v>6223</v>
      </c>
      <c r="F2813" s="1" t="s">
        <v>445</v>
      </c>
      <c r="G2813" s="1">
        <v>8</v>
      </c>
      <c r="H2813" s="1">
        <v>70</v>
      </c>
      <c r="I2813" s="1">
        <v>15.8</v>
      </c>
      <c r="J2813" s="1">
        <v>16</v>
      </c>
      <c r="K2813" s="3">
        <v>629</v>
      </c>
      <c r="L2813" s="2">
        <f>N2813/((1668.67)*(1-EXP(-(0.022864)*I2813))^(1.61028))</f>
        <v>0.9744884450666188</v>
      </c>
      <c r="N2813" s="1">
        <v>238</v>
      </c>
      <c r="O2813" s="1">
        <v>84</v>
      </c>
      <c r="Q2813" s="1">
        <v>10.4</v>
      </c>
      <c r="R2813" s="1">
        <v>4.3</v>
      </c>
      <c r="X2813" s="1">
        <v>0.94</v>
      </c>
      <c r="Y2813" s="1">
        <v>0.37</v>
      </c>
      <c r="AC2813" s="1">
        <v>4.5</v>
      </c>
      <c r="AJ2813" s="1" t="s">
        <v>406</v>
      </c>
      <c r="AK2813" s="19">
        <v>56.45</v>
      </c>
      <c r="AL2813" s="19">
        <v>48</v>
      </c>
      <c r="AN2813" s="3">
        <v>2000</v>
      </c>
      <c r="AO2813" s="39" t="s">
        <v>5332</v>
      </c>
      <c r="AQ2813">
        <v>80436</v>
      </c>
      <c r="AR2813" s="1" t="s">
        <v>556</v>
      </c>
    </row>
    <row r="2814" spans="1:44" x14ac:dyDescent="0.25">
      <c r="A2814" s="1">
        <v>4047</v>
      </c>
      <c r="B2814" s="1" t="s">
        <v>1233</v>
      </c>
      <c r="C2814" s="1">
        <v>101</v>
      </c>
      <c r="D2814" s="1" t="s">
        <v>5627</v>
      </c>
      <c r="F2814" s="1" t="s">
        <v>445</v>
      </c>
      <c r="G2814" s="1">
        <v>7</v>
      </c>
      <c r="H2814" s="1">
        <v>54</v>
      </c>
      <c r="I2814" s="1">
        <v>14</v>
      </c>
      <c r="J2814" s="1">
        <v>13.9</v>
      </c>
      <c r="K2814" s="3">
        <v>842</v>
      </c>
      <c r="L2814" s="2">
        <f>N2814/((1824.17)*(1-EXP(-(0.023514)*I2814))^(1.69151))</f>
        <v>1.0685449927616946</v>
      </c>
      <c r="N2814" s="1">
        <v>227</v>
      </c>
      <c r="O2814" s="1">
        <v>83</v>
      </c>
      <c r="Q2814" s="1">
        <v>8.4</v>
      </c>
      <c r="R2814" s="1">
        <v>5.0999999999999996</v>
      </c>
      <c r="X2814" s="1">
        <v>0.48</v>
      </c>
      <c r="Y2814" s="1">
        <v>0.27</v>
      </c>
      <c r="AC2814" s="1">
        <v>2.7</v>
      </c>
      <c r="AJ2814" s="1" t="s">
        <v>406</v>
      </c>
      <c r="AK2814" s="19">
        <v>56.45</v>
      </c>
      <c r="AL2814" s="19">
        <v>48</v>
      </c>
      <c r="AN2814" s="3">
        <v>2000</v>
      </c>
      <c r="AO2814" s="39" t="s">
        <v>5332</v>
      </c>
      <c r="AQ2814">
        <v>80436</v>
      </c>
      <c r="AR2814" s="1" t="s">
        <v>556</v>
      </c>
    </row>
    <row r="2815" spans="1:44" x14ac:dyDescent="0.25">
      <c r="A2815" s="1">
        <v>4048</v>
      </c>
      <c r="B2815" s="1" t="s">
        <v>1233</v>
      </c>
      <c r="C2815" s="1">
        <v>101</v>
      </c>
      <c r="D2815" s="1" t="s">
        <v>6299</v>
      </c>
      <c r="F2815" s="1" t="s">
        <v>445</v>
      </c>
      <c r="G2815" s="1">
        <v>9</v>
      </c>
      <c r="H2815" s="1">
        <v>110</v>
      </c>
      <c r="I2815" s="1">
        <v>20.399999999999999</v>
      </c>
      <c r="J2815" s="1">
        <v>22.9</v>
      </c>
      <c r="K2815" s="3">
        <v>346</v>
      </c>
      <c r="L2815" s="2">
        <f>N2815/((1581.94)*(1-EXP(-(0.021301)*I2815))^(1.51716))</f>
        <v>0.77202629115516552</v>
      </c>
      <c r="N2815" s="1">
        <v>251</v>
      </c>
      <c r="O2815" s="1">
        <v>87</v>
      </c>
      <c r="Q2815" s="1">
        <v>11.9</v>
      </c>
      <c r="R2815" s="1">
        <v>4.2</v>
      </c>
      <c r="X2815" s="1">
        <v>2.56</v>
      </c>
      <c r="Y2815" s="1">
        <v>0.56999999999999995</v>
      </c>
      <c r="AC2815" s="1">
        <v>5.0999999999999996</v>
      </c>
      <c r="AJ2815" s="1" t="s">
        <v>406</v>
      </c>
      <c r="AK2815" s="19">
        <v>56.45</v>
      </c>
      <c r="AL2815" s="19">
        <v>48</v>
      </c>
      <c r="AN2815" s="3">
        <v>2000</v>
      </c>
      <c r="AO2815" s="39" t="s">
        <v>5332</v>
      </c>
      <c r="AQ2815">
        <v>80436</v>
      </c>
      <c r="AR2815" s="1" t="s">
        <v>556</v>
      </c>
    </row>
    <row r="2816" spans="1:44" x14ac:dyDescent="0.25">
      <c r="A2816" s="1">
        <v>4049</v>
      </c>
      <c r="B2816" s="1" t="s">
        <v>1233</v>
      </c>
      <c r="C2816" s="1">
        <v>101</v>
      </c>
      <c r="D2816" s="1" t="s">
        <v>6385</v>
      </c>
      <c r="F2816" s="1" t="s">
        <v>445</v>
      </c>
      <c r="G2816" s="1">
        <v>7</v>
      </c>
      <c r="H2816" s="1">
        <v>58</v>
      </c>
      <c r="I2816" s="1">
        <v>13.7</v>
      </c>
      <c r="J2816" s="1">
        <v>13.2</v>
      </c>
      <c r="K2816" s="3">
        <v>945</v>
      </c>
      <c r="L2816" s="2">
        <f>N2816/((1824.17)*(1-EXP(-(0.023514)*I2816))^(1.69151))</f>
        <v>1.4032238600737041</v>
      </c>
      <c r="N2816" s="1">
        <v>289</v>
      </c>
      <c r="O2816" s="1">
        <v>97</v>
      </c>
      <c r="Q2816" s="1">
        <v>13.4</v>
      </c>
      <c r="R2816" s="1">
        <v>5.4</v>
      </c>
      <c r="X2816" s="1">
        <v>0.49</v>
      </c>
      <c r="Y2816" s="1">
        <v>0.11</v>
      </c>
      <c r="AC2816" s="1">
        <v>4.2</v>
      </c>
      <c r="AJ2816" s="1" t="s">
        <v>406</v>
      </c>
      <c r="AK2816" s="19">
        <v>56.45</v>
      </c>
      <c r="AL2816" s="19">
        <v>48</v>
      </c>
      <c r="AN2816" s="3">
        <v>2000</v>
      </c>
      <c r="AO2816" s="39" t="s">
        <v>5332</v>
      </c>
      <c r="AQ2816">
        <v>80436</v>
      </c>
      <c r="AR2816" s="1" t="s">
        <v>556</v>
      </c>
    </row>
    <row r="2817" spans="1:44" x14ac:dyDescent="0.25">
      <c r="A2817" s="1">
        <v>4050</v>
      </c>
      <c r="B2817" s="1" t="s">
        <v>1233</v>
      </c>
      <c r="C2817" s="1">
        <v>101</v>
      </c>
      <c r="D2817" s="1" t="s">
        <v>5627</v>
      </c>
      <c r="F2817" s="1" t="s">
        <v>445</v>
      </c>
      <c r="G2817" s="1">
        <v>7</v>
      </c>
      <c r="H2817" s="1">
        <v>68</v>
      </c>
      <c r="I2817" s="1">
        <v>21.1</v>
      </c>
      <c r="J2817" s="1">
        <v>23.2</v>
      </c>
      <c r="K2817" s="3">
        <v>769</v>
      </c>
      <c r="L2817" s="2">
        <f>N2817/((1824.17)*(1-EXP(-(0.023514)*I2817))^(1.69151))</f>
        <v>0.97909825143841156</v>
      </c>
      <c r="N2817" s="1">
        <v>365</v>
      </c>
      <c r="O2817" s="1">
        <v>142</v>
      </c>
      <c r="Q2817" s="1">
        <v>23.3</v>
      </c>
      <c r="R2817" s="1">
        <v>6</v>
      </c>
      <c r="X2817" s="1">
        <v>1.4</v>
      </c>
      <c r="Y2817" s="1">
        <v>0.43</v>
      </c>
      <c r="AC2817" s="1">
        <v>1.9</v>
      </c>
      <c r="AJ2817" s="1" t="s">
        <v>406</v>
      </c>
      <c r="AK2817" s="19">
        <v>56.45</v>
      </c>
      <c r="AL2817" s="19">
        <v>48</v>
      </c>
      <c r="AN2817" s="3">
        <v>2000</v>
      </c>
      <c r="AO2817" s="39" t="s">
        <v>5332</v>
      </c>
      <c r="AQ2817">
        <v>80436</v>
      </c>
      <c r="AR2817" s="1" t="s">
        <v>556</v>
      </c>
    </row>
    <row r="2818" spans="1:44" x14ac:dyDescent="0.25">
      <c r="A2818" s="1">
        <v>4051</v>
      </c>
      <c r="B2818" s="1" t="s">
        <v>1233</v>
      </c>
      <c r="C2818" s="1">
        <v>101</v>
      </c>
      <c r="D2818" s="1" t="s">
        <v>6299</v>
      </c>
      <c r="F2818" s="1" t="s">
        <v>445</v>
      </c>
      <c r="G2818" s="1">
        <v>8</v>
      </c>
      <c r="H2818" s="1">
        <v>110</v>
      </c>
      <c r="I2818" s="1">
        <v>22.9</v>
      </c>
      <c r="J2818" s="1">
        <v>25.7</v>
      </c>
      <c r="K2818" s="3">
        <v>213</v>
      </c>
      <c r="L2818" s="2">
        <f>N2818/((1668.67)*(1-EXP(-(0.022864)*I2818))^(1.61028))</f>
        <v>0.8669687156360435</v>
      </c>
      <c r="N2818" s="1">
        <v>341</v>
      </c>
      <c r="O2818" s="1">
        <v>115</v>
      </c>
      <c r="Q2818" s="1">
        <v>12.7</v>
      </c>
      <c r="R2818" s="1">
        <v>3.7</v>
      </c>
      <c r="X2818" s="1">
        <v>1.8</v>
      </c>
      <c r="Y2818" s="1">
        <v>0.73</v>
      </c>
      <c r="AC2818" s="1">
        <v>4.8</v>
      </c>
      <c r="AJ2818" s="1" t="s">
        <v>406</v>
      </c>
      <c r="AK2818" s="19">
        <v>56.45</v>
      </c>
      <c r="AL2818" s="19">
        <v>48</v>
      </c>
      <c r="AN2818" s="3">
        <v>2000</v>
      </c>
      <c r="AO2818" s="39" t="s">
        <v>5332</v>
      </c>
      <c r="AQ2818">
        <v>80436</v>
      </c>
      <c r="AR2818" s="1" t="s">
        <v>556</v>
      </c>
    </row>
    <row r="2819" spans="1:44" x14ac:dyDescent="0.25">
      <c r="A2819" s="1">
        <v>4052</v>
      </c>
      <c r="B2819" s="1" t="s">
        <v>1233</v>
      </c>
      <c r="C2819" s="1">
        <v>101</v>
      </c>
      <c r="D2819" s="1" t="s">
        <v>6385</v>
      </c>
      <c r="F2819" s="1" t="s">
        <v>445</v>
      </c>
      <c r="G2819" s="1">
        <v>7</v>
      </c>
      <c r="H2819" s="1">
        <v>63</v>
      </c>
      <c r="I2819" s="1">
        <v>13.8</v>
      </c>
      <c r="J2819" s="1">
        <v>13.6</v>
      </c>
      <c r="K2819" s="3">
        <v>843</v>
      </c>
      <c r="L2819" s="2">
        <f>N2819/((1824.17)*(1-EXP(-(0.023514)*I2819))^(1.69151))</f>
        <v>1.5568568665061009</v>
      </c>
      <c r="N2819" s="1">
        <v>324</v>
      </c>
      <c r="O2819" s="1">
        <v>117</v>
      </c>
      <c r="Q2819" s="1">
        <v>11.3</v>
      </c>
      <c r="R2819" s="1">
        <v>5.2</v>
      </c>
      <c r="X2819" s="1">
        <v>1.4</v>
      </c>
      <c r="Y2819" s="1">
        <v>0.65</v>
      </c>
      <c r="AC2819" s="1">
        <v>3.7</v>
      </c>
      <c r="AJ2819" s="1" t="s">
        <v>406</v>
      </c>
      <c r="AK2819" s="19">
        <v>56.45</v>
      </c>
      <c r="AL2819" s="19">
        <v>48</v>
      </c>
      <c r="AN2819" s="3">
        <v>2000</v>
      </c>
      <c r="AO2819" s="39" t="s">
        <v>5332</v>
      </c>
      <c r="AQ2819">
        <v>80436</v>
      </c>
      <c r="AR2819" s="1" t="s">
        <v>556</v>
      </c>
    </row>
    <row r="2820" spans="1:44" x14ac:dyDescent="0.25">
      <c r="A2820" s="1">
        <v>4053</v>
      </c>
      <c r="B2820" s="1" t="s">
        <v>1233</v>
      </c>
      <c r="C2820" s="1">
        <v>101</v>
      </c>
      <c r="D2820" s="1" t="s">
        <v>6385</v>
      </c>
      <c r="F2820" s="1" t="s">
        <v>445</v>
      </c>
      <c r="G2820" s="1">
        <v>7</v>
      </c>
      <c r="H2820" s="1">
        <v>52</v>
      </c>
      <c r="I2820" s="1">
        <v>19</v>
      </c>
      <c r="J2820" s="1">
        <v>18.5</v>
      </c>
      <c r="K2820" s="3">
        <v>978</v>
      </c>
      <c r="L2820" s="2">
        <f>N2820/((1824.17)*(1-EXP(-(0.023514)*I2820))^(1.69151))</f>
        <v>0.83829589095680612</v>
      </c>
      <c r="N2820" s="1">
        <v>272</v>
      </c>
      <c r="O2820" s="1">
        <v>106</v>
      </c>
      <c r="Q2820" s="1">
        <v>12.5</v>
      </c>
      <c r="R2820" s="1">
        <v>5.4</v>
      </c>
      <c r="X2820" s="1">
        <v>0.95</v>
      </c>
      <c r="Y2820" s="1">
        <v>0.46</v>
      </c>
      <c r="AC2820" s="1">
        <v>3.4</v>
      </c>
      <c r="AJ2820" s="1" t="s">
        <v>406</v>
      </c>
      <c r="AK2820" s="19">
        <v>56.45</v>
      </c>
      <c r="AL2820" s="19">
        <v>48</v>
      </c>
      <c r="AN2820" s="3">
        <v>2000</v>
      </c>
      <c r="AO2820" s="39" t="s">
        <v>5332</v>
      </c>
      <c r="AQ2820">
        <v>80436</v>
      </c>
      <c r="AR2820" s="1" t="s">
        <v>556</v>
      </c>
    </row>
    <row r="2821" spans="1:44" x14ac:dyDescent="0.25">
      <c r="A2821" s="1">
        <v>4054</v>
      </c>
      <c r="B2821" s="1" t="s">
        <v>1233</v>
      </c>
      <c r="C2821" s="1">
        <v>101</v>
      </c>
      <c r="D2821" s="1" t="s">
        <v>5627</v>
      </c>
      <c r="F2821" s="1" t="s">
        <v>445</v>
      </c>
      <c r="G2821" s="1">
        <v>8</v>
      </c>
      <c r="H2821" s="1">
        <v>66</v>
      </c>
      <c r="I2821" s="1">
        <v>12.9</v>
      </c>
      <c r="J2821" s="1">
        <v>12.6</v>
      </c>
      <c r="K2821" s="3">
        <v>1214</v>
      </c>
      <c r="L2821" s="2">
        <f>N2821/((1668.67)*(1-EXP(-(0.022864)*I2821))^(1.61028))</f>
        <v>0.83642145558478587</v>
      </c>
      <c r="N2821" s="1">
        <v>155</v>
      </c>
      <c r="O2821" s="1">
        <v>69</v>
      </c>
      <c r="Q2821" s="1">
        <v>7.9</v>
      </c>
      <c r="R2821" s="1">
        <v>4.9000000000000004</v>
      </c>
      <c r="X2821" s="1">
        <v>1.41</v>
      </c>
      <c r="Y2821" s="1">
        <v>0.28999999999999998</v>
      </c>
      <c r="AC2821" s="1">
        <v>1.8</v>
      </c>
      <c r="AJ2821" s="1" t="s">
        <v>406</v>
      </c>
      <c r="AK2821" s="19">
        <v>56.45</v>
      </c>
      <c r="AL2821" s="19">
        <v>48</v>
      </c>
      <c r="AN2821" s="3">
        <v>2000</v>
      </c>
      <c r="AO2821" s="39" t="s">
        <v>5332</v>
      </c>
      <c r="AQ2821">
        <v>80436</v>
      </c>
      <c r="AR2821" s="1" t="s">
        <v>556</v>
      </c>
    </row>
    <row r="2822" spans="1:44" x14ac:dyDescent="0.25">
      <c r="A2822" s="1">
        <v>4055</v>
      </c>
      <c r="B2822" s="1" t="s">
        <v>1233</v>
      </c>
      <c r="C2822" s="1">
        <v>101</v>
      </c>
      <c r="D2822" s="1" t="s">
        <v>5627</v>
      </c>
      <c r="F2822" s="1" t="s">
        <v>445</v>
      </c>
      <c r="G2822" s="1">
        <v>7</v>
      </c>
      <c r="H2822" s="1">
        <v>81</v>
      </c>
      <c r="I2822" s="1">
        <v>20.399999999999999</v>
      </c>
      <c r="J2822" s="1">
        <v>19.8</v>
      </c>
      <c r="K2822" s="3">
        <v>683</v>
      </c>
      <c r="L2822" s="2">
        <f>N2822/((1824.17)*(1-EXP(-(0.023514)*I2822))^(1.69151))</f>
        <v>0.95332443125295929</v>
      </c>
      <c r="N2822" s="1">
        <v>340</v>
      </c>
      <c r="O2822" s="1">
        <v>129</v>
      </c>
      <c r="Q2822" s="1">
        <v>14.1</v>
      </c>
      <c r="R2822" s="1">
        <v>4.8</v>
      </c>
      <c r="X2822" s="1">
        <v>1.54</v>
      </c>
      <c r="Y2822" s="1">
        <v>0.18</v>
      </c>
      <c r="AC2822" s="1">
        <v>3.7</v>
      </c>
      <c r="AJ2822" s="1" t="s">
        <v>406</v>
      </c>
      <c r="AK2822" s="19">
        <v>56.45</v>
      </c>
      <c r="AL2822" s="19">
        <v>48</v>
      </c>
      <c r="AN2822" s="3">
        <v>2000</v>
      </c>
      <c r="AO2822" s="39" t="s">
        <v>5332</v>
      </c>
      <c r="AQ2822">
        <v>80436</v>
      </c>
      <c r="AR2822" s="1" t="s">
        <v>556</v>
      </c>
    </row>
    <row r="2823" spans="1:44" x14ac:dyDescent="0.25">
      <c r="A2823" s="1">
        <v>4056</v>
      </c>
      <c r="B2823" s="1" t="s">
        <v>1233</v>
      </c>
      <c r="C2823" s="1">
        <v>101</v>
      </c>
      <c r="D2823" s="1" t="s">
        <v>5627</v>
      </c>
      <c r="F2823" s="1" t="s">
        <v>445</v>
      </c>
      <c r="G2823" s="1">
        <v>9</v>
      </c>
      <c r="H2823" s="1">
        <v>91</v>
      </c>
      <c r="I2823" s="1">
        <v>14.8</v>
      </c>
      <c r="J2823" s="1">
        <v>16.5</v>
      </c>
      <c r="K2823" s="3">
        <v>1124</v>
      </c>
      <c r="L2823" s="2">
        <f>N2823/((1581.94)*(1-EXP(-(0.021301)*I2823))^(1.51716))</f>
        <v>0.72645881296209591</v>
      </c>
      <c r="N2823" s="1">
        <v>158</v>
      </c>
      <c r="O2823" s="1">
        <v>63</v>
      </c>
      <c r="Q2823" s="1">
        <v>6.3</v>
      </c>
      <c r="R2823" s="1">
        <v>3.8</v>
      </c>
      <c r="X2823" s="1">
        <v>0.27</v>
      </c>
      <c r="Y2823" s="1">
        <v>0.61</v>
      </c>
      <c r="AC2823" s="1">
        <v>4.7</v>
      </c>
      <c r="AJ2823" s="1" t="s">
        <v>406</v>
      </c>
      <c r="AK2823" s="19">
        <v>56.45</v>
      </c>
      <c r="AL2823" s="19">
        <v>48</v>
      </c>
      <c r="AN2823" s="3">
        <v>2000</v>
      </c>
      <c r="AO2823" s="39" t="s">
        <v>5332</v>
      </c>
      <c r="AQ2823">
        <v>80436</v>
      </c>
      <c r="AR2823" s="1" t="s">
        <v>556</v>
      </c>
    </row>
    <row r="2824" spans="1:44" x14ac:dyDescent="0.25">
      <c r="A2824" s="1">
        <v>4057</v>
      </c>
      <c r="B2824" s="1" t="s">
        <v>1233</v>
      </c>
      <c r="C2824" s="1">
        <v>101</v>
      </c>
      <c r="D2824" s="1" t="s">
        <v>6184</v>
      </c>
      <c r="F2824" s="1" t="s">
        <v>445</v>
      </c>
      <c r="G2824" s="1">
        <v>8</v>
      </c>
      <c r="H2824" s="1">
        <v>75</v>
      </c>
      <c r="I2824" s="1">
        <v>16.899999999999999</v>
      </c>
      <c r="J2824" s="1">
        <v>17.399999999999999</v>
      </c>
      <c r="K2824" s="3">
        <v>589</v>
      </c>
      <c r="L2824" s="2">
        <f>N2824/((1668.67)*(1-EXP(-(0.022864)*I2824))^(1.61028))</f>
        <v>0.91362785404357028</v>
      </c>
      <c r="N2824" s="1">
        <v>244</v>
      </c>
      <c r="O2824" s="1">
        <v>88</v>
      </c>
      <c r="Q2824" s="1">
        <v>11.2</v>
      </c>
      <c r="R2824" s="1">
        <v>4.4000000000000004</v>
      </c>
      <c r="X2824" s="1">
        <v>0.68</v>
      </c>
      <c r="Y2824" s="1">
        <v>0.57999999999999996</v>
      </c>
      <c r="AC2824" s="1">
        <v>3.9</v>
      </c>
      <c r="AJ2824" s="1" t="s">
        <v>406</v>
      </c>
      <c r="AK2824" s="19">
        <v>56.45</v>
      </c>
      <c r="AL2824" s="19">
        <v>48</v>
      </c>
      <c r="AN2824" s="3">
        <v>2000</v>
      </c>
      <c r="AO2824" s="39" t="s">
        <v>5332</v>
      </c>
      <c r="AQ2824">
        <v>80436</v>
      </c>
      <c r="AR2824" s="1" t="s">
        <v>556</v>
      </c>
    </row>
    <row r="2825" spans="1:44" x14ac:dyDescent="0.25">
      <c r="A2825" s="1">
        <v>4058</v>
      </c>
      <c r="B2825" s="1" t="s">
        <v>1233</v>
      </c>
      <c r="C2825" s="1">
        <v>101</v>
      </c>
      <c r="D2825" s="1" t="s">
        <v>6385</v>
      </c>
      <c r="F2825" s="1" t="s">
        <v>445</v>
      </c>
      <c r="G2825" s="1">
        <v>7</v>
      </c>
      <c r="H2825" s="1">
        <v>62</v>
      </c>
      <c r="I2825" s="1">
        <v>16.8</v>
      </c>
      <c r="J2825" s="1">
        <v>16.7</v>
      </c>
      <c r="K2825" s="3">
        <v>846</v>
      </c>
      <c r="L2825" s="2">
        <f>N2825/((1824.17)*(1-EXP(-(0.023514)*I2825))^(1.69151))</f>
        <v>1.1696690232579372</v>
      </c>
      <c r="N2825" s="1">
        <v>321</v>
      </c>
      <c r="O2825" s="1">
        <v>97</v>
      </c>
      <c r="Q2825" s="1">
        <v>11.3</v>
      </c>
      <c r="R2825" s="1">
        <v>5.3</v>
      </c>
      <c r="X2825" s="1">
        <v>0.76</v>
      </c>
      <c r="Y2825" s="1">
        <v>0.41</v>
      </c>
      <c r="AC2825" s="1">
        <v>2.8</v>
      </c>
      <c r="AJ2825" s="1" t="s">
        <v>406</v>
      </c>
      <c r="AK2825" s="19">
        <v>56.45</v>
      </c>
      <c r="AL2825" s="19">
        <v>48</v>
      </c>
      <c r="AN2825" s="3">
        <v>2000</v>
      </c>
      <c r="AO2825" s="39" t="s">
        <v>5332</v>
      </c>
      <c r="AQ2825">
        <v>80436</v>
      </c>
      <c r="AR2825" s="1" t="s">
        <v>556</v>
      </c>
    </row>
    <row r="2826" spans="1:44" x14ac:dyDescent="0.25">
      <c r="A2826" s="1">
        <v>4059</v>
      </c>
      <c r="B2826" s="1" t="s">
        <v>1233</v>
      </c>
      <c r="C2826" s="1">
        <v>101</v>
      </c>
      <c r="D2826" s="1" t="s">
        <v>5627</v>
      </c>
      <c r="F2826" s="1" t="s">
        <v>445</v>
      </c>
      <c r="G2826" s="1">
        <v>7</v>
      </c>
      <c r="H2826" s="1">
        <v>52</v>
      </c>
      <c r="I2826" s="1">
        <v>13.3</v>
      </c>
      <c r="J2826" s="1">
        <v>14.4</v>
      </c>
      <c r="K2826" s="3">
        <v>1249</v>
      </c>
      <c r="L2826" s="2">
        <f>N2826/((1824.17)*(1-EXP(-(0.023514)*I2826))^(1.69151))</f>
        <v>1.0589392676782556</v>
      </c>
      <c r="N2826" s="1">
        <v>209</v>
      </c>
      <c r="O2826" s="1">
        <v>85</v>
      </c>
      <c r="Q2826" s="1">
        <v>9.3000000000000007</v>
      </c>
      <c r="R2826" s="1">
        <v>4.7</v>
      </c>
      <c r="X2826" s="1">
        <v>0.15</v>
      </c>
      <c r="Y2826" s="1">
        <v>0.1</v>
      </c>
      <c r="AC2826" s="1">
        <v>2.2000000000000002</v>
      </c>
      <c r="AJ2826" s="1" t="s">
        <v>406</v>
      </c>
      <c r="AK2826" s="19">
        <v>56.45</v>
      </c>
      <c r="AL2826" s="19">
        <v>48</v>
      </c>
      <c r="AN2826" s="3">
        <v>2000</v>
      </c>
      <c r="AO2826" s="39" t="s">
        <v>5332</v>
      </c>
      <c r="AQ2826">
        <v>80436</v>
      </c>
      <c r="AR2826" s="1" t="s">
        <v>556</v>
      </c>
    </row>
    <row r="2827" spans="1:44" x14ac:dyDescent="0.25">
      <c r="A2827" s="1">
        <v>4060</v>
      </c>
      <c r="B2827" s="1" t="s">
        <v>1233</v>
      </c>
      <c r="C2827" s="1">
        <v>101</v>
      </c>
      <c r="D2827" s="1" t="s">
        <v>6385</v>
      </c>
      <c r="F2827" s="1" t="s">
        <v>445</v>
      </c>
      <c r="G2827" s="1">
        <v>9</v>
      </c>
      <c r="H2827" s="1">
        <v>28</v>
      </c>
      <c r="I2827" s="1">
        <v>5.8</v>
      </c>
      <c r="J2827" s="1">
        <v>5.4</v>
      </c>
      <c r="K2827" s="3">
        <v>8426</v>
      </c>
      <c r="L2827" s="2">
        <f>N2827/((1581.94)*(1-EXP(-(0.021301)*I2827))^(1.51716))</f>
        <v>0.77809552631668222</v>
      </c>
      <c r="N2827" s="1">
        <v>47</v>
      </c>
      <c r="O2827" s="1">
        <v>20</v>
      </c>
      <c r="Q2827" s="1">
        <v>7.5</v>
      </c>
      <c r="R2827" s="1">
        <v>4.5999999999999996</v>
      </c>
      <c r="X2827" s="1">
        <v>0.14000000000000001</v>
      </c>
      <c r="Y2827" s="1">
        <v>0.12</v>
      </c>
      <c r="AC2827" s="1">
        <v>0.9</v>
      </c>
      <c r="AJ2827" s="1" t="s">
        <v>406</v>
      </c>
      <c r="AK2827" s="19">
        <v>56.45</v>
      </c>
      <c r="AL2827" s="19">
        <v>48</v>
      </c>
      <c r="AN2827" s="3">
        <v>2000</v>
      </c>
      <c r="AO2827" s="39" t="s">
        <v>5332</v>
      </c>
      <c r="AQ2827">
        <v>80436</v>
      </c>
      <c r="AR2827" s="1" t="s">
        <v>556</v>
      </c>
    </row>
    <row r="2828" spans="1:44" x14ac:dyDescent="0.25">
      <c r="A2828" s="1">
        <v>4061</v>
      </c>
      <c r="B2828" s="1" t="s">
        <v>1233</v>
      </c>
      <c r="C2828" s="1">
        <v>101</v>
      </c>
      <c r="D2828" s="1" t="s">
        <v>5627</v>
      </c>
      <c r="F2828" s="1" t="s">
        <v>445</v>
      </c>
      <c r="G2828" s="1">
        <v>7</v>
      </c>
      <c r="H2828" s="1">
        <v>53</v>
      </c>
      <c r="I2828" s="1">
        <v>14.2</v>
      </c>
      <c r="J2828" s="1">
        <v>13.6</v>
      </c>
      <c r="K2828" s="3">
        <v>986</v>
      </c>
      <c r="L2828" s="2">
        <f>N2828/((1824.17)*(1-EXP(-(0.023514)*I2828))^(1.69151))</f>
        <v>1.388498202378557</v>
      </c>
      <c r="N2828" s="1">
        <v>301</v>
      </c>
      <c r="O2828" s="1">
        <v>74</v>
      </c>
      <c r="Q2828" s="1">
        <v>10.1</v>
      </c>
      <c r="R2828" s="1">
        <v>4.9000000000000004</v>
      </c>
      <c r="X2828" s="1">
        <v>0.44</v>
      </c>
      <c r="Y2828" s="1">
        <v>0.25</v>
      </c>
      <c r="AC2828" s="1">
        <v>2.9</v>
      </c>
      <c r="AJ2828" s="1" t="s">
        <v>406</v>
      </c>
      <c r="AK2828" s="19">
        <v>56.45</v>
      </c>
      <c r="AL2828" s="19">
        <v>48</v>
      </c>
      <c r="AN2828" s="3">
        <v>2000</v>
      </c>
      <c r="AO2828" s="39" t="s">
        <v>5332</v>
      </c>
      <c r="AQ2828">
        <v>80436</v>
      </c>
      <c r="AR2828" s="1" t="s">
        <v>556</v>
      </c>
    </row>
    <row r="2829" spans="1:44" x14ac:dyDescent="0.25">
      <c r="A2829" s="1">
        <v>4062</v>
      </c>
      <c r="B2829" s="1" t="s">
        <v>1233</v>
      </c>
      <c r="C2829" s="1">
        <v>101</v>
      </c>
      <c r="D2829" s="1" t="s">
        <v>6385</v>
      </c>
      <c r="F2829" s="1" t="s">
        <v>445</v>
      </c>
      <c r="G2829" s="1">
        <v>9</v>
      </c>
      <c r="H2829" s="1">
        <v>66</v>
      </c>
      <c r="I2829" s="1">
        <v>8.1999999999999993</v>
      </c>
      <c r="J2829" s="1">
        <v>9.4</v>
      </c>
      <c r="K2829" s="3">
        <v>1547</v>
      </c>
      <c r="L2829" s="2">
        <f>N2829/((1581.94)*(1-EXP(-(0.021301)*I2829))^(1.51716))</f>
        <v>1.3929000625298191</v>
      </c>
      <c r="N2829" s="1">
        <v>137</v>
      </c>
      <c r="O2829" s="1">
        <v>53</v>
      </c>
      <c r="Q2829" s="1">
        <v>6.9</v>
      </c>
      <c r="R2829" s="1">
        <v>4.4000000000000004</v>
      </c>
      <c r="X2829" s="1">
        <v>0.31</v>
      </c>
      <c r="Y2829" s="1">
        <v>0.1</v>
      </c>
      <c r="AC2829" s="1">
        <v>3.4</v>
      </c>
      <c r="AJ2829" s="1" t="s">
        <v>406</v>
      </c>
      <c r="AK2829" s="19">
        <v>56.45</v>
      </c>
      <c r="AL2829" s="19">
        <v>48</v>
      </c>
      <c r="AN2829" s="3">
        <v>2000</v>
      </c>
      <c r="AO2829" s="39" t="s">
        <v>5332</v>
      </c>
      <c r="AQ2829">
        <v>80436</v>
      </c>
      <c r="AR2829" s="1" t="s">
        <v>556</v>
      </c>
    </row>
    <row r="2830" spans="1:44" x14ac:dyDescent="0.25">
      <c r="A2830" s="1">
        <v>4063</v>
      </c>
      <c r="B2830" s="1" t="s">
        <v>1233</v>
      </c>
      <c r="C2830" s="1">
        <v>101</v>
      </c>
      <c r="D2830" s="1" t="s">
        <v>5627</v>
      </c>
      <c r="F2830" s="1" t="s">
        <v>445</v>
      </c>
      <c r="G2830" s="1">
        <v>7</v>
      </c>
      <c r="H2830" s="1">
        <v>59</v>
      </c>
      <c r="I2830" s="1">
        <v>17.8</v>
      </c>
      <c r="J2830" s="1">
        <v>18.399999999999999</v>
      </c>
      <c r="K2830" s="3">
        <v>1297</v>
      </c>
      <c r="L2830" s="2">
        <f>N2830/((1824.17)*(1-EXP(-(0.023514)*I2830))^(1.69151))</f>
        <v>0.88866840764159916</v>
      </c>
      <c r="N2830" s="1">
        <v>264</v>
      </c>
      <c r="O2830" s="1">
        <v>113</v>
      </c>
      <c r="Q2830" s="1">
        <v>10.199999999999999</v>
      </c>
      <c r="R2830" s="1">
        <v>4.3</v>
      </c>
      <c r="X2830" s="1">
        <v>0.48</v>
      </c>
      <c r="Y2830" s="1">
        <v>0.15</v>
      </c>
      <c r="AC2830" s="1">
        <v>2.2999999999999998</v>
      </c>
      <c r="AJ2830" s="1" t="s">
        <v>406</v>
      </c>
      <c r="AK2830" s="19">
        <v>56.45</v>
      </c>
      <c r="AL2830" s="19">
        <v>48</v>
      </c>
      <c r="AN2830" s="3">
        <v>2000</v>
      </c>
      <c r="AO2830" s="39" t="s">
        <v>5332</v>
      </c>
      <c r="AQ2830">
        <v>80436</v>
      </c>
      <c r="AR2830" s="1" t="s">
        <v>556</v>
      </c>
    </row>
    <row r="2831" spans="1:44" x14ac:dyDescent="0.25">
      <c r="A2831" s="1">
        <v>4064</v>
      </c>
      <c r="B2831" s="1" t="s">
        <v>1233</v>
      </c>
      <c r="C2831" s="1">
        <v>101</v>
      </c>
      <c r="D2831" s="1" t="s">
        <v>6385</v>
      </c>
      <c r="F2831" s="1" t="s">
        <v>445</v>
      </c>
      <c r="G2831" s="1">
        <v>9</v>
      </c>
      <c r="H2831" s="1">
        <v>27</v>
      </c>
      <c r="I2831" s="1">
        <v>4.3</v>
      </c>
      <c r="J2831" s="1">
        <v>4</v>
      </c>
      <c r="K2831" s="3">
        <v>4368</v>
      </c>
      <c r="L2831" s="2">
        <f>N2831/((1581.94)*(1-EXP(-(0.021301)*I2831))^(1.51716))</f>
        <v>1.221822345644493</v>
      </c>
      <c r="N2831" s="1">
        <v>48</v>
      </c>
      <c r="O2831" s="1">
        <v>15</v>
      </c>
      <c r="Q2831" s="1">
        <v>1.8</v>
      </c>
      <c r="R2831" s="1">
        <v>3.3</v>
      </c>
      <c r="X2831" s="1">
        <v>0.05</v>
      </c>
      <c r="Y2831" s="1">
        <v>0.1</v>
      </c>
      <c r="AC2831" s="1">
        <v>1.8</v>
      </c>
      <c r="AJ2831" s="1" t="s">
        <v>406</v>
      </c>
      <c r="AK2831" s="19">
        <v>56.45</v>
      </c>
      <c r="AL2831" s="19">
        <v>48</v>
      </c>
      <c r="AN2831" s="3">
        <v>2000</v>
      </c>
      <c r="AO2831" s="39" t="s">
        <v>5332</v>
      </c>
      <c r="AQ2831">
        <v>80436</v>
      </c>
      <c r="AR2831" s="1" t="s">
        <v>556</v>
      </c>
    </row>
    <row r="2832" spans="1:44" x14ac:dyDescent="0.25">
      <c r="A2832" s="1">
        <v>4065</v>
      </c>
      <c r="B2832" s="1" t="s">
        <v>1233</v>
      </c>
      <c r="C2832" s="1">
        <v>101</v>
      </c>
      <c r="D2832" s="1" t="s">
        <v>6184</v>
      </c>
      <c r="F2832" s="1" t="s">
        <v>445</v>
      </c>
      <c r="G2832" s="1">
        <v>7</v>
      </c>
      <c r="H2832" s="1">
        <v>51</v>
      </c>
      <c r="I2832" s="1">
        <v>13.9</v>
      </c>
      <c r="J2832" s="1">
        <v>13.4</v>
      </c>
      <c r="K2832" s="3">
        <v>1573</v>
      </c>
      <c r="L2832" s="2">
        <f>N2832/((1824.17)*(1-EXP(-(0.023514)*I2832))^(1.69151))</f>
        <v>0.83700709855863709</v>
      </c>
      <c r="N2832" s="1">
        <v>176</v>
      </c>
      <c r="O2832" s="1">
        <v>77</v>
      </c>
      <c r="Q2832" s="1">
        <v>10.7</v>
      </c>
      <c r="R2832" s="1">
        <v>5.0999999999999996</v>
      </c>
      <c r="X2832" s="1">
        <v>0.22</v>
      </c>
      <c r="Y2832" s="1">
        <v>0.17</v>
      </c>
      <c r="AC2832" s="1">
        <v>3.7</v>
      </c>
      <c r="AJ2832" s="1" t="s">
        <v>406</v>
      </c>
      <c r="AK2832" s="19">
        <v>56.45</v>
      </c>
      <c r="AL2832" s="19">
        <v>48</v>
      </c>
      <c r="AN2832" s="3">
        <v>2000</v>
      </c>
      <c r="AO2832" s="39" t="s">
        <v>5332</v>
      </c>
      <c r="AQ2832">
        <v>80436</v>
      </c>
      <c r="AR2832" s="1" t="s">
        <v>556</v>
      </c>
    </row>
    <row r="2833" spans="1:44" x14ac:dyDescent="0.25">
      <c r="A2833" s="1">
        <v>4066</v>
      </c>
      <c r="B2833" s="1" t="s">
        <v>1233</v>
      </c>
      <c r="C2833" s="1">
        <v>101</v>
      </c>
      <c r="D2833" s="1" t="s">
        <v>6385</v>
      </c>
      <c r="F2833" s="1" t="s">
        <v>445</v>
      </c>
      <c r="G2833" s="1">
        <v>7</v>
      </c>
      <c r="H2833" s="1">
        <v>70</v>
      </c>
      <c r="I2833" s="1">
        <v>19.100000000000001</v>
      </c>
      <c r="J2833" s="1">
        <v>18.8</v>
      </c>
      <c r="K2833" s="3">
        <v>649</v>
      </c>
      <c r="L2833" s="2">
        <f>N2833/((1824.17)*(1-EXP(-(0.023514)*I2833))^(1.69151))</f>
        <v>0.94564925525868293</v>
      </c>
      <c r="N2833" s="1">
        <v>309</v>
      </c>
      <c r="O2833" s="1">
        <v>106</v>
      </c>
      <c r="Q2833" s="1">
        <v>12.2</v>
      </c>
      <c r="R2833" s="1">
        <v>5.4</v>
      </c>
      <c r="X2833" s="1">
        <v>1.8</v>
      </c>
      <c r="Y2833" s="1">
        <v>0.42</v>
      </c>
      <c r="AC2833" s="1">
        <v>3.9</v>
      </c>
      <c r="AJ2833" s="1" t="s">
        <v>406</v>
      </c>
      <c r="AK2833" s="19">
        <v>56.45</v>
      </c>
      <c r="AL2833" s="19">
        <v>48</v>
      </c>
      <c r="AN2833" s="3">
        <v>2000</v>
      </c>
      <c r="AO2833" s="39" t="s">
        <v>5332</v>
      </c>
      <c r="AQ2833">
        <v>80436</v>
      </c>
      <c r="AR2833" s="1" t="s">
        <v>556</v>
      </c>
    </row>
    <row r="2834" spans="1:44" x14ac:dyDescent="0.25">
      <c r="A2834" s="1">
        <v>4067</v>
      </c>
      <c r="B2834" s="1" t="s">
        <v>1233</v>
      </c>
      <c r="C2834" s="1">
        <v>101</v>
      </c>
      <c r="D2834" s="1" t="s">
        <v>5627</v>
      </c>
      <c r="F2834" s="1" t="s">
        <v>445</v>
      </c>
      <c r="G2834" s="1">
        <v>8</v>
      </c>
      <c r="H2834" s="1">
        <v>55</v>
      </c>
      <c r="I2834" s="1">
        <v>12.7</v>
      </c>
      <c r="J2834" s="1">
        <v>11.9</v>
      </c>
      <c r="K2834" s="3">
        <v>849</v>
      </c>
      <c r="L2834" s="2">
        <f>N2834/((1668.67)*(1-EXP(-(0.022864)*I2834))^(1.61028))</f>
        <v>0.74996092707234963</v>
      </c>
      <c r="N2834" s="1">
        <v>136</v>
      </c>
      <c r="O2834" s="1">
        <v>60</v>
      </c>
      <c r="Q2834" s="1">
        <v>6.2</v>
      </c>
      <c r="R2834" s="1">
        <v>4.5</v>
      </c>
      <c r="X2834" s="1">
        <v>0.75</v>
      </c>
      <c r="Y2834" s="1">
        <v>0.24</v>
      </c>
      <c r="AC2834" s="1">
        <v>3.3</v>
      </c>
      <c r="AJ2834" s="1" t="s">
        <v>406</v>
      </c>
      <c r="AK2834" s="19">
        <v>56.45</v>
      </c>
      <c r="AL2834" s="19">
        <v>48</v>
      </c>
      <c r="AN2834" s="3">
        <v>2000</v>
      </c>
      <c r="AO2834" s="39" t="s">
        <v>5332</v>
      </c>
      <c r="AQ2834">
        <v>80436</v>
      </c>
      <c r="AR2834" s="1" t="s">
        <v>556</v>
      </c>
    </row>
    <row r="2835" spans="1:44" x14ac:dyDescent="0.25">
      <c r="A2835" s="1">
        <v>4068</v>
      </c>
      <c r="B2835" s="1" t="s">
        <v>1233</v>
      </c>
      <c r="C2835" s="1">
        <v>101</v>
      </c>
      <c r="D2835" s="1" t="s">
        <v>5627</v>
      </c>
      <c r="F2835" s="1" t="s">
        <v>445</v>
      </c>
      <c r="G2835" s="1">
        <v>7</v>
      </c>
      <c r="H2835" s="1">
        <v>86</v>
      </c>
      <c r="I2835" s="1">
        <v>22.4</v>
      </c>
      <c r="J2835" s="1">
        <v>24.8</v>
      </c>
      <c r="K2835" s="3">
        <v>487</v>
      </c>
      <c r="L2835" s="2">
        <f>N2835/((1824.17)*(1-EXP(-(0.023514)*I2835))^(1.69151))</f>
        <v>0.92596856043668163</v>
      </c>
      <c r="N2835" s="1">
        <v>373</v>
      </c>
      <c r="O2835" s="1">
        <v>138</v>
      </c>
      <c r="Q2835" s="1">
        <v>15.2</v>
      </c>
      <c r="R2835" s="1">
        <v>5</v>
      </c>
      <c r="X2835" s="1">
        <v>2.2999999999999998</v>
      </c>
      <c r="Y2835" s="1">
        <v>0.42</v>
      </c>
      <c r="AC2835" s="1">
        <v>3.3</v>
      </c>
      <c r="AJ2835" s="1" t="s">
        <v>406</v>
      </c>
      <c r="AK2835" s="19">
        <v>56.45</v>
      </c>
      <c r="AL2835" s="19">
        <v>48</v>
      </c>
      <c r="AN2835" s="3">
        <v>2000</v>
      </c>
      <c r="AO2835" s="39" t="s">
        <v>5332</v>
      </c>
      <c r="AQ2835">
        <v>80436</v>
      </c>
      <c r="AR2835" s="1" t="s">
        <v>556</v>
      </c>
    </row>
    <row r="2836" spans="1:44" x14ac:dyDescent="0.25">
      <c r="A2836" s="1">
        <v>4069</v>
      </c>
      <c r="B2836" s="1" t="s">
        <v>1233</v>
      </c>
      <c r="C2836" s="1">
        <v>101</v>
      </c>
      <c r="D2836" s="1" t="s">
        <v>6299</v>
      </c>
      <c r="F2836" s="1" t="s">
        <v>445</v>
      </c>
      <c r="G2836" s="1">
        <v>7</v>
      </c>
      <c r="H2836" s="1">
        <v>62</v>
      </c>
      <c r="I2836" s="1">
        <v>17.399999999999999</v>
      </c>
      <c r="J2836" s="1">
        <v>18.3</v>
      </c>
      <c r="K2836" s="3">
        <v>1324</v>
      </c>
      <c r="L2836" s="2">
        <f>N2836/((1824.17)*(1-EXP(-(0.023514)*I2836))^(1.69151))</f>
        <v>0.85765400038576689</v>
      </c>
      <c r="N2836" s="1">
        <v>247</v>
      </c>
      <c r="O2836" s="1">
        <v>117</v>
      </c>
      <c r="Q2836" s="1">
        <v>12.6</v>
      </c>
      <c r="R2836" s="1">
        <v>4.7</v>
      </c>
      <c r="X2836" s="1">
        <v>0.87</v>
      </c>
      <c r="Y2836" s="1">
        <v>0.41</v>
      </c>
      <c r="AC2836" s="1">
        <v>2.5</v>
      </c>
      <c r="AJ2836" s="1" t="s">
        <v>406</v>
      </c>
      <c r="AK2836" s="19">
        <v>56.45</v>
      </c>
      <c r="AL2836" s="19">
        <v>48</v>
      </c>
      <c r="AN2836" s="3">
        <v>2000</v>
      </c>
      <c r="AO2836" s="39" t="s">
        <v>5332</v>
      </c>
      <c r="AQ2836">
        <v>80436</v>
      </c>
      <c r="AR2836" s="1" t="s">
        <v>556</v>
      </c>
    </row>
    <row r="2837" spans="1:44" x14ac:dyDescent="0.25">
      <c r="A2837" s="1">
        <v>4070</v>
      </c>
      <c r="B2837" s="1" t="s">
        <v>1233</v>
      </c>
      <c r="C2837" s="1">
        <v>104</v>
      </c>
      <c r="D2837" s="1" t="s">
        <v>6479</v>
      </c>
      <c r="F2837" s="1" t="s">
        <v>445</v>
      </c>
      <c r="G2837" s="1">
        <v>7</v>
      </c>
      <c r="H2837" s="1">
        <v>54</v>
      </c>
      <c r="I2837" s="1">
        <v>16.8</v>
      </c>
      <c r="J2837" s="1">
        <v>17.2</v>
      </c>
      <c r="K2837" s="3">
        <v>1452</v>
      </c>
      <c r="L2837" s="2">
        <v>0.84</v>
      </c>
      <c r="N2837" s="1">
        <v>228</v>
      </c>
      <c r="O2837" s="1">
        <v>92</v>
      </c>
      <c r="Q2837" s="1">
        <v>10.6</v>
      </c>
      <c r="R2837" s="1">
        <v>4.7</v>
      </c>
      <c r="X2837" s="1">
        <v>0.57999999999999996</v>
      </c>
      <c r="Y2837" s="1">
        <v>0.45</v>
      </c>
      <c r="AC2837" s="1">
        <v>2.8</v>
      </c>
      <c r="AJ2837" s="1" t="s">
        <v>406</v>
      </c>
      <c r="AK2837" s="19">
        <v>56.45</v>
      </c>
      <c r="AL2837" s="19">
        <v>48</v>
      </c>
      <c r="AN2837" s="3">
        <v>2000</v>
      </c>
      <c r="AQ2837">
        <v>80436</v>
      </c>
      <c r="AR2837" s="1" t="s">
        <v>556</v>
      </c>
    </row>
    <row r="2838" spans="1:44" x14ac:dyDescent="0.25">
      <c r="A2838" s="1">
        <v>4071</v>
      </c>
      <c r="B2838" s="1" t="s">
        <v>1233</v>
      </c>
      <c r="C2838" s="1">
        <v>101</v>
      </c>
      <c r="D2838" s="1" t="s">
        <v>6299</v>
      </c>
      <c r="F2838" s="1" t="s">
        <v>445</v>
      </c>
      <c r="G2838" s="1">
        <v>9</v>
      </c>
      <c r="H2838" s="1">
        <v>68</v>
      </c>
      <c r="I2838" s="1">
        <v>12.2</v>
      </c>
      <c r="J2838" s="1">
        <v>12.1</v>
      </c>
      <c r="K2838" s="3">
        <v>543</v>
      </c>
      <c r="L2838" s="2">
        <f>N2838/((1581.94)*(1-EXP(-(0.021301)*I2838))^(1.51716))</f>
        <v>0.96529867372910116</v>
      </c>
      <c r="N2838" s="1">
        <v>163</v>
      </c>
      <c r="O2838" s="1">
        <v>54</v>
      </c>
      <c r="Q2838" s="1">
        <v>7.8</v>
      </c>
      <c r="R2838" s="1">
        <v>4.5</v>
      </c>
      <c r="X2838" s="1">
        <v>0.84</v>
      </c>
      <c r="Y2838" s="1">
        <v>0.37</v>
      </c>
      <c r="AJ2838" s="1" t="s">
        <v>406</v>
      </c>
      <c r="AK2838" s="19">
        <v>56.45</v>
      </c>
      <c r="AL2838" s="19">
        <v>48</v>
      </c>
      <c r="AN2838" s="3">
        <v>2000</v>
      </c>
      <c r="AO2838" s="39" t="s">
        <v>5332</v>
      </c>
      <c r="AQ2838">
        <v>80436</v>
      </c>
      <c r="AR2838" s="1" t="s">
        <v>556</v>
      </c>
    </row>
    <row r="2839" spans="1:44" x14ac:dyDescent="0.25">
      <c r="A2839" s="1">
        <v>4072</v>
      </c>
      <c r="B2839" s="1" t="s">
        <v>1233</v>
      </c>
      <c r="C2839" s="1">
        <v>101</v>
      </c>
      <c r="D2839" s="1" t="s">
        <v>5627</v>
      </c>
      <c r="F2839" s="1" t="s">
        <v>445</v>
      </c>
      <c r="G2839" s="1">
        <v>7</v>
      </c>
      <c r="H2839" s="1">
        <v>110</v>
      </c>
      <c r="I2839" s="1">
        <v>26.9</v>
      </c>
      <c r="J2839" s="1">
        <v>31.6</v>
      </c>
      <c r="K2839" s="3">
        <v>386</v>
      </c>
      <c r="L2839" s="2">
        <f>N2839/((1824.17)*(1-EXP(-(0.023514)*I2839))^(1.69151))</f>
        <v>0.96175931596843645</v>
      </c>
      <c r="N2839" s="1">
        <v>487</v>
      </c>
      <c r="O2839" s="1">
        <v>162</v>
      </c>
      <c r="Q2839" s="1">
        <v>18</v>
      </c>
      <c r="R2839" s="1">
        <v>4.4000000000000004</v>
      </c>
      <c r="X2839" s="1">
        <v>5.7</v>
      </c>
      <c r="Y2839" s="1">
        <v>1.2</v>
      </c>
      <c r="AC2839" s="1">
        <v>4.2</v>
      </c>
      <c r="AJ2839" s="1" t="s">
        <v>406</v>
      </c>
      <c r="AK2839" s="19">
        <v>56.45</v>
      </c>
      <c r="AL2839" s="19">
        <v>48</v>
      </c>
      <c r="AN2839" s="3">
        <v>2000</v>
      </c>
      <c r="AO2839" s="39" t="s">
        <v>5332</v>
      </c>
      <c r="AQ2839">
        <v>80436</v>
      </c>
      <c r="AR2839" s="1" t="s">
        <v>556</v>
      </c>
    </row>
    <row r="2840" spans="1:44" x14ac:dyDescent="0.25">
      <c r="A2840" s="1">
        <v>4228</v>
      </c>
      <c r="B2840" s="1" t="s">
        <v>1233</v>
      </c>
      <c r="C2840" s="1">
        <v>101</v>
      </c>
      <c r="D2840" s="1" t="s">
        <v>5627</v>
      </c>
      <c r="F2840" s="1" t="s">
        <v>445</v>
      </c>
      <c r="G2840" s="1">
        <v>9</v>
      </c>
      <c r="H2840" s="1">
        <v>60</v>
      </c>
      <c r="I2840" s="1">
        <v>12</v>
      </c>
      <c r="J2840" s="1">
        <v>11.5</v>
      </c>
      <c r="K2840" s="3">
        <v>2825</v>
      </c>
      <c r="L2840" s="2">
        <f>N2840/((1581.94)*(1-EXP(-(0.021301)*I2840))^(1.51716))</f>
        <v>1.074534186827667</v>
      </c>
      <c r="M2840" s="1">
        <v>28.6</v>
      </c>
      <c r="N2840" s="1">
        <v>177.5</v>
      </c>
      <c r="O2840" s="1">
        <v>100.67</v>
      </c>
      <c r="P2840" s="1">
        <v>7.5</v>
      </c>
      <c r="Q2840" s="1">
        <v>14.77</v>
      </c>
      <c r="R2840" s="1">
        <v>8.8000000000000007</v>
      </c>
      <c r="S2840" s="1">
        <v>25.16</v>
      </c>
      <c r="AB2840" s="1">
        <v>0.54</v>
      </c>
      <c r="AG2840" s="1">
        <v>3.54</v>
      </c>
      <c r="AI2840" s="1">
        <v>42.88</v>
      </c>
      <c r="AJ2840" s="1" t="s">
        <v>471</v>
      </c>
      <c r="AK2840" s="19">
        <v>52</v>
      </c>
      <c r="AL2840" s="19">
        <v>76</v>
      </c>
      <c r="AN2840" s="3">
        <v>1971</v>
      </c>
      <c r="AQ2840">
        <v>80810</v>
      </c>
      <c r="AR2840" s="1" t="s">
        <v>4533</v>
      </c>
    </row>
    <row r="2841" spans="1:44" x14ac:dyDescent="0.25">
      <c r="A2841" s="1">
        <v>4229</v>
      </c>
      <c r="B2841" s="1" t="s">
        <v>1233</v>
      </c>
      <c r="C2841" s="1">
        <v>101</v>
      </c>
      <c r="D2841" s="1" t="s">
        <v>5627</v>
      </c>
      <c r="F2841" s="1" t="s">
        <v>445</v>
      </c>
      <c r="G2841" s="1">
        <v>9</v>
      </c>
      <c r="H2841" s="1">
        <v>60</v>
      </c>
      <c r="I2841" s="1">
        <v>11</v>
      </c>
      <c r="J2841" s="1">
        <v>10.199999999999999</v>
      </c>
      <c r="K2841" s="3">
        <v>2940</v>
      </c>
      <c r="L2841" s="2">
        <f>N2841/((1668.67)*(1-EXP(-(0.022864)*I2841))^(1.61028))</f>
        <v>0.94033705480810248</v>
      </c>
      <c r="M2841" s="1">
        <v>23.8</v>
      </c>
      <c r="N2841" s="1">
        <v>139.4</v>
      </c>
      <c r="O2841" s="1">
        <v>83.12</v>
      </c>
      <c r="P2841" s="1">
        <v>7.07</v>
      </c>
      <c r="Q2841" s="1">
        <v>12.92</v>
      </c>
      <c r="R2841" s="1">
        <v>14.13</v>
      </c>
      <c r="S2841" s="1">
        <v>24.25</v>
      </c>
      <c r="AB2841" s="1">
        <v>1.06</v>
      </c>
      <c r="AG2841" s="1">
        <v>1.18</v>
      </c>
      <c r="AI2841" s="1">
        <v>29.58</v>
      </c>
      <c r="AJ2841" s="1" t="s">
        <v>471</v>
      </c>
      <c r="AK2841" s="19">
        <v>52</v>
      </c>
      <c r="AL2841" s="19">
        <v>76</v>
      </c>
      <c r="AN2841" s="3">
        <v>1971</v>
      </c>
      <c r="AQ2841">
        <v>80810</v>
      </c>
      <c r="AR2841" s="1" t="s">
        <v>4533</v>
      </c>
    </row>
    <row r="2842" spans="1:44" x14ac:dyDescent="0.25">
      <c r="A2842" s="1">
        <v>4230</v>
      </c>
      <c r="B2842" s="1" t="s">
        <v>5216</v>
      </c>
      <c r="C2842" s="1">
        <v>124</v>
      </c>
      <c r="D2842" s="1" t="s">
        <v>5601</v>
      </c>
      <c r="F2842" s="1" t="s">
        <v>445</v>
      </c>
      <c r="G2842" s="1">
        <v>4</v>
      </c>
      <c r="H2842" s="1">
        <v>20</v>
      </c>
      <c r="I2842" s="1">
        <v>11.2</v>
      </c>
      <c r="J2842" s="1">
        <v>7.8</v>
      </c>
      <c r="K2842" s="3">
        <v>4448</v>
      </c>
      <c r="L2842" s="2">
        <f>N2842/((23820.2)*(1-EXP(-(0.003315)*I2842))^(1.69896))</f>
        <v>1.0844572561408021</v>
      </c>
      <c r="N2842" s="1">
        <v>93</v>
      </c>
      <c r="O2842" s="1">
        <v>45.69</v>
      </c>
      <c r="Q2842" s="1">
        <v>11.29</v>
      </c>
      <c r="R2842" s="1">
        <v>3.79</v>
      </c>
      <c r="S2842" s="1">
        <v>12.03</v>
      </c>
      <c r="U2842" s="1">
        <v>2.73</v>
      </c>
      <c r="AB2842" s="1">
        <v>5.9080000000000004</v>
      </c>
      <c r="AJ2842" s="1" t="s">
        <v>406</v>
      </c>
      <c r="AK2842" s="19">
        <v>55.4</v>
      </c>
      <c r="AL2842" s="19">
        <v>36.4</v>
      </c>
      <c r="AN2842" s="3">
        <v>1956</v>
      </c>
      <c r="AO2842" s="1">
        <v>1</v>
      </c>
      <c r="AQ2842">
        <v>80436</v>
      </c>
      <c r="AR2842" s="1" t="s">
        <v>3464</v>
      </c>
    </row>
    <row r="2843" spans="1:44" x14ac:dyDescent="0.25">
      <c r="A2843" s="1">
        <v>4231</v>
      </c>
      <c r="B2843" s="1" t="s">
        <v>3916</v>
      </c>
      <c r="C2843" s="1">
        <v>124</v>
      </c>
      <c r="D2843" s="1" t="s">
        <v>5601</v>
      </c>
      <c r="F2843" s="1" t="s">
        <v>445</v>
      </c>
      <c r="G2843" s="1">
        <v>5</v>
      </c>
      <c r="H2843" s="1">
        <v>40</v>
      </c>
      <c r="I2843" s="1">
        <v>19.399999999999999</v>
      </c>
      <c r="J2843" s="1">
        <v>15.8</v>
      </c>
      <c r="K2843" s="3">
        <v>1320</v>
      </c>
      <c r="L2843" s="2">
        <f>N2843/((23820.2)*(1-EXP(-(0.003315)*I2843))^(1.69896))</f>
        <v>1.8625996913148375</v>
      </c>
      <c r="N2843" s="1">
        <v>397</v>
      </c>
      <c r="O2843" s="1">
        <v>190.74</v>
      </c>
      <c r="P2843" s="1">
        <v>9.2899999999999991</v>
      </c>
      <c r="Q2843" s="1">
        <v>12.66</v>
      </c>
      <c r="R2843" s="1">
        <v>3.26</v>
      </c>
      <c r="S2843" s="1">
        <v>23.76</v>
      </c>
      <c r="U2843" s="1">
        <v>4.28</v>
      </c>
      <c r="AB2843" s="1">
        <v>2.343</v>
      </c>
      <c r="AJ2843" s="1" t="s">
        <v>406</v>
      </c>
      <c r="AK2843" s="19">
        <v>55.4</v>
      </c>
      <c r="AL2843" s="19">
        <v>36.4</v>
      </c>
      <c r="AN2843" s="3">
        <v>1956</v>
      </c>
      <c r="AO2843" s="1">
        <v>1</v>
      </c>
      <c r="AQ2843">
        <v>80436</v>
      </c>
      <c r="AR2843" s="1" t="s">
        <v>3464</v>
      </c>
    </row>
    <row r="2844" spans="1:44" x14ac:dyDescent="0.25">
      <c r="A2844" s="1">
        <v>4232</v>
      </c>
      <c r="B2844" s="1" t="s">
        <v>5216</v>
      </c>
      <c r="C2844" s="1">
        <v>124</v>
      </c>
      <c r="D2844" s="1" t="s">
        <v>6086</v>
      </c>
      <c r="F2844" s="1" t="s">
        <v>445</v>
      </c>
      <c r="G2844" s="1">
        <v>5</v>
      </c>
      <c r="H2844" s="1">
        <v>60</v>
      </c>
      <c r="I2844" s="1">
        <v>25.7</v>
      </c>
      <c r="J2844" s="1">
        <v>22.3</v>
      </c>
      <c r="K2844" s="3">
        <v>4460</v>
      </c>
      <c r="L2844" s="2">
        <f>N2844/((23820.2)*(1-EXP(-(0.003315)*I2844))^(1.69896))</f>
        <v>0.98601999170476151</v>
      </c>
      <c r="N2844" s="1">
        <v>333</v>
      </c>
      <c r="O2844" s="1">
        <v>156.68</v>
      </c>
      <c r="Q2844" s="1">
        <v>11.35</v>
      </c>
      <c r="R2844" s="1">
        <v>2.84</v>
      </c>
      <c r="S2844" s="1">
        <v>29.61</v>
      </c>
      <c r="U2844" s="1">
        <v>4.6900000000000004</v>
      </c>
      <c r="AJ2844" s="1" t="s">
        <v>406</v>
      </c>
      <c r="AK2844" s="19">
        <v>55.4</v>
      </c>
      <c r="AL2844" s="19">
        <v>36.4</v>
      </c>
      <c r="AN2844" s="3">
        <v>1956</v>
      </c>
      <c r="AO2844" s="1">
        <v>1</v>
      </c>
      <c r="AQ2844">
        <v>80436</v>
      </c>
      <c r="AR2844" s="1" t="s">
        <v>3464</v>
      </c>
    </row>
    <row r="2845" spans="1:44" x14ac:dyDescent="0.25">
      <c r="A2845" s="1">
        <v>4233</v>
      </c>
      <c r="B2845" s="1" t="s">
        <v>184</v>
      </c>
      <c r="C2845" s="1">
        <v>105</v>
      </c>
      <c r="D2845" s="1" t="s">
        <v>5872</v>
      </c>
      <c r="G2845" s="1">
        <v>11</v>
      </c>
      <c r="H2845" s="1">
        <v>160</v>
      </c>
      <c r="J2845" s="1"/>
      <c r="O2845" s="1">
        <v>58.41</v>
      </c>
      <c r="Q2845" s="1">
        <v>9</v>
      </c>
      <c r="R2845" s="1">
        <v>4.3099999999999996</v>
      </c>
      <c r="S2845" s="1">
        <v>35.32</v>
      </c>
      <c r="AB2845" s="1">
        <v>0.67</v>
      </c>
      <c r="AF2845" s="1">
        <v>5</v>
      </c>
      <c r="AH2845" s="1">
        <v>2.88</v>
      </c>
      <c r="AI2845" s="1">
        <v>46.1</v>
      </c>
      <c r="AJ2845" s="1" t="s">
        <v>406</v>
      </c>
      <c r="AK2845" s="19">
        <v>47</v>
      </c>
      <c r="AL2845" s="19">
        <v>136</v>
      </c>
      <c r="AN2845" s="3">
        <v>1983</v>
      </c>
      <c r="AQ2845">
        <v>80443</v>
      </c>
      <c r="AR2845" s="1" t="s">
        <v>4823</v>
      </c>
    </row>
    <row r="2846" spans="1:44" x14ac:dyDescent="0.25">
      <c r="A2846" s="1">
        <v>4234</v>
      </c>
      <c r="B2846" s="1" t="s">
        <v>183</v>
      </c>
      <c r="C2846" s="1">
        <v>105</v>
      </c>
      <c r="D2846" s="1" t="s">
        <v>6193</v>
      </c>
      <c r="G2846" s="1">
        <v>9</v>
      </c>
      <c r="H2846" s="1">
        <v>195</v>
      </c>
      <c r="I2846" s="1">
        <v>19.8</v>
      </c>
      <c r="J2846" s="1"/>
      <c r="L2846" s="2">
        <v>0.76</v>
      </c>
      <c r="N2846" s="1">
        <v>345</v>
      </c>
      <c r="O2846" s="1">
        <v>203.65</v>
      </c>
      <c r="P2846" s="1">
        <v>21.9</v>
      </c>
      <c r="Q2846" s="1">
        <v>31.72</v>
      </c>
      <c r="R2846" s="1">
        <v>11.6</v>
      </c>
      <c r="S2846" s="1">
        <v>61.44</v>
      </c>
      <c r="AB2846" s="1">
        <v>0.5</v>
      </c>
      <c r="AF2846" s="1">
        <v>8.4600000000000009</v>
      </c>
      <c r="AH2846" s="1">
        <v>4.08</v>
      </c>
      <c r="AI2846" s="1">
        <v>18.899999999999999</v>
      </c>
      <c r="AJ2846" s="1" t="s">
        <v>406</v>
      </c>
      <c r="AK2846" s="19">
        <v>47</v>
      </c>
      <c r="AL2846" s="19">
        <v>136</v>
      </c>
      <c r="AN2846" s="3">
        <v>1981</v>
      </c>
      <c r="AQ2846">
        <v>80443</v>
      </c>
      <c r="AR2846" s="1" t="s">
        <v>4823</v>
      </c>
    </row>
    <row r="2847" spans="1:44" x14ac:dyDescent="0.25">
      <c r="A2847" s="1">
        <v>4235</v>
      </c>
      <c r="B2847" s="1" t="s">
        <v>183</v>
      </c>
      <c r="C2847" s="1">
        <v>105</v>
      </c>
      <c r="D2847" s="1" t="s">
        <v>6562</v>
      </c>
      <c r="G2847" s="1">
        <v>8</v>
      </c>
      <c r="H2847" s="1">
        <v>180</v>
      </c>
      <c r="I2847" s="1">
        <v>20.2</v>
      </c>
      <c r="J2847" s="1"/>
      <c r="L2847" s="2">
        <v>0.72</v>
      </c>
      <c r="N2847" s="1">
        <v>332</v>
      </c>
      <c r="O2847" s="1">
        <v>220.85</v>
      </c>
      <c r="P2847" s="1">
        <v>25.8</v>
      </c>
      <c r="Q2847" s="1">
        <v>33.74</v>
      </c>
      <c r="R2847" s="1">
        <v>10.62</v>
      </c>
      <c r="S2847" s="1">
        <v>59.53</v>
      </c>
      <c r="AB2847" s="1">
        <v>0.08</v>
      </c>
      <c r="AF2847" s="1">
        <v>21.11</v>
      </c>
      <c r="AH2847" s="1">
        <v>4.25</v>
      </c>
      <c r="AI2847" s="1">
        <v>12.9</v>
      </c>
      <c r="AJ2847" s="1" t="s">
        <v>406</v>
      </c>
      <c r="AK2847" s="19">
        <v>47</v>
      </c>
      <c r="AL2847" s="19">
        <v>136</v>
      </c>
      <c r="AN2847" s="3">
        <v>1981</v>
      </c>
      <c r="AQ2847">
        <v>80443</v>
      </c>
      <c r="AR2847" s="1" t="s">
        <v>4823</v>
      </c>
    </row>
    <row r="2848" spans="1:44" x14ac:dyDescent="0.25">
      <c r="A2848" s="1">
        <v>4236</v>
      </c>
      <c r="B2848" s="1" t="s">
        <v>183</v>
      </c>
      <c r="C2848" s="1">
        <v>105</v>
      </c>
      <c r="D2848" s="1" t="s">
        <v>5757</v>
      </c>
      <c r="G2848" s="1">
        <v>7</v>
      </c>
      <c r="H2848" s="1">
        <v>170</v>
      </c>
      <c r="J2848" s="1"/>
      <c r="O2848" s="1">
        <v>191.51</v>
      </c>
      <c r="Q2848" s="1">
        <v>30.24</v>
      </c>
      <c r="R2848" s="1">
        <v>6.9</v>
      </c>
      <c r="S2848" s="1">
        <v>43.43</v>
      </c>
      <c r="AB2848" s="1">
        <v>0.6</v>
      </c>
      <c r="AF2848" s="1">
        <v>23.02</v>
      </c>
      <c r="AH2848" s="1">
        <v>10</v>
      </c>
      <c r="AI2848" s="1">
        <v>35.5</v>
      </c>
      <c r="AJ2848" s="1" t="s">
        <v>406</v>
      </c>
      <c r="AK2848" s="19">
        <v>47</v>
      </c>
      <c r="AL2848" s="19">
        <v>136</v>
      </c>
      <c r="AN2848" s="3">
        <v>1983</v>
      </c>
      <c r="AQ2848">
        <v>80443</v>
      </c>
      <c r="AR2848" s="1" t="s">
        <v>4823</v>
      </c>
    </row>
    <row r="2849" spans="1:44" x14ac:dyDescent="0.25">
      <c r="A2849" s="1">
        <v>4237</v>
      </c>
      <c r="B2849" s="1" t="s">
        <v>5232</v>
      </c>
      <c r="C2849" s="1">
        <v>104</v>
      </c>
      <c r="D2849" s="1" t="s">
        <v>6563</v>
      </c>
      <c r="E2849" s="1" t="s">
        <v>740</v>
      </c>
      <c r="F2849" s="1" t="s">
        <v>445</v>
      </c>
      <c r="G2849" s="1">
        <v>11</v>
      </c>
      <c r="H2849" s="1">
        <v>170</v>
      </c>
      <c r="I2849" s="1">
        <v>14</v>
      </c>
      <c r="J2849" s="1">
        <v>23</v>
      </c>
      <c r="L2849" s="1">
        <v>0.33</v>
      </c>
      <c r="M2849" s="1">
        <v>8.2799999999999994</v>
      </c>
      <c r="N2849" s="1">
        <v>55</v>
      </c>
      <c r="O2849" s="1">
        <v>24.87</v>
      </c>
      <c r="P2849" s="1">
        <v>3.73</v>
      </c>
      <c r="Q2849" s="1">
        <v>3.51</v>
      </c>
      <c r="R2849" s="1">
        <v>1.37</v>
      </c>
      <c r="S2849" s="1">
        <v>20</v>
      </c>
      <c r="X2849" s="1">
        <v>1.05</v>
      </c>
      <c r="Y2849" s="1">
        <v>1.82</v>
      </c>
      <c r="Z2849" s="1">
        <v>2.87</v>
      </c>
      <c r="AA2849" s="1">
        <v>4.3899999999999997</v>
      </c>
      <c r="AB2849" s="1">
        <v>1.39</v>
      </c>
      <c r="AC2849" s="1">
        <v>3.73</v>
      </c>
      <c r="AD2849" s="1">
        <v>2.61</v>
      </c>
      <c r="AE2849" s="1">
        <v>3.93</v>
      </c>
      <c r="AG2849" s="1">
        <v>1.77</v>
      </c>
      <c r="AH2849" s="1">
        <v>1.63</v>
      </c>
      <c r="AJ2849" s="1" t="s">
        <v>406</v>
      </c>
      <c r="AK2849" s="19">
        <v>69</v>
      </c>
      <c r="AL2849" s="19">
        <v>86</v>
      </c>
      <c r="AN2849" s="3">
        <v>2001</v>
      </c>
      <c r="AO2849" s="31" t="s">
        <v>5339</v>
      </c>
      <c r="AQ2849">
        <v>81111</v>
      </c>
      <c r="AR2849" s="46" t="s">
        <v>4571</v>
      </c>
    </row>
    <row r="2850" spans="1:44" x14ac:dyDescent="0.25">
      <c r="A2850" s="1">
        <v>4238</v>
      </c>
      <c r="B2850" s="1" t="s">
        <v>5287</v>
      </c>
      <c r="C2850" s="1">
        <v>102</v>
      </c>
      <c r="D2850" s="1" t="s">
        <v>5906</v>
      </c>
      <c r="E2850" s="1" t="s">
        <v>740</v>
      </c>
      <c r="F2850" s="1" t="s">
        <v>445</v>
      </c>
      <c r="G2850" s="1">
        <v>10</v>
      </c>
      <c r="H2850" s="1">
        <v>90</v>
      </c>
      <c r="I2850" s="1">
        <v>12.3</v>
      </c>
      <c r="J2850" s="1">
        <v>18.8</v>
      </c>
      <c r="L2850" s="1">
        <v>0.69</v>
      </c>
      <c r="M2850" s="1">
        <v>16.260000000000002</v>
      </c>
      <c r="N2850" s="1">
        <v>90</v>
      </c>
      <c r="O2850" s="1">
        <v>44.68</v>
      </c>
      <c r="P2850" s="1">
        <v>7.63</v>
      </c>
      <c r="Q2850" s="1">
        <v>6.54</v>
      </c>
      <c r="R2850" s="1">
        <v>3.24</v>
      </c>
      <c r="S2850" s="1">
        <v>35.799999999999997</v>
      </c>
      <c r="X2850" s="1">
        <v>1.24</v>
      </c>
      <c r="Y2850" s="1">
        <v>1.93</v>
      </c>
      <c r="Z2850" s="1">
        <v>3.17</v>
      </c>
      <c r="AA2850" s="1">
        <v>4.45</v>
      </c>
      <c r="AB2850" s="1">
        <v>0.88</v>
      </c>
      <c r="AC2850" s="1">
        <v>1.83</v>
      </c>
      <c r="AD2850" s="1">
        <v>3.1</v>
      </c>
      <c r="AE2850" s="1">
        <v>5.7</v>
      </c>
      <c r="AG2850" s="1">
        <v>3.82</v>
      </c>
      <c r="AH2850" s="1">
        <v>1.9</v>
      </c>
      <c r="AJ2850" s="1" t="s">
        <v>406</v>
      </c>
      <c r="AK2850" s="19">
        <v>69</v>
      </c>
      <c r="AL2850" s="19">
        <v>86</v>
      </c>
      <c r="AN2850" s="3">
        <v>2001</v>
      </c>
      <c r="AO2850" s="31" t="s">
        <v>5339</v>
      </c>
      <c r="AQ2850">
        <v>81111</v>
      </c>
      <c r="AR2850" s="46" t="s">
        <v>4571</v>
      </c>
    </row>
    <row r="2851" spans="1:44" x14ac:dyDescent="0.25">
      <c r="A2851" s="1">
        <v>4239</v>
      </c>
      <c r="B2851" s="1" t="s">
        <v>5287</v>
      </c>
      <c r="C2851" s="1">
        <v>102</v>
      </c>
      <c r="D2851" s="1" t="s">
        <v>6046</v>
      </c>
      <c r="E2851" s="1" t="s">
        <v>740</v>
      </c>
      <c r="F2851" s="1" t="s">
        <v>445</v>
      </c>
      <c r="G2851" s="1">
        <v>11</v>
      </c>
      <c r="H2851" s="1">
        <v>90</v>
      </c>
      <c r="I2851" s="1">
        <v>9.6999999999999993</v>
      </c>
      <c r="J2851" s="1">
        <v>13.8</v>
      </c>
      <c r="L2851" s="1">
        <v>0.32</v>
      </c>
      <c r="M2851" s="1">
        <v>7.1</v>
      </c>
      <c r="N2851" s="1">
        <v>34</v>
      </c>
      <c r="O2851" s="1">
        <v>14.65</v>
      </c>
      <c r="P2851" s="1">
        <v>3.14</v>
      </c>
      <c r="Q2851" s="1">
        <v>1.8</v>
      </c>
      <c r="R2851" s="1">
        <v>1.07</v>
      </c>
      <c r="S2851" s="1">
        <v>11.8</v>
      </c>
      <c r="X2851" s="1">
        <v>1.04</v>
      </c>
      <c r="Y2851" s="1">
        <v>1.28</v>
      </c>
      <c r="Z2851" s="1">
        <v>2.3199999999999998</v>
      </c>
      <c r="AA2851" s="1">
        <v>4.28</v>
      </c>
      <c r="AB2851" s="1">
        <v>1.03</v>
      </c>
      <c r="AC2851" s="1">
        <v>2.17</v>
      </c>
      <c r="AD2851" s="1">
        <v>2.46</v>
      </c>
      <c r="AE2851" s="1">
        <v>1.07</v>
      </c>
      <c r="AG2851" s="1">
        <v>1.52</v>
      </c>
      <c r="AH2851" s="1">
        <v>1.52</v>
      </c>
      <c r="AJ2851" s="1" t="s">
        <v>406</v>
      </c>
      <c r="AK2851" s="19">
        <v>69</v>
      </c>
      <c r="AL2851" s="19">
        <v>86</v>
      </c>
      <c r="AN2851" s="3">
        <v>2001</v>
      </c>
      <c r="AO2851" s="31" t="s">
        <v>5339</v>
      </c>
      <c r="AQ2851">
        <v>81111</v>
      </c>
      <c r="AR2851" s="46" t="s">
        <v>4571</v>
      </c>
    </row>
    <row r="2852" spans="1:44" x14ac:dyDescent="0.25">
      <c r="A2852" s="1">
        <v>4240</v>
      </c>
      <c r="B2852" s="1" t="s">
        <v>5260</v>
      </c>
      <c r="C2852" s="1">
        <v>104</v>
      </c>
      <c r="D2852" s="1" t="s">
        <v>6564</v>
      </c>
      <c r="E2852" s="1" t="s">
        <v>740</v>
      </c>
      <c r="F2852" s="1" t="s">
        <v>445</v>
      </c>
      <c r="G2852" s="1">
        <v>10</v>
      </c>
      <c r="H2852" s="1">
        <v>120</v>
      </c>
      <c r="I2852" s="1">
        <v>14.7</v>
      </c>
      <c r="J2852" s="1">
        <v>21.7</v>
      </c>
      <c r="L2852" s="1">
        <v>0.34</v>
      </c>
      <c r="M2852" s="1">
        <v>9.89</v>
      </c>
      <c r="N2852" s="1">
        <v>69</v>
      </c>
      <c r="O2852" s="1">
        <v>58.51</v>
      </c>
      <c r="P2852" s="1">
        <v>8.14</v>
      </c>
      <c r="Q2852" s="1">
        <v>1.87</v>
      </c>
      <c r="R2852" s="1">
        <v>2.86</v>
      </c>
      <c r="S2852" s="1">
        <v>46.9</v>
      </c>
      <c r="X2852" s="1">
        <v>0.9</v>
      </c>
      <c r="Y2852" s="1">
        <v>2.5099999999999998</v>
      </c>
      <c r="Z2852" s="1">
        <v>3.41</v>
      </c>
      <c r="AA2852" s="1">
        <v>5.2</v>
      </c>
      <c r="AB2852" s="1">
        <v>2.5299999999999998</v>
      </c>
      <c r="AC2852" s="1">
        <v>7.07</v>
      </c>
      <c r="AD2852" s="1">
        <v>0.62</v>
      </c>
      <c r="AE2852" s="1">
        <v>6.05</v>
      </c>
      <c r="AG2852" s="1">
        <v>0.24</v>
      </c>
      <c r="AH2852" s="1">
        <v>0.5</v>
      </c>
      <c r="AJ2852" s="1" t="s">
        <v>406</v>
      </c>
      <c r="AK2852" s="19">
        <v>68</v>
      </c>
      <c r="AL2852" s="19">
        <v>87</v>
      </c>
      <c r="AN2852" s="3">
        <v>2001</v>
      </c>
      <c r="AO2852" s="31" t="s">
        <v>5339</v>
      </c>
      <c r="AQ2852">
        <v>80601</v>
      </c>
      <c r="AR2852" s="46" t="s">
        <v>4571</v>
      </c>
    </row>
    <row r="2853" spans="1:44" x14ac:dyDescent="0.25">
      <c r="A2853" s="1">
        <v>4241</v>
      </c>
      <c r="B2853" s="1" t="s">
        <v>5260</v>
      </c>
      <c r="C2853" s="1">
        <v>104</v>
      </c>
      <c r="D2853" s="1" t="s">
        <v>5964</v>
      </c>
      <c r="E2853" s="1" t="s">
        <v>740</v>
      </c>
      <c r="F2853" s="1" t="s">
        <v>445</v>
      </c>
      <c r="G2853" s="1">
        <v>10</v>
      </c>
      <c r="H2853" s="1">
        <v>80</v>
      </c>
      <c r="I2853" s="1">
        <v>12.3</v>
      </c>
      <c r="J2853" s="1">
        <v>12.7</v>
      </c>
      <c r="L2853" s="1">
        <v>0.68</v>
      </c>
      <c r="M2853" s="1">
        <v>16</v>
      </c>
      <c r="N2853" s="1">
        <v>118</v>
      </c>
      <c r="O2853" s="1">
        <v>33.159999999999997</v>
      </c>
      <c r="P2853" s="1">
        <v>3.89</v>
      </c>
      <c r="Q2853" s="1">
        <v>5.24</v>
      </c>
      <c r="R2853" s="1">
        <v>1.39</v>
      </c>
      <c r="S2853" s="1">
        <v>26.6</v>
      </c>
      <c r="X2853" s="1">
        <v>2.08</v>
      </c>
      <c r="Y2853" s="1">
        <v>2.79</v>
      </c>
      <c r="Z2853" s="1">
        <v>4.87</v>
      </c>
      <c r="AA2853" s="1">
        <v>7.48</v>
      </c>
      <c r="AB2853" s="1">
        <v>6.84</v>
      </c>
      <c r="AC2853" s="1">
        <v>13.73</v>
      </c>
      <c r="AD2853" s="1">
        <v>1.99</v>
      </c>
      <c r="AE2853" s="1">
        <v>9.9499999999999993</v>
      </c>
      <c r="AG2853" s="1">
        <v>0.94</v>
      </c>
      <c r="AH2853" s="1">
        <v>1.6</v>
      </c>
      <c r="AJ2853" s="1" t="s">
        <v>406</v>
      </c>
      <c r="AK2853" s="19">
        <v>68</v>
      </c>
      <c r="AL2853" s="19">
        <v>87</v>
      </c>
      <c r="AN2853" s="3">
        <v>2001</v>
      </c>
      <c r="AO2853" s="31" t="s">
        <v>5339</v>
      </c>
      <c r="AQ2853">
        <v>80601</v>
      </c>
      <c r="AR2853" s="46" t="s">
        <v>4571</v>
      </c>
    </row>
    <row r="2854" spans="1:44" x14ac:dyDescent="0.25">
      <c r="A2854" s="1">
        <v>4242</v>
      </c>
      <c r="B2854" s="1" t="s">
        <v>5232</v>
      </c>
      <c r="C2854" s="1">
        <v>104</v>
      </c>
      <c r="D2854" s="1" t="s">
        <v>6565</v>
      </c>
      <c r="E2854" s="1" t="s">
        <v>706</v>
      </c>
      <c r="F2854" s="1" t="s">
        <v>445</v>
      </c>
      <c r="G2854" s="1">
        <v>11</v>
      </c>
      <c r="H2854" s="1">
        <v>90</v>
      </c>
      <c r="I2854" s="1">
        <v>9.1</v>
      </c>
      <c r="J2854" s="1">
        <v>10.6</v>
      </c>
      <c r="L2854" s="1">
        <v>0.26</v>
      </c>
      <c r="M2854" s="1">
        <v>6.3</v>
      </c>
      <c r="N2854" s="1">
        <v>31</v>
      </c>
      <c r="O2854" s="1">
        <v>15.01</v>
      </c>
      <c r="P2854" s="1">
        <v>2.98</v>
      </c>
      <c r="Q2854" s="1">
        <v>2.74</v>
      </c>
      <c r="R2854" s="1">
        <v>0.73</v>
      </c>
      <c r="S2854" s="1">
        <v>12</v>
      </c>
      <c r="X2854" s="1">
        <v>2.99</v>
      </c>
      <c r="Y2854" s="1">
        <v>0.04</v>
      </c>
      <c r="Z2854" s="1">
        <v>3.03</v>
      </c>
      <c r="AA2854" s="1">
        <v>4.5599999999999996</v>
      </c>
      <c r="AB2854" s="1">
        <v>3.56</v>
      </c>
      <c r="AC2854" s="1">
        <v>11.61</v>
      </c>
      <c r="AD2854" s="1">
        <v>0.13</v>
      </c>
      <c r="AE2854" s="1">
        <v>2.2000000000000002</v>
      </c>
      <c r="AG2854" s="1">
        <v>0.16</v>
      </c>
      <c r="AH2854" s="1">
        <v>0.11</v>
      </c>
      <c r="AJ2854" s="1" t="s">
        <v>406</v>
      </c>
      <c r="AK2854" s="19">
        <v>68</v>
      </c>
      <c r="AL2854" s="19">
        <v>87</v>
      </c>
      <c r="AN2854" s="3">
        <v>2001</v>
      </c>
      <c r="AO2854" s="31" t="s">
        <v>5339</v>
      </c>
      <c r="AQ2854">
        <v>80601</v>
      </c>
      <c r="AR2854" s="46" t="s">
        <v>4571</v>
      </c>
    </row>
    <row r="2855" spans="1:44" x14ac:dyDescent="0.25">
      <c r="A2855" s="1">
        <v>4243</v>
      </c>
      <c r="B2855" s="1" t="s">
        <v>5260</v>
      </c>
      <c r="C2855" s="1">
        <v>104</v>
      </c>
      <c r="D2855" s="1" t="s">
        <v>6566</v>
      </c>
      <c r="E2855" s="1" t="s">
        <v>740</v>
      </c>
      <c r="F2855" s="1" t="s">
        <v>445</v>
      </c>
      <c r="G2855" s="1">
        <v>11</v>
      </c>
      <c r="H2855" s="1">
        <v>150</v>
      </c>
      <c r="I2855" s="1">
        <v>12.8</v>
      </c>
      <c r="J2855" s="1">
        <v>20.399999999999999</v>
      </c>
      <c r="L2855" s="1">
        <v>0.35</v>
      </c>
      <c r="M2855" s="1">
        <v>10.199999999999999</v>
      </c>
      <c r="N2855" s="1">
        <v>60</v>
      </c>
      <c r="O2855" s="1">
        <v>27.94</v>
      </c>
      <c r="P2855" s="1">
        <v>3.85</v>
      </c>
      <c r="Q2855" s="1">
        <v>4.91</v>
      </c>
      <c r="R2855" s="1">
        <v>1.83</v>
      </c>
      <c r="S2855" s="1">
        <v>22.4</v>
      </c>
      <c r="X2855" s="1">
        <v>1.4</v>
      </c>
      <c r="Y2855" s="1">
        <v>0.63</v>
      </c>
      <c r="Z2855" s="1">
        <v>2.0299999999999998</v>
      </c>
      <c r="AA2855" s="1">
        <v>3.14</v>
      </c>
      <c r="AB2855" s="1">
        <v>2.35</v>
      </c>
      <c r="AC2855" s="1">
        <v>7.71</v>
      </c>
      <c r="AD2855" s="1">
        <v>1.25</v>
      </c>
      <c r="AE2855" s="1">
        <v>4.34</v>
      </c>
      <c r="AG2855" s="1">
        <v>0.93</v>
      </c>
      <c r="AH2855" s="1">
        <v>1</v>
      </c>
      <c r="AJ2855" s="1" t="s">
        <v>406</v>
      </c>
      <c r="AK2855" s="19">
        <v>68</v>
      </c>
      <c r="AL2855" s="19">
        <v>87</v>
      </c>
      <c r="AN2855" s="3">
        <v>2001</v>
      </c>
      <c r="AO2855" s="31" t="s">
        <v>5339</v>
      </c>
      <c r="AQ2855">
        <v>80601</v>
      </c>
      <c r="AR2855" s="46" t="s">
        <v>4571</v>
      </c>
    </row>
    <row r="2856" spans="1:44" x14ac:dyDescent="0.25">
      <c r="A2856" s="1">
        <v>4250</v>
      </c>
      <c r="B2856" s="1" t="s">
        <v>1193</v>
      </c>
      <c r="C2856" s="1">
        <v>104</v>
      </c>
      <c r="D2856" s="1" t="s">
        <v>5828</v>
      </c>
      <c r="E2856" s="1" t="s">
        <v>706</v>
      </c>
      <c r="F2856" s="1" t="s">
        <v>445</v>
      </c>
      <c r="G2856" s="1">
        <v>10</v>
      </c>
      <c r="H2856" s="1">
        <v>128</v>
      </c>
      <c r="J2856" s="1"/>
      <c r="L2856" s="1">
        <v>0.68</v>
      </c>
      <c r="N2856" s="1">
        <v>118.1</v>
      </c>
      <c r="AE2856" s="1">
        <v>2.99</v>
      </c>
      <c r="AH2856" s="1">
        <v>7.35</v>
      </c>
      <c r="AI2856" s="1">
        <v>17.100000000000001</v>
      </c>
      <c r="AJ2856" s="1" t="s">
        <v>406</v>
      </c>
      <c r="AK2856" s="19">
        <v>65.459999999999994</v>
      </c>
      <c r="AL2856" s="19">
        <v>89.25</v>
      </c>
      <c r="AN2856" s="3">
        <v>2003</v>
      </c>
      <c r="AQ2856">
        <v>80601</v>
      </c>
      <c r="AR2856" s="1" t="s">
        <v>5120</v>
      </c>
    </row>
    <row r="2857" spans="1:44" x14ac:dyDescent="0.25">
      <c r="A2857" s="1">
        <v>4251</v>
      </c>
      <c r="B2857" s="1" t="s">
        <v>1193</v>
      </c>
      <c r="C2857" s="1">
        <v>104</v>
      </c>
      <c r="D2857" s="1" t="s">
        <v>6171</v>
      </c>
      <c r="E2857" s="1" t="s">
        <v>706</v>
      </c>
      <c r="F2857" s="1" t="s">
        <v>445</v>
      </c>
      <c r="G2857" s="1">
        <v>10</v>
      </c>
      <c r="H2857" s="1">
        <v>317</v>
      </c>
      <c r="J2857" s="1"/>
      <c r="L2857" s="1">
        <v>0.34</v>
      </c>
      <c r="N2857" s="1">
        <v>69.3</v>
      </c>
      <c r="AE2857" s="1">
        <v>5.28</v>
      </c>
      <c r="AH2857" s="1">
        <v>5.03</v>
      </c>
      <c r="AI2857" s="1">
        <v>19.84</v>
      </c>
      <c r="AJ2857" s="1" t="s">
        <v>406</v>
      </c>
      <c r="AK2857" s="19">
        <v>65.459999999999994</v>
      </c>
      <c r="AL2857" s="19">
        <v>89.25</v>
      </c>
      <c r="AN2857" s="3">
        <v>2003</v>
      </c>
      <c r="AQ2857">
        <v>80601</v>
      </c>
      <c r="AR2857" s="1" t="s">
        <v>5120</v>
      </c>
    </row>
    <row r="2858" spans="1:44" x14ac:dyDescent="0.25">
      <c r="A2858" s="1">
        <v>4252</v>
      </c>
      <c r="B2858" s="1" t="s">
        <v>1193</v>
      </c>
      <c r="C2858" s="1">
        <v>104</v>
      </c>
      <c r="D2858" s="1" t="s">
        <v>6200</v>
      </c>
      <c r="E2858" s="1" t="s">
        <v>706</v>
      </c>
      <c r="F2858" s="1" t="s">
        <v>445</v>
      </c>
      <c r="G2858" s="1">
        <v>11</v>
      </c>
      <c r="H2858" s="1">
        <v>110</v>
      </c>
      <c r="J2858" s="1"/>
      <c r="L2858" s="1">
        <v>0.26</v>
      </c>
      <c r="N2858" s="1">
        <v>30.6</v>
      </c>
      <c r="AE2858" s="1">
        <v>1.1000000000000001</v>
      </c>
      <c r="AH2858" s="1">
        <v>6</v>
      </c>
      <c r="AI2858" s="1">
        <v>18.04</v>
      </c>
      <c r="AJ2858" s="1" t="s">
        <v>406</v>
      </c>
      <c r="AK2858" s="19">
        <v>65.459999999999994</v>
      </c>
      <c r="AL2858" s="19">
        <v>89.25</v>
      </c>
      <c r="AN2858" s="3">
        <v>2003</v>
      </c>
      <c r="AQ2858">
        <v>80601</v>
      </c>
      <c r="AR2858" s="1" t="s">
        <v>5120</v>
      </c>
    </row>
    <row r="2859" spans="1:44" x14ac:dyDescent="0.25">
      <c r="A2859" s="1">
        <v>4253</v>
      </c>
      <c r="B2859" s="1" t="s">
        <v>1193</v>
      </c>
      <c r="C2859" s="1">
        <v>104</v>
      </c>
      <c r="D2859" s="1" t="s">
        <v>6566</v>
      </c>
      <c r="E2859" s="1" t="s">
        <v>706</v>
      </c>
      <c r="F2859" s="1" t="s">
        <v>445</v>
      </c>
      <c r="G2859" s="1">
        <v>11</v>
      </c>
      <c r="H2859" s="1">
        <v>326</v>
      </c>
      <c r="J2859" s="1"/>
      <c r="L2859" s="1">
        <v>0.35</v>
      </c>
      <c r="N2859" s="1">
        <v>60.2</v>
      </c>
      <c r="AE2859" s="1">
        <v>2.16</v>
      </c>
      <c r="AH2859" s="1">
        <v>4.59</v>
      </c>
      <c r="AI2859" s="1">
        <v>21.35</v>
      </c>
      <c r="AJ2859" s="1" t="s">
        <v>406</v>
      </c>
      <c r="AK2859" s="19">
        <v>65.459999999999994</v>
      </c>
      <c r="AL2859" s="19">
        <v>89.25</v>
      </c>
      <c r="AN2859" s="3">
        <v>2003</v>
      </c>
      <c r="AQ2859">
        <v>80601</v>
      </c>
      <c r="AR2859" s="1" t="s">
        <v>5120</v>
      </c>
    </row>
    <row r="2860" spans="1:44" x14ac:dyDescent="0.25">
      <c r="A2860" s="1">
        <v>4254</v>
      </c>
      <c r="B2860" s="1" t="s">
        <v>744</v>
      </c>
      <c r="C2860" s="1">
        <v>125</v>
      </c>
      <c r="D2860" s="1" t="s">
        <v>833</v>
      </c>
      <c r="E2860" s="1" t="s">
        <v>706</v>
      </c>
      <c r="G2860" s="1">
        <v>5</v>
      </c>
      <c r="H2860" s="1">
        <v>10</v>
      </c>
      <c r="I2860" s="1">
        <v>5</v>
      </c>
      <c r="J2860" s="1">
        <v>4.2</v>
      </c>
      <c r="K2860" s="3">
        <v>6714</v>
      </c>
      <c r="L2860" s="2">
        <v>0.6</v>
      </c>
      <c r="M2860" s="1">
        <v>9.4</v>
      </c>
      <c r="N2860" s="1">
        <v>26</v>
      </c>
      <c r="Q2860" s="1">
        <v>2.76</v>
      </c>
      <c r="R2860" s="1">
        <v>3.24</v>
      </c>
      <c r="AJ2860" s="1" t="s">
        <v>406</v>
      </c>
      <c r="AK2860" s="19">
        <v>58</v>
      </c>
      <c r="AL2860" s="19">
        <v>53</v>
      </c>
      <c r="AN2860" s="3">
        <v>2001</v>
      </c>
      <c r="AQ2860">
        <v>80608</v>
      </c>
      <c r="AR2860" s="1" t="s">
        <v>5162</v>
      </c>
    </row>
    <row r="2861" spans="1:44" x14ac:dyDescent="0.25">
      <c r="A2861" s="1">
        <v>4255</v>
      </c>
      <c r="B2861" s="1" t="s">
        <v>744</v>
      </c>
      <c r="C2861" s="1">
        <v>125</v>
      </c>
      <c r="D2861" s="1" t="s">
        <v>833</v>
      </c>
      <c r="E2861" s="1" t="s">
        <v>706</v>
      </c>
      <c r="G2861" s="1">
        <v>5</v>
      </c>
      <c r="H2861" s="1">
        <v>20</v>
      </c>
      <c r="I2861" s="1">
        <v>10.3</v>
      </c>
      <c r="J2861" s="1">
        <v>8.8000000000000007</v>
      </c>
      <c r="K2861" s="3">
        <v>2131</v>
      </c>
      <c r="L2861" s="2">
        <v>0.6</v>
      </c>
      <c r="M2861" s="1">
        <v>13</v>
      </c>
      <c r="N2861" s="1">
        <v>66</v>
      </c>
      <c r="Q2861" s="1">
        <v>5.88</v>
      </c>
      <c r="R2861" s="1">
        <v>3.92</v>
      </c>
      <c r="AJ2861" s="1" t="s">
        <v>406</v>
      </c>
      <c r="AK2861" s="19">
        <v>58</v>
      </c>
      <c r="AL2861" s="19">
        <v>53</v>
      </c>
      <c r="AN2861" s="3">
        <v>2001</v>
      </c>
      <c r="AQ2861">
        <v>80608</v>
      </c>
      <c r="AR2861" s="1" t="s">
        <v>5162</v>
      </c>
    </row>
    <row r="2862" spans="1:44" x14ac:dyDescent="0.25">
      <c r="A2862" s="1">
        <v>4256</v>
      </c>
      <c r="B2862" s="1" t="s">
        <v>744</v>
      </c>
      <c r="C2862" s="1">
        <v>125</v>
      </c>
      <c r="D2862" s="1" t="s">
        <v>833</v>
      </c>
      <c r="E2862" s="1" t="s">
        <v>706</v>
      </c>
      <c r="G2862" s="1">
        <v>5</v>
      </c>
      <c r="H2862" s="1">
        <v>30</v>
      </c>
      <c r="I2862" s="1">
        <v>13.5</v>
      </c>
      <c r="J2862" s="1">
        <v>13.6</v>
      </c>
      <c r="K2862" s="3">
        <v>1096</v>
      </c>
      <c r="L2862" s="2">
        <v>0.61</v>
      </c>
      <c r="M2862" s="1">
        <v>15.9</v>
      </c>
      <c r="N2862" s="1">
        <v>100</v>
      </c>
      <c r="Q2862" s="1">
        <v>8.82</v>
      </c>
      <c r="R2862" s="1">
        <v>3.78</v>
      </c>
      <c r="AJ2862" s="1" t="s">
        <v>406</v>
      </c>
      <c r="AK2862" s="19">
        <v>58</v>
      </c>
      <c r="AL2862" s="19">
        <v>53</v>
      </c>
      <c r="AN2862" s="3">
        <v>2001</v>
      </c>
      <c r="AQ2862">
        <v>80608</v>
      </c>
      <c r="AR2862" s="1" t="s">
        <v>5162</v>
      </c>
    </row>
    <row r="2863" spans="1:44" x14ac:dyDescent="0.25">
      <c r="A2863" s="1">
        <v>4257</v>
      </c>
      <c r="B2863" s="1" t="s">
        <v>744</v>
      </c>
      <c r="C2863" s="1">
        <v>125</v>
      </c>
      <c r="D2863" s="1" t="s">
        <v>833</v>
      </c>
      <c r="E2863" s="1" t="s">
        <v>706</v>
      </c>
      <c r="G2863" s="1">
        <v>6</v>
      </c>
      <c r="H2863" s="1">
        <v>40</v>
      </c>
      <c r="I2863" s="1">
        <v>16.600000000000001</v>
      </c>
      <c r="J2863" s="1">
        <v>17.600000000000001</v>
      </c>
      <c r="K2863" s="3">
        <v>880</v>
      </c>
      <c r="L2863" s="2">
        <v>0.65</v>
      </c>
      <c r="M2863" s="1">
        <v>18.2</v>
      </c>
      <c r="N2863" s="1">
        <v>144</v>
      </c>
      <c r="Q2863" s="1">
        <v>11.78</v>
      </c>
      <c r="R2863" s="1">
        <v>3.52</v>
      </c>
      <c r="AJ2863" s="1" t="s">
        <v>406</v>
      </c>
      <c r="AK2863" s="19">
        <v>58</v>
      </c>
      <c r="AL2863" s="19">
        <v>53</v>
      </c>
      <c r="AN2863" s="3">
        <v>2001</v>
      </c>
      <c r="AQ2863">
        <v>80608</v>
      </c>
      <c r="AR2863" s="1" t="s">
        <v>5162</v>
      </c>
    </row>
    <row r="2864" spans="1:44" x14ac:dyDescent="0.25">
      <c r="A2864" s="1">
        <v>4258</v>
      </c>
      <c r="B2864" s="1" t="s">
        <v>744</v>
      </c>
      <c r="C2864" s="1">
        <v>125</v>
      </c>
      <c r="D2864" s="1" t="s">
        <v>833</v>
      </c>
      <c r="E2864" s="1" t="s">
        <v>706</v>
      </c>
      <c r="G2864" s="1">
        <v>6</v>
      </c>
      <c r="H2864" s="1">
        <v>50</v>
      </c>
      <c r="I2864" s="1">
        <v>18.8</v>
      </c>
      <c r="J2864" s="1">
        <v>19.100000000000001</v>
      </c>
      <c r="K2864" s="3">
        <v>699</v>
      </c>
      <c r="L2864" s="2">
        <v>0.68</v>
      </c>
      <c r="M2864" s="1">
        <v>20</v>
      </c>
      <c r="N2864" s="1">
        <v>183</v>
      </c>
      <c r="Q2864" s="1">
        <v>14.09</v>
      </c>
      <c r="R2864" s="1">
        <v>3.31</v>
      </c>
      <c r="AJ2864" s="1" t="s">
        <v>406</v>
      </c>
      <c r="AK2864" s="19">
        <v>58</v>
      </c>
      <c r="AL2864" s="19">
        <v>53</v>
      </c>
      <c r="AN2864" s="3">
        <v>2001</v>
      </c>
      <c r="AQ2864">
        <v>80608</v>
      </c>
      <c r="AR2864" s="1" t="s">
        <v>5162</v>
      </c>
    </row>
    <row r="2865" spans="1:44" x14ac:dyDescent="0.25">
      <c r="A2865" s="1">
        <v>4259</v>
      </c>
      <c r="B2865" s="1" t="s">
        <v>744</v>
      </c>
      <c r="C2865" s="1">
        <v>125</v>
      </c>
      <c r="D2865" s="1" t="s">
        <v>833</v>
      </c>
      <c r="E2865" s="1" t="s">
        <v>706</v>
      </c>
      <c r="G2865" s="1">
        <v>6</v>
      </c>
      <c r="H2865" s="1">
        <v>60</v>
      </c>
      <c r="I2865" s="1">
        <v>21.4</v>
      </c>
      <c r="J2865" s="1">
        <v>22</v>
      </c>
      <c r="K2865" s="3">
        <v>555</v>
      </c>
      <c r="L2865" s="2">
        <v>0.66</v>
      </c>
      <c r="M2865" s="1">
        <v>21.1</v>
      </c>
      <c r="N2865" s="1">
        <v>214</v>
      </c>
      <c r="Q2865" s="1">
        <v>15.75</v>
      </c>
      <c r="R2865" s="1">
        <v>3</v>
      </c>
      <c r="AJ2865" s="1" t="s">
        <v>406</v>
      </c>
      <c r="AK2865" s="19">
        <v>58</v>
      </c>
      <c r="AL2865" s="19">
        <v>53</v>
      </c>
      <c r="AN2865" s="3">
        <v>2001</v>
      </c>
      <c r="AQ2865">
        <v>80608</v>
      </c>
      <c r="AR2865" s="1" t="s">
        <v>5162</v>
      </c>
    </row>
    <row r="2866" spans="1:44" x14ac:dyDescent="0.25">
      <c r="A2866" s="1">
        <v>4260</v>
      </c>
      <c r="B2866" s="1" t="s">
        <v>744</v>
      </c>
      <c r="C2866" s="1">
        <v>125</v>
      </c>
      <c r="D2866" s="1" t="s">
        <v>833</v>
      </c>
      <c r="E2866" s="1" t="s">
        <v>706</v>
      </c>
      <c r="G2866" s="1">
        <v>6</v>
      </c>
      <c r="H2866" s="1">
        <v>70</v>
      </c>
      <c r="I2866" s="1">
        <v>22.9</v>
      </c>
      <c r="J2866" s="1">
        <v>24.5</v>
      </c>
      <c r="K2866" s="3">
        <v>467</v>
      </c>
      <c r="L2866" s="2">
        <v>0.66</v>
      </c>
      <c r="M2866" s="1">
        <v>22</v>
      </c>
      <c r="N2866" s="1">
        <v>237</v>
      </c>
      <c r="Q2866" s="1">
        <v>17.07</v>
      </c>
      <c r="R2866" s="1">
        <v>2.78</v>
      </c>
      <c r="AJ2866" s="1" t="s">
        <v>406</v>
      </c>
      <c r="AK2866" s="19">
        <v>58</v>
      </c>
      <c r="AL2866" s="19">
        <v>53</v>
      </c>
      <c r="AN2866" s="3">
        <v>2001</v>
      </c>
      <c r="AQ2866">
        <v>80608</v>
      </c>
      <c r="AR2866" s="1" t="s">
        <v>5162</v>
      </c>
    </row>
    <row r="2867" spans="1:44" x14ac:dyDescent="0.25">
      <c r="A2867" s="1">
        <v>4261</v>
      </c>
      <c r="B2867" s="1" t="s">
        <v>744</v>
      </c>
      <c r="C2867" s="1">
        <v>125</v>
      </c>
      <c r="D2867" s="1" t="s">
        <v>833</v>
      </c>
      <c r="E2867" s="1" t="s">
        <v>706</v>
      </c>
      <c r="G2867" s="1">
        <v>6</v>
      </c>
      <c r="H2867" s="1">
        <v>80</v>
      </c>
      <c r="I2867" s="1">
        <v>23.7</v>
      </c>
      <c r="J2867" s="1">
        <v>27.1</v>
      </c>
      <c r="K2867" s="3">
        <v>392</v>
      </c>
      <c r="L2867" s="2">
        <v>0.68</v>
      </c>
      <c r="M2867" s="1">
        <v>22.6</v>
      </c>
      <c r="N2867" s="1">
        <v>250</v>
      </c>
      <c r="Q2867" s="1">
        <v>17.87</v>
      </c>
      <c r="R2867" s="1">
        <v>2.67</v>
      </c>
      <c r="AJ2867" s="1" t="s">
        <v>406</v>
      </c>
      <c r="AK2867" s="19">
        <v>58</v>
      </c>
      <c r="AL2867" s="19">
        <v>53</v>
      </c>
      <c r="AN2867" s="3">
        <v>2001</v>
      </c>
      <c r="AQ2867">
        <v>80608</v>
      </c>
      <c r="AR2867" s="1" t="s">
        <v>5162</v>
      </c>
    </row>
    <row r="2868" spans="1:44" x14ac:dyDescent="0.25">
      <c r="A2868" s="1">
        <v>4262</v>
      </c>
      <c r="B2868" s="1" t="s">
        <v>744</v>
      </c>
      <c r="C2868" s="1">
        <v>125</v>
      </c>
      <c r="D2868" s="1" t="s">
        <v>833</v>
      </c>
      <c r="E2868" s="1" t="s">
        <v>706</v>
      </c>
      <c r="G2868" s="1">
        <v>7</v>
      </c>
      <c r="H2868" s="1">
        <v>90</v>
      </c>
      <c r="I2868" s="1">
        <v>24</v>
      </c>
      <c r="J2868" s="1">
        <v>30</v>
      </c>
      <c r="K2868" s="3">
        <v>326</v>
      </c>
      <c r="L2868" s="2">
        <v>0.7</v>
      </c>
      <c r="M2868" s="1">
        <v>23.1</v>
      </c>
      <c r="N2868" s="1">
        <v>259</v>
      </c>
      <c r="Q2868" s="1">
        <v>18.79</v>
      </c>
      <c r="R2868" s="1">
        <v>2.56</v>
      </c>
      <c r="AJ2868" s="1" t="s">
        <v>406</v>
      </c>
      <c r="AK2868" s="19">
        <v>58</v>
      </c>
      <c r="AL2868" s="19">
        <v>53</v>
      </c>
      <c r="AN2868" s="3">
        <v>2001</v>
      </c>
      <c r="AQ2868">
        <v>80608</v>
      </c>
      <c r="AR2868" s="1" t="s">
        <v>5162</v>
      </c>
    </row>
    <row r="2869" spans="1:44" x14ac:dyDescent="0.25">
      <c r="A2869" s="1">
        <v>4263</v>
      </c>
      <c r="B2869" s="1" t="s">
        <v>5289</v>
      </c>
      <c r="C2869" s="1">
        <v>111</v>
      </c>
      <c r="D2869" s="1" t="s">
        <v>5844</v>
      </c>
      <c r="F2869" s="1" t="s">
        <v>445</v>
      </c>
      <c r="G2869" s="1">
        <v>7</v>
      </c>
      <c r="H2869" s="1">
        <v>60</v>
      </c>
      <c r="I2869" s="1">
        <v>19</v>
      </c>
      <c r="J2869" s="1">
        <v>27</v>
      </c>
      <c r="K2869" s="3">
        <v>472</v>
      </c>
      <c r="L2869" s="1">
        <v>1.2</v>
      </c>
      <c r="N2869" s="1">
        <v>290.60000000000002</v>
      </c>
      <c r="O2869" s="1">
        <v>163.19999999999999</v>
      </c>
      <c r="Q2869" s="1">
        <v>32.700000000000003</v>
      </c>
      <c r="R2869" s="1">
        <v>4.2</v>
      </c>
      <c r="X2869" s="1">
        <v>4.0000000000000002E-4</v>
      </c>
      <c r="Y2869" s="1">
        <v>2E-3</v>
      </c>
      <c r="Z2869" s="1">
        <v>2.3999999999999998E-3</v>
      </c>
      <c r="AB2869" s="1">
        <v>0.08</v>
      </c>
      <c r="AJ2869" s="1" t="s">
        <v>408</v>
      </c>
      <c r="AK2869" s="19">
        <v>51</v>
      </c>
      <c r="AL2869" s="19">
        <v>27</v>
      </c>
      <c r="AN2869" s="3">
        <v>2003</v>
      </c>
      <c r="AQ2869">
        <v>80412</v>
      </c>
      <c r="AR2869" s="1" t="s">
        <v>5130</v>
      </c>
    </row>
    <row r="2870" spans="1:44" x14ac:dyDescent="0.25">
      <c r="A2870" s="1">
        <v>4264</v>
      </c>
      <c r="B2870" s="1" t="s">
        <v>5289</v>
      </c>
      <c r="C2870" s="1">
        <v>111</v>
      </c>
      <c r="D2870" s="1" t="s">
        <v>5623</v>
      </c>
      <c r="F2870" s="1" t="s">
        <v>445</v>
      </c>
      <c r="G2870" s="1">
        <v>8</v>
      </c>
      <c r="H2870" s="1">
        <v>80</v>
      </c>
      <c r="I2870" s="1">
        <v>20</v>
      </c>
      <c r="J2870" s="1">
        <v>28</v>
      </c>
      <c r="K2870" s="3">
        <v>320</v>
      </c>
      <c r="L2870" s="1">
        <v>0.91</v>
      </c>
      <c r="N2870" s="1">
        <v>229.5</v>
      </c>
      <c r="O2870" s="1">
        <v>126.6</v>
      </c>
      <c r="Q2870" s="1">
        <v>19.899999999999999</v>
      </c>
      <c r="R2870" s="1">
        <v>2.8</v>
      </c>
      <c r="X2870" s="1">
        <v>4.0000000000000002E-4</v>
      </c>
      <c r="Y2870" s="1">
        <v>2.74</v>
      </c>
      <c r="Z2870" s="1">
        <v>2.7440000000000002</v>
      </c>
      <c r="AB2870" s="1">
        <v>0.25</v>
      </c>
      <c r="AJ2870" s="1" t="s">
        <v>408</v>
      </c>
      <c r="AK2870" s="19">
        <v>51</v>
      </c>
      <c r="AL2870" s="19">
        <v>27</v>
      </c>
      <c r="AN2870" s="3">
        <v>2003</v>
      </c>
      <c r="AQ2870">
        <v>80412</v>
      </c>
      <c r="AR2870" s="1" t="s">
        <v>5130</v>
      </c>
    </row>
    <row r="2871" spans="1:44" x14ac:dyDescent="0.25">
      <c r="A2871" s="1">
        <v>4265</v>
      </c>
      <c r="B2871" s="1" t="s">
        <v>5289</v>
      </c>
      <c r="C2871" s="1">
        <v>111</v>
      </c>
      <c r="D2871" s="1" t="s">
        <v>5623</v>
      </c>
      <c r="F2871" s="1" t="s">
        <v>445</v>
      </c>
      <c r="G2871" s="1">
        <v>6</v>
      </c>
      <c r="H2871" s="1">
        <v>60</v>
      </c>
      <c r="I2871" s="1">
        <v>20</v>
      </c>
      <c r="J2871" s="1">
        <v>27</v>
      </c>
      <c r="K2871" s="3">
        <v>268</v>
      </c>
      <c r="L2871" s="1">
        <v>0.83</v>
      </c>
      <c r="N2871" s="1">
        <v>193.3</v>
      </c>
      <c r="O2871" s="1">
        <v>107.6</v>
      </c>
      <c r="Q2871" s="1">
        <v>21.55</v>
      </c>
      <c r="R2871" s="1">
        <v>2.62</v>
      </c>
      <c r="X2871" s="1">
        <v>4.0000000000000002E-4</v>
      </c>
      <c r="Y2871" s="1">
        <v>2.09</v>
      </c>
      <c r="Z2871" s="1">
        <v>2.0939999999999999</v>
      </c>
      <c r="AB2871" s="1">
        <v>7.0000000000000007E-2</v>
      </c>
      <c r="AJ2871" s="1" t="s">
        <v>408</v>
      </c>
      <c r="AK2871" s="19">
        <v>51</v>
      </c>
      <c r="AL2871" s="19">
        <v>27</v>
      </c>
      <c r="AN2871" s="3">
        <v>2003</v>
      </c>
      <c r="AQ2871">
        <v>80412</v>
      </c>
      <c r="AR2871" s="1" t="s">
        <v>5130</v>
      </c>
    </row>
    <row r="2872" spans="1:44" x14ac:dyDescent="0.25">
      <c r="A2872" s="1">
        <v>4266</v>
      </c>
      <c r="B2872" s="1" t="s">
        <v>5289</v>
      </c>
      <c r="C2872" s="1">
        <v>110</v>
      </c>
      <c r="D2872" s="1" t="s">
        <v>5623</v>
      </c>
      <c r="F2872" s="1" t="s">
        <v>445</v>
      </c>
      <c r="G2872" s="1">
        <v>7</v>
      </c>
      <c r="H2872" s="1">
        <v>80</v>
      </c>
      <c r="I2872" s="1">
        <v>23</v>
      </c>
      <c r="J2872" s="1">
        <v>30</v>
      </c>
      <c r="K2872" s="3">
        <v>380</v>
      </c>
      <c r="L2872" s="1">
        <v>1</v>
      </c>
      <c r="N2872" s="1">
        <v>292</v>
      </c>
      <c r="O2872" s="1">
        <v>163.69999999999999</v>
      </c>
      <c r="Q2872" s="1">
        <v>24.9</v>
      </c>
      <c r="R2872" s="1">
        <v>2.9</v>
      </c>
      <c r="X2872" s="1">
        <v>4.0000000000000002E-4</v>
      </c>
      <c r="Y2872" s="1">
        <v>2.75</v>
      </c>
      <c r="Z2872" s="1">
        <v>2.754</v>
      </c>
      <c r="AB2872" s="1">
        <v>0.19</v>
      </c>
      <c r="AJ2872" s="1" t="s">
        <v>408</v>
      </c>
      <c r="AK2872" s="19">
        <v>51</v>
      </c>
      <c r="AL2872" s="19">
        <v>27</v>
      </c>
      <c r="AN2872" s="3">
        <v>2003</v>
      </c>
      <c r="AQ2872">
        <v>80412</v>
      </c>
      <c r="AR2872" s="1" t="s">
        <v>5130</v>
      </c>
    </row>
    <row r="2873" spans="1:44" x14ac:dyDescent="0.25">
      <c r="A2873" s="1">
        <v>4367</v>
      </c>
      <c r="B2873" s="1" t="s">
        <v>1215</v>
      </c>
      <c r="C2873" s="1">
        <v>102</v>
      </c>
      <c r="D2873" s="1" t="s">
        <v>5663</v>
      </c>
      <c r="G2873" s="1">
        <v>11</v>
      </c>
      <c r="H2873" s="1">
        <v>30</v>
      </c>
      <c r="I2873" s="1">
        <v>2</v>
      </c>
      <c r="J2873" s="1"/>
      <c r="K2873" s="3">
        <v>5225</v>
      </c>
      <c r="O2873" s="1">
        <v>14</v>
      </c>
      <c r="P2873" s="1">
        <v>1.26</v>
      </c>
      <c r="Q2873" s="1">
        <v>9.92</v>
      </c>
      <c r="R2873" s="1">
        <v>6.98</v>
      </c>
      <c r="S2873" s="1">
        <v>7.38</v>
      </c>
      <c r="AJ2873" s="1" t="s">
        <v>406</v>
      </c>
      <c r="AK2873" s="19">
        <v>60.3</v>
      </c>
      <c r="AL2873" s="19">
        <v>56</v>
      </c>
      <c r="AN2873" s="3">
        <v>2003</v>
      </c>
      <c r="AQ2873">
        <v>80608</v>
      </c>
      <c r="AR2873" s="1" t="s">
        <v>4922</v>
      </c>
    </row>
    <row r="2874" spans="1:44" x14ac:dyDescent="0.25">
      <c r="A2874" s="1">
        <v>4368</v>
      </c>
      <c r="B2874" s="1" t="s">
        <v>1215</v>
      </c>
      <c r="C2874" s="1">
        <v>102</v>
      </c>
      <c r="D2874" s="1" t="s">
        <v>6396</v>
      </c>
      <c r="G2874" s="1">
        <v>12</v>
      </c>
      <c r="H2874" s="1">
        <v>80</v>
      </c>
      <c r="I2874" s="1">
        <v>3.3</v>
      </c>
      <c r="J2874" s="1"/>
      <c r="K2874" s="3">
        <v>4000</v>
      </c>
      <c r="O2874" s="1">
        <v>84.1</v>
      </c>
      <c r="P2874" s="1">
        <v>4</v>
      </c>
      <c r="Q2874" s="1">
        <v>20.8</v>
      </c>
      <c r="R2874" s="1">
        <v>13.56</v>
      </c>
      <c r="S2874" s="1">
        <v>25.4</v>
      </c>
      <c r="AJ2874" s="1" t="s">
        <v>406</v>
      </c>
      <c r="AK2874" s="19">
        <v>60.3</v>
      </c>
      <c r="AL2874" s="19">
        <v>56</v>
      </c>
      <c r="AN2874" s="3">
        <v>2003</v>
      </c>
      <c r="AQ2874">
        <v>80608</v>
      </c>
      <c r="AR2874" s="1" t="s">
        <v>4922</v>
      </c>
    </row>
    <row r="2875" spans="1:44" x14ac:dyDescent="0.25">
      <c r="A2875" s="1">
        <v>4369</v>
      </c>
      <c r="B2875" s="1" t="s">
        <v>1215</v>
      </c>
      <c r="C2875" s="1">
        <v>102</v>
      </c>
      <c r="D2875" s="1" t="s">
        <v>6023</v>
      </c>
      <c r="G2875" s="1">
        <v>12</v>
      </c>
      <c r="H2875" s="1">
        <v>100</v>
      </c>
      <c r="I2875" s="1">
        <v>7</v>
      </c>
      <c r="J2875" s="1"/>
      <c r="K2875" s="3">
        <v>4175</v>
      </c>
      <c r="O2875" s="1">
        <v>164.4</v>
      </c>
      <c r="P2875" s="1">
        <v>9.8000000000000007</v>
      </c>
      <c r="Q2875" s="1">
        <v>92</v>
      </c>
      <c r="R2875" s="1">
        <v>41.2</v>
      </c>
      <c r="S2875" s="1">
        <v>25.3</v>
      </c>
      <c r="AJ2875" s="1" t="s">
        <v>406</v>
      </c>
      <c r="AK2875" s="19">
        <v>60.3</v>
      </c>
      <c r="AL2875" s="19">
        <v>56</v>
      </c>
      <c r="AN2875" s="3">
        <v>2003</v>
      </c>
      <c r="AQ2875">
        <v>80608</v>
      </c>
      <c r="AR2875" s="1" t="s">
        <v>4922</v>
      </c>
    </row>
    <row r="2876" spans="1:44" x14ac:dyDescent="0.25">
      <c r="A2876" s="1">
        <v>4370</v>
      </c>
      <c r="B2876" s="1" t="s">
        <v>3916</v>
      </c>
      <c r="C2876" s="1">
        <v>124</v>
      </c>
      <c r="D2876" s="1" t="s">
        <v>6567</v>
      </c>
      <c r="E2876" s="1" t="s">
        <v>706</v>
      </c>
      <c r="G2876" s="1">
        <v>9</v>
      </c>
      <c r="H2876" s="1">
        <v>67</v>
      </c>
      <c r="I2876" s="1">
        <v>14.1</v>
      </c>
      <c r="J2876" s="1">
        <v>13.7</v>
      </c>
      <c r="K2876" s="3">
        <v>1640</v>
      </c>
      <c r="L2876" s="2">
        <f>N2876/((4584.46)*(1-EXP(-(0.006602)*I2876))^(1.49294))</f>
        <v>1.3917546477741738</v>
      </c>
      <c r="M2876" s="1">
        <v>12.26</v>
      </c>
      <c r="N2876" s="1">
        <v>172</v>
      </c>
      <c r="O2876" s="1">
        <v>104.09399999999999</v>
      </c>
      <c r="P2876" s="1">
        <v>14.343</v>
      </c>
      <c r="Q2876" s="1">
        <v>18.437999999999999</v>
      </c>
      <c r="R2876" s="1">
        <v>3.4729999999999999</v>
      </c>
      <c r="AD2876" s="1">
        <v>1.6870000000000001</v>
      </c>
      <c r="AG2876" s="1">
        <v>1.552</v>
      </c>
      <c r="AI2876" s="1">
        <v>11.686999999999999</v>
      </c>
      <c r="AJ2876" s="1" t="s">
        <v>410</v>
      </c>
      <c r="AK2876" s="19">
        <v>48.07</v>
      </c>
      <c r="AL2876" s="19">
        <v>108.25</v>
      </c>
      <c r="AN2876" s="3">
        <v>2007</v>
      </c>
      <c r="AQ2876">
        <v>80804</v>
      </c>
      <c r="AR2876" s="1" t="s">
        <v>5098</v>
      </c>
    </row>
    <row r="2877" spans="1:44" x14ac:dyDescent="0.25">
      <c r="A2877" s="1">
        <v>4371</v>
      </c>
      <c r="B2877" s="1" t="s">
        <v>1193</v>
      </c>
      <c r="C2877" s="1">
        <v>104</v>
      </c>
      <c r="D2877" s="1" t="s">
        <v>6568</v>
      </c>
      <c r="F2877" s="1" t="s">
        <v>445</v>
      </c>
      <c r="H2877" s="1">
        <v>110</v>
      </c>
      <c r="J2877" s="1"/>
      <c r="S2877" s="1">
        <v>22</v>
      </c>
      <c r="Z2877" s="1">
        <v>1.8</v>
      </c>
      <c r="AA2877" s="1">
        <v>2.6</v>
      </c>
      <c r="AB2877" s="1">
        <v>2.9</v>
      </c>
      <c r="AC2877" s="1">
        <v>5.0999999999999996</v>
      </c>
      <c r="AD2877" s="1">
        <v>0.62</v>
      </c>
      <c r="AE2877" s="1">
        <v>10.89</v>
      </c>
      <c r="AH2877" s="1">
        <v>22.02</v>
      </c>
      <c r="AI2877" s="1">
        <v>37.89</v>
      </c>
      <c r="AJ2877" s="1" t="s">
        <v>406</v>
      </c>
      <c r="AK2877" s="19">
        <v>65.459999999999994</v>
      </c>
      <c r="AL2877" s="19">
        <v>89.25</v>
      </c>
      <c r="AN2877" s="3">
        <v>2005</v>
      </c>
      <c r="AQ2877">
        <v>80601</v>
      </c>
      <c r="AR2877" s="1" t="s">
        <v>5123</v>
      </c>
    </row>
    <row r="2878" spans="1:44" x14ac:dyDescent="0.25">
      <c r="A2878" s="1">
        <v>4372</v>
      </c>
      <c r="B2878" s="1" t="s">
        <v>1193</v>
      </c>
      <c r="C2878" s="1">
        <v>104</v>
      </c>
      <c r="D2878" s="1" t="s">
        <v>6568</v>
      </c>
      <c r="F2878" s="1" t="s">
        <v>445</v>
      </c>
      <c r="H2878" s="1">
        <v>380</v>
      </c>
      <c r="J2878" s="1"/>
      <c r="S2878" s="1">
        <v>11.5</v>
      </c>
      <c r="Z2878" s="1">
        <v>2.6</v>
      </c>
      <c r="AA2878" s="1">
        <v>3.8</v>
      </c>
      <c r="AB2878" s="1">
        <v>6.7</v>
      </c>
      <c r="AC2878" s="1">
        <v>10</v>
      </c>
      <c r="AD2878" s="1">
        <v>1.99</v>
      </c>
      <c r="AE2878" s="1">
        <v>17.91</v>
      </c>
      <c r="AH2878" s="1">
        <v>16.600000000000001</v>
      </c>
      <c r="AI2878" s="1">
        <v>44.19</v>
      </c>
      <c r="AJ2878" s="1" t="s">
        <v>406</v>
      </c>
      <c r="AK2878" s="19">
        <v>65.459999999999994</v>
      </c>
      <c r="AL2878" s="19">
        <v>89.25</v>
      </c>
      <c r="AN2878" s="3">
        <v>2005</v>
      </c>
      <c r="AQ2878">
        <v>80601</v>
      </c>
      <c r="AR2878" s="1" t="s">
        <v>5123</v>
      </c>
    </row>
    <row r="2879" spans="1:44" x14ac:dyDescent="0.25">
      <c r="A2879" s="1">
        <v>4373</v>
      </c>
      <c r="B2879" s="1" t="s">
        <v>1193</v>
      </c>
      <c r="C2879" s="1">
        <v>104</v>
      </c>
      <c r="D2879" s="1" t="s">
        <v>6568</v>
      </c>
      <c r="F2879" s="1" t="s">
        <v>445</v>
      </c>
      <c r="H2879" s="1">
        <v>110</v>
      </c>
      <c r="J2879" s="1"/>
      <c r="AA2879" s="1">
        <v>4.5599999999999996</v>
      </c>
      <c r="AD2879" s="1">
        <v>0.13</v>
      </c>
      <c r="AE2879" s="1">
        <v>3.96</v>
      </c>
      <c r="AH2879" s="1">
        <v>15.28</v>
      </c>
      <c r="AI2879" s="1">
        <v>36.72</v>
      </c>
      <c r="AJ2879" s="1" t="s">
        <v>406</v>
      </c>
      <c r="AK2879" s="19">
        <v>65.459999999999994</v>
      </c>
      <c r="AL2879" s="19">
        <v>89.25</v>
      </c>
      <c r="AN2879" s="3">
        <v>2005</v>
      </c>
      <c r="AQ2879">
        <v>80601</v>
      </c>
      <c r="AR2879" s="1" t="s">
        <v>5123</v>
      </c>
    </row>
    <row r="2880" spans="1:44" x14ac:dyDescent="0.25">
      <c r="A2880" s="1">
        <v>4374</v>
      </c>
      <c r="B2880" s="1" t="s">
        <v>1193</v>
      </c>
      <c r="C2880" s="1">
        <v>104</v>
      </c>
      <c r="D2880" s="1" t="s">
        <v>6568</v>
      </c>
      <c r="F2880" s="1" t="s">
        <v>445</v>
      </c>
      <c r="H2880" s="1">
        <v>380</v>
      </c>
      <c r="J2880" s="1"/>
      <c r="AA2880" s="1">
        <v>3.14</v>
      </c>
      <c r="AD2880" s="1">
        <v>1.25</v>
      </c>
      <c r="AE2880" s="1">
        <v>7.81</v>
      </c>
      <c r="AH2880" s="1">
        <v>13.71</v>
      </c>
      <c r="AI2880" s="1">
        <v>45.06</v>
      </c>
      <c r="AJ2880" s="1" t="s">
        <v>406</v>
      </c>
      <c r="AK2880" s="19">
        <v>65.459999999999994</v>
      </c>
      <c r="AL2880" s="19">
        <v>89.25</v>
      </c>
      <c r="AN2880" s="3">
        <v>2005</v>
      </c>
      <c r="AQ2880">
        <v>80601</v>
      </c>
      <c r="AR2880" s="1" t="s">
        <v>5123</v>
      </c>
    </row>
    <row r="2881" spans="1:44" x14ac:dyDescent="0.25">
      <c r="A2881" s="1">
        <v>4375</v>
      </c>
      <c r="B2881" s="1" t="s">
        <v>3916</v>
      </c>
      <c r="C2881" s="1">
        <v>124</v>
      </c>
      <c r="D2881" s="33" t="s">
        <v>845</v>
      </c>
      <c r="F2881" s="1" t="s">
        <v>445</v>
      </c>
      <c r="J2881" s="1"/>
      <c r="AB2881" s="1">
        <v>2.5</v>
      </c>
      <c r="AC2881" s="1">
        <v>4.7</v>
      </c>
      <c r="AH2881" s="1">
        <v>33.9</v>
      </c>
      <c r="AI2881" s="1">
        <v>62.5</v>
      </c>
      <c r="AJ2881" s="1" t="s">
        <v>406</v>
      </c>
      <c r="AK2881" s="19">
        <v>65.58</v>
      </c>
      <c r="AL2881" s="19">
        <v>88.44</v>
      </c>
      <c r="AN2881" s="3">
        <v>2005</v>
      </c>
      <c r="AQ2881">
        <v>80601</v>
      </c>
      <c r="AR2881" s="1" t="s">
        <v>5123</v>
      </c>
    </row>
    <row r="2882" spans="1:44" x14ac:dyDescent="0.25">
      <c r="A2882" s="1">
        <v>4376</v>
      </c>
      <c r="B2882" s="1" t="s">
        <v>3916</v>
      </c>
      <c r="C2882" s="1">
        <v>124</v>
      </c>
      <c r="D2882" s="1" t="s">
        <v>5647</v>
      </c>
      <c r="G2882" s="1">
        <v>6</v>
      </c>
      <c r="H2882" s="1">
        <v>57</v>
      </c>
      <c r="I2882" s="1">
        <v>22</v>
      </c>
      <c r="J2882" s="1">
        <v>16</v>
      </c>
      <c r="L2882" s="1">
        <v>0.6</v>
      </c>
      <c r="M2882" s="1">
        <v>19.600000000000001</v>
      </c>
      <c r="N2882" s="1">
        <v>200</v>
      </c>
      <c r="S2882" s="1">
        <v>33.78</v>
      </c>
      <c r="Z2882" s="1">
        <v>3.64</v>
      </c>
      <c r="AA2882" s="1">
        <v>4.2</v>
      </c>
      <c r="AB2882" s="1">
        <v>1.1399999999999999</v>
      </c>
      <c r="AC2882" s="1">
        <v>2.2599999999999998</v>
      </c>
      <c r="AD2882" s="1">
        <v>2.9</v>
      </c>
      <c r="AE2882" s="1">
        <v>19</v>
      </c>
      <c r="AJ2882" s="1" t="s">
        <v>406</v>
      </c>
      <c r="AK2882" s="19">
        <v>57</v>
      </c>
      <c r="AL2882" s="19">
        <v>93</v>
      </c>
      <c r="AN2882" s="3">
        <v>2005</v>
      </c>
      <c r="AQ2882">
        <v>80611</v>
      </c>
      <c r="AR2882" s="1" t="s">
        <v>275</v>
      </c>
    </row>
    <row r="2883" spans="1:44" x14ac:dyDescent="0.25">
      <c r="A2883" s="1">
        <v>4377</v>
      </c>
      <c r="B2883" s="1" t="s">
        <v>3916</v>
      </c>
      <c r="C2883" s="1">
        <v>124</v>
      </c>
      <c r="D2883" s="1" t="s">
        <v>5647</v>
      </c>
      <c r="G2883" s="1">
        <v>6</v>
      </c>
      <c r="H2883" s="1">
        <v>58</v>
      </c>
      <c r="I2883" s="1">
        <v>21</v>
      </c>
      <c r="J2883" s="1">
        <v>17</v>
      </c>
      <c r="L2883" s="1">
        <v>1</v>
      </c>
      <c r="M2883" s="1">
        <v>27.3</v>
      </c>
      <c r="N2883" s="1">
        <v>294</v>
      </c>
      <c r="S2883" s="1">
        <v>48</v>
      </c>
      <c r="Z2883" s="1">
        <v>3.38</v>
      </c>
      <c r="AA2883" s="1">
        <v>3.58</v>
      </c>
      <c r="AB2883" s="1">
        <v>0.97</v>
      </c>
      <c r="AC2883" s="1">
        <v>3.99</v>
      </c>
      <c r="AD2883" s="1">
        <v>9.9</v>
      </c>
      <c r="AE2883" s="1">
        <v>5.4</v>
      </c>
      <c r="AJ2883" s="1" t="s">
        <v>406</v>
      </c>
      <c r="AK2883" s="19">
        <v>57</v>
      </c>
      <c r="AL2883" s="19">
        <v>93</v>
      </c>
      <c r="AN2883" s="3">
        <v>2005</v>
      </c>
      <c r="AQ2883">
        <v>80611</v>
      </c>
      <c r="AR2883" s="1" t="s">
        <v>275</v>
      </c>
    </row>
    <row r="2884" spans="1:44" x14ac:dyDescent="0.25">
      <c r="A2884" s="1">
        <v>4378</v>
      </c>
      <c r="B2884" s="1" t="s">
        <v>180</v>
      </c>
      <c r="C2884" s="1">
        <v>103</v>
      </c>
      <c r="D2884" s="1" t="s">
        <v>5680</v>
      </c>
      <c r="G2884" s="1">
        <v>8</v>
      </c>
      <c r="H2884" s="1">
        <v>90</v>
      </c>
      <c r="I2884" s="1">
        <v>22</v>
      </c>
      <c r="J2884" s="1">
        <v>21</v>
      </c>
      <c r="L2884" s="1">
        <v>0.9</v>
      </c>
      <c r="M2884" s="1">
        <v>31</v>
      </c>
      <c r="N2884" s="1">
        <v>345</v>
      </c>
      <c r="S2884" s="1">
        <v>49.04</v>
      </c>
      <c r="Z2884" s="1">
        <v>4.62</v>
      </c>
      <c r="AA2884" s="1">
        <v>5.0199999999999996</v>
      </c>
      <c r="AB2884" s="1">
        <v>1.25</v>
      </c>
      <c r="AC2884" s="1">
        <v>2.33</v>
      </c>
      <c r="AD2884" s="1">
        <v>10.5</v>
      </c>
      <c r="AE2884" s="1">
        <v>27.8</v>
      </c>
      <c r="AJ2884" s="1" t="s">
        <v>406</v>
      </c>
      <c r="AK2884" s="19">
        <v>57</v>
      </c>
      <c r="AL2884" s="19">
        <v>93</v>
      </c>
      <c r="AN2884" s="3">
        <v>2005</v>
      </c>
      <c r="AQ2884">
        <v>80611</v>
      </c>
      <c r="AR2884" s="1" t="s">
        <v>275</v>
      </c>
    </row>
    <row r="2885" spans="1:44" x14ac:dyDescent="0.25">
      <c r="A2885" s="1">
        <v>4379</v>
      </c>
      <c r="B2885" s="1" t="s">
        <v>180</v>
      </c>
      <c r="C2885" s="1">
        <v>103</v>
      </c>
      <c r="D2885" s="1" t="s">
        <v>5652</v>
      </c>
      <c r="G2885" s="1">
        <v>9</v>
      </c>
      <c r="H2885" s="1">
        <v>50</v>
      </c>
      <c r="I2885" s="1">
        <v>9</v>
      </c>
      <c r="J2885" s="1">
        <v>8</v>
      </c>
      <c r="L2885" s="1">
        <v>0.9</v>
      </c>
      <c r="M2885" s="1">
        <v>18</v>
      </c>
      <c r="N2885" s="1">
        <v>107</v>
      </c>
      <c r="S2885" s="1">
        <v>18.72</v>
      </c>
      <c r="Z2885" s="1">
        <v>3.26</v>
      </c>
      <c r="AA2885" s="1">
        <v>4.26</v>
      </c>
      <c r="AB2885" s="1">
        <v>1.05</v>
      </c>
      <c r="AC2885" s="1">
        <v>1.85</v>
      </c>
      <c r="AD2885" s="1">
        <v>3.2</v>
      </c>
      <c r="AE2885" s="1">
        <v>52.6</v>
      </c>
      <c r="AJ2885" s="1" t="s">
        <v>406</v>
      </c>
      <c r="AK2885" s="19">
        <v>57</v>
      </c>
      <c r="AL2885" s="19">
        <v>93</v>
      </c>
      <c r="AN2885" s="3">
        <v>2005</v>
      </c>
      <c r="AQ2885">
        <v>80611</v>
      </c>
      <c r="AR2885" s="1" t="s">
        <v>275</v>
      </c>
    </row>
    <row r="2886" spans="1:44" x14ac:dyDescent="0.25">
      <c r="A2886" s="1">
        <v>4380</v>
      </c>
      <c r="B2886" s="1" t="s">
        <v>180</v>
      </c>
      <c r="C2886" s="1">
        <v>103</v>
      </c>
      <c r="D2886" s="1" t="s">
        <v>5953</v>
      </c>
      <c r="F2886" s="1" t="s">
        <v>445</v>
      </c>
      <c r="G2886" s="1">
        <v>10</v>
      </c>
      <c r="H2886" s="1">
        <v>91</v>
      </c>
      <c r="I2886" s="1">
        <v>12</v>
      </c>
      <c r="J2886" s="1">
        <v>11</v>
      </c>
      <c r="K2886" s="3">
        <v>2524</v>
      </c>
      <c r="L2886" s="1">
        <v>0.9</v>
      </c>
      <c r="M2886" s="1">
        <v>22.5</v>
      </c>
      <c r="N2886" s="1">
        <v>164</v>
      </c>
      <c r="S2886" s="1">
        <v>25.54</v>
      </c>
      <c r="Z2886" s="1">
        <v>3.36</v>
      </c>
      <c r="AA2886" s="1">
        <v>4.0999999999999996</v>
      </c>
      <c r="AB2886" s="1">
        <v>1.07</v>
      </c>
      <c r="AC2886" s="1">
        <v>2.23</v>
      </c>
      <c r="AD2886" s="1">
        <v>4.4000000000000004</v>
      </c>
      <c r="AE2886" s="1">
        <v>74.400000000000006</v>
      </c>
      <c r="AJ2886" s="1" t="s">
        <v>406</v>
      </c>
      <c r="AK2886" s="19">
        <v>57</v>
      </c>
      <c r="AL2886" s="19">
        <v>93</v>
      </c>
      <c r="AN2886" s="3">
        <v>2005</v>
      </c>
      <c r="AQ2886">
        <v>80611</v>
      </c>
      <c r="AR2886" s="1" t="s">
        <v>275</v>
      </c>
    </row>
    <row r="2887" spans="1:44" x14ac:dyDescent="0.25">
      <c r="A2887" s="1">
        <v>4381</v>
      </c>
      <c r="B2887" s="1" t="s">
        <v>1215</v>
      </c>
      <c r="C2887" s="1">
        <v>102</v>
      </c>
      <c r="D2887" s="1" t="s">
        <v>5897</v>
      </c>
      <c r="G2887" s="1">
        <v>7</v>
      </c>
      <c r="H2887" s="1">
        <v>150</v>
      </c>
      <c r="I2887" s="1">
        <v>28</v>
      </c>
      <c r="J2887" s="1">
        <v>36</v>
      </c>
      <c r="L2887" s="2">
        <f>N2887/((1963.5)*(1-EXP(-(0.024337)*I2887))^(1.76926))</f>
        <v>0.59745416810691632</v>
      </c>
      <c r="M2887" s="1">
        <v>25.2</v>
      </c>
      <c r="N2887" s="1">
        <v>337</v>
      </c>
      <c r="S2887" s="1">
        <v>48.86</v>
      </c>
      <c r="Z2887" s="1">
        <v>1.6</v>
      </c>
      <c r="AA2887" s="1">
        <v>1.9</v>
      </c>
      <c r="AB2887" s="1">
        <v>2.38</v>
      </c>
      <c r="AC2887" s="1">
        <v>4.4400000000000004</v>
      </c>
      <c r="AD2887" s="1">
        <v>30</v>
      </c>
      <c r="AE2887" s="1">
        <v>61.9</v>
      </c>
      <c r="AJ2887" s="1" t="s">
        <v>406</v>
      </c>
      <c r="AK2887" s="19">
        <v>57</v>
      </c>
      <c r="AL2887" s="19">
        <v>93</v>
      </c>
      <c r="AN2887" s="3">
        <v>2005</v>
      </c>
      <c r="AQ2887">
        <v>80611</v>
      </c>
      <c r="AR2887" s="1" t="s">
        <v>275</v>
      </c>
    </row>
    <row r="2888" spans="1:44" x14ac:dyDescent="0.25">
      <c r="A2888" s="1">
        <v>4382</v>
      </c>
      <c r="B2888" s="1" t="s">
        <v>1233</v>
      </c>
      <c r="C2888" s="1">
        <v>101</v>
      </c>
      <c r="D2888" s="33" t="s">
        <v>851</v>
      </c>
      <c r="G2888" s="1">
        <v>6</v>
      </c>
      <c r="J2888" s="1"/>
      <c r="AB2888" s="1">
        <v>1.1000000000000001</v>
      </c>
      <c r="AI2888" s="1">
        <v>11.7</v>
      </c>
      <c r="AJ2888" s="1" t="s">
        <v>406</v>
      </c>
      <c r="AK2888" s="19">
        <v>53.7</v>
      </c>
      <c r="AL2888" s="19">
        <v>91.7</v>
      </c>
      <c r="AN2888" s="3">
        <v>1981</v>
      </c>
      <c r="AO2888" s="38"/>
      <c r="AQ2888">
        <v>80817</v>
      </c>
      <c r="AR2888" s="1" t="s">
        <v>5094</v>
      </c>
    </row>
    <row r="2889" spans="1:44" x14ac:dyDescent="0.25">
      <c r="A2889" s="1">
        <v>4383</v>
      </c>
      <c r="B2889" s="1" t="s">
        <v>1233</v>
      </c>
      <c r="C2889" s="1">
        <v>101</v>
      </c>
      <c r="D2889" s="33" t="s">
        <v>851</v>
      </c>
      <c r="G2889" s="1">
        <v>8</v>
      </c>
      <c r="J2889" s="1"/>
      <c r="AB2889" s="1">
        <v>0.4</v>
      </c>
      <c r="AI2889" s="1">
        <v>13.7</v>
      </c>
      <c r="AJ2889" s="1" t="s">
        <v>406</v>
      </c>
      <c r="AK2889" s="19">
        <v>53.7</v>
      </c>
      <c r="AL2889" s="19">
        <v>91.7</v>
      </c>
      <c r="AN2889" s="3">
        <v>1981</v>
      </c>
      <c r="AO2889" s="38"/>
      <c r="AQ2889">
        <v>80817</v>
      </c>
      <c r="AR2889" s="1" t="s">
        <v>5094</v>
      </c>
    </row>
    <row r="2890" spans="1:44" x14ac:dyDescent="0.25">
      <c r="A2890" s="1">
        <v>4384</v>
      </c>
      <c r="B2890" s="1" t="s">
        <v>1193</v>
      </c>
      <c r="C2890" s="1">
        <v>104</v>
      </c>
      <c r="D2890" s="1" t="s">
        <v>1147</v>
      </c>
      <c r="F2890" s="1" t="s">
        <v>445</v>
      </c>
      <c r="G2890" s="1">
        <v>10</v>
      </c>
      <c r="H2890" s="1">
        <v>300</v>
      </c>
      <c r="J2890" s="1"/>
      <c r="N2890" s="1">
        <v>60</v>
      </c>
      <c r="X2890" s="1">
        <v>2.8</v>
      </c>
      <c r="Y2890" s="1">
        <v>3</v>
      </c>
      <c r="Z2890" s="1">
        <v>5.8</v>
      </c>
      <c r="AA2890" s="1">
        <v>8.9</v>
      </c>
      <c r="AJ2890" s="1" t="s">
        <v>406</v>
      </c>
      <c r="AK2890" s="19">
        <v>68</v>
      </c>
      <c r="AL2890" s="19">
        <v>86</v>
      </c>
      <c r="AN2890" s="3">
        <v>2001</v>
      </c>
      <c r="AQ2890">
        <v>80611</v>
      </c>
      <c r="AR2890" s="1" t="s">
        <v>5157</v>
      </c>
    </row>
    <row r="2891" spans="1:44" x14ac:dyDescent="0.25">
      <c r="A2891" s="1">
        <v>4385</v>
      </c>
      <c r="B2891" s="1" t="s">
        <v>1193</v>
      </c>
      <c r="C2891" s="1">
        <v>104</v>
      </c>
      <c r="D2891" s="1" t="s">
        <v>145</v>
      </c>
      <c r="F2891" s="1" t="s">
        <v>445</v>
      </c>
      <c r="H2891" s="1">
        <v>380</v>
      </c>
      <c r="J2891" s="1"/>
      <c r="N2891" s="1">
        <v>69</v>
      </c>
      <c r="Z2891" s="1">
        <v>4.9000000000000004</v>
      </c>
      <c r="AA2891" s="1">
        <v>7.5</v>
      </c>
      <c r="AJ2891" s="1" t="s">
        <v>406</v>
      </c>
      <c r="AK2891" s="19">
        <v>65</v>
      </c>
      <c r="AL2891" s="19">
        <v>88</v>
      </c>
      <c r="AN2891" s="3">
        <v>2001</v>
      </c>
      <c r="AQ2891">
        <v>80601</v>
      </c>
      <c r="AR2891" s="1" t="s">
        <v>5157</v>
      </c>
    </row>
    <row r="2892" spans="1:44" x14ac:dyDescent="0.25">
      <c r="A2892" s="1">
        <v>4386</v>
      </c>
      <c r="B2892" s="1" t="s">
        <v>1193</v>
      </c>
      <c r="C2892" s="1">
        <v>104</v>
      </c>
      <c r="D2892" s="1" t="s">
        <v>145</v>
      </c>
      <c r="F2892" s="1" t="s">
        <v>445</v>
      </c>
      <c r="H2892" s="1">
        <v>380</v>
      </c>
      <c r="J2892" s="1"/>
      <c r="N2892" s="1">
        <v>60</v>
      </c>
      <c r="Z2892" s="1">
        <v>4.9000000000000004</v>
      </c>
      <c r="AA2892" s="1">
        <v>7.5</v>
      </c>
      <c r="AJ2892" s="1" t="s">
        <v>406</v>
      </c>
      <c r="AK2892" s="19">
        <v>65</v>
      </c>
      <c r="AL2892" s="19">
        <v>88</v>
      </c>
      <c r="AN2892" s="3">
        <v>2001</v>
      </c>
      <c r="AQ2892">
        <v>80601</v>
      </c>
      <c r="AR2892" s="1" t="s">
        <v>5157</v>
      </c>
    </row>
    <row r="2893" spans="1:44" x14ac:dyDescent="0.25">
      <c r="A2893" s="1">
        <v>4387</v>
      </c>
      <c r="B2893" s="1" t="s">
        <v>1193</v>
      </c>
      <c r="C2893" s="1">
        <v>104</v>
      </c>
      <c r="D2893" s="1" t="s">
        <v>145</v>
      </c>
      <c r="F2893" s="1" t="s">
        <v>445</v>
      </c>
      <c r="H2893" s="1">
        <v>110</v>
      </c>
      <c r="J2893" s="1"/>
      <c r="N2893" s="1">
        <v>118</v>
      </c>
      <c r="Z2893" s="1">
        <v>3.4</v>
      </c>
      <c r="AA2893" s="1">
        <v>5.3</v>
      </c>
      <c r="AJ2893" s="1" t="s">
        <v>406</v>
      </c>
      <c r="AK2893" s="19">
        <v>65</v>
      </c>
      <c r="AL2893" s="19">
        <v>88</v>
      </c>
      <c r="AN2893" s="3">
        <v>2001</v>
      </c>
      <c r="AQ2893">
        <v>80601</v>
      </c>
      <c r="AR2893" s="1" t="s">
        <v>5157</v>
      </c>
    </row>
    <row r="2894" spans="1:44" x14ac:dyDescent="0.25">
      <c r="A2894" s="1">
        <v>4388</v>
      </c>
      <c r="B2894" s="1" t="s">
        <v>1193</v>
      </c>
      <c r="C2894" s="1">
        <v>104</v>
      </c>
      <c r="D2894" s="1" t="s">
        <v>145</v>
      </c>
      <c r="G2894" s="1">
        <v>10</v>
      </c>
      <c r="H2894" s="1">
        <v>10</v>
      </c>
      <c r="I2894" s="1">
        <v>0.55000000000000004</v>
      </c>
      <c r="J2894" s="1"/>
      <c r="K2894" s="3">
        <v>395500</v>
      </c>
      <c r="O2894" s="1">
        <v>2.42</v>
      </c>
      <c r="R2894" s="1">
        <v>0.63</v>
      </c>
      <c r="S2894" s="1">
        <v>0.7</v>
      </c>
      <c r="AJ2894" s="1" t="s">
        <v>406</v>
      </c>
      <c r="AK2894" s="19">
        <v>64</v>
      </c>
      <c r="AL2894" s="19">
        <v>100</v>
      </c>
      <c r="AN2894" s="3">
        <v>2004</v>
      </c>
      <c r="AP2894" s="1">
        <v>0.78</v>
      </c>
      <c r="AQ2894">
        <v>80601</v>
      </c>
      <c r="AR2894" s="1" t="s">
        <v>707</v>
      </c>
    </row>
    <row r="2895" spans="1:44" x14ac:dyDescent="0.25">
      <c r="A2895" s="1">
        <v>4389</v>
      </c>
      <c r="B2895" s="1" t="s">
        <v>1193</v>
      </c>
      <c r="C2895" s="1">
        <v>104</v>
      </c>
      <c r="D2895" s="1" t="s">
        <v>145</v>
      </c>
      <c r="H2895" s="1">
        <v>14</v>
      </c>
      <c r="I2895" s="1">
        <v>1.47</v>
      </c>
      <c r="J2895" s="1"/>
      <c r="K2895" s="3">
        <v>148200</v>
      </c>
      <c r="O2895" s="1">
        <v>8.36</v>
      </c>
      <c r="R2895" s="1">
        <v>1.17</v>
      </c>
      <c r="S2895" s="1">
        <v>1.68</v>
      </c>
      <c r="AJ2895" s="1" t="s">
        <v>406</v>
      </c>
      <c r="AK2895" s="19">
        <v>64</v>
      </c>
      <c r="AL2895" s="19">
        <v>100</v>
      </c>
      <c r="AN2895" s="3">
        <v>2004</v>
      </c>
      <c r="AP2895" s="1">
        <v>1.46</v>
      </c>
      <c r="AQ2895">
        <v>80601</v>
      </c>
      <c r="AR2895" s="1" t="s">
        <v>707</v>
      </c>
    </row>
    <row r="2896" spans="1:44" x14ac:dyDescent="0.25">
      <c r="A2896" s="1">
        <v>4390</v>
      </c>
      <c r="B2896" s="1" t="s">
        <v>1193</v>
      </c>
      <c r="C2896" s="1">
        <v>104</v>
      </c>
      <c r="D2896" s="1" t="s">
        <v>145</v>
      </c>
      <c r="G2896" s="1">
        <v>9</v>
      </c>
      <c r="H2896" s="1">
        <v>26</v>
      </c>
      <c r="I2896" s="1">
        <v>4.8</v>
      </c>
      <c r="J2896" s="1">
        <v>2.73</v>
      </c>
      <c r="K2896" s="3">
        <v>13700</v>
      </c>
      <c r="O2896" s="1">
        <v>17.62</v>
      </c>
      <c r="Q2896" s="1">
        <v>4.22</v>
      </c>
      <c r="R2896" s="1">
        <v>2.1800000000000002</v>
      </c>
      <c r="S2896" s="1">
        <v>6.21</v>
      </c>
      <c r="AJ2896" s="1" t="s">
        <v>406</v>
      </c>
      <c r="AK2896" s="19">
        <v>64</v>
      </c>
      <c r="AL2896" s="19">
        <v>100</v>
      </c>
      <c r="AN2896" s="3">
        <v>2004</v>
      </c>
      <c r="AP2896" s="1">
        <v>2.7</v>
      </c>
      <c r="AQ2896">
        <v>80601</v>
      </c>
      <c r="AR2896" s="1" t="s">
        <v>707</v>
      </c>
    </row>
    <row r="2897" spans="1:44" x14ac:dyDescent="0.25">
      <c r="A2897" s="1">
        <v>4391</v>
      </c>
      <c r="B2897" s="1" t="s">
        <v>1193</v>
      </c>
      <c r="C2897" s="1">
        <v>104</v>
      </c>
      <c r="D2897" s="1" t="s">
        <v>145</v>
      </c>
      <c r="E2897" s="1" t="s">
        <v>706</v>
      </c>
      <c r="G2897" s="1">
        <v>12</v>
      </c>
      <c r="H2897" s="1">
        <v>105</v>
      </c>
      <c r="I2897" s="1">
        <v>3.4</v>
      </c>
      <c r="J2897" s="1">
        <v>3.15</v>
      </c>
      <c r="K2897" s="3">
        <v>5480</v>
      </c>
      <c r="O2897" s="1">
        <v>9.7799999999999994</v>
      </c>
      <c r="Q2897" s="1">
        <v>1.1599999999999999</v>
      </c>
      <c r="R2897" s="1">
        <v>0.44</v>
      </c>
      <c r="S2897" s="1">
        <v>5.14</v>
      </c>
      <c r="AJ2897" s="1" t="s">
        <v>406</v>
      </c>
      <c r="AK2897" s="19">
        <v>64</v>
      </c>
      <c r="AL2897" s="19">
        <v>100</v>
      </c>
      <c r="AN2897" s="3">
        <v>2004</v>
      </c>
      <c r="AP2897" s="1">
        <v>0.55000000000000004</v>
      </c>
      <c r="AQ2897">
        <v>80601</v>
      </c>
      <c r="AR2897" s="1" t="s">
        <v>707</v>
      </c>
    </row>
    <row r="2898" spans="1:44" x14ac:dyDescent="0.25">
      <c r="A2898" s="1">
        <v>4392</v>
      </c>
      <c r="B2898" s="1" t="s">
        <v>1193</v>
      </c>
      <c r="C2898" s="1">
        <v>104</v>
      </c>
      <c r="D2898" s="1" t="s">
        <v>145</v>
      </c>
      <c r="E2898" s="1" t="s">
        <v>706</v>
      </c>
      <c r="G2898" s="1">
        <v>12</v>
      </c>
      <c r="H2898" s="1">
        <v>105</v>
      </c>
      <c r="I2898" s="1">
        <v>2.7</v>
      </c>
      <c r="J2898" s="1">
        <v>2.2400000000000002</v>
      </c>
      <c r="K2898" s="3">
        <v>5670</v>
      </c>
      <c r="O2898" s="1">
        <v>4.93</v>
      </c>
      <c r="Q2898" s="1">
        <v>1.04</v>
      </c>
      <c r="R2898" s="1">
        <v>0.32</v>
      </c>
      <c r="S2898" s="1">
        <v>7.08</v>
      </c>
      <c r="AJ2898" s="1" t="s">
        <v>406</v>
      </c>
      <c r="AK2898" s="19">
        <v>64</v>
      </c>
      <c r="AL2898" s="19">
        <v>100</v>
      </c>
      <c r="AN2898" s="3">
        <v>2004</v>
      </c>
      <c r="AP2898" s="1">
        <v>0.37</v>
      </c>
      <c r="AQ2898">
        <v>80601</v>
      </c>
      <c r="AR2898" s="1" t="s">
        <v>707</v>
      </c>
    </row>
    <row r="2899" spans="1:44" x14ac:dyDescent="0.25">
      <c r="A2899" s="1">
        <v>4393</v>
      </c>
      <c r="B2899" s="1" t="s">
        <v>1193</v>
      </c>
      <c r="C2899" s="1">
        <v>104</v>
      </c>
      <c r="D2899" s="1" t="s">
        <v>145</v>
      </c>
      <c r="E2899" s="1" t="s">
        <v>706</v>
      </c>
      <c r="G2899" s="1">
        <v>11</v>
      </c>
      <c r="H2899" s="1">
        <v>105</v>
      </c>
      <c r="I2899" s="1">
        <v>5.5</v>
      </c>
      <c r="J2899" s="1">
        <v>4.5199999999999996</v>
      </c>
      <c r="K2899" s="3">
        <v>5390</v>
      </c>
      <c r="O2899" s="1">
        <v>20.8</v>
      </c>
      <c r="Q2899" s="1">
        <v>1.73</v>
      </c>
      <c r="R2899" s="1">
        <v>0.52</v>
      </c>
      <c r="S2899" s="1">
        <v>8.32</v>
      </c>
      <c r="AJ2899" s="1" t="s">
        <v>406</v>
      </c>
      <c r="AK2899" s="19">
        <v>64</v>
      </c>
      <c r="AL2899" s="19">
        <v>100</v>
      </c>
      <c r="AN2899" s="3">
        <v>2004</v>
      </c>
      <c r="AP2899" s="1">
        <v>0.65</v>
      </c>
      <c r="AQ2899">
        <v>80601</v>
      </c>
      <c r="AR2899" s="1" t="s">
        <v>707</v>
      </c>
    </row>
    <row r="2900" spans="1:44" x14ac:dyDescent="0.25">
      <c r="A2900" s="1">
        <v>4394</v>
      </c>
      <c r="B2900" s="1" t="s">
        <v>1193</v>
      </c>
      <c r="C2900" s="1">
        <v>104</v>
      </c>
      <c r="D2900" s="1" t="s">
        <v>145</v>
      </c>
      <c r="E2900" s="1" t="s">
        <v>706</v>
      </c>
      <c r="H2900" s="1">
        <v>174</v>
      </c>
      <c r="I2900" s="1">
        <v>9</v>
      </c>
      <c r="J2900" s="1">
        <v>9.4600000000000009</v>
      </c>
      <c r="K2900" s="3">
        <v>1620</v>
      </c>
      <c r="O2900" s="1">
        <v>25</v>
      </c>
      <c r="Q2900" s="1">
        <v>2.11</v>
      </c>
      <c r="R2900" s="1">
        <v>0.63</v>
      </c>
      <c r="S2900" s="1">
        <v>9.84</v>
      </c>
      <c r="AJ2900" s="1" t="s">
        <v>406</v>
      </c>
      <c r="AK2900" s="19">
        <v>64</v>
      </c>
      <c r="AL2900" s="19">
        <v>100</v>
      </c>
      <c r="AN2900" s="3">
        <v>2008</v>
      </c>
      <c r="AP2900" s="1">
        <v>0.78</v>
      </c>
      <c r="AQ2900">
        <v>80601</v>
      </c>
      <c r="AR2900" s="1" t="s">
        <v>707</v>
      </c>
    </row>
    <row r="2901" spans="1:44" x14ac:dyDescent="0.25">
      <c r="A2901" s="1">
        <v>4395</v>
      </c>
      <c r="B2901" s="1" t="s">
        <v>1193</v>
      </c>
      <c r="C2901" s="1">
        <v>104</v>
      </c>
      <c r="D2901" s="1" t="s">
        <v>145</v>
      </c>
      <c r="E2901" s="1" t="s">
        <v>1257</v>
      </c>
      <c r="G2901" s="1">
        <v>13</v>
      </c>
      <c r="H2901" s="1">
        <v>160</v>
      </c>
      <c r="I2901" s="1">
        <v>4.3</v>
      </c>
      <c r="J2901" s="1">
        <v>5.9</v>
      </c>
      <c r="K2901" s="3">
        <v>1930</v>
      </c>
      <c r="O2901" s="1">
        <v>12.18</v>
      </c>
      <c r="Q2901" s="1">
        <v>3.24</v>
      </c>
      <c r="R2901" s="1">
        <v>0.91</v>
      </c>
      <c r="S2901" s="1">
        <v>10.92</v>
      </c>
      <c r="AJ2901" s="1" t="s">
        <v>406</v>
      </c>
      <c r="AK2901" s="19">
        <v>64</v>
      </c>
      <c r="AL2901" s="19">
        <v>160</v>
      </c>
      <c r="AN2901" s="3">
        <v>2008</v>
      </c>
      <c r="AP2901" s="1">
        <v>1.1299999999999999</v>
      </c>
      <c r="AQ2901">
        <v>80605</v>
      </c>
      <c r="AR2901" s="1" t="s">
        <v>707</v>
      </c>
    </row>
    <row r="2902" spans="1:44" x14ac:dyDescent="0.25">
      <c r="A2902" s="1">
        <v>4401</v>
      </c>
      <c r="B2902" s="1" t="s">
        <v>5219</v>
      </c>
      <c r="C2902" s="1">
        <v>103</v>
      </c>
      <c r="D2902" s="1" t="s">
        <v>6167</v>
      </c>
      <c r="E2902" s="1" t="s">
        <v>706</v>
      </c>
      <c r="F2902" s="1" t="s">
        <v>445</v>
      </c>
      <c r="G2902" s="1">
        <v>6</v>
      </c>
      <c r="H2902" s="1">
        <v>63</v>
      </c>
      <c r="I2902" s="24">
        <v>22.8</v>
      </c>
      <c r="J2902" s="24">
        <v>23.4</v>
      </c>
      <c r="K2902" s="3">
        <v>851</v>
      </c>
      <c r="L2902" s="2">
        <v>0.71</v>
      </c>
      <c r="M2902" s="2">
        <v>36.369999999999997</v>
      </c>
      <c r="N2902" s="1">
        <v>460</v>
      </c>
      <c r="O2902" s="24">
        <v>180.2</v>
      </c>
      <c r="P2902" s="24">
        <v>18.2</v>
      </c>
      <c r="Q2902" s="24">
        <v>19.2</v>
      </c>
      <c r="R2902" s="24">
        <v>15.6</v>
      </c>
      <c r="AJ2902" s="1" t="s">
        <v>703</v>
      </c>
      <c r="AK2902" s="19">
        <v>48.47</v>
      </c>
      <c r="AL2902" s="19">
        <v>24.63</v>
      </c>
      <c r="AN2902" s="3">
        <v>2004</v>
      </c>
      <c r="AO2902" s="1">
        <v>5</v>
      </c>
      <c r="AQ2902">
        <v>80504</v>
      </c>
      <c r="AR2902" s="1" t="s">
        <v>3552</v>
      </c>
    </row>
    <row r="2903" spans="1:44" x14ac:dyDescent="0.25">
      <c r="A2903" s="1">
        <v>4402</v>
      </c>
      <c r="B2903" s="1" t="s">
        <v>5219</v>
      </c>
      <c r="C2903" s="1">
        <v>103</v>
      </c>
      <c r="D2903" s="1" t="s">
        <v>6352</v>
      </c>
      <c r="E2903" s="1" t="s">
        <v>706</v>
      </c>
      <c r="F2903" s="1" t="s">
        <v>445</v>
      </c>
      <c r="G2903" s="1">
        <v>5</v>
      </c>
      <c r="H2903" s="1">
        <v>70</v>
      </c>
      <c r="I2903" s="24">
        <v>26.1</v>
      </c>
      <c r="J2903" s="24">
        <v>28.5</v>
      </c>
      <c r="K2903" s="3">
        <v>600</v>
      </c>
      <c r="L2903" s="2">
        <v>0.78</v>
      </c>
      <c r="M2903" s="2">
        <v>43.01</v>
      </c>
      <c r="N2903" s="1">
        <v>619</v>
      </c>
      <c r="O2903" s="24">
        <v>242.5</v>
      </c>
      <c r="P2903" s="24">
        <v>27.3</v>
      </c>
      <c r="Q2903" s="24">
        <v>34.299999999999997</v>
      </c>
      <c r="R2903" s="24">
        <v>21.2</v>
      </c>
      <c r="AJ2903" s="1" t="s">
        <v>703</v>
      </c>
      <c r="AK2903" s="19">
        <v>48.47</v>
      </c>
      <c r="AL2903" s="19">
        <v>24.63</v>
      </c>
      <c r="AN2903" s="3">
        <v>2004</v>
      </c>
      <c r="AO2903" s="1">
        <v>4</v>
      </c>
      <c r="AQ2903">
        <v>80504</v>
      </c>
      <c r="AR2903" s="1" t="s">
        <v>3552</v>
      </c>
    </row>
    <row r="2904" spans="1:44" x14ac:dyDescent="0.25">
      <c r="A2904" s="1">
        <v>4403</v>
      </c>
      <c r="B2904" s="1" t="s">
        <v>5219</v>
      </c>
      <c r="C2904" s="1">
        <v>103</v>
      </c>
      <c r="D2904" s="1" t="s">
        <v>6167</v>
      </c>
      <c r="E2904" s="1" t="s">
        <v>706</v>
      </c>
      <c r="F2904" s="1" t="s">
        <v>445</v>
      </c>
      <c r="G2904" s="1">
        <v>6</v>
      </c>
      <c r="H2904" s="1">
        <v>89</v>
      </c>
      <c r="I2904" s="24">
        <v>28.9</v>
      </c>
      <c r="J2904" s="24">
        <v>39.200000000000003</v>
      </c>
      <c r="K2904" s="3">
        <v>223</v>
      </c>
      <c r="L2904" s="2">
        <v>0.53</v>
      </c>
      <c r="M2904" s="2">
        <v>30.8</v>
      </c>
      <c r="N2904" s="1">
        <v>403</v>
      </c>
      <c r="O2904" s="24">
        <v>157.9</v>
      </c>
      <c r="P2904" s="24">
        <v>17</v>
      </c>
      <c r="Q2904" s="24">
        <v>22.2</v>
      </c>
      <c r="R2904" s="24">
        <v>10.3</v>
      </c>
      <c r="AJ2904" s="1" t="s">
        <v>703</v>
      </c>
      <c r="AK2904" s="19">
        <v>48.49</v>
      </c>
      <c r="AL2904" s="19">
        <v>24.57</v>
      </c>
      <c r="AN2904" s="3">
        <v>2004</v>
      </c>
      <c r="AO2904" s="1">
        <v>3</v>
      </c>
      <c r="AQ2904">
        <v>80504</v>
      </c>
      <c r="AR2904" s="1" t="s">
        <v>3552</v>
      </c>
    </row>
    <row r="2905" spans="1:44" x14ac:dyDescent="0.25">
      <c r="A2905" s="1">
        <v>4404</v>
      </c>
      <c r="B2905" s="1" t="s">
        <v>5219</v>
      </c>
      <c r="C2905" s="1">
        <v>103</v>
      </c>
      <c r="D2905" s="1" t="s">
        <v>5952</v>
      </c>
      <c r="E2905" s="1" t="s">
        <v>706</v>
      </c>
      <c r="F2905" s="1" t="s">
        <v>445</v>
      </c>
      <c r="G2905" s="1">
        <v>5</v>
      </c>
      <c r="H2905" s="1">
        <v>53</v>
      </c>
      <c r="I2905" s="24">
        <v>22.8</v>
      </c>
      <c r="J2905" s="24">
        <v>20</v>
      </c>
      <c r="K2905" s="3">
        <v>1078</v>
      </c>
      <c r="L2905" s="2">
        <v>0.75</v>
      </c>
      <c r="M2905" s="2">
        <v>37.49</v>
      </c>
      <c r="N2905" s="1">
        <v>510</v>
      </c>
      <c r="O2905" s="24">
        <v>199.8</v>
      </c>
      <c r="P2905" s="24">
        <v>21.1</v>
      </c>
      <c r="Q2905" s="24">
        <v>17.5</v>
      </c>
      <c r="R2905" s="24">
        <v>16.399999999999999</v>
      </c>
      <c r="AJ2905" s="1" t="s">
        <v>703</v>
      </c>
      <c r="AK2905" s="19">
        <v>48.5</v>
      </c>
      <c r="AL2905" s="19">
        <v>24.57</v>
      </c>
      <c r="AN2905" s="3">
        <v>2004</v>
      </c>
      <c r="AO2905" s="1">
        <v>5</v>
      </c>
      <c r="AQ2905">
        <v>80504</v>
      </c>
      <c r="AR2905" s="1" t="s">
        <v>3552</v>
      </c>
    </row>
    <row r="2906" spans="1:44" x14ac:dyDescent="0.25">
      <c r="A2906" s="1">
        <v>4405</v>
      </c>
      <c r="B2906" s="1" t="s">
        <v>5219</v>
      </c>
      <c r="C2906" s="1">
        <v>103</v>
      </c>
      <c r="D2906" s="1" t="s">
        <v>6417</v>
      </c>
      <c r="E2906" s="1" t="s">
        <v>706</v>
      </c>
      <c r="F2906" s="1" t="s">
        <v>445</v>
      </c>
      <c r="G2906" s="1">
        <v>8</v>
      </c>
      <c r="H2906" s="1">
        <v>38</v>
      </c>
      <c r="I2906" s="24">
        <v>12.1</v>
      </c>
      <c r="J2906" s="24">
        <v>12.3</v>
      </c>
      <c r="K2906" s="3">
        <v>2058</v>
      </c>
      <c r="L2906" s="2">
        <v>0.89</v>
      </c>
      <c r="M2906" s="2">
        <v>23.39</v>
      </c>
      <c r="N2906" s="1">
        <v>154</v>
      </c>
      <c r="O2906" s="24">
        <v>60.3</v>
      </c>
      <c r="P2906" s="24">
        <v>8.6999999999999993</v>
      </c>
      <c r="Q2906" s="24">
        <v>13.6</v>
      </c>
      <c r="R2906" s="24">
        <v>15.8</v>
      </c>
      <c r="AJ2906" s="1" t="s">
        <v>703</v>
      </c>
      <c r="AK2906" s="19">
        <v>48.5</v>
      </c>
      <c r="AL2906" s="19">
        <v>24.57</v>
      </c>
      <c r="AN2906" s="3">
        <v>2004</v>
      </c>
      <c r="AO2906" s="1">
        <v>10</v>
      </c>
      <c r="AQ2906">
        <v>80504</v>
      </c>
      <c r="AR2906" s="1" t="s">
        <v>3552</v>
      </c>
    </row>
    <row r="2907" spans="1:44" x14ac:dyDescent="0.25">
      <c r="A2907" s="1">
        <v>4406</v>
      </c>
      <c r="B2907" s="1" t="s">
        <v>5219</v>
      </c>
      <c r="C2907" s="1">
        <v>103</v>
      </c>
      <c r="D2907" s="1" t="s">
        <v>6092</v>
      </c>
      <c r="E2907" s="1" t="s">
        <v>706</v>
      </c>
      <c r="F2907" s="1" t="s">
        <v>445</v>
      </c>
      <c r="G2907" s="1">
        <v>8</v>
      </c>
      <c r="H2907" s="1">
        <v>18</v>
      </c>
      <c r="I2907" s="24">
        <v>3.3</v>
      </c>
      <c r="J2907" s="24">
        <v>3.8</v>
      </c>
      <c r="K2907" s="3">
        <v>4600</v>
      </c>
      <c r="L2907" s="2">
        <v>1.01</v>
      </c>
      <c r="M2907" s="2">
        <v>4.8499999999999996</v>
      </c>
      <c r="N2907" s="1">
        <v>16.8</v>
      </c>
      <c r="O2907" s="24">
        <v>6.7</v>
      </c>
      <c r="P2907" s="24">
        <v>0.9</v>
      </c>
      <c r="Q2907" s="24">
        <v>4.5</v>
      </c>
      <c r="R2907" s="24">
        <v>7.7</v>
      </c>
      <c r="AJ2907" s="1" t="s">
        <v>703</v>
      </c>
      <c r="AK2907" s="19">
        <v>48.48</v>
      </c>
      <c r="AL2907" s="19">
        <v>24.6</v>
      </c>
      <c r="AN2907" s="3">
        <v>2004</v>
      </c>
      <c r="AO2907" s="1">
        <v>15</v>
      </c>
      <c r="AQ2907">
        <v>80504</v>
      </c>
      <c r="AR2907" s="1" t="s">
        <v>3552</v>
      </c>
    </row>
    <row r="2908" spans="1:44" x14ac:dyDescent="0.25">
      <c r="A2908" s="1">
        <v>4407</v>
      </c>
      <c r="B2908" s="1" t="s">
        <v>5219</v>
      </c>
      <c r="C2908" s="1">
        <v>103</v>
      </c>
      <c r="D2908" s="1" t="s">
        <v>6441</v>
      </c>
      <c r="E2908" s="1" t="s">
        <v>706</v>
      </c>
      <c r="F2908" s="1" t="s">
        <v>445</v>
      </c>
      <c r="G2908" s="1">
        <v>6</v>
      </c>
      <c r="H2908" s="1">
        <v>72</v>
      </c>
      <c r="I2908" s="24">
        <v>25.6</v>
      </c>
      <c r="J2908" s="24">
        <v>28</v>
      </c>
      <c r="K2908" s="3">
        <v>520</v>
      </c>
      <c r="L2908" s="2">
        <v>0.64</v>
      </c>
      <c r="M2908" s="2">
        <v>34.75</v>
      </c>
      <c r="N2908" s="1">
        <v>456</v>
      </c>
      <c r="O2908" s="24">
        <v>178.7</v>
      </c>
      <c r="P2908" s="24">
        <v>16.8</v>
      </c>
      <c r="Q2908" s="24">
        <v>21</v>
      </c>
      <c r="R2908" s="24">
        <v>13.3</v>
      </c>
      <c r="AJ2908" s="1" t="s">
        <v>703</v>
      </c>
      <c r="AK2908" s="19">
        <v>48.48</v>
      </c>
      <c r="AL2908" s="19">
        <v>24.63</v>
      </c>
      <c r="AN2908" s="3">
        <v>2004</v>
      </c>
      <c r="AO2908" s="1">
        <v>4</v>
      </c>
      <c r="AQ2908">
        <v>80504</v>
      </c>
      <c r="AR2908" s="1" t="s">
        <v>3552</v>
      </c>
    </row>
    <row r="2909" spans="1:44" x14ac:dyDescent="0.25">
      <c r="A2909" s="1">
        <v>4408</v>
      </c>
      <c r="B2909" s="1" t="s">
        <v>5219</v>
      </c>
      <c r="C2909" s="1">
        <v>103</v>
      </c>
      <c r="D2909" s="1" t="s">
        <v>5955</v>
      </c>
      <c r="E2909" s="1" t="s">
        <v>706</v>
      </c>
      <c r="F2909" s="1" t="s">
        <v>445</v>
      </c>
      <c r="G2909" s="1">
        <v>6</v>
      </c>
      <c r="H2909" s="1">
        <v>94</v>
      </c>
      <c r="I2909" s="24">
        <v>28.5</v>
      </c>
      <c r="J2909" s="24">
        <v>40.700000000000003</v>
      </c>
      <c r="K2909" s="3">
        <v>351</v>
      </c>
      <c r="L2909" s="2">
        <v>0.79</v>
      </c>
      <c r="M2909" s="2">
        <v>45.7</v>
      </c>
      <c r="N2909" s="1">
        <v>634</v>
      </c>
      <c r="O2909" s="24">
        <v>248.4</v>
      </c>
      <c r="P2909" s="24">
        <v>26.5</v>
      </c>
      <c r="Q2909" s="24">
        <v>34.200000000000003</v>
      </c>
      <c r="R2909" s="24">
        <v>17.5</v>
      </c>
      <c r="AJ2909" s="1" t="s">
        <v>703</v>
      </c>
      <c r="AK2909" s="19">
        <v>48.51</v>
      </c>
      <c r="AL2909" s="19">
        <v>24.58</v>
      </c>
      <c r="AN2909" s="3">
        <v>2004</v>
      </c>
      <c r="AO2909" s="1">
        <v>3</v>
      </c>
      <c r="AQ2909">
        <v>80504</v>
      </c>
      <c r="AR2909" s="1" t="s">
        <v>3552</v>
      </c>
    </row>
    <row r="2910" spans="1:44" x14ac:dyDescent="0.25">
      <c r="A2910" s="1">
        <v>4409</v>
      </c>
      <c r="B2910" s="1" t="s">
        <v>5219</v>
      </c>
      <c r="C2910" s="1">
        <v>103</v>
      </c>
      <c r="D2910" s="1" t="s">
        <v>6356</v>
      </c>
      <c r="E2910" s="1" t="s">
        <v>706</v>
      </c>
      <c r="F2910" s="1" t="s">
        <v>445</v>
      </c>
      <c r="G2910" s="1">
        <v>5</v>
      </c>
      <c r="H2910" s="1">
        <v>63</v>
      </c>
      <c r="I2910" s="24">
        <v>25.9</v>
      </c>
      <c r="J2910" s="24">
        <v>32.1</v>
      </c>
      <c r="K2910" s="3">
        <v>538</v>
      </c>
      <c r="L2910" s="2">
        <v>0.8</v>
      </c>
      <c r="M2910" s="2">
        <v>43.58</v>
      </c>
      <c r="N2910" s="1">
        <v>598</v>
      </c>
      <c r="O2910" s="24">
        <v>234.3</v>
      </c>
      <c r="P2910" s="24">
        <v>20.7</v>
      </c>
      <c r="Q2910" s="24">
        <v>32.6</v>
      </c>
      <c r="R2910" s="24">
        <v>23.2</v>
      </c>
      <c r="AJ2910" s="1" t="s">
        <v>703</v>
      </c>
      <c r="AK2910" s="19">
        <v>48.46</v>
      </c>
      <c r="AL2910" s="19">
        <v>24.71</v>
      </c>
      <c r="AN2910" s="3">
        <v>2005</v>
      </c>
      <c r="AO2910" s="1">
        <v>4</v>
      </c>
      <c r="AQ2910">
        <v>80504</v>
      </c>
      <c r="AR2910" s="1" t="s">
        <v>3552</v>
      </c>
    </row>
    <row r="2911" spans="1:44" x14ac:dyDescent="0.25">
      <c r="A2911" s="1">
        <v>4410</v>
      </c>
      <c r="B2911" s="1" t="s">
        <v>5219</v>
      </c>
      <c r="C2911" s="1">
        <v>103</v>
      </c>
      <c r="D2911" s="1" t="s">
        <v>6352</v>
      </c>
      <c r="E2911" s="1" t="s">
        <v>706</v>
      </c>
      <c r="F2911" s="1" t="s">
        <v>445</v>
      </c>
      <c r="G2911" s="1">
        <v>5</v>
      </c>
      <c r="H2911" s="1">
        <v>64</v>
      </c>
      <c r="I2911" s="24">
        <v>24.5</v>
      </c>
      <c r="J2911" s="24">
        <v>33.6</v>
      </c>
      <c r="K2911" s="3">
        <v>531</v>
      </c>
      <c r="L2911" s="2">
        <v>0.89</v>
      </c>
      <c r="M2911" s="2">
        <v>47.14</v>
      </c>
      <c r="N2911" s="1">
        <v>563</v>
      </c>
      <c r="O2911" s="24">
        <v>220.6</v>
      </c>
      <c r="P2911" s="24">
        <v>24.8</v>
      </c>
      <c r="Q2911" s="24">
        <v>34.799999999999997</v>
      </c>
      <c r="R2911" s="24">
        <v>21.9</v>
      </c>
      <c r="AJ2911" s="1" t="s">
        <v>703</v>
      </c>
      <c r="AK2911" s="19">
        <v>48.46</v>
      </c>
      <c r="AL2911" s="19">
        <v>24.71</v>
      </c>
      <c r="AN2911" s="3">
        <v>2005</v>
      </c>
      <c r="AO2911" s="1">
        <v>5</v>
      </c>
      <c r="AQ2911">
        <v>80504</v>
      </c>
      <c r="AR2911" s="1" t="s">
        <v>3552</v>
      </c>
    </row>
    <row r="2912" spans="1:44" x14ac:dyDescent="0.25">
      <c r="A2912" s="1">
        <v>4411</v>
      </c>
      <c r="B2912" s="1" t="s">
        <v>5219</v>
      </c>
      <c r="C2912" s="1">
        <v>103</v>
      </c>
      <c r="D2912" s="1" t="s">
        <v>5650</v>
      </c>
      <c r="E2912" s="1" t="s">
        <v>706</v>
      </c>
      <c r="F2912" s="1" t="s">
        <v>445</v>
      </c>
      <c r="G2912" s="1">
        <v>8</v>
      </c>
      <c r="H2912" s="1">
        <v>25</v>
      </c>
      <c r="I2912" s="24">
        <v>7.3</v>
      </c>
      <c r="J2912" s="24">
        <v>6.2</v>
      </c>
      <c r="K2912" s="3">
        <v>3750</v>
      </c>
      <c r="L2912" s="2">
        <v>1.1100000000000001</v>
      </c>
      <c r="M2912" s="2">
        <v>15.81</v>
      </c>
      <c r="N2912" s="1">
        <v>58.9</v>
      </c>
      <c r="O2912" s="24">
        <v>23.1</v>
      </c>
      <c r="P2912" s="24">
        <v>3.7</v>
      </c>
      <c r="Q2912" s="24">
        <v>11.4</v>
      </c>
      <c r="R2912" s="24">
        <v>15.5</v>
      </c>
      <c r="AJ2912" s="1" t="s">
        <v>703</v>
      </c>
      <c r="AK2912" s="19">
        <v>48.45</v>
      </c>
      <c r="AL2912" s="19">
        <v>24.69</v>
      </c>
      <c r="AN2912" s="3">
        <v>2005</v>
      </c>
      <c r="AO2912" s="1">
        <v>7</v>
      </c>
      <c r="AQ2912">
        <v>80504</v>
      </c>
      <c r="AR2912" s="1" t="s">
        <v>3552</v>
      </c>
    </row>
    <row r="2913" spans="1:44" x14ac:dyDescent="0.25">
      <c r="A2913" s="1">
        <v>4412</v>
      </c>
      <c r="B2913" s="1" t="s">
        <v>5219</v>
      </c>
      <c r="C2913" s="1">
        <v>103</v>
      </c>
      <c r="D2913" s="1" t="s">
        <v>5652</v>
      </c>
      <c r="E2913" s="1" t="s">
        <v>706</v>
      </c>
      <c r="F2913" s="1" t="s">
        <v>445</v>
      </c>
      <c r="G2913" s="1">
        <v>5</v>
      </c>
      <c r="H2913" s="1">
        <v>17</v>
      </c>
      <c r="I2913" s="24">
        <v>6.1</v>
      </c>
      <c r="J2913" s="24">
        <v>5.7</v>
      </c>
      <c r="K2913" s="3">
        <v>5256</v>
      </c>
      <c r="L2913" s="2">
        <v>1.1200000000000001</v>
      </c>
      <c r="M2913" s="2">
        <v>12.66</v>
      </c>
      <c r="N2913" s="1">
        <v>47.6</v>
      </c>
      <c r="O2913" s="24">
        <v>14.1</v>
      </c>
      <c r="P2913" s="24">
        <v>2.2999999999999998</v>
      </c>
      <c r="Q2913" s="24">
        <v>6.1</v>
      </c>
      <c r="R2913" s="24">
        <v>9.3000000000000007</v>
      </c>
      <c r="AJ2913" s="1" t="s">
        <v>703</v>
      </c>
      <c r="AK2913" s="19">
        <v>48.45</v>
      </c>
      <c r="AL2913" s="19">
        <v>24.69</v>
      </c>
      <c r="AN2913" s="3">
        <v>2005</v>
      </c>
      <c r="AO2913" s="1">
        <v>7</v>
      </c>
      <c r="AQ2913">
        <v>80504</v>
      </c>
      <c r="AR2913" s="1" t="s">
        <v>3552</v>
      </c>
    </row>
    <row r="2914" spans="1:44" x14ac:dyDescent="0.25">
      <c r="A2914" s="1">
        <v>4413</v>
      </c>
      <c r="B2914" s="1" t="s">
        <v>5219</v>
      </c>
      <c r="C2914" s="1">
        <v>103</v>
      </c>
      <c r="D2914" s="1" t="s">
        <v>6162</v>
      </c>
      <c r="E2914" s="1" t="s">
        <v>706</v>
      </c>
      <c r="F2914" s="1" t="s">
        <v>445</v>
      </c>
      <c r="G2914" s="1">
        <v>6</v>
      </c>
      <c r="H2914" s="1">
        <v>58</v>
      </c>
      <c r="I2914" s="24">
        <v>20.7</v>
      </c>
      <c r="J2914" s="24">
        <v>24.9</v>
      </c>
      <c r="K2914" s="3">
        <v>883</v>
      </c>
      <c r="L2914" s="2">
        <v>0.93</v>
      </c>
      <c r="M2914" s="2">
        <v>43.12</v>
      </c>
      <c r="N2914" s="1">
        <v>463</v>
      </c>
      <c r="O2914" s="24">
        <v>181.4</v>
      </c>
      <c r="P2914" s="24">
        <v>20.2</v>
      </c>
      <c r="Q2914" s="24">
        <v>23.7</v>
      </c>
      <c r="R2914" s="24">
        <v>19.600000000000001</v>
      </c>
      <c r="AJ2914" s="1" t="s">
        <v>703</v>
      </c>
      <c r="AK2914" s="19">
        <v>48.46</v>
      </c>
      <c r="AL2914" s="19">
        <v>24.72</v>
      </c>
      <c r="AN2914" s="3">
        <v>2005</v>
      </c>
      <c r="AO2914" s="1">
        <v>5</v>
      </c>
      <c r="AQ2914">
        <v>80504</v>
      </c>
      <c r="AR2914" s="1" t="s">
        <v>3552</v>
      </c>
    </row>
    <row r="2915" spans="1:44" x14ac:dyDescent="0.25">
      <c r="A2915" s="1">
        <v>4414</v>
      </c>
      <c r="B2915" s="1" t="s">
        <v>5219</v>
      </c>
      <c r="C2915" s="1">
        <v>103</v>
      </c>
      <c r="D2915" s="1" t="s">
        <v>6356</v>
      </c>
      <c r="E2915" s="1" t="s">
        <v>706</v>
      </c>
      <c r="F2915" s="1" t="s">
        <v>445</v>
      </c>
      <c r="G2915" s="1">
        <v>5</v>
      </c>
      <c r="H2915" s="1">
        <v>58</v>
      </c>
      <c r="I2915" s="24">
        <v>23.2</v>
      </c>
      <c r="J2915" s="24">
        <v>28.6</v>
      </c>
      <c r="K2915" s="3">
        <v>650</v>
      </c>
      <c r="L2915" s="2">
        <v>0.82</v>
      </c>
      <c r="M2915" s="2">
        <v>41.67</v>
      </c>
      <c r="N2915" s="1">
        <v>511</v>
      </c>
      <c r="O2915" s="24">
        <v>200.2</v>
      </c>
      <c r="P2915" s="24">
        <v>21.4</v>
      </c>
      <c r="Q2915" s="24">
        <v>25</v>
      </c>
      <c r="R2915" s="24">
        <v>17.899999999999999</v>
      </c>
      <c r="AJ2915" s="1" t="s">
        <v>703</v>
      </c>
      <c r="AK2915" s="19">
        <v>48.45</v>
      </c>
      <c r="AL2915" s="19">
        <v>24.72</v>
      </c>
      <c r="AN2915" s="3">
        <v>2005</v>
      </c>
      <c r="AO2915" s="1">
        <v>5</v>
      </c>
      <c r="AQ2915">
        <v>80504</v>
      </c>
      <c r="AR2915" s="1" t="s">
        <v>3552</v>
      </c>
    </row>
    <row r="2916" spans="1:44" x14ac:dyDescent="0.25">
      <c r="A2916" s="1">
        <v>4415</v>
      </c>
      <c r="B2916" s="1" t="s">
        <v>5219</v>
      </c>
      <c r="C2916" s="1">
        <v>103</v>
      </c>
      <c r="D2916" s="1" t="s">
        <v>5611</v>
      </c>
      <c r="E2916" s="1" t="s">
        <v>706</v>
      </c>
      <c r="F2916" s="1" t="s">
        <v>445</v>
      </c>
      <c r="G2916" s="1">
        <v>8</v>
      </c>
      <c r="H2916" s="1">
        <v>19</v>
      </c>
      <c r="I2916" s="24">
        <v>6</v>
      </c>
      <c r="J2916" s="24">
        <v>5.3</v>
      </c>
      <c r="K2916" s="3">
        <v>5600</v>
      </c>
      <c r="L2916" s="2">
        <v>1.0900000000000001</v>
      </c>
      <c r="M2916" s="2">
        <v>12.25</v>
      </c>
      <c r="N2916" s="1">
        <v>52.9</v>
      </c>
      <c r="O2916" s="24">
        <v>23.909999999999997</v>
      </c>
      <c r="P2916" s="24">
        <v>4.51</v>
      </c>
      <c r="Q2916" s="24">
        <v>6.44</v>
      </c>
      <c r="R2916" s="24">
        <v>11.58</v>
      </c>
      <c r="AJ2916" s="1" t="s">
        <v>703</v>
      </c>
      <c r="AK2916" s="19">
        <v>48.45</v>
      </c>
      <c r="AL2916" s="19">
        <v>24.72</v>
      </c>
      <c r="AN2916" s="3">
        <v>2005</v>
      </c>
      <c r="AO2916" s="1">
        <v>6</v>
      </c>
      <c r="AQ2916">
        <v>80504</v>
      </c>
      <c r="AR2916" s="1" t="s">
        <v>3552</v>
      </c>
    </row>
    <row r="2917" spans="1:44" x14ac:dyDescent="0.25">
      <c r="A2917" s="1">
        <v>4416</v>
      </c>
      <c r="B2917" s="1" t="s">
        <v>5219</v>
      </c>
      <c r="C2917" s="1">
        <v>103</v>
      </c>
      <c r="D2917" s="1" t="s">
        <v>6356</v>
      </c>
      <c r="E2917" s="1" t="s">
        <v>706</v>
      </c>
      <c r="F2917" s="1" t="s">
        <v>445</v>
      </c>
      <c r="G2917" s="1">
        <v>7</v>
      </c>
      <c r="H2917" s="1">
        <v>25</v>
      </c>
      <c r="I2917" s="24">
        <v>8</v>
      </c>
      <c r="J2917" s="24">
        <v>7.5</v>
      </c>
      <c r="K2917" s="3">
        <v>3000</v>
      </c>
      <c r="L2917" s="2">
        <v>0.81</v>
      </c>
      <c r="M2917" s="2">
        <v>13.12</v>
      </c>
      <c r="N2917" s="1">
        <v>62.3</v>
      </c>
      <c r="O2917" s="24">
        <v>24.3</v>
      </c>
      <c r="P2917" s="24">
        <v>3</v>
      </c>
      <c r="Q2917" s="24">
        <v>4.7</v>
      </c>
      <c r="R2917" s="24">
        <v>8.1</v>
      </c>
      <c r="AJ2917" s="1" t="s">
        <v>703</v>
      </c>
      <c r="AK2917" s="19">
        <v>48.45</v>
      </c>
      <c r="AL2917" s="19">
        <v>24.72</v>
      </c>
      <c r="AN2917" s="3">
        <v>2005</v>
      </c>
      <c r="AO2917" s="1">
        <v>7</v>
      </c>
      <c r="AQ2917">
        <v>80504</v>
      </c>
      <c r="AR2917" s="1" t="s">
        <v>3552</v>
      </c>
    </row>
    <row r="2918" spans="1:44" x14ac:dyDescent="0.25">
      <c r="A2918" s="1">
        <v>4417</v>
      </c>
      <c r="B2918" s="1" t="s">
        <v>5219</v>
      </c>
      <c r="C2918" s="1">
        <v>103</v>
      </c>
      <c r="D2918" s="1" t="s">
        <v>6167</v>
      </c>
      <c r="E2918" s="1" t="s">
        <v>706</v>
      </c>
      <c r="F2918" s="1" t="s">
        <v>445</v>
      </c>
      <c r="G2918" s="1">
        <v>5</v>
      </c>
      <c r="H2918" s="1">
        <v>56</v>
      </c>
      <c r="I2918" s="24">
        <v>21.1</v>
      </c>
      <c r="J2918" s="24">
        <v>30.5</v>
      </c>
      <c r="K2918" s="3">
        <v>656</v>
      </c>
      <c r="L2918" s="2">
        <v>0.84</v>
      </c>
      <c r="M2918" s="2">
        <v>41.6</v>
      </c>
      <c r="N2918" s="1">
        <v>410</v>
      </c>
      <c r="O2918" s="24">
        <v>158.69999999999999</v>
      </c>
      <c r="P2918" s="24">
        <v>16.8</v>
      </c>
      <c r="Q2918" s="24">
        <v>29.3</v>
      </c>
      <c r="R2918" s="24">
        <v>30</v>
      </c>
      <c r="AJ2918" s="1" t="s">
        <v>703</v>
      </c>
      <c r="AK2918" s="19">
        <v>48.45</v>
      </c>
      <c r="AL2918" s="19">
        <v>24.73</v>
      </c>
      <c r="AN2918" s="3">
        <v>2005</v>
      </c>
      <c r="AO2918" s="1">
        <v>4</v>
      </c>
      <c r="AQ2918">
        <v>80504</v>
      </c>
      <c r="AR2918" s="1" t="s">
        <v>3552</v>
      </c>
    </row>
    <row r="2919" spans="1:44" x14ac:dyDescent="0.25">
      <c r="A2919" s="1">
        <v>4418</v>
      </c>
      <c r="B2919" s="1" t="s">
        <v>5219</v>
      </c>
      <c r="C2919" s="1">
        <v>103</v>
      </c>
      <c r="D2919" s="1" t="s">
        <v>6162</v>
      </c>
      <c r="E2919" s="1" t="s">
        <v>706</v>
      </c>
      <c r="F2919" s="1" t="s">
        <v>445</v>
      </c>
      <c r="G2919" s="1">
        <v>6</v>
      </c>
      <c r="H2919" s="1">
        <v>42</v>
      </c>
      <c r="I2919" s="24">
        <v>16.3</v>
      </c>
      <c r="J2919" s="24">
        <v>20.2</v>
      </c>
      <c r="K2919" s="3">
        <v>944</v>
      </c>
      <c r="L2919" s="2">
        <v>0.81</v>
      </c>
      <c r="M2919" s="2">
        <v>30.38</v>
      </c>
      <c r="N2919" s="1">
        <v>263</v>
      </c>
      <c r="O2919" s="24">
        <v>103</v>
      </c>
      <c r="P2919" s="24">
        <v>11.4</v>
      </c>
      <c r="Q2919" s="24">
        <v>14.6</v>
      </c>
      <c r="R2919" s="24">
        <v>14.7</v>
      </c>
      <c r="AJ2919" s="1" t="s">
        <v>703</v>
      </c>
      <c r="AK2919" s="19">
        <v>48.45</v>
      </c>
      <c r="AL2919" s="19">
        <v>24.73</v>
      </c>
      <c r="AN2919" s="3">
        <v>2005</v>
      </c>
      <c r="AO2919" s="1">
        <v>4</v>
      </c>
      <c r="AQ2919">
        <v>80504</v>
      </c>
      <c r="AR2919" s="1" t="s">
        <v>3552</v>
      </c>
    </row>
    <row r="2920" spans="1:44" x14ac:dyDescent="0.25">
      <c r="A2920" s="1">
        <v>4419</v>
      </c>
      <c r="B2920" s="1" t="s">
        <v>5219</v>
      </c>
      <c r="C2920" s="1">
        <v>103</v>
      </c>
      <c r="D2920" s="1" t="s">
        <v>6099</v>
      </c>
      <c r="E2920" s="1" t="s">
        <v>706</v>
      </c>
      <c r="F2920" s="1" t="s">
        <v>445</v>
      </c>
      <c r="G2920" s="1">
        <v>6</v>
      </c>
      <c r="H2920" s="1">
        <v>40</v>
      </c>
      <c r="I2920" s="24">
        <v>16.600000000000001</v>
      </c>
      <c r="J2920" s="24">
        <v>19.5</v>
      </c>
      <c r="K2920" s="3">
        <v>1088</v>
      </c>
      <c r="L2920" s="2">
        <v>0.86</v>
      </c>
      <c r="M2920" s="2">
        <v>32.590000000000003</v>
      </c>
      <c r="N2920" s="1">
        <v>270</v>
      </c>
      <c r="O2920" s="24">
        <v>105.8</v>
      </c>
      <c r="P2920" s="24">
        <v>10.7</v>
      </c>
      <c r="Q2920" s="24">
        <v>20.3</v>
      </c>
      <c r="R2920" s="24">
        <v>22.3</v>
      </c>
      <c r="AJ2920" s="1" t="s">
        <v>703</v>
      </c>
      <c r="AK2920" s="19">
        <v>48.45</v>
      </c>
      <c r="AL2920" s="19">
        <v>24.73</v>
      </c>
      <c r="AN2920" s="3">
        <v>2005</v>
      </c>
      <c r="AO2920" s="1">
        <v>4</v>
      </c>
      <c r="AQ2920">
        <v>80504</v>
      </c>
      <c r="AR2920" s="1" t="s">
        <v>3552</v>
      </c>
    </row>
    <row r="2921" spans="1:44" x14ac:dyDescent="0.25">
      <c r="A2921" s="1">
        <v>4420</v>
      </c>
      <c r="B2921" s="1" t="s">
        <v>5219</v>
      </c>
      <c r="C2921" s="1">
        <v>103</v>
      </c>
      <c r="D2921" s="1" t="s">
        <v>6441</v>
      </c>
      <c r="E2921" s="1" t="s">
        <v>706</v>
      </c>
      <c r="F2921" s="1" t="s">
        <v>445</v>
      </c>
      <c r="G2921" s="1">
        <v>6</v>
      </c>
      <c r="H2921" s="1">
        <v>45</v>
      </c>
      <c r="I2921" s="24">
        <v>18.600000000000001</v>
      </c>
      <c r="J2921" s="24">
        <v>18.8</v>
      </c>
      <c r="K2921" s="3">
        <v>1323</v>
      </c>
      <c r="L2921" s="2">
        <v>0.83</v>
      </c>
      <c r="M2921" s="2">
        <v>34.67</v>
      </c>
      <c r="N2921" s="1">
        <v>374.4</v>
      </c>
      <c r="O2921" s="24">
        <v>129.69999999999999</v>
      </c>
      <c r="P2921" s="24">
        <v>13.3</v>
      </c>
      <c r="Q2921" s="24">
        <v>13.1</v>
      </c>
      <c r="R2921" s="24">
        <v>15.8</v>
      </c>
      <c r="AJ2921" s="1" t="s">
        <v>703</v>
      </c>
      <c r="AK2921" s="19">
        <v>48.46</v>
      </c>
      <c r="AL2921" s="19">
        <v>24.63</v>
      </c>
      <c r="AN2921" s="3">
        <v>2005</v>
      </c>
      <c r="AO2921" s="1">
        <v>4</v>
      </c>
      <c r="AQ2921">
        <v>80504</v>
      </c>
      <c r="AR2921" s="1" t="s">
        <v>3552</v>
      </c>
    </row>
    <row r="2922" spans="1:44" x14ac:dyDescent="0.25">
      <c r="A2922" s="1">
        <v>4421</v>
      </c>
      <c r="B2922" s="1" t="s">
        <v>5219</v>
      </c>
      <c r="C2922" s="1">
        <v>103</v>
      </c>
      <c r="D2922" s="1" t="s">
        <v>6092</v>
      </c>
      <c r="E2922" s="1" t="s">
        <v>706</v>
      </c>
      <c r="F2922" s="1" t="s">
        <v>445</v>
      </c>
      <c r="G2922" s="1">
        <v>7</v>
      </c>
      <c r="H2922" s="1">
        <v>60</v>
      </c>
      <c r="I2922" s="24">
        <v>17.899999999999999</v>
      </c>
      <c r="J2922" s="24">
        <v>19.100000000000001</v>
      </c>
      <c r="K2922" s="3">
        <v>1094</v>
      </c>
      <c r="L2922" s="2">
        <v>0.76</v>
      </c>
      <c r="M2922" s="2">
        <v>30.91</v>
      </c>
      <c r="N2922" s="1">
        <v>333</v>
      </c>
      <c r="O2922" s="24">
        <v>130.5</v>
      </c>
      <c r="P2922" s="24">
        <v>11.8</v>
      </c>
      <c r="Q2922" s="24">
        <v>11.7</v>
      </c>
      <c r="R2922" s="24">
        <v>14.5</v>
      </c>
      <c r="AJ2922" s="1" t="s">
        <v>703</v>
      </c>
      <c r="AK2922" s="19">
        <v>48.46</v>
      </c>
      <c r="AL2922" s="19">
        <v>24.63</v>
      </c>
      <c r="AN2922" s="3">
        <v>2005</v>
      </c>
      <c r="AO2922" s="1">
        <v>3</v>
      </c>
      <c r="AQ2922">
        <v>80504</v>
      </c>
      <c r="AR2922" s="1" t="s">
        <v>3552</v>
      </c>
    </row>
    <row r="2923" spans="1:44" x14ac:dyDescent="0.25">
      <c r="A2923" s="1">
        <v>4422</v>
      </c>
      <c r="B2923" s="1" t="s">
        <v>5219</v>
      </c>
      <c r="C2923" s="1">
        <v>103</v>
      </c>
      <c r="D2923" s="1" t="s">
        <v>6356</v>
      </c>
      <c r="E2923" s="1" t="s">
        <v>706</v>
      </c>
      <c r="F2923" s="1" t="s">
        <v>445</v>
      </c>
      <c r="G2923" s="1">
        <v>5</v>
      </c>
      <c r="H2923" s="1">
        <v>54</v>
      </c>
      <c r="I2923" s="24">
        <v>23.1</v>
      </c>
      <c r="J2923" s="24">
        <v>23.4</v>
      </c>
      <c r="K2923" s="3">
        <v>1057</v>
      </c>
      <c r="L2923" s="2">
        <v>0.9</v>
      </c>
      <c r="M2923" s="2">
        <v>45.41</v>
      </c>
      <c r="N2923" s="1">
        <v>531</v>
      </c>
      <c r="O2923" s="24">
        <v>208</v>
      </c>
      <c r="P2923" s="24">
        <v>20.100000000000001</v>
      </c>
      <c r="Q2923" s="24">
        <v>18.899999999999999</v>
      </c>
      <c r="R2923" s="24">
        <v>21.2</v>
      </c>
      <c r="AJ2923" s="1" t="s">
        <v>703</v>
      </c>
      <c r="AK2923" s="19">
        <v>48.46</v>
      </c>
      <c r="AL2923" s="19">
        <v>24.63</v>
      </c>
      <c r="AN2923" s="3">
        <v>2005</v>
      </c>
      <c r="AO2923" s="1">
        <v>4</v>
      </c>
      <c r="AQ2923">
        <v>80504</v>
      </c>
      <c r="AR2923" s="1" t="s">
        <v>3552</v>
      </c>
    </row>
    <row r="2924" spans="1:44" x14ac:dyDescent="0.25">
      <c r="A2924" s="1">
        <v>4423</v>
      </c>
      <c r="B2924" s="1" t="s">
        <v>5219</v>
      </c>
      <c r="C2924" s="1">
        <v>103</v>
      </c>
      <c r="D2924" s="1" t="s">
        <v>6352</v>
      </c>
      <c r="E2924" s="1" t="s">
        <v>706</v>
      </c>
      <c r="F2924" s="1" t="s">
        <v>445</v>
      </c>
      <c r="G2924" s="1">
        <v>6</v>
      </c>
      <c r="H2924" s="1">
        <v>81</v>
      </c>
      <c r="I2924" s="24">
        <v>26.3</v>
      </c>
      <c r="J2924" s="24">
        <v>32.4</v>
      </c>
      <c r="K2924" s="3">
        <v>526</v>
      </c>
      <c r="L2924" s="2">
        <v>0.78</v>
      </c>
      <c r="M2924" s="2">
        <v>43.27</v>
      </c>
      <c r="N2924" s="1">
        <v>555</v>
      </c>
      <c r="O2924" s="24">
        <v>217.4</v>
      </c>
      <c r="P2924" s="24">
        <v>18</v>
      </c>
      <c r="Q2924" s="24">
        <v>37.299999999999997</v>
      </c>
      <c r="R2924" s="24">
        <v>19.600000000000001</v>
      </c>
      <c r="AJ2924" s="1" t="s">
        <v>703</v>
      </c>
      <c r="AK2924" s="19">
        <v>48.47</v>
      </c>
      <c r="AL2924" s="19">
        <v>24.63</v>
      </c>
      <c r="AN2924" s="3">
        <v>2005</v>
      </c>
      <c r="AO2924" s="1">
        <v>3</v>
      </c>
      <c r="AQ2924">
        <v>80504</v>
      </c>
      <c r="AR2924" s="1" t="s">
        <v>3552</v>
      </c>
    </row>
    <row r="2925" spans="1:44" x14ac:dyDescent="0.25">
      <c r="A2925" s="1">
        <v>4424</v>
      </c>
      <c r="B2925" s="1" t="s">
        <v>5219</v>
      </c>
      <c r="C2925" s="1">
        <v>103</v>
      </c>
      <c r="D2925" s="1" t="s">
        <v>6278</v>
      </c>
      <c r="E2925" s="1" t="s">
        <v>706</v>
      </c>
      <c r="F2925" s="1" t="s">
        <v>445</v>
      </c>
      <c r="G2925" s="1">
        <v>6</v>
      </c>
      <c r="H2925" s="1">
        <v>60</v>
      </c>
      <c r="I2925" s="24">
        <v>22.5</v>
      </c>
      <c r="J2925" s="24">
        <v>24.2</v>
      </c>
      <c r="K2925" s="3">
        <v>853</v>
      </c>
      <c r="L2925" s="2">
        <v>0.79</v>
      </c>
      <c r="M2925" s="2">
        <v>39.28</v>
      </c>
      <c r="N2925" s="1">
        <v>426</v>
      </c>
      <c r="O2925" s="24">
        <v>166.9</v>
      </c>
      <c r="P2925" s="24">
        <v>17.399999999999999</v>
      </c>
      <c r="Q2925" s="24">
        <v>17.899999999999999</v>
      </c>
      <c r="R2925" s="24">
        <v>21.1</v>
      </c>
      <c r="AJ2925" s="1" t="s">
        <v>703</v>
      </c>
      <c r="AK2925" s="19">
        <v>48.46</v>
      </c>
      <c r="AL2925" s="19">
        <v>24.63</v>
      </c>
      <c r="AN2925" s="3">
        <v>2005</v>
      </c>
      <c r="AO2925" s="1">
        <v>3</v>
      </c>
      <c r="AQ2925">
        <v>80504</v>
      </c>
      <c r="AR2925" s="1" t="s">
        <v>3552</v>
      </c>
    </row>
    <row r="2926" spans="1:44" x14ac:dyDescent="0.25">
      <c r="A2926" s="1">
        <v>4425</v>
      </c>
      <c r="B2926" s="1" t="s">
        <v>5219</v>
      </c>
      <c r="C2926" s="1">
        <v>103</v>
      </c>
      <c r="D2926" s="1" t="s">
        <v>6356</v>
      </c>
      <c r="E2926" s="1" t="s">
        <v>706</v>
      </c>
      <c r="F2926" s="1" t="s">
        <v>445</v>
      </c>
      <c r="G2926" s="1">
        <v>6</v>
      </c>
      <c r="H2926" s="1">
        <v>71</v>
      </c>
      <c r="I2926" s="24">
        <v>23.9</v>
      </c>
      <c r="J2926" s="24">
        <v>28.5</v>
      </c>
      <c r="K2926" s="3">
        <v>683</v>
      </c>
      <c r="L2926" s="2">
        <v>0.84</v>
      </c>
      <c r="M2926" s="2">
        <v>43.47</v>
      </c>
      <c r="N2926" s="1">
        <v>513</v>
      </c>
      <c r="O2926" s="24">
        <v>201</v>
      </c>
      <c r="P2926" s="24">
        <v>20.3</v>
      </c>
      <c r="Q2926" s="24">
        <v>34.1</v>
      </c>
      <c r="R2926" s="24">
        <v>33</v>
      </c>
      <c r="AJ2926" s="1" t="s">
        <v>703</v>
      </c>
      <c r="AK2926" s="19">
        <v>48.55</v>
      </c>
      <c r="AL2926" s="19">
        <v>24.6</v>
      </c>
      <c r="AN2926" s="3">
        <v>2005</v>
      </c>
      <c r="AO2926" s="1">
        <v>4</v>
      </c>
      <c r="AQ2926">
        <v>80504</v>
      </c>
      <c r="AR2926" s="1" t="s">
        <v>3552</v>
      </c>
    </row>
    <row r="2927" spans="1:44" x14ac:dyDescent="0.25">
      <c r="A2927" s="1">
        <v>4426</v>
      </c>
      <c r="B2927" s="1" t="s">
        <v>5219</v>
      </c>
      <c r="C2927" s="1">
        <v>103</v>
      </c>
      <c r="D2927" s="1" t="s">
        <v>5611</v>
      </c>
      <c r="E2927" s="1" t="s">
        <v>706</v>
      </c>
      <c r="F2927" s="1" t="s">
        <v>445</v>
      </c>
      <c r="G2927" s="1">
        <v>5</v>
      </c>
      <c r="H2927" s="1">
        <v>55</v>
      </c>
      <c r="I2927" s="24">
        <v>22.2</v>
      </c>
      <c r="J2927" s="24">
        <v>28</v>
      </c>
      <c r="K2927" s="3">
        <v>632</v>
      </c>
      <c r="L2927" s="2">
        <v>0.79</v>
      </c>
      <c r="M2927" s="2">
        <v>38.93</v>
      </c>
      <c r="N2927" s="1">
        <v>439</v>
      </c>
      <c r="O2927" s="24">
        <v>157.09</v>
      </c>
      <c r="P2927" s="24">
        <v>16.28</v>
      </c>
      <c r="Q2927" s="24">
        <v>21.7</v>
      </c>
      <c r="R2927" s="24">
        <v>24.17</v>
      </c>
      <c r="AJ2927" s="1" t="s">
        <v>703</v>
      </c>
      <c r="AK2927" s="19">
        <v>48.55</v>
      </c>
      <c r="AL2927" s="19">
        <v>24.6</v>
      </c>
      <c r="AN2927" s="3">
        <v>2005</v>
      </c>
      <c r="AO2927" s="1">
        <v>4</v>
      </c>
      <c r="AQ2927">
        <v>80504</v>
      </c>
      <c r="AR2927" s="1" t="s">
        <v>3552</v>
      </c>
    </row>
    <row r="2928" spans="1:44" x14ac:dyDescent="0.25">
      <c r="A2928" s="1">
        <v>4427</v>
      </c>
      <c r="B2928" s="1" t="s">
        <v>5219</v>
      </c>
      <c r="C2928" s="1">
        <v>103</v>
      </c>
      <c r="D2928" s="1" t="s">
        <v>6167</v>
      </c>
      <c r="E2928" s="1" t="s">
        <v>706</v>
      </c>
      <c r="F2928" s="1" t="s">
        <v>445</v>
      </c>
      <c r="G2928" s="1">
        <v>6</v>
      </c>
      <c r="H2928" s="1">
        <v>22</v>
      </c>
      <c r="I2928" s="24">
        <v>8.3000000000000007</v>
      </c>
      <c r="J2928" s="24">
        <v>6.1</v>
      </c>
      <c r="K2928" s="3">
        <v>4400</v>
      </c>
      <c r="L2928" s="2">
        <v>0.75</v>
      </c>
      <c r="M2928" s="2">
        <v>12.72</v>
      </c>
      <c r="N2928" s="1">
        <v>65.2</v>
      </c>
      <c r="O2928" s="24">
        <v>25.5</v>
      </c>
      <c r="P2928" s="24">
        <v>4.5999999999999996</v>
      </c>
      <c r="Q2928" s="24">
        <v>5.2</v>
      </c>
      <c r="R2928" s="24">
        <v>7.3</v>
      </c>
      <c r="AJ2928" s="1" t="s">
        <v>703</v>
      </c>
      <c r="AK2928" s="19">
        <v>48.51</v>
      </c>
      <c r="AL2928" s="19">
        <v>24.55</v>
      </c>
      <c r="AN2928" s="3">
        <v>2005</v>
      </c>
      <c r="AO2928" s="1">
        <v>5</v>
      </c>
      <c r="AQ2928">
        <v>80504</v>
      </c>
      <c r="AR2928" s="1" t="s">
        <v>3552</v>
      </c>
    </row>
    <row r="2929" spans="1:44" x14ac:dyDescent="0.25">
      <c r="A2929" s="1">
        <v>4428</v>
      </c>
      <c r="B2929" s="1" t="s">
        <v>5219</v>
      </c>
      <c r="C2929" s="1">
        <v>103</v>
      </c>
      <c r="D2929" s="1" t="s">
        <v>6441</v>
      </c>
      <c r="E2929" s="1" t="s">
        <v>706</v>
      </c>
      <c r="F2929" s="1" t="s">
        <v>445</v>
      </c>
      <c r="G2929" s="1">
        <v>7</v>
      </c>
      <c r="H2929" s="1">
        <v>33</v>
      </c>
      <c r="I2929" s="24">
        <v>11.5</v>
      </c>
      <c r="J2929" s="24">
        <v>8.9</v>
      </c>
      <c r="K2929" s="3">
        <v>3100</v>
      </c>
      <c r="L2929" s="2">
        <v>0.75</v>
      </c>
      <c r="M2929" s="2">
        <v>19.23</v>
      </c>
      <c r="N2929" s="1">
        <v>122</v>
      </c>
      <c r="O2929" s="24">
        <v>47.8</v>
      </c>
      <c r="P2929" s="24">
        <v>7</v>
      </c>
      <c r="Q2929" s="24">
        <v>6.2</v>
      </c>
      <c r="R2929" s="24">
        <v>10.1</v>
      </c>
      <c r="AJ2929" s="1" t="s">
        <v>703</v>
      </c>
      <c r="AK2929" s="19">
        <v>48.51</v>
      </c>
      <c r="AL2929" s="19">
        <v>24.55</v>
      </c>
      <c r="AN2929" s="3">
        <v>2005</v>
      </c>
      <c r="AO2929" s="1">
        <v>5</v>
      </c>
      <c r="AQ2929">
        <v>80504</v>
      </c>
      <c r="AR2929" s="1" t="s">
        <v>3552</v>
      </c>
    </row>
    <row r="2930" spans="1:44" x14ac:dyDescent="0.25">
      <c r="A2930" s="1">
        <v>4429</v>
      </c>
      <c r="B2930" s="1" t="s">
        <v>5219</v>
      </c>
      <c r="C2930" s="1">
        <v>103</v>
      </c>
      <c r="D2930" s="1" t="s">
        <v>5611</v>
      </c>
      <c r="E2930" s="1" t="s">
        <v>706</v>
      </c>
      <c r="F2930" s="1" t="s">
        <v>445</v>
      </c>
      <c r="G2930" s="1">
        <v>6</v>
      </c>
      <c r="H2930" s="1">
        <v>61</v>
      </c>
      <c r="I2930" s="24">
        <v>22.7</v>
      </c>
      <c r="J2930" s="24">
        <v>28.3</v>
      </c>
      <c r="K2930" s="3">
        <v>683</v>
      </c>
      <c r="L2930" s="2">
        <v>0.86</v>
      </c>
      <c r="M2930" s="2">
        <v>42.91</v>
      </c>
      <c r="N2930" s="1">
        <v>520</v>
      </c>
      <c r="O2930" s="24">
        <v>213.19</v>
      </c>
      <c r="P2930" s="24">
        <v>21.05</v>
      </c>
      <c r="Q2930" s="24">
        <v>18.22</v>
      </c>
      <c r="R2930" s="24">
        <v>14.35</v>
      </c>
      <c r="AJ2930" s="1" t="s">
        <v>703</v>
      </c>
      <c r="AK2930" s="19">
        <v>48.46</v>
      </c>
      <c r="AL2930" s="19">
        <v>24.7</v>
      </c>
      <c r="AN2930" s="3">
        <v>2005</v>
      </c>
      <c r="AO2930" s="1">
        <v>3</v>
      </c>
      <c r="AQ2930">
        <v>80504</v>
      </c>
      <c r="AR2930" s="1" t="s">
        <v>3552</v>
      </c>
    </row>
    <row r="2931" spans="1:44" x14ac:dyDescent="0.25">
      <c r="A2931" s="1">
        <v>4430</v>
      </c>
      <c r="B2931" s="1" t="s">
        <v>5219</v>
      </c>
      <c r="C2931" s="1">
        <v>103</v>
      </c>
      <c r="D2931" s="1" t="s">
        <v>6356</v>
      </c>
      <c r="E2931" s="1" t="s">
        <v>706</v>
      </c>
      <c r="F2931" s="1" t="s">
        <v>445</v>
      </c>
      <c r="G2931" s="1">
        <v>6</v>
      </c>
      <c r="H2931" s="1">
        <v>57</v>
      </c>
      <c r="I2931" s="24">
        <v>20.100000000000001</v>
      </c>
      <c r="J2931" s="24">
        <v>26.5</v>
      </c>
      <c r="K2931" s="3">
        <v>673</v>
      </c>
      <c r="L2931" s="2">
        <v>0.82</v>
      </c>
      <c r="M2931" s="2">
        <v>37.11</v>
      </c>
      <c r="N2931" s="1">
        <v>382</v>
      </c>
      <c r="O2931" s="24">
        <v>149.69999999999999</v>
      </c>
      <c r="P2931" s="24">
        <v>18.2</v>
      </c>
      <c r="Q2931" s="24">
        <v>24.8</v>
      </c>
      <c r="R2931" s="24">
        <v>18.899999999999999</v>
      </c>
      <c r="AJ2931" s="1" t="s">
        <v>703</v>
      </c>
      <c r="AK2931" s="19">
        <v>48.46</v>
      </c>
      <c r="AL2931" s="19">
        <v>24.7</v>
      </c>
      <c r="AN2931" s="3">
        <v>2005</v>
      </c>
      <c r="AO2931" s="1">
        <v>3</v>
      </c>
      <c r="AQ2931">
        <v>80504</v>
      </c>
      <c r="AR2931" s="1" t="s">
        <v>3552</v>
      </c>
    </row>
    <row r="2932" spans="1:44" x14ac:dyDescent="0.25">
      <c r="A2932" s="1">
        <v>4431</v>
      </c>
      <c r="B2932" s="1" t="s">
        <v>5219</v>
      </c>
      <c r="C2932" s="1">
        <v>103</v>
      </c>
      <c r="D2932" s="1" t="s">
        <v>6352</v>
      </c>
      <c r="E2932" s="1" t="s">
        <v>706</v>
      </c>
      <c r="F2932" s="1" t="s">
        <v>445</v>
      </c>
      <c r="G2932" s="1">
        <v>6</v>
      </c>
      <c r="H2932" s="1">
        <v>44</v>
      </c>
      <c r="I2932" s="24">
        <v>18.399999999999999</v>
      </c>
      <c r="J2932" s="24">
        <v>19.7</v>
      </c>
      <c r="K2932" s="3">
        <v>1175</v>
      </c>
      <c r="L2932" s="2">
        <v>0.86</v>
      </c>
      <c r="M2932" s="2">
        <v>35.92</v>
      </c>
      <c r="N2932" s="1">
        <v>378</v>
      </c>
      <c r="O2932" s="24">
        <v>148.1</v>
      </c>
      <c r="P2932" s="24">
        <v>15</v>
      </c>
      <c r="Q2932" s="24">
        <v>17.7</v>
      </c>
      <c r="R2932" s="24">
        <v>14.5</v>
      </c>
      <c r="AJ2932" s="1" t="s">
        <v>703</v>
      </c>
      <c r="AK2932" s="19">
        <v>49.5</v>
      </c>
      <c r="AL2932" s="19">
        <v>22.91</v>
      </c>
      <c r="AN2932" s="3">
        <v>2005</v>
      </c>
      <c r="AO2932" s="1">
        <v>4</v>
      </c>
      <c r="AQ2932">
        <v>80504</v>
      </c>
      <c r="AR2932" s="1" t="s">
        <v>3552</v>
      </c>
    </row>
    <row r="2933" spans="1:44" x14ac:dyDescent="0.25">
      <c r="A2933" s="1">
        <v>4432</v>
      </c>
      <c r="B2933" s="1" t="s">
        <v>5219</v>
      </c>
      <c r="C2933" s="1">
        <v>103</v>
      </c>
      <c r="D2933" s="1" t="s">
        <v>5611</v>
      </c>
      <c r="E2933" s="1" t="s">
        <v>706</v>
      </c>
      <c r="F2933" s="1" t="s">
        <v>445</v>
      </c>
      <c r="G2933" s="1">
        <v>7</v>
      </c>
      <c r="H2933" s="1">
        <v>23</v>
      </c>
      <c r="I2933" s="24">
        <v>7.2</v>
      </c>
      <c r="J2933" s="24">
        <v>6.6</v>
      </c>
      <c r="K2933" s="3">
        <v>3056</v>
      </c>
      <c r="L2933" s="2">
        <v>0.76</v>
      </c>
      <c r="M2933" s="2">
        <v>10.59</v>
      </c>
      <c r="N2933" s="1">
        <v>57.2</v>
      </c>
      <c r="O2933" s="24">
        <v>22.529999999999998</v>
      </c>
      <c r="P2933" s="24">
        <v>4.0599999999999996</v>
      </c>
      <c r="Q2933" s="24">
        <v>5.9</v>
      </c>
      <c r="R2933" s="24">
        <v>8.6199999999999992</v>
      </c>
      <c r="AJ2933" s="1" t="s">
        <v>703</v>
      </c>
      <c r="AK2933" s="19">
        <v>49.5</v>
      </c>
      <c r="AL2933" s="19">
        <v>22.91</v>
      </c>
      <c r="AN2933" s="3">
        <v>2005</v>
      </c>
      <c r="AO2933" s="1">
        <v>5</v>
      </c>
      <c r="AQ2933">
        <v>80504</v>
      </c>
      <c r="AR2933" s="1" t="s">
        <v>3552</v>
      </c>
    </row>
    <row r="2934" spans="1:44" x14ac:dyDescent="0.25">
      <c r="A2934" s="1">
        <v>4433</v>
      </c>
      <c r="B2934" s="1" t="s">
        <v>5219</v>
      </c>
      <c r="C2934" s="1">
        <v>103</v>
      </c>
      <c r="D2934" s="1" t="s">
        <v>5652</v>
      </c>
      <c r="E2934" s="1" t="s">
        <v>706</v>
      </c>
      <c r="F2934" s="1" t="s">
        <v>445</v>
      </c>
      <c r="G2934" s="1">
        <v>7</v>
      </c>
      <c r="H2934" s="1">
        <v>18</v>
      </c>
      <c r="I2934" s="1">
        <v>5.9</v>
      </c>
      <c r="J2934" s="1">
        <v>4.2</v>
      </c>
      <c r="K2934" s="3">
        <v>4200</v>
      </c>
      <c r="L2934" s="1">
        <v>0.68</v>
      </c>
      <c r="M2934" s="2">
        <v>5.87</v>
      </c>
      <c r="N2934" s="1">
        <v>21.5</v>
      </c>
      <c r="O2934" s="24">
        <v>8.1999999999999993</v>
      </c>
      <c r="P2934" s="24">
        <v>1.6</v>
      </c>
      <c r="Q2934" s="24">
        <v>2.4</v>
      </c>
      <c r="R2934" s="24">
        <v>3.7</v>
      </c>
      <c r="AJ2934" s="1" t="s">
        <v>703</v>
      </c>
      <c r="AK2934" s="19">
        <v>49.5</v>
      </c>
      <c r="AL2934" s="19">
        <v>22.91</v>
      </c>
      <c r="AN2934" s="3">
        <v>2005</v>
      </c>
      <c r="AO2934" s="1">
        <v>5</v>
      </c>
      <c r="AQ2934">
        <v>80504</v>
      </c>
      <c r="AR2934" s="1" t="s">
        <v>3552</v>
      </c>
    </row>
    <row r="2935" spans="1:44" x14ac:dyDescent="0.25">
      <c r="A2935" s="1">
        <v>4434</v>
      </c>
      <c r="B2935" s="1" t="s">
        <v>5219</v>
      </c>
      <c r="C2935" s="1">
        <v>103</v>
      </c>
      <c r="D2935" s="1" t="s">
        <v>6356</v>
      </c>
      <c r="E2935" s="1" t="s">
        <v>706</v>
      </c>
      <c r="F2935" s="1" t="s">
        <v>445</v>
      </c>
      <c r="G2935" s="1">
        <v>8</v>
      </c>
      <c r="H2935" s="1">
        <v>31</v>
      </c>
      <c r="I2935" s="1">
        <v>8.3000000000000007</v>
      </c>
      <c r="J2935" s="1">
        <v>7.9</v>
      </c>
      <c r="K2935" s="3">
        <v>2600</v>
      </c>
      <c r="L2935" s="1">
        <v>0.75</v>
      </c>
      <c r="M2935" s="2">
        <v>12.88</v>
      </c>
      <c r="N2935" s="1">
        <v>70.5</v>
      </c>
      <c r="O2935" s="24">
        <v>27.4</v>
      </c>
      <c r="P2935" s="24">
        <v>5</v>
      </c>
      <c r="Q2935" s="24">
        <v>3.9</v>
      </c>
      <c r="R2935" s="24">
        <v>7.2</v>
      </c>
      <c r="AJ2935" s="1" t="s">
        <v>703</v>
      </c>
      <c r="AK2935" s="19">
        <v>49.5</v>
      </c>
      <c r="AL2935" s="19">
        <v>22.88</v>
      </c>
      <c r="AN2935" s="3">
        <v>2005</v>
      </c>
      <c r="AO2935" s="1">
        <v>4</v>
      </c>
      <c r="AQ2935">
        <v>80504</v>
      </c>
      <c r="AR2935" s="1" t="s">
        <v>3552</v>
      </c>
    </row>
    <row r="2936" spans="1:44" x14ac:dyDescent="0.25">
      <c r="A2936" s="1">
        <v>4435</v>
      </c>
      <c r="B2936" s="1" t="s">
        <v>5219</v>
      </c>
      <c r="C2936" s="1">
        <v>103</v>
      </c>
      <c r="D2936" s="1" t="s">
        <v>6278</v>
      </c>
      <c r="E2936" s="1" t="s">
        <v>706</v>
      </c>
      <c r="F2936" s="1" t="s">
        <v>445</v>
      </c>
      <c r="G2936" s="1">
        <v>6</v>
      </c>
      <c r="H2936" s="1">
        <v>21</v>
      </c>
      <c r="I2936" s="1">
        <v>10.6</v>
      </c>
      <c r="J2936" s="1">
        <v>8.3000000000000007</v>
      </c>
      <c r="K2936" s="3">
        <v>4500</v>
      </c>
      <c r="L2936" s="1">
        <v>0.97</v>
      </c>
      <c r="M2936" s="1">
        <v>23.78</v>
      </c>
      <c r="N2936" s="1">
        <v>139</v>
      </c>
      <c r="O2936" s="24"/>
      <c r="P2936" s="24">
        <v>3.8</v>
      </c>
      <c r="Q2936" s="24">
        <v>3.5</v>
      </c>
      <c r="R2936" s="24">
        <v>5.7</v>
      </c>
      <c r="AJ2936" s="1" t="s">
        <v>703</v>
      </c>
      <c r="AK2936" s="19">
        <v>49.5</v>
      </c>
      <c r="AL2936" s="19">
        <v>22.88</v>
      </c>
      <c r="AN2936" s="3">
        <v>2005</v>
      </c>
      <c r="AO2936" s="1">
        <v>4</v>
      </c>
      <c r="AQ2936">
        <v>80504</v>
      </c>
      <c r="AR2936" s="1" t="s">
        <v>3552</v>
      </c>
    </row>
    <row r="2937" spans="1:44" x14ac:dyDescent="0.25">
      <c r="A2937" s="1">
        <v>4436</v>
      </c>
      <c r="B2937" s="1" t="s">
        <v>5219</v>
      </c>
      <c r="C2937" s="1">
        <v>103</v>
      </c>
      <c r="D2937" s="1" t="s">
        <v>6445</v>
      </c>
      <c r="E2937" s="1" t="s">
        <v>706</v>
      </c>
      <c r="F2937" s="1" t="s">
        <v>445</v>
      </c>
      <c r="G2937" s="1">
        <v>7</v>
      </c>
      <c r="H2937" s="1">
        <v>25</v>
      </c>
      <c r="I2937" s="1">
        <v>9.3000000000000007</v>
      </c>
      <c r="J2937" s="1">
        <v>8.6999999999999993</v>
      </c>
      <c r="K2937" s="3">
        <v>3250</v>
      </c>
      <c r="L2937" s="1">
        <v>0.93</v>
      </c>
      <c r="M2937" s="2">
        <v>19.16</v>
      </c>
      <c r="N2937" s="1">
        <v>107.5</v>
      </c>
      <c r="O2937" s="24"/>
      <c r="P2937" s="24">
        <v>4</v>
      </c>
      <c r="Q2937" s="24">
        <v>5.6</v>
      </c>
      <c r="R2937" s="24">
        <v>9.3000000000000007</v>
      </c>
      <c r="AJ2937" s="1" t="s">
        <v>703</v>
      </c>
      <c r="AK2937" s="19">
        <v>48.1</v>
      </c>
      <c r="AL2937" s="19">
        <v>25.25</v>
      </c>
      <c r="AN2937" s="3">
        <v>2005</v>
      </c>
      <c r="AO2937" s="1">
        <v>5</v>
      </c>
      <c r="AQ2937">
        <v>80504</v>
      </c>
      <c r="AR2937" s="1" t="s">
        <v>3552</v>
      </c>
    </row>
    <row r="2938" spans="1:44" x14ac:dyDescent="0.25">
      <c r="A2938" s="1">
        <v>4437</v>
      </c>
      <c r="B2938" s="1" t="s">
        <v>5219</v>
      </c>
      <c r="C2938" s="1">
        <v>103</v>
      </c>
      <c r="D2938" s="1" t="s">
        <v>6099</v>
      </c>
      <c r="E2938" s="1" t="s">
        <v>706</v>
      </c>
      <c r="F2938" s="1" t="s">
        <v>445</v>
      </c>
      <c r="G2938" s="1">
        <v>6</v>
      </c>
      <c r="H2938" s="1">
        <v>16</v>
      </c>
      <c r="I2938" s="1">
        <v>6.8</v>
      </c>
      <c r="J2938" s="24">
        <v>5.2</v>
      </c>
      <c r="K2938" s="3">
        <v>8400</v>
      </c>
      <c r="L2938" s="1">
        <v>1.1599999999999999</v>
      </c>
      <c r="M2938" s="2">
        <v>17.97</v>
      </c>
      <c r="N2938" s="1">
        <v>79.5</v>
      </c>
      <c r="O2938" s="24"/>
      <c r="P2938" s="24">
        <v>4.8</v>
      </c>
      <c r="Q2938" s="24">
        <v>4.5999999999999996</v>
      </c>
      <c r="R2938" s="24">
        <v>7.9</v>
      </c>
      <c r="AJ2938" s="1" t="s">
        <v>703</v>
      </c>
      <c r="AK2938" s="19">
        <v>48.1</v>
      </c>
      <c r="AL2938" s="19">
        <v>25.25</v>
      </c>
      <c r="AN2938" s="3">
        <v>2005</v>
      </c>
      <c r="AO2938" s="1">
        <v>5</v>
      </c>
      <c r="AQ2938">
        <v>80504</v>
      </c>
      <c r="AR2938" s="1" t="s">
        <v>3552</v>
      </c>
    </row>
    <row r="2939" spans="1:44" x14ac:dyDescent="0.25">
      <c r="A2939" s="1">
        <v>4438</v>
      </c>
      <c r="B2939" s="1" t="s">
        <v>5219</v>
      </c>
      <c r="C2939" s="1">
        <v>103</v>
      </c>
      <c r="D2939" s="1" t="s">
        <v>6095</v>
      </c>
      <c r="E2939" s="1" t="s">
        <v>706</v>
      </c>
      <c r="F2939" s="1" t="s">
        <v>445</v>
      </c>
      <c r="G2939" s="1">
        <v>5</v>
      </c>
      <c r="H2939" s="1">
        <v>20</v>
      </c>
      <c r="I2939" s="1">
        <v>9.5</v>
      </c>
      <c r="J2939" s="1">
        <v>7</v>
      </c>
      <c r="K2939" s="3">
        <v>4588</v>
      </c>
      <c r="L2939" s="1">
        <v>0.97</v>
      </c>
      <c r="M2939" s="2">
        <v>22.75</v>
      </c>
      <c r="N2939" s="1">
        <v>116.8</v>
      </c>
      <c r="O2939" s="24"/>
      <c r="P2939" s="24">
        <v>3.4</v>
      </c>
      <c r="Q2939" s="24">
        <v>1.9</v>
      </c>
      <c r="R2939" s="24">
        <v>3</v>
      </c>
      <c r="AJ2939" s="1" t="s">
        <v>703</v>
      </c>
      <c r="AK2939" s="19">
        <v>48.1</v>
      </c>
      <c r="AL2939" s="19">
        <v>25.25</v>
      </c>
      <c r="AN2939" s="3">
        <v>2005</v>
      </c>
      <c r="AO2939" s="1">
        <v>4</v>
      </c>
      <c r="AQ2939">
        <v>80504</v>
      </c>
      <c r="AR2939" s="1" t="s">
        <v>3552</v>
      </c>
    </row>
    <row r="2940" spans="1:44" x14ac:dyDescent="0.25">
      <c r="A2940" s="1">
        <v>4439</v>
      </c>
      <c r="B2940" s="1" t="s">
        <v>5219</v>
      </c>
      <c r="C2940" s="1">
        <v>103</v>
      </c>
      <c r="D2940" s="1" t="s">
        <v>5652</v>
      </c>
      <c r="E2940" s="1" t="s">
        <v>706</v>
      </c>
      <c r="F2940" s="1" t="s">
        <v>445</v>
      </c>
      <c r="G2940" s="1">
        <v>8</v>
      </c>
      <c r="H2940" s="1">
        <v>6</v>
      </c>
      <c r="I2940" s="1">
        <v>1.06</v>
      </c>
      <c r="J2940" s="1"/>
      <c r="K2940" s="3">
        <v>7400</v>
      </c>
      <c r="M2940" s="2"/>
      <c r="N2940" s="1">
        <v>11.9</v>
      </c>
      <c r="O2940" s="24">
        <v>3.2</v>
      </c>
      <c r="P2940" s="24">
        <v>0.6</v>
      </c>
      <c r="Q2940" s="24">
        <v>1.1000000000000001</v>
      </c>
      <c r="R2940" s="24">
        <v>1.9</v>
      </c>
      <c r="AJ2940" s="1" t="s">
        <v>703</v>
      </c>
      <c r="AK2940" s="19">
        <v>48.52</v>
      </c>
      <c r="AL2940" s="19">
        <v>24.59</v>
      </c>
      <c r="AN2940" s="3">
        <v>2005</v>
      </c>
      <c r="AO2940" s="1">
        <v>2</v>
      </c>
      <c r="AQ2940">
        <v>80504</v>
      </c>
      <c r="AR2940" s="1" t="s">
        <v>3552</v>
      </c>
    </row>
    <row r="2941" spans="1:44" x14ac:dyDescent="0.25">
      <c r="A2941" s="1">
        <v>4440</v>
      </c>
      <c r="B2941" s="1" t="s">
        <v>5219</v>
      </c>
      <c r="C2941" s="1">
        <v>103</v>
      </c>
      <c r="D2941" s="1" t="s">
        <v>5653</v>
      </c>
      <c r="E2941" s="1" t="s">
        <v>706</v>
      </c>
      <c r="F2941" s="1" t="s">
        <v>445</v>
      </c>
      <c r="G2941" s="1">
        <v>8</v>
      </c>
      <c r="H2941" s="1">
        <v>8</v>
      </c>
      <c r="I2941" s="1">
        <v>1.19</v>
      </c>
      <c r="J2941" s="1"/>
      <c r="K2941" s="3">
        <v>7300</v>
      </c>
      <c r="M2941" s="2"/>
      <c r="N2941" s="1">
        <v>12.1</v>
      </c>
      <c r="O2941" s="24">
        <v>3.2</v>
      </c>
      <c r="P2941" s="24">
        <v>0.7</v>
      </c>
      <c r="Q2941" s="24">
        <v>1.2</v>
      </c>
      <c r="R2941" s="24">
        <v>2.1</v>
      </c>
      <c r="AJ2941" s="1" t="s">
        <v>703</v>
      </c>
      <c r="AK2941" s="19">
        <v>48.53</v>
      </c>
      <c r="AL2941" s="19">
        <v>24.58</v>
      </c>
      <c r="AN2941" s="3">
        <v>2005</v>
      </c>
      <c r="AO2941" s="1">
        <v>4</v>
      </c>
      <c r="AQ2941">
        <v>80504</v>
      </c>
      <c r="AR2941" s="1" t="s">
        <v>3552</v>
      </c>
    </row>
    <row r="2942" spans="1:44" x14ac:dyDescent="0.25">
      <c r="A2942" s="1">
        <v>4441</v>
      </c>
      <c r="B2942" s="1" t="s">
        <v>5219</v>
      </c>
      <c r="C2942" s="1">
        <v>103</v>
      </c>
      <c r="D2942" s="1" t="s">
        <v>6445</v>
      </c>
      <c r="E2942" s="1" t="s">
        <v>706</v>
      </c>
      <c r="F2942" s="1" t="s">
        <v>445</v>
      </c>
      <c r="G2942" s="1">
        <v>8</v>
      </c>
      <c r="H2942" s="1">
        <v>105</v>
      </c>
      <c r="I2942" s="1">
        <v>22.9</v>
      </c>
      <c r="J2942" s="1">
        <v>24.3</v>
      </c>
      <c r="K2942" s="3">
        <v>496</v>
      </c>
      <c r="L2942" s="1">
        <v>0.95</v>
      </c>
      <c r="M2942" s="2">
        <v>55.17</v>
      </c>
      <c r="N2942" s="1">
        <v>654</v>
      </c>
      <c r="O2942" s="24">
        <v>256.2</v>
      </c>
      <c r="P2942" s="24">
        <v>27.5</v>
      </c>
      <c r="Q2942" s="24">
        <v>36.1</v>
      </c>
      <c r="R2942" s="24">
        <v>16.7</v>
      </c>
      <c r="AJ2942" s="1" t="s">
        <v>703</v>
      </c>
      <c r="AK2942" s="19">
        <v>48.51</v>
      </c>
      <c r="AL2942" s="19">
        <v>24.55</v>
      </c>
      <c r="AN2942" s="3">
        <v>2005</v>
      </c>
      <c r="AO2942" s="1">
        <v>3</v>
      </c>
      <c r="AQ2942">
        <v>80504</v>
      </c>
      <c r="AR2942" s="1" t="s">
        <v>3552</v>
      </c>
    </row>
    <row r="2943" spans="1:44" x14ac:dyDescent="0.25">
      <c r="A2943" s="1">
        <v>4442</v>
      </c>
      <c r="B2943" s="1" t="s">
        <v>5219</v>
      </c>
      <c r="C2943" s="1">
        <v>103</v>
      </c>
      <c r="D2943" s="1" t="s">
        <v>6280</v>
      </c>
      <c r="E2943" s="1" t="s">
        <v>706</v>
      </c>
      <c r="F2943" s="1" t="s">
        <v>445</v>
      </c>
      <c r="G2943" s="1">
        <v>6</v>
      </c>
      <c r="H2943" s="1">
        <v>67</v>
      </c>
      <c r="I2943" s="1">
        <v>21.5</v>
      </c>
      <c r="J2943" s="1">
        <v>26.1</v>
      </c>
      <c r="K2943" s="3">
        <v>862</v>
      </c>
      <c r="L2943" s="1">
        <v>0.89</v>
      </c>
      <c r="M2943" s="2">
        <v>44.58</v>
      </c>
      <c r="N2943" s="1">
        <v>520</v>
      </c>
      <c r="O2943" s="24">
        <v>203.7</v>
      </c>
      <c r="P2943" s="24">
        <v>20.6</v>
      </c>
      <c r="Q2943" s="24">
        <v>34.6</v>
      </c>
      <c r="R2943" s="24">
        <v>33.4</v>
      </c>
      <c r="AJ2943" s="1" t="s">
        <v>703</v>
      </c>
      <c r="AK2943" s="19">
        <v>48.51</v>
      </c>
      <c r="AL2943" s="19">
        <v>24.55</v>
      </c>
      <c r="AN2943" s="3">
        <v>2005</v>
      </c>
      <c r="AO2943" s="1">
        <v>4</v>
      </c>
      <c r="AQ2943">
        <v>80504</v>
      </c>
      <c r="AR2943" s="1" t="s">
        <v>3552</v>
      </c>
    </row>
    <row r="2944" spans="1:44" x14ac:dyDescent="0.25">
      <c r="A2944" s="1">
        <v>4443</v>
      </c>
      <c r="B2944" s="1" t="s">
        <v>5219</v>
      </c>
      <c r="C2944" s="1">
        <v>103</v>
      </c>
      <c r="D2944" s="1" t="s">
        <v>6418</v>
      </c>
      <c r="E2944" s="1" t="s">
        <v>706</v>
      </c>
      <c r="F2944" s="1" t="s">
        <v>445</v>
      </c>
      <c r="G2944" s="1">
        <v>7</v>
      </c>
      <c r="H2944" s="1">
        <v>71</v>
      </c>
      <c r="I2944" s="1">
        <v>20.9</v>
      </c>
      <c r="J2944" s="1">
        <v>20.399999999999999</v>
      </c>
      <c r="K2944" s="3">
        <v>800</v>
      </c>
      <c r="L2944" s="1">
        <v>0.7</v>
      </c>
      <c r="M2944" s="2">
        <v>51.91</v>
      </c>
      <c r="N2944" s="1">
        <v>620</v>
      </c>
      <c r="O2944" s="24">
        <v>242.9</v>
      </c>
      <c r="P2944" s="24">
        <v>27.5</v>
      </c>
      <c r="Q2944" s="24">
        <v>32.799999999999997</v>
      </c>
      <c r="R2944" s="24">
        <v>21.5</v>
      </c>
      <c r="AJ2944" s="1" t="s">
        <v>703</v>
      </c>
      <c r="AK2944" s="19">
        <v>48.51</v>
      </c>
      <c r="AL2944" s="19">
        <v>24.55</v>
      </c>
      <c r="AN2944" s="3">
        <v>2005</v>
      </c>
      <c r="AO2944" s="1">
        <v>2</v>
      </c>
      <c r="AQ2944">
        <v>80504</v>
      </c>
      <c r="AR2944" s="1" t="s">
        <v>3552</v>
      </c>
    </row>
    <row r="2945" spans="1:44" x14ac:dyDescent="0.25">
      <c r="A2945" s="1">
        <v>4444</v>
      </c>
      <c r="B2945" s="1" t="s">
        <v>744</v>
      </c>
      <c r="C2945" s="1">
        <v>125</v>
      </c>
      <c r="D2945" s="1" t="s">
        <v>5793</v>
      </c>
      <c r="F2945" s="1" t="s">
        <v>1254</v>
      </c>
      <c r="G2945" s="1">
        <v>4</v>
      </c>
      <c r="H2945" s="1">
        <v>40</v>
      </c>
      <c r="I2945" s="24">
        <v>25.1</v>
      </c>
      <c r="J2945" s="24">
        <v>22.1</v>
      </c>
      <c r="K2945" s="3">
        <v>760</v>
      </c>
      <c r="L2945" s="2">
        <f>N2945/((26176.8)*(1-EXP(-(0.002979)*I2945))^(1.55979))</f>
        <v>0.83460547642090566</v>
      </c>
      <c r="M2945" s="1">
        <v>29.25</v>
      </c>
      <c r="N2945" s="3">
        <v>361</v>
      </c>
      <c r="O2945" s="24">
        <v>158.6</v>
      </c>
      <c r="P2945" s="24">
        <v>19.899999999999999</v>
      </c>
      <c r="Q2945" s="24">
        <v>26.4</v>
      </c>
      <c r="R2945" s="24">
        <v>3.8</v>
      </c>
      <c r="AJ2945" s="1" t="s">
        <v>703</v>
      </c>
      <c r="AK2945" s="19">
        <v>52.07</v>
      </c>
      <c r="AL2945" s="19">
        <v>31.86</v>
      </c>
      <c r="AN2945" s="3">
        <v>2005</v>
      </c>
      <c r="AQ2945">
        <v>80412</v>
      </c>
      <c r="AR2945" s="1" t="s">
        <v>3548</v>
      </c>
    </row>
    <row r="2946" spans="1:44" x14ac:dyDescent="0.25">
      <c r="A2946" s="1">
        <v>4445</v>
      </c>
      <c r="B2946" s="1" t="s">
        <v>744</v>
      </c>
      <c r="C2946" s="1">
        <v>125</v>
      </c>
      <c r="D2946" s="1" t="s">
        <v>5599</v>
      </c>
      <c r="F2946" s="1" t="s">
        <v>1254</v>
      </c>
      <c r="G2946" s="1">
        <v>5</v>
      </c>
      <c r="H2946" s="1">
        <v>29</v>
      </c>
      <c r="I2946" s="24">
        <v>19.3</v>
      </c>
      <c r="J2946" s="24">
        <v>17.7</v>
      </c>
      <c r="K2946" s="3">
        <v>1407</v>
      </c>
      <c r="L2946" s="2">
        <f>N2946/((26176.8)*(1-EXP(-(0.002979)*I2946))^(1.55979))</f>
        <v>1.2717029948813054</v>
      </c>
      <c r="M2946" s="1">
        <v>32.71</v>
      </c>
      <c r="N2946" s="3">
        <v>370</v>
      </c>
      <c r="O2946" s="24">
        <v>156.69999999999999</v>
      </c>
      <c r="P2946" s="24">
        <v>19.3</v>
      </c>
      <c r="Q2946" s="24">
        <v>27.2</v>
      </c>
      <c r="R2946" s="24">
        <v>3.7</v>
      </c>
      <c r="AJ2946" s="1" t="s">
        <v>703</v>
      </c>
      <c r="AK2946" s="19">
        <v>51.8</v>
      </c>
      <c r="AL2946" s="19">
        <v>31.98</v>
      </c>
      <c r="AN2946" s="3">
        <v>2005</v>
      </c>
      <c r="AQ2946">
        <v>80412</v>
      </c>
      <c r="AR2946" s="1" t="s">
        <v>3548</v>
      </c>
    </row>
    <row r="2947" spans="1:44" x14ac:dyDescent="0.25">
      <c r="A2947" s="1">
        <v>4446</v>
      </c>
      <c r="B2947" s="1" t="s">
        <v>744</v>
      </c>
      <c r="C2947" s="1">
        <v>125</v>
      </c>
      <c r="D2947" s="1" t="s">
        <v>6411</v>
      </c>
      <c r="F2947" s="1" t="s">
        <v>1254</v>
      </c>
      <c r="G2947" s="1">
        <v>5</v>
      </c>
      <c r="H2947" s="1">
        <v>17</v>
      </c>
      <c r="I2947" s="24">
        <v>12.2</v>
      </c>
      <c r="J2947" s="24">
        <v>8.1</v>
      </c>
      <c r="K2947" s="3">
        <v>4644</v>
      </c>
      <c r="L2947" s="2">
        <f>N2947/((26176.8)*(1-EXP(-(0.002979)*I2947))^(1.55979))</f>
        <v>1.0510561430151446</v>
      </c>
      <c r="M2947" s="1">
        <v>23.72</v>
      </c>
      <c r="N2947" s="3">
        <v>152</v>
      </c>
      <c r="O2947" s="24">
        <v>61.3</v>
      </c>
      <c r="P2947" s="24">
        <v>9.3000000000000007</v>
      </c>
      <c r="Q2947" s="24">
        <v>13.8</v>
      </c>
      <c r="R2947" s="24">
        <v>3.5</v>
      </c>
      <c r="AJ2947" s="1" t="s">
        <v>703</v>
      </c>
      <c r="AK2947" s="19">
        <v>52.01</v>
      </c>
      <c r="AL2947" s="19">
        <v>31.8</v>
      </c>
      <c r="AN2947" s="3">
        <v>2005</v>
      </c>
      <c r="AQ2947">
        <v>80412</v>
      </c>
      <c r="AR2947" s="1" t="s">
        <v>3548</v>
      </c>
    </row>
    <row r="2948" spans="1:44" x14ac:dyDescent="0.25">
      <c r="A2948" s="1">
        <v>4447</v>
      </c>
      <c r="B2948" s="1" t="s">
        <v>744</v>
      </c>
      <c r="C2948" s="1">
        <v>125</v>
      </c>
      <c r="D2948" s="1" t="s">
        <v>6262</v>
      </c>
      <c r="F2948" s="1" t="s">
        <v>1254</v>
      </c>
      <c r="G2948" s="1">
        <v>5</v>
      </c>
      <c r="H2948" s="1">
        <v>26</v>
      </c>
      <c r="I2948" s="24">
        <v>16.600000000000001</v>
      </c>
      <c r="J2948" s="24">
        <v>14.9</v>
      </c>
      <c r="K2948" s="3">
        <v>1189</v>
      </c>
      <c r="L2948" s="2">
        <f>N2948/((26176.8)*(1-EXP(-(0.002979)*I2948))^(1.55979))</f>
        <v>0.73022667671797536</v>
      </c>
      <c r="M2948" s="1">
        <v>20.74</v>
      </c>
      <c r="N2948" s="3">
        <v>169</v>
      </c>
      <c r="O2948" s="24">
        <v>67.2</v>
      </c>
      <c r="P2948" s="24">
        <v>10.6</v>
      </c>
      <c r="Q2948" s="24">
        <v>16.5</v>
      </c>
      <c r="R2948" s="24">
        <v>3.4</v>
      </c>
      <c r="AJ2948" s="1" t="s">
        <v>703</v>
      </c>
      <c r="AK2948" s="19">
        <v>51.8</v>
      </c>
      <c r="AL2948" s="19">
        <v>31.98</v>
      </c>
      <c r="AN2948" s="3">
        <v>2005</v>
      </c>
      <c r="AQ2948">
        <v>80412</v>
      </c>
      <c r="AR2948" s="1" t="s">
        <v>3548</v>
      </c>
    </row>
    <row r="2949" spans="1:44" x14ac:dyDescent="0.25">
      <c r="A2949" s="1">
        <v>4448</v>
      </c>
      <c r="B2949" s="1" t="s">
        <v>744</v>
      </c>
      <c r="C2949" s="1">
        <v>125</v>
      </c>
      <c r="D2949" s="1" t="s">
        <v>5923</v>
      </c>
      <c r="F2949" s="1" t="s">
        <v>1254</v>
      </c>
      <c r="G2949" s="1">
        <v>5</v>
      </c>
      <c r="H2949" s="1">
        <v>52</v>
      </c>
      <c r="I2949" s="24">
        <v>24.5</v>
      </c>
      <c r="J2949" s="24">
        <v>25.8</v>
      </c>
      <c r="K2949" s="3">
        <v>670</v>
      </c>
      <c r="L2949" s="2">
        <f>N2949/((26176.8)*(1-EXP(-(0.002979)*I2949))^(1.55979))</f>
        <v>1.0788928209882094</v>
      </c>
      <c r="M2949" s="1">
        <v>35.04</v>
      </c>
      <c r="N2949" s="3">
        <v>450</v>
      </c>
      <c r="O2949" s="24">
        <v>188.2</v>
      </c>
      <c r="P2949" s="24">
        <v>22.3</v>
      </c>
      <c r="Q2949" s="24">
        <v>33.5</v>
      </c>
      <c r="R2949" s="24">
        <v>5.3</v>
      </c>
      <c r="AJ2949" s="1" t="s">
        <v>703</v>
      </c>
      <c r="AK2949" s="19">
        <v>51.95</v>
      </c>
      <c r="AL2949" s="19">
        <v>31.83</v>
      </c>
      <c r="AN2949" s="3">
        <v>2005</v>
      </c>
      <c r="AQ2949">
        <v>80412</v>
      </c>
      <c r="AR2949" s="1" t="s">
        <v>3548</v>
      </c>
    </row>
    <row r="2950" spans="1:44" x14ac:dyDescent="0.25">
      <c r="A2950" s="1">
        <v>4449</v>
      </c>
      <c r="B2950" s="1" t="s">
        <v>744</v>
      </c>
      <c r="C2950" s="1">
        <v>125</v>
      </c>
      <c r="D2950" s="1" t="s">
        <v>5791</v>
      </c>
      <c r="F2950" s="1" t="s">
        <v>1254</v>
      </c>
      <c r="G2950" s="1">
        <v>6</v>
      </c>
      <c r="H2950" s="1">
        <v>15</v>
      </c>
      <c r="I2950" s="24">
        <v>9.8000000000000007</v>
      </c>
      <c r="J2950" s="24">
        <v>5.7</v>
      </c>
      <c r="K2950" s="3">
        <v>6680</v>
      </c>
      <c r="L2950" s="2">
        <f>N2950/((23082.2)*(1-EXP(-(0.002955)*I2950))^(1.52484))</f>
        <v>0.94209262031713226</v>
      </c>
      <c r="M2950" s="1">
        <v>16.940000000000001</v>
      </c>
      <c r="N2950" s="3">
        <v>96</v>
      </c>
      <c r="O2950" s="24">
        <v>40.799999999999997</v>
      </c>
      <c r="P2950" s="24">
        <v>7.7</v>
      </c>
      <c r="Q2950" s="24">
        <v>8.3000000000000007</v>
      </c>
      <c r="R2950" s="24">
        <v>2.2999999999999998</v>
      </c>
      <c r="AJ2950" s="1" t="s">
        <v>703</v>
      </c>
      <c r="AK2950" s="19">
        <v>52.01</v>
      </c>
      <c r="AL2950" s="19">
        <v>31.81</v>
      </c>
      <c r="AN2950" s="3">
        <v>2005</v>
      </c>
      <c r="AQ2950">
        <v>80412</v>
      </c>
      <c r="AR2950" s="1" t="s">
        <v>3548</v>
      </c>
    </row>
    <row r="2951" spans="1:44" x14ac:dyDescent="0.25">
      <c r="A2951" s="1">
        <v>4450</v>
      </c>
      <c r="B2951" s="1" t="s">
        <v>744</v>
      </c>
      <c r="C2951" s="1">
        <v>125</v>
      </c>
      <c r="D2951" s="1" t="s">
        <v>6141</v>
      </c>
      <c r="F2951" s="1" t="s">
        <v>1254</v>
      </c>
      <c r="G2951" s="1">
        <v>5</v>
      </c>
      <c r="H2951" s="1">
        <v>40</v>
      </c>
      <c r="I2951" s="24">
        <v>21</v>
      </c>
      <c r="J2951" s="24">
        <v>18.600000000000001</v>
      </c>
      <c r="K2951" s="3">
        <v>957</v>
      </c>
      <c r="L2951" s="2">
        <f>N2951/((26176.8)*(1-EXP(-(0.002979)*I2951))^(1.55979))</f>
        <v>0.82274644574631328</v>
      </c>
      <c r="M2951" s="1">
        <v>25.91</v>
      </c>
      <c r="N2951" s="3">
        <v>272</v>
      </c>
      <c r="O2951" s="24">
        <v>120.4</v>
      </c>
      <c r="P2951" s="24">
        <v>14.5</v>
      </c>
      <c r="Q2951" s="24">
        <v>21.8</v>
      </c>
      <c r="R2951" s="24">
        <v>3.7</v>
      </c>
      <c r="AJ2951" s="1" t="s">
        <v>703</v>
      </c>
      <c r="AK2951" s="19">
        <v>51.8</v>
      </c>
      <c r="AL2951" s="19">
        <v>31.98</v>
      </c>
      <c r="AN2951" s="3">
        <v>2005</v>
      </c>
      <c r="AQ2951">
        <v>80412</v>
      </c>
      <c r="AR2951" s="1" t="s">
        <v>3548</v>
      </c>
    </row>
    <row r="2952" spans="1:44" x14ac:dyDescent="0.25">
      <c r="A2952" s="1">
        <v>4451</v>
      </c>
      <c r="B2952" s="1" t="s">
        <v>744</v>
      </c>
      <c r="C2952" s="1">
        <v>125</v>
      </c>
      <c r="D2952" s="1" t="s">
        <v>5793</v>
      </c>
      <c r="F2952" s="1" t="s">
        <v>1254</v>
      </c>
      <c r="G2952" s="1">
        <v>5</v>
      </c>
      <c r="H2952" s="1">
        <v>40</v>
      </c>
      <c r="I2952" s="24">
        <v>21.9</v>
      </c>
      <c r="J2952" s="24">
        <v>19.899999999999999</v>
      </c>
      <c r="K2952" s="3">
        <v>781</v>
      </c>
      <c r="L2952" s="2">
        <f>N2952/((26176.8)*(1-EXP(-(0.002979)*I2952))^(1.55979))</f>
        <v>0.78640889427325089</v>
      </c>
      <c r="M2952" s="1">
        <v>24.18</v>
      </c>
      <c r="N2952" s="3">
        <v>277</v>
      </c>
      <c r="O2952" s="24">
        <v>123.5</v>
      </c>
      <c r="P2952" s="24">
        <v>17.7</v>
      </c>
      <c r="Q2952" s="24">
        <v>23</v>
      </c>
      <c r="R2952" s="24">
        <v>4.5</v>
      </c>
      <c r="AJ2952" s="1" t="s">
        <v>703</v>
      </c>
      <c r="AK2952" s="19">
        <v>51.8</v>
      </c>
      <c r="AL2952" s="19">
        <v>31.98</v>
      </c>
      <c r="AN2952" s="3">
        <v>2005</v>
      </c>
      <c r="AQ2952">
        <v>80412</v>
      </c>
      <c r="AR2952" s="1" t="s">
        <v>3548</v>
      </c>
    </row>
    <row r="2953" spans="1:44" x14ac:dyDescent="0.25">
      <c r="A2953" s="1">
        <v>4452</v>
      </c>
      <c r="B2953" s="1" t="s">
        <v>744</v>
      </c>
      <c r="C2953" s="1">
        <v>125</v>
      </c>
      <c r="D2953" s="1" t="s">
        <v>6062</v>
      </c>
      <c r="F2953" s="1" t="s">
        <v>1254</v>
      </c>
      <c r="G2953" s="1">
        <v>6</v>
      </c>
      <c r="H2953" s="1">
        <v>34</v>
      </c>
      <c r="I2953" s="24">
        <v>17.5</v>
      </c>
      <c r="J2953" s="24">
        <v>15.7</v>
      </c>
      <c r="K2953" s="3">
        <v>1538</v>
      </c>
      <c r="L2953" s="2">
        <f>N2953/((23082.2)*(1-EXP(-(0.002955)*I2953))^(1.52484))</f>
        <v>1.0805231223924077</v>
      </c>
      <c r="M2953" s="1">
        <v>29.73</v>
      </c>
      <c r="N2953" s="3">
        <v>262</v>
      </c>
      <c r="O2953" s="24">
        <v>109</v>
      </c>
      <c r="P2953" s="24">
        <v>16.2</v>
      </c>
      <c r="Q2953" s="24">
        <v>32.4</v>
      </c>
      <c r="R2953" s="24">
        <v>4.9000000000000004</v>
      </c>
      <c r="AJ2953" s="1" t="s">
        <v>703</v>
      </c>
      <c r="AK2953" s="19">
        <v>52.01</v>
      </c>
      <c r="AL2953" s="19">
        <v>31.81</v>
      </c>
      <c r="AN2953" s="3">
        <v>2005</v>
      </c>
      <c r="AQ2953">
        <v>80412</v>
      </c>
      <c r="AR2953" s="1" t="s">
        <v>3548</v>
      </c>
    </row>
    <row r="2954" spans="1:44" x14ac:dyDescent="0.25">
      <c r="A2954" s="1">
        <v>4453</v>
      </c>
      <c r="B2954" s="1" t="s">
        <v>744</v>
      </c>
      <c r="C2954" s="1">
        <v>125</v>
      </c>
      <c r="D2954" s="1" t="s">
        <v>6332</v>
      </c>
      <c r="F2954" s="1" t="s">
        <v>1254</v>
      </c>
      <c r="G2954" s="1">
        <v>5</v>
      </c>
      <c r="H2954" s="1">
        <v>33</v>
      </c>
      <c r="I2954" s="24">
        <v>20.7</v>
      </c>
      <c r="J2954" s="24">
        <v>17.899999999999999</v>
      </c>
      <c r="K2954" s="3">
        <v>1183</v>
      </c>
      <c r="L2954" s="2">
        <f>N2954/((26176.8)*(1-EXP(-(0.002979)*I2954))^(1.55979))</f>
        <v>1.029411051447755</v>
      </c>
      <c r="M2954" s="1">
        <v>29.92</v>
      </c>
      <c r="N2954" s="3">
        <v>333</v>
      </c>
      <c r="O2954" s="24">
        <v>139.30000000000001</v>
      </c>
      <c r="P2954" s="24">
        <v>16.7</v>
      </c>
      <c r="Q2954" s="24">
        <v>23.7</v>
      </c>
      <c r="R2954" s="24">
        <v>4.3</v>
      </c>
      <c r="AJ2954" s="1" t="s">
        <v>703</v>
      </c>
      <c r="AK2954" s="19">
        <v>51.8</v>
      </c>
      <c r="AL2954" s="19">
        <v>31.98</v>
      </c>
      <c r="AN2954" s="3">
        <v>2006</v>
      </c>
      <c r="AQ2954">
        <v>80412</v>
      </c>
      <c r="AR2954" s="1" t="s">
        <v>3548</v>
      </c>
    </row>
    <row r="2955" spans="1:44" x14ac:dyDescent="0.25">
      <c r="A2955" s="1">
        <v>4454</v>
      </c>
      <c r="B2955" s="1" t="s">
        <v>744</v>
      </c>
      <c r="C2955" s="1">
        <v>125</v>
      </c>
      <c r="D2955" s="1" t="s">
        <v>5923</v>
      </c>
      <c r="F2955" s="1" t="s">
        <v>1254</v>
      </c>
      <c r="G2955" s="1">
        <v>5</v>
      </c>
      <c r="H2955" s="1">
        <v>27</v>
      </c>
      <c r="I2955" s="24">
        <v>17.600000000000001</v>
      </c>
      <c r="J2955" s="24">
        <v>14</v>
      </c>
      <c r="K2955" s="3">
        <v>3167</v>
      </c>
      <c r="L2955" s="2">
        <f>N2955/((26176.8)*(1-EXP(-(0.002979)*I2955))^(1.55979))</f>
        <v>1.656378698723959</v>
      </c>
      <c r="M2955" s="1">
        <v>48.88</v>
      </c>
      <c r="N2955" s="3">
        <v>419</v>
      </c>
      <c r="O2955" s="24">
        <v>193.9</v>
      </c>
      <c r="P2955" s="24">
        <v>24.3</v>
      </c>
      <c r="Q2955" s="24">
        <v>38</v>
      </c>
      <c r="R2955" s="24">
        <v>4.8</v>
      </c>
      <c r="AJ2955" s="1" t="s">
        <v>703</v>
      </c>
      <c r="AK2955" s="19">
        <v>51.8</v>
      </c>
      <c r="AL2955" s="19">
        <v>31.98</v>
      </c>
      <c r="AN2955" s="3">
        <v>2006</v>
      </c>
      <c r="AQ2955">
        <v>80412</v>
      </c>
      <c r="AR2955" s="1" t="s">
        <v>3548</v>
      </c>
    </row>
    <row r="2956" spans="1:44" x14ac:dyDescent="0.25">
      <c r="A2956" s="1">
        <v>4455</v>
      </c>
      <c r="B2956" s="1" t="s">
        <v>744</v>
      </c>
      <c r="C2956" s="1">
        <v>125</v>
      </c>
      <c r="D2956" s="1" t="s">
        <v>5599</v>
      </c>
      <c r="F2956" s="1" t="s">
        <v>1254</v>
      </c>
      <c r="G2956" s="1">
        <v>4</v>
      </c>
      <c r="H2956" s="1">
        <v>22</v>
      </c>
      <c r="I2956" s="24">
        <v>15.7</v>
      </c>
      <c r="J2956" s="24">
        <v>11</v>
      </c>
      <c r="K2956" s="3">
        <v>2076</v>
      </c>
      <c r="L2956" s="2">
        <f>N2956/((26176.8)*(1-EXP(-(0.002979)*I2956))^(1.55979))</f>
        <v>0.75727936606988344</v>
      </c>
      <c r="M2956" s="1">
        <v>19.91</v>
      </c>
      <c r="N2956" s="3">
        <v>161</v>
      </c>
      <c r="O2956" s="24">
        <v>68.3</v>
      </c>
      <c r="P2956" s="24">
        <v>10.3</v>
      </c>
      <c r="Q2956" s="24">
        <v>11.5</v>
      </c>
      <c r="R2956" s="24">
        <v>2.7</v>
      </c>
      <c r="AJ2956" s="1" t="s">
        <v>703</v>
      </c>
      <c r="AK2956" s="19">
        <v>51.57</v>
      </c>
      <c r="AL2956" s="19">
        <v>32.57</v>
      </c>
      <c r="AN2956" s="3">
        <v>2006</v>
      </c>
      <c r="AQ2956">
        <v>80412</v>
      </c>
      <c r="AR2956" s="1" t="s">
        <v>3548</v>
      </c>
    </row>
    <row r="2957" spans="1:44" x14ac:dyDescent="0.25">
      <c r="A2957" s="1">
        <v>4456</v>
      </c>
      <c r="B2957" s="1" t="s">
        <v>744</v>
      </c>
      <c r="C2957" s="1">
        <v>125</v>
      </c>
      <c r="D2957" s="1" t="s">
        <v>5599</v>
      </c>
      <c r="F2957" s="1" t="s">
        <v>1254</v>
      </c>
      <c r="G2957" s="1">
        <v>3</v>
      </c>
      <c r="H2957" s="1">
        <v>15</v>
      </c>
      <c r="I2957" s="24">
        <v>13.8</v>
      </c>
      <c r="J2957" s="24">
        <v>8.6</v>
      </c>
      <c r="K2957" s="3">
        <v>2400</v>
      </c>
      <c r="L2957" s="2">
        <f>N2957/((26176.8)*(1-EXP(-(0.002979)*I2957))^(1.55979))</f>
        <v>0.61276123670389138</v>
      </c>
      <c r="M2957" s="1">
        <v>14.38</v>
      </c>
      <c r="N2957" s="3">
        <v>107</v>
      </c>
      <c r="O2957" s="24">
        <v>15.1</v>
      </c>
      <c r="P2957" s="24">
        <v>2.2000000000000002</v>
      </c>
      <c r="Q2957" s="24">
        <v>2.8</v>
      </c>
      <c r="R2957" s="24">
        <v>2.1</v>
      </c>
      <c r="AJ2957" s="1" t="s">
        <v>703</v>
      </c>
      <c r="AK2957" s="19">
        <v>51.55</v>
      </c>
      <c r="AL2957" s="19">
        <v>32.5</v>
      </c>
      <c r="AN2957" s="3">
        <v>2006</v>
      </c>
      <c r="AQ2957">
        <v>80412</v>
      </c>
      <c r="AR2957" s="1" t="s">
        <v>3548</v>
      </c>
    </row>
    <row r="2958" spans="1:44" x14ac:dyDescent="0.25">
      <c r="A2958" s="1">
        <v>4457</v>
      </c>
      <c r="B2958" s="1" t="s">
        <v>744</v>
      </c>
      <c r="C2958" s="1">
        <v>125</v>
      </c>
      <c r="D2958" s="1" t="s">
        <v>5599</v>
      </c>
      <c r="F2958" s="1" t="s">
        <v>1254</v>
      </c>
      <c r="G2958" s="1">
        <v>4</v>
      </c>
      <c r="H2958" s="1">
        <v>14</v>
      </c>
      <c r="I2958" s="24">
        <v>12.9</v>
      </c>
      <c r="J2958" s="24">
        <v>8.3000000000000007</v>
      </c>
      <c r="K2958" s="3">
        <v>3845</v>
      </c>
      <c r="L2958" s="2">
        <f>N2958/((26176.8)*(1-EXP(-(0.002979)*I2958))^(1.55979))</f>
        <v>0.92692278426780117</v>
      </c>
      <c r="M2958" s="1">
        <v>21.03</v>
      </c>
      <c r="N2958" s="3">
        <v>146</v>
      </c>
      <c r="O2958" s="24">
        <v>87.6</v>
      </c>
      <c r="P2958" s="24">
        <v>13.2</v>
      </c>
      <c r="Q2958" s="24">
        <v>18</v>
      </c>
      <c r="R2958" s="24">
        <v>4.3</v>
      </c>
      <c r="AJ2958" s="1" t="s">
        <v>703</v>
      </c>
      <c r="AK2958" s="19">
        <v>51.54</v>
      </c>
      <c r="AL2958" s="19">
        <v>32.57</v>
      </c>
      <c r="AN2958" s="3">
        <v>2006</v>
      </c>
      <c r="AQ2958">
        <v>80412</v>
      </c>
      <c r="AR2958" s="1" t="s">
        <v>3548</v>
      </c>
    </row>
    <row r="2959" spans="1:44" x14ac:dyDescent="0.25">
      <c r="A2959" s="1">
        <v>4458</v>
      </c>
      <c r="B2959" s="1" t="s">
        <v>744</v>
      </c>
      <c r="C2959" s="1">
        <v>125</v>
      </c>
      <c r="D2959" s="1" t="s">
        <v>5599</v>
      </c>
      <c r="F2959" s="1" t="s">
        <v>1254</v>
      </c>
      <c r="G2959" s="1">
        <v>3</v>
      </c>
      <c r="H2959" s="1">
        <v>42</v>
      </c>
      <c r="I2959" s="24">
        <v>25.7</v>
      </c>
      <c r="J2959" s="24">
        <v>26.4</v>
      </c>
      <c r="K2959" s="3">
        <v>730</v>
      </c>
      <c r="L2959" s="2">
        <f>N2959/((26176.8)*(1-EXP(-(0.002979)*I2959))^(1.55979))</f>
        <v>1.0598951163420449</v>
      </c>
      <c r="M2959" s="1">
        <v>39.76</v>
      </c>
      <c r="N2959" s="3">
        <v>475</v>
      </c>
      <c r="O2959" s="24">
        <v>245.4</v>
      </c>
      <c r="P2959" s="24">
        <v>28.7</v>
      </c>
      <c r="Q2959" s="24">
        <v>50.6</v>
      </c>
      <c r="R2959" s="24">
        <v>5.5</v>
      </c>
      <c r="AJ2959" s="1" t="s">
        <v>703</v>
      </c>
      <c r="AK2959" s="19">
        <v>52.01</v>
      </c>
      <c r="AL2959" s="19">
        <v>31.8</v>
      </c>
      <c r="AN2959" s="3">
        <v>2006</v>
      </c>
      <c r="AQ2959">
        <v>80412</v>
      </c>
      <c r="AR2959" s="1" t="s">
        <v>3548</v>
      </c>
    </row>
    <row r="2960" spans="1:44" x14ac:dyDescent="0.25">
      <c r="A2960" s="1">
        <v>4459</v>
      </c>
      <c r="B2960" s="1" t="s">
        <v>744</v>
      </c>
      <c r="C2960" s="1">
        <v>125</v>
      </c>
      <c r="D2960" s="1" t="s">
        <v>6141</v>
      </c>
      <c r="F2960" s="1" t="s">
        <v>1254</v>
      </c>
      <c r="G2960" s="1">
        <v>6</v>
      </c>
      <c r="H2960" s="1">
        <v>14</v>
      </c>
      <c r="I2960" s="24">
        <v>9.6999999999999993</v>
      </c>
      <c r="J2960" s="24">
        <v>6.2</v>
      </c>
      <c r="K2960" s="3">
        <v>6570</v>
      </c>
      <c r="L2960" s="2">
        <f>N2960/((23082.2)*(1-EXP(-(0.002955)*I2960))^(1.52484))</f>
        <v>0.9965914391422398</v>
      </c>
      <c r="M2960" s="1">
        <v>19.43</v>
      </c>
      <c r="N2960" s="3">
        <v>100</v>
      </c>
      <c r="O2960" s="24">
        <v>65</v>
      </c>
      <c r="P2960" s="24">
        <v>11.1</v>
      </c>
      <c r="Q2960" s="24">
        <v>15</v>
      </c>
      <c r="R2960" s="24">
        <v>4.2</v>
      </c>
      <c r="AJ2960" s="1" t="s">
        <v>703</v>
      </c>
      <c r="AK2960" s="19">
        <v>51.81</v>
      </c>
      <c r="AL2960" s="19">
        <v>31.76</v>
      </c>
      <c r="AN2960" s="3">
        <v>2006</v>
      </c>
      <c r="AQ2960">
        <v>80412</v>
      </c>
      <c r="AR2960" s="1" t="s">
        <v>3548</v>
      </c>
    </row>
    <row r="2961" spans="1:44" x14ac:dyDescent="0.25">
      <c r="A2961" s="1">
        <v>4460</v>
      </c>
      <c r="B2961" s="1" t="s">
        <v>744</v>
      </c>
      <c r="C2961" s="1">
        <v>125</v>
      </c>
      <c r="D2961" s="1" t="s">
        <v>6265</v>
      </c>
      <c r="F2961" s="1" t="s">
        <v>1254</v>
      </c>
      <c r="G2961" s="1">
        <v>5</v>
      </c>
      <c r="H2961" s="1">
        <v>51</v>
      </c>
      <c r="I2961" s="24">
        <v>25.1</v>
      </c>
      <c r="J2961" s="24">
        <v>24.8</v>
      </c>
      <c r="K2961" s="3">
        <v>779</v>
      </c>
      <c r="L2961" s="2">
        <f>N2961/((26176.8)*(1-EXP(-(0.002979)*I2961))^(1.55979))</f>
        <v>0.96176143543240089</v>
      </c>
      <c r="M2961" s="1">
        <v>37.590000000000003</v>
      </c>
      <c r="N2961" s="3">
        <v>416</v>
      </c>
      <c r="O2961" s="24">
        <v>166.8</v>
      </c>
      <c r="P2961" s="24">
        <v>21.4</v>
      </c>
      <c r="Q2961" s="24">
        <v>36.1</v>
      </c>
      <c r="R2961" s="24">
        <v>4.9000000000000004</v>
      </c>
      <c r="AJ2961" s="1" t="s">
        <v>703</v>
      </c>
      <c r="AK2961" s="19">
        <v>51.77</v>
      </c>
      <c r="AL2961" s="19">
        <v>32.520000000000003</v>
      </c>
      <c r="AN2961" s="3">
        <v>2006</v>
      </c>
      <c r="AQ2961">
        <v>80412</v>
      </c>
      <c r="AR2961" s="1" t="s">
        <v>3548</v>
      </c>
    </row>
    <row r="2962" spans="1:44" x14ac:dyDescent="0.25">
      <c r="A2962" s="1">
        <v>4461</v>
      </c>
      <c r="B2962" s="1" t="s">
        <v>744</v>
      </c>
      <c r="C2962" s="1">
        <v>125</v>
      </c>
      <c r="D2962" s="1" t="s">
        <v>6064</v>
      </c>
      <c r="F2962" s="1" t="s">
        <v>1254</v>
      </c>
      <c r="G2962" s="1">
        <v>5</v>
      </c>
      <c r="H2962" s="1">
        <v>10</v>
      </c>
      <c r="I2962" s="24">
        <v>7.5</v>
      </c>
      <c r="J2962" s="24">
        <v>4.5999999999999996</v>
      </c>
      <c r="K2962" s="3">
        <v>10133</v>
      </c>
      <c r="L2962" s="2">
        <f>N2962/((26176.8)*(1-EXP(-(0.002979)*I2962))^(1.55979))</f>
        <v>1.2126143570346324</v>
      </c>
      <c r="M2962" s="1">
        <v>16.97</v>
      </c>
      <c r="N2962" s="3">
        <v>83</v>
      </c>
      <c r="O2962" s="24">
        <v>37.4</v>
      </c>
      <c r="P2962" s="24">
        <v>7.1</v>
      </c>
      <c r="Q2962" s="24">
        <v>8</v>
      </c>
      <c r="R2962" s="24">
        <v>2.2000000000000002</v>
      </c>
      <c r="AJ2962" s="1" t="s">
        <v>703</v>
      </c>
      <c r="AK2962" s="19">
        <v>51.81</v>
      </c>
      <c r="AL2962" s="19">
        <v>31.79</v>
      </c>
      <c r="AN2962" s="3">
        <v>2006</v>
      </c>
      <c r="AQ2962">
        <v>80412</v>
      </c>
      <c r="AR2962" s="1" t="s">
        <v>3548</v>
      </c>
    </row>
    <row r="2963" spans="1:44" x14ac:dyDescent="0.25">
      <c r="A2963" s="1">
        <v>4462</v>
      </c>
      <c r="B2963" s="1" t="s">
        <v>744</v>
      </c>
      <c r="C2963" s="1">
        <v>125</v>
      </c>
      <c r="D2963" s="1" t="s">
        <v>6141</v>
      </c>
      <c r="F2963" s="1" t="s">
        <v>1254</v>
      </c>
      <c r="G2963" s="1">
        <v>4</v>
      </c>
      <c r="H2963" s="1">
        <v>44</v>
      </c>
      <c r="I2963" s="24">
        <v>25.3</v>
      </c>
      <c r="J2963" s="24">
        <v>26.4</v>
      </c>
      <c r="K2963" s="3">
        <v>737</v>
      </c>
      <c r="L2963" s="2">
        <f>N2963/((26176.8)*(1-EXP(-(0.002979)*I2963))^(1.55979))</f>
        <v>1.0252974281497205</v>
      </c>
      <c r="M2963" s="1">
        <v>40.42</v>
      </c>
      <c r="N2963" s="17">
        <v>448.8</v>
      </c>
      <c r="O2963" s="18">
        <v>189.39199999999997</v>
      </c>
      <c r="P2963" s="24">
        <v>23.2</v>
      </c>
      <c r="Q2963" s="24">
        <v>39.5</v>
      </c>
      <c r="R2963" s="19">
        <v>5.53</v>
      </c>
      <c r="X2963" s="1">
        <v>3.1</v>
      </c>
      <c r="AC2963" s="1">
        <v>1.4</v>
      </c>
      <c r="AJ2963" s="1" t="s">
        <v>703</v>
      </c>
      <c r="AK2963" s="19">
        <v>52.06</v>
      </c>
      <c r="AL2963" s="19">
        <v>31.56</v>
      </c>
      <c r="AN2963" s="3">
        <v>2006</v>
      </c>
      <c r="AQ2963">
        <v>80412</v>
      </c>
      <c r="AR2963" s="1" t="s">
        <v>3548</v>
      </c>
    </row>
    <row r="2964" spans="1:44" x14ac:dyDescent="0.25">
      <c r="A2964" s="1">
        <v>4463</v>
      </c>
      <c r="B2964" s="1" t="s">
        <v>744</v>
      </c>
      <c r="C2964" s="1">
        <v>125</v>
      </c>
      <c r="D2964" s="1" t="s">
        <v>5789</v>
      </c>
      <c r="F2964" s="1" t="s">
        <v>1254</v>
      </c>
      <c r="G2964" s="1">
        <v>2</v>
      </c>
      <c r="H2964" s="1">
        <v>10</v>
      </c>
      <c r="I2964" s="24">
        <v>10.7</v>
      </c>
      <c r="J2964" s="24">
        <v>4.7</v>
      </c>
      <c r="K2964" s="3">
        <v>16792</v>
      </c>
      <c r="L2964" s="2">
        <f>N2964/((26176.8)*(1-EXP(-(0.002979)*I2964))^(1.55979))</f>
        <v>1.3698188046647135</v>
      </c>
      <c r="M2964" s="1">
        <v>29.56</v>
      </c>
      <c r="N2964" s="3">
        <v>162</v>
      </c>
      <c r="O2964" s="24">
        <v>72.5</v>
      </c>
      <c r="P2964" s="24">
        <v>13.8</v>
      </c>
      <c r="Q2964" s="24">
        <v>20.8</v>
      </c>
      <c r="R2964" s="24">
        <v>4.0999999999999996</v>
      </c>
      <c r="AJ2964" s="1" t="s">
        <v>703</v>
      </c>
      <c r="AK2964" s="19">
        <v>52.08</v>
      </c>
      <c r="AL2964" s="19">
        <v>31.41</v>
      </c>
      <c r="AN2964" s="3">
        <v>2006</v>
      </c>
      <c r="AQ2964">
        <v>80412</v>
      </c>
      <c r="AR2964" s="1" t="s">
        <v>3548</v>
      </c>
    </row>
    <row r="2965" spans="1:44" x14ac:dyDescent="0.25">
      <c r="A2965" s="1">
        <v>4464</v>
      </c>
      <c r="B2965" s="1" t="s">
        <v>744</v>
      </c>
      <c r="C2965" s="1">
        <v>125</v>
      </c>
      <c r="D2965" s="1" t="s">
        <v>5599</v>
      </c>
      <c r="F2965" s="1" t="s">
        <v>1254</v>
      </c>
      <c r="G2965" s="1">
        <v>4</v>
      </c>
      <c r="H2965" s="1">
        <v>18</v>
      </c>
      <c r="I2965" s="24">
        <v>13</v>
      </c>
      <c r="J2965" s="24">
        <v>7.4</v>
      </c>
      <c r="K2965" s="3">
        <v>4492</v>
      </c>
      <c r="L2965" s="2">
        <f>N2965/((26176.8)*(1-EXP(-(0.002979)*I2965))^(1.55979))</f>
        <v>0.90348816443949986</v>
      </c>
      <c r="M2965" s="1">
        <v>19.170000000000002</v>
      </c>
      <c r="N2965" s="3">
        <v>144</v>
      </c>
      <c r="O2965" s="24">
        <v>61.1</v>
      </c>
      <c r="P2965" s="24">
        <v>8</v>
      </c>
      <c r="Q2965" s="24">
        <v>8.3000000000000007</v>
      </c>
      <c r="R2965" s="24">
        <v>2.8</v>
      </c>
      <c r="AJ2965" s="1" t="s">
        <v>703</v>
      </c>
      <c r="AK2965" s="19">
        <v>51.94</v>
      </c>
      <c r="AL2965" s="19">
        <v>31.98</v>
      </c>
      <c r="AN2965" s="3">
        <v>2006</v>
      </c>
      <c r="AQ2965">
        <v>80412</v>
      </c>
      <c r="AR2965" s="1" t="s">
        <v>3548</v>
      </c>
    </row>
    <row r="2966" spans="1:44" x14ac:dyDescent="0.25">
      <c r="A2966" s="1">
        <v>4465</v>
      </c>
      <c r="B2966" s="1" t="s">
        <v>744</v>
      </c>
      <c r="C2966" s="1">
        <v>125</v>
      </c>
      <c r="D2966" s="1" t="s">
        <v>6334</v>
      </c>
      <c r="F2966" s="1" t="s">
        <v>1254</v>
      </c>
      <c r="G2966" s="1">
        <v>3</v>
      </c>
      <c r="H2966" s="1">
        <v>16</v>
      </c>
      <c r="I2966" s="24">
        <v>14.5</v>
      </c>
      <c r="J2966" s="24">
        <v>10.5</v>
      </c>
      <c r="K2966" s="3">
        <v>2936</v>
      </c>
      <c r="L2966" s="2">
        <f>N2966/((26176.8)*(1-EXP(-(0.002979)*I2966))^(1.55979))</f>
        <v>1.0088910025749993</v>
      </c>
      <c r="M2966" s="1">
        <v>25.4</v>
      </c>
      <c r="N2966" s="3">
        <v>190</v>
      </c>
      <c r="O2966" s="24">
        <v>83.4</v>
      </c>
      <c r="P2966" s="24">
        <v>10.7</v>
      </c>
      <c r="Q2966" s="24">
        <v>15.1</v>
      </c>
      <c r="R2966" s="24">
        <v>3.7</v>
      </c>
      <c r="AJ2966" s="1" t="s">
        <v>703</v>
      </c>
      <c r="AK2966" s="19">
        <v>51.91</v>
      </c>
      <c r="AL2966" s="19">
        <v>31.8</v>
      </c>
      <c r="AN2966" s="3">
        <v>2006</v>
      </c>
      <c r="AQ2966">
        <v>80412</v>
      </c>
      <c r="AR2966" s="1" t="s">
        <v>3548</v>
      </c>
    </row>
    <row r="2967" spans="1:44" x14ac:dyDescent="0.25">
      <c r="A2967" s="1">
        <v>4466</v>
      </c>
      <c r="B2967" s="1" t="s">
        <v>744</v>
      </c>
      <c r="C2967" s="1">
        <v>125</v>
      </c>
      <c r="D2967" s="1" t="s">
        <v>6146</v>
      </c>
      <c r="F2967" s="1" t="s">
        <v>1254</v>
      </c>
      <c r="G2967" s="1">
        <v>4</v>
      </c>
      <c r="H2967" s="1">
        <v>19</v>
      </c>
      <c r="I2967" s="24">
        <v>15.4</v>
      </c>
      <c r="J2967" s="24">
        <v>9.3000000000000007</v>
      </c>
      <c r="K2967" s="3">
        <v>2343</v>
      </c>
      <c r="L2967" s="2">
        <f>N2967/((26176.8)*(1-EXP(-(0.002979)*I2967))^(1.55979))</f>
        <v>0.60549320160495856</v>
      </c>
      <c r="M2967" s="1">
        <v>16.010000000000002</v>
      </c>
      <c r="N2967" s="3">
        <v>125</v>
      </c>
      <c r="O2967" s="24">
        <v>50.1</v>
      </c>
      <c r="P2967" s="24">
        <v>6.4</v>
      </c>
      <c r="Q2967" s="24">
        <v>7.1</v>
      </c>
      <c r="R2967" s="24">
        <v>2.6</v>
      </c>
      <c r="AJ2967" s="1" t="s">
        <v>703</v>
      </c>
      <c r="AK2967" s="19">
        <v>52.05</v>
      </c>
      <c r="AL2967" s="19">
        <v>31.57</v>
      </c>
      <c r="AN2967" s="3">
        <v>2006</v>
      </c>
      <c r="AQ2967">
        <v>80412</v>
      </c>
      <c r="AR2967" s="1" t="s">
        <v>3548</v>
      </c>
    </row>
    <row r="2968" spans="1:44" x14ac:dyDescent="0.25">
      <c r="A2968" s="1">
        <v>4467</v>
      </c>
      <c r="B2968" s="1" t="s">
        <v>744</v>
      </c>
      <c r="C2968" s="1">
        <v>125</v>
      </c>
      <c r="D2968" s="1" t="s">
        <v>6141</v>
      </c>
      <c r="F2968" s="1" t="s">
        <v>1254</v>
      </c>
      <c r="G2968" s="1">
        <v>4</v>
      </c>
      <c r="H2968" s="1">
        <v>21</v>
      </c>
      <c r="I2968" s="24">
        <v>15.5</v>
      </c>
      <c r="J2968" s="24">
        <v>10.8</v>
      </c>
      <c r="K2968" s="3">
        <v>2740</v>
      </c>
      <c r="L2968" s="2">
        <f>N2968/((26176.8)*(1-EXP(-(0.002979)*I2968))^(1.55979))</f>
        <v>0.97846437355124904</v>
      </c>
      <c r="M2968" s="1">
        <v>25.04</v>
      </c>
      <c r="N2968" s="3">
        <v>204</v>
      </c>
      <c r="O2968" s="24">
        <v>81.599999999999994</v>
      </c>
      <c r="P2968" s="24">
        <v>10.4</v>
      </c>
      <c r="Q2968" s="24">
        <v>13.5</v>
      </c>
      <c r="R2968" s="24">
        <v>3.3</v>
      </c>
      <c r="AJ2968" s="1" t="s">
        <v>703</v>
      </c>
      <c r="AK2968" s="19">
        <v>51.76</v>
      </c>
      <c r="AL2968" s="19">
        <v>31.53</v>
      </c>
      <c r="AN2968" s="3">
        <v>2006</v>
      </c>
      <c r="AQ2968">
        <v>80412</v>
      </c>
      <c r="AR2968" s="1" t="s">
        <v>3548</v>
      </c>
    </row>
    <row r="2969" spans="1:44" x14ac:dyDescent="0.25">
      <c r="A2969" s="1">
        <v>4468</v>
      </c>
      <c r="B2969" s="1" t="s">
        <v>744</v>
      </c>
      <c r="C2969" s="1">
        <v>125</v>
      </c>
      <c r="D2969" s="1" t="s">
        <v>6064</v>
      </c>
      <c r="F2969" s="1" t="s">
        <v>1254</v>
      </c>
      <c r="G2969" s="1">
        <v>4</v>
      </c>
      <c r="H2969" s="1">
        <v>13</v>
      </c>
      <c r="I2969" s="24">
        <v>9.6999999999999993</v>
      </c>
      <c r="J2969" s="24">
        <v>5.6</v>
      </c>
      <c r="K2969" s="3">
        <v>6475</v>
      </c>
      <c r="L2969" s="2">
        <f>N2969/((26176.8)*(1-EXP(-(0.002979)*I2969))^(1.55979))</f>
        <v>0.85532134737879839</v>
      </c>
      <c r="M2969" s="1">
        <v>15.93</v>
      </c>
      <c r="N2969" s="3">
        <v>87</v>
      </c>
      <c r="O2969" s="24">
        <v>37.4</v>
      </c>
      <c r="P2969" s="24">
        <v>6.3</v>
      </c>
      <c r="Q2969" s="24">
        <v>7.3</v>
      </c>
      <c r="R2969" s="24">
        <v>3</v>
      </c>
      <c r="AJ2969" s="1" t="s">
        <v>703</v>
      </c>
      <c r="AK2969" s="19">
        <v>51.8</v>
      </c>
      <c r="AL2969" s="19">
        <v>31.98</v>
      </c>
      <c r="AN2969" s="3">
        <v>2006</v>
      </c>
      <c r="AQ2969">
        <v>80412</v>
      </c>
      <c r="AR2969" s="1" t="s">
        <v>3548</v>
      </c>
    </row>
    <row r="2970" spans="1:44" x14ac:dyDescent="0.25">
      <c r="A2970" s="1">
        <v>4469</v>
      </c>
      <c r="B2970" s="1" t="s">
        <v>744</v>
      </c>
      <c r="C2970" s="1">
        <v>125</v>
      </c>
      <c r="D2970" s="1" t="s">
        <v>6062</v>
      </c>
      <c r="F2970" s="1" t="s">
        <v>1254</v>
      </c>
      <c r="G2970" s="1">
        <v>5</v>
      </c>
      <c r="H2970" s="1">
        <v>41</v>
      </c>
      <c r="I2970" s="24">
        <v>22.1</v>
      </c>
      <c r="J2970" s="24">
        <v>19.3</v>
      </c>
      <c r="K2970" s="3">
        <v>920</v>
      </c>
      <c r="L2970" s="2">
        <f>N2970/((26176.8)*(1-EXP(-(0.002979)*I2970))^(1.55979))</f>
        <v>0.81769773771587484</v>
      </c>
      <c r="M2970" s="1">
        <v>27.01</v>
      </c>
      <c r="N2970" s="3">
        <v>292</v>
      </c>
      <c r="O2970" s="24">
        <v>125.8</v>
      </c>
      <c r="P2970" s="24">
        <v>17.3</v>
      </c>
      <c r="Q2970" s="24">
        <v>20.399999999999999</v>
      </c>
      <c r="R2970" s="24">
        <v>3.4</v>
      </c>
      <c r="AJ2970" s="1" t="s">
        <v>703</v>
      </c>
      <c r="AK2970" s="19">
        <v>52.09</v>
      </c>
      <c r="AL2970" s="19">
        <v>31.41</v>
      </c>
      <c r="AN2970" s="3">
        <v>2006</v>
      </c>
      <c r="AQ2970">
        <v>80412</v>
      </c>
      <c r="AR2970" s="1" t="s">
        <v>3548</v>
      </c>
    </row>
    <row r="2971" spans="1:44" x14ac:dyDescent="0.25">
      <c r="A2971" s="1">
        <v>4470</v>
      </c>
      <c r="B2971" s="1" t="s">
        <v>744</v>
      </c>
      <c r="C2971" s="1">
        <v>125</v>
      </c>
      <c r="D2971" s="1" t="s">
        <v>6144</v>
      </c>
      <c r="F2971" s="1" t="s">
        <v>1254</v>
      </c>
      <c r="G2971" s="1">
        <v>4</v>
      </c>
      <c r="H2971" s="1">
        <v>18</v>
      </c>
      <c r="I2971" s="24">
        <v>13.1</v>
      </c>
      <c r="J2971" s="24">
        <v>10.199999999999999</v>
      </c>
      <c r="K2971" s="3">
        <v>2108</v>
      </c>
      <c r="L2971" s="2">
        <f>N2971/((26176.8)*(1-EXP(-(0.002979)*I2971))^(1.55979))</f>
        <v>0.6883230417315066</v>
      </c>
      <c r="M2971" s="1">
        <v>17.38</v>
      </c>
      <c r="N2971" s="3">
        <v>111</v>
      </c>
      <c r="O2971" s="24">
        <v>48.5</v>
      </c>
      <c r="P2971" s="24">
        <v>7</v>
      </c>
      <c r="Q2971" s="24">
        <v>14.3</v>
      </c>
      <c r="R2971" s="24">
        <v>3.5</v>
      </c>
      <c r="AJ2971" s="1" t="s">
        <v>703</v>
      </c>
      <c r="AK2971" s="19">
        <v>51.67</v>
      </c>
      <c r="AL2971" s="19">
        <v>31.99</v>
      </c>
      <c r="AN2971" s="3">
        <v>2007</v>
      </c>
      <c r="AQ2971">
        <v>80412</v>
      </c>
      <c r="AR2971" s="1" t="s">
        <v>3548</v>
      </c>
    </row>
    <row r="2972" spans="1:44" x14ac:dyDescent="0.25">
      <c r="A2972" s="1">
        <v>4471</v>
      </c>
      <c r="B2972" s="1" t="s">
        <v>744</v>
      </c>
      <c r="C2972" s="1">
        <v>125</v>
      </c>
      <c r="D2972" s="1" t="s">
        <v>5923</v>
      </c>
      <c r="F2972" s="1" t="s">
        <v>1254</v>
      </c>
      <c r="G2972" s="1">
        <v>4</v>
      </c>
      <c r="H2972" s="1">
        <v>41</v>
      </c>
      <c r="I2972" s="24">
        <v>26</v>
      </c>
      <c r="J2972" s="24">
        <v>28</v>
      </c>
      <c r="K2972" s="3">
        <v>680</v>
      </c>
      <c r="L2972" s="2">
        <f>N2972/((26176.8)*(1-EXP(-(0.002979)*I2972))^(1.55979))</f>
        <v>1.1468538940815423</v>
      </c>
      <c r="M2972" s="1">
        <v>41.78</v>
      </c>
      <c r="N2972" s="3">
        <v>523</v>
      </c>
      <c r="O2972" s="24">
        <v>229.9</v>
      </c>
      <c r="P2972" s="24">
        <v>26.1</v>
      </c>
      <c r="Q2972" s="24">
        <v>50.2</v>
      </c>
      <c r="R2972" s="24">
        <v>5.7</v>
      </c>
      <c r="AJ2972" s="1" t="s">
        <v>703</v>
      </c>
      <c r="AK2972" s="19">
        <v>51.8</v>
      </c>
      <c r="AL2972" s="19">
        <v>31.98</v>
      </c>
      <c r="AN2972" s="3">
        <v>2007</v>
      </c>
      <c r="AQ2972">
        <v>80412</v>
      </c>
      <c r="AR2972" s="1" t="s">
        <v>3548</v>
      </c>
    </row>
    <row r="2973" spans="1:44" x14ac:dyDescent="0.25">
      <c r="A2973" s="1">
        <v>4472</v>
      </c>
      <c r="B2973" s="1" t="s">
        <v>744</v>
      </c>
      <c r="C2973" s="1">
        <v>125</v>
      </c>
      <c r="D2973" s="1" t="s">
        <v>5599</v>
      </c>
      <c r="F2973" s="1" t="s">
        <v>1254</v>
      </c>
      <c r="G2973" s="1">
        <v>6</v>
      </c>
      <c r="H2973" s="1">
        <v>34</v>
      </c>
      <c r="I2973" s="24">
        <v>18.3</v>
      </c>
      <c r="J2973" s="24">
        <v>19.3</v>
      </c>
      <c r="K2973" s="3">
        <v>1079</v>
      </c>
      <c r="L2973" s="2">
        <f>N2973/((23082.2)*(1-EXP(-(0.002955)*I2973))^(1.52484))</f>
        <v>1.0767405043951712</v>
      </c>
      <c r="M2973" s="1">
        <v>31.59</v>
      </c>
      <c r="N2973" s="3">
        <v>279</v>
      </c>
      <c r="O2973" s="24">
        <v>118.2</v>
      </c>
      <c r="P2973" s="24">
        <v>18.3</v>
      </c>
      <c r="Q2973" s="24">
        <v>34.200000000000003</v>
      </c>
      <c r="R2973" s="24">
        <v>4.9000000000000004</v>
      </c>
      <c r="AJ2973" s="1" t="s">
        <v>703</v>
      </c>
      <c r="AK2973" s="19">
        <v>51.76</v>
      </c>
      <c r="AL2973" s="19">
        <v>31.56</v>
      </c>
      <c r="AN2973" s="3">
        <v>2007</v>
      </c>
      <c r="AQ2973">
        <v>80412</v>
      </c>
      <c r="AR2973" s="1" t="s">
        <v>3548</v>
      </c>
    </row>
    <row r="2974" spans="1:44" x14ac:dyDescent="0.25">
      <c r="A2974" s="1">
        <v>4473</v>
      </c>
      <c r="B2974" s="1" t="s">
        <v>744</v>
      </c>
      <c r="C2974" s="1">
        <v>125</v>
      </c>
      <c r="D2974" s="1" t="s">
        <v>6332</v>
      </c>
      <c r="F2974" s="1" t="s">
        <v>1254</v>
      </c>
      <c r="G2974" s="1">
        <v>6</v>
      </c>
      <c r="H2974" s="1">
        <v>13</v>
      </c>
      <c r="I2974" s="24">
        <v>8</v>
      </c>
      <c r="J2974" s="24">
        <v>4.5</v>
      </c>
      <c r="K2974" s="3">
        <v>9593</v>
      </c>
      <c r="L2974" s="2">
        <f>N2974/((23082.2)*(1-EXP(-(0.002955)*I2974))^(1.52484))</f>
        <v>1.0388597618568522</v>
      </c>
      <c r="M2974" s="1">
        <v>15.23</v>
      </c>
      <c r="N2974" s="3">
        <v>78</v>
      </c>
      <c r="O2974" s="24">
        <v>31.4</v>
      </c>
      <c r="P2974" s="24">
        <v>5.7</v>
      </c>
      <c r="Q2974" s="24">
        <v>6.2</v>
      </c>
      <c r="R2974" s="24">
        <v>2.6</v>
      </c>
      <c r="AJ2974" s="1" t="s">
        <v>703</v>
      </c>
      <c r="AK2974" s="19">
        <v>51.97</v>
      </c>
      <c r="AL2974" s="19">
        <v>33.94</v>
      </c>
      <c r="AN2974" s="3">
        <v>2007</v>
      </c>
      <c r="AQ2974">
        <v>80419</v>
      </c>
      <c r="AR2974" s="1" t="s">
        <v>3548</v>
      </c>
    </row>
    <row r="2975" spans="1:44" x14ac:dyDescent="0.25">
      <c r="A2975" s="1">
        <v>4474</v>
      </c>
      <c r="B2975" s="1" t="s">
        <v>744</v>
      </c>
      <c r="C2975" s="1">
        <v>125</v>
      </c>
      <c r="D2975" s="1" t="s">
        <v>6332</v>
      </c>
      <c r="F2975" s="1" t="s">
        <v>1254</v>
      </c>
      <c r="G2975" s="1">
        <v>5</v>
      </c>
      <c r="H2975" s="1">
        <v>35</v>
      </c>
      <c r="I2975" s="24">
        <v>20.7</v>
      </c>
      <c r="J2975" s="24">
        <v>18.2</v>
      </c>
      <c r="K2975" s="3">
        <v>1206</v>
      </c>
      <c r="L2975" s="2">
        <f>N2975/((26176.8)*(1-EXP(-(0.002979)*I2975))^(1.55979))</f>
        <v>1.1963425733041477</v>
      </c>
      <c r="M2975" s="1">
        <v>31.37</v>
      </c>
      <c r="N2975" s="3">
        <v>387</v>
      </c>
      <c r="O2975" s="24">
        <v>160.19999999999999</v>
      </c>
      <c r="P2975" s="24">
        <v>19.7</v>
      </c>
      <c r="Q2975" s="24">
        <v>25.1</v>
      </c>
      <c r="R2975" s="24">
        <v>4.3</v>
      </c>
      <c r="AJ2975" s="1" t="s">
        <v>703</v>
      </c>
      <c r="AK2975" s="19">
        <v>51.97</v>
      </c>
      <c r="AL2975" s="19">
        <v>33.94</v>
      </c>
      <c r="AN2975" s="3">
        <v>2007</v>
      </c>
      <c r="AQ2975">
        <v>80419</v>
      </c>
      <c r="AR2975" s="1" t="s">
        <v>3548</v>
      </c>
    </row>
    <row r="2976" spans="1:44" x14ac:dyDescent="0.25">
      <c r="A2976" s="1">
        <v>4475</v>
      </c>
      <c r="B2976" s="1" t="s">
        <v>744</v>
      </c>
      <c r="C2976" s="1">
        <v>125</v>
      </c>
      <c r="D2976" s="1" t="s">
        <v>5796</v>
      </c>
      <c r="F2976" s="1" t="s">
        <v>1254</v>
      </c>
      <c r="G2976" s="1">
        <v>4</v>
      </c>
      <c r="H2976" s="1">
        <v>15</v>
      </c>
      <c r="I2976" s="24">
        <v>15</v>
      </c>
      <c r="J2976" s="24">
        <v>10</v>
      </c>
      <c r="K2976" s="3">
        <v>3971</v>
      </c>
      <c r="L2976" s="2">
        <f>N2976/((26176.8)*(1-EXP(-(0.002979)*I2976))^(1.55979))</f>
        <v>1.2454411695102692</v>
      </c>
      <c r="M2976" s="1">
        <v>31.27</v>
      </c>
      <c r="N2976" s="3">
        <v>247</v>
      </c>
      <c r="O2976" s="24">
        <v>78.400000000000006</v>
      </c>
      <c r="P2976" s="24">
        <v>11.7</v>
      </c>
      <c r="Q2976" s="24">
        <v>12.8</v>
      </c>
      <c r="R2976" s="24">
        <v>3.3</v>
      </c>
      <c r="AJ2976" s="1" t="s">
        <v>703</v>
      </c>
      <c r="AK2976" s="19">
        <v>51.8</v>
      </c>
      <c r="AL2976" s="19">
        <v>32.53</v>
      </c>
      <c r="AN2976" s="3">
        <v>2007</v>
      </c>
      <c r="AQ2976">
        <v>80412</v>
      </c>
      <c r="AR2976" s="1" t="s">
        <v>3548</v>
      </c>
    </row>
    <row r="2977" spans="1:50" x14ac:dyDescent="0.25">
      <c r="A2977" s="1">
        <v>4476</v>
      </c>
      <c r="B2977" s="1" t="s">
        <v>744</v>
      </c>
      <c r="C2977" s="1">
        <v>125</v>
      </c>
      <c r="D2977" s="1" t="s">
        <v>6333</v>
      </c>
      <c r="F2977" s="1" t="s">
        <v>1254</v>
      </c>
      <c r="G2977" s="1">
        <v>6</v>
      </c>
      <c r="H2977" s="1">
        <v>6</v>
      </c>
      <c r="I2977" s="24">
        <v>2.7</v>
      </c>
      <c r="J2977" s="24">
        <v>1.8</v>
      </c>
      <c r="K2977" s="3">
        <v>31600</v>
      </c>
      <c r="L2977" s="2">
        <f>N2977/((23082.2)*(1-EXP(-(0.002955)*I2977))^(1.52484))</f>
        <v>1.6550399714571939</v>
      </c>
      <c r="M2977" s="1">
        <v>7.92</v>
      </c>
      <c r="N2977" s="3">
        <v>24</v>
      </c>
      <c r="O2977" s="24">
        <v>9.6</v>
      </c>
      <c r="P2977" s="24">
        <v>2.2000000000000002</v>
      </c>
      <c r="Q2977" s="24">
        <v>3.3</v>
      </c>
      <c r="R2977" s="24">
        <v>1.8</v>
      </c>
      <c r="AJ2977" s="1" t="s">
        <v>703</v>
      </c>
      <c r="AK2977" s="19">
        <v>52.11</v>
      </c>
      <c r="AL2977" s="19">
        <v>33.89</v>
      </c>
      <c r="AN2977" s="3">
        <v>2007</v>
      </c>
      <c r="AQ2977">
        <v>80412</v>
      </c>
      <c r="AR2977" s="1" t="s">
        <v>3548</v>
      </c>
    </row>
    <row r="2978" spans="1:50" x14ac:dyDescent="0.25">
      <c r="A2978" s="1">
        <v>4477</v>
      </c>
      <c r="B2978" s="1" t="s">
        <v>744</v>
      </c>
      <c r="C2978" s="1">
        <v>125</v>
      </c>
      <c r="D2978" s="1" t="s">
        <v>6143</v>
      </c>
      <c r="F2978" s="1" t="s">
        <v>1254</v>
      </c>
      <c r="G2978" s="1">
        <v>4</v>
      </c>
      <c r="H2978" s="1">
        <v>10</v>
      </c>
      <c r="I2978" s="24">
        <v>7.9</v>
      </c>
      <c r="J2978" s="24">
        <v>3.9</v>
      </c>
      <c r="K2978" s="3">
        <v>22842</v>
      </c>
      <c r="L2978" s="2">
        <f>N2978/((26176.8)*(1-EXP(-(0.002979)*I2978))^(1.55979))</f>
        <v>1.7125861937472557</v>
      </c>
      <c r="M2978" s="1">
        <v>27.63</v>
      </c>
      <c r="N2978" s="3">
        <v>127</v>
      </c>
      <c r="O2978" s="24">
        <v>54.9</v>
      </c>
      <c r="P2978" s="24">
        <v>11.3</v>
      </c>
      <c r="Q2978" s="24">
        <v>5.9</v>
      </c>
      <c r="R2978" s="24">
        <v>3.5</v>
      </c>
      <c r="AJ2978" s="1" t="s">
        <v>703</v>
      </c>
      <c r="AK2978" s="19">
        <v>52.11</v>
      </c>
      <c r="AL2978" s="19">
        <v>33.89</v>
      </c>
      <c r="AN2978" s="3">
        <v>2007</v>
      </c>
      <c r="AQ2978">
        <v>80412</v>
      </c>
      <c r="AR2978" s="1" t="s">
        <v>3548</v>
      </c>
    </row>
    <row r="2979" spans="1:50" x14ac:dyDescent="0.25">
      <c r="A2979" s="1">
        <v>4478</v>
      </c>
      <c r="B2979" s="1" t="s">
        <v>744</v>
      </c>
      <c r="C2979" s="1">
        <v>125</v>
      </c>
      <c r="D2979" s="1" t="s">
        <v>6060</v>
      </c>
      <c r="F2979" s="1" t="s">
        <v>1254</v>
      </c>
      <c r="G2979" s="1">
        <v>5</v>
      </c>
      <c r="H2979" s="1">
        <v>12</v>
      </c>
      <c r="I2979" s="24">
        <v>7.2</v>
      </c>
      <c r="J2979" s="24">
        <v>3.9</v>
      </c>
      <c r="K2979" s="3">
        <v>22333</v>
      </c>
      <c r="L2979" s="2">
        <f>N2979/((26176.8)*(1-EXP(-(0.002979)*I2979))^(1.55979))</f>
        <v>1.8671422989304114</v>
      </c>
      <c r="M2979" s="1">
        <v>27.2</v>
      </c>
      <c r="N2979" s="3">
        <v>120</v>
      </c>
      <c r="O2979" s="24">
        <v>52.7</v>
      </c>
      <c r="P2979" s="24">
        <v>11.6</v>
      </c>
      <c r="Q2979" s="24">
        <v>6.9</v>
      </c>
      <c r="R2979" s="24">
        <v>3.6</v>
      </c>
      <c r="AJ2979" s="1" t="s">
        <v>703</v>
      </c>
      <c r="AK2979" s="19">
        <v>51.97</v>
      </c>
      <c r="AL2979" s="19">
        <v>33.94</v>
      </c>
      <c r="AN2979" s="3">
        <v>2007</v>
      </c>
      <c r="AQ2979">
        <v>80419</v>
      </c>
      <c r="AR2979" s="1" t="s">
        <v>3548</v>
      </c>
    </row>
    <row r="2980" spans="1:50" x14ac:dyDescent="0.25">
      <c r="A2980" s="1">
        <v>4479</v>
      </c>
      <c r="B2980" s="1" t="s">
        <v>744</v>
      </c>
      <c r="C2980" s="1">
        <v>125</v>
      </c>
      <c r="D2980" s="1" t="s">
        <v>6333</v>
      </c>
      <c r="F2980" s="1" t="s">
        <v>1254</v>
      </c>
      <c r="G2980" s="1">
        <v>5</v>
      </c>
      <c r="H2980" s="1">
        <v>12</v>
      </c>
      <c r="I2980" s="24">
        <v>7.7</v>
      </c>
      <c r="J2980" s="24">
        <v>4.5</v>
      </c>
      <c r="K2980" s="3">
        <v>12850</v>
      </c>
      <c r="L2980" s="2">
        <f>N2980/((26176.8)*(1-EXP(-(0.002979)*I2980))^(1.55979))</f>
        <v>1.3046710937672841</v>
      </c>
      <c r="M2980" s="1">
        <v>20.62</v>
      </c>
      <c r="N2980" s="3">
        <v>93</v>
      </c>
      <c r="O2980" s="24">
        <v>41.5</v>
      </c>
      <c r="P2980" s="24">
        <v>9.5</v>
      </c>
      <c r="Q2980" s="24">
        <v>10.3</v>
      </c>
      <c r="R2980" s="24">
        <v>3.3</v>
      </c>
      <c r="AJ2980" s="1" t="s">
        <v>703</v>
      </c>
      <c r="AK2980" s="19">
        <v>51.97</v>
      </c>
      <c r="AL2980" s="19">
        <v>33.94</v>
      </c>
      <c r="AN2980" s="3">
        <v>2007</v>
      </c>
      <c r="AQ2980">
        <v>80419</v>
      </c>
      <c r="AR2980" s="1" t="s">
        <v>3548</v>
      </c>
    </row>
    <row r="2981" spans="1:50" x14ac:dyDescent="0.25">
      <c r="A2981" s="1">
        <v>4480</v>
      </c>
      <c r="B2981" s="1" t="s">
        <v>744</v>
      </c>
      <c r="C2981" s="1">
        <v>125</v>
      </c>
      <c r="D2981" s="1" t="s">
        <v>6332</v>
      </c>
      <c r="F2981" s="1" t="s">
        <v>1254</v>
      </c>
      <c r="G2981" s="1">
        <v>4</v>
      </c>
      <c r="H2981" s="1">
        <v>16</v>
      </c>
      <c r="I2981" s="24">
        <v>12.8</v>
      </c>
      <c r="J2981" s="24">
        <v>10.1</v>
      </c>
      <c r="K2981" s="3">
        <v>2343</v>
      </c>
      <c r="L2981" s="2">
        <f>N2981/((26176.8)*(1-EXP(-(0.002979)*I2981))^(1.55979))</f>
        <v>0.7452811214913343</v>
      </c>
      <c r="M2981" s="1">
        <v>18.95</v>
      </c>
      <c r="N2981" s="3">
        <v>116</v>
      </c>
      <c r="O2981" s="24">
        <v>47.1</v>
      </c>
      <c r="P2981" s="24">
        <v>7.9</v>
      </c>
      <c r="Q2981" s="24">
        <v>13.4</v>
      </c>
      <c r="R2981" s="24">
        <v>3.2</v>
      </c>
      <c r="AJ2981" s="1" t="s">
        <v>703</v>
      </c>
      <c r="AK2981" s="19">
        <v>51.97</v>
      </c>
      <c r="AL2981" s="19">
        <v>33.94</v>
      </c>
      <c r="AN2981" s="3">
        <v>2007</v>
      </c>
      <c r="AQ2981">
        <v>80419</v>
      </c>
      <c r="AR2981" s="1" t="s">
        <v>3548</v>
      </c>
    </row>
    <row r="2982" spans="1:50" x14ac:dyDescent="0.25">
      <c r="A2982" s="1">
        <v>4481</v>
      </c>
      <c r="B2982" s="1" t="s">
        <v>4502</v>
      </c>
      <c r="C2982" s="1">
        <v>127</v>
      </c>
      <c r="D2982" s="1" t="s">
        <v>5598</v>
      </c>
      <c r="F2982" s="1" t="s">
        <v>445</v>
      </c>
      <c r="G2982" s="1">
        <v>6</v>
      </c>
      <c r="H2982" s="1">
        <v>40</v>
      </c>
      <c r="I2982" s="24">
        <v>18.600000000000001</v>
      </c>
      <c r="J2982" s="24">
        <v>16.600000000000001</v>
      </c>
      <c r="K2982" s="3">
        <v>1707</v>
      </c>
      <c r="L2982" s="2">
        <v>1.3</v>
      </c>
      <c r="M2982" s="24">
        <v>36.799999999999997</v>
      </c>
      <c r="N2982" s="3">
        <v>329.9</v>
      </c>
      <c r="O2982" s="24">
        <v>140.5</v>
      </c>
      <c r="P2982" s="24">
        <v>18.510000000000002</v>
      </c>
      <c r="Q2982" s="24">
        <v>12.77</v>
      </c>
      <c r="R2982" s="24">
        <v>4.45</v>
      </c>
      <c r="AJ2982" s="1" t="s">
        <v>703</v>
      </c>
      <c r="AK2982" s="19">
        <v>50.9</v>
      </c>
      <c r="AL2982" s="19">
        <v>26.95</v>
      </c>
      <c r="AN2982" s="3">
        <v>2004</v>
      </c>
      <c r="AQ2982">
        <v>80412</v>
      </c>
      <c r="AR2982" s="1" t="s">
        <v>3549</v>
      </c>
    </row>
    <row r="2983" spans="1:50" x14ac:dyDescent="0.25">
      <c r="A2983" s="1">
        <v>4482</v>
      </c>
      <c r="B2983" s="1" t="s">
        <v>4502</v>
      </c>
      <c r="C2983" s="1">
        <v>127</v>
      </c>
      <c r="D2983" s="1" t="s">
        <v>5598</v>
      </c>
      <c r="F2983" s="1" t="s">
        <v>445</v>
      </c>
      <c r="G2983" s="1">
        <v>7</v>
      </c>
      <c r="H2983" s="1">
        <v>58</v>
      </c>
      <c r="I2983" s="24">
        <v>21</v>
      </c>
      <c r="J2983" s="24">
        <v>19.100000000000001</v>
      </c>
      <c r="K2983" s="3">
        <v>856</v>
      </c>
      <c r="L2983" s="2">
        <v>0.8</v>
      </c>
      <c r="M2983" s="24">
        <v>24.5</v>
      </c>
      <c r="N2983" s="3">
        <v>271.2</v>
      </c>
      <c r="O2983" s="24">
        <v>124.8</v>
      </c>
      <c r="P2983" s="24">
        <v>15.6</v>
      </c>
      <c r="Q2983" s="24">
        <v>7.73</v>
      </c>
      <c r="R2983" s="24">
        <v>2.08</v>
      </c>
      <c r="AJ2983" s="1" t="s">
        <v>703</v>
      </c>
      <c r="AK2983" s="19">
        <v>50.92</v>
      </c>
      <c r="AL2983" s="19">
        <v>26.94</v>
      </c>
      <c r="AN2983" s="3">
        <v>2004</v>
      </c>
      <c r="AQ2983">
        <v>80412</v>
      </c>
      <c r="AR2983" s="1" t="s">
        <v>3549</v>
      </c>
    </row>
    <row r="2984" spans="1:50" x14ac:dyDescent="0.25">
      <c r="A2984" s="1">
        <v>4483</v>
      </c>
      <c r="B2984" s="1" t="s">
        <v>4502</v>
      </c>
      <c r="C2984" s="1">
        <v>127</v>
      </c>
      <c r="D2984" s="1" t="s">
        <v>5598</v>
      </c>
      <c r="F2984" s="1" t="s">
        <v>445</v>
      </c>
      <c r="G2984" s="1">
        <v>8</v>
      </c>
      <c r="H2984" s="1">
        <v>23</v>
      </c>
      <c r="I2984" s="24">
        <v>10</v>
      </c>
      <c r="J2984" s="24">
        <v>9.9</v>
      </c>
      <c r="K2984" s="3">
        <v>2020</v>
      </c>
      <c r="L2984" s="2">
        <v>1.1000000000000001</v>
      </c>
      <c r="M2984" s="24">
        <v>15.5</v>
      </c>
      <c r="N2984" s="3">
        <v>92.4</v>
      </c>
      <c r="O2984" s="24">
        <v>41</v>
      </c>
      <c r="P2984" s="24">
        <v>7</v>
      </c>
      <c r="Q2984" s="24">
        <v>6.56</v>
      </c>
      <c r="R2984" s="24">
        <v>3.31</v>
      </c>
      <c r="AJ2984" s="1" t="s">
        <v>703</v>
      </c>
      <c r="AK2984" s="19">
        <v>50.92</v>
      </c>
      <c r="AL2984" s="19">
        <v>26.96</v>
      </c>
      <c r="AN2984" s="3">
        <v>2004</v>
      </c>
      <c r="AQ2984">
        <v>80412</v>
      </c>
      <c r="AR2984" s="1" t="s">
        <v>3549</v>
      </c>
    </row>
    <row r="2985" spans="1:50" x14ac:dyDescent="0.25">
      <c r="A2985" s="1">
        <v>4484</v>
      </c>
      <c r="B2985" s="1" t="s">
        <v>4502</v>
      </c>
      <c r="C2985" s="1">
        <v>127</v>
      </c>
      <c r="D2985" s="1" t="s">
        <v>5598</v>
      </c>
      <c r="F2985" s="1" t="s">
        <v>445</v>
      </c>
      <c r="G2985" s="1">
        <v>7</v>
      </c>
      <c r="H2985" s="1">
        <v>34</v>
      </c>
      <c r="I2985" s="24">
        <v>15.7</v>
      </c>
      <c r="J2985" s="24">
        <v>12.3</v>
      </c>
      <c r="K2985" s="3">
        <v>2140</v>
      </c>
      <c r="L2985" s="2">
        <v>1.1000000000000001</v>
      </c>
      <c r="M2985" s="24">
        <v>25.3</v>
      </c>
      <c r="N2985" s="3">
        <v>241.9</v>
      </c>
      <c r="O2985" s="24">
        <v>93.5</v>
      </c>
      <c r="P2985" s="24">
        <v>14.1</v>
      </c>
      <c r="Q2985" s="24">
        <v>5.79</v>
      </c>
      <c r="R2985" s="24">
        <v>1.61</v>
      </c>
      <c r="AJ2985" s="1" t="s">
        <v>703</v>
      </c>
      <c r="AK2985" s="19">
        <v>51.04</v>
      </c>
      <c r="AL2985" s="19">
        <v>27.09</v>
      </c>
      <c r="AN2985" s="3">
        <v>2004</v>
      </c>
      <c r="AQ2985">
        <v>80412</v>
      </c>
      <c r="AR2985" s="1" t="s">
        <v>3549</v>
      </c>
    </row>
    <row r="2986" spans="1:50" x14ac:dyDescent="0.25">
      <c r="A2986" s="1">
        <v>4485</v>
      </c>
      <c r="B2986" s="1" t="s">
        <v>4502</v>
      </c>
      <c r="C2986" s="1">
        <v>127</v>
      </c>
      <c r="D2986" s="1" t="s">
        <v>6326</v>
      </c>
      <c r="F2986" s="1" t="s">
        <v>445</v>
      </c>
      <c r="G2986" s="1">
        <v>6</v>
      </c>
      <c r="H2986" s="1">
        <v>36</v>
      </c>
      <c r="I2986" s="24">
        <v>19.100000000000001</v>
      </c>
      <c r="J2986" s="24">
        <v>19</v>
      </c>
      <c r="K2986" s="3">
        <v>1520</v>
      </c>
      <c r="L2986" s="2">
        <v>1.6</v>
      </c>
      <c r="M2986" s="24">
        <v>43</v>
      </c>
      <c r="N2986" s="3">
        <v>438.3</v>
      </c>
      <c r="O2986" s="24">
        <v>188.3</v>
      </c>
      <c r="P2986" s="24">
        <v>31.09</v>
      </c>
      <c r="Q2986" s="24">
        <v>19.39</v>
      </c>
      <c r="R2986" s="24">
        <v>3.99</v>
      </c>
      <c r="AJ2986" s="1" t="s">
        <v>703</v>
      </c>
      <c r="AK2986" s="19">
        <v>51.05</v>
      </c>
      <c r="AL2986" s="19">
        <v>26.96</v>
      </c>
      <c r="AN2986" s="3">
        <v>2004</v>
      </c>
      <c r="AQ2986">
        <v>80412</v>
      </c>
      <c r="AR2986" s="1" t="s">
        <v>3549</v>
      </c>
    </row>
    <row r="2987" spans="1:50" x14ac:dyDescent="0.25">
      <c r="A2987" s="1">
        <v>4486</v>
      </c>
      <c r="B2987" s="1" t="s">
        <v>4502</v>
      </c>
      <c r="C2987" s="1">
        <v>127</v>
      </c>
      <c r="D2987" s="1" t="s">
        <v>5598</v>
      </c>
      <c r="F2987" s="1" t="s">
        <v>445</v>
      </c>
      <c r="G2987" s="1">
        <v>5</v>
      </c>
      <c r="H2987" s="1">
        <v>36</v>
      </c>
      <c r="I2987" s="24">
        <v>19.8</v>
      </c>
      <c r="J2987" s="24">
        <v>16.399999999999999</v>
      </c>
      <c r="K2987" s="3">
        <v>1927</v>
      </c>
      <c r="L2987" s="2">
        <v>1.4</v>
      </c>
      <c r="M2987" s="24">
        <v>40.9</v>
      </c>
      <c r="N2987" s="3">
        <v>388.1</v>
      </c>
      <c r="O2987" s="24">
        <v>173.9</v>
      </c>
      <c r="P2987" s="24">
        <v>26.15</v>
      </c>
      <c r="Q2987" s="24">
        <v>15.59</v>
      </c>
      <c r="R2987" s="24">
        <v>4.57</v>
      </c>
      <c r="AJ2987" s="1" t="s">
        <v>703</v>
      </c>
      <c r="AK2987" s="19">
        <v>50.94</v>
      </c>
      <c r="AL2987" s="19">
        <v>26.42</v>
      </c>
      <c r="AN2987" s="3">
        <v>2004</v>
      </c>
      <c r="AQ2987">
        <v>80412</v>
      </c>
      <c r="AR2987" s="1" t="s">
        <v>3549</v>
      </c>
    </row>
    <row r="2988" spans="1:50" x14ac:dyDescent="0.25">
      <c r="A2988" s="1">
        <v>4487</v>
      </c>
      <c r="B2988" s="1" t="s">
        <v>4502</v>
      </c>
      <c r="C2988" s="1">
        <v>127</v>
      </c>
      <c r="D2988" s="1" t="s">
        <v>5598</v>
      </c>
      <c r="F2988" s="1" t="s">
        <v>445</v>
      </c>
      <c r="G2988" s="1">
        <v>7</v>
      </c>
      <c r="H2988" s="1">
        <v>33</v>
      </c>
      <c r="I2988" s="24">
        <v>15.1</v>
      </c>
      <c r="J2988" s="24">
        <v>15.1</v>
      </c>
      <c r="K2988" s="3">
        <v>1760</v>
      </c>
      <c r="L2988" s="2">
        <v>1.5</v>
      </c>
      <c r="M2988" s="24">
        <v>31.5</v>
      </c>
      <c r="N2988" s="3">
        <v>255.1</v>
      </c>
      <c r="O2988" s="24">
        <v>103.3</v>
      </c>
      <c r="P2988" s="24">
        <v>21.99</v>
      </c>
      <c r="Q2988" s="24">
        <v>7.88</v>
      </c>
      <c r="R2988" s="24">
        <v>2.52</v>
      </c>
      <c r="AJ2988" s="1" t="s">
        <v>703</v>
      </c>
      <c r="AK2988" s="19">
        <v>50.97</v>
      </c>
      <c r="AL2988" s="19">
        <v>26.43</v>
      </c>
      <c r="AN2988" s="3">
        <v>2004</v>
      </c>
      <c r="AQ2988">
        <v>80412</v>
      </c>
      <c r="AR2988" s="1" t="s">
        <v>3549</v>
      </c>
    </row>
    <row r="2989" spans="1:50" x14ac:dyDescent="0.25">
      <c r="A2989" s="1">
        <v>4488</v>
      </c>
      <c r="B2989" s="1" t="s">
        <v>4502</v>
      </c>
      <c r="C2989" s="1">
        <v>127</v>
      </c>
      <c r="D2989" s="1" t="s">
        <v>6326</v>
      </c>
      <c r="F2989" s="1" t="s">
        <v>445</v>
      </c>
      <c r="G2989" s="1">
        <v>6</v>
      </c>
      <c r="H2989" s="1">
        <v>26</v>
      </c>
      <c r="I2989" s="24">
        <v>14.6</v>
      </c>
      <c r="J2989" s="24">
        <v>12.5</v>
      </c>
      <c r="K2989" s="3">
        <v>1210</v>
      </c>
      <c r="L2989" s="2">
        <v>0.7</v>
      </c>
      <c r="M2989" s="24">
        <v>15</v>
      </c>
      <c r="N2989" s="3">
        <v>107.9</v>
      </c>
      <c r="O2989" s="24">
        <v>42.6</v>
      </c>
      <c r="P2989" s="24">
        <v>5.74</v>
      </c>
      <c r="Q2989" s="24">
        <v>5.08</v>
      </c>
      <c r="R2989" s="24">
        <v>2.2799999999999998</v>
      </c>
      <c r="AJ2989" s="1" t="s">
        <v>703</v>
      </c>
      <c r="AK2989" s="19">
        <v>50.97</v>
      </c>
      <c r="AL2989" s="19">
        <v>26.41</v>
      </c>
      <c r="AN2989" s="3">
        <v>2004</v>
      </c>
      <c r="AQ2989">
        <v>80412</v>
      </c>
      <c r="AR2989" s="1" t="s">
        <v>3549</v>
      </c>
      <c r="AU2989" s="32"/>
      <c r="AV2989" s="32"/>
      <c r="AW2989" s="32"/>
      <c r="AX2989" s="32"/>
    </row>
    <row r="2990" spans="1:50" x14ac:dyDescent="0.25">
      <c r="A2990" s="1">
        <v>4489</v>
      </c>
      <c r="B2990" s="1" t="s">
        <v>4502</v>
      </c>
      <c r="C2990" s="1">
        <v>127</v>
      </c>
      <c r="D2990" s="1" t="s">
        <v>5598</v>
      </c>
      <c r="F2990" s="1" t="s">
        <v>445</v>
      </c>
      <c r="G2990" s="1">
        <v>7</v>
      </c>
      <c r="H2990" s="1">
        <v>48</v>
      </c>
      <c r="I2990" s="24">
        <v>19.399999999999999</v>
      </c>
      <c r="J2990" s="24">
        <v>23.5</v>
      </c>
      <c r="K2990" s="3">
        <v>968</v>
      </c>
      <c r="L2990" s="2">
        <v>1.4</v>
      </c>
      <c r="M2990" s="24">
        <v>41.8</v>
      </c>
      <c r="N2990" s="3">
        <v>428.8</v>
      </c>
      <c r="O2990" s="24">
        <v>199</v>
      </c>
      <c r="P2990" s="24">
        <v>29.36</v>
      </c>
      <c r="Q2990" s="24">
        <v>27.57</v>
      </c>
      <c r="R2990" s="24">
        <v>5.13</v>
      </c>
      <c r="AJ2990" s="1" t="s">
        <v>703</v>
      </c>
      <c r="AK2990" s="19">
        <v>51.48</v>
      </c>
      <c r="AL2990" s="19">
        <v>25.7</v>
      </c>
      <c r="AN2990" s="3">
        <v>2004</v>
      </c>
      <c r="AQ2990">
        <v>80412</v>
      </c>
      <c r="AR2990" s="1" t="s">
        <v>3549</v>
      </c>
    </row>
    <row r="2991" spans="1:50" x14ac:dyDescent="0.25">
      <c r="A2991" s="1">
        <v>4490</v>
      </c>
      <c r="B2991" s="1" t="s">
        <v>4502</v>
      </c>
      <c r="C2991" s="1">
        <v>127</v>
      </c>
      <c r="D2991" s="1" t="s">
        <v>5598</v>
      </c>
      <c r="F2991" s="1" t="s">
        <v>445</v>
      </c>
      <c r="G2991" s="1">
        <v>5</v>
      </c>
      <c r="H2991" s="1">
        <v>25</v>
      </c>
      <c r="I2991" s="24">
        <v>16.899999999999999</v>
      </c>
      <c r="J2991" s="24">
        <v>12.4</v>
      </c>
      <c r="K2991" s="3">
        <v>3350</v>
      </c>
      <c r="L2991" s="2">
        <v>1.7</v>
      </c>
      <c r="M2991" s="24">
        <v>40.200000000000003</v>
      </c>
      <c r="N2991" s="3">
        <v>348.8</v>
      </c>
      <c r="O2991" s="24">
        <v>136.80000000000001</v>
      </c>
      <c r="P2991" s="24">
        <v>22.79</v>
      </c>
      <c r="Q2991" s="24">
        <v>12.09</v>
      </c>
      <c r="R2991" s="24">
        <v>3.98</v>
      </c>
      <c r="AJ2991" s="1" t="s">
        <v>703</v>
      </c>
      <c r="AK2991" s="19">
        <v>51.48</v>
      </c>
      <c r="AL2991" s="19">
        <v>25.79</v>
      </c>
      <c r="AN2991" s="3">
        <v>2004</v>
      </c>
      <c r="AQ2991">
        <v>80412</v>
      </c>
      <c r="AR2991" s="1" t="s">
        <v>3549</v>
      </c>
    </row>
    <row r="2992" spans="1:50" x14ac:dyDescent="0.25">
      <c r="A2992" s="1">
        <v>4491</v>
      </c>
      <c r="B2992" s="1" t="s">
        <v>4502</v>
      </c>
      <c r="C2992" s="1">
        <v>127</v>
      </c>
      <c r="D2992" s="1" t="s">
        <v>5598</v>
      </c>
      <c r="F2992" s="1" t="s">
        <v>445</v>
      </c>
      <c r="G2992" s="1">
        <v>6</v>
      </c>
      <c r="H2992" s="1">
        <v>34</v>
      </c>
      <c r="I2992" s="24">
        <v>16.2</v>
      </c>
      <c r="J2992" s="24">
        <v>12.5</v>
      </c>
      <c r="K2992" s="3">
        <v>2780</v>
      </c>
      <c r="L2992" s="2">
        <v>1.5</v>
      </c>
      <c r="M2992" s="24">
        <v>33.9</v>
      </c>
      <c r="N2992" s="3">
        <v>277</v>
      </c>
      <c r="O2992" s="24">
        <v>123.5</v>
      </c>
      <c r="P2992" s="24">
        <v>20.440000000000001</v>
      </c>
      <c r="Q2992" s="24">
        <v>12.57</v>
      </c>
      <c r="R2992" s="24">
        <v>4.51</v>
      </c>
      <c r="AJ2992" s="1" t="s">
        <v>703</v>
      </c>
      <c r="AK2992" s="19">
        <v>51.51</v>
      </c>
      <c r="AL2992" s="19">
        <v>25.74</v>
      </c>
      <c r="AN2992" s="3">
        <v>2004</v>
      </c>
      <c r="AQ2992">
        <v>80412</v>
      </c>
      <c r="AR2992" s="1" t="s">
        <v>3549</v>
      </c>
    </row>
    <row r="2993" spans="1:44" x14ac:dyDescent="0.25">
      <c r="A2993" s="1">
        <v>4492</v>
      </c>
      <c r="B2993" s="1" t="s">
        <v>4502</v>
      </c>
      <c r="C2993" s="1">
        <v>127</v>
      </c>
      <c r="D2993" s="1" t="s">
        <v>6330</v>
      </c>
      <c r="F2993" s="1" t="s">
        <v>445</v>
      </c>
      <c r="G2993" s="1">
        <v>7</v>
      </c>
      <c r="H2993" s="1">
        <v>55</v>
      </c>
      <c r="I2993" s="24">
        <v>20.399999999999999</v>
      </c>
      <c r="J2993" s="24">
        <v>20.5</v>
      </c>
      <c r="K2993" s="3">
        <v>828</v>
      </c>
      <c r="L2993" s="2">
        <v>0.9</v>
      </c>
      <c r="M2993" s="24">
        <v>27.4</v>
      </c>
      <c r="N2993" s="3">
        <v>294.60000000000002</v>
      </c>
      <c r="O2993" s="24">
        <v>134.1</v>
      </c>
      <c r="P2993" s="24">
        <v>18.47</v>
      </c>
      <c r="Q2993" s="24">
        <v>10</v>
      </c>
      <c r="R2993" s="24">
        <v>1.94</v>
      </c>
      <c r="AJ2993" s="1" t="s">
        <v>703</v>
      </c>
      <c r="AK2993" s="19">
        <v>51.11</v>
      </c>
      <c r="AL2993" s="19">
        <v>27.21</v>
      </c>
      <c r="AN2993" s="3">
        <v>2004</v>
      </c>
      <c r="AQ2993">
        <v>80412</v>
      </c>
      <c r="AR2993" s="1" t="s">
        <v>3549</v>
      </c>
    </row>
    <row r="2994" spans="1:44" x14ac:dyDescent="0.25">
      <c r="A2994" s="1">
        <v>4493</v>
      </c>
      <c r="B2994" s="1" t="s">
        <v>4502</v>
      </c>
      <c r="C2994" s="1">
        <v>127</v>
      </c>
      <c r="D2994" s="1" t="s">
        <v>5598</v>
      </c>
      <c r="F2994" s="1" t="s">
        <v>445</v>
      </c>
      <c r="G2994" s="1">
        <v>7</v>
      </c>
      <c r="H2994" s="1">
        <v>41</v>
      </c>
      <c r="I2994" s="24">
        <v>17.399999999999999</v>
      </c>
      <c r="J2994" s="24">
        <v>16.3</v>
      </c>
      <c r="K2994" s="3">
        <v>1112</v>
      </c>
      <c r="L2994" s="2">
        <v>0.9</v>
      </c>
      <c r="M2994" s="24">
        <v>23.3</v>
      </c>
      <c r="N2994" s="3">
        <v>190.4</v>
      </c>
      <c r="O2994" s="24">
        <v>81.7</v>
      </c>
      <c r="P2994" s="24">
        <v>13.29</v>
      </c>
      <c r="Q2994" s="24">
        <v>7.39</v>
      </c>
      <c r="R2994" s="24">
        <v>1.91</v>
      </c>
      <c r="AJ2994" s="1" t="s">
        <v>703</v>
      </c>
      <c r="AK2994" s="19">
        <v>51.1</v>
      </c>
      <c r="AL2994" s="19">
        <v>27.19</v>
      </c>
      <c r="AN2994" s="3">
        <v>2004</v>
      </c>
      <c r="AQ2994">
        <v>80412</v>
      </c>
      <c r="AR2994" s="1" t="s">
        <v>3549</v>
      </c>
    </row>
    <row r="2995" spans="1:44" x14ac:dyDescent="0.25">
      <c r="A2995" s="1">
        <v>4494</v>
      </c>
      <c r="B2995" s="1" t="s">
        <v>4502</v>
      </c>
      <c r="C2995" s="1">
        <v>127</v>
      </c>
      <c r="D2995" s="1" t="s">
        <v>5598</v>
      </c>
      <c r="F2995" s="1" t="s">
        <v>445</v>
      </c>
      <c r="G2995" s="1">
        <v>8</v>
      </c>
      <c r="H2995" s="1">
        <v>56</v>
      </c>
      <c r="I2995" s="24">
        <v>18.2</v>
      </c>
      <c r="J2995" s="24">
        <v>17.5</v>
      </c>
      <c r="K2995" s="3">
        <v>896</v>
      </c>
      <c r="L2995" s="2">
        <v>0.8</v>
      </c>
      <c r="M2995" s="24">
        <v>21.6</v>
      </c>
      <c r="N2995" s="3">
        <v>195.6</v>
      </c>
      <c r="O2995" s="24">
        <v>93</v>
      </c>
      <c r="P2995" s="24">
        <v>11.9</v>
      </c>
      <c r="Q2995" s="24">
        <v>6.97</v>
      </c>
      <c r="R2995" s="24">
        <v>1.68</v>
      </c>
      <c r="AJ2995" s="1" t="s">
        <v>703</v>
      </c>
      <c r="AK2995" s="19">
        <v>51.08</v>
      </c>
      <c r="AL2995" s="19">
        <v>27.19</v>
      </c>
      <c r="AN2995" s="3">
        <v>2004</v>
      </c>
      <c r="AQ2995">
        <v>80412</v>
      </c>
      <c r="AR2995" s="1" t="s">
        <v>3549</v>
      </c>
    </row>
    <row r="2996" spans="1:44" x14ac:dyDescent="0.25">
      <c r="A2996" s="1">
        <v>4495</v>
      </c>
      <c r="B2996" s="1" t="s">
        <v>4502</v>
      </c>
      <c r="C2996" s="1">
        <v>127</v>
      </c>
      <c r="D2996" s="1" t="s">
        <v>5598</v>
      </c>
      <c r="F2996" s="1" t="s">
        <v>445</v>
      </c>
      <c r="G2996" s="1">
        <v>6</v>
      </c>
      <c r="H2996" s="1">
        <v>32</v>
      </c>
      <c r="I2996" s="24">
        <v>13.1</v>
      </c>
      <c r="J2996" s="24">
        <v>11</v>
      </c>
      <c r="K2996" s="3">
        <v>1940</v>
      </c>
      <c r="L2996" s="2">
        <v>1</v>
      </c>
      <c r="M2996" s="24">
        <v>18.399999999999999</v>
      </c>
      <c r="N2996" s="3">
        <v>141.69999999999999</v>
      </c>
      <c r="O2996" s="24">
        <v>63.2</v>
      </c>
      <c r="P2996" s="24">
        <v>10.130000000000001</v>
      </c>
      <c r="Q2996" s="24">
        <v>10.01</v>
      </c>
      <c r="R2996" s="24">
        <v>3.56</v>
      </c>
      <c r="AJ2996" s="1" t="s">
        <v>703</v>
      </c>
      <c r="AK2996" s="19">
        <v>51.24</v>
      </c>
      <c r="AL2996" s="19">
        <v>27.39</v>
      </c>
      <c r="AN2996" s="3">
        <v>2004</v>
      </c>
      <c r="AQ2996">
        <v>80412</v>
      </c>
      <c r="AR2996" s="1" t="s">
        <v>3549</v>
      </c>
    </row>
    <row r="2997" spans="1:44" x14ac:dyDescent="0.25">
      <c r="A2997" s="1">
        <v>4496</v>
      </c>
      <c r="B2997" s="1" t="s">
        <v>4502</v>
      </c>
      <c r="C2997" s="1">
        <v>127</v>
      </c>
      <c r="D2997" s="1" t="s">
        <v>5637</v>
      </c>
      <c r="F2997" s="1" t="s">
        <v>445</v>
      </c>
      <c r="G2997" s="1">
        <v>6</v>
      </c>
      <c r="H2997" s="1">
        <v>26</v>
      </c>
      <c r="I2997" s="24">
        <v>14.5</v>
      </c>
      <c r="J2997" s="24">
        <v>10</v>
      </c>
      <c r="K2997" s="3">
        <v>3540</v>
      </c>
      <c r="L2997" s="2">
        <v>1.3</v>
      </c>
      <c r="M2997" s="24">
        <v>28</v>
      </c>
      <c r="N2997" s="3">
        <v>228.8</v>
      </c>
      <c r="O2997" s="24">
        <v>98.8</v>
      </c>
      <c r="P2997" s="24">
        <v>14.37</v>
      </c>
      <c r="Q2997" s="24">
        <v>7.87</v>
      </c>
      <c r="R2997" s="24">
        <v>3.61</v>
      </c>
      <c r="AJ2997" s="1" t="s">
        <v>703</v>
      </c>
      <c r="AK2997" s="19">
        <v>51.32</v>
      </c>
      <c r="AL2997" s="19">
        <v>26.69</v>
      </c>
      <c r="AN2997" s="3">
        <v>2004</v>
      </c>
      <c r="AQ2997">
        <v>80412</v>
      </c>
      <c r="AR2997" s="1" t="s">
        <v>3549</v>
      </c>
    </row>
    <row r="2998" spans="1:44" x14ac:dyDescent="0.25">
      <c r="A2998" s="1">
        <v>4497</v>
      </c>
      <c r="B2998" s="1" t="s">
        <v>4502</v>
      </c>
      <c r="C2998" s="1">
        <v>127</v>
      </c>
      <c r="D2998" s="1" t="s">
        <v>5598</v>
      </c>
      <c r="F2998" s="1" t="s">
        <v>445</v>
      </c>
      <c r="G2998" s="1">
        <v>7</v>
      </c>
      <c r="H2998" s="1">
        <v>56</v>
      </c>
      <c r="I2998" s="24">
        <v>21.9</v>
      </c>
      <c r="J2998" s="24">
        <v>20.2</v>
      </c>
      <c r="K2998" s="3">
        <v>820</v>
      </c>
      <c r="L2998" s="2">
        <v>0.8</v>
      </c>
      <c r="M2998" s="24">
        <v>26.2</v>
      </c>
      <c r="N2998" s="3">
        <v>280.7</v>
      </c>
      <c r="O2998" s="24">
        <v>119.9</v>
      </c>
      <c r="P2998" s="24">
        <v>17.3</v>
      </c>
      <c r="Q2998" s="24">
        <v>8.18</v>
      </c>
      <c r="R2998" s="24">
        <v>2.04</v>
      </c>
      <c r="AJ2998" s="1" t="s">
        <v>703</v>
      </c>
      <c r="AK2998" s="19">
        <v>51.32</v>
      </c>
      <c r="AL2998" s="19">
        <v>26.69</v>
      </c>
      <c r="AN2998" s="3">
        <v>2004</v>
      </c>
      <c r="AQ2998">
        <v>80412</v>
      </c>
      <c r="AR2998" s="1" t="s">
        <v>3549</v>
      </c>
    </row>
    <row r="2999" spans="1:44" x14ac:dyDescent="0.25">
      <c r="A2999" s="1">
        <v>4498</v>
      </c>
      <c r="B2999" s="1" t="s">
        <v>4502</v>
      </c>
      <c r="C2999" s="1">
        <v>127</v>
      </c>
      <c r="D2999" s="1" t="s">
        <v>5598</v>
      </c>
      <c r="F2999" s="1" t="s">
        <v>445</v>
      </c>
      <c r="G2999" s="1">
        <v>6</v>
      </c>
      <c r="H2999" s="1">
        <v>49</v>
      </c>
      <c r="I2999" s="24">
        <v>22.7</v>
      </c>
      <c r="J2999" s="24">
        <v>21</v>
      </c>
      <c r="K2999" s="3">
        <v>884</v>
      </c>
      <c r="L2999" s="2">
        <v>0.9</v>
      </c>
      <c r="M2999" s="24">
        <v>30.5</v>
      </c>
      <c r="N2999" s="3">
        <v>320.60000000000002</v>
      </c>
      <c r="O2999" s="24">
        <v>149.1</v>
      </c>
      <c r="P2999" s="24">
        <v>23.99</v>
      </c>
      <c r="Q2999" s="24">
        <v>3.73</v>
      </c>
      <c r="R2999" s="24">
        <v>0.85</v>
      </c>
      <c r="AJ2999" s="1" t="s">
        <v>703</v>
      </c>
      <c r="AK2999" s="19">
        <v>51.61</v>
      </c>
      <c r="AL2999" s="19">
        <v>26.5</v>
      </c>
      <c r="AN2999" s="3">
        <v>2004</v>
      </c>
      <c r="AQ2999">
        <v>80412</v>
      </c>
      <c r="AR2999" s="1" t="s">
        <v>3549</v>
      </c>
    </row>
    <row r="3000" spans="1:44" x14ac:dyDescent="0.25">
      <c r="A3000" s="1">
        <v>4499</v>
      </c>
      <c r="B3000" s="1" t="s">
        <v>4502</v>
      </c>
      <c r="C3000" s="1">
        <v>127</v>
      </c>
      <c r="D3000" s="1" t="s">
        <v>5598</v>
      </c>
      <c r="F3000" s="1" t="s">
        <v>445</v>
      </c>
      <c r="G3000" s="1">
        <v>6</v>
      </c>
      <c r="H3000" s="1">
        <v>39</v>
      </c>
      <c r="I3000" s="24">
        <v>18.5</v>
      </c>
      <c r="J3000" s="24">
        <v>17.899999999999999</v>
      </c>
      <c r="K3000" s="3">
        <v>1068</v>
      </c>
      <c r="L3000" s="2">
        <v>1</v>
      </c>
      <c r="M3000" s="24">
        <v>27</v>
      </c>
      <c r="N3000" s="3">
        <v>236.6</v>
      </c>
      <c r="O3000" s="24">
        <v>116.6</v>
      </c>
      <c r="P3000" s="24">
        <v>15.61</v>
      </c>
      <c r="Q3000" s="24">
        <v>7.13</v>
      </c>
      <c r="R3000" s="24">
        <v>2.14</v>
      </c>
      <c r="AJ3000" s="1" t="s">
        <v>703</v>
      </c>
      <c r="AK3000" s="19">
        <v>51.64</v>
      </c>
      <c r="AL3000" s="19">
        <v>26.55</v>
      </c>
      <c r="AN3000" s="3">
        <v>2004</v>
      </c>
      <c r="AQ3000">
        <v>80412</v>
      </c>
      <c r="AR3000" s="1" t="s">
        <v>3549</v>
      </c>
    </row>
    <row r="3001" spans="1:44" x14ac:dyDescent="0.25">
      <c r="A3001" s="1">
        <v>4500</v>
      </c>
      <c r="B3001" s="1" t="s">
        <v>4502</v>
      </c>
      <c r="C3001" s="1">
        <v>127</v>
      </c>
      <c r="D3001" s="1" t="s">
        <v>5598</v>
      </c>
      <c r="F3001" s="1" t="s">
        <v>445</v>
      </c>
      <c r="G3001" s="1">
        <v>7</v>
      </c>
      <c r="H3001" s="1">
        <v>51</v>
      </c>
      <c r="I3001" s="24">
        <v>20.8</v>
      </c>
      <c r="J3001" s="24">
        <v>20.100000000000001</v>
      </c>
      <c r="K3001" s="3">
        <v>1124</v>
      </c>
      <c r="L3001" s="2">
        <v>1.2</v>
      </c>
      <c r="M3001" s="24">
        <v>35.700000000000003</v>
      </c>
      <c r="N3001" s="3">
        <v>331.8</v>
      </c>
      <c r="O3001" s="24">
        <v>151.69999999999999</v>
      </c>
      <c r="P3001" s="24">
        <v>20.399999999999999</v>
      </c>
      <c r="Q3001" s="24">
        <v>7.12</v>
      </c>
      <c r="R3001" s="24">
        <v>1.8</v>
      </c>
      <c r="AJ3001" s="1" t="s">
        <v>703</v>
      </c>
      <c r="AK3001" s="19">
        <v>51.29</v>
      </c>
      <c r="AL3001" s="19">
        <v>26.48</v>
      </c>
      <c r="AN3001" s="3">
        <v>2004</v>
      </c>
      <c r="AQ3001">
        <v>80412</v>
      </c>
      <c r="AR3001" s="1" t="s">
        <v>3549</v>
      </c>
    </row>
    <row r="3002" spans="1:44" x14ac:dyDescent="0.25">
      <c r="A3002" s="1">
        <v>4501</v>
      </c>
      <c r="B3002" s="1" t="s">
        <v>4502</v>
      </c>
      <c r="C3002" s="1">
        <v>127</v>
      </c>
      <c r="D3002" s="1" t="s">
        <v>5598</v>
      </c>
      <c r="F3002" s="1" t="s">
        <v>445</v>
      </c>
      <c r="G3002" s="1">
        <v>6</v>
      </c>
      <c r="H3002" s="1">
        <v>28</v>
      </c>
      <c r="I3002" s="24">
        <v>15.9</v>
      </c>
      <c r="J3002" s="24">
        <v>12</v>
      </c>
      <c r="K3002" s="3">
        <v>3320</v>
      </c>
      <c r="L3002" s="2">
        <v>1.6</v>
      </c>
      <c r="M3002" s="24">
        <v>37.4</v>
      </c>
      <c r="N3002" s="3">
        <v>319.8</v>
      </c>
      <c r="O3002" s="24">
        <v>138.5</v>
      </c>
      <c r="P3002" s="24">
        <v>21.55</v>
      </c>
      <c r="Q3002" s="24">
        <v>6.26</v>
      </c>
      <c r="R3002" s="24">
        <v>3.09</v>
      </c>
      <c r="AJ3002" s="1" t="s">
        <v>703</v>
      </c>
      <c r="AK3002" s="19">
        <v>51.66</v>
      </c>
      <c r="AL3002" s="19">
        <v>26</v>
      </c>
      <c r="AN3002" s="3">
        <v>2004</v>
      </c>
      <c r="AQ3002">
        <v>80412</v>
      </c>
      <c r="AR3002" s="1" t="s">
        <v>3549</v>
      </c>
    </row>
    <row r="3003" spans="1:44" x14ac:dyDescent="0.25">
      <c r="A3003" s="1">
        <v>4502</v>
      </c>
      <c r="B3003" s="1" t="s">
        <v>4502</v>
      </c>
      <c r="C3003" s="1">
        <v>127</v>
      </c>
      <c r="D3003" s="1" t="s">
        <v>5598</v>
      </c>
      <c r="F3003" s="1" t="s">
        <v>445</v>
      </c>
      <c r="G3003" s="1">
        <v>6</v>
      </c>
      <c r="H3003" s="1">
        <v>27</v>
      </c>
      <c r="I3003" s="24">
        <v>16.399999999999999</v>
      </c>
      <c r="J3003" s="24">
        <v>12.1</v>
      </c>
      <c r="K3003" s="3">
        <v>3230</v>
      </c>
      <c r="L3003" s="2">
        <v>1.6</v>
      </c>
      <c r="M3003" s="24">
        <v>37.200000000000003</v>
      </c>
      <c r="N3003" s="3">
        <v>316.60000000000002</v>
      </c>
      <c r="O3003" s="24">
        <v>148.6</v>
      </c>
      <c r="P3003" s="24">
        <v>15.27</v>
      </c>
      <c r="Q3003" s="24">
        <v>5.3</v>
      </c>
      <c r="R3003" s="24">
        <v>2.48</v>
      </c>
      <c r="AJ3003" s="1" t="s">
        <v>703</v>
      </c>
      <c r="AK3003" s="19">
        <v>51.66</v>
      </c>
      <c r="AL3003" s="19">
        <v>25.97</v>
      </c>
      <c r="AN3003" s="3">
        <v>2004</v>
      </c>
      <c r="AQ3003">
        <v>80412</v>
      </c>
      <c r="AR3003" s="1" t="s">
        <v>3549</v>
      </c>
    </row>
    <row r="3004" spans="1:44" x14ac:dyDescent="0.25">
      <c r="A3004" s="1">
        <v>4503</v>
      </c>
      <c r="B3004" s="1" t="s">
        <v>4502</v>
      </c>
      <c r="C3004" s="1">
        <v>127</v>
      </c>
      <c r="D3004" s="1" t="s">
        <v>5598</v>
      </c>
      <c r="F3004" s="1" t="s">
        <v>445</v>
      </c>
      <c r="G3004" s="1">
        <v>5</v>
      </c>
      <c r="H3004" s="1">
        <v>20</v>
      </c>
      <c r="I3004" s="24">
        <v>13.1</v>
      </c>
      <c r="J3004" s="24">
        <v>8.9</v>
      </c>
      <c r="K3004" s="3">
        <v>3270</v>
      </c>
      <c r="L3004" s="2">
        <v>1.1000000000000001</v>
      </c>
      <c r="M3004" s="24">
        <v>20.2</v>
      </c>
      <c r="N3004" s="3">
        <v>124.5</v>
      </c>
      <c r="O3004" s="24">
        <v>47.5</v>
      </c>
      <c r="P3004" s="24">
        <v>7.73</v>
      </c>
      <c r="Q3004" s="24">
        <v>5.86</v>
      </c>
      <c r="R3004" s="24">
        <v>2.98</v>
      </c>
      <c r="AJ3004" s="1" t="s">
        <v>703</v>
      </c>
      <c r="AK3004" s="19">
        <v>51.73</v>
      </c>
      <c r="AL3004" s="19">
        <v>25.9</v>
      </c>
      <c r="AN3004" s="3">
        <v>2004</v>
      </c>
      <c r="AQ3004">
        <v>80412</v>
      </c>
      <c r="AR3004" s="1" t="s">
        <v>3549</v>
      </c>
    </row>
    <row r="3005" spans="1:44" x14ac:dyDescent="0.25">
      <c r="A3005" s="1">
        <v>4504</v>
      </c>
      <c r="B3005" s="1" t="s">
        <v>4502</v>
      </c>
      <c r="C3005" s="1">
        <v>127</v>
      </c>
      <c r="D3005" s="1" t="s">
        <v>5598</v>
      </c>
      <c r="F3005" s="1" t="s">
        <v>445</v>
      </c>
      <c r="G3005" s="1">
        <v>7</v>
      </c>
      <c r="H3005" s="1">
        <v>44</v>
      </c>
      <c r="I3005" s="24">
        <v>17.600000000000001</v>
      </c>
      <c r="J3005" s="24">
        <v>16.8</v>
      </c>
      <c r="K3005" s="3">
        <v>1048</v>
      </c>
      <c r="L3005" s="2">
        <v>0.9</v>
      </c>
      <c r="M3005" s="24">
        <v>23.4</v>
      </c>
      <c r="N3005" s="3">
        <v>190.2</v>
      </c>
      <c r="O3005" s="24">
        <v>89</v>
      </c>
      <c r="P3005" s="24">
        <v>12.6</v>
      </c>
      <c r="Q3005" s="24">
        <v>5.38</v>
      </c>
      <c r="R3005" s="24">
        <v>1.47</v>
      </c>
      <c r="AJ3005" s="1" t="s">
        <v>703</v>
      </c>
      <c r="AK3005" s="19">
        <v>51.68</v>
      </c>
      <c r="AL3005" s="19">
        <v>25.92</v>
      </c>
      <c r="AN3005" s="3">
        <v>2004</v>
      </c>
      <c r="AQ3005">
        <v>80412</v>
      </c>
      <c r="AR3005" s="1" t="s">
        <v>3549</v>
      </c>
    </row>
    <row r="3006" spans="1:44" x14ac:dyDescent="0.25">
      <c r="A3006" s="1">
        <v>4505</v>
      </c>
      <c r="B3006" s="1" t="s">
        <v>4502</v>
      </c>
      <c r="C3006" s="1">
        <v>127</v>
      </c>
      <c r="D3006" s="1" t="s">
        <v>5598</v>
      </c>
      <c r="F3006" s="1" t="s">
        <v>445</v>
      </c>
      <c r="G3006" s="1">
        <v>7</v>
      </c>
      <c r="H3006" s="1">
        <v>31</v>
      </c>
      <c r="I3006" s="24">
        <v>14.6</v>
      </c>
      <c r="J3006" s="24">
        <v>12.5</v>
      </c>
      <c r="K3006" s="3">
        <v>3270</v>
      </c>
      <c r="L3006" s="2">
        <v>1.9</v>
      </c>
      <c r="M3006" s="24">
        <v>40.1</v>
      </c>
      <c r="N3006" s="3">
        <v>307.8</v>
      </c>
      <c r="O3006" s="24">
        <v>131.69999999999999</v>
      </c>
      <c r="P3006" s="24">
        <v>22.5</v>
      </c>
      <c r="Q3006" s="24">
        <v>7.84</v>
      </c>
      <c r="R3006" s="24">
        <v>3.36</v>
      </c>
      <c r="AJ3006" s="1" t="s">
        <v>703</v>
      </c>
      <c r="AK3006" s="19">
        <v>51.71</v>
      </c>
      <c r="AL3006" s="19">
        <v>26.13</v>
      </c>
      <c r="AN3006" s="3">
        <v>2004</v>
      </c>
      <c r="AQ3006">
        <v>80412</v>
      </c>
      <c r="AR3006" s="1" t="s">
        <v>3549</v>
      </c>
    </row>
    <row r="3007" spans="1:44" x14ac:dyDescent="0.25">
      <c r="A3007" s="1">
        <v>4506</v>
      </c>
      <c r="B3007" s="1" t="s">
        <v>4502</v>
      </c>
      <c r="C3007" s="1">
        <v>127</v>
      </c>
      <c r="D3007" s="1" t="s">
        <v>5598</v>
      </c>
      <c r="F3007" s="1" t="s">
        <v>445</v>
      </c>
      <c r="G3007" s="1">
        <v>4</v>
      </c>
      <c r="H3007" s="1">
        <v>11</v>
      </c>
      <c r="I3007" s="24">
        <v>6.4</v>
      </c>
      <c r="J3007" s="24">
        <v>3.1</v>
      </c>
      <c r="K3007" s="3">
        <v>33900</v>
      </c>
      <c r="L3007" s="35">
        <v>2</v>
      </c>
      <c r="M3007" s="24">
        <v>25.6</v>
      </c>
      <c r="N3007" s="3">
        <v>118.8</v>
      </c>
      <c r="O3007" s="24">
        <v>38</v>
      </c>
      <c r="P3007" s="24">
        <v>7.78</v>
      </c>
      <c r="Q3007" s="24">
        <v>6.74</v>
      </c>
      <c r="R3007" s="24">
        <v>7.58</v>
      </c>
      <c r="AJ3007" s="1" t="s">
        <v>703</v>
      </c>
      <c r="AK3007" s="19">
        <v>51.75</v>
      </c>
      <c r="AL3007" s="19">
        <v>26.15</v>
      </c>
      <c r="AN3007" s="3">
        <v>2004</v>
      </c>
      <c r="AQ3007">
        <v>80412</v>
      </c>
      <c r="AR3007" s="1" t="s">
        <v>3549</v>
      </c>
    </row>
    <row r="3008" spans="1:44" x14ac:dyDescent="0.25">
      <c r="A3008" s="1">
        <v>4507</v>
      </c>
      <c r="B3008" s="1" t="s">
        <v>4502</v>
      </c>
      <c r="C3008" s="1">
        <v>127</v>
      </c>
      <c r="D3008" s="1" t="s">
        <v>5637</v>
      </c>
      <c r="F3008" s="1" t="s">
        <v>445</v>
      </c>
      <c r="G3008" s="1">
        <v>8</v>
      </c>
      <c r="H3008" s="1">
        <v>13</v>
      </c>
      <c r="I3008" s="24">
        <v>5.2</v>
      </c>
      <c r="J3008" s="24">
        <v>3.2</v>
      </c>
      <c r="K3008" s="3">
        <v>9200</v>
      </c>
      <c r="L3008" s="2">
        <v>1.1000000000000001</v>
      </c>
      <c r="M3008" s="24">
        <v>7.4</v>
      </c>
      <c r="N3008" s="3">
        <v>27.8</v>
      </c>
      <c r="O3008" s="24">
        <v>11</v>
      </c>
      <c r="P3008" s="24">
        <v>2.2999999999999998</v>
      </c>
      <c r="Q3008" s="24">
        <v>1.9</v>
      </c>
      <c r="R3008" s="24">
        <v>1.8</v>
      </c>
      <c r="AJ3008" s="1" t="s">
        <v>703</v>
      </c>
      <c r="AK3008" s="19">
        <v>51.3</v>
      </c>
      <c r="AL3008" s="19">
        <v>25.57</v>
      </c>
      <c r="AN3008" s="3">
        <v>2005</v>
      </c>
      <c r="AQ3008">
        <v>80412</v>
      </c>
      <c r="AR3008" s="1" t="s">
        <v>3549</v>
      </c>
    </row>
    <row r="3009" spans="1:44" x14ac:dyDescent="0.25">
      <c r="A3009" s="1">
        <v>4508</v>
      </c>
      <c r="B3009" s="1" t="s">
        <v>4502</v>
      </c>
      <c r="C3009" s="1">
        <v>127</v>
      </c>
      <c r="D3009" s="1" t="s">
        <v>6055</v>
      </c>
      <c r="F3009" s="1" t="s">
        <v>445</v>
      </c>
      <c r="G3009" s="1">
        <v>8</v>
      </c>
      <c r="H3009" s="1">
        <v>29</v>
      </c>
      <c r="I3009" s="24">
        <v>12.3</v>
      </c>
      <c r="J3009" s="24">
        <v>8.5</v>
      </c>
      <c r="K3009" s="3">
        <v>2625</v>
      </c>
      <c r="L3009" s="2">
        <v>0.9</v>
      </c>
      <c r="M3009" s="24">
        <v>15.6</v>
      </c>
      <c r="N3009" s="3">
        <v>113.4</v>
      </c>
      <c r="O3009" s="24">
        <v>34.200000000000003</v>
      </c>
      <c r="P3009" s="24">
        <v>4.5999999999999996</v>
      </c>
      <c r="Q3009" s="24">
        <v>2</v>
      </c>
      <c r="R3009" s="24">
        <v>0.8</v>
      </c>
      <c r="AJ3009" s="1" t="s">
        <v>703</v>
      </c>
      <c r="AK3009" s="19">
        <v>51.29</v>
      </c>
      <c r="AL3009" s="19">
        <v>25.57</v>
      </c>
      <c r="AN3009" s="3">
        <v>2005</v>
      </c>
      <c r="AQ3009">
        <v>80412</v>
      </c>
      <c r="AR3009" s="1" t="s">
        <v>3549</v>
      </c>
    </row>
    <row r="3010" spans="1:44" x14ac:dyDescent="0.25">
      <c r="A3010" s="1">
        <v>4509</v>
      </c>
      <c r="B3010" s="1" t="s">
        <v>4502</v>
      </c>
      <c r="C3010" s="1">
        <v>127</v>
      </c>
      <c r="D3010" s="1" t="s">
        <v>6056</v>
      </c>
      <c r="F3010" s="1" t="s">
        <v>445</v>
      </c>
      <c r="G3010" s="1">
        <v>8</v>
      </c>
      <c r="H3010" s="1">
        <v>51</v>
      </c>
      <c r="I3010" s="24">
        <v>17.3</v>
      </c>
      <c r="J3010" s="24">
        <v>16.3</v>
      </c>
      <c r="K3010" s="3">
        <v>1350</v>
      </c>
      <c r="L3010" s="2">
        <v>1.2</v>
      </c>
      <c r="M3010" s="24">
        <v>28.4</v>
      </c>
      <c r="N3010" s="3">
        <v>265.7</v>
      </c>
      <c r="O3010" s="24">
        <v>80</v>
      </c>
      <c r="P3010" s="24">
        <v>9.6</v>
      </c>
      <c r="Q3010" s="24">
        <v>8.1999999999999993</v>
      </c>
      <c r="R3010" s="24">
        <v>2.2000000000000002</v>
      </c>
      <c r="AJ3010" s="1" t="s">
        <v>703</v>
      </c>
      <c r="AK3010" s="19">
        <v>51.29</v>
      </c>
      <c r="AL3010" s="19">
        <v>25.57</v>
      </c>
      <c r="AN3010" s="3">
        <v>2007</v>
      </c>
      <c r="AQ3010">
        <v>80412</v>
      </c>
      <c r="AR3010" s="1" t="s">
        <v>3549</v>
      </c>
    </row>
    <row r="3011" spans="1:44" x14ac:dyDescent="0.25">
      <c r="A3011" s="1">
        <v>4510</v>
      </c>
      <c r="B3011" s="1" t="s">
        <v>4502</v>
      </c>
      <c r="C3011" s="1">
        <v>127</v>
      </c>
      <c r="D3011" s="1" t="s">
        <v>5637</v>
      </c>
      <c r="F3011" s="1" t="s">
        <v>445</v>
      </c>
      <c r="G3011" s="1">
        <v>7</v>
      </c>
      <c r="H3011" s="1">
        <v>26</v>
      </c>
      <c r="I3011" s="24">
        <v>11.7</v>
      </c>
      <c r="J3011" s="24">
        <v>9.6</v>
      </c>
      <c r="K3011" s="3">
        <v>2475</v>
      </c>
      <c r="L3011" s="2">
        <v>1.1000000000000001</v>
      </c>
      <c r="M3011" s="24">
        <v>17.8</v>
      </c>
      <c r="N3011" s="3">
        <v>112.4</v>
      </c>
      <c r="O3011" s="24">
        <v>46.3</v>
      </c>
      <c r="P3011" s="24">
        <v>7</v>
      </c>
      <c r="Q3011" s="24">
        <v>6.5</v>
      </c>
      <c r="R3011" s="24">
        <v>2.4</v>
      </c>
      <c r="AJ3011" s="1" t="s">
        <v>703</v>
      </c>
      <c r="AK3011" s="19">
        <v>51.3</v>
      </c>
      <c r="AL3011" s="19">
        <v>25.56</v>
      </c>
      <c r="AN3011" s="3">
        <v>2007</v>
      </c>
      <c r="AQ3011">
        <v>80412</v>
      </c>
      <c r="AR3011" s="1" t="s">
        <v>3549</v>
      </c>
    </row>
    <row r="3012" spans="1:44" x14ac:dyDescent="0.25">
      <c r="A3012" s="1">
        <v>4511</v>
      </c>
      <c r="B3012" s="1" t="s">
        <v>4502</v>
      </c>
      <c r="C3012" s="1">
        <v>127</v>
      </c>
      <c r="D3012" s="1" t="s">
        <v>5598</v>
      </c>
      <c r="F3012" s="1" t="s">
        <v>859</v>
      </c>
      <c r="G3012" s="1">
        <v>7</v>
      </c>
      <c r="H3012" s="1">
        <v>33</v>
      </c>
      <c r="I3012" s="24">
        <v>16</v>
      </c>
      <c r="J3012" s="24">
        <v>12.4</v>
      </c>
      <c r="K3012" s="3">
        <v>1700</v>
      </c>
      <c r="L3012" s="2">
        <v>0.9</v>
      </c>
      <c r="M3012" s="24">
        <v>20.6</v>
      </c>
      <c r="N3012" s="3">
        <v>173.9</v>
      </c>
      <c r="O3012" s="24">
        <v>79.3</v>
      </c>
      <c r="P3012" s="24">
        <v>11.1</v>
      </c>
      <c r="Q3012" s="24">
        <v>5.8</v>
      </c>
      <c r="R3012" s="24">
        <v>2</v>
      </c>
      <c r="AJ3012" s="1" t="s">
        <v>703</v>
      </c>
      <c r="AK3012" s="19">
        <v>51.3</v>
      </c>
      <c r="AL3012" s="19">
        <v>25.56</v>
      </c>
      <c r="AN3012" s="3">
        <v>2007</v>
      </c>
      <c r="AQ3012">
        <v>80412</v>
      </c>
      <c r="AR3012" s="1" t="s">
        <v>3549</v>
      </c>
    </row>
    <row r="3013" spans="1:44" x14ac:dyDescent="0.25">
      <c r="A3013" s="1">
        <v>4512</v>
      </c>
      <c r="B3013" s="1" t="s">
        <v>5216</v>
      </c>
      <c r="C3013" s="1">
        <v>124</v>
      </c>
      <c r="D3013" s="1" t="s">
        <v>5646</v>
      </c>
      <c r="F3013" s="1" t="s">
        <v>445</v>
      </c>
      <c r="G3013" s="1">
        <v>4</v>
      </c>
      <c r="H3013" s="1">
        <v>29</v>
      </c>
      <c r="I3013" s="24">
        <v>17.100000000000001</v>
      </c>
      <c r="J3013" s="24">
        <v>15.1</v>
      </c>
      <c r="K3013" s="3">
        <v>947</v>
      </c>
      <c r="L3013" s="2">
        <f>N3013/((23820.2)*(1-EXP(-(0.003315)*I3013))^(1.69896))</f>
        <v>0.79714285491738879</v>
      </c>
      <c r="M3013" s="24">
        <v>17.2</v>
      </c>
      <c r="N3013" s="1">
        <v>138</v>
      </c>
      <c r="O3013" s="24">
        <v>71.599999999999994</v>
      </c>
      <c r="P3013" s="24">
        <v>11.7</v>
      </c>
      <c r="Q3013" s="24">
        <v>9.8000000000000007</v>
      </c>
      <c r="R3013" s="24">
        <v>2.2000000000000002</v>
      </c>
      <c r="AJ3013" s="1" t="s">
        <v>703</v>
      </c>
      <c r="AK3013" s="19">
        <v>51.8</v>
      </c>
      <c r="AL3013" s="19">
        <v>31.46</v>
      </c>
      <c r="AN3013" s="3">
        <v>2004</v>
      </c>
      <c r="AQ3013">
        <v>80412</v>
      </c>
      <c r="AR3013" s="1" t="s">
        <v>3550</v>
      </c>
    </row>
    <row r="3014" spans="1:44" x14ac:dyDescent="0.25">
      <c r="A3014" s="1">
        <v>4513</v>
      </c>
      <c r="B3014" s="1" t="s">
        <v>5216</v>
      </c>
      <c r="C3014" s="1">
        <v>124</v>
      </c>
      <c r="D3014" s="1" t="s">
        <v>5642</v>
      </c>
      <c r="F3014" s="1" t="s">
        <v>445</v>
      </c>
      <c r="G3014" s="1">
        <v>5</v>
      </c>
      <c r="H3014" s="1">
        <v>20</v>
      </c>
      <c r="I3014" s="24">
        <v>10.7</v>
      </c>
      <c r="J3014" s="24">
        <v>7.7</v>
      </c>
      <c r="K3014" s="3">
        <v>2950</v>
      </c>
      <c r="L3014" s="2">
        <f>N3014/((23820.2)*(1-EXP(-(0.003315)*I3014))^(1.69896))</f>
        <v>0.9689692867422709</v>
      </c>
      <c r="M3014" s="24">
        <v>13.6</v>
      </c>
      <c r="N3014" s="1">
        <v>77</v>
      </c>
      <c r="O3014" s="24">
        <v>41</v>
      </c>
      <c r="P3014" s="24">
        <v>9.9</v>
      </c>
      <c r="Q3014" s="24">
        <v>11.1</v>
      </c>
      <c r="R3014" s="24">
        <v>2.2000000000000002</v>
      </c>
      <c r="AJ3014" s="1" t="s">
        <v>703</v>
      </c>
      <c r="AK3014" s="19">
        <v>51.82</v>
      </c>
      <c r="AL3014" s="19">
        <v>31.47</v>
      </c>
      <c r="AN3014" s="3">
        <v>2004</v>
      </c>
      <c r="AQ3014">
        <v>80412</v>
      </c>
      <c r="AR3014" s="1" t="s">
        <v>3550</v>
      </c>
    </row>
    <row r="3015" spans="1:44" x14ac:dyDescent="0.25">
      <c r="A3015" s="1">
        <v>4514</v>
      </c>
      <c r="B3015" s="1" t="s">
        <v>5216</v>
      </c>
      <c r="C3015" s="1">
        <v>124</v>
      </c>
      <c r="D3015" s="1" t="s">
        <v>6080</v>
      </c>
      <c r="F3015" s="1" t="s">
        <v>445</v>
      </c>
      <c r="G3015" s="1">
        <v>4</v>
      </c>
      <c r="H3015" s="1">
        <v>12</v>
      </c>
      <c r="I3015" s="24">
        <v>7.3</v>
      </c>
      <c r="J3015" s="24">
        <v>3.4</v>
      </c>
      <c r="K3015" s="3">
        <v>8180</v>
      </c>
      <c r="L3015" s="2">
        <f>N3015/((23820.2)*(1-EXP(-(0.003315)*I3015))^(1.69896))</f>
        <v>0.9308448025367253</v>
      </c>
      <c r="M3015" s="24">
        <v>8.4</v>
      </c>
      <c r="N3015" s="1">
        <v>39</v>
      </c>
      <c r="O3015" s="24">
        <v>21.5</v>
      </c>
      <c r="P3015" s="24">
        <v>3.7</v>
      </c>
      <c r="Q3015" s="24">
        <v>7.3</v>
      </c>
      <c r="R3015" s="24">
        <v>1.2</v>
      </c>
      <c r="AJ3015" s="1" t="s">
        <v>703</v>
      </c>
      <c r="AK3015" s="19">
        <v>51.82</v>
      </c>
      <c r="AL3015" s="19">
        <v>31.5</v>
      </c>
      <c r="AN3015" s="3">
        <v>2004</v>
      </c>
      <c r="AQ3015">
        <v>80412</v>
      </c>
      <c r="AR3015" s="1" t="s">
        <v>3550</v>
      </c>
    </row>
    <row r="3016" spans="1:44" x14ac:dyDescent="0.25">
      <c r="A3016" s="25">
        <v>4515</v>
      </c>
      <c r="B3016" s="1" t="s">
        <v>5216</v>
      </c>
      <c r="C3016" s="25">
        <v>124</v>
      </c>
      <c r="D3016" s="1" t="s">
        <v>5601</v>
      </c>
      <c r="E3016" s="25"/>
      <c r="F3016" s="1" t="s">
        <v>445</v>
      </c>
      <c r="G3016" s="25">
        <v>3</v>
      </c>
      <c r="H3016" s="25">
        <v>23</v>
      </c>
      <c r="I3016" s="45">
        <v>15</v>
      </c>
      <c r="J3016" s="45">
        <v>13.2</v>
      </c>
      <c r="K3016" s="26">
        <v>1390</v>
      </c>
      <c r="L3016" s="9">
        <f>N3016/((23820.2)*(1-EXP(-(0.003315)*I3016))^(1.69896))</f>
        <v>0.95420630993484445</v>
      </c>
      <c r="M3016" s="45">
        <v>19.100000000000001</v>
      </c>
      <c r="N3016" s="25">
        <v>133</v>
      </c>
      <c r="O3016" s="45">
        <v>69.8</v>
      </c>
      <c r="P3016" s="45">
        <v>12.2</v>
      </c>
      <c r="Q3016" s="45">
        <v>12.7</v>
      </c>
      <c r="R3016" s="45">
        <v>2.1</v>
      </c>
      <c r="S3016" s="25"/>
      <c r="T3016" s="25"/>
      <c r="U3016" s="25"/>
      <c r="V3016" s="25"/>
      <c r="W3016" s="25"/>
      <c r="X3016" s="25"/>
      <c r="Y3016" s="25"/>
      <c r="Z3016" s="25"/>
      <c r="AA3016" s="25"/>
      <c r="AB3016" s="25"/>
      <c r="AC3016" s="25"/>
      <c r="AD3016" s="25"/>
      <c r="AE3016" s="25"/>
      <c r="AF3016" s="25"/>
      <c r="AG3016" s="25"/>
      <c r="AH3016" s="25"/>
      <c r="AI3016" s="25"/>
      <c r="AJ3016" s="25" t="s">
        <v>703</v>
      </c>
      <c r="AK3016" s="21">
        <v>51.8</v>
      </c>
      <c r="AL3016" s="21">
        <v>31.49</v>
      </c>
      <c r="AM3016" s="25"/>
      <c r="AN3016" s="26">
        <v>2004</v>
      </c>
      <c r="AO3016" s="25"/>
      <c r="AP3016" s="25"/>
      <c r="AQ3016">
        <v>80412</v>
      </c>
      <c r="AR3016" s="25" t="s">
        <v>3550</v>
      </c>
    </row>
    <row r="3017" spans="1:44" x14ac:dyDescent="0.25">
      <c r="A3017" s="1">
        <v>4516</v>
      </c>
      <c r="B3017" s="1" t="s">
        <v>5216</v>
      </c>
      <c r="C3017" s="1">
        <v>124</v>
      </c>
      <c r="D3017" s="1" t="s">
        <v>6157</v>
      </c>
      <c r="F3017" s="1" t="s">
        <v>445</v>
      </c>
      <c r="G3017" s="1">
        <v>4</v>
      </c>
      <c r="H3017" s="1">
        <v>23</v>
      </c>
      <c r="I3017" s="24">
        <v>13.4</v>
      </c>
      <c r="J3017" s="24">
        <v>8.9</v>
      </c>
      <c r="K3017" s="3">
        <v>1767</v>
      </c>
      <c r="L3017" s="2">
        <f>N3017/((23820.2)*(1-EXP(-(0.003315)*I3017))^(1.69896))</f>
        <v>0.76130367885629191</v>
      </c>
      <c r="M3017" s="24">
        <v>11.3</v>
      </c>
      <c r="N3017" s="1">
        <v>88</v>
      </c>
      <c r="O3017" s="24">
        <v>48.8</v>
      </c>
      <c r="P3017" s="24">
        <v>8.1</v>
      </c>
      <c r="Q3017" s="24">
        <v>8.9</v>
      </c>
      <c r="R3017" s="24">
        <v>1.4</v>
      </c>
      <c r="AJ3017" s="1" t="s">
        <v>703</v>
      </c>
      <c r="AK3017" s="19">
        <v>51.8</v>
      </c>
      <c r="AL3017" s="19">
        <v>31.47</v>
      </c>
      <c r="AN3017" s="3">
        <v>2004</v>
      </c>
      <c r="AQ3017">
        <v>80412</v>
      </c>
      <c r="AR3017" s="1" t="s">
        <v>3550</v>
      </c>
    </row>
    <row r="3018" spans="1:44" x14ac:dyDescent="0.25">
      <c r="A3018" s="1">
        <v>4517</v>
      </c>
      <c r="B3018" s="1" t="s">
        <v>5216</v>
      </c>
      <c r="C3018" s="1">
        <v>124</v>
      </c>
      <c r="D3018" s="1" t="s">
        <v>5601</v>
      </c>
      <c r="F3018" s="1" t="s">
        <v>445</v>
      </c>
      <c r="G3018" s="1">
        <v>4</v>
      </c>
      <c r="H3018" s="1">
        <v>35</v>
      </c>
      <c r="I3018" s="24">
        <v>19.399999999999999</v>
      </c>
      <c r="J3018" s="24">
        <v>18.7</v>
      </c>
      <c r="K3018" s="3">
        <v>836</v>
      </c>
      <c r="L3018" s="2">
        <f>N3018/((23820.2)*(1-EXP(-(0.003315)*I3018))^(1.69896))</f>
        <v>0.94772074973702058</v>
      </c>
      <c r="M3018" s="24">
        <v>22.9</v>
      </c>
      <c r="N3018" s="1">
        <v>202</v>
      </c>
      <c r="O3018" s="24">
        <v>111.3</v>
      </c>
      <c r="P3018" s="24">
        <v>18.100000000000001</v>
      </c>
      <c r="Q3018" s="24">
        <v>10.8</v>
      </c>
      <c r="R3018" s="24">
        <v>2</v>
      </c>
      <c r="AJ3018" s="1" t="s">
        <v>703</v>
      </c>
      <c r="AK3018" s="19">
        <v>51.8</v>
      </c>
      <c r="AL3018" s="19">
        <v>31.46</v>
      </c>
      <c r="AN3018" s="3">
        <v>2004</v>
      </c>
      <c r="AQ3018">
        <v>80412</v>
      </c>
      <c r="AR3018" s="1" t="s">
        <v>3550</v>
      </c>
    </row>
    <row r="3019" spans="1:44" x14ac:dyDescent="0.25">
      <c r="A3019" s="1">
        <v>4518</v>
      </c>
      <c r="B3019" s="1" t="s">
        <v>5216</v>
      </c>
      <c r="C3019" s="1">
        <v>124</v>
      </c>
      <c r="D3019" s="1" t="s">
        <v>6343</v>
      </c>
      <c r="F3019" s="1" t="s">
        <v>445</v>
      </c>
      <c r="G3019" s="1">
        <v>2</v>
      </c>
      <c r="H3019" s="1">
        <v>23</v>
      </c>
      <c r="I3019" s="24">
        <v>18.399999999999999</v>
      </c>
      <c r="J3019" s="24">
        <v>16.399999999999999</v>
      </c>
      <c r="K3019" s="3">
        <v>1205</v>
      </c>
      <c r="L3019" s="2">
        <f>N3019/((23820.2)*(1-EXP(-(0.003315)*I3019))^(1.69896))</f>
        <v>1.0954216420797112</v>
      </c>
      <c r="M3019" s="24">
        <v>25.8</v>
      </c>
      <c r="N3019" s="1">
        <v>214</v>
      </c>
      <c r="O3019" s="24">
        <v>107.4</v>
      </c>
      <c r="P3019" s="24">
        <v>15</v>
      </c>
      <c r="Q3019" s="24">
        <v>17.7</v>
      </c>
      <c r="R3019" s="24">
        <v>2.6</v>
      </c>
      <c r="AJ3019" s="1" t="s">
        <v>703</v>
      </c>
      <c r="AK3019" s="19">
        <v>51.79</v>
      </c>
      <c r="AL3019" s="19">
        <v>31.49</v>
      </c>
      <c r="AN3019" s="3">
        <v>2004</v>
      </c>
      <c r="AQ3019">
        <v>80412</v>
      </c>
      <c r="AR3019" s="1" t="s">
        <v>3550</v>
      </c>
    </row>
    <row r="3020" spans="1:44" x14ac:dyDescent="0.25">
      <c r="A3020" s="1">
        <v>4519</v>
      </c>
      <c r="B3020" s="1" t="s">
        <v>5216</v>
      </c>
      <c r="C3020" s="1">
        <v>124</v>
      </c>
      <c r="D3020" s="1" t="s">
        <v>6435</v>
      </c>
      <c r="F3020" s="1" t="s">
        <v>445</v>
      </c>
      <c r="G3020" s="1">
        <v>3</v>
      </c>
      <c r="H3020" s="1">
        <v>11</v>
      </c>
      <c r="I3020" s="24">
        <v>7</v>
      </c>
      <c r="J3020" s="24">
        <v>4.0999999999999996</v>
      </c>
      <c r="K3020" s="3">
        <v>5383</v>
      </c>
      <c r="L3020" s="2">
        <f>N3020/((23820.2)*(1-EXP(-(0.003315)*I3020))^(1.69896))</f>
        <v>0.79391162149311256</v>
      </c>
      <c r="M3020" s="24">
        <v>7.3</v>
      </c>
      <c r="N3020" s="1">
        <v>31</v>
      </c>
      <c r="O3020" s="24">
        <v>16.7</v>
      </c>
      <c r="P3020" s="24">
        <v>4.9000000000000004</v>
      </c>
      <c r="Q3020" s="24">
        <v>4.2</v>
      </c>
      <c r="R3020" s="24">
        <v>0.6</v>
      </c>
      <c r="AJ3020" s="1" t="s">
        <v>703</v>
      </c>
      <c r="AK3020" s="19">
        <v>51.82</v>
      </c>
      <c r="AL3020" s="19">
        <v>31.46</v>
      </c>
      <c r="AN3020" s="3">
        <v>2004</v>
      </c>
      <c r="AQ3020">
        <v>80412</v>
      </c>
      <c r="AR3020" s="1" t="s">
        <v>3550</v>
      </c>
    </row>
    <row r="3021" spans="1:44" x14ac:dyDescent="0.25">
      <c r="A3021" s="1">
        <v>4520</v>
      </c>
      <c r="B3021" s="1" t="s">
        <v>5216</v>
      </c>
      <c r="C3021" s="1">
        <v>124</v>
      </c>
      <c r="D3021" s="1" t="s">
        <v>6348</v>
      </c>
      <c r="F3021" s="33" t="s">
        <v>859</v>
      </c>
      <c r="G3021" s="1">
        <v>4</v>
      </c>
      <c r="H3021" s="1">
        <v>13</v>
      </c>
      <c r="I3021" s="24">
        <v>8</v>
      </c>
      <c r="J3021" s="24">
        <v>6.6</v>
      </c>
      <c r="K3021" s="3">
        <v>1438</v>
      </c>
      <c r="L3021" s="2">
        <f>N3021/((23820.2)*(1-EXP(-(0.003315)*I3021))^(1.69896))</f>
        <v>0.4912625134694491</v>
      </c>
      <c r="M3021" s="24">
        <v>4.9000000000000004</v>
      </c>
      <c r="N3021" s="1">
        <v>24</v>
      </c>
      <c r="O3021" s="24">
        <v>12.5</v>
      </c>
      <c r="P3021" s="24">
        <v>2.5</v>
      </c>
      <c r="Q3021" s="24">
        <v>2.4</v>
      </c>
      <c r="R3021" s="24">
        <v>1.1000000000000001</v>
      </c>
      <c r="AJ3021" s="1" t="s">
        <v>703</v>
      </c>
      <c r="AK3021" s="19">
        <v>50.47</v>
      </c>
      <c r="AL3021" s="19">
        <v>30.66</v>
      </c>
      <c r="AN3021" s="3">
        <v>2004</v>
      </c>
      <c r="AQ3021">
        <v>80419</v>
      </c>
      <c r="AR3021" s="1" t="s">
        <v>3550</v>
      </c>
    </row>
    <row r="3022" spans="1:44" x14ac:dyDescent="0.25">
      <c r="A3022" s="1">
        <v>4521</v>
      </c>
      <c r="B3022" s="1" t="s">
        <v>5216</v>
      </c>
      <c r="C3022" s="1">
        <v>124</v>
      </c>
      <c r="D3022" s="1" t="s">
        <v>5601</v>
      </c>
      <c r="F3022" s="33" t="s">
        <v>859</v>
      </c>
      <c r="G3022" s="1">
        <v>4</v>
      </c>
      <c r="H3022" s="1">
        <v>34</v>
      </c>
      <c r="I3022" s="24">
        <v>19.399999999999999</v>
      </c>
      <c r="J3022" s="24">
        <v>15.8</v>
      </c>
      <c r="K3022" s="3">
        <v>1260</v>
      </c>
      <c r="L3022" s="2">
        <f>N3022/((23820.2)*(1-EXP(-(0.003315)*I3022))^(1.69896))</f>
        <v>0.83981195149963705</v>
      </c>
      <c r="M3022" s="24">
        <v>24.7</v>
      </c>
      <c r="N3022" s="1">
        <v>179</v>
      </c>
      <c r="O3022" s="24">
        <v>97.4</v>
      </c>
      <c r="P3022" s="24">
        <v>15.4</v>
      </c>
      <c r="Q3022" s="24">
        <v>10.6</v>
      </c>
      <c r="R3022" s="24">
        <v>3.5</v>
      </c>
      <c r="AJ3022" s="1" t="s">
        <v>703</v>
      </c>
      <c r="AK3022" s="19">
        <v>51.96</v>
      </c>
      <c r="AL3022" s="19">
        <v>31.24</v>
      </c>
      <c r="AN3022" s="3">
        <v>2004</v>
      </c>
      <c r="AQ3022">
        <v>80412</v>
      </c>
      <c r="AR3022" s="1" t="s">
        <v>3550</v>
      </c>
    </row>
    <row r="3023" spans="1:44" x14ac:dyDescent="0.25">
      <c r="A3023" s="1">
        <v>4522</v>
      </c>
      <c r="B3023" s="1" t="s">
        <v>5216</v>
      </c>
      <c r="C3023" s="1">
        <v>124</v>
      </c>
      <c r="D3023" s="1" t="s">
        <v>5601</v>
      </c>
      <c r="F3023" s="33" t="s">
        <v>859</v>
      </c>
      <c r="G3023" s="1">
        <v>5</v>
      </c>
      <c r="H3023" s="1">
        <v>21</v>
      </c>
      <c r="I3023" s="24">
        <v>9.9</v>
      </c>
      <c r="J3023" s="24">
        <v>6.6</v>
      </c>
      <c r="K3023" s="3">
        <v>6760</v>
      </c>
      <c r="L3023" s="2">
        <f>N3023/((23820.2)*(1-EXP(-(0.003315)*I3023))^(1.69896))</f>
        <v>1.7909933446421751</v>
      </c>
      <c r="M3023" s="24">
        <v>23.3</v>
      </c>
      <c r="N3023" s="1">
        <v>125</v>
      </c>
      <c r="O3023" s="24">
        <v>64.900000000000006</v>
      </c>
      <c r="P3023" s="24">
        <v>15.6</v>
      </c>
      <c r="Q3023" s="24">
        <v>7.8</v>
      </c>
      <c r="R3023" s="24">
        <v>3.9</v>
      </c>
      <c r="AJ3023" s="1" t="s">
        <v>703</v>
      </c>
      <c r="AK3023" s="19">
        <v>51.92</v>
      </c>
      <c r="AL3023" s="19">
        <v>31.28</v>
      </c>
      <c r="AN3023" s="3">
        <v>2004</v>
      </c>
      <c r="AQ3023">
        <v>80412</v>
      </c>
      <c r="AR3023" s="1" t="s">
        <v>3550</v>
      </c>
    </row>
    <row r="3024" spans="1:44" x14ac:dyDescent="0.25">
      <c r="A3024" s="1">
        <v>4523</v>
      </c>
      <c r="B3024" s="1" t="s">
        <v>5216</v>
      </c>
      <c r="C3024" s="1">
        <v>124</v>
      </c>
      <c r="D3024" s="1" t="s">
        <v>5601</v>
      </c>
      <c r="F3024" s="33" t="s">
        <v>859</v>
      </c>
      <c r="G3024" s="1">
        <v>2</v>
      </c>
      <c r="H3024" s="1">
        <v>31</v>
      </c>
      <c r="I3024" s="24">
        <v>19.600000000000001</v>
      </c>
      <c r="J3024" s="24">
        <v>14.4</v>
      </c>
      <c r="K3024" s="3">
        <v>1340</v>
      </c>
      <c r="L3024" s="2">
        <f>N3024/((23820.2)*(1-EXP(-(0.003315)*I3024))^(1.69896))</f>
        <v>0.94570806978260724</v>
      </c>
      <c r="M3024" s="24">
        <v>21.9</v>
      </c>
      <c r="N3024" s="1">
        <v>205</v>
      </c>
      <c r="O3024" s="24">
        <v>113.8</v>
      </c>
      <c r="P3024" s="24">
        <v>22.1</v>
      </c>
      <c r="Q3024" s="24">
        <v>15.4</v>
      </c>
      <c r="R3024" s="24">
        <v>3.8</v>
      </c>
      <c r="AJ3024" s="1" t="s">
        <v>703</v>
      </c>
      <c r="AK3024" s="19">
        <v>51.92</v>
      </c>
      <c r="AL3024" s="19">
        <v>31.23</v>
      </c>
      <c r="AN3024" s="3">
        <v>2004</v>
      </c>
      <c r="AQ3024">
        <v>80412</v>
      </c>
      <c r="AR3024" s="1" t="s">
        <v>3550</v>
      </c>
    </row>
    <row r="3025" spans="1:44" x14ac:dyDescent="0.25">
      <c r="A3025" s="1">
        <v>4524</v>
      </c>
      <c r="B3025" s="1" t="s">
        <v>5216</v>
      </c>
      <c r="C3025" s="1">
        <v>124</v>
      </c>
      <c r="D3025" s="1" t="s">
        <v>5601</v>
      </c>
      <c r="F3025" s="33" t="s">
        <v>859</v>
      </c>
      <c r="G3025" s="1">
        <v>5</v>
      </c>
      <c r="H3025" s="1">
        <v>21</v>
      </c>
      <c r="I3025" s="24">
        <v>10.1</v>
      </c>
      <c r="J3025" s="24">
        <v>7</v>
      </c>
      <c r="K3025" s="3">
        <v>5980</v>
      </c>
      <c r="L3025" s="2">
        <f>N3025/((23820.2)*(1-EXP(-(0.003315)*I3025))^(1.69896))</f>
        <v>1.8984112581854149</v>
      </c>
      <c r="M3025" s="24">
        <v>23.9</v>
      </c>
      <c r="N3025" s="1">
        <v>137</v>
      </c>
      <c r="O3025" s="24">
        <v>75.7</v>
      </c>
      <c r="P3025" s="24">
        <v>15.2</v>
      </c>
      <c r="Q3025" s="24">
        <v>7.5</v>
      </c>
      <c r="R3025" s="24">
        <v>4.0999999999999996</v>
      </c>
      <c r="AJ3025" s="1" t="s">
        <v>703</v>
      </c>
      <c r="AK3025" s="19">
        <v>51.92</v>
      </c>
      <c r="AL3025" s="19">
        <v>31.29</v>
      </c>
      <c r="AN3025" s="3">
        <v>2004</v>
      </c>
      <c r="AQ3025">
        <v>80412</v>
      </c>
      <c r="AR3025" s="1" t="s">
        <v>3550</v>
      </c>
    </row>
    <row r="3026" spans="1:44" x14ac:dyDescent="0.25">
      <c r="A3026" s="1">
        <v>4525</v>
      </c>
      <c r="B3026" s="1" t="s">
        <v>5216</v>
      </c>
      <c r="C3026" s="1">
        <v>124</v>
      </c>
      <c r="D3026" s="1" t="s">
        <v>5601</v>
      </c>
      <c r="F3026" s="33" t="s">
        <v>859</v>
      </c>
      <c r="G3026" s="1">
        <v>4</v>
      </c>
      <c r="H3026" s="1">
        <v>60</v>
      </c>
      <c r="I3026" s="24">
        <v>26.5</v>
      </c>
      <c r="J3026" s="24">
        <v>27.3</v>
      </c>
      <c r="K3026" s="3">
        <v>525</v>
      </c>
      <c r="L3026" s="2">
        <f>N3026/((23820.2)*(1-EXP(-(0.003315)*I3026))^(1.69896))</f>
        <v>0.96059941099875279</v>
      </c>
      <c r="M3026" s="24">
        <v>30.7</v>
      </c>
      <c r="N3026" s="1">
        <v>341</v>
      </c>
      <c r="O3026" s="24">
        <v>175.6</v>
      </c>
      <c r="P3026" s="24">
        <v>38.4</v>
      </c>
      <c r="Q3026" s="24">
        <v>22.4</v>
      </c>
      <c r="R3026" s="24">
        <v>5.2</v>
      </c>
      <c r="AJ3026" s="1" t="s">
        <v>703</v>
      </c>
      <c r="AK3026" s="19">
        <v>51.93</v>
      </c>
      <c r="AL3026" s="19">
        <v>31.3</v>
      </c>
      <c r="AN3026" s="3">
        <v>2004</v>
      </c>
      <c r="AQ3026">
        <v>80412</v>
      </c>
      <c r="AR3026" s="1" t="s">
        <v>3550</v>
      </c>
    </row>
    <row r="3027" spans="1:44" x14ac:dyDescent="0.25">
      <c r="A3027" s="1">
        <v>4526</v>
      </c>
      <c r="B3027" s="1" t="s">
        <v>5216</v>
      </c>
      <c r="C3027" s="1">
        <v>124</v>
      </c>
      <c r="D3027" s="1" t="s">
        <v>5601</v>
      </c>
      <c r="F3027" s="33" t="s">
        <v>859</v>
      </c>
      <c r="G3027" s="1">
        <v>2</v>
      </c>
      <c r="H3027" s="1">
        <v>14</v>
      </c>
      <c r="I3027" s="24">
        <v>9.6999999999999993</v>
      </c>
      <c r="J3027" s="24">
        <v>6.4</v>
      </c>
      <c r="K3027" s="3">
        <v>3500</v>
      </c>
      <c r="L3027" s="2">
        <f>N3027/((23820.2)*(1-EXP(-(0.003315)*I3027))^(1.69896))</f>
        <v>0.9488101565735112</v>
      </c>
      <c r="M3027" s="24">
        <v>11.3</v>
      </c>
      <c r="N3027" s="1">
        <v>64</v>
      </c>
      <c r="O3027" s="24">
        <v>33.299999999999997</v>
      </c>
      <c r="P3027" s="24">
        <v>6.8</v>
      </c>
      <c r="Q3027" s="24">
        <v>3.7</v>
      </c>
      <c r="R3027" s="24">
        <v>2.2999999999999998</v>
      </c>
      <c r="AJ3027" s="1" t="s">
        <v>703</v>
      </c>
      <c r="AK3027" s="19">
        <v>51.95</v>
      </c>
      <c r="AL3027" s="19">
        <v>31.23</v>
      </c>
      <c r="AN3027" s="3">
        <v>2004</v>
      </c>
      <c r="AQ3027">
        <v>80412</v>
      </c>
      <c r="AR3027" s="1" t="s">
        <v>3550</v>
      </c>
    </row>
    <row r="3028" spans="1:44" x14ac:dyDescent="0.25">
      <c r="A3028" s="1">
        <v>4527</v>
      </c>
      <c r="B3028" s="1" t="s">
        <v>5216</v>
      </c>
      <c r="C3028" s="1">
        <v>124</v>
      </c>
      <c r="D3028" s="1" t="s">
        <v>5601</v>
      </c>
      <c r="F3028" s="33" t="s">
        <v>859</v>
      </c>
      <c r="G3028" s="1">
        <v>2</v>
      </c>
      <c r="H3028" s="1">
        <v>8</v>
      </c>
      <c r="I3028" s="24">
        <v>7.1</v>
      </c>
      <c r="J3028" s="24">
        <v>3.7</v>
      </c>
      <c r="K3028" s="3">
        <v>11300</v>
      </c>
      <c r="L3028" s="2">
        <f>N3028/((23820.2)*(1-EXP(-(0.003315)*I3028))^(1.69896))</f>
        <v>1.4254140169921881</v>
      </c>
      <c r="M3028" s="24">
        <v>12.1</v>
      </c>
      <c r="N3028" s="1">
        <v>57</v>
      </c>
      <c r="O3028" s="24">
        <v>30.8</v>
      </c>
      <c r="P3028" s="24">
        <v>11</v>
      </c>
      <c r="Q3028" s="24">
        <v>5.2</v>
      </c>
      <c r="R3028" s="24">
        <v>3.8</v>
      </c>
      <c r="AJ3028" s="1" t="s">
        <v>703</v>
      </c>
      <c r="AK3028" s="19">
        <v>51.94</v>
      </c>
      <c r="AL3028" s="19">
        <v>31.28</v>
      </c>
      <c r="AN3028" s="3">
        <v>2004</v>
      </c>
      <c r="AQ3028">
        <v>80412</v>
      </c>
      <c r="AR3028" s="1" t="s">
        <v>3550</v>
      </c>
    </row>
    <row r="3029" spans="1:44" x14ac:dyDescent="0.25">
      <c r="A3029" s="1">
        <v>4528</v>
      </c>
      <c r="B3029" s="1" t="s">
        <v>5314</v>
      </c>
      <c r="C3029" s="1">
        <v>101</v>
      </c>
      <c r="D3029" s="1" t="s">
        <v>6224</v>
      </c>
      <c r="F3029" s="1" t="s">
        <v>445</v>
      </c>
      <c r="G3029" s="1">
        <v>5</v>
      </c>
      <c r="H3029" s="1">
        <v>45</v>
      </c>
      <c r="I3029" s="24">
        <v>22.3</v>
      </c>
      <c r="J3029" s="24">
        <v>22.4</v>
      </c>
      <c r="K3029" s="3">
        <v>1590</v>
      </c>
      <c r="L3029" s="2">
        <f>N3029/((23820.2)*(1-EXP(-(0.003315)*I3029))^(1.69896))</f>
        <v>1.3177017563655054</v>
      </c>
      <c r="M3029" s="24">
        <v>36.299999999999997</v>
      </c>
      <c r="N3029" s="1">
        <v>353</v>
      </c>
      <c r="O3029" s="24">
        <v>198.3</v>
      </c>
      <c r="P3029" s="24">
        <v>18.8</v>
      </c>
      <c r="Q3029" s="24">
        <v>16.3</v>
      </c>
      <c r="R3029" s="24">
        <v>4.8</v>
      </c>
      <c r="AJ3029" s="1" t="s">
        <v>703</v>
      </c>
      <c r="AK3029" s="19">
        <v>50.89</v>
      </c>
      <c r="AL3029" s="19">
        <v>26.48</v>
      </c>
      <c r="AN3029" s="3">
        <v>2004</v>
      </c>
      <c r="AQ3029">
        <v>80412</v>
      </c>
      <c r="AR3029" s="1" t="s">
        <v>3550</v>
      </c>
    </row>
    <row r="3030" spans="1:44" x14ac:dyDescent="0.25">
      <c r="A3030" s="1">
        <v>4529</v>
      </c>
      <c r="B3030" s="1" t="s">
        <v>5314</v>
      </c>
      <c r="C3030" s="1">
        <v>101</v>
      </c>
      <c r="D3030" s="1" t="s">
        <v>6422</v>
      </c>
      <c r="F3030" s="1" t="s">
        <v>445</v>
      </c>
      <c r="G3030" s="1">
        <v>5</v>
      </c>
      <c r="H3030" s="1">
        <v>23</v>
      </c>
      <c r="I3030" s="24">
        <v>12.5</v>
      </c>
      <c r="J3030" s="24">
        <v>9.9</v>
      </c>
      <c r="K3030" s="3">
        <v>2260</v>
      </c>
      <c r="L3030" s="2">
        <f>N3030/((23820.2)*(1-EXP(-(0.003315)*I3030))^(1.69896))</f>
        <v>1.3790198642361726</v>
      </c>
      <c r="M3030" s="24">
        <v>20.2</v>
      </c>
      <c r="N3030" s="1">
        <v>142</v>
      </c>
      <c r="O3030" s="24">
        <v>63.8</v>
      </c>
      <c r="P3030" s="24">
        <v>10.9</v>
      </c>
      <c r="Q3030" s="24">
        <v>7.1</v>
      </c>
      <c r="R3030" s="24">
        <v>4.8</v>
      </c>
      <c r="AJ3030" s="1" t="s">
        <v>703</v>
      </c>
      <c r="AK3030" s="19">
        <v>50.93</v>
      </c>
      <c r="AL3030" s="19">
        <v>26.46</v>
      </c>
      <c r="AN3030" s="3">
        <v>2004</v>
      </c>
      <c r="AQ3030">
        <v>80412</v>
      </c>
      <c r="AR3030" s="1" t="s">
        <v>3550</v>
      </c>
    </row>
    <row r="3031" spans="1:44" x14ac:dyDescent="0.25">
      <c r="A3031" s="1">
        <v>4530</v>
      </c>
      <c r="B3031" s="1" t="s">
        <v>5216</v>
      </c>
      <c r="C3031" s="1">
        <v>124</v>
      </c>
      <c r="D3031" s="1" t="s">
        <v>6413</v>
      </c>
      <c r="F3031" s="1" t="s">
        <v>445</v>
      </c>
      <c r="G3031" s="1">
        <v>5</v>
      </c>
      <c r="H3031" s="1">
        <v>18</v>
      </c>
      <c r="I3031" s="24">
        <v>9</v>
      </c>
      <c r="J3031" s="24">
        <v>5.2</v>
      </c>
      <c r="K3031" s="3">
        <v>7500</v>
      </c>
      <c r="L3031" s="2">
        <f>N3031/((23820.2)*(1-EXP(-(0.003315)*I3031))^(1.69896))</f>
        <v>1.1258702374049174</v>
      </c>
      <c r="M3031" s="24">
        <v>13.3</v>
      </c>
      <c r="N3031" s="1">
        <v>67</v>
      </c>
      <c r="O3031" s="24">
        <v>35</v>
      </c>
      <c r="P3031" s="24">
        <v>6.6</v>
      </c>
      <c r="Q3031" s="24">
        <v>3.6</v>
      </c>
      <c r="R3031" s="24">
        <v>2.8</v>
      </c>
      <c r="AJ3031" s="1" t="s">
        <v>703</v>
      </c>
      <c r="AK3031" s="19">
        <v>50.93</v>
      </c>
      <c r="AL3031" s="19">
        <v>26.43</v>
      </c>
      <c r="AN3031" s="3">
        <v>2004</v>
      </c>
      <c r="AQ3031">
        <v>80412</v>
      </c>
      <c r="AR3031" s="1" t="s">
        <v>3550</v>
      </c>
    </row>
    <row r="3032" spans="1:44" x14ac:dyDescent="0.25">
      <c r="A3032" s="1">
        <v>4531</v>
      </c>
      <c r="B3032" s="1" t="s">
        <v>5314</v>
      </c>
      <c r="C3032" s="1">
        <v>101</v>
      </c>
      <c r="D3032" s="1" t="s">
        <v>6221</v>
      </c>
      <c r="F3032" s="1" t="s">
        <v>445</v>
      </c>
      <c r="G3032" s="1">
        <v>5</v>
      </c>
      <c r="H3032" s="1">
        <v>13</v>
      </c>
      <c r="I3032" s="24">
        <v>4.2</v>
      </c>
      <c r="J3032" s="24">
        <v>2.4</v>
      </c>
      <c r="K3032" s="3">
        <v>5440</v>
      </c>
      <c r="L3032" s="2">
        <f>N3032/((2111.2)*(1-EXP(-(0.024888)*I3032))^(1.82531))</f>
        <v>0.73868857969036994</v>
      </c>
      <c r="M3032" s="24">
        <v>6.4</v>
      </c>
      <c r="N3032" s="1">
        <v>23</v>
      </c>
      <c r="O3032" s="24">
        <v>14</v>
      </c>
      <c r="P3032" s="24">
        <v>3</v>
      </c>
      <c r="Q3032" s="24">
        <v>5.2</v>
      </c>
      <c r="R3032" s="24">
        <v>3.9</v>
      </c>
      <c r="AJ3032" s="1" t="s">
        <v>703</v>
      </c>
      <c r="AK3032" s="19">
        <v>50.93</v>
      </c>
      <c r="AL3032" s="19">
        <v>26.46</v>
      </c>
      <c r="AN3032" s="3">
        <v>2004</v>
      </c>
      <c r="AQ3032">
        <v>80412</v>
      </c>
      <c r="AR3032" s="1" t="s">
        <v>3550</v>
      </c>
    </row>
    <row r="3033" spans="1:44" x14ac:dyDescent="0.25">
      <c r="A3033" s="1">
        <v>4532</v>
      </c>
      <c r="B3033" s="1" t="s">
        <v>5314</v>
      </c>
      <c r="C3033" s="1">
        <v>101</v>
      </c>
      <c r="D3033" s="1" t="s">
        <v>6422</v>
      </c>
      <c r="F3033" s="1" t="s">
        <v>445</v>
      </c>
      <c r="G3033" s="1">
        <v>4</v>
      </c>
      <c r="H3033" s="1">
        <v>34</v>
      </c>
      <c r="I3033" s="24">
        <v>18.2</v>
      </c>
      <c r="J3033" s="24">
        <v>14.1</v>
      </c>
      <c r="K3033" s="3">
        <v>1530</v>
      </c>
      <c r="L3033" s="2">
        <f>N3033/((2221.29)*(1-EXP(-(0.025785)*I3033))^(1.86783))</f>
        <v>0.52422129070861945</v>
      </c>
      <c r="M3033" s="24">
        <v>25.7</v>
      </c>
      <c r="N3033" s="1">
        <v>186</v>
      </c>
      <c r="O3033" s="24">
        <v>97</v>
      </c>
      <c r="P3033" s="24">
        <v>15.8</v>
      </c>
      <c r="Q3033" s="24">
        <v>7</v>
      </c>
      <c r="R3033" s="24">
        <v>3.2</v>
      </c>
      <c r="AJ3033" s="1" t="s">
        <v>703</v>
      </c>
      <c r="AK3033" s="19">
        <v>50.93</v>
      </c>
      <c r="AL3033" s="19">
        <v>26.45</v>
      </c>
      <c r="AN3033" s="3">
        <v>2004</v>
      </c>
      <c r="AQ3033">
        <v>80412</v>
      </c>
      <c r="AR3033" s="1" t="s">
        <v>3550</v>
      </c>
    </row>
    <row r="3034" spans="1:44" x14ac:dyDescent="0.25">
      <c r="A3034" s="1">
        <v>4533</v>
      </c>
      <c r="B3034" s="1" t="s">
        <v>5315</v>
      </c>
      <c r="C3034" s="1">
        <v>125</v>
      </c>
      <c r="D3034" s="1" t="s">
        <v>5716</v>
      </c>
      <c r="F3034" s="1" t="s">
        <v>445</v>
      </c>
      <c r="G3034" s="1">
        <v>4</v>
      </c>
      <c r="H3034" s="1">
        <v>53</v>
      </c>
      <c r="I3034" s="24">
        <v>25.7</v>
      </c>
      <c r="J3034" s="24">
        <v>23.3</v>
      </c>
      <c r="K3034" s="3">
        <v>1070</v>
      </c>
      <c r="L3034" s="2">
        <f>N3034/((23820.2)*(1-EXP(-(0.003315)*I3034))^(1.69896))</f>
        <v>1.0630065376036317</v>
      </c>
      <c r="M3034" s="24">
        <v>30.5</v>
      </c>
      <c r="N3034" s="1">
        <v>359</v>
      </c>
      <c r="O3034" s="24">
        <v>195.7</v>
      </c>
      <c r="P3034" s="24">
        <v>18.100000000000001</v>
      </c>
      <c r="Q3034" s="24">
        <v>16.5</v>
      </c>
      <c r="R3034" s="24">
        <v>4.7</v>
      </c>
      <c r="AJ3034" s="1" t="s">
        <v>703</v>
      </c>
      <c r="AK3034" s="19">
        <v>50.87</v>
      </c>
      <c r="AL3034" s="19">
        <v>26.53</v>
      </c>
      <c r="AN3034" s="3">
        <v>2004</v>
      </c>
      <c r="AQ3034">
        <v>80412</v>
      </c>
      <c r="AR3034" s="1" t="s">
        <v>3550</v>
      </c>
    </row>
    <row r="3035" spans="1:44" x14ac:dyDescent="0.25">
      <c r="A3035" s="1">
        <v>4534</v>
      </c>
      <c r="B3035" s="1" t="s">
        <v>5216</v>
      </c>
      <c r="C3035" s="1">
        <v>124</v>
      </c>
      <c r="D3035" s="1" t="s">
        <v>6083</v>
      </c>
      <c r="F3035" s="1" t="s">
        <v>445</v>
      </c>
      <c r="G3035" s="1">
        <v>4</v>
      </c>
      <c r="H3035" s="1">
        <v>54</v>
      </c>
      <c r="I3035" s="24">
        <v>25</v>
      </c>
      <c r="J3035" s="24">
        <v>25</v>
      </c>
      <c r="K3035" s="3">
        <v>1194</v>
      </c>
      <c r="L3035" s="2">
        <f>N3035/((23820.2)*(1-EXP(-(0.003315)*I3035))^(1.69896))</f>
        <v>0.73094586157580155</v>
      </c>
      <c r="M3035" s="24">
        <v>25.3</v>
      </c>
      <c r="N3035" s="1">
        <v>236</v>
      </c>
      <c r="O3035" s="24">
        <v>130.69999999999999</v>
      </c>
      <c r="P3035" s="24">
        <v>19.399999999999999</v>
      </c>
      <c r="Q3035" s="24">
        <v>11.9</v>
      </c>
      <c r="R3035" s="24">
        <v>4</v>
      </c>
      <c r="AJ3035" s="1" t="s">
        <v>703</v>
      </c>
      <c r="AK3035" s="19">
        <v>50.81</v>
      </c>
      <c r="AL3035" s="19">
        <v>26.16</v>
      </c>
      <c r="AN3035" s="3">
        <v>2004</v>
      </c>
      <c r="AQ3035">
        <v>80412</v>
      </c>
      <c r="AR3035" s="1" t="s">
        <v>3550</v>
      </c>
    </row>
    <row r="3036" spans="1:44" x14ac:dyDescent="0.25">
      <c r="A3036" s="1">
        <v>4535</v>
      </c>
      <c r="B3036" s="1" t="s">
        <v>5216</v>
      </c>
      <c r="C3036" s="1">
        <v>124</v>
      </c>
      <c r="D3036" s="1" t="s">
        <v>6438</v>
      </c>
      <c r="F3036" s="1" t="s">
        <v>445</v>
      </c>
      <c r="G3036" s="1">
        <v>8</v>
      </c>
      <c r="H3036" s="1">
        <v>29</v>
      </c>
      <c r="I3036" s="24">
        <v>8.6999999999999993</v>
      </c>
      <c r="J3036" s="24">
        <v>7.9</v>
      </c>
      <c r="K3036" s="3">
        <v>2402</v>
      </c>
      <c r="L3036" s="2">
        <f>N3036/((12281.9)*(1-EXP(-(0.00354)*I3036))^(1.50598))</f>
        <v>1.1491000978676955</v>
      </c>
      <c r="M3036" s="24">
        <v>11.9</v>
      </c>
      <c r="N3036" s="1">
        <v>73</v>
      </c>
      <c r="O3036" s="24">
        <v>36.9</v>
      </c>
      <c r="P3036" s="24">
        <v>9.5</v>
      </c>
      <c r="Q3036" s="24">
        <v>4.4000000000000004</v>
      </c>
      <c r="R3036" s="24">
        <v>2.7</v>
      </c>
      <c r="AJ3036" s="1" t="s">
        <v>703</v>
      </c>
      <c r="AK3036" s="19">
        <v>50.79</v>
      </c>
      <c r="AL3036" s="19">
        <v>26.18</v>
      </c>
      <c r="AN3036" s="3">
        <v>2004</v>
      </c>
      <c r="AQ3036">
        <v>80412</v>
      </c>
      <c r="AR3036" s="1" t="s">
        <v>3550</v>
      </c>
    </row>
    <row r="3037" spans="1:44" x14ac:dyDescent="0.25">
      <c r="A3037" s="1">
        <v>4536</v>
      </c>
      <c r="B3037" s="1" t="s">
        <v>5216</v>
      </c>
      <c r="C3037" s="1">
        <v>124</v>
      </c>
      <c r="D3037" s="1" t="s">
        <v>5804</v>
      </c>
      <c r="F3037" s="1" t="s">
        <v>445</v>
      </c>
      <c r="G3037" s="1">
        <v>5</v>
      </c>
      <c r="H3037" s="1">
        <v>44</v>
      </c>
      <c r="I3037" s="24">
        <v>18</v>
      </c>
      <c r="J3037" s="24">
        <v>16.399999999999999</v>
      </c>
      <c r="K3037" s="3">
        <v>1751</v>
      </c>
      <c r="L3037" s="2">
        <f>N3037/((23820.2)*(1-EXP(-(0.003315)*I3037))^(1.69896))</f>
        <v>1.3852906060949013</v>
      </c>
      <c r="M3037" s="24">
        <v>29.8</v>
      </c>
      <c r="N3037" s="1">
        <v>261</v>
      </c>
      <c r="O3037" s="24">
        <v>140</v>
      </c>
      <c r="P3037" s="24">
        <v>20.8</v>
      </c>
      <c r="Q3037" s="24">
        <v>12.1</v>
      </c>
      <c r="R3037" s="24">
        <v>4.2</v>
      </c>
      <c r="AJ3037" s="1" t="s">
        <v>703</v>
      </c>
      <c r="AK3037" s="19">
        <v>50.79</v>
      </c>
      <c r="AL3037" s="19">
        <v>26.18</v>
      </c>
      <c r="AN3037" s="3">
        <v>2004</v>
      </c>
      <c r="AQ3037">
        <v>80412</v>
      </c>
      <c r="AR3037" s="1" t="s">
        <v>3550</v>
      </c>
    </row>
    <row r="3038" spans="1:44" x14ac:dyDescent="0.25">
      <c r="A3038" s="1">
        <v>4537</v>
      </c>
      <c r="B3038" s="1" t="s">
        <v>5216</v>
      </c>
      <c r="C3038" s="1">
        <v>124</v>
      </c>
      <c r="D3038" s="1" t="s">
        <v>6437</v>
      </c>
      <c r="F3038" s="1" t="s">
        <v>445</v>
      </c>
      <c r="G3038" s="1">
        <v>6</v>
      </c>
      <c r="H3038" s="1">
        <v>22</v>
      </c>
      <c r="I3038" s="24">
        <v>9.1999999999999993</v>
      </c>
      <c r="J3038" s="24">
        <v>7.1</v>
      </c>
      <c r="K3038" s="3">
        <v>2746</v>
      </c>
      <c r="L3038" s="2">
        <f>N3038/((17848.7)*(1-EXP(-(0.003475)*I3038))^(1.61462))</f>
        <v>0.76105348479004153</v>
      </c>
      <c r="M3038" s="24">
        <v>10.6</v>
      </c>
      <c r="N3038" s="1">
        <v>51</v>
      </c>
      <c r="O3038" s="24">
        <v>24.7</v>
      </c>
      <c r="P3038" s="24">
        <v>5.4</v>
      </c>
      <c r="Q3038" s="24">
        <v>6.2</v>
      </c>
      <c r="R3038" s="24">
        <v>3.5</v>
      </c>
      <c r="AJ3038" s="1" t="s">
        <v>703</v>
      </c>
      <c r="AK3038" s="19">
        <v>50.78</v>
      </c>
      <c r="AL3038" s="19">
        <v>26.18</v>
      </c>
      <c r="AN3038" s="3">
        <v>2004</v>
      </c>
      <c r="AQ3038">
        <v>80412</v>
      </c>
      <c r="AR3038" s="1" t="s">
        <v>3550</v>
      </c>
    </row>
    <row r="3039" spans="1:44" x14ac:dyDescent="0.25">
      <c r="A3039" s="1">
        <v>4538</v>
      </c>
      <c r="B3039" s="1" t="s">
        <v>5216</v>
      </c>
      <c r="C3039" s="1">
        <v>124</v>
      </c>
      <c r="D3039" s="1" t="s">
        <v>5801</v>
      </c>
      <c r="F3039" s="1" t="s">
        <v>445</v>
      </c>
      <c r="G3039" s="1">
        <v>6</v>
      </c>
      <c r="H3039" s="1">
        <v>49</v>
      </c>
      <c r="I3039" s="24">
        <v>23.8</v>
      </c>
      <c r="J3039" s="24">
        <v>24.7</v>
      </c>
      <c r="K3039" s="3">
        <v>1060</v>
      </c>
      <c r="L3039" s="2">
        <f>N3039/((17848.7)*(1-EXP(-(0.003475)*I3039))^(1.61462))</f>
        <v>1.0249131838289081</v>
      </c>
      <c r="M3039" s="24">
        <v>30</v>
      </c>
      <c r="N3039" s="1">
        <v>306</v>
      </c>
      <c r="O3039" s="24">
        <v>171.1</v>
      </c>
      <c r="P3039" s="24">
        <v>20.6</v>
      </c>
      <c r="Q3039" s="24">
        <v>18.100000000000001</v>
      </c>
      <c r="R3039" s="24">
        <v>5.9</v>
      </c>
      <c r="AJ3039" s="1" t="s">
        <v>703</v>
      </c>
      <c r="AK3039" s="19">
        <v>50.81</v>
      </c>
      <c r="AL3039" s="19">
        <v>26.18</v>
      </c>
      <c r="AN3039" s="3">
        <v>2004</v>
      </c>
      <c r="AQ3039">
        <v>80412</v>
      </c>
      <c r="AR3039" s="1" t="s">
        <v>3550</v>
      </c>
    </row>
    <row r="3040" spans="1:44" x14ac:dyDescent="0.25">
      <c r="A3040" s="1">
        <v>4539</v>
      </c>
      <c r="B3040" s="1" t="s">
        <v>5216</v>
      </c>
      <c r="C3040" s="1">
        <v>124</v>
      </c>
      <c r="D3040" s="1" t="s">
        <v>5601</v>
      </c>
      <c r="F3040" s="1" t="s">
        <v>445</v>
      </c>
      <c r="G3040" s="1">
        <v>6</v>
      </c>
      <c r="H3040" s="1">
        <v>19</v>
      </c>
      <c r="I3040" s="24">
        <v>8.4</v>
      </c>
      <c r="J3040" s="24">
        <v>6.6</v>
      </c>
      <c r="K3040" s="3">
        <v>1714</v>
      </c>
      <c r="L3040" s="2">
        <f>N3040/((17848.7)*(1-EXP(-(0.003475)*I3040))^(1.61462))</f>
        <v>0.50010886464331894</v>
      </c>
      <c r="M3040" s="24">
        <v>5.9</v>
      </c>
      <c r="N3040" s="1">
        <v>29</v>
      </c>
      <c r="O3040" s="24">
        <v>15</v>
      </c>
      <c r="P3040" s="24">
        <v>2.9</v>
      </c>
      <c r="Q3040" s="24">
        <v>2.6</v>
      </c>
      <c r="R3040" s="24">
        <v>1.6</v>
      </c>
      <c r="AJ3040" s="1" t="s">
        <v>703</v>
      </c>
      <c r="AK3040" s="19">
        <v>50.79</v>
      </c>
      <c r="AL3040" s="19">
        <v>26.17</v>
      </c>
      <c r="AN3040" s="3">
        <v>2004</v>
      </c>
      <c r="AQ3040">
        <v>80412</v>
      </c>
      <c r="AR3040" s="1" t="s">
        <v>3550</v>
      </c>
    </row>
    <row r="3041" spans="1:44" x14ac:dyDescent="0.25">
      <c r="A3041" s="1">
        <v>4540</v>
      </c>
      <c r="B3041" s="1" t="s">
        <v>5314</v>
      </c>
      <c r="C3041" s="1">
        <v>101</v>
      </c>
      <c r="D3041" s="1" t="s">
        <v>6225</v>
      </c>
      <c r="F3041" s="33" t="s">
        <v>859</v>
      </c>
      <c r="G3041" s="1">
        <v>3</v>
      </c>
      <c r="H3041" s="1">
        <v>39</v>
      </c>
      <c r="I3041" s="24">
        <v>23</v>
      </c>
      <c r="J3041" s="24">
        <v>32.299999999999997</v>
      </c>
      <c r="K3041" s="3">
        <v>1133</v>
      </c>
      <c r="L3041" s="2">
        <v>0.46</v>
      </c>
      <c r="M3041" s="24">
        <v>32</v>
      </c>
      <c r="N3041" s="1">
        <v>226</v>
      </c>
      <c r="O3041" s="24">
        <v>126.5</v>
      </c>
      <c r="P3041" s="24">
        <v>12</v>
      </c>
      <c r="Q3041" s="24">
        <v>26.8</v>
      </c>
      <c r="R3041" s="24">
        <v>6</v>
      </c>
      <c r="AJ3041" s="1" t="s">
        <v>703</v>
      </c>
      <c r="AK3041" s="19">
        <v>50.31</v>
      </c>
      <c r="AL3041" s="19">
        <v>30.18</v>
      </c>
      <c r="AN3041" s="3">
        <v>2004</v>
      </c>
      <c r="AQ3041">
        <v>80412</v>
      </c>
      <c r="AR3041" s="1" t="s">
        <v>3550</v>
      </c>
    </row>
    <row r="3042" spans="1:44" x14ac:dyDescent="0.25">
      <c r="A3042" s="1">
        <v>4541</v>
      </c>
      <c r="B3042" s="1" t="s">
        <v>5216</v>
      </c>
      <c r="C3042" s="1">
        <v>124</v>
      </c>
      <c r="D3042" s="1" t="s">
        <v>6415</v>
      </c>
      <c r="F3042" s="1" t="s">
        <v>445</v>
      </c>
      <c r="G3042" s="1">
        <v>2</v>
      </c>
      <c r="H3042" s="1">
        <v>35</v>
      </c>
      <c r="I3042" s="24">
        <v>21.7</v>
      </c>
      <c r="J3042" s="24">
        <v>20.6</v>
      </c>
      <c r="K3042" s="3">
        <v>834</v>
      </c>
      <c r="L3042" s="2">
        <f>N3042/((23820.2)*(1-EXP(-(0.003315)*I3042))^(1.69896))</f>
        <v>0.79629156476507701</v>
      </c>
      <c r="M3042" s="24">
        <v>26.1</v>
      </c>
      <c r="N3042" s="1">
        <v>204</v>
      </c>
      <c r="O3042" s="24">
        <v>104.3</v>
      </c>
      <c r="P3042" s="24">
        <v>7.8</v>
      </c>
      <c r="Q3042" s="24">
        <v>43.7</v>
      </c>
      <c r="R3042" s="24">
        <v>5.5</v>
      </c>
      <c r="AJ3042" s="1" t="s">
        <v>703</v>
      </c>
      <c r="AK3042" s="19">
        <v>50.31</v>
      </c>
      <c r="AL3042" s="19">
        <v>30.17</v>
      </c>
      <c r="AN3042" s="3">
        <v>2004</v>
      </c>
      <c r="AQ3042">
        <v>80412</v>
      </c>
      <c r="AR3042" s="1" t="s">
        <v>3550</v>
      </c>
    </row>
    <row r="3043" spans="1:44" x14ac:dyDescent="0.25">
      <c r="A3043" s="1">
        <v>4542</v>
      </c>
      <c r="B3043" s="1" t="s">
        <v>5216</v>
      </c>
      <c r="C3043" s="1">
        <v>124</v>
      </c>
      <c r="D3043" s="1" t="s">
        <v>5601</v>
      </c>
      <c r="F3043" s="1" t="s">
        <v>445</v>
      </c>
      <c r="G3043" s="1">
        <v>4</v>
      </c>
      <c r="H3043" s="1">
        <v>29</v>
      </c>
      <c r="I3043" s="24">
        <v>16.899999999999999</v>
      </c>
      <c r="J3043" s="24">
        <v>21.5</v>
      </c>
      <c r="K3043" s="3">
        <v>534</v>
      </c>
      <c r="L3043" s="2">
        <f>N3043/((23820.2)*(1-EXP(-(0.003315)*I3043))^(1.69896))</f>
        <v>0.76566500857204967</v>
      </c>
      <c r="M3043" s="24">
        <v>19.899999999999999</v>
      </c>
      <c r="N3043" s="1">
        <v>130</v>
      </c>
      <c r="O3043" s="24">
        <v>65.099999999999994</v>
      </c>
      <c r="P3043" s="24">
        <v>5.8</v>
      </c>
      <c r="Q3043" s="24">
        <v>18.600000000000001</v>
      </c>
      <c r="R3043" s="24">
        <v>3.5</v>
      </c>
      <c r="AJ3043" s="1" t="s">
        <v>703</v>
      </c>
      <c r="AK3043" s="19">
        <v>50.46</v>
      </c>
      <c r="AL3043" s="19">
        <v>30.67</v>
      </c>
      <c r="AN3043" s="3">
        <v>2004</v>
      </c>
      <c r="AQ3043">
        <v>80419</v>
      </c>
      <c r="AR3043" s="1" t="s">
        <v>3550</v>
      </c>
    </row>
    <row r="3044" spans="1:44" x14ac:dyDescent="0.25">
      <c r="A3044" s="1">
        <v>4543</v>
      </c>
      <c r="B3044" s="1" t="s">
        <v>5216</v>
      </c>
      <c r="C3044" s="1">
        <v>124</v>
      </c>
      <c r="D3044" s="1" t="s">
        <v>5645</v>
      </c>
      <c r="F3044" s="1" t="s">
        <v>445</v>
      </c>
      <c r="G3044" s="1">
        <v>7</v>
      </c>
      <c r="H3044" s="1">
        <v>69</v>
      </c>
      <c r="I3044" s="24">
        <v>21.6</v>
      </c>
      <c r="J3044" s="24">
        <v>28.5</v>
      </c>
      <c r="K3044" s="3">
        <v>540</v>
      </c>
      <c r="L3044" s="2">
        <f>N3044/((12787.1)*(1-EXP(-(0.003885)*I3044))^(1.55886))</f>
        <v>1.2114632088035251</v>
      </c>
      <c r="M3044" s="24">
        <v>31.7</v>
      </c>
      <c r="N3044" s="1">
        <v>305</v>
      </c>
      <c r="O3044" s="24">
        <v>153.5</v>
      </c>
      <c r="P3044" s="24">
        <v>11.9</v>
      </c>
      <c r="Q3044" s="24">
        <v>34.299999999999997</v>
      </c>
      <c r="R3044" s="24">
        <v>7.7</v>
      </c>
      <c r="AJ3044" s="1" t="s">
        <v>703</v>
      </c>
      <c r="AK3044" s="19">
        <v>50.47</v>
      </c>
      <c r="AL3044" s="19">
        <v>30.65</v>
      </c>
      <c r="AN3044" s="3">
        <v>2004</v>
      </c>
      <c r="AQ3044">
        <v>80419</v>
      </c>
      <c r="AR3044" s="1" t="s">
        <v>3550</v>
      </c>
    </row>
    <row r="3045" spans="1:44" x14ac:dyDescent="0.25">
      <c r="A3045" s="1">
        <v>4544</v>
      </c>
      <c r="B3045" s="1" t="s">
        <v>5216</v>
      </c>
      <c r="C3045" s="1">
        <v>124</v>
      </c>
      <c r="D3045" s="1" t="s">
        <v>6157</v>
      </c>
      <c r="F3045" s="1" t="s">
        <v>445</v>
      </c>
      <c r="G3045" s="1">
        <v>7</v>
      </c>
      <c r="H3045" s="1">
        <v>40</v>
      </c>
      <c r="I3045" s="24">
        <v>12.9</v>
      </c>
      <c r="J3045" s="24">
        <v>12.7</v>
      </c>
      <c r="K3045" s="3">
        <v>1780</v>
      </c>
      <c r="L3045" s="2">
        <f>N3045/((12787.1)*(1-EXP(-(0.003885)*I3045))^(1.55886))</f>
        <v>0.78652233298237917</v>
      </c>
      <c r="M3045" s="24">
        <v>10.9</v>
      </c>
      <c r="N3045" s="1">
        <v>91</v>
      </c>
      <c r="O3045" s="24">
        <v>48.7</v>
      </c>
      <c r="P3045" s="24">
        <v>5.4</v>
      </c>
      <c r="Q3045" s="24">
        <v>8.1999999999999993</v>
      </c>
      <c r="R3045" s="24">
        <v>2.5</v>
      </c>
      <c r="AJ3045" s="1" t="s">
        <v>703</v>
      </c>
      <c r="AK3045" s="19">
        <v>50.47</v>
      </c>
      <c r="AL3045" s="19">
        <v>30.66</v>
      </c>
      <c r="AN3045" s="3">
        <v>2004</v>
      </c>
      <c r="AQ3045">
        <v>80419</v>
      </c>
      <c r="AR3045" s="1" t="s">
        <v>3550</v>
      </c>
    </row>
    <row r="3046" spans="1:44" x14ac:dyDescent="0.25">
      <c r="A3046" s="1">
        <v>4545</v>
      </c>
      <c r="B3046" s="1" t="s">
        <v>5216</v>
      </c>
      <c r="C3046" s="1">
        <v>124</v>
      </c>
      <c r="D3046" s="1" t="s">
        <v>6415</v>
      </c>
      <c r="F3046" s="1" t="s">
        <v>445</v>
      </c>
      <c r="G3046" s="1">
        <v>6</v>
      </c>
      <c r="H3046" s="1">
        <v>24</v>
      </c>
      <c r="I3046" s="24">
        <v>10.1</v>
      </c>
      <c r="J3046" s="24">
        <v>9.5</v>
      </c>
      <c r="K3046" s="3">
        <v>900</v>
      </c>
      <c r="L3046" s="2">
        <f>N3046/((17848.7)*(1-EXP(-(0.003475)*I3046))^(1.61462))</f>
        <v>0.54042872379405205</v>
      </c>
      <c r="M3046" s="24">
        <v>6.91</v>
      </c>
      <c r="N3046" s="1">
        <v>42</v>
      </c>
      <c r="O3046" s="24">
        <v>20.399999999999999</v>
      </c>
      <c r="P3046" s="24">
        <v>2.2000000000000002</v>
      </c>
      <c r="Q3046" s="24">
        <v>5.3</v>
      </c>
      <c r="R3046" s="24">
        <v>2.6</v>
      </c>
      <c r="AJ3046" s="1" t="s">
        <v>703</v>
      </c>
      <c r="AK3046" s="19">
        <v>50.48</v>
      </c>
      <c r="AL3046" s="19">
        <v>30.66</v>
      </c>
      <c r="AN3046" s="3">
        <v>2004</v>
      </c>
      <c r="AQ3046">
        <v>80419</v>
      </c>
      <c r="AR3046" s="1" t="s">
        <v>3550</v>
      </c>
    </row>
    <row r="3047" spans="1:44" x14ac:dyDescent="0.25">
      <c r="A3047" s="1">
        <v>4546</v>
      </c>
      <c r="B3047" s="1" t="s">
        <v>5216</v>
      </c>
      <c r="C3047" s="1">
        <v>124</v>
      </c>
      <c r="D3047" s="1" t="s">
        <v>6348</v>
      </c>
      <c r="F3047" s="1" t="s">
        <v>445</v>
      </c>
      <c r="G3047" s="1">
        <v>5</v>
      </c>
      <c r="H3047" s="1">
        <v>50</v>
      </c>
      <c r="I3047" s="24">
        <v>21</v>
      </c>
      <c r="J3047" s="24">
        <v>21.1</v>
      </c>
      <c r="K3047" s="3">
        <v>755</v>
      </c>
      <c r="L3047" s="2">
        <f>N3047/((23820.2)*(1-EXP(-(0.003315)*I3047))^(1.69896))</f>
        <v>0.9638417843585243</v>
      </c>
      <c r="M3047" s="24">
        <v>26.6</v>
      </c>
      <c r="N3047" s="1">
        <v>234</v>
      </c>
      <c r="O3047" s="24">
        <v>131.1</v>
      </c>
      <c r="P3047" s="24">
        <v>10.1</v>
      </c>
      <c r="Q3047" s="24">
        <v>25.7</v>
      </c>
      <c r="R3047" s="24">
        <v>6.7</v>
      </c>
      <c r="AJ3047" s="1" t="s">
        <v>703</v>
      </c>
      <c r="AK3047" s="19">
        <v>50.47</v>
      </c>
      <c r="AL3047" s="19">
        <v>30.65</v>
      </c>
      <c r="AN3047" s="3">
        <v>2004</v>
      </c>
      <c r="AQ3047">
        <v>80419</v>
      </c>
      <c r="AR3047" s="1" t="s">
        <v>3550</v>
      </c>
    </row>
    <row r="3048" spans="1:44" x14ac:dyDescent="0.25">
      <c r="A3048" s="1">
        <v>4547</v>
      </c>
      <c r="B3048" s="1" t="s">
        <v>3916</v>
      </c>
      <c r="C3048" s="1">
        <v>124</v>
      </c>
      <c r="D3048" s="1" t="s">
        <v>5601</v>
      </c>
      <c r="F3048" s="1" t="s">
        <v>445</v>
      </c>
      <c r="G3048" s="1">
        <v>4</v>
      </c>
      <c r="H3048" s="1">
        <v>57</v>
      </c>
      <c r="I3048" s="24">
        <v>24.8</v>
      </c>
      <c r="J3048" s="24">
        <v>26</v>
      </c>
      <c r="K3048" s="3">
        <v>637</v>
      </c>
      <c r="L3048" s="2">
        <f>N3048/((23820.2)*(1-EXP(-(0.003315)*I3048))^(1.69896))</f>
        <v>0.84099477926478805</v>
      </c>
      <c r="M3048" s="24">
        <v>33.799999999999997</v>
      </c>
      <c r="N3048" s="1">
        <v>268</v>
      </c>
      <c r="O3048" s="24">
        <v>159.80000000000001</v>
      </c>
      <c r="P3048" s="24">
        <v>17.600000000000001</v>
      </c>
      <c r="Q3048" s="24">
        <v>6.8</v>
      </c>
      <c r="R3048" s="24">
        <v>1.5</v>
      </c>
      <c r="AJ3048" s="1" t="s">
        <v>703</v>
      </c>
      <c r="AK3048" s="19">
        <v>51.64</v>
      </c>
      <c r="AL3048" s="19">
        <v>33.909999999999997</v>
      </c>
      <c r="AN3048" s="3">
        <v>2004</v>
      </c>
      <c r="AQ3048">
        <v>80419</v>
      </c>
      <c r="AR3048" s="1" t="s">
        <v>3550</v>
      </c>
    </row>
    <row r="3049" spans="1:44" x14ac:dyDescent="0.25">
      <c r="A3049" s="1">
        <v>4548</v>
      </c>
      <c r="B3049" s="1" t="s">
        <v>3916</v>
      </c>
      <c r="C3049" s="1">
        <v>124</v>
      </c>
      <c r="D3049" s="1" t="s">
        <v>6348</v>
      </c>
      <c r="F3049" s="1" t="s">
        <v>445</v>
      </c>
      <c r="G3049" s="1">
        <v>4</v>
      </c>
      <c r="H3049" s="1">
        <v>24</v>
      </c>
      <c r="I3049" s="24">
        <v>14.4</v>
      </c>
      <c r="J3049" s="24">
        <v>11.7</v>
      </c>
      <c r="K3049" s="3">
        <v>2200</v>
      </c>
      <c r="L3049" s="2">
        <f>N3049/((23820.2)*(1-EXP(-(0.003315)*I3049))^(1.69896))</f>
        <v>0.90586876475614841</v>
      </c>
      <c r="M3049" s="24">
        <v>19.5</v>
      </c>
      <c r="N3049" s="1">
        <v>118</v>
      </c>
      <c r="O3049" s="24">
        <v>77.400000000000006</v>
      </c>
      <c r="P3049" s="24">
        <v>6.5</v>
      </c>
      <c r="Q3049" s="24">
        <v>4.9000000000000004</v>
      </c>
      <c r="R3049" s="24">
        <v>2.1</v>
      </c>
      <c r="AJ3049" s="1" t="s">
        <v>703</v>
      </c>
      <c r="AK3049" s="19">
        <v>51.76</v>
      </c>
      <c r="AL3049" s="19">
        <v>33.630000000000003</v>
      </c>
      <c r="AN3049" s="3">
        <v>2004</v>
      </c>
      <c r="AQ3049">
        <v>80419</v>
      </c>
      <c r="AR3049" s="1" t="s">
        <v>3550</v>
      </c>
    </row>
    <row r="3050" spans="1:44" x14ac:dyDescent="0.25">
      <c r="A3050" s="1">
        <v>4549</v>
      </c>
      <c r="B3050" s="1" t="s">
        <v>3916</v>
      </c>
      <c r="C3050" s="1">
        <v>124</v>
      </c>
      <c r="D3050" s="1" t="s">
        <v>6439</v>
      </c>
      <c r="F3050" s="33" t="s">
        <v>859</v>
      </c>
      <c r="G3050" s="1">
        <v>5</v>
      </c>
      <c r="H3050" s="1">
        <v>57</v>
      </c>
      <c r="I3050" s="24">
        <v>23.6</v>
      </c>
      <c r="J3050" s="24">
        <v>26.5</v>
      </c>
      <c r="K3050" s="3">
        <v>580</v>
      </c>
      <c r="L3050" s="2">
        <f>N3050/((23820.2)*(1-EXP(-(0.003315)*I3050))^(1.69896))</f>
        <v>0.9357035761589656</v>
      </c>
      <c r="M3050" s="24">
        <v>27.3</v>
      </c>
      <c r="N3050" s="1">
        <v>275</v>
      </c>
      <c r="O3050" s="24">
        <v>129.69999999999999</v>
      </c>
      <c r="P3050" s="24">
        <v>20.100000000000001</v>
      </c>
      <c r="Q3050" s="24">
        <v>10</v>
      </c>
      <c r="R3050" s="24">
        <v>4.3</v>
      </c>
      <c r="AJ3050" s="1" t="s">
        <v>703</v>
      </c>
      <c r="AK3050" s="19">
        <v>51.64</v>
      </c>
      <c r="AL3050" s="19">
        <v>33.909999999999997</v>
      </c>
      <c r="AN3050" s="3">
        <v>2004</v>
      </c>
      <c r="AQ3050">
        <v>80419</v>
      </c>
      <c r="AR3050" s="1" t="s">
        <v>3550</v>
      </c>
    </row>
    <row r="3051" spans="1:44" x14ac:dyDescent="0.25">
      <c r="A3051" s="1">
        <v>4550</v>
      </c>
      <c r="B3051" s="1" t="s">
        <v>3916</v>
      </c>
      <c r="C3051" s="1">
        <v>124</v>
      </c>
      <c r="D3051" s="33" t="s">
        <v>845</v>
      </c>
      <c r="G3051" s="1">
        <v>4</v>
      </c>
      <c r="H3051" s="1">
        <v>44</v>
      </c>
      <c r="I3051" s="24">
        <v>22.5</v>
      </c>
      <c r="J3051" s="24">
        <v>25.3</v>
      </c>
      <c r="K3051" s="3">
        <v>633</v>
      </c>
      <c r="L3051" s="2">
        <f>N3051/((23820.2)*(1-EXP(-(0.003315)*I3051))^(1.69896))</f>
        <v>1.3648028422706795</v>
      </c>
      <c r="M3051" s="24">
        <v>31.8</v>
      </c>
      <c r="N3051" s="1">
        <v>371</v>
      </c>
      <c r="O3051" s="24">
        <v>173.4</v>
      </c>
      <c r="P3051" s="24">
        <v>14.1</v>
      </c>
      <c r="Q3051" s="24">
        <v>5.0999999999999996</v>
      </c>
      <c r="R3051" s="24">
        <v>1.5</v>
      </c>
      <c r="AJ3051" s="1" t="s">
        <v>703</v>
      </c>
      <c r="AK3051" s="19">
        <v>51.64</v>
      </c>
      <c r="AL3051" s="19">
        <v>33.909999999999997</v>
      </c>
      <c r="AN3051" s="3">
        <v>2004</v>
      </c>
      <c r="AQ3051">
        <v>80419</v>
      </c>
      <c r="AR3051" s="1" t="s">
        <v>3550</v>
      </c>
    </row>
    <row r="3052" spans="1:44" x14ac:dyDescent="0.25">
      <c r="A3052" s="1">
        <v>4551</v>
      </c>
      <c r="B3052" s="1" t="s">
        <v>3916</v>
      </c>
      <c r="C3052" s="1">
        <v>124</v>
      </c>
      <c r="D3052" s="1" t="s">
        <v>6439</v>
      </c>
      <c r="F3052" s="33" t="s">
        <v>859</v>
      </c>
      <c r="G3052" s="1">
        <v>5</v>
      </c>
      <c r="H3052" s="1">
        <v>34</v>
      </c>
      <c r="I3052" s="24">
        <v>20.100000000000001</v>
      </c>
      <c r="J3052" s="24">
        <v>21</v>
      </c>
      <c r="K3052" s="3">
        <v>983</v>
      </c>
      <c r="L3052" s="2">
        <f>N3052/((23820.2)*(1-EXP(-(0.003315)*I3052))^(1.69896))</f>
        <v>1.217178059962124</v>
      </c>
      <c r="M3052" s="24">
        <v>27.3</v>
      </c>
      <c r="N3052" s="1">
        <v>275</v>
      </c>
      <c r="O3052" s="24">
        <v>124.8</v>
      </c>
      <c r="P3052" s="24">
        <v>14.6</v>
      </c>
      <c r="Q3052" s="24">
        <v>9</v>
      </c>
      <c r="R3052" s="24">
        <v>1.2</v>
      </c>
      <c r="AJ3052" s="1" t="s">
        <v>703</v>
      </c>
      <c r="AK3052" s="19">
        <v>51.59</v>
      </c>
      <c r="AL3052" s="19">
        <v>34.1</v>
      </c>
      <c r="AN3052" s="3">
        <v>2004</v>
      </c>
      <c r="AQ3052">
        <v>80419</v>
      </c>
      <c r="AR3052" s="1" t="s">
        <v>3550</v>
      </c>
    </row>
    <row r="3053" spans="1:44" x14ac:dyDescent="0.25">
      <c r="A3053" s="1">
        <v>4552</v>
      </c>
      <c r="B3053" s="1" t="s">
        <v>3916</v>
      </c>
      <c r="C3053" s="1">
        <v>124</v>
      </c>
      <c r="D3053" s="1" t="s">
        <v>6348</v>
      </c>
      <c r="F3053" s="1" t="s">
        <v>445</v>
      </c>
      <c r="G3053" s="1">
        <v>5</v>
      </c>
      <c r="H3053" s="1">
        <v>59</v>
      </c>
      <c r="I3053" s="24">
        <v>25.6</v>
      </c>
      <c r="J3053" s="24">
        <v>30.7</v>
      </c>
      <c r="K3053" s="3">
        <v>464</v>
      </c>
      <c r="L3053" s="2">
        <f>N3053/((23820.2)*(1-EXP(-(0.003315)*I3053))^(1.69896))</f>
        <v>0.80158541985988008</v>
      </c>
      <c r="M3053" s="24">
        <v>27.8</v>
      </c>
      <c r="N3053" s="1">
        <v>269</v>
      </c>
      <c r="O3053" s="24">
        <v>159.19999999999999</v>
      </c>
      <c r="P3053" s="24">
        <v>6.9</v>
      </c>
      <c r="Q3053" s="24">
        <v>4.5999999999999996</v>
      </c>
      <c r="R3053" s="24">
        <v>0.9</v>
      </c>
      <c r="AJ3053" s="1" t="s">
        <v>703</v>
      </c>
      <c r="AK3053" s="19">
        <v>51.64</v>
      </c>
      <c r="AL3053" s="19">
        <v>33.909999999999997</v>
      </c>
      <c r="AN3053" s="3">
        <v>2004</v>
      </c>
      <c r="AQ3053">
        <v>80419</v>
      </c>
      <c r="AR3053" s="1" t="s">
        <v>3550</v>
      </c>
    </row>
    <row r="3054" spans="1:44" x14ac:dyDescent="0.25">
      <c r="A3054" s="1">
        <v>4553</v>
      </c>
      <c r="B3054" s="1" t="s">
        <v>3916</v>
      </c>
      <c r="C3054" s="1">
        <v>124</v>
      </c>
      <c r="D3054" s="1" t="s">
        <v>5601</v>
      </c>
      <c r="F3054" s="1" t="s">
        <v>445</v>
      </c>
      <c r="G3054" s="1">
        <v>7</v>
      </c>
      <c r="H3054" s="1">
        <v>21</v>
      </c>
      <c r="I3054" s="24">
        <v>13.4</v>
      </c>
      <c r="J3054" s="24">
        <v>12.7</v>
      </c>
      <c r="K3054" s="3">
        <v>2060</v>
      </c>
      <c r="L3054" s="2">
        <f>N3054/((12787.1)*(1-EXP(-(0.003885)*I3054))^(1.55886))</f>
        <v>1.6234165706435542</v>
      </c>
      <c r="M3054" s="24">
        <v>28</v>
      </c>
      <c r="N3054" s="1">
        <v>199</v>
      </c>
      <c r="O3054" s="24">
        <v>100.7</v>
      </c>
      <c r="P3054" s="24">
        <v>16.100000000000001</v>
      </c>
      <c r="Q3054" s="24">
        <v>14.4</v>
      </c>
      <c r="R3054" s="24">
        <v>4.7</v>
      </c>
      <c r="AJ3054" s="1" t="s">
        <v>703</v>
      </c>
      <c r="AK3054" s="19">
        <v>51.45</v>
      </c>
      <c r="AL3054" s="19">
        <v>23.74</v>
      </c>
      <c r="AN3054" s="3">
        <v>2005</v>
      </c>
      <c r="AQ3054">
        <v>80412</v>
      </c>
      <c r="AR3054" s="1" t="s">
        <v>3550</v>
      </c>
    </row>
    <row r="3055" spans="1:44" x14ac:dyDescent="0.25">
      <c r="A3055" s="1">
        <v>4554</v>
      </c>
      <c r="B3055" s="1" t="s">
        <v>3916</v>
      </c>
      <c r="C3055" s="1">
        <v>124</v>
      </c>
      <c r="D3055" s="1" t="s">
        <v>6416</v>
      </c>
      <c r="F3055" s="33" t="s">
        <v>859</v>
      </c>
      <c r="G3055" s="1">
        <v>6</v>
      </c>
      <c r="H3055" s="1">
        <v>66</v>
      </c>
      <c r="I3055" s="24">
        <v>21.1</v>
      </c>
      <c r="J3055" s="24">
        <v>25.6</v>
      </c>
      <c r="K3055" s="3">
        <v>570</v>
      </c>
      <c r="L3055" s="2">
        <f>N3055/((17848.7)*(1-EXP(-(0.003475)*I3055))^(1.61462))</f>
        <v>0.7752750316021948</v>
      </c>
      <c r="M3055" s="24">
        <v>21</v>
      </c>
      <c r="N3055" s="1">
        <v>192</v>
      </c>
      <c r="O3055" s="24">
        <v>103.3</v>
      </c>
      <c r="P3055" s="24">
        <v>8.1999999999999993</v>
      </c>
      <c r="Q3055" s="24">
        <v>22.1</v>
      </c>
      <c r="R3055" s="24">
        <v>2.8</v>
      </c>
      <c r="AJ3055" s="1" t="s">
        <v>703</v>
      </c>
      <c r="AK3055" s="19">
        <v>51.54</v>
      </c>
      <c r="AL3055" s="19">
        <v>24.01</v>
      </c>
      <c r="AN3055" s="3">
        <v>2005</v>
      </c>
      <c r="AQ3055">
        <v>80412</v>
      </c>
      <c r="AR3055" s="1" t="s">
        <v>3550</v>
      </c>
    </row>
    <row r="3056" spans="1:44" x14ac:dyDescent="0.25">
      <c r="A3056" s="1">
        <v>4555</v>
      </c>
      <c r="B3056" s="1" t="s">
        <v>3916</v>
      </c>
      <c r="C3056" s="1">
        <v>124</v>
      </c>
      <c r="D3056" s="1" t="s">
        <v>5646</v>
      </c>
      <c r="F3056" s="33" t="s">
        <v>859</v>
      </c>
      <c r="G3056" s="1">
        <v>6</v>
      </c>
      <c r="H3056" s="1">
        <v>45</v>
      </c>
      <c r="I3056" s="24">
        <v>20.8</v>
      </c>
      <c r="J3056" s="24">
        <v>16.7</v>
      </c>
      <c r="K3056" s="3">
        <v>1016</v>
      </c>
      <c r="L3056" s="2">
        <f>N3056/((17848.7)*(1-EXP(-(0.003475)*I3056))^(1.61462))</f>
        <v>0.84807731657343965</v>
      </c>
      <c r="M3056" s="24">
        <v>21.1</v>
      </c>
      <c r="N3056" s="1">
        <v>205.4</v>
      </c>
      <c r="O3056" s="24">
        <v>114.7</v>
      </c>
      <c r="P3056" s="24">
        <v>20.7</v>
      </c>
      <c r="Q3056" s="24">
        <v>11.7</v>
      </c>
      <c r="R3056" s="24">
        <v>3.8</v>
      </c>
      <c r="AJ3056" s="1" t="s">
        <v>703</v>
      </c>
      <c r="AK3056" s="19">
        <v>51.94</v>
      </c>
      <c r="AL3056" s="19">
        <v>31.15</v>
      </c>
      <c r="AN3056" s="3">
        <v>2008</v>
      </c>
      <c r="AQ3056">
        <v>80412</v>
      </c>
      <c r="AR3056" s="1" t="s">
        <v>3545</v>
      </c>
    </row>
    <row r="3057" spans="1:44" x14ac:dyDescent="0.25">
      <c r="A3057" s="1">
        <v>4556</v>
      </c>
      <c r="B3057" s="1" t="s">
        <v>3916</v>
      </c>
      <c r="C3057" s="1">
        <v>124</v>
      </c>
      <c r="D3057" s="1" t="s">
        <v>6346</v>
      </c>
      <c r="F3057" s="33" t="s">
        <v>859</v>
      </c>
      <c r="G3057" s="1">
        <v>6</v>
      </c>
      <c r="H3057" s="1">
        <v>45</v>
      </c>
      <c r="I3057" s="24">
        <v>21.2</v>
      </c>
      <c r="J3057" s="24">
        <v>19</v>
      </c>
      <c r="K3057" s="3">
        <v>733</v>
      </c>
      <c r="L3057" s="2">
        <f>N3057/((17848.7)*(1-EXP(-(0.003475)*I3057))^(1.61462))</f>
        <v>0.66938490536826967</v>
      </c>
      <c r="M3057" s="24">
        <v>19.399999999999999</v>
      </c>
      <c r="N3057" s="1">
        <v>167</v>
      </c>
      <c r="O3057" s="24">
        <v>100.1</v>
      </c>
      <c r="P3057" s="24">
        <v>19.399999999999999</v>
      </c>
      <c r="Q3057" s="24">
        <v>13.3</v>
      </c>
      <c r="R3057" s="24">
        <v>4.5</v>
      </c>
      <c r="AJ3057" s="1" t="s">
        <v>703</v>
      </c>
      <c r="AK3057" s="19">
        <v>51.94</v>
      </c>
      <c r="AL3057" s="19">
        <v>31.13</v>
      </c>
      <c r="AN3057" s="3">
        <v>2008</v>
      </c>
      <c r="AQ3057">
        <v>80412</v>
      </c>
      <c r="AR3057" s="1" t="s">
        <v>3545</v>
      </c>
    </row>
    <row r="3058" spans="1:44" x14ac:dyDescent="0.25">
      <c r="A3058" s="1">
        <v>4557</v>
      </c>
      <c r="B3058" s="1" t="s">
        <v>3916</v>
      </c>
      <c r="C3058" s="1">
        <v>124</v>
      </c>
      <c r="D3058" s="1" t="s">
        <v>6157</v>
      </c>
      <c r="F3058" s="1" t="s">
        <v>445</v>
      </c>
      <c r="G3058" s="1">
        <v>5</v>
      </c>
      <c r="H3058" s="1">
        <v>45</v>
      </c>
      <c r="I3058" s="24">
        <v>21.5</v>
      </c>
      <c r="J3058" s="24">
        <v>19.399999999999999</v>
      </c>
      <c r="K3058" s="3">
        <v>576</v>
      </c>
      <c r="L3058" s="2">
        <f>N3058/((17848.7)*(1-EXP(-(0.003475)*I3058))^(1.61462))</f>
        <v>0.470596077918496</v>
      </c>
      <c r="M3058" s="24">
        <v>12.9</v>
      </c>
      <c r="N3058" s="1">
        <v>120</v>
      </c>
      <c r="O3058" s="24">
        <v>90.5</v>
      </c>
      <c r="P3058" s="24">
        <v>17.2</v>
      </c>
      <c r="Q3058" s="24">
        <v>13.3</v>
      </c>
      <c r="R3058" s="24">
        <v>3.5</v>
      </c>
      <c r="AJ3058" s="1" t="s">
        <v>703</v>
      </c>
      <c r="AK3058" s="19">
        <v>51.93</v>
      </c>
      <c r="AL3058" s="19">
        <v>31.14</v>
      </c>
      <c r="AN3058" s="3">
        <v>2008</v>
      </c>
      <c r="AQ3058">
        <v>80412</v>
      </c>
      <c r="AR3058" s="1" t="s">
        <v>3545</v>
      </c>
    </row>
    <row r="3059" spans="1:44" x14ac:dyDescent="0.25">
      <c r="A3059" s="1">
        <v>4558</v>
      </c>
      <c r="B3059" s="1" t="s">
        <v>3916</v>
      </c>
      <c r="C3059" s="1">
        <v>124</v>
      </c>
      <c r="D3059" s="1" t="s">
        <v>5643</v>
      </c>
      <c r="F3059" s="1" t="s">
        <v>445</v>
      </c>
      <c r="G3059" s="1">
        <v>6</v>
      </c>
      <c r="H3059" s="1">
        <v>22</v>
      </c>
      <c r="I3059" s="24">
        <v>12.9</v>
      </c>
      <c r="J3059" s="24">
        <v>7</v>
      </c>
      <c r="K3059" s="3">
        <v>3617</v>
      </c>
      <c r="L3059" s="2">
        <f>N3059/((17848.7)*(1-EXP(-(0.003475)*I3059))^(1.61462))</f>
        <v>0.87356428280538745</v>
      </c>
      <c r="M3059" s="24">
        <v>13</v>
      </c>
      <c r="N3059" s="1">
        <v>100</v>
      </c>
      <c r="O3059" s="24">
        <v>44.1</v>
      </c>
      <c r="P3059" s="24">
        <v>10.3</v>
      </c>
      <c r="Q3059" s="24">
        <v>4.5</v>
      </c>
      <c r="R3059" s="24">
        <v>3.7</v>
      </c>
      <c r="AJ3059" s="1" t="s">
        <v>703</v>
      </c>
      <c r="AK3059" s="19">
        <v>51.91</v>
      </c>
      <c r="AL3059" s="19">
        <v>31.2</v>
      </c>
      <c r="AN3059" s="3">
        <v>2008</v>
      </c>
      <c r="AQ3059">
        <v>80412</v>
      </c>
      <c r="AR3059" s="1" t="s">
        <v>3545</v>
      </c>
    </row>
    <row r="3060" spans="1:44" x14ac:dyDescent="0.25">
      <c r="A3060" s="1">
        <v>4559</v>
      </c>
      <c r="B3060" s="1" t="s">
        <v>3916</v>
      </c>
      <c r="C3060" s="1">
        <v>124</v>
      </c>
      <c r="D3060" s="1" t="s">
        <v>5601</v>
      </c>
      <c r="F3060" s="1" t="s">
        <v>445</v>
      </c>
      <c r="G3060" s="1">
        <v>2</v>
      </c>
      <c r="H3060" s="1">
        <v>15</v>
      </c>
      <c r="I3060" s="24">
        <v>11.3</v>
      </c>
      <c r="J3060" s="24">
        <v>5.8</v>
      </c>
      <c r="K3060" s="3">
        <v>4713</v>
      </c>
      <c r="L3060" s="2">
        <f>N3060/((12787.1)*(1-EXP(-(0.003885)*I3060))^(1.55886))</f>
        <v>0.76131876007387789</v>
      </c>
      <c r="M3060" s="24">
        <v>12.3</v>
      </c>
      <c r="N3060" s="1">
        <v>72</v>
      </c>
      <c r="O3060" s="24">
        <v>41.9</v>
      </c>
      <c r="P3060" s="24">
        <v>9.1999999999999993</v>
      </c>
      <c r="Q3060" s="24">
        <v>41.5</v>
      </c>
      <c r="R3060" s="24">
        <v>16.100000000000001</v>
      </c>
      <c r="AJ3060" s="1" t="s">
        <v>703</v>
      </c>
      <c r="AK3060" s="19">
        <v>51.91</v>
      </c>
      <c r="AL3060" s="19">
        <v>31.21</v>
      </c>
      <c r="AN3060" s="3">
        <v>2008</v>
      </c>
      <c r="AQ3060">
        <v>80412</v>
      </c>
      <c r="AR3060" s="1" t="s">
        <v>3545</v>
      </c>
    </row>
    <row r="3061" spans="1:44" x14ac:dyDescent="0.25">
      <c r="A3061" s="1">
        <v>4560</v>
      </c>
      <c r="B3061" s="1" t="s">
        <v>3916</v>
      </c>
      <c r="C3061" s="1">
        <v>124</v>
      </c>
      <c r="D3061" s="1" t="s">
        <v>5644</v>
      </c>
      <c r="F3061" s="1" t="s">
        <v>445</v>
      </c>
      <c r="G3061" s="1">
        <v>5</v>
      </c>
      <c r="H3061" s="1">
        <v>59</v>
      </c>
      <c r="I3061" s="24">
        <v>24.7</v>
      </c>
      <c r="J3061" s="24">
        <v>24.3</v>
      </c>
      <c r="K3061" s="3">
        <v>578</v>
      </c>
      <c r="L3061" s="2">
        <f>N3061/((17848.7)*(1-EXP(-(0.003475)*I3061))^(1.61462))</f>
        <v>0.83171564004211462</v>
      </c>
      <c r="M3061" s="24">
        <v>26.9</v>
      </c>
      <c r="N3061" s="1">
        <v>263</v>
      </c>
      <c r="O3061" s="24">
        <v>152.1</v>
      </c>
      <c r="P3061" s="24">
        <v>34.700000000000003</v>
      </c>
      <c r="Q3061" s="24">
        <v>18.7</v>
      </c>
      <c r="R3061" s="24">
        <v>3</v>
      </c>
      <c r="AJ3061" s="1" t="s">
        <v>703</v>
      </c>
      <c r="AK3061" s="19">
        <v>51.82</v>
      </c>
      <c r="AL3061" s="19">
        <v>31.12</v>
      </c>
      <c r="AN3061" s="3">
        <v>2008</v>
      </c>
      <c r="AQ3061">
        <v>80412</v>
      </c>
      <c r="AR3061" s="1" t="s">
        <v>3545</v>
      </c>
    </row>
    <row r="3062" spans="1:44" x14ac:dyDescent="0.25">
      <c r="A3062" s="1">
        <v>4561</v>
      </c>
      <c r="B3062" s="1" t="s">
        <v>5289</v>
      </c>
      <c r="C3062" s="1">
        <v>110</v>
      </c>
      <c r="D3062" s="1" t="s">
        <v>5623</v>
      </c>
      <c r="F3062" s="1" t="s">
        <v>445</v>
      </c>
      <c r="G3062" s="1">
        <v>7</v>
      </c>
      <c r="H3062" s="1">
        <v>93</v>
      </c>
      <c r="I3062" s="1">
        <v>25.7</v>
      </c>
      <c r="J3062" s="1">
        <v>35.6</v>
      </c>
      <c r="K3062" s="3">
        <v>360</v>
      </c>
      <c r="L3062" s="1">
        <v>1.06</v>
      </c>
      <c r="M3062" s="1">
        <v>35.9</v>
      </c>
      <c r="N3062" s="1">
        <v>450.3</v>
      </c>
      <c r="O3062" s="2">
        <v>226.5</v>
      </c>
      <c r="P3062" s="2">
        <v>40.700000000000003</v>
      </c>
      <c r="Q3062" s="1">
        <v>6.11</v>
      </c>
      <c r="R3062" s="2">
        <v>2.2806735899999997</v>
      </c>
      <c r="AJ3062" s="1" t="s">
        <v>703</v>
      </c>
      <c r="AK3062" s="19">
        <v>49.61</v>
      </c>
      <c r="AL3062" s="19">
        <v>32.049999999999997</v>
      </c>
      <c r="AN3062" s="3">
        <v>2001</v>
      </c>
      <c r="AQ3062">
        <v>80419</v>
      </c>
      <c r="AR3062" s="1" t="s">
        <v>3546</v>
      </c>
    </row>
    <row r="3063" spans="1:44" x14ac:dyDescent="0.25">
      <c r="A3063" s="1">
        <v>4562</v>
      </c>
      <c r="B3063" s="1" t="s">
        <v>5289</v>
      </c>
      <c r="C3063" s="1">
        <v>110</v>
      </c>
      <c r="D3063" s="1" t="s">
        <v>5623</v>
      </c>
      <c r="F3063" s="1" t="s">
        <v>445</v>
      </c>
      <c r="G3063" s="1">
        <v>7</v>
      </c>
      <c r="H3063" s="1">
        <v>78</v>
      </c>
      <c r="I3063" s="24">
        <v>23</v>
      </c>
      <c r="J3063" s="1">
        <v>28.7</v>
      </c>
      <c r="K3063" s="3">
        <v>392</v>
      </c>
      <c r="L3063" s="2">
        <v>0.81</v>
      </c>
      <c r="M3063" s="1">
        <v>25.39</v>
      </c>
      <c r="N3063" s="1">
        <v>265.3</v>
      </c>
      <c r="O3063" s="1">
        <v>147.51</v>
      </c>
      <c r="P3063" s="1">
        <v>22.78</v>
      </c>
      <c r="Q3063" s="1">
        <v>6.52</v>
      </c>
      <c r="R3063" s="2">
        <v>2.1649601999999994</v>
      </c>
      <c r="AJ3063" s="1" t="s">
        <v>703</v>
      </c>
      <c r="AK3063" s="19">
        <v>49.61</v>
      </c>
      <c r="AL3063" s="19">
        <v>32.049999999999997</v>
      </c>
      <c r="AN3063" s="3">
        <v>2001</v>
      </c>
      <c r="AQ3063">
        <v>80419</v>
      </c>
      <c r="AR3063" s="1" t="s">
        <v>3546</v>
      </c>
    </row>
    <row r="3064" spans="1:44" x14ac:dyDescent="0.25">
      <c r="A3064" s="1">
        <v>4563</v>
      </c>
      <c r="B3064" s="1" t="s">
        <v>5289</v>
      </c>
      <c r="C3064" s="1">
        <v>110</v>
      </c>
      <c r="D3064" s="1" t="s">
        <v>5623</v>
      </c>
      <c r="F3064" s="1" t="s">
        <v>445</v>
      </c>
      <c r="G3064" s="1">
        <v>6</v>
      </c>
      <c r="H3064" s="1">
        <v>73</v>
      </c>
      <c r="I3064" s="1">
        <v>23.1</v>
      </c>
      <c r="J3064" s="24">
        <v>29</v>
      </c>
      <c r="K3064" s="3">
        <v>446</v>
      </c>
      <c r="L3064" s="2">
        <v>0.94</v>
      </c>
      <c r="M3064" s="1">
        <v>29.51</v>
      </c>
      <c r="N3064" s="1">
        <v>338.2</v>
      </c>
      <c r="O3064" s="1">
        <v>191.42</v>
      </c>
      <c r="P3064" s="1">
        <v>34.69</v>
      </c>
      <c r="Q3064" s="1">
        <v>6.08</v>
      </c>
      <c r="R3064" s="2">
        <v>3.6290529599999997</v>
      </c>
      <c r="AJ3064" s="1" t="s">
        <v>703</v>
      </c>
      <c r="AK3064" s="19">
        <v>49.61</v>
      </c>
      <c r="AL3064" s="19">
        <v>32.06</v>
      </c>
      <c r="AN3064" s="3">
        <v>2001</v>
      </c>
      <c r="AQ3064">
        <v>80419</v>
      </c>
      <c r="AR3064" s="1" t="s">
        <v>3546</v>
      </c>
    </row>
    <row r="3065" spans="1:44" x14ac:dyDescent="0.25">
      <c r="A3065" s="1">
        <v>4564</v>
      </c>
      <c r="B3065" s="1" t="s">
        <v>5289</v>
      </c>
      <c r="C3065" s="1">
        <v>110</v>
      </c>
      <c r="D3065" s="1" t="s">
        <v>6117</v>
      </c>
      <c r="F3065" s="33" t="s">
        <v>859</v>
      </c>
      <c r="G3065" s="1">
        <v>7</v>
      </c>
      <c r="H3065" s="1">
        <v>65</v>
      </c>
      <c r="I3065" s="1">
        <v>20.399999999999999</v>
      </c>
      <c r="J3065" s="1">
        <v>24.6</v>
      </c>
      <c r="K3065" s="3">
        <v>749</v>
      </c>
      <c r="L3065" s="1">
        <v>0.94</v>
      </c>
      <c r="M3065" s="1">
        <v>31.88</v>
      </c>
      <c r="N3065" s="1">
        <v>292.10000000000002</v>
      </c>
      <c r="O3065" s="1">
        <v>148.09</v>
      </c>
      <c r="P3065" s="1">
        <v>20.14</v>
      </c>
      <c r="Q3065" s="1">
        <v>6.09</v>
      </c>
      <c r="R3065" s="2">
        <v>2.4563295899999997</v>
      </c>
      <c r="AJ3065" s="1" t="s">
        <v>703</v>
      </c>
      <c r="AK3065" s="19">
        <v>50.05</v>
      </c>
      <c r="AL3065" s="19">
        <v>32.97</v>
      </c>
      <c r="AN3065" s="3">
        <v>1999</v>
      </c>
      <c r="AQ3065">
        <v>80419</v>
      </c>
      <c r="AR3065" s="1" t="s">
        <v>3546</v>
      </c>
    </row>
    <row r="3066" spans="1:44" x14ac:dyDescent="0.25">
      <c r="A3066" s="1">
        <v>4565</v>
      </c>
      <c r="B3066" s="1" t="s">
        <v>5289</v>
      </c>
      <c r="C3066" s="1">
        <v>110</v>
      </c>
      <c r="D3066" s="1" t="s">
        <v>5656</v>
      </c>
      <c r="F3066" s="33" t="s">
        <v>859</v>
      </c>
      <c r="G3066" s="1">
        <v>6</v>
      </c>
      <c r="H3066" s="1">
        <v>41</v>
      </c>
      <c r="I3066" s="1">
        <v>14.9</v>
      </c>
      <c r="J3066" s="1">
        <v>15.6</v>
      </c>
      <c r="K3066" s="3">
        <v>1425</v>
      </c>
      <c r="L3066" s="2">
        <v>0.9</v>
      </c>
      <c r="M3066" s="1">
        <v>24.86</v>
      </c>
      <c r="N3066" s="1">
        <v>173.6</v>
      </c>
      <c r="O3066" s="1">
        <v>85.73</v>
      </c>
      <c r="P3066" s="2">
        <v>12.1</v>
      </c>
      <c r="Q3066" s="2">
        <v>18.600000000000001</v>
      </c>
      <c r="R3066" s="2">
        <v>3.0926434500000002</v>
      </c>
      <c r="AJ3066" s="1" t="s">
        <v>703</v>
      </c>
      <c r="AK3066" s="19">
        <v>50.05</v>
      </c>
      <c r="AL3066" s="19">
        <v>32.97</v>
      </c>
      <c r="AN3066" s="3">
        <v>1999</v>
      </c>
      <c r="AQ3066">
        <v>80419</v>
      </c>
      <c r="AR3066" s="1" t="s">
        <v>3546</v>
      </c>
    </row>
    <row r="3067" spans="1:44" x14ac:dyDescent="0.25">
      <c r="A3067" s="1">
        <v>4566</v>
      </c>
      <c r="B3067" s="1" t="s">
        <v>5289</v>
      </c>
      <c r="C3067" s="1">
        <v>110</v>
      </c>
      <c r="D3067" s="1" t="s">
        <v>6183</v>
      </c>
      <c r="F3067" s="33" t="s">
        <v>859</v>
      </c>
      <c r="G3067" s="1">
        <v>6</v>
      </c>
      <c r="H3067" s="1">
        <v>60</v>
      </c>
      <c r="I3067" s="1">
        <v>22.5</v>
      </c>
      <c r="J3067" s="24">
        <v>23.8</v>
      </c>
      <c r="K3067" s="3">
        <v>968</v>
      </c>
      <c r="L3067" s="1">
        <v>0.81</v>
      </c>
      <c r="M3067" s="1">
        <v>28.7</v>
      </c>
      <c r="N3067" s="1">
        <v>335.9</v>
      </c>
      <c r="O3067" s="1">
        <v>191.46</v>
      </c>
      <c r="P3067" s="1">
        <v>26.65</v>
      </c>
      <c r="Q3067" s="1">
        <v>11.67</v>
      </c>
      <c r="R3067" s="2">
        <v>4.4772518699999999</v>
      </c>
      <c r="AJ3067" s="1" t="s">
        <v>703</v>
      </c>
      <c r="AK3067" s="19">
        <v>50.05</v>
      </c>
      <c r="AL3067" s="19">
        <v>32.97</v>
      </c>
      <c r="AN3067" s="3">
        <v>1999</v>
      </c>
      <c r="AQ3067">
        <v>80419</v>
      </c>
      <c r="AR3067" s="1" t="s">
        <v>3546</v>
      </c>
    </row>
    <row r="3068" spans="1:44" x14ac:dyDescent="0.25">
      <c r="A3068" s="1">
        <v>4567</v>
      </c>
      <c r="B3068" s="1" t="s">
        <v>5289</v>
      </c>
      <c r="C3068" s="1">
        <v>110</v>
      </c>
      <c r="D3068" s="1" t="s">
        <v>6118</v>
      </c>
      <c r="F3068" s="33" t="s">
        <v>859</v>
      </c>
      <c r="G3068" s="1">
        <v>6</v>
      </c>
      <c r="H3068" s="1">
        <v>29</v>
      </c>
      <c r="I3068" s="24">
        <v>13.5</v>
      </c>
      <c r="J3068" s="1">
        <v>12.7</v>
      </c>
      <c r="K3068" s="3">
        <v>2360</v>
      </c>
      <c r="L3068" s="1">
        <v>0.98</v>
      </c>
      <c r="M3068" s="1">
        <v>25.78</v>
      </c>
      <c r="N3068" s="1">
        <v>170.1</v>
      </c>
      <c r="O3068" s="1">
        <v>88.45</v>
      </c>
      <c r="P3068" s="2">
        <v>10.6</v>
      </c>
      <c r="Q3068" s="1">
        <v>14.24</v>
      </c>
      <c r="R3068" s="2">
        <v>2.9336747700000001</v>
      </c>
      <c r="AJ3068" s="1" t="s">
        <v>703</v>
      </c>
      <c r="AK3068" s="19">
        <v>50.07</v>
      </c>
      <c r="AL3068" s="19">
        <v>32.979999999999997</v>
      </c>
      <c r="AN3068" s="3">
        <v>1999</v>
      </c>
      <c r="AQ3068">
        <v>80419</v>
      </c>
      <c r="AR3068" s="1" t="s">
        <v>3546</v>
      </c>
    </row>
    <row r="3069" spans="1:44" x14ac:dyDescent="0.25">
      <c r="A3069" s="1">
        <v>4568</v>
      </c>
      <c r="B3069" s="1" t="s">
        <v>5289</v>
      </c>
      <c r="C3069" s="1">
        <v>110</v>
      </c>
      <c r="D3069" s="1" t="s">
        <v>6120</v>
      </c>
      <c r="F3069" s="33" t="s">
        <v>859</v>
      </c>
      <c r="G3069" s="1">
        <v>4</v>
      </c>
      <c r="H3069" s="1">
        <v>33</v>
      </c>
      <c r="I3069" s="1">
        <v>19.100000000000001</v>
      </c>
      <c r="J3069" s="1">
        <v>17.3</v>
      </c>
      <c r="K3069" s="3">
        <v>1810</v>
      </c>
      <c r="L3069" s="1">
        <v>1.06</v>
      </c>
      <c r="M3069" s="2">
        <v>34.61</v>
      </c>
      <c r="N3069" s="1">
        <v>302.3</v>
      </c>
      <c r="O3069" s="1">
        <v>167.78</v>
      </c>
      <c r="P3069" s="1">
        <v>25.39</v>
      </c>
      <c r="Q3069" s="1">
        <v>14.21</v>
      </c>
      <c r="R3069" s="2">
        <v>2.9119373400000002</v>
      </c>
      <c r="AJ3069" s="1" t="s">
        <v>703</v>
      </c>
      <c r="AK3069" s="19">
        <v>50.06</v>
      </c>
      <c r="AL3069" s="19">
        <v>32.96</v>
      </c>
      <c r="AN3069" s="3">
        <v>1999</v>
      </c>
      <c r="AQ3069">
        <v>80419</v>
      </c>
      <c r="AR3069" s="1" t="s">
        <v>3546</v>
      </c>
    </row>
    <row r="3070" spans="1:44" x14ac:dyDescent="0.25">
      <c r="A3070" s="1">
        <v>4569</v>
      </c>
      <c r="B3070" s="1" t="s">
        <v>5289</v>
      </c>
      <c r="C3070" s="1">
        <v>110</v>
      </c>
      <c r="D3070" s="1" t="s">
        <v>5623</v>
      </c>
      <c r="F3070" s="33" t="s">
        <v>859</v>
      </c>
      <c r="G3070" s="1">
        <v>7</v>
      </c>
      <c r="H3070" s="1">
        <v>35</v>
      </c>
      <c r="I3070" s="1">
        <v>12.5</v>
      </c>
      <c r="J3070" s="1">
        <v>12.1</v>
      </c>
      <c r="K3070" s="3">
        <v>1753</v>
      </c>
      <c r="L3070" s="1">
        <v>0.83</v>
      </c>
      <c r="M3070" s="1">
        <v>19.23</v>
      </c>
      <c r="N3070" s="1">
        <v>118.2</v>
      </c>
      <c r="O3070" s="1">
        <v>67.959999999999994</v>
      </c>
      <c r="P3070" s="1">
        <v>7.64</v>
      </c>
      <c r="Q3070" s="1">
        <v>10.19</v>
      </c>
      <c r="R3070" s="2">
        <v>2.6715081899999995</v>
      </c>
      <c r="AJ3070" s="1" t="s">
        <v>703</v>
      </c>
      <c r="AK3070" s="19">
        <v>50.06</v>
      </c>
      <c r="AL3070" s="19">
        <v>32.96</v>
      </c>
      <c r="AN3070" s="3">
        <v>1999</v>
      </c>
      <c r="AQ3070">
        <v>80419</v>
      </c>
      <c r="AR3070" s="1" t="s">
        <v>3546</v>
      </c>
    </row>
    <row r="3071" spans="1:44" x14ac:dyDescent="0.25">
      <c r="A3071" s="1">
        <v>4570</v>
      </c>
      <c r="B3071" s="1" t="s">
        <v>1233</v>
      </c>
      <c r="C3071" s="1">
        <v>101</v>
      </c>
      <c r="D3071" s="1" t="s">
        <v>6385</v>
      </c>
      <c r="F3071" s="33" t="s">
        <v>859</v>
      </c>
      <c r="G3071" s="1">
        <v>6</v>
      </c>
      <c r="H3071" s="1">
        <v>15</v>
      </c>
      <c r="I3071" s="1">
        <v>6.5</v>
      </c>
      <c r="J3071" s="1">
        <v>6.3</v>
      </c>
      <c r="L3071" s="2">
        <f>N3071/((1963.5)*(1-EXP(-(0.024337)*I3071))^(1.76926))</f>
        <v>0.82603536166028257</v>
      </c>
      <c r="N3071" s="1">
        <v>54.1</v>
      </c>
      <c r="O3071" s="1">
        <v>17.34</v>
      </c>
      <c r="P3071" s="1">
        <v>1.92</v>
      </c>
      <c r="Q3071" s="1">
        <v>4.3</v>
      </c>
      <c r="R3071" s="2">
        <v>3.21</v>
      </c>
      <c r="AJ3071" s="1" t="s">
        <v>703</v>
      </c>
      <c r="AK3071" s="19">
        <v>50.84</v>
      </c>
      <c r="AL3071" s="19">
        <v>27.33</v>
      </c>
      <c r="AN3071" s="3">
        <v>2001</v>
      </c>
      <c r="AQ3071">
        <v>80412</v>
      </c>
      <c r="AR3071" s="1" t="s">
        <v>741</v>
      </c>
    </row>
    <row r="3072" spans="1:44" x14ac:dyDescent="0.25">
      <c r="A3072" s="1">
        <v>4571</v>
      </c>
      <c r="B3072" s="1" t="s">
        <v>1233</v>
      </c>
      <c r="C3072" s="1">
        <v>101</v>
      </c>
      <c r="D3072" s="1" t="s">
        <v>5627</v>
      </c>
      <c r="F3072" s="33" t="s">
        <v>859</v>
      </c>
      <c r="G3072" s="1">
        <v>6</v>
      </c>
      <c r="H3072" s="1">
        <v>28</v>
      </c>
      <c r="I3072" s="1">
        <v>12.5</v>
      </c>
      <c r="J3072" s="1">
        <v>9.9</v>
      </c>
      <c r="L3072" s="2">
        <f>N3072/((1963.5)*(1-EXP(-(0.024337)*I3072))^(1.76926))</f>
        <v>1.2323371060270625</v>
      </c>
      <c r="N3072" s="1">
        <v>226.7</v>
      </c>
      <c r="O3072" s="1">
        <v>83.37</v>
      </c>
      <c r="P3072" s="1">
        <v>7.64</v>
      </c>
      <c r="Q3072" s="1">
        <v>12.59</v>
      </c>
      <c r="R3072" s="2">
        <v>5.0999999999999996</v>
      </c>
      <c r="AJ3072" s="1" t="s">
        <v>703</v>
      </c>
      <c r="AK3072" s="19">
        <v>50.85</v>
      </c>
      <c r="AL3072" s="19">
        <v>27.25</v>
      </c>
      <c r="AN3072" s="3">
        <v>2001</v>
      </c>
      <c r="AQ3072">
        <v>80412</v>
      </c>
      <c r="AR3072" s="1" t="s">
        <v>741</v>
      </c>
    </row>
    <row r="3073" spans="1:44" x14ac:dyDescent="0.25">
      <c r="A3073" s="1">
        <v>4572</v>
      </c>
      <c r="B3073" s="1" t="s">
        <v>1233</v>
      </c>
      <c r="C3073" s="1">
        <v>101</v>
      </c>
      <c r="D3073" s="1" t="s">
        <v>5627</v>
      </c>
      <c r="F3073" s="33" t="s">
        <v>859</v>
      </c>
      <c r="G3073" s="1">
        <v>5</v>
      </c>
      <c r="H3073" s="1">
        <v>42</v>
      </c>
      <c r="I3073" s="1">
        <v>18.7</v>
      </c>
      <c r="J3073" s="1">
        <v>19.7</v>
      </c>
      <c r="L3073" s="2">
        <f>N3073/((2111.2)*(1-EXP(-(0.024888)*I3073))^(1.82531))</f>
        <v>0.95697299821155701</v>
      </c>
      <c r="N3073" s="1">
        <v>332.5</v>
      </c>
      <c r="O3073" s="1">
        <v>141.66999999999999</v>
      </c>
      <c r="P3073" s="1">
        <v>11.01</v>
      </c>
      <c r="Q3073" s="1">
        <v>15.78</v>
      </c>
      <c r="R3073" s="2">
        <v>4.47</v>
      </c>
      <c r="AJ3073" s="1" t="s">
        <v>703</v>
      </c>
      <c r="AK3073" s="19">
        <v>50.51</v>
      </c>
      <c r="AL3073" s="19">
        <v>29.68</v>
      </c>
      <c r="AN3073" s="3">
        <v>2001</v>
      </c>
      <c r="AQ3073">
        <v>80412</v>
      </c>
      <c r="AR3073" s="1" t="s">
        <v>741</v>
      </c>
    </row>
    <row r="3074" spans="1:44" x14ac:dyDescent="0.25">
      <c r="A3074" s="1">
        <v>4573</v>
      </c>
      <c r="B3074" s="1" t="s">
        <v>1233</v>
      </c>
      <c r="C3074" s="1">
        <v>101</v>
      </c>
      <c r="D3074" s="1" t="s">
        <v>5627</v>
      </c>
      <c r="F3074" s="33" t="s">
        <v>859</v>
      </c>
      <c r="G3074" s="1">
        <v>5</v>
      </c>
      <c r="H3074" s="1">
        <v>53</v>
      </c>
      <c r="I3074" s="1">
        <v>21.4</v>
      </c>
      <c r="J3074" s="1">
        <v>22.1</v>
      </c>
      <c r="L3074" s="2">
        <f>N3074/((2111.2)*(1-EXP(-(0.024888)*I3074))^(1.82531))</f>
        <v>0.80405153328135881</v>
      </c>
      <c r="N3074" s="1">
        <v>337.8</v>
      </c>
      <c r="O3074" s="1">
        <v>159.91999999999999</v>
      </c>
      <c r="P3074" s="1">
        <v>11.17</v>
      </c>
      <c r="Q3074" s="1">
        <v>15.82</v>
      </c>
      <c r="R3074" s="2">
        <v>4.68</v>
      </c>
      <c r="AJ3074" s="1" t="s">
        <v>703</v>
      </c>
      <c r="AK3074" s="19">
        <v>50.51</v>
      </c>
      <c r="AL3074" s="19">
        <v>29.67</v>
      </c>
      <c r="AN3074" s="3">
        <v>2001</v>
      </c>
      <c r="AQ3074">
        <v>80412</v>
      </c>
      <c r="AR3074" s="1" t="s">
        <v>741</v>
      </c>
    </row>
    <row r="3075" spans="1:44" x14ac:dyDescent="0.25">
      <c r="A3075" s="1">
        <v>4574</v>
      </c>
      <c r="B3075" s="1" t="s">
        <v>1233</v>
      </c>
      <c r="C3075" s="1">
        <v>101</v>
      </c>
      <c r="D3075" s="1" t="s">
        <v>5627</v>
      </c>
      <c r="F3075" s="33" t="s">
        <v>859</v>
      </c>
      <c r="G3075" s="1">
        <v>5</v>
      </c>
      <c r="H3075" s="1">
        <v>72</v>
      </c>
      <c r="I3075" s="1">
        <v>26.1</v>
      </c>
      <c r="J3075" s="1">
        <v>29.9</v>
      </c>
      <c r="L3075" s="2">
        <f>N3075/((2111.2)*(1-EXP(-(0.024888)*I3075))^(1.82531))</f>
        <v>0.95055592440310244</v>
      </c>
      <c r="N3075" s="1">
        <v>521.1</v>
      </c>
      <c r="O3075" s="1">
        <v>296.33999999999997</v>
      </c>
      <c r="P3075" s="1">
        <v>16.7</v>
      </c>
      <c r="Q3075" s="1">
        <v>17.03</v>
      </c>
      <c r="R3075" s="2">
        <v>4.21</v>
      </c>
      <c r="AJ3075" s="1" t="s">
        <v>703</v>
      </c>
      <c r="AK3075" s="19">
        <v>50.51</v>
      </c>
      <c r="AL3075" s="19">
        <v>29.67</v>
      </c>
      <c r="AN3075" s="3">
        <v>2001</v>
      </c>
      <c r="AQ3075">
        <v>80412</v>
      </c>
      <c r="AR3075" s="1" t="s">
        <v>741</v>
      </c>
    </row>
    <row r="3076" spans="1:44" x14ac:dyDescent="0.25">
      <c r="A3076" s="1">
        <v>4575</v>
      </c>
      <c r="B3076" s="1" t="s">
        <v>3841</v>
      </c>
      <c r="C3076" s="1">
        <v>114</v>
      </c>
      <c r="D3076" s="1" t="s">
        <v>6256</v>
      </c>
      <c r="F3076" s="1" t="s">
        <v>445</v>
      </c>
      <c r="G3076" s="1">
        <v>4</v>
      </c>
      <c r="H3076" s="1">
        <v>12</v>
      </c>
      <c r="I3076" s="1">
        <v>11.7</v>
      </c>
      <c r="J3076" s="1">
        <v>6.3</v>
      </c>
      <c r="K3076" s="3">
        <v>5273</v>
      </c>
      <c r="L3076" s="2">
        <v>1</v>
      </c>
      <c r="M3076" s="24">
        <v>16.399999999999999</v>
      </c>
      <c r="N3076" s="1">
        <v>103</v>
      </c>
      <c r="O3076" s="2">
        <v>65.36</v>
      </c>
      <c r="P3076" s="2">
        <v>6.14</v>
      </c>
      <c r="Q3076" s="2">
        <v>34.94</v>
      </c>
      <c r="R3076" s="2">
        <v>3.52</v>
      </c>
      <c r="AJ3076" s="1" t="s">
        <v>703</v>
      </c>
      <c r="AK3076" s="19">
        <v>48.82</v>
      </c>
      <c r="AL3076" s="19">
        <v>30.25</v>
      </c>
      <c r="AN3076" s="3">
        <v>2007</v>
      </c>
      <c r="AQ3076">
        <v>80412</v>
      </c>
      <c r="AR3076" s="1" t="s">
        <v>3551</v>
      </c>
    </row>
    <row r="3077" spans="1:44" x14ac:dyDescent="0.25">
      <c r="A3077" s="1">
        <v>4576</v>
      </c>
      <c r="B3077" s="1" t="s">
        <v>3841</v>
      </c>
      <c r="C3077" s="1">
        <v>114</v>
      </c>
      <c r="D3077" s="1" t="s">
        <v>5676</v>
      </c>
      <c r="F3077" s="1" t="s">
        <v>445</v>
      </c>
      <c r="G3077" s="1">
        <v>5</v>
      </c>
      <c r="H3077" s="1">
        <v>41</v>
      </c>
      <c r="I3077" s="1">
        <v>20.8</v>
      </c>
      <c r="J3077" s="1">
        <v>24.5</v>
      </c>
      <c r="K3077" s="3">
        <v>419</v>
      </c>
      <c r="L3077" s="2">
        <v>0.85</v>
      </c>
      <c r="M3077" s="24">
        <v>19.8</v>
      </c>
      <c r="N3077" s="1">
        <v>181</v>
      </c>
      <c r="O3077" s="2">
        <v>120.8</v>
      </c>
      <c r="P3077" s="2">
        <v>6.69</v>
      </c>
      <c r="Q3077" s="2">
        <v>72.08</v>
      </c>
      <c r="R3077" s="2">
        <v>2.97</v>
      </c>
      <c r="AJ3077" s="1" t="s">
        <v>703</v>
      </c>
      <c r="AK3077" s="19">
        <v>48.82</v>
      </c>
      <c r="AL3077" s="19">
        <v>30.25</v>
      </c>
      <c r="AN3077" s="3">
        <v>2007</v>
      </c>
      <c r="AQ3077">
        <v>80412</v>
      </c>
      <c r="AR3077" s="1" t="s">
        <v>3551</v>
      </c>
    </row>
    <row r="3078" spans="1:44" x14ac:dyDescent="0.25">
      <c r="A3078" s="1">
        <v>4577</v>
      </c>
      <c r="B3078" s="1" t="s">
        <v>3841</v>
      </c>
      <c r="C3078" s="1">
        <v>114</v>
      </c>
      <c r="D3078" s="1" t="s">
        <v>6577</v>
      </c>
      <c r="F3078" s="1" t="s">
        <v>445</v>
      </c>
      <c r="G3078" s="1">
        <v>5</v>
      </c>
      <c r="H3078" s="1">
        <v>59</v>
      </c>
      <c r="I3078" s="1">
        <v>24.1</v>
      </c>
      <c r="J3078" s="1">
        <v>25.9</v>
      </c>
      <c r="K3078" s="3">
        <v>643</v>
      </c>
      <c r="L3078" s="2">
        <v>1.33</v>
      </c>
      <c r="M3078" s="24">
        <v>33.799999999999997</v>
      </c>
      <c r="N3078" s="1">
        <v>374</v>
      </c>
      <c r="O3078" s="2">
        <v>229.59</v>
      </c>
      <c r="P3078" s="2">
        <v>20.440000000000001</v>
      </c>
      <c r="Q3078" s="2">
        <v>47.29</v>
      </c>
      <c r="R3078" s="2">
        <v>2.64</v>
      </c>
      <c r="AJ3078" s="1" t="s">
        <v>703</v>
      </c>
      <c r="AK3078" s="19">
        <v>48.72</v>
      </c>
      <c r="AL3078" s="19">
        <v>30.31</v>
      </c>
      <c r="AN3078" s="3">
        <v>2007</v>
      </c>
      <c r="AQ3078">
        <v>80412</v>
      </c>
      <c r="AR3078" s="1" t="s">
        <v>3551</v>
      </c>
    </row>
    <row r="3079" spans="1:44" x14ac:dyDescent="0.25">
      <c r="A3079" s="1">
        <v>4578</v>
      </c>
      <c r="B3079" s="1" t="s">
        <v>3841</v>
      </c>
      <c r="C3079" s="1">
        <v>114</v>
      </c>
      <c r="D3079" s="1" t="s">
        <v>5781</v>
      </c>
      <c r="F3079" s="1" t="s">
        <v>445</v>
      </c>
      <c r="G3079" s="1">
        <v>5</v>
      </c>
      <c r="H3079" s="1">
        <v>47</v>
      </c>
      <c r="I3079" s="1">
        <v>20.3</v>
      </c>
      <c r="J3079" s="1">
        <v>17.100000000000001</v>
      </c>
      <c r="K3079" s="3">
        <v>1203</v>
      </c>
      <c r="L3079" s="2">
        <v>1.19</v>
      </c>
      <c r="M3079" s="24">
        <v>27.5</v>
      </c>
      <c r="N3079" s="1">
        <v>269</v>
      </c>
      <c r="O3079" s="2">
        <v>171.34</v>
      </c>
      <c r="P3079" s="2">
        <v>12.63</v>
      </c>
      <c r="Q3079" s="2">
        <v>23.64</v>
      </c>
      <c r="R3079" s="2">
        <v>2.1</v>
      </c>
      <c r="AJ3079" s="1" t="s">
        <v>703</v>
      </c>
      <c r="AK3079" s="19">
        <v>48.65</v>
      </c>
      <c r="AL3079" s="19">
        <v>30.23</v>
      </c>
      <c r="AN3079" s="3">
        <v>2007</v>
      </c>
      <c r="AQ3079">
        <v>80419</v>
      </c>
      <c r="AR3079" s="1" t="s">
        <v>3551</v>
      </c>
    </row>
    <row r="3080" spans="1:44" x14ac:dyDescent="0.25">
      <c r="A3080" s="1">
        <v>4579</v>
      </c>
      <c r="B3080" s="1" t="s">
        <v>3841</v>
      </c>
      <c r="C3080" s="1">
        <v>114</v>
      </c>
      <c r="D3080" s="1" t="s">
        <v>6324</v>
      </c>
      <c r="F3080" s="1" t="s">
        <v>445</v>
      </c>
      <c r="G3080" s="1">
        <v>4</v>
      </c>
      <c r="H3080" s="1">
        <v>18</v>
      </c>
      <c r="I3080" s="1">
        <v>15.5</v>
      </c>
      <c r="J3080" s="1">
        <v>9.1</v>
      </c>
      <c r="K3080" s="3">
        <v>4077</v>
      </c>
      <c r="L3080" s="2">
        <v>1.38</v>
      </c>
      <c r="M3080" s="24">
        <v>26.6</v>
      </c>
      <c r="N3080" s="1">
        <v>177</v>
      </c>
      <c r="O3080" s="2">
        <v>107.8</v>
      </c>
      <c r="P3080" s="2">
        <v>10.24</v>
      </c>
      <c r="Q3080" s="2">
        <v>31.37</v>
      </c>
      <c r="R3080" s="2">
        <v>2.2400000000000002</v>
      </c>
      <c r="AJ3080" s="1" t="s">
        <v>703</v>
      </c>
      <c r="AK3080" s="19">
        <v>48.79</v>
      </c>
      <c r="AL3080" s="19">
        <v>30.35</v>
      </c>
      <c r="AN3080" s="3">
        <v>2007</v>
      </c>
      <c r="AQ3080">
        <v>80412</v>
      </c>
      <c r="AR3080" s="1" t="s">
        <v>3551</v>
      </c>
    </row>
    <row r="3081" spans="1:44" x14ac:dyDescent="0.25">
      <c r="A3081" s="1">
        <v>4580</v>
      </c>
      <c r="B3081" s="1" t="s">
        <v>3841</v>
      </c>
      <c r="C3081" s="1">
        <v>114</v>
      </c>
      <c r="D3081" s="1" t="s">
        <v>5597</v>
      </c>
      <c r="F3081" s="1" t="s">
        <v>445</v>
      </c>
      <c r="G3081" s="1">
        <v>4</v>
      </c>
      <c r="H3081" s="1">
        <v>80</v>
      </c>
      <c r="I3081" s="1">
        <v>31.5</v>
      </c>
      <c r="J3081" s="1">
        <v>32.1</v>
      </c>
      <c r="K3081" s="3">
        <v>395</v>
      </c>
      <c r="L3081" s="2">
        <v>1.07</v>
      </c>
      <c r="M3081" s="24">
        <v>32</v>
      </c>
      <c r="N3081" s="1">
        <v>430</v>
      </c>
      <c r="O3081" s="2">
        <v>278.58999999999997</v>
      </c>
      <c r="P3081" s="2">
        <v>24.8</v>
      </c>
      <c r="Q3081" s="2">
        <v>72.38</v>
      </c>
      <c r="R3081" s="2">
        <v>2.39</v>
      </c>
      <c r="AJ3081" s="1" t="s">
        <v>703</v>
      </c>
      <c r="AK3081" s="19">
        <v>48.67</v>
      </c>
      <c r="AL3081" s="19">
        <v>30.23</v>
      </c>
      <c r="AN3081" s="3">
        <v>2007</v>
      </c>
      <c r="AQ3081">
        <v>80419</v>
      </c>
      <c r="AR3081" s="1" t="s">
        <v>3551</v>
      </c>
    </row>
    <row r="3082" spans="1:44" x14ac:dyDescent="0.25">
      <c r="A3082" s="1">
        <v>4581</v>
      </c>
      <c r="B3082" s="1" t="s">
        <v>1188</v>
      </c>
      <c r="C3082" s="1">
        <v>113</v>
      </c>
      <c r="D3082" s="1" t="s">
        <v>6100</v>
      </c>
      <c r="F3082" s="1" t="s">
        <v>445</v>
      </c>
      <c r="G3082" s="1">
        <v>8</v>
      </c>
      <c r="H3082" s="1">
        <v>72</v>
      </c>
      <c r="I3082" s="1">
        <v>18.2</v>
      </c>
      <c r="J3082" s="1">
        <v>18.100000000000001</v>
      </c>
      <c r="K3082" s="3">
        <v>1093</v>
      </c>
      <c r="L3082" s="1">
        <v>1.1000000000000001</v>
      </c>
      <c r="M3082" s="1">
        <v>31.3</v>
      </c>
      <c r="N3082" s="1">
        <v>298</v>
      </c>
      <c r="O3082" s="1">
        <v>189.65</v>
      </c>
      <c r="P3082" s="1">
        <v>7.55</v>
      </c>
      <c r="Q3082" s="1">
        <v>22.14</v>
      </c>
      <c r="R3082" s="1">
        <v>4.3499999999999996</v>
      </c>
      <c r="AJ3082" s="1" t="s">
        <v>703</v>
      </c>
      <c r="AK3082" s="19">
        <v>49.43</v>
      </c>
      <c r="AL3082" s="19">
        <v>29.64</v>
      </c>
      <c r="AN3082" s="3">
        <v>2000</v>
      </c>
      <c r="AQ3082">
        <v>80419</v>
      </c>
      <c r="AR3082" s="1" t="s">
        <v>3551</v>
      </c>
    </row>
    <row r="3083" spans="1:44" x14ac:dyDescent="0.25">
      <c r="A3083" s="1">
        <v>4582</v>
      </c>
      <c r="B3083" s="1" t="s">
        <v>1188</v>
      </c>
      <c r="C3083" s="1">
        <v>113</v>
      </c>
      <c r="D3083" s="1" t="s">
        <v>5960</v>
      </c>
      <c r="F3083" s="1" t="s">
        <v>445</v>
      </c>
      <c r="G3083" s="1">
        <v>5</v>
      </c>
      <c r="H3083" s="1">
        <v>26</v>
      </c>
      <c r="I3083" s="1">
        <v>12.9</v>
      </c>
      <c r="J3083" s="1">
        <v>11</v>
      </c>
      <c r="K3083" s="3">
        <v>2070</v>
      </c>
      <c r="L3083" s="1">
        <v>1.1000000000000001</v>
      </c>
      <c r="M3083" s="1">
        <v>23.9</v>
      </c>
      <c r="N3083" s="1">
        <v>183</v>
      </c>
      <c r="O3083" s="1">
        <v>115.97</v>
      </c>
      <c r="P3083" s="1">
        <v>6.53</v>
      </c>
      <c r="Q3083" s="1">
        <v>23.41</v>
      </c>
      <c r="R3083" s="1">
        <v>4.8</v>
      </c>
      <c r="AJ3083" s="1" t="s">
        <v>703</v>
      </c>
      <c r="AK3083" s="19">
        <v>49.43</v>
      </c>
      <c r="AL3083" s="19">
        <v>29.64</v>
      </c>
      <c r="AN3083" s="3">
        <v>2000</v>
      </c>
      <c r="AQ3083">
        <v>80419</v>
      </c>
      <c r="AR3083" s="1" t="s">
        <v>3551</v>
      </c>
    </row>
    <row r="3084" spans="1:44" x14ac:dyDescent="0.25">
      <c r="A3084" s="1">
        <v>4583</v>
      </c>
      <c r="B3084" s="1" t="s">
        <v>1188</v>
      </c>
      <c r="C3084" s="1">
        <v>113</v>
      </c>
      <c r="D3084" s="1" t="s">
        <v>5961</v>
      </c>
      <c r="F3084" s="1" t="s">
        <v>445</v>
      </c>
      <c r="G3084" s="1">
        <v>8</v>
      </c>
      <c r="H3084" s="1">
        <v>53</v>
      </c>
      <c r="I3084" s="1">
        <v>17.100000000000001</v>
      </c>
      <c r="J3084" s="1">
        <v>15.6</v>
      </c>
      <c r="K3084" s="3">
        <v>827</v>
      </c>
      <c r="L3084" s="1">
        <v>0.8</v>
      </c>
      <c r="M3084" s="1">
        <v>20.399999999999999</v>
      </c>
      <c r="N3084" s="1">
        <v>183</v>
      </c>
      <c r="O3084" s="1">
        <v>115.98</v>
      </c>
      <c r="P3084" s="1">
        <v>6.48</v>
      </c>
      <c r="Q3084" s="1">
        <v>15.46</v>
      </c>
      <c r="R3084" s="1">
        <v>2.98</v>
      </c>
      <c r="AJ3084" s="1" t="s">
        <v>703</v>
      </c>
      <c r="AK3084" s="19">
        <v>49.44</v>
      </c>
      <c r="AL3084" s="19">
        <v>29.64</v>
      </c>
      <c r="AN3084" s="3">
        <v>2000</v>
      </c>
      <c r="AQ3084">
        <v>80419</v>
      </c>
      <c r="AR3084" s="1" t="s">
        <v>3551</v>
      </c>
    </row>
    <row r="3085" spans="1:44" x14ac:dyDescent="0.25">
      <c r="A3085" s="1">
        <v>4584</v>
      </c>
      <c r="B3085" s="1" t="s">
        <v>1188</v>
      </c>
      <c r="C3085" s="1">
        <v>113</v>
      </c>
      <c r="D3085" s="1" t="s">
        <v>5732</v>
      </c>
      <c r="F3085" s="1" t="s">
        <v>445</v>
      </c>
      <c r="G3085" s="1">
        <v>8</v>
      </c>
      <c r="H3085" s="1">
        <v>31</v>
      </c>
      <c r="I3085" s="1">
        <v>12.6</v>
      </c>
      <c r="J3085" s="1">
        <v>11.4</v>
      </c>
      <c r="K3085" s="3">
        <v>1690</v>
      </c>
      <c r="L3085" s="1">
        <v>1.1000000000000001</v>
      </c>
      <c r="M3085" s="1">
        <v>23</v>
      </c>
      <c r="N3085" s="1">
        <v>148</v>
      </c>
      <c r="O3085" s="1">
        <v>93.7</v>
      </c>
      <c r="P3085" s="1">
        <v>5.61</v>
      </c>
      <c r="Q3085" s="1">
        <v>12.58</v>
      </c>
      <c r="R3085" s="1">
        <v>2.4700000000000002</v>
      </c>
      <c r="AJ3085" s="1" t="s">
        <v>703</v>
      </c>
      <c r="AK3085" s="19">
        <v>49.44</v>
      </c>
      <c r="AL3085" s="19">
        <v>29.65</v>
      </c>
      <c r="AN3085" s="3">
        <v>2000</v>
      </c>
      <c r="AQ3085">
        <v>80419</v>
      </c>
      <c r="AR3085" s="1" t="s">
        <v>3551</v>
      </c>
    </row>
    <row r="3086" spans="1:44" x14ac:dyDescent="0.25">
      <c r="A3086" s="1">
        <v>4585</v>
      </c>
      <c r="B3086" s="1" t="s">
        <v>1188</v>
      </c>
      <c r="C3086" s="1">
        <v>113</v>
      </c>
      <c r="D3086" s="1" t="s">
        <v>5730</v>
      </c>
      <c r="F3086" s="1" t="s">
        <v>445</v>
      </c>
      <c r="G3086" s="1">
        <v>7</v>
      </c>
      <c r="H3086" s="1">
        <v>32</v>
      </c>
      <c r="I3086" s="1">
        <v>14.7</v>
      </c>
      <c r="J3086" s="1">
        <v>13.6</v>
      </c>
      <c r="K3086" s="3">
        <v>1993</v>
      </c>
      <c r="L3086" s="1">
        <v>1.3</v>
      </c>
      <c r="M3086" s="1">
        <v>31.4</v>
      </c>
      <c r="N3086" s="1">
        <v>246</v>
      </c>
      <c r="O3086" s="1">
        <v>155.82</v>
      </c>
      <c r="P3086" s="1">
        <v>9.0299999999999994</v>
      </c>
      <c r="Q3086" s="1">
        <v>23.2</v>
      </c>
      <c r="R3086" s="1">
        <v>4.29</v>
      </c>
      <c r="AJ3086" s="1" t="s">
        <v>703</v>
      </c>
      <c r="AK3086" s="19">
        <v>49.44</v>
      </c>
      <c r="AL3086" s="19">
        <v>29.65</v>
      </c>
      <c r="AN3086" s="3">
        <v>2000</v>
      </c>
      <c r="AQ3086">
        <v>80419</v>
      </c>
      <c r="AR3086" s="1" t="s">
        <v>3551</v>
      </c>
    </row>
    <row r="3087" spans="1:44" x14ac:dyDescent="0.25">
      <c r="A3087" s="1">
        <v>4586</v>
      </c>
      <c r="B3087" s="1" t="s">
        <v>1188</v>
      </c>
      <c r="C3087" s="1">
        <v>113</v>
      </c>
      <c r="D3087" s="1" t="s">
        <v>5731</v>
      </c>
      <c r="F3087" s="1" t="s">
        <v>445</v>
      </c>
      <c r="G3087" s="1">
        <v>4</v>
      </c>
      <c r="H3087" s="1">
        <v>13</v>
      </c>
      <c r="I3087" s="1">
        <v>10.3</v>
      </c>
      <c r="J3087" s="1">
        <v>6.7</v>
      </c>
      <c r="K3087" s="3">
        <v>3350</v>
      </c>
      <c r="L3087" s="24">
        <v>1</v>
      </c>
      <c r="M3087" s="1">
        <v>18.5</v>
      </c>
      <c r="N3087" s="1">
        <v>103</v>
      </c>
      <c r="O3087" s="1">
        <v>65.05</v>
      </c>
      <c r="P3087" s="1">
        <v>4.54</v>
      </c>
      <c r="Q3087" s="1">
        <v>14.88</v>
      </c>
      <c r="R3087" s="1">
        <v>3.01</v>
      </c>
      <c r="AJ3087" s="1" t="s">
        <v>703</v>
      </c>
      <c r="AK3087" s="19">
        <v>49.43</v>
      </c>
      <c r="AL3087" s="19">
        <v>29.62</v>
      </c>
      <c r="AN3087" s="3">
        <v>2000</v>
      </c>
      <c r="AQ3087">
        <v>80419</v>
      </c>
      <c r="AR3087" s="1" t="s">
        <v>3551</v>
      </c>
    </row>
    <row r="3088" spans="1:44" x14ac:dyDescent="0.25">
      <c r="A3088" s="1">
        <v>4587</v>
      </c>
      <c r="B3088" s="1" t="s">
        <v>5289</v>
      </c>
      <c r="C3088" s="1">
        <v>110</v>
      </c>
      <c r="D3088" s="1" t="s">
        <v>5855</v>
      </c>
      <c r="F3088" s="33" t="s">
        <v>859</v>
      </c>
      <c r="G3088" s="1">
        <v>4</v>
      </c>
      <c r="H3088" s="1">
        <v>13</v>
      </c>
      <c r="I3088" s="1">
        <v>8.8000000000000007</v>
      </c>
      <c r="J3088" s="1">
        <v>7.6</v>
      </c>
      <c r="K3088" s="3">
        <v>1653</v>
      </c>
      <c r="L3088" s="1">
        <v>0.48</v>
      </c>
      <c r="M3088" s="1">
        <v>8.1999999999999993</v>
      </c>
      <c r="N3088" s="1">
        <v>23</v>
      </c>
      <c r="O3088" s="1">
        <v>11.03</v>
      </c>
      <c r="P3088" s="1">
        <v>2.4</v>
      </c>
      <c r="Q3088" s="1">
        <v>4.04</v>
      </c>
      <c r="R3088" s="1">
        <v>1.44</v>
      </c>
      <c r="AJ3088" s="1" t="s">
        <v>703</v>
      </c>
      <c r="AK3088" s="19">
        <v>49</v>
      </c>
      <c r="AL3088" s="19">
        <v>30.27</v>
      </c>
      <c r="AN3088" s="3">
        <v>1998</v>
      </c>
      <c r="AQ3088">
        <v>80412</v>
      </c>
      <c r="AR3088" s="1" t="s">
        <v>3551</v>
      </c>
    </row>
    <row r="3089" spans="1:44" x14ac:dyDescent="0.25">
      <c r="A3089" s="1">
        <v>4588</v>
      </c>
      <c r="B3089" s="1" t="s">
        <v>171</v>
      </c>
      <c r="C3089" s="1">
        <v>130</v>
      </c>
      <c r="D3089" s="1" t="s">
        <v>6111</v>
      </c>
      <c r="F3089" s="33" t="s">
        <v>859</v>
      </c>
      <c r="G3089" s="1">
        <v>6</v>
      </c>
      <c r="H3089" s="1">
        <v>18</v>
      </c>
      <c r="I3089" s="1">
        <v>10.7</v>
      </c>
      <c r="J3089" s="1">
        <v>10</v>
      </c>
      <c r="K3089" s="3">
        <v>1393</v>
      </c>
      <c r="L3089" s="1">
        <v>0.45</v>
      </c>
      <c r="M3089" s="1">
        <v>10.8</v>
      </c>
      <c r="N3089" s="1">
        <v>45</v>
      </c>
      <c r="O3089" s="1">
        <v>21.54</v>
      </c>
      <c r="P3089" s="1">
        <v>3.79</v>
      </c>
      <c r="Q3089" s="1">
        <v>7.24</v>
      </c>
      <c r="R3089" s="1">
        <v>1.56</v>
      </c>
      <c r="AJ3089" s="1" t="s">
        <v>703</v>
      </c>
      <c r="AK3089" s="19">
        <v>49</v>
      </c>
      <c r="AL3089" s="19">
        <v>30.29</v>
      </c>
      <c r="AN3089" s="3">
        <v>1998</v>
      </c>
      <c r="AQ3089">
        <v>80412</v>
      </c>
      <c r="AR3089" s="1" t="s">
        <v>3551</v>
      </c>
    </row>
    <row r="3090" spans="1:44" x14ac:dyDescent="0.25">
      <c r="A3090" s="1">
        <v>4589</v>
      </c>
      <c r="B3090" s="1" t="s">
        <v>5289</v>
      </c>
      <c r="C3090" s="1">
        <v>110</v>
      </c>
      <c r="D3090" s="1" t="s">
        <v>5850</v>
      </c>
      <c r="F3090" s="33" t="s">
        <v>859</v>
      </c>
      <c r="G3090" s="1">
        <v>7</v>
      </c>
      <c r="H3090" s="1">
        <v>65</v>
      </c>
      <c r="I3090" s="1">
        <v>18</v>
      </c>
      <c r="J3090" s="1">
        <v>22.3</v>
      </c>
      <c r="K3090" s="3">
        <v>940</v>
      </c>
      <c r="L3090" s="1">
        <v>1.25</v>
      </c>
      <c r="M3090" s="1">
        <v>40.1</v>
      </c>
      <c r="N3090" s="1">
        <v>440</v>
      </c>
      <c r="O3090" s="1">
        <v>212.62</v>
      </c>
      <c r="P3090" s="1">
        <v>25.72</v>
      </c>
      <c r="Q3090" s="1">
        <v>33.590000000000003</v>
      </c>
      <c r="R3090" s="1">
        <v>8.3800000000000008</v>
      </c>
      <c r="AJ3090" s="1" t="s">
        <v>703</v>
      </c>
      <c r="AK3090" s="19">
        <v>48.99</v>
      </c>
      <c r="AL3090" s="19">
        <v>30.25</v>
      </c>
      <c r="AN3090" s="3">
        <v>1998</v>
      </c>
      <c r="AQ3090">
        <v>80412</v>
      </c>
      <c r="AR3090" s="1" t="s">
        <v>3551</v>
      </c>
    </row>
    <row r="3091" spans="1:44" x14ac:dyDescent="0.25">
      <c r="A3091" s="1">
        <v>4590</v>
      </c>
      <c r="B3091" s="1" t="s">
        <v>171</v>
      </c>
      <c r="C3091" s="1">
        <v>130</v>
      </c>
      <c r="D3091" s="1" t="s">
        <v>5975</v>
      </c>
      <c r="F3091" s="33" t="s">
        <v>859</v>
      </c>
      <c r="G3091" s="1">
        <v>6</v>
      </c>
      <c r="H3091" s="1">
        <v>32</v>
      </c>
      <c r="I3091" s="1">
        <v>13.8</v>
      </c>
      <c r="J3091" s="1">
        <v>15.6</v>
      </c>
      <c r="K3091" s="3">
        <v>894</v>
      </c>
      <c r="L3091" s="1">
        <v>0.71</v>
      </c>
      <c r="M3091" s="1">
        <v>17.399999999999999</v>
      </c>
      <c r="N3091" s="1">
        <v>118</v>
      </c>
      <c r="O3091" s="1">
        <v>56.93</v>
      </c>
      <c r="P3091" s="1">
        <v>7.87</v>
      </c>
      <c r="Q3091" s="1">
        <v>22.53</v>
      </c>
      <c r="R3091" s="1">
        <v>6.25</v>
      </c>
      <c r="AJ3091" s="1" t="s">
        <v>703</v>
      </c>
      <c r="AK3091" s="19">
        <v>48.94</v>
      </c>
      <c r="AL3091" s="19">
        <v>30.32</v>
      </c>
      <c r="AN3091" s="3">
        <v>1998</v>
      </c>
      <c r="AQ3091">
        <v>80412</v>
      </c>
      <c r="AR3091" s="1" t="s">
        <v>3551</v>
      </c>
    </row>
    <row r="3092" spans="1:44" x14ac:dyDescent="0.25">
      <c r="A3092" s="1">
        <v>4591</v>
      </c>
      <c r="B3092" s="1" t="s">
        <v>171</v>
      </c>
      <c r="C3092" s="1">
        <v>130</v>
      </c>
      <c r="D3092" s="1" t="s">
        <v>5971</v>
      </c>
      <c r="F3092" s="33" t="s">
        <v>859</v>
      </c>
      <c r="G3092" s="1">
        <v>6</v>
      </c>
      <c r="H3092" s="1">
        <v>26</v>
      </c>
      <c r="I3092" s="1">
        <v>14.1</v>
      </c>
      <c r="J3092" s="1">
        <v>15.1</v>
      </c>
      <c r="K3092" s="3">
        <v>1095</v>
      </c>
      <c r="L3092" s="1">
        <v>0.88</v>
      </c>
      <c r="M3092" s="24">
        <v>22</v>
      </c>
      <c r="N3092" s="1">
        <v>166</v>
      </c>
      <c r="O3092" s="1">
        <v>79.75</v>
      </c>
      <c r="P3092" s="1">
        <v>11.37</v>
      </c>
      <c r="Q3092" s="1">
        <v>21.86</v>
      </c>
      <c r="R3092" s="1">
        <v>5.76</v>
      </c>
      <c r="AJ3092" s="1" t="s">
        <v>703</v>
      </c>
      <c r="AK3092" s="19">
        <v>48.92</v>
      </c>
      <c r="AL3092" s="19">
        <v>30.33</v>
      </c>
      <c r="AN3092" s="3">
        <v>1998</v>
      </c>
      <c r="AQ3092">
        <v>80412</v>
      </c>
      <c r="AR3092" s="1" t="s">
        <v>3551</v>
      </c>
    </row>
    <row r="3093" spans="1:44" x14ac:dyDescent="0.25">
      <c r="A3093" s="1">
        <v>4600</v>
      </c>
      <c r="B3093" s="1" t="s">
        <v>855</v>
      </c>
      <c r="C3093" s="1">
        <v>102</v>
      </c>
      <c r="D3093" s="1" t="s">
        <v>5633</v>
      </c>
      <c r="F3093" s="1" t="s">
        <v>445</v>
      </c>
      <c r="G3093" s="1">
        <v>7</v>
      </c>
      <c r="H3093" s="1">
        <v>17</v>
      </c>
      <c r="I3093" s="1">
        <v>6.5</v>
      </c>
      <c r="J3093" s="1">
        <v>8</v>
      </c>
      <c r="K3093" s="3">
        <v>5000</v>
      </c>
      <c r="N3093" s="1">
        <v>76</v>
      </c>
      <c r="O3093" s="1">
        <v>30.4</v>
      </c>
      <c r="Q3093" s="1">
        <v>16.2</v>
      </c>
      <c r="R3093" s="1">
        <v>24</v>
      </c>
      <c r="AJ3093" s="1" t="s">
        <v>418</v>
      </c>
      <c r="AK3093" s="19">
        <v>48</v>
      </c>
      <c r="AL3093" s="19">
        <v>16</v>
      </c>
      <c r="AM3093" s="1">
        <v>865</v>
      </c>
      <c r="AN3093" s="3">
        <v>1982</v>
      </c>
      <c r="AQ3093">
        <v>80501</v>
      </c>
      <c r="AR3093" s="1" t="s">
        <v>772</v>
      </c>
    </row>
    <row r="3094" spans="1:44" x14ac:dyDescent="0.25">
      <c r="A3094" s="1">
        <v>4601</v>
      </c>
      <c r="B3094" s="1" t="s">
        <v>855</v>
      </c>
      <c r="C3094" s="1">
        <v>102</v>
      </c>
      <c r="D3094" s="1" t="s">
        <v>5633</v>
      </c>
      <c r="F3094" s="1" t="s">
        <v>445</v>
      </c>
      <c r="G3094" s="1">
        <v>7</v>
      </c>
      <c r="H3094" s="1">
        <v>10</v>
      </c>
      <c r="I3094" s="1">
        <v>3.3</v>
      </c>
      <c r="J3094" s="1">
        <v>3.9</v>
      </c>
      <c r="K3094" s="3">
        <v>5500</v>
      </c>
      <c r="N3094" s="1">
        <v>10</v>
      </c>
      <c r="O3094" s="1">
        <v>4.2</v>
      </c>
      <c r="P3094" s="1">
        <v>1</v>
      </c>
      <c r="Q3094" s="1">
        <v>5.6</v>
      </c>
      <c r="R3094" s="1">
        <v>8</v>
      </c>
      <c r="AJ3094" s="1" t="s">
        <v>418</v>
      </c>
      <c r="AK3094" s="19">
        <v>47.83</v>
      </c>
      <c r="AL3094" s="19">
        <v>16.5</v>
      </c>
      <c r="AN3094" s="3">
        <v>1979</v>
      </c>
      <c r="AQ3094">
        <v>80431</v>
      </c>
      <c r="AR3094" s="1" t="s">
        <v>3370</v>
      </c>
    </row>
    <row r="3095" spans="1:44" x14ac:dyDescent="0.25">
      <c r="A3095" s="1">
        <v>4602</v>
      </c>
      <c r="B3095" s="1" t="s">
        <v>855</v>
      </c>
      <c r="C3095" s="1">
        <v>102</v>
      </c>
      <c r="D3095" s="1" t="s">
        <v>5633</v>
      </c>
      <c r="F3095" s="1" t="s">
        <v>445</v>
      </c>
      <c r="G3095" s="1">
        <v>7</v>
      </c>
      <c r="H3095" s="1">
        <v>20</v>
      </c>
      <c r="I3095" s="1">
        <v>5.9</v>
      </c>
      <c r="J3095" s="1">
        <v>8.1</v>
      </c>
      <c r="K3095" s="3">
        <v>4128</v>
      </c>
      <c r="N3095" s="1">
        <v>58</v>
      </c>
      <c r="O3095" s="1">
        <v>24.7</v>
      </c>
      <c r="P3095" s="1">
        <v>4</v>
      </c>
      <c r="Q3095" s="1">
        <v>12.6</v>
      </c>
      <c r="R3095" s="1">
        <v>19.7</v>
      </c>
      <c r="AJ3095" s="1" t="s">
        <v>418</v>
      </c>
      <c r="AK3095" s="19">
        <v>47.83</v>
      </c>
      <c r="AL3095" s="19">
        <v>16.5</v>
      </c>
      <c r="AN3095" s="3">
        <v>1979</v>
      </c>
      <c r="AQ3095">
        <v>80431</v>
      </c>
      <c r="AR3095" s="1" t="s">
        <v>3370</v>
      </c>
    </row>
    <row r="3096" spans="1:44" x14ac:dyDescent="0.25">
      <c r="A3096" s="1">
        <v>4603</v>
      </c>
      <c r="B3096" s="1" t="s">
        <v>855</v>
      </c>
      <c r="C3096" s="1">
        <v>102</v>
      </c>
      <c r="D3096" s="1" t="s">
        <v>5633</v>
      </c>
      <c r="F3096" s="1" t="s">
        <v>445</v>
      </c>
      <c r="G3096" s="1">
        <v>7</v>
      </c>
      <c r="H3096" s="1">
        <v>30</v>
      </c>
      <c r="I3096" s="1">
        <v>10.6</v>
      </c>
      <c r="J3096" s="1">
        <v>12.6</v>
      </c>
      <c r="K3096" s="3">
        <v>2359</v>
      </c>
      <c r="N3096" s="1">
        <v>224</v>
      </c>
      <c r="O3096" s="1">
        <v>64.400000000000006</v>
      </c>
      <c r="P3096" s="1">
        <v>7.8</v>
      </c>
      <c r="Q3096" s="1">
        <v>11.5</v>
      </c>
      <c r="R3096" s="1">
        <v>17.7</v>
      </c>
      <c r="AJ3096" s="1" t="s">
        <v>418</v>
      </c>
      <c r="AK3096" s="19">
        <v>47.83</v>
      </c>
      <c r="AL3096" s="19">
        <v>16.5</v>
      </c>
      <c r="AN3096" s="3">
        <v>1979</v>
      </c>
      <c r="AQ3096">
        <v>80431</v>
      </c>
      <c r="AR3096" s="1" t="s">
        <v>3370</v>
      </c>
    </row>
    <row r="3097" spans="1:44" x14ac:dyDescent="0.25">
      <c r="A3097" s="1">
        <v>4604</v>
      </c>
      <c r="B3097" s="1" t="s">
        <v>855</v>
      </c>
      <c r="C3097" s="1">
        <v>102</v>
      </c>
      <c r="D3097" s="1" t="s">
        <v>5633</v>
      </c>
      <c r="F3097" s="1" t="s">
        <v>445</v>
      </c>
      <c r="G3097" s="1">
        <v>6</v>
      </c>
      <c r="H3097" s="1">
        <v>40</v>
      </c>
      <c r="I3097" s="1">
        <v>15.1</v>
      </c>
      <c r="J3097" s="1">
        <v>16.8</v>
      </c>
      <c r="K3097" s="3">
        <v>1615</v>
      </c>
      <c r="N3097" s="1">
        <v>299</v>
      </c>
      <c r="O3097" s="1">
        <v>113.3</v>
      </c>
      <c r="P3097" s="1">
        <v>11.2</v>
      </c>
      <c r="Q3097" s="1">
        <v>12.8</v>
      </c>
      <c r="R3097" s="1">
        <v>16.7</v>
      </c>
      <c r="AJ3097" s="1" t="s">
        <v>418</v>
      </c>
      <c r="AK3097" s="19">
        <v>47.83</v>
      </c>
      <c r="AL3097" s="19">
        <v>16.5</v>
      </c>
      <c r="AN3097" s="3">
        <v>1979</v>
      </c>
      <c r="AQ3097">
        <v>80431</v>
      </c>
      <c r="AR3097" s="1" t="s">
        <v>3370</v>
      </c>
    </row>
    <row r="3098" spans="1:44" x14ac:dyDescent="0.25">
      <c r="A3098" s="1">
        <v>4605</v>
      </c>
      <c r="B3098" s="1" t="s">
        <v>855</v>
      </c>
      <c r="C3098" s="1">
        <v>102</v>
      </c>
      <c r="D3098" s="1" t="s">
        <v>5633</v>
      </c>
      <c r="F3098" s="1" t="s">
        <v>445</v>
      </c>
      <c r="G3098" s="1">
        <v>6</v>
      </c>
      <c r="H3098" s="1">
        <v>50</v>
      </c>
      <c r="I3098" s="1">
        <v>19</v>
      </c>
      <c r="J3098" s="1">
        <v>20.6</v>
      </c>
      <c r="K3098" s="3">
        <v>1216</v>
      </c>
      <c r="N3098" s="1">
        <v>425</v>
      </c>
      <c r="O3098" s="1">
        <v>161.80000000000001</v>
      </c>
      <c r="P3098" s="1">
        <v>14</v>
      </c>
      <c r="Q3098" s="1">
        <v>14.9</v>
      </c>
      <c r="R3098" s="1">
        <v>16.2</v>
      </c>
      <c r="AJ3098" s="1" t="s">
        <v>418</v>
      </c>
      <c r="AK3098" s="19">
        <v>47.83</v>
      </c>
      <c r="AL3098" s="19">
        <v>16.5</v>
      </c>
      <c r="AN3098" s="3">
        <v>1979</v>
      </c>
      <c r="AQ3098">
        <v>80431</v>
      </c>
      <c r="AR3098" s="1" t="s">
        <v>3370</v>
      </c>
    </row>
    <row r="3099" spans="1:44" x14ac:dyDescent="0.25">
      <c r="A3099" s="1">
        <v>4606</v>
      </c>
      <c r="B3099" s="1" t="s">
        <v>855</v>
      </c>
      <c r="C3099" s="1">
        <v>102</v>
      </c>
      <c r="D3099" s="1" t="s">
        <v>5633</v>
      </c>
      <c r="F3099" s="33" t="s">
        <v>859</v>
      </c>
      <c r="G3099" s="1">
        <v>6</v>
      </c>
      <c r="H3099" s="1">
        <v>60</v>
      </c>
      <c r="I3099" s="1">
        <v>22.2</v>
      </c>
      <c r="J3099" s="1">
        <v>24.2</v>
      </c>
      <c r="K3099" s="3">
        <v>972</v>
      </c>
      <c r="N3099" s="1">
        <v>530</v>
      </c>
      <c r="O3099" s="1">
        <v>205.8</v>
      </c>
      <c r="P3099" s="1">
        <v>15.9</v>
      </c>
      <c r="Q3099" s="1">
        <v>17.3</v>
      </c>
      <c r="R3099" s="1">
        <v>16.3</v>
      </c>
      <c r="AJ3099" s="1" t="s">
        <v>418</v>
      </c>
      <c r="AK3099" s="19">
        <v>47.83</v>
      </c>
      <c r="AL3099" s="19">
        <v>16.5</v>
      </c>
      <c r="AN3099" s="3">
        <v>1979</v>
      </c>
      <c r="AQ3099">
        <v>80431</v>
      </c>
      <c r="AR3099" s="1" t="s">
        <v>3370</v>
      </c>
    </row>
    <row r="3100" spans="1:44" x14ac:dyDescent="0.25">
      <c r="A3100" s="1">
        <v>4607</v>
      </c>
      <c r="B3100" s="1" t="s">
        <v>855</v>
      </c>
      <c r="C3100" s="1">
        <v>102</v>
      </c>
      <c r="D3100" s="1" t="s">
        <v>5633</v>
      </c>
      <c r="F3100" s="33" t="s">
        <v>859</v>
      </c>
      <c r="G3100" s="1">
        <v>6</v>
      </c>
      <c r="H3100" s="1">
        <v>70</v>
      </c>
      <c r="I3100" s="1">
        <v>24.7</v>
      </c>
      <c r="J3100" s="1">
        <v>27.4</v>
      </c>
      <c r="K3100" s="3">
        <v>812</v>
      </c>
      <c r="N3100" s="1">
        <v>624</v>
      </c>
      <c r="O3100" s="1">
        <v>241.7</v>
      </c>
      <c r="P3100" s="1">
        <v>17.3</v>
      </c>
      <c r="Q3100" s="1">
        <v>19.3</v>
      </c>
      <c r="R3100" s="1">
        <v>16.5</v>
      </c>
      <c r="AJ3100" s="1" t="s">
        <v>418</v>
      </c>
      <c r="AK3100" s="19">
        <v>47.83</v>
      </c>
      <c r="AL3100" s="19">
        <v>16.5</v>
      </c>
      <c r="AN3100" s="3">
        <v>1979</v>
      </c>
      <c r="AQ3100">
        <v>80431</v>
      </c>
      <c r="AR3100" s="1" t="s">
        <v>3370</v>
      </c>
    </row>
    <row r="3101" spans="1:44" x14ac:dyDescent="0.25">
      <c r="A3101" s="1">
        <v>4608</v>
      </c>
      <c r="B3101" s="1" t="s">
        <v>855</v>
      </c>
      <c r="C3101" s="1">
        <v>102</v>
      </c>
      <c r="D3101" s="1" t="s">
        <v>5633</v>
      </c>
      <c r="F3101" s="33" t="s">
        <v>859</v>
      </c>
      <c r="G3101" s="1">
        <v>6</v>
      </c>
      <c r="H3101" s="1">
        <v>80</v>
      </c>
      <c r="I3101" s="1">
        <v>26.8</v>
      </c>
      <c r="J3101" s="1">
        <v>30.3</v>
      </c>
      <c r="K3101" s="3">
        <v>700</v>
      </c>
      <c r="N3101" s="1">
        <v>704</v>
      </c>
      <c r="O3101" s="1">
        <v>272.89999999999998</v>
      </c>
      <c r="P3101" s="1">
        <v>18.3</v>
      </c>
      <c r="Q3101" s="1">
        <v>21</v>
      </c>
      <c r="R3101" s="1">
        <v>16.8</v>
      </c>
      <c r="AJ3101" s="1" t="s">
        <v>418</v>
      </c>
      <c r="AK3101" s="19">
        <v>47.83</v>
      </c>
      <c r="AL3101" s="19">
        <v>16.5</v>
      </c>
      <c r="AN3101" s="3">
        <v>1979</v>
      </c>
      <c r="AQ3101">
        <v>80431</v>
      </c>
      <c r="AR3101" s="1" t="s">
        <v>3370</v>
      </c>
    </row>
    <row r="3102" spans="1:44" x14ac:dyDescent="0.25">
      <c r="A3102" s="1">
        <v>4609</v>
      </c>
      <c r="B3102" s="1" t="s">
        <v>855</v>
      </c>
      <c r="C3102" s="1">
        <v>102</v>
      </c>
      <c r="D3102" s="1" t="s">
        <v>5633</v>
      </c>
      <c r="F3102" s="33" t="s">
        <v>859</v>
      </c>
      <c r="G3102" s="1">
        <v>6</v>
      </c>
      <c r="H3102" s="1">
        <v>90</v>
      </c>
      <c r="I3102" s="1">
        <v>28.3</v>
      </c>
      <c r="J3102" s="1">
        <v>32.9</v>
      </c>
      <c r="K3102" s="3">
        <v>620</v>
      </c>
      <c r="N3102" s="1">
        <v>747</v>
      </c>
      <c r="O3102" s="1">
        <v>296.39999999999998</v>
      </c>
      <c r="P3102" s="1">
        <v>19</v>
      </c>
      <c r="Q3102" s="1">
        <v>21.9</v>
      </c>
      <c r="R3102" s="1">
        <v>17.2</v>
      </c>
      <c r="AJ3102" s="1" t="s">
        <v>418</v>
      </c>
      <c r="AK3102" s="19">
        <v>47.83</v>
      </c>
      <c r="AL3102" s="19">
        <v>16.5</v>
      </c>
      <c r="AN3102" s="3">
        <v>1979</v>
      </c>
      <c r="AQ3102">
        <v>80431</v>
      </c>
      <c r="AR3102" s="1" t="s">
        <v>3370</v>
      </c>
    </row>
    <row r="3103" spans="1:44" x14ac:dyDescent="0.25">
      <c r="A3103" s="1">
        <v>4610</v>
      </c>
      <c r="B3103" s="1" t="s">
        <v>855</v>
      </c>
      <c r="C3103" s="1">
        <v>102</v>
      </c>
      <c r="D3103" s="1" t="s">
        <v>5633</v>
      </c>
      <c r="F3103" s="33" t="s">
        <v>859</v>
      </c>
      <c r="G3103" s="1">
        <v>6</v>
      </c>
      <c r="H3103" s="1">
        <v>100</v>
      </c>
      <c r="I3103" s="1">
        <v>29.5</v>
      </c>
      <c r="J3103" s="1">
        <v>35.200000000000003</v>
      </c>
      <c r="K3103" s="3">
        <v>561</v>
      </c>
      <c r="N3103" s="1">
        <v>845</v>
      </c>
      <c r="O3103" s="1">
        <v>316</v>
      </c>
      <c r="P3103" s="1">
        <v>19.399999999999999</v>
      </c>
      <c r="Q3103" s="1">
        <v>22.7</v>
      </c>
      <c r="R3103" s="1">
        <v>17.600000000000001</v>
      </c>
      <c r="AJ3103" s="1" t="s">
        <v>418</v>
      </c>
      <c r="AK3103" s="19">
        <v>47.83</v>
      </c>
      <c r="AL3103" s="19">
        <v>16.5</v>
      </c>
      <c r="AN3103" s="3">
        <v>1979</v>
      </c>
      <c r="AQ3103">
        <v>80431</v>
      </c>
      <c r="AR3103" s="1" t="s">
        <v>3370</v>
      </c>
    </row>
    <row r="3104" spans="1:44" x14ac:dyDescent="0.25">
      <c r="A3104" s="1">
        <v>4611</v>
      </c>
      <c r="B3104" s="1" t="s">
        <v>742</v>
      </c>
      <c r="C3104" s="1">
        <v>131</v>
      </c>
      <c r="D3104" s="1" t="s">
        <v>5629</v>
      </c>
      <c r="F3104" s="33" t="s">
        <v>859</v>
      </c>
      <c r="H3104" s="1">
        <v>10</v>
      </c>
      <c r="I3104" s="1">
        <v>14.6</v>
      </c>
      <c r="J3104" s="1">
        <v>17.100000000000001</v>
      </c>
      <c r="K3104" s="3">
        <v>2020</v>
      </c>
      <c r="N3104" s="1">
        <v>370</v>
      </c>
      <c r="AJ3104" s="1" t="s">
        <v>418</v>
      </c>
      <c r="AK3104" s="19">
        <v>48.5</v>
      </c>
      <c r="AL3104" s="19">
        <v>14</v>
      </c>
      <c r="AM3104" s="1">
        <v>140</v>
      </c>
      <c r="AN3104" s="3">
        <v>1994</v>
      </c>
      <c r="AQ3104">
        <v>80445</v>
      </c>
      <c r="AR3104" s="1" t="s">
        <v>3434</v>
      </c>
    </row>
    <row r="3105" spans="1:44" x14ac:dyDescent="0.25">
      <c r="A3105" s="1">
        <v>4612</v>
      </c>
      <c r="B3105" s="1" t="s">
        <v>742</v>
      </c>
      <c r="C3105" s="1">
        <v>131</v>
      </c>
      <c r="D3105" s="1" t="s">
        <v>5629</v>
      </c>
      <c r="F3105" s="33" t="s">
        <v>859</v>
      </c>
      <c r="H3105" s="1">
        <v>10</v>
      </c>
      <c r="I3105" s="1">
        <v>14.5</v>
      </c>
      <c r="J3105" s="1">
        <v>16.7</v>
      </c>
      <c r="K3105" s="3">
        <v>2020</v>
      </c>
      <c r="N3105" s="1">
        <v>359</v>
      </c>
      <c r="AJ3105" s="1" t="s">
        <v>418</v>
      </c>
      <c r="AK3105" s="19">
        <v>48.5</v>
      </c>
      <c r="AL3105" s="19">
        <v>14</v>
      </c>
      <c r="AM3105" s="1">
        <v>140</v>
      </c>
      <c r="AN3105" s="3">
        <v>1994</v>
      </c>
      <c r="AQ3105">
        <v>80445</v>
      </c>
      <c r="AR3105" s="1" t="s">
        <v>3434</v>
      </c>
    </row>
    <row r="3106" spans="1:44" x14ac:dyDescent="0.25">
      <c r="A3106" s="1">
        <v>4613</v>
      </c>
      <c r="B3106" s="1" t="s">
        <v>742</v>
      </c>
      <c r="C3106" s="1">
        <v>131</v>
      </c>
      <c r="D3106" s="1" t="s">
        <v>5629</v>
      </c>
      <c r="F3106" s="33" t="s">
        <v>859</v>
      </c>
      <c r="H3106" s="1">
        <v>10</v>
      </c>
      <c r="I3106" s="1">
        <v>14.1</v>
      </c>
      <c r="J3106" s="1">
        <v>16.2</v>
      </c>
      <c r="K3106" s="3">
        <v>2020</v>
      </c>
      <c r="N3106" s="1">
        <v>323</v>
      </c>
      <c r="AJ3106" s="1" t="s">
        <v>418</v>
      </c>
      <c r="AK3106" s="19">
        <v>48.5</v>
      </c>
      <c r="AL3106" s="19">
        <v>14</v>
      </c>
      <c r="AM3106" s="1">
        <v>140</v>
      </c>
      <c r="AN3106" s="3">
        <v>1994</v>
      </c>
      <c r="AQ3106">
        <v>80445</v>
      </c>
      <c r="AR3106" s="1" t="s">
        <v>3434</v>
      </c>
    </row>
    <row r="3107" spans="1:44" x14ac:dyDescent="0.25">
      <c r="A3107" s="1">
        <v>4614</v>
      </c>
      <c r="B3107" s="1" t="s">
        <v>742</v>
      </c>
      <c r="C3107" s="1">
        <v>131</v>
      </c>
      <c r="D3107" s="1" t="s">
        <v>5629</v>
      </c>
      <c r="F3107" s="33" t="s">
        <v>859</v>
      </c>
      <c r="H3107" s="1">
        <v>10</v>
      </c>
      <c r="I3107" s="1">
        <v>14.1</v>
      </c>
      <c r="J3107" s="1">
        <v>15.3</v>
      </c>
      <c r="K3107" s="3">
        <v>2020</v>
      </c>
      <c r="N3107" s="1">
        <v>297</v>
      </c>
      <c r="AJ3107" s="1" t="s">
        <v>418</v>
      </c>
      <c r="AK3107" s="19">
        <v>48.5</v>
      </c>
      <c r="AL3107" s="19">
        <v>14</v>
      </c>
      <c r="AM3107" s="1">
        <v>140</v>
      </c>
      <c r="AN3107" s="3">
        <v>1994</v>
      </c>
      <c r="AQ3107">
        <v>80445</v>
      </c>
      <c r="AR3107" s="1" t="s">
        <v>3434</v>
      </c>
    </row>
    <row r="3108" spans="1:44" x14ac:dyDescent="0.25">
      <c r="A3108" s="1">
        <v>4615</v>
      </c>
      <c r="B3108" s="1" t="s">
        <v>742</v>
      </c>
      <c r="C3108" s="1">
        <v>131</v>
      </c>
      <c r="D3108" s="1" t="s">
        <v>5629</v>
      </c>
      <c r="F3108" s="33" t="s">
        <v>859</v>
      </c>
      <c r="H3108" s="1">
        <v>10</v>
      </c>
      <c r="I3108" s="1">
        <v>13.9</v>
      </c>
      <c r="J3108" s="1">
        <v>14.7</v>
      </c>
      <c r="K3108" s="3">
        <v>2020</v>
      </c>
      <c r="N3108" s="1">
        <v>270</v>
      </c>
      <c r="AJ3108" s="1" t="s">
        <v>418</v>
      </c>
      <c r="AK3108" s="19">
        <v>48.5</v>
      </c>
      <c r="AL3108" s="19">
        <v>14</v>
      </c>
      <c r="AM3108" s="1">
        <v>140</v>
      </c>
      <c r="AN3108" s="3">
        <v>1994</v>
      </c>
      <c r="AQ3108">
        <v>80445</v>
      </c>
      <c r="AR3108" s="1" t="s">
        <v>3434</v>
      </c>
    </row>
    <row r="3109" spans="1:44" x14ac:dyDescent="0.25">
      <c r="A3109" s="1">
        <v>4616</v>
      </c>
      <c r="B3109" s="1" t="s">
        <v>742</v>
      </c>
      <c r="C3109" s="1">
        <v>131</v>
      </c>
      <c r="D3109" s="1" t="s">
        <v>5629</v>
      </c>
      <c r="F3109" s="33" t="s">
        <v>859</v>
      </c>
      <c r="H3109" s="1">
        <v>10</v>
      </c>
      <c r="I3109" s="1">
        <v>13.8</v>
      </c>
      <c r="J3109" s="1">
        <v>14.6</v>
      </c>
      <c r="K3109" s="3">
        <v>2020</v>
      </c>
      <c r="N3109" s="1">
        <v>254</v>
      </c>
      <c r="AJ3109" s="1" t="s">
        <v>418</v>
      </c>
      <c r="AK3109" s="19">
        <v>48.5</v>
      </c>
      <c r="AL3109" s="19">
        <v>14</v>
      </c>
      <c r="AM3109" s="1">
        <v>140</v>
      </c>
      <c r="AN3109" s="3">
        <v>1994</v>
      </c>
      <c r="AQ3109">
        <v>80445</v>
      </c>
      <c r="AR3109" s="1" t="s">
        <v>3434</v>
      </c>
    </row>
    <row r="3110" spans="1:44" x14ac:dyDescent="0.25">
      <c r="A3110" s="1">
        <v>4617</v>
      </c>
      <c r="B3110" s="1" t="s">
        <v>742</v>
      </c>
      <c r="C3110" s="1">
        <v>131</v>
      </c>
      <c r="D3110" s="1" t="s">
        <v>5629</v>
      </c>
      <c r="F3110" s="33" t="s">
        <v>859</v>
      </c>
      <c r="H3110" s="1">
        <v>10</v>
      </c>
      <c r="I3110" s="1">
        <v>13.3</v>
      </c>
      <c r="J3110" s="1">
        <v>13.3</v>
      </c>
      <c r="K3110" s="3">
        <v>2020</v>
      </c>
      <c r="N3110" s="1">
        <v>242</v>
      </c>
      <c r="AJ3110" s="1" t="s">
        <v>418</v>
      </c>
      <c r="AK3110" s="19">
        <v>48.5</v>
      </c>
      <c r="AL3110" s="19">
        <v>14</v>
      </c>
      <c r="AM3110" s="1">
        <v>140</v>
      </c>
      <c r="AN3110" s="3">
        <v>1994</v>
      </c>
      <c r="AQ3110">
        <v>80445</v>
      </c>
      <c r="AR3110" s="1" t="s">
        <v>3434</v>
      </c>
    </row>
    <row r="3111" spans="1:44" x14ac:dyDescent="0.25">
      <c r="A3111" s="1">
        <v>4618</v>
      </c>
      <c r="B3111" s="1" t="s">
        <v>742</v>
      </c>
      <c r="C3111" s="1">
        <v>131</v>
      </c>
      <c r="D3111" s="1" t="s">
        <v>5629</v>
      </c>
      <c r="F3111" s="33" t="s">
        <v>859</v>
      </c>
      <c r="G3111" s="1">
        <v>1</v>
      </c>
      <c r="H3111" s="1">
        <v>10</v>
      </c>
      <c r="I3111" s="1">
        <v>11.3</v>
      </c>
      <c r="J3111" s="1">
        <v>10.8</v>
      </c>
      <c r="K3111" s="3">
        <v>2020</v>
      </c>
      <c r="N3111" s="1">
        <v>120</v>
      </c>
      <c r="AJ3111" s="1" t="s">
        <v>418</v>
      </c>
      <c r="AK3111" s="19">
        <v>48.5</v>
      </c>
      <c r="AL3111" s="19">
        <v>14</v>
      </c>
      <c r="AM3111" s="1">
        <v>140</v>
      </c>
      <c r="AN3111" s="3">
        <v>1994</v>
      </c>
      <c r="AQ3111">
        <v>80445</v>
      </c>
      <c r="AR3111" s="1" t="s">
        <v>3434</v>
      </c>
    </row>
    <row r="3112" spans="1:44" x14ac:dyDescent="0.25">
      <c r="A3112" s="1">
        <v>4619</v>
      </c>
      <c r="B3112" s="1" t="s">
        <v>742</v>
      </c>
      <c r="C3112" s="1">
        <v>131</v>
      </c>
      <c r="D3112" s="1" t="s">
        <v>5629</v>
      </c>
      <c r="F3112" s="33" t="s">
        <v>859</v>
      </c>
      <c r="G3112" s="1">
        <v>3</v>
      </c>
      <c r="H3112" s="1">
        <v>10</v>
      </c>
      <c r="I3112" s="1">
        <v>9</v>
      </c>
      <c r="J3112" s="1">
        <v>8.8000000000000007</v>
      </c>
      <c r="K3112" s="3">
        <v>2020</v>
      </c>
      <c r="N3112" s="1">
        <v>72</v>
      </c>
      <c r="AJ3112" s="1" t="s">
        <v>418</v>
      </c>
      <c r="AK3112" s="19">
        <v>48.5</v>
      </c>
      <c r="AL3112" s="19">
        <v>14</v>
      </c>
      <c r="AM3112" s="1">
        <v>140</v>
      </c>
      <c r="AN3112" s="3">
        <v>1994</v>
      </c>
      <c r="AQ3112">
        <v>80445</v>
      </c>
      <c r="AR3112" s="1" t="s">
        <v>3434</v>
      </c>
    </row>
    <row r="3113" spans="1:44" x14ac:dyDescent="0.25">
      <c r="A3113" s="1">
        <v>4620</v>
      </c>
      <c r="B3113" s="1" t="s">
        <v>742</v>
      </c>
      <c r="C3113" s="1">
        <v>131</v>
      </c>
      <c r="D3113" s="1" t="s">
        <v>5629</v>
      </c>
      <c r="F3113" s="33" t="s">
        <v>859</v>
      </c>
      <c r="G3113" s="1">
        <v>3</v>
      </c>
      <c r="H3113" s="1">
        <v>10</v>
      </c>
      <c r="I3113" s="1">
        <v>8.4</v>
      </c>
      <c r="J3113" s="1">
        <v>8.5</v>
      </c>
      <c r="K3113" s="3">
        <v>2020</v>
      </c>
      <c r="N3113" s="1">
        <v>59</v>
      </c>
      <c r="AJ3113" s="1" t="s">
        <v>418</v>
      </c>
      <c r="AK3113" s="19">
        <v>48.5</v>
      </c>
      <c r="AL3113" s="19">
        <v>14</v>
      </c>
      <c r="AM3113" s="1">
        <v>140</v>
      </c>
      <c r="AN3113" s="3">
        <v>1994</v>
      </c>
      <c r="AQ3113">
        <v>80445</v>
      </c>
      <c r="AR3113" s="1" t="s">
        <v>3434</v>
      </c>
    </row>
    <row r="3114" spans="1:44" x14ac:dyDescent="0.25">
      <c r="A3114" s="1">
        <v>4621</v>
      </c>
      <c r="B3114" s="1" t="s">
        <v>743</v>
      </c>
      <c r="C3114" s="1">
        <v>132</v>
      </c>
      <c r="D3114" s="1" t="s">
        <v>5635</v>
      </c>
      <c r="F3114" s="33" t="s">
        <v>859</v>
      </c>
      <c r="H3114" s="1">
        <v>10</v>
      </c>
      <c r="I3114" s="1">
        <v>14.3</v>
      </c>
      <c r="J3114" s="1">
        <v>14.7</v>
      </c>
      <c r="K3114" s="3">
        <v>2020</v>
      </c>
      <c r="N3114" s="1">
        <v>226</v>
      </c>
      <c r="AJ3114" s="1" t="s">
        <v>418</v>
      </c>
      <c r="AK3114" s="19">
        <v>48.5</v>
      </c>
      <c r="AL3114" s="19">
        <v>14</v>
      </c>
      <c r="AM3114" s="1">
        <v>140</v>
      </c>
      <c r="AN3114" s="3">
        <v>1994</v>
      </c>
      <c r="AQ3114">
        <v>80445</v>
      </c>
      <c r="AR3114" s="1" t="s">
        <v>3434</v>
      </c>
    </row>
    <row r="3115" spans="1:44" x14ac:dyDescent="0.25">
      <c r="A3115" s="1">
        <v>4622</v>
      </c>
      <c r="B3115" s="1" t="s">
        <v>743</v>
      </c>
      <c r="C3115" s="1">
        <v>132</v>
      </c>
      <c r="D3115" s="1" t="s">
        <v>5635</v>
      </c>
      <c r="F3115" s="33" t="s">
        <v>859</v>
      </c>
      <c r="H3115" s="1">
        <v>10</v>
      </c>
      <c r="I3115" s="1">
        <v>14.2</v>
      </c>
      <c r="J3115" s="1">
        <v>14.4</v>
      </c>
      <c r="K3115" s="3">
        <v>2020</v>
      </c>
      <c r="N3115" s="1">
        <v>218</v>
      </c>
      <c r="AJ3115" s="1" t="s">
        <v>418</v>
      </c>
      <c r="AK3115" s="19">
        <v>48.5</v>
      </c>
      <c r="AL3115" s="19">
        <v>14</v>
      </c>
      <c r="AM3115" s="1">
        <v>140</v>
      </c>
      <c r="AN3115" s="3">
        <v>1994</v>
      </c>
      <c r="AQ3115">
        <v>80445</v>
      </c>
      <c r="AR3115" s="1" t="s">
        <v>3434</v>
      </c>
    </row>
    <row r="3116" spans="1:44" x14ac:dyDescent="0.25">
      <c r="A3116" s="1">
        <v>4623</v>
      </c>
      <c r="B3116" s="1" t="s">
        <v>743</v>
      </c>
      <c r="C3116" s="1">
        <v>132</v>
      </c>
      <c r="D3116" s="1" t="s">
        <v>5635</v>
      </c>
      <c r="F3116" s="33" t="s">
        <v>859</v>
      </c>
      <c r="H3116" s="1">
        <v>10</v>
      </c>
      <c r="I3116" s="1">
        <v>13.9</v>
      </c>
      <c r="J3116" s="1">
        <v>13.7</v>
      </c>
      <c r="K3116" s="3">
        <v>2020</v>
      </c>
      <c r="N3116" s="1">
        <v>189</v>
      </c>
      <c r="AJ3116" s="1" t="s">
        <v>418</v>
      </c>
      <c r="AK3116" s="19">
        <v>48.5</v>
      </c>
      <c r="AL3116" s="19">
        <v>14</v>
      </c>
      <c r="AM3116" s="1">
        <v>140</v>
      </c>
      <c r="AN3116" s="3">
        <v>1994</v>
      </c>
      <c r="AQ3116">
        <v>80445</v>
      </c>
      <c r="AR3116" s="1" t="s">
        <v>3434</v>
      </c>
    </row>
    <row r="3117" spans="1:44" x14ac:dyDescent="0.25">
      <c r="A3117" s="1">
        <v>4624</v>
      </c>
      <c r="B3117" s="1" t="s">
        <v>743</v>
      </c>
      <c r="C3117" s="1">
        <v>132</v>
      </c>
      <c r="D3117" s="1" t="s">
        <v>5635</v>
      </c>
      <c r="F3117" s="33" t="s">
        <v>859</v>
      </c>
      <c r="H3117" s="1">
        <v>10</v>
      </c>
      <c r="I3117" s="1">
        <v>13.9</v>
      </c>
      <c r="J3117" s="1">
        <v>13.7</v>
      </c>
      <c r="K3117" s="3">
        <v>2020</v>
      </c>
      <c r="N3117" s="1">
        <v>188</v>
      </c>
      <c r="AJ3117" s="1" t="s">
        <v>418</v>
      </c>
      <c r="AK3117" s="19">
        <v>48.5</v>
      </c>
      <c r="AL3117" s="19">
        <v>14</v>
      </c>
      <c r="AM3117" s="1">
        <v>140</v>
      </c>
      <c r="AN3117" s="3">
        <v>1994</v>
      </c>
      <c r="AQ3117">
        <v>80445</v>
      </c>
      <c r="AR3117" s="1" t="s">
        <v>3434</v>
      </c>
    </row>
    <row r="3118" spans="1:44" x14ac:dyDescent="0.25">
      <c r="A3118" s="1">
        <v>4625</v>
      </c>
      <c r="B3118" s="1" t="s">
        <v>743</v>
      </c>
      <c r="C3118" s="1">
        <v>132</v>
      </c>
      <c r="D3118" s="1" t="s">
        <v>5635</v>
      </c>
      <c r="F3118" s="33" t="s">
        <v>859</v>
      </c>
      <c r="H3118" s="1">
        <v>10</v>
      </c>
      <c r="I3118" s="1">
        <v>13.8</v>
      </c>
      <c r="J3118" s="1">
        <v>13.5</v>
      </c>
      <c r="K3118" s="3">
        <v>2020</v>
      </c>
      <c r="N3118" s="1">
        <v>186</v>
      </c>
      <c r="AJ3118" s="1" t="s">
        <v>418</v>
      </c>
      <c r="AK3118" s="19">
        <v>48.5</v>
      </c>
      <c r="AL3118" s="19">
        <v>14</v>
      </c>
      <c r="AM3118" s="1">
        <v>140</v>
      </c>
      <c r="AN3118" s="3">
        <v>1994</v>
      </c>
      <c r="AQ3118">
        <v>80445</v>
      </c>
      <c r="AR3118" s="1" t="s">
        <v>3434</v>
      </c>
    </row>
    <row r="3119" spans="1:44" x14ac:dyDescent="0.25">
      <c r="A3119" s="1">
        <v>4626</v>
      </c>
      <c r="B3119" s="1" t="s">
        <v>743</v>
      </c>
      <c r="C3119" s="1">
        <v>132</v>
      </c>
      <c r="D3119" s="1" t="s">
        <v>5635</v>
      </c>
      <c r="F3119" s="33" t="s">
        <v>859</v>
      </c>
      <c r="H3119" s="1">
        <v>10</v>
      </c>
      <c r="I3119" s="1">
        <v>13.1</v>
      </c>
      <c r="J3119" s="1">
        <v>12.1</v>
      </c>
      <c r="K3119" s="3">
        <v>2020</v>
      </c>
      <c r="N3119" s="1">
        <v>155</v>
      </c>
      <c r="AJ3119" s="1" t="s">
        <v>418</v>
      </c>
      <c r="AK3119" s="19">
        <v>48.5</v>
      </c>
      <c r="AL3119" s="19">
        <v>14</v>
      </c>
      <c r="AM3119" s="1">
        <v>140</v>
      </c>
      <c r="AN3119" s="3">
        <v>1994</v>
      </c>
      <c r="AQ3119">
        <v>80445</v>
      </c>
      <c r="AR3119" s="1" t="s">
        <v>3434</v>
      </c>
    </row>
    <row r="3120" spans="1:44" x14ac:dyDescent="0.25">
      <c r="A3120" s="1">
        <v>4627</v>
      </c>
      <c r="B3120" s="1" t="s">
        <v>743</v>
      </c>
      <c r="C3120" s="1">
        <v>132</v>
      </c>
      <c r="D3120" s="1" t="s">
        <v>5635</v>
      </c>
      <c r="F3120" s="33" t="s">
        <v>859</v>
      </c>
      <c r="H3120" s="1">
        <v>10</v>
      </c>
      <c r="I3120" s="1">
        <v>13</v>
      </c>
      <c r="J3120" s="1">
        <v>12</v>
      </c>
      <c r="K3120" s="3">
        <v>2020</v>
      </c>
      <c r="N3120" s="1">
        <v>142</v>
      </c>
      <c r="AJ3120" s="1" t="s">
        <v>418</v>
      </c>
      <c r="AK3120" s="19">
        <v>48.5</v>
      </c>
      <c r="AL3120" s="19">
        <v>14</v>
      </c>
      <c r="AM3120" s="1">
        <v>140</v>
      </c>
      <c r="AN3120" s="3">
        <v>1994</v>
      </c>
      <c r="AQ3120">
        <v>80445</v>
      </c>
      <c r="AR3120" s="1" t="s">
        <v>3434</v>
      </c>
    </row>
    <row r="3121" spans="1:44" x14ac:dyDescent="0.25">
      <c r="A3121" s="1">
        <v>4628</v>
      </c>
      <c r="B3121" s="1" t="s">
        <v>3916</v>
      </c>
      <c r="C3121" s="1">
        <v>124</v>
      </c>
      <c r="D3121" s="1" t="s">
        <v>5941</v>
      </c>
      <c r="F3121" s="1" t="s">
        <v>445</v>
      </c>
      <c r="H3121" s="1">
        <v>34</v>
      </c>
      <c r="I3121" s="22"/>
      <c r="J3121" s="22"/>
      <c r="N3121" s="22"/>
      <c r="O3121" s="22"/>
      <c r="P3121" s="22"/>
      <c r="Q3121" s="22"/>
      <c r="R3121" s="22"/>
      <c r="S3121" s="22"/>
      <c r="AJ3121" s="1" t="s">
        <v>407</v>
      </c>
      <c r="AK3121" s="19">
        <v>41.5</v>
      </c>
      <c r="AL3121" s="19">
        <v>46.58</v>
      </c>
      <c r="AM3121" s="1">
        <v>1000</v>
      </c>
      <c r="AN3121" s="3">
        <v>1977</v>
      </c>
      <c r="AQ3121">
        <v>80408</v>
      </c>
      <c r="AR3121" s="1" t="s">
        <v>773</v>
      </c>
    </row>
    <row r="3122" spans="1:44" x14ac:dyDescent="0.25">
      <c r="A3122" s="1">
        <v>4629</v>
      </c>
      <c r="B3122" s="1" t="s">
        <v>3916</v>
      </c>
      <c r="C3122" s="1">
        <v>124</v>
      </c>
      <c r="D3122" s="1" t="s">
        <v>5941</v>
      </c>
      <c r="F3122" s="1" t="s">
        <v>445</v>
      </c>
      <c r="H3122" s="1">
        <v>46</v>
      </c>
      <c r="I3122" s="22"/>
      <c r="J3122" s="22"/>
      <c r="N3122" s="22"/>
      <c r="O3122" s="22"/>
      <c r="P3122" s="22"/>
      <c r="Q3122" s="22"/>
      <c r="R3122" s="22"/>
      <c r="S3122" s="22"/>
      <c r="AJ3122" s="1" t="s">
        <v>407</v>
      </c>
      <c r="AK3122" s="19">
        <v>41.5</v>
      </c>
      <c r="AL3122" s="19">
        <v>46.58</v>
      </c>
      <c r="AM3122" s="1">
        <v>1000</v>
      </c>
      <c r="AN3122" s="3">
        <v>1977</v>
      </c>
      <c r="AQ3122">
        <v>80408</v>
      </c>
      <c r="AR3122" s="1" t="s">
        <v>773</v>
      </c>
    </row>
    <row r="3123" spans="1:44" x14ac:dyDescent="0.25">
      <c r="A3123" s="1">
        <v>4630</v>
      </c>
      <c r="B3123" s="1" t="s">
        <v>3916</v>
      </c>
      <c r="C3123" s="1">
        <v>124</v>
      </c>
      <c r="D3123" s="1" t="s">
        <v>5941</v>
      </c>
      <c r="F3123" s="1" t="s">
        <v>445</v>
      </c>
      <c r="H3123" s="1">
        <v>51</v>
      </c>
      <c r="I3123" s="22"/>
      <c r="J3123" s="22"/>
      <c r="N3123" s="22"/>
      <c r="O3123" s="22"/>
      <c r="P3123" s="22"/>
      <c r="Q3123" s="22"/>
      <c r="R3123" s="22"/>
      <c r="S3123" s="22"/>
      <c r="AJ3123" s="1" t="s">
        <v>407</v>
      </c>
      <c r="AK3123" s="19">
        <v>41.5</v>
      </c>
      <c r="AL3123" s="19">
        <v>46.58</v>
      </c>
      <c r="AM3123" s="1">
        <v>1000</v>
      </c>
      <c r="AN3123" s="3">
        <v>1977</v>
      </c>
      <c r="AQ3123">
        <v>80408</v>
      </c>
      <c r="AR3123" s="1" t="s">
        <v>773</v>
      </c>
    </row>
    <row r="3124" spans="1:44" x14ac:dyDescent="0.25">
      <c r="A3124" s="1">
        <v>4631</v>
      </c>
      <c r="B3124" s="1" t="s">
        <v>3916</v>
      </c>
      <c r="C3124" s="1">
        <v>124</v>
      </c>
      <c r="D3124" s="1" t="s">
        <v>5601</v>
      </c>
      <c r="F3124" s="1" t="s">
        <v>445</v>
      </c>
      <c r="G3124" s="1">
        <v>9</v>
      </c>
      <c r="H3124" s="1">
        <v>20</v>
      </c>
      <c r="I3124" s="1">
        <v>4.5</v>
      </c>
      <c r="J3124" s="1">
        <v>4.4000000000000004</v>
      </c>
      <c r="K3124" s="3">
        <v>9480</v>
      </c>
      <c r="L3124" s="2">
        <f>N3124/((4584.46)*(1-EXP(-(0.006602)*I3124))^(1.49294))</f>
        <v>1.529354983941974</v>
      </c>
      <c r="N3124" s="1">
        <v>36</v>
      </c>
      <c r="O3124" s="1">
        <v>17.96</v>
      </c>
      <c r="Q3124" s="1">
        <v>5.29</v>
      </c>
      <c r="R3124" s="1">
        <v>2.34</v>
      </c>
      <c r="S3124" s="44"/>
      <c r="AJ3124" s="1" t="s">
        <v>407</v>
      </c>
      <c r="AK3124" s="19">
        <v>41</v>
      </c>
      <c r="AL3124" s="19">
        <v>48</v>
      </c>
      <c r="AM3124" s="1">
        <v>2000</v>
      </c>
      <c r="AN3124" s="3">
        <v>1973</v>
      </c>
      <c r="AQ3124">
        <v>80408</v>
      </c>
      <c r="AR3124" s="1" t="s">
        <v>774</v>
      </c>
    </row>
    <row r="3125" spans="1:44" x14ac:dyDescent="0.25">
      <c r="A3125" s="1">
        <v>4632</v>
      </c>
      <c r="B3125" s="1" t="s">
        <v>3916</v>
      </c>
      <c r="C3125" s="1">
        <v>124</v>
      </c>
      <c r="D3125" s="1" t="s">
        <v>5601</v>
      </c>
      <c r="F3125" s="1" t="s">
        <v>445</v>
      </c>
      <c r="G3125" s="1">
        <v>9</v>
      </c>
      <c r="H3125" s="1">
        <v>30</v>
      </c>
      <c r="I3125" s="1">
        <v>6.5</v>
      </c>
      <c r="J3125" s="1">
        <v>5.9</v>
      </c>
      <c r="K3125" s="3">
        <v>3560</v>
      </c>
      <c r="L3125" s="2">
        <f>N3125/((4584.46)*(1-EXP(-(0.006602)*I3125))^(1.49294))</f>
        <v>0.84239467645264066</v>
      </c>
      <c r="N3125" s="1">
        <v>34</v>
      </c>
      <c r="O3125" s="1">
        <v>16.86</v>
      </c>
      <c r="Q3125" s="1">
        <v>4.13</v>
      </c>
      <c r="R3125" s="1">
        <v>1.27</v>
      </c>
      <c r="S3125" s="44"/>
      <c r="AJ3125" s="1" t="s">
        <v>407</v>
      </c>
      <c r="AK3125" s="19">
        <v>41</v>
      </c>
      <c r="AL3125" s="19">
        <v>48</v>
      </c>
      <c r="AM3125" s="1">
        <v>2000</v>
      </c>
      <c r="AN3125" s="3">
        <v>1973</v>
      </c>
      <c r="AQ3125">
        <v>80408</v>
      </c>
      <c r="AR3125" s="1" t="s">
        <v>774</v>
      </c>
    </row>
    <row r="3126" spans="1:44" x14ac:dyDescent="0.25">
      <c r="A3126" s="1">
        <v>4633</v>
      </c>
      <c r="B3126" s="1" t="s">
        <v>1188</v>
      </c>
      <c r="C3126" s="1">
        <v>113</v>
      </c>
      <c r="D3126" s="1" t="s">
        <v>6168</v>
      </c>
      <c r="F3126" s="1" t="s">
        <v>445</v>
      </c>
      <c r="G3126" s="1">
        <v>7</v>
      </c>
      <c r="H3126" s="1">
        <v>60</v>
      </c>
      <c r="I3126" s="1">
        <v>18</v>
      </c>
      <c r="J3126" s="1">
        <v>24.6</v>
      </c>
      <c r="K3126" s="3">
        <v>700</v>
      </c>
      <c r="N3126" s="1">
        <v>290</v>
      </c>
      <c r="O3126" s="1">
        <v>180.6</v>
      </c>
      <c r="Q3126" s="1">
        <v>123</v>
      </c>
      <c r="R3126" s="1">
        <v>3.8</v>
      </c>
      <c r="S3126" s="1">
        <v>67.599999999999994</v>
      </c>
      <c r="AJ3126" s="1" t="s">
        <v>407</v>
      </c>
      <c r="AK3126" s="19">
        <v>41</v>
      </c>
      <c r="AL3126" s="19">
        <v>49</v>
      </c>
      <c r="AM3126" s="1">
        <v>1450</v>
      </c>
      <c r="AN3126" s="3">
        <v>1978</v>
      </c>
      <c r="AQ3126">
        <v>80408</v>
      </c>
      <c r="AR3126" s="1" t="s">
        <v>775</v>
      </c>
    </row>
    <row r="3127" spans="1:44" x14ac:dyDescent="0.25">
      <c r="A3127" s="1">
        <v>4634</v>
      </c>
      <c r="B3127" s="1" t="s">
        <v>3841</v>
      </c>
      <c r="C3127" s="1">
        <v>114</v>
      </c>
      <c r="D3127" s="1" t="s">
        <v>6257</v>
      </c>
      <c r="F3127" s="1" t="s">
        <v>445</v>
      </c>
      <c r="G3127" s="1">
        <v>8</v>
      </c>
      <c r="H3127" s="1">
        <v>45</v>
      </c>
      <c r="I3127" s="1">
        <v>12</v>
      </c>
      <c r="J3127" s="1">
        <v>12.5</v>
      </c>
      <c r="K3127" s="3">
        <v>1970</v>
      </c>
      <c r="N3127" s="1">
        <v>153</v>
      </c>
      <c r="O3127" s="1">
        <v>84</v>
      </c>
      <c r="Q3127" s="1">
        <v>46.9</v>
      </c>
      <c r="R3127" s="1">
        <v>3.2</v>
      </c>
      <c r="S3127" s="1">
        <v>45.6</v>
      </c>
      <c r="AJ3127" s="1" t="s">
        <v>407</v>
      </c>
      <c r="AK3127" s="19">
        <v>41</v>
      </c>
      <c r="AL3127" s="19">
        <v>49</v>
      </c>
      <c r="AM3127" s="1" t="s">
        <v>77</v>
      </c>
      <c r="AN3127" s="3">
        <v>1978</v>
      </c>
      <c r="AQ3127">
        <v>80408</v>
      </c>
      <c r="AR3127" s="1" t="s">
        <v>775</v>
      </c>
    </row>
    <row r="3128" spans="1:44" x14ac:dyDescent="0.25">
      <c r="A3128" s="1">
        <v>4635</v>
      </c>
      <c r="B3128" s="1" t="s">
        <v>1191</v>
      </c>
      <c r="C3128" s="1">
        <v>180</v>
      </c>
      <c r="D3128" s="1" t="s">
        <v>5617</v>
      </c>
      <c r="F3128" s="1" t="s">
        <v>445</v>
      </c>
      <c r="G3128" s="1">
        <v>8</v>
      </c>
      <c r="H3128" s="1">
        <v>15</v>
      </c>
      <c r="J3128" s="1"/>
      <c r="K3128" s="3">
        <v>912</v>
      </c>
      <c r="N3128" s="1">
        <v>21</v>
      </c>
      <c r="AJ3128" s="1" t="s">
        <v>407</v>
      </c>
      <c r="AK3128" s="19">
        <v>38.83</v>
      </c>
      <c r="AL3128" s="19">
        <v>48.5</v>
      </c>
      <c r="AM3128" s="1">
        <v>550</v>
      </c>
      <c r="AN3128" s="3">
        <v>1977</v>
      </c>
      <c r="AQ3128">
        <v>80407</v>
      </c>
      <c r="AR3128" s="1" t="s">
        <v>776</v>
      </c>
    </row>
    <row r="3129" spans="1:44" x14ac:dyDescent="0.25">
      <c r="A3129" s="1">
        <v>4636</v>
      </c>
      <c r="B3129" s="1" t="s">
        <v>1191</v>
      </c>
      <c r="C3129" s="1">
        <v>180</v>
      </c>
      <c r="D3129" s="1" t="s">
        <v>5617</v>
      </c>
      <c r="F3129" s="1" t="s">
        <v>445</v>
      </c>
      <c r="G3129" s="1">
        <v>8</v>
      </c>
      <c r="H3129" s="1">
        <v>20</v>
      </c>
      <c r="I3129" s="1">
        <v>7</v>
      </c>
      <c r="J3129" s="1"/>
      <c r="K3129" s="3">
        <v>4850</v>
      </c>
      <c r="N3129" s="1">
        <v>58</v>
      </c>
      <c r="AJ3129" s="1" t="s">
        <v>407</v>
      </c>
      <c r="AK3129" s="19">
        <v>38.83</v>
      </c>
      <c r="AL3129" s="19">
        <v>48.5</v>
      </c>
      <c r="AM3129" s="1">
        <v>550</v>
      </c>
      <c r="AN3129" s="3">
        <v>1977</v>
      </c>
      <c r="AQ3129">
        <v>80407</v>
      </c>
      <c r="AR3129" s="1" t="s">
        <v>776</v>
      </c>
    </row>
    <row r="3130" spans="1:44" x14ac:dyDescent="0.25">
      <c r="A3130" s="1">
        <v>4637</v>
      </c>
      <c r="B3130" s="1" t="s">
        <v>1191</v>
      </c>
      <c r="C3130" s="1">
        <v>180</v>
      </c>
      <c r="D3130" s="1" t="s">
        <v>5617</v>
      </c>
      <c r="F3130" s="1" t="s">
        <v>445</v>
      </c>
      <c r="G3130" s="1">
        <v>9</v>
      </c>
      <c r="H3130" s="1">
        <v>30</v>
      </c>
      <c r="I3130" s="1">
        <v>11</v>
      </c>
      <c r="J3130" s="1"/>
      <c r="K3130" s="3">
        <v>950</v>
      </c>
      <c r="N3130" s="1">
        <v>43</v>
      </c>
      <c r="AJ3130" s="1" t="s">
        <v>407</v>
      </c>
      <c r="AK3130" s="19">
        <v>38.83</v>
      </c>
      <c r="AL3130" s="19">
        <v>48.5</v>
      </c>
      <c r="AM3130" s="1">
        <v>550</v>
      </c>
      <c r="AN3130" s="3">
        <v>1977</v>
      </c>
      <c r="AQ3130">
        <v>80407</v>
      </c>
      <c r="AR3130" s="1" t="s">
        <v>776</v>
      </c>
    </row>
    <row r="3131" spans="1:44" x14ac:dyDescent="0.25">
      <c r="A3131" s="1">
        <v>4638</v>
      </c>
      <c r="B3131" s="1" t="s">
        <v>1191</v>
      </c>
      <c r="C3131" s="1">
        <v>180</v>
      </c>
      <c r="D3131" s="1" t="s">
        <v>5617</v>
      </c>
      <c r="F3131" s="1" t="s">
        <v>445</v>
      </c>
      <c r="G3131" s="1">
        <v>8</v>
      </c>
      <c r="H3131" s="1">
        <v>40</v>
      </c>
      <c r="I3131" s="1">
        <v>22</v>
      </c>
      <c r="J3131" s="1"/>
      <c r="N3131" s="1">
        <v>108</v>
      </c>
      <c r="AJ3131" s="1" t="s">
        <v>407</v>
      </c>
      <c r="AK3131" s="19">
        <v>38.83</v>
      </c>
      <c r="AL3131" s="19">
        <v>48.5</v>
      </c>
      <c r="AM3131" s="1">
        <v>550</v>
      </c>
      <c r="AN3131" s="3">
        <v>1977</v>
      </c>
      <c r="AQ3131">
        <v>80407</v>
      </c>
      <c r="AR3131" s="1" t="s">
        <v>776</v>
      </c>
    </row>
    <row r="3132" spans="1:44" x14ac:dyDescent="0.25">
      <c r="A3132" s="1">
        <v>4639</v>
      </c>
      <c r="B3132" s="1" t="s">
        <v>855</v>
      </c>
      <c r="C3132" s="1">
        <v>102</v>
      </c>
      <c r="D3132" s="1" t="s">
        <v>5633</v>
      </c>
      <c r="F3132" s="1" t="s">
        <v>445</v>
      </c>
      <c r="G3132" s="1">
        <v>6</v>
      </c>
      <c r="H3132" s="1">
        <v>50</v>
      </c>
      <c r="I3132" s="1">
        <v>19.2</v>
      </c>
      <c r="J3132" s="1">
        <v>18.7</v>
      </c>
      <c r="K3132" s="3">
        <v>890</v>
      </c>
      <c r="N3132" s="1">
        <v>256</v>
      </c>
      <c r="O3132" s="1">
        <v>108.9</v>
      </c>
      <c r="Q3132" s="1">
        <v>15.3</v>
      </c>
      <c r="R3132" s="1">
        <v>18.25</v>
      </c>
      <c r="S3132" s="1">
        <v>28.9</v>
      </c>
      <c r="AJ3132" s="1" t="s">
        <v>408</v>
      </c>
      <c r="AK3132" s="19">
        <v>54</v>
      </c>
      <c r="AL3132" s="19">
        <v>27.58</v>
      </c>
      <c r="AN3132" s="3">
        <v>1983</v>
      </c>
      <c r="AQ3132">
        <v>80412</v>
      </c>
      <c r="AR3132" s="1" t="s">
        <v>777</v>
      </c>
    </row>
    <row r="3133" spans="1:44" x14ac:dyDescent="0.25">
      <c r="A3133" s="1">
        <v>4640</v>
      </c>
      <c r="B3133" s="1" t="s">
        <v>855</v>
      </c>
      <c r="C3133" s="1">
        <v>102</v>
      </c>
      <c r="D3133" s="1" t="s">
        <v>6197</v>
      </c>
      <c r="F3133" s="1" t="s">
        <v>445</v>
      </c>
      <c r="G3133" s="1">
        <v>6</v>
      </c>
      <c r="H3133" s="1">
        <v>55</v>
      </c>
      <c r="I3133" s="1">
        <v>21.4</v>
      </c>
      <c r="J3133" s="1">
        <v>16.399999999999999</v>
      </c>
      <c r="K3133" s="3">
        <v>1324</v>
      </c>
      <c r="N3133" s="1">
        <v>276</v>
      </c>
      <c r="O3133" s="1">
        <v>140.9</v>
      </c>
      <c r="Q3133" s="1">
        <v>15.6</v>
      </c>
      <c r="R3133" s="1">
        <v>17.75</v>
      </c>
      <c r="S3133" s="1">
        <v>45</v>
      </c>
      <c r="AJ3133" s="1" t="s">
        <v>408</v>
      </c>
      <c r="AK3133" s="19">
        <v>54</v>
      </c>
      <c r="AL3133" s="19">
        <v>27.58</v>
      </c>
      <c r="AN3133" s="3">
        <v>1983</v>
      </c>
      <c r="AQ3133">
        <v>80412</v>
      </c>
      <c r="AR3133" s="1" t="s">
        <v>777</v>
      </c>
    </row>
    <row r="3134" spans="1:44" x14ac:dyDescent="0.25">
      <c r="A3134" s="1">
        <v>4641</v>
      </c>
      <c r="B3134" s="1" t="s">
        <v>855</v>
      </c>
      <c r="C3134" s="1">
        <v>102</v>
      </c>
      <c r="D3134" s="1" t="s">
        <v>5633</v>
      </c>
      <c r="F3134" s="1" t="s">
        <v>445</v>
      </c>
      <c r="G3134" s="1">
        <v>6</v>
      </c>
      <c r="H3134" s="1">
        <v>7</v>
      </c>
      <c r="I3134" s="1">
        <v>1.8</v>
      </c>
      <c r="J3134" s="1">
        <v>1.5</v>
      </c>
      <c r="K3134" s="3">
        <v>3320</v>
      </c>
      <c r="L3134" s="2">
        <f>N3134/((1963.5)*(1-EXP(-(0.024337)*I3134))^(1.76926))</f>
        <v>0.42890136650193061</v>
      </c>
      <c r="N3134" s="1">
        <v>3.2</v>
      </c>
      <c r="O3134" s="1">
        <v>1.45</v>
      </c>
      <c r="Q3134" s="1">
        <v>1.85</v>
      </c>
      <c r="R3134" s="1">
        <v>2.6</v>
      </c>
      <c r="S3134" s="1">
        <v>1.41</v>
      </c>
      <c r="AJ3134" s="1" t="s">
        <v>408</v>
      </c>
      <c r="AK3134" s="19">
        <v>54</v>
      </c>
      <c r="AL3134" s="19">
        <v>27.5</v>
      </c>
      <c r="AN3134" s="3">
        <v>1968</v>
      </c>
      <c r="AQ3134">
        <v>80412</v>
      </c>
      <c r="AR3134" s="1" t="s">
        <v>778</v>
      </c>
    </row>
    <row r="3135" spans="1:44" x14ac:dyDescent="0.25">
      <c r="A3135" s="1">
        <v>4642</v>
      </c>
      <c r="B3135" s="1" t="s">
        <v>855</v>
      </c>
      <c r="C3135" s="1">
        <v>102</v>
      </c>
      <c r="D3135" s="1" t="s">
        <v>5633</v>
      </c>
      <c r="F3135" s="33" t="s">
        <v>859</v>
      </c>
      <c r="G3135" s="1">
        <v>6</v>
      </c>
      <c r="H3135" s="1">
        <v>12</v>
      </c>
      <c r="I3135" s="1">
        <v>4</v>
      </c>
      <c r="J3135" s="1">
        <v>4.5</v>
      </c>
      <c r="K3135" s="3">
        <v>8750</v>
      </c>
      <c r="N3135" s="1">
        <v>32</v>
      </c>
      <c r="O3135" s="1">
        <v>14.4</v>
      </c>
      <c r="Q3135" s="1">
        <v>10.5</v>
      </c>
      <c r="R3135" s="1">
        <v>13.1</v>
      </c>
      <c r="S3135" s="1">
        <v>12.3</v>
      </c>
      <c r="AJ3135" s="1" t="s">
        <v>408</v>
      </c>
      <c r="AK3135" s="19">
        <v>54</v>
      </c>
      <c r="AL3135" s="19">
        <v>27.5</v>
      </c>
      <c r="AN3135" s="3">
        <v>1968</v>
      </c>
      <c r="AQ3135">
        <v>80412</v>
      </c>
      <c r="AR3135" s="1" t="s">
        <v>778</v>
      </c>
    </row>
    <row r="3136" spans="1:44" x14ac:dyDescent="0.25">
      <c r="A3136" s="1">
        <v>4643</v>
      </c>
      <c r="B3136" s="1" t="s">
        <v>855</v>
      </c>
      <c r="C3136" s="1">
        <v>102</v>
      </c>
      <c r="D3136" s="1" t="s">
        <v>6198</v>
      </c>
      <c r="F3136" s="1" t="s">
        <v>445</v>
      </c>
      <c r="G3136" s="1">
        <v>6</v>
      </c>
      <c r="H3136" s="1">
        <v>60</v>
      </c>
      <c r="I3136" s="1">
        <v>21.4</v>
      </c>
      <c r="J3136" s="1">
        <v>16.399999999999999</v>
      </c>
      <c r="K3136" s="3">
        <v>1324</v>
      </c>
      <c r="N3136" s="1">
        <v>276.2</v>
      </c>
      <c r="O3136" s="1">
        <v>140.9</v>
      </c>
      <c r="P3136" s="1">
        <v>16</v>
      </c>
      <c r="Q3136" s="1">
        <v>14.9</v>
      </c>
      <c r="R3136" s="1">
        <v>18.399999999999999</v>
      </c>
      <c r="AJ3136" s="1" t="s">
        <v>408</v>
      </c>
      <c r="AK3136" s="19">
        <v>54</v>
      </c>
      <c r="AL3136" s="19">
        <v>26</v>
      </c>
      <c r="AN3136" s="3">
        <v>1981</v>
      </c>
      <c r="AQ3136">
        <v>80412</v>
      </c>
      <c r="AR3136" s="1" t="s">
        <v>779</v>
      </c>
    </row>
    <row r="3137" spans="1:44" x14ac:dyDescent="0.25">
      <c r="A3137" s="1">
        <v>4644</v>
      </c>
      <c r="B3137" s="1" t="s">
        <v>855</v>
      </c>
      <c r="C3137" s="1">
        <v>102</v>
      </c>
      <c r="D3137" s="1" t="s">
        <v>6033</v>
      </c>
      <c r="F3137" s="1" t="s">
        <v>445</v>
      </c>
      <c r="G3137" s="1">
        <v>6</v>
      </c>
      <c r="H3137" s="1">
        <v>70</v>
      </c>
      <c r="I3137" s="1">
        <v>22</v>
      </c>
      <c r="J3137" s="1">
        <v>17.2</v>
      </c>
      <c r="K3137" s="3">
        <v>1532</v>
      </c>
      <c r="N3137" s="1">
        <v>384.7</v>
      </c>
      <c r="O3137" s="1">
        <v>182.8</v>
      </c>
      <c r="P3137" s="1">
        <v>18.399999999999999</v>
      </c>
      <c r="Q3137" s="1">
        <v>22.6</v>
      </c>
      <c r="R3137" s="1">
        <v>9</v>
      </c>
      <c r="AJ3137" s="1" t="s">
        <v>408</v>
      </c>
      <c r="AK3137" s="19">
        <v>54</v>
      </c>
      <c r="AL3137" s="19">
        <v>26</v>
      </c>
      <c r="AN3137" s="3">
        <v>1981</v>
      </c>
      <c r="AQ3137">
        <v>80412</v>
      </c>
      <c r="AR3137" s="1" t="s">
        <v>779</v>
      </c>
    </row>
    <row r="3138" spans="1:44" x14ac:dyDescent="0.25">
      <c r="A3138" s="1">
        <v>4645</v>
      </c>
      <c r="B3138" s="1" t="s">
        <v>855</v>
      </c>
      <c r="C3138" s="1">
        <v>102</v>
      </c>
      <c r="D3138" s="1" t="s">
        <v>6392</v>
      </c>
      <c r="F3138" s="1" t="s">
        <v>445</v>
      </c>
      <c r="G3138" s="1">
        <v>6</v>
      </c>
      <c r="H3138" s="1">
        <v>75</v>
      </c>
      <c r="I3138" s="1">
        <v>22.6</v>
      </c>
      <c r="J3138" s="1">
        <v>18.8</v>
      </c>
      <c r="K3138" s="3">
        <v>1084</v>
      </c>
      <c r="N3138" s="1">
        <v>333</v>
      </c>
      <c r="O3138" s="1">
        <v>121.7</v>
      </c>
      <c r="P3138" s="1">
        <v>15.1</v>
      </c>
      <c r="Q3138" s="1">
        <v>24.5</v>
      </c>
      <c r="R3138" s="1">
        <v>11.1</v>
      </c>
      <c r="AJ3138" s="1" t="s">
        <v>408</v>
      </c>
      <c r="AK3138" s="19">
        <v>54</v>
      </c>
      <c r="AL3138" s="19">
        <v>26</v>
      </c>
      <c r="AN3138" s="3">
        <v>1981</v>
      </c>
      <c r="AQ3138">
        <v>80412</v>
      </c>
      <c r="AR3138" s="1" t="s">
        <v>779</v>
      </c>
    </row>
    <row r="3139" spans="1:44" x14ac:dyDescent="0.25">
      <c r="A3139" s="1">
        <v>4646</v>
      </c>
      <c r="B3139" s="1" t="s">
        <v>855</v>
      </c>
      <c r="C3139" s="1">
        <v>102</v>
      </c>
      <c r="D3139" s="1" t="s">
        <v>5633</v>
      </c>
      <c r="F3139" s="1" t="s">
        <v>859</v>
      </c>
      <c r="G3139" s="1">
        <v>7</v>
      </c>
      <c r="H3139" s="1">
        <v>25</v>
      </c>
      <c r="I3139" s="1">
        <v>7.6</v>
      </c>
      <c r="J3139" s="1">
        <v>6.6</v>
      </c>
      <c r="K3139" s="3">
        <v>9540</v>
      </c>
      <c r="N3139" s="1">
        <v>162</v>
      </c>
      <c r="O3139" s="1">
        <v>91.6</v>
      </c>
      <c r="P3139" s="1">
        <v>11</v>
      </c>
      <c r="Q3139" s="1">
        <v>16</v>
      </c>
      <c r="R3139" s="1">
        <v>13.9</v>
      </c>
      <c r="AJ3139" s="1" t="s">
        <v>408</v>
      </c>
      <c r="AK3139" s="19">
        <v>54.5</v>
      </c>
      <c r="AL3139" s="19">
        <v>26.92</v>
      </c>
      <c r="AN3139" s="3">
        <v>1969</v>
      </c>
      <c r="AQ3139">
        <v>80436</v>
      </c>
      <c r="AR3139" s="1" t="s">
        <v>780</v>
      </c>
    </row>
    <row r="3140" spans="1:44" x14ac:dyDescent="0.25">
      <c r="A3140" s="1">
        <v>4647</v>
      </c>
      <c r="B3140" s="1" t="s">
        <v>855</v>
      </c>
      <c r="C3140" s="1">
        <v>102</v>
      </c>
      <c r="D3140" s="1" t="s">
        <v>5633</v>
      </c>
      <c r="F3140" s="1" t="s">
        <v>445</v>
      </c>
      <c r="G3140" s="1">
        <v>9</v>
      </c>
      <c r="H3140" s="1">
        <v>17</v>
      </c>
      <c r="I3140" s="1">
        <v>3.6</v>
      </c>
      <c r="J3140" s="1">
        <v>3.1</v>
      </c>
      <c r="K3140" s="3">
        <v>9675</v>
      </c>
      <c r="N3140" s="1">
        <v>14</v>
      </c>
      <c r="O3140" s="1">
        <v>7</v>
      </c>
      <c r="Q3140" s="1">
        <v>4.3</v>
      </c>
      <c r="R3140" s="1">
        <v>2.88</v>
      </c>
      <c r="S3140" s="1">
        <v>3.3</v>
      </c>
      <c r="AJ3140" s="1" t="s">
        <v>408</v>
      </c>
      <c r="AK3140" s="19">
        <v>53.83</v>
      </c>
      <c r="AL3140" s="19">
        <v>27</v>
      </c>
      <c r="AN3140" s="3">
        <v>1964</v>
      </c>
      <c r="AQ3140">
        <v>80436</v>
      </c>
      <c r="AR3140" s="1" t="s">
        <v>781</v>
      </c>
    </row>
    <row r="3141" spans="1:44" x14ac:dyDescent="0.25">
      <c r="A3141" s="1">
        <v>4648</v>
      </c>
      <c r="B3141" s="1" t="s">
        <v>855</v>
      </c>
      <c r="C3141" s="1">
        <v>102</v>
      </c>
      <c r="D3141" s="1" t="s">
        <v>5633</v>
      </c>
      <c r="F3141" s="1" t="s">
        <v>445</v>
      </c>
      <c r="G3141" s="1">
        <v>9</v>
      </c>
      <c r="H3141" s="1">
        <v>17</v>
      </c>
      <c r="I3141" s="1">
        <v>5.6</v>
      </c>
      <c r="J3141" s="1">
        <v>4.7</v>
      </c>
      <c r="K3141" s="3">
        <v>9400</v>
      </c>
      <c r="N3141" s="1">
        <v>41</v>
      </c>
      <c r="O3141" s="1">
        <v>21</v>
      </c>
      <c r="Q3141" s="1">
        <v>9.8000000000000007</v>
      </c>
      <c r="R3141" s="1">
        <v>6.24</v>
      </c>
      <c r="S3141" s="1">
        <v>8.5</v>
      </c>
      <c r="AJ3141" s="1" t="s">
        <v>408</v>
      </c>
      <c r="AK3141" s="19">
        <v>53.83</v>
      </c>
      <c r="AL3141" s="19">
        <v>27</v>
      </c>
      <c r="AN3141" s="3">
        <v>1964</v>
      </c>
      <c r="AQ3141">
        <v>80436</v>
      </c>
      <c r="AR3141" s="1" t="s">
        <v>781</v>
      </c>
    </row>
    <row r="3142" spans="1:44" x14ac:dyDescent="0.25">
      <c r="A3142" s="1">
        <v>4649</v>
      </c>
      <c r="B3142" s="1" t="s">
        <v>855</v>
      </c>
      <c r="C3142" s="1">
        <v>102</v>
      </c>
      <c r="D3142" s="1" t="s">
        <v>6047</v>
      </c>
      <c r="F3142" s="1" t="s">
        <v>445</v>
      </c>
      <c r="G3142" s="1">
        <v>3</v>
      </c>
      <c r="H3142" s="1">
        <v>40</v>
      </c>
      <c r="I3142" s="1">
        <v>22.7</v>
      </c>
      <c r="J3142" s="1">
        <v>20.9</v>
      </c>
      <c r="K3142" s="3">
        <v>1120</v>
      </c>
      <c r="N3142" s="1">
        <v>448</v>
      </c>
      <c r="O3142" s="1">
        <v>170.3</v>
      </c>
      <c r="Q3142" s="1">
        <v>22.2</v>
      </c>
      <c r="R3142" s="1">
        <v>14</v>
      </c>
      <c r="S3142" s="1">
        <v>30.6</v>
      </c>
      <c r="AJ3142" s="1" t="s">
        <v>408</v>
      </c>
      <c r="AK3142" s="19">
        <v>54.17</v>
      </c>
      <c r="AL3142" s="19">
        <v>27.5</v>
      </c>
      <c r="AN3142" s="3">
        <v>1974</v>
      </c>
      <c r="AQ3142">
        <v>80436</v>
      </c>
      <c r="AR3142" s="1" t="s">
        <v>782</v>
      </c>
    </row>
    <row r="3143" spans="1:44" x14ac:dyDescent="0.25">
      <c r="A3143" s="1">
        <v>4650</v>
      </c>
      <c r="B3143" s="1" t="s">
        <v>855</v>
      </c>
      <c r="C3143" s="1">
        <v>102</v>
      </c>
      <c r="D3143" s="1" t="s">
        <v>5911</v>
      </c>
      <c r="F3143" s="1" t="s">
        <v>445</v>
      </c>
      <c r="G3143" s="1">
        <v>3</v>
      </c>
      <c r="H3143" s="1">
        <v>40</v>
      </c>
      <c r="I3143" s="1">
        <v>22.3</v>
      </c>
      <c r="J3143" s="1">
        <v>19.5</v>
      </c>
      <c r="K3143" s="3">
        <v>1118</v>
      </c>
      <c r="N3143" s="1">
        <v>388</v>
      </c>
      <c r="O3143" s="1">
        <v>159.80000000000001</v>
      </c>
      <c r="Q3143" s="1">
        <v>14.3</v>
      </c>
      <c r="R3143" s="1">
        <v>14.1</v>
      </c>
      <c r="S3143" s="1">
        <v>30.1</v>
      </c>
      <c r="AJ3143" s="1" t="s">
        <v>408</v>
      </c>
      <c r="AK3143" s="19">
        <v>54.17</v>
      </c>
      <c r="AL3143" s="19">
        <v>27.5</v>
      </c>
      <c r="AN3143" s="3">
        <v>1974</v>
      </c>
      <c r="AQ3143">
        <v>80436</v>
      </c>
      <c r="AR3143" s="1" t="s">
        <v>782</v>
      </c>
    </row>
    <row r="3144" spans="1:44" x14ac:dyDescent="0.25">
      <c r="A3144" s="1">
        <v>4651</v>
      </c>
      <c r="B3144" s="1" t="s">
        <v>855</v>
      </c>
      <c r="C3144" s="1">
        <v>102</v>
      </c>
      <c r="D3144" s="1" t="s">
        <v>5633</v>
      </c>
      <c r="F3144" s="1" t="s">
        <v>445</v>
      </c>
      <c r="G3144" s="1">
        <v>5</v>
      </c>
      <c r="H3144" s="1">
        <v>40</v>
      </c>
      <c r="I3144" s="1">
        <v>19.5</v>
      </c>
      <c r="J3144" s="1">
        <v>15.4</v>
      </c>
      <c r="K3144" s="3">
        <v>2285</v>
      </c>
      <c r="N3144" s="1">
        <v>463</v>
      </c>
      <c r="O3144" s="1">
        <v>218.4</v>
      </c>
      <c r="Q3144" s="1">
        <v>13.5</v>
      </c>
      <c r="R3144" s="1">
        <v>19.3</v>
      </c>
      <c r="S3144" s="1">
        <v>23.5</v>
      </c>
      <c r="AJ3144" s="1" t="s">
        <v>408</v>
      </c>
      <c r="AK3144" s="19">
        <v>54.17</v>
      </c>
      <c r="AL3144" s="19">
        <v>27.5</v>
      </c>
      <c r="AN3144" s="3">
        <v>1974</v>
      </c>
      <c r="AQ3144">
        <v>80436</v>
      </c>
      <c r="AR3144" s="1" t="s">
        <v>782</v>
      </c>
    </row>
    <row r="3145" spans="1:44" x14ac:dyDescent="0.25">
      <c r="A3145" s="1">
        <v>4652</v>
      </c>
      <c r="B3145" s="1" t="s">
        <v>855</v>
      </c>
      <c r="C3145" s="1">
        <v>102</v>
      </c>
      <c r="D3145" s="1" t="s">
        <v>5633</v>
      </c>
      <c r="F3145" s="1" t="s">
        <v>445</v>
      </c>
      <c r="G3145" s="1">
        <v>5</v>
      </c>
      <c r="H3145" s="1">
        <v>38</v>
      </c>
      <c r="I3145" s="1">
        <v>19</v>
      </c>
      <c r="J3145" s="1">
        <v>14.7</v>
      </c>
      <c r="K3145" s="3">
        <v>2482</v>
      </c>
      <c r="N3145" s="1">
        <v>392</v>
      </c>
      <c r="O3145" s="1">
        <v>176.3</v>
      </c>
      <c r="Q3145" s="1">
        <v>21</v>
      </c>
      <c r="R3145" s="1">
        <v>8.5</v>
      </c>
      <c r="S3145" s="1">
        <v>25.3</v>
      </c>
      <c r="AJ3145" s="1" t="s">
        <v>408</v>
      </c>
      <c r="AK3145" s="19">
        <v>53</v>
      </c>
      <c r="AL3145" s="19">
        <v>26</v>
      </c>
      <c r="AN3145" s="3">
        <v>1974</v>
      </c>
      <c r="AQ3145">
        <v>80412</v>
      </c>
      <c r="AR3145" s="1" t="s">
        <v>782</v>
      </c>
    </row>
    <row r="3146" spans="1:44" x14ac:dyDescent="0.25">
      <c r="A3146" s="1">
        <v>4653</v>
      </c>
      <c r="B3146" s="1" t="s">
        <v>855</v>
      </c>
      <c r="C3146" s="1">
        <v>102</v>
      </c>
      <c r="D3146" s="1" t="s">
        <v>5633</v>
      </c>
      <c r="F3146" s="1" t="s">
        <v>445</v>
      </c>
      <c r="G3146" s="1">
        <v>4</v>
      </c>
      <c r="H3146" s="1">
        <v>70</v>
      </c>
      <c r="I3146" s="1">
        <v>29.1</v>
      </c>
      <c r="J3146" s="1">
        <v>27.1</v>
      </c>
      <c r="K3146" s="3">
        <v>840</v>
      </c>
      <c r="N3146" s="1">
        <v>672.9</v>
      </c>
      <c r="O3146" s="1">
        <v>329.4</v>
      </c>
      <c r="P3146" s="1">
        <v>26.6</v>
      </c>
      <c r="Q3146" s="1">
        <v>55</v>
      </c>
      <c r="R3146" s="1">
        <v>41.2</v>
      </c>
      <c r="S3146" s="1">
        <v>101.3</v>
      </c>
      <c r="AJ3146" s="1" t="s">
        <v>408</v>
      </c>
      <c r="AK3146" s="19">
        <v>53.33</v>
      </c>
      <c r="AL3146" s="19">
        <v>30.83</v>
      </c>
      <c r="AN3146" s="3">
        <v>1969</v>
      </c>
      <c r="AQ3146">
        <v>80412</v>
      </c>
      <c r="AR3146" s="1" t="s">
        <v>783</v>
      </c>
    </row>
    <row r="3147" spans="1:44" x14ac:dyDescent="0.25">
      <c r="A3147" s="1">
        <v>4654</v>
      </c>
      <c r="B3147" s="1" t="s">
        <v>855</v>
      </c>
      <c r="C3147" s="1">
        <v>102</v>
      </c>
      <c r="D3147" s="1" t="s">
        <v>5633</v>
      </c>
      <c r="F3147" s="1" t="s">
        <v>445</v>
      </c>
      <c r="G3147" s="1">
        <v>5</v>
      </c>
      <c r="H3147" s="1">
        <v>100</v>
      </c>
      <c r="I3147" s="1">
        <v>30.4</v>
      </c>
      <c r="J3147" s="1">
        <v>36.299999999999997</v>
      </c>
      <c r="K3147" s="3">
        <v>323</v>
      </c>
      <c r="N3147" s="1">
        <v>479.3</v>
      </c>
      <c r="O3147" s="1">
        <v>234.7</v>
      </c>
      <c r="P3147" s="1">
        <v>19</v>
      </c>
      <c r="Q3147" s="1">
        <v>38.4</v>
      </c>
      <c r="R3147" s="1">
        <v>32.1</v>
      </c>
      <c r="S3147" s="1">
        <v>65.099999999999994</v>
      </c>
      <c r="AJ3147" s="1" t="s">
        <v>408</v>
      </c>
      <c r="AK3147" s="19">
        <v>53.33</v>
      </c>
      <c r="AL3147" s="19">
        <v>30.83</v>
      </c>
      <c r="AN3147" s="3">
        <v>1969</v>
      </c>
      <c r="AQ3147">
        <v>80412</v>
      </c>
      <c r="AR3147" s="1" t="s">
        <v>783</v>
      </c>
    </row>
    <row r="3148" spans="1:44" x14ac:dyDescent="0.25">
      <c r="A3148" s="1">
        <v>4655</v>
      </c>
      <c r="B3148" s="1" t="s">
        <v>855</v>
      </c>
      <c r="C3148" s="1">
        <v>102</v>
      </c>
      <c r="D3148" s="1" t="s">
        <v>6398</v>
      </c>
      <c r="F3148" s="1" t="s">
        <v>445</v>
      </c>
      <c r="G3148" s="1">
        <v>5</v>
      </c>
      <c r="H3148" s="1">
        <v>56</v>
      </c>
      <c r="I3148" s="1">
        <v>23.1</v>
      </c>
      <c r="J3148" s="1">
        <v>22.1</v>
      </c>
      <c r="K3148" s="3">
        <v>1106</v>
      </c>
      <c r="N3148" s="1">
        <v>354.3</v>
      </c>
      <c r="O3148" s="1">
        <v>170.7</v>
      </c>
      <c r="P3148" s="1">
        <v>14.3</v>
      </c>
      <c r="Q3148" s="1">
        <v>46.2</v>
      </c>
      <c r="R3148" s="1">
        <v>36.4</v>
      </c>
      <c r="S3148" s="1">
        <v>77.400000000000006</v>
      </c>
      <c r="AJ3148" s="1" t="s">
        <v>408</v>
      </c>
      <c r="AK3148" s="19">
        <v>53.33</v>
      </c>
      <c r="AL3148" s="19">
        <v>30.83</v>
      </c>
      <c r="AN3148" s="3">
        <v>1969</v>
      </c>
      <c r="AQ3148">
        <v>80412</v>
      </c>
      <c r="AR3148" s="1" t="s">
        <v>783</v>
      </c>
    </row>
    <row r="3149" spans="1:44" x14ac:dyDescent="0.25">
      <c r="A3149" s="1">
        <v>4656</v>
      </c>
      <c r="B3149" s="1" t="s">
        <v>855</v>
      </c>
      <c r="C3149" s="1">
        <v>102</v>
      </c>
      <c r="D3149" s="1" t="s">
        <v>6128</v>
      </c>
      <c r="F3149" s="1" t="s">
        <v>445</v>
      </c>
      <c r="G3149" s="1">
        <v>6</v>
      </c>
      <c r="H3149" s="1">
        <v>75</v>
      </c>
      <c r="I3149" s="1">
        <v>26.2</v>
      </c>
      <c r="J3149" s="1">
        <v>23</v>
      </c>
      <c r="K3149" s="3">
        <v>960</v>
      </c>
      <c r="N3149" s="1">
        <v>516.4</v>
      </c>
      <c r="O3149" s="1">
        <v>252.9</v>
      </c>
      <c r="P3149" s="1">
        <v>20.5</v>
      </c>
      <c r="Q3149" s="1">
        <v>41.6</v>
      </c>
      <c r="R3149" s="1">
        <v>33.9</v>
      </c>
      <c r="S3149" s="1">
        <v>70.2</v>
      </c>
      <c r="AJ3149" s="1" t="s">
        <v>408</v>
      </c>
      <c r="AK3149" s="19">
        <v>53.33</v>
      </c>
      <c r="AL3149" s="19">
        <v>30.83</v>
      </c>
      <c r="AN3149" s="3">
        <v>1969</v>
      </c>
      <c r="AQ3149">
        <v>80412</v>
      </c>
      <c r="AR3149" s="1" t="s">
        <v>783</v>
      </c>
    </row>
    <row r="3150" spans="1:44" x14ac:dyDescent="0.25">
      <c r="A3150" s="1">
        <v>4657</v>
      </c>
      <c r="B3150" s="1" t="s">
        <v>855</v>
      </c>
      <c r="C3150" s="1">
        <v>102</v>
      </c>
      <c r="D3150" s="1" t="s">
        <v>6401</v>
      </c>
      <c r="F3150" s="1" t="s">
        <v>445</v>
      </c>
      <c r="G3150" s="1">
        <v>5</v>
      </c>
      <c r="H3150" s="1">
        <v>90</v>
      </c>
      <c r="I3150" s="1">
        <v>29.8</v>
      </c>
      <c r="J3150" s="1">
        <v>31.6</v>
      </c>
      <c r="K3150" s="3">
        <v>348</v>
      </c>
      <c r="N3150" s="1">
        <v>380.1</v>
      </c>
      <c r="O3150" s="1">
        <v>198.3</v>
      </c>
      <c r="P3150" s="1">
        <v>16</v>
      </c>
      <c r="Q3150" s="1">
        <v>32.1</v>
      </c>
      <c r="R3150" s="1">
        <v>28.6</v>
      </c>
      <c r="S3150" s="1">
        <v>66</v>
      </c>
      <c r="AJ3150" s="1" t="s">
        <v>408</v>
      </c>
      <c r="AK3150" s="19">
        <v>53.33</v>
      </c>
      <c r="AL3150" s="19">
        <v>30.83</v>
      </c>
      <c r="AN3150" s="3">
        <v>1969</v>
      </c>
      <c r="AQ3150">
        <v>80412</v>
      </c>
      <c r="AR3150" s="1" t="s">
        <v>783</v>
      </c>
    </row>
    <row r="3151" spans="1:44" x14ac:dyDescent="0.25">
      <c r="A3151" s="1">
        <v>4658</v>
      </c>
      <c r="B3151" s="1" t="s">
        <v>855</v>
      </c>
      <c r="C3151" s="1">
        <v>102</v>
      </c>
      <c r="D3151" s="1" t="s">
        <v>5633</v>
      </c>
      <c r="F3151" s="1" t="s">
        <v>445</v>
      </c>
      <c r="G3151" s="1">
        <v>6</v>
      </c>
      <c r="H3151" s="1">
        <v>90</v>
      </c>
      <c r="I3151" s="1">
        <v>29</v>
      </c>
      <c r="J3151" s="1">
        <v>29.4</v>
      </c>
      <c r="K3151" s="3">
        <v>504</v>
      </c>
      <c r="N3151" s="1">
        <v>455.1</v>
      </c>
      <c r="O3151" s="1">
        <v>222.8</v>
      </c>
      <c r="P3151" s="1">
        <v>18</v>
      </c>
      <c r="Q3151" s="1">
        <v>36.4</v>
      </c>
      <c r="R3151" s="1">
        <v>31</v>
      </c>
      <c r="S3151" s="1">
        <v>61.9</v>
      </c>
      <c r="AJ3151" s="1" t="s">
        <v>408</v>
      </c>
      <c r="AK3151" s="19">
        <v>53.33</v>
      </c>
      <c r="AL3151" s="19">
        <v>30.83</v>
      </c>
      <c r="AN3151" s="3">
        <v>1969</v>
      </c>
      <c r="AQ3151">
        <v>80412</v>
      </c>
      <c r="AR3151" s="1" t="s">
        <v>783</v>
      </c>
    </row>
    <row r="3152" spans="1:44" x14ac:dyDescent="0.25">
      <c r="A3152" s="1">
        <v>4659</v>
      </c>
      <c r="B3152" s="1" t="s">
        <v>855</v>
      </c>
      <c r="C3152" s="1">
        <v>102</v>
      </c>
      <c r="D3152" s="1" t="s">
        <v>5633</v>
      </c>
      <c r="F3152" s="1" t="s">
        <v>445</v>
      </c>
      <c r="G3152" s="1">
        <v>6</v>
      </c>
      <c r="H3152" s="1">
        <v>90</v>
      </c>
      <c r="I3152" s="1">
        <v>26.4</v>
      </c>
      <c r="J3152" s="1">
        <v>29.2</v>
      </c>
      <c r="K3152" s="3">
        <v>516</v>
      </c>
      <c r="N3152" s="1">
        <v>431.8</v>
      </c>
      <c r="O3152" s="1">
        <v>211.4</v>
      </c>
      <c r="P3152" s="1">
        <v>17.100000000000001</v>
      </c>
      <c r="Q3152" s="1">
        <v>34.4</v>
      </c>
      <c r="R3152" s="1">
        <v>29.3</v>
      </c>
      <c r="S3152" s="1">
        <v>58.6</v>
      </c>
      <c r="AJ3152" s="1" t="s">
        <v>408</v>
      </c>
      <c r="AK3152" s="19">
        <v>53.33</v>
      </c>
      <c r="AL3152" s="19">
        <v>30.83</v>
      </c>
      <c r="AN3152" s="3">
        <v>1969</v>
      </c>
      <c r="AQ3152">
        <v>80412</v>
      </c>
      <c r="AR3152" s="1" t="s">
        <v>783</v>
      </c>
    </row>
    <row r="3153" spans="1:44" x14ac:dyDescent="0.25">
      <c r="A3153" s="1">
        <v>4660</v>
      </c>
      <c r="B3153" s="1" t="s">
        <v>855</v>
      </c>
      <c r="C3153" s="1">
        <v>102</v>
      </c>
      <c r="D3153" s="1" t="s">
        <v>5633</v>
      </c>
      <c r="F3153" s="1" t="s">
        <v>445</v>
      </c>
      <c r="G3153" s="1">
        <v>6</v>
      </c>
      <c r="H3153" s="1">
        <v>60</v>
      </c>
      <c r="I3153" s="1">
        <v>21.8</v>
      </c>
      <c r="J3153" s="1">
        <v>20.2</v>
      </c>
      <c r="K3153" s="3">
        <v>1056</v>
      </c>
      <c r="N3153" s="1">
        <v>363.4</v>
      </c>
      <c r="O3153" s="1">
        <v>177.9</v>
      </c>
      <c r="P3153" s="1">
        <v>14.4</v>
      </c>
      <c r="Q3153" s="1">
        <v>28.5</v>
      </c>
      <c r="R3153" s="1">
        <v>26.7</v>
      </c>
      <c r="S3153" s="1">
        <v>49.2</v>
      </c>
      <c r="AJ3153" s="1" t="s">
        <v>408</v>
      </c>
      <c r="AK3153" s="19">
        <v>53.33</v>
      </c>
      <c r="AL3153" s="19">
        <v>30.83</v>
      </c>
      <c r="AN3153" s="3">
        <v>1969</v>
      </c>
      <c r="AQ3153">
        <v>80412</v>
      </c>
      <c r="AR3153" s="1" t="s">
        <v>783</v>
      </c>
    </row>
    <row r="3154" spans="1:44" x14ac:dyDescent="0.25">
      <c r="A3154" s="1">
        <v>4661</v>
      </c>
      <c r="B3154" s="1" t="s">
        <v>855</v>
      </c>
      <c r="C3154" s="1">
        <v>102</v>
      </c>
      <c r="D3154" s="1" t="s">
        <v>5633</v>
      </c>
      <c r="F3154" s="1" t="s">
        <v>445</v>
      </c>
      <c r="G3154" s="1">
        <v>6</v>
      </c>
      <c r="H3154" s="1">
        <v>80</v>
      </c>
      <c r="I3154" s="1">
        <v>24.4</v>
      </c>
      <c r="J3154" s="1">
        <v>22.9</v>
      </c>
      <c r="K3154" s="3">
        <v>1148</v>
      </c>
      <c r="N3154" s="1">
        <v>547.9</v>
      </c>
      <c r="O3154" s="1">
        <v>268.3</v>
      </c>
      <c r="P3154" s="1">
        <v>21.7</v>
      </c>
      <c r="Q3154" s="1">
        <v>44.3</v>
      </c>
      <c r="R3154" s="1">
        <v>35.299999999999997</v>
      </c>
      <c r="S3154" s="1">
        <v>74.400000000000006</v>
      </c>
      <c r="AJ3154" s="1" t="s">
        <v>408</v>
      </c>
      <c r="AK3154" s="19">
        <v>53.33</v>
      </c>
      <c r="AL3154" s="19">
        <v>30.83</v>
      </c>
      <c r="AN3154" s="3">
        <v>1969</v>
      </c>
      <c r="AQ3154">
        <v>80412</v>
      </c>
      <c r="AR3154" s="1" t="s">
        <v>783</v>
      </c>
    </row>
    <row r="3155" spans="1:44" x14ac:dyDescent="0.25">
      <c r="A3155" s="1">
        <v>4662</v>
      </c>
      <c r="B3155" s="1" t="s">
        <v>855</v>
      </c>
      <c r="C3155" s="1">
        <v>102</v>
      </c>
      <c r="D3155" s="1" t="s">
        <v>6319</v>
      </c>
      <c r="F3155" s="1" t="s">
        <v>445</v>
      </c>
      <c r="G3155" s="1">
        <v>6</v>
      </c>
      <c r="H3155" s="1">
        <v>80</v>
      </c>
      <c r="I3155" s="1">
        <v>24.5</v>
      </c>
      <c r="J3155" s="1">
        <v>25.5</v>
      </c>
      <c r="K3155" s="3">
        <v>755</v>
      </c>
      <c r="N3155" s="1">
        <v>482.8</v>
      </c>
      <c r="O3155" s="1">
        <v>236.4</v>
      </c>
      <c r="P3155" s="1">
        <v>19.100000000000001</v>
      </c>
      <c r="Q3155" s="1">
        <v>38.700000000000003</v>
      </c>
      <c r="R3155" s="1">
        <v>32.299999999999997</v>
      </c>
      <c r="S3155" s="1">
        <v>65.599999999999994</v>
      </c>
      <c r="AJ3155" s="1" t="s">
        <v>408</v>
      </c>
      <c r="AK3155" s="19">
        <v>53.33</v>
      </c>
      <c r="AL3155" s="19">
        <v>30.83</v>
      </c>
      <c r="AN3155" s="3">
        <v>1969</v>
      </c>
      <c r="AQ3155">
        <v>80412</v>
      </c>
      <c r="AR3155" s="1" t="s">
        <v>783</v>
      </c>
    </row>
    <row r="3156" spans="1:44" x14ac:dyDescent="0.25">
      <c r="A3156" s="1">
        <v>4663</v>
      </c>
      <c r="B3156" s="1" t="s">
        <v>855</v>
      </c>
      <c r="C3156" s="1">
        <v>102</v>
      </c>
      <c r="D3156" s="1" t="s">
        <v>5633</v>
      </c>
      <c r="F3156" s="1" t="s">
        <v>445</v>
      </c>
      <c r="G3156" s="1">
        <v>6</v>
      </c>
      <c r="H3156" s="1">
        <v>90</v>
      </c>
      <c r="I3156" s="1">
        <v>26.5</v>
      </c>
      <c r="J3156" s="1">
        <v>29.8</v>
      </c>
      <c r="K3156" s="3">
        <v>670</v>
      </c>
      <c r="N3156" s="1">
        <v>614.6</v>
      </c>
      <c r="O3156" s="1">
        <v>300.89999999999998</v>
      </c>
      <c r="P3156" s="1">
        <v>24.3</v>
      </c>
      <c r="Q3156" s="1">
        <v>50</v>
      </c>
      <c r="R3156" s="1">
        <v>38.5</v>
      </c>
      <c r="S3156" s="1">
        <v>83.4</v>
      </c>
      <c r="AJ3156" s="1" t="s">
        <v>408</v>
      </c>
      <c r="AK3156" s="19">
        <v>53.33</v>
      </c>
      <c r="AL3156" s="19">
        <v>30.83</v>
      </c>
      <c r="AN3156" s="3">
        <v>1969</v>
      </c>
      <c r="AQ3156">
        <v>80412</v>
      </c>
      <c r="AR3156" s="1" t="s">
        <v>783</v>
      </c>
    </row>
    <row r="3157" spans="1:44" x14ac:dyDescent="0.25">
      <c r="A3157" s="1">
        <v>4664</v>
      </c>
      <c r="B3157" s="1" t="s">
        <v>855</v>
      </c>
      <c r="C3157" s="1">
        <v>102</v>
      </c>
      <c r="D3157" s="1" t="s">
        <v>6198</v>
      </c>
      <c r="F3157" s="1" t="s">
        <v>445</v>
      </c>
      <c r="G3157" s="1">
        <v>6</v>
      </c>
      <c r="H3157" s="1">
        <v>45</v>
      </c>
      <c r="I3157" s="1">
        <v>15.7</v>
      </c>
      <c r="J3157" s="1">
        <v>11.9</v>
      </c>
      <c r="K3157" s="3">
        <v>2360</v>
      </c>
      <c r="N3157" s="1">
        <v>230</v>
      </c>
      <c r="O3157" s="1">
        <v>110.8</v>
      </c>
      <c r="P3157" s="1">
        <v>18.3</v>
      </c>
      <c r="Q3157" s="1">
        <v>36.799999999999997</v>
      </c>
      <c r="R3157" s="1">
        <v>31.2</v>
      </c>
      <c r="S3157" s="1">
        <v>62.5</v>
      </c>
      <c r="AJ3157" s="1" t="s">
        <v>408</v>
      </c>
      <c r="AK3157" s="19">
        <v>53.33</v>
      </c>
      <c r="AL3157" s="19">
        <v>30.83</v>
      </c>
      <c r="AN3157" s="3">
        <v>1969</v>
      </c>
      <c r="AQ3157">
        <v>80412</v>
      </c>
      <c r="AR3157" s="1" t="s">
        <v>783</v>
      </c>
    </row>
    <row r="3158" spans="1:44" x14ac:dyDescent="0.25">
      <c r="A3158" s="1">
        <v>4665</v>
      </c>
      <c r="B3158" s="1" t="s">
        <v>855</v>
      </c>
      <c r="C3158" s="1">
        <v>102</v>
      </c>
      <c r="D3158" s="1" t="s">
        <v>6237</v>
      </c>
      <c r="F3158" s="1" t="s">
        <v>445</v>
      </c>
      <c r="G3158" s="1">
        <v>7</v>
      </c>
      <c r="H3158" s="1">
        <v>110</v>
      </c>
      <c r="I3158" s="1">
        <v>25</v>
      </c>
      <c r="J3158" s="1">
        <v>26.9</v>
      </c>
      <c r="K3158" s="3">
        <v>578</v>
      </c>
      <c r="N3158" s="1">
        <v>392.8</v>
      </c>
      <c r="O3158" s="1">
        <v>192.3</v>
      </c>
      <c r="P3158" s="1">
        <v>15.5</v>
      </c>
      <c r="Q3158" s="1">
        <v>31</v>
      </c>
      <c r="R3158" s="1">
        <v>28.1</v>
      </c>
      <c r="S3158" s="1">
        <v>53.3</v>
      </c>
      <c r="AJ3158" s="1" t="s">
        <v>408</v>
      </c>
      <c r="AK3158" s="19">
        <v>53.33</v>
      </c>
      <c r="AL3158" s="19">
        <v>30.83</v>
      </c>
      <c r="AN3158" s="3">
        <v>1969</v>
      </c>
      <c r="AQ3158">
        <v>80412</v>
      </c>
      <c r="AR3158" s="1" t="s">
        <v>783</v>
      </c>
    </row>
    <row r="3159" spans="1:44" x14ac:dyDescent="0.25">
      <c r="A3159" s="1">
        <v>4666</v>
      </c>
      <c r="B3159" s="1" t="s">
        <v>855</v>
      </c>
      <c r="C3159" s="1">
        <v>102</v>
      </c>
      <c r="D3159" s="1" t="s">
        <v>6241</v>
      </c>
      <c r="F3159" s="1" t="s">
        <v>445</v>
      </c>
      <c r="G3159" s="1">
        <v>7</v>
      </c>
      <c r="H3159" s="1">
        <v>80</v>
      </c>
      <c r="I3159" s="1">
        <v>22.1</v>
      </c>
      <c r="J3159" s="1">
        <v>17.8</v>
      </c>
      <c r="K3159" s="3">
        <v>1236</v>
      </c>
      <c r="N3159" s="1">
        <v>336.4</v>
      </c>
      <c r="O3159" s="1">
        <v>164.7</v>
      </c>
      <c r="P3159" s="1">
        <v>13.3</v>
      </c>
      <c r="Q3159" s="1">
        <v>26.3</v>
      </c>
      <c r="R3159" s="1">
        <v>25.4</v>
      </c>
      <c r="S3159" s="1">
        <v>45.8</v>
      </c>
      <c r="AJ3159" s="1" t="s">
        <v>408</v>
      </c>
      <c r="AK3159" s="19">
        <v>53.33</v>
      </c>
      <c r="AL3159" s="19">
        <v>30.83</v>
      </c>
      <c r="AN3159" s="3">
        <v>1969</v>
      </c>
      <c r="AQ3159">
        <v>80412</v>
      </c>
      <c r="AR3159" s="1" t="s">
        <v>783</v>
      </c>
    </row>
    <row r="3160" spans="1:44" x14ac:dyDescent="0.25">
      <c r="A3160" s="1">
        <v>4667</v>
      </c>
      <c r="B3160" s="1" t="s">
        <v>855</v>
      </c>
      <c r="C3160" s="1">
        <v>102</v>
      </c>
      <c r="D3160" s="1" t="s">
        <v>6241</v>
      </c>
      <c r="F3160" s="1" t="s">
        <v>445</v>
      </c>
      <c r="G3160" s="1">
        <v>7</v>
      </c>
      <c r="H3160" s="1">
        <v>85</v>
      </c>
      <c r="I3160" s="1">
        <v>23</v>
      </c>
      <c r="J3160" s="1">
        <v>20.2</v>
      </c>
      <c r="K3160" s="3">
        <v>1248</v>
      </c>
      <c r="N3160" s="1">
        <v>420.2</v>
      </c>
      <c r="O3160" s="1">
        <v>205.7</v>
      </c>
      <c r="P3160" s="1">
        <v>16.600000000000001</v>
      </c>
      <c r="Q3160" s="1">
        <v>33.5</v>
      </c>
      <c r="R3160" s="1">
        <v>29.4</v>
      </c>
      <c r="S3160" s="1">
        <v>57.1</v>
      </c>
      <c r="AJ3160" s="1" t="s">
        <v>408</v>
      </c>
      <c r="AK3160" s="19">
        <v>53.33</v>
      </c>
      <c r="AL3160" s="19">
        <v>30.83</v>
      </c>
      <c r="AN3160" s="3">
        <v>1969</v>
      </c>
      <c r="AQ3160">
        <v>80412</v>
      </c>
      <c r="AR3160" s="1" t="s">
        <v>783</v>
      </c>
    </row>
    <row r="3161" spans="1:44" x14ac:dyDescent="0.25">
      <c r="A3161" s="1">
        <v>4668</v>
      </c>
      <c r="B3161" s="1" t="s">
        <v>855</v>
      </c>
      <c r="C3161" s="1">
        <v>102</v>
      </c>
      <c r="D3161" s="1" t="s">
        <v>5633</v>
      </c>
      <c r="F3161" s="1" t="s">
        <v>445</v>
      </c>
      <c r="G3161" s="1">
        <v>6</v>
      </c>
      <c r="H3161" s="1">
        <v>90</v>
      </c>
      <c r="I3161" s="1">
        <v>26.4</v>
      </c>
      <c r="J3161" s="1">
        <v>27.6</v>
      </c>
      <c r="K3161" s="3">
        <v>650</v>
      </c>
      <c r="N3161" s="1">
        <v>506.7</v>
      </c>
      <c r="O3161" s="1">
        <v>248.1</v>
      </c>
      <c r="P3161" s="1">
        <v>20.100000000000001</v>
      </c>
      <c r="Q3161" s="1">
        <v>40.799999999999997</v>
      </c>
      <c r="R3161" s="1">
        <v>33.4</v>
      </c>
      <c r="S3161" s="1">
        <v>68.8</v>
      </c>
      <c r="AJ3161" s="1" t="s">
        <v>408</v>
      </c>
      <c r="AK3161" s="19">
        <v>53.33</v>
      </c>
      <c r="AL3161" s="19">
        <v>30.83</v>
      </c>
      <c r="AN3161" s="3">
        <v>1969</v>
      </c>
      <c r="AQ3161">
        <v>80412</v>
      </c>
      <c r="AR3161" s="1" t="s">
        <v>783</v>
      </c>
    </row>
    <row r="3162" spans="1:44" x14ac:dyDescent="0.25">
      <c r="A3162" s="1">
        <v>4669</v>
      </c>
      <c r="B3162" s="1" t="s">
        <v>855</v>
      </c>
      <c r="C3162" s="1">
        <v>102</v>
      </c>
      <c r="D3162" s="1" t="s">
        <v>5633</v>
      </c>
      <c r="F3162" s="1" t="s">
        <v>445</v>
      </c>
      <c r="G3162" s="1">
        <v>7</v>
      </c>
      <c r="H3162" s="1">
        <v>70</v>
      </c>
      <c r="I3162" s="1">
        <v>19.600000000000001</v>
      </c>
      <c r="J3162" s="1">
        <v>18.2</v>
      </c>
      <c r="K3162" s="3">
        <v>786</v>
      </c>
      <c r="N3162" s="1">
        <v>211.2</v>
      </c>
      <c r="O3162" s="1">
        <v>103.5</v>
      </c>
      <c r="P3162" s="1">
        <v>8.4</v>
      </c>
      <c r="Q3162" s="1">
        <v>15.5</v>
      </c>
      <c r="R3162" s="1">
        <v>19.600000000000001</v>
      </c>
      <c r="S3162" s="1">
        <v>28.7</v>
      </c>
      <c r="AJ3162" s="1" t="s">
        <v>408</v>
      </c>
      <c r="AK3162" s="19">
        <v>53.33</v>
      </c>
      <c r="AL3162" s="19">
        <v>30.83</v>
      </c>
      <c r="AN3162" s="3">
        <v>1969</v>
      </c>
      <c r="AQ3162">
        <v>80412</v>
      </c>
      <c r="AR3162" s="1" t="s">
        <v>783</v>
      </c>
    </row>
    <row r="3163" spans="1:44" x14ac:dyDescent="0.25">
      <c r="A3163" s="1">
        <v>4670</v>
      </c>
      <c r="B3163" s="1" t="s">
        <v>855</v>
      </c>
      <c r="C3163" s="1">
        <v>102</v>
      </c>
      <c r="D3163" s="1" t="s">
        <v>6039</v>
      </c>
      <c r="F3163" s="1" t="s">
        <v>445</v>
      </c>
      <c r="G3163" s="1">
        <v>8</v>
      </c>
      <c r="H3163" s="1">
        <v>105</v>
      </c>
      <c r="I3163" s="1">
        <v>22.9</v>
      </c>
      <c r="J3163" s="1">
        <v>24.3</v>
      </c>
      <c r="K3163" s="3">
        <v>776</v>
      </c>
      <c r="N3163" s="1">
        <v>406.2</v>
      </c>
      <c r="O3163" s="1">
        <v>198.9</v>
      </c>
      <c r="P3163" s="1">
        <v>16.100000000000001</v>
      </c>
      <c r="Q3163" s="1">
        <v>32.799999999999997</v>
      </c>
      <c r="R3163" s="1">
        <v>28.7</v>
      </c>
      <c r="S3163" s="1">
        <v>55.2</v>
      </c>
      <c r="AJ3163" s="1" t="s">
        <v>408</v>
      </c>
      <c r="AK3163" s="19">
        <v>53.33</v>
      </c>
      <c r="AL3163" s="19">
        <v>30.83</v>
      </c>
      <c r="AN3163" s="3">
        <v>1969</v>
      </c>
      <c r="AQ3163">
        <v>80412</v>
      </c>
      <c r="AR3163" s="1" t="s">
        <v>783</v>
      </c>
    </row>
    <row r="3164" spans="1:44" x14ac:dyDescent="0.25">
      <c r="A3164" s="1">
        <v>4671</v>
      </c>
      <c r="B3164" s="1" t="s">
        <v>855</v>
      </c>
      <c r="C3164" s="1">
        <v>102</v>
      </c>
      <c r="D3164" s="1" t="s">
        <v>5633</v>
      </c>
      <c r="F3164" s="1" t="s">
        <v>445</v>
      </c>
      <c r="G3164" s="1">
        <v>8</v>
      </c>
      <c r="H3164" s="1">
        <v>100</v>
      </c>
      <c r="I3164" s="1">
        <v>21</v>
      </c>
      <c r="J3164" s="1">
        <v>20.9</v>
      </c>
      <c r="K3164" s="3">
        <v>1060</v>
      </c>
      <c r="N3164" s="1">
        <v>373.8</v>
      </c>
      <c r="O3164" s="1">
        <v>183</v>
      </c>
      <c r="P3164" s="1">
        <v>14.8</v>
      </c>
      <c r="Q3164" s="1">
        <v>29.4</v>
      </c>
      <c r="R3164" s="1">
        <v>27.2</v>
      </c>
      <c r="S3164" s="1">
        <v>50.7</v>
      </c>
      <c r="AJ3164" s="1" t="s">
        <v>408</v>
      </c>
      <c r="AK3164" s="19">
        <v>53.33</v>
      </c>
      <c r="AL3164" s="19">
        <v>30.83</v>
      </c>
      <c r="AN3164" s="3">
        <v>1969</v>
      </c>
      <c r="AQ3164">
        <v>80412</v>
      </c>
      <c r="AR3164" s="1" t="s">
        <v>783</v>
      </c>
    </row>
    <row r="3165" spans="1:44" x14ac:dyDescent="0.25">
      <c r="A3165" s="1">
        <v>4672</v>
      </c>
      <c r="B3165" s="1" t="s">
        <v>855</v>
      </c>
      <c r="C3165" s="1">
        <v>102</v>
      </c>
      <c r="D3165" s="1" t="s">
        <v>6198</v>
      </c>
      <c r="F3165" s="1" t="s">
        <v>445</v>
      </c>
      <c r="G3165" s="1">
        <v>9</v>
      </c>
      <c r="H3165" s="1">
        <v>120</v>
      </c>
      <c r="I3165" s="1">
        <v>18</v>
      </c>
      <c r="J3165" s="1">
        <v>15.3</v>
      </c>
      <c r="K3165" s="3">
        <v>1145</v>
      </c>
      <c r="N3165" s="1">
        <v>166.8</v>
      </c>
      <c r="O3165" s="1">
        <v>81.7</v>
      </c>
      <c r="P3165" s="1">
        <v>6.6</v>
      </c>
      <c r="Q3165" s="1">
        <v>11.8</v>
      </c>
      <c r="R3165" s="1">
        <v>17.5</v>
      </c>
      <c r="S3165" s="1">
        <v>22.7</v>
      </c>
      <c r="AJ3165" s="1" t="s">
        <v>408</v>
      </c>
      <c r="AK3165" s="19">
        <v>53.33</v>
      </c>
      <c r="AL3165" s="19">
        <v>30.83</v>
      </c>
      <c r="AN3165" s="3">
        <v>1969</v>
      </c>
      <c r="AQ3165">
        <v>80412</v>
      </c>
      <c r="AR3165" s="1" t="s">
        <v>783</v>
      </c>
    </row>
    <row r="3166" spans="1:44" x14ac:dyDescent="0.25">
      <c r="A3166" s="1">
        <v>4673</v>
      </c>
      <c r="B3166" s="1" t="s">
        <v>855</v>
      </c>
      <c r="C3166" s="1">
        <v>102</v>
      </c>
      <c r="D3166" s="1" t="s">
        <v>5633</v>
      </c>
      <c r="F3166" s="1" t="s">
        <v>445</v>
      </c>
      <c r="G3166" s="1">
        <v>9</v>
      </c>
      <c r="H3166" s="1">
        <v>90</v>
      </c>
      <c r="I3166" s="1">
        <v>16.8</v>
      </c>
      <c r="J3166" s="1">
        <v>16.7</v>
      </c>
      <c r="K3166" s="3">
        <v>1435</v>
      </c>
      <c r="N3166" s="1">
        <v>263.7</v>
      </c>
      <c r="O3166" s="1">
        <v>129.1</v>
      </c>
      <c r="P3166" s="1">
        <v>10.4</v>
      </c>
      <c r="Q3166" s="1">
        <v>20</v>
      </c>
      <c r="R3166" s="1">
        <v>22</v>
      </c>
      <c r="S3166" s="1">
        <v>35.799999999999997</v>
      </c>
      <c r="AJ3166" s="1" t="s">
        <v>408</v>
      </c>
      <c r="AK3166" s="19">
        <v>53.33</v>
      </c>
      <c r="AL3166" s="19">
        <v>30.83</v>
      </c>
      <c r="AN3166" s="3">
        <v>1969</v>
      </c>
      <c r="AQ3166">
        <v>80412</v>
      </c>
      <c r="AR3166" s="1" t="s">
        <v>783</v>
      </c>
    </row>
    <row r="3167" spans="1:44" x14ac:dyDescent="0.25">
      <c r="A3167" s="1">
        <v>4674</v>
      </c>
      <c r="B3167" s="1" t="s">
        <v>855</v>
      </c>
      <c r="C3167" s="1">
        <v>102</v>
      </c>
      <c r="D3167" s="1" t="s">
        <v>5633</v>
      </c>
      <c r="F3167" s="1" t="s">
        <v>445</v>
      </c>
      <c r="G3167" s="1">
        <v>5</v>
      </c>
      <c r="H3167" s="1">
        <v>54</v>
      </c>
      <c r="I3167" s="1">
        <v>24.1</v>
      </c>
      <c r="J3167" s="1">
        <v>20.8</v>
      </c>
      <c r="K3167" s="3">
        <v>1141</v>
      </c>
      <c r="N3167" s="1">
        <v>442</v>
      </c>
      <c r="S3167" s="1">
        <v>40.5</v>
      </c>
      <c r="AJ3167" s="1" t="s">
        <v>408</v>
      </c>
      <c r="AK3167" s="19">
        <v>54</v>
      </c>
      <c r="AL3167" s="19">
        <v>27</v>
      </c>
      <c r="AN3167" s="3">
        <v>1979</v>
      </c>
      <c r="AQ3167">
        <v>80436</v>
      </c>
      <c r="AR3167" s="1" t="s">
        <v>3301</v>
      </c>
    </row>
    <row r="3168" spans="1:44" x14ac:dyDescent="0.25">
      <c r="A3168" s="1">
        <v>4675</v>
      </c>
      <c r="B3168" s="1" t="s">
        <v>855</v>
      </c>
      <c r="C3168" s="1">
        <v>102</v>
      </c>
      <c r="D3168" s="1" t="s">
        <v>5633</v>
      </c>
      <c r="F3168" s="1" t="s">
        <v>445</v>
      </c>
      <c r="G3168" s="1">
        <v>7</v>
      </c>
      <c r="H3168" s="1">
        <v>84</v>
      </c>
      <c r="I3168" s="1">
        <v>23.4</v>
      </c>
      <c r="J3168" s="1">
        <v>25.6</v>
      </c>
      <c r="K3168" s="3">
        <v>781</v>
      </c>
      <c r="N3168" s="1">
        <v>407</v>
      </c>
      <c r="S3168" s="1">
        <v>26.2</v>
      </c>
      <c r="AJ3168" s="1" t="s">
        <v>408</v>
      </c>
      <c r="AK3168" s="19">
        <v>54</v>
      </c>
      <c r="AL3168" s="19">
        <v>27</v>
      </c>
      <c r="AN3168" s="3">
        <v>1979</v>
      </c>
      <c r="AQ3168">
        <v>80436</v>
      </c>
      <c r="AR3168" s="1" t="s">
        <v>3301</v>
      </c>
    </row>
    <row r="3169" spans="1:50" x14ac:dyDescent="0.25">
      <c r="A3169" s="1">
        <v>4676</v>
      </c>
      <c r="B3169" s="1" t="s">
        <v>855</v>
      </c>
      <c r="C3169" s="1">
        <v>102</v>
      </c>
      <c r="D3169" s="1" t="s">
        <v>6135</v>
      </c>
      <c r="F3169" s="1" t="s">
        <v>445</v>
      </c>
      <c r="G3169" s="1">
        <v>7</v>
      </c>
      <c r="H3169" s="1">
        <v>42</v>
      </c>
      <c r="I3169" s="1">
        <v>14.3</v>
      </c>
      <c r="J3169" s="1">
        <v>12.8</v>
      </c>
      <c r="K3169" s="3">
        <v>1493</v>
      </c>
      <c r="N3169" s="1">
        <v>258</v>
      </c>
      <c r="S3169" s="1">
        <v>48.1</v>
      </c>
      <c r="AJ3169" s="1" t="s">
        <v>408</v>
      </c>
      <c r="AK3169" s="19">
        <v>54</v>
      </c>
      <c r="AL3169" s="19">
        <v>27</v>
      </c>
      <c r="AN3169" s="3">
        <v>1979</v>
      </c>
      <c r="AQ3169">
        <v>80436</v>
      </c>
      <c r="AR3169" s="1" t="s">
        <v>3301</v>
      </c>
    </row>
    <row r="3170" spans="1:50" x14ac:dyDescent="0.25">
      <c r="A3170" s="1">
        <v>4677</v>
      </c>
      <c r="B3170" s="1" t="s">
        <v>855</v>
      </c>
      <c r="C3170" s="1">
        <v>102</v>
      </c>
      <c r="D3170" s="1" t="s">
        <v>6252</v>
      </c>
      <c r="F3170" s="1" t="s">
        <v>445</v>
      </c>
      <c r="G3170" s="1">
        <v>6</v>
      </c>
      <c r="H3170" s="1">
        <v>65</v>
      </c>
      <c r="I3170" s="1">
        <v>23</v>
      </c>
      <c r="J3170" s="1">
        <v>20.100000000000001</v>
      </c>
      <c r="K3170" s="3">
        <v>808</v>
      </c>
      <c r="N3170" s="1">
        <v>414</v>
      </c>
      <c r="O3170" s="1">
        <v>176.7</v>
      </c>
      <c r="P3170" s="1">
        <v>13</v>
      </c>
      <c r="Q3170" s="1">
        <v>26.3</v>
      </c>
      <c r="R3170" s="1">
        <v>7.56</v>
      </c>
      <c r="AJ3170" s="1" t="s">
        <v>408</v>
      </c>
      <c r="AK3170" s="19">
        <v>54.75</v>
      </c>
      <c r="AL3170" s="19">
        <v>28.17</v>
      </c>
      <c r="AN3170" s="3">
        <v>1987</v>
      </c>
      <c r="AQ3170">
        <v>80436</v>
      </c>
      <c r="AR3170" s="1" t="s">
        <v>784</v>
      </c>
    </row>
    <row r="3171" spans="1:50" x14ac:dyDescent="0.25">
      <c r="A3171" s="1">
        <v>4678</v>
      </c>
      <c r="B3171" s="1" t="s">
        <v>855</v>
      </c>
      <c r="C3171" s="1">
        <v>102</v>
      </c>
      <c r="D3171" s="1" t="s">
        <v>6392</v>
      </c>
      <c r="F3171" s="1" t="s">
        <v>445</v>
      </c>
      <c r="G3171" s="1">
        <v>7</v>
      </c>
      <c r="H3171" s="1">
        <v>65</v>
      </c>
      <c r="I3171" s="1">
        <v>17.8</v>
      </c>
      <c r="J3171" s="1">
        <v>19.2</v>
      </c>
      <c r="K3171" s="3">
        <v>1205</v>
      </c>
      <c r="N3171" s="1">
        <v>249</v>
      </c>
      <c r="O3171" s="1">
        <v>107.4</v>
      </c>
      <c r="P3171" s="1">
        <v>8</v>
      </c>
      <c r="Q3171" s="1">
        <v>12</v>
      </c>
      <c r="R3171" s="1">
        <v>4.5</v>
      </c>
      <c r="AJ3171" s="1" t="s">
        <v>408</v>
      </c>
      <c r="AK3171" s="19">
        <v>54.75</v>
      </c>
      <c r="AL3171" s="19">
        <v>28.17</v>
      </c>
      <c r="AN3171" s="3">
        <v>1987</v>
      </c>
      <c r="AQ3171">
        <v>80436</v>
      </c>
      <c r="AR3171" s="1" t="s">
        <v>784</v>
      </c>
    </row>
    <row r="3172" spans="1:50" x14ac:dyDescent="0.25">
      <c r="A3172" s="1">
        <v>4679</v>
      </c>
      <c r="B3172" s="1" t="s">
        <v>855</v>
      </c>
      <c r="C3172" s="1">
        <v>102</v>
      </c>
      <c r="D3172" s="1" t="s">
        <v>5904</v>
      </c>
      <c r="F3172" s="1" t="s">
        <v>445</v>
      </c>
      <c r="G3172" s="1">
        <v>7</v>
      </c>
      <c r="H3172" s="1">
        <v>60</v>
      </c>
      <c r="I3172" s="1">
        <v>17.3</v>
      </c>
      <c r="J3172" s="1">
        <v>17.2</v>
      </c>
      <c r="K3172" s="3">
        <v>1252</v>
      </c>
      <c r="N3172" s="1">
        <v>218</v>
      </c>
      <c r="O3172" s="1">
        <v>111.3</v>
      </c>
      <c r="P3172" s="1">
        <v>10.4</v>
      </c>
      <c r="Q3172" s="1">
        <v>18.5</v>
      </c>
      <c r="R3172" s="1">
        <v>6.03</v>
      </c>
      <c r="AJ3172" s="1" t="s">
        <v>408</v>
      </c>
      <c r="AK3172" s="19">
        <v>54.75</v>
      </c>
      <c r="AL3172" s="19">
        <v>28.17</v>
      </c>
      <c r="AN3172" s="3">
        <v>1987</v>
      </c>
      <c r="AQ3172">
        <v>80436</v>
      </c>
      <c r="AR3172" s="1" t="s">
        <v>784</v>
      </c>
    </row>
    <row r="3173" spans="1:50" x14ac:dyDescent="0.25">
      <c r="A3173" s="1">
        <v>4680</v>
      </c>
      <c r="B3173" s="1" t="s">
        <v>855</v>
      </c>
      <c r="C3173" s="1">
        <v>101</v>
      </c>
      <c r="D3173" s="1" t="s">
        <v>5627</v>
      </c>
      <c r="F3173" s="1" t="s">
        <v>445</v>
      </c>
      <c r="G3173" s="1">
        <v>8</v>
      </c>
      <c r="H3173" s="1">
        <v>55</v>
      </c>
      <c r="I3173" s="1">
        <v>12.2</v>
      </c>
      <c r="J3173" s="1">
        <v>14.3</v>
      </c>
      <c r="K3173" s="3">
        <v>1265</v>
      </c>
      <c r="L3173" s="2">
        <f>N3173/((1668.67)*(1-EXP(-(0.022864)*I3173))^(1.61028))</f>
        <v>1.0146833033689606</v>
      </c>
      <c r="N3173" s="1">
        <v>174</v>
      </c>
      <c r="O3173" s="1">
        <v>69.099999999999994</v>
      </c>
      <c r="P3173" s="1">
        <v>5.7</v>
      </c>
      <c r="Q3173" s="1">
        <v>12.2</v>
      </c>
      <c r="R3173" s="1">
        <v>3.26</v>
      </c>
      <c r="AJ3173" s="1" t="s">
        <v>408</v>
      </c>
      <c r="AK3173" s="19">
        <v>54.75</v>
      </c>
      <c r="AL3173" s="19">
        <v>28.17</v>
      </c>
      <c r="AN3173" s="3">
        <v>1987</v>
      </c>
      <c r="AQ3173">
        <v>80436</v>
      </c>
      <c r="AR3173" s="1" t="s">
        <v>784</v>
      </c>
    </row>
    <row r="3174" spans="1:50" x14ac:dyDescent="0.25">
      <c r="A3174" s="1">
        <v>4683</v>
      </c>
      <c r="B3174" s="1" t="s">
        <v>855</v>
      </c>
      <c r="C3174" s="1">
        <v>102</v>
      </c>
      <c r="D3174" s="1" t="s">
        <v>6041</v>
      </c>
      <c r="F3174" s="1" t="s">
        <v>445</v>
      </c>
      <c r="G3174" s="1">
        <v>5</v>
      </c>
      <c r="H3174" s="1">
        <v>70</v>
      </c>
      <c r="I3174" s="1">
        <v>26</v>
      </c>
      <c r="J3174" s="1">
        <v>25.3</v>
      </c>
      <c r="K3174" s="3">
        <v>1277</v>
      </c>
      <c r="N3174" s="1">
        <v>285</v>
      </c>
      <c r="O3174" s="1">
        <v>96</v>
      </c>
      <c r="P3174" s="1">
        <v>7.8</v>
      </c>
      <c r="Q3174" s="1">
        <v>11.8</v>
      </c>
      <c r="R3174" s="1">
        <v>14.84</v>
      </c>
      <c r="S3174" s="1">
        <v>34.9</v>
      </c>
      <c r="AJ3174" s="1" t="s">
        <v>408</v>
      </c>
      <c r="AK3174" s="19">
        <v>54.83</v>
      </c>
      <c r="AL3174" s="19">
        <v>28</v>
      </c>
      <c r="AN3174" s="3">
        <v>1968</v>
      </c>
      <c r="AQ3174">
        <v>80436</v>
      </c>
      <c r="AR3174" s="1" t="s">
        <v>785</v>
      </c>
    </row>
    <row r="3175" spans="1:50" x14ac:dyDescent="0.25">
      <c r="A3175" s="1">
        <v>4684</v>
      </c>
      <c r="B3175" s="1" t="s">
        <v>855</v>
      </c>
      <c r="C3175" s="1">
        <v>102</v>
      </c>
      <c r="D3175" s="1" t="s">
        <v>6320</v>
      </c>
      <c r="F3175" s="1" t="s">
        <v>445</v>
      </c>
      <c r="G3175" s="1">
        <v>6</v>
      </c>
      <c r="H3175" s="1">
        <v>90</v>
      </c>
      <c r="I3175" s="1">
        <v>27.7</v>
      </c>
      <c r="J3175" s="1">
        <v>19</v>
      </c>
      <c r="K3175" s="3">
        <v>1067</v>
      </c>
      <c r="N3175" s="1">
        <v>345</v>
      </c>
      <c r="O3175" s="1">
        <v>130</v>
      </c>
      <c r="P3175" s="1">
        <v>8.8000000000000007</v>
      </c>
      <c r="Q3175" s="1">
        <v>16.7</v>
      </c>
      <c r="R3175" s="1">
        <v>16.809999999999999</v>
      </c>
      <c r="S3175" s="1">
        <v>45.2</v>
      </c>
      <c r="AJ3175" s="1" t="s">
        <v>408</v>
      </c>
      <c r="AK3175" s="19">
        <v>54.83</v>
      </c>
      <c r="AL3175" s="19">
        <v>28</v>
      </c>
      <c r="AN3175" s="3">
        <v>1968</v>
      </c>
      <c r="AQ3175">
        <v>80436</v>
      </c>
      <c r="AR3175" s="1" t="s">
        <v>785</v>
      </c>
    </row>
    <row r="3176" spans="1:50" x14ac:dyDescent="0.25">
      <c r="A3176" s="1">
        <v>4685</v>
      </c>
      <c r="B3176" s="1" t="s">
        <v>855</v>
      </c>
      <c r="C3176" s="1">
        <v>102</v>
      </c>
      <c r="D3176" s="1" t="s">
        <v>6393</v>
      </c>
      <c r="F3176" s="1" t="s">
        <v>445</v>
      </c>
      <c r="G3176" s="1">
        <v>6</v>
      </c>
      <c r="H3176" s="1">
        <v>80</v>
      </c>
      <c r="I3176" s="1">
        <v>27</v>
      </c>
      <c r="J3176" s="1">
        <v>20.100000000000001</v>
      </c>
      <c r="K3176" s="3">
        <v>895</v>
      </c>
      <c r="N3176" s="1">
        <v>430</v>
      </c>
      <c r="O3176" s="1">
        <v>159.69999999999999</v>
      </c>
      <c r="P3176" s="1">
        <v>12.1</v>
      </c>
      <c r="Q3176" s="1">
        <v>19.399999999999999</v>
      </c>
      <c r="R3176" s="1">
        <v>20.41</v>
      </c>
      <c r="S3176" s="1">
        <v>55.4</v>
      </c>
      <c r="AJ3176" s="1" t="s">
        <v>408</v>
      </c>
      <c r="AK3176" s="19">
        <v>54.83</v>
      </c>
      <c r="AL3176" s="19">
        <v>28</v>
      </c>
      <c r="AN3176" s="3">
        <v>1968</v>
      </c>
      <c r="AQ3176">
        <v>80436</v>
      </c>
      <c r="AR3176" s="1" t="s">
        <v>785</v>
      </c>
    </row>
    <row r="3177" spans="1:50" x14ac:dyDescent="0.25">
      <c r="A3177" s="1">
        <v>4686</v>
      </c>
      <c r="B3177" s="1" t="s">
        <v>855</v>
      </c>
      <c r="C3177" s="1">
        <v>102</v>
      </c>
      <c r="D3177" s="1" t="s">
        <v>6195</v>
      </c>
      <c r="F3177" s="1" t="s">
        <v>445</v>
      </c>
      <c r="G3177" s="1">
        <v>8</v>
      </c>
      <c r="H3177" s="1">
        <v>80</v>
      </c>
      <c r="I3177" s="1">
        <v>19.5</v>
      </c>
      <c r="J3177" s="1">
        <v>16</v>
      </c>
      <c r="K3177" s="3">
        <v>1061</v>
      </c>
      <c r="N3177" s="1">
        <v>215</v>
      </c>
      <c r="O3177" s="1">
        <v>79.5</v>
      </c>
      <c r="P3177" s="1">
        <v>8.1</v>
      </c>
      <c r="Q3177" s="1">
        <v>11.1</v>
      </c>
      <c r="R3177" s="1">
        <v>11.16</v>
      </c>
      <c r="S3177" s="1">
        <v>28.9</v>
      </c>
      <c r="AJ3177" s="1" t="s">
        <v>408</v>
      </c>
      <c r="AK3177" s="19">
        <v>54.83</v>
      </c>
      <c r="AL3177" s="19">
        <v>28</v>
      </c>
      <c r="AN3177" s="3">
        <v>1968</v>
      </c>
      <c r="AQ3177">
        <v>80436</v>
      </c>
      <c r="AR3177" s="1" t="s">
        <v>785</v>
      </c>
    </row>
    <row r="3178" spans="1:50" x14ac:dyDescent="0.25">
      <c r="A3178" s="1">
        <v>4687</v>
      </c>
      <c r="B3178" s="1" t="s">
        <v>855</v>
      </c>
      <c r="C3178" s="1">
        <v>102</v>
      </c>
      <c r="D3178" s="1" t="s">
        <v>5633</v>
      </c>
      <c r="F3178" s="1" t="s">
        <v>445</v>
      </c>
      <c r="G3178" s="1">
        <v>6</v>
      </c>
      <c r="H3178" s="1">
        <v>48</v>
      </c>
      <c r="I3178" s="1">
        <v>19.2</v>
      </c>
      <c r="J3178" s="1">
        <v>18.7</v>
      </c>
      <c r="K3178" s="3">
        <v>890</v>
      </c>
      <c r="N3178" s="1">
        <v>256</v>
      </c>
      <c r="O3178" s="1">
        <v>117.3</v>
      </c>
      <c r="Q3178" s="1">
        <v>13.2</v>
      </c>
      <c r="R3178" s="1">
        <v>14.8</v>
      </c>
      <c r="S3178" s="1">
        <v>32</v>
      </c>
      <c r="AJ3178" s="1" t="s">
        <v>408</v>
      </c>
      <c r="AK3178" s="19">
        <v>53.83</v>
      </c>
      <c r="AL3178" s="19">
        <v>28</v>
      </c>
      <c r="AN3178" s="3">
        <v>1980</v>
      </c>
      <c r="AQ3178">
        <v>80436</v>
      </c>
      <c r="AR3178" s="1" t="s">
        <v>3456</v>
      </c>
    </row>
    <row r="3179" spans="1:50" x14ac:dyDescent="0.25">
      <c r="A3179" s="1">
        <v>4688</v>
      </c>
      <c r="B3179" s="1" t="s">
        <v>855</v>
      </c>
      <c r="C3179" s="1">
        <v>102</v>
      </c>
      <c r="D3179" s="1" t="s">
        <v>6401</v>
      </c>
      <c r="F3179" s="1" t="s">
        <v>445</v>
      </c>
      <c r="G3179" s="1">
        <v>6</v>
      </c>
      <c r="H3179" s="1">
        <v>45</v>
      </c>
      <c r="I3179" s="1">
        <v>18</v>
      </c>
      <c r="J3179" s="1">
        <v>16.399999999999999</v>
      </c>
      <c r="K3179" s="3">
        <v>2335</v>
      </c>
      <c r="N3179" s="1">
        <v>241</v>
      </c>
      <c r="AJ3179" s="1" t="s">
        <v>408</v>
      </c>
      <c r="AK3179" s="19">
        <v>53.83</v>
      </c>
      <c r="AL3179" s="19">
        <v>28</v>
      </c>
      <c r="AN3179" s="3">
        <v>1980</v>
      </c>
      <c r="AQ3179">
        <v>80436</v>
      </c>
      <c r="AR3179" s="1" t="s">
        <v>3456</v>
      </c>
    </row>
    <row r="3180" spans="1:50" x14ac:dyDescent="0.25">
      <c r="A3180" s="1">
        <v>4689</v>
      </c>
      <c r="B3180" s="1" t="s">
        <v>1233</v>
      </c>
      <c r="C3180" s="1">
        <v>101</v>
      </c>
      <c r="D3180" s="1" t="s">
        <v>5627</v>
      </c>
      <c r="F3180" s="1" t="s">
        <v>445</v>
      </c>
      <c r="G3180" s="1">
        <v>9</v>
      </c>
      <c r="H3180" s="1">
        <v>20</v>
      </c>
      <c r="I3180" s="1">
        <v>4</v>
      </c>
      <c r="J3180" s="1">
        <v>4.5999999999999996</v>
      </c>
      <c r="K3180" s="3">
        <v>2862</v>
      </c>
      <c r="L3180" s="2">
        <f>N3180/((1581.94)*(1-EXP(-(0.021301)*I3180))^(1.51716))</f>
        <v>0.42406799635484693</v>
      </c>
      <c r="N3180" s="1">
        <v>15</v>
      </c>
      <c r="O3180" s="1">
        <v>4.9000000000000004</v>
      </c>
      <c r="P3180" s="1">
        <v>1</v>
      </c>
      <c r="Q3180" s="1">
        <v>1.7</v>
      </c>
      <c r="R3180" s="1">
        <v>1.4</v>
      </c>
      <c r="AJ3180" s="1" t="s">
        <v>408</v>
      </c>
      <c r="AK3180" s="19">
        <v>54.5</v>
      </c>
      <c r="AL3180" s="19">
        <v>26.17</v>
      </c>
      <c r="AN3180" s="3">
        <v>1971</v>
      </c>
      <c r="AQ3180">
        <v>80436</v>
      </c>
      <c r="AR3180" s="1" t="s">
        <v>786</v>
      </c>
    </row>
    <row r="3181" spans="1:50" x14ac:dyDescent="0.25">
      <c r="A3181" s="1">
        <v>4690</v>
      </c>
      <c r="B3181" s="1" t="s">
        <v>1233</v>
      </c>
      <c r="C3181" s="1">
        <v>101</v>
      </c>
      <c r="D3181" s="1" t="s">
        <v>5861</v>
      </c>
      <c r="F3181" s="1" t="s">
        <v>445</v>
      </c>
      <c r="G3181" s="1">
        <v>10</v>
      </c>
      <c r="H3181" s="1">
        <v>75</v>
      </c>
      <c r="I3181" s="1">
        <v>10</v>
      </c>
      <c r="J3181" s="1">
        <v>12.2</v>
      </c>
      <c r="K3181" s="3">
        <v>3625</v>
      </c>
      <c r="L3181" s="2">
        <f>N3181/((1948.03)*(1-EXP(-(0.015672)*I3181))^(1.40829))</f>
        <v>0.78618388186184407</v>
      </c>
      <c r="N3181" s="1">
        <v>101</v>
      </c>
      <c r="O3181" s="1">
        <v>44.9</v>
      </c>
      <c r="P3181" s="1">
        <v>5.44</v>
      </c>
      <c r="Q3181" s="1">
        <v>4</v>
      </c>
      <c r="R3181" s="1">
        <v>3</v>
      </c>
      <c r="AJ3181" s="1" t="s">
        <v>408</v>
      </c>
      <c r="AK3181" s="19">
        <v>54.5</v>
      </c>
      <c r="AL3181" s="19">
        <v>26.17</v>
      </c>
      <c r="AN3181" s="3">
        <v>1971</v>
      </c>
      <c r="AQ3181">
        <v>80436</v>
      </c>
      <c r="AR3181" s="1" t="s">
        <v>786</v>
      </c>
    </row>
    <row r="3182" spans="1:50" x14ac:dyDescent="0.25">
      <c r="A3182" s="1">
        <v>4691</v>
      </c>
      <c r="B3182" s="1" t="s">
        <v>1233</v>
      </c>
      <c r="C3182" s="1">
        <v>101</v>
      </c>
      <c r="D3182" s="1" t="s">
        <v>6389</v>
      </c>
      <c r="F3182" s="1" t="s">
        <v>445</v>
      </c>
      <c r="G3182" s="1">
        <v>5</v>
      </c>
      <c r="H3182" s="1">
        <v>50</v>
      </c>
      <c r="I3182" s="1">
        <v>21</v>
      </c>
      <c r="J3182" s="1">
        <v>28</v>
      </c>
      <c r="K3182" s="3">
        <v>630</v>
      </c>
      <c r="L3182" s="2">
        <f>N3182/((2111.2)*(1-EXP(-(0.024888)*I3182))^(1.82531))</f>
        <v>0.6694710504842275</v>
      </c>
      <c r="N3182" s="1">
        <v>274</v>
      </c>
      <c r="O3182" s="1">
        <v>97.7</v>
      </c>
      <c r="P3182" s="1">
        <v>7.33</v>
      </c>
      <c r="Q3182" s="1">
        <v>13.1</v>
      </c>
      <c r="R3182" s="1">
        <v>5.56</v>
      </c>
      <c r="AJ3182" s="1" t="s">
        <v>408</v>
      </c>
      <c r="AK3182" s="19">
        <v>54.5</v>
      </c>
      <c r="AL3182" s="19">
        <v>26.17</v>
      </c>
      <c r="AN3182" s="3">
        <v>1971</v>
      </c>
      <c r="AQ3182">
        <v>80436</v>
      </c>
      <c r="AR3182" s="1" t="s">
        <v>786</v>
      </c>
    </row>
    <row r="3183" spans="1:50" x14ac:dyDescent="0.25">
      <c r="A3183" s="1">
        <v>4692</v>
      </c>
      <c r="B3183" s="1" t="s">
        <v>1233</v>
      </c>
      <c r="C3183" s="1">
        <v>101</v>
      </c>
      <c r="D3183" s="1" t="s">
        <v>5627</v>
      </c>
      <c r="F3183" s="1" t="s">
        <v>445</v>
      </c>
      <c r="G3183" s="1">
        <v>8</v>
      </c>
      <c r="H3183" s="1">
        <v>9</v>
      </c>
      <c r="I3183" s="1">
        <v>2.7</v>
      </c>
      <c r="J3183" s="1">
        <v>2.5</v>
      </c>
      <c r="K3183" s="3">
        <v>2275</v>
      </c>
      <c r="L3183" s="2">
        <f>N3183/((1668.67)*(1-EXP(-(0.022864)*I3183))^(1.61028))</f>
        <v>0.61391054681882384</v>
      </c>
      <c r="N3183" s="1">
        <v>11</v>
      </c>
      <c r="O3183" s="1">
        <v>6.3</v>
      </c>
      <c r="P3183" s="1">
        <v>1.2</v>
      </c>
      <c r="Q3183" s="1">
        <v>4</v>
      </c>
      <c r="R3183" s="1">
        <v>3.8</v>
      </c>
      <c r="AJ3183" s="1" t="s">
        <v>408</v>
      </c>
      <c r="AK3183" s="19">
        <v>54.5</v>
      </c>
      <c r="AL3183" s="19">
        <v>26.17</v>
      </c>
      <c r="AN3183" s="3">
        <v>1971</v>
      </c>
      <c r="AQ3183">
        <v>80436</v>
      </c>
      <c r="AR3183" s="1" t="s">
        <v>786</v>
      </c>
      <c r="AU3183" s="32"/>
      <c r="AV3183" s="32"/>
      <c r="AW3183" s="32"/>
      <c r="AX3183" s="32"/>
    </row>
    <row r="3184" spans="1:50" x14ac:dyDescent="0.25">
      <c r="A3184" s="1">
        <v>4693</v>
      </c>
      <c r="B3184" s="1" t="s">
        <v>1233</v>
      </c>
      <c r="C3184" s="1">
        <v>101</v>
      </c>
      <c r="D3184" s="1" t="s">
        <v>5627</v>
      </c>
      <c r="F3184" s="1" t="s">
        <v>445</v>
      </c>
      <c r="G3184" s="1">
        <v>6</v>
      </c>
      <c r="H3184" s="1">
        <v>39</v>
      </c>
      <c r="I3184" s="1">
        <v>16</v>
      </c>
      <c r="J3184" s="1">
        <v>15.3</v>
      </c>
      <c r="K3184" s="3">
        <v>1875</v>
      </c>
      <c r="L3184" s="2">
        <f>N3184/((1963.5)*(1-EXP(-(0.024337)*I3184))^(1.76926))</f>
        <v>1.0709062529673965</v>
      </c>
      <c r="N3184" s="1">
        <v>284</v>
      </c>
      <c r="O3184" s="1">
        <v>120.5</v>
      </c>
      <c r="P3184" s="1">
        <v>9.8000000000000007</v>
      </c>
      <c r="Q3184" s="1">
        <v>21.3</v>
      </c>
      <c r="R3184" s="1">
        <v>10.3</v>
      </c>
      <c r="AJ3184" s="1" t="s">
        <v>408</v>
      </c>
      <c r="AK3184" s="19">
        <v>54.5</v>
      </c>
      <c r="AL3184" s="19">
        <v>26.17</v>
      </c>
      <c r="AN3184" s="3">
        <v>1971</v>
      </c>
      <c r="AQ3184">
        <v>80436</v>
      </c>
      <c r="AR3184" s="1" t="s">
        <v>786</v>
      </c>
    </row>
    <row r="3185" spans="1:44" x14ac:dyDescent="0.25">
      <c r="A3185" s="1">
        <v>4694</v>
      </c>
      <c r="B3185" s="1" t="s">
        <v>1233</v>
      </c>
      <c r="C3185" s="1">
        <v>101</v>
      </c>
      <c r="D3185" s="1" t="s">
        <v>5627</v>
      </c>
      <c r="F3185" s="1" t="s">
        <v>445</v>
      </c>
      <c r="G3185" s="1">
        <v>10</v>
      </c>
      <c r="H3185" s="1">
        <v>25</v>
      </c>
      <c r="I3185" s="1">
        <v>3</v>
      </c>
      <c r="J3185" s="1">
        <v>4</v>
      </c>
      <c r="K3185" s="3">
        <v>6554</v>
      </c>
      <c r="L3185" s="2">
        <f>N3185/((1948.03)*(1-EXP(-(0.015672)*I3185))^(1.40829))</f>
        <v>0.62908442604956105</v>
      </c>
      <c r="N3185" s="1">
        <v>16</v>
      </c>
      <c r="O3185" s="1">
        <v>7.5</v>
      </c>
      <c r="P3185" s="1">
        <v>2.1</v>
      </c>
      <c r="Q3185" s="1">
        <v>2.7</v>
      </c>
      <c r="R3185" s="1">
        <v>2.4</v>
      </c>
      <c r="AJ3185" s="1" t="s">
        <v>408</v>
      </c>
      <c r="AK3185" s="19">
        <v>54.5</v>
      </c>
      <c r="AL3185" s="19">
        <v>26.17</v>
      </c>
      <c r="AN3185" s="3">
        <v>1971</v>
      </c>
      <c r="AQ3185">
        <v>80436</v>
      </c>
      <c r="AR3185" s="1" t="s">
        <v>786</v>
      </c>
    </row>
    <row r="3186" spans="1:44" x14ac:dyDescent="0.25">
      <c r="A3186" s="1">
        <v>4695</v>
      </c>
      <c r="B3186" s="1" t="s">
        <v>1233</v>
      </c>
      <c r="C3186" s="1">
        <v>101</v>
      </c>
      <c r="D3186" s="1" t="s">
        <v>5627</v>
      </c>
      <c r="F3186" s="1" t="s">
        <v>445</v>
      </c>
      <c r="G3186" s="1">
        <v>9</v>
      </c>
      <c r="H3186" s="1">
        <v>22</v>
      </c>
      <c r="I3186" s="1">
        <v>5.0999999999999996</v>
      </c>
      <c r="J3186" s="1">
        <v>5.3</v>
      </c>
      <c r="K3186" s="3">
        <v>4925</v>
      </c>
      <c r="L3186" s="2">
        <f>N3186/((1581.94)*(1-EXP(-(0.021301)*I3186))^(1.51716))</f>
        <v>0.73631689791483856</v>
      </c>
      <c r="N3186" s="1">
        <v>37</v>
      </c>
      <c r="O3186" s="1">
        <v>16.899999999999999</v>
      </c>
      <c r="Q3186" s="1">
        <v>6.38</v>
      </c>
      <c r="R3186" s="1">
        <v>3.38</v>
      </c>
      <c r="AJ3186" s="1" t="s">
        <v>408</v>
      </c>
      <c r="AK3186" s="19">
        <v>54</v>
      </c>
      <c r="AL3186" s="19">
        <v>27</v>
      </c>
      <c r="AN3186" s="3">
        <v>1989</v>
      </c>
      <c r="AQ3186">
        <v>80436</v>
      </c>
      <c r="AR3186" s="1" t="s">
        <v>787</v>
      </c>
    </row>
    <row r="3187" spans="1:44" x14ac:dyDescent="0.25">
      <c r="A3187" s="1">
        <v>4696</v>
      </c>
      <c r="B3187" s="1" t="s">
        <v>1233</v>
      </c>
      <c r="C3187" s="1">
        <v>101</v>
      </c>
      <c r="D3187" s="1" t="s">
        <v>5627</v>
      </c>
      <c r="F3187" s="1" t="s">
        <v>445</v>
      </c>
      <c r="G3187" s="1">
        <v>8</v>
      </c>
      <c r="H3187" s="1">
        <v>22</v>
      </c>
      <c r="I3187" s="1">
        <v>6.6</v>
      </c>
      <c r="J3187" s="1">
        <v>6.6</v>
      </c>
      <c r="K3187" s="3">
        <v>4937</v>
      </c>
      <c r="L3187" s="2">
        <f>N3187/((1668.67)*(1-EXP(-(0.022864)*I3187))^(1.61028))</f>
        <v>0.82354817560071525</v>
      </c>
      <c r="N3187" s="1">
        <v>58</v>
      </c>
      <c r="O3187" s="1">
        <v>33</v>
      </c>
      <c r="Q3187" s="1">
        <v>6.29</v>
      </c>
      <c r="R3187" s="1">
        <v>4.9400000000000004</v>
      </c>
      <c r="AJ3187" s="1" t="s">
        <v>408</v>
      </c>
      <c r="AK3187" s="19">
        <v>54</v>
      </c>
      <c r="AL3187" s="19">
        <v>27</v>
      </c>
      <c r="AN3187" s="3">
        <v>1989</v>
      </c>
      <c r="AQ3187">
        <v>80436</v>
      </c>
      <c r="AR3187" s="1" t="s">
        <v>787</v>
      </c>
    </row>
    <row r="3188" spans="1:44" x14ac:dyDescent="0.25">
      <c r="A3188" s="1">
        <v>4697</v>
      </c>
      <c r="B3188" s="1" t="s">
        <v>1233</v>
      </c>
      <c r="C3188" s="1">
        <v>101</v>
      </c>
      <c r="D3188" s="1" t="s">
        <v>5627</v>
      </c>
      <c r="F3188" s="1" t="s">
        <v>445</v>
      </c>
      <c r="G3188" s="1">
        <v>8</v>
      </c>
      <c r="H3188" s="1">
        <v>25</v>
      </c>
      <c r="I3188" s="1">
        <v>6.7</v>
      </c>
      <c r="J3188" s="1">
        <v>4.7</v>
      </c>
      <c r="K3188" s="3">
        <v>3838</v>
      </c>
      <c r="L3188" s="2">
        <f>N3188/((1668.67)*(1-EXP(-(0.022864)*I3188))^(1.61028))</f>
        <v>0.6942145699357728</v>
      </c>
      <c r="N3188" s="1">
        <v>50</v>
      </c>
      <c r="O3188" s="1">
        <v>19.100000000000001</v>
      </c>
      <c r="Q3188" s="1">
        <v>6.2</v>
      </c>
      <c r="R3188" s="1">
        <v>2.69</v>
      </c>
      <c r="AJ3188" s="1" t="s">
        <v>408</v>
      </c>
      <c r="AK3188" s="19">
        <v>54</v>
      </c>
      <c r="AL3188" s="19">
        <v>27</v>
      </c>
      <c r="AN3188" s="3">
        <v>1989</v>
      </c>
      <c r="AQ3188">
        <v>80436</v>
      </c>
      <c r="AR3188" s="1" t="s">
        <v>787</v>
      </c>
    </row>
    <row r="3189" spans="1:44" x14ac:dyDescent="0.25">
      <c r="A3189" s="1">
        <v>4698</v>
      </c>
      <c r="B3189" s="1" t="s">
        <v>1233</v>
      </c>
      <c r="C3189" s="1">
        <v>101</v>
      </c>
      <c r="D3189" s="1" t="s">
        <v>5627</v>
      </c>
      <c r="F3189" s="1" t="s">
        <v>445</v>
      </c>
      <c r="G3189" s="1">
        <v>9</v>
      </c>
      <c r="H3189" s="1">
        <v>25</v>
      </c>
      <c r="I3189" s="1">
        <v>5</v>
      </c>
      <c r="J3189" s="1">
        <v>6.7</v>
      </c>
      <c r="K3189" s="3">
        <v>4516</v>
      </c>
      <c r="L3189" s="2">
        <f>N3189/((1581.94)*(1-EXP(-(0.021301)*I3189))^(1.51716))</f>
        <v>1.2284937570430392</v>
      </c>
      <c r="N3189" s="1">
        <v>60</v>
      </c>
      <c r="O3189" s="1">
        <v>35.4</v>
      </c>
      <c r="Q3189" s="1">
        <v>4.08</v>
      </c>
      <c r="R3189" s="1">
        <v>1.63</v>
      </c>
      <c r="AJ3189" s="1" t="s">
        <v>408</v>
      </c>
      <c r="AK3189" s="19">
        <v>54</v>
      </c>
      <c r="AL3189" s="19">
        <v>27</v>
      </c>
      <c r="AN3189" s="3">
        <v>1989</v>
      </c>
      <c r="AQ3189">
        <v>80436</v>
      </c>
      <c r="AR3189" s="1" t="s">
        <v>787</v>
      </c>
    </row>
    <row r="3190" spans="1:44" x14ac:dyDescent="0.25">
      <c r="A3190" s="1">
        <v>4699</v>
      </c>
      <c r="B3190" s="1" t="s">
        <v>1233</v>
      </c>
      <c r="C3190" s="1">
        <v>101</v>
      </c>
      <c r="D3190" s="1" t="s">
        <v>5627</v>
      </c>
      <c r="F3190" s="1" t="s">
        <v>445</v>
      </c>
      <c r="G3190" s="1">
        <v>6</v>
      </c>
      <c r="H3190" s="1">
        <v>41</v>
      </c>
      <c r="I3190" s="1">
        <v>15.5</v>
      </c>
      <c r="J3190" s="1">
        <v>13.4</v>
      </c>
      <c r="K3190" s="3">
        <v>1988</v>
      </c>
      <c r="L3190" s="2">
        <f>N3190/((1963.5)*(1-EXP(-(0.024337)*I3190))^(1.76926))</f>
        <v>0.83711852541793541</v>
      </c>
      <c r="N3190" s="1">
        <v>212</v>
      </c>
      <c r="O3190" s="1">
        <v>77.2</v>
      </c>
      <c r="Q3190" s="1">
        <v>5.95</v>
      </c>
      <c r="R3190" s="1">
        <v>4.1100000000000003</v>
      </c>
      <c r="AJ3190" s="1" t="s">
        <v>408</v>
      </c>
      <c r="AK3190" s="19">
        <v>54</v>
      </c>
      <c r="AL3190" s="19">
        <v>27</v>
      </c>
      <c r="AN3190" s="3">
        <v>1989</v>
      </c>
      <c r="AQ3190">
        <v>80436</v>
      </c>
      <c r="AR3190" s="1" t="s">
        <v>787</v>
      </c>
    </row>
    <row r="3191" spans="1:44" x14ac:dyDescent="0.25">
      <c r="A3191" s="1">
        <v>4700</v>
      </c>
      <c r="B3191" s="1" t="s">
        <v>1233</v>
      </c>
      <c r="C3191" s="1">
        <v>101</v>
      </c>
      <c r="D3191" s="1" t="s">
        <v>5627</v>
      </c>
      <c r="F3191" s="1" t="s">
        <v>445</v>
      </c>
      <c r="G3191" s="1">
        <v>6</v>
      </c>
      <c r="H3191" s="1">
        <v>21</v>
      </c>
      <c r="I3191" s="1">
        <v>9.5</v>
      </c>
      <c r="J3191" s="1">
        <v>8.8000000000000007</v>
      </c>
      <c r="K3191" s="3">
        <v>2700</v>
      </c>
      <c r="L3191" s="2">
        <f>N3191/((1963.5)*(1-EXP(-(0.024337)*I3191))^(1.76926))</f>
        <v>0.67272054509284784</v>
      </c>
      <c r="N3191" s="1">
        <v>81</v>
      </c>
      <c r="O3191" s="1">
        <v>42.9</v>
      </c>
      <c r="Q3191" s="1">
        <v>10.8</v>
      </c>
      <c r="R3191" s="1">
        <v>7.15</v>
      </c>
      <c r="AJ3191" s="1" t="s">
        <v>408</v>
      </c>
      <c r="AK3191" s="19">
        <v>54</v>
      </c>
      <c r="AL3191" s="19">
        <v>27</v>
      </c>
      <c r="AN3191" s="3">
        <v>1989</v>
      </c>
      <c r="AQ3191">
        <v>80436</v>
      </c>
      <c r="AR3191" s="1" t="s">
        <v>787</v>
      </c>
    </row>
    <row r="3192" spans="1:44" x14ac:dyDescent="0.25">
      <c r="A3192" s="1">
        <v>4701</v>
      </c>
      <c r="B3192" s="1" t="s">
        <v>1233</v>
      </c>
      <c r="C3192" s="1">
        <v>101</v>
      </c>
      <c r="D3192" s="1" t="s">
        <v>5627</v>
      </c>
      <c r="F3192" s="1" t="s">
        <v>445</v>
      </c>
      <c r="G3192" s="1">
        <v>6</v>
      </c>
      <c r="H3192" s="1">
        <v>13</v>
      </c>
      <c r="I3192" s="1">
        <v>5.8</v>
      </c>
      <c r="J3192" s="1">
        <v>6</v>
      </c>
      <c r="K3192" s="3">
        <v>6055</v>
      </c>
      <c r="L3192" s="2">
        <f>N3192/((1963.5)*(1-EXP(-(0.024337)*I3192))^(1.76926))</f>
        <v>0.82829406129043703</v>
      </c>
      <c r="N3192" s="1">
        <v>45</v>
      </c>
      <c r="O3192" s="1">
        <v>26.1</v>
      </c>
      <c r="Q3192" s="1">
        <v>5.27</v>
      </c>
      <c r="R3192" s="1">
        <v>2.63</v>
      </c>
      <c r="AJ3192" s="1" t="s">
        <v>408</v>
      </c>
      <c r="AK3192" s="19">
        <v>54</v>
      </c>
      <c r="AL3192" s="19">
        <v>27</v>
      </c>
      <c r="AN3192" s="3">
        <v>1989</v>
      </c>
      <c r="AQ3192">
        <v>80436</v>
      </c>
      <c r="AR3192" s="1" t="s">
        <v>787</v>
      </c>
    </row>
    <row r="3193" spans="1:44" x14ac:dyDescent="0.25">
      <c r="A3193" s="1">
        <v>4702</v>
      </c>
      <c r="B3193" s="1" t="s">
        <v>1233</v>
      </c>
      <c r="C3193" s="1">
        <v>101</v>
      </c>
      <c r="D3193" s="1" t="s">
        <v>5627</v>
      </c>
      <c r="F3193" s="1" t="s">
        <v>445</v>
      </c>
      <c r="G3193" s="1">
        <v>7</v>
      </c>
      <c r="H3193" s="1">
        <v>26</v>
      </c>
      <c r="I3193" s="1">
        <v>8.4</v>
      </c>
      <c r="J3193" s="1">
        <v>7.3</v>
      </c>
      <c r="K3193" s="3">
        <v>4186</v>
      </c>
      <c r="L3193" s="2">
        <f>N3193/((1824.17)*(1-EXP(-(0.023514)*I3193))^(1.69151))</f>
        <v>0.84345048251520227</v>
      </c>
      <c r="N3193" s="1">
        <v>84</v>
      </c>
      <c r="O3193" s="1">
        <v>42.2</v>
      </c>
      <c r="Q3193" s="1">
        <v>3.27</v>
      </c>
      <c r="R3193" s="1">
        <v>2.83</v>
      </c>
      <c r="AJ3193" s="1" t="s">
        <v>408</v>
      </c>
      <c r="AK3193" s="19">
        <v>54</v>
      </c>
      <c r="AL3193" s="19">
        <v>27</v>
      </c>
      <c r="AN3193" s="3">
        <v>1989</v>
      </c>
      <c r="AQ3193">
        <v>80436</v>
      </c>
      <c r="AR3193" s="1" t="s">
        <v>787</v>
      </c>
    </row>
    <row r="3194" spans="1:44" x14ac:dyDescent="0.25">
      <c r="A3194" s="1">
        <v>4703</v>
      </c>
      <c r="B3194" s="1" t="s">
        <v>1233</v>
      </c>
      <c r="C3194" s="1">
        <v>101</v>
      </c>
      <c r="D3194" s="1" t="s">
        <v>5627</v>
      </c>
      <c r="F3194" s="1" t="s">
        <v>445</v>
      </c>
      <c r="G3194" s="1">
        <v>8</v>
      </c>
      <c r="H3194" s="1">
        <v>26</v>
      </c>
      <c r="I3194" s="1">
        <v>7.5</v>
      </c>
      <c r="J3194" s="1">
        <v>7</v>
      </c>
      <c r="K3194" s="3">
        <v>4450</v>
      </c>
      <c r="L3194" s="2">
        <f>N3194/((1668.67)*(1-EXP(-(0.022864)*I3194))^(1.61028))</f>
        <v>1.0570783742555885</v>
      </c>
      <c r="N3194" s="1">
        <v>90</v>
      </c>
      <c r="O3194" s="1">
        <v>37.700000000000003</v>
      </c>
      <c r="Q3194" s="1">
        <v>15</v>
      </c>
      <c r="R3194" s="1">
        <v>3.22</v>
      </c>
      <c r="AJ3194" s="1" t="s">
        <v>408</v>
      </c>
      <c r="AK3194" s="19">
        <v>54</v>
      </c>
      <c r="AL3194" s="19">
        <v>27</v>
      </c>
      <c r="AN3194" s="3">
        <v>1989</v>
      </c>
      <c r="AQ3194">
        <v>80436</v>
      </c>
      <c r="AR3194" s="1" t="s">
        <v>787</v>
      </c>
    </row>
    <row r="3195" spans="1:44" x14ac:dyDescent="0.25">
      <c r="A3195" s="1">
        <v>4704</v>
      </c>
      <c r="B3195" s="1" t="s">
        <v>1233</v>
      </c>
      <c r="C3195" s="1">
        <v>101</v>
      </c>
      <c r="D3195" s="1" t="s">
        <v>5627</v>
      </c>
      <c r="F3195" s="1" t="s">
        <v>445</v>
      </c>
      <c r="G3195" s="1">
        <v>5</v>
      </c>
      <c r="H3195" s="1">
        <v>30</v>
      </c>
      <c r="I3195" s="1">
        <v>16</v>
      </c>
      <c r="J3195" s="1">
        <v>12</v>
      </c>
      <c r="K3195" s="3">
        <v>2238</v>
      </c>
      <c r="L3195" s="2">
        <f>N3195/((2111.2)*(1-EXP(-(0.024888)*I3195))^(1.82531))</f>
        <v>0.72281530268473004</v>
      </c>
      <c r="N3195" s="1">
        <v>200</v>
      </c>
      <c r="O3195" s="1">
        <v>91.2</v>
      </c>
      <c r="Q3195" s="1">
        <v>8.2100000000000009</v>
      </c>
      <c r="R3195" s="1">
        <v>5.57</v>
      </c>
      <c r="AJ3195" s="1" t="s">
        <v>408</v>
      </c>
      <c r="AK3195" s="19">
        <v>54</v>
      </c>
      <c r="AL3195" s="19">
        <v>27</v>
      </c>
      <c r="AN3195" s="3">
        <v>1989</v>
      </c>
      <c r="AQ3195">
        <v>80436</v>
      </c>
      <c r="AR3195" s="1" t="s">
        <v>787</v>
      </c>
    </row>
    <row r="3196" spans="1:44" x14ac:dyDescent="0.25">
      <c r="A3196" s="1">
        <v>4705</v>
      </c>
      <c r="B3196" s="1" t="s">
        <v>1233</v>
      </c>
      <c r="C3196" s="1">
        <v>101</v>
      </c>
      <c r="D3196" s="1" t="s">
        <v>5627</v>
      </c>
      <c r="F3196" s="1" t="s">
        <v>445</v>
      </c>
      <c r="G3196" s="1">
        <v>10</v>
      </c>
      <c r="H3196" s="1">
        <v>46</v>
      </c>
      <c r="I3196" s="1">
        <v>7</v>
      </c>
      <c r="J3196" s="1">
        <v>9.1</v>
      </c>
      <c r="K3196" s="3">
        <v>3630</v>
      </c>
      <c r="L3196" s="2">
        <f>N3196/((1948.03)*(1-EXP(-(0.015672)*I3196))^(1.40829))</f>
        <v>0.62267435201725696</v>
      </c>
      <c r="N3196" s="1">
        <v>50</v>
      </c>
      <c r="O3196" s="1">
        <v>14.2</v>
      </c>
      <c r="Q3196" s="1">
        <v>1.8</v>
      </c>
      <c r="R3196" s="1">
        <v>1.07</v>
      </c>
      <c r="AJ3196" s="1" t="s">
        <v>408</v>
      </c>
      <c r="AK3196" s="19">
        <v>54</v>
      </c>
      <c r="AL3196" s="19">
        <v>27</v>
      </c>
      <c r="AN3196" s="3">
        <v>1989</v>
      </c>
      <c r="AQ3196">
        <v>80436</v>
      </c>
      <c r="AR3196" s="1" t="s">
        <v>787</v>
      </c>
    </row>
    <row r="3197" spans="1:44" x14ac:dyDescent="0.25">
      <c r="A3197" s="1">
        <v>4706</v>
      </c>
      <c r="B3197" s="1" t="s">
        <v>1233</v>
      </c>
      <c r="C3197" s="1">
        <v>101</v>
      </c>
      <c r="D3197" s="1" t="s">
        <v>5627</v>
      </c>
      <c r="F3197" s="1" t="s">
        <v>445</v>
      </c>
      <c r="G3197" s="1">
        <v>12</v>
      </c>
      <c r="H3197" s="1">
        <v>60</v>
      </c>
      <c r="I3197" s="1">
        <v>2.8</v>
      </c>
      <c r="J3197" s="1">
        <v>4.5</v>
      </c>
      <c r="K3197" s="3">
        <v>1886</v>
      </c>
      <c r="L3197" s="2">
        <f>N3197/((1195.03)*(1-EXP(-(0.021701)*I3197))^(1.32104))</f>
        <v>0.35927474034408735</v>
      </c>
      <c r="N3197" s="1">
        <v>10.199999999999999</v>
      </c>
      <c r="O3197" s="1">
        <v>3.4</v>
      </c>
      <c r="P3197" s="1">
        <v>0.8</v>
      </c>
      <c r="Q3197" s="1">
        <v>0.9</v>
      </c>
      <c r="R3197" s="1">
        <v>0.45</v>
      </c>
      <c r="S3197" s="1">
        <v>2.6</v>
      </c>
      <c r="AJ3197" s="1" t="s">
        <v>408</v>
      </c>
      <c r="AK3197" s="19">
        <v>54.75</v>
      </c>
      <c r="AL3197" s="19">
        <v>28.17</v>
      </c>
      <c r="AN3197" s="3">
        <v>1979</v>
      </c>
      <c r="AQ3197">
        <v>80436</v>
      </c>
      <c r="AR3197" s="1" t="s">
        <v>788</v>
      </c>
    </row>
    <row r="3198" spans="1:44" x14ac:dyDescent="0.25">
      <c r="A3198" s="1">
        <v>4707</v>
      </c>
      <c r="B3198" s="1" t="s">
        <v>1233</v>
      </c>
      <c r="C3198" s="1">
        <v>101</v>
      </c>
      <c r="D3198" s="1" t="s">
        <v>5627</v>
      </c>
      <c r="F3198" s="1" t="s">
        <v>445</v>
      </c>
      <c r="G3198" s="1">
        <v>12</v>
      </c>
      <c r="H3198" s="1">
        <v>150</v>
      </c>
      <c r="I3198" s="1">
        <v>8.4</v>
      </c>
      <c r="J3198" s="1">
        <v>12.1</v>
      </c>
      <c r="K3198" s="3">
        <v>1644</v>
      </c>
      <c r="L3198" s="2">
        <f>N3198/((1195.03)*(1-EXP(-(0.021701)*I3198))^(1.32104))</f>
        <v>0.74001372308980951</v>
      </c>
      <c r="N3198" s="1">
        <v>82.9</v>
      </c>
      <c r="O3198" s="1">
        <v>48.4</v>
      </c>
      <c r="P3198" s="1">
        <v>5.88</v>
      </c>
      <c r="Q3198" s="1">
        <v>7.22</v>
      </c>
      <c r="R3198" s="1">
        <v>2.19</v>
      </c>
      <c r="S3198" s="1">
        <v>9.23</v>
      </c>
      <c r="AJ3198" s="1" t="s">
        <v>408</v>
      </c>
      <c r="AK3198" s="19">
        <v>54.75</v>
      </c>
      <c r="AL3198" s="19">
        <v>28.17</v>
      </c>
      <c r="AN3198" s="3">
        <v>1979</v>
      </c>
      <c r="AQ3198">
        <v>80436</v>
      </c>
      <c r="AR3198" s="1" t="s">
        <v>788</v>
      </c>
    </row>
    <row r="3199" spans="1:44" x14ac:dyDescent="0.25">
      <c r="A3199" s="1">
        <v>4708</v>
      </c>
      <c r="B3199" s="1" t="s">
        <v>1233</v>
      </c>
      <c r="C3199" s="1">
        <v>101</v>
      </c>
      <c r="D3199" s="1" t="s">
        <v>5627</v>
      </c>
      <c r="F3199" s="1" t="s">
        <v>445</v>
      </c>
      <c r="G3199" s="1">
        <v>10</v>
      </c>
      <c r="H3199" s="1">
        <v>55</v>
      </c>
      <c r="I3199" s="1">
        <v>8.3000000000000007</v>
      </c>
      <c r="J3199" s="1">
        <v>9.6999999999999993</v>
      </c>
      <c r="K3199" s="3">
        <v>3437</v>
      </c>
      <c r="L3199" s="2">
        <f>N3199/((1948.03)*(1-EXP(-(0.015672)*I3199))^(1.40829))</f>
        <v>1.1923198168345432</v>
      </c>
      <c r="N3199" s="1">
        <v>120</v>
      </c>
      <c r="O3199" s="1">
        <v>67.8</v>
      </c>
      <c r="P3199" s="1">
        <v>6.32</v>
      </c>
      <c r="Q3199" s="1">
        <v>7.74</v>
      </c>
      <c r="R3199" s="1">
        <v>1.88</v>
      </c>
      <c r="S3199" s="1">
        <v>10.9</v>
      </c>
      <c r="AJ3199" s="1" t="s">
        <v>408</v>
      </c>
      <c r="AK3199" s="19">
        <v>54.75</v>
      </c>
      <c r="AL3199" s="19">
        <v>28.17</v>
      </c>
      <c r="AN3199" s="3">
        <v>1979</v>
      </c>
      <c r="AQ3199">
        <v>80436</v>
      </c>
      <c r="AR3199" s="1" t="s">
        <v>788</v>
      </c>
    </row>
    <row r="3200" spans="1:44" x14ac:dyDescent="0.25">
      <c r="A3200" s="1">
        <v>4709</v>
      </c>
      <c r="B3200" s="1" t="s">
        <v>1233</v>
      </c>
      <c r="C3200" s="1">
        <v>101</v>
      </c>
      <c r="D3200" s="1" t="s">
        <v>5627</v>
      </c>
      <c r="F3200" s="1" t="s">
        <v>445</v>
      </c>
      <c r="G3200" s="1">
        <v>7</v>
      </c>
      <c r="H3200" s="1">
        <v>60</v>
      </c>
      <c r="I3200" s="1">
        <v>18</v>
      </c>
      <c r="J3200" s="1">
        <v>18.399999999999999</v>
      </c>
      <c r="K3200" s="3">
        <v>903</v>
      </c>
      <c r="L3200" s="2">
        <f>N3200/((1824.17)*(1-EXP(-(0.023514)*I3200))^(1.69151))</f>
        <v>0.66672444587339685</v>
      </c>
      <c r="N3200" s="1">
        <v>201.1</v>
      </c>
      <c r="O3200" s="1">
        <v>99</v>
      </c>
      <c r="P3200" s="1">
        <v>8.1199999999999992</v>
      </c>
      <c r="Q3200" s="1">
        <v>10</v>
      </c>
      <c r="R3200" s="1">
        <v>3.65</v>
      </c>
      <c r="S3200" s="1">
        <v>12.6</v>
      </c>
      <c r="AJ3200" s="1" t="s">
        <v>408</v>
      </c>
      <c r="AK3200" s="19">
        <v>54.75</v>
      </c>
      <c r="AL3200" s="19">
        <v>28.17</v>
      </c>
      <c r="AN3200" s="3">
        <v>1979</v>
      </c>
      <c r="AQ3200">
        <v>80436</v>
      </c>
      <c r="AR3200" s="1" t="s">
        <v>788</v>
      </c>
    </row>
    <row r="3201" spans="1:44" x14ac:dyDescent="0.25">
      <c r="A3201" s="1">
        <v>4710</v>
      </c>
      <c r="B3201" s="1" t="s">
        <v>1233</v>
      </c>
      <c r="C3201" s="1">
        <v>101</v>
      </c>
      <c r="D3201" s="1" t="s">
        <v>5627</v>
      </c>
      <c r="F3201" s="1" t="s">
        <v>445</v>
      </c>
      <c r="G3201" s="1">
        <v>10</v>
      </c>
      <c r="H3201" s="1">
        <v>80</v>
      </c>
      <c r="I3201" s="1">
        <v>13</v>
      </c>
      <c r="J3201" s="1">
        <v>12.8</v>
      </c>
      <c r="K3201" s="3">
        <v>1469</v>
      </c>
      <c r="L3201" s="2">
        <f>N3201/((1948.03)*(1-EXP(-(0.015672)*I3201))^(1.40829))</f>
        <v>0.54716694705758639</v>
      </c>
      <c r="N3201" s="1">
        <v>98.5</v>
      </c>
      <c r="O3201" s="1">
        <v>46</v>
      </c>
      <c r="P3201" s="1">
        <v>4.7699999999999996</v>
      </c>
      <c r="Q3201" s="1">
        <v>4.75</v>
      </c>
      <c r="R3201" s="1">
        <v>1.22</v>
      </c>
      <c r="S3201" s="1">
        <v>8.9600000000000009</v>
      </c>
      <c r="AJ3201" s="1" t="s">
        <v>408</v>
      </c>
      <c r="AK3201" s="19">
        <v>54.75</v>
      </c>
      <c r="AL3201" s="19">
        <v>28.17</v>
      </c>
      <c r="AN3201" s="3">
        <v>1979</v>
      </c>
      <c r="AQ3201">
        <v>80436</v>
      </c>
      <c r="AR3201" s="1" t="s">
        <v>788</v>
      </c>
    </row>
    <row r="3202" spans="1:44" x14ac:dyDescent="0.25">
      <c r="A3202" s="1">
        <v>4711</v>
      </c>
      <c r="B3202" s="1" t="s">
        <v>1233</v>
      </c>
      <c r="C3202" s="1">
        <v>101</v>
      </c>
      <c r="D3202" s="1" t="s">
        <v>5627</v>
      </c>
      <c r="F3202" s="1" t="s">
        <v>445</v>
      </c>
      <c r="G3202" s="1">
        <v>5</v>
      </c>
      <c r="H3202" s="1">
        <v>39</v>
      </c>
      <c r="I3202" s="1">
        <v>19.5</v>
      </c>
      <c r="J3202" s="1">
        <v>18.2</v>
      </c>
      <c r="K3202" s="3">
        <v>1408</v>
      </c>
      <c r="L3202" s="2">
        <f>N3202/((2111.2)*(1-EXP(-(0.024888)*I3202))^(1.82531))</f>
        <v>1.0329848485576907</v>
      </c>
      <c r="N3202" s="1">
        <v>381</v>
      </c>
      <c r="S3202" s="1">
        <v>86.7</v>
      </c>
      <c r="AJ3202" s="1" t="s">
        <v>408</v>
      </c>
      <c r="AK3202" s="19">
        <v>54.17</v>
      </c>
      <c r="AL3202" s="19">
        <v>27.5</v>
      </c>
      <c r="AN3202" s="3">
        <v>1970</v>
      </c>
      <c r="AQ3202">
        <v>80436</v>
      </c>
      <c r="AR3202" s="1" t="s">
        <v>3461</v>
      </c>
    </row>
    <row r="3203" spans="1:44" x14ac:dyDescent="0.25">
      <c r="A3203" s="1">
        <v>4712</v>
      </c>
      <c r="B3203" s="1" t="s">
        <v>1233</v>
      </c>
      <c r="C3203" s="1">
        <v>101</v>
      </c>
      <c r="D3203" s="1" t="s">
        <v>5627</v>
      </c>
      <c r="F3203" s="1" t="s">
        <v>445</v>
      </c>
      <c r="G3203" s="1">
        <v>4</v>
      </c>
      <c r="H3203" s="1">
        <v>41</v>
      </c>
      <c r="I3203" s="1">
        <v>21.9</v>
      </c>
      <c r="J3203" s="1">
        <v>24.3</v>
      </c>
      <c r="K3203" s="3">
        <v>1321</v>
      </c>
      <c r="L3203" s="2">
        <f>N3203/((2221.29)*(1-EXP(-(0.025785)*I3203))^(1.86783))</f>
        <v>0.94133579231976883</v>
      </c>
      <c r="N3203" s="1">
        <v>435</v>
      </c>
      <c r="S3203" s="1">
        <v>75</v>
      </c>
      <c r="AJ3203" s="1" t="s">
        <v>408</v>
      </c>
      <c r="AK3203" s="19">
        <v>54.17</v>
      </c>
      <c r="AL3203" s="19">
        <v>27.5</v>
      </c>
      <c r="AN3203" s="3">
        <v>1970</v>
      </c>
      <c r="AQ3203">
        <v>80436</v>
      </c>
      <c r="AR3203" s="1" t="s">
        <v>3461</v>
      </c>
    </row>
    <row r="3204" spans="1:44" x14ac:dyDescent="0.25">
      <c r="A3204" s="1">
        <v>4713</v>
      </c>
      <c r="B3204" s="1" t="s">
        <v>1233</v>
      </c>
      <c r="C3204" s="1">
        <v>101</v>
      </c>
      <c r="D3204" s="1" t="s">
        <v>5627</v>
      </c>
      <c r="F3204" s="1" t="s">
        <v>445</v>
      </c>
      <c r="G3204" s="1">
        <v>5</v>
      </c>
      <c r="H3204" s="1">
        <v>37</v>
      </c>
      <c r="I3204" s="1">
        <v>18.2</v>
      </c>
      <c r="J3204" s="1">
        <v>17.3</v>
      </c>
      <c r="K3204" s="3">
        <v>1366</v>
      </c>
      <c r="L3204" s="2">
        <f>N3204/((2111.2)*(1-EXP(-(0.024888)*I3204))^(1.82531))</f>
        <v>0.93964934725286109</v>
      </c>
      <c r="N3204" s="1">
        <v>314</v>
      </c>
      <c r="AJ3204" s="1" t="s">
        <v>408</v>
      </c>
      <c r="AK3204" s="19">
        <v>54</v>
      </c>
      <c r="AL3204" s="19">
        <v>27</v>
      </c>
      <c r="AN3204" s="3">
        <v>1979</v>
      </c>
      <c r="AQ3204">
        <v>80436</v>
      </c>
      <c r="AR3204" s="1" t="s">
        <v>3300</v>
      </c>
    </row>
    <row r="3205" spans="1:44" x14ac:dyDescent="0.25">
      <c r="A3205" s="1">
        <v>4714</v>
      </c>
      <c r="B3205" s="1" t="s">
        <v>1233</v>
      </c>
      <c r="C3205" s="1">
        <v>101</v>
      </c>
      <c r="D3205" s="1" t="s">
        <v>6126</v>
      </c>
      <c r="F3205" s="1" t="s">
        <v>445</v>
      </c>
      <c r="G3205" s="1">
        <v>6</v>
      </c>
      <c r="H3205" s="1">
        <v>48</v>
      </c>
      <c r="I3205" s="1">
        <v>18.899999999999999</v>
      </c>
      <c r="J3205" s="1">
        <v>18.100000000000001</v>
      </c>
      <c r="K3205" s="3">
        <v>1166</v>
      </c>
      <c r="L3205" s="2">
        <f>N3205/((1963.5)*(1-EXP(-(0.024337)*I3205))^(1.76926))</f>
        <v>0.88984522436273261</v>
      </c>
      <c r="N3205" s="1">
        <v>299</v>
      </c>
      <c r="AJ3205" s="1" t="s">
        <v>408</v>
      </c>
      <c r="AK3205" s="19">
        <v>54</v>
      </c>
      <c r="AL3205" s="19">
        <v>27</v>
      </c>
      <c r="AN3205" s="3">
        <v>1979</v>
      </c>
      <c r="AQ3205">
        <v>80436</v>
      </c>
      <c r="AR3205" s="1" t="s">
        <v>3300</v>
      </c>
    </row>
    <row r="3206" spans="1:44" x14ac:dyDescent="0.25">
      <c r="A3206" s="1">
        <v>4715</v>
      </c>
      <c r="B3206" s="1" t="s">
        <v>1233</v>
      </c>
      <c r="C3206" s="1">
        <v>101</v>
      </c>
      <c r="D3206" s="1" t="s">
        <v>5627</v>
      </c>
      <c r="F3206" s="1" t="s">
        <v>445</v>
      </c>
      <c r="G3206" s="1">
        <v>8</v>
      </c>
      <c r="H3206" s="1">
        <v>80</v>
      </c>
      <c r="I3206" s="1">
        <v>19</v>
      </c>
      <c r="J3206" s="1">
        <v>16.100000000000001</v>
      </c>
      <c r="K3206" s="3">
        <v>1129</v>
      </c>
      <c r="L3206" s="2">
        <f>N3206/((1668.67)*(1-EXP(-(0.022864)*I3206))^(1.61028))</f>
        <v>0.66861606937713436</v>
      </c>
      <c r="N3206" s="1">
        <v>208</v>
      </c>
      <c r="O3206" s="1">
        <v>81.900000000000006</v>
      </c>
      <c r="Q3206" s="1">
        <v>3.68</v>
      </c>
      <c r="R3206" s="1">
        <v>5.07</v>
      </c>
      <c r="S3206" s="1">
        <v>25.1</v>
      </c>
      <c r="AJ3206" s="1" t="s">
        <v>408</v>
      </c>
      <c r="AK3206" s="19">
        <v>54.83</v>
      </c>
      <c r="AL3206" s="19">
        <v>28</v>
      </c>
      <c r="AN3206" s="3">
        <v>1968</v>
      </c>
      <c r="AQ3206">
        <v>80436</v>
      </c>
      <c r="AR3206" s="1" t="s">
        <v>785</v>
      </c>
    </row>
    <row r="3207" spans="1:44" x14ac:dyDescent="0.25">
      <c r="A3207" s="1">
        <v>4716</v>
      </c>
      <c r="B3207" s="1" t="s">
        <v>1233</v>
      </c>
      <c r="C3207" s="1">
        <v>101</v>
      </c>
      <c r="D3207" s="1" t="s">
        <v>5627</v>
      </c>
      <c r="F3207" s="1" t="s">
        <v>445</v>
      </c>
      <c r="G3207" s="1">
        <v>8</v>
      </c>
      <c r="H3207" s="1">
        <v>90</v>
      </c>
      <c r="I3207" s="1">
        <v>21</v>
      </c>
      <c r="J3207" s="1">
        <v>22.6</v>
      </c>
      <c r="K3207" s="3">
        <v>687</v>
      </c>
      <c r="L3207" s="2">
        <f>N3207/((1668.67)*(1-EXP(-(0.022864)*I3207))^(1.61028))</f>
        <v>0.71617191441866845</v>
      </c>
      <c r="N3207" s="1">
        <v>253</v>
      </c>
      <c r="O3207" s="1">
        <v>98.8</v>
      </c>
      <c r="Q3207" s="1">
        <v>5.8</v>
      </c>
      <c r="R3207" s="1">
        <v>6.43</v>
      </c>
      <c r="S3207" s="1">
        <v>26</v>
      </c>
      <c r="AJ3207" s="1" t="s">
        <v>408</v>
      </c>
      <c r="AK3207" s="19">
        <v>54.83</v>
      </c>
      <c r="AL3207" s="19">
        <v>28</v>
      </c>
      <c r="AN3207" s="3">
        <v>1968</v>
      </c>
      <c r="AQ3207">
        <v>80436</v>
      </c>
      <c r="AR3207" s="1" t="s">
        <v>785</v>
      </c>
    </row>
    <row r="3208" spans="1:44" x14ac:dyDescent="0.25">
      <c r="A3208" s="1">
        <v>4717</v>
      </c>
      <c r="B3208" s="1" t="s">
        <v>1233</v>
      </c>
      <c r="C3208" s="1">
        <v>101</v>
      </c>
      <c r="D3208" s="1" t="s">
        <v>5627</v>
      </c>
      <c r="F3208" s="1" t="s">
        <v>445</v>
      </c>
      <c r="G3208" s="1">
        <v>6</v>
      </c>
      <c r="H3208" s="1">
        <v>70</v>
      </c>
      <c r="I3208" s="1">
        <v>23</v>
      </c>
      <c r="J3208" s="1">
        <v>21.1</v>
      </c>
      <c r="K3208" s="3">
        <v>762</v>
      </c>
      <c r="L3208" s="2">
        <f>N3208/((1963.5)*(1-EXP(-(0.024337)*I3208))^(1.76926))</f>
        <v>0.62691677610866936</v>
      </c>
      <c r="N3208" s="1">
        <v>275</v>
      </c>
      <c r="O3208" s="1">
        <v>103.7</v>
      </c>
      <c r="Q3208" s="1">
        <v>4.7300000000000004</v>
      </c>
      <c r="R3208" s="1">
        <v>6.54</v>
      </c>
      <c r="S3208" s="1">
        <v>29.4</v>
      </c>
      <c r="AJ3208" s="1" t="s">
        <v>408</v>
      </c>
      <c r="AK3208" s="19">
        <v>54.83</v>
      </c>
      <c r="AL3208" s="19">
        <v>28</v>
      </c>
      <c r="AN3208" s="3">
        <v>1968</v>
      </c>
      <c r="AQ3208">
        <v>80436</v>
      </c>
      <c r="AR3208" s="1" t="s">
        <v>785</v>
      </c>
    </row>
    <row r="3209" spans="1:44" x14ac:dyDescent="0.25">
      <c r="A3209" s="1">
        <v>4718</v>
      </c>
      <c r="B3209" s="1" t="s">
        <v>1233</v>
      </c>
      <c r="C3209" s="1">
        <v>101</v>
      </c>
      <c r="D3209" s="1" t="s">
        <v>5627</v>
      </c>
      <c r="F3209" s="1" t="s">
        <v>445</v>
      </c>
      <c r="G3209" s="1">
        <v>7</v>
      </c>
      <c r="H3209" s="1">
        <v>60</v>
      </c>
      <c r="I3209" s="1">
        <v>18.2</v>
      </c>
      <c r="J3209" s="1">
        <v>17.5</v>
      </c>
      <c r="K3209" s="3">
        <v>951</v>
      </c>
      <c r="L3209" s="2">
        <f>N3209/((1824.17)*(1-EXP(-(0.023514)*I3209))^(1.69151))</f>
        <v>0.64667690290610447</v>
      </c>
      <c r="N3209" s="1">
        <v>198</v>
      </c>
      <c r="O3209" s="1">
        <v>75.5</v>
      </c>
      <c r="Q3209" s="1">
        <v>4.88</v>
      </c>
      <c r="R3209" s="1">
        <v>4.43</v>
      </c>
      <c r="S3209" s="1">
        <v>20.6</v>
      </c>
      <c r="AJ3209" s="1" t="s">
        <v>408</v>
      </c>
      <c r="AK3209" s="19">
        <v>54.83</v>
      </c>
      <c r="AL3209" s="19">
        <v>28</v>
      </c>
      <c r="AN3209" s="3">
        <v>1968</v>
      </c>
      <c r="AQ3209">
        <v>80436</v>
      </c>
      <c r="AR3209" s="1" t="s">
        <v>785</v>
      </c>
    </row>
    <row r="3210" spans="1:44" x14ac:dyDescent="0.25">
      <c r="A3210" s="1">
        <v>4719</v>
      </c>
      <c r="B3210" s="1" t="s">
        <v>1233</v>
      </c>
      <c r="C3210" s="1">
        <v>101</v>
      </c>
      <c r="D3210" s="1" t="s">
        <v>5627</v>
      </c>
      <c r="F3210" s="1" t="s">
        <v>445</v>
      </c>
      <c r="G3210" s="1">
        <v>5</v>
      </c>
      <c r="H3210" s="1">
        <v>40</v>
      </c>
      <c r="I3210" s="1">
        <v>17</v>
      </c>
      <c r="J3210" s="1">
        <v>24</v>
      </c>
      <c r="K3210" s="3">
        <v>2886</v>
      </c>
      <c r="L3210" s="2">
        <f>N3210/((2111.2)*(1-EXP(-(0.024888)*I3210))^(1.82531))</f>
        <v>8.9887466818965062E-2</v>
      </c>
      <c r="N3210" s="1">
        <v>27.2</v>
      </c>
      <c r="O3210" s="1">
        <v>11.6</v>
      </c>
      <c r="Q3210" s="1">
        <v>3.14</v>
      </c>
      <c r="R3210" s="1">
        <v>2.66</v>
      </c>
      <c r="S3210" s="1">
        <v>3.41</v>
      </c>
      <c r="AJ3210" s="1" t="s">
        <v>408</v>
      </c>
      <c r="AK3210" s="19">
        <v>54.83</v>
      </c>
      <c r="AL3210" s="19">
        <v>28</v>
      </c>
      <c r="AN3210" s="3">
        <v>1968</v>
      </c>
      <c r="AQ3210">
        <v>80436</v>
      </c>
      <c r="AR3210" s="1" t="s">
        <v>785</v>
      </c>
    </row>
    <row r="3211" spans="1:44" x14ac:dyDescent="0.25">
      <c r="A3211" s="1">
        <v>4720</v>
      </c>
      <c r="B3211" s="1" t="s">
        <v>1233</v>
      </c>
      <c r="C3211" s="1">
        <v>101</v>
      </c>
      <c r="D3211" s="1" t="s">
        <v>5627</v>
      </c>
      <c r="F3211" s="1" t="s">
        <v>445</v>
      </c>
      <c r="G3211" s="1">
        <v>11</v>
      </c>
      <c r="H3211" s="1">
        <v>40</v>
      </c>
      <c r="I3211" s="1">
        <v>2.1</v>
      </c>
      <c r="J3211" s="1">
        <v>4.5</v>
      </c>
      <c r="K3211" s="3">
        <v>3320</v>
      </c>
      <c r="L3211" s="2">
        <f>N3211/((1195.03)*(1-EXP(-(0.021701)*I3211))^(1.32104))</f>
        <v>0.10403674436464387</v>
      </c>
      <c r="N3211" s="1">
        <v>2.04</v>
      </c>
      <c r="O3211" s="1">
        <v>0.76</v>
      </c>
      <c r="Q3211" s="1">
        <v>0.91</v>
      </c>
      <c r="R3211" s="1">
        <v>0.78</v>
      </c>
      <c r="S3211" s="1">
        <v>2.25</v>
      </c>
      <c r="AJ3211" s="1" t="s">
        <v>408</v>
      </c>
      <c r="AK3211" s="19">
        <v>54.83</v>
      </c>
      <c r="AL3211" s="19">
        <v>28</v>
      </c>
      <c r="AN3211" s="3">
        <v>1968</v>
      </c>
      <c r="AQ3211">
        <v>80436</v>
      </c>
      <c r="AR3211" s="1" t="s">
        <v>785</v>
      </c>
    </row>
    <row r="3212" spans="1:44" x14ac:dyDescent="0.25">
      <c r="A3212" s="1">
        <v>4721</v>
      </c>
      <c r="B3212" s="1" t="s">
        <v>1233</v>
      </c>
      <c r="C3212" s="1">
        <v>101</v>
      </c>
      <c r="D3212" s="1" t="s">
        <v>5627</v>
      </c>
      <c r="F3212" s="1" t="s">
        <v>445</v>
      </c>
      <c r="G3212" s="1">
        <v>8</v>
      </c>
      <c r="H3212" s="1">
        <v>80</v>
      </c>
      <c r="I3212" s="1">
        <v>18.5</v>
      </c>
      <c r="J3212" s="1"/>
      <c r="L3212" s="2">
        <f>N3212/((1668.67)*(1-EXP(-(0.022864)*I3212))^(1.61028))</f>
        <v>0.66872403173315598</v>
      </c>
      <c r="N3212" s="1">
        <v>201</v>
      </c>
      <c r="O3212" s="1">
        <v>79.2</v>
      </c>
      <c r="Q3212" s="1">
        <v>3.86</v>
      </c>
      <c r="R3212" s="1">
        <v>5.34</v>
      </c>
      <c r="AJ3212" s="1" t="s">
        <v>408</v>
      </c>
      <c r="AK3212" s="19">
        <v>54.83</v>
      </c>
      <c r="AL3212" s="19">
        <v>28</v>
      </c>
      <c r="AN3212" s="3">
        <v>1968</v>
      </c>
      <c r="AQ3212">
        <v>80436</v>
      </c>
      <c r="AR3212" s="1" t="s">
        <v>785</v>
      </c>
    </row>
    <row r="3213" spans="1:44" x14ac:dyDescent="0.25">
      <c r="A3213" s="1">
        <v>4722</v>
      </c>
      <c r="B3213" s="1" t="s">
        <v>1233</v>
      </c>
      <c r="C3213" s="1">
        <v>101</v>
      </c>
      <c r="D3213" s="1" t="s">
        <v>5627</v>
      </c>
      <c r="F3213" s="1" t="s">
        <v>445</v>
      </c>
      <c r="G3213" s="1">
        <v>7</v>
      </c>
      <c r="H3213" s="1">
        <v>80</v>
      </c>
      <c r="I3213" s="1">
        <v>22</v>
      </c>
      <c r="J3213" s="1"/>
      <c r="L3213" s="2">
        <f>N3213/((1824.17)*(1-EXP(-(0.023514)*I3213))^(1.69151))</f>
        <v>0.4954537610436513</v>
      </c>
      <c r="N3213" s="1">
        <v>195</v>
      </c>
      <c r="O3213" s="1">
        <v>76.8</v>
      </c>
      <c r="Q3213" s="1">
        <v>6.6</v>
      </c>
      <c r="R3213" s="1">
        <v>5.79</v>
      </c>
      <c r="AJ3213" s="1" t="s">
        <v>408</v>
      </c>
      <c r="AK3213" s="19">
        <v>54.83</v>
      </c>
      <c r="AL3213" s="19">
        <v>28</v>
      </c>
      <c r="AN3213" s="3">
        <v>1968</v>
      </c>
      <c r="AQ3213">
        <v>80436</v>
      </c>
      <c r="AR3213" s="1" t="s">
        <v>785</v>
      </c>
    </row>
    <row r="3214" spans="1:44" x14ac:dyDescent="0.25">
      <c r="A3214" s="1">
        <v>4723</v>
      </c>
      <c r="B3214" s="1" t="s">
        <v>1233</v>
      </c>
      <c r="C3214" s="1">
        <v>101</v>
      </c>
      <c r="D3214" s="1" t="s">
        <v>5627</v>
      </c>
      <c r="F3214" s="1" t="s">
        <v>445</v>
      </c>
      <c r="G3214" s="1">
        <v>7</v>
      </c>
      <c r="H3214" s="1">
        <v>35</v>
      </c>
      <c r="I3214" s="1">
        <v>12</v>
      </c>
      <c r="J3214" s="1"/>
      <c r="L3214" s="2">
        <f>N3214/((1824.17)*(1-EXP(-(0.023514)*I3214))^(1.69151))</f>
        <v>0.96484363310047661</v>
      </c>
      <c r="N3214" s="1">
        <v>164</v>
      </c>
      <c r="O3214" s="1">
        <v>69.900000000000006</v>
      </c>
      <c r="Q3214" s="1">
        <v>6.55</v>
      </c>
      <c r="R3214" s="1">
        <v>4.9400000000000004</v>
      </c>
      <c r="AJ3214" s="1" t="s">
        <v>408</v>
      </c>
      <c r="AK3214" s="19">
        <v>54.83</v>
      </c>
      <c r="AL3214" s="19">
        <v>28</v>
      </c>
      <c r="AN3214" s="3">
        <v>1968</v>
      </c>
      <c r="AQ3214">
        <v>80436</v>
      </c>
      <c r="AR3214" s="1" t="s">
        <v>785</v>
      </c>
    </row>
    <row r="3215" spans="1:44" x14ac:dyDescent="0.25">
      <c r="A3215" s="1">
        <v>4724</v>
      </c>
      <c r="B3215" s="1" t="s">
        <v>1233</v>
      </c>
      <c r="C3215" s="1">
        <v>101</v>
      </c>
      <c r="D3215" s="1" t="s">
        <v>6123</v>
      </c>
      <c r="F3215" s="1" t="s">
        <v>445</v>
      </c>
      <c r="G3215" s="1">
        <v>8</v>
      </c>
      <c r="H3215" s="1">
        <v>45</v>
      </c>
      <c r="I3215" s="1">
        <v>12</v>
      </c>
      <c r="J3215" s="1"/>
      <c r="L3215" s="2">
        <f>N3215/((1668.67)*(1-EXP(-(0.022864)*I3215))^(1.61028))</f>
        <v>0.64452419350339329</v>
      </c>
      <c r="N3215" s="1">
        <v>108</v>
      </c>
      <c r="O3215" s="1">
        <v>46</v>
      </c>
      <c r="Q3215" s="1">
        <v>10.4</v>
      </c>
      <c r="R3215" s="1">
        <v>6.81</v>
      </c>
      <c r="AJ3215" s="1" t="s">
        <v>408</v>
      </c>
      <c r="AK3215" s="19">
        <v>54.83</v>
      </c>
      <c r="AL3215" s="19">
        <v>28</v>
      </c>
      <c r="AN3215" s="3">
        <v>1968</v>
      </c>
      <c r="AQ3215">
        <v>80436</v>
      </c>
      <c r="AR3215" s="1" t="s">
        <v>785</v>
      </c>
    </row>
    <row r="3216" spans="1:44" x14ac:dyDescent="0.25">
      <c r="A3216" s="1">
        <v>4725</v>
      </c>
      <c r="B3216" s="1" t="s">
        <v>1233</v>
      </c>
      <c r="C3216" s="1">
        <v>101</v>
      </c>
      <c r="D3216" s="1" t="s">
        <v>5627</v>
      </c>
      <c r="F3216" s="1" t="s">
        <v>445</v>
      </c>
      <c r="G3216" s="1">
        <v>8</v>
      </c>
      <c r="H3216" s="1">
        <v>90</v>
      </c>
      <c r="I3216" s="1">
        <v>20.5</v>
      </c>
      <c r="J3216" s="1"/>
      <c r="L3216" s="2">
        <f>N3216/((1668.67)*(1-EXP(-(0.022864)*I3216))^(1.61028))</f>
        <v>0.71487914021327692</v>
      </c>
      <c r="N3216" s="1">
        <v>245</v>
      </c>
      <c r="O3216" s="1">
        <v>96.4</v>
      </c>
      <c r="Q3216" s="1">
        <v>5.75</v>
      </c>
      <c r="R3216" s="1">
        <v>6.4</v>
      </c>
      <c r="AJ3216" s="1" t="s">
        <v>408</v>
      </c>
      <c r="AK3216" s="19">
        <v>54.83</v>
      </c>
      <c r="AL3216" s="19">
        <v>28</v>
      </c>
      <c r="AN3216" s="3">
        <v>1968</v>
      </c>
      <c r="AQ3216">
        <v>80436</v>
      </c>
      <c r="AR3216" s="1" t="s">
        <v>785</v>
      </c>
    </row>
    <row r="3217" spans="1:44" x14ac:dyDescent="0.25">
      <c r="A3217" s="1">
        <v>4726</v>
      </c>
      <c r="B3217" s="1" t="s">
        <v>1233</v>
      </c>
      <c r="C3217" s="1">
        <v>101</v>
      </c>
      <c r="D3217" s="1" t="s">
        <v>5627</v>
      </c>
      <c r="F3217" s="1" t="s">
        <v>445</v>
      </c>
      <c r="G3217" s="1">
        <v>6</v>
      </c>
      <c r="H3217" s="1">
        <v>70</v>
      </c>
      <c r="I3217" s="1">
        <v>23.6</v>
      </c>
      <c r="J3217" s="1"/>
      <c r="L3217" s="2">
        <f>N3217/((1963.5)*(1-EXP(-(0.024337)*I3217))^(1.76926))</f>
        <v>0.57959935035845522</v>
      </c>
      <c r="N3217" s="1">
        <v>263</v>
      </c>
      <c r="O3217" s="1">
        <v>103.8</v>
      </c>
      <c r="Q3217" s="1">
        <v>4.74</v>
      </c>
      <c r="R3217" s="1">
        <v>6.55</v>
      </c>
      <c r="AJ3217" s="1" t="s">
        <v>408</v>
      </c>
      <c r="AK3217" s="19">
        <v>54.83</v>
      </c>
      <c r="AL3217" s="19">
        <v>28</v>
      </c>
      <c r="AN3217" s="3">
        <v>1968</v>
      </c>
      <c r="AQ3217">
        <v>80436</v>
      </c>
      <c r="AR3217" s="1" t="s">
        <v>785</v>
      </c>
    </row>
    <row r="3218" spans="1:44" x14ac:dyDescent="0.25">
      <c r="A3218" s="1">
        <v>4727</v>
      </c>
      <c r="B3218" s="1" t="s">
        <v>1233</v>
      </c>
      <c r="C3218" s="1">
        <v>101</v>
      </c>
      <c r="D3218" s="1" t="s">
        <v>5627</v>
      </c>
      <c r="F3218" s="1" t="s">
        <v>445</v>
      </c>
      <c r="G3218" s="1">
        <v>11</v>
      </c>
      <c r="H3218" s="1">
        <v>40</v>
      </c>
      <c r="I3218" s="1">
        <v>3.5</v>
      </c>
      <c r="J3218" s="1"/>
      <c r="L3218" s="2">
        <f>N3218/((3098.22)*(1-EXP(-(0.009408)*I3218))^(1.31634))</f>
        <v>0.82569584850120781</v>
      </c>
      <c r="N3218" s="1">
        <v>28</v>
      </c>
      <c r="O3218" s="1">
        <v>10.4</v>
      </c>
      <c r="Q3218" s="1">
        <v>3.24</v>
      </c>
      <c r="R3218" s="1">
        <v>2.57</v>
      </c>
      <c r="AJ3218" s="1" t="s">
        <v>408</v>
      </c>
      <c r="AK3218" s="19">
        <v>54.83</v>
      </c>
      <c r="AL3218" s="19">
        <v>28</v>
      </c>
      <c r="AN3218" s="3">
        <v>1968</v>
      </c>
      <c r="AQ3218">
        <v>80436</v>
      </c>
      <c r="AR3218" s="1" t="s">
        <v>785</v>
      </c>
    </row>
    <row r="3219" spans="1:44" x14ac:dyDescent="0.25">
      <c r="A3219" s="1">
        <v>4728</v>
      </c>
      <c r="B3219" s="1" t="s">
        <v>1233</v>
      </c>
      <c r="C3219" s="1">
        <v>101</v>
      </c>
      <c r="D3219" s="1" t="s">
        <v>6184</v>
      </c>
      <c r="F3219" s="1" t="s">
        <v>445</v>
      </c>
      <c r="G3219" s="1">
        <v>7</v>
      </c>
      <c r="H3219" s="1">
        <v>35</v>
      </c>
      <c r="I3219" s="1">
        <v>13.1</v>
      </c>
      <c r="J3219" s="1">
        <v>10.8</v>
      </c>
      <c r="K3219" s="3">
        <v>1995</v>
      </c>
      <c r="L3219" s="2">
        <f>N3219/((1824.17)*(1-EXP(-(0.023514)*I3219))^(1.69151))</f>
        <v>0.63179642277057779</v>
      </c>
      <c r="N3219" s="1">
        <v>122</v>
      </c>
      <c r="O3219" s="1">
        <v>46.8</v>
      </c>
      <c r="P3219" s="1">
        <v>8.1</v>
      </c>
      <c r="Q3219" s="1">
        <v>7.1</v>
      </c>
      <c r="R3219" s="1">
        <v>4.5999999999999996</v>
      </c>
      <c r="S3219" s="1">
        <v>10.4</v>
      </c>
      <c r="AJ3219" s="1" t="s">
        <v>408</v>
      </c>
      <c r="AK3219" s="19">
        <v>54</v>
      </c>
      <c r="AL3219" s="19">
        <v>26</v>
      </c>
      <c r="AN3219" s="3">
        <v>1981</v>
      </c>
      <c r="AQ3219">
        <v>80412</v>
      </c>
      <c r="AR3219" s="1" t="s">
        <v>779</v>
      </c>
    </row>
    <row r="3220" spans="1:44" x14ac:dyDescent="0.25">
      <c r="A3220" s="1">
        <v>4729</v>
      </c>
      <c r="B3220" s="1" t="s">
        <v>1233</v>
      </c>
      <c r="C3220" s="1">
        <v>101</v>
      </c>
      <c r="D3220" s="1" t="s">
        <v>5627</v>
      </c>
      <c r="F3220" s="1" t="s">
        <v>445</v>
      </c>
      <c r="G3220" s="1">
        <v>7</v>
      </c>
      <c r="H3220" s="1">
        <v>60</v>
      </c>
      <c r="I3220" s="1">
        <v>17.8</v>
      </c>
      <c r="J3220" s="1">
        <v>16.100000000000001</v>
      </c>
      <c r="K3220" s="3">
        <v>955</v>
      </c>
      <c r="L3220" s="2">
        <f>N3220/((1824.17)*(1-EXP(-(0.023514)*I3220))^(1.69151))</f>
        <v>0.56551625940829031</v>
      </c>
      <c r="N3220" s="1">
        <v>168</v>
      </c>
      <c r="O3220" s="1">
        <v>63.9</v>
      </c>
      <c r="P3220" s="1">
        <v>8.9</v>
      </c>
      <c r="Q3220" s="1">
        <v>6.5</v>
      </c>
      <c r="R3220" s="1">
        <v>3.3</v>
      </c>
      <c r="S3220" s="1">
        <v>23.5</v>
      </c>
      <c r="AJ3220" s="1" t="s">
        <v>408</v>
      </c>
      <c r="AK3220" s="19">
        <v>54</v>
      </c>
      <c r="AL3220" s="19">
        <v>26</v>
      </c>
      <c r="AN3220" s="3">
        <v>1981</v>
      </c>
      <c r="AQ3220">
        <v>80412</v>
      </c>
      <c r="AR3220" s="1" t="s">
        <v>779</v>
      </c>
    </row>
    <row r="3221" spans="1:44" x14ac:dyDescent="0.25">
      <c r="A3221" s="1">
        <v>4730</v>
      </c>
      <c r="B3221" s="1" t="s">
        <v>1233</v>
      </c>
      <c r="C3221" s="1">
        <v>101</v>
      </c>
      <c r="D3221" s="1" t="s">
        <v>6385</v>
      </c>
      <c r="F3221" s="1" t="s">
        <v>445</v>
      </c>
      <c r="G3221" s="1">
        <v>7</v>
      </c>
      <c r="H3221" s="1">
        <v>30</v>
      </c>
      <c r="I3221" s="1">
        <v>10.199999999999999</v>
      </c>
      <c r="J3221" s="1">
        <v>7.2</v>
      </c>
      <c r="K3221" s="3">
        <v>3435</v>
      </c>
      <c r="L3221" s="2">
        <f>N3221/((1824.17)*(1-EXP(-(0.023514)*I3221))^(1.69151))</f>
        <v>0.71097521706755518</v>
      </c>
      <c r="N3221" s="1">
        <v>95</v>
      </c>
      <c r="O3221" s="1">
        <v>36.200000000000003</v>
      </c>
      <c r="P3221" s="1">
        <v>4.8</v>
      </c>
      <c r="Q3221" s="1">
        <v>4.3</v>
      </c>
      <c r="R3221" s="1">
        <v>3.6</v>
      </c>
      <c r="S3221" s="1">
        <v>14.9</v>
      </c>
      <c r="AJ3221" s="1" t="s">
        <v>408</v>
      </c>
      <c r="AK3221" s="19">
        <v>54</v>
      </c>
      <c r="AL3221" s="19">
        <v>26</v>
      </c>
      <c r="AN3221" s="3">
        <v>1981</v>
      </c>
      <c r="AQ3221">
        <v>80412</v>
      </c>
      <c r="AR3221" s="1" t="s">
        <v>779</v>
      </c>
    </row>
    <row r="3222" spans="1:44" x14ac:dyDescent="0.25">
      <c r="A3222" s="1">
        <v>4731</v>
      </c>
      <c r="B3222" s="1" t="s">
        <v>1233</v>
      </c>
      <c r="C3222" s="1">
        <v>101</v>
      </c>
      <c r="D3222" s="1" t="s">
        <v>6385</v>
      </c>
      <c r="F3222" s="1" t="s">
        <v>445</v>
      </c>
      <c r="G3222" s="1">
        <v>7</v>
      </c>
      <c r="H3222" s="1">
        <v>50</v>
      </c>
      <c r="I3222" s="1">
        <v>16.100000000000001</v>
      </c>
      <c r="J3222" s="1">
        <v>11.3</v>
      </c>
      <c r="K3222" s="3">
        <v>2930</v>
      </c>
      <c r="L3222" s="2">
        <f>N3222/((1824.17)*(1-EXP(-(0.023514)*I3222))^(1.69151))</f>
        <v>0.88125310878452767</v>
      </c>
      <c r="N3222" s="1">
        <v>228</v>
      </c>
      <c r="O3222" s="1">
        <v>92.4</v>
      </c>
      <c r="P3222" s="1">
        <v>14</v>
      </c>
      <c r="Q3222" s="1">
        <v>7.4</v>
      </c>
      <c r="R3222" s="1">
        <v>3.8</v>
      </c>
      <c r="S3222" s="1">
        <v>39.700000000000003</v>
      </c>
      <c r="AJ3222" s="1" t="s">
        <v>408</v>
      </c>
      <c r="AK3222" s="19">
        <v>54</v>
      </c>
      <c r="AL3222" s="19">
        <v>26</v>
      </c>
      <c r="AN3222" s="3">
        <v>1981</v>
      </c>
      <c r="AQ3222">
        <v>80412</v>
      </c>
      <c r="AR3222" s="1" t="s">
        <v>779</v>
      </c>
    </row>
    <row r="3223" spans="1:44" x14ac:dyDescent="0.25">
      <c r="A3223" s="1">
        <v>4732</v>
      </c>
      <c r="B3223" s="1" t="s">
        <v>1233</v>
      </c>
      <c r="C3223" s="1">
        <v>101</v>
      </c>
      <c r="D3223" s="1" t="s">
        <v>6226</v>
      </c>
      <c r="F3223" s="1" t="s">
        <v>445</v>
      </c>
      <c r="G3223" s="1">
        <v>7</v>
      </c>
      <c r="H3223" s="1">
        <v>50</v>
      </c>
      <c r="I3223" s="1">
        <v>15.3</v>
      </c>
      <c r="J3223" s="1">
        <v>11.1</v>
      </c>
      <c r="K3223" s="3">
        <v>2065</v>
      </c>
      <c r="L3223" s="2">
        <f>N3223/((1824.17)*(1-EXP(-(0.023514)*I3223))^(1.69151))</f>
        <v>0.64335818969873337</v>
      </c>
      <c r="N3223" s="1">
        <v>155</v>
      </c>
      <c r="O3223" s="1">
        <v>60.6</v>
      </c>
      <c r="P3223" s="1">
        <v>8.1</v>
      </c>
      <c r="Q3223" s="1">
        <v>13.4</v>
      </c>
      <c r="R3223" s="1">
        <v>6.8</v>
      </c>
      <c r="S3223" s="1">
        <v>23.5</v>
      </c>
      <c r="AJ3223" s="1" t="s">
        <v>408</v>
      </c>
      <c r="AK3223" s="19">
        <v>54</v>
      </c>
      <c r="AL3223" s="19">
        <v>26</v>
      </c>
      <c r="AN3223" s="3">
        <v>1981</v>
      </c>
      <c r="AQ3223">
        <v>80412</v>
      </c>
      <c r="AR3223" s="1" t="s">
        <v>779</v>
      </c>
    </row>
    <row r="3224" spans="1:44" x14ac:dyDescent="0.25">
      <c r="A3224" s="1">
        <v>4733</v>
      </c>
      <c r="B3224" s="1" t="s">
        <v>1233</v>
      </c>
      <c r="C3224" s="1">
        <v>101</v>
      </c>
      <c r="D3224" s="1" t="s">
        <v>5627</v>
      </c>
      <c r="F3224" s="1" t="s">
        <v>445</v>
      </c>
      <c r="G3224" s="1">
        <v>10</v>
      </c>
      <c r="H3224" s="1">
        <v>75</v>
      </c>
      <c r="I3224" s="1">
        <v>8.6999999999999993</v>
      </c>
      <c r="J3224" s="1">
        <v>11.9</v>
      </c>
      <c r="K3224" s="3">
        <v>1104</v>
      </c>
      <c r="L3224" s="2">
        <f>N3224/((1948.03)*(1-EXP(-(0.015672)*I3224))^(1.40829))</f>
        <v>0.57901606429517727</v>
      </c>
      <c r="N3224" s="1">
        <v>62</v>
      </c>
      <c r="O3224" s="1">
        <v>29.2</v>
      </c>
      <c r="P3224" s="1">
        <v>3.7</v>
      </c>
      <c r="Q3224" s="1">
        <v>2.6</v>
      </c>
      <c r="R3224" s="1">
        <v>1.3</v>
      </c>
      <c r="S3224" s="1">
        <v>17.600000000000001</v>
      </c>
      <c r="AJ3224" s="1" t="s">
        <v>408</v>
      </c>
      <c r="AK3224" s="19">
        <v>54</v>
      </c>
      <c r="AL3224" s="19">
        <v>26</v>
      </c>
      <c r="AN3224" s="3">
        <v>1981</v>
      </c>
      <c r="AQ3224">
        <v>80412</v>
      </c>
      <c r="AR3224" s="1" t="s">
        <v>779</v>
      </c>
    </row>
    <row r="3225" spans="1:44" x14ac:dyDescent="0.25">
      <c r="A3225" s="1">
        <v>4734</v>
      </c>
      <c r="B3225" s="1" t="s">
        <v>1233</v>
      </c>
      <c r="C3225" s="1">
        <v>101</v>
      </c>
      <c r="D3225" s="1" t="s">
        <v>5627</v>
      </c>
      <c r="F3225" s="1" t="s">
        <v>445</v>
      </c>
      <c r="G3225" s="1">
        <v>11</v>
      </c>
      <c r="H3225" s="1">
        <v>85</v>
      </c>
      <c r="I3225" s="1">
        <v>7</v>
      </c>
      <c r="J3225" s="1">
        <v>7.8</v>
      </c>
      <c r="K3225" s="3">
        <v>2500</v>
      </c>
      <c r="L3225" s="2">
        <f>N3225/((3098.22)*(1-EXP(-(0.009408)*I3225))^(1.31634))</f>
        <v>0.62913266989725469</v>
      </c>
      <c r="N3225" s="1">
        <v>52</v>
      </c>
      <c r="O3225" s="1">
        <v>25.4</v>
      </c>
      <c r="P3225" s="1">
        <v>3.7</v>
      </c>
      <c r="Q3225" s="1">
        <v>4.8</v>
      </c>
      <c r="R3225" s="1">
        <v>4.0999999999999996</v>
      </c>
      <c r="S3225" s="1">
        <v>12.7</v>
      </c>
      <c r="AJ3225" s="1" t="s">
        <v>408</v>
      </c>
      <c r="AK3225" s="19">
        <v>54</v>
      </c>
      <c r="AL3225" s="19">
        <v>26</v>
      </c>
      <c r="AN3225" s="3">
        <v>1981</v>
      </c>
      <c r="AQ3225">
        <v>80412</v>
      </c>
      <c r="AR3225" s="1" t="s">
        <v>779</v>
      </c>
    </row>
    <row r="3226" spans="1:44" x14ac:dyDescent="0.25">
      <c r="A3226" s="1">
        <v>4735</v>
      </c>
      <c r="B3226" s="1" t="s">
        <v>1233</v>
      </c>
      <c r="C3226" s="1">
        <v>101</v>
      </c>
      <c r="D3226" s="1" t="s">
        <v>5627</v>
      </c>
      <c r="F3226" s="1" t="s">
        <v>445</v>
      </c>
      <c r="G3226" s="1">
        <v>8</v>
      </c>
      <c r="H3226" s="1">
        <v>25</v>
      </c>
      <c r="I3226" s="1">
        <v>6</v>
      </c>
      <c r="J3226" s="1">
        <v>7.2</v>
      </c>
      <c r="K3226" s="3">
        <v>6350</v>
      </c>
      <c r="L3226" s="2">
        <f>N3226/((1668.67)*(1-EXP(-(0.022864)*I3226))^(1.61028))</f>
        <v>0.94986319213748527</v>
      </c>
      <c r="N3226" s="1">
        <v>58</v>
      </c>
      <c r="O3226" s="1">
        <v>26.3</v>
      </c>
      <c r="Q3226" s="1">
        <v>8.8000000000000007</v>
      </c>
      <c r="R3226" s="1">
        <v>5.16</v>
      </c>
      <c r="S3226" s="1">
        <v>3.6</v>
      </c>
      <c r="AJ3226" s="1" t="s">
        <v>408</v>
      </c>
      <c r="AK3226" s="19">
        <v>53.83</v>
      </c>
      <c r="AL3226" s="19">
        <v>27</v>
      </c>
      <c r="AN3226" s="3">
        <v>1964</v>
      </c>
      <c r="AQ3226">
        <v>80436</v>
      </c>
      <c r="AR3226" s="1" t="s">
        <v>781</v>
      </c>
    </row>
    <row r="3227" spans="1:44" x14ac:dyDescent="0.25">
      <c r="A3227" s="1">
        <v>4736</v>
      </c>
      <c r="B3227" s="1" t="s">
        <v>1233</v>
      </c>
      <c r="C3227" s="1">
        <v>101</v>
      </c>
      <c r="D3227" s="1" t="s">
        <v>5627</v>
      </c>
      <c r="F3227" s="1" t="s">
        <v>445</v>
      </c>
      <c r="G3227" s="1">
        <v>8</v>
      </c>
      <c r="H3227" s="1">
        <v>25</v>
      </c>
      <c r="I3227" s="1">
        <v>7.2</v>
      </c>
      <c r="J3227" s="1">
        <v>8.1999999999999993</v>
      </c>
      <c r="K3227" s="3">
        <v>7613</v>
      </c>
      <c r="L3227" s="2">
        <f>N3227/((1668.67)*(1-EXP(-(0.022864)*I3227))^(1.61028))</f>
        <v>1.2975228058773536</v>
      </c>
      <c r="N3227" s="1">
        <v>104</v>
      </c>
      <c r="O3227" s="1">
        <v>54.5</v>
      </c>
      <c r="Q3227" s="1">
        <v>15.7</v>
      </c>
      <c r="R3227" s="1">
        <v>7.31</v>
      </c>
      <c r="S3227" s="1">
        <v>12.6</v>
      </c>
      <c r="AJ3227" s="1" t="s">
        <v>408</v>
      </c>
      <c r="AK3227" s="19">
        <v>53.83</v>
      </c>
      <c r="AL3227" s="19">
        <v>27</v>
      </c>
      <c r="AN3227" s="3">
        <v>1964</v>
      </c>
      <c r="AQ3227">
        <v>80436</v>
      </c>
      <c r="AR3227" s="1" t="s">
        <v>781</v>
      </c>
    </row>
    <row r="3228" spans="1:44" x14ac:dyDescent="0.25">
      <c r="A3228" s="1">
        <v>4737</v>
      </c>
      <c r="B3228" s="1" t="s">
        <v>1233</v>
      </c>
      <c r="C3228" s="1">
        <v>101</v>
      </c>
      <c r="D3228" s="1" t="s">
        <v>5627</v>
      </c>
      <c r="F3228" s="1" t="s">
        <v>445</v>
      </c>
      <c r="G3228" s="1">
        <v>7</v>
      </c>
      <c r="H3228" s="1">
        <v>18</v>
      </c>
      <c r="I3228" s="1">
        <v>5.7</v>
      </c>
      <c r="J3228" s="1">
        <v>4.9000000000000004</v>
      </c>
      <c r="K3228" s="3">
        <v>8380</v>
      </c>
      <c r="L3228" s="2">
        <f>N3228/((1824.17)*(1-EXP(-(0.023514)*I3228))^(1.69151))</f>
        <v>1.1018280509633402</v>
      </c>
      <c r="N3228" s="1">
        <v>60</v>
      </c>
      <c r="AJ3228" s="1" t="s">
        <v>408</v>
      </c>
      <c r="AK3228" s="19">
        <v>53.67</v>
      </c>
      <c r="AL3228" s="19">
        <v>27</v>
      </c>
      <c r="AN3228" s="3">
        <v>1970</v>
      </c>
      <c r="AQ3228">
        <v>80412</v>
      </c>
      <c r="AR3228" s="1" t="s">
        <v>3133</v>
      </c>
    </row>
    <row r="3229" spans="1:44" x14ac:dyDescent="0.25">
      <c r="A3229" s="1">
        <v>4738</v>
      </c>
      <c r="B3229" s="1" t="s">
        <v>1233</v>
      </c>
      <c r="C3229" s="1">
        <v>101</v>
      </c>
      <c r="D3229" s="1" t="s">
        <v>5627</v>
      </c>
      <c r="F3229" s="1" t="s">
        <v>445</v>
      </c>
      <c r="G3229" s="1">
        <v>5</v>
      </c>
      <c r="H3229" s="1">
        <v>39</v>
      </c>
      <c r="I3229" s="1">
        <v>17.2</v>
      </c>
      <c r="J3229" s="1">
        <v>15</v>
      </c>
      <c r="K3229" s="3">
        <v>1757</v>
      </c>
      <c r="L3229" s="2">
        <f>N3229/((2111.2)*(1-EXP(-(0.024888)*I3229))^(1.82531))</f>
        <v>0.94533322864029501</v>
      </c>
      <c r="N3229" s="1">
        <v>291</v>
      </c>
      <c r="O3229" s="1">
        <v>119.8</v>
      </c>
      <c r="P3229" s="1">
        <v>10.8</v>
      </c>
      <c r="Q3229" s="1">
        <v>10</v>
      </c>
      <c r="R3229" s="1">
        <v>6.01</v>
      </c>
      <c r="S3229" s="1">
        <v>26.4</v>
      </c>
      <c r="AJ3229" s="1" t="s">
        <v>408</v>
      </c>
      <c r="AK3229" s="19">
        <v>53.67</v>
      </c>
      <c r="AL3229" s="19">
        <v>27</v>
      </c>
      <c r="AN3229" s="3">
        <v>1984</v>
      </c>
      <c r="AQ3229">
        <v>80412</v>
      </c>
      <c r="AR3229" s="1" t="s">
        <v>3133</v>
      </c>
    </row>
    <row r="3230" spans="1:44" x14ac:dyDescent="0.25">
      <c r="A3230" s="1">
        <v>4739</v>
      </c>
      <c r="B3230" s="1" t="s">
        <v>1233</v>
      </c>
      <c r="C3230" s="1">
        <v>101</v>
      </c>
      <c r="D3230" s="1" t="s">
        <v>5627</v>
      </c>
      <c r="F3230" s="1" t="s">
        <v>445</v>
      </c>
      <c r="G3230" s="1">
        <v>7</v>
      </c>
      <c r="H3230" s="1">
        <v>39</v>
      </c>
      <c r="I3230" s="1">
        <v>12.4</v>
      </c>
      <c r="J3230" s="1">
        <v>9.1999999999999993</v>
      </c>
      <c r="K3230" s="3">
        <v>4413</v>
      </c>
      <c r="L3230" s="2">
        <f>N3230/((1824.17)*(1-EXP(-(0.023514)*I3230))^(1.69151))</f>
        <v>1.233779960330132</v>
      </c>
      <c r="N3230" s="1">
        <v>220</v>
      </c>
      <c r="O3230" s="1">
        <v>93.3</v>
      </c>
      <c r="P3230" s="1">
        <v>9.4</v>
      </c>
      <c r="Q3230" s="1">
        <v>10.9</v>
      </c>
      <c r="R3230" s="1">
        <v>4.6900000000000004</v>
      </c>
      <c r="S3230" s="1">
        <v>25.1</v>
      </c>
      <c r="AJ3230" s="1" t="s">
        <v>408</v>
      </c>
      <c r="AK3230" s="19">
        <v>53.67</v>
      </c>
      <c r="AL3230" s="19">
        <v>27</v>
      </c>
      <c r="AN3230" s="3">
        <v>1984</v>
      </c>
      <c r="AQ3230">
        <v>80412</v>
      </c>
      <c r="AR3230" s="1" t="s">
        <v>3133</v>
      </c>
    </row>
    <row r="3231" spans="1:44" x14ac:dyDescent="0.25">
      <c r="A3231" s="1">
        <v>4740</v>
      </c>
      <c r="B3231" s="1" t="s">
        <v>1233</v>
      </c>
      <c r="C3231" s="1">
        <v>101</v>
      </c>
      <c r="D3231" s="1" t="s">
        <v>5627</v>
      </c>
      <c r="F3231" s="1" t="s">
        <v>445</v>
      </c>
      <c r="G3231" s="1">
        <v>7</v>
      </c>
      <c r="H3231" s="1">
        <v>53</v>
      </c>
      <c r="I3231" s="1">
        <v>15.7</v>
      </c>
      <c r="J3231" s="1">
        <v>13.1</v>
      </c>
      <c r="K3231" s="3">
        <v>2162</v>
      </c>
      <c r="L3231" s="2">
        <f>N3231/((1824.17)*(1-EXP(-(0.023514)*I3231))^(1.69151))</f>
        <v>1.0048040689425033</v>
      </c>
      <c r="N3231" s="1">
        <v>251</v>
      </c>
      <c r="S3231" s="1">
        <v>27.9</v>
      </c>
      <c r="AJ3231" s="1" t="s">
        <v>408</v>
      </c>
      <c r="AK3231" s="19">
        <v>53.67</v>
      </c>
      <c r="AL3231" s="19">
        <v>27</v>
      </c>
      <c r="AN3231" s="3">
        <v>1984</v>
      </c>
      <c r="AQ3231">
        <v>80412</v>
      </c>
      <c r="AR3231" s="1" t="s">
        <v>3133</v>
      </c>
    </row>
    <row r="3232" spans="1:44" x14ac:dyDescent="0.25">
      <c r="A3232" s="1">
        <v>4741</v>
      </c>
      <c r="B3232" s="1" t="s">
        <v>1233</v>
      </c>
      <c r="C3232" s="1">
        <v>101</v>
      </c>
      <c r="D3232" s="1" t="s">
        <v>5627</v>
      </c>
      <c r="F3232" s="1" t="s">
        <v>445</v>
      </c>
      <c r="G3232" s="1">
        <v>7</v>
      </c>
      <c r="H3232" s="1">
        <v>76</v>
      </c>
      <c r="I3232" s="1">
        <v>22.3</v>
      </c>
      <c r="J3232" s="1">
        <v>22.6</v>
      </c>
      <c r="K3232" s="3">
        <v>749</v>
      </c>
      <c r="L3232" s="2">
        <f>N3232/((1824.17)*(1-EXP(-(0.023514)*I3232))^(1.69151))</f>
        <v>0.93630461206910909</v>
      </c>
      <c r="N3232" s="1">
        <v>375</v>
      </c>
      <c r="S3232" s="1">
        <v>30.6</v>
      </c>
      <c r="AJ3232" s="1" t="s">
        <v>408</v>
      </c>
      <c r="AK3232" s="19">
        <v>53.67</v>
      </c>
      <c r="AL3232" s="19">
        <v>27</v>
      </c>
      <c r="AN3232" s="3">
        <v>1984</v>
      </c>
      <c r="AQ3232">
        <v>80412</v>
      </c>
      <c r="AR3232" s="1" t="s">
        <v>3133</v>
      </c>
    </row>
    <row r="3233" spans="1:44" x14ac:dyDescent="0.25">
      <c r="A3233" s="1">
        <v>4742</v>
      </c>
      <c r="B3233" s="1" t="s">
        <v>1233</v>
      </c>
      <c r="C3233" s="1">
        <v>101</v>
      </c>
      <c r="D3233" s="1" t="s">
        <v>6125</v>
      </c>
      <c r="F3233" s="1" t="s">
        <v>445</v>
      </c>
      <c r="G3233" s="1">
        <v>6</v>
      </c>
      <c r="H3233" s="1">
        <v>140</v>
      </c>
      <c r="I3233" s="1">
        <v>31.5</v>
      </c>
      <c r="J3233" s="1">
        <v>48.2</v>
      </c>
      <c r="K3233" s="3">
        <v>212</v>
      </c>
      <c r="L3233" s="2">
        <f>N3233/((1963.5)*(1-EXP(-(0.024337)*I3233))^(1.76926))</f>
        <v>0.69060425656167512</v>
      </c>
      <c r="N3233" s="1">
        <v>449</v>
      </c>
      <c r="O3233" s="1">
        <v>212.1</v>
      </c>
      <c r="Q3233" s="1">
        <v>22.5</v>
      </c>
      <c r="R3233" s="1">
        <v>3.49</v>
      </c>
      <c r="S3233" s="1">
        <v>43.1</v>
      </c>
      <c r="AJ3233" s="1" t="s">
        <v>408</v>
      </c>
      <c r="AK3233" s="19">
        <v>52.67</v>
      </c>
      <c r="AL3233" s="19">
        <v>24</v>
      </c>
      <c r="AN3233" s="3">
        <v>1972</v>
      </c>
      <c r="AQ3233">
        <v>80412</v>
      </c>
      <c r="AR3233" s="1" t="s">
        <v>789</v>
      </c>
    </row>
    <row r="3234" spans="1:44" x14ac:dyDescent="0.25">
      <c r="A3234" s="1">
        <v>4743</v>
      </c>
      <c r="B3234" s="1" t="s">
        <v>1233</v>
      </c>
      <c r="C3234" s="1">
        <v>101</v>
      </c>
      <c r="D3234" s="1" t="s">
        <v>6188</v>
      </c>
      <c r="F3234" s="1" t="s">
        <v>445</v>
      </c>
      <c r="G3234" s="1">
        <v>5</v>
      </c>
      <c r="H3234" s="1">
        <v>200</v>
      </c>
      <c r="I3234" s="1">
        <v>38.299999999999997</v>
      </c>
      <c r="J3234" s="1">
        <v>54.4</v>
      </c>
      <c r="K3234" s="3">
        <v>223</v>
      </c>
      <c r="L3234" s="2">
        <f>N3234/((2111.2)*(1-EXP(-(0.024888)*I3234))^(1.82531))</f>
        <v>0.84678451776281716</v>
      </c>
      <c r="N3234" s="1">
        <v>735</v>
      </c>
      <c r="O3234" s="1">
        <v>310.7</v>
      </c>
      <c r="Q3234" s="1">
        <v>27.3</v>
      </c>
      <c r="R3234" s="1">
        <v>7.77</v>
      </c>
      <c r="S3234" s="1">
        <v>47.7</v>
      </c>
      <c r="AJ3234" s="1" t="s">
        <v>408</v>
      </c>
      <c r="AK3234" s="19">
        <v>52.67</v>
      </c>
      <c r="AL3234" s="19">
        <v>24</v>
      </c>
      <c r="AN3234" s="3">
        <v>1972</v>
      </c>
      <c r="AQ3234">
        <v>80412</v>
      </c>
      <c r="AR3234" s="1" t="s">
        <v>789</v>
      </c>
    </row>
    <row r="3235" spans="1:44" x14ac:dyDescent="0.25">
      <c r="A3235" s="1">
        <v>4744</v>
      </c>
      <c r="B3235" s="1" t="s">
        <v>1233</v>
      </c>
      <c r="C3235" s="1">
        <v>101</v>
      </c>
      <c r="D3235" s="1" t="s">
        <v>5627</v>
      </c>
      <c r="F3235" s="1" t="s">
        <v>445</v>
      </c>
      <c r="G3235" s="1">
        <v>6</v>
      </c>
      <c r="H3235" s="1">
        <v>130</v>
      </c>
      <c r="I3235" s="1">
        <v>24.7</v>
      </c>
      <c r="J3235" s="1">
        <v>31.8</v>
      </c>
      <c r="K3235" s="3">
        <v>362</v>
      </c>
      <c r="L3235" s="2">
        <f>N3235/((1963.5)*(1-EXP(-(0.024337)*I3235))^(1.76926))</f>
        <v>0.70412606770238806</v>
      </c>
      <c r="N3235" s="1">
        <v>339</v>
      </c>
      <c r="O3235" s="1">
        <v>133.69999999999999</v>
      </c>
      <c r="Q3235" s="1">
        <v>12.2</v>
      </c>
      <c r="R3235" s="1">
        <v>3.15</v>
      </c>
      <c r="S3235" s="1">
        <v>41</v>
      </c>
      <c r="AJ3235" s="1" t="s">
        <v>408</v>
      </c>
      <c r="AK3235" s="19">
        <v>52.67</v>
      </c>
      <c r="AL3235" s="19">
        <v>24</v>
      </c>
      <c r="AN3235" s="3">
        <v>1972</v>
      </c>
      <c r="AQ3235">
        <v>80412</v>
      </c>
      <c r="AR3235" s="1" t="s">
        <v>789</v>
      </c>
    </row>
    <row r="3236" spans="1:44" x14ac:dyDescent="0.25">
      <c r="A3236" s="1">
        <v>4745</v>
      </c>
      <c r="B3236" s="1" t="s">
        <v>1233</v>
      </c>
      <c r="C3236" s="1">
        <v>101</v>
      </c>
      <c r="D3236" s="1" t="s">
        <v>5627</v>
      </c>
      <c r="F3236" s="1" t="s">
        <v>445</v>
      </c>
      <c r="G3236" s="1">
        <v>6</v>
      </c>
      <c r="H3236" s="1">
        <v>169</v>
      </c>
      <c r="I3236" s="1">
        <v>30.8</v>
      </c>
      <c r="J3236" s="1">
        <v>38.6</v>
      </c>
      <c r="K3236" s="3">
        <v>276</v>
      </c>
      <c r="L3236" s="2">
        <f>N3236/((1963.5)*(1-EXP(-(0.024337)*I3236))^(1.76926))</f>
        <v>0.71868092910090331</v>
      </c>
      <c r="N3236" s="1">
        <v>455</v>
      </c>
      <c r="O3236" s="1">
        <v>211</v>
      </c>
      <c r="Q3236" s="1">
        <v>19.2</v>
      </c>
      <c r="R3236" s="1">
        <v>11.9</v>
      </c>
      <c r="S3236" s="1">
        <v>40.9</v>
      </c>
      <c r="AJ3236" s="1" t="s">
        <v>408</v>
      </c>
      <c r="AK3236" s="19">
        <v>52.67</v>
      </c>
      <c r="AL3236" s="19">
        <v>24</v>
      </c>
      <c r="AN3236" s="3">
        <v>1971</v>
      </c>
      <c r="AQ3236">
        <v>80412</v>
      </c>
      <c r="AR3236" s="1" t="s">
        <v>790</v>
      </c>
    </row>
    <row r="3237" spans="1:44" x14ac:dyDescent="0.25">
      <c r="A3237" s="1">
        <v>4746</v>
      </c>
      <c r="B3237" s="1" t="s">
        <v>1233</v>
      </c>
      <c r="C3237" s="1">
        <v>101</v>
      </c>
      <c r="D3237" s="1" t="s">
        <v>5627</v>
      </c>
      <c r="F3237" s="1" t="s">
        <v>445</v>
      </c>
      <c r="G3237" s="1">
        <v>9</v>
      </c>
      <c r="H3237" s="1">
        <v>66</v>
      </c>
      <c r="I3237" s="1">
        <v>13.5</v>
      </c>
      <c r="J3237" s="1">
        <v>17.7</v>
      </c>
      <c r="K3237" s="3">
        <v>1070</v>
      </c>
      <c r="L3237" s="2">
        <f>N3237/((1581.94)*(1-EXP(-(0.021301)*I3237))^(1.51716))</f>
        <v>0.9586001509593447</v>
      </c>
      <c r="N3237" s="1">
        <v>185</v>
      </c>
      <c r="O3237" s="1">
        <v>88.8</v>
      </c>
      <c r="P3237" s="1">
        <v>9.64</v>
      </c>
      <c r="Q3237" s="1">
        <v>12.95</v>
      </c>
      <c r="R3237" s="1">
        <v>10.09</v>
      </c>
      <c r="AJ3237" s="1" t="s">
        <v>408</v>
      </c>
      <c r="AK3237" s="19">
        <v>52.5</v>
      </c>
      <c r="AL3237" s="19">
        <v>27.83</v>
      </c>
      <c r="AN3237" s="3">
        <v>1972</v>
      </c>
      <c r="AQ3237">
        <v>80412</v>
      </c>
      <c r="AR3237" s="1" t="s">
        <v>1124</v>
      </c>
    </row>
    <row r="3238" spans="1:44" x14ac:dyDescent="0.25">
      <c r="A3238" s="1">
        <v>4747</v>
      </c>
      <c r="B3238" s="1" t="s">
        <v>1233</v>
      </c>
      <c r="C3238" s="1">
        <v>101</v>
      </c>
      <c r="D3238" s="1" t="s">
        <v>5627</v>
      </c>
      <c r="F3238" s="1" t="s">
        <v>445</v>
      </c>
      <c r="G3238" s="1">
        <v>8</v>
      </c>
      <c r="H3238" s="1">
        <v>96</v>
      </c>
      <c r="I3238" s="1">
        <v>20.100000000000001</v>
      </c>
      <c r="J3238" s="1">
        <v>23.2</v>
      </c>
      <c r="K3238" s="3">
        <v>830</v>
      </c>
      <c r="L3238" s="2">
        <f>N3238/((1668.67)*(1-EXP(-(0.022864)*I3238))^(1.61028))</f>
        <v>0.98720992831793586</v>
      </c>
      <c r="N3238" s="1">
        <v>330</v>
      </c>
      <c r="O3238" s="1">
        <v>143.9</v>
      </c>
      <c r="P3238" s="1">
        <v>4.57</v>
      </c>
      <c r="Q3238" s="1">
        <v>20.87</v>
      </c>
      <c r="R3238" s="1">
        <v>10.86</v>
      </c>
      <c r="AJ3238" s="1" t="s">
        <v>408</v>
      </c>
      <c r="AK3238" s="19">
        <v>52.5</v>
      </c>
      <c r="AL3238" s="19">
        <v>27.83</v>
      </c>
      <c r="AN3238" s="3">
        <v>1972</v>
      </c>
      <c r="AQ3238">
        <v>80412</v>
      </c>
      <c r="AR3238" s="1" t="s">
        <v>1124</v>
      </c>
    </row>
    <row r="3239" spans="1:44" x14ac:dyDescent="0.25">
      <c r="A3239" s="1">
        <v>4748</v>
      </c>
      <c r="B3239" s="1" t="s">
        <v>1233</v>
      </c>
      <c r="C3239" s="1">
        <v>101</v>
      </c>
      <c r="D3239" s="1" t="s">
        <v>5627</v>
      </c>
      <c r="F3239" s="1" t="s">
        <v>445</v>
      </c>
      <c r="G3239" s="1">
        <v>8</v>
      </c>
      <c r="H3239" s="1">
        <v>71</v>
      </c>
      <c r="I3239" s="1">
        <v>18.2</v>
      </c>
      <c r="J3239" s="1">
        <v>20.6</v>
      </c>
      <c r="K3239" s="3">
        <v>1010</v>
      </c>
      <c r="L3239" s="2">
        <f>N3239/((1668.67)*(1-EXP(-(0.022864)*I3239))^(1.61028))</f>
        <v>0.98548765480820721</v>
      </c>
      <c r="N3239" s="1">
        <v>290</v>
      </c>
      <c r="O3239" s="1">
        <v>118.9</v>
      </c>
      <c r="P3239" s="1">
        <v>8.69</v>
      </c>
      <c r="Q3239" s="1">
        <v>9.94</v>
      </c>
      <c r="R3239" s="1">
        <v>5.69</v>
      </c>
      <c r="AJ3239" s="1" t="s">
        <v>408</v>
      </c>
      <c r="AK3239" s="19">
        <v>52.5</v>
      </c>
      <c r="AL3239" s="19">
        <v>27.83</v>
      </c>
      <c r="AN3239" s="3">
        <v>1972</v>
      </c>
      <c r="AQ3239">
        <v>80412</v>
      </c>
      <c r="AR3239" s="1" t="s">
        <v>1124</v>
      </c>
    </row>
    <row r="3240" spans="1:44" x14ac:dyDescent="0.25">
      <c r="A3240" s="1">
        <v>4749</v>
      </c>
      <c r="B3240" s="1" t="s">
        <v>1233</v>
      </c>
      <c r="C3240" s="1">
        <v>101</v>
      </c>
      <c r="D3240" s="1" t="s">
        <v>6385</v>
      </c>
      <c r="F3240" s="1" t="s">
        <v>445</v>
      </c>
      <c r="G3240" s="1">
        <v>7</v>
      </c>
      <c r="H3240" s="1">
        <v>43</v>
      </c>
      <c r="I3240" s="1">
        <v>13.8</v>
      </c>
      <c r="J3240" s="1">
        <v>14.9</v>
      </c>
      <c r="K3240" s="3">
        <v>1380</v>
      </c>
      <c r="L3240" s="2">
        <f>N3240/((1824.17)*(1-EXP(-(0.023514)*I3240))^(1.69151))</f>
        <v>0.81686934353715168</v>
      </c>
      <c r="N3240" s="1">
        <v>170</v>
      </c>
      <c r="O3240" s="1">
        <v>64.2</v>
      </c>
      <c r="P3240" s="1">
        <v>6.21</v>
      </c>
      <c r="Q3240" s="1">
        <v>11.77</v>
      </c>
      <c r="R3240" s="1">
        <v>7.02</v>
      </c>
      <c r="AJ3240" s="1" t="s">
        <v>408</v>
      </c>
      <c r="AK3240" s="19">
        <v>52.5</v>
      </c>
      <c r="AL3240" s="19">
        <v>27.83</v>
      </c>
      <c r="AN3240" s="3">
        <v>1972</v>
      </c>
      <c r="AQ3240">
        <v>80412</v>
      </c>
      <c r="AR3240" s="1" t="s">
        <v>1124</v>
      </c>
    </row>
    <row r="3241" spans="1:44" x14ac:dyDescent="0.25">
      <c r="A3241" s="1">
        <v>4750</v>
      </c>
      <c r="B3241" s="1" t="s">
        <v>1233</v>
      </c>
      <c r="C3241" s="1">
        <v>101</v>
      </c>
      <c r="D3241" s="1" t="s">
        <v>5627</v>
      </c>
      <c r="F3241" s="1" t="s">
        <v>445</v>
      </c>
      <c r="G3241" s="1">
        <v>7</v>
      </c>
      <c r="H3241" s="1">
        <v>51</v>
      </c>
      <c r="I3241" s="1">
        <v>16.3</v>
      </c>
      <c r="J3241" s="1">
        <v>15.2</v>
      </c>
      <c r="K3241" s="3">
        <v>1790</v>
      </c>
      <c r="L3241" s="2">
        <f>N3241/((1824.17)*(1-EXP(-(0.023514)*I3241))^(1.69151))</f>
        <v>0.96884554322486749</v>
      </c>
      <c r="N3241" s="1">
        <v>255</v>
      </c>
      <c r="O3241" s="1">
        <v>120.3</v>
      </c>
      <c r="P3241" s="1">
        <v>7.17</v>
      </c>
      <c r="Q3241" s="1">
        <v>12.62</v>
      </c>
      <c r="R3241" s="1">
        <v>6.6</v>
      </c>
      <c r="AJ3241" s="1" t="s">
        <v>408</v>
      </c>
      <c r="AK3241" s="19">
        <v>52.5</v>
      </c>
      <c r="AL3241" s="19">
        <v>27.83</v>
      </c>
      <c r="AN3241" s="3">
        <v>1972</v>
      </c>
      <c r="AQ3241">
        <v>80412</v>
      </c>
      <c r="AR3241" s="1" t="s">
        <v>791</v>
      </c>
    </row>
    <row r="3242" spans="1:44" x14ac:dyDescent="0.25">
      <c r="A3242" s="1">
        <v>4751</v>
      </c>
      <c r="B3242" s="1" t="s">
        <v>1233</v>
      </c>
      <c r="C3242" s="1">
        <v>101</v>
      </c>
      <c r="D3242" s="1" t="s">
        <v>5627</v>
      </c>
      <c r="F3242" s="1" t="s">
        <v>445</v>
      </c>
      <c r="G3242" s="1">
        <v>6</v>
      </c>
      <c r="H3242" s="1">
        <v>47</v>
      </c>
      <c r="I3242" s="1">
        <v>16.100000000000001</v>
      </c>
      <c r="J3242" s="1">
        <v>18.399999999999999</v>
      </c>
      <c r="K3242" s="3">
        <v>1070</v>
      </c>
      <c r="L3242" s="2">
        <f>N3242/((1963.5)*(1-EXP(-(0.024337)*I3242))^(1.76926))</f>
        <v>0.84081894934719104</v>
      </c>
      <c r="N3242" s="1">
        <v>225</v>
      </c>
      <c r="O3242" s="1">
        <v>96.8</v>
      </c>
      <c r="P3242" s="1">
        <v>8.5299999999999994</v>
      </c>
      <c r="Q3242" s="1">
        <v>11.58</v>
      </c>
      <c r="R3242" s="1">
        <v>4.5</v>
      </c>
      <c r="AJ3242" s="1" t="s">
        <v>408</v>
      </c>
      <c r="AK3242" s="19">
        <v>52.5</v>
      </c>
      <c r="AL3242" s="19">
        <v>27.83</v>
      </c>
      <c r="AN3242" s="3">
        <v>1972</v>
      </c>
      <c r="AQ3242">
        <v>80412</v>
      </c>
      <c r="AR3242" s="1" t="s">
        <v>1124</v>
      </c>
    </row>
    <row r="3243" spans="1:44" x14ac:dyDescent="0.25">
      <c r="A3243" s="1">
        <v>4752</v>
      </c>
      <c r="B3243" s="1" t="s">
        <v>1233</v>
      </c>
      <c r="C3243" s="1">
        <v>101</v>
      </c>
      <c r="D3243" s="1" t="s">
        <v>5627</v>
      </c>
      <c r="F3243" s="1" t="s">
        <v>445</v>
      </c>
      <c r="G3243" s="1">
        <v>6</v>
      </c>
      <c r="H3243" s="1">
        <v>47</v>
      </c>
      <c r="I3243" s="1">
        <v>16.600000000000001</v>
      </c>
      <c r="J3243" s="1">
        <v>18.3</v>
      </c>
      <c r="K3243" s="3">
        <v>630</v>
      </c>
      <c r="L3243" s="2">
        <f>N3243/((1963.5)*(1-EXP(-(0.024337)*I3243))^(1.76926))</f>
        <v>0.48989910335743569</v>
      </c>
      <c r="N3243" s="1">
        <v>137</v>
      </c>
      <c r="O3243" s="1">
        <v>44.6</v>
      </c>
      <c r="P3243" s="1">
        <v>3.34</v>
      </c>
      <c r="Q3243" s="1">
        <v>12.33</v>
      </c>
      <c r="R3243" s="1">
        <v>5.3</v>
      </c>
      <c r="AJ3243" s="1" t="s">
        <v>408</v>
      </c>
      <c r="AK3243" s="19">
        <v>52.5</v>
      </c>
      <c r="AL3243" s="19">
        <v>27.83</v>
      </c>
      <c r="AN3243" s="3">
        <v>1972</v>
      </c>
      <c r="AQ3243">
        <v>80412</v>
      </c>
      <c r="AR3243" s="1" t="s">
        <v>791</v>
      </c>
    </row>
    <row r="3244" spans="1:44" x14ac:dyDescent="0.25">
      <c r="A3244" s="1">
        <v>4753</v>
      </c>
      <c r="B3244" s="1" t="s">
        <v>1233</v>
      </c>
      <c r="C3244" s="1">
        <v>101</v>
      </c>
      <c r="D3244" s="1" t="s">
        <v>5627</v>
      </c>
      <c r="F3244" s="1" t="s">
        <v>445</v>
      </c>
      <c r="G3244" s="1">
        <v>6</v>
      </c>
      <c r="H3244" s="1">
        <v>45</v>
      </c>
      <c r="I3244" s="1">
        <v>15.7</v>
      </c>
      <c r="J3244" s="1">
        <v>14.9</v>
      </c>
      <c r="K3244" s="3">
        <v>1840</v>
      </c>
      <c r="L3244" s="2">
        <f>N3244/((1963.5)*(1-EXP(-(0.024337)*I3244))^(1.76926))</f>
        <v>0.96117745723418091</v>
      </c>
      <c r="N3244" s="1">
        <v>248</v>
      </c>
      <c r="O3244" s="1">
        <v>108</v>
      </c>
      <c r="P3244" s="1">
        <v>5.99</v>
      </c>
      <c r="Q3244" s="1">
        <v>14</v>
      </c>
      <c r="R3244" s="1">
        <v>6.85</v>
      </c>
      <c r="AJ3244" s="1" t="s">
        <v>408</v>
      </c>
      <c r="AK3244" s="19">
        <v>52.5</v>
      </c>
      <c r="AL3244" s="19">
        <v>27.83</v>
      </c>
      <c r="AN3244" s="3">
        <v>1972</v>
      </c>
      <c r="AQ3244">
        <v>80412</v>
      </c>
      <c r="AR3244" s="1" t="s">
        <v>1124</v>
      </c>
    </row>
    <row r="3245" spans="1:44" x14ac:dyDescent="0.25">
      <c r="A3245" s="1">
        <v>4754</v>
      </c>
      <c r="B3245" s="1" t="s">
        <v>1233</v>
      </c>
      <c r="C3245" s="1">
        <v>101</v>
      </c>
      <c r="D3245" s="1" t="s">
        <v>5627</v>
      </c>
      <c r="F3245" s="1" t="s">
        <v>445</v>
      </c>
      <c r="G3245" s="1">
        <v>5</v>
      </c>
      <c r="H3245" s="1">
        <v>13</v>
      </c>
      <c r="I3245" s="1">
        <v>6.8</v>
      </c>
      <c r="J3245" s="1">
        <v>5.8</v>
      </c>
      <c r="K3245" s="3">
        <v>5950</v>
      </c>
      <c r="L3245" s="2">
        <f>N3245/((2111.2)*(1-EXP(-(0.024888)*I3245))^(1.82531))</f>
        <v>0.87543652439005881</v>
      </c>
      <c r="N3245" s="1">
        <v>62</v>
      </c>
      <c r="O3245" s="1">
        <v>20.5</v>
      </c>
      <c r="P3245" s="1">
        <v>3.2</v>
      </c>
      <c r="Q3245" s="1">
        <v>6.43</v>
      </c>
      <c r="R3245" s="1">
        <v>4.72</v>
      </c>
      <c r="AJ3245" s="1" t="s">
        <v>408</v>
      </c>
      <c r="AK3245" s="19">
        <v>52.5</v>
      </c>
      <c r="AL3245" s="19">
        <v>27.83</v>
      </c>
      <c r="AN3245" s="3">
        <v>1972</v>
      </c>
      <c r="AQ3245">
        <v>80412</v>
      </c>
      <c r="AR3245" s="1" t="s">
        <v>791</v>
      </c>
    </row>
    <row r="3246" spans="1:44" x14ac:dyDescent="0.25">
      <c r="A3246" s="1">
        <v>4756</v>
      </c>
      <c r="B3246" s="1" t="s">
        <v>1233</v>
      </c>
      <c r="C3246" s="1">
        <v>101</v>
      </c>
      <c r="D3246" s="1" t="s">
        <v>5627</v>
      </c>
      <c r="F3246" s="1" t="s">
        <v>445</v>
      </c>
      <c r="G3246" s="1">
        <v>6</v>
      </c>
      <c r="H3246" s="1">
        <v>51</v>
      </c>
      <c r="I3246" s="1">
        <v>18.600000000000001</v>
      </c>
      <c r="J3246" s="1">
        <v>16.899999999999999</v>
      </c>
      <c r="K3246" s="3">
        <v>1710</v>
      </c>
      <c r="L3246" s="2">
        <f>N3246/((1963.5)*(1-EXP(-(0.024337)*I3246))^(1.76926))</f>
        <v>1.0347230567078958</v>
      </c>
      <c r="N3246" s="1">
        <v>340</v>
      </c>
      <c r="O3246" s="1">
        <v>136.1</v>
      </c>
      <c r="P3246" s="1">
        <v>10.6</v>
      </c>
      <c r="Q3246" s="1">
        <v>10.55</v>
      </c>
      <c r="R3246" s="1">
        <v>6.93</v>
      </c>
      <c r="AJ3246" s="1" t="s">
        <v>408</v>
      </c>
      <c r="AK3246" s="19">
        <v>52.5</v>
      </c>
      <c r="AL3246" s="19">
        <v>27.83</v>
      </c>
      <c r="AN3246" s="3">
        <v>1972</v>
      </c>
      <c r="AQ3246">
        <v>80412</v>
      </c>
      <c r="AR3246" s="1" t="s">
        <v>791</v>
      </c>
    </row>
    <row r="3247" spans="1:44" x14ac:dyDescent="0.25">
      <c r="A3247" s="1">
        <v>4757</v>
      </c>
      <c r="B3247" s="1" t="s">
        <v>1233</v>
      </c>
      <c r="C3247" s="1">
        <v>101</v>
      </c>
      <c r="D3247" s="1" t="s">
        <v>5627</v>
      </c>
      <c r="F3247" s="1" t="s">
        <v>445</v>
      </c>
      <c r="G3247" s="1">
        <v>6</v>
      </c>
      <c r="H3247" s="1">
        <v>54</v>
      </c>
      <c r="I3247" s="1">
        <v>19</v>
      </c>
      <c r="J3247" s="1">
        <v>18.899999999999999</v>
      </c>
      <c r="K3247" s="3">
        <v>1040</v>
      </c>
      <c r="L3247" s="2">
        <f>N3247/((1963.5)*(1-EXP(-(0.024337)*I3247))^(1.76926))</f>
        <v>0.78288462368280176</v>
      </c>
      <c r="N3247" s="1">
        <v>265</v>
      </c>
      <c r="O3247" s="1">
        <v>150.19999999999999</v>
      </c>
      <c r="P3247" s="1">
        <v>8.2200000000000006</v>
      </c>
      <c r="Q3247" s="1">
        <v>13.78</v>
      </c>
      <c r="R3247" s="1">
        <v>6.55</v>
      </c>
      <c r="AJ3247" s="1" t="s">
        <v>408</v>
      </c>
      <c r="AK3247" s="19">
        <v>52.5</v>
      </c>
      <c r="AL3247" s="19">
        <v>27.83</v>
      </c>
      <c r="AN3247" s="3">
        <v>1972</v>
      </c>
      <c r="AQ3247">
        <v>80412</v>
      </c>
      <c r="AR3247" s="1" t="s">
        <v>1124</v>
      </c>
    </row>
    <row r="3248" spans="1:44" x14ac:dyDescent="0.25">
      <c r="A3248" s="1">
        <v>4758</v>
      </c>
      <c r="B3248" s="1" t="s">
        <v>1233</v>
      </c>
      <c r="C3248" s="1">
        <v>101</v>
      </c>
      <c r="D3248" s="1" t="s">
        <v>5627</v>
      </c>
      <c r="F3248" s="1" t="s">
        <v>445</v>
      </c>
      <c r="G3248" s="1">
        <v>6</v>
      </c>
      <c r="H3248" s="1">
        <v>55</v>
      </c>
      <c r="I3248" s="1">
        <v>19.899999999999999</v>
      </c>
      <c r="J3248" s="1">
        <v>21.8</v>
      </c>
      <c r="K3248" s="3">
        <v>860</v>
      </c>
      <c r="L3248" s="2">
        <f>N3248/((1963.5)*(1-EXP(-(0.024337)*I3248))^(1.76926))</f>
        <v>0.83131488875655069</v>
      </c>
      <c r="N3248" s="1">
        <v>300</v>
      </c>
      <c r="O3248" s="1">
        <v>100.8</v>
      </c>
      <c r="P3248" s="1">
        <v>7.48</v>
      </c>
      <c r="Q3248" s="1">
        <v>19.48</v>
      </c>
      <c r="R3248" s="1">
        <v>6.84</v>
      </c>
      <c r="AJ3248" s="1" t="s">
        <v>408</v>
      </c>
      <c r="AK3248" s="19">
        <v>52.5</v>
      </c>
      <c r="AL3248" s="19">
        <v>27.83</v>
      </c>
      <c r="AN3248" s="3">
        <v>1972</v>
      </c>
      <c r="AQ3248">
        <v>80412</v>
      </c>
      <c r="AR3248" s="1" t="s">
        <v>791</v>
      </c>
    </row>
    <row r="3249" spans="1:44" x14ac:dyDescent="0.25">
      <c r="A3249" s="1">
        <v>4759</v>
      </c>
      <c r="B3249" s="1" t="s">
        <v>1233</v>
      </c>
      <c r="C3249" s="1">
        <v>101</v>
      </c>
      <c r="D3249" s="1" t="s">
        <v>5627</v>
      </c>
      <c r="F3249" s="1" t="s">
        <v>445</v>
      </c>
      <c r="G3249" s="1">
        <v>6</v>
      </c>
      <c r="H3249" s="1">
        <v>52</v>
      </c>
      <c r="I3249" s="1">
        <v>19.8</v>
      </c>
      <c r="J3249" s="1">
        <v>21</v>
      </c>
      <c r="K3249" s="3">
        <v>900</v>
      </c>
      <c r="L3249" s="2">
        <f>N3249/((1963.5)*(1-EXP(-(0.024337)*I3249))^(1.76926))</f>
        <v>0.80919507119468048</v>
      </c>
      <c r="N3249" s="1">
        <v>290</v>
      </c>
      <c r="O3249" s="1">
        <v>113.8</v>
      </c>
      <c r="P3249" s="1">
        <v>5.22</v>
      </c>
      <c r="Q3249" s="1">
        <v>10.07</v>
      </c>
      <c r="R3249" s="1">
        <v>6.58</v>
      </c>
      <c r="AJ3249" s="1" t="s">
        <v>408</v>
      </c>
      <c r="AK3249" s="19">
        <v>52.5</v>
      </c>
      <c r="AL3249" s="19">
        <v>27.83</v>
      </c>
      <c r="AN3249" s="3">
        <v>1972</v>
      </c>
      <c r="AQ3249">
        <v>80412</v>
      </c>
      <c r="AR3249" s="1" t="s">
        <v>1124</v>
      </c>
    </row>
    <row r="3250" spans="1:44" x14ac:dyDescent="0.25">
      <c r="A3250" s="1">
        <v>4760</v>
      </c>
      <c r="B3250" s="1" t="s">
        <v>1233</v>
      </c>
      <c r="C3250" s="1">
        <v>101</v>
      </c>
      <c r="D3250" s="1" t="s">
        <v>5627</v>
      </c>
      <c r="F3250" s="1" t="s">
        <v>445</v>
      </c>
      <c r="G3250" s="1">
        <v>6</v>
      </c>
      <c r="H3250" s="1">
        <v>52</v>
      </c>
      <c r="I3250" s="1">
        <v>18.600000000000001</v>
      </c>
      <c r="J3250" s="1">
        <v>19.8</v>
      </c>
      <c r="K3250" s="3">
        <v>1110</v>
      </c>
      <c r="L3250" s="2">
        <f>N3250/((1963.5)*(1-EXP(-(0.024337)*I3250))^(1.76926))</f>
        <v>0.91299093238931983</v>
      </c>
      <c r="N3250" s="1">
        <v>300</v>
      </c>
      <c r="O3250" s="1">
        <v>114.1</v>
      </c>
      <c r="P3250" s="1">
        <v>12</v>
      </c>
      <c r="Q3250" s="1">
        <v>11.75</v>
      </c>
      <c r="R3250" s="1">
        <v>6.42</v>
      </c>
      <c r="AJ3250" s="1" t="s">
        <v>408</v>
      </c>
      <c r="AK3250" s="19">
        <v>52.5</v>
      </c>
      <c r="AL3250" s="19">
        <v>27.83</v>
      </c>
      <c r="AN3250" s="3">
        <v>1972</v>
      </c>
      <c r="AQ3250">
        <v>80412</v>
      </c>
      <c r="AR3250" s="1" t="s">
        <v>1124</v>
      </c>
    </row>
    <row r="3251" spans="1:44" x14ac:dyDescent="0.25">
      <c r="A3251" s="1">
        <v>4761</v>
      </c>
      <c r="B3251" s="1" t="s">
        <v>1233</v>
      </c>
      <c r="C3251" s="1">
        <v>101</v>
      </c>
      <c r="D3251" s="1" t="s">
        <v>5627</v>
      </c>
      <c r="F3251" s="1" t="s">
        <v>445</v>
      </c>
      <c r="G3251" s="1">
        <v>6</v>
      </c>
      <c r="H3251" s="1">
        <v>42</v>
      </c>
      <c r="I3251" s="1">
        <v>15.3</v>
      </c>
      <c r="J3251" s="1">
        <v>17.100000000000001</v>
      </c>
      <c r="K3251" s="3">
        <v>1006</v>
      </c>
      <c r="L3251" s="2">
        <f>N3251/((1963.5)*(1-EXP(-(0.024337)*I3251))^(1.76926))</f>
        <v>0.7082545782085059</v>
      </c>
      <c r="N3251" s="1">
        <v>176</v>
      </c>
      <c r="O3251" s="1">
        <v>88.9</v>
      </c>
      <c r="P3251" s="1">
        <v>5.9</v>
      </c>
      <c r="Q3251" s="1">
        <v>12.18</v>
      </c>
      <c r="R3251" s="1">
        <v>5.56</v>
      </c>
      <c r="AJ3251" s="1" t="s">
        <v>408</v>
      </c>
      <c r="AK3251" s="19">
        <v>52.5</v>
      </c>
      <c r="AL3251" s="19">
        <v>27.83</v>
      </c>
      <c r="AN3251" s="3">
        <v>1972</v>
      </c>
      <c r="AQ3251">
        <v>80412</v>
      </c>
      <c r="AR3251" s="1" t="s">
        <v>1124</v>
      </c>
    </row>
    <row r="3252" spans="1:44" x14ac:dyDescent="0.25">
      <c r="A3252" s="1">
        <v>4762</v>
      </c>
      <c r="B3252" s="1" t="s">
        <v>1233</v>
      </c>
      <c r="C3252" s="1">
        <v>101</v>
      </c>
      <c r="D3252" s="1" t="s">
        <v>5627</v>
      </c>
      <c r="F3252" s="1" t="s">
        <v>445</v>
      </c>
      <c r="G3252" s="1">
        <v>7</v>
      </c>
      <c r="H3252" s="1">
        <v>60</v>
      </c>
      <c r="I3252" s="1">
        <v>18.399999999999999</v>
      </c>
      <c r="J3252" s="1">
        <v>19.600000000000001</v>
      </c>
      <c r="K3252" s="3">
        <v>1150</v>
      </c>
      <c r="L3252" s="2">
        <f>N3252/((1824.17)*(1-EXP(-(0.023514)*I3252))^(1.69151))</f>
        <v>0.98151563984364742</v>
      </c>
      <c r="N3252" s="1">
        <v>305</v>
      </c>
      <c r="O3252" s="1">
        <v>192.2</v>
      </c>
      <c r="P3252" s="1">
        <v>12.4</v>
      </c>
      <c r="Q3252" s="1">
        <v>18.95</v>
      </c>
      <c r="R3252" s="1">
        <v>9.83</v>
      </c>
      <c r="AJ3252" s="1" t="s">
        <v>408</v>
      </c>
      <c r="AK3252" s="19">
        <v>52.5</v>
      </c>
      <c r="AL3252" s="19">
        <v>27.83</v>
      </c>
      <c r="AN3252" s="3">
        <v>1972</v>
      </c>
      <c r="AQ3252">
        <v>80412</v>
      </c>
      <c r="AR3252" s="1" t="s">
        <v>1124</v>
      </c>
    </row>
    <row r="3253" spans="1:44" x14ac:dyDescent="0.25">
      <c r="A3253" s="1">
        <v>4763</v>
      </c>
      <c r="B3253" s="1" t="s">
        <v>1233</v>
      </c>
      <c r="C3253" s="1">
        <v>101</v>
      </c>
      <c r="D3253" s="1" t="s">
        <v>5627</v>
      </c>
      <c r="F3253" s="1" t="s">
        <v>445</v>
      </c>
      <c r="G3253" s="1">
        <v>6</v>
      </c>
      <c r="H3253" s="1">
        <v>50</v>
      </c>
      <c r="I3253" s="1">
        <v>17.5</v>
      </c>
      <c r="J3253" s="1">
        <v>17</v>
      </c>
      <c r="K3253" s="3">
        <v>1730</v>
      </c>
      <c r="L3253" s="2">
        <f>N3253/((1963.5)*(1-EXP(-(0.024337)*I3253))^(1.76926))</f>
        <v>1.1109552112124506</v>
      </c>
      <c r="N3253" s="1">
        <v>335</v>
      </c>
      <c r="O3253" s="1">
        <v>171.9</v>
      </c>
      <c r="P3253" s="1">
        <v>16.100000000000001</v>
      </c>
      <c r="Q3253" s="1">
        <v>13.18</v>
      </c>
      <c r="R3253" s="1">
        <v>7.81</v>
      </c>
      <c r="AJ3253" s="1" t="s">
        <v>408</v>
      </c>
      <c r="AK3253" s="19">
        <v>52.5</v>
      </c>
      <c r="AL3253" s="19">
        <v>27.83</v>
      </c>
      <c r="AN3253" s="3">
        <v>1972</v>
      </c>
      <c r="AQ3253">
        <v>80412</v>
      </c>
      <c r="AR3253" s="1" t="s">
        <v>1124</v>
      </c>
    </row>
    <row r="3254" spans="1:44" x14ac:dyDescent="0.25">
      <c r="A3254" s="1">
        <v>4764</v>
      </c>
      <c r="B3254" s="1" t="s">
        <v>1233</v>
      </c>
      <c r="C3254" s="1">
        <v>101</v>
      </c>
      <c r="D3254" s="1" t="s">
        <v>5627</v>
      </c>
      <c r="F3254" s="1" t="s">
        <v>445</v>
      </c>
      <c r="G3254" s="1">
        <v>6</v>
      </c>
      <c r="H3254" s="1">
        <v>36</v>
      </c>
      <c r="I3254" s="1">
        <v>13.4</v>
      </c>
      <c r="J3254" s="1">
        <v>13</v>
      </c>
      <c r="K3254" s="3">
        <v>1906</v>
      </c>
      <c r="L3254" s="2">
        <f>N3254/((1963.5)*(1-EXP(-(0.024337)*I3254))^(1.76926))</f>
        <v>0.83719269214352232</v>
      </c>
      <c r="N3254" s="1">
        <v>171</v>
      </c>
      <c r="O3254" s="1">
        <v>90.2</v>
      </c>
      <c r="P3254" s="1">
        <v>5.08</v>
      </c>
      <c r="Q3254" s="1">
        <v>13.22</v>
      </c>
      <c r="R3254" s="1">
        <v>5.82</v>
      </c>
      <c r="AJ3254" s="1" t="s">
        <v>408</v>
      </c>
      <c r="AK3254" s="19">
        <v>52.5</v>
      </c>
      <c r="AL3254" s="19">
        <v>27.83</v>
      </c>
      <c r="AN3254" s="3">
        <v>1972</v>
      </c>
      <c r="AQ3254">
        <v>80412</v>
      </c>
      <c r="AR3254" s="1" t="s">
        <v>791</v>
      </c>
    </row>
    <row r="3255" spans="1:44" x14ac:dyDescent="0.25">
      <c r="A3255" s="1">
        <v>4765</v>
      </c>
      <c r="B3255" s="1" t="s">
        <v>1233</v>
      </c>
      <c r="C3255" s="1">
        <v>101</v>
      </c>
      <c r="D3255" s="1" t="s">
        <v>5627</v>
      </c>
      <c r="F3255" s="1" t="s">
        <v>445</v>
      </c>
      <c r="G3255" s="1">
        <v>5</v>
      </c>
      <c r="H3255" s="1">
        <v>27</v>
      </c>
      <c r="I3255" s="1">
        <v>13</v>
      </c>
      <c r="J3255" s="1">
        <v>11.4</v>
      </c>
      <c r="K3255" s="3">
        <v>2783</v>
      </c>
      <c r="L3255" s="2">
        <f>N3255/((2111.2)*(1-EXP(-(0.024888)*I3255))^(1.82531))</f>
        <v>1.0894379284580984</v>
      </c>
      <c r="N3255" s="1">
        <v>220</v>
      </c>
      <c r="O3255" s="1">
        <v>84.4</v>
      </c>
      <c r="P3255" s="1">
        <v>5.66</v>
      </c>
      <c r="Q3255" s="1">
        <v>11.8</v>
      </c>
      <c r="R3255" s="1">
        <v>5.64</v>
      </c>
      <c r="AJ3255" s="1" t="s">
        <v>408</v>
      </c>
      <c r="AK3255" s="19">
        <v>52.5</v>
      </c>
      <c r="AL3255" s="19">
        <v>27.83</v>
      </c>
      <c r="AN3255" s="3">
        <v>1972</v>
      </c>
      <c r="AQ3255">
        <v>80412</v>
      </c>
      <c r="AR3255" s="1" t="s">
        <v>791</v>
      </c>
    </row>
    <row r="3256" spans="1:44" x14ac:dyDescent="0.25">
      <c r="A3256" s="1">
        <v>4766</v>
      </c>
      <c r="B3256" s="1" t="s">
        <v>1233</v>
      </c>
      <c r="C3256" s="1">
        <v>101</v>
      </c>
      <c r="D3256" s="1" t="s">
        <v>5627</v>
      </c>
      <c r="F3256" s="1" t="s">
        <v>445</v>
      </c>
      <c r="G3256" s="1">
        <v>4</v>
      </c>
      <c r="H3256" s="1">
        <v>40</v>
      </c>
      <c r="I3256" s="1">
        <v>21.1</v>
      </c>
      <c r="J3256" s="1">
        <v>20</v>
      </c>
      <c r="K3256" s="3">
        <v>1560</v>
      </c>
      <c r="L3256" s="2">
        <f>N3256/((2221.29)*(1-EXP(-(0.025785)*I3256))^(1.86783))</f>
        <v>1.1055714126082372</v>
      </c>
      <c r="N3256" s="1">
        <v>485</v>
      </c>
      <c r="O3256" s="1">
        <v>272</v>
      </c>
      <c r="P3256" s="1">
        <v>23.2</v>
      </c>
      <c r="Q3256" s="1">
        <v>17.82</v>
      </c>
      <c r="R3256" s="1">
        <v>9</v>
      </c>
      <c r="AJ3256" s="1" t="s">
        <v>408</v>
      </c>
      <c r="AK3256" s="19">
        <v>52.5</v>
      </c>
      <c r="AL3256" s="19">
        <v>27.83</v>
      </c>
      <c r="AN3256" s="3">
        <v>1972</v>
      </c>
      <c r="AQ3256">
        <v>80412</v>
      </c>
      <c r="AR3256" s="1" t="s">
        <v>791</v>
      </c>
    </row>
    <row r="3257" spans="1:44" x14ac:dyDescent="0.25">
      <c r="A3257" s="1">
        <v>4767</v>
      </c>
      <c r="B3257" s="1" t="s">
        <v>1233</v>
      </c>
      <c r="C3257" s="1">
        <v>101</v>
      </c>
      <c r="D3257" s="1" t="s">
        <v>5627</v>
      </c>
      <c r="F3257" s="1" t="s">
        <v>445</v>
      </c>
      <c r="G3257" s="1">
        <v>7</v>
      </c>
      <c r="H3257" s="1">
        <v>50</v>
      </c>
      <c r="I3257" s="1">
        <v>15</v>
      </c>
      <c r="J3257" s="1">
        <v>16.5</v>
      </c>
      <c r="K3257" s="3">
        <v>1640</v>
      </c>
      <c r="L3257" s="2">
        <f>N3257/((1824.17)*(1-EXP(-(0.023514)*I3257))^(1.69151))</f>
        <v>1.1096965065543758</v>
      </c>
      <c r="N3257" s="1">
        <v>260</v>
      </c>
      <c r="O3257" s="1">
        <v>135.9</v>
      </c>
      <c r="P3257" s="1">
        <v>11.8</v>
      </c>
      <c r="Q3257" s="1">
        <v>12.54</v>
      </c>
      <c r="R3257" s="1">
        <v>8.32</v>
      </c>
      <c r="AJ3257" s="1" t="s">
        <v>408</v>
      </c>
      <c r="AK3257" s="19">
        <v>52.5</v>
      </c>
      <c r="AL3257" s="19">
        <v>27.83</v>
      </c>
      <c r="AN3257" s="3">
        <v>1972</v>
      </c>
      <c r="AQ3257">
        <v>80412</v>
      </c>
      <c r="AR3257" s="1" t="s">
        <v>1124</v>
      </c>
    </row>
    <row r="3258" spans="1:44" x14ac:dyDescent="0.25">
      <c r="A3258" s="1">
        <v>4768</v>
      </c>
      <c r="B3258" s="1" t="s">
        <v>1233</v>
      </c>
      <c r="C3258" s="1">
        <v>101</v>
      </c>
      <c r="D3258" s="1" t="s">
        <v>5627</v>
      </c>
      <c r="F3258" s="1" t="s">
        <v>445</v>
      </c>
      <c r="G3258" s="1">
        <v>7</v>
      </c>
      <c r="H3258" s="1">
        <v>79</v>
      </c>
      <c r="I3258" s="1">
        <v>22</v>
      </c>
      <c r="J3258" s="1">
        <v>22.8</v>
      </c>
      <c r="K3258" s="3">
        <v>780</v>
      </c>
      <c r="L3258" s="2">
        <f>N3258/((1824.17)*(1-EXP(-(0.023514)*I3258))^(1.69151))</f>
        <v>0.81305232581522258</v>
      </c>
      <c r="N3258" s="1">
        <v>320</v>
      </c>
      <c r="O3258" s="1">
        <v>131.19999999999999</v>
      </c>
      <c r="P3258" s="1">
        <v>9.51</v>
      </c>
      <c r="Q3258" s="1">
        <v>11.62</v>
      </c>
      <c r="R3258" s="1">
        <v>5.22</v>
      </c>
      <c r="AJ3258" s="1" t="s">
        <v>408</v>
      </c>
      <c r="AK3258" s="19">
        <v>52.5</v>
      </c>
      <c r="AL3258" s="19">
        <v>27.83</v>
      </c>
      <c r="AN3258" s="3">
        <v>1972</v>
      </c>
      <c r="AQ3258">
        <v>80412</v>
      </c>
      <c r="AR3258" s="1" t="s">
        <v>1124</v>
      </c>
    </row>
    <row r="3259" spans="1:44" x14ac:dyDescent="0.25">
      <c r="A3259" s="1">
        <v>4769</v>
      </c>
      <c r="B3259" s="1" t="s">
        <v>1233</v>
      </c>
      <c r="C3259" s="1">
        <v>101</v>
      </c>
      <c r="D3259" s="1" t="s">
        <v>5627</v>
      </c>
      <c r="F3259" s="1" t="s">
        <v>445</v>
      </c>
      <c r="G3259" s="1">
        <v>7</v>
      </c>
      <c r="H3259" s="1">
        <v>71</v>
      </c>
      <c r="I3259" s="1">
        <v>19.399999999999999</v>
      </c>
      <c r="J3259" s="1">
        <v>20.3</v>
      </c>
      <c r="K3259" s="3">
        <v>970</v>
      </c>
      <c r="L3259" s="2">
        <f>N3259/((1824.17)*(1-EXP(-(0.023514)*I3259))^(1.69151))</f>
        <v>0.85420864144058417</v>
      </c>
      <c r="N3259" s="1">
        <v>285</v>
      </c>
      <c r="O3259" s="1">
        <v>120.3</v>
      </c>
      <c r="P3259" s="1">
        <v>7.26</v>
      </c>
      <c r="Q3259" s="1">
        <v>11.11</v>
      </c>
      <c r="R3259" s="1">
        <v>6.79</v>
      </c>
      <c r="AJ3259" s="1" t="s">
        <v>408</v>
      </c>
      <c r="AK3259" s="19">
        <v>52.5</v>
      </c>
      <c r="AL3259" s="19">
        <v>27.83</v>
      </c>
      <c r="AN3259" s="3">
        <v>1972</v>
      </c>
      <c r="AQ3259">
        <v>80412</v>
      </c>
      <c r="AR3259" s="1" t="s">
        <v>791</v>
      </c>
    </row>
    <row r="3260" spans="1:44" x14ac:dyDescent="0.25">
      <c r="A3260" s="1">
        <v>4770</v>
      </c>
      <c r="B3260" s="1" t="s">
        <v>1233</v>
      </c>
      <c r="C3260" s="1">
        <v>101</v>
      </c>
      <c r="D3260" s="1" t="s">
        <v>5627</v>
      </c>
      <c r="F3260" s="1" t="s">
        <v>445</v>
      </c>
      <c r="G3260" s="1">
        <v>7</v>
      </c>
      <c r="H3260" s="1">
        <v>53</v>
      </c>
      <c r="I3260" s="1">
        <v>16.2</v>
      </c>
      <c r="J3260" s="1">
        <v>17.8</v>
      </c>
      <c r="K3260" s="3">
        <v>1220</v>
      </c>
      <c r="L3260" s="2">
        <f>N3260/((1824.17)*(1-EXP(-(0.023514)*I3260))^(1.69151))</f>
        <v>0.93500963994653341</v>
      </c>
      <c r="N3260" s="1">
        <v>244</v>
      </c>
      <c r="O3260" s="1">
        <v>122.5</v>
      </c>
      <c r="P3260" s="1">
        <v>8.89</v>
      </c>
      <c r="Q3260" s="1">
        <v>11.92</v>
      </c>
      <c r="R3260" s="1">
        <v>3.85</v>
      </c>
      <c r="AJ3260" s="1" t="s">
        <v>408</v>
      </c>
      <c r="AK3260" s="19">
        <v>52.5</v>
      </c>
      <c r="AL3260" s="19">
        <v>27.83</v>
      </c>
      <c r="AN3260" s="3">
        <v>1972</v>
      </c>
      <c r="AQ3260">
        <v>80412</v>
      </c>
      <c r="AR3260" s="1" t="s">
        <v>791</v>
      </c>
    </row>
    <row r="3261" spans="1:44" x14ac:dyDescent="0.25">
      <c r="A3261" s="1">
        <v>4771</v>
      </c>
      <c r="B3261" s="1" t="s">
        <v>1233</v>
      </c>
      <c r="C3261" s="1">
        <v>101</v>
      </c>
      <c r="D3261" s="1" t="s">
        <v>5627</v>
      </c>
      <c r="F3261" s="1" t="s">
        <v>445</v>
      </c>
      <c r="G3261" s="1">
        <v>7</v>
      </c>
      <c r="H3261" s="1">
        <v>75</v>
      </c>
      <c r="I3261" s="1">
        <v>20.100000000000001</v>
      </c>
      <c r="J3261" s="1">
        <v>21.4</v>
      </c>
      <c r="K3261" s="3">
        <v>1030</v>
      </c>
      <c r="L3261" s="2">
        <f>N3261/((1824.17)*(1-EXP(-(0.023514)*I3261))^(1.69151))</f>
        <v>1.0150497250828208</v>
      </c>
      <c r="N3261" s="1">
        <v>355</v>
      </c>
      <c r="O3261" s="1">
        <v>160.6</v>
      </c>
      <c r="P3261" s="1">
        <v>13</v>
      </c>
      <c r="Q3261" s="1">
        <v>10.33</v>
      </c>
      <c r="R3261" s="1">
        <v>4.63</v>
      </c>
      <c r="AJ3261" s="1" t="s">
        <v>408</v>
      </c>
      <c r="AK3261" s="19">
        <v>52.5</v>
      </c>
      <c r="AL3261" s="19">
        <v>27.83</v>
      </c>
      <c r="AN3261" s="3">
        <v>1972</v>
      </c>
      <c r="AQ3261">
        <v>80412</v>
      </c>
      <c r="AR3261" s="1" t="s">
        <v>1124</v>
      </c>
    </row>
    <row r="3262" spans="1:44" x14ac:dyDescent="0.25">
      <c r="A3262" s="1">
        <v>4772</v>
      </c>
      <c r="B3262" s="1" t="s">
        <v>1233</v>
      </c>
      <c r="C3262" s="1">
        <v>101</v>
      </c>
      <c r="D3262" s="1" t="s">
        <v>5627</v>
      </c>
      <c r="F3262" s="1" t="s">
        <v>445</v>
      </c>
      <c r="G3262" s="1">
        <v>7</v>
      </c>
      <c r="H3262" s="1">
        <v>60</v>
      </c>
      <c r="I3262" s="1">
        <v>18.399999999999999</v>
      </c>
      <c r="J3262" s="1">
        <v>21</v>
      </c>
      <c r="K3262" s="3">
        <v>830</v>
      </c>
      <c r="L3262" s="2">
        <f>N3262/((1824.17)*(1-EXP(-(0.023514)*I3262))^(1.69151))</f>
        <v>0.81739335252552925</v>
      </c>
      <c r="N3262" s="1">
        <v>254</v>
      </c>
      <c r="O3262" s="1">
        <v>122.6</v>
      </c>
      <c r="P3262" s="1">
        <v>7.68</v>
      </c>
      <c r="Q3262" s="1">
        <v>8.65</v>
      </c>
      <c r="R3262" s="1">
        <v>4.25</v>
      </c>
      <c r="AJ3262" s="1" t="s">
        <v>408</v>
      </c>
      <c r="AK3262" s="19">
        <v>52.5</v>
      </c>
      <c r="AL3262" s="19">
        <v>27.83</v>
      </c>
      <c r="AN3262" s="3">
        <v>1972</v>
      </c>
      <c r="AQ3262">
        <v>80412</v>
      </c>
      <c r="AR3262" s="1" t="s">
        <v>1124</v>
      </c>
    </row>
    <row r="3263" spans="1:44" x14ac:dyDescent="0.25">
      <c r="A3263" s="1">
        <v>4773</v>
      </c>
      <c r="B3263" s="1" t="s">
        <v>1233</v>
      </c>
      <c r="C3263" s="1">
        <v>101</v>
      </c>
      <c r="D3263" s="1" t="s">
        <v>5627</v>
      </c>
      <c r="F3263" s="1" t="s">
        <v>445</v>
      </c>
      <c r="G3263" s="1">
        <v>8</v>
      </c>
      <c r="H3263" s="1">
        <v>64</v>
      </c>
      <c r="I3263" s="1">
        <v>17.3</v>
      </c>
      <c r="J3263" s="1">
        <v>19.100000000000001</v>
      </c>
      <c r="K3263" s="3">
        <v>980</v>
      </c>
      <c r="L3263" s="2">
        <f>N3263/((1668.67)*(1-EXP(-(0.022864)*I3263))^(1.61028))</f>
        <v>0.85688412913916312</v>
      </c>
      <c r="N3263" s="1">
        <v>236</v>
      </c>
      <c r="O3263" s="1">
        <v>114.9</v>
      </c>
      <c r="P3263" s="1">
        <v>7.42</v>
      </c>
      <c r="Q3263" s="1">
        <v>10.130000000000001</v>
      </c>
      <c r="R3263" s="1">
        <v>5.53</v>
      </c>
      <c r="AJ3263" s="1" t="s">
        <v>408</v>
      </c>
      <c r="AK3263" s="19">
        <v>52.5</v>
      </c>
      <c r="AL3263" s="19">
        <v>27.83</v>
      </c>
      <c r="AN3263" s="3">
        <v>1972</v>
      </c>
      <c r="AQ3263">
        <v>80412</v>
      </c>
      <c r="AR3263" s="1" t="s">
        <v>1124</v>
      </c>
    </row>
    <row r="3264" spans="1:44" x14ac:dyDescent="0.25">
      <c r="A3264" s="1">
        <v>4774</v>
      </c>
      <c r="B3264" s="1" t="s">
        <v>1233</v>
      </c>
      <c r="C3264" s="1">
        <v>101</v>
      </c>
      <c r="D3264" s="1" t="s">
        <v>5627</v>
      </c>
      <c r="F3264" s="1" t="s">
        <v>445</v>
      </c>
      <c r="G3264" s="1">
        <v>6</v>
      </c>
      <c r="H3264" s="1">
        <v>44</v>
      </c>
      <c r="I3264" s="1">
        <v>16.600000000000001</v>
      </c>
      <c r="J3264" s="1">
        <v>14.2</v>
      </c>
      <c r="K3264" s="3">
        <v>1880</v>
      </c>
      <c r="L3264" s="2">
        <f>N3264/((1963.5)*(1-EXP(-(0.024337)*I3264))^(1.76926))</f>
        <v>0.704453455192809</v>
      </c>
      <c r="N3264" s="1">
        <v>197</v>
      </c>
      <c r="O3264" s="1">
        <v>93.7</v>
      </c>
      <c r="P3264" s="1">
        <v>8.31</v>
      </c>
      <c r="Q3264" s="1">
        <v>11.38</v>
      </c>
      <c r="R3264" s="1">
        <v>5.14</v>
      </c>
      <c r="AJ3264" s="1" t="s">
        <v>408</v>
      </c>
      <c r="AK3264" s="19">
        <v>52.5</v>
      </c>
      <c r="AL3264" s="19">
        <v>27.83</v>
      </c>
      <c r="AN3264" s="3">
        <v>1972</v>
      </c>
      <c r="AQ3264">
        <v>80412</v>
      </c>
      <c r="AR3264" s="1" t="s">
        <v>1127</v>
      </c>
    </row>
    <row r="3265" spans="1:44" x14ac:dyDescent="0.25">
      <c r="A3265" s="1">
        <v>4776</v>
      </c>
      <c r="B3265" s="1" t="s">
        <v>1233</v>
      </c>
      <c r="C3265" s="1">
        <v>101</v>
      </c>
      <c r="D3265" s="1" t="s">
        <v>5627</v>
      </c>
      <c r="F3265" s="1" t="s">
        <v>445</v>
      </c>
      <c r="G3265" s="1">
        <v>7</v>
      </c>
      <c r="H3265" s="1">
        <v>49</v>
      </c>
      <c r="I3265" s="1">
        <v>15.8</v>
      </c>
      <c r="J3265" s="1">
        <v>17.3</v>
      </c>
      <c r="K3265" s="3">
        <v>1410</v>
      </c>
      <c r="L3265" s="2">
        <f>N3265/((1824.17)*(1-EXP(-(0.023514)*I3265))^(1.69151))</f>
        <v>1.0514770683818428</v>
      </c>
      <c r="N3265" s="1">
        <v>265</v>
      </c>
      <c r="O3265" s="1">
        <v>100.5</v>
      </c>
      <c r="P3265" s="1">
        <v>9.31</v>
      </c>
      <c r="Q3265" s="1">
        <v>16.84</v>
      </c>
      <c r="R3265" s="1">
        <v>8.34</v>
      </c>
      <c r="AJ3265" s="1" t="s">
        <v>408</v>
      </c>
      <c r="AK3265" s="19">
        <v>52.5</v>
      </c>
      <c r="AL3265" s="19">
        <v>27.83</v>
      </c>
      <c r="AN3265" s="3">
        <v>1972</v>
      </c>
      <c r="AQ3265">
        <v>80412</v>
      </c>
      <c r="AR3265" s="1" t="s">
        <v>791</v>
      </c>
    </row>
    <row r="3266" spans="1:44" x14ac:dyDescent="0.25">
      <c r="A3266" s="1">
        <v>4777</v>
      </c>
      <c r="B3266" s="1" t="s">
        <v>1233</v>
      </c>
      <c r="C3266" s="1">
        <v>101</v>
      </c>
      <c r="D3266" s="1" t="s">
        <v>5627</v>
      </c>
      <c r="F3266" s="1" t="s">
        <v>445</v>
      </c>
      <c r="G3266" s="1">
        <v>7</v>
      </c>
      <c r="H3266" s="1">
        <v>43</v>
      </c>
      <c r="I3266" s="1">
        <v>14.6</v>
      </c>
      <c r="J3266" s="1">
        <v>13.8</v>
      </c>
      <c r="K3266" s="3">
        <v>1600</v>
      </c>
      <c r="L3266" s="2">
        <f>N3266/((1824.17)*(1-EXP(-(0.023514)*I3266))^(1.69151))</f>
        <v>0.78488313841375201</v>
      </c>
      <c r="N3266" s="1">
        <v>177</v>
      </c>
      <c r="O3266" s="1">
        <v>72.3</v>
      </c>
      <c r="P3266" s="1">
        <v>7.43</v>
      </c>
      <c r="Q3266" s="1">
        <v>9.41</v>
      </c>
      <c r="R3266" s="1">
        <v>3.87</v>
      </c>
      <c r="AJ3266" s="1" t="s">
        <v>408</v>
      </c>
      <c r="AK3266" s="19">
        <v>52.5</v>
      </c>
      <c r="AL3266" s="19">
        <v>27.83</v>
      </c>
      <c r="AN3266" s="3">
        <v>1972</v>
      </c>
      <c r="AQ3266">
        <v>80412</v>
      </c>
      <c r="AR3266" s="1" t="s">
        <v>1124</v>
      </c>
    </row>
    <row r="3267" spans="1:44" x14ac:dyDescent="0.25">
      <c r="A3267" s="1">
        <v>4778</v>
      </c>
      <c r="B3267" s="1" t="s">
        <v>1233</v>
      </c>
      <c r="C3267" s="1">
        <v>101</v>
      </c>
      <c r="D3267" s="1" t="s">
        <v>5627</v>
      </c>
      <c r="F3267" s="1" t="s">
        <v>445</v>
      </c>
      <c r="G3267" s="1">
        <v>7</v>
      </c>
      <c r="H3267" s="1">
        <v>82</v>
      </c>
      <c r="I3267" s="1">
        <v>21</v>
      </c>
      <c r="J3267" s="1">
        <v>23.9</v>
      </c>
      <c r="K3267" s="3">
        <v>830</v>
      </c>
      <c r="L3267" s="2">
        <f>N3267/((1824.17)*(1-EXP(-(0.023514)*I3267))^(1.69151))</f>
        <v>0.99869359977638994</v>
      </c>
      <c r="N3267" s="1">
        <v>370</v>
      </c>
      <c r="O3267" s="1">
        <v>172.8</v>
      </c>
      <c r="P3267" s="1">
        <v>11.8</v>
      </c>
      <c r="Q3267" s="1">
        <v>19.600000000000001</v>
      </c>
      <c r="R3267" s="1">
        <v>7.66</v>
      </c>
      <c r="AJ3267" s="1" t="s">
        <v>408</v>
      </c>
      <c r="AK3267" s="19">
        <v>52.5</v>
      </c>
      <c r="AL3267" s="19">
        <v>27.83</v>
      </c>
      <c r="AN3267" s="3">
        <v>1972</v>
      </c>
      <c r="AQ3267">
        <v>80412</v>
      </c>
      <c r="AR3267" s="1" t="s">
        <v>1124</v>
      </c>
    </row>
    <row r="3268" spans="1:44" x14ac:dyDescent="0.25">
      <c r="A3268" s="1">
        <v>4779</v>
      </c>
      <c r="B3268" s="1" t="s">
        <v>1233</v>
      </c>
      <c r="C3268" s="1">
        <v>101</v>
      </c>
      <c r="D3268" s="1" t="s">
        <v>5627</v>
      </c>
      <c r="F3268" s="1" t="s">
        <v>445</v>
      </c>
      <c r="G3268" s="1">
        <v>8</v>
      </c>
      <c r="H3268" s="1">
        <v>64</v>
      </c>
      <c r="I3268" s="1">
        <v>16.600000000000001</v>
      </c>
      <c r="J3268" s="1">
        <v>16.3</v>
      </c>
      <c r="K3268" s="3">
        <v>1690</v>
      </c>
      <c r="L3268" s="2">
        <f>N3268/((1668.67)*(1-EXP(-(0.022864)*I3268))^(1.61028))</f>
        <v>1.1118790016043123</v>
      </c>
      <c r="N3268" s="1">
        <v>290</v>
      </c>
      <c r="O3268" s="1">
        <v>140.5</v>
      </c>
      <c r="P3268" s="1">
        <v>12.3</v>
      </c>
      <c r="Q3268" s="1">
        <v>9.82</v>
      </c>
      <c r="R3268" s="1">
        <v>7.69</v>
      </c>
      <c r="AJ3268" s="1" t="s">
        <v>408</v>
      </c>
      <c r="AK3268" s="19">
        <v>52.5</v>
      </c>
      <c r="AL3268" s="19">
        <v>27.83</v>
      </c>
      <c r="AN3268" s="3">
        <v>1972</v>
      </c>
      <c r="AQ3268">
        <v>80412</v>
      </c>
      <c r="AR3268" s="1" t="s">
        <v>1124</v>
      </c>
    </row>
    <row r="3269" spans="1:44" x14ac:dyDescent="0.25">
      <c r="A3269" s="1">
        <v>4780</v>
      </c>
      <c r="B3269" s="1" t="s">
        <v>1233</v>
      </c>
      <c r="C3269" s="1">
        <v>101</v>
      </c>
      <c r="D3269" s="1" t="s">
        <v>5627</v>
      </c>
      <c r="F3269" s="1" t="s">
        <v>445</v>
      </c>
      <c r="G3269" s="1">
        <v>7</v>
      </c>
      <c r="H3269" s="1">
        <v>43</v>
      </c>
      <c r="I3269" s="1">
        <v>14.1</v>
      </c>
      <c r="J3269" s="1">
        <v>14.4</v>
      </c>
      <c r="K3269" s="3">
        <v>1520</v>
      </c>
      <c r="L3269" s="2">
        <f>N3269/((1824.17)*(1-EXP(-(0.023514)*I3269))^(1.69151))</f>
        <v>0.82476049428585796</v>
      </c>
      <c r="N3269" s="1">
        <v>177</v>
      </c>
      <c r="O3269" s="1">
        <v>75.5</v>
      </c>
      <c r="P3269" s="1">
        <v>7.19</v>
      </c>
      <c r="Q3269" s="1">
        <v>15.03</v>
      </c>
      <c r="R3269" s="1">
        <v>5.94</v>
      </c>
      <c r="AJ3269" s="1" t="s">
        <v>408</v>
      </c>
      <c r="AK3269" s="19">
        <v>52.5</v>
      </c>
      <c r="AL3269" s="19">
        <v>27.83</v>
      </c>
      <c r="AN3269" s="3">
        <v>1972</v>
      </c>
      <c r="AQ3269">
        <v>80412</v>
      </c>
      <c r="AR3269" s="1" t="s">
        <v>1124</v>
      </c>
    </row>
    <row r="3270" spans="1:44" x14ac:dyDescent="0.25">
      <c r="A3270" s="1">
        <v>4781</v>
      </c>
      <c r="B3270" s="1" t="s">
        <v>1233</v>
      </c>
      <c r="C3270" s="1">
        <v>101</v>
      </c>
      <c r="D3270" s="1" t="s">
        <v>5627</v>
      </c>
      <c r="F3270" s="1" t="s">
        <v>445</v>
      </c>
      <c r="G3270" s="1">
        <v>8</v>
      </c>
      <c r="H3270" s="1">
        <v>89</v>
      </c>
      <c r="I3270" s="1">
        <v>21.4</v>
      </c>
      <c r="J3270" s="1">
        <v>23.2</v>
      </c>
      <c r="K3270" s="3">
        <v>810</v>
      </c>
      <c r="L3270" s="2">
        <f>N3270/((1668.67)*(1-EXP(-(0.022864)*I3270))^(1.61028))</f>
        <v>0.93998485679252386</v>
      </c>
      <c r="N3270" s="1">
        <v>340</v>
      </c>
      <c r="O3270" s="1">
        <v>163.1</v>
      </c>
      <c r="P3270" s="1">
        <v>8.4</v>
      </c>
      <c r="Q3270" s="1">
        <v>11.6</v>
      </c>
      <c r="R3270" s="1">
        <v>4.58</v>
      </c>
      <c r="AJ3270" s="1" t="s">
        <v>408</v>
      </c>
      <c r="AK3270" s="19">
        <v>52.5</v>
      </c>
      <c r="AL3270" s="19">
        <v>27.83</v>
      </c>
      <c r="AN3270" s="3">
        <v>1972</v>
      </c>
      <c r="AQ3270">
        <v>80412</v>
      </c>
      <c r="AR3270" s="1" t="s">
        <v>1124</v>
      </c>
    </row>
    <row r="3271" spans="1:44" x14ac:dyDescent="0.25">
      <c r="A3271" s="1">
        <v>4782</v>
      </c>
      <c r="B3271" s="1" t="s">
        <v>1233</v>
      </c>
      <c r="C3271" s="1">
        <v>101</v>
      </c>
      <c r="D3271" s="1" t="s">
        <v>5627</v>
      </c>
      <c r="F3271" s="1" t="s">
        <v>445</v>
      </c>
      <c r="G3271" s="1">
        <v>7</v>
      </c>
      <c r="H3271" s="1">
        <v>49</v>
      </c>
      <c r="I3271" s="1">
        <v>16.2</v>
      </c>
      <c r="J3271" s="1">
        <v>18.399999999999999</v>
      </c>
      <c r="K3271" s="3">
        <v>1360</v>
      </c>
      <c r="L3271" s="2">
        <f>N3271/((1824.17)*(1-EXP(-(0.023514)*I3271))^(1.69151))</f>
        <v>1.0346418146949345</v>
      </c>
      <c r="N3271" s="1">
        <v>270</v>
      </c>
      <c r="O3271" s="1">
        <v>120.8</v>
      </c>
      <c r="P3271" s="1">
        <v>9.94</v>
      </c>
      <c r="Q3271" s="1">
        <v>13.49</v>
      </c>
      <c r="R3271" s="1">
        <v>7.49</v>
      </c>
      <c r="AJ3271" s="1" t="s">
        <v>408</v>
      </c>
      <c r="AK3271" s="19">
        <v>52.5</v>
      </c>
      <c r="AL3271" s="19">
        <v>27.83</v>
      </c>
      <c r="AN3271" s="3">
        <v>1972</v>
      </c>
      <c r="AQ3271">
        <v>80412</v>
      </c>
      <c r="AR3271" s="1" t="s">
        <v>1124</v>
      </c>
    </row>
    <row r="3272" spans="1:44" x14ac:dyDescent="0.25">
      <c r="A3272" s="1">
        <v>4783</v>
      </c>
      <c r="B3272" s="1" t="s">
        <v>1233</v>
      </c>
      <c r="C3272" s="1">
        <v>101</v>
      </c>
      <c r="D3272" s="1" t="s">
        <v>5627</v>
      </c>
      <c r="F3272" s="1" t="s">
        <v>445</v>
      </c>
      <c r="G3272" s="1">
        <v>7</v>
      </c>
      <c r="H3272" s="1">
        <v>85</v>
      </c>
      <c r="I3272" s="1">
        <v>22.5</v>
      </c>
      <c r="J3272" s="1">
        <v>23.3</v>
      </c>
      <c r="K3272" s="3">
        <v>860</v>
      </c>
      <c r="L3272" s="2">
        <f>N3272/((1824.17)*(1-EXP(-(0.023514)*I3272))^(1.69151))</f>
        <v>0.95030707052435082</v>
      </c>
      <c r="N3272" s="1">
        <v>385</v>
      </c>
      <c r="O3272" s="1">
        <v>141.69999999999999</v>
      </c>
      <c r="P3272" s="1">
        <v>9.5399999999999991</v>
      </c>
      <c r="Q3272" s="1">
        <v>10.82</v>
      </c>
      <c r="R3272" s="1">
        <v>5.41</v>
      </c>
      <c r="AJ3272" s="1" t="s">
        <v>408</v>
      </c>
      <c r="AK3272" s="19">
        <v>52.5</v>
      </c>
      <c r="AL3272" s="19">
        <v>27.83</v>
      </c>
      <c r="AN3272" s="3">
        <v>1972</v>
      </c>
      <c r="AQ3272">
        <v>80412</v>
      </c>
      <c r="AR3272" s="1" t="s">
        <v>1124</v>
      </c>
    </row>
    <row r="3273" spans="1:44" x14ac:dyDescent="0.25">
      <c r="A3273" s="1">
        <v>4784</v>
      </c>
      <c r="B3273" s="1" t="s">
        <v>1233</v>
      </c>
      <c r="C3273" s="1">
        <v>101</v>
      </c>
      <c r="D3273" s="1" t="s">
        <v>5627</v>
      </c>
      <c r="F3273" s="1" t="s">
        <v>445</v>
      </c>
      <c r="G3273" s="1">
        <v>5</v>
      </c>
      <c r="H3273" s="1">
        <v>44</v>
      </c>
      <c r="I3273" s="1">
        <v>19.5</v>
      </c>
      <c r="J3273" s="1">
        <v>17.899999999999999</v>
      </c>
      <c r="K3273" s="3">
        <v>1510</v>
      </c>
      <c r="L3273" s="2">
        <f>N3273/((2111.2)*(1-EXP(-(0.024888)*I3273))^(1.82531))</f>
        <v>0.94080247362078395</v>
      </c>
      <c r="N3273" s="1">
        <v>347</v>
      </c>
      <c r="O3273" s="1">
        <v>132.19999999999999</v>
      </c>
      <c r="P3273" s="1">
        <v>9.61</v>
      </c>
      <c r="Q3273" s="1">
        <v>12.5</v>
      </c>
      <c r="R3273" s="1">
        <v>6.62</v>
      </c>
      <c r="AJ3273" s="1" t="s">
        <v>408</v>
      </c>
      <c r="AK3273" s="19">
        <v>52.5</v>
      </c>
      <c r="AL3273" s="19">
        <v>27.83</v>
      </c>
      <c r="AN3273" s="3">
        <v>1972</v>
      </c>
      <c r="AQ3273">
        <v>80412</v>
      </c>
      <c r="AR3273" s="1" t="s">
        <v>1124</v>
      </c>
    </row>
    <row r="3274" spans="1:44" x14ac:dyDescent="0.25">
      <c r="A3274" s="1">
        <v>4787</v>
      </c>
      <c r="B3274" s="1" t="s">
        <v>1233</v>
      </c>
      <c r="C3274" s="1">
        <v>101</v>
      </c>
      <c r="D3274" s="1" t="s">
        <v>5627</v>
      </c>
      <c r="F3274" s="33" t="s">
        <v>859</v>
      </c>
      <c r="G3274" s="1">
        <v>6</v>
      </c>
      <c r="H3274" s="1">
        <v>15</v>
      </c>
      <c r="I3274" s="1">
        <v>6.1</v>
      </c>
      <c r="J3274" s="1">
        <v>6.2</v>
      </c>
      <c r="K3274" s="3">
        <v>6000</v>
      </c>
      <c r="L3274" s="2">
        <f>N3274/((1963.5)*(1-EXP(-(0.024337)*I3274))^(1.76926))</f>
        <v>1.1350999919693789</v>
      </c>
      <c r="N3274" s="1">
        <v>67</v>
      </c>
      <c r="O3274" s="1">
        <v>23.9</v>
      </c>
      <c r="P3274" s="1">
        <v>2.95</v>
      </c>
      <c r="Q3274" s="1">
        <v>7.88</v>
      </c>
      <c r="R3274" s="1">
        <v>5.77</v>
      </c>
      <c r="AJ3274" s="1" t="s">
        <v>408</v>
      </c>
      <c r="AK3274" s="19">
        <v>52.5</v>
      </c>
      <c r="AL3274" s="19">
        <v>27.83</v>
      </c>
      <c r="AN3274" s="3">
        <v>1972</v>
      </c>
      <c r="AQ3274">
        <v>80412</v>
      </c>
      <c r="AR3274" s="1" t="s">
        <v>791</v>
      </c>
    </row>
    <row r="3275" spans="1:44" x14ac:dyDescent="0.25">
      <c r="A3275" s="1">
        <v>4792</v>
      </c>
      <c r="B3275" s="1" t="s">
        <v>1233</v>
      </c>
      <c r="C3275" s="1">
        <v>101</v>
      </c>
      <c r="D3275" s="1" t="s">
        <v>5627</v>
      </c>
      <c r="F3275" s="1" t="s">
        <v>445</v>
      </c>
      <c r="G3275" s="1">
        <v>10</v>
      </c>
      <c r="H3275" s="1">
        <v>35</v>
      </c>
      <c r="I3275" s="1">
        <v>5.5</v>
      </c>
      <c r="J3275" s="1">
        <v>6.1</v>
      </c>
      <c r="K3275" s="3">
        <v>6070</v>
      </c>
      <c r="L3275" s="2">
        <f>N3275/((1948.03)*(1-EXP(-(0.015672)*I3275))^(1.40829))</f>
        <v>1.4798429117436931</v>
      </c>
      <c r="N3275" s="1">
        <v>86</v>
      </c>
      <c r="O3275" s="1">
        <v>27.9</v>
      </c>
      <c r="P3275" s="1">
        <v>4.4000000000000004</v>
      </c>
      <c r="Q3275" s="1">
        <v>10.4</v>
      </c>
      <c r="R3275" s="1">
        <v>4.3</v>
      </c>
      <c r="AJ3275" s="1" t="s">
        <v>408</v>
      </c>
      <c r="AK3275" s="19">
        <v>52</v>
      </c>
      <c r="AL3275" s="19">
        <v>27.83</v>
      </c>
      <c r="AN3275" s="3">
        <v>1974</v>
      </c>
      <c r="AQ3275">
        <v>80412</v>
      </c>
      <c r="AR3275" s="1" t="s">
        <v>792</v>
      </c>
    </row>
    <row r="3276" spans="1:44" x14ac:dyDescent="0.25">
      <c r="A3276" s="1">
        <v>4793</v>
      </c>
      <c r="B3276" s="1" t="s">
        <v>1233</v>
      </c>
      <c r="C3276" s="1">
        <v>101</v>
      </c>
      <c r="D3276" s="1" t="s">
        <v>5627</v>
      </c>
      <c r="F3276" s="1" t="s">
        <v>445</v>
      </c>
      <c r="G3276" s="1">
        <v>7</v>
      </c>
      <c r="H3276" s="1">
        <v>43</v>
      </c>
      <c r="I3276" s="1">
        <v>14.2</v>
      </c>
      <c r="J3276" s="1">
        <v>12.3</v>
      </c>
      <c r="K3276" s="3">
        <v>2049</v>
      </c>
      <c r="L3276" s="2">
        <f>N3276/((1824.17)*(1-EXP(-(0.023514)*I3276))^(1.69151))</f>
        <v>0.71039442912391293</v>
      </c>
      <c r="N3276" s="1">
        <v>154</v>
      </c>
      <c r="O3276" s="1">
        <v>78.5</v>
      </c>
      <c r="P3276" s="1">
        <v>6.55</v>
      </c>
      <c r="Q3276" s="1">
        <v>11.3</v>
      </c>
      <c r="R3276" s="1">
        <v>4.8600000000000003</v>
      </c>
      <c r="AJ3276" s="1" t="s">
        <v>408</v>
      </c>
      <c r="AK3276" s="19">
        <v>52</v>
      </c>
      <c r="AL3276" s="19">
        <v>27.83</v>
      </c>
      <c r="AN3276" s="3">
        <v>1974</v>
      </c>
      <c r="AQ3276">
        <v>80412</v>
      </c>
      <c r="AR3276" s="1" t="s">
        <v>1125</v>
      </c>
    </row>
    <row r="3277" spans="1:44" x14ac:dyDescent="0.25">
      <c r="A3277" s="1">
        <v>4803</v>
      </c>
      <c r="B3277" s="1" t="s">
        <v>1233</v>
      </c>
      <c r="C3277" s="1">
        <v>101</v>
      </c>
      <c r="D3277" s="1" t="s">
        <v>5627</v>
      </c>
      <c r="F3277" s="1" t="s">
        <v>445</v>
      </c>
      <c r="G3277" s="1">
        <v>6</v>
      </c>
      <c r="H3277" s="1">
        <v>51</v>
      </c>
      <c r="I3277" s="1">
        <v>18.600000000000001</v>
      </c>
      <c r="J3277" s="1">
        <v>16.899999999999999</v>
      </c>
      <c r="K3277" s="3">
        <v>1710</v>
      </c>
      <c r="L3277" s="2">
        <f>N3277/((1963.5)*(1-EXP(-(0.024337)*I3277))^(1.76926))</f>
        <v>1.0347230567078958</v>
      </c>
      <c r="N3277" s="1">
        <v>340</v>
      </c>
      <c r="O3277" s="1">
        <v>136.1</v>
      </c>
      <c r="P3277" s="1">
        <v>10.6</v>
      </c>
      <c r="Q3277" s="1">
        <v>10.5</v>
      </c>
      <c r="R3277" s="1">
        <v>6.93</v>
      </c>
      <c r="AJ3277" s="1" t="s">
        <v>408</v>
      </c>
      <c r="AK3277" s="19">
        <v>52</v>
      </c>
      <c r="AL3277" s="19">
        <v>27.83</v>
      </c>
      <c r="AN3277" s="3">
        <v>1974</v>
      </c>
      <c r="AQ3277">
        <v>80412</v>
      </c>
      <c r="AR3277" s="1" t="s">
        <v>792</v>
      </c>
    </row>
    <row r="3278" spans="1:44" x14ac:dyDescent="0.25">
      <c r="A3278" s="1">
        <v>4816</v>
      </c>
      <c r="B3278" s="1" t="s">
        <v>1233</v>
      </c>
      <c r="C3278" s="1">
        <v>101</v>
      </c>
      <c r="D3278" s="1" t="s">
        <v>5627</v>
      </c>
      <c r="F3278" s="1" t="s">
        <v>445</v>
      </c>
      <c r="G3278" s="1">
        <v>6</v>
      </c>
      <c r="H3278" s="1">
        <v>48</v>
      </c>
      <c r="I3278" s="1">
        <v>17.5</v>
      </c>
      <c r="J3278" s="1">
        <v>17.5</v>
      </c>
      <c r="K3278" s="3">
        <v>1270</v>
      </c>
      <c r="L3278" s="2">
        <f>N3278/((1963.5)*(1-EXP(-(0.024337)*I3278))^(1.76926))</f>
        <v>0.89539673739510939</v>
      </c>
      <c r="N3278" s="1">
        <v>270</v>
      </c>
      <c r="O3278" s="1">
        <v>119.1</v>
      </c>
      <c r="P3278" s="1">
        <v>9.44</v>
      </c>
      <c r="Q3278" s="1">
        <v>10.8</v>
      </c>
      <c r="R3278" s="1">
        <v>7.6</v>
      </c>
      <c r="AJ3278" s="1" t="s">
        <v>408</v>
      </c>
      <c r="AK3278" s="19">
        <v>52</v>
      </c>
      <c r="AL3278" s="19">
        <v>27.83</v>
      </c>
      <c r="AN3278" s="3">
        <v>1974</v>
      </c>
      <c r="AQ3278">
        <v>80412</v>
      </c>
      <c r="AR3278" s="1" t="s">
        <v>792</v>
      </c>
    </row>
    <row r="3279" spans="1:44" x14ac:dyDescent="0.25">
      <c r="A3279" s="1">
        <v>4821</v>
      </c>
      <c r="B3279" s="1" t="s">
        <v>1233</v>
      </c>
      <c r="C3279" s="1">
        <v>101</v>
      </c>
      <c r="D3279" s="1" t="s">
        <v>6389</v>
      </c>
      <c r="F3279" s="1" t="s">
        <v>445</v>
      </c>
      <c r="G3279" s="1">
        <v>5</v>
      </c>
      <c r="H3279" s="1">
        <v>50</v>
      </c>
      <c r="I3279" s="1">
        <v>21</v>
      </c>
      <c r="J3279" s="1">
        <v>28</v>
      </c>
      <c r="K3279" s="3">
        <v>630</v>
      </c>
      <c r="L3279" s="2">
        <f>N3279/((2111.2)*(1-EXP(-(0.024888)*I3279))^(1.82531))</f>
        <v>0.6694710504842275</v>
      </c>
      <c r="N3279" s="1">
        <v>274</v>
      </c>
      <c r="O3279" s="1">
        <v>96.6</v>
      </c>
      <c r="P3279" s="1">
        <v>7.4</v>
      </c>
      <c r="Q3279" s="1">
        <v>13.4</v>
      </c>
      <c r="R3279" s="1">
        <v>6.4</v>
      </c>
      <c r="AJ3279" s="1" t="s">
        <v>408</v>
      </c>
      <c r="AK3279" s="19">
        <v>52</v>
      </c>
      <c r="AL3279" s="19">
        <v>27.83</v>
      </c>
      <c r="AN3279" s="3">
        <v>1974</v>
      </c>
      <c r="AQ3279">
        <v>80412</v>
      </c>
      <c r="AR3279" s="1" t="s">
        <v>792</v>
      </c>
    </row>
    <row r="3280" spans="1:44" x14ac:dyDescent="0.25">
      <c r="A3280" s="1">
        <v>4823</v>
      </c>
      <c r="B3280" s="1" t="s">
        <v>1233</v>
      </c>
      <c r="C3280" s="1">
        <v>101</v>
      </c>
      <c r="D3280" s="1" t="s">
        <v>5627</v>
      </c>
      <c r="F3280" s="1" t="s">
        <v>445</v>
      </c>
      <c r="G3280" s="1">
        <v>9</v>
      </c>
      <c r="H3280" s="1">
        <v>56</v>
      </c>
      <c r="I3280" s="1">
        <v>10.3</v>
      </c>
      <c r="J3280" s="1">
        <v>12.6</v>
      </c>
      <c r="K3280" s="3">
        <v>2230</v>
      </c>
      <c r="L3280" s="2">
        <f>N3280/((1581.94)*(1-EXP(-(0.021301)*I3280))^(1.51716))</f>
        <v>0.86233559664046422</v>
      </c>
      <c r="N3280" s="1">
        <v>116</v>
      </c>
      <c r="O3280" s="1">
        <v>48.8</v>
      </c>
      <c r="P3280" s="1">
        <v>5.33</v>
      </c>
      <c r="Q3280" s="1">
        <v>13.1</v>
      </c>
      <c r="R3280" s="1">
        <v>5.74</v>
      </c>
      <c r="AJ3280" s="1" t="s">
        <v>408</v>
      </c>
      <c r="AK3280" s="19">
        <v>52</v>
      </c>
      <c r="AL3280" s="19">
        <v>27.83</v>
      </c>
      <c r="AN3280" s="3">
        <v>1974</v>
      </c>
      <c r="AQ3280">
        <v>80412</v>
      </c>
      <c r="AR3280" s="1" t="s">
        <v>792</v>
      </c>
    </row>
    <row r="3281" spans="1:44" x14ac:dyDescent="0.25">
      <c r="A3281" s="1">
        <v>4824</v>
      </c>
      <c r="B3281" s="1" t="s">
        <v>1233</v>
      </c>
      <c r="C3281" s="1">
        <v>101</v>
      </c>
      <c r="D3281" s="1" t="s">
        <v>5627</v>
      </c>
      <c r="F3281" s="1" t="s">
        <v>445</v>
      </c>
      <c r="G3281" s="1">
        <v>10</v>
      </c>
      <c r="H3281" s="1">
        <v>42</v>
      </c>
      <c r="I3281" s="1">
        <v>6.4</v>
      </c>
      <c r="J3281" s="1">
        <v>5.9</v>
      </c>
      <c r="K3281" s="3">
        <v>6250</v>
      </c>
      <c r="L3281" s="2">
        <f>N3281/((1948.03)*(1-EXP(-(0.015672)*I3281))^(1.40829))</f>
        <v>1.0106624941164513</v>
      </c>
      <c r="N3281" s="1">
        <v>72</v>
      </c>
      <c r="O3281" s="1">
        <v>28.8</v>
      </c>
      <c r="P3281" s="1">
        <v>4</v>
      </c>
      <c r="Q3281" s="1">
        <v>5</v>
      </c>
      <c r="R3281" s="1">
        <v>4.4000000000000004</v>
      </c>
      <c r="AJ3281" s="1" t="s">
        <v>408</v>
      </c>
      <c r="AK3281" s="19">
        <v>52</v>
      </c>
      <c r="AL3281" s="19">
        <v>27.83</v>
      </c>
      <c r="AN3281" s="3">
        <v>1974</v>
      </c>
      <c r="AQ3281">
        <v>80412</v>
      </c>
      <c r="AR3281" s="1" t="s">
        <v>792</v>
      </c>
    </row>
    <row r="3282" spans="1:44" x14ac:dyDescent="0.25">
      <c r="A3282" s="1">
        <v>4825</v>
      </c>
      <c r="B3282" s="1" t="s">
        <v>1233</v>
      </c>
      <c r="C3282" s="1">
        <v>101</v>
      </c>
      <c r="D3282" s="1" t="s">
        <v>6184</v>
      </c>
      <c r="F3282" s="1" t="s">
        <v>445</v>
      </c>
      <c r="G3282" s="1">
        <v>9</v>
      </c>
      <c r="H3282" s="1">
        <v>39</v>
      </c>
      <c r="I3282" s="1">
        <v>8.6999999999999993</v>
      </c>
      <c r="J3282" s="1">
        <v>8.8000000000000007</v>
      </c>
      <c r="K3282" s="3">
        <v>5280</v>
      </c>
      <c r="L3282" s="2">
        <f>N3282/((1581.94)*(1-EXP(-(0.021301)*I3282))^(1.51716))</f>
        <v>0.84303628794509011</v>
      </c>
      <c r="N3282" s="1">
        <v>90</v>
      </c>
      <c r="O3282" s="1">
        <v>37</v>
      </c>
      <c r="P3282" s="1">
        <v>5.4</v>
      </c>
      <c r="Q3282" s="1">
        <v>5.8</v>
      </c>
      <c r="R3282" s="1">
        <v>4.7</v>
      </c>
      <c r="AJ3282" s="1" t="s">
        <v>408</v>
      </c>
      <c r="AK3282" s="19">
        <v>52</v>
      </c>
      <c r="AL3282" s="19">
        <v>27.83</v>
      </c>
      <c r="AN3282" s="3">
        <v>1974</v>
      </c>
      <c r="AQ3282">
        <v>80412</v>
      </c>
      <c r="AR3282" s="1" t="s">
        <v>792</v>
      </c>
    </row>
    <row r="3283" spans="1:44" x14ac:dyDescent="0.25">
      <c r="A3283" s="1">
        <v>4826</v>
      </c>
      <c r="B3283" s="1" t="s">
        <v>1233</v>
      </c>
      <c r="C3283" s="1">
        <v>101</v>
      </c>
      <c r="D3283" s="1" t="s">
        <v>5861</v>
      </c>
      <c r="F3283" s="1" t="s">
        <v>445</v>
      </c>
      <c r="G3283" s="1">
        <v>10</v>
      </c>
      <c r="H3283" s="1">
        <v>75</v>
      </c>
      <c r="I3283" s="1">
        <v>10</v>
      </c>
      <c r="J3283" s="1">
        <v>12.2</v>
      </c>
      <c r="K3283" s="3">
        <v>3625</v>
      </c>
      <c r="L3283" s="2">
        <f>N3283/((1948.03)*(1-EXP(-(0.015672)*I3283))^(1.40829))</f>
        <v>0.78618388186184407</v>
      </c>
      <c r="N3283" s="1">
        <v>101</v>
      </c>
      <c r="O3283" s="1">
        <v>44.8</v>
      </c>
      <c r="P3283" s="1">
        <v>6.9</v>
      </c>
      <c r="Q3283" s="1">
        <v>4.9000000000000004</v>
      </c>
      <c r="R3283" s="1">
        <v>3.1</v>
      </c>
      <c r="AJ3283" s="1" t="s">
        <v>408</v>
      </c>
      <c r="AK3283" s="19">
        <v>52</v>
      </c>
      <c r="AL3283" s="19">
        <v>27.83</v>
      </c>
      <c r="AN3283" s="3">
        <v>1974</v>
      </c>
      <c r="AQ3283">
        <v>80412</v>
      </c>
      <c r="AR3283" s="1" t="s">
        <v>792</v>
      </c>
    </row>
    <row r="3284" spans="1:44" x14ac:dyDescent="0.25">
      <c r="A3284" s="1">
        <v>4827</v>
      </c>
      <c r="B3284" s="1" t="s">
        <v>1233</v>
      </c>
      <c r="C3284" s="1">
        <v>101</v>
      </c>
      <c r="D3284" s="1" t="s">
        <v>5627</v>
      </c>
      <c r="F3284" s="1" t="s">
        <v>445</v>
      </c>
      <c r="G3284" s="1">
        <v>11</v>
      </c>
      <c r="H3284" s="1">
        <v>60</v>
      </c>
      <c r="I3284" s="1">
        <v>5.6</v>
      </c>
      <c r="J3284" s="1">
        <v>7.3</v>
      </c>
      <c r="K3284" s="3">
        <v>2955</v>
      </c>
      <c r="L3284" s="2">
        <f>N3284/((3098.22)*(1-EXP(-(0.009408)*I3284))^(1.31634))</f>
        <v>0.74017700801165187</v>
      </c>
      <c r="N3284" s="1">
        <v>46</v>
      </c>
      <c r="O3284" s="1">
        <v>20.2</v>
      </c>
      <c r="P3284" s="1">
        <v>2.8</v>
      </c>
      <c r="Q3284" s="1">
        <v>4.5</v>
      </c>
      <c r="R3284" s="1">
        <v>4.2</v>
      </c>
      <c r="AJ3284" s="1" t="s">
        <v>408</v>
      </c>
      <c r="AK3284" s="19">
        <v>52</v>
      </c>
      <c r="AL3284" s="19">
        <v>27.83</v>
      </c>
      <c r="AN3284" s="3">
        <v>1974</v>
      </c>
      <c r="AQ3284">
        <v>80412</v>
      </c>
      <c r="AR3284" s="1" t="s">
        <v>792</v>
      </c>
    </row>
    <row r="3285" spans="1:44" x14ac:dyDescent="0.25">
      <c r="A3285" s="1">
        <v>4828</v>
      </c>
      <c r="B3285" s="1" t="s">
        <v>1233</v>
      </c>
      <c r="C3285" s="1">
        <v>101</v>
      </c>
      <c r="D3285" s="1" t="s">
        <v>5627</v>
      </c>
      <c r="F3285" s="1" t="s">
        <v>445</v>
      </c>
      <c r="G3285" s="1">
        <v>12</v>
      </c>
      <c r="H3285" s="1">
        <v>70</v>
      </c>
      <c r="I3285" s="1">
        <v>4.2</v>
      </c>
      <c r="J3285" s="1">
        <v>5.0999999999999996</v>
      </c>
      <c r="K3285" s="3">
        <v>2886</v>
      </c>
      <c r="L3285" s="2">
        <f>N3285/((1195.03)*(1-EXP(-(0.021701)*I3285))^(1.32104))</f>
        <v>0.65188278075874273</v>
      </c>
      <c r="N3285" s="1">
        <v>31</v>
      </c>
      <c r="O3285" s="1">
        <v>11.9</v>
      </c>
      <c r="P3285" s="1">
        <v>2.2999999999999998</v>
      </c>
      <c r="Q3285" s="1">
        <v>2.9</v>
      </c>
      <c r="R3285" s="1">
        <v>2.9</v>
      </c>
      <c r="AJ3285" s="1" t="s">
        <v>408</v>
      </c>
      <c r="AK3285" s="19">
        <v>52</v>
      </c>
      <c r="AL3285" s="19">
        <v>27.83</v>
      </c>
      <c r="AN3285" s="3">
        <v>1974</v>
      </c>
      <c r="AQ3285">
        <v>80412</v>
      </c>
      <c r="AR3285" s="1" t="s">
        <v>792</v>
      </c>
    </row>
    <row r="3286" spans="1:44" x14ac:dyDescent="0.25">
      <c r="A3286" s="1">
        <v>4829</v>
      </c>
      <c r="B3286" s="1" t="s">
        <v>1233</v>
      </c>
      <c r="C3286" s="1">
        <v>101</v>
      </c>
      <c r="D3286" s="1" t="s">
        <v>5627</v>
      </c>
      <c r="F3286" s="1" t="s">
        <v>445</v>
      </c>
      <c r="G3286" s="1">
        <v>8</v>
      </c>
      <c r="H3286" s="1">
        <v>18</v>
      </c>
      <c r="I3286" s="1">
        <v>5.7</v>
      </c>
      <c r="J3286" s="1">
        <v>4.9000000000000004</v>
      </c>
      <c r="K3286" s="3">
        <v>8380</v>
      </c>
      <c r="L3286" s="2">
        <f>N3286/((1668.67)*(1-EXP(-(0.022864)*I3286))^(1.61028))</f>
        <v>0.88987148903720259</v>
      </c>
      <c r="N3286" s="1">
        <v>50.3</v>
      </c>
      <c r="S3286" s="1">
        <v>7.6</v>
      </c>
      <c r="AJ3286" s="1" t="s">
        <v>408</v>
      </c>
      <c r="AK3286" s="19">
        <v>52</v>
      </c>
      <c r="AL3286" s="19">
        <v>27.83</v>
      </c>
      <c r="AN3286" s="3">
        <v>1974</v>
      </c>
      <c r="AQ3286">
        <v>80412</v>
      </c>
      <c r="AR3286" s="1" t="s">
        <v>792</v>
      </c>
    </row>
    <row r="3287" spans="1:44" x14ac:dyDescent="0.25">
      <c r="A3287" s="1">
        <v>4830</v>
      </c>
      <c r="B3287" s="1" t="s">
        <v>1233</v>
      </c>
      <c r="C3287" s="1">
        <v>101</v>
      </c>
      <c r="D3287" s="1" t="s">
        <v>6301</v>
      </c>
      <c r="F3287" s="1" t="s">
        <v>445</v>
      </c>
      <c r="G3287" s="1">
        <v>7</v>
      </c>
      <c r="H3287" s="1">
        <v>65</v>
      </c>
      <c r="I3287" s="1">
        <v>19.100000000000001</v>
      </c>
      <c r="J3287" s="1">
        <v>20.6</v>
      </c>
      <c r="K3287" s="3">
        <v>785</v>
      </c>
      <c r="L3287" s="2">
        <f>N3287/((1824.17)*(1-EXP(-(0.023514)*I3287))^(1.69151))</f>
        <v>0.73142450487645694</v>
      </c>
      <c r="N3287" s="1">
        <v>239</v>
      </c>
      <c r="O3287" s="1">
        <v>112.3</v>
      </c>
      <c r="P3287" s="1">
        <v>13.3</v>
      </c>
      <c r="Q3287" s="1">
        <v>9.69</v>
      </c>
      <c r="R3287" s="1">
        <v>3.82</v>
      </c>
      <c r="S3287" s="1">
        <v>21.4</v>
      </c>
      <c r="AJ3287" s="1" t="s">
        <v>408</v>
      </c>
      <c r="AK3287" s="19">
        <v>52</v>
      </c>
      <c r="AL3287" s="19">
        <v>28</v>
      </c>
      <c r="AN3287" s="3">
        <v>1974</v>
      </c>
      <c r="AQ3287">
        <v>80412</v>
      </c>
      <c r="AR3287" s="1" t="s">
        <v>5182</v>
      </c>
    </row>
    <row r="3288" spans="1:44" x14ac:dyDescent="0.25">
      <c r="A3288" s="1">
        <v>4831</v>
      </c>
      <c r="B3288" s="1" t="s">
        <v>1233</v>
      </c>
      <c r="C3288" s="1">
        <v>101</v>
      </c>
      <c r="D3288" s="1" t="s">
        <v>6184</v>
      </c>
      <c r="F3288" s="1" t="s">
        <v>445</v>
      </c>
      <c r="G3288" s="1">
        <v>7</v>
      </c>
      <c r="H3288" s="1">
        <v>50</v>
      </c>
      <c r="I3288" s="1">
        <v>15.2</v>
      </c>
      <c r="J3288" s="1">
        <v>13.6</v>
      </c>
      <c r="K3288" s="3">
        <v>1745</v>
      </c>
      <c r="L3288" s="2">
        <f>N3288/((1824.17)*(1-EXP(-(0.023514)*I3288))^(1.69151))</f>
        <v>0.79593886932625657</v>
      </c>
      <c r="N3288" s="1">
        <v>190</v>
      </c>
      <c r="O3288" s="1">
        <v>87.1</v>
      </c>
      <c r="P3288" s="1">
        <v>11.9</v>
      </c>
      <c r="Q3288" s="1">
        <v>11.2</v>
      </c>
      <c r="R3288" s="1">
        <v>3.86</v>
      </c>
      <c r="S3288" s="1">
        <v>14.4</v>
      </c>
      <c r="AJ3288" s="1" t="s">
        <v>408</v>
      </c>
      <c r="AK3288" s="19">
        <v>52</v>
      </c>
      <c r="AL3288" s="19">
        <v>28</v>
      </c>
      <c r="AN3288" s="3">
        <v>1974</v>
      </c>
      <c r="AQ3288">
        <v>80412</v>
      </c>
      <c r="AR3288" s="1" t="s">
        <v>5182</v>
      </c>
    </row>
    <row r="3289" spans="1:44" x14ac:dyDescent="0.25">
      <c r="A3289" s="1">
        <v>4832</v>
      </c>
      <c r="B3289" s="1" t="s">
        <v>1233</v>
      </c>
      <c r="C3289" s="1">
        <v>101</v>
      </c>
      <c r="D3289" s="1" t="s">
        <v>6385</v>
      </c>
      <c r="F3289" s="1" t="s">
        <v>445</v>
      </c>
      <c r="G3289" s="1">
        <v>5</v>
      </c>
      <c r="H3289" s="1">
        <v>55</v>
      </c>
      <c r="I3289" s="1">
        <v>23.8</v>
      </c>
      <c r="J3289" s="1">
        <v>25.6</v>
      </c>
      <c r="K3289" s="3">
        <v>600</v>
      </c>
      <c r="L3289" s="2">
        <f>N3289/((2111.2)*(1-EXP(-(0.024888)*I3289))^(1.82531))</f>
        <v>0.68180072721471163</v>
      </c>
      <c r="N3289" s="1">
        <v>331</v>
      </c>
      <c r="O3289" s="1">
        <v>111.3</v>
      </c>
      <c r="P3289" s="1">
        <v>14.1</v>
      </c>
      <c r="Q3289" s="1">
        <v>19.399999999999999</v>
      </c>
      <c r="R3289" s="1">
        <v>7.59</v>
      </c>
      <c r="S3289" s="1">
        <v>25.7</v>
      </c>
      <c r="AJ3289" s="1" t="s">
        <v>408</v>
      </c>
      <c r="AK3289" s="19">
        <v>52</v>
      </c>
      <c r="AL3289" s="19">
        <v>28</v>
      </c>
      <c r="AN3289" s="3">
        <v>1974</v>
      </c>
      <c r="AQ3289">
        <v>80412</v>
      </c>
      <c r="AR3289" s="1" t="s">
        <v>5182</v>
      </c>
    </row>
    <row r="3290" spans="1:44" x14ac:dyDescent="0.25">
      <c r="A3290" s="1">
        <v>4833</v>
      </c>
      <c r="B3290" s="1" t="s">
        <v>1233</v>
      </c>
      <c r="C3290" s="1">
        <v>101</v>
      </c>
      <c r="D3290" s="1" t="s">
        <v>6385</v>
      </c>
      <c r="F3290" s="1" t="s">
        <v>445</v>
      </c>
      <c r="G3290" s="1">
        <v>5</v>
      </c>
      <c r="H3290" s="1">
        <v>60</v>
      </c>
      <c r="I3290" s="1">
        <v>21.1</v>
      </c>
      <c r="J3290" s="1">
        <v>23.3</v>
      </c>
      <c r="K3290" s="3">
        <v>665</v>
      </c>
      <c r="L3290" s="2">
        <f>N3290/((2111.2)*(1-EXP(-(0.024888)*I3290))^(1.82531))</f>
        <v>0.65293256977284853</v>
      </c>
      <c r="N3290" s="1">
        <v>269</v>
      </c>
      <c r="O3290" s="1">
        <v>105</v>
      </c>
      <c r="P3290" s="1">
        <v>11.5</v>
      </c>
      <c r="Q3290" s="1">
        <v>11.1</v>
      </c>
      <c r="R3290" s="1">
        <v>4.87</v>
      </c>
      <c r="S3290" s="1">
        <v>26.4</v>
      </c>
      <c r="AJ3290" s="1" t="s">
        <v>408</v>
      </c>
      <c r="AK3290" s="19">
        <v>52</v>
      </c>
      <c r="AL3290" s="19">
        <v>28</v>
      </c>
      <c r="AN3290" s="3">
        <v>1974</v>
      </c>
      <c r="AQ3290">
        <v>80412</v>
      </c>
      <c r="AR3290" s="1" t="s">
        <v>5182</v>
      </c>
    </row>
    <row r="3291" spans="1:44" x14ac:dyDescent="0.25">
      <c r="A3291" s="1">
        <v>4834</v>
      </c>
      <c r="B3291" s="1" t="s">
        <v>1233</v>
      </c>
      <c r="C3291" s="1">
        <v>101</v>
      </c>
      <c r="D3291" s="1" t="s">
        <v>5627</v>
      </c>
      <c r="F3291" s="1" t="s">
        <v>445</v>
      </c>
      <c r="G3291" s="1">
        <v>8</v>
      </c>
      <c r="H3291" s="1">
        <v>70</v>
      </c>
      <c r="I3291" s="1">
        <v>15.6</v>
      </c>
      <c r="J3291" s="1">
        <v>15.6</v>
      </c>
      <c r="K3291" s="3">
        <v>955</v>
      </c>
      <c r="L3291" s="2">
        <f>N3291/((1668.67)*(1-EXP(-(0.022864)*I3291))^(1.61028))</f>
        <v>0.55809725533279386</v>
      </c>
      <c r="N3291" s="1">
        <v>134</v>
      </c>
      <c r="O3291" s="1">
        <v>65.2</v>
      </c>
      <c r="P3291" s="1">
        <v>10.3</v>
      </c>
      <c r="Q3291" s="1">
        <v>10.8</v>
      </c>
      <c r="R3291" s="1">
        <v>3</v>
      </c>
      <c r="S3291" s="1">
        <v>26.7</v>
      </c>
      <c r="AJ3291" s="1" t="s">
        <v>408</v>
      </c>
      <c r="AK3291" s="19">
        <v>52</v>
      </c>
      <c r="AL3291" s="19">
        <v>28</v>
      </c>
      <c r="AN3291" s="3">
        <v>1974</v>
      </c>
      <c r="AQ3291">
        <v>80412</v>
      </c>
      <c r="AR3291" s="1" t="s">
        <v>5182</v>
      </c>
    </row>
    <row r="3292" spans="1:44" x14ac:dyDescent="0.25">
      <c r="A3292" s="1">
        <v>4835</v>
      </c>
      <c r="B3292" s="1" t="s">
        <v>1233</v>
      </c>
      <c r="C3292" s="1">
        <v>101</v>
      </c>
      <c r="D3292" s="1" t="s">
        <v>5627</v>
      </c>
      <c r="F3292" s="1" t="s">
        <v>859</v>
      </c>
      <c r="G3292" s="1">
        <v>7</v>
      </c>
      <c r="H3292" s="1">
        <v>12</v>
      </c>
      <c r="I3292" s="1">
        <v>3.9</v>
      </c>
      <c r="J3292" s="1">
        <v>4.9000000000000004</v>
      </c>
      <c r="K3292" s="3">
        <v>6083</v>
      </c>
      <c r="L3292" s="2">
        <f>N3292/((1824.17)*(1-EXP(-(0.023514)*I3292))^(1.69151))</f>
        <v>1.4486226243986322</v>
      </c>
      <c r="N3292" s="1">
        <v>43</v>
      </c>
      <c r="O3292" s="1">
        <v>23.4</v>
      </c>
      <c r="Q3292" s="1">
        <v>7.02</v>
      </c>
      <c r="R3292" s="1">
        <v>3.65</v>
      </c>
      <c r="S3292" s="22"/>
      <c r="AJ3292" s="1" t="s">
        <v>408</v>
      </c>
      <c r="AK3292" s="19">
        <v>54.17</v>
      </c>
      <c r="AL3292" s="19">
        <v>27.5</v>
      </c>
      <c r="AN3292" s="3">
        <v>1979</v>
      </c>
      <c r="AQ3292">
        <v>80436</v>
      </c>
      <c r="AR3292" s="1" t="s">
        <v>793</v>
      </c>
    </row>
    <row r="3293" spans="1:44" x14ac:dyDescent="0.25">
      <c r="A3293" s="1">
        <v>4836</v>
      </c>
      <c r="B3293" s="1" t="s">
        <v>1233</v>
      </c>
      <c r="C3293" s="1">
        <v>101</v>
      </c>
      <c r="D3293" s="1" t="s">
        <v>5627</v>
      </c>
      <c r="F3293" s="1" t="s">
        <v>859</v>
      </c>
      <c r="G3293" s="1">
        <v>7</v>
      </c>
      <c r="H3293" s="1">
        <v>12</v>
      </c>
      <c r="I3293" s="1">
        <v>3.9</v>
      </c>
      <c r="J3293" s="1">
        <v>4.9000000000000004</v>
      </c>
      <c r="K3293" s="3">
        <v>9880</v>
      </c>
      <c r="L3293" s="2">
        <f>N3293/((1824.17)*(1-EXP(-(0.023514)*I3293))^(1.69151))</f>
        <v>0.87591135428754507</v>
      </c>
      <c r="N3293" s="1">
        <v>26</v>
      </c>
      <c r="O3293" s="1">
        <v>14</v>
      </c>
      <c r="Q3293" s="1">
        <v>7.76</v>
      </c>
      <c r="R3293" s="1">
        <v>7.62</v>
      </c>
      <c r="S3293" s="22"/>
      <c r="AJ3293" s="1" t="s">
        <v>408</v>
      </c>
      <c r="AK3293" s="19">
        <v>54.17</v>
      </c>
      <c r="AL3293" s="19">
        <v>27.5</v>
      </c>
      <c r="AN3293" s="3">
        <v>1979</v>
      </c>
      <c r="AQ3293">
        <v>80436</v>
      </c>
      <c r="AR3293" s="1" t="s">
        <v>793</v>
      </c>
    </row>
    <row r="3294" spans="1:44" x14ac:dyDescent="0.25">
      <c r="A3294" s="1">
        <v>4837</v>
      </c>
      <c r="B3294" s="1" t="s">
        <v>1233</v>
      </c>
      <c r="C3294" s="1">
        <v>101</v>
      </c>
      <c r="D3294" s="1" t="s">
        <v>5627</v>
      </c>
      <c r="F3294" s="1" t="s">
        <v>859</v>
      </c>
      <c r="G3294" s="1">
        <v>7</v>
      </c>
      <c r="H3294" s="1">
        <v>12</v>
      </c>
      <c r="I3294" s="1">
        <v>3.9</v>
      </c>
      <c r="J3294" s="1">
        <v>4.9000000000000004</v>
      </c>
      <c r="K3294" s="3">
        <v>4514</v>
      </c>
      <c r="L3294" s="2">
        <f>N3294/((1824.17)*(1-EXP(-(0.023514)*I3294))^(1.69151))</f>
        <v>1.078044743738517</v>
      </c>
      <c r="N3294" s="1">
        <v>32</v>
      </c>
      <c r="O3294" s="1">
        <v>17.5</v>
      </c>
      <c r="Q3294" s="1">
        <v>8.4</v>
      </c>
      <c r="R3294" s="1">
        <v>6.77</v>
      </c>
      <c r="S3294" s="22"/>
      <c r="AJ3294" s="1" t="s">
        <v>408</v>
      </c>
      <c r="AK3294" s="19">
        <v>54.17</v>
      </c>
      <c r="AL3294" s="19">
        <v>27.5</v>
      </c>
      <c r="AN3294" s="3">
        <v>1979</v>
      </c>
      <c r="AQ3294">
        <v>80436</v>
      </c>
      <c r="AR3294" s="1" t="s">
        <v>793</v>
      </c>
    </row>
    <row r="3295" spans="1:44" x14ac:dyDescent="0.25">
      <c r="A3295" s="1">
        <v>4838</v>
      </c>
      <c r="B3295" s="1" t="s">
        <v>1233</v>
      </c>
      <c r="C3295" s="1">
        <v>101</v>
      </c>
      <c r="D3295" s="1" t="s">
        <v>5627</v>
      </c>
      <c r="F3295" s="1" t="s">
        <v>859</v>
      </c>
      <c r="G3295" s="1">
        <v>7</v>
      </c>
      <c r="H3295" s="1">
        <v>12</v>
      </c>
      <c r="I3295" s="1">
        <v>3.9</v>
      </c>
      <c r="J3295" s="1">
        <v>4.9000000000000004</v>
      </c>
      <c r="K3295" s="3">
        <v>5625</v>
      </c>
      <c r="L3295" s="2">
        <f>N3295/((1824.17)*(1-EXP(-(0.023514)*I3295))^(1.69151))</f>
        <v>1.4149337261568036</v>
      </c>
      <c r="N3295" s="1">
        <v>42</v>
      </c>
      <c r="O3295" s="1">
        <v>22.7</v>
      </c>
      <c r="Q3295" s="1">
        <v>7.66</v>
      </c>
      <c r="R3295" s="1">
        <v>4.5</v>
      </c>
      <c r="S3295" s="22"/>
      <c r="AJ3295" s="1" t="s">
        <v>408</v>
      </c>
      <c r="AK3295" s="19">
        <v>54.17</v>
      </c>
      <c r="AL3295" s="19">
        <v>27.5</v>
      </c>
      <c r="AN3295" s="3">
        <v>1979</v>
      </c>
      <c r="AQ3295">
        <v>80436</v>
      </c>
      <c r="AR3295" s="1" t="s">
        <v>793</v>
      </c>
    </row>
    <row r="3296" spans="1:44" x14ac:dyDescent="0.25">
      <c r="A3296" s="1">
        <v>4839</v>
      </c>
      <c r="B3296" s="1" t="s">
        <v>1233</v>
      </c>
      <c r="C3296" s="1">
        <v>101</v>
      </c>
      <c r="D3296" s="1" t="s">
        <v>5627</v>
      </c>
      <c r="F3296" s="1" t="s">
        <v>859</v>
      </c>
      <c r="G3296" s="1">
        <v>8</v>
      </c>
      <c r="H3296" s="1">
        <v>10</v>
      </c>
      <c r="I3296" s="1">
        <v>2.6</v>
      </c>
      <c r="J3296" s="1">
        <v>3.1</v>
      </c>
      <c r="K3296" s="3">
        <v>6554</v>
      </c>
      <c r="L3296" s="2">
        <f>N3296/((1668.67)*(1-EXP(-(0.022864)*I3296))^(1.61028))</f>
        <v>0.71038765715784347</v>
      </c>
      <c r="N3296" s="1">
        <v>12</v>
      </c>
      <c r="O3296" s="1">
        <v>7.03</v>
      </c>
      <c r="Q3296" s="1">
        <v>4.93</v>
      </c>
      <c r="R3296" s="1">
        <v>3.85</v>
      </c>
      <c r="S3296" s="1">
        <v>2</v>
      </c>
      <c r="AJ3296" s="1" t="s">
        <v>408</v>
      </c>
      <c r="AK3296" s="19">
        <v>54.5</v>
      </c>
      <c r="AL3296" s="19">
        <v>29</v>
      </c>
      <c r="AN3296" s="3">
        <v>1977</v>
      </c>
      <c r="AQ3296">
        <v>80436</v>
      </c>
      <c r="AR3296" s="1" t="s">
        <v>794</v>
      </c>
    </row>
    <row r="3297" spans="1:44" x14ac:dyDescent="0.25">
      <c r="A3297" s="1">
        <v>4840</v>
      </c>
      <c r="B3297" s="1" t="s">
        <v>1233</v>
      </c>
      <c r="C3297" s="1">
        <v>101</v>
      </c>
      <c r="D3297" s="1" t="s">
        <v>5627</v>
      </c>
      <c r="F3297" s="1" t="s">
        <v>859</v>
      </c>
      <c r="G3297" s="1">
        <v>8</v>
      </c>
      <c r="H3297" s="1">
        <v>15</v>
      </c>
      <c r="I3297" s="1">
        <v>4.0999999999999996</v>
      </c>
      <c r="J3297" s="1">
        <v>4.4000000000000004</v>
      </c>
      <c r="K3297" s="3">
        <v>6131</v>
      </c>
      <c r="L3297" s="2">
        <f>N3297/((1668.67)*(1-EXP(-(0.022864)*I3297))^(1.61028))</f>
        <v>0.90570065972513525</v>
      </c>
      <c r="N3297" s="1">
        <v>31</v>
      </c>
      <c r="O3297" s="1">
        <v>14.8</v>
      </c>
      <c r="Q3297" s="1">
        <v>5.25</v>
      </c>
      <c r="R3297" s="1">
        <v>4.13</v>
      </c>
      <c r="S3297" s="1">
        <v>4.47</v>
      </c>
      <c r="AJ3297" s="1" t="s">
        <v>408</v>
      </c>
      <c r="AK3297" s="19">
        <v>54.5</v>
      </c>
      <c r="AL3297" s="19">
        <v>29</v>
      </c>
      <c r="AN3297" s="3">
        <v>1977</v>
      </c>
      <c r="AQ3297">
        <v>80436</v>
      </c>
      <c r="AR3297" s="1" t="s">
        <v>794</v>
      </c>
    </row>
    <row r="3298" spans="1:44" x14ac:dyDescent="0.25">
      <c r="A3298" s="1">
        <v>4841</v>
      </c>
      <c r="B3298" s="1" t="s">
        <v>1233</v>
      </c>
      <c r="C3298" s="1">
        <v>101</v>
      </c>
      <c r="D3298" s="1" t="s">
        <v>5627</v>
      </c>
      <c r="F3298" s="1" t="s">
        <v>859</v>
      </c>
      <c r="G3298" s="1">
        <v>8</v>
      </c>
      <c r="H3298" s="1">
        <v>20</v>
      </c>
      <c r="I3298" s="1">
        <v>5.7</v>
      </c>
      <c r="J3298" s="1">
        <v>5.8</v>
      </c>
      <c r="K3298" s="3">
        <v>5971</v>
      </c>
      <c r="L3298" s="2">
        <f>N3298/((1668.67)*(1-EXP(-(0.022864)*I3298))^(1.61028))</f>
        <v>1.061476925292886</v>
      </c>
      <c r="N3298" s="1">
        <v>60</v>
      </c>
      <c r="O3298" s="1">
        <v>29.1</v>
      </c>
      <c r="Q3298" s="1">
        <v>7.3</v>
      </c>
      <c r="R3298" s="1">
        <v>5.47</v>
      </c>
      <c r="S3298" s="1">
        <v>7.8</v>
      </c>
      <c r="AJ3298" s="1" t="s">
        <v>408</v>
      </c>
      <c r="AK3298" s="19">
        <v>54.5</v>
      </c>
      <c r="AL3298" s="19">
        <v>29</v>
      </c>
      <c r="AN3298" s="3">
        <v>1977</v>
      </c>
      <c r="AQ3298">
        <v>80436</v>
      </c>
      <c r="AR3298" s="1" t="s">
        <v>794</v>
      </c>
    </row>
    <row r="3299" spans="1:44" x14ac:dyDescent="0.25">
      <c r="A3299" s="1">
        <v>4842</v>
      </c>
      <c r="B3299" s="1" t="s">
        <v>1233</v>
      </c>
      <c r="C3299" s="1">
        <v>101</v>
      </c>
      <c r="D3299" s="1" t="s">
        <v>6184</v>
      </c>
      <c r="F3299" s="1" t="s">
        <v>859</v>
      </c>
      <c r="G3299" s="1">
        <v>8</v>
      </c>
      <c r="H3299" s="1">
        <v>25</v>
      </c>
      <c r="I3299" s="1">
        <v>7.7</v>
      </c>
      <c r="J3299" s="1">
        <v>7.2</v>
      </c>
      <c r="K3299" s="3">
        <v>4953</v>
      </c>
      <c r="L3299" s="2">
        <f>N3299/((1668.67)*(1-EXP(-(0.022864)*I3299))^(1.61028))</f>
        <v>1.0846358499061091</v>
      </c>
      <c r="N3299" s="1">
        <v>96</v>
      </c>
      <c r="O3299" s="1">
        <v>47.3</v>
      </c>
      <c r="Q3299" s="1">
        <v>7.66</v>
      </c>
      <c r="R3299" s="1">
        <v>5.54</v>
      </c>
      <c r="S3299" s="1">
        <v>12.5</v>
      </c>
      <c r="AJ3299" s="1" t="s">
        <v>408</v>
      </c>
      <c r="AK3299" s="19">
        <v>54.5</v>
      </c>
      <c r="AL3299" s="19">
        <v>29</v>
      </c>
      <c r="AN3299" s="3">
        <v>1977</v>
      </c>
      <c r="AQ3299">
        <v>80436</v>
      </c>
      <c r="AR3299" s="1" t="s">
        <v>794</v>
      </c>
    </row>
    <row r="3300" spans="1:44" x14ac:dyDescent="0.25">
      <c r="A3300" s="1">
        <v>4843</v>
      </c>
      <c r="B3300" s="1" t="s">
        <v>1233</v>
      </c>
      <c r="C3300" s="1">
        <v>101</v>
      </c>
      <c r="D3300" s="1" t="s">
        <v>5627</v>
      </c>
      <c r="F3300" s="1" t="s">
        <v>859</v>
      </c>
      <c r="G3300" s="1">
        <v>8</v>
      </c>
      <c r="H3300" s="1">
        <v>30</v>
      </c>
      <c r="I3300" s="1">
        <v>9.1999999999999993</v>
      </c>
      <c r="J3300" s="1">
        <v>8.6999999999999993</v>
      </c>
      <c r="K3300" s="3">
        <v>4094</v>
      </c>
      <c r="L3300" s="2">
        <f>N3300/((1668.67)*(1-EXP(-(0.022864)*I3300))^(1.61028))</f>
        <v>1.1500665588457615</v>
      </c>
      <c r="N3300" s="1">
        <v>132</v>
      </c>
      <c r="O3300" s="1">
        <v>65.2</v>
      </c>
      <c r="Q3300" s="1">
        <v>7.78</v>
      </c>
      <c r="R3300" s="1">
        <v>5.78</v>
      </c>
      <c r="S3300" s="1">
        <v>16</v>
      </c>
      <c r="AJ3300" s="1" t="s">
        <v>408</v>
      </c>
      <c r="AK3300" s="19">
        <v>54.5</v>
      </c>
      <c r="AL3300" s="19">
        <v>29</v>
      </c>
      <c r="AN3300" s="3">
        <v>1977</v>
      </c>
      <c r="AQ3300">
        <v>80436</v>
      </c>
      <c r="AR3300" s="1" t="s">
        <v>794</v>
      </c>
    </row>
    <row r="3301" spans="1:44" x14ac:dyDescent="0.25">
      <c r="A3301" s="1">
        <v>4844</v>
      </c>
      <c r="B3301" s="1" t="s">
        <v>1233</v>
      </c>
      <c r="C3301" s="1">
        <v>101</v>
      </c>
      <c r="D3301" s="1" t="s">
        <v>5627</v>
      </c>
      <c r="F3301" s="1" t="s">
        <v>859</v>
      </c>
      <c r="G3301" s="1">
        <v>7</v>
      </c>
      <c r="H3301" s="1">
        <v>35</v>
      </c>
      <c r="I3301" s="1">
        <v>10.9</v>
      </c>
      <c r="J3301" s="1">
        <v>10.1</v>
      </c>
      <c r="K3301" s="3">
        <v>3472</v>
      </c>
      <c r="L3301" s="2">
        <f>N3301/((1824.17)*(1-EXP(-(0.023514)*I3301))^(1.69151))</f>
        <v>1.1117593017256437</v>
      </c>
      <c r="N3301" s="1">
        <v>164</v>
      </c>
      <c r="O3301" s="1">
        <v>78.900000000000006</v>
      </c>
      <c r="Q3301" s="1">
        <v>8.1300000000000008</v>
      </c>
      <c r="R3301" s="1">
        <v>6.09</v>
      </c>
      <c r="S3301" s="1">
        <v>19.7</v>
      </c>
      <c r="AJ3301" s="1" t="s">
        <v>408</v>
      </c>
      <c r="AK3301" s="19">
        <v>54.5</v>
      </c>
      <c r="AL3301" s="19">
        <v>29</v>
      </c>
      <c r="AN3301" s="3">
        <v>1977</v>
      </c>
      <c r="AQ3301">
        <v>80436</v>
      </c>
      <c r="AR3301" s="1" t="s">
        <v>794</v>
      </c>
    </row>
    <row r="3302" spans="1:44" x14ac:dyDescent="0.25">
      <c r="A3302" s="1">
        <v>4845</v>
      </c>
      <c r="B3302" s="1" t="s">
        <v>1233</v>
      </c>
      <c r="C3302" s="1">
        <v>101</v>
      </c>
      <c r="D3302" s="1" t="s">
        <v>5627</v>
      </c>
      <c r="F3302" s="1" t="s">
        <v>859</v>
      </c>
      <c r="G3302" s="1">
        <v>7</v>
      </c>
      <c r="H3302" s="1">
        <v>40</v>
      </c>
      <c r="I3302" s="1">
        <v>12.4</v>
      </c>
      <c r="J3302" s="1">
        <v>11.2</v>
      </c>
      <c r="K3302" s="3">
        <v>2947</v>
      </c>
      <c r="L3302" s="2">
        <f>N3302/((1824.17)*(1-EXP(-(0.023514)*I3302))^(1.69151))</f>
        <v>1.0711453291957056</v>
      </c>
      <c r="N3302" s="1">
        <v>191</v>
      </c>
      <c r="O3302" s="1">
        <v>97.1</v>
      </c>
      <c r="Q3302" s="1">
        <v>8.58</v>
      </c>
      <c r="R3302" s="1">
        <v>6.17</v>
      </c>
      <c r="S3302" s="1">
        <v>22.3</v>
      </c>
      <c r="AJ3302" s="1" t="s">
        <v>408</v>
      </c>
      <c r="AK3302" s="19">
        <v>54.5</v>
      </c>
      <c r="AL3302" s="19">
        <v>29</v>
      </c>
      <c r="AN3302" s="3">
        <v>1977</v>
      </c>
      <c r="AQ3302">
        <v>80436</v>
      </c>
      <c r="AR3302" s="1" t="s">
        <v>794</v>
      </c>
    </row>
    <row r="3303" spans="1:44" x14ac:dyDescent="0.25">
      <c r="A3303" s="1">
        <v>4846</v>
      </c>
      <c r="B3303" s="1" t="s">
        <v>1233</v>
      </c>
      <c r="C3303" s="1">
        <v>101</v>
      </c>
      <c r="D3303" s="1" t="s">
        <v>5627</v>
      </c>
      <c r="F3303" s="1" t="s">
        <v>859</v>
      </c>
      <c r="G3303" s="1">
        <v>6</v>
      </c>
      <c r="H3303" s="1">
        <v>10</v>
      </c>
      <c r="I3303" s="1">
        <v>4.3</v>
      </c>
      <c r="J3303" s="1">
        <v>4.9000000000000004</v>
      </c>
      <c r="K3303" s="3">
        <v>7274</v>
      </c>
      <c r="L3303" s="2">
        <f>N3303/((1963.5)*(1-EXP(-(0.024337)*I3303))^(1.76926))</f>
        <v>1.3323523343217618</v>
      </c>
      <c r="N3303" s="1">
        <v>44</v>
      </c>
      <c r="O3303" s="1">
        <v>18.7</v>
      </c>
      <c r="Q3303" s="1">
        <v>7.22</v>
      </c>
      <c r="R3303" s="1">
        <v>5.64</v>
      </c>
      <c r="S3303" s="1">
        <v>7.11</v>
      </c>
      <c r="AJ3303" s="1" t="s">
        <v>408</v>
      </c>
      <c r="AK3303" s="19">
        <v>54.5</v>
      </c>
      <c r="AL3303" s="19">
        <v>27</v>
      </c>
      <c r="AN3303" s="3">
        <v>1977</v>
      </c>
      <c r="AQ3303">
        <v>80436</v>
      </c>
      <c r="AR3303" s="1" t="s">
        <v>794</v>
      </c>
    </row>
    <row r="3304" spans="1:44" x14ac:dyDescent="0.25">
      <c r="A3304" s="1">
        <v>4847</v>
      </c>
      <c r="B3304" s="1" t="s">
        <v>1233</v>
      </c>
      <c r="C3304" s="1">
        <v>101</v>
      </c>
      <c r="D3304" s="1" t="s">
        <v>5627</v>
      </c>
      <c r="F3304" s="1" t="s">
        <v>859</v>
      </c>
      <c r="G3304" s="1">
        <v>6</v>
      </c>
      <c r="H3304" s="1">
        <v>15</v>
      </c>
      <c r="I3304" s="1">
        <v>6.6</v>
      </c>
      <c r="J3304" s="1">
        <v>6.4</v>
      </c>
      <c r="K3304" s="3">
        <v>6059</v>
      </c>
      <c r="L3304" s="2">
        <f>N3304/((1963.5)*(1-EXP(-(0.024337)*I3304))^(1.76926))</f>
        <v>1.2361137037639547</v>
      </c>
      <c r="N3304" s="1">
        <v>83</v>
      </c>
      <c r="O3304" s="1">
        <v>37.5</v>
      </c>
      <c r="Q3304" s="1">
        <v>7.61</v>
      </c>
      <c r="R3304" s="1">
        <v>5.75</v>
      </c>
      <c r="S3304" s="1">
        <v>11</v>
      </c>
      <c r="AJ3304" s="1" t="s">
        <v>408</v>
      </c>
      <c r="AK3304" s="19">
        <v>54.5</v>
      </c>
      <c r="AL3304" s="19">
        <v>27</v>
      </c>
      <c r="AN3304" s="3">
        <v>1977</v>
      </c>
      <c r="AQ3304">
        <v>80436</v>
      </c>
      <c r="AR3304" s="1" t="s">
        <v>794</v>
      </c>
    </row>
    <row r="3305" spans="1:44" x14ac:dyDescent="0.25">
      <c r="A3305" s="1">
        <v>4848</v>
      </c>
      <c r="B3305" s="1" t="s">
        <v>1233</v>
      </c>
      <c r="C3305" s="1">
        <v>101</v>
      </c>
      <c r="D3305" s="1" t="s">
        <v>5627</v>
      </c>
      <c r="F3305" s="1" t="s">
        <v>859</v>
      </c>
      <c r="G3305" s="1">
        <v>6</v>
      </c>
      <c r="H3305" s="1">
        <v>20</v>
      </c>
      <c r="I3305" s="1">
        <v>8.1999999999999993</v>
      </c>
      <c r="J3305" s="1">
        <v>7.3</v>
      </c>
      <c r="K3305" s="3">
        <v>5667</v>
      </c>
      <c r="L3305" s="2">
        <f>N3305/((1963.5)*(1-EXP(-(0.024337)*I3305))^(1.76926))</f>
        <v>1.2166385783249039</v>
      </c>
      <c r="N3305" s="1">
        <v>116</v>
      </c>
      <c r="O3305" s="1">
        <v>55.2</v>
      </c>
      <c r="Q3305" s="1">
        <v>9.14</v>
      </c>
      <c r="R3305" s="1">
        <v>6.9</v>
      </c>
      <c r="S3305" s="1">
        <v>15</v>
      </c>
      <c r="AJ3305" s="1" t="s">
        <v>408</v>
      </c>
      <c r="AK3305" s="19">
        <v>54.5</v>
      </c>
      <c r="AL3305" s="19">
        <v>27</v>
      </c>
      <c r="AN3305" s="3">
        <v>1977</v>
      </c>
      <c r="AQ3305">
        <v>80436</v>
      </c>
      <c r="AR3305" s="1" t="s">
        <v>794</v>
      </c>
    </row>
    <row r="3306" spans="1:44" x14ac:dyDescent="0.25">
      <c r="A3306" s="1">
        <v>4849</v>
      </c>
      <c r="B3306" s="1" t="s">
        <v>1233</v>
      </c>
      <c r="C3306" s="1">
        <v>101</v>
      </c>
      <c r="D3306" s="1" t="s">
        <v>5627</v>
      </c>
      <c r="F3306" s="1" t="s">
        <v>859</v>
      </c>
      <c r="G3306" s="1">
        <v>6</v>
      </c>
      <c r="H3306" s="1">
        <v>25</v>
      </c>
      <c r="I3306" s="1">
        <v>9.8000000000000007</v>
      </c>
      <c r="J3306" s="1">
        <v>8.5</v>
      </c>
      <c r="K3306" s="3">
        <v>4809</v>
      </c>
      <c r="L3306" s="2">
        <f>N3306/((1963.5)*(1-EXP(-(0.024337)*I3306))^(1.76926))</f>
        <v>1.194352588724509</v>
      </c>
      <c r="N3306" s="1">
        <v>151</v>
      </c>
      <c r="O3306" s="1">
        <v>76.599999999999994</v>
      </c>
      <c r="Q3306" s="1">
        <v>9.27</v>
      </c>
      <c r="R3306" s="1">
        <v>6.95</v>
      </c>
      <c r="S3306" s="1">
        <v>17.5</v>
      </c>
      <c r="AJ3306" s="1" t="s">
        <v>408</v>
      </c>
      <c r="AK3306" s="19">
        <v>54.5</v>
      </c>
      <c r="AL3306" s="19">
        <v>27</v>
      </c>
      <c r="AN3306" s="3">
        <v>1977</v>
      </c>
      <c r="AQ3306">
        <v>80436</v>
      </c>
      <c r="AR3306" s="1" t="s">
        <v>794</v>
      </c>
    </row>
    <row r="3307" spans="1:44" x14ac:dyDescent="0.25">
      <c r="A3307" s="1">
        <v>4850</v>
      </c>
      <c r="B3307" s="1" t="s">
        <v>1233</v>
      </c>
      <c r="C3307" s="1">
        <v>101</v>
      </c>
      <c r="D3307" s="1" t="s">
        <v>5627</v>
      </c>
      <c r="F3307" s="1" t="s">
        <v>859</v>
      </c>
      <c r="G3307" s="1">
        <v>6</v>
      </c>
      <c r="H3307" s="1">
        <v>30</v>
      </c>
      <c r="I3307" s="1">
        <v>12.4</v>
      </c>
      <c r="J3307" s="1">
        <v>9.9</v>
      </c>
      <c r="K3307" s="3">
        <v>3792</v>
      </c>
      <c r="L3307" s="2">
        <f>N3307/((1963.5)*(1-EXP(-(0.024337)*I3307))^(1.76926))</f>
        <v>1.0234693711557663</v>
      </c>
      <c r="N3307" s="1">
        <v>186</v>
      </c>
      <c r="O3307" s="1">
        <v>95.4</v>
      </c>
      <c r="Q3307" s="1">
        <v>10</v>
      </c>
      <c r="R3307" s="1">
        <v>6.96</v>
      </c>
      <c r="S3307" s="1">
        <v>21.4</v>
      </c>
      <c r="AJ3307" s="1" t="s">
        <v>408</v>
      </c>
      <c r="AK3307" s="19">
        <v>54.5</v>
      </c>
      <c r="AL3307" s="19">
        <v>27</v>
      </c>
      <c r="AN3307" s="3">
        <v>1977</v>
      </c>
      <c r="AQ3307">
        <v>80436</v>
      </c>
      <c r="AR3307" s="1" t="s">
        <v>794</v>
      </c>
    </row>
    <row r="3308" spans="1:44" x14ac:dyDescent="0.25">
      <c r="A3308" s="1">
        <v>4851</v>
      </c>
      <c r="B3308" s="1" t="s">
        <v>1233</v>
      </c>
      <c r="C3308" s="1">
        <v>101</v>
      </c>
      <c r="D3308" s="1" t="s">
        <v>5627</v>
      </c>
      <c r="F3308" s="1" t="s">
        <v>859</v>
      </c>
      <c r="G3308" s="1">
        <v>6</v>
      </c>
      <c r="H3308" s="1">
        <v>35</v>
      </c>
      <c r="I3308" s="1">
        <v>14</v>
      </c>
      <c r="J3308" s="1">
        <v>10.7</v>
      </c>
      <c r="K3308" s="3">
        <v>3410</v>
      </c>
      <c r="L3308" s="2">
        <f>N3308/((1963.5)*(1-EXP(-(0.024337)*I3308))^(1.76926))</f>
        <v>1.0044197160538504</v>
      </c>
      <c r="N3308" s="1">
        <v>219</v>
      </c>
      <c r="O3308" s="1">
        <v>113.8</v>
      </c>
      <c r="Q3308" s="1">
        <v>11.3</v>
      </c>
      <c r="R3308" s="1">
        <v>7.54</v>
      </c>
      <c r="S3308" s="1">
        <v>24.3</v>
      </c>
      <c r="AJ3308" s="1" t="s">
        <v>408</v>
      </c>
      <c r="AK3308" s="19">
        <v>54.5</v>
      </c>
      <c r="AL3308" s="19">
        <v>27</v>
      </c>
      <c r="AN3308" s="3">
        <v>1977</v>
      </c>
      <c r="AQ3308">
        <v>80436</v>
      </c>
      <c r="AR3308" s="1" t="s">
        <v>794</v>
      </c>
    </row>
    <row r="3309" spans="1:44" x14ac:dyDescent="0.25">
      <c r="A3309" s="1">
        <v>4852</v>
      </c>
      <c r="B3309" s="1" t="s">
        <v>1233</v>
      </c>
      <c r="C3309" s="1">
        <v>101</v>
      </c>
      <c r="D3309" s="1" t="s">
        <v>5627</v>
      </c>
      <c r="F3309" s="1" t="s">
        <v>859</v>
      </c>
      <c r="G3309" s="1">
        <v>6</v>
      </c>
      <c r="H3309" s="1">
        <v>40</v>
      </c>
      <c r="I3309" s="1">
        <v>15.7</v>
      </c>
      <c r="J3309" s="1">
        <v>12.8</v>
      </c>
      <c r="K3309" s="3">
        <v>2449</v>
      </c>
      <c r="L3309" s="2">
        <f>N3309/((1963.5)*(1-EXP(-(0.024337)*I3309))^(1.76926))</f>
        <v>0.99993461276781725</v>
      </c>
      <c r="N3309" s="1">
        <v>258</v>
      </c>
      <c r="O3309" s="1">
        <v>131.1</v>
      </c>
      <c r="Q3309" s="1">
        <v>12</v>
      </c>
      <c r="R3309" s="1">
        <v>7.87</v>
      </c>
      <c r="S3309" s="1">
        <v>27.9</v>
      </c>
      <c r="AJ3309" s="1" t="s">
        <v>408</v>
      </c>
      <c r="AK3309" s="19">
        <v>54.5</v>
      </c>
      <c r="AL3309" s="19">
        <v>27</v>
      </c>
      <c r="AN3309" s="3">
        <v>1977</v>
      </c>
      <c r="AQ3309">
        <v>80436</v>
      </c>
      <c r="AR3309" s="1" t="s">
        <v>794</v>
      </c>
    </row>
    <row r="3310" spans="1:44" x14ac:dyDescent="0.25">
      <c r="A3310" s="1">
        <v>4853</v>
      </c>
      <c r="B3310" s="1" t="s">
        <v>1233</v>
      </c>
      <c r="C3310" s="1">
        <v>101</v>
      </c>
      <c r="D3310" s="1" t="s">
        <v>5627</v>
      </c>
      <c r="F3310" s="1" t="s">
        <v>445</v>
      </c>
      <c r="G3310" s="1">
        <v>6</v>
      </c>
      <c r="H3310" s="1">
        <v>50</v>
      </c>
      <c r="I3310" s="1">
        <v>19.2</v>
      </c>
      <c r="J3310" s="1">
        <v>18.100000000000001</v>
      </c>
      <c r="K3310" s="3">
        <v>930</v>
      </c>
      <c r="L3310" s="2">
        <f>N3310/((1963.5)*(1-EXP(-(0.024337)*I3310))^(1.76926))</f>
        <v>0.68131423273288727</v>
      </c>
      <c r="N3310" s="1">
        <v>234</v>
      </c>
      <c r="O3310" s="1">
        <v>91</v>
      </c>
      <c r="Q3310" s="1">
        <v>8.6199999999999992</v>
      </c>
      <c r="R3310" s="1">
        <v>4.09</v>
      </c>
      <c r="S3310" s="1">
        <v>27.1</v>
      </c>
      <c r="AJ3310" s="1" t="s">
        <v>408</v>
      </c>
      <c r="AK3310" s="19">
        <v>54</v>
      </c>
      <c r="AL3310" s="19">
        <v>27.58</v>
      </c>
      <c r="AN3310" s="3">
        <v>1983</v>
      </c>
      <c r="AQ3310">
        <v>80412</v>
      </c>
      <c r="AR3310" s="1" t="s">
        <v>777</v>
      </c>
    </row>
    <row r="3311" spans="1:44" x14ac:dyDescent="0.25">
      <c r="A3311" s="1">
        <v>4854</v>
      </c>
      <c r="B3311" s="1" t="s">
        <v>1233</v>
      </c>
      <c r="C3311" s="1">
        <v>101</v>
      </c>
      <c r="D3311" s="1" t="s">
        <v>5627</v>
      </c>
      <c r="F3311" s="1" t="s">
        <v>445</v>
      </c>
      <c r="G3311" s="1">
        <v>6</v>
      </c>
      <c r="H3311" s="1">
        <v>55</v>
      </c>
      <c r="I3311" s="1">
        <v>18.2</v>
      </c>
      <c r="J3311" s="1">
        <v>16.7</v>
      </c>
      <c r="K3311" s="3">
        <v>1272</v>
      </c>
      <c r="L3311" s="2">
        <f>N3311/((1963.5)*(1-EXP(-(0.024337)*I3311))^(1.76926))</f>
        <v>0.78438264381581457</v>
      </c>
      <c r="N3311" s="1">
        <v>250</v>
      </c>
      <c r="O3311" s="1">
        <v>122.2</v>
      </c>
      <c r="Q3311" s="1">
        <v>13.7</v>
      </c>
      <c r="R3311" s="1">
        <v>5.78</v>
      </c>
      <c r="S3311" s="1">
        <v>24.2</v>
      </c>
      <c r="AJ3311" s="1" t="s">
        <v>408</v>
      </c>
      <c r="AK3311" s="19">
        <v>54.83</v>
      </c>
      <c r="AL3311" s="19">
        <v>28</v>
      </c>
      <c r="AN3311" s="3">
        <v>1983</v>
      </c>
      <c r="AQ3311">
        <v>80436</v>
      </c>
      <c r="AR3311" s="1" t="s">
        <v>777</v>
      </c>
    </row>
    <row r="3312" spans="1:44" x14ac:dyDescent="0.25">
      <c r="A3312" s="1">
        <v>4855</v>
      </c>
      <c r="B3312" s="1" t="s">
        <v>1233</v>
      </c>
      <c r="C3312" s="1">
        <v>101</v>
      </c>
      <c r="D3312" s="1" t="s">
        <v>6126</v>
      </c>
      <c r="F3312" s="1" t="s">
        <v>859</v>
      </c>
      <c r="G3312" s="1">
        <v>5</v>
      </c>
      <c r="H3312" s="1">
        <v>41</v>
      </c>
      <c r="I3312" s="1">
        <v>20.2</v>
      </c>
      <c r="J3312" s="1">
        <v>22.6</v>
      </c>
      <c r="K3312" s="3">
        <v>1200</v>
      </c>
      <c r="L3312" s="2">
        <f>N3312/((2111.2)*(1-EXP(-(0.024888)*I3312))^(1.82531))</f>
        <v>1.0756876437187748</v>
      </c>
      <c r="N3312" s="1">
        <v>417</v>
      </c>
      <c r="O3312" s="1">
        <v>140.19999999999999</v>
      </c>
      <c r="Q3312" s="1">
        <v>16</v>
      </c>
      <c r="R3312" s="1">
        <v>12.7</v>
      </c>
      <c r="S3312" s="1">
        <v>23.5</v>
      </c>
      <c r="AJ3312" s="1" t="s">
        <v>408</v>
      </c>
      <c r="AK3312" s="19">
        <v>54.17</v>
      </c>
      <c r="AL3312" s="19">
        <v>27.5</v>
      </c>
      <c r="AN3312" s="3">
        <v>1974</v>
      </c>
      <c r="AQ3312">
        <v>80436</v>
      </c>
      <c r="AR3312" s="1" t="s">
        <v>782</v>
      </c>
    </row>
    <row r="3313" spans="1:44" x14ac:dyDescent="0.25">
      <c r="A3313" s="1">
        <v>4856</v>
      </c>
      <c r="B3313" s="1" t="s">
        <v>1233</v>
      </c>
      <c r="C3313" s="1">
        <v>101</v>
      </c>
      <c r="D3313" s="1" t="s">
        <v>5627</v>
      </c>
      <c r="F3313" s="1" t="s">
        <v>859</v>
      </c>
      <c r="G3313" s="1">
        <v>4</v>
      </c>
      <c r="H3313" s="1">
        <v>41</v>
      </c>
      <c r="I3313" s="1">
        <v>21.6</v>
      </c>
      <c r="J3313" s="1">
        <v>23.8</v>
      </c>
      <c r="K3313" s="3">
        <v>1152</v>
      </c>
      <c r="L3313" s="2">
        <f>N3313/((2221.29)*(1-EXP(-(0.025785)*I3313))^(1.86783))</f>
        <v>0.85150237400634332</v>
      </c>
      <c r="N3313" s="1">
        <v>386</v>
      </c>
      <c r="O3313" s="1">
        <v>129.4</v>
      </c>
      <c r="Q3313" s="1">
        <v>12.6</v>
      </c>
      <c r="R3313" s="1">
        <v>8.5</v>
      </c>
      <c r="S3313" s="1">
        <v>21.4</v>
      </c>
      <c r="AJ3313" s="1" t="s">
        <v>408</v>
      </c>
      <c r="AK3313" s="19">
        <v>54.17</v>
      </c>
      <c r="AL3313" s="19">
        <v>27.5</v>
      </c>
      <c r="AN3313" s="3">
        <v>1974</v>
      </c>
      <c r="AQ3313">
        <v>80436</v>
      </c>
      <c r="AR3313" s="1" t="s">
        <v>782</v>
      </c>
    </row>
    <row r="3314" spans="1:44" x14ac:dyDescent="0.25">
      <c r="A3314" s="1">
        <v>4857</v>
      </c>
      <c r="B3314" s="1" t="s">
        <v>1233</v>
      </c>
      <c r="C3314" s="1">
        <v>101</v>
      </c>
      <c r="D3314" s="1" t="s">
        <v>5627</v>
      </c>
      <c r="F3314" s="1" t="s">
        <v>859</v>
      </c>
      <c r="G3314" s="1">
        <v>5</v>
      </c>
      <c r="H3314" s="1">
        <v>39</v>
      </c>
      <c r="I3314" s="1">
        <v>19.5</v>
      </c>
      <c r="J3314" s="1">
        <v>18.2</v>
      </c>
      <c r="K3314" s="3">
        <v>1406</v>
      </c>
      <c r="L3314" s="2">
        <f>N3314/((2111.2)*(1-EXP(-(0.024888)*I3314))^(1.82531))</f>
        <v>1.0329848485576907</v>
      </c>
      <c r="N3314" s="1">
        <v>381</v>
      </c>
      <c r="O3314" s="1">
        <v>152.1</v>
      </c>
      <c r="Q3314" s="1">
        <v>8.5</v>
      </c>
      <c r="R3314" s="1">
        <v>7.1</v>
      </c>
      <c r="S3314" s="1">
        <v>21.2</v>
      </c>
      <c r="AJ3314" s="1" t="s">
        <v>408</v>
      </c>
      <c r="AK3314" s="19">
        <v>54.17</v>
      </c>
      <c r="AL3314" s="19">
        <v>27.5</v>
      </c>
      <c r="AN3314" s="3">
        <v>1974</v>
      </c>
      <c r="AQ3314">
        <v>80436</v>
      </c>
      <c r="AR3314" s="1" t="s">
        <v>782</v>
      </c>
    </row>
    <row r="3315" spans="1:44" x14ac:dyDescent="0.25">
      <c r="A3315" s="1">
        <v>4858</v>
      </c>
      <c r="B3315" s="1" t="s">
        <v>1233</v>
      </c>
      <c r="C3315" s="1">
        <v>101</v>
      </c>
      <c r="D3315" s="1" t="s">
        <v>6126</v>
      </c>
      <c r="F3315" s="1" t="s">
        <v>859</v>
      </c>
      <c r="G3315" s="1">
        <v>5</v>
      </c>
      <c r="H3315" s="1">
        <v>38</v>
      </c>
      <c r="I3315" s="1">
        <v>17.899999999999999</v>
      </c>
      <c r="J3315" s="1">
        <v>17.600000000000001</v>
      </c>
      <c r="K3315" s="3">
        <v>1879</v>
      </c>
      <c r="L3315" s="2">
        <f>N3315/((2111.2)*(1-EXP(-(0.024888)*I3315))^(1.82531))</f>
        <v>0.87361123278745756</v>
      </c>
      <c r="N3315" s="1">
        <v>285</v>
      </c>
      <c r="O3315" s="1">
        <v>107.8</v>
      </c>
      <c r="Q3315" s="1">
        <v>14</v>
      </c>
      <c r="R3315" s="1">
        <v>3.9</v>
      </c>
      <c r="S3315" s="1">
        <v>33.200000000000003</v>
      </c>
      <c r="AJ3315" s="1" t="s">
        <v>408</v>
      </c>
      <c r="AK3315" s="19">
        <v>53</v>
      </c>
      <c r="AL3315" s="19">
        <v>26</v>
      </c>
      <c r="AN3315" s="3">
        <v>1974</v>
      </c>
      <c r="AQ3315">
        <v>80412</v>
      </c>
      <c r="AR3315" s="1" t="s">
        <v>782</v>
      </c>
    </row>
    <row r="3316" spans="1:44" x14ac:dyDescent="0.25">
      <c r="A3316" s="1">
        <v>4859</v>
      </c>
      <c r="B3316" s="1" t="s">
        <v>1233</v>
      </c>
      <c r="C3316" s="1">
        <v>101</v>
      </c>
      <c r="D3316" s="1" t="s">
        <v>6188</v>
      </c>
      <c r="F3316" s="1" t="s">
        <v>859</v>
      </c>
      <c r="G3316" s="1">
        <v>5</v>
      </c>
      <c r="H3316" s="1">
        <v>38</v>
      </c>
      <c r="I3316" s="1">
        <v>17.899999999999999</v>
      </c>
      <c r="J3316" s="1">
        <v>17.3</v>
      </c>
      <c r="K3316" s="3">
        <v>2150</v>
      </c>
      <c r="L3316" s="2">
        <f>N3316/((2111.2)*(1-EXP(-(0.024888)*I3316))^(1.82531))</f>
        <v>1.1096395307686304</v>
      </c>
      <c r="N3316" s="1">
        <v>362</v>
      </c>
      <c r="O3316" s="1">
        <v>123.5</v>
      </c>
      <c r="Q3316" s="1">
        <v>34.5</v>
      </c>
      <c r="R3316" s="1">
        <v>14.7</v>
      </c>
      <c r="S3316" s="1">
        <v>35.1</v>
      </c>
      <c r="AJ3316" s="1" t="s">
        <v>408</v>
      </c>
      <c r="AK3316" s="19">
        <v>53</v>
      </c>
      <c r="AL3316" s="19">
        <v>26</v>
      </c>
      <c r="AN3316" s="3">
        <v>1974</v>
      </c>
      <c r="AQ3316">
        <v>80412</v>
      </c>
      <c r="AR3316" s="1" t="s">
        <v>782</v>
      </c>
    </row>
    <row r="3317" spans="1:44" x14ac:dyDescent="0.25">
      <c r="A3317" s="1">
        <v>4860</v>
      </c>
      <c r="B3317" s="1" t="s">
        <v>1233</v>
      </c>
      <c r="C3317" s="1">
        <v>101</v>
      </c>
      <c r="D3317" s="1" t="s">
        <v>6389</v>
      </c>
      <c r="F3317" s="1" t="s">
        <v>859</v>
      </c>
      <c r="G3317" s="1">
        <v>6</v>
      </c>
      <c r="H3317" s="1">
        <v>38</v>
      </c>
      <c r="I3317" s="1">
        <v>16.100000000000001</v>
      </c>
      <c r="J3317" s="1">
        <v>16.5</v>
      </c>
      <c r="K3317" s="3">
        <v>2314</v>
      </c>
      <c r="L3317" s="2">
        <f>N3317/((1963.5)*(1-EXP(-(0.024337)*I3317))^(1.76926))</f>
        <v>1.2294641526010037</v>
      </c>
      <c r="N3317" s="1">
        <v>329</v>
      </c>
      <c r="O3317" s="1">
        <v>148.69999999999999</v>
      </c>
      <c r="Q3317" s="1">
        <v>19.7</v>
      </c>
      <c r="R3317" s="1">
        <v>9.6999999999999993</v>
      </c>
      <c r="S3317" s="1">
        <v>32.9</v>
      </c>
      <c r="AJ3317" s="1" t="s">
        <v>408</v>
      </c>
      <c r="AK3317" s="19">
        <v>53</v>
      </c>
      <c r="AL3317" s="19">
        <v>26</v>
      </c>
      <c r="AN3317" s="3">
        <v>1974</v>
      </c>
      <c r="AQ3317">
        <v>80412</v>
      </c>
      <c r="AR3317" s="1" t="s">
        <v>782</v>
      </c>
    </row>
    <row r="3318" spans="1:44" x14ac:dyDescent="0.25">
      <c r="A3318" s="1">
        <v>4861</v>
      </c>
      <c r="B3318" s="1" t="s">
        <v>1233</v>
      </c>
      <c r="C3318" s="1">
        <v>101</v>
      </c>
      <c r="D3318" s="1" t="s">
        <v>6389</v>
      </c>
      <c r="F3318" s="1" t="s">
        <v>859</v>
      </c>
      <c r="G3318" s="1">
        <v>5</v>
      </c>
      <c r="H3318" s="1">
        <v>38</v>
      </c>
      <c r="I3318" s="1">
        <v>17.7</v>
      </c>
      <c r="J3318" s="1">
        <v>17</v>
      </c>
      <c r="K3318" s="3">
        <v>1787</v>
      </c>
      <c r="L3318" s="2">
        <f>N3318/((2111.2)*(1-EXP(-(0.024888)*I3318))^(1.82531))</f>
        <v>1.0157113410234437</v>
      </c>
      <c r="N3318" s="1">
        <v>326</v>
      </c>
      <c r="O3318" s="1">
        <v>149.19999999999999</v>
      </c>
      <c r="Q3318" s="1">
        <v>16.899999999999999</v>
      </c>
      <c r="R3318" s="1">
        <v>7.2</v>
      </c>
      <c r="S3318" s="1">
        <v>26.3</v>
      </c>
      <c r="AJ3318" s="1" t="s">
        <v>408</v>
      </c>
      <c r="AK3318" s="19">
        <v>53</v>
      </c>
      <c r="AL3318" s="19">
        <v>26</v>
      </c>
      <c r="AN3318" s="3">
        <v>1974</v>
      </c>
      <c r="AQ3318">
        <v>80412</v>
      </c>
      <c r="AR3318" s="1" t="s">
        <v>782</v>
      </c>
    </row>
    <row r="3319" spans="1:44" x14ac:dyDescent="0.25">
      <c r="A3319" s="1">
        <v>4862</v>
      </c>
      <c r="B3319" s="1" t="s">
        <v>1233</v>
      </c>
      <c r="C3319" s="1">
        <v>101</v>
      </c>
      <c r="D3319" s="1" t="s">
        <v>5627</v>
      </c>
      <c r="F3319" s="1" t="s">
        <v>859</v>
      </c>
      <c r="G3319" s="1">
        <v>5</v>
      </c>
      <c r="H3319" s="1">
        <v>38</v>
      </c>
      <c r="I3319" s="1">
        <v>16.5</v>
      </c>
      <c r="J3319" s="1">
        <v>14.9</v>
      </c>
      <c r="K3319" s="3">
        <v>1937</v>
      </c>
      <c r="L3319" s="2">
        <f>N3319/((2111.2)*(1-EXP(-(0.024888)*I3319))^(1.82531))</f>
        <v>1.0290133070235228</v>
      </c>
      <c r="N3319" s="1">
        <v>298</v>
      </c>
      <c r="O3319" s="1">
        <v>129.5</v>
      </c>
      <c r="Q3319" s="1">
        <v>12.9</v>
      </c>
      <c r="R3319" s="1">
        <v>6.9</v>
      </c>
      <c r="S3319" s="1">
        <v>24.2</v>
      </c>
      <c r="AJ3319" s="1" t="s">
        <v>408</v>
      </c>
      <c r="AK3319" s="19">
        <v>53</v>
      </c>
      <c r="AL3319" s="19">
        <v>26</v>
      </c>
      <c r="AN3319" s="3">
        <v>1974</v>
      </c>
      <c r="AQ3319">
        <v>80412</v>
      </c>
      <c r="AR3319" s="1" t="s">
        <v>782</v>
      </c>
    </row>
    <row r="3320" spans="1:44" x14ac:dyDescent="0.25">
      <c r="A3320" s="1">
        <v>4863</v>
      </c>
      <c r="B3320" s="1" t="s">
        <v>1233</v>
      </c>
      <c r="C3320" s="1">
        <v>101</v>
      </c>
      <c r="D3320" s="1" t="s">
        <v>6348</v>
      </c>
      <c r="F3320" s="1" t="s">
        <v>859</v>
      </c>
      <c r="G3320" s="1">
        <v>7</v>
      </c>
      <c r="H3320" s="1">
        <v>30</v>
      </c>
      <c r="I3320" s="1">
        <v>9.8000000000000007</v>
      </c>
      <c r="J3320" s="1">
        <v>11.7</v>
      </c>
      <c r="K3320" s="3">
        <v>1757</v>
      </c>
      <c r="L3320" s="2">
        <f>N3320/((1824.17)*(1-EXP(-(0.023514)*I3320))^(1.69151))</f>
        <v>0.77879995291588422</v>
      </c>
      <c r="N3320" s="1">
        <v>98</v>
      </c>
      <c r="O3320" s="1">
        <v>43.4</v>
      </c>
      <c r="Q3320" s="1">
        <v>10.9</v>
      </c>
      <c r="R3320" s="1">
        <v>5.21</v>
      </c>
      <c r="S3320" s="1">
        <v>12.3</v>
      </c>
      <c r="AJ3320" s="1" t="s">
        <v>408</v>
      </c>
      <c r="AK3320" s="19">
        <v>53.67</v>
      </c>
      <c r="AL3320" s="19">
        <v>27</v>
      </c>
      <c r="AN3320" s="3">
        <v>1978</v>
      </c>
      <c r="AQ3320">
        <v>80412</v>
      </c>
      <c r="AR3320" s="1" t="s">
        <v>3462</v>
      </c>
    </row>
    <row r="3321" spans="1:44" x14ac:dyDescent="0.25">
      <c r="A3321" s="1">
        <v>4864</v>
      </c>
      <c r="B3321" s="1" t="s">
        <v>1233</v>
      </c>
      <c r="C3321" s="1">
        <v>101</v>
      </c>
      <c r="D3321" s="1" t="s">
        <v>5627</v>
      </c>
      <c r="F3321" s="1" t="s">
        <v>859</v>
      </c>
      <c r="G3321" s="1">
        <v>7</v>
      </c>
      <c r="H3321" s="1">
        <v>30</v>
      </c>
      <c r="I3321" s="1">
        <v>10.5</v>
      </c>
      <c r="J3321" s="1">
        <v>10.6</v>
      </c>
      <c r="K3321" s="3">
        <v>3097</v>
      </c>
      <c r="L3321" s="2">
        <f>N3321/((1824.17)*(1-EXP(-(0.023514)*I3321))^(1.69151))</f>
        <v>1.1036795728409565</v>
      </c>
      <c r="N3321" s="1">
        <v>154</v>
      </c>
      <c r="O3321" s="1">
        <v>67.3</v>
      </c>
      <c r="Q3321" s="1">
        <v>8.98</v>
      </c>
      <c r="R3321" s="1">
        <v>6.25</v>
      </c>
      <c r="S3321" s="1">
        <v>15.5</v>
      </c>
      <c r="AJ3321" s="1" t="s">
        <v>408</v>
      </c>
      <c r="AK3321" s="19">
        <v>53.67</v>
      </c>
      <c r="AL3321" s="19">
        <v>27</v>
      </c>
      <c r="AN3321" s="3">
        <v>1978</v>
      </c>
      <c r="AQ3321">
        <v>80412</v>
      </c>
      <c r="AR3321" s="1" t="s">
        <v>3462</v>
      </c>
    </row>
    <row r="3322" spans="1:44" x14ac:dyDescent="0.25">
      <c r="A3322" s="1">
        <v>4865</v>
      </c>
      <c r="B3322" s="1" t="s">
        <v>1233</v>
      </c>
      <c r="C3322" s="1">
        <v>101</v>
      </c>
      <c r="D3322" s="1" t="s">
        <v>5627</v>
      </c>
      <c r="F3322" s="1" t="s">
        <v>859</v>
      </c>
      <c r="G3322" s="1">
        <v>7</v>
      </c>
      <c r="H3322" s="1">
        <v>30</v>
      </c>
      <c r="I3322" s="1">
        <v>10.6</v>
      </c>
      <c r="J3322" s="1">
        <v>9.5</v>
      </c>
      <c r="K3322" s="3">
        <v>3973</v>
      </c>
      <c r="L3322" s="2">
        <f>N3322/((1824.17)*(1-EXP(-(0.023514)*I3322))^(1.69151))</f>
        <v>1.1588598889408264</v>
      </c>
      <c r="N3322" s="1">
        <v>164</v>
      </c>
      <c r="O3322" s="1">
        <v>72</v>
      </c>
      <c r="Q3322" s="1">
        <v>8.73</v>
      </c>
      <c r="R3322" s="1">
        <v>6.77</v>
      </c>
      <c r="S3322" s="1">
        <v>16.100000000000001</v>
      </c>
      <c r="AJ3322" s="1" t="s">
        <v>408</v>
      </c>
      <c r="AK3322" s="19">
        <v>53.67</v>
      </c>
      <c r="AL3322" s="19">
        <v>27</v>
      </c>
      <c r="AN3322" s="3">
        <v>1978</v>
      </c>
      <c r="AQ3322">
        <v>80412</v>
      </c>
      <c r="AR3322" s="1" t="s">
        <v>3462</v>
      </c>
    </row>
    <row r="3323" spans="1:44" x14ac:dyDescent="0.25">
      <c r="A3323" s="1">
        <v>4866</v>
      </c>
      <c r="B3323" s="1" t="s">
        <v>1233</v>
      </c>
      <c r="C3323" s="1">
        <v>101</v>
      </c>
      <c r="D3323" s="1" t="s">
        <v>6004</v>
      </c>
      <c r="F3323" s="1" t="s">
        <v>859</v>
      </c>
      <c r="G3323" s="1">
        <v>7</v>
      </c>
      <c r="H3323" s="1">
        <v>30</v>
      </c>
      <c r="I3323" s="1">
        <v>10.5</v>
      </c>
      <c r="J3323" s="1">
        <v>7.7</v>
      </c>
      <c r="K3323" s="3">
        <v>5812</v>
      </c>
      <c r="L3323" s="2">
        <f>N3323/((1824.17)*(1-EXP(-(0.023514)*I3323))^(1.69151))</f>
        <v>1.0965128223679632</v>
      </c>
      <c r="N3323" s="1">
        <v>153</v>
      </c>
      <c r="O3323" s="1">
        <v>67.8</v>
      </c>
      <c r="Q3323" s="1">
        <v>7.04</v>
      </c>
      <c r="R3323" s="1">
        <v>6.82</v>
      </c>
      <c r="S3323" s="1">
        <v>14.8</v>
      </c>
      <c r="AJ3323" s="1" t="s">
        <v>408</v>
      </c>
      <c r="AK3323" s="19">
        <v>53.67</v>
      </c>
      <c r="AL3323" s="19">
        <v>27</v>
      </c>
      <c r="AN3323" s="3">
        <v>1978</v>
      </c>
      <c r="AQ3323">
        <v>80412</v>
      </c>
      <c r="AR3323" s="1" t="s">
        <v>3462</v>
      </c>
    </row>
    <row r="3324" spans="1:44" x14ac:dyDescent="0.25">
      <c r="A3324" s="1">
        <v>4867</v>
      </c>
      <c r="B3324" s="1" t="s">
        <v>1233</v>
      </c>
      <c r="C3324" s="1">
        <v>101</v>
      </c>
      <c r="D3324" s="1" t="s">
        <v>6385</v>
      </c>
      <c r="F3324" s="1" t="s">
        <v>859</v>
      </c>
      <c r="G3324" s="1">
        <v>7</v>
      </c>
      <c r="H3324" s="1">
        <v>30</v>
      </c>
      <c r="I3324" s="1">
        <v>9.6</v>
      </c>
      <c r="J3324" s="1">
        <v>7.9</v>
      </c>
      <c r="K3324" s="3">
        <v>5335</v>
      </c>
      <c r="L3324" s="2">
        <f>N3324/((1824.17)*(1-EXP(-(0.023514)*I3324))^(1.69151))</f>
        <v>1.1394626255336582</v>
      </c>
      <c r="N3324" s="1">
        <v>139</v>
      </c>
      <c r="O3324" s="1">
        <v>63.7</v>
      </c>
      <c r="Q3324" s="1">
        <v>5.78</v>
      </c>
      <c r="R3324" s="1">
        <v>6.83</v>
      </c>
      <c r="S3324" s="1">
        <v>13.2</v>
      </c>
      <c r="AJ3324" s="1" t="s">
        <v>408</v>
      </c>
      <c r="AK3324" s="19">
        <v>53.67</v>
      </c>
      <c r="AL3324" s="19">
        <v>27</v>
      </c>
      <c r="AN3324" s="3">
        <v>1978</v>
      </c>
      <c r="AQ3324">
        <v>80412</v>
      </c>
      <c r="AR3324" s="1" t="s">
        <v>3462</v>
      </c>
    </row>
    <row r="3325" spans="1:44" x14ac:dyDescent="0.25">
      <c r="A3325" s="1">
        <v>4868</v>
      </c>
      <c r="B3325" s="1" t="s">
        <v>1233</v>
      </c>
      <c r="C3325" s="1">
        <v>101</v>
      </c>
      <c r="D3325" s="1" t="s">
        <v>5627</v>
      </c>
      <c r="F3325" s="1" t="s">
        <v>859</v>
      </c>
      <c r="H3325" s="1">
        <v>15</v>
      </c>
      <c r="J3325" s="1">
        <v>5.8</v>
      </c>
      <c r="K3325" s="3">
        <v>8690</v>
      </c>
      <c r="N3325" s="1">
        <v>76.5</v>
      </c>
      <c r="O3325" s="1">
        <v>36.1</v>
      </c>
      <c r="Q3325" s="1">
        <v>6.73</v>
      </c>
      <c r="R3325" s="1">
        <v>5.7</v>
      </c>
      <c r="S3325" s="22"/>
      <c r="AJ3325" s="1" t="s">
        <v>408</v>
      </c>
      <c r="AK3325" s="19">
        <v>52</v>
      </c>
      <c r="AL3325" s="19">
        <v>28</v>
      </c>
      <c r="AN3325" s="3">
        <v>1972</v>
      </c>
      <c r="AQ3325">
        <v>80412</v>
      </c>
      <c r="AR3325" s="1" t="s">
        <v>795</v>
      </c>
    </row>
    <row r="3326" spans="1:44" x14ac:dyDescent="0.25">
      <c r="A3326" s="1">
        <v>4869</v>
      </c>
      <c r="B3326" s="1" t="s">
        <v>1233</v>
      </c>
      <c r="C3326" s="1">
        <v>101</v>
      </c>
      <c r="D3326" s="1" t="s">
        <v>5627</v>
      </c>
      <c r="F3326" s="1" t="s">
        <v>859</v>
      </c>
      <c r="H3326" s="1">
        <v>17</v>
      </c>
      <c r="J3326" s="1">
        <v>6.9</v>
      </c>
      <c r="K3326" s="3">
        <v>7480</v>
      </c>
      <c r="N3326" s="1">
        <v>83.3</v>
      </c>
      <c r="O3326" s="1">
        <v>39.299999999999997</v>
      </c>
      <c r="Q3326" s="1">
        <v>7.87</v>
      </c>
      <c r="R3326" s="1">
        <v>7.56</v>
      </c>
      <c r="S3326" s="22"/>
      <c r="AJ3326" s="1" t="s">
        <v>408</v>
      </c>
      <c r="AK3326" s="19">
        <v>52</v>
      </c>
      <c r="AL3326" s="19">
        <v>28</v>
      </c>
      <c r="AN3326" s="3">
        <v>1972</v>
      </c>
      <c r="AQ3326">
        <v>80412</v>
      </c>
      <c r="AR3326" s="1" t="s">
        <v>795</v>
      </c>
    </row>
    <row r="3327" spans="1:44" x14ac:dyDescent="0.25">
      <c r="A3327" s="1">
        <v>4870</v>
      </c>
      <c r="B3327" s="1" t="s">
        <v>1233</v>
      </c>
      <c r="C3327" s="1">
        <v>101</v>
      </c>
      <c r="D3327" s="1" t="s">
        <v>5627</v>
      </c>
      <c r="F3327" s="1" t="s">
        <v>859</v>
      </c>
      <c r="G3327" s="1">
        <v>7</v>
      </c>
      <c r="H3327" s="1">
        <v>31</v>
      </c>
      <c r="I3327" s="1">
        <v>11.2</v>
      </c>
      <c r="J3327" s="1">
        <v>11</v>
      </c>
      <c r="K3327" s="3">
        <v>2940</v>
      </c>
      <c r="L3327" s="2">
        <f>N3327/((1824.17)*(1-EXP(-(0.023514)*I3327))^(1.69151))</f>
        <v>1.1330515406842874</v>
      </c>
      <c r="N3327" s="1">
        <v>174</v>
      </c>
      <c r="O3327" s="1">
        <v>94.6</v>
      </c>
      <c r="Q3327" s="1">
        <v>12.1</v>
      </c>
      <c r="R3327" s="1">
        <v>7</v>
      </c>
      <c r="S3327" s="1">
        <v>10.1</v>
      </c>
      <c r="AJ3327" s="1" t="s">
        <v>408</v>
      </c>
      <c r="AK3327" s="19">
        <v>51.5</v>
      </c>
      <c r="AL3327" s="19">
        <v>29.17</v>
      </c>
      <c r="AN3327" s="3">
        <v>1972</v>
      </c>
      <c r="AQ3327">
        <v>80412</v>
      </c>
      <c r="AR3327" s="1" t="s">
        <v>796</v>
      </c>
    </row>
    <row r="3328" spans="1:44" x14ac:dyDescent="0.25">
      <c r="A3328" s="1">
        <v>4871</v>
      </c>
      <c r="B3328" s="1" t="s">
        <v>1233</v>
      </c>
      <c r="C3328" s="1">
        <v>101</v>
      </c>
      <c r="D3328" s="1" t="s">
        <v>5627</v>
      </c>
      <c r="F3328" s="1" t="s">
        <v>859</v>
      </c>
      <c r="G3328" s="1">
        <v>7</v>
      </c>
      <c r="H3328" s="1">
        <v>19</v>
      </c>
      <c r="I3328" s="1">
        <v>7.3</v>
      </c>
      <c r="J3328" s="1">
        <v>7.2</v>
      </c>
      <c r="K3328" s="3">
        <v>6275</v>
      </c>
      <c r="L3328" s="2">
        <f>N3328/((1824.17)*(1-EXP(-(0.023514)*I3328))^(1.69151))</f>
        <v>1.5580819477316579</v>
      </c>
      <c r="N3328" s="1">
        <v>125</v>
      </c>
      <c r="O3328" s="1">
        <v>44.6</v>
      </c>
      <c r="Q3328" s="1">
        <v>11.9</v>
      </c>
      <c r="R3328" s="1">
        <v>8.9</v>
      </c>
      <c r="S3328" s="1">
        <v>7</v>
      </c>
      <c r="AJ3328" s="1" t="s">
        <v>408</v>
      </c>
      <c r="AK3328" s="19">
        <v>51.5</v>
      </c>
      <c r="AL3328" s="19">
        <v>29.17</v>
      </c>
      <c r="AN3328" s="3">
        <v>1972</v>
      </c>
      <c r="AQ3328">
        <v>80412</v>
      </c>
      <c r="AR3328" s="1" t="s">
        <v>796</v>
      </c>
    </row>
    <row r="3329" spans="1:50" x14ac:dyDescent="0.25">
      <c r="A3329" s="1">
        <v>4872</v>
      </c>
      <c r="B3329" s="1" t="s">
        <v>1233</v>
      </c>
      <c r="C3329" s="1">
        <v>101</v>
      </c>
      <c r="D3329" s="1" t="s">
        <v>5627</v>
      </c>
      <c r="F3329" s="1" t="s">
        <v>859</v>
      </c>
      <c r="G3329" s="1">
        <v>7</v>
      </c>
      <c r="H3329" s="1">
        <v>12</v>
      </c>
      <c r="I3329" s="1">
        <v>3.6</v>
      </c>
      <c r="J3329" s="1">
        <v>4</v>
      </c>
      <c r="K3329" s="3">
        <v>11562</v>
      </c>
      <c r="L3329" s="2">
        <f>N3329/((1824.17)*(1-EXP(-(0.023514)*I3329))^(1.69151))</f>
        <v>1.9173627312160677</v>
      </c>
      <c r="N3329" s="1">
        <v>50</v>
      </c>
      <c r="O3329" s="1">
        <v>21.2</v>
      </c>
      <c r="Q3329" s="1">
        <v>11.2</v>
      </c>
      <c r="R3329" s="1">
        <v>6</v>
      </c>
      <c r="S3329" s="1">
        <v>3.9</v>
      </c>
      <c r="AJ3329" s="1" t="s">
        <v>408</v>
      </c>
      <c r="AK3329" s="19">
        <v>51.5</v>
      </c>
      <c r="AL3329" s="19">
        <v>29.17</v>
      </c>
      <c r="AN3329" s="3">
        <v>1972</v>
      </c>
      <c r="AQ3329">
        <v>80412</v>
      </c>
      <c r="AR3329" s="1" t="s">
        <v>796</v>
      </c>
      <c r="AX3329" s="33"/>
    </row>
    <row r="3330" spans="1:50" x14ac:dyDescent="0.25">
      <c r="A3330" s="1">
        <v>4873</v>
      </c>
      <c r="B3330" s="1" t="s">
        <v>1233</v>
      </c>
      <c r="C3330" s="1">
        <v>101</v>
      </c>
      <c r="D3330" s="1" t="s">
        <v>5627</v>
      </c>
      <c r="F3330" s="1" t="s">
        <v>859</v>
      </c>
      <c r="G3330" s="1">
        <v>6</v>
      </c>
      <c r="H3330" s="1">
        <v>31</v>
      </c>
      <c r="I3330" s="1">
        <v>13.4</v>
      </c>
      <c r="J3330" s="1">
        <v>13</v>
      </c>
      <c r="K3330" s="3">
        <v>2365</v>
      </c>
      <c r="L3330" s="2">
        <f>N3330/((1963.5)*(1-EXP(-(0.024337)*I3330))^(1.76926))</f>
        <v>1.0868817406775553</v>
      </c>
      <c r="N3330" s="1">
        <v>222</v>
      </c>
      <c r="O3330" s="1">
        <v>103</v>
      </c>
      <c r="Q3330" s="1">
        <v>11.2</v>
      </c>
      <c r="R3330" s="1">
        <v>4.0999999999999996</v>
      </c>
      <c r="S3330" s="1">
        <v>11.4</v>
      </c>
      <c r="AJ3330" s="1" t="s">
        <v>408</v>
      </c>
      <c r="AK3330" s="19">
        <v>51.5</v>
      </c>
      <c r="AL3330" s="19">
        <v>29.17</v>
      </c>
      <c r="AN3330" s="3">
        <v>1972</v>
      </c>
      <c r="AQ3330">
        <v>80412</v>
      </c>
      <c r="AR3330" s="1" t="s">
        <v>796</v>
      </c>
    </row>
    <row r="3331" spans="1:50" x14ac:dyDescent="0.25">
      <c r="A3331" s="1">
        <v>4874</v>
      </c>
      <c r="B3331" s="1" t="s">
        <v>1233</v>
      </c>
      <c r="C3331" s="1">
        <v>101</v>
      </c>
      <c r="D3331" s="1" t="s">
        <v>5627</v>
      </c>
      <c r="F3331" s="1" t="s">
        <v>859</v>
      </c>
      <c r="G3331" s="1">
        <v>6</v>
      </c>
      <c r="H3331" s="1">
        <v>19</v>
      </c>
      <c r="I3331" s="1">
        <v>8.9</v>
      </c>
      <c r="J3331" s="1">
        <v>9.8000000000000007</v>
      </c>
      <c r="K3331" s="3">
        <v>3540</v>
      </c>
      <c r="L3331" s="2">
        <f>N3331/((1963.5)*(1-EXP(-(0.024337)*I3331))^(1.76926))</f>
        <v>1.3440987757259248</v>
      </c>
      <c r="N3331" s="1">
        <v>146</v>
      </c>
      <c r="O3331" s="1">
        <v>61.6</v>
      </c>
      <c r="Q3331" s="1">
        <v>25.9</v>
      </c>
      <c r="R3331" s="1">
        <v>7.1</v>
      </c>
      <c r="S3331" s="1">
        <v>9.1999999999999993</v>
      </c>
      <c r="AJ3331" s="1" t="s">
        <v>408</v>
      </c>
      <c r="AK3331" s="19">
        <v>51.5</v>
      </c>
      <c r="AL3331" s="19">
        <v>29.17</v>
      </c>
      <c r="AN3331" s="3">
        <v>1972</v>
      </c>
      <c r="AQ3331">
        <v>80412</v>
      </c>
      <c r="AR3331" s="1" t="s">
        <v>796</v>
      </c>
    </row>
    <row r="3332" spans="1:50" x14ac:dyDescent="0.25">
      <c r="A3332" s="1">
        <v>4875</v>
      </c>
      <c r="B3332" s="1" t="s">
        <v>1233</v>
      </c>
      <c r="C3332" s="1">
        <v>101</v>
      </c>
      <c r="D3332" s="1" t="s">
        <v>5627</v>
      </c>
      <c r="F3332" s="1" t="s">
        <v>859</v>
      </c>
      <c r="G3332" s="1">
        <v>6</v>
      </c>
      <c r="H3332" s="1">
        <v>12</v>
      </c>
      <c r="I3332" s="1">
        <v>5</v>
      </c>
      <c r="J3332" s="1">
        <v>6</v>
      </c>
      <c r="K3332" s="3">
        <v>6665</v>
      </c>
      <c r="L3332" s="2">
        <f>N3332/((1963.5)*(1-EXP(-(0.024337)*I3332))^(1.76926))</f>
        <v>1.7885963233898872</v>
      </c>
      <c r="N3332" s="1">
        <v>76</v>
      </c>
      <c r="O3332" s="1">
        <v>24.8</v>
      </c>
      <c r="Q3332" s="1">
        <v>13.1</v>
      </c>
      <c r="R3332" s="1">
        <v>4.9000000000000004</v>
      </c>
      <c r="S3332" s="1">
        <v>4.5</v>
      </c>
      <c r="AJ3332" s="1" t="s">
        <v>408</v>
      </c>
      <c r="AK3332" s="19">
        <v>51.5</v>
      </c>
      <c r="AL3332" s="19">
        <v>29.17</v>
      </c>
      <c r="AN3332" s="3">
        <v>1972</v>
      </c>
      <c r="AQ3332">
        <v>80412</v>
      </c>
      <c r="AR3332" s="1" t="s">
        <v>796</v>
      </c>
    </row>
    <row r="3333" spans="1:50" x14ac:dyDescent="0.25">
      <c r="A3333" s="1">
        <v>4876</v>
      </c>
      <c r="B3333" s="1" t="s">
        <v>1233</v>
      </c>
      <c r="C3333" s="1">
        <v>101</v>
      </c>
      <c r="D3333" s="1" t="s">
        <v>5627</v>
      </c>
      <c r="F3333" s="1" t="s">
        <v>859</v>
      </c>
      <c r="G3333" s="1">
        <v>4</v>
      </c>
      <c r="H3333" s="1">
        <v>15</v>
      </c>
      <c r="I3333" s="1">
        <v>9.1</v>
      </c>
      <c r="J3333" s="1">
        <v>8.1</v>
      </c>
      <c r="K3333" s="3">
        <v>4830</v>
      </c>
      <c r="L3333" s="2">
        <f>N3333/((2221.29)*(1-EXP(-(0.025785)*I3333))^(1.86783))</f>
        <v>1.0293892997508058</v>
      </c>
      <c r="N3333" s="1">
        <v>123</v>
      </c>
      <c r="O3333" s="1">
        <v>44.4</v>
      </c>
      <c r="P3333" s="1">
        <v>4.0599999999999996</v>
      </c>
      <c r="Q3333" s="1">
        <v>9.65</v>
      </c>
      <c r="R3333" s="1">
        <v>8.6</v>
      </c>
      <c r="AJ3333" s="1" t="s">
        <v>408</v>
      </c>
      <c r="AK3333" s="19">
        <v>52</v>
      </c>
      <c r="AL3333" s="19">
        <v>28</v>
      </c>
      <c r="AN3333" s="3">
        <v>1982</v>
      </c>
      <c r="AQ3333">
        <v>80412</v>
      </c>
      <c r="AR3333" s="1" t="s">
        <v>797</v>
      </c>
    </row>
    <row r="3334" spans="1:50" x14ac:dyDescent="0.25">
      <c r="A3334" s="1">
        <v>4877</v>
      </c>
      <c r="B3334" s="1" t="s">
        <v>1233</v>
      </c>
      <c r="C3334" s="1">
        <v>101</v>
      </c>
      <c r="D3334" s="1" t="s">
        <v>5627</v>
      </c>
      <c r="F3334" s="1" t="s">
        <v>859</v>
      </c>
      <c r="G3334" s="1">
        <v>4</v>
      </c>
      <c r="H3334" s="1">
        <v>20</v>
      </c>
      <c r="I3334" s="1">
        <v>12.2</v>
      </c>
      <c r="J3334" s="1">
        <v>10.5</v>
      </c>
      <c r="K3334" s="3">
        <v>3700</v>
      </c>
      <c r="L3334" s="2">
        <f>N3334/((2221.29)*(1-EXP(-(0.025785)*I3334))^(1.86783))</f>
        <v>1.0291274272841826</v>
      </c>
      <c r="N3334" s="1">
        <v>198</v>
      </c>
      <c r="O3334" s="1">
        <v>69.8</v>
      </c>
      <c r="P3334" s="1">
        <v>4.91</v>
      </c>
      <c r="Q3334" s="1">
        <v>12.5</v>
      </c>
      <c r="R3334" s="1">
        <v>9.7100000000000009</v>
      </c>
      <c r="AJ3334" s="1" t="s">
        <v>408</v>
      </c>
      <c r="AK3334" s="19">
        <v>52</v>
      </c>
      <c r="AL3334" s="19">
        <v>28</v>
      </c>
      <c r="AN3334" s="3">
        <v>1982</v>
      </c>
      <c r="AQ3334">
        <v>80412</v>
      </c>
      <c r="AR3334" s="1" t="s">
        <v>797</v>
      </c>
    </row>
    <row r="3335" spans="1:50" x14ac:dyDescent="0.25">
      <c r="A3335" s="1">
        <v>4878</v>
      </c>
      <c r="B3335" s="1" t="s">
        <v>1233</v>
      </c>
      <c r="C3335" s="1">
        <v>101</v>
      </c>
      <c r="D3335" s="1" t="s">
        <v>5627</v>
      </c>
      <c r="F3335" s="1" t="s">
        <v>859</v>
      </c>
      <c r="G3335" s="1">
        <v>4</v>
      </c>
      <c r="H3335" s="1">
        <v>30</v>
      </c>
      <c r="I3335" s="1">
        <v>17.399999999999999</v>
      </c>
      <c r="J3335" s="1">
        <v>15.3</v>
      </c>
      <c r="K3335" s="3">
        <v>2150</v>
      </c>
      <c r="L3335" s="2">
        <f>N3335/((2221.29)*(1-EXP(-(0.025785)*I3335))^(1.86783))</f>
        <v>0.98465632801778602</v>
      </c>
      <c r="N3335" s="1">
        <v>327</v>
      </c>
      <c r="O3335" s="1">
        <v>115.6</v>
      </c>
      <c r="P3335" s="1">
        <v>8.14</v>
      </c>
      <c r="Q3335" s="1">
        <v>17.2</v>
      </c>
      <c r="R3335" s="1">
        <v>10.1</v>
      </c>
      <c r="AJ3335" s="1" t="s">
        <v>408</v>
      </c>
      <c r="AK3335" s="19">
        <v>52</v>
      </c>
      <c r="AL3335" s="19">
        <v>28</v>
      </c>
      <c r="AN3335" s="3">
        <v>1982</v>
      </c>
      <c r="AQ3335">
        <v>80412</v>
      </c>
      <c r="AR3335" s="1" t="s">
        <v>797</v>
      </c>
    </row>
    <row r="3336" spans="1:50" x14ac:dyDescent="0.25">
      <c r="A3336" s="1">
        <v>4879</v>
      </c>
      <c r="B3336" s="1" t="s">
        <v>1233</v>
      </c>
      <c r="C3336" s="1">
        <v>101</v>
      </c>
      <c r="D3336" s="1" t="s">
        <v>5627</v>
      </c>
      <c r="F3336" s="1" t="s">
        <v>859</v>
      </c>
      <c r="G3336" s="1">
        <v>4</v>
      </c>
      <c r="H3336" s="1">
        <v>40</v>
      </c>
      <c r="I3336" s="1">
        <v>21.4</v>
      </c>
      <c r="J3336" s="1">
        <v>19.600000000000001</v>
      </c>
      <c r="K3336" s="3">
        <v>1430</v>
      </c>
      <c r="L3336" s="2">
        <f>N3336/((2221.29)*(1-EXP(-(0.025785)*I3336))^(1.86783))</f>
        <v>0.95427391819253915</v>
      </c>
      <c r="N3336" s="1">
        <v>427</v>
      </c>
      <c r="O3336" s="1">
        <v>150.5</v>
      </c>
      <c r="P3336" s="1">
        <v>10.6</v>
      </c>
      <c r="Q3336" s="1">
        <v>21</v>
      </c>
      <c r="R3336" s="1">
        <v>9.6999999999999993</v>
      </c>
      <c r="AJ3336" s="1" t="s">
        <v>408</v>
      </c>
      <c r="AK3336" s="19">
        <v>52</v>
      </c>
      <c r="AL3336" s="19">
        <v>28</v>
      </c>
      <c r="AN3336" s="3">
        <v>1982</v>
      </c>
      <c r="AQ3336">
        <v>80412</v>
      </c>
      <c r="AR3336" s="1" t="s">
        <v>797</v>
      </c>
    </row>
    <row r="3337" spans="1:50" x14ac:dyDescent="0.25">
      <c r="A3337" s="1">
        <v>4880</v>
      </c>
      <c r="B3337" s="1" t="s">
        <v>1233</v>
      </c>
      <c r="C3337" s="1">
        <v>101</v>
      </c>
      <c r="D3337" s="1" t="s">
        <v>5627</v>
      </c>
      <c r="F3337" s="1" t="s">
        <v>859</v>
      </c>
      <c r="G3337" s="1">
        <v>4</v>
      </c>
      <c r="H3337" s="1">
        <v>60</v>
      </c>
      <c r="I3337" s="1">
        <v>26.6</v>
      </c>
      <c r="J3337" s="1">
        <v>26.4</v>
      </c>
      <c r="K3337" s="3">
        <v>850</v>
      </c>
      <c r="L3337" s="2">
        <f>N3337/((2221.29)*(1-EXP(-(0.025785)*I3337))^(1.86783))</f>
        <v>0.92614667009232998</v>
      </c>
      <c r="N3337" s="1">
        <v>556</v>
      </c>
      <c r="O3337" s="1">
        <v>195.5</v>
      </c>
      <c r="P3337" s="1">
        <v>13.8</v>
      </c>
      <c r="Q3337" s="1">
        <v>25.2</v>
      </c>
      <c r="R3337" s="1">
        <v>8.2899999999999991</v>
      </c>
      <c r="AJ3337" s="1" t="s">
        <v>408</v>
      </c>
      <c r="AK3337" s="19">
        <v>52</v>
      </c>
      <c r="AL3337" s="19">
        <v>28</v>
      </c>
      <c r="AN3337" s="3">
        <v>1982</v>
      </c>
      <c r="AQ3337">
        <v>80412</v>
      </c>
      <c r="AR3337" s="1" t="s">
        <v>797</v>
      </c>
    </row>
    <row r="3338" spans="1:50" x14ac:dyDescent="0.25">
      <c r="A3338" s="1">
        <v>4881</v>
      </c>
      <c r="B3338" s="1" t="s">
        <v>1233</v>
      </c>
      <c r="C3338" s="1">
        <v>101</v>
      </c>
      <c r="D3338" s="1" t="s">
        <v>5627</v>
      </c>
      <c r="F3338" s="1" t="s">
        <v>859</v>
      </c>
      <c r="G3338" s="1">
        <v>5</v>
      </c>
      <c r="H3338" s="1">
        <v>80</v>
      </c>
      <c r="I3338" s="1">
        <v>29.7</v>
      </c>
      <c r="J3338" s="1">
        <v>32.299999999999997</v>
      </c>
      <c r="K3338" s="3">
        <v>580</v>
      </c>
      <c r="L3338" s="2">
        <f>N3338/((2111.2)*(1-EXP(-(0.024888)*I3338))^(1.82531))</f>
        <v>0.98519077271964173</v>
      </c>
      <c r="N3338" s="1">
        <v>636</v>
      </c>
      <c r="O3338" s="1">
        <v>224.2</v>
      </c>
      <c r="P3338" s="1">
        <v>15.8</v>
      </c>
      <c r="Q3338" s="1">
        <v>27.2</v>
      </c>
      <c r="R3338" s="1">
        <v>7.16</v>
      </c>
      <c r="AJ3338" s="1" t="s">
        <v>408</v>
      </c>
      <c r="AK3338" s="19">
        <v>52</v>
      </c>
      <c r="AL3338" s="19">
        <v>28</v>
      </c>
      <c r="AN3338" s="3">
        <v>1982</v>
      </c>
      <c r="AQ3338">
        <v>80412</v>
      </c>
      <c r="AR3338" s="1" t="s">
        <v>797</v>
      </c>
    </row>
    <row r="3339" spans="1:50" x14ac:dyDescent="0.25">
      <c r="A3339" s="1">
        <v>4882</v>
      </c>
      <c r="B3339" s="1" t="s">
        <v>1233</v>
      </c>
      <c r="C3339" s="1">
        <v>101</v>
      </c>
      <c r="D3339" s="1" t="s">
        <v>5627</v>
      </c>
      <c r="F3339" s="1" t="s">
        <v>859</v>
      </c>
      <c r="G3339" s="1">
        <v>5</v>
      </c>
      <c r="H3339" s="1">
        <v>100</v>
      </c>
      <c r="I3339" s="1">
        <v>32.4</v>
      </c>
      <c r="J3339" s="1">
        <v>36.799999999999997</v>
      </c>
      <c r="K3339" s="3">
        <v>450</v>
      </c>
      <c r="L3339" s="2">
        <f>N3339/((2111.2)*(1-EXP(-(0.024888)*I3339))^(1.82531))</f>
        <v>0.97594030778706409</v>
      </c>
      <c r="N3339" s="1">
        <v>700</v>
      </c>
      <c r="O3339" s="1">
        <v>246.7</v>
      </c>
      <c r="P3339" s="1">
        <v>17.3</v>
      </c>
      <c r="Q3339" s="1">
        <v>28.5</v>
      </c>
      <c r="R3339" s="1">
        <v>6.37</v>
      </c>
      <c r="AJ3339" s="1" t="s">
        <v>408</v>
      </c>
      <c r="AK3339" s="19">
        <v>52</v>
      </c>
      <c r="AL3339" s="19">
        <v>28</v>
      </c>
      <c r="AN3339" s="3">
        <v>1982</v>
      </c>
      <c r="AQ3339">
        <v>80412</v>
      </c>
      <c r="AR3339" s="1" t="s">
        <v>797</v>
      </c>
    </row>
    <row r="3340" spans="1:50" x14ac:dyDescent="0.25">
      <c r="A3340" s="1">
        <v>4883</v>
      </c>
      <c r="B3340" s="1" t="s">
        <v>1233</v>
      </c>
      <c r="C3340" s="1">
        <v>101</v>
      </c>
      <c r="D3340" s="1" t="s">
        <v>5627</v>
      </c>
      <c r="F3340" s="1" t="s">
        <v>859</v>
      </c>
      <c r="G3340" s="1">
        <v>4</v>
      </c>
      <c r="H3340" s="1">
        <v>15</v>
      </c>
      <c r="I3340" s="1">
        <v>9.1999999999999993</v>
      </c>
      <c r="J3340" s="1">
        <v>9.1999999999999993</v>
      </c>
      <c r="K3340" s="3">
        <v>2950</v>
      </c>
      <c r="L3340" s="2">
        <f>N3340/((2221.29)*(1-EXP(-(0.025785)*I3340))^(1.86783))</f>
        <v>0.78901448452854472</v>
      </c>
      <c r="N3340" s="1">
        <v>96</v>
      </c>
      <c r="O3340" s="1">
        <v>32.5</v>
      </c>
      <c r="P3340" s="1">
        <v>2.29</v>
      </c>
      <c r="Q3340" s="1">
        <v>12.1</v>
      </c>
      <c r="R3340" s="1">
        <v>12.7</v>
      </c>
      <c r="AJ3340" s="1" t="s">
        <v>408</v>
      </c>
      <c r="AK3340" s="19">
        <v>52</v>
      </c>
      <c r="AL3340" s="19">
        <v>28</v>
      </c>
      <c r="AN3340" s="3">
        <v>1982</v>
      </c>
      <c r="AQ3340">
        <v>80412</v>
      </c>
      <c r="AR3340" s="1" t="s">
        <v>797</v>
      </c>
    </row>
    <row r="3341" spans="1:50" x14ac:dyDescent="0.25">
      <c r="A3341" s="1">
        <v>4884</v>
      </c>
      <c r="B3341" s="1" t="s">
        <v>1233</v>
      </c>
      <c r="C3341" s="1">
        <v>101</v>
      </c>
      <c r="D3341" s="1" t="s">
        <v>5627</v>
      </c>
      <c r="F3341" s="1" t="s">
        <v>859</v>
      </c>
      <c r="G3341" s="1">
        <v>3</v>
      </c>
      <c r="H3341" s="1">
        <v>20</v>
      </c>
      <c r="I3341" s="1">
        <v>12.5</v>
      </c>
      <c r="J3341" s="1">
        <v>13</v>
      </c>
      <c r="K3341" s="3">
        <v>1750</v>
      </c>
      <c r="L3341" s="2">
        <f>N3341/((2221.29)*(1-EXP(-(0.025785)*I3341))^(1.86783))</f>
        <v>0.72016455593031414</v>
      </c>
      <c r="N3341" s="1">
        <v>144</v>
      </c>
      <c r="O3341" s="1">
        <v>48.4</v>
      </c>
      <c r="P3341" s="1">
        <v>3.41</v>
      </c>
      <c r="Q3341" s="1">
        <v>14.2</v>
      </c>
      <c r="R3341" s="1">
        <v>12.7</v>
      </c>
      <c r="AJ3341" s="1" t="s">
        <v>408</v>
      </c>
      <c r="AK3341" s="19">
        <v>52</v>
      </c>
      <c r="AL3341" s="19">
        <v>28</v>
      </c>
      <c r="AN3341" s="3">
        <v>1982</v>
      </c>
      <c r="AQ3341">
        <v>80412</v>
      </c>
      <c r="AR3341" s="1" t="s">
        <v>797</v>
      </c>
    </row>
    <row r="3342" spans="1:50" x14ac:dyDescent="0.25">
      <c r="A3342" s="1">
        <v>4885</v>
      </c>
      <c r="B3342" s="1" t="s">
        <v>1233</v>
      </c>
      <c r="C3342" s="1">
        <v>101</v>
      </c>
      <c r="D3342" s="1" t="s">
        <v>5627</v>
      </c>
      <c r="F3342" s="1" t="s">
        <v>859</v>
      </c>
      <c r="G3342" s="1">
        <v>3</v>
      </c>
      <c r="H3342" s="1">
        <v>30</v>
      </c>
      <c r="I3342" s="1">
        <v>18</v>
      </c>
      <c r="J3342" s="1">
        <v>20.100000000000001</v>
      </c>
      <c r="K3342" s="3">
        <v>970</v>
      </c>
      <c r="L3342" s="2">
        <f>N3342/((2221.29)*(1-EXP(-(0.025785)*I3342))^(1.86783))</f>
        <v>0.73328978599503469</v>
      </c>
      <c r="N3342" s="1">
        <v>256</v>
      </c>
      <c r="O3342" s="1">
        <v>86.9</v>
      </c>
      <c r="P3342" s="1">
        <v>6.12</v>
      </c>
      <c r="Q3342" s="1">
        <v>19.100000000000001</v>
      </c>
      <c r="R3342" s="1">
        <v>12.6</v>
      </c>
      <c r="AJ3342" s="1" t="s">
        <v>408</v>
      </c>
      <c r="AK3342" s="19">
        <v>52</v>
      </c>
      <c r="AL3342" s="19">
        <v>28</v>
      </c>
      <c r="AN3342" s="3">
        <v>1982</v>
      </c>
      <c r="AQ3342">
        <v>80412</v>
      </c>
      <c r="AR3342" s="1" t="s">
        <v>797</v>
      </c>
    </row>
    <row r="3343" spans="1:50" x14ac:dyDescent="0.25">
      <c r="A3343" s="1">
        <v>4886</v>
      </c>
      <c r="B3343" s="1" t="s">
        <v>1233</v>
      </c>
      <c r="C3343" s="1">
        <v>101</v>
      </c>
      <c r="D3343" s="1" t="s">
        <v>5627</v>
      </c>
      <c r="F3343" s="1" t="s">
        <v>859</v>
      </c>
      <c r="G3343" s="1">
        <v>4</v>
      </c>
      <c r="H3343" s="1">
        <v>40</v>
      </c>
      <c r="I3343" s="1">
        <v>22.1</v>
      </c>
      <c r="J3343" s="1">
        <v>25.7</v>
      </c>
      <c r="K3343" s="3">
        <v>720</v>
      </c>
      <c r="L3343" s="2">
        <f>N3343/((2221.29)*(1-EXP(-(0.025785)*I3343))^(1.86783))</f>
        <v>0.79491137573854842</v>
      </c>
      <c r="N3343" s="1">
        <v>372</v>
      </c>
      <c r="O3343" s="1">
        <v>127.4</v>
      </c>
      <c r="P3343" s="1">
        <v>8.9600000000000009</v>
      </c>
      <c r="Q3343" s="1">
        <v>23.9</v>
      </c>
      <c r="R3343" s="1">
        <v>12.3</v>
      </c>
      <c r="AJ3343" s="1" t="s">
        <v>408</v>
      </c>
      <c r="AK3343" s="19">
        <v>52</v>
      </c>
      <c r="AL3343" s="19">
        <v>28</v>
      </c>
      <c r="AN3343" s="3">
        <v>1982</v>
      </c>
      <c r="AQ3343">
        <v>80412</v>
      </c>
      <c r="AR3343" s="1" t="s">
        <v>797</v>
      </c>
    </row>
    <row r="3344" spans="1:50" x14ac:dyDescent="0.25">
      <c r="A3344" s="1">
        <v>4887</v>
      </c>
      <c r="B3344" s="1" t="s">
        <v>1233</v>
      </c>
      <c r="C3344" s="1">
        <v>101</v>
      </c>
      <c r="D3344" s="1" t="s">
        <v>5627</v>
      </c>
      <c r="F3344" s="1" t="s">
        <v>859</v>
      </c>
      <c r="G3344" s="1">
        <v>4</v>
      </c>
      <c r="H3344" s="1">
        <v>60</v>
      </c>
      <c r="I3344" s="1">
        <v>27.6</v>
      </c>
      <c r="J3344" s="1">
        <v>33.799999999999997</v>
      </c>
      <c r="K3344" s="3">
        <v>470</v>
      </c>
      <c r="L3344" s="2">
        <f>N3344/((2221.29)*(1-EXP(-(0.025785)*I3344))^(1.86783))</f>
        <v>0.81000680254538915</v>
      </c>
      <c r="N3344" s="1">
        <v>510</v>
      </c>
      <c r="O3344" s="1">
        <v>179.1</v>
      </c>
      <c r="P3344" s="1">
        <v>12.6</v>
      </c>
      <c r="Q3344" s="1">
        <v>26.8</v>
      </c>
      <c r="R3344" s="1">
        <v>10</v>
      </c>
      <c r="AJ3344" s="1" t="s">
        <v>408</v>
      </c>
      <c r="AK3344" s="19">
        <v>52</v>
      </c>
      <c r="AL3344" s="19">
        <v>28</v>
      </c>
      <c r="AN3344" s="3">
        <v>1982</v>
      </c>
      <c r="AQ3344">
        <v>80412</v>
      </c>
      <c r="AR3344" s="1" t="s">
        <v>797</v>
      </c>
    </row>
    <row r="3345" spans="1:44" x14ac:dyDescent="0.25">
      <c r="A3345" s="1">
        <v>4888</v>
      </c>
      <c r="B3345" s="1" t="s">
        <v>1233</v>
      </c>
      <c r="C3345" s="1">
        <v>101</v>
      </c>
      <c r="D3345" s="1" t="s">
        <v>5627</v>
      </c>
      <c r="F3345" s="1" t="s">
        <v>859</v>
      </c>
      <c r="G3345" s="1">
        <v>5</v>
      </c>
      <c r="H3345" s="1">
        <v>80</v>
      </c>
      <c r="I3345" s="1">
        <v>30.7</v>
      </c>
      <c r="J3345" s="1">
        <v>41.1</v>
      </c>
      <c r="K3345" s="3">
        <v>360</v>
      </c>
      <c r="L3345" s="2">
        <f>N3345/((2111.2)*(1-EXP(-(0.024888)*I3345))^(1.82531))</f>
        <v>0.94603943580209415</v>
      </c>
      <c r="N3345" s="1">
        <v>636</v>
      </c>
      <c r="O3345" s="1">
        <v>209.9</v>
      </c>
      <c r="P3345" s="1">
        <v>14.8</v>
      </c>
      <c r="Q3345" s="1">
        <v>27</v>
      </c>
      <c r="R3345" s="1">
        <v>8.19</v>
      </c>
      <c r="AJ3345" s="1" t="s">
        <v>408</v>
      </c>
      <c r="AK3345" s="19">
        <v>52</v>
      </c>
      <c r="AL3345" s="19">
        <v>28</v>
      </c>
      <c r="AN3345" s="3">
        <v>1982</v>
      </c>
      <c r="AQ3345">
        <v>80412</v>
      </c>
      <c r="AR3345" s="1" t="s">
        <v>797</v>
      </c>
    </row>
    <row r="3346" spans="1:44" x14ac:dyDescent="0.25">
      <c r="A3346" s="1">
        <v>4889</v>
      </c>
      <c r="B3346" s="1" t="s">
        <v>1233</v>
      </c>
      <c r="C3346" s="1">
        <v>101</v>
      </c>
      <c r="D3346" s="1" t="s">
        <v>5627</v>
      </c>
      <c r="F3346" s="1" t="s">
        <v>859</v>
      </c>
      <c r="G3346" s="1">
        <v>5</v>
      </c>
      <c r="H3346" s="1">
        <v>100</v>
      </c>
      <c r="I3346" s="1">
        <v>33.4</v>
      </c>
      <c r="J3346" s="1">
        <v>45.5</v>
      </c>
      <c r="K3346" s="3">
        <v>300</v>
      </c>
      <c r="L3346" s="2">
        <f>N3346/((2111.2)*(1-EXP(-(0.024888)*I3346))^(1.82531))</f>
        <v>0.94158542967200543</v>
      </c>
      <c r="N3346" s="1">
        <v>700</v>
      </c>
      <c r="O3346" s="1">
        <v>232.1</v>
      </c>
      <c r="P3346" s="1">
        <v>16.3</v>
      </c>
      <c r="Q3346" s="1">
        <v>27.1</v>
      </c>
      <c r="R3346" s="1">
        <v>6.89</v>
      </c>
      <c r="AJ3346" s="1" t="s">
        <v>408</v>
      </c>
      <c r="AK3346" s="19">
        <v>52</v>
      </c>
      <c r="AL3346" s="19">
        <v>28</v>
      </c>
      <c r="AN3346" s="3">
        <v>1982</v>
      </c>
      <c r="AQ3346">
        <v>80412</v>
      </c>
      <c r="AR3346" s="1" t="s">
        <v>797</v>
      </c>
    </row>
    <row r="3347" spans="1:44" x14ac:dyDescent="0.25">
      <c r="A3347" s="1">
        <v>4890</v>
      </c>
      <c r="B3347" s="1" t="s">
        <v>1233</v>
      </c>
      <c r="C3347" s="1">
        <v>101</v>
      </c>
      <c r="D3347" s="1" t="s">
        <v>5627</v>
      </c>
      <c r="F3347" s="1" t="s">
        <v>859</v>
      </c>
      <c r="G3347" s="1">
        <v>5</v>
      </c>
      <c r="H3347" s="1">
        <v>15</v>
      </c>
      <c r="I3347" s="1">
        <v>7.4</v>
      </c>
      <c r="J3347" s="1">
        <v>6.7</v>
      </c>
      <c r="K3347" s="3">
        <v>5810</v>
      </c>
      <c r="L3347" s="2">
        <f>N3347/((2111.2)*(1-EXP(-(0.024888)*I3347))^(1.82531))</f>
        <v>1.0667589033272173</v>
      </c>
      <c r="N3347" s="1">
        <v>87</v>
      </c>
      <c r="O3347" s="1">
        <v>31.6</v>
      </c>
      <c r="P3347" s="1">
        <v>3.06</v>
      </c>
      <c r="Q3347" s="1">
        <v>7.56</v>
      </c>
      <c r="R3347" s="1">
        <v>6.81</v>
      </c>
      <c r="AJ3347" s="1" t="s">
        <v>408</v>
      </c>
      <c r="AK3347" s="19">
        <v>52</v>
      </c>
      <c r="AL3347" s="19">
        <v>28</v>
      </c>
      <c r="AN3347" s="3">
        <v>1982</v>
      </c>
      <c r="AQ3347">
        <v>80412</v>
      </c>
      <c r="AR3347" s="1" t="s">
        <v>797</v>
      </c>
    </row>
    <row r="3348" spans="1:44" x14ac:dyDescent="0.25">
      <c r="A3348" s="1">
        <v>4891</v>
      </c>
      <c r="B3348" s="1" t="s">
        <v>1233</v>
      </c>
      <c r="C3348" s="1">
        <v>101</v>
      </c>
      <c r="D3348" s="1" t="s">
        <v>5627</v>
      </c>
      <c r="F3348" s="1" t="s">
        <v>859</v>
      </c>
      <c r="G3348" s="1">
        <v>5</v>
      </c>
      <c r="H3348" s="1">
        <v>20</v>
      </c>
      <c r="I3348" s="1">
        <v>10.4</v>
      </c>
      <c r="J3348" s="1">
        <v>9</v>
      </c>
      <c r="K3348" s="3">
        <v>4400</v>
      </c>
      <c r="L3348" s="2">
        <f>N3348/((2111.2)*(1-EXP(-(0.024888)*I3348))^(1.82531))</f>
        <v>1.0693235487763599</v>
      </c>
      <c r="N3348" s="1">
        <v>152</v>
      </c>
      <c r="O3348" s="1">
        <v>53.6</v>
      </c>
      <c r="P3348" s="1">
        <v>3.77</v>
      </c>
      <c r="Q3348" s="1">
        <v>10.1</v>
      </c>
      <c r="R3348" s="1">
        <v>8.15</v>
      </c>
      <c r="AJ3348" s="1" t="s">
        <v>408</v>
      </c>
      <c r="AK3348" s="19">
        <v>52</v>
      </c>
      <c r="AL3348" s="19">
        <v>28</v>
      </c>
      <c r="AN3348" s="3">
        <v>1982</v>
      </c>
      <c r="AQ3348">
        <v>80412</v>
      </c>
      <c r="AR3348" s="1" t="s">
        <v>797</v>
      </c>
    </row>
    <row r="3349" spans="1:44" x14ac:dyDescent="0.25">
      <c r="A3349" s="1">
        <v>4892</v>
      </c>
      <c r="B3349" s="1" t="s">
        <v>1233</v>
      </c>
      <c r="C3349" s="1">
        <v>101</v>
      </c>
      <c r="D3349" s="1" t="s">
        <v>5627</v>
      </c>
      <c r="F3349" s="1" t="s">
        <v>859</v>
      </c>
      <c r="G3349" s="1">
        <v>5</v>
      </c>
      <c r="H3349" s="1">
        <v>30</v>
      </c>
      <c r="I3349" s="1">
        <v>15.1</v>
      </c>
      <c r="J3349" s="1">
        <v>13.2</v>
      </c>
      <c r="K3349" s="3">
        <v>2670</v>
      </c>
      <c r="L3349" s="2">
        <f>N3349/((2111.2)*(1-EXP(-(0.024888)*I3349))^(1.82531))</f>
        <v>1.0600748117370289</v>
      </c>
      <c r="N3349" s="1">
        <v>269</v>
      </c>
      <c r="O3349" s="1">
        <v>94.8</v>
      </c>
      <c r="P3349" s="1">
        <v>6.67</v>
      </c>
      <c r="Q3349" s="1">
        <v>14.5</v>
      </c>
      <c r="R3349" s="1">
        <v>8.9499999999999993</v>
      </c>
      <c r="AJ3349" s="1" t="s">
        <v>408</v>
      </c>
      <c r="AK3349" s="19">
        <v>52</v>
      </c>
      <c r="AL3349" s="19">
        <v>28</v>
      </c>
      <c r="AN3349" s="3">
        <v>1982</v>
      </c>
      <c r="AQ3349">
        <v>80412</v>
      </c>
      <c r="AR3349" s="1" t="s">
        <v>797</v>
      </c>
    </row>
    <row r="3350" spans="1:44" x14ac:dyDescent="0.25">
      <c r="A3350" s="1">
        <v>4893</v>
      </c>
      <c r="B3350" s="1" t="s">
        <v>1233</v>
      </c>
      <c r="C3350" s="1">
        <v>101</v>
      </c>
      <c r="D3350" s="1" t="s">
        <v>5627</v>
      </c>
      <c r="F3350" s="1" t="s">
        <v>859</v>
      </c>
      <c r="G3350" s="1">
        <v>5</v>
      </c>
      <c r="H3350" s="1">
        <v>40</v>
      </c>
      <c r="I3350" s="1">
        <v>18.600000000000001</v>
      </c>
      <c r="J3350" s="1">
        <v>16.899999999999999</v>
      </c>
      <c r="K3350" s="3">
        <v>1810</v>
      </c>
      <c r="L3350" s="2">
        <f>N3350/((2111.2)*(1-EXP(-(0.024888)*I3350))^(1.82531))</f>
        <v>1.0354195437131462</v>
      </c>
      <c r="N3350" s="1">
        <v>357</v>
      </c>
      <c r="O3350" s="1">
        <v>125.9</v>
      </c>
      <c r="P3350" s="1">
        <v>8.86</v>
      </c>
      <c r="Q3350" s="1">
        <v>18.100000000000001</v>
      </c>
      <c r="R3350" s="1">
        <v>9.16</v>
      </c>
      <c r="AJ3350" s="1" t="s">
        <v>408</v>
      </c>
      <c r="AK3350" s="19">
        <v>52</v>
      </c>
      <c r="AL3350" s="19">
        <v>28</v>
      </c>
      <c r="AN3350" s="3">
        <v>1982</v>
      </c>
      <c r="AQ3350">
        <v>80412</v>
      </c>
      <c r="AR3350" s="1" t="s">
        <v>797</v>
      </c>
    </row>
    <row r="3351" spans="1:44" x14ac:dyDescent="0.25">
      <c r="A3351" s="1">
        <v>4894</v>
      </c>
      <c r="B3351" s="1" t="s">
        <v>1233</v>
      </c>
      <c r="C3351" s="1">
        <v>101</v>
      </c>
      <c r="D3351" s="1" t="s">
        <v>5627</v>
      </c>
      <c r="F3351" s="1" t="s">
        <v>859</v>
      </c>
      <c r="G3351" s="1">
        <v>5</v>
      </c>
      <c r="H3351" s="1">
        <v>60</v>
      </c>
      <c r="I3351" s="1">
        <v>23.3</v>
      </c>
      <c r="J3351" s="1">
        <v>23.3</v>
      </c>
      <c r="K3351" s="3">
        <v>1038</v>
      </c>
      <c r="L3351" s="2">
        <f>N3351/((2111.2)*(1-EXP(-(0.024888)*I3351))^(1.82531))</f>
        <v>1.0067023614714095</v>
      </c>
      <c r="N3351" s="1">
        <v>475</v>
      </c>
      <c r="O3351" s="1">
        <v>167.5</v>
      </c>
      <c r="P3351" s="1">
        <v>11.8</v>
      </c>
      <c r="Q3351" s="1">
        <v>22.1</v>
      </c>
      <c r="R3351" s="1">
        <v>7.69</v>
      </c>
      <c r="AJ3351" s="1" t="s">
        <v>408</v>
      </c>
      <c r="AK3351" s="19">
        <v>52</v>
      </c>
      <c r="AL3351" s="19">
        <v>28</v>
      </c>
      <c r="AN3351" s="3">
        <v>1982</v>
      </c>
      <c r="AQ3351">
        <v>80412</v>
      </c>
      <c r="AR3351" s="1" t="s">
        <v>797</v>
      </c>
    </row>
    <row r="3352" spans="1:44" x14ac:dyDescent="0.25">
      <c r="A3352" s="1">
        <v>4895</v>
      </c>
      <c r="B3352" s="1" t="s">
        <v>1233</v>
      </c>
      <c r="C3352" s="1">
        <v>101</v>
      </c>
      <c r="D3352" s="1" t="s">
        <v>5627</v>
      </c>
      <c r="F3352" s="1" t="s">
        <v>859</v>
      </c>
      <c r="G3352" s="1">
        <v>6</v>
      </c>
      <c r="H3352" s="1">
        <v>80</v>
      </c>
      <c r="I3352" s="1">
        <v>26.3</v>
      </c>
      <c r="J3352" s="1">
        <v>28.6</v>
      </c>
      <c r="K3352" s="3">
        <v>720</v>
      </c>
      <c r="L3352" s="2">
        <f>N3352/((1963.5)*(1-EXP(-(0.024337)*I3352))^(1.76926))</f>
        <v>1.0524893781275941</v>
      </c>
      <c r="N3352" s="1">
        <v>549</v>
      </c>
      <c r="O3352" s="1">
        <v>193.6</v>
      </c>
      <c r="P3352" s="1">
        <v>13.7</v>
      </c>
      <c r="Q3352" s="1">
        <v>24.6</v>
      </c>
      <c r="R3352" s="1">
        <v>6.82</v>
      </c>
      <c r="AJ3352" s="1" t="s">
        <v>408</v>
      </c>
      <c r="AK3352" s="19">
        <v>52</v>
      </c>
      <c r="AL3352" s="19">
        <v>28</v>
      </c>
      <c r="AN3352" s="3">
        <v>1982</v>
      </c>
      <c r="AQ3352">
        <v>80412</v>
      </c>
      <c r="AR3352" s="1" t="s">
        <v>797</v>
      </c>
    </row>
    <row r="3353" spans="1:44" x14ac:dyDescent="0.25">
      <c r="A3353" s="1">
        <v>4896</v>
      </c>
      <c r="B3353" s="1" t="s">
        <v>1233</v>
      </c>
      <c r="C3353" s="1">
        <v>101</v>
      </c>
      <c r="D3353" s="1" t="s">
        <v>5627</v>
      </c>
      <c r="F3353" s="1" t="s">
        <v>859</v>
      </c>
      <c r="G3353" s="1">
        <v>6</v>
      </c>
      <c r="H3353" s="1">
        <v>100</v>
      </c>
      <c r="I3353" s="1">
        <v>28.6</v>
      </c>
      <c r="J3353" s="1">
        <v>32.9</v>
      </c>
      <c r="K3353" s="3">
        <v>560</v>
      </c>
      <c r="L3353" s="2">
        <f>N3353/((1963.5)*(1-EXP(-(0.024337)*I3353))^(1.76926))</f>
        <v>1.0518933745211383</v>
      </c>
      <c r="N3353" s="1">
        <v>609</v>
      </c>
      <c r="O3353" s="1">
        <v>214.4</v>
      </c>
      <c r="P3353" s="1">
        <v>15.1</v>
      </c>
      <c r="Q3353" s="1">
        <v>26.3</v>
      </c>
      <c r="R3353" s="1">
        <v>6.19</v>
      </c>
      <c r="AJ3353" s="1" t="s">
        <v>408</v>
      </c>
      <c r="AK3353" s="19">
        <v>52</v>
      </c>
      <c r="AL3353" s="19">
        <v>28</v>
      </c>
      <c r="AN3353" s="3">
        <v>1982</v>
      </c>
      <c r="AQ3353">
        <v>80412</v>
      </c>
      <c r="AR3353" s="1" t="s">
        <v>797</v>
      </c>
    </row>
    <row r="3354" spans="1:44" x14ac:dyDescent="0.25">
      <c r="A3354" s="1">
        <v>4897</v>
      </c>
      <c r="B3354" s="1" t="s">
        <v>1233</v>
      </c>
      <c r="C3354" s="1">
        <v>101</v>
      </c>
      <c r="D3354" s="1" t="s">
        <v>5627</v>
      </c>
      <c r="F3354" s="1" t="s">
        <v>859</v>
      </c>
      <c r="G3354" s="1">
        <v>5</v>
      </c>
      <c r="H3354" s="1">
        <v>15</v>
      </c>
      <c r="I3354" s="1">
        <v>7.6</v>
      </c>
      <c r="J3354" s="1">
        <v>7.2</v>
      </c>
      <c r="K3354" s="3">
        <v>4750</v>
      </c>
      <c r="L3354" s="2">
        <f>N3354/((2111.2)*(1-EXP(-(0.024888)*I3354))^(1.82531))</f>
        <v>0.9736350343529715</v>
      </c>
      <c r="N3354" s="1">
        <v>83</v>
      </c>
      <c r="O3354" s="1">
        <v>27.2</v>
      </c>
      <c r="P3354" s="1">
        <v>1.91</v>
      </c>
      <c r="Q3354" s="1">
        <v>9.58</v>
      </c>
      <c r="R3354" s="1">
        <v>10.7</v>
      </c>
      <c r="AJ3354" s="1" t="s">
        <v>408</v>
      </c>
      <c r="AK3354" s="19">
        <v>52</v>
      </c>
      <c r="AL3354" s="19">
        <v>28</v>
      </c>
      <c r="AN3354" s="3">
        <v>1982</v>
      </c>
      <c r="AQ3354">
        <v>80412</v>
      </c>
      <c r="AR3354" s="1" t="s">
        <v>797</v>
      </c>
    </row>
    <row r="3355" spans="1:44" x14ac:dyDescent="0.25">
      <c r="A3355" s="1">
        <v>4898</v>
      </c>
      <c r="B3355" s="1" t="s">
        <v>1233</v>
      </c>
      <c r="C3355" s="1">
        <v>101</v>
      </c>
      <c r="D3355" s="1" t="s">
        <v>5627</v>
      </c>
      <c r="F3355" s="1" t="s">
        <v>859</v>
      </c>
      <c r="G3355" s="1">
        <v>5</v>
      </c>
      <c r="H3355" s="1">
        <v>20</v>
      </c>
      <c r="I3355" s="1">
        <v>10.8</v>
      </c>
      <c r="J3355" s="1">
        <v>11.1</v>
      </c>
      <c r="K3355" s="3">
        <v>2370</v>
      </c>
      <c r="L3355" s="2">
        <f>N3355/((2111.2)*(1-EXP(-(0.024888)*I3355))^(1.82531))</f>
        <v>0.84787236820249323</v>
      </c>
      <c r="N3355" s="1">
        <v>128</v>
      </c>
      <c r="O3355" s="1">
        <v>39.799999999999997</v>
      </c>
      <c r="P3355" s="1">
        <v>2.8</v>
      </c>
      <c r="Q3355" s="1">
        <v>11.8</v>
      </c>
      <c r="R3355" s="1">
        <v>11.3</v>
      </c>
      <c r="AJ3355" s="1" t="s">
        <v>408</v>
      </c>
      <c r="AK3355" s="19">
        <v>52</v>
      </c>
      <c r="AL3355" s="19">
        <v>28</v>
      </c>
      <c r="AN3355" s="3">
        <v>1982</v>
      </c>
      <c r="AQ3355">
        <v>80412</v>
      </c>
      <c r="AR3355" s="1" t="s">
        <v>797</v>
      </c>
    </row>
    <row r="3356" spans="1:44" x14ac:dyDescent="0.25">
      <c r="A3356" s="1">
        <v>4899</v>
      </c>
      <c r="B3356" s="1" t="s">
        <v>1233</v>
      </c>
      <c r="C3356" s="1">
        <v>101</v>
      </c>
      <c r="D3356" s="1" t="s">
        <v>5627</v>
      </c>
      <c r="F3356" s="1" t="s">
        <v>859</v>
      </c>
      <c r="G3356" s="1">
        <v>5</v>
      </c>
      <c r="H3356" s="1">
        <v>30</v>
      </c>
      <c r="I3356" s="1">
        <v>15.6</v>
      </c>
      <c r="J3356" s="1">
        <v>17.8</v>
      </c>
      <c r="K3356" s="3">
        <v>1120</v>
      </c>
      <c r="L3356" s="2">
        <f>N3356/((2111.2)*(1-EXP(-(0.024888)*I3356))^(1.82531))</f>
        <v>0.77311951440716431</v>
      </c>
      <c r="N3356" s="1">
        <v>206</v>
      </c>
      <c r="O3356" s="1">
        <v>67.7</v>
      </c>
      <c r="P3356" s="1">
        <v>4.76</v>
      </c>
      <c r="Q3356" s="1">
        <v>16.399999999999999</v>
      </c>
      <c r="R3356" s="1">
        <v>11.5</v>
      </c>
      <c r="AJ3356" s="1" t="s">
        <v>408</v>
      </c>
      <c r="AK3356" s="19">
        <v>52</v>
      </c>
      <c r="AL3356" s="19">
        <v>28</v>
      </c>
      <c r="AN3356" s="3">
        <v>1982</v>
      </c>
      <c r="AQ3356">
        <v>80412</v>
      </c>
      <c r="AR3356" s="1" t="s">
        <v>797</v>
      </c>
    </row>
    <row r="3357" spans="1:44" x14ac:dyDescent="0.25">
      <c r="A3357" s="1">
        <v>4900</v>
      </c>
      <c r="B3357" s="1" t="s">
        <v>1233</v>
      </c>
      <c r="C3357" s="1">
        <v>101</v>
      </c>
      <c r="D3357" s="1" t="s">
        <v>5627</v>
      </c>
      <c r="F3357" s="1" t="s">
        <v>859</v>
      </c>
      <c r="G3357" s="1">
        <v>5</v>
      </c>
      <c r="H3357" s="1">
        <v>40</v>
      </c>
      <c r="I3357" s="1">
        <v>19.2</v>
      </c>
      <c r="J3357" s="1">
        <v>23.3</v>
      </c>
      <c r="K3357" s="3">
        <v>760</v>
      </c>
      <c r="L3357" s="2">
        <f>N3357/((2111.2)*(1-EXP(-(0.024888)*I3357))^(1.82531))</f>
        <v>0.7926888480806632</v>
      </c>
      <c r="N3357" s="1">
        <v>286</v>
      </c>
      <c r="O3357" s="1">
        <v>94.9</v>
      </c>
      <c r="P3357" s="1">
        <v>6.68</v>
      </c>
      <c r="Q3357" s="1">
        <v>20</v>
      </c>
      <c r="R3357" s="1">
        <v>11</v>
      </c>
      <c r="AJ3357" s="1" t="s">
        <v>408</v>
      </c>
      <c r="AK3357" s="19">
        <v>52</v>
      </c>
      <c r="AL3357" s="19">
        <v>28</v>
      </c>
      <c r="AN3357" s="3">
        <v>1982</v>
      </c>
      <c r="AQ3357">
        <v>80412</v>
      </c>
      <c r="AR3357" s="1" t="s">
        <v>797</v>
      </c>
    </row>
    <row r="3358" spans="1:44" x14ac:dyDescent="0.25">
      <c r="A3358" s="1">
        <v>4901</v>
      </c>
      <c r="B3358" s="1" t="s">
        <v>1233</v>
      </c>
      <c r="C3358" s="1">
        <v>101</v>
      </c>
      <c r="D3358" s="1" t="s">
        <v>5627</v>
      </c>
      <c r="F3358" s="1" t="s">
        <v>859</v>
      </c>
      <c r="G3358" s="1">
        <v>5</v>
      </c>
      <c r="H3358" s="1">
        <v>60</v>
      </c>
      <c r="I3358" s="1">
        <v>24.4</v>
      </c>
      <c r="J3358" s="1">
        <v>30.5</v>
      </c>
      <c r="K3358" s="3">
        <v>530</v>
      </c>
      <c r="L3358" s="2">
        <f>N3358/((2111.2)*(1-EXP(-(0.024888)*I3358))^(1.82531))</f>
        <v>0.83689800956268245</v>
      </c>
      <c r="N3358" s="1">
        <v>420</v>
      </c>
      <c r="O3358" s="1">
        <v>136.9</v>
      </c>
      <c r="P3358" s="1">
        <v>9.58</v>
      </c>
      <c r="Q3358" s="1">
        <v>23.1</v>
      </c>
      <c r="R3358" s="1">
        <v>9.1199999999999992</v>
      </c>
      <c r="AJ3358" s="1" t="s">
        <v>408</v>
      </c>
      <c r="AK3358" s="19">
        <v>52</v>
      </c>
      <c r="AL3358" s="19">
        <v>28</v>
      </c>
      <c r="AN3358" s="3">
        <v>1982</v>
      </c>
      <c r="AQ3358">
        <v>80412</v>
      </c>
      <c r="AR3358" s="1" t="s">
        <v>797</v>
      </c>
    </row>
    <row r="3359" spans="1:44" x14ac:dyDescent="0.25">
      <c r="A3359" s="1">
        <v>4902</v>
      </c>
      <c r="B3359" s="1" t="s">
        <v>1233</v>
      </c>
      <c r="C3359" s="1">
        <v>101</v>
      </c>
      <c r="D3359" s="1" t="s">
        <v>5627</v>
      </c>
      <c r="F3359" s="1" t="s">
        <v>859</v>
      </c>
      <c r="G3359" s="1">
        <v>5</v>
      </c>
      <c r="H3359" s="1">
        <v>80</v>
      </c>
      <c r="I3359" s="1">
        <v>27.7</v>
      </c>
      <c r="J3359" s="1">
        <v>35.5</v>
      </c>
      <c r="K3359" s="3">
        <v>440</v>
      </c>
      <c r="L3359" s="2">
        <f>N3359/((2111.2)*(1-EXP(-(0.024888)*I3359))^(1.82531))</f>
        <v>0.89240330302628079</v>
      </c>
      <c r="N3359" s="1">
        <v>528</v>
      </c>
      <c r="O3359" s="1">
        <v>174.5</v>
      </c>
      <c r="P3359" s="1">
        <v>12.3</v>
      </c>
      <c r="Q3359" s="1">
        <v>24</v>
      </c>
      <c r="R3359" s="1">
        <v>7.7</v>
      </c>
      <c r="AJ3359" s="1" t="s">
        <v>408</v>
      </c>
      <c r="AK3359" s="19">
        <v>52</v>
      </c>
      <c r="AL3359" s="19">
        <v>28</v>
      </c>
      <c r="AN3359" s="3">
        <v>1982</v>
      </c>
      <c r="AQ3359">
        <v>80412</v>
      </c>
      <c r="AR3359" s="1" t="s">
        <v>797</v>
      </c>
    </row>
    <row r="3360" spans="1:44" x14ac:dyDescent="0.25">
      <c r="A3360" s="1">
        <v>4903</v>
      </c>
      <c r="B3360" s="1" t="s">
        <v>1233</v>
      </c>
      <c r="C3360" s="1">
        <v>101</v>
      </c>
      <c r="D3360" s="1" t="s">
        <v>5627</v>
      </c>
      <c r="F3360" s="1" t="s">
        <v>859</v>
      </c>
      <c r="G3360" s="1">
        <v>6</v>
      </c>
      <c r="H3360" s="1">
        <v>100</v>
      </c>
      <c r="I3360" s="1">
        <v>29.7</v>
      </c>
      <c r="J3360" s="1">
        <v>40.299999999999997</v>
      </c>
      <c r="K3360" s="3">
        <v>370</v>
      </c>
      <c r="L3360" s="2">
        <f>N3360/((1963.5)*(1-EXP(-(0.024337)*I3360))^(1.76926))</f>
        <v>1.0047357475318253</v>
      </c>
      <c r="N3360" s="1">
        <v>609</v>
      </c>
      <c r="O3360" s="1">
        <v>201.5</v>
      </c>
      <c r="P3360" s="1">
        <v>14.1</v>
      </c>
      <c r="Q3360" s="1">
        <v>24.7</v>
      </c>
      <c r="R3360" s="1">
        <v>6.64</v>
      </c>
      <c r="AJ3360" s="1" t="s">
        <v>408</v>
      </c>
      <c r="AK3360" s="19">
        <v>52</v>
      </c>
      <c r="AL3360" s="19">
        <v>28</v>
      </c>
      <c r="AN3360" s="3">
        <v>1982</v>
      </c>
      <c r="AQ3360">
        <v>80412</v>
      </c>
      <c r="AR3360" s="1" t="s">
        <v>797</v>
      </c>
    </row>
    <row r="3361" spans="1:44" x14ac:dyDescent="0.25">
      <c r="A3361" s="1">
        <v>4904</v>
      </c>
      <c r="B3361" s="1" t="s">
        <v>1233</v>
      </c>
      <c r="C3361" s="1">
        <v>101</v>
      </c>
      <c r="D3361" s="1" t="s">
        <v>5627</v>
      </c>
      <c r="F3361" s="1" t="s">
        <v>859</v>
      </c>
      <c r="G3361" s="1">
        <v>7</v>
      </c>
      <c r="H3361" s="1">
        <v>15</v>
      </c>
      <c r="I3361" s="1">
        <v>5.8</v>
      </c>
      <c r="J3361" s="1">
        <v>5.0999999999999996</v>
      </c>
      <c r="K3361" s="3">
        <v>7510</v>
      </c>
      <c r="L3361" s="2">
        <f>N3361/((1824.17)*(1-EXP(-(0.023514)*I3361))^(1.69151))</f>
        <v>1.0005035213761402</v>
      </c>
      <c r="N3361" s="1">
        <v>56</v>
      </c>
      <c r="O3361" s="1">
        <v>20.2</v>
      </c>
      <c r="P3361" s="1">
        <v>1.84</v>
      </c>
      <c r="Q3361" s="1">
        <v>5.47</v>
      </c>
      <c r="R3361" s="1">
        <v>5.0199999999999996</v>
      </c>
      <c r="AJ3361" s="1" t="s">
        <v>408</v>
      </c>
      <c r="AK3361" s="19">
        <v>52</v>
      </c>
      <c r="AL3361" s="19">
        <v>28</v>
      </c>
      <c r="AN3361" s="3">
        <v>1982</v>
      </c>
      <c r="AQ3361">
        <v>80412</v>
      </c>
      <c r="AR3361" s="1" t="s">
        <v>797</v>
      </c>
    </row>
    <row r="3362" spans="1:44" x14ac:dyDescent="0.25">
      <c r="A3362" s="1">
        <v>4905</v>
      </c>
      <c r="B3362" s="1" t="s">
        <v>1233</v>
      </c>
      <c r="C3362" s="1">
        <v>124</v>
      </c>
      <c r="D3362" s="1" t="s">
        <v>5601</v>
      </c>
      <c r="F3362" s="1" t="s">
        <v>859</v>
      </c>
      <c r="G3362" s="1">
        <v>6</v>
      </c>
      <c r="H3362" s="1">
        <v>20</v>
      </c>
      <c r="I3362" s="1">
        <v>8.4</v>
      </c>
      <c r="J3362" s="1">
        <v>7.2</v>
      </c>
      <c r="K3362" s="3">
        <v>5630</v>
      </c>
      <c r="L3362" s="2">
        <f>N3362/((17848.7)*(1-EXP(-(0.003475)*I3362))^(1.61462))</f>
        <v>1.8452292592012112</v>
      </c>
      <c r="N3362" s="1">
        <v>107</v>
      </c>
      <c r="O3362" s="1">
        <v>37.700000000000003</v>
      </c>
      <c r="P3362" s="1">
        <v>2.65</v>
      </c>
      <c r="Q3362" s="1">
        <v>7.8</v>
      </c>
      <c r="R3362" s="1">
        <v>6.6</v>
      </c>
      <c r="AJ3362" s="1" t="s">
        <v>408</v>
      </c>
      <c r="AK3362" s="19">
        <v>52</v>
      </c>
      <c r="AL3362" s="19">
        <v>28</v>
      </c>
      <c r="AN3362" s="3">
        <v>1982</v>
      </c>
      <c r="AQ3362">
        <v>80412</v>
      </c>
      <c r="AR3362" s="1" t="s">
        <v>797</v>
      </c>
    </row>
    <row r="3363" spans="1:44" x14ac:dyDescent="0.25">
      <c r="A3363" s="1">
        <v>4906</v>
      </c>
      <c r="B3363" s="1" t="s">
        <v>1233</v>
      </c>
      <c r="C3363" s="1">
        <v>101</v>
      </c>
      <c r="D3363" s="1" t="s">
        <v>5627</v>
      </c>
      <c r="F3363" s="1" t="s">
        <v>859</v>
      </c>
      <c r="G3363" s="1">
        <v>6</v>
      </c>
      <c r="H3363" s="1">
        <v>30</v>
      </c>
      <c r="I3363" s="1">
        <v>12.5</v>
      </c>
      <c r="J3363" s="1">
        <v>10.9</v>
      </c>
      <c r="K3363" s="3">
        <v>3460</v>
      </c>
      <c r="L3363" s="2">
        <f>N3363/((1963.5)*(1-EXP(-(0.024337)*I3363))^(1.76926))</f>
        <v>1.108940315966126</v>
      </c>
      <c r="N3363" s="1">
        <v>204</v>
      </c>
      <c r="O3363" s="1">
        <v>71.8</v>
      </c>
      <c r="P3363" s="1">
        <v>5.0599999999999996</v>
      </c>
      <c r="Q3363" s="1">
        <v>11.9</v>
      </c>
      <c r="R3363" s="1">
        <v>7.81</v>
      </c>
      <c r="AJ3363" s="1" t="s">
        <v>408</v>
      </c>
      <c r="AK3363" s="19">
        <v>52</v>
      </c>
      <c r="AL3363" s="19">
        <v>28</v>
      </c>
      <c r="AN3363" s="3">
        <v>1982</v>
      </c>
      <c r="AQ3363">
        <v>80412</v>
      </c>
      <c r="AR3363" s="1" t="s">
        <v>797</v>
      </c>
    </row>
    <row r="3364" spans="1:44" x14ac:dyDescent="0.25">
      <c r="A3364" s="1">
        <v>4907</v>
      </c>
      <c r="B3364" s="1" t="s">
        <v>1233</v>
      </c>
      <c r="C3364" s="1">
        <v>101</v>
      </c>
      <c r="D3364" s="1" t="s">
        <v>5627</v>
      </c>
      <c r="F3364" s="1" t="s">
        <v>859</v>
      </c>
      <c r="G3364" s="1">
        <v>6</v>
      </c>
      <c r="H3364" s="1">
        <v>40</v>
      </c>
      <c r="I3364" s="1">
        <v>15.6</v>
      </c>
      <c r="J3364" s="1">
        <v>14.1</v>
      </c>
      <c r="K3364" s="3">
        <v>2340</v>
      </c>
      <c r="L3364" s="2">
        <f>N3364/((1963.5)*(1-EXP(-(0.024337)*I3364))^(1.76926))</f>
        <v>1.0992392189494111</v>
      </c>
      <c r="N3364" s="1">
        <v>281</v>
      </c>
      <c r="O3364" s="1">
        <v>98.8</v>
      </c>
      <c r="P3364" s="1">
        <v>6.97</v>
      </c>
      <c r="Q3364" s="1">
        <v>15.2</v>
      </c>
      <c r="R3364" s="1">
        <v>7.95</v>
      </c>
      <c r="AJ3364" s="1" t="s">
        <v>408</v>
      </c>
      <c r="AK3364" s="19">
        <v>52</v>
      </c>
      <c r="AL3364" s="19">
        <v>28</v>
      </c>
      <c r="AN3364" s="3">
        <v>1982</v>
      </c>
      <c r="AQ3364">
        <v>80412</v>
      </c>
      <c r="AR3364" s="1" t="s">
        <v>797</v>
      </c>
    </row>
    <row r="3365" spans="1:44" x14ac:dyDescent="0.25">
      <c r="A3365" s="1">
        <v>4908</v>
      </c>
      <c r="B3365" s="1" t="s">
        <v>1233</v>
      </c>
      <c r="C3365" s="1">
        <v>101</v>
      </c>
      <c r="D3365" s="1" t="s">
        <v>5627</v>
      </c>
      <c r="F3365" s="1" t="s">
        <v>859</v>
      </c>
      <c r="G3365" s="1">
        <v>6</v>
      </c>
      <c r="H3365" s="1">
        <v>60</v>
      </c>
      <c r="I3365" s="1">
        <v>19.8</v>
      </c>
      <c r="J3365" s="1">
        <v>19.8</v>
      </c>
      <c r="K3365" s="3">
        <v>1360</v>
      </c>
      <c r="L3365" s="2">
        <f>N3365/((1963.5)*(1-EXP(-(0.024337)*I3365))^(1.76926))</f>
        <v>1.0798568708701426</v>
      </c>
      <c r="N3365" s="1">
        <v>387</v>
      </c>
      <c r="O3365" s="1">
        <v>136</v>
      </c>
      <c r="P3365" s="1">
        <v>9.6</v>
      </c>
      <c r="Q3365" s="1">
        <v>19</v>
      </c>
      <c r="R3365" s="1">
        <v>7.1</v>
      </c>
      <c r="AJ3365" s="1" t="s">
        <v>408</v>
      </c>
      <c r="AK3365" s="19">
        <v>52</v>
      </c>
      <c r="AL3365" s="19">
        <v>28</v>
      </c>
      <c r="AN3365" s="3">
        <v>1982</v>
      </c>
      <c r="AQ3365">
        <v>80412</v>
      </c>
      <c r="AR3365" s="1" t="s">
        <v>797</v>
      </c>
    </row>
    <row r="3366" spans="1:44" x14ac:dyDescent="0.25">
      <c r="A3366" s="1">
        <v>4909</v>
      </c>
      <c r="B3366" s="1" t="s">
        <v>1233</v>
      </c>
      <c r="C3366" s="1">
        <v>101</v>
      </c>
      <c r="D3366" s="1" t="s">
        <v>5627</v>
      </c>
      <c r="F3366" s="1" t="s">
        <v>859</v>
      </c>
      <c r="G3366" s="1">
        <v>7</v>
      </c>
      <c r="H3366" s="1">
        <v>80</v>
      </c>
      <c r="I3366" s="1">
        <v>22.8</v>
      </c>
      <c r="J3366" s="1">
        <v>24.6</v>
      </c>
      <c r="K3366" s="3">
        <v>920</v>
      </c>
      <c r="L3366" s="2">
        <f>N3366/((1824.17)*(1-EXP(-(0.023514)*I3366))^(1.69151))</f>
        <v>1.1211848585481359</v>
      </c>
      <c r="N3366" s="1">
        <v>462</v>
      </c>
      <c r="O3366" s="1">
        <v>162.19999999999999</v>
      </c>
      <c r="P3366" s="1">
        <v>11.5</v>
      </c>
      <c r="Q3366" s="1">
        <v>21.9</v>
      </c>
      <c r="R3366" s="1">
        <v>6.46</v>
      </c>
      <c r="AJ3366" s="1" t="s">
        <v>408</v>
      </c>
      <c r="AK3366" s="19">
        <v>52</v>
      </c>
      <c r="AL3366" s="19">
        <v>28</v>
      </c>
      <c r="AN3366" s="3">
        <v>1982</v>
      </c>
      <c r="AQ3366">
        <v>80412</v>
      </c>
      <c r="AR3366" s="1" t="s">
        <v>797</v>
      </c>
    </row>
    <row r="3367" spans="1:44" x14ac:dyDescent="0.25">
      <c r="A3367" s="1">
        <v>4910</v>
      </c>
      <c r="B3367" s="1" t="s">
        <v>1233</v>
      </c>
      <c r="C3367" s="1">
        <v>101</v>
      </c>
      <c r="D3367" s="1" t="s">
        <v>5627</v>
      </c>
      <c r="F3367" s="1" t="s">
        <v>859</v>
      </c>
      <c r="G3367" s="1">
        <v>7</v>
      </c>
      <c r="H3367" s="1">
        <v>100</v>
      </c>
      <c r="I3367" s="1">
        <v>25.1</v>
      </c>
      <c r="J3367" s="1">
        <v>28.3</v>
      </c>
      <c r="K3367" s="3">
        <v>720</v>
      </c>
      <c r="L3367" s="2">
        <f>N3367/((1824.17)*(1-EXP(-(0.023514)*I3367))^(1.69151))</f>
        <v>1.1201632001003239</v>
      </c>
      <c r="N3367" s="1">
        <v>521</v>
      </c>
      <c r="O3367" s="1">
        <v>182.9</v>
      </c>
      <c r="P3367" s="1">
        <v>13</v>
      </c>
      <c r="Q3367" s="1">
        <v>24</v>
      </c>
      <c r="R3367" s="1">
        <v>5.96</v>
      </c>
      <c r="AJ3367" s="1" t="s">
        <v>408</v>
      </c>
      <c r="AK3367" s="19">
        <v>52</v>
      </c>
      <c r="AL3367" s="19">
        <v>28</v>
      </c>
      <c r="AN3367" s="3">
        <v>1982</v>
      </c>
      <c r="AQ3367">
        <v>80412</v>
      </c>
      <c r="AR3367" s="1" t="s">
        <v>797</v>
      </c>
    </row>
    <row r="3368" spans="1:44" x14ac:dyDescent="0.25">
      <c r="A3368" s="1">
        <v>4911</v>
      </c>
      <c r="B3368" s="1" t="s">
        <v>1233</v>
      </c>
      <c r="C3368" s="1">
        <v>101</v>
      </c>
      <c r="D3368" s="1" t="s">
        <v>5627</v>
      </c>
      <c r="F3368" s="1" t="s">
        <v>859</v>
      </c>
      <c r="G3368" s="1">
        <v>6</v>
      </c>
      <c r="H3368" s="1">
        <v>15</v>
      </c>
      <c r="I3368" s="1">
        <v>6</v>
      </c>
      <c r="J3368" s="1">
        <v>5.0999999999999996</v>
      </c>
      <c r="K3368" s="3">
        <v>7510</v>
      </c>
      <c r="L3368" s="2">
        <f>N3368/((1963.5)*(1-EXP(-(0.024337)*I3368))^(1.76926))</f>
        <v>0.97484610550500128</v>
      </c>
      <c r="N3368" s="1">
        <v>56</v>
      </c>
      <c r="O3368" s="1">
        <v>19.7</v>
      </c>
      <c r="P3368" s="1">
        <v>1.39</v>
      </c>
      <c r="Q3368" s="1">
        <v>7.07</v>
      </c>
      <c r="R3368" s="1">
        <v>8.7200000000000006</v>
      </c>
      <c r="AJ3368" s="1" t="s">
        <v>408</v>
      </c>
      <c r="AK3368" s="19">
        <v>52</v>
      </c>
      <c r="AL3368" s="19">
        <v>28</v>
      </c>
      <c r="AN3368" s="3">
        <v>1982</v>
      </c>
      <c r="AQ3368">
        <v>80412</v>
      </c>
      <c r="AR3368" s="1" t="s">
        <v>797</v>
      </c>
    </row>
    <row r="3369" spans="1:44" x14ac:dyDescent="0.25">
      <c r="A3369" s="1">
        <v>4912</v>
      </c>
      <c r="B3369" s="1" t="s">
        <v>1233</v>
      </c>
      <c r="C3369" s="1">
        <v>101</v>
      </c>
      <c r="D3369" s="1" t="s">
        <v>5627</v>
      </c>
      <c r="F3369" s="1" t="s">
        <v>859</v>
      </c>
      <c r="G3369" s="1">
        <v>6</v>
      </c>
      <c r="H3369" s="1">
        <v>20</v>
      </c>
      <c r="I3369" s="1">
        <v>8.6</v>
      </c>
      <c r="J3369" s="1">
        <v>8</v>
      </c>
      <c r="K3369" s="3">
        <v>3880</v>
      </c>
      <c r="L3369" s="2">
        <f>N3369/((1963.5)*(1-EXP(-(0.024337)*I3369))^(1.76926))</f>
        <v>0.87490790818046138</v>
      </c>
      <c r="N3369" s="1">
        <v>90</v>
      </c>
      <c r="O3369" s="1">
        <v>29.9</v>
      </c>
      <c r="P3369" s="1">
        <v>2.11</v>
      </c>
      <c r="Q3369" s="1">
        <v>9.4</v>
      </c>
      <c r="R3369" s="1">
        <v>9.86</v>
      </c>
      <c r="AJ3369" s="1" t="s">
        <v>408</v>
      </c>
      <c r="AK3369" s="19">
        <v>52</v>
      </c>
      <c r="AL3369" s="19">
        <v>28</v>
      </c>
      <c r="AN3369" s="3">
        <v>1982</v>
      </c>
      <c r="AQ3369">
        <v>80412</v>
      </c>
      <c r="AR3369" s="1" t="s">
        <v>797</v>
      </c>
    </row>
    <row r="3370" spans="1:44" x14ac:dyDescent="0.25">
      <c r="A3370" s="1">
        <v>4913</v>
      </c>
      <c r="B3370" s="1" t="s">
        <v>1233</v>
      </c>
      <c r="C3370" s="1">
        <v>101</v>
      </c>
      <c r="D3370" s="1" t="s">
        <v>5627</v>
      </c>
      <c r="F3370" s="1" t="s">
        <v>859</v>
      </c>
      <c r="G3370" s="1">
        <v>6</v>
      </c>
      <c r="H3370" s="1">
        <v>30</v>
      </c>
      <c r="I3370" s="1">
        <v>12.8</v>
      </c>
      <c r="J3370" s="1">
        <v>13.7</v>
      </c>
      <c r="K3370" s="3">
        <v>1780</v>
      </c>
      <c r="L3370" s="2">
        <f>N3370/((1963.5)*(1-EXP(-(0.024337)*I3370))^(1.76926))</f>
        <v>0.86012161473048754</v>
      </c>
      <c r="N3370" s="1">
        <v>164</v>
      </c>
      <c r="O3370" s="1">
        <v>55.5</v>
      </c>
      <c r="P3370" s="1">
        <v>3.91</v>
      </c>
      <c r="Q3370" s="1">
        <v>13.7</v>
      </c>
      <c r="R3370" s="1">
        <v>10.4</v>
      </c>
      <c r="AJ3370" s="1" t="s">
        <v>408</v>
      </c>
      <c r="AK3370" s="19">
        <v>52</v>
      </c>
      <c r="AL3370" s="19">
        <v>28</v>
      </c>
      <c r="AN3370" s="3">
        <v>1982</v>
      </c>
      <c r="AQ3370">
        <v>80412</v>
      </c>
      <c r="AR3370" s="1" t="s">
        <v>797</v>
      </c>
    </row>
    <row r="3371" spans="1:44" x14ac:dyDescent="0.25">
      <c r="A3371" s="1">
        <v>4914</v>
      </c>
      <c r="B3371" s="1" t="s">
        <v>1233</v>
      </c>
      <c r="C3371" s="1">
        <v>101</v>
      </c>
      <c r="D3371" s="1" t="s">
        <v>5627</v>
      </c>
      <c r="F3371" s="1" t="s">
        <v>859</v>
      </c>
      <c r="G3371" s="1">
        <v>6</v>
      </c>
      <c r="H3371" s="1">
        <v>40</v>
      </c>
      <c r="I3371" s="1">
        <v>16.100000000000001</v>
      </c>
      <c r="J3371" s="1">
        <v>19</v>
      </c>
      <c r="K3371" s="3">
        <v>1040</v>
      </c>
      <c r="L3371" s="2">
        <f>N3371/((1963.5)*(1-EXP(-(0.024337)*I3371))^(1.76926))</f>
        <v>0.83708197623898128</v>
      </c>
      <c r="N3371" s="1">
        <v>224</v>
      </c>
      <c r="O3371" s="1">
        <v>74.900000000000006</v>
      </c>
      <c r="P3371" s="1">
        <v>5.27</v>
      </c>
      <c r="Q3371" s="1">
        <v>15.3</v>
      </c>
      <c r="R3371" s="1">
        <v>9.74</v>
      </c>
      <c r="AJ3371" s="1" t="s">
        <v>408</v>
      </c>
      <c r="AK3371" s="19">
        <v>52</v>
      </c>
      <c r="AL3371" s="19">
        <v>28</v>
      </c>
      <c r="AN3371" s="3">
        <v>1982</v>
      </c>
      <c r="AQ3371">
        <v>80412</v>
      </c>
      <c r="AR3371" s="1" t="s">
        <v>797</v>
      </c>
    </row>
    <row r="3372" spans="1:44" x14ac:dyDescent="0.25">
      <c r="A3372" s="1">
        <v>4915</v>
      </c>
      <c r="B3372" s="1" t="s">
        <v>1233</v>
      </c>
      <c r="C3372" s="1">
        <v>101</v>
      </c>
      <c r="D3372" s="1" t="s">
        <v>5627</v>
      </c>
      <c r="F3372" s="1" t="s">
        <v>859</v>
      </c>
      <c r="G3372" s="1">
        <v>6</v>
      </c>
      <c r="H3372" s="1">
        <v>60</v>
      </c>
      <c r="I3372" s="1">
        <v>20.6</v>
      </c>
      <c r="J3372" s="1">
        <v>26.6</v>
      </c>
      <c r="K3372" s="3">
        <v>650</v>
      </c>
      <c r="L3372" s="2">
        <f>N3372/((1963.5)*(1-EXP(-(0.024337)*I3372))^(1.76926))</f>
        <v>0.89067625652748128</v>
      </c>
      <c r="N3372" s="1">
        <v>337</v>
      </c>
      <c r="O3372" s="1">
        <v>112.3</v>
      </c>
      <c r="P3372" s="1">
        <v>7.9</v>
      </c>
      <c r="Q3372" s="1">
        <v>19.399999999999999</v>
      </c>
      <c r="R3372" s="1">
        <v>8.23</v>
      </c>
      <c r="AJ3372" s="1" t="s">
        <v>408</v>
      </c>
      <c r="AK3372" s="19">
        <v>52</v>
      </c>
      <c r="AL3372" s="19">
        <v>28</v>
      </c>
      <c r="AN3372" s="3">
        <v>1982</v>
      </c>
      <c r="AQ3372">
        <v>80412</v>
      </c>
      <c r="AR3372" s="1" t="s">
        <v>797</v>
      </c>
    </row>
    <row r="3373" spans="1:44" x14ac:dyDescent="0.25">
      <c r="A3373" s="1">
        <v>4916</v>
      </c>
      <c r="B3373" s="1" t="s">
        <v>1233</v>
      </c>
      <c r="C3373" s="1">
        <v>101</v>
      </c>
      <c r="D3373" s="1" t="s">
        <v>5627</v>
      </c>
      <c r="F3373" s="1" t="s">
        <v>859</v>
      </c>
      <c r="G3373" s="1">
        <v>6</v>
      </c>
      <c r="H3373" s="1">
        <v>80</v>
      </c>
      <c r="I3373" s="1">
        <v>23.5</v>
      </c>
      <c r="J3373" s="1">
        <v>31.5</v>
      </c>
      <c r="K3373" s="3">
        <v>550</v>
      </c>
      <c r="L3373" s="2">
        <f>N3373/((1963.5)*(1-EXP(-(0.024337)*I3373))^(1.76926))</f>
        <v>0.99945966854822443</v>
      </c>
      <c r="N3373" s="1">
        <v>451</v>
      </c>
      <c r="O3373" s="1">
        <v>149.9</v>
      </c>
      <c r="P3373" s="1">
        <v>10.6</v>
      </c>
      <c r="Q3373" s="1">
        <v>21</v>
      </c>
      <c r="R3373" s="1">
        <v>7.19</v>
      </c>
      <c r="AJ3373" s="1" t="s">
        <v>408</v>
      </c>
      <c r="AK3373" s="19">
        <v>52</v>
      </c>
      <c r="AL3373" s="19">
        <v>28</v>
      </c>
      <c r="AN3373" s="3">
        <v>1982</v>
      </c>
      <c r="AQ3373">
        <v>80412</v>
      </c>
      <c r="AR3373" s="1" t="s">
        <v>797</v>
      </c>
    </row>
    <row r="3374" spans="1:44" x14ac:dyDescent="0.25">
      <c r="A3374" s="1">
        <v>4917</v>
      </c>
      <c r="B3374" s="1" t="s">
        <v>1233</v>
      </c>
      <c r="C3374" s="1">
        <v>101</v>
      </c>
      <c r="D3374" s="1" t="s">
        <v>5627</v>
      </c>
      <c r="F3374" s="1" t="s">
        <v>859</v>
      </c>
      <c r="G3374" s="1">
        <v>7</v>
      </c>
      <c r="H3374" s="1">
        <v>100</v>
      </c>
      <c r="I3374" s="1">
        <v>26</v>
      </c>
      <c r="J3374" s="1">
        <v>35.1</v>
      </c>
      <c r="K3374" s="3">
        <v>470</v>
      </c>
      <c r="L3374" s="2">
        <f>N3374/((1824.17)*(1-EXP(-(0.023514)*I3374))^(1.69151))</f>
        <v>1.0725098966652142</v>
      </c>
      <c r="N3374" s="1">
        <v>521</v>
      </c>
      <c r="O3374" s="1">
        <v>171.2</v>
      </c>
      <c r="P3374" s="1">
        <v>12</v>
      </c>
      <c r="Q3374" s="1">
        <v>22.5</v>
      </c>
      <c r="R3374" s="1">
        <v>6.4</v>
      </c>
      <c r="AJ3374" s="1" t="s">
        <v>408</v>
      </c>
      <c r="AK3374" s="19">
        <v>52</v>
      </c>
      <c r="AL3374" s="19">
        <v>28</v>
      </c>
      <c r="AN3374" s="3">
        <v>1982</v>
      </c>
      <c r="AQ3374">
        <v>80412</v>
      </c>
      <c r="AR3374" s="1" t="s">
        <v>797</v>
      </c>
    </row>
    <row r="3375" spans="1:44" x14ac:dyDescent="0.25">
      <c r="A3375" s="1">
        <v>4918</v>
      </c>
      <c r="B3375" s="1" t="s">
        <v>1233</v>
      </c>
      <c r="C3375" s="1">
        <v>101</v>
      </c>
      <c r="D3375" s="1" t="s">
        <v>5627</v>
      </c>
      <c r="F3375" s="1" t="s">
        <v>859</v>
      </c>
      <c r="G3375" s="1">
        <v>8</v>
      </c>
      <c r="H3375" s="1">
        <v>15</v>
      </c>
      <c r="I3375" s="1">
        <v>4.5999999999999996</v>
      </c>
      <c r="J3375" s="1">
        <v>3.8</v>
      </c>
      <c r="K3375" s="3">
        <v>18180</v>
      </c>
      <c r="L3375" s="2">
        <f>N3375/((1668.67)*(1-EXP(-(0.022864)*I3375))^(1.61028))</f>
        <v>0.90632461098161121</v>
      </c>
      <c r="N3375" s="1">
        <v>37</v>
      </c>
      <c r="O3375" s="1">
        <v>13.4</v>
      </c>
      <c r="P3375" s="1">
        <v>0.91</v>
      </c>
      <c r="Q3375" s="1">
        <v>3.36</v>
      </c>
      <c r="R3375" s="1">
        <v>3.24</v>
      </c>
      <c r="AJ3375" s="1" t="s">
        <v>408</v>
      </c>
      <c r="AK3375" s="19">
        <v>52</v>
      </c>
      <c r="AL3375" s="19">
        <v>28</v>
      </c>
      <c r="AN3375" s="3">
        <v>1982</v>
      </c>
      <c r="AQ3375">
        <v>80412</v>
      </c>
      <c r="AR3375" s="1" t="s">
        <v>797</v>
      </c>
    </row>
    <row r="3376" spans="1:44" x14ac:dyDescent="0.25">
      <c r="A3376" s="1">
        <v>4919</v>
      </c>
      <c r="B3376" s="1" t="s">
        <v>1233</v>
      </c>
      <c r="C3376" s="1">
        <v>101</v>
      </c>
      <c r="D3376" s="1" t="s">
        <v>5627</v>
      </c>
      <c r="F3376" s="1" t="s">
        <v>859</v>
      </c>
      <c r="G3376" s="1">
        <v>7</v>
      </c>
      <c r="H3376" s="1">
        <v>20</v>
      </c>
      <c r="I3376" s="1">
        <v>6.8</v>
      </c>
      <c r="J3376" s="1">
        <v>5.8</v>
      </c>
      <c r="K3376" s="3">
        <v>6980</v>
      </c>
      <c r="L3376" s="2">
        <f>N3376/((1824.17)*(1-EXP(-(0.023514)*I3376))^(1.69151))</f>
        <v>1.0160757272030554</v>
      </c>
      <c r="N3376" s="1">
        <v>73</v>
      </c>
      <c r="O3376" s="1">
        <v>25.7</v>
      </c>
      <c r="P3376" s="1">
        <v>1.81</v>
      </c>
      <c r="Q3376" s="1">
        <v>5.47</v>
      </c>
      <c r="R3376" s="1">
        <v>5.05</v>
      </c>
      <c r="AJ3376" s="1" t="s">
        <v>408</v>
      </c>
      <c r="AK3376" s="19">
        <v>52</v>
      </c>
      <c r="AL3376" s="19">
        <v>28</v>
      </c>
      <c r="AN3376" s="3">
        <v>1982</v>
      </c>
      <c r="AQ3376">
        <v>80412</v>
      </c>
      <c r="AR3376" s="1" t="s">
        <v>797</v>
      </c>
    </row>
    <row r="3377" spans="1:44" x14ac:dyDescent="0.25">
      <c r="A3377" s="1">
        <v>4920</v>
      </c>
      <c r="B3377" s="1" t="s">
        <v>1233</v>
      </c>
      <c r="C3377" s="1">
        <v>101</v>
      </c>
      <c r="D3377" s="1" t="s">
        <v>5627</v>
      </c>
      <c r="F3377" s="1" t="s">
        <v>859</v>
      </c>
      <c r="G3377" s="1">
        <v>7</v>
      </c>
      <c r="H3377" s="1">
        <v>30</v>
      </c>
      <c r="I3377" s="1">
        <v>10.3</v>
      </c>
      <c r="J3377" s="1">
        <v>9.1</v>
      </c>
      <c r="K3377" s="3">
        <v>4270</v>
      </c>
      <c r="L3377" s="2">
        <f>N3377/((1824.17)*(1-EXP(-(0.023514)*I3377))^(1.69151))</f>
        <v>1.1137040825125364</v>
      </c>
      <c r="N3377" s="1">
        <v>151</v>
      </c>
      <c r="O3377" s="1">
        <v>53.2</v>
      </c>
      <c r="P3377" s="1">
        <v>3.75</v>
      </c>
      <c r="Q3377" s="1">
        <v>9.2899999999999991</v>
      </c>
      <c r="R3377" s="1">
        <v>6.69</v>
      </c>
      <c r="AJ3377" s="1" t="s">
        <v>408</v>
      </c>
      <c r="AK3377" s="19">
        <v>52</v>
      </c>
      <c r="AL3377" s="19">
        <v>28</v>
      </c>
      <c r="AN3377" s="3">
        <v>1982</v>
      </c>
      <c r="AQ3377">
        <v>80412</v>
      </c>
      <c r="AR3377" s="1" t="s">
        <v>797</v>
      </c>
    </row>
    <row r="3378" spans="1:44" x14ac:dyDescent="0.25">
      <c r="A3378" s="1">
        <v>4921</v>
      </c>
      <c r="B3378" s="1" t="s">
        <v>1233</v>
      </c>
      <c r="C3378" s="1">
        <v>101</v>
      </c>
      <c r="D3378" s="1" t="s">
        <v>5627</v>
      </c>
      <c r="F3378" s="1" t="s">
        <v>859</v>
      </c>
      <c r="G3378" s="1">
        <v>7</v>
      </c>
      <c r="H3378" s="1">
        <v>40</v>
      </c>
      <c r="I3378" s="1">
        <v>12.9</v>
      </c>
      <c r="J3378" s="1">
        <v>11.8</v>
      </c>
      <c r="K3378" s="3">
        <v>3020</v>
      </c>
      <c r="L3378" s="2">
        <f>N3378/((1824.17)*(1-EXP(-(0.023514)*I3378))^(1.69151))</f>
        <v>1.1278709250489307</v>
      </c>
      <c r="N3378" s="1">
        <v>213</v>
      </c>
      <c r="O3378" s="1">
        <v>75.099999999999994</v>
      </c>
      <c r="P3378" s="1">
        <v>5.28</v>
      </c>
      <c r="Q3378" s="1">
        <v>12.3</v>
      </c>
      <c r="R3378" s="1">
        <v>7.08</v>
      </c>
      <c r="AJ3378" s="1" t="s">
        <v>408</v>
      </c>
      <c r="AK3378" s="19">
        <v>52</v>
      </c>
      <c r="AL3378" s="19">
        <v>28</v>
      </c>
      <c r="AN3378" s="3">
        <v>1982</v>
      </c>
      <c r="AQ3378">
        <v>80412</v>
      </c>
      <c r="AR3378" s="1" t="s">
        <v>797</v>
      </c>
    </row>
    <row r="3379" spans="1:44" x14ac:dyDescent="0.25">
      <c r="A3379" s="1">
        <v>4922</v>
      </c>
      <c r="B3379" s="1" t="s">
        <v>1233</v>
      </c>
      <c r="C3379" s="1">
        <v>101</v>
      </c>
      <c r="D3379" s="1" t="s">
        <v>5627</v>
      </c>
      <c r="F3379" s="1" t="s">
        <v>859</v>
      </c>
      <c r="G3379" s="1">
        <v>8</v>
      </c>
      <c r="H3379" s="1">
        <v>60</v>
      </c>
      <c r="I3379" s="1">
        <v>16.5</v>
      </c>
      <c r="J3379" s="1">
        <v>16.399999999999999</v>
      </c>
      <c r="K3379" s="3">
        <v>1800</v>
      </c>
      <c r="L3379" s="2">
        <f>N3379/((1668.67)*(1-EXP(-(0.022864)*I3379))^(1.61028))</f>
        <v>1.1710584854651473</v>
      </c>
      <c r="N3379" s="1">
        <v>303</v>
      </c>
      <c r="O3379" s="1">
        <v>106.8</v>
      </c>
      <c r="P3379" s="1">
        <v>7.52</v>
      </c>
      <c r="Q3379" s="1">
        <v>16</v>
      </c>
      <c r="R3379" s="1">
        <v>6.5</v>
      </c>
      <c r="AJ3379" s="1" t="s">
        <v>408</v>
      </c>
      <c r="AK3379" s="19">
        <v>52</v>
      </c>
      <c r="AL3379" s="19">
        <v>28</v>
      </c>
      <c r="AN3379" s="3">
        <v>1982</v>
      </c>
      <c r="AQ3379">
        <v>80412</v>
      </c>
      <c r="AR3379" s="1" t="s">
        <v>797</v>
      </c>
    </row>
    <row r="3380" spans="1:44" x14ac:dyDescent="0.25">
      <c r="A3380" s="1">
        <v>4923</v>
      </c>
      <c r="B3380" s="1" t="s">
        <v>1233</v>
      </c>
      <c r="C3380" s="1">
        <v>101</v>
      </c>
      <c r="D3380" s="1" t="s">
        <v>5627</v>
      </c>
      <c r="F3380" s="1" t="s">
        <v>859</v>
      </c>
      <c r="G3380" s="1">
        <v>8</v>
      </c>
      <c r="H3380" s="1">
        <v>80</v>
      </c>
      <c r="I3380" s="1">
        <v>19.100000000000001</v>
      </c>
      <c r="J3380" s="1">
        <v>20.8</v>
      </c>
      <c r="K3380" s="3">
        <v>1210</v>
      </c>
      <c r="L3380" s="2">
        <f>N3380/((1668.67)*(1-EXP(-(0.022864)*I3380))^(1.61028))</f>
        <v>1.1813695253161771</v>
      </c>
      <c r="N3380" s="1">
        <v>370</v>
      </c>
      <c r="O3380" s="1">
        <v>130.5</v>
      </c>
      <c r="P3380" s="1">
        <v>9.2200000000000006</v>
      </c>
      <c r="Q3380" s="1">
        <v>19.2</v>
      </c>
      <c r="R3380" s="1">
        <v>6.1</v>
      </c>
      <c r="AJ3380" s="1" t="s">
        <v>408</v>
      </c>
      <c r="AK3380" s="19">
        <v>52</v>
      </c>
      <c r="AL3380" s="19">
        <v>28</v>
      </c>
      <c r="AN3380" s="3">
        <v>1982</v>
      </c>
      <c r="AQ3380">
        <v>80412</v>
      </c>
      <c r="AR3380" s="1" t="s">
        <v>797</v>
      </c>
    </row>
    <row r="3381" spans="1:44" x14ac:dyDescent="0.25">
      <c r="A3381" s="1">
        <v>4924</v>
      </c>
      <c r="B3381" s="1" t="s">
        <v>1233</v>
      </c>
      <c r="C3381" s="1">
        <v>101</v>
      </c>
      <c r="D3381" s="1" t="s">
        <v>5627</v>
      </c>
      <c r="F3381" s="1" t="s">
        <v>859</v>
      </c>
      <c r="G3381" s="1">
        <v>8</v>
      </c>
      <c r="H3381" s="1">
        <v>100</v>
      </c>
      <c r="I3381" s="1">
        <v>21.6</v>
      </c>
      <c r="J3381" s="1">
        <v>24.8</v>
      </c>
      <c r="K3381" s="3">
        <v>890</v>
      </c>
      <c r="L3381" s="2">
        <f>N3381/((1668.67)*(1-EXP(-(0.022864)*I3381))^(1.61028))</f>
        <v>1.1778288797040124</v>
      </c>
      <c r="N3381" s="1">
        <v>431</v>
      </c>
      <c r="O3381" s="1">
        <v>153.5</v>
      </c>
      <c r="P3381" s="1">
        <v>10.9</v>
      </c>
      <c r="Q3381" s="1">
        <v>21.7</v>
      </c>
      <c r="R3381" s="1">
        <v>5.77</v>
      </c>
      <c r="AJ3381" s="1" t="s">
        <v>408</v>
      </c>
      <c r="AK3381" s="19">
        <v>52</v>
      </c>
      <c r="AL3381" s="19">
        <v>28</v>
      </c>
      <c r="AN3381" s="3">
        <v>1982</v>
      </c>
      <c r="AQ3381">
        <v>80412</v>
      </c>
      <c r="AR3381" s="1" t="s">
        <v>797</v>
      </c>
    </row>
    <row r="3382" spans="1:44" x14ac:dyDescent="0.25">
      <c r="A3382" s="1">
        <v>4925</v>
      </c>
      <c r="B3382" s="1" t="s">
        <v>1233</v>
      </c>
      <c r="C3382" s="1">
        <v>101</v>
      </c>
      <c r="D3382" s="1" t="s">
        <v>5627</v>
      </c>
      <c r="F3382" s="1" t="s">
        <v>859</v>
      </c>
      <c r="G3382" s="1">
        <v>8</v>
      </c>
      <c r="H3382" s="1">
        <v>15</v>
      </c>
      <c r="I3382" s="1">
        <v>4.9000000000000004</v>
      </c>
      <c r="J3382" s="1">
        <v>3.8</v>
      </c>
      <c r="K3382" s="3">
        <v>9860</v>
      </c>
      <c r="L3382" s="2">
        <f>N3382/((1668.67)*(1-EXP(-(0.022864)*I3382))^(1.61028))</f>
        <v>0.82310558341374407</v>
      </c>
      <c r="N3382" s="1">
        <v>37</v>
      </c>
      <c r="O3382" s="1">
        <v>13.4</v>
      </c>
      <c r="P3382" s="1">
        <v>0.94</v>
      </c>
      <c r="Q3382" s="1">
        <v>4.57</v>
      </c>
      <c r="R3382" s="1">
        <v>6.72</v>
      </c>
      <c r="AJ3382" s="1" t="s">
        <v>408</v>
      </c>
      <c r="AK3382" s="19">
        <v>52</v>
      </c>
      <c r="AL3382" s="19">
        <v>28</v>
      </c>
      <c r="AN3382" s="3">
        <v>1982</v>
      </c>
      <c r="AQ3382">
        <v>80412</v>
      </c>
      <c r="AR3382" s="1" t="s">
        <v>797</v>
      </c>
    </row>
    <row r="3383" spans="1:44" x14ac:dyDescent="0.25">
      <c r="A3383" s="1">
        <v>4926</v>
      </c>
      <c r="B3383" s="1" t="s">
        <v>1233</v>
      </c>
      <c r="C3383" s="1">
        <v>101</v>
      </c>
      <c r="D3383" s="1" t="s">
        <v>5627</v>
      </c>
      <c r="F3383" s="1" t="s">
        <v>859</v>
      </c>
      <c r="G3383" s="1">
        <v>7</v>
      </c>
      <c r="H3383" s="1">
        <v>20</v>
      </c>
      <c r="I3383" s="1">
        <v>6.9</v>
      </c>
      <c r="J3383" s="1">
        <v>6.7</v>
      </c>
      <c r="K3383" s="3">
        <v>4790</v>
      </c>
      <c r="L3383" s="2">
        <f>N3383/((1824.17)*(1-EXP(-(0.023514)*I3383))^(1.69151))</f>
        <v>0.91157845903469426</v>
      </c>
      <c r="N3383" s="1">
        <v>67</v>
      </c>
      <c r="O3383" s="1">
        <v>21.9</v>
      </c>
      <c r="P3383" s="1">
        <v>1.54</v>
      </c>
      <c r="Q3383" s="1">
        <v>6.97</v>
      </c>
      <c r="R3383" s="1">
        <v>8.41</v>
      </c>
      <c r="AJ3383" s="1" t="s">
        <v>408</v>
      </c>
      <c r="AK3383" s="19">
        <v>52</v>
      </c>
      <c r="AL3383" s="19">
        <v>28</v>
      </c>
      <c r="AN3383" s="3">
        <v>1982</v>
      </c>
      <c r="AQ3383">
        <v>80412</v>
      </c>
      <c r="AR3383" s="1" t="s">
        <v>797</v>
      </c>
    </row>
    <row r="3384" spans="1:44" x14ac:dyDescent="0.25">
      <c r="A3384" s="1">
        <v>4927</v>
      </c>
      <c r="B3384" s="1" t="s">
        <v>1233</v>
      </c>
      <c r="C3384" s="1">
        <v>101</v>
      </c>
      <c r="D3384" s="1" t="s">
        <v>5627</v>
      </c>
      <c r="F3384" s="1" t="s">
        <v>859</v>
      </c>
      <c r="G3384" s="1">
        <v>7</v>
      </c>
      <c r="H3384" s="1">
        <v>30</v>
      </c>
      <c r="I3384" s="1">
        <v>10.4</v>
      </c>
      <c r="J3384" s="1">
        <v>11.7</v>
      </c>
      <c r="K3384" s="3">
        <v>2180</v>
      </c>
      <c r="L3384" s="2">
        <f>N3384/((1824.17)*(1-EXP(-(0.023514)*I3384))^(1.69151))</f>
        <v>0.9087277589438596</v>
      </c>
      <c r="N3384" s="1">
        <v>125</v>
      </c>
      <c r="O3384" s="1">
        <v>42.5</v>
      </c>
      <c r="P3384" s="1">
        <v>2.99</v>
      </c>
      <c r="Q3384" s="1">
        <v>11</v>
      </c>
      <c r="R3384" s="1">
        <v>9.2100000000000009</v>
      </c>
      <c r="AJ3384" s="1" t="s">
        <v>408</v>
      </c>
      <c r="AK3384" s="19">
        <v>52</v>
      </c>
      <c r="AL3384" s="19">
        <v>28</v>
      </c>
      <c r="AN3384" s="3">
        <v>1982</v>
      </c>
      <c r="AQ3384">
        <v>80412</v>
      </c>
      <c r="AR3384" s="1" t="s">
        <v>797</v>
      </c>
    </row>
    <row r="3385" spans="1:44" x14ac:dyDescent="0.25">
      <c r="A3385" s="1">
        <v>4928</v>
      </c>
      <c r="B3385" s="1" t="s">
        <v>1233</v>
      </c>
      <c r="C3385" s="1">
        <v>101</v>
      </c>
      <c r="D3385" s="1" t="s">
        <v>5627</v>
      </c>
      <c r="F3385" s="1" t="s">
        <v>859</v>
      </c>
      <c r="G3385" s="1">
        <v>7</v>
      </c>
      <c r="H3385" s="1">
        <v>40</v>
      </c>
      <c r="I3385" s="1">
        <v>13.2</v>
      </c>
      <c r="J3385" s="1">
        <v>16</v>
      </c>
      <c r="K3385" s="3">
        <v>1290</v>
      </c>
      <c r="L3385" s="2">
        <f>N3385/((1824.17)*(1-EXP(-(0.023514)*I3385))^(1.69151))</f>
        <v>0.86051692875571983</v>
      </c>
      <c r="N3385" s="1">
        <v>168</v>
      </c>
      <c r="O3385" s="1">
        <v>56.4</v>
      </c>
      <c r="P3385" s="1">
        <v>3.97</v>
      </c>
      <c r="Q3385" s="1">
        <v>12.4</v>
      </c>
      <c r="R3385" s="1">
        <v>8.43</v>
      </c>
      <c r="AJ3385" s="1" t="s">
        <v>408</v>
      </c>
      <c r="AK3385" s="19">
        <v>52</v>
      </c>
      <c r="AL3385" s="19">
        <v>28</v>
      </c>
      <c r="AN3385" s="3">
        <v>1982</v>
      </c>
      <c r="AQ3385">
        <v>80412</v>
      </c>
      <c r="AR3385" s="1" t="s">
        <v>797</v>
      </c>
    </row>
    <row r="3386" spans="1:44" x14ac:dyDescent="0.25">
      <c r="A3386" s="1">
        <v>4929</v>
      </c>
      <c r="B3386" s="1" t="s">
        <v>1233</v>
      </c>
      <c r="C3386" s="1">
        <v>101</v>
      </c>
      <c r="D3386" s="1" t="s">
        <v>5627</v>
      </c>
      <c r="F3386" s="1" t="s">
        <v>859</v>
      </c>
      <c r="G3386" s="1">
        <v>7</v>
      </c>
      <c r="H3386" s="1">
        <v>60</v>
      </c>
      <c r="I3386" s="1">
        <v>17.2</v>
      </c>
      <c r="J3386" s="1">
        <v>22.3</v>
      </c>
      <c r="K3386" s="3">
        <v>920</v>
      </c>
      <c r="L3386" s="2">
        <f>N3386/((1824.17)*(1-EXP(-(0.023514)*I3386))^(1.69151))</f>
        <v>1.0195186260223268</v>
      </c>
      <c r="N3386" s="1">
        <v>289</v>
      </c>
      <c r="O3386" s="1">
        <v>90.5</v>
      </c>
      <c r="P3386" s="1">
        <v>6.37</v>
      </c>
      <c r="Q3386" s="1">
        <v>15.7</v>
      </c>
      <c r="R3386" s="1">
        <v>7.3</v>
      </c>
      <c r="AJ3386" s="1" t="s">
        <v>408</v>
      </c>
      <c r="AK3386" s="19">
        <v>52</v>
      </c>
      <c r="AL3386" s="19">
        <v>28</v>
      </c>
      <c r="AN3386" s="3">
        <v>1982</v>
      </c>
      <c r="AQ3386">
        <v>80412</v>
      </c>
      <c r="AR3386" s="1" t="s">
        <v>797</v>
      </c>
    </row>
    <row r="3387" spans="1:44" x14ac:dyDescent="0.25">
      <c r="A3387" s="1">
        <v>4930</v>
      </c>
      <c r="B3387" s="1" t="s">
        <v>1233</v>
      </c>
      <c r="C3387" s="1">
        <v>101</v>
      </c>
      <c r="D3387" s="1" t="s">
        <v>5627</v>
      </c>
      <c r="F3387" s="1" t="s">
        <v>859</v>
      </c>
      <c r="G3387" s="1">
        <v>8</v>
      </c>
      <c r="H3387" s="1">
        <v>80</v>
      </c>
      <c r="I3387" s="1">
        <v>19.8</v>
      </c>
      <c r="J3387" s="1">
        <v>26.2</v>
      </c>
      <c r="K3387" s="3">
        <v>760</v>
      </c>
      <c r="L3387" s="2">
        <f>N3387/((1668.67)*(1-EXP(-(0.022864)*I3387))^(1.61028))</f>
        <v>1.1282285583250227</v>
      </c>
      <c r="N3387" s="1">
        <v>370</v>
      </c>
      <c r="O3387" s="1">
        <v>121.1</v>
      </c>
      <c r="P3387" s="1">
        <v>8.58</v>
      </c>
      <c r="Q3387" s="1">
        <v>18</v>
      </c>
      <c r="R3387" s="1">
        <v>6.68</v>
      </c>
      <c r="AJ3387" s="1" t="s">
        <v>408</v>
      </c>
      <c r="AK3387" s="19">
        <v>52</v>
      </c>
      <c r="AL3387" s="19">
        <v>28</v>
      </c>
      <c r="AN3387" s="3">
        <v>1982</v>
      </c>
      <c r="AQ3387">
        <v>80412</v>
      </c>
      <c r="AR3387" s="1" t="s">
        <v>797</v>
      </c>
    </row>
    <row r="3388" spans="1:44" x14ac:dyDescent="0.25">
      <c r="A3388" s="1">
        <v>4931</v>
      </c>
      <c r="B3388" s="1" t="s">
        <v>1233</v>
      </c>
      <c r="C3388" s="1">
        <v>101</v>
      </c>
      <c r="D3388" s="1" t="s">
        <v>5627</v>
      </c>
      <c r="F3388" s="1" t="s">
        <v>859</v>
      </c>
      <c r="G3388" s="1">
        <v>8</v>
      </c>
      <c r="H3388" s="1">
        <v>100</v>
      </c>
      <c r="I3388" s="1">
        <v>22.3</v>
      </c>
      <c r="J3388" s="1">
        <v>29.8</v>
      </c>
      <c r="K3388" s="3">
        <v>620</v>
      </c>
      <c r="L3388" s="2">
        <f>N3388/((1668.67)*(1-EXP(-(0.022864)*I3388))^(1.61028))</f>
        <v>1.1321611426537241</v>
      </c>
      <c r="N3388" s="1">
        <v>431</v>
      </c>
      <c r="O3388" s="1">
        <v>144.1</v>
      </c>
      <c r="P3388" s="1">
        <v>10.199999999999999</v>
      </c>
      <c r="Q3388" s="1">
        <v>20</v>
      </c>
      <c r="R3388" s="1">
        <v>6.13</v>
      </c>
      <c r="AJ3388" s="1" t="s">
        <v>408</v>
      </c>
      <c r="AK3388" s="19">
        <v>52</v>
      </c>
      <c r="AL3388" s="19">
        <v>28</v>
      </c>
      <c r="AN3388" s="3">
        <v>1982</v>
      </c>
      <c r="AQ3388">
        <v>80412</v>
      </c>
      <c r="AR3388" s="1" t="s">
        <v>797</v>
      </c>
    </row>
    <row r="3389" spans="1:44" x14ac:dyDescent="0.25">
      <c r="A3389" s="1">
        <v>4932</v>
      </c>
      <c r="B3389" s="1" t="s">
        <v>5216</v>
      </c>
      <c r="C3389" s="1">
        <v>124</v>
      </c>
      <c r="D3389" s="1" t="s">
        <v>6344</v>
      </c>
      <c r="F3389" s="1" t="s">
        <v>445</v>
      </c>
      <c r="G3389" s="1">
        <v>4</v>
      </c>
      <c r="H3389" s="1">
        <v>35</v>
      </c>
      <c r="I3389" s="1">
        <v>17.8</v>
      </c>
      <c r="J3389" s="1">
        <v>13.5</v>
      </c>
      <c r="K3389" s="3">
        <v>1809</v>
      </c>
      <c r="L3389" s="2">
        <f>N3389/((23820.2)*(1-EXP(-(0.003315)*I3389))^(1.69896))</f>
        <v>1.6813680904219197</v>
      </c>
      <c r="N3389" s="1">
        <v>311</v>
      </c>
      <c r="O3389" s="1">
        <v>131.80000000000001</v>
      </c>
      <c r="Q3389" s="1">
        <v>5.9</v>
      </c>
      <c r="R3389" s="1">
        <v>2.37</v>
      </c>
      <c r="S3389" s="1">
        <v>45.1</v>
      </c>
      <c r="AJ3389" s="1" t="s">
        <v>408</v>
      </c>
      <c r="AK3389" s="19">
        <v>54.83</v>
      </c>
      <c r="AL3389" s="19">
        <v>28</v>
      </c>
      <c r="AN3389" s="3">
        <v>1968</v>
      </c>
      <c r="AQ3389">
        <v>80436</v>
      </c>
      <c r="AR3389" s="1" t="s">
        <v>785</v>
      </c>
    </row>
    <row r="3390" spans="1:44" x14ac:dyDescent="0.25">
      <c r="A3390" s="1">
        <v>4933</v>
      </c>
      <c r="B3390" s="1" t="s">
        <v>5216</v>
      </c>
      <c r="C3390" s="1">
        <v>124</v>
      </c>
      <c r="D3390" s="1" t="s">
        <v>5601</v>
      </c>
      <c r="F3390" s="1" t="s">
        <v>445</v>
      </c>
      <c r="G3390" s="1">
        <v>11</v>
      </c>
      <c r="H3390" s="1">
        <v>80</v>
      </c>
      <c r="I3390" s="1">
        <v>8.5</v>
      </c>
      <c r="J3390" s="1">
        <v>13.2</v>
      </c>
      <c r="K3390" s="3">
        <v>856</v>
      </c>
      <c r="L3390" s="2">
        <f>N3390/((1924.74)*(1-EXP(-(0.011434)*I3390))^(1.48823))</f>
        <v>1.0754531395196747</v>
      </c>
      <c r="N3390" s="1">
        <v>60</v>
      </c>
      <c r="O3390" s="1">
        <v>30.9</v>
      </c>
      <c r="Q3390" s="1">
        <v>3.28</v>
      </c>
      <c r="R3390" s="1">
        <v>1.67</v>
      </c>
      <c r="AJ3390" s="1" t="s">
        <v>408</v>
      </c>
      <c r="AK3390" s="19">
        <v>54.83</v>
      </c>
      <c r="AL3390" s="19">
        <v>28</v>
      </c>
      <c r="AN3390" s="3">
        <v>1968</v>
      </c>
      <c r="AQ3390">
        <v>80436</v>
      </c>
      <c r="AR3390" s="1" t="s">
        <v>785</v>
      </c>
    </row>
    <row r="3391" spans="1:44" x14ac:dyDescent="0.25">
      <c r="A3391" s="1">
        <v>4934</v>
      </c>
      <c r="B3391" s="1" t="s">
        <v>5216</v>
      </c>
      <c r="C3391" s="1">
        <v>124</v>
      </c>
      <c r="D3391" s="1" t="s">
        <v>6272</v>
      </c>
      <c r="F3391" s="1" t="s">
        <v>445</v>
      </c>
      <c r="G3391" s="1">
        <v>5</v>
      </c>
      <c r="H3391" s="1">
        <v>55</v>
      </c>
      <c r="I3391" s="1">
        <v>21.9</v>
      </c>
      <c r="J3391" s="1">
        <v>14</v>
      </c>
      <c r="K3391" s="3">
        <v>1630</v>
      </c>
      <c r="L3391" s="2">
        <f>N3391/((17848.7)*(1-EXP(-(0.003475)*I3391))^(1.61462))</f>
        <v>0.97443509870931766</v>
      </c>
      <c r="N3391" s="1">
        <v>255.7</v>
      </c>
      <c r="O3391" s="1">
        <v>151.30000000000001</v>
      </c>
      <c r="P3391" s="1">
        <v>17.899999999999999</v>
      </c>
      <c r="Q3391" s="1">
        <v>13.3</v>
      </c>
      <c r="R3391" s="1">
        <v>2.6</v>
      </c>
      <c r="S3391" s="1">
        <v>28.6</v>
      </c>
      <c r="AJ3391" s="1" t="s">
        <v>408</v>
      </c>
      <c r="AK3391" s="19">
        <v>54</v>
      </c>
      <c r="AL3391" s="19">
        <v>26</v>
      </c>
      <c r="AN3391" s="3">
        <v>1981</v>
      </c>
      <c r="AQ3391">
        <v>80412</v>
      </c>
      <c r="AR3391" s="1" t="s">
        <v>779</v>
      </c>
    </row>
    <row r="3392" spans="1:44" x14ac:dyDescent="0.25">
      <c r="A3392" s="1">
        <v>4935</v>
      </c>
      <c r="B3392" s="1" t="s">
        <v>5216</v>
      </c>
      <c r="C3392" s="1">
        <v>124</v>
      </c>
      <c r="D3392" s="1" t="s">
        <v>6348</v>
      </c>
      <c r="F3392" s="1" t="s">
        <v>445</v>
      </c>
      <c r="G3392" s="1">
        <v>8</v>
      </c>
      <c r="H3392" s="1">
        <v>40</v>
      </c>
      <c r="I3392" s="1">
        <v>11.3</v>
      </c>
      <c r="J3392" s="1">
        <v>9.3000000000000007</v>
      </c>
      <c r="K3392" s="3">
        <v>1645</v>
      </c>
      <c r="L3392" s="2">
        <f>N3392/((12281.9)*(1-EXP(-(0.00354)*I3392))^(1.50598))</f>
        <v>0.75476883748492618</v>
      </c>
      <c r="N3392" s="1">
        <v>70.599999999999994</v>
      </c>
      <c r="O3392" s="1">
        <v>43.4</v>
      </c>
      <c r="P3392" s="1">
        <v>9.9</v>
      </c>
      <c r="Q3392" s="1">
        <v>5.4</v>
      </c>
      <c r="R3392" s="1">
        <v>2.1</v>
      </c>
      <c r="S3392" s="1">
        <v>23.5</v>
      </c>
      <c r="AJ3392" s="1" t="s">
        <v>408</v>
      </c>
      <c r="AK3392" s="19">
        <v>54</v>
      </c>
      <c r="AL3392" s="19">
        <v>26</v>
      </c>
      <c r="AN3392" s="3">
        <v>1981</v>
      </c>
      <c r="AQ3392">
        <v>80412</v>
      </c>
      <c r="AR3392" s="1" t="s">
        <v>779</v>
      </c>
    </row>
    <row r="3393" spans="1:44" x14ac:dyDescent="0.25">
      <c r="A3393" s="1">
        <v>4937</v>
      </c>
      <c r="B3393" s="1" t="s">
        <v>5216</v>
      </c>
      <c r="C3393" s="1">
        <v>124</v>
      </c>
      <c r="D3393" s="1" t="s">
        <v>6348</v>
      </c>
      <c r="F3393" s="1" t="s">
        <v>445</v>
      </c>
      <c r="G3393" s="1">
        <v>8</v>
      </c>
      <c r="H3393" s="1">
        <v>39</v>
      </c>
      <c r="I3393" s="1">
        <v>11.5</v>
      </c>
      <c r="J3393" s="1">
        <v>12.3</v>
      </c>
      <c r="K3393" s="3">
        <v>755</v>
      </c>
      <c r="L3393" s="2">
        <f>N3393/((12281.9)*(1-EXP(-(0.00354)*I3393))^(1.50598))</f>
        <v>0.64588658233122553</v>
      </c>
      <c r="N3393" s="1">
        <v>62</v>
      </c>
      <c r="O3393" s="1">
        <v>20.9</v>
      </c>
      <c r="P3393" s="1">
        <v>2.6</v>
      </c>
      <c r="Q3393" s="1">
        <v>2</v>
      </c>
      <c r="R3393" s="1">
        <v>0.3</v>
      </c>
      <c r="AJ3393" s="1" t="s">
        <v>408</v>
      </c>
      <c r="AK3393" s="19">
        <v>54</v>
      </c>
      <c r="AL3393" s="19">
        <v>29</v>
      </c>
      <c r="AN3393" s="3">
        <v>1983</v>
      </c>
      <c r="AQ3393">
        <v>80436</v>
      </c>
      <c r="AR3393" s="1" t="s">
        <v>798</v>
      </c>
    </row>
    <row r="3394" spans="1:44" x14ac:dyDescent="0.25">
      <c r="A3394" s="1">
        <v>4938</v>
      </c>
      <c r="B3394" s="1" t="s">
        <v>5216</v>
      </c>
      <c r="C3394" s="1">
        <v>124</v>
      </c>
      <c r="D3394" s="1" t="s">
        <v>5601</v>
      </c>
      <c r="F3394" s="1" t="s">
        <v>445</v>
      </c>
      <c r="G3394" s="1">
        <v>9</v>
      </c>
      <c r="H3394" s="1">
        <v>58</v>
      </c>
      <c r="I3394" s="1">
        <v>13</v>
      </c>
      <c r="J3394" s="1">
        <v>15.8</v>
      </c>
      <c r="K3394" s="3">
        <v>735</v>
      </c>
      <c r="L3394" s="2">
        <f>N3394/((4584.46)*(1-EXP(-(0.006602)*I3394))^(1.49294))</f>
        <v>1.0721649724287332</v>
      </c>
      <c r="N3394" s="1">
        <v>118</v>
      </c>
      <c r="O3394" s="1">
        <v>34</v>
      </c>
      <c r="P3394" s="1">
        <v>4.5999999999999996</v>
      </c>
      <c r="Q3394" s="1">
        <v>2.8</v>
      </c>
      <c r="R3394" s="1">
        <v>0.4</v>
      </c>
      <c r="AJ3394" s="1" t="s">
        <v>408</v>
      </c>
      <c r="AK3394" s="19">
        <v>54</v>
      </c>
      <c r="AL3394" s="19">
        <v>29</v>
      </c>
      <c r="AN3394" s="3">
        <v>1983</v>
      </c>
      <c r="AQ3394">
        <v>80436</v>
      </c>
      <c r="AR3394" s="1" t="s">
        <v>798</v>
      </c>
    </row>
    <row r="3395" spans="1:44" x14ac:dyDescent="0.25">
      <c r="A3395" s="1">
        <v>4939</v>
      </c>
      <c r="B3395" s="1" t="s">
        <v>5314</v>
      </c>
      <c r="C3395" s="1">
        <v>101</v>
      </c>
      <c r="D3395" s="1" t="s">
        <v>5866</v>
      </c>
      <c r="F3395" s="1" t="s">
        <v>445</v>
      </c>
      <c r="G3395" s="1">
        <v>9</v>
      </c>
      <c r="H3395" s="1">
        <v>68</v>
      </c>
      <c r="I3395" s="1">
        <v>14.2</v>
      </c>
      <c r="J3395" s="1">
        <v>17.7</v>
      </c>
      <c r="K3395" s="3">
        <v>350</v>
      </c>
      <c r="L3395" s="2">
        <f>N3395/((4584.46)*(1-EXP(-(0.006602)*I3395))^(1.49294))</f>
        <v>0.56073903706757422</v>
      </c>
      <c r="N3395" s="1">
        <v>70</v>
      </c>
      <c r="O3395" s="1">
        <v>53.5</v>
      </c>
      <c r="P3395" s="1">
        <v>5</v>
      </c>
      <c r="Q3395" s="1">
        <v>4.7</v>
      </c>
      <c r="R3395" s="1">
        <v>1.2</v>
      </c>
      <c r="AJ3395" s="1" t="s">
        <v>408</v>
      </c>
      <c r="AK3395" s="19">
        <v>54</v>
      </c>
      <c r="AL3395" s="19">
        <v>29</v>
      </c>
      <c r="AN3395" s="3">
        <v>1983</v>
      </c>
      <c r="AQ3395">
        <v>80436</v>
      </c>
      <c r="AR3395" s="1" t="s">
        <v>798</v>
      </c>
    </row>
    <row r="3396" spans="1:44" x14ac:dyDescent="0.25">
      <c r="A3396" s="1">
        <v>4940</v>
      </c>
      <c r="B3396" s="1" t="s">
        <v>5216</v>
      </c>
      <c r="C3396" s="1">
        <v>124</v>
      </c>
      <c r="D3396" s="1" t="s">
        <v>6157</v>
      </c>
      <c r="F3396" s="1" t="s">
        <v>445</v>
      </c>
      <c r="G3396" s="1">
        <v>7</v>
      </c>
      <c r="H3396" s="1">
        <v>43</v>
      </c>
      <c r="I3396" s="1">
        <v>14</v>
      </c>
      <c r="J3396" s="1">
        <v>13.1</v>
      </c>
      <c r="K3396" s="3">
        <v>670</v>
      </c>
      <c r="L3396" s="2">
        <f>N3396/((12787.1)*(1-EXP(-(0.003885)*I3396))^(1.55886))</f>
        <v>0.57248702382078676</v>
      </c>
      <c r="N3396" s="1">
        <v>75</v>
      </c>
      <c r="O3396" s="1">
        <v>31.3</v>
      </c>
      <c r="P3396" s="1">
        <v>3.6</v>
      </c>
      <c r="Q3396" s="1">
        <v>2.8</v>
      </c>
      <c r="R3396" s="1">
        <v>0.4</v>
      </c>
      <c r="AJ3396" s="1" t="s">
        <v>408</v>
      </c>
      <c r="AK3396" s="19">
        <v>54</v>
      </c>
      <c r="AL3396" s="19">
        <v>29</v>
      </c>
      <c r="AN3396" s="3">
        <v>1983</v>
      </c>
      <c r="AQ3396">
        <v>80436</v>
      </c>
      <c r="AR3396" s="1" t="s">
        <v>798</v>
      </c>
    </row>
    <row r="3397" spans="1:44" x14ac:dyDescent="0.25">
      <c r="A3397" s="1">
        <v>4941</v>
      </c>
      <c r="B3397" s="1" t="s">
        <v>5216</v>
      </c>
      <c r="C3397" s="1">
        <v>124</v>
      </c>
      <c r="D3397" s="1" t="s">
        <v>5948</v>
      </c>
      <c r="F3397" s="1" t="s">
        <v>445</v>
      </c>
      <c r="G3397" s="1">
        <v>11</v>
      </c>
      <c r="H3397" s="1">
        <v>30</v>
      </c>
      <c r="I3397" s="1">
        <v>4.4000000000000004</v>
      </c>
      <c r="J3397" s="1">
        <v>2.8</v>
      </c>
      <c r="K3397" s="3">
        <v>1886</v>
      </c>
      <c r="L3397" s="2">
        <f>N3397/((1924.74)*(1-EXP(-(0.011434)*I3397))^(1.48823))</f>
        <v>0.23069076509379297</v>
      </c>
      <c r="N3397" s="1">
        <v>5</v>
      </c>
      <c r="O3397" s="1">
        <v>3.6</v>
      </c>
      <c r="P3397" s="1">
        <v>0.6</v>
      </c>
      <c r="Q3397" s="1">
        <v>0.8</v>
      </c>
      <c r="R3397" s="1">
        <v>0.03</v>
      </c>
      <c r="AJ3397" s="1" t="s">
        <v>408</v>
      </c>
      <c r="AK3397" s="19">
        <v>54</v>
      </c>
      <c r="AL3397" s="19">
        <v>29</v>
      </c>
      <c r="AN3397" s="3">
        <v>1983</v>
      </c>
      <c r="AQ3397">
        <v>80436</v>
      </c>
      <c r="AR3397" s="1" t="s">
        <v>798</v>
      </c>
    </row>
    <row r="3398" spans="1:44" x14ac:dyDescent="0.25">
      <c r="A3398" s="1">
        <v>4942</v>
      </c>
      <c r="B3398" s="1" t="s">
        <v>5216</v>
      </c>
      <c r="C3398" s="1">
        <v>124</v>
      </c>
      <c r="D3398" s="1" t="s">
        <v>6344</v>
      </c>
      <c r="F3398" s="1" t="s">
        <v>445</v>
      </c>
      <c r="G3398" s="1">
        <v>7</v>
      </c>
      <c r="H3398" s="1">
        <v>33</v>
      </c>
      <c r="I3398" s="1">
        <v>13.2</v>
      </c>
      <c r="J3398" s="1">
        <v>9.5</v>
      </c>
      <c r="K3398" s="3">
        <v>2419</v>
      </c>
      <c r="L3398" s="2">
        <f>N3398/((12787.1)*(1-EXP(-(0.003885)*I3398))^(1.55886))</f>
        <v>0.65101569253796188</v>
      </c>
      <c r="N3398" s="1">
        <v>78</v>
      </c>
      <c r="O3398" s="1">
        <v>46.1</v>
      </c>
      <c r="P3398" s="1">
        <v>9.3800000000000008</v>
      </c>
      <c r="Q3398" s="1">
        <v>5.32</v>
      </c>
      <c r="R3398" s="1">
        <v>1.39</v>
      </c>
      <c r="AJ3398" s="1" t="s">
        <v>408</v>
      </c>
      <c r="AK3398" s="19">
        <v>52.17</v>
      </c>
      <c r="AL3398" s="19">
        <v>29.83</v>
      </c>
      <c r="AN3398" s="3">
        <v>1972</v>
      </c>
      <c r="AQ3398">
        <v>80412</v>
      </c>
      <c r="AR3398" s="1" t="s">
        <v>799</v>
      </c>
    </row>
    <row r="3399" spans="1:44" x14ac:dyDescent="0.25">
      <c r="A3399" s="1">
        <v>4943</v>
      </c>
      <c r="B3399" s="1" t="s">
        <v>5216</v>
      </c>
      <c r="C3399" s="1">
        <v>124</v>
      </c>
      <c r="D3399" s="1" t="s">
        <v>5601</v>
      </c>
      <c r="F3399" s="1" t="s">
        <v>445</v>
      </c>
      <c r="G3399" s="1">
        <v>7</v>
      </c>
      <c r="H3399" s="1">
        <v>30</v>
      </c>
      <c r="I3399" s="1">
        <v>12.2</v>
      </c>
      <c r="J3399" s="1">
        <v>8.5</v>
      </c>
      <c r="K3399" s="3">
        <v>3690</v>
      </c>
      <c r="L3399" s="2">
        <f>N3399/((12787.1)*(1-EXP(-(0.003885)*I3399))^(1.55886))</f>
        <v>0.95027423441522962</v>
      </c>
      <c r="N3399" s="1">
        <v>101</v>
      </c>
      <c r="O3399" s="1">
        <v>57</v>
      </c>
      <c r="P3399" s="1">
        <v>10.199999999999999</v>
      </c>
      <c r="Q3399" s="1">
        <v>7.49</v>
      </c>
      <c r="R3399" s="1">
        <v>1.99</v>
      </c>
      <c r="AJ3399" s="1" t="s">
        <v>408</v>
      </c>
      <c r="AK3399" s="19">
        <v>52.17</v>
      </c>
      <c r="AL3399" s="19">
        <v>29.83</v>
      </c>
      <c r="AN3399" s="3">
        <v>1972</v>
      </c>
      <c r="AQ3399">
        <v>80412</v>
      </c>
      <c r="AR3399" s="1" t="s">
        <v>799</v>
      </c>
    </row>
    <row r="3400" spans="1:44" x14ac:dyDescent="0.25">
      <c r="A3400" s="1">
        <v>4944</v>
      </c>
      <c r="B3400" s="1" t="s">
        <v>5216</v>
      </c>
      <c r="C3400" s="1">
        <v>124</v>
      </c>
      <c r="D3400" s="1" t="s">
        <v>5601</v>
      </c>
      <c r="F3400" s="1" t="s">
        <v>445</v>
      </c>
      <c r="G3400" s="1">
        <v>4</v>
      </c>
      <c r="H3400" s="1">
        <v>32</v>
      </c>
      <c r="I3400" s="1">
        <v>19.2</v>
      </c>
      <c r="J3400" s="1">
        <v>17.8</v>
      </c>
      <c r="K3400" s="3">
        <v>970</v>
      </c>
      <c r="L3400" s="2">
        <f>N3400/((23820.2)*(1-EXP(-(0.003315)*I3400))^(1.69896))</f>
        <v>0.93538257199673114</v>
      </c>
      <c r="N3400" s="1">
        <v>196</v>
      </c>
      <c r="O3400" s="1">
        <v>90.9</v>
      </c>
      <c r="P3400" s="1">
        <v>17</v>
      </c>
      <c r="Q3400" s="1">
        <v>17.5</v>
      </c>
      <c r="R3400" s="1">
        <v>2.2200000000000002</v>
      </c>
      <c r="AJ3400" s="1" t="s">
        <v>408</v>
      </c>
      <c r="AK3400" s="19">
        <v>52.17</v>
      </c>
      <c r="AL3400" s="19">
        <v>29.83</v>
      </c>
      <c r="AN3400" s="3">
        <v>1972</v>
      </c>
      <c r="AQ3400">
        <v>80412</v>
      </c>
      <c r="AR3400" s="1" t="s">
        <v>799</v>
      </c>
    </row>
    <row r="3401" spans="1:44" x14ac:dyDescent="0.25">
      <c r="A3401" s="1">
        <v>4945</v>
      </c>
      <c r="B3401" s="1" t="s">
        <v>5216</v>
      </c>
      <c r="C3401" s="1">
        <v>124</v>
      </c>
      <c r="D3401" s="1" t="s">
        <v>6073</v>
      </c>
      <c r="F3401" s="1" t="s">
        <v>445</v>
      </c>
      <c r="G3401" s="1">
        <v>7</v>
      </c>
      <c r="H3401" s="1">
        <v>65</v>
      </c>
      <c r="I3401" s="1">
        <v>18.600000000000001</v>
      </c>
      <c r="J3401" s="1">
        <v>19.399999999999999</v>
      </c>
      <c r="K3401" s="3">
        <v>1305</v>
      </c>
      <c r="L3401" s="2">
        <f>N3401/((12281.9)*(1-EXP(-(0.00354)*I3401))^(1.50598))</f>
        <v>1.1114585731520992</v>
      </c>
      <c r="N3401" s="1">
        <v>216</v>
      </c>
      <c r="O3401" s="1">
        <v>120.7</v>
      </c>
      <c r="P3401" s="1">
        <v>20.5</v>
      </c>
      <c r="Q3401" s="1">
        <v>16.93</v>
      </c>
      <c r="R3401" s="1">
        <v>3.2</v>
      </c>
      <c r="S3401" s="1">
        <v>36.700000000000003</v>
      </c>
      <c r="AJ3401" s="1" t="s">
        <v>408</v>
      </c>
      <c r="AK3401" s="19">
        <v>52</v>
      </c>
      <c r="AL3401" s="19">
        <v>28</v>
      </c>
      <c r="AN3401" s="3">
        <v>1974</v>
      </c>
      <c r="AQ3401">
        <v>80412</v>
      </c>
      <c r="AR3401" s="1" t="s">
        <v>5182</v>
      </c>
    </row>
    <row r="3402" spans="1:44" x14ac:dyDescent="0.25">
      <c r="A3402" s="1">
        <v>4946</v>
      </c>
      <c r="B3402" s="1" t="s">
        <v>5216</v>
      </c>
      <c r="C3402" s="1">
        <v>124</v>
      </c>
      <c r="D3402" s="1" t="s">
        <v>6348</v>
      </c>
      <c r="F3402" s="1" t="s">
        <v>445</v>
      </c>
      <c r="G3402" s="1">
        <v>8</v>
      </c>
      <c r="H3402" s="1">
        <v>40</v>
      </c>
      <c r="I3402" s="1">
        <v>9.8000000000000007</v>
      </c>
      <c r="J3402" s="1">
        <v>9.1</v>
      </c>
      <c r="K3402" s="3">
        <v>1850</v>
      </c>
      <c r="L3402" s="2">
        <f>N3402/((4584.46)*(1-EXP(-(0.006602)*I3402))^(1.49294))</f>
        <v>0.80750984740163145</v>
      </c>
      <c r="N3402" s="1">
        <v>59.2</v>
      </c>
      <c r="O3402" s="1">
        <v>31</v>
      </c>
      <c r="P3402" s="1">
        <v>7.98</v>
      </c>
      <c r="Q3402" s="1">
        <v>4.24</v>
      </c>
      <c r="R3402" s="1">
        <v>0.97</v>
      </c>
      <c r="S3402" s="1">
        <v>12.8</v>
      </c>
      <c r="AJ3402" s="1" t="s">
        <v>408</v>
      </c>
      <c r="AK3402" s="19">
        <v>52</v>
      </c>
      <c r="AL3402" s="19">
        <v>28</v>
      </c>
      <c r="AN3402" s="3">
        <v>1974</v>
      </c>
      <c r="AQ3402">
        <v>80412</v>
      </c>
      <c r="AR3402" s="1" t="s">
        <v>5182</v>
      </c>
    </row>
    <row r="3403" spans="1:44" x14ac:dyDescent="0.25">
      <c r="A3403" s="1">
        <v>4947</v>
      </c>
      <c r="B3403" s="1" t="s">
        <v>5216</v>
      </c>
      <c r="C3403" s="1">
        <v>124</v>
      </c>
      <c r="D3403" s="1" t="s">
        <v>5601</v>
      </c>
      <c r="F3403" s="1" t="s">
        <v>445</v>
      </c>
      <c r="G3403" s="1">
        <v>3</v>
      </c>
      <c r="H3403" s="1">
        <v>40</v>
      </c>
      <c r="I3403" s="1">
        <v>22.4</v>
      </c>
      <c r="J3403" s="1">
        <v>20.6</v>
      </c>
      <c r="K3403" s="3">
        <v>1010</v>
      </c>
      <c r="L3403" s="2">
        <f>N3403/((23820.2)*(1-EXP(-(0.003315)*I3403))^(1.69896))</f>
        <v>0.93752398210608978</v>
      </c>
      <c r="N3403" s="1">
        <v>253</v>
      </c>
      <c r="O3403" s="1">
        <v>133</v>
      </c>
      <c r="Q3403" s="1">
        <v>17.100000000000001</v>
      </c>
      <c r="R3403" s="1">
        <v>3.34</v>
      </c>
      <c r="S3403" s="1">
        <v>22.9</v>
      </c>
      <c r="AJ3403" s="1" t="s">
        <v>408</v>
      </c>
      <c r="AK3403" s="19">
        <v>53.83</v>
      </c>
      <c r="AL3403" s="19">
        <v>28</v>
      </c>
      <c r="AN3403" s="3">
        <v>1980</v>
      </c>
      <c r="AQ3403">
        <v>80436</v>
      </c>
      <c r="AR3403" s="1" t="s">
        <v>3457</v>
      </c>
    </row>
    <row r="3404" spans="1:44" x14ac:dyDescent="0.25">
      <c r="A3404" s="1">
        <v>4948</v>
      </c>
      <c r="B3404" s="1" t="s">
        <v>5216</v>
      </c>
      <c r="C3404" s="1">
        <v>124</v>
      </c>
      <c r="D3404" s="1" t="s">
        <v>6350</v>
      </c>
      <c r="F3404" s="1" t="s">
        <v>445</v>
      </c>
      <c r="G3404" s="1">
        <v>3</v>
      </c>
      <c r="H3404" s="1">
        <v>40</v>
      </c>
      <c r="I3404" s="1">
        <v>25.5</v>
      </c>
      <c r="J3404" s="1">
        <v>21.4</v>
      </c>
      <c r="K3404" s="3">
        <v>950</v>
      </c>
      <c r="L3404" s="2">
        <f>N3404/((23820.2)*(1-EXP(-(0.003315)*I3404))^(1.69896))</f>
        <v>1.15458404807618</v>
      </c>
      <c r="N3404" s="1">
        <v>385</v>
      </c>
      <c r="O3404" s="1">
        <v>232.9</v>
      </c>
      <c r="Q3404" s="1">
        <v>25.4</v>
      </c>
      <c r="R3404" s="1">
        <v>8.7899999999999991</v>
      </c>
      <c r="S3404" s="1">
        <v>45.1</v>
      </c>
      <c r="AJ3404" s="1" t="s">
        <v>408</v>
      </c>
      <c r="AK3404" s="19">
        <v>53.5</v>
      </c>
      <c r="AL3404" s="19">
        <v>28</v>
      </c>
      <c r="AN3404" s="3">
        <v>1983</v>
      </c>
      <c r="AQ3404">
        <v>80412</v>
      </c>
      <c r="AR3404" s="1" t="s">
        <v>800</v>
      </c>
    </row>
    <row r="3405" spans="1:44" x14ac:dyDescent="0.25">
      <c r="A3405" s="1">
        <v>4949</v>
      </c>
      <c r="B3405" s="1" t="s">
        <v>5216</v>
      </c>
      <c r="C3405" s="1">
        <v>124</v>
      </c>
      <c r="D3405" s="1" t="s">
        <v>5601</v>
      </c>
      <c r="F3405" s="1" t="s">
        <v>445</v>
      </c>
      <c r="G3405" s="1">
        <v>3</v>
      </c>
      <c r="H3405" s="1">
        <v>40</v>
      </c>
      <c r="I3405" s="1">
        <v>24.2</v>
      </c>
      <c r="J3405" s="1">
        <v>16.399999999999999</v>
      </c>
      <c r="K3405" s="3">
        <v>1080</v>
      </c>
      <c r="L3405" s="2">
        <f>N3405/((23820.2)*(1-EXP(-(0.003315)*I3405))^(1.69896))</f>
        <v>0.83934101059164212</v>
      </c>
      <c r="N3405" s="1">
        <v>257</v>
      </c>
      <c r="AJ3405" s="1" t="s">
        <v>408</v>
      </c>
      <c r="AK3405" s="19">
        <v>53.83</v>
      </c>
      <c r="AL3405" s="19">
        <v>28</v>
      </c>
      <c r="AN3405" s="3">
        <v>1980</v>
      </c>
      <c r="AQ3405">
        <v>80436</v>
      </c>
      <c r="AR3405" s="1" t="s">
        <v>3457</v>
      </c>
    </row>
    <row r="3406" spans="1:44" x14ac:dyDescent="0.25">
      <c r="A3406" s="1">
        <v>4950</v>
      </c>
      <c r="B3406" s="1" t="s">
        <v>744</v>
      </c>
      <c r="C3406" s="1">
        <v>125</v>
      </c>
      <c r="D3406" s="1" t="s">
        <v>5795</v>
      </c>
      <c r="F3406" s="1" t="s">
        <v>445</v>
      </c>
      <c r="G3406" s="1">
        <v>5</v>
      </c>
      <c r="H3406" s="1">
        <v>40</v>
      </c>
      <c r="I3406" s="1">
        <v>21</v>
      </c>
      <c r="J3406" s="1">
        <v>20</v>
      </c>
      <c r="K3406" s="3">
        <v>790</v>
      </c>
      <c r="N3406" s="1">
        <v>208</v>
      </c>
      <c r="O3406" s="1">
        <v>89.3</v>
      </c>
      <c r="Q3406" s="1">
        <v>5.5</v>
      </c>
      <c r="R3406" s="1">
        <v>2.38</v>
      </c>
      <c r="S3406" s="1">
        <v>21.6</v>
      </c>
      <c r="AJ3406" s="1" t="s">
        <v>408</v>
      </c>
      <c r="AK3406" s="19">
        <v>54.83</v>
      </c>
      <c r="AL3406" s="19">
        <v>28</v>
      </c>
      <c r="AN3406" s="3">
        <v>1966</v>
      </c>
      <c r="AQ3406">
        <v>80436</v>
      </c>
      <c r="AR3406" s="1" t="s">
        <v>801</v>
      </c>
    </row>
    <row r="3407" spans="1:44" x14ac:dyDescent="0.25">
      <c r="A3407" s="1">
        <v>4951</v>
      </c>
      <c r="B3407" s="1" t="s">
        <v>4011</v>
      </c>
      <c r="C3407" s="1">
        <v>126</v>
      </c>
      <c r="D3407" s="1" t="s">
        <v>5787</v>
      </c>
      <c r="F3407" s="1" t="s">
        <v>445</v>
      </c>
      <c r="G3407" s="1">
        <v>6</v>
      </c>
      <c r="H3407" s="1">
        <v>25</v>
      </c>
      <c r="I3407" s="1">
        <v>9.4</v>
      </c>
      <c r="J3407" s="1">
        <v>6.5</v>
      </c>
      <c r="K3407" s="3">
        <v>5360</v>
      </c>
      <c r="L3407" s="2">
        <v>0.9</v>
      </c>
      <c r="N3407" s="1">
        <v>93</v>
      </c>
      <c r="O3407" s="1">
        <v>42.8</v>
      </c>
      <c r="Q3407" s="1">
        <v>6.87</v>
      </c>
      <c r="R3407" s="1">
        <v>4.17</v>
      </c>
      <c r="AJ3407" s="1" t="s">
        <v>408</v>
      </c>
      <c r="AK3407" s="19">
        <v>54.83</v>
      </c>
      <c r="AL3407" s="19">
        <v>28</v>
      </c>
      <c r="AN3407" s="3">
        <v>1959</v>
      </c>
      <c r="AQ3407">
        <v>80436</v>
      </c>
      <c r="AR3407" s="1" t="s">
        <v>3304</v>
      </c>
    </row>
    <row r="3408" spans="1:44" x14ac:dyDescent="0.25">
      <c r="A3408" s="1">
        <v>4952</v>
      </c>
      <c r="B3408" s="1" t="s">
        <v>4011</v>
      </c>
      <c r="C3408" s="1">
        <v>126</v>
      </c>
      <c r="D3408" s="1" t="s">
        <v>6259</v>
      </c>
      <c r="F3408" s="1" t="s">
        <v>445</v>
      </c>
      <c r="G3408" s="1">
        <v>5</v>
      </c>
      <c r="H3408" s="1">
        <v>27</v>
      </c>
      <c r="I3408" s="1">
        <v>13.8</v>
      </c>
      <c r="J3408" s="1">
        <v>13.3</v>
      </c>
      <c r="K3408" s="3">
        <v>1730</v>
      </c>
      <c r="L3408" s="2">
        <v>1</v>
      </c>
      <c r="N3408" s="1">
        <v>165</v>
      </c>
      <c r="O3408" s="1">
        <v>75.8</v>
      </c>
      <c r="Q3408" s="1">
        <v>4.1500000000000004</v>
      </c>
      <c r="R3408" s="1">
        <v>2.4300000000000002</v>
      </c>
      <c r="AJ3408" s="1" t="s">
        <v>408</v>
      </c>
      <c r="AK3408" s="19">
        <v>54.83</v>
      </c>
      <c r="AL3408" s="19">
        <v>28</v>
      </c>
      <c r="AN3408" s="3">
        <v>1959</v>
      </c>
      <c r="AQ3408">
        <v>80436</v>
      </c>
      <c r="AR3408" s="1" t="s">
        <v>3304</v>
      </c>
    </row>
    <row r="3409" spans="1:44" x14ac:dyDescent="0.25">
      <c r="A3409" s="1">
        <v>4953</v>
      </c>
      <c r="B3409" s="1" t="s">
        <v>4011</v>
      </c>
      <c r="C3409" s="1">
        <v>126</v>
      </c>
      <c r="D3409" s="1" t="s">
        <v>5785</v>
      </c>
      <c r="F3409" s="1" t="s">
        <v>445</v>
      </c>
      <c r="G3409" s="1">
        <v>5</v>
      </c>
      <c r="H3409" s="1">
        <v>60</v>
      </c>
      <c r="I3409" s="1">
        <v>30</v>
      </c>
      <c r="J3409" s="1">
        <v>20</v>
      </c>
      <c r="K3409" s="3">
        <v>640</v>
      </c>
      <c r="N3409" s="1">
        <v>269</v>
      </c>
      <c r="O3409" s="1">
        <v>123.8</v>
      </c>
      <c r="Q3409" s="1">
        <v>11.5</v>
      </c>
      <c r="R3409" s="1">
        <v>10.7</v>
      </c>
      <c r="AJ3409" s="1" t="s">
        <v>408</v>
      </c>
      <c r="AK3409" s="19">
        <v>54.83</v>
      </c>
      <c r="AL3409" s="19">
        <v>28</v>
      </c>
      <c r="AN3409" s="3">
        <v>1959</v>
      </c>
      <c r="AQ3409">
        <v>80436</v>
      </c>
      <c r="AR3409" s="1" t="s">
        <v>3304</v>
      </c>
    </row>
    <row r="3410" spans="1:44" x14ac:dyDescent="0.25">
      <c r="A3410" s="1">
        <v>4954</v>
      </c>
      <c r="B3410" s="1" t="s">
        <v>4011</v>
      </c>
      <c r="C3410" s="1">
        <v>126</v>
      </c>
      <c r="D3410" s="1" t="s">
        <v>5921</v>
      </c>
      <c r="F3410" s="1" t="s">
        <v>445</v>
      </c>
      <c r="G3410" s="1">
        <v>6</v>
      </c>
      <c r="H3410" s="1">
        <v>60</v>
      </c>
      <c r="I3410" s="1">
        <v>21.5</v>
      </c>
      <c r="J3410" s="1">
        <v>19.600000000000001</v>
      </c>
      <c r="K3410" s="3">
        <v>420</v>
      </c>
      <c r="L3410" s="2">
        <v>0.4</v>
      </c>
      <c r="N3410" s="1">
        <v>117</v>
      </c>
      <c r="O3410" s="1">
        <v>53.7</v>
      </c>
      <c r="Q3410" s="1">
        <v>4.93</v>
      </c>
      <c r="R3410" s="1">
        <v>3.07</v>
      </c>
      <c r="AJ3410" s="1" t="s">
        <v>408</v>
      </c>
      <c r="AK3410" s="19">
        <v>54.83</v>
      </c>
      <c r="AL3410" s="19">
        <v>28</v>
      </c>
      <c r="AN3410" s="3">
        <v>1959</v>
      </c>
      <c r="AQ3410">
        <v>80436</v>
      </c>
      <c r="AR3410" s="1" t="s">
        <v>3304</v>
      </c>
    </row>
    <row r="3411" spans="1:44" x14ac:dyDescent="0.25">
      <c r="A3411" s="1">
        <v>4955</v>
      </c>
      <c r="B3411" s="1" t="s">
        <v>4502</v>
      </c>
      <c r="C3411" s="1">
        <v>127</v>
      </c>
      <c r="D3411" s="1" t="s">
        <v>5598</v>
      </c>
      <c r="F3411" s="1" t="s">
        <v>445</v>
      </c>
      <c r="G3411" s="1">
        <v>5</v>
      </c>
      <c r="H3411" s="1">
        <v>45</v>
      </c>
      <c r="I3411" s="1">
        <v>19.399999999999999</v>
      </c>
      <c r="J3411" s="1">
        <v>23</v>
      </c>
      <c r="K3411" s="3">
        <v>720</v>
      </c>
      <c r="L3411" s="2">
        <v>1.2</v>
      </c>
      <c r="N3411" s="1">
        <v>315</v>
      </c>
      <c r="AJ3411" s="1" t="s">
        <v>408</v>
      </c>
      <c r="AK3411" s="19">
        <v>54.8</v>
      </c>
      <c r="AL3411" s="19">
        <v>28</v>
      </c>
      <c r="AN3411" s="3">
        <v>1980</v>
      </c>
      <c r="AQ3411">
        <v>80436</v>
      </c>
      <c r="AR3411" s="1" t="s">
        <v>3457</v>
      </c>
    </row>
    <row r="3412" spans="1:44" x14ac:dyDescent="0.25">
      <c r="A3412" s="1">
        <v>4956</v>
      </c>
      <c r="B3412" s="1" t="s">
        <v>4502</v>
      </c>
      <c r="C3412" s="1">
        <v>127</v>
      </c>
      <c r="D3412" s="1" t="s">
        <v>6326</v>
      </c>
      <c r="F3412" s="1" t="s">
        <v>445</v>
      </c>
      <c r="G3412" s="1">
        <v>5</v>
      </c>
      <c r="H3412" s="1">
        <v>40</v>
      </c>
      <c r="I3412" s="1">
        <v>20.8</v>
      </c>
      <c r="J3412" s="1">
        <v>15.6</v>
      </c>
      <c r="K3412" s="3">
        <v>1380</v>
      </c>
      <c r="L3412" s="2">
        <v>1.1000000000000001</v>
      </c>
      <c r="N3412" s="1">
        <v>330</v>
      </c>
      <c r="AJ3412" s="1" t="s">
        <v>408</v>
      </c>
      <c r="AK3412" s="19">
        <v>54.8</v>
      </c>
      <c r="AL3412" s="19">
        <v>28</v>
      </c>
      <c r="AN3412" s="3">
        <v>1980</v>
      </c>
      <c r="AQ3412">
        <v>80436</v>
      </c>
      <c r="AR3412" s="1" t="s">
        <v>3457</v>
      </c>
    </row>
    <row r="3413" spans="1:44" x14ac:dyDescent="0.25">
      <c r="A3413" s="1">
        <v>4957</v>
      </c>
      <c r="B3413" s="1" t="s">
        <v>5283</v>
      </c>
      <c r="C3413" s="1">
        <v>110</v>
      </c>
      <c r="D3413" s="1" t="s">
        <v>5623</v>
      </c>
      <c r="F3413" s="1" t="s">
        <v>445</v>
      </c>
      <c r="G3413" s="1">
        <v>6</v>
      </c>
      <c r="H3413" s="1">
        <v>50</v>
      </c>
      <c r="I3413" s="1">
        <v>18.399999999999999</v>
      </c>
      <c r="J3413" s="1">
        <v>19.600000000000001</v>
      </c>
      <c r="K3413" s="3">
        <v>1015</v>
      </c>
      <c r="L3413" s="2">
        <v>1.1599999999999999</v>
      </c>
      <c r="N3413" s="1">
        <v>318</v>
      </c>
      <c r="O3413" s="1">
        <v>182.9</v>
      </c>
      <c r="Q3413" s="1">
        <v>32.5</v>
      </c>
      <c r="R3413" s="1">
        <v>3.79</v>
      </c>
      <c r="S3413" s="1">
        <v>69</v>
      </c>
      <c r="AJ3413" s="1" t="s">
        <v>408</v>
      </c>
      <c r="AK3413" s="19">
        <v>54.8</v>
      </c>
      <c r="AL3413" s="19">
        <v>28</v>
      </c>
      <c r="AN3413" s="3">
        <v>1983</v>
      </c>
      <c r="AQ3413">
        <v>80436</v>
      </c>
      <c r="AR3413" s="1" t="s">
        <v>777</v>
      </c>
    </row>
    <row r="3414" spans="1:44" x14ac:dyDescent="0.25">
      <c r="A3414" s="1">
        <v>4958</v>
      </c>
      <c r="B3414" s="1" t="s">
        <v>5283</v>
      </c>
      <c r="C3414" s="1">
        <v>110</v>
      </c>
      <c r="D3414" s="1" t="s">
        <v>6575</v>
      </c>
      <c r="F3414" s="1" t="s">
        <v>445</v>
      </c>
      <c r="G3414" s="1">
        <v>5</v>
      </c>
      <c r="H3414" s="1">
        <v>60</v>
      </c>
      <c r="I3414" s="1">
        <v>23.6</v>
      </c>
      <c r="J3414" s="1">
        <v>19.8</v>
      </c>
      <c r="K3414" s="3">
        <v>735</v>
      </c>
      <c r="N3414" s="1">
        <v>242</v>
      </c>
      <c r="O3414" s="1">
        <v>157.5</v>
      </c>
      <c r="P3414" s="1">
        <v>13.2</v>
      </c>
      <c r="Q3414" s="1">
        <v>17</v>
      </c>
      <c r="R3414" s="1">
        <v>2.8</v>
      </c>
      <c r="S3414" s="1">
        <v>54.4</v>
      </c>
      <c r="AJ3414" s="1" t="s">
        <v>408</v>
      </c>
      <c r="AK3414" s="19">
        <v>52</v>
      </c>
      <c r="AL3414" s="19">
        <v>28</v>
      </c>
      <c r="AN3414" s="3">
        <v>1974</v>
      </c>
      <c r="AQ3414">
        <v>80412</v>
      </c>
      <c r="AR3414" s="1" t="s">
        <v>3305</v>
      </c>
    </row>
    <row r="3415" spans="1:44" x14ac:dyDescent="0.25">
      <c r="A3415" s="1">
        <v>4959</v>
      </c>
      <c r="B3415" s="1" t="s">
        <v>5283</v>
      </c>
      <c r="C3415" s="1">
        <v>110</v>
      </c>
      <c r="D3415" s="1" t="s">
        <v>6178</v>
      </c>
      <c r="F3415" s="1" t="s">
        <v>445</v>
      </c>
      <c r="G3415" s="1">
        <v>7</v>
      </c>
      <c r="H3415" s="1">
        <v>60</v>
      </c>
      <c r="I3415" s="1">
        <v>17.100000000000001</v>
      </c>
      <c r="J3415" s="1">
        <v>19.600000000000001</v>
      </c>
      <c r="K3415" s="3">
        <v>590</v>
      </c>
      <c r="N3415" s="1">
        <v>149</v>
      </c>
      <c r="O3415" s="1">
        <v>100.8</v>
      </c>
      <c r="P3415" s="1">
        <v>16.399999999999999</v>
      </c>
      <c r="Q3415" s="1">
        <v>17.3</v>
      </c>
      <c r="R3415" s="1">
        <v>2.5</v>
      </c>
      <c r="S3415" s="1">
        <v>32.9</v>
      </c>
      <c r="AJ3415" s="1" t="s">
        <v>408</v>
      </c>
      <c r="AK3415" s="19">
        <v>52</v>
      </c>
      <c r="AL3415" s="19">
        <v>28</v>
      </c>
      <c r="AN3415" s="3">
        <v>1974</v>
      </c>
      <c r="AQ3415">
        <v>80412</v>
      </c>
      <c r="AR3415" s="1" t="s">
        <v>3305</v>
      </c>
    </row>
    <row r="3416" spans="1:44" x14ac:dyDescent="0.25">
      <c r="A3416" s="1">
        <v>4960</v>
      </c>
      <c r="B3416" s="1" t="s">
        <v>5283</v>
      </c>
      <c r="C3416" s="1">
        <v>110</v>
      </c>
      <c r="D3416" s="1" t="s">
        <v>6370</v>
      </c>
      <c r="F3416" s="1" t="s">
        <v>445</v>
      </c>
      <c r="G3416" s="1">
        <v>8</v>
      </c>
      <c r="H3416" s="1">
        <v>100</v>
      </c>
      <c r="I3416" s="1">
        <v>22.5</v>
      </c>
      <c r="J3416" s="1">
        <v>22.2</v>
      </c>
      <c r="K3416" s="3">
        <v>500</v>
      </c>
      <c r="N3416" s="1">
        <v>208</v>
      </c>
      <c r="O3416" s="1">
        <v>123.9</v>
      </c>
      <c r="P3416" s="1">
        <v>22.9</v>
      </c>
      <c r="Q3416" s="1">
        <v>20</v>
      </c>
      <c r="R3416" s="1">
        <v>3.3</v>
      </c>
      <c r="S3416" s="1">
        <v>33.9</v>
      </c>
      <c r="AJ3416" s="1" t="s">
        <v>408</v>
      </c>
      <c r="AK3416" s="19">
        <v>52</v>
      </c>
      <c r="AL3416" s="19">
        <v>28</v>
      </c>
      <c r="AN3416" s="3">
        <v>1974</v>
      </c>
      <c r="AQ3416">
        <v>80412</v>
      </c>
      <c r="AR3416" s="1" t="s">
        <v>3305</v>
      </c>
    </row>
    <row r="3417" spans="1:44" x14ac:dyDescent="0.25">
      <c r="A3417" s="1">
        <v>4961</v>
      </c>
      <c r="B3417" s="1" t="s">
        <v>5283</v>
      </c>
      <c r="C3417" s="1">
        <v>110</v>
      </c>
      <c r="D3417" s="1" t="s">
        <v>6180</v>
      </c>
      <c r="F3417" s="1" t="s">
        <v>445</v>
      </c>
      <c r="G3417" s="1">
        <v>9</v>
      </c>
      <c r="H3417" s="1">
        <v>140</v>
      </c>
      <c r="I3417" s="1">
        <v>22.1</v>
      </c>
      <c r="J3417" s="1">
        <v>24.7</v>
      </c>
      <c r="K3417" s="3">
        <v>480</v>
      </c>
      <c r="N3417" s="1">
        <v>287</v>
      </c>
      <c r="O3417" s="1">
        <v>132.30000000000001</v>
      </c>
      <c r="P3417" s="1">
        <v>24.3</v>
      </c>
      <c r="Q3417" s="1">
        <v>24.3</v>
      </c>
      <c r="R3417" s="1">
        <v>3.7</v>
      </c>
      <c r="S3417" s="1">
        <v>47.6</v>
      </c>
      <c r="AJ3417" s="1" t="s">
        <v>408</v>
      </c>
      <c r="AK3417" s="19">
        <v>52</v>
      </c>
      <c r="AL3417" s="19">
        <v>28</v>
      </c>
      <c r="AN3417" s="3">
        <v>1974</v>
      </c>
      <c r="AQ3417">
        <v>80412</v>
      </c>
      <c r="AR3417" s="1" t="s">
        <v>3305</v>
      </c>
    </row>
    <row r="3418" spans="1:44" x14ac:dyDescent="0.25">
      <c r="A3418" s="1">
        <v>4962</v>
      </c>
      <c r="B3418" s="1" t="s">
        <v>3841</v>
      </c>
      <c r="C3418" s="1">
        <v>114</v>
      </c>
      <c r="D3418" s="1" t="s">
        <v>5671</v>
      </c>
      <c r="F3418" s="1" t="s">
        <v>445</v>
      </c>
      <c r="G3418" s="1">
        <v>6</v>
      </c>
      <c r="H3418" s="1">
        <v>65</v>
      </c>
      <c r="I3418" s="1">
        <v>22.5</v>
      </c>
      <c r="J3418" s="1">
        <v>24</v>
      </c>
      <c r="K3418" s="3">
        <v>690</v>
      </c>
      <c r="N3418" s="1">
        <v>334</v>
      </c>
      <c r="O3418" s="1">
        <v>175.4</v>
      </c>
      <c r="P3418" s="1">
        <v>10.6</v>
      </c>
      <c r="Q3418" s="1">
        <v>24.3</v>
      </c>
      <c r="R3418" s="1">
        <v>3.9</v>
      </c>
      <c r="AJ3418" s="1" t="s">
        <v>408</v>
      </c>
      <c r="AK3418" s="19">
        <v>52</v>
      </c>
      <c r="AL3418" s="19">
        <v>28</v>
      </c>
      <c r="AN3418" s="3">
        <v>1987</v>
      </c>
      <c r="AQ3418">
        <v>80412</v>
      </c>
      <c r="AR3418" s="1" t="s">
        <v>482</v>
      </c>
    </row>
    <row r="3419" spans="1:44" x14ac:dyDescent="0.25">
      <c r="A3419" s="1">
        <v>4963</v>
      </c>
      <c r="B3419" s="1" t="s">
        <v>3841</v>
      </c>
      <c r="C3419" s="1">
        <v>114</v>
      </c>
      <c r="D3419" s="1" t="s">
        <v>5780</v>
      </c>
      <c r="F3419" s="1" t="s">
        <v>445</v>
      </c>
      <c r="G3419" s="1">
        <v>7</v>
      </c>
      <c r="H3419" s="1">
        <v>100</v>
      </c>
      <c r="I3419" s="1">
        <v>25</v>
      </c>
      <c r="J3419" s="1">
        <v>27</v>
      </c>
      <c r="K3419" s="3">
        <v>507</v>
      </c>
      <c r="N3419" s="1">
        <v>331</v>
      </c>
      <c r="O3419" s="1">
        <v>159.9</v>
      </c>
      <c r="P3419" s="1">
        <v>12.6</v>
      </c>
      <c r="Q3419" s="1">
        <v>23.5</v>
      </c>
      <c r="R3419" s="1">
        <v>4.0999999999999996</v>
      </c>
      <c r="AJ3419" s="1" t="s">
        <v>408</v>
      </c>
      <c r="AK3419" s="19">
        <v>52</v>
      </c>
      <c r="AL3419" s="19">
        <v>28</v>
      </c>
      <c r="AN3419" s="3">
        <v>1987</v>
      </c>
      <c r="AQ3419">
        <v>80412</v>
      </c>
      <c r="AR3419" s="1" t="s">
        <v>482</v>
      </c>
    </row>
    <row r="3420" spans="1:44" x14ac:dyDescent="0.25">
      <c r="A3420" s="1">
        <v>4964</v>
      </c>
      <c r="B3420" s="1" t="s">
        <v>3841</v>
      </c>
      <c r="C3420" s="1">
        <v>114</v>
      </c>
      <c r="D3420" s="1" t="s">
        <v>5672</v>
      </c>
      <c r="F3420" s="1" t="s">
        <v>445</v>
      </c>
      <c r="G3420" s="1">
        <v>7</v>
      </c>
      <c r="H3420" s="1">
        <v>130</v>
      </c>
      <c r="I3420" s="1">
        <v>27.5</v>
      </c>
      <c r="J3420" s="1">
        <v>30</v>
      </c>
      <c r="K3420" s="3">
        <v>490</v>
      </c>
      <c r="N3420" s="1">
        <v>426</v>
      </c>
      <c r="O3420" s="1">
        <v>207.7</v>
      </c>
      <c r="P3420" s="1">
        <v>23.7</v>
      </c>
      <c r="Q3420" s="1">
        <v>31.9</v>
      </c>
      <c r="R3420" s="1">
        <v>5.5</v>
      </c>
      <c r="AJ3420" s="1" t="s">
        <v>408</v>
      </c>
      <c r="AK3420" s="19">
        <v>52</v>
      </c>
      <c r="AL3420" s="19">
        <v>28</v>
      </c>
      <c r="AN3420" s="3">
        <v>1987</v>
      </c>
      <c r="AQ3420">
        <v>80412</v>
      </c>
      <c r="AR3420" s="1" t="s">
        <v>482</v>
      </c>
    </row>
    <row r="3421" spans="1:44" x14ac:dyDescent="0.25">
      <c r="A3421" s="1">
        <v>4965</v>
      </c>
      <c r="B3421" s="1" t="s">
        <v>3841</v>
      </c>
      <c r="C3421" s="1">
        <v>114</v>
      </c>
      <c r="D3421" s="1" t="s">
        <v>5673</v>
      </c>
      <c r="F3421" s="1" t="s">
        <v>445</v>
      </c>
      <c r="G3421" s="1">
        <v>7</v>
      </c>
      <c r="H3421" s="1">
        <v>130</v>
      </c>
      <c r="I3421" s="1">
        <v>31.5</v>
      </c>
      <c r="J3421" s="1">
        <v>32</v>
      </c>
      <c r="K3421" s="3">
        <v>404</v>
      </c>
      <c r="N3421" s="1">
        <v>435</v>
      </c>
      <c r="O3421" s="1">
        <v>205.6</v>
      </c>
      <c r="P3421" s="1">
        <v>13</v>
      </c>
      <c r="Q3421" s="1">
        <v>40</v>
      </c>
      <c r="R3421" s="1">
        <v>6.1</v>
      </c>
      <c r="AJ3421" s="1" t="s">
        <v>408</v>
      </c>
      <c r="AK3421" s="19">
        <v>52</v>
      </c>
      <c r="AL3421" s="19">
        <v>28</v>
      </c>
      <c r="AN3421" s="3">
        <v>1987</v>
      </c>
      <c r="AQ3421">
        <v>80412</v>
      </c>
      <c r="AR3421" s="1" t="s">
        <v>482</v>
      </c>
    </row>
    <row r="3422" spans="1:44" x14ac:dyDescent="0.25">
      <c r="A3422" s="1">
        <v>4966</v>
      </c>
      <c r="B3422" s="1" t="s">
        <v>3841</v>
      </c>
      <c r="C3422" s="1">
        <v>114</v>
      </c>
      <c r="D3422" s="1" t="s">
        <v>5706</v>
      </c>
      <c r="F3422" s="1" t="s">
        <v>445</v>
      </c>
      <c r="G3422" s="1">
        <v>6</v>
      </c>
      <c r="H3422" s="1">
        <v>165</v>
      </c>
      <c r="I3422" s="1">
        <v>33</v>
      </c>
      <c r="J3422" s="1">
        <v>37</v>
      </c>
      <c r="K3422" s="3">
        <v>250</v>
      </c>
      <c r="N3422" s="1">
        <v>393</v>
      </c>
      <c r="O3422" s="1">
        <v>212.3</v>
      </c>
      <c r="P3422" s="1">
        <v>13.5</v>
      </c>
      <c r="Q3422" s="1">
        <v>38.1</v>
      </c>
      <c r="R3422" s="1">
        <v>5.3</v>
      </c>
      <c r="AJ3422" s="1" t="s">
        <v>408</v>
      </c>
      <c r="AK3422" s="19">
        <v>52</v>
      </c>
      <c r="AL3422" s="19">
        <v>28</v>
      </c>
      <c r="AN3422" s="3">
        <v>1987</v>
      </c>
      <c r="AQ3422">
        <v>80412</v>
      </c>
      <c r="AR3422" s="1" t="s">
        <v>482</v>
      </c>
    </row>
    <row r="3423" spans="1:44" x14ac:dyDescent="0.25">
      <c r="A3423" s="1">
        <v>4967</v>
      </c>
      <c r="B3423" s="1" t="s">
        <v>3841</v>
      </c>
      <c r="C3423" s="1">
        <v>114</v>
      </c>
      <c r="D3423" s="1" t="s">
        <v>6052</v>
      </c>
      <c r="F3423" s="1" t="s">
        <v>445</v>
      </c>
      <c r="G3423" s="1">
        <v>5</v>
      </c>
      <c r="H3423" s="1">
        <v>55</v>
      </c>
      <c r="I3423" s="1">
        <v>24</v>
      </c>
      <c r="J3423" s="1">
        <v>25</v>
      </c>
      <c r="K3423" s="3">
        <v>430</v>
      </c>
      <c r="N3423" s="1">
        <v>231</v>
      </c>
      <c r="O3423" s="1">
        <v>124.6</v>
      </c>
      <c r="P3423" s="1">
        <v>8.1999999999999993</v>
      </c>
      <c r="Q3423" s="1">
        <v>20.2</v>
      </c>
      <c r="R3423" s="1">
        <v>3.5</v>
      </c>
      <c r="S3423" s="1">
        <v>67.599999999999994</v>
      </c>
      <c r="AJ3423" s="1" t="s">
        <v>408</v>
      </c>
      <c r="AK3423" s="19">
        <v>52</v>
      </c>
      <c r="AL3423" s="19">
        <v>28</v>
      </c>
      <c r="AN3423" s="3">
        <v>1987</v>
      </c>
      <c r="AQ3423">
        <v>80412</v>
      </c>
      <c r="AR3423" s="1" t="s">
        <v>482</v>
      </c>
    </row>
    <row r="3424" spans="1:44" x14ac:dyDescent="0.25">
      <c r="A3424" s="1">
        <v>4968</v>
      </c>
      <c r="B3424" s="1" t="s">
        <v>3841</v>
      </c>
      <c r="C3424" s="1">
        <v>114</v>
      </c>
      <c r="D3424" s="1" t="s">
        <v>5709</v>
      </c>
      <c r="F3424" s="1" t="s">
        <v>445</v>
      </c>
      <c r="G3424" s="1">
        <v>6</v>
      </c>
      <c r="H3424" s="1">
        <v>60</v>
      </c>
      <c r="I3424" s="1">
        <v>21.5</v>
      </c>
      <c r="J3424" s="1">
        <v>23</v>
      </c>
      <c r="K3424" s="3">
        <v>720</v>
      </c>
      <c r="N3424" s="1">
        <v>294</v>
      </c>
      <c r="O3424" s="1">
        <v>157</v>
      </c>
      <c r="P3424" s="1">
        <v>12.1</v>
      </c>
      <c r="Q3424" s="1">
        <v>27.3</v>
      </c>
      <c r="R3424" s="1">
        <v>3.8</v>
      </c>
      <c r="AJ3424" s="1" t="s">
        <v>408</v>
      </c>
      <c r="AK3424" s="19">
        <v>52</v>
      </c>
      <c r="AL3424" s="19">
        <v>28</v>
      </c>
      <c r="AN3424" s="3">
        <v>1987</v>
      </c>
      <c r="AQ3424">
        <v>80412</v>
      </c>
      <c r="AR3424" s="1" t="s">
        <v>482</v>
      </c>
    </row>
    <row r="3425" spans="1:44" x14ac:dyDescent="0.25">
      <c r="A3425" s="1">
        <v>4969</v>
      </c>
      <c r="B3425" s="1" t="s">
        <v>3841</v>
      </c>
      <c r="C3425" s="1">
        <v>114</v>
      </c>
      <c r="D3425" s="1" t="s">
        <v>6049</v>
      </c>
      <c r="F3425" s="1" t="s">
        <v>445</v>
      </c>
      <c r="G3425" s="1">
        <v>5</v>
      </c>
      <c r="H3425" s="1">
        <v>65</v>
      </c>
      <c r="I3425" s="1">
        <v>27</v>
      </c>
      <c r="J3425" s="1">
        <v>26</v>
      </c>
      <c r="K3425" s="3">
        <v>750</v>
      </c>
      <c r="N3425" s="1">
        <v>483</v>
      </c>
      <c r="O3425" s="1">
        <v>273.5</v>
      </c>
      <c r="P3425" s="1">
        <v>19.7</v>
      </c>
      <c r="Q3425" s="1">
        <v>47.2</v>
      </c>
      <c r="R3425" s="1">
        <v>6.2</v>
      </c>
      <c r="AJ3425" s="1" t="s">
        <v>408</v>
      </c>
      <c r="AK3425" s="19">
        <v>52</v>
      </c>
      <c r="AL3425" s="19">
        <v>28</v>
      </c>
      <c r="AN3425" s="3">
        <v>1987</v>
      </c>
      <c r="AQ3425">
        <v>80412</v>
      </c>
      <c r="AR3425" s="1" t="s">
        <v>482</v>
      </c>
    </row>
    <row r="3426" spans="1:44" x14ac:dyDescent="0.25">
      <c r="A3426" s="1">
        <v>4970</v>
      </c>
      <c r="B3426" s="1" t="s">
        <v>3841</v>
      </c>
      <c r="C3426" s="1">
        <v>114</v>
      </c>
      <c r="D3426" s="1" t="s">
        <v>5914</v>
      </c>
      <c r="F3426" s="1" t="s">
        <v>445</v>
      </c>
      <c r="G3426" s="1">
        <v>6</v>
      </c>
      <c r="H3426" s="1">
        <v>70</v>
      </c>
      <c r="I3426" s="1">
        <v>23.5</v>
      </c>
      <c r="J3426" s="1">
        <v>25</v>
      </c>
      <c r="K3426" s="3">
        <v>591</v>
      </c>
      <c r="N3426" s="1">
        <v>308</v>
      </c>
      <c r="O3426" s="1">
        <v>166.4</v>
      </c>
      <c r="P3426" s="1">
        <v>18.2</v>
      </c>
      <c r="Q3426" s="1">
        <v>26.6</v>
      </c>
      <c r="R3426" s="1">
        <v>4.5999999999999996</v>
      </c>
      <c r="AJ3426" s="1" t="s">
        <v>408</v>
      </c>
      <c r="AK3426" s="19">
        <v>52</v>
      </c>
      <c r="AL3426" s="19">
        <v>28</v>
      </c>
      <c r="AN3426" s="3">
        <v>1987</v>
      </c>
      <c r="AQ3426">
        <v>80412</v>
      </c>
      <c r="AR3426" s="1" t="s">
        <v>482</v>
      </c>
    </row>
    <row r="3427" spans="1:44" x14ac:dyDescent="0.25">
      <c r="A3427" s="1">
        <v>4971</v>
      </c>
      <c r="B3427" s="1" t="s">
        <v>3841</v>
      </c>
      <c r="C3427" s="1">
        <v>114</v>
      </c>
      <c r="D3427" s="1" t="s">
        <v>6053</v>
      </c>
      <c r="F3427" s="1" t="s">
        <v>445</v>
      </c>
      <c r="G3427" s="1">
        <v>6</v>
      </c>
      <c r="H3427" s="1">
        <v>170</v>
      </c>
      <c r="I3427" s="1">
        <v>33</v>
      </c>
      <c r="J3427" s="1">
        <v>36</v>
      </c>
      <c r="K3427" s="3">
        <v>350</v>
      </c>
      <c r="N3427" s="1">
        <v>521</v>
      </c>
      <c r="O3427" s="1">
        <v>279</v>
      </c>
      <c r="P3427" s="1">
        <v>19.399999999999999</v>
      </c>
      <c r="Q3427" s="1">
        <v>41.4</v>
      </c>
      <c r="R3427" s="1">
        <v>6</v>
      </c>
      <c r="AJ3427" s="1" t="s">
        <v>408</v>
      </c>
      <c r="AK3427" s="19">
        <v>52</v>
      </c>
      <c r="AL3427" s="19">
        <v>28</v>
      </c>
      <c r="AN3427" s="3">
        <v>1987</v>
      </c>
      <c r="AQ3427">
        <v>80412</v>
      </c>
      <c r="AR3427" s="1" t="s">
        <v>482</v>
      </c>
    </row>
    <row r="3428" spans="1:44" x14ac:dyDescent="0.25">
      <c r="A3428" s="1">
        <v>4972</v>
      </c>
      <c r="B3428" s="1" t="s">
        <v>3841</v>
      </c>
      <c r="C3428" s="1">
        <v>114</v>
      </c>
      <c r="D3428" s="1" t="s">
        <v>5708</v>
      </c>
      <c r="F3428" s="1" t="s">
        <v>445</v>
      </c>
      <c r="G3428" s="1">
        <v>6</v>
      </c>
      <c r="H3428" s="1">
        <v>215</v>
      </c>
      <c r="I3428" s="1">
        <v>35</v>
      </c>
      <c r="J3428" s="1">
        <v>37</v>
      </c>
      <c r="K3428" s="3">
        <v>300</v>
      </c>
      <c r="N3428" s="1">
        <v>493</v>
      </c>
      <c r="O3428" s="1">
        <v>260.8</v>
      </c>
      <c r="P3428" s="1">
        <v>20.5</v>
      </c>
      <c r="Q3428" s="1">
        <v>50</v>
      </c>
      <c r="R3428" s="1">
        <v>8</v>
      </c>
      <c r="AJ3428" s="1" t="s">
        <v>408</v>
      </c>
      <c r="AK3428" s="19">
        <v>52</v>
      </c>
      <c r="AL3428" s="19">
        <v>28</v>
      </c>
      <c r="AN3428" s="3">
        <v>1987</v>
      </c>
      <c r="AQ3428">
        <v>80412</v>
      </c>
      <c r="AR3428" s="1" t="s">
        <v>482</v>
      </c>
    </row>
    <row r="3429" spans="1:44" x14ac:dyDescent="0.25">
      <c r="A3429" s="1">
        <v>4973</v>
      </c>
      <c r="B3429" s="1" t="s">
        <v>3841</v>
      </c>
      <c r="C3429" s="1">
        <v>114</v>
      </c>
      <c r="D3429" s="1" t="s">
        <v>5779</v>
      </c>
      <c r="F3429" s="1" t="s">
        <v>445</v>
      </c>
      <c r="G3429" s="1">
        <v>5</v>
      </c>
      <c r="H3429" s="1">
        <v>60</v>
      </c>
      <c r="I3429" s="1">
        <v>26</v>
      </c>
      <c r="J3429" s="1">
        <v>25</v>
      </c>
      <c r="K3429" s="3">
        <v>470</v>
      </c>
      <c r="N3429" s="1">
        <v>272</v>
      </c>
      <c r="O3429" s="1">
        <v>139.69999999999999</v>
      </c>
      <c r="P3429" s="1">
        <v>11</v>
      </c>
      <c r="Q3429" s="1">
        <v>20.7</v>
      </c>
      <c r="R3429" s="1">
        <v>2.8</v>
      </c>
      <c r="AJ3429" s="1" t="s">
        <v>408</v>
      </c>
      <c r="AK3429" s="19">
        <v>52</v>
      </c>
      <c r="AL3429" s="19">
        <v>28</v>
      </c>
      <c r="AN3429" s="3">
        <v>1987</v>
      </c>
      <c r="AQ3429">
        <v>80412</v>
      </c>
      <c r="AR3429" s="1" t="s">
        <v>482</v>
      </c>
    </row>
    <row r="3430" spans="1:44" x14ac:dyDescent="0.25">
      <c r="A3430" s="1">
        <v>4974</v>
      </c>
      <c r="B3430" s="1" t="s">
        <v>3841</v>
      </c>
      <c r="C3430" s="1">
        <v>114</v>
      </c>
      <c r="D3430" s="1" t="s">
        <v>6255</v>
      </c>
      <c r="F3430" s="1" t="s">
        <v>445</v>
      </c>
      <c r="G3430" s="1">
        <v>5</v>
      </c>
      <c r="H3430" s="1">
        <v>60</v>
      </c>
      <c r="I3430" s="1">
        <v>26</v>
      </c>
      <c r="J3430" s="1">
        <v>25</v>
      </c>
      <c r="K3430" s="3">
        <v>600</v>
      </c>
      <c r="N3430" s="1">
        <v>348</v>
      </c>
      <c r="O3430" s="1">
        <v>192.6</v>
      </c>
      <c r="P3430" s="1">
        <v>13.3</v>
      </c>
      <c r="Q3430" s="1">
        <v>30.2</v>
      </c>
      <c r="R3430" s="1">
        <v>4.4000000000000004</v>
      </c>
      <c r="AJ3430" s="1" t="s">
        <v>408</v>
      </c>
      <c r="AK3430" s="19">
        <v>52</v>
      </c>
      <c r="AL3430" s="19">
        <v>28</v>
      </c>
      <c r="AN3430" s="3">
        <v>1987</v>
      </c>
      <c r="AQ3430">
        <v>80412</v>
      </c>
      <c r="AR3430" s="1" t="s">
        <v>482</v>
      </c>
    </row>
    <row r="3431" spans="1:44" x14ac:dyDescent="0.25">
      <c r="A3431" s="1">
        <v>4975</v>
      </c>
      <c r="B3431" s="1" t="s">
        <v>3841</v>
      </c>
      <c r="C3431" s="1">
        <v>114</v>
      </c>
      <c r="D3431" s="1" t="s">
        <v>5912</v>
      </c>
      <c r="F3431" s="1" t="s">
        <v>445</v>
      </c>
      <c r="G3431" s="1">
        <v>5</v>
      </c>
      <c r="H3431" s="1">
        <v>60</v>
      </c>
      <c r="I3431" s="1">
        <v>26</v>
      </c>
      <c r="J3431" s="1">
        <v>25</v>
      </c>
      <c r="K3431" s="3">
        <v>570</v>
      </c>
      <c r="N3431" s="1">
        <v>329</v>
      </c>
      <c r="O3431" s="1">
        <v>181.7</v>
      </c>
      <c r="P3431" s="1">
        <v>11.9</v>
      </c>
      <c r="Q3431" s="1">
        <v>29.8</v>
      </c>
      <c r="R3431" s="1">
        <v>4.2</v>
      </c>
      <c r="AJ3431" s="1" t="s">
        <v>408</v>
      </c>
      <c r="AK3431" s="19">
        <v>52</v>
      </c>
      <c r="AL3431" s="19">
        <v>28</v>
      </c>
      <c r="AN3431" s="3">
        <v>1987</v>
      </c>
      <c r="AQ3431">
        <v>80412</v>
      </c>
      <c r="AR3431" s="1" t="s">
        <v>482</v>
      </c>
    </row>
    <row r="3432" spans="1:44" x14ac:dyDescent="0.25">
      <c r="A3432" s="1">
        <v>4976</v>
      </c>
      <c r="B3432" s="1" t="s">
        <v>3841</v>
      </c>
      <c r="C3432" s="1">
        <v>114</v>
      </c>
      <c r="D3432" s="1" t="s">
        <v>5917</v>
      </c>
      <c r="F3432" s="1" t="s">
        <v>445</v>
      </c>
      <c r="G3432" s="1">
        <v>6</v>
      </c>
      <c r="H3432" s="1">
        <v>135</v>
      </c>
      <c r="I3432" s="1">
        <v>31.5</v>
      </c>
      <c r="J3432" s="1">
        <v>33</v>
      </c>
      <c r="K3432" s="3">
        <v>400</v>
      </c>
      <c r="N3432" s="1">
        <v>467</v>
      </c>
      <c r="O3432" s="1">
        <v>245.1</v>
      </c>
      <c r="P3432" s="1">
        <v>18.2</v>
      </c>
      <c r="Q3432" s="1">
        <v>35.5</v>
      </c>
      <c r="R3432" s="1">
        <v>5.4</v>
      </c>
      <c r="AJ3432" s="1" t="s">
        <v>408</v>
      </c>
      <c r="AK3432" s="19">
        <v>52</v>
      </c>
      <c r="AL3432" s="19">
        <v>28</v>
      </c>
      <c r="AN3432" s="3">
        <v>1987</v>
      </c>
      <c r="AQ3432">
        <v>80412</v>
      </c>
      <c r="AR3432" s="1" t="s">
        <v>482</v>
      </c>
    </row>
    <row r="3433" spans="1:44" x14ac:dyDescent="0.25">
      <c r="A3433" s="1">
        <v>4977</v>
      </c>
      <c r="B3433" s="1" t="s">
        <v>3841</v>
      </c>
      <c r="C3433" s="1">
        <v>114</v>
      </c>
      <c r="D3433" s="1" t="s">
        <v>6048</v>
      </c>
      <c r="F3433" s="1" t="s">
        <v>445</v>
      </c>
      <c r="G3433" s="1">
        <v>6</v>
      </c>
      <c r="H3433" s="1">
        <v>170</v>
      </c>
      <c r="I3433" s="1">
        <v>33</v>
      </c>
      <c r="J3433" s="1">
        <v>36</v>
      </c>
      <c r="K3433" s="3">
        <v>360</v>
      </c>
      <c r="N3433" s="1">
        <v>533</v>
      </c>
      <c r="O3433" s="1">
        <v>295.10000000000002</v>
      </c>
      <c r="P3433" s="1">
        <v>19.899999999999999</v>
      </c>
      <c r="Q3433" s="1">
        <v>45.7</v>
      </c>
      <c r="R3433" s="1">
        <v>6.7</v>
      </c>
      <c r="AJ3433" s="1" t="s">
        <v>408</v>
      </c>
      <c r="AK3433" s="19">
        <v>52</v>
      </c>
      <c r="AL3433" s="19">
        <v>28</v>
      </c>
      <c r="AN3433" s="3">
        <v>1987</v>
      </c>
      <c r="AQ3433">
        <v>80412</v>
      </c>
      <c r="AR3433" s="1" t="s">
        <v>482</v>
      </c>
    </row>
    <row r="3434" spans="1:44" x14ac:dyDescent="0.25">
      <c r="A3434" s="1">
        <v>4978</v>
      </c>
      <c r="B3434" s="1" t="s">
        <v>3841</v>
      </c>
      <c r="C3434" s="1">
        <v>114</v>
      </c>
      <c r="D3434" s="1" t="s">
        <v>5784</v>
      </c>
      <c r="F3434" s="1" t="s">
        <v>445</v>
      </c>
      <c r="G3434" s="1">
        <v>7</v>
      </c>
      <c r="H3434" s="1">
        <v>115</v>
      </c>
      <c r="I3434" s="1">
        <v>27</v>
      </c>
      <c r="J3434" s="1">
        <v>28</v>
      </c>
      <c r="K3434" s="3">
        <v>760</v>
      </c>
      <c r="N3434" s="1">
        <v>572</v>
      </c>
      <c r="O3434" s="1">
        <v>283.60000000000002</v>
      </c>
      <c r="P3434" s="1">
        <v>22</v>
      </c>
      <c r="Q3434" s="1">
        <v>38.299999999999997</v>
      </c>
      <c r="R3434" s="1">
        <v>5.9</v>
      </c>
      <c r="AJ3434" s="1" t="s">
        <v>408</v>
      </c>
      <c r="AK3434" s="19">
        <v>52</v>
      </c>
      <c r="AL3434" s="19">
        <v>28</v>
      </c>
      <c r="AN3434" s="3">
        <v>1987</v>
      </c>
      <c r="AQ3434">
        <v>80412</v>
      </c>
      <c r="AR3434" s="1" t="s">
        <v>482</v>
      </c>
    </row>
    <row r="3435" spans="1:44" x14ac:dyDescent="0.25">
      <c r="A3435" s="1">
        <v>4979</v>
      </c>
      <c r="B3435" s="1" t="s">
        <v>3841</v>
      </c>
      <c r="C3435" s="1">
        <v>114</v>
      </c>
      <c r="D3435" s="1" t="s">
        <v>6051</v>
      </c>
      <c r="F3435" s="1" t="s">
        <v>445</v>
      </c>
      <c r="G3435" s="1">
        <v>7</v>
      </c>
      <c r="H3435" s="1">
        <v>130</v>
      </c>
      <c r="I3435" s="1">
        <v>27.5</v>
      </c>
      <c r="J3435" s="1">
        <v>30</v>
      </c>
      <c r="K3435" s="3">
        <v>340</v>
      </c>
      <c r="N3435" s="1">
        <v>360</v>
      </c>
      <c r="O3435" s="1">
        <v>180.8</v>
      </c>
      <c r="P3435" s="1">
        <v>13.5</v>
      </c>
      <c r="Q3435" s="1">
        <v>28.8</v>
      </c>
      <c r="R3435" s="1">
        <v>5.2</v>
      </c>
      <c r="AJ3435" s="1" t="s">
        <v>408</v>
      </c>
      <c r="AK3435" s="19">
        <v>52</v>
      </c>
      <c r="AL3435" s="19">
        <v>28</v>
      </c>
      <c r="AN3435" s="3">
        <v>1987</v>
      </c>
      <c r="AQ3435">
        <v>80412</v>
      </c>
      <c r="AR3435" s="1" t="s">
        <v>482</v>
      </c>
    </row>
    <row r="3436" spans="1:44" x14ac:dyDescent="0.25">
      <c r="A3436" s="1">
        <v>4980</v>
      </c>
      <c r="B3436" s="1" t="s">
        <v>3841</v>
      </c>
      <c r="C3436" s="1">
        <v>114</v>
      </c>
      <c r="D3436" s="1" t="s">
        <v>5916</v>
      </c>
      <c r="F3436" s="1" t="s">
        <v>445</v>
      </c>
      <c r="G3436" s="1">
        <v>7</v>
      </c>
      <c r="H3436" s="1">
        <v>135</v>
      </c>
      <c r="I3436" s="1">
        <v>27.5</v>
      </c>
      <c r="J3436" s="1">
        <v>30</v>
      </c>
      <c r="K3436" s="3">
        <v>590</v>
      </c>
      <c r="N3436" s="1">
        <v>511</v>
      </c>
      <c r="O3436" s="1">
        <v>273.89999999999998</v>
      </c>
      <c r="P3436" s="1">
        <v>19.5</v>
      </c>
      <c r="Q3436" s="1">
        <v>39.1</v>
      </c>
      <c r="R3436" s="1">
        <v>6</v>
      </c>
      <c r="AJ3436" s="1" t="s">
        <v>408</v>
      </c>
      <c r="AK3436" s="19">
        <v>52</v>
      </c>
      <c r="AL3436" s="19">
        <v>28</v>
      </c>
      <c r="AN3436" s="3">
        <v>1987</v>
      </c>
      <c r="AQ3436">
        <v>80412</v>
      </c>
      <c r="AR3436" s="1" t="s">
        <v>482</v>
      </c>
    </row>
    <row r="3437" spans="1:44" x14ac:dyDescent="0.25">
      <c r="A3437" s="1">
        <v>4981</v>
      </c>
      <c r="B3437" s="1" t="s">
        <v>3841</v>
      </c>
      <c r="C3437" s="1">
        <v>114</v>
      </c>
      <c r="D3437" s="1" t="s">
        <v>5915</v>
      </c>
      <c r="F3437" s="1" t="s">
        <v>445</v>
      </c>
      <c r="G3437" s="1">
        <v>7</v>
      </c>
      <c r="H3437" s="1">
        <v>140</v>
      </c>
      <c r="I3437" s="1">
        <v>28.5</v>
      </c>
      <c r="J3437" s="1">
        <v>31</v>
      </c>
      <c r="K3437" s="3">
        <v>410</v>
      </c>
      <c r="N3437" s="1">
        <v>389</v>
      </c>
      <c r="O3437" s="1">
        <v>253.5</v>
      </c>
      <c r="P3437" s="1">
        <v>17.3</v>
      </c>
      <c r="Q3437" s="1">
        <v>32.1</v>
      </c>
      <c r="R3437" s="1">
        <v>5</v>
      </c>
      <c r="AJ3437" s="1" t="s">
        <v>408</v>
      </c>
      <c r="AK3437" s="19">
        <v>52</v>
      </c>
      <c r="AL3437" s="19">
        <v>28</v>
      </c>
      <c r="AN3437" s="3">
        <v>1987</v>
      </c>
      <c r="AQ3437">
        <v>80412</v>
      </c>
      <c r="AR3437" s="1" t="s">
        <v>482</v>
      </c>
    </row>
    <row r="3438" spans="1:44" x14ac:dyDescent="0.25">
      <c r="A3438" s="1">
        <v>4982</v>
      </c>
      <c r="B3438" s="1" t="s">
        <v>3841</v>
      </c>
      <c r="C3438" s="1">
        <v>114</v>
      </c>
      <c r="D3438" s="1" t="s">
        <v>5664</v>
      </c>
      <c r="F3438" s="1" t="s">
        <v>445</v>
      </c>
      <c r="G3438" s="1">
        <v>7</v>
      </c>
      <c r="H3438" s="1">
        <v>170</v>
      </c>
      <c r="I3438" s="1">
        <v>29</v>
      </c>
      <c r="J3438" s="1">
        <v>33</v>
      </c>
      <c r="K3438" s="3">
        <v>330</v>
      </c>
      <c r="N3438" s="1">
        <v>364</v>
      </c>
      <c r="O3438" s="1">
        <v>186.9</v>
      </c>
      <c r="P3438" s="1">
        <v>13.6</v>
      </c>
      <c r="Q3438" s="1">
        <v>29.4</v>
      </c>
      <c r="R3438" s="1">
        <v>4.4000000000000004</v>
      </c>
      <c r="AJ3438" s="1" t="s">
        <v>408</v>
      </c>
      <c r="AK3438" s="19">
        <v>52</v>
      </c>
      <c r="AL3438" s="19">
        <v>28</v>
      </c>
      <c r="AN3438" s="3">
        <v>1987</v>
      </c>
      <c r="AQ3438">
        <v>80412</v>
      </c>
      <c r="AR3438" s="1" t="s">
        <v>482</v>
      </c>
    </row>
    <row r="3439" spans="1:44" x14ac:dyDescent="0.25">
      <c r="A3439" s="1">
        <v>4983</v>
      </c>
      <c r="B3439" s="1" t="s">
        <v>3841</v>
      </c>
      <c r="C3439" s="1">
        <v>114</v>
      </c>
      <c r="D3439" s="1" t="s">
        <v>6051</v>
      </c>
      <c r="F3439" s="1" t="s">
        <v>445</v>
      </c>
      <c r="G3439" s="1">
        <v>7</v>
      </c>
      <c r="H3439" s="1">
        <v>170</v>
      </c>
      <c r="I3439" s="1">
        <v>29</v>
      </c>
      <c r="J3439" s="1">
        <v>33</v>
      </c>
      <c r="K3439" s="3">
        <v>350</v>
      </c>
      <c r="N3439" s="1">
        <v>391</v>
      </c>
      <c r="O3439" s="1">
        <v>199.4</v>
      </c>
      <c r="P3439" s="1">
        <v>15</v>
      </c>
      <c r="Q3439" s="1">
        <v>31.4</v>
      </c>
      <c r="R3439" s="1">
        <v>5.5</v>
      </c>
      <c r="AJ3439" s="1" t="s">
        <v>408</v>
      </c>
      <c r="AK3439" s="19">
        <v>52</v>
      </c>
      <c r="AL3439" s="19">
        <v>28</v>
      </c>
      <c r="AN3439" s="3">
        <v>1987</v>
      </c>
      <c r="AQ3439">
        <v>80412</v>
      </c>
      <c r="AR3439" s="1" t="s">
        <v>482</v>
      </c>
    </row>
    <row r="3440" spans="1:44" x14ac:dyDescent="0.25">
      <c r="A3440" s="1">
        <v>4984</v>
      </c>
      <c r="B3440" s="1" t="s">
        <v>3841</v>
      </c>
      <c r="C3440" s="1">
        <v>114</v>
      </c>
      <c r="D3440" s="1" t="s">
        <v>5783</v>
      </c>
      <c r="F3440" s="1" t="s">
        <v>445</v>
      </c>
      <c r="G3440" s="1">
        <v>7</v>
      </c>
      <c r="H3440" s="1">
        <v>90</v>
      </c>
      <c r="I3440" s="1">
        <v>24</v>
      </c>
      <c r="J3440" s="1">
        <v>26</v>
      </c>
      <c r="K3440" s="3">
        <v>710</v>
      </c>
      <c r="N3440" s="1">
        <v>415</v>
      </c>
      <c r="O3440" s="1">
        <v>210.2</v>
      </c>
      <c r="P3440" s="1">
        <v>24.1</v>
      </c>
      <c r="Q3440" s="1">
        <v>29</v>
      </c>
      <c r="R3440" s="1">
        <v>4.3</v>
      </c>
      <c r="AJ3440" s="1" t="s">
        <v>408</v>
      </c>
      <c r="AK3440" s="19">
        <v>52</v>
      </c>
      <c r="AL3440" s="19">
        <v>28</v>
      </c>
      <c r="AN3440" s="3">
        <v>1987</v>
      </c>
      <c r="AQ3440">
        <v>80412</v>
      </c>
      <c r="AR3440" s="1" t="s">
        <v>482</v>
      </c>
    </row>
    <row r="3441" spans="1:44" x14ac:dyDescent="0.25">
      <c r="A3441" s="1">
        <v>4985</v>
      </c>
      <c r="B3441" s="1" t="s">
        <v>3841</v>
      </c>
      <c r="C3441" s="1">
        <v>114</v>
      </c>
      <c r="D3441" s="1" t="s">
        <v>5918</v>
      </c>
      <c r="F3441" s="1" t="s">
        <v>445</v>
      </c>
      <c r="G3441" s="1">
        <v>7</v>
      </c>
      <c r="H3441" s="1">
        <v>185</v>
      </c>
      <c r="I3441" s="1">
        <v>29</v>
      </c>
      <c r="J3441" s="1">
        <v>34</v>
      </c>
      <c r="K3441" s="3">
        <v>335</v>
      </c>
      <c r="N3441" s="1">
        <v>395</v>
      </c>
      <c r="O3441" s="1">
        <v>189.7</v>
      </c>
      <c r="P3441" s="1">
        <v>14.5</v>
      </c>
      <c r="Q3441" s="1">
        <v>30.5</v>
      </c>
      <c r="R3441" s="1">
        <v>5.8</v>
      </c>
      <c r="AJ3441" s="1" t="s">
        <v>408</v>
      </c>
      <c r="AK3441" s="19">
        <v>52</v>
      </c>
      <c r="AL3441" s="19">
        <v>28</v>
      </c>
      <c r="AN3441" s="3">
        <v>1987</v>
      </c>
      <c r="AQ3441">
        <v>80412</v>
      </c>
      <c r="AR3441" s="1" t="s">
        <v>482</v>
      </c>
    </row>
    <row r="3442" spans="1:44" x14ac:dyDescent="0.25">
      <c r="A3442" s="1">
        <v>4986</v>
      </c>
      <c r="B3442" s="1" t="s">
        <v>855</v>
      </c>
      <c r="C3442" s="1">
        <v>102</v>
      </c>
      <c r="D3442" s="1" t="s">
        <v>5633</v>
      </c>
      <c r="F3442" s="33" t="s">
        <v>859</v>
      </c>
      <c r="G3442" s="1">
        <v>7</v>
      </c>
      <c r="H3442" s="1">
        <v>55</v>
      </c>
      <c r="I3442" s="1">
        <v>19</v>
      </c>
      <c r="J3442" s="1">
        <v>22.3</v>
      </c>
      <c r="K3442" s="3">
        <v>1065</v>
      </c>
      <c r="N3442" s="1">
        <v>449</v>
      </c>
      <c r="O3442" s="1">
        <v>167.9</v>
      </c>
      <c r="P3442" s="1">
        <v>11.6</v>
      </c>
      <c r="Q3442" s="1">
        <v>16.600000000000001</v>
      </c>
      <c r="R3442" s="1">
        <v>16.100000000000001</v>
      </c>
      <c r="S3442" s="1">
        <v>70</v>
      </c>
      <c r="AJ3442" s="1" t="s">
        <v>419</v>
      </c>
      <c r="AK3442" s="19">
        <v>50.03</v>
      </c>
      <c r="AL3442" s="19">
        <v>5.27</v>
      </c>
      <c r="AM3442" s="1" t="s">
        <v>79</v>
      </c>
      <c r="AN3442" s="3">
        <v>1975</v>
      </c>
      <c r="AQ3442">
        <v>80445</v>
      </c>
      <c r="AR3442" s="1" t="s">
        <v>483</v>
      </c>
    </row>
    <row r="3443" spans="1:44" x14ac:dyDescent="0.25">
      <c r="A3443" s="1">
        <v>4987</v>
      </c>
      <c r="B3443" s="1" t="s">
        <v>855</v>
      </c>
      <c r="C3443" s="1">
        <v>102</v>
      </c>
      <c r="D3443" s="1" t="s">
        <v>5633</v>
      </c>
      <c r="F3443" s="1" t="s">
        <v>445</v>
      </c>
      <c r="G3443" s="1">
        <v>5</v>
      </c>
      <c r="H3443" s="1">
        <v>39</v>
      </c>
      <c r="I3443" s="1">
        <v>19.399999999999999</v>
      </c>
      <c r="J3443" s="1">
        <v>20.5</v>
      </c>
      <c r="K3443" s="3">
        <v>1156</v>
      </c>
      <c r="N3443" s="1">
        <v>282</v>
      </c>
      <c r="O3443" s="1">
        <v>86.4</v>
      </c>
      <c r="Q3443" s="1">
        <v>12</v>
      </c>
      <c r="R3443" s="1">
        <v>22.72</v>
      </c>
      <c r="S3443" s="1">
        <v>37.799999999999997</v>
      </c>
      <c r="AJ3443" s="1" t="s">
        <v>419</v>
      </c>
      <c r="AK3443" s="19">
        <v>50.33</v>
      </c>
      <c r="AL3443" s="19">
        <v>5.67</v>
      </c>
      <c r="AM3443" s="1">
        <v>595</v>
      </c>
      <c r="AN3443" s="3">
        <v>1971</v>
      </c>
      <c r="AQ3443">
        <v>80445</v>
      </c>
      <c r="AR3443" s="1" t="s">
        <v>3107</v>
      </c>
    </row>
    <row r="3444" spans="1:44" x14ac:dyDescent="0.25">
      <c r="A3444" s="1">
        <v>4988</v>
      </c>
      <c r="B3444" s="1" t="s">
        <v>1233</v>
      </c>
      <c r="C3444" s="1">
        <v>101</v>
      </c>
      <c r="D3444" s="1" t="s">
        <v>5627</v>
      </c>
      <c r="F3444" s="1" t="s">
        <v>859</v>
      </c>
      <c r="G3444" s="1">
        <v>7</v>
      </c>
      <c r="H3444" s="1">
        <v>66</v>
      </c>
      <c r="I3444" s="1">
        <v>20.6</v>
      </c>
      <c r="J3444" s="1">
        <v>27.1</v>
      </c>
      <c r="K3444" s="3">
        <v>538</v>
      </c>
      <c r="L3444" s="2">
        <f>N3444/((1824.17)*(1-EXP(-(0.023514)*I3444))^(1.69151))</f>
        <v>0.82766598166744043</v>
      </c>
      <c r="N3444" s="1">
        <v>299</v>
      </c>
      <c r="O3444" s="1">
        <v>146.5</v>
      </c>
      <c r="Q3444" s="1">
        <v>18.7</v>
      </c>
      <c r="R3444" s="1">
        <v>3.9</v>
      </c>
      <c r="S3444" s="1">
        <v>28.7</v>
      </c>
      <c r="AJ3444" s="1" t="s">
        <v>419</v>
      </c>
      <c r="AK3444" s="19">
        <v>51.3</v>
      </c>
      <c r="AL3444" s="19">
        <v>4.5199999999999996</v>
      </c>
      <c r="AM3444" s="1">
        <v>16</v>
      </c>
      <c r="AN3444" s="3">
        <v>1999</v>
      </c>
      <c r="AQ3444">
        <v>80402</v>
      </c>
      <c r="AR3444" s="1" t="s">
        <v>484</v>
      </c>
    </row>
    <row r="3445" spans="1:44" x14ac:dyDescent="0.25">
      <c r="A3445" s="1">
        <v>4989</v>
      </c>
      <c r="B3445" s="1" t="s">
        <v>1233</v>
      </c>
      <c r="C3445" s="1">
        <v>101</v>
      </c>
      <c r="D3445" s="1" t="s">
        <v>5627</v>
      </c>
      <c r="F3445" s="1" t="s">
        <v>859</v>
      </c>
      <c r="G3445" s="1">
        <v>7</v>
      </c>
      <c r="H3445" s="1">
        <v>69</v>
      </c>
      <c r="I3445" s="1">
        <v>20.6</v>
      </c>
      <c r="J3445" s="1">
        <v>26.8</v>
      </c>
      <c r="K3445" s="3">
        <v>556</v>
      </c>
      <c r="L3445" s="2">
        <f>N3445/((1824.17)*(1-EXP(-(0.023514)*I3445))^(1.69151))</f>
        <v>0.82766598166744043</v>
      </c>
      <c r="N3445" s="1">
        <v>299</v>
      </c>
      <c r="O3445" s="1">
        <v>149.9</v>
      </c>
      <c r="Q3445" s="1">
        <v>26.2</v>
      </c>
      <c r="R3445" s="1">
        <v>6.3</v>
      </c>
      <c r="S3445" s="1">
        <v>29.1</v>
      </c>
      <c r="AJ3445" s="1" t="s">
        <v>419</v>
      </c>
      <c r="AK3445" s="19">
        <v>51.3</v>
      </c>
      <c r="AL3445" s="19">
        <v>4.5199999999999996</v>
      </c>
      <c r="AM3445" s="1">
        <v>16</v>
      </c>
      <c r="AN3445" s="3">
        <v>1997</v>
      </c>
      <c r="AQ3445">
        <v>80402</v>
      </c>
      <c r="AR3445" s="1" t="s">
        <v>485</v>
      </c>
    </row>
    <row r="3446" spans="1:44" x14ac:dyDescent="0.25">
      <c r="A3446" s="1">
        <v>4990</v>
      </c>
      <c r="B3446" s="1" t="s">
        <v>1233</v>
      </c>
      <c r="C3446" s="1">
        <v>101</v>
      </c>
      <c r="D3446" s="1" t="s">
        <v>5627</v>
      </c>
      <c r="F3446" s="1" t="s">
        <v>859</v>
      </c>
      <c r="G3446" s="1">
        <v>7</v>
      </c>
      <c r="H3446" s="1">
        <v>73</v>
      </c>
      <c r="I3446" s="1">
        <v>21.4</v>
      </c>
      <c r="J3446" s="1">
        <v>29.4</v>
      </c>
      <c r="K3446" s="3">
        <v>374</v>
      </c>
      <c r="L3446" s="2">
        <f>N3446/((1824.17)*(1-EXP(-(0.023514)*I3446))^(1.69151))</f>
        <v>0.68998505485211081</v>
      </c>
      <c r="N3446" s="1">
        <v>262</v>
      </c>
      <c r="O3446" s="1">
        <v>131.19999999999999</v>
      </c>
      <c r="Q3446" s="1">
        <v>17.8</v>
      </c>
      <c r="R3446" s="1">
        <v>3.5</v>
      </c>
      <c r="S3446" s="1">
        <v>22.3</v>
      </c>
      <c r="AJ3446" s="1" t="s">
        <v>419</v>
      </c>
      <c r="AK3446" s="19">
        <v>51.3</v>
      </c>
      <c r="AL3446" s="19">
        <v>4.5199999999999996</v>
      </c>
      <c r="AM3446" s="1">
        <v>16</v>
      </c>
      <c r="AN3446" s="3">
        <v>2001</v>
      </c>
      <c r="AQ3446">
        <v>80402</v>
      </c>
      <c r="AR3446" s="1" t="s">
        <v>486</v>
      </c>
    </row>
    <row r="3447" spans="1:44" x14ac:dyDescent="0.25">
      <c r="A3447" s="1">
        <v>4991</v>
      </c>
      <c r="B3447" s="1" t="s">
        <v>1233</v>
      </c>
      <c r="C3447" s="1">
        <v>101</v>
      </c>
      <c r="D3447" s="1" t="s">
        <v>5627</v>
      </c>
      <c r="F3447" s="1" t="s">
        <v>859</v>
      </c>
      <c r="G3447" s="1">
        <v>7</v>
      </c>
      <c r="H3447" s="1">
        <v>75</v>
      </c>
      <c r="I3447" s="1">
        <v>21.5</v>
      </c>
      <c r="J3447" s="1">
        <v>29.7</v>
      </c>
      <c r="K3447" s="3">
        <v>362</v>
      </c>
      <c r="L3447" s="2">
        <f>N3447/((1824.17)*(1-EXP(-(0.023514)*I3447))^(1.69151))</f>
        <v>0.63869693032671615</v>
      </c>
      <c r="N3447" s="1">
        <v>244</v>
      </c>
      <c r="O3447" s="1">
        <v>122.6</v>
      </c>
      <c r="Q3447" s="1">
        <v>16.8</v>
      </c>
      <c r="R3447" s="1">
        <v>3.4</v>
      </c>
      <c r="S3447" s="1">
        <v>25.2</v>
      </c>
      <c r="AJ3447" s="1" t="s">
        <v>419</v>
      </c>
      <c r="AK3447" s="19">
        <v>51.3</v>
      </c>
      <c r="AL3447" s="19">
        <v>4.5199999999999996</v>
      </c>
      <c r="AM3447" s="1">
        <v>16</v>
      </c>
      <c r="AN3447" s="3">
        <v>2003</v>
      </c>
      <c r="AQ3447">
        <v>80402</v>
      </c>
      <c r="AR3447" s="1" t="s">
        <v>487</v>
      </c>
    </row>
    <row r="3448" spans="1:44" x14ac:dyDescent="0.25">
      <c r="A3448" s="1">
        <v>4992</v>
      </c>
      <c r="B3448" s="1" t="s">
        <v>746</v>
      </c>
      <c r="C3448" s="1">
        <v>1012</v>
      </c>
      <c r="D3448" s="1" t="s">
        <v>5625</v>
      </c>
      <c r="F3448" s="1" t="s">
        <v>859</v>
      </c>
      <c r="G3448" s="1">
        <v>7</v>
      </c>
      <c r="H3448" s="1">
        <v>62</v>
      </c>
      <c r="I3448" s="1">
        <v>22.6</v>
      </c>
      <c r="J3448" s="1">
        <v>33.200000000000003</v>
      </c>
      <c r="K3448" s="3">
        <v>460</v>
      </c>
      <c r="L3448" s="2">
        <f>N3448/((1668.67)*(1-EXP(-(0.022864)*I3448))^(1.61028))</f>
        <v>1.1963568356014103</v>
      </c>
      <c r="N3448" s="1">
        <v>463</v>
      </c>
      <c r="O3448" s="1">
        <v>201.2</v>
      </c>
      <c r="P3448" s="1">
        <v>30.8</v>
      </c>
      <c r="Q3448" s="1">
        <v>23.1</v>
      </c>
      <c r="R3448" s="1">
        <v>8.27</v>
      </c>
      <c r="S3448" s="1">
        <v>45.6</v>
      </c>
      <c r="AJ3448" s="1" t="s">
        <v>419</v>
      </c>
      <c r="AK3448" s="19">
        <v>51.17</v>
      </c>
      <c r="AL3448" s="19">
        <v>5.33</v>
      </c>
      <c r="AM3448" s="1" t="s">
        <v>80</v>
      </c>
      <c r="AN3448" s="3">
        <v>1996</v>
      </c>
      <c r="AQ3448">
        <v>80402</v>
      </c>
      <c r="AR3448" s="1" t="s">
        <v>488</v>
      </c>
    </row>
    <row r="3449" spans="1:44" x14ac:dyDescent="0.25">
      <c r="A3449" s="1">
        <v>4993</v>
      </c>
      <c r="B3449" s="1" t="s">
        <v>747</v>
      </c>
      <c r="C3449" s="1">
        <v>180</v>
      </c>
      <c r="D3449" s="1" t="s">
        <v>5610</v>
      </c>
      <c r="F3449" s="33" t="s">
        <v>859</v>
      </c>
      <c r="G3449" s="1">
        <v>4</v>
      </c>
      <c r="H3449" s="1">
        <v>70</v>
      </c>
      <c r="I3449" s="1">
        <v>36.5</v>
      </c>
      <c r="J3449" s="1">
        <v>58.5</v>
      </c>
      <c r="K3449" s="3">
        <v>217</v>
      </c>
      <c r="N3449" s="1">
        <v>994</v>
      </c>
      <c r="O3449" s="1">
        <v>367</v>
      </c>
      <c r="P3449" s="1">
        <v>33</v>
      </c>
      <c r="Q3449" s="1">
        <v>29.1</v>
      </c>
      <c r="R3449" s="1">
        <v>7.7</v>
      </c>
      <c r="S3449" s="1">
        <v>67</v>
      </c>
      <c r="AJ3449" s="1" t="s">
        <v>419</v>
      </c>
      <c r="AK3449" s="19">
        <v>50.03</v>
      </c>
      <c r="AL3449" s="19">
        <v>5.27</v>
      </c>
      <c r="AM3449" s="1" t="s">
        <v>81</v>
      </c>
      <c r="AN3449" s="3">
        <v>1975</v>
      </c>
      <c r="AQ3449">
        <v>80445</v>
      </c>
      <c r="AR3449" s="1" t="s">
        <v>3109</v>
      </c>
    </row>
    <row r="3450" spans="1:44" x14ac:dyDescent="0.25">
      <c r="A3450" s="1">
        <v>4994</v>
      </c>
      <c r="B3450" s="1" t="s">
        <v>5216</v>
      </c>
      <c r="C3450" s="1">
        <v>124</v>
      </c>
      <c r="D3450" s="1" t="s">
        <v>6351</v>
      </c>
      <c r="F3450" s="1" t="s">
        <v>445</v>
      </c>
      <c r="G3450" s="1">
        <v>4</v>
      </c>
      <c r="H3450" s="1">
        <v>14</v>
      </c>
      <c r="I3450" s="1">
        <v>10</v>
      </c>
      <c r="J3450" s="1">
        <v>7.2</v>
      </c>
      <c r="K3450" s="3">
        <v>4920</v>
      </c>
      <c r="L3450" s="2">
        <f>N3450/((23820.2)*(1-EXP(-(0.003315)*I3450))^(1.69896))</f>
        <v>1.6907180976215483</v>
      </c>
      <c r="N3450" s="1">
        <v>120</v>
      </c>
      <c r="O3450" s="1">
        <v>59</v>
      </c>
      <c r="Q3450" s="1">
        <v>14.5</v>
      </c>
      <c r="R3450" s="1">
        <v>3.2</v>
      </c>
      <c r="S3450" s="1">
        <v>22.7</v>
      </c>
      <c r="AJ3450" s="1" t="s">
        <v>419</v>
      </c>
      <c r="AK3450" s="19">
        <v>50.47</v>
      </c>
      <c r="AL3450" s="19">
        <v>4.3</v>
      </c>
      <c r="AM3450" s="1" t="s">
        <v>82</v>
      </c>
      <c r="AN3450" s="3">
        <v>1975</v>
      </c>
      <c r="AQ3450">
        <v>80402</v>
      </c>
      <c r="AR3450" s="1" t="s">
        <v>3108</v>
      </c>
    </row>
    <row r="3451" spans="1:44" x14ac:dyDescent="0.25">
      <c r="A3451" s="1">
        <v>4995</v>
      </c>
      <c r="B3451" s="1" t="s">
        <v>748</v>
      </c>
      <c r="C3451" s="1">
        <v>131</v>
      </c>
      <c r="D3451" s="1" t="s">
        <v>5629</v>
      </c>
      <c r="F3451" s="1" t="s">
        <v>859</v>
      </c>
      <c r="G3451" s="1">
        <v>1</v>
      </c>
      <c r="H3451" s="1">
        <v>3</v>
      </c>
      <c r="I3451" s="1">
        <v>6.2</v>
      </c>
      <c r="J3451" s="1">
        <v>3.4</v>
      </c>
      <c r="K3451" s="3">
        <v>3333</v>
      </c>
      <c r="N3451" s="1">
        <v>26</v>
      </c>
      <c r="O3451" s="1">
        <v>10.4</v>
      </c>
      <c r="Q3451" s="1">
        <v>3.4</v>
      </c>
      <c r="R3451" s="1">
        <v>3.6</v>
      </c>
      <c r="AJ3451" s="1" t="s">
        <v>419</v>
      </c>
      <c r="AK3451" s="19">
        <v>51</v>
      </c>
      <c r="AL3451" s="19">
        <v>3.67</v>
      </c>
      <c r="AM3451" s="1">
        <v>15</v>
      </c>
      <c r="AN3451" s="3">
        <v>1981</v>
      </c>
      <c r="AQ3451">
        <v>80402</v>
      </c>
      <c r="AR3451" s="1" t="s">
        <v>198</v>
      </c>
    </row>
    <row r="3452" spans="1:44" x14ac:dyDescent="0.25">
      <c r="A3452" s="1">
        <v>4996</v>
      </c>
      <c r="B3452" s="1" t="s">
        <v>748</v>
      </c>
      <c r="C3452" s="1">
        <v>131</v>
      </c>
      <c r="D3452" s="1" t="s">
        <v>5629</v>
      </c>
      <c r="F3452" s="1" t="s">
        <v>859</v>
      </c>
      <c r="G3452" s="1">
        <v>1</v>
      </c>
      <c r="H3452" s="1">
        <v>3</v>
      </c>
      <c r="I3452" s="1">
        <v>6</v>
      </c>
      <c r="J3452" s="1">
        <v>3.7</v>
      </c>
      <c r="K3452" s="3">
        <v>3333</v>
      </c>
      <c r="N3452" s="1">
        <v>29</v>
      </c>
      <c r="O3452" s="1">
        <v>11.5</v>
      </c>
      <c r="Q3452" s="1">
        <v>2.7</v>
      </c>
      <c r="R3452" s="1">
        <v>3.6</v>
      </c>
      <c r="AJ3452" s="1" t="s">
        <v>419</v>
      </c>
      <c r="AK3452" s="19">
        <v>51</v>
      </c>
      <c r="AL3452" s="19">
        <v>3.67</v>
      </c>
      <c r="AM3452" s="1">
        <v>15</v>
      </c>
      <c r="AN3452" s="3">
        <v>1981</v>
      </c>
      <c r="AQ3452">
        <v>80402</v>
      </c>
      <c r="AR3452" s="1" t="s">
        <v>198</v>
      </c>
    </row>
    <row r="3453" spans="1:44" x14ac:dyDescent="0.25">
      <c r="A3453" s="1">
        <v>4997</v>
      </c>
      <c r="B3453" s="1" t="s">
        <v>748</v>
      </c>
      <c r="C3453" s="1">
        <v>131</v>
      </c>
      <c r="D3453" s="1" t="s">
        <v>5629</v>
      </c>
      <c r="F3453" s="1" t="s">
        <v>859</v>
      </c>
      <c r="G3453" s="1">
        <v>1</v>
      </c>
      <c r="H3453" s="1">
        <v>3</v>
      </c>
      <c r="I3453" s="1">
        <v>6.6</v>
      </c>
      <c r="J3453" s="1">
        <v>3.4</v>
      </c>
      <c r="K3453" s="3">
        <v>5000</v>
      </c>
      <c r="N3453" s="1">
        <v>62</v>
      </c>
      <c r="O3453" s="1">
        <v>15.7</v>
      </c>
      <c r="Q3453" s="1">
        <v>3.1</v>
      </c>
      <c r="R3453" s="1">
        <v>5.9</v>
      </c>
      <c r="AJ3453" s="1" t="s">
        <v>419</v>
      </c>
      <c r="AK3453" s="19">
        <v>51</v>
      </c>
      <c r="AL3453" s="19">
        <v>3.67</v>
      </c>
      <c r="AM3453" s="1">
        <v>15</v>
      </c>
      <c r="AN3453" s="3">
        <v>1981</v>
      </c>
      <c r="AQ3453">
        <v>80402</v>
      </c>
      <c r="AR3453" s="1" t="s">
        <v>198</v>
      </c>
    </row>
    <row r="3454" spans="1:44" x14ac:dyDescent="0.25">
      <c r="A3454" s="1">
        <v>4998</v>
      </c>
      <c r="B3454" s="1" t="s">
        <v>748</v>
      </c>
      <c r="C3454" s="1">
        <v>131</v>
      </c>
      <c r="D3454" s="1" t="s">
        <v>5629</v>
      </c>
      <c r="F3454" s="1" t="s">
        <v>859</v>
      </c>
      <c r="G3454" s="1">
        <v>1</v>
      </c>
      <c r="H3454" s="1">
        <v>3</v>
      </c>
      <c r="I3454" s="1">
        <v>6.3</v>
      </c>
      <c r="J3454" s="1">
        <v>3.5</v>
      </c>
      <c r="K3454" s="3">
        <v>5000</v>
      </c>
      <c r="N3454" s="1">
        <v>56</v>
      </c>
      <c r="O3454" s="1">
        <v>13.6</v>
      </c>
      <c r="Q3454" s="1">
        <v>3</v>
      </c>
      <c r="R3454" s="1">
        <v>5.9</v>
      </c>
      <c r="AJ3454" s="1" t="s">
        <v>419</v>
      </c>
      <c r="AK3454" s="19">
        <v>51</v>
      </c>
      <c r="AL3454" s="19">
        <v>3.67</v>
      </c>
      <c r="AM3454" s="1">
        <v>15</v>
      </c>
      <c r="AN3454" s="3">
        <v>1981</v>
      </c>
      <c r="AQ3454">
        <v>80402</v>
      </c>
      <c r="AR3454" s="1" t="s">
        <v>198</v>
      </c>
    </row>
    <row r="3455" spans="1:44" x14ac:dyDescent="0.25">
      <c r="A3455" s="1">
        <v>4999</v>
      </c>
      <c r="B3455" s="1" t="s">
        <v>748</v>
      </c>
      <c r="C3455" s="1">
        <v>131</v>
      </c>
      <c r="D3455" s="1" t="s">
        <v>5629</v>
      </c>
      <c r="F3455" s="1" t="s">
        <v>859</v>
      </c>
      <c r="G3455" s="1">
        <v>1</v>
      </c>
      <c r="H3455" s="1">
        <v>3</v>
      </c>
      <c r="I3455" s="1">
        <v>5.7</v>
      </c>
      <c r="J3455" s="1">
        <v>2.4</v>
      </c>
      <c r="K3455" s="3">
        <v>10000</v>
      </c>
      <c r="N3455" s="1">
        <v>63</v>
      </c>
      <c r="O3455" s="1">
        <v>15.6</v>
      </c>
      <c r="Q3455" s="1">
        <v>3</v>
      </c>
      <c r="R3455" s="1">
        <v>6.4</v>
      </c>
      <c r="AJ3455" s="1" t="s">
        <v>419</v>
      </c>
      <c r="AK3455" s="19">
        <v>51</v>
      </c>
      <c r="AL3455" s="19">
        <v>3.67</v>
      </c>
      <c r="AM3455" s="1">
        <v>15</v>
      </c>
      <c r="AN3455" s="3">
        <v>1981</v>
      </c>
      <c r="AQ3455">
        <v>80402</v>
      </c>
      <c r="AR3455" s="1" t="s">
        <v>198</v>
      </c>
    </row>
    <row r="3456" spans="1:44" x14ac:dyDescent="0.25">
      <c r="A3456" s="1">
        <v>5000</v>
      </c>
      <c r="B3456" s="1" t="s">
        <v>748</v>
      </c>
      <c r="C3456" s="1">
        <v>131</v>
      </c>
      <c r="D3456" s="1" t="s">
        <v>5629</v>
      </c>
      <c r="F3456" s="1" t="s">
        <v>859</v>
      </c>
      <c r="G3456" s="1">
        <v>1</v>
      </c>
      <c r="H3456" s="1">
        <v>3</v>
      </c>
      <c r="I3456" s="1">
        <v>5.9</v>
      </c>
      <c r="J3456" s="1">
        <v>2.5</v>
      </c>
      <c r="K3456" s="3">
        <v>10000</v>
      </c>
      <c r="N3456" s="1">
        <v>64</v>
      </c>
      <c r="O3456" s="1">
        <v>17</v>
      </c>
      <c r="Q3456" s="1">
        <v>2.2000000000000002</v>
      </c>
      <c r="R3456" s="1">
        <v>6.4</v>
      </c>
      <c r="AJ3456" s="1" t="s">
        <v>419</v>
      </c>
      <c r="AK3456" s="19">
        <v>51</v>
      </c>
      <c r="AL3456" s="19">
        <v>3.67</v>
      </c>
      <c r="AM3456" s="1">
        <v>15</v>
      </c>
      <c r="AN3456" s="3">
        <v>1981</v>
      </c>
      <c r="AQ3456">
        <v>80402</v>
      </c>
      <c r="AR3456" s="1" t="s">
        <v>198</v>
      </c>
    </row>
    <row r="3457" spans="1:44" x14ac:dyDescent="0.25">
      <c r="A3457" s="1">
        <v>5001</v>
      </c>
      <c r="B3457" s="1" t="s">
        <v>4502</v>
      </c>
      <c r="C3457" s="1">
        <v>127</v>
      </c>
      <c r="D3457" s="1" t="s">
        <v>5598</v>
      </c>
      <c r="F3457" s="1" t="s">
        <v>445</v>
      </c>
      <c r="G3457" s="1">
        <v>5</v>
      </c>
      <c r="H3457" s="1">
        <v>16</v>
      </c>
      <c r="I3457" s="1">
        <v>9</v>
      </c>
      <c r="J3457" s="1">
        <v>8.4</v>
      </c>
      <c r="K3457" s="3">
        <v>5719</v>
      </c>
      <c r="L3457" s="35">
        <v>2</v>
      </c>
      <c r="N3457" s="1">
        <v>137</v>
      </c>
      <c r="O3457" s="1">
        <v>54.9</v>
      </c>
      <c r="Q3457" s="1">
        <v>4.4000000000000004</v>
      </c>
      <c r="R3457" s="1">
        <v>2.79</v>
      </c>
      <c r="S3457" s="1">
        <v>4.3</v>
      </c>
      <c r="AJ3457" s="1" t="s">
        <v>419</v>
      </c>
      <c r="AK3457" s="19">
        <v>50.02</v>
      </c>
      <c r="AL3457" s="19">
        <v>5.08</v>
      </c>
      <c r="AM3457" s="1">
        <v>265</v>
      </c>
      <c r="AN3457" s="3">
        <v>1973</v>
      </c>
      <c r="AQ3457">
        <v>80445</v>
      </c>
      <c r="AR3457" s="1" t="s">
        <v>3151</v>
      </c>
    </row>
    <row r="3458" spans="1:44" x14ac:dyDescent="0.25">
      <c r="A3458" s="1">
        <v>5002</v>
      </c>
      <c r="B3458" s="1" t="s">
        <v>749</v>
      </c>
      <c r="C3458" s="1">
        <v>110</v>
      </c>
      <c r="D3458" s="1" t="s">
        <v>5843</v>
      </c>
      <c r="F3458" s="1" t="s">
        <v>445</v>
      </c>
      <c r="H3458" s="1">
        <v>80</v>
      </c>
      <c r="J3458" s="1">
        <v>26.1</v>
      </c>
      <c r="K3458" s="3">
        <v>345</v>
      </c>
      <c r="N3458" s="1">
        <v>301</v>
      </c>
      <c r="O3458" s="1">
        <v>157.4</v>
      </c>
      <c r="Q3458" s="1">
        <v>85</v>
      </c>
      <c r="R3458" s="1">
        <v>3.6</v>
      </c>
      <c r="S3458" s="1">
        <v>57</v>
      </c>
      <c r="AJ3458" s="1" t="s">
        <v>419</v>
      </c>
      <c r="AK3458" s="19">
        <v>50.97</v>
      </c>
      <c r="AL3458" s="19">
        <v>3.8</v>
      </c>
      <c r="AM3458" s="1">
        <v>15</v>
      </c>
      <c r="AN3458" s="3">
        <v>1999</v>
      </c>
      <c r="AQ3458">
        <v>80402</v>
      </c>
      <c r="AR3458" s="1" t="s">
        <v>5181</v>
      </c>
    </row>
    <row r="3459" spans="1:44" x14ac:dyDescent="0.25">
      <c r="A3459" s="1">
        <v>5003</v>
      </c>
      <c r="B3459" s="1" t="s">
        <v>749</v>
      </c>
      <c r="C3459" s="1">
        <v>110</v>
      </c>
      <c r="D3459" s="1" t="s">
        <v>5623</v>
      </c>
      <c r="F3459" s="1" t="s">
        <v>445</v>
      </c>
      <c r="G3459" s="1">
        <v>7</v>
      </c>
      <c r="H3459" s="1">
        <v>67</v>
      </c>
      <c r="I3459" s="1">
        <v>17.2</v>
      </c>
      <c r="J3459" s="1">
        <v>24.1</v>
      </c>
      <c r="K3459" s="3">
        <v>310</v>
      </c>
      <c r="N3459" s="1">
        <v>167</v>
      </c>
      <c r="O3459" s="1">
        <v>104.9</v>
      </c>
      <c r="Q3459" s="1">
        <v>41.7</v>
      </c>
      <c r="R3459" s="1">
        <v>4.3</v>
      </c>
      <c r="S3459" s="1">
        <v>25.4</v>
      </c>
      <c r="AJ3459" s="1" t="s">
        <v>419</v>
      </c>
      <c r="AK3459" s="19">
        <v>51.3</v>
      </c>
      <c r="AL3459" s="19">
        <v>4.5199999999999996</v>
      </c>
      <c r="AM3459" s="1">
        <v>16</v>
      </c>
      <c r="AN3459" s="3">
        <v>2003</v>
      </c>
      <c r="AQ3459">
        <v>80402</v>
      </c>
      <c r="AR3459" s="1" t="s">
        <v>487</v>
      </c>
    </row>
    <row r="3460" spans="1:44" x14ac:dyDescent="0.25">
      <c r="A3460" s="1">
        <v>5004</v>
      </c>
      <c r="B3460" s="1" t="s">
        <v>749</v>
      </c>
      <c r="C3460" s="1">
        <v>110</v>
      </c>
      <c r="D3460" s="1" t="s">
        <v>5623</v>
      </c>
      <c r="F3460" s="1" t="s">
        <v>445</v>
      </c>
      <c r="G3460" s="1">
        <v>8</v>
      </c>
      <c r="H3460" s="1">
        <v>120</v>
      </c>
      <c r="I3460" s="1">
        <v>24</v>
      </c>
      <c r="J3460" s="1">
        <v>54.7</v>
      </c>
      <c r="K3460" s="3">
        <v>111</v>
      </c>
      <c r="N3460" s="1">
        <v>304</v>
      </c>
      <c r="O3460" s="1">
        <v>210</v>
      </c>
      <c r="P3460" s="1">
        <v>22</v>
      </c>
      <c r="Q3460" s="1">
        <v>84.2</v>
      </c>
      <c r="R3460" s="1">
        <v>3.95</v>
      </c>
      <c r="S3460" s="1">
        <v>51.2</v>
      </c>
      <c r="AJ3460" s="1" t="s">
        <v>419</v>
      </c>
      <c r="AK3460" s="19">
        <v>50.02</v>
      </c>
      <c r="AL3460" s="19">
        <v>5.08</v>
      </c>
      <c r="AM3460" s="1">
        <v>265</v>
      </c>
      <c r="AN3460" s="3">
        <v>1965</v>
      </c>
      <c r="AQ3460">
        <v>80445</v>
      </c>
      <c r="AR3460" s="1" t="s">
        <v>199</v>
      </c>
    </row>
    <row r="3461" spans="1:44" x14ac:dyDescent="0.25">
      <c r="A3461" s="1">
        <v>5005</v>
      </c>
      <c r="B3461" s="1" t="s">
        <v>749</v>
      </c>
      <c r="C3461" s="1">
        <v>110</v>
      </c>
      <c r="D3461" s="1" t="s">
        <v>5623</v>
      </c>
      <c r="F3461" s="1" t="s">
        <v>445</v>
      </c>
      <c r="G3461" s="1">
        <v>8</v>
      </c>
      <c r="H3461" s="1">
        <v>90</v>
      </c>
      <c r="I3461" s="1">
        <v>20</v>
      </c>
      <c r="J3461" s="1">
        <v>32.799999999999997</v>
      </c>
      <c r="K3461" s="3">
        <v>192</v>
      </c>
      <c r="N3461" s="1">
        <v>148</v>
      </c>
      <c r="O3461" s="1">
        <v>88</v>
      </c>
      <c r="Q3461" s="1">
        <v>34.200000000000003</v>
      </c>
      <c r="R3461" s="1">
        <v>3.05</v>
      </c>
      <c r="S3461" s="1">
        <v>29.3</v>
      </c>
      <c r="AJ3461" s="1" t="s">
        <v>419</v>
      </c>
      <c r="AK3461" s="19">
        <v>50.02</v>
      </c>
      <c r="AL3461" s="19">
        <v>5.08</v>
      </c>
      <c r="AM3461" s="1">
        <v>265</v>
      </c>
      <c r="AN3461" s="3">
        <v>1965</v>
      </c>
      <c r="AQ3461">
        <v>80445</v>
      </c>
      <c r="AR3461" s="1" t="s">
        <v>199</v>
      </c>
    </row>
    <row r="3462" spans="1:44" x14ac:dyDescent="0.25">
      <c r="A3462" s="1">
        <v>5006</v>
      </c>
      <c r="B3462" s="1" t="s">
        <v>749</v>
      </c>
      <c r="C3462" s="1">
        <v>110</v>
      </c>
      <c r="D3462" s="1" t="s">
        <v>5623</v>
      </c>
      <c r="F3462" s="1" t="s">
        <v>445</v>
      </c>
      <c r="G3462" s="1">
        <v>8</v>
      </c>
      <c r="H3462" s="1">
        <v>90</v>
      </c>
      <c r="I3462" s="1">
        <v>21</v>
      </c>
      <c r="J3462" s="1">
        <v>34.799999999999997</v>
      </c>
      <c r="K3462" s="3">
        <v>178</v>
      </c>
      <c r="N3462" s="1">
        <v>162</v>
      </c>
      <c r="O3462" s="1">
        <v>98.3</v>
      </c>
      <c r="Q3462" s="1">
        <v>39.799999999999997</v>
      </c>
      <c r="R3462" s="1">
        <v>3.32</v>
      </c>
      <c r="S3462" s="1">
        <v>32.9</v>
      </c>
      <c r="AJ3462" s="1" t="s">
        <v>419</v>
      </c>
      <c r="AK3462" s="19">
        <v>50.02</v>
      </c>
      <c r="AL3462" s="19">
        <v>5.08</v>
      </c>
      <c r="AM3462" s="1">
        <v>265</v>
      </c>
      <c r="AN3462" s="3">
        <v>1965</v>
      </c>
      <c r="AQ3462">
        <v>80445</v>
      </c>
      <c r="AR3462" s="1" t="s">
        <v>199</v>
      </c>
    </row>
    <row r="3463" spans="1:44" x14ac:dyDescent="0.25">
      <c r="A3463" s="1">
        <v>5007</v>
      </c>
      <c r="B3463" s="1" t="s">
        <v>749</v>
      </c>
      <c r="C3463" s="1">
        <v>110</v>
      </c>
      <c r="D3463" s="1" t="s">
        <v>5623</v>
      </c>
      <c r="F3463" s="1" t="s">
        <v>445</v>
      </c>
      <c r="G3463" s="1">
        <v>7</v>
      </c>
      <c r="H3463" s="1">
        <v>23</v>
      </c>
      <c r="I3463" s="1">
        <v>8</v>
      </c>
      <c r="J3463" s="1">
        <v>5.6</v>
      </c>
      <c r="K3463" s="3">
        <v>7000</v>
      </c>
      <c r="N3463" s="1">
        <v>77</v>
      </c>
      <c r="O3463" s="1">
        <v>45.7</v>
      </c>
      <c r="Q3463" s="1">
        <v>25.7</v>
      </c>
      <c r="R3463" s="1">
        <v>3.07</v>
      </c>
      <c r="S3463" s="1">
        <v>19.2</v>
      </c>
      <c r="AJ3463" s="1" t="s">
        <v>419</v>
      </c>
      <c r="AK3463" s="19">
        <v>50.02</v>
      </c>
      <c r="AL3463" s="19">
        <v>5.08</v>
      </c>
      <c r="AM3463" s="1">
        <v>265</v>
      </c>
      <c r="AN3463" s="3">
        <v>1965</v>
      </c>
      <c r="AQ3463">
        <v>80445</v>
      </c>
      <c r="AR3463" s="1" t="s">
        <v>199</v>
      </c>
    </row>
    <row r="3464" spans="1:44" x14ac:dyDescent="0.25">
      <c r="A3464" s="1">
        <v>5008</v>
      </c>
      <c r="B3464" s="1" t="s">
        <v>749</v>
      </c>
      <c r="C3464" s="1">
        <v>110</v>
      </c>
      <c r="D3464" s="1" t="s">
        <v>5623</v>
      </c>
      <c r="F3464" s="1" t="s">
        <v>445</v>
      </c>
      <c r="G3464" s="1">
        <v>8</v>
      </c>
      <c r="H3464" s="1">
        <v>55</v>
      </c>
      <c r="I3464" s="1">
        <v>17</v>
      </c>
      <c r="J3464" s="1">
        <v>11.5</v>
      </c>
      <c r="K3464" s="3">
        <v>1486</v>
      </c>
      <c r="N3464" s="1">
        <v>129</v>
      </c>
      <c r="O3464" s="1">
        <v>73.3</v>
      </c>
      <c r="P3464" s="1">
        <v>8.8000000000000007</v>
      </c>
      <c r="Q3464" s="1">
        <v>38.9</v>
      </c>
      <c r="R3464" s="1">
        <v>3.46</v>
      </c>
      <c r="S3464" s="1">
        <v>34.6</v>
      </c>
      <c r="AJ3464" s="1" t="s">
        <v>419</v>
      </c>
      <c r="AK3464" s="19">
        <v>50.02</v>
      </c>
      <c r="AL3464" s="19">
        <v>5.08</v>
      </c>
      <c r="AM3464" s="1">
        <v>265</v>
      </c>
      <c r="AN3464" s="3">
        <v>1965</v>
      </c>
      <c r="AQ3464">
        <v>80445</v>
      </c>
      <c r="AR3464" s="1" t="s">
        <v>199</v>
      </c>
    </row>
    <row r="3465" spans="1:44" x14ac:dyDescent="0.25">
      <c r="A3465" s="1">
        <v>5009</v>
      </c>
      <c r="B3465" s="1" t="s">
        <v>749</v>
      </c>
      <c r="C3465" s="1">
        <v>110</v>
      </c>
      <c r="D3465" s="1" t="s">
        <v>6180</v>
      </c>
      <c r="F3465" s="1" t="s">
        <v>445</v>
      </c>
      <c r="G3465" s="1">
        <v>6</v>
      </c>
      <c r="H3465" s="1">
        <v>20</v>
      </c>
      <c r="I3465" s="1">
        <v>8</v>
      </c>
      <c r="J3465" s="1">
        <v>5.5</v>
      </c>
      <c r="K3465" s="3">
        <v>7000</v>
      </c>
      <c r="N3465" s="1">
        <v>73</v>
      </c>
      <c r="O3465" s="1">
        <v>43.7</v>
      </c>
      <c r="Q3465" s="1">
        <v>24.6</v>
      </c>
      <c r="R3465" s="1">
        <v>3.4</v>
      </c>
      <c r="S3465" s="1">
        <v>17.100000000000001</v>
      </c>
      <c r="AJ3465" s="1" t="s">
        <v>419</v>
      </c>
      <c r="AK3465" s="19">
        <v>49.83</v>
      </c>
      <c r="AL3465" s="19">
        <v>5</v>
      </c>
      <c r="AM3465" s="1">
        <v>265</v>
      </c>
      <c r="AN3465" s="3">
        <v>1975</v>
      </c>
      <c r="AQ3465">
        <v>80445</v>
      </c>
      <c r="AR3465" s="1" t="s">
        <v>3108</v>
      </c>
    </row>
    <row r="3466" spans="1:44" x14ac:dyDescent="0.25">
      <c r="A3466" s="1">
        <v>5010</v>
      </c>
      <c r="B3466" s="1" t="s">
        <v>749</v>
      </c>
      <c r="C3466" s="1">
        <v>110</v>
      </c>
      <c r="D3466" s="1" t="s">
        <v>6180</v>
      </c>
      <c r="F3466" s="1" t="s">
        <v>445</v>
      </c>
      <c r="G3466" s="1">
        <v>7</v>
      </c>
      <c r="H3466" s="1">
        <v>28</v>
      </c>
      <c r="I3466" s="1">
        <v>8</v>
      </c>
      <c r="J3466" s="1">
        <v>5.6</v>
      </c>
      <c r="K3466" s="3">
        <v>7000</v>
      </c>
      <c r="N3466" s="1">
        <v>74</v>
      </c>
      <c r="O3466" s="1">
        <v>43.8</v>
      </c>
      <c r="Q3466" s="1">
        <v>24.6</v>
      </c>
      <c r="R3466" s="1">
        <v>2.5</v>
      </c>
      <c r="S3466" s="1">
        <v>17.100000000000001</v>
      </c>
      <c r="AJ3466" s="1" t="s">
        <v>419</v>
      </c>
      <c r="AK3466" s="19">
        <v>49.83</v>
      </c>
      <c r="AL3466" s="19">
        <v>5</v>
      </c>
      <c r="AM3466" s="1">
        <v>265</v>
      </c>
      <c r="AN3466" s="3">
        <v>1975</v>
      </c>
      <c r="AQ3466">
        <v>80445</v>
      </c>
      <c r="AR3466" s="1" t="s">
        <v>3108</v>
      </c>
    </row>
    <row r="3467" spans="1:44" x14ac:dyDescent="0.25">
      <c r="A3467" s="1">
        <v>5011</v>
      </c>
      <c r="B3467" s="1" t="s">
        <v>749</v>
      </c>
      <c r="C3467" s="1">
        <v>110</v>
      </c>
      <c r="D3467" s="1" t="s">
        <v>5623</v>
      </c>
      <c r="F3467" s="1" t="s">
        <v>445</v>
      </c>
      <c r="G3467" s="1">
        <v>6</v>
      </c>
      <c r="H3467" s="1">
        <v>66</v>
      </c>
      <c r="I3467" s="1">
        <v>22</v>
      </c>
      <c r="J3467" s="1">
        <v>20.7</v>
      </c>
      <c r="K3467" s="3">
        <v>958</v>
      </c>
      <c r="N3467" s="1">
        <v>221</v>
      </c>
      <c r="O3467" s="1">
        <v>130.5</v>
      </c>
      <c r="Q3467" s="1">
        <v>36.9</v>
      </c>
      <c r="R3467" s="1">
        <v>3.6</v>
      </c>
      <c r="S3467" s="1">
        <v>41.8</v>
      </c>
      <c r="AJ3467" s="1" t="s">
        <v>419</v>
      </c>
      <c r="AK3467" s="19">
        <v>50.03</v>
      </c>
      <c r="AL3467" s="19">
        <v>5.23</v>
      </c>
      <c r="AM3467" s="1">
        <v>350</v>
      </c>
      <c r="AN3467" s="3">
        <v>1973</v>
      </c>
      <c r="AQ3467">
        <v>80445</v>
      </c>
      <c r="AR3467" s="1" t="s">
        <v>3151</v>
      </c>
    </row>
    <row r="3468" spans="1:44" x14ac:dyDescent="0.25">
      <c r="A3468" s="1">
        <v>5012</v>
      </c>
      <c r="B3468" s="1" t="s">
        <v>745</v>
      </c>
      <c r="C3468" s="1">
        <v>111</v>
      </c>
      <c r="D3468" s="1" t="s">
        <v>5623</v>
      </c>
      <c r="F3468" s="1" t="s">
        <v>445</v>
      </c>
      <c r="G3468" s="1">
        <v>8</v>
      </c>
      <c r="H3468" s="1">
        <v>117</v>
      </c>
      <c r="I3468" s="1">
        <v>24</v>
      </c>
      <c r="J3468" s="1">
        <v>46.7</v>
      </c>
      <c r="K3468" s="3">
        <v>163</v>
      </c>
      <c r="N3468" s="1">
        <v>300</v>
      </c>
      <c r="O3468" s="1">
        <v>180.2</v>
      </c>
      <c r="P3468" s="1">
        <v>18.5</v>
      </c>
      <c r="Q3468" s="1">
        <v>58.3</v>
      </c>
      <c r="R3468" s="1">
        <v>3.5</v>
      </c>
      <c r="S3468" s="1">
        <v>54.3</v>
      </c>
      <c r="AJ3468" s="1" t="s">
        <v>419</v>
      </c>
      <c r="AK3468" s="19">
        <v>50.03</v>
      </c>
      <c r="AL3468" s="19">
        <v>4.5</v>
      </c>
      <c r="AM3468" s="1">
        <v>265</v>
      </c>
      <c r="AN3468" s="3">
        <v>1965</v>
      </c>
      <c r="AQ3468">
        <v>80445</v>
      </c>
      <c r="AR3468" s="1" t="s">
        <v>199</v>
      </c>
    </row>
    <row r="3469" spans="1:44" x14ac:dyDescent="0.25">
      <c r="A3469" s="1">
        <v>5013</v>
      </c>
      <c r="B3469" s="1" t="s">
        <v>745</v>
      </c>
      <c r="C3469" s="1">
        <v>111</v>
      </c>
      <c r="D3469" s="1" t="s">
        <v>5623</v>
      </c>
      <c r="F3469" s="1" t="s">
        <v>445</v>
      </c>
      <c r="G3469" s="1">
        <v>8</v>
      </c>
      <c r="H3469" s="1">
        <v>135</v>
      </c>
      <c r="I3469" s="1">
        <v>22</v>
      </c>
      <c r="J3469" s="1">
        <v>23.8</v>
      </c>
      <c r="K3469" s="3">
        <v>422</v>
      </c>
      <c r="N3469" s="1">
        <v>188</v>
      </c>
      <c r="O3469" s="1">
        <v>120.9</v>
      </c>
      <c r="Q3469" s="1">
        <v>75.8</v>
      </c>
      <c r="R3469" s="1">
        <v>3.16</v>
      </c>
      <c r="S3469" s="1">
        <v>36.200000000000003</v>
      </c>
      <c r="AJ3469" s="1" t="s">
        <v>419</v>
      </c>
      <c r="AK3469" s="19">
        <v>50.03</v>
      </c>
      <c r="AL3469" s="19">
        <v>4.5</v>
      </c>
      <c r="AM3469" s="1">
        <v>265</v>
      </c>
      <c r="AN3469" s="3">
        <v>1965</v>
      </c>
      <c r="AQ3469">
        <v>80445</v>
      </c>
      <c r="AR3469" s="1" t="s">
        <v>199</v>
      </c>
    </row>
    <row r="3470" spans="1:44" x14ac:dyDescent="0.25">
      <c r="A3470" s="1">
        <v>5014</v>
      </c>
      <c r="B3470" s="1" t="s">
        <v>5217</v>
      </c>
      <c r="C3470" s="1">
        <v>112</v>
      </c>
      <c r="D3470" s="1" t="s">
        <v>5600</v>
      </c>
      <c r="F3470" s="33" t="s">
        <v>859</v>
      </c>
      <c r="G3470" s="1">
        <v>6</v>
      </c>
      <c r="H3470" s="1">
        <v>144</v>
      </c>
      <c r="I3470" s="1">
        <v>32.1</v>
      </c>
      <c r="J3470" s="1">
        <v>52.2</v>
      </c>
      <c r="K3470" s="3">
        <v>156</v>
      </c>
      <c r="O3470" s="1">
        <v>224.6</v>
      </c>
      <c r="P3470" s="1">
        <v>13.6</v>
      </c>
      <c r="Q3470" s="1">
        <v>144.30000000000001</v>
      </c>
      <c r="R3470" s="1">
        <v>3.3</v>
      </c>
      <c r="S3470" s="1">
        <v>74.7</v>
      </c>
      <c r="AJ3470" s="1" t="s">
        <v>419</v>
      </c>
      <c r="AK3470" s="19">
        <v>50.03</v>
      </c>
      <c r="AL3470" s="19">
        <v>5.23</v>
      </c>
      <c r="AM3470" s="1">
        <v>350</v>
      </c>
      <c r="AN3470" s="3">
        <v>1975</v>
      </c>
      <c r="AQ3470">
        <v>80445</v>
      </c>
      <c r="AR3470" s="1" t="s">
        <v>3109</v>
      </c>
    </row>
    <row r="3471" spans="1:44" x14ac:dyDescent="0.25">
      <c r="A3471" s="1">
        <v>5015</v>
      </c>
      <c r="B3471" s="1" t="s">
        <v>5217</v>
      </c>
      <c r="C3471" s="1">
        <v>112</v>
      </c>
      <c r="D3471" s="1" t="s">
        <v>6341</v>
      </c>
      <c r="F3471" s="33" t="s">
        <v>859</v>
      </c>
      <c r="G3471" s="1">
        <v>7</v>
      </c>
      <c r="H3471" s="1">
        <v>130</v>
      </c>
      <c r="I3471" s="1">
        <v>27.5</v>
      </c>
      <c r="J3471" s="1">
        <v>44</v>
      </c>
      <c r="K3471" s="3">
        <v>190</v>
      </c>
      <c r="N3471" s="1">
        <v>329</v>
      </c>
      <c r="O3471" s="1">
        <v>213.6</v>
      </c>
      <c r="P3471" s="1">
        <v>14.6</v>
      </c>
      <c r="Q3471" s="1">
        <v>122.4</v>
      </c>
      <c r="R3471" s="1">
        <v>3.1</v>
      </c>
      <c r="S3471" s="1">
        <v>68.3</v>
      </c>
      <c r="AJ3471" s="1" t="s">
        <v>419</v>
      </c>
      <c r="AK3471" s="19">
        <v>50.03</v>
      </c>
      <c r="AL3471" s="19">
        <v>5.23</v>
      </c>
      <c r="AM3471" s="1">
        <v>350</v>
      </c>
      <c r="AN3471" s="3">
        <v>1975</v>
      </c>
      <c r="AQ3471">
        <v>80445</v>
      </c>
      <c r="AR3471" s="1" t="s">
        <v>3109</v>
      </c>
    </row>
    <row r="3472" spans="1:44" x14ac:dyDescent="0.25">
      <c r="A3472" s="1">
        <v>5016</v>
      </c>
      <c r="B3472" s="1" t="s">
        <v>5217</v>
      </c>
      <c r="C3472" s="1">
        <v>112</v>
      </c>
      <c r="D3472" s="1" t="s">
        <v>5600</v>
      </c>
      <c r="F3472" s="1" t="s">
        <v>445</v>
      </c>
      <c r="G3472" s="1">
        <v>8</v>
      </c>
      <c r="H3472" s="1">
        <v>120</v>
      </c>
      <c r="I3472" s="1">
        <v>24.6</v>
      </c>
      <c r="J3472" s="1">
        <v>38</v>
      </c>
      <c r="K3472" s="3">
        <v>199</v>
      </c>
      <c r="N3472" s="1">
        <v>225</v>
      </c>
      <c r="O3472" s="1">
        <v>151.4</v>
      </c>
      <c r="Q3472" s="1">
        <v>114.1</v>
      </c>
      <c r="R3472" s="1">
        <v>3.46</v>
      </c>
      <c r="S3472" s="1">
        <v>71.599999999999994</v>
      </c>
      <c r="AJ3472" s="1" t="s">
        <v>419</v>
      </c>
      <c r="AK3472" s="19">
        <v>50.33</v>
      </c>
      <c r="AL3472" s="19">
        <v>5.67</v>
      </c>
      <c r="AM3472" s="1">
        <v>595</v>
      </c>
      <c r="AN3472" s="3">
        <v>1971</v>
      </c>
      <c r="AQ3472">
        <v>80445</v>
      </c>
      <c r="AR3472" s="1" t="s">
        <v>200</v>
      </c>
    </row>
    <row r="3473" spans="1:44" x14ac:dyDescent="0.25">
      <c r="A3473" s="1">
        <v>5017</v>
      </c>
      <c r="B3473" s="1" t="s">
        <v>1188</v>
      </c>
      <c r="C3473" s="1">
        <v>113</v>
      </c>
      <c r="D3473" s="1" t="s">
        <v>6101</v>
      </c>
      <c r="F3473" s="1" t="s">
        <v>445</v>
      </c>
      <c r="H3473" s="1">
        <v>20</v>
      </c>
      <c r="J3473" s="1">
        <v>5</v>
      </c>
      <c r="K3473" s="3">
        <v>15675</v>
      </c>
      <c r="N3473" s="1">
        <v>165.3</v>
      </c>
      <c r="AJ3473" s="1" t="s">
        <v>419</v>
      </c>
      <c r="AK3473" s="19">
        <v>50.08</v>
      </c>
      <c r="AL3473" s="19">
        <v>5.42</v>
      </c>
      <c r="AN3473" s="3">
        <v>1981</v>
      </c>
      <c r="AQ3473">
        <v>80445</v>
      </c>
      <c r="AR3473" s="1" t="s">
        <v>201</v>
      </c>
    </row>
    <row r="3474" spans="1:44" x14ac:dyDescent="0.25">
      <c r="A3474" s="1">
        <v>5018</v>
      </c>
      <c r="B3474" s="1" t="s">
        <v>1188</v>
      </c>
      <c r="C3474" s="1">
        <v>113</v>
      </c>
      <c r="D3474" s="1" t="s">
        <v>5962</v>
      </c>
      <c r="F3474" s="1" t="s">
        <v>445</v>
      </c>
      <c r="H3474" s="1">
        <v>40</v>
      </c>
      <c r="J3474" s="1">
        <v>7.5</v>
      </c>
      <c r="K3474" s="3">
        <v>6425</v>
      </c>
      <c r="N3474" s="1">
        <v>180.4</v>
      </c>
      <c r="AJ3474" s="1" t="s">
        <v>419</v>
      </c>
      <c r="AK3474" s="19">
        <v>50.08</v>
      </c>
      <c r="AL3474" s="19">
        <v>5.42</v>
      </c>
      <c r="AN3474" s="3">
        <v>1981</v>
      </c>
      <c r="AQ3474">
        <v>80445</v>
      </c>
      <c r="AR3474" s="1" t="s">
        <v>201</v>
      </c>
    </row>
    <row r="3475" spans="1:44" x14ac:dyDescent="0.25">
      <c r="A3475" s="1">
        <v>5019</v>
      </c>
      <c r="B3475" s="1" t="s">
        <v>3841</v>
      </c>
      <c r="C3475" s="1">
        <v>114</v>
      </c>
      <c r="D3475" s="1" t="s">
        <v>5913</v>
      </c>
      <c r="F3475" s="1" t="s">
        <v>445</v>
      </c>
      <c r="H3475" s="1">
        <v>80</v>
      </c>
      <c r="J3475" s="1">
        <v>26.9</v>
      </c>
      <c r="K3475" s="3">
        <v>403</v>
      </c>
      <c r="N3475" s="1">
        <v>328</v>
      </c>
      <c r="O3475" s="1">
        <v>173.8</v>
      </c>
      <c r="Q3475" s="1">
        <v>53.8</v>
      </c>
      <c r="R3475" s="1">
        <v>1.4</v>
      </c>
      <c r="S3475" s="1">
        <v>57.2</v>
      </c>
      <c r="AJ3475" s="1" t="s">
        <v>419</v>
      </c>
      <c r="AK3475" s="19">
        <v>50.97</v>
      </c>
      <c r="AL3475" s="19">
        <v>3.8</v>
      </c>
      <c r="AM3475" s="1">
        <v>15</v>
      </c>
      <c r="AN3475" s="3">
        <v>1999</v>
      </c>
      <c r="AQ3475">
        <v>80402</v>
      </c>
      <c r="AR3475" s="1" t="s">
        <v>5181</v>
      </c>
    </row>
    <row r="3476" spans="1:44" x14ac:dyDescent="0.25">
      <c r="A3476" s="1">
        <v>5020</v>
      </c>
      <c r="B3476" s="1" t="s">
        <v>855</v>
      </c>
      <c r="C3476" s="1">
        <v>102</v>
      </c>
      <c r="D3476" s="1" t="s">
        <v>5633</v>
      </c>
      <c r="F3476" s="1" t="s">
        <v>445</v>
      </c>
      <c r="G3476" s="1">
        <v>8</v>
      </c>
      <c r="H3476" s="1">
        <v>120</v>
      </c>
      <c r="I3476" s="1">
        <v>23.6</v>
      </c>
      <c r="J3476" s="1">
        <v>34</v>
      </c>
      <c r="K3476" s="3">
        <v>610</v>
      </c>
      <c r="N3476" s="1">
        <v>579</v>
      </c>
      <c r="O3476" s="1">
        <v>216.4</v>
      </c>
      <c r="Q3476" s="1">
        <v>43.6</v>
      </c>
      <c r="R3476" s="1">
        <v>18.899999999999999</v>
      </c>
      <c r="S3476" s="1">
        <v>58.2</v>
      </c>
      <c r="AJ3476" s="1" t="s">
        <v>409</v>
      </c>
      <c r="AK3476" s="19">
        <v>43</v>
      </c>
      <c r="AL3476" s="19">
        <v>27</v>
      </c>
      <c r="AM3476" s="1" t="s">
        <v>83</v>
      </c>
      <c r="AN3476" s="3">
        <v>1989</v>
      </c>
      <c r="AQ3476">
        <v>80435</v>
      </c>
      <c r="AR3476" s="1" t="s">
        <v>202</v>
      </c>
    </row>
    <row r="3477" spans="1:44" x14ac:dyDescent="0.25">
      <c r="A3477" s="1">
        <v>5021</v>
      </c>
      <c r="B3477" s="1" t="s">
        <v>855</v>
      </c>
      <c r="C3477" s="1">
        <v>102</v>
      </c>
      <c r="D3477" s="1" t="s">
        <v>5633</v>
      </c>
      <c r="F3477" s="1" t="s">
        <v>445</v>
      </c>
      <c r="G3477" s="1">
        <v>5</v>
      </c>
      <c r="H3477" s="1">
        <v>100</v>
      </c>
      <c r="I3477" s="1">
        <v>31.6</v>
      </c>
      <c r="J3477" s="1">
        <v>38</v>
      </c>
      <c r="K3477" s="3">
        <v>600</v>
      </c>
      <c r="N3477" s="1">
        <v>1000</v>
      </c>
      <c r="O3477" s="1">
        <v>405.3</v>
      </c>
      <c r="Q3477" s="1">
        <v>50.5</v>
      </c>
      <c r="R3477" s="1">
        <v>21.8</v>
      </c>
      <c r="S3477" s="1">
        <v>101.2</v>
      </c>
      <c r="AJ3477" s="1" t="s">
        <v>409</v>
      </c>
      <c r="AK3477" s="19">
        <v>43</v>
      </c>
      <c r="AL3477" s="19">
        <v>27</v>
      </c>
      <c r="AM3477" s="1" t="s">
        <v>83</v>
      </c>
      <c r="AN3477" s="3">
        <v>1989</v>
      </c>
      <c r="AQ3477">
        <v>80435</v>
      </c>
      <c r="AR3477" s="1" t="s">
        <v>202</v>
      </c>
    </row>
    <row r="3478" spans="1:44" x14ac:dyDescent="0.25">
      <c r="A3478" s="1">
        <v>5022</v>
      </c>
      <c r="B3478" s="1" t="s">
        <v>855</v>
      </c>
      <c r="C3478" s="1">
        <v>102</v>
      </c>
      <c r="D3478" s="1" t="s">
        <v>5633</v>
      </c>
      <c r="F3478" s="1" t="s">
        <v>445</v>
      </c>
      <c r="G3478" s="1">
        <v>6</v>
      </c>
      <c r="H3478" s="1">
        <v>90</v>
      </c>
      <c r="I3478" s="1">
        <v>26.6</v>
      </c>
      <c r="J3478" s="1">
        <v>36</v>
      </c>
      <c r="K3478" s="3">
        <v>385</v>
      </c>
      <c r="N3478" s="1">
        <v>773</v>
      </c>
      <c r="O3478" s="1">
        <v>296.39999999999998</v>
      </c>
      <c r="P3478" s="1">
        <v>28.9</v>
      </c>
      <c r="Q3478" s="1">
        <v>58.6</v>
      </c>
      <c r="R3478" s="1">
        <v>45.4</v>
      </c>
      <c r="S3478" s="1">
        <v>119.3</v>
      </c>
      <c r="AJ3478" s="1" t="s">
        <v>409</v>
      </c>
      <c r="AK3478" s="19">
        <v>43</v>
      </c>
      <c r="AL3478" s="19">
        <v>23.5</v>
      </c>
      <c r="AM3478" s="1">
        <v>1545</v>
      </c>
      <c r="AN3478" s="3">
        <v>1984</v>
      </c>
      <c r="AQ3478">
        <v>80435</v>
      </c>
      <c r="AR3478" s="1" t="s">
        <v>203</v>
      </c>
    </row>
    <row r="3479" spans="1:44" x14ac:dyDescent="0.25">
      <c r="A3479" s="1">
        <v>5023</v>
      </c>
      <c r="B3479" s="1" t="s">
        <v>855</v>
      </c>
      <c r="C3479" s="1">
        <v>102</v>
      </c>
      <c r="D3479" s="1" t="s">
        <v>5633</v>
      </c>
      <c r="F3479" s="1" t="s">
        <v>445</v>
      </c>
      <c r="G3479" s="1">
        <v>6</v>
      </c>
      <c r="H3479" s="1">
        <v>20</v>
      </c>
      <c r="I3479" s="1">
        <v>8.4</v>
      </c>
      <c r="J3479" s="1">
        <v>7.4</v>
      </c>
      <c r="K3479" s="3">
        <v>6512</v>
      </c>
      <c r="N3479" s="1">
        <v>129</v>
      </c>
      <c r="O3479" s="1">
        <v>50.7</v>
      </c>
      <c r="P3479" s="1">
        <v>6.83</v>
      </c>
      <c r="Q3479" s="1">
        <v>16.899999999999999</v>
      </c>
      <c r="R3479" s="1">
        <v>12.7</v>
      </c>
      <c r="S3479" s="22"/>
      <c r="AJ3479" s="1" t="s">
        <v>409</v>
      </c>
      <c r="AK3479" s="19">
        <v>42</v>
      </c>
      <c r="AL3479" s="19">
        <v>22</v>
      </c>
      <c r="AM3479" s="1">
        <v>1700</v>
      </c>
      <c r="AN3479" s="3">
        <v>1982</v>
      </c>
      <c r="AQ3479">
        <v>80404</v>
      </c>
      <c r="AR3479" s="1" t="s">
        <v>204</v>
      </c>
    </row>
    <row r="3480" spans="1:44" x14ac:dyDescent="0.25">
      <c r="A3480" s="1">
        <v>5024</v>
      </c>
      <c r="B3480" s="1" t="s">
        <v>855</v>
      </c>
      <c r="C3480" s="1">
        <v>102</v>
      </c>
      <c r="D3480" s="1" t="s">
        <v>5633</v>
      </c>
      <c r="F3480" s="1" t="s">
        <v>445</v>
      </c>
      <c r="G3480" s="1">
        <v>6</v>
      </c>
      <c r="H3480" s="1">
        <v>30</v>
      </c>
      <c r="I3480" s="1">
        <v>12.5</v>
      </c>
      <c r="J3480" s="1">
        <v>13.4</v>
      </c>
      <c r="K3480" s="3">
        <v>3064</v>
      </c>
      <c r="N3480" s="1">
        <v>291</v>
      </c>
      <c r="O3480" s="1">
        <v>114</v>
      </c>
      <c r="P3480" s="1">
        <v>13.7</v>
      </c>
      <c r="Q3480" s="1">
        <v>33.799999999999997</v>
      </c>
      <c r="R3480" s="1">
        <v>25.5</v>
      </c>
      <c r="AJ3480" s="1" t="s">
        <v>409</v>
      </c>
      <c r="AK3480" s="19">
        <v>42</v>
      </c>
      <c r="AL3480" s="19">
        <v>22</v>
      </c>
      <c r="AM3480" s="1">
        <v>1700</v>
      </c>
      <c r="AN3480" s="3">
        <v>1982</v>
      </c>
      <c r="AQ3480">
        <v>80404</v>
      </c>
      <c r="AR3480" s="1" t="s">
        <v>204</v>
      </c>
    </row>
    <row r="3481" spans="1:44" x14ac:dyDescent="0.25">
      <c r="A3481" s="1">
        <v>5025</v>
      </c>
      <c r="B3481" s="1" t="s">
        <v>855</v>
      </c>
      <c r="C3481" s="1">
        <v>102</v>
      </c>
      <c r="D3481" s="1" t="s">
        <v>5633</v>
      </c>
      <c r="F3481" s="1" t="s">
        <v>445</v>
      </c>
      <c r="G3481" s="1">
        <v>6</v>
      </c>
      <c r="H3481" s="1">
        <v>40</v>
      </c>
      <c r="I3481" s="1">
        <v>16</v>
      </c>
      <c r="J3481" s="1">
        <v>19.8</v>
      </c>
      <c r="K3481" s="3">
        <v>1688</v>
      </c>
      <c r="N3481" s="1">
        <v>444</v>
      </c>
      <c r="O3481" s="1">
        <v>173.9</v>
      </c>
      <c r="P3481" s="1">
        <v>18.8</v>
      </c>
      <c r="Q3481" s="1">
        <v>45.9</v>
      </c>
      <c r="R3481" s="1">
        <v>31</v>
      </c>
      <c r="AJ3481" s="1" t="s">
        <v>409</v>
      </c>
      <c r="AK3481" s="19">
        <v>42</v>
      </c>
      <c r="AL3481" s="19">
        <v>22</v>
      </c>
      <c r="AM3481" s="1">
        <v>1700</v>
      </c>
      <c r="AN3481" s="3">
        <v>1982</v>
      </c>
      <c r="AQ3481">
        <v>80404</v>
      </c>
      <c r="AR3481" s="1" t="s">
        <v>204</v>
      </c>
    </row>
    <row r="3482" spans="1:44" x14ac:dyDescent="0.25">
      <c r="A3482" s="1">
        <v>5026</v>
      </c>
      <c r="B3482" s="1" t="s">
        <v>855</v>
      </c>
      <c r="C3482" s="1">
        <v>102</v>
      </c>
      <c r="D3482" s="1" t="s">
        <v>5633</v>
      </c>
      <c r="F3482" s="1" t="s">
        <v>445</v>
      </c>
      <c r="G3482" s="1">
        <v>6</v>
      </c>
      <c r="H3482" s="1">
        <v>50</v>
      </c>
      <c r="I3482" s="1">
        <v>19</v>
      </c>
      <c r="J3482" s="1">
        <v>24.7</v>
      </c>
      <c r="K3482" s="3">
        <v>1205</v>
      </c>
      <c r="N3482" s="1">
        <v>559</v>
      </c>
      <c r="O3482" s="1">
        <v>219</v>
      </c>
      <c r="P3482" s="1">
        <v>22</v>
      </c>
      <c r="Q3482" s="1">
        <v>52.2</v>
      </c>
      <c r="R3482" s="1">
        <v>33.9</v>
      </c>
      <c r="AJ3482" s="1" t="s">
        <v>409</v>
      </c>
      <c r="AK3482" s="19">
        <v>42</v>
      </c>
      <c r="AL3482" s="19">
        <v>22</v>
      </c>
      <c r="AM3482" s="1">
        <v>1700</v>
      </c>
      <c r="AN3482" s="3">
        <v>1982</v>
      </c>
      <c r="AQ3482">
        <v>80404</v>
      </c>
      <c r="AR3482" s="1" t="s">
        <v>204</v>
      </c>
    </row>
    <row r="3483" spans="1:44" x14ac:dyDescent="0.25">
      <c r="A3483" s="1">
        <v>5027</v>
      </c>
      <c r="B3483" s="1" t="s">
        <v>855</v>
      </c>
      <c r="C3483" s="1">
        <v>102</v>
      </c>
      <c r="D3483" s="1" t="s">
        <v>5633</v>
      </c>
      <c r="F3483" s="1" t="s">
        <v>445</v>
      </c>
      <c r="G3483" s="1">
        <v>6</v>
      </c>
      <c r="H3483" s="1">
        <v>60</v>
      </c>
      <c r="I3483" s="1">
        <v>21.5</v>
      </c>
      <c r="J3483" s="1">
        <v>28.3</v>
      </c>
      <c r="K3483" s="3">
        <v>976</v>
      </c>
      <c r="N3483" s="1">
        <v>632</v>
      </c>
      <c r="O3483" s="1">
        <v>247.6</v>
      </c>
      <c r="P3483" s="1">
        <v>24.1</v>
      </c>
      <c r="Q3483" s="1">
        <v>56.5</v>
      </c>
      <c r="R3483" s="1">
        <v>36.1</v>
      </c>
      <c r="S3483" s="22"/>
      <c r="AJ3483" s="1" t="s">
        <v>409</v>
      </c>
      <c r="AK3483" s="19">
        <v>42</v>
      </c>
      <c r="AL3483" s="19">
        <v>22</v>
      </c>
      <c r="AM3483" s="1">
        <v>1700</v>
      </c>
      <c r="AN3483" s="3">
        <v>1982</v>
      </c>
      <c r="AQ3483">
        <v>80404</v>
      </c>
      <c r="AR3483" s="1" t="s">
        <v>204</v>
      </c>
    </row>
    <row r="3484" spans="1:44" x14ac:dyDescent="0.25">
      <c r="A3484" s="1">
        <v>5028</v>
      </c>
      <c r="B3484" s="1" t="s">
        <v>855</v>
      </c>
      <c r="C3484" s="1">
        <v>102</v>
      </c>
      <c r="D3484" s="1" t="s">
        <v>5633</v>
      </c>
      <c r="F3484" s="1" t="s">
        <v>445</v>
      </c>
      <c r="G3484" s="1">
        <v>6</v>
      </c>
      <c r="H3484" s="1">
        <v>70</v>
      </c>
      <c r="I3484" s="1">
        <v>23.5</v>
      </c>
      <c r="J3484" s="1">
        <v>31.2</v>
      </c>
      <c r="K3484" s="3">
        <v>838</v>
      </c>
      <c r="N3484" s="1">
        <v>691</v>
      </c>
      <c r="O3484" s="1">
        <v>270.7</v>
      </c>
      <c r="P3484" s="1">
        <v>25.8</v>
      </c>
      <c r="Q3484" s="1">
        <v>60.1</v>
      </c>
      <c r="R3484" s="1">
        <v>38</v>
      </c>
      <c r="AJ3484" s="1" t="s">
        <v>409</v>
      </c>
      <c r="AK3484" s="19">
        <v>42</v>
      </c>
      <c r="AL3484" s="19">
        <v>22</v>
      </c>
      <c r="AM3484" s="1">
        <v>1700</v>
      </c>
      <c r="AN3484" s="3">
        <v>1982</v>
      </c>
      <c r="AQ3484">
        <v>80404</v>
      </c>
      <c r="AR3484" s="1" t="s">
        <v>204</v>
      </c>
    </row>
    <row r="3485" spans="1:44" x14ac:dyDescent="0.25">
      <c r="A3485" s="1">
        <v>5029</v>
      </c>
      <c r="B3485" s="1" t="s">
        <v>855</v>
      </c>
      <c r="C3485" s="1">
        <v>102</v>
      </c>
      <c r="D3485" s="1" t="s">
        <v>5633</v>
      </c>
      <c r="F3485" s="1" t="s">
        <v>445</v>
      </c>
      <c r="G3485" s="1">
        <v>6</v>
      </c>
      <c r="H3485" s="1">
        <v>80</v>
      </c>
      <c r="I3485" s="1">
        <v>25.5</v>
      </c>
      <c r="J3485" s="1">
        <v>33.4</v>
      </c>
      <c r="K3485" s="3">
        <v>757</v>
      </c>
      <c r="N3485" s="1">
        <v>732</v>
      </c>
      <c r="O3485" s="1">
        <v>287.10000000000002</v>
      </c>
      <c r="P3485" s="1">
        <v>27.2</v>
      </c>
      <c r="Q3485" s="1">
        <v>62.7</v>
      </c>
      <c r="R3485" s="1">
        <v>39.200000000000003</v>
      </c>
      <c r="AJ3485" s="1" t="s">
        <v>409</v>
      </c>
      <c r="AK3485" s="19">
        <v>42</v>
      </c>
      <c r="AL3485" s="19">
        <v>22</v>
      </c>
      <c r="AM3485" s="1">
        <v>1700</v>
      </c>
      <c r="AN3485" s="3">
        <v>1982</v>
      </c>
      <c r="AQ3485">
        <v>80404</v>
      </c>
      <c r="AR3485" s="1" t="s">
        <v>204</v>
      </c>
    </row>
    <row r="3486" spans="1:44" x14ac:dyDescent="0.25">
      <c r="A3486" s="1">
        <v>5030</v>
      </c>
      <c r="B3486" s="1" t="s">
        <v>855</v>
      </c>
      <c r="C3486" s="1">
        <v>102</v>
      </c>
      <c r="D3486" s="1" t="s">
        <v>5633</v>
      </c>
      <c r="F3486" s="1" t="s">
        <v>445</v>
      </c>
      <c r="G3486" s="1">
        <v>6</v>
      </c>
      <c r="H3486" s="1">
        <v>90</v>
      </c>
      <c r="I3486" s="1">
        <v>27.5</v>
      </c>
      <c r="J3486" s="1">
        <v>35.4</v>
      </c>
      <c r="K3486" s="3">
        <v>693</v>
      </c>
      <c r="N3486" s="1">
        <v>771</v>
      </c>
      <c r="O3486" s="1">
        <v>302.10000000000002</v>
      </c>
      <c r="P3486" s="1">
        <v>28.2</v>
      </c>
      <c r="Q3486" s="1">
        <v>65.3</v>
      </c>
      <c r="R3486" s="1">
        <v>40.4</v>
      </c>
      <c r="AJ3486" s="1" t="s">
        <v>409</v>
      </c>
      <c r="AK3486" s="19">
        <v>42</v>
      </c>
      <c r="AL3486" s="19">
        <v>22</v>
      </c>
      <c r="AM3486" s="1">
        <v>1700</v>
      </c>
      <c r="AN3486" s="3">
        <v>1982</v>
      </c>
      <c r="AQ3486">
        <v>80404</v>
      </c>
      <c r="AR3486" s="1" t="s">
        <v>204</v>
      </c>
    </row>
    <row r="3487" spans="1:44" x14ac:dyDescent="0.25">
      <c r="A3487" s="1">
        <v>5031</v>
      </c>
      <c r="B3487" s="1" t="s">
        <v>855</v>
      </c>
      <c r="C3487" s="1">
        <v>102</v>
      </c>
      <c r="D3487" s="1" t="s">
        <v>5633</v>
      </c>
      <c r="F3487" s="1" t="s">
        <v>445</v>
      </c>
      <c r="G3487" s="1">
        <v>6</v>
      </c>
      <c r="H3487" s="1">
        <v>100</v>
      </c>
      <c r="I3487" s="1">
        <v>28.5</v>
      </c>
      <c r="J3487" s="1">
        <v>37.1</v>
      </c>
      <c r="K3487" s="3">
        <v>644</v>
      </c>
      <c r="N3487" s="1">
        <v>807</v>
      </c>
      <c r="O3487" s="1">
        <v>316.3</v>
      </c>
      <c r="P3487" s="1">
        <v>29.1</v>
      </c>
      <c r="Q3487" s="1">
        <v>67.7</v>
      </c>
      <c r="R3487" s="1">
        <v>41.1</v>
      </c>
      <c r="AJ3487" s="1" t="s">
        <v>409</v>
      </c>
      <c r="AK3487" s="19">
        <v>42</v>
      </c>
      <c r="AL3487" s="19">
        <v>22</v>
      </c>
      <c r="AM3487" s="1">
        <v>1700</v>
      </c>
      <c r="AN3487" s="3">
        <v>1982</v>
      </c>
      <c r="AQ3487">
        <v>80404</v>
      </c>
      <c r="AR3487" s="1" t="s">
        <v>204</v>
      </c>
    </row>
    <row r="3488" spans="1:44" x14ac:dyDescent="0.25">
      <c r="A3488" s="1">
        <v>5032</v>
      </c>
      <c r="B3488" s="1" t="s">
        <v>855</v>
      </c>
      <c r="C3488" s="1">
        <v>102</v>
      </c>
      <c r="D3488" s="1" t="s">
        <v>5633</v>
      </c>
      <c r="F3488" s="1" t="s">
        <v>445</v>
      </c>
      <c r="G3488" s="1">
        <v>6</v>
      </c>
      <c r="H3488" s="1">
        <v>110</v>
      </c>
      <c r="I3488" s="1">
        <v>30</v>
      </c>
      <c r="J3488" s="1">
        <v>38.6</v>
      </c>
      <c r="K3488" s="3">
        <v>608</v>
      </c>
      <c r="N3488" s="1">
        <v>837</v>
      </c>
      <c r="O3488" s="1">
        <v>328.3</v>
      </c>
      <c r="P3488" s="1">
        <v>29.9</v>
      </c>
      <c r="Q3488" s="1">
        <v>68.900000000000006</v>
      </c>
      <c r="R3488" s="1">
        <v>41.8</v>
      </c>
      <c r="AJ3488" s="1" t="s">
        <v>409</v>
      </c>
      <c r="AK3488" s="19">
        <v>42</v>
      </c>
      <c r="AL3488" s="19">
        <v>22</v>
      </c>
      <c r="AM3488" s="1">
        <v>1700</v>
      </c>
      <c r="AN3488" s="3">
        <v>1982</v>
      </c>
      <c r="AQ3488">
        <v>80404</v>
      </c>
      <c r="AR3488" s="1" t="s">
        <v>204</v>
      </c>
    </row>
    <row r="3489" spans="1:44" x14ac:dyDescent="0.25">
      <c r="A3489" s="1">
        <v>5033</v>
      </c>
      <c r="B3489" s="1" t="s">
        <v>855</v>
      </c>
      <c r="C3489" s="1">
        <v>102</v>
      </c>
      <c r="D3489" s="1" t="s">
        <v>5633</v>
      </c>
      <c r="F3489" s="1" t="s">
        <v>445</v>
      </c>
      <c r="G3489" s="1">
        <v>6</v>
      </c>
      <c r="H3489" s="1">
        <v>120</v>
      </c>
      <c r="I3489" s="1">
        <v>31.5</v>
      </c>
      <c r="J3489" s="1">
        <v>40</v>
      </c>
      <c r="K3489" s="3">
        <v>576</v>
      </c>
      <c r="N3489" s="1">
        <v>865</v>
      </c>
      <c r="O3489" s="1">
        <v>339.1</v>
      </c>
      <c r="P3489" s="1">
        <v>30.6</v>
      </c>
      <c r="Q3489" s="1">
        <v>69.900000000000006</v>
      </c>
      <c r="R3489" s="1">
        <v>42.2</v>
      </c>
      <c r="AJ3489" s="1" t="s">
        <v>409</v>
      </c>
      <c r="AK3489" s="19">
        <v>42</v>
      </c>
      <c r="AL3489" s="19">
        <v>22</v>
      </c>
      <c r="AM3489" s="1">
        <v>1700</v>
      </c>
      <c r="AN3489" s="3">
        <v>1982</v>
      </c>
      <c r="AQ3489">
        <v>80404</v>
      </c>
      <c r="AR3489" s="1" t="s">
        <v>204</v>
      </c>
    </row>
    <row r="3490" spans="1:44" x14ac:dyDescent="0.25">
      <c r="A3490" s="1">
        <v>5034</v>
      </c>
      <c r="B3490" s="1" t="s">
        <v>1233</v>
      </c>
      <c r="C3490" s="1">
        <v>101</v>
      </c>
      <c r="D3490" s="1" t="s">
        <v>5627</v>
      </c>
      <c r="F3490" s="1" t="s">
        <v>859</v>
      </c>
      <c r="G3490" s="1">
        <v>6</v>
      </c>
      <c r="H3490" s="1">
        <v>30</v>
      </c>
      <c r="I3490" s="1">
        <v>13</v>
      </c>
      <c r="J3490" s="1">
        <v>16</v>
      </c>
      <c r="K3490" s="3">
        <v>1510</v>
      </c>
      <c r="L3490" s="2">
        <f>N3490/((1963.5)*(1-EXP(-(0.024337)*I3490))^(1.76926))</f>
        <v>0.98885482533359947</v>
      </c>
      <c r="N3490" s="1">
        <v>193</v>
      </c>
      <c r="O3490" s="1">
        <v>71</v>
      </c>
      <c r="Q3490" s="1">
        <v>8.31</v>
      </c>
      <c r="R3490" s="1">
        <v>6.3</v>
      </c>
      <c r="S3490" s="1">
        <v>33.4</v>
      </c>
      <c r="AJ3490" s="1" t="s">
        <v>409</v>
      </c>
      <c r="AK3490" s="19">
        <v>43</v>
      </c>
      <c r="AL3490" s="19">
        <v>23</v>
      </c>
      <c r="AM3490" s="1" t="s">
        <v>84</v>
      </c>
      <c r="AN3490" s="3">
        <v>1968</v>
      </c>
      <c r="AQ3490">
        <v>80404</v>
      </c>
      <c r="AR3490" s="1" t="s">
        <v>205</v>
      </c>
    </row>
    <row r="3491" spans="1:44" x14ac:dyDescent="0.25">
      <c r="A3491" s="1">
        <v>5035</v>
      </c>
      <c r="B3491" s="1" t="s">
        <v>1233</v>
      </c>
      <c r="C3491" s="1">
        <v>101</v>
      </c>
      <c r="D3491" s="1" t="s">
        <v>5627</v>
      </c>
      <c r="F3491" s="1" t="s">
        <v>859</v>
      </c>
      <c r="G3491" s="1">
        <v>6</v>
      </c>
      <c r="H3491" s="1">
        <v>10</v>
      </c>
      <c r="I3491" s="1">
        <v>4.8</v>
      </c>
      <c r="J3491" s="1">
        <v>6.2</v>
      </c>
      <c r="K3491" s="3">
        <v>5600</v>
      </c>
      <c r="L3491" s="35">
        <v>2</v>
      </c>
      <c r="N3491" s="1">
        <v>84</v>
      </c>
      <c r="O3491" s="1">
        <v>48.7</v>
      </c>
      <c r="P3491" s="1">
        <v>6.6</v>
      </c>
      <c r="Q3491" s="1">
        <v>11.4</v>
      </c>
      <c r="R3491" s="1">
        <v>4.5999999999999996</v>
      </c>
      <c r="AJ3491" s="1" t="s">
        <v>409</v>
      </c>
      <c r="AK3491" s="19">
        <v>43</v>
      </c>
      <c r="AL3491" s="19">
        <v>24</v>
      </c>
      <c r="AN3491" s="3">
        <v>1974</v>
      </c>
      <c r="AQ3491">
        <v>80404</v>
      </c>
      <c r="AR3491" s="1" t="s">
        <v>206</v>
      </c>
    </row>
    <row r="3492" spans="1:44" x14ac:dyDescent="0.25">
      <c r="A3492" s="1">
        <v>5036</v>
      </c>
      <c r="B3492" s="1" t="s">
        <v>1233</v>
      </c>
      <c r="C3492" s="1">
        <v>101</v>
      </c>
      <c r="D3492" s="1" t="s">
        <v>5627</v>
      </c>
      <c r="F3492" s="1" t="s">
        <v>859</v>
      </c>
      <c r="G3492" s="1">
        <v>4</v>
      </c>
      <c r="H3492" s="1">
        <v>20</v>
      </c>
      <c r="I3492" s="1">
        <v>11.6</v>
      </c>
      <c r="J3492" s="1">
        <v>11.3</v>
      </c>
      <c r="K3492" s="3">
        <v>3099</v>
      </c>
      <c r="L3492" s="2">
        <f>N3492/((2221.29)*(1-EXP(-(0.025785)*I3492))^(1.86783))</f>
        <v>1.2449462617734264</v>
      </c>
      <c r="N3492" s="1">
        <v>221</v>
      </c>
      <c r="O3492" s="1">
        <v>106.5</v>
      </c>
      <c r="P3492" s="1">
        <v>10.7</v>
      </c>
      <c r="Q3492" s="1">
        <v>21.3</v>
      </c>
      <c r="R3492" s="1">
        <v>6.9</v>
      </c>
      <c r="AJ3492" s="1" t="s">
        <v>409</v>
      </c>
      <c r="AK3492" s="19">
        <v>43</v>
      </c>
      <c r="AL3492" s="19">
        <v>24</v>
      </c>
      <c r="AN3492" s="3">
        <v>1974</v>
      </c>
      <c r="AQ3492">
        <v>80404</v>
      </c>
      <c r="AR3492" s="1" t="s">
        <v>206</v>
      </c>
    </row>
    <row r="3493" spans="1:44" x14ac:dyDescent="0.25">
      <c r="A3493" s="1">
        <v>5037</v>
      </c>
      <c r="B3493" s="1" t="s">
        <v>1233</v>
      </c>
      <c r="C3493" s="1">
        <v>101</v>
      </c>
      <c r="D3493" s="1" t="s">
        <v>5627</v>
      </c>
      <c r="F3493" s="1" t="s">
        <v>859</v>
      </c>
      <c r="G3493" s="1">
        <v>4</v>
      </c>
      <c r="H3493" s="1">
        <v>30</v>
      </c>
      <c r="I3493" s="1">
        <v>16.5</v>
      </c>
      <c r="J3493" s="1">
        <v>16.5</v>
      </c>
      <c r="K3493" s="3">
        <v>1761</v>
      </c>
      <c r="L3493" s="2">
        <f>N3493/((2221.29)*(1-EXP(-(0.025785)*I3493))^(1.86783))</f>
        <v>1.0852611458378987</v>
      </c>
      <c r="N3493" s="1">
        <v>333</v>
      </c>
      <c r="O3493" s="1">
        <v>144.4</v>
      </c>
      <c r="P3493" s="1">
        <v>11.9</v>
      </c>
      <c r="Q3493" s="1">
        <v>26.3</v>
      </c>
      <c r="R3493" s="1">
        <v>7.9</v>
      </c>
      <c r="AJ3493" s="1" t="s">
        <v>409</v>
      </c>
      <c r="AK3493" s="19">
        <v>43</v>
      </c>
      <c r="AL3493" s="19">
        <v>24</v>
      </c>
      <c r="AN3493" s="3">
        <v>1974</v>
      </c>
      <c r="AQ3493">
        <v>80404</v>
      </c>
      <c r="AR3493" s="1" t="s">
        <v>206</v>
      </c>
    </row>
    <row r="3494" spans="1:44" x14ac:dyDescent="0.25">
      <c r="A3494" s="1">
        <v>5038</v>
      </c>
      <c r="B3494" s="1" t="s">
        <v>1233</v>
      </c>
      <c r="C3494" s="1">
        <v>101</v>
      </c>
      <c r="D3494" s="1" t="s">
        <v>5627</v>
      </c>
      <c r="F3494" s="1" t="s">
        <v>859</v>
      </c>
      <c r="G3494" s="1">
        <v>4</v>
      </c>
      <c r="H3494" s="1">
        <v>40</v>
      </c>
      <c r="I3494" s="1">
        <v>20.2</v>
      </c>
      <c r="J3494" s="1">
        <v>21</v>
      </c>
      <c r="K3494" s="3">
        <v>1213</v>
      </c>
      <c r="L3494" s="2">
        <f>N3494/((2221.29)*(1-EXP(-(0.025785)*I3494))^(1.86783))</f>
        <v>1.0279924283043405</v>
      </c>
      <c r="N3494" s="1">
        <v>424</v>
      </c>
      <c r="O3494" s="1">
        <v>174.8</v>
      </c>
      <c r="P3494" s="1">
        <v>12.7</v>
      </c>
      <c r="Q3494" s="1">
        <v>29.8</v>
      </c>
      <c r="R3494" s="1">
        <v>8.4</v>
      </c>
      <c r="AJ3494" s="1" t="s">
        <v>409</v>
      </c>
      <c r="AK3494" s="19">
        <v>43</v>
      </c>
      <c r="AL3494" s="19">
        <v>24</v>
      </c>
      <c r="AN3494" s="3">
        <v>1974</v>
      </c>
      <c r="AQ3494">
        <v>80404</v>
      </c>
      <c r="AR3494" s="1" t="s">
        <v>206</v>
      </c>
    </row>
    <row r="3495" spans="1:44" x14ac:dyDescent="0.25">
      <c r="A3495" s="1">
        <v>5039</v>
      </c>
      <c r="B3495" s="1" t="s">
        <v>1233</v>
      </c>
      <c r="C3495" s="1">
        <v>101</v>
      </c>
      <c r="D3495" s="1" t="s">
        <v>5627</v>
      </c>
      <c r="F3495" s="1" t="s">
        <v>859</v>
      </c>
      <c r="G3495" s="1">
        <v>5</v>
      </c>
      <c r="H3495" s="1">
        <v>50</v>
      </c>
      <c r="I3495" s="1">
        <v>22.8</v>
      </c>
      <c r="J3495" s="1">
        <v>25.5</v>
      </c>
      <c r="K3495" s="3">
        <v>861</v>
      </c>
      <c r="L3495" s="2">
        <f>N3495/((2111.2)*(1-EXP(-(0.024888)*I3495))^(1.82531))</f>
        <v>1.0715737165087662</v>
      </c>
      <c r="N3495" s="1">
        <v>491</v>
      </c>
      <c r="O3495" s="1">
        <v>201.1</v>
      </c>
      <c r="P3495" s="1">
        <v>13.2</v>
      </c>
      <c r="Q3495" s="1">
        <v>32.1</v>
      </c>
      <c r="R3495" s="1">
        <v>8.8000000000000007</v>
      </c>
      <c r="AJ3495" s="1" t="s">
        <v>409</v>
      </c>
      <c r="AK3495" s="19">
        <v>43</v>
      </c>
      <c r="AL3495" s="19">
        <v>24</v>
      </c>
      <c r="AN3495" s="3">
        <v>1974</v>
      </c>
      <c r="AQ3495">
        <v>80404</v>
      </c>
      <c r="AR3495" s="1" t="s">
        <v>206</v>
      </c>
    </row>
    <row r="3496" spans="1:44" x14ac:dyDescent="0.25">
      <c r="A3496" s="1">
        <v>5040</v>
      </c>
      <c r="B3496" s="1" t="s">
        <v>1233</v>
      </c>
      <c r="C3496" s="1">
        <v>101</v>
      </c>
      <c r="D3496" s="1" t="s">
        <v>5627</v>
      </c>
      <c r="F3496" s="1" t="s">
        <v>859</v>
      </c>
      <c r="G3496" s="1">
        <v>6</v>
      </c>
      <c r="H3496" s="1">
        <v>10</v>
      </c>
      <c r="I3496" s="1">
        <v>4.3</v>
      </c>
      <c r="J3496" s="1">
        <v>5.6</v>
      </c>
      <c r="K3496" s="3">
        <v>5814</v>
      </c>
      <c r="L3496" s="35">
        <v>2</v>
      </c>
      <c r="N3496" s="1">
        <v>75</v>
      </c>
      <c r="O3496" s="1">
        <v>31</v>
      </c>
      <c r="P3496" s="1">
        <v>4.3</v>
      </c>
      <c r="Q3496" s="1">
        <v>7.7</v>
      </c>
      <c r="R3496" s="1">
        <v>3.1</v>
      </c>
      <c r="AJ3496" s="1" t="s">
        <v>409</v>
      </c>
      <c r="AK3496" s="19">
        <v>43</v>
      </c>
      <c r="AL3496" s="19">
        <v>24</v>
      </c>
      <c r="AN3496" s="3">
        <v>1974</v>
      </c>
      <c r="AQ3496">
        <v>80404</v>
      </c>
      <c r="AR3496" s="1" t="s">
        <v>206</v>
      </c>
    </row>
    <row r="3497" spans="1:44" x14ac:dyDescent="0.25">
      <c r="A3497" s="1">
        <v>5041</v>
      </c>
      <c r="B3497" s="1" t="s">
        <v>1233</v>
      </c>
      <c r="C3497" s="1">
        <v>101</v>
      </c>
      <c r="D3497" s="1" t="s">
        <v>5627</v>
      </c>
      <c r="F3497" s="1" t="s">
        <v>859</v>
      </c>
      <c r="G3497" s="1">
        <v>5</v>
      </c>
      <c r="H3497" s="1">
        <v>20</v>
      </c>
      <c r="I3497" s="1">
        <v>9.9</v>
      </c>
      <c r="J3497" s="1">
        <v>9.9</v>
      </c>
      <c r="K3497" s="3">
        <v>3485</v>
      </c>
      <c r="L3497" s="2">
        <f>N3497/((2111.2)*(1-EXP(-(0.024888)*I3497))^(1.82531))</f>
        <v>1.4770685275628177</v>
      </c>
      <c r="N3497" s="1">
        <v>194</v>
      </c>
      <c r="O3497" s="1">
        <v>75.8</v>
      </c>
      <c r="P3497" s="1">
        <v>7.8</v>
      </c>
      <c r="Q3497" s="1">
        <v>16.2</v>
      </c>
      <c r="R3497" s="1">
        <v>4.9000000000000004</v>
      </c>
      <c r="AJ3497" s="1" t="s">
        <v>409</v>
      </c>
      <c r="AK3497" s="19">
        <v>43</v>
      </c>
      <c r="AL3497" s="19">
        <v>24</v>
      </c>
      <c r="AN3497" s="3">
        <v>1974</v>
      </c>
      <c r="AQ3497">
        <v>80404</v>
      </c>
      <c r="AR3497" s="1" t="s">
        <v>206</v>
      </c>
    </row>
    <row r="3498" spans="1:44" x14ac:dyDescent="0.25">
      <c r="A3498" s="1">
        <v>5042</v>
      </c>
      <c r="B3498" s="1" t="s">
        <v>1233</v>
      </c>
      <c r="C3498" s="1">
        <v>101</v>
      </c>
      <c r="D3498" s="1" t="s">
        <v>5627</v>
      </c>
      <c r="F3498" s="1" t="s">
        <v>859</v>
      </c>
      <c r="G3498" s="1">
        <v>5</v>
      </c>
      <c r="H3498" s="1">
        <v>30</v>
      </c>
      <c r="I3498" s="1">
        <v>14.7</v>
      </c>
      <c r="J3498" s="1">
        <v>14</v>
      </c>
      <c r="K3498" s="3">
        <v>2187</v>
      </c>
      <c r="L3498" s="2">
        <f>N3498/((2111.2)*(1-EXP(-(0.024888)*I3498))^(1.82531))</f>
        <v>1.1900414937459469</v>
      </c>
      <c r="N3498" s="1">
        <v>290</v>
      </c>
      <c r="O3498" s="1">
        <v>101.2</v>
      </c>
      <c r="P3498" s="1">
        <v>8.8000000000000007</v>
      </c>
      <c r="Q3498" s="1">
        <v>19.899999999999999</v>
      </c>
      <c r="R3498" s="1">
        <v>5.8</v>
      </c>
      <c r="AJ3498" s="1" t="s">
        <v>409</v>
      </c>
      <c r="AK3498" s="19">
        <v>43</v>
      </c>
      <c r="AL3498" s="19">
        <v>24</v>
      </c>
      <c r="AN3498" s="3">
        <v>1974</v>
      </c>
      <c r="AQ3498">
        <v>80404</v>
      </c>
      <c r="AR3498" s="1" t="s">
        <v>206</v>
      </c>
    </row>
    <row r="3499" spans="1:44" x14ac:dyDescent="0.25">
      <c r="A3499" s="1">
        <v>5043</v>
      </c>
      <c r="B3499" s="1" t="s">
        <v>1233</v>
      </c>
      <c r="C3499" s="1">
        <v>101</v>
      </c>
      <c r="D3499" s="1" t="s">
        <v>5627</v>
      </c>
      <c r="F3499" s="1" t="s">
        <v>859</v>
      </c>
      <c r="G3499" s="1">
        <v>5</v>
      </c>
      <c r="H3499" s="1">
        <v>40</v>
      </c>
      <c r="I3499" s="1">
        <v>18</v>
      </c>
      <c r="J3499" s="1">
        <v>17.5</v>
      </c>
      <c r="K3499" s="3">
        <v>1566</v>
      </c>
      <c r="L3499" s="2">
        <f>N3499/((2111.2)*(1-EXP(-(0.024888)*I3499))^(1.82531))</f>
        <v>1.1220098850441933</v>
      </c>
      <c r="N3499" s="1">
        <v>369</v>
      </c>
      <c r="O3499" s="1">
        <v>123</v>
      </c>
      <c r="P3499" s="1">
        <v>9.5</v>
      </c>
      <c r="Q3499" s="1">
        <v>22.8</v>
      </c>
      <c r="R3499" s="1">
        <v>6.3</v>
      </c>
      <c r="AJ3499" s="1" t="s">
        <v>409</v>
      </c>
      <c r="AK3499" s="19">
        <v>43</v>
      </c>
      <c r="AL3499" s="19">
        <v>24</v>
      </c>
      <c r="AN3499" s="3">
        <v>1974</v>
      </c>
      <c r="AQ3499">
        <v>80404</v>
      </c>
      <c r="AR3499" s="1" t="s">
        <v>206</v>
      </c>
    </row>
    <row r="3500" spans="1:44" x14ac:dyDescent="0.25">
      <c r="A3500" s="1">
        <v>5044</v>
      </c>
      <c r="B3500" s="1" t="s">
        <v>1233</v>
      </c>
      <c r="C3500" s="1">
        <v>101</v>
      </c>
      <c r="D3500" s="1" t="s">
        <v>5627</v>
      </c>
      <c r="F3500" s="1" t="s">
        <v>859</v>
      </c>
      <c r="G3500" s="1">
        <v>7</v>
      </c>
      <c r="H3500" s="1">
        <v>50</v>
      </c>
      <c r="I3500" s="1">
        <v>20.399999999999999</v>
      </c>
      <c r="J3500" s="1">
        <v>21.1</v>
      </c>
      <c r="K3500" s="3">
        <v>1144</v>
      </c>
      <c r="L3500" s="2">
        <f>N3500/((1824.17)*(1-EXP(-(0.023514)*I3500))^(1.69151))</f>
        <v>1.2056750159963898</v>
      </c>
      <c r="N3500" s="1">
        <v>430</v>
      </c>
      <c r="O3500" s="1">
        <v>143</v>
      </c>
      <c r="P3500" s="1">
        <v>9.8000000000000007</v>
      </c>
      <c r="Q3500" s="1">
        <v>24.9</v>
      </c>
      <c r="R3500" s="1">
        <v>6.7</v>
      </c>
      <c r="AJ3500" s="1" t="s">
        <v>409</v>
      </c>
      <c r="AK3500" s="19">
        <v>43</v>
      </c>
      <c r="AL3500" s="19">
        <v>24</v>
      </c>
      <c r="AN3500" s="3">
        <v>1974</v>
      </c>
      <c r="AQ3500">
        <v>80404</v>
      </c>
      <c r="AR3500" s="1" t="s">
        <v>206</v>
      </c>
    </row>
    <row r="3501" spans="1:44" x14ac:dyDescent="0.25">
      <c r="A3501" s="1">
        <v>5045</v>
      </c>
      <c r="B3501" s="1" t="s">
        <v>1233</v>
      </c>
      <c r="C3501" s="1">
        <v>101</v>
      </c>
      <c r="D3501" s="1" t="s">
        <v>5627</v>
      </c>
      <c r="F3501" s="1" t="s">
        <v>859</v>
      </c>
      <c r="G3501" s="1">
        <v>6</v>
      </c>
      <c r="H3501" s="1">
        <v>10</v>
      </c>
      <c r="I3501" s="1">
        <v>3.8</v>
      </c>
      <c r="J3501" s="1">
        <v>5</v>
      </c>
      <c r="K3501" s="3">
        <v>6028</v>
      </c>
      <c r="L3501" s="35">
        <v>2</v>
      </c>
      <c r="N3501" s="1">
        <v>65</v>
      </c>
      <c r="O3501" s="1">
        <v>23.8</v>
      </c>
      <c r="P3501" s="1">
        <v>3.7</v>
      </c>
      <c r="Q3501" s="1">
        <v>5.9</v>
      </c>
      <c r="R3501" s="1">
        <v>2.8</v>
      </c>
      <c r="AJ3501" s="1" t="s">
        <v>409</v>
      </c>
      <c r="AK3501" s="19">
        <v>43</v>
      </c>
      <c r="AL3501" s="19">
        <v>24</v>
      </c>
      <c r="AN3501" s="3">
        <v>1974</v>
      </c>
      <c r="AQ3501">
        <v>80404</v>
      </c>
      <c r="AR3501" s="1" t="s">
        <v>206</v>
      </c>
    </row>
    <row r="3502" spans="1:44" x14ac:dyDescent="0.25">
      <c r="A3502" s="1">
        <v>5046</v>
      </c>
      <c r="B3502" s="1" t="s">
        <v>1233</v>
      </c>
      <c r="C3502" s="1">
        <v>101</v>
      </c>
      <c r="D3502" s="1" t="s">
        <v>5627</v>
      </c>
      <c r="F3502" s="1" t="s">
        <v>859</v>
      </c>
      <c r="G3502" s="1">
        <v>6</v>
      </c>
      <c r="H3502" s="1">
        <v>20</v>
      </c>
      <c r="I3502" s="1">
        <v>8.9</v>
      </c>
      <c r="J3502" s="1">
        <v>8.6999999999999993</v>
      </c>
      <c r="K3502" s="3">
        <v>3871</v>
      </c>
      <c r="L3502" s="2">
        <f>N3502/((1963.5)*(1-EXP(-(0.024337)*I3502))^(1.76926))</f>
        <v>1.5098095836921348</v>
      </c>
      <c r="N3502" s="1">
        <v>164</v>
      </c>
      <c r="O3502" s="1">
        <v>54.7</v>
      </c>
      <c r="P3502" s="1">
        <v>6.4</v>
      </c>
      <c r="Q3502" s="1">
        <v>11.8</v>
      </c>
      <c r="R3502" s="1">
        <v>4.5</v>
      </c>
      <c r="AJ3502" s="1" t="s">
        <v>409</v>
      </c>
      <c r="AK3502" s="19">
        <v>43</v>
      </c>
      <c r="AL3502" s="19">
        <v>24</v>
      </c>
      <c r="AN3502" s="3">
        <v>1974</v>
      </c>
      <c r="AQ3502">
        <v>80404</v>
      </c>
      <c r="AR3502" s="1" t="s">
        <v>206</v>
      </c>
    </row>
    <row r="3503" spans="1:44" x14ac:dyDescent="0.25">
      <c r="A3503" s="1">
        <v>5047</v>
      </c>
      <c r="B3503" s="1" t="s">
        <v>1233</v>
      </c>
      <c r="C3503" s="1">
        <v>101</v>
      </c>
      <c r="D3503" s="1" t="s">
        <v>5627</v>
      </c>
      <c r="F3503" s="1" t="s">
        <v>859</v>
      </c>
      <c r="G3503" s="1">
        <v>6</v>
      </c>
      <c r="H3503" s="1">
        <v>30</v>
      </c>
      <c r="I3503" s="1">
        <v>12.8</v>
      </c>
      <c r="J3503" s="1">
        <v>12</v>
      </c>
      <c r="K3503" s="3">
        <v>2613</v>
      </c>
      <c r="L3503" s="2">
        <f>N3503/((1963.5)*(1-EXP(-(0.024337)*I3503))^(1.76926))</f>
        <v>1.3164056420570267</v>
      </c>
      <c r="N3503" s="1">
        <v>251</v>
      </c>
      <c r="O3503" s="1">
        <v>78.400000000000006</v>
      </c>
      <c r="P3503" s="1">
        <v>7.4</v>
      </c>
      <c r="Q3503" s="1">
        <v>15.1</v>
      </c>
      <c r="R3503" s="1">
        <v>5.5</v>
      </c>
      <c r="AJ3503" s="1" t="s">
        <v>409</v>
      </c>
      <c r="AK3503" s="19">
        <v>43</v>
      </c>
      <c r="AL3503" s="19">
        <v>24</v>
      </c>
      <c r="AN3503" s="3">
        <v>1974</v>
      </c>
      <c r="AQ3503">
        <v>80404</v>
      </c>
      <c r="AR3503" s="1" t="s">
        <v>206</v>
      </c>
    </row>
    <row r="3504" spans="1:44" x14ac:dyDescent="0.25">
      <c r="A3504" s="1">
        <v>5048</v>
      </c>
      <c r="B3504" s="1" t="s">
        <v>1233</v>
      </c>
      <c r="C3504" s="1">
        <v>101</v>
      </c>
      <c r="D3504" s="1" t="s">
        <v>5627</v>
      </c>
      <c r="F3504" s="1" t="s">
        <v>859</v>
      </c>
      <c r="G3504" s="1">
        <v>6</v>
      </c>
      <c r="H3504" s="1">
        <v>40</v>
      </c>
      <c r="I3504" s="1">
        <v>15.8</v>
      </c>
      <c r="J3504" s="1">
        <v>14.9</v>
      </c>
      <c r="K3504" s="3">
        <v>1919</v>
      </c>
      <c r="L3504" s="2">
        <f>N3504/((1963.5)*(1-EXP(-(0.024337)*I3504))^(1.76926))</f>
        <v>1.2134888109283912</v>
      </c>
      <c r="N3504" s="1">
        <v>316</v>
      </c>
      <c r="O3504" s="1">
        <v>96.8</v>
      </c>
      <c r="P3504" s="1">
        <v>8</v>
      </c>
      <c r="Q3504" s="1">
        <v>17.3</v>
      </c>
      <c r="R3504" s="1">
        <v>6</v>
      </c>
      <c r="AJ3504" s="1" t="s">
        <v>409</v>
      </c>
      <c r="AK3504" s="19">
        <v>43</v>
      </c>
      <c r="AL3504" s="19">
        <v>24</v>
      </c>
      <c r="AN3504" s="3">
        <v>1974</v>
      </c>
      <c r="AQ3504">
        <v>80404</v>
      </c>
      <c r="AR3504" s="1" t="s">
        <v>206</v>
      </c>
    </row>
    <row r="3505" spans="1:44" x14ac:dyDescent="0.25">
      <c r="A3505" s="1">
        <v>5049</v>
      </c>
      <c r="B3505" s="1" t="s">
        <v>1233</v>
      </c>
      <c r="C3505" s="1">
        <v>101</v>
      </c>
      <c r="D3505" s="1" t="s">
        <v>5627</v>
      </c>
      <c r="F3505" s="1" t="s">
        <v>859</v>
      </c>
      <c r="G3505" s="1">
        <v>7</v>
      </c>
      <c r="H3505" s="1">
        <v>50</v>
      </c>
      <c r="I3505" s="1">
        <v>18.100000000000001</v>
      </c>
      <c r="J3505" s="1">
        <v>17.899999999999999</v>
      </c>
      <c r="K3505" s="3">
        <v>1426</v>
      </c>
      <c r="L3505" s="2">
        <f>N3505/((1824.17)*(1-EXP(-(0.023514)*I3505))^(1.69151))</f>
        <v>1.187884981944751</v>
      </c>
      <c r="N3505" s="1">
        <v>361</v>
      </c>
      <c r="O3505" s="1">
        <v>110.4</v>
      </c>
      <c r="P3505" s="1">
        <v>8.3000000000000007</v>
      </c>
      <c r="Q3505" s="1">
        <v>18.399999999999999</v>
      </c>
      <c r="R3505" s="1">
        <v>6.4</v>
      </c>
      <c r="AJ3505" s="1" t="s">
        <v>409</v>
      </c>
      <c r="AK3505" s="19">
        <v>43</v>
      </c>
      <c r="AL3505" s="19">
        <v>24</v>
      </c>
      <c r="AN3505" s="3">
        <v>1974</v>
      </c>
      <c r="AQ3505">
        <v>80404</v>
      </c>
      <c r="AR3505" s="1" t="s">
        <v>206</v>
      </c>
    </row>
    <row r="3506" spans="1:44" x14ac:dyDescent="0.25">
      <c r="A3506" s="1">
        <v>5050</v>
      </c>
      <c r="B3506" s="1" t="s">
        <v>1233</v>
      </c>
      <c r="C3506" s="1">
        <v>101</v>
      </c>
      <c r="D3506" s="1" t="s">
        <v>5627</v>
      </c>
      <c r="F3506" s="1" t="s">
        <v>859</v>
      </c>
      <c r="G3506" s="1">
        <v>7</v>
      </c>
      <c r="H3506" s="1">
        <v>10</v>
      </c>
      <c r="I3506" s="1">
        <v>3.3</v>
      </c>
      <c r="J3506" s="1">
        <v>4.3</v>
      </c>
      <c r="K3506" s="3">
        <v>6242</v>
      </c>
      <c r="L3506" s="35">
        <v>2</v>
      </c>
      <c r="N3506" s="1">
        <v>56</v>
      </c>
      <c r="O3506" s="1">
        <v>14.9</v>
      </c>
      <c r="P3506" s="1">
        <v>2.5</v>
      </c>
      <c r="Q3506" s="1">
        <v>3.5</v>
      </c>
      <c r="R3506" s="1">
        <v>1.7</v>
      </c>
      <c r="AJ3506" s="1" t="s">
        <v>409</v>
      </c>
      <c r="AK3506" s="19">
        <v>43</v>
      </c>
      <c r="AL3506" s="19">
        <v>24</v>
      </c>
      <c r="AN3506" s="3">
        <v>1974</v>
      </c>
      <c r="AQ3506">
        <v>80404</v>
      </c>
      <c r="AR3506" s="1" t="s">
        <v>206</v>
      </c>
    </row>
    <row r="3507" spans="1:44" x14ac:dyDescent="0.25">
      <c r="A3507" s="1">
        <v>5051</v>
      </c>
      <c r="B3507" s="1" t="s">
        <v>1233</v>
      </c>
      <c r="C3507" s="1">
        <v>101</v>
      </c>
      <c r="D3507" s="1" t="s">
        <v>5627</v>
      </c>
      <c r="F3507" s="1" t="s">
        <v>859</v>
      </c>
      <c r="G3507" s="1">
        <v>7</v>
      </c>
      <c r="H3507" s="1">
        <v>20</v>
      </c>
      <c r="I3507" s="1">
        <v>7.6</v>
      </c>
      <c r="J3507" s="1">
        <v>7.5</v>
      </c>
      <c r="K3507" s="3">
        <v>4256</v>
      </c>
      <c r="L3507" s="2">
        <f>N3507/((1824.17)*(1-EXP(-(0.023514)*I3507))^(1.69151))</f>
        <v>1.5693318057498871</v>
      </c>
      <c r="N3507" s="1">
        <v>134</v>
      </c>
      <c r="O3507" s="1">
        <v>35.200000000000003</v>
      </c>
      <c r="P3507" s="1">
        <v>4.5</v>
      </c>
      <c r="Q3507" s="1">
        <v>7.6</v>
      </c>
      <c r="R3507" s="1">
        <v>3</v>
      </c>
      <c r="AJ3507" s="1" t="s">
        <v>409</v>
      </c>
      <c r="AK3507" s="19">
        <v>43</v>
      </c>
      <c r="AL3507" s="19">
        <v>24</v>
      </c>
      <c r="AN3507" s="3">
        <v>1974</v>
      </c>
      <c r="AQ3507">
        <v>80404</v>
      </c>
      <c r="AR3507" s="1" t="s">
        <v>206</v>
      </c>
    </row>
    <row r="3508" spans="1:44" x14ac:dyDescent="0.25">
      <c r="A3508" s="1">
        <v>5052</v>
      </c>
      <c r="B3508" s="1" t="s">
        <v>1233</v>
      </c>
      <c r="C3508" s="1">
        <v>101</v>
      </c>
      <c r="D3508" s="1" t="s">
        <v>5627</v>
      </c>
      <c r="F3508" s="1" t="s">
        <v>859</v>
      </c>
      <c r="G3508" s="1">
        <v>7</v>
      </c>
      <c r="H3508" s="1">
        <v>30</v>
      </c>
      <c r="I3508" s="1">
        <v>10.9</v>
      </c>
      <c r="J3508" s="1">
        <v>10.199999999999999</v>
      </c>
      <c r="K3508" s="3">
        <v>3039</v>
      </c>
      <c r="L3508" s="2">
        <f>N3508/((1824.17)*(1-EXP(-(0.023514)*I3508))^(1.69151))</f>
        <v>1.3761410868921078</v>
      </c>
      <c r="N3508" s="1">
        <v>203</v>
      </c>
      <c r="O3508" s="1">
        <v>49.6</v>
      </c>
      <c r="P3508" s="1">
        <v>5.4</v>
      </c>
      <c r="Q3508" s="1">
        <v>10</v>
      </c>
      <c r="R3508" s="1">
        <v>3.4</v>
      </c>
      <c r="AJ3508" s="1" t="s">
        <v>409</v>
      </c>
      <c r="AK3508" s="19">
        <v>43</v>
      </c>
      <c r="AL3508" s="19">
        <v>24</v>
      </c>
      <c r="AN3508" s="3">
        <v>1974</v>
      </c>
      <c r="AQ3508">
        <v>80404</v>
      </c>
      <c r="AR3508" s="1" t="s">
        <v>206</v>
      </c>
    </row>
    <row r="3509" spans="1:44" x14ac:dyDescent="0.25">
      <c r="A3509" s="1">
        <v>5053</v>
      </c>
      <c r="B3509" s="1" t="s">
        <v>1233</v>
      </c>
      <c r="C3509" s="1">
        <v>101</v>
      </c>
      <c r="D3509" s="1" t="s">
        <v>5627</v>
      </c>
      <c r="F3509" s="1" t="s">
        <v>859</v>
      </c>
      <c r="G3509" s="1">
        <v>7</v>
      </c>
      <c r="H3509" s="1">
        <v>40</v>
      </c>
      <c r="I3509" s="1">
        <v>13.5</v>
      </c>
      <c r="J3509" s="1">
        <v>12.7</v>
      </c>
      <c r="K3509" s="3">
        <v>2272</v>
      </c>
      <c r="L3509" s="2">
        <f>N3509/((1824.17)*(1-EXP(-(0.023514)*I3509))^(1.69151))</f>
        <v>1.3240617892676607</v>
      </c>
      <c r="N3509" s="1">
        <v>267</v>
      </c>
      <c r="O3509" s="1">
        <v>60.8</v>
      </c>
      <c r="P3509" s="1">
        <v>5.9</v>
      </c>
      <c r="Q3509" s="1">
        <v>11.7</v>
      </c>
      <c r="R3509" s="1">
        <v>3.7</v>
      </c>
      <c r="AJ3509" s="1" t="s">
        <v>409</v>
      </c>
      <c r="AK3509" s="19">
        <v>43</v>
      </c>
      <c r="AL3509" s="19">
        <v>24</v>
      </c>
      <c r="AN3509" s="3">
        <v>1974</v>
      </c>
      <c r="AQ3509">
        <v>80404</v>
      </c>
      <c r="AR3509" s="1" t="s">
        <v>206</v>
      </c>
    </row>
    <row r="3510" spans="1:44" x14ac:dyDescent="0.25">
      <c r="A3510" s="1">
        <v>5054</v>
      </c>
      <c r="B3510" s="1" t="s">
        <v>1233</v>
      </c>
      <c r="C3510" s="1">
        <v>101</v>
      </c>
      <c r="D3510" s="1" t="s">
        <v>5627</v>
      </c>
      <c r="F3510" s="1" t="s">
        <v>859</v>
      </c>
      <c r="G3510" s="1">
        <v>7</v>
      </c>
      <c r="H3510" s="1">
        <v>50</v>
      </c>
      <c r="I3510" s="1">
        <v>15.7</v>
      </c>
      <c r="J3510" s="1">
        <v>15.4</v>
      </c>
      <c r="K3510" s="3">
        <v>1709</v>
      </c>
      <c r="L3510" s="2">
        <f>N3510/((1824.17)*(1-EXP(-(0.023514)*I3510))^(1.69151))</f>
        <v>1.2570058870436098</v>
      </c>
      <c r="N3510" s="1">
        <v>314</v>
      </c>
      <c r="O3510" s="1">
        <v>69.900000000000006</v>
      </c>
      <c r="P3510" s="1">
        <v>6.1</v>
      </c>
      <c r="Q3510" s="1">
        <v>12.7</v>
      </c>
      <c r="R3510" s="1">
        <v>3.8</v>
      </c>
      <c r="AJ3510" s="1" t="s">
        <v>409</v>
      </c>
      <c r="AK3510" s="19">
        <v>43</v>
      </c>
      <c r="AL3510" s="19">
        <v>24</v>
      </c>
      <c r="AN3510" s="3">
        <v>1974</v>
      </c>
      <c r="AQ3510">
        <v>80404</v>
      </c>
      <c r="AR3510" s="1" t="s">
        <v>206</v>
      </c>
    </row>
    <row r="3511" spans="1:44" x14ac:dyDescent="0.25">
      <c r="A3511" s="1">
        <v>5055</v>
      </c>
      <c r="B3511" s="1" t="s">
        <v>1233</v>
      </c>
      <c r="C3511" s="1">
        <v>101</v>
      </c>
      <c r="D3511" s="1" t="s">
        <v>5627</v>
      </c>
      <c r="F3511" s="1" t="s">
        <v>859</v>
      </c>
      <c r="G3511" s="1">
        <v>6</v>
      </c>
      <c r="H3511" s="1">
        <v>18</v>
      </c>
      <c r="I3511" s="1">
        <v>8.5</v>
      </c>
      <c r="J3511" s="1">
        <v>8.3000000000000007</v>
      </c>
      <c r="K3511" s="3">
        <v>5400</v>
      </c>
      <c r="L3511" s="2">
        <f>N3511/((1963.5)*(1-EXP(-(0.024337)*I3511))^(1.76926))</f>
        <v>1.2875010325193514</v>
      </c>
      <c r="N3511" s="1">
        <v>130</v>
      </c>
      <c r="O3511" s="1">
        <v>62.4</v>
      </c>
      <c r="Q3511" s="1">
        <v>18.899999999999999</v>
      </c>
      <c r="R3511" s="1">
        <v>8.1999999999999993</v>
      </c>
      <c r="AJ3511" s="1" t="s">
        <v>409</v>
      </c>
      <c r="AK3511" s="19">
        <v>43</v>
      </c>
      <c r="AL3511" s="19">
        <v>27.5</v>
      </c>
      <c r="AN3511" s="3">
        <v>1982</v>
      </c>
      <c r="AQ3511">
        <v>80404</v>
      </c>
      <c r="AR3511" s="1" t="s">
        <v>207</v>
      </c>
    </row>
    <row r="3512" spans="1:44" x14ac:dyDescent="0.25">
      <c r="A3512" s="1">
        <v>5056</v>
      </c>
      <c r="B3512" s="1" t="s">
        <v>757</v>
      </c>
      <c r="C3512" s="1">
        <v>1012</v>
      </c>
      <c r="D3512" s="1" t="s">
        <v>5627</v>
      </c>
      <c r="F3512" s="1" t="s">
        <v>859</v>
      </c>
      <c r="G3512" s="1">
        <v>8</v>
      </c>
      <c r="H3512" s="1">
        <v>7</v>
      </c>
      <c r="I3512" s="1">
        <v>2.1</v>
      </c>
      <c r="J3512" s="1">
        <v>3.9</v>
      </c>
      <c r="K3512" s="3">
        <v>7920</v>
      </c>
      <c r="L3512" s="2">
        <v>2</v>
      </c>
      <c r="N3512" s="1">
        <v>67</v>
      </c>
      <c r="O3512" s="1">
        <v>28</v>
      </c>
      <c r="Q3512" s="1">
        <v>12</v>
      </c>
      <c r="R3512" s="1">
        <v>20.8</v>
      </c>
      <c r="S3512" s="1">
        <v>6.2</v>
      </c>
      <c r="AJ3512" s="1" t="s">
        <v>409</v>
      </c>
      <c r="AK3512" s="19">
        <v>43.5</v>
      </c>
      <c r="AL3512" s="19">
        <v>27</v>
      </c>
      <c r="AN3512" s="3">
        <v>1968</v>
      </c>
      <c r="AQ3512">
        <v>80404</v>
      </c>
      <c r="AR3512" s="1" t="s">
        <v>208</v>
      </c>
    </row>
    <row r="3513" spans="1:44" x14ac:dyDescent="0.25">
      <c r="A3513" s="1">
        <v>5057</v>
      </c>
      <c r="B3513" s="1" t="s">
        <v>757</v>
      </c>
      <c r="C3513" s="1">
        <v>1012</v>
      </c>
      <c r="D3513" s="1" t="s">
        <v>5627</v>
      </c>
      <c r="F3513" s="1" t="s">
        <v>859</v>
      </c>
      <c r="G3513" s="1">
        <v>6</v>
      </c>
      <c r="H3513" s="1">
        <v>7</v>
      </c>
      <c r="I3513" s="1">
        <v>3.34</v>
      </c>
      <c r="J3513" s="1">
        <v>5.3</v>
      </c>
      <c r="K3513" s="3">
        <v>5860</v>
      </c>
      <c r="L3513" s="35">
        <v>2</v>
      </c>
      <c r="N3513" s="1">
        <v>52</v>
      </c>
      <c r="O3513" s="1">
        <v>22.2</v>
      </c>
      <c r="Q3513" s="1">
        <v>9.1999999999999993</v>
      </c>
      <c r="R3513" s="1">
        <v>6.1</v>
      </c>
      <c r="S3513" s="1">
        <v>3.1</v>
      </c>
      <c r="AJ3513" s="1" t="s">
        <v>409</v>
      </c>
      <c r="AK3513" s="19">
        <v>43.5</v>
      </c>
      <c r="AL3513" s="19">
        <v>27</v>
      </c>
      <c r="AN3513" s="3">
        <v>1968</v>
      </c>
      <c r="AQ3513">
        <v>80404</v>
      </c>
      <c r="AR3513" s="1" t="s">
        <v>208</v>
      </c>
    </row>
    <row r="3514" spans="1:44" x14ac:dyDescent="0.25">
      <c r="A3514" s="1">
        <v>5058</v>
      </c>
      <c r="B3514" s="1" t="s">
        <v>757</v>
      </c>
      <c r="C3514" s="1">
        <v>1012</v>
      </c>
      <c r="D3514" s="1" t="s">
        <v>5627</v>
      </c>
      <c r="F3514" s="1" t="s">
        <v>859</v>
      </c>
      <c r="G3514" s="1">
        <v>8</v>
      </c>
      <c r="H3514" s="1">
        <v>7</v>
      </c>
      <c r="I3514" s="1">
        <v>2.21</v>
      </c>
      <c r="J3514" s="1">
        <v>3.4</v>
      </c>
      <c r="K3514" s="3">
        <v>5720</v>
      </c>
      <c r="L3514" s="35">
        <v>2</v>
      </c>
      <c r="N3514" s="1">
        <v>27</v>
      </c>
      <c r="O3514" s="1">
        <v>12</v>
      </c>
      <c r="Q3514" s="1">
        <v>5.3</v>
      </c>
      <c r="R3514" s="1">
        <v>6.4</v>
      </c>
      <c r="S3514" s="1">
        <v>4.0999999999999996</v>
      </c>
      <c r="AJ3514" s="1" t="s">
        <v>409</v>
      </c>
      <c r="AK3514" s="19">
        <v>43.5</v>
      </c>
      <c r="AL3514" s="19">
        <v>27</v>
      </c>
      <c r="AN3514" s="3">
        <v>1968</v>
      </c>
      <c r="AQ3514">
        <v>80404</v>
      </c>
      <c r="AR3514" s="1" t="s">
        <v>208</v>
      </c>
    </row>
    <row r="3515" spans="1:44" x14ac:dyDescent="0.25">
      <c r="A3515" s="1">
        <v>5059</v>
      </c>
      <c r="B3515" s="1" t="s">
        <v>757</v>
      </c>
      <c r="C3515" s="1">
        <v>1012</v>
      </c>
      <c r="D3515" s="1" t="s">
        <v>5627</v>
      </c>
      <c r="F3515" s="1" t="s">
        <v>859</v>
      </c>
      <c r="G3515" s="1">
        <v>6</v>
      </c>
      <c r="H3515" s="1">
        <v>14</v>
      </c>
      <c r="I3515" s="1">
        <v>5.94</v>
      </c>
      <c r="J3515" s="1">
        <v>12.7</v>
      </c>
      <c r="K3515" s="3">
        <v>820</v>
      </c>
      <c r="L3515" s="2">
        <f>N3515/((1963.5)*(1-EXP(-(0.024337)*I3515))^(1.76926))</f>
        <v>1.0972732134551137</v>
      </c>
      <c r="N3515" s="1">
        <v>62</v>
      </c>
      <c r="O3515" s="1">
        <v>38.4</v>
      </c>
      <c r="Q3515" s="1">
        <v>9.6</v>
      </c>
      <c r="R3515" s="1">
        <v>13.7</v>
      </c>
      <c r="S3515" s="1">
        <v>10.1</v>
      </c>
      <c r="AJ3515" s="1" t="s">
        <v>409</v>
      </c>
      <c r="AK3515" s="19">
        <v>43.5</v>
      </c>
      <c r="AL3515" s="19">
        <v>27</v>
      </c>
      <c r="AN3515" s="3">
        <v>1968</v>
      </c>
      <c r="AQ3515">
        <v>80404</v>
      </c>
      <c r="AR3515" s="1" t="s">
        <v>208</v>
      </c>
    </row>
    <row r="3516" spans="1:44" x14ac:dyDescent="0.25">
      <c r="A3516" s="1">
        <v>5060</v>
      </c>
      <c r="B3516" s="1" t="s">
        <v>757</v>
      </c>
      <c r="C3516" s="1">
        <v>1012</v>
      </c>
      <c r="D3516" s="1" t="s">
        <v>5627</v>
      </c>
      <c r="F3516" s="1" t="s">
        <v>859</v>
      </c>
      <c r="G3516" s="1">
        <v>5</v>
      </c>
      <c r="H3516" s="1">
        <v>14</v>
      </c>
      <c r="I3516" s="1">
        <v>7.48</v>
      </c>
      <c r="J3516" s="1">
        <v>11.2</v>
      </c>
      <c r="K3516" s="3">
        <v>2520</v>
      </c>
      <c r="L3516" s="2">
        <f>N3516/((2111.2)*(1-EXP(-(0.024888)*I3516))^(1.82531))</f>
        <v>1.6500930891192802</v>
      </c>
      <c r="N3516" s="1">
        <v>137</v>
      </c>
      <c r="O3516" s="1">
        <v>75.3</v>
      </c>
      <c r="Q3516" s="1">
        <v>18.8</v>
      </c>
      <c r="R3516" s="1">
        <v>13.9</v>
      </c>
      <c r="S3516" s="1">
        <v>6.3</v>
      </c>
      <c r="AJ3516" s="1" t="s">
        <v>409</v>
      </c>
      <c r="AK3516" s="19">
        <v>43.5</v>
      </c>
      <c r="AL3516" s="19">
        <v>27</v>
      </c>
      <c r="AN3516" s="3">
        <v>1968</v>
      </c>
      <c r="AQ3516">
        <v>80404</v>
      </c>
      <c r="AR3516" s="1" t="s">
        <v>208</v>
      </c>
    </row>
    <row r="3517" spans="1:44" x14ac:dyDescent="0.25">
      <c r="A3517" s="1">
        <v>5061</v>
      </c>
      <c r="B3517" s="1" t="s">
        <v>757</v>
      </c>
      <c r="C3517" s="1">
        <v>1012</v>
      </c>
      <c r="D3517" s="1" t="s">
        <v>5627</v>
      </c>
      <c r="F3517" s="1" t="s">
        <v>859</v>
      </c>
      <c r="G3517" s="1">
        <v>5</v>
      </c>
      <c r="H3517" s="1">
        <v>20</v>
      </c>
      <c r="I3517" s="1">
        <v>10</v>
      </c>
      <c r="J3517" s="1">
        <v>11.2</v>
      </c>
      <c r="K3517" s="3">
        <v>5000</v>
      </c>
      <c r="L3517" s="2">
        <f>N3517/((2111.2)*(1-EXP(-(0.024888)*I3517))^(1.82531))</f>
        <v>1.6481633914777045</v>
      </c>
      <c r="N3517" s="1">
        <v>220</v>
      </c>
      <c r="O3517" s="1">
        <v>109</v>
      </c>
      <c r="Q3517" s="1">
        <v>23.1</v>
      </c>
      <c r="R3517" s="1">
        <v>13.9</v>
      </c>
      <c r="AJ3517" s="1" t="s">
        <v>409</v>
      </c>
      <c r="AK3517" s="19">
        <v>43</v>
      </c>
      <c r="AL3517" s="19">
        <v>27.5</v>
      </c>
      <c r="AN3517" s="3">
        <v>1982</v>
      </c>
      <c r="AQ3517">
        <v>80404</v>
      </c>
      <c r="AR3517" s="1" t="s">
        <v>207</v>
      </c>
    </row>
    <row r="3518" spans="1:44" x14ac:dyDescent="0.25">
      <c r="A3518" s="1">
        <v>5062</v>
      </c>
      <c r="B3518" s="1" t="s">
        <v>757</v>
      </c>
      <c r="C3518" s="1">
        <v>1012</v>
      </c>
      <c r="D3518" s="1" t="s">
        <v>5627</v>
      </c>
      <c r="F3518" s="1" t="s">
        <v>859</v>
      </c>
      <c r="G3518" s="1">
        <v>7</v>
      </c>
      <c r="H3518" s="1">
        <v>18</v>
      </c>
      <c r="I3518" s="1">
        <v>6</v>
      </c>
      <c r="J3518" s="1">
        <v>6</v>
      </c>
      <c r="K3518" s="3">
        <v>10200</v>
      </c>
      <c r="L3518" s="2">
        <f>N3518/((1824.17)*(1-EXP(-(0.023514)*I3518))^(1.69151))</f>
        <v>1.1516550426673295</v>
      </c>
      <c r="N3518" s="1">
        <v>68</v>
      </c>
      <c r="O3518" s="1">
        <v>33.9</v>
      </c>
      <c r="Q3518" s="1">
        <v>9.9</v>
      </c>
      <c r="R3518" s="1">
        <v>5.7</v>
      </c>
      <c r="AJ3518" s="1" t="s">
        <v>409</v>
      </c>
      <c r="AK3518" s="19">
        <v>43</v>
      </c>
      <c r="AL3518" s="19">
        <v>27.5</v>
      </c>
      <c r="AN3518" s="3">
        <v>1982</v>
      </c>
      <c r="AQ3518">
        <v>80404</v>
      </c>
      <c r="AR3518" s="1" t="s">
        <v>207</v>
      </c>
    </row>
    <row r="3519" spans="1:44" x14ac:dyDescent="0.25">
      <c r="A3519" s="1">
        <v>5063</v>
      </c>
      <c r="B3519" s="1" t="s">
        <v>750</v>
      </c>
      <c r="C3519" s="1">
        <v>180</v>
      </c>
      <c r="D3519" s="1" t="s">
        <v>5610</v>
      </c>
      <c r="F3519" s="33" t="s">
        <v>859</v>
      </c>
      <c r="G3519" s="1">
        <v>6</v>
      </c>
      <c r="H3519" s="1">
        <v>16</v>
      </c>
      <c r="I3519" s="1">
        <v>10.3</v>
      </c>
      <c r="J3519" s="1">
        <v>9.6999999999999993</v>
      </c>
      <c r="K3519" s="3">
        <v>3680</v>
      </c>
      <c r="N3519" s="1">
        <v>179</v>
      </c>
      <c r="O3519" s="1">
        <v>70.7</v>
      </c>
      <c r="P3519" s="1">
        <v>5.88</v>
      </c>
      <c r="Q3519" s="1">
        <v>7.51</v>
      </c>
      <c r="R3519" s="1">
        <v>10.3</v>
      </c>
      <c r="S3519" s="1">
        <v>20.9</v>
      </c>
      <c r="AJ3519" s="1" t="s">
        <v>409</v>
      </c>
      <c r="AK3519" s="19">
        <v>45</v>
      </c>
      <c r="AL3519" s="19">
        <v>20.5</v>
      </c>
      <c r="AM3519" s="1">
        <v>650</v>
      </c>
      <c r="AN3519" s="3">
        <v>1989</v>
      </c>
      <c r="AQ3519">
        <v>80431</v>
      </c>
      <c r="AR3519" s="1" t="s">
        <v>209</v>
      </c>
    </row>
    <row r="3520" spans="1:44" x14ac:dyDescent="0.25">
      <c r="A3520" s="1">
        <v>5064</v>
      </c>
      <c r="B3520" s="1" t="s">
        <v>750</v>
      </c>
      <c r="C3520" s="1">
        <v>180</v>
      </c>
      <c r="D3520" s="1" t="s">
        <v>5610</v>
      </c>
      <c r="F3520" s="33" t="s">
        <v>859</v>
      </c>
      <c r="G3520" s="1">
        <v>6</v>
      </c>
      <c r="H3520" s="1">
        <v>20</v>
      </c>
      <c r="I3520" s="1">
        <v>11.6</v>
      </c>
      <c r="J3520" s="1">
        <v>10.1</v>
      </c>
      <c r="K3520" s="3">
        <v>3530</v>
      </c>
      <c r="N3520" s="1">
        <v>210</v>
      </c>
      <c r="O3520" s="1">
        <v>82.7</v>
      </c>
      <c r="P3520" s="1">
        <v>6.88</v>
      </c>
      <c r="Q3520" s="1">
        <v>8.7799999999999994</v>
      </c>
      <c r="R3520" s="1">
        <v>12.1</v>
      </c>
      <c r="S3520" s="1">
        <v>23.9</v>
      </c>
      <c r="AJ3520" s="1" t="s">
        <v>409</v>
      </c>
      <c r="AK3520" s="19">
        <v>45</v>
      </c>
      <c r="AL3520" s="19">
        <v>20.5</v>
      </c>
      <c r="AM3520" s="1">
        <v>650</v>
      </c>
      <c r="AN3520" s="3">
        <v>1989</v>
      </c>
      <c r="AQ3520">
        <v>80431</v>
      </c>
      <c r="AR3520" s="1" t="s">
        <v>209</v>
      </c>
    </row>
    <row r="3521" spans="1:44" x14ac:dyDescent="0.25">
      <c r="A3521" s="1">
        <v>5065</v>
      </c>
      <c r="B3521" s="1" t="s">
        <v>750</v>
      </c>
      <c r="C3521" s="1">
        <v>180</v>
      </c>
      <c r="D3521" s="1" t="s">
        <v>5610</v>
      </c>
      <c r="F3521" s="33" t="s">
        <v>859</v>
      </c>
      <c r="G3521" s="1">
        <v>6</v>
      </c>
      <c r="H3521" s="1">
        <v>25</v>
      </c>
      <c r="I3521" s="1">
        <v>10.9</v>
      </c>
      <c r="J3521" s="1">
        <v>10.8</v>
      </c>
      <c r="K3521" s="3">
        <v>3660</v>
      </c>
      <c r="N3521" s="1">
        <v>218</v>
      </c>
      <c r="O3521" s="1">
        <v>85.9</v>
      </c>
      <c r="P3521" s="1">
        <v>7.13</v>
      </c>
      <c r="Q3521" s="1">
        <v>9.11</v>
      </c>
      <c r="R3521" s="1">
        <v>12.6</v>
      </c>
      <c r="S3521" s="1">
        <v>24.7</v>
      </c>
      <c r="AJ3521" s="1" t="s">
        <v>409</v>
      </c>
      <c r="AK3521" s="19">
        <v>45</v>
      </c>
      <c r="AL3521" s="19">
        <v>20.5</v>
      </c>
      <c r="AM3521" s="1">
        <v>650</v>
      </c>
      <c r="AN3521" s="3">
        <v>1989</v>
      </c>
      <c r="AQ3521">
        <v>80431</v>
      </c>
      <c r="AR3521" s="1" t="s">
        <v>209</v>
      </c>
    </row>
    <row r="3522" spans="1:44" x14ac:dyDescent="0.25">
      <c r="A3522" s="1">
        <v>5066</v>
      </c>
      <c r="B3522" s="1" t="s">
        <v>751</v>
      </c>
      <c r="C3522" s="1">
        <v>131</v>
      </c>
      <c r="D3522" s="1" t="s">
        <v>5629</v>
      </c>
      <c r="F3522" s="1" t="s">
        <v>445</v>
      </c>
      <c r="G3522" s="1">
        <v>1</v>
      </c>
      <c r="H3522" s="1">
        <v>21</v>
      </c>
      <c r="I3522" s="1">
        <v>28.6</v>
      </c>
      <c r="J3522" s="1">
        <v>30.6</v>
      </c>
      <c r="K3522" s="3">
        <v>278</v>
      </c>
      <c r="N3522" s="1">
        <v>218</v>
      </c>
      <c r="O3522" s="1">
        <v>99.8</v>
      </c>
      <c r="P3522" s="1">
        <v>16.7</v>
      </c>
      <c r="Q3522" s="1">
        <v>20.7</v>
      </c>
      <c r="R3522" s="1">
        <v>4.1900000000000004</v>
      </c>
      <c r="S3522" s="1">
        <v>29.2</v>
      </c>
      <c r="AJ3522" s="1" t="s">
        <v>409</v>
      </c>
      <c r="AK3522" s="19">
        <v>43.5</v>
      </c>
      <c r="AL3522" s="19">
        <v>25</v>
      </c>
      <c r="AN3522" s="3">
        <v>1984</v>
      </c>
      <c r="AQ3522">
        <v>80404</v>
      </c>
      <c r="AR3522" s="1" t="s">
        <v>210</v>
      </c>
    </row>
    <row r="3523" spans="1:44" x14ac:dyDescent="0.25">
      <c r="A3523" s="1">
        <v>5067</v>
      </c>
      <c r="B3523" s="1" t="s">
        <v>745</v>
      </c>
      <c r="C3523" s="1">
        <v>111</v>
      </c>
      <c r="D3523" s="1" t="s">
        <v>5623</v>
      </c>
      <c r="F3523" s="1" t="s">
        <v>445</v>
      </c>
      <c r="G3523" s="1">
        <v>6</v>
      </c>
      <c r="H3523" s="1">
        <v>30</v>
      </c>
      <c r="I3523" s="1">
        <v>12</v>
      </c>
      <c r="J3523" s="1">
        <v>9.1999999999999993</v>
      </c>
      <c r="K3523" s="3">
        <v>5460</v>
      </c>
      <c r="N3523" s="1">
        <v>223</v>
      </c>
      <c r="O3523" s="1">
        <v>111.4</v>
      </c>
      <c r="Q3523" s="1">
        <v>22.4</v>
      </c>
      <c r="R3523" s="1">
        <v>4.5999999999999996</v>
      </c>
      <c r="AJ3523" s="1" t="s">
        <v>409</v>
      </c>
      <c r="AK3523" s="19">
        <v>42</v>
      </c>
      <c r="AL3523" s="19">
        <v>27.5</v>
      </c>
      <c r="AM3523" s="1">
        <v>400</v>
      </c>
      <c r="AN3523" s="3">
        <v>1984</v>
      </c>
      <c r="AQ3523">
        <v>80404</v>
      </c>
      <c r="AR3523" s="1" t="s">
        <v>3412</v>
      </c>
    </row>
    <row r="3524" spans="1:44" x14ac:dyDescent="0.25">
      <c r="A3524" s="1">
        <v>5068</v>
      </c>
      <c r="B3524" s="1" t="s">
        <v>745</v>
      </c>
      <c r="C3524" s="1">
        <v>111</v>
      </c>
      <c r="D3524" s="1" t="s">
        <v>5623</v>
      </c>
      <c r="F3524" s="1" t="s">
        <v>445</v>
      </c>
      <c r="G3524" s="1">
        <v>9</v>
      </c>
      <c r="H3524" s="1">
        <v>30</v>
      </c>
      <c r="I3524" s="1">
        <v>6.5</v>
      </c>
      <c r="J3524" s="1">
        <v>7.8</v>
      </c>
      <c r="K3524" s="3">
        <v>4700</v>
      </c>
      <c r="N3524" s="1">
        <v>103</v>
      </c>
      <c r="O3524" s="1">
        <v>51.7</v>
      </c>
      <c r="Q3524" s="1">
        <v>10.4</v>
      </c>
      <c r="R3524" s="1">
        <v>3</v>
      </c>
      <c r="AJ3524" s="1" t="s">
        <v>409</v>
      </c>
      <c r="AK3524" s="19">
        <v>42</v>
      </c>
      <c r="AL3524" s="19">
        <v>27.5</v>
      </c>
      <c r="AM3524" s="1">
        <v>400</v>
      </c>
      <c r="AN3524" s="3">
        <v>1984</v>
      </c>
      <c r="AQ3524">
        <v>80404</v>
      </c>
      <c r="AR3524" s="1" t="s">
        <v>3412</v>
      </c>
    </row>
    <row r="3525" spans="1:44" x14ac:dyDescent="0.25">
      <c r="A3525" s="1">
        <v>5069</v>
      </c>
      <c r="B3525" s="1" t="s">
        <v>745</v>
      </c>
      <c r="C3525" s="1">
        <v>111</v>
      </c>
      <c r="D3525" s="1" t="s">
        <v>6179</v>
      </c>
      <c r="F3525" s="1" t="s">
        <v>445</v>
      </c>
      <c r="G3525" s="1">
        <v>7</v>
      </c>
      <c r="H3525" s="1">
        <v>130</v>
      </c>
      <c r="I3525" s="1">
        <v>27.5</v>
      </c>
      <c r="J3525" s="1">
        <v>42</v>
      </c>
      <c r="K3525" s="3">
        <v>500</v>
      </c>
      <c r="N3525" s="1">
        <v>218</v>
      </c>
      <c r="O3525" s="1">
        <v>135.19999999999999</v>
      </c>
      <c r="Q3525" s="1">
        <v>84.8</v>
      </c>
      <c r="R3525" s="1">
        <v>4</v>
      </c>
      <c r="AJ3525" s="1" t="s">
        <v>409</v>
      </c>
      <c r="AK3525" s="19">
        <v>42</v>
      </c>
      <c r="AL3525" s="19">
        <v>27.5</v>
      </c>
      <c r="AM3525" s="1">
        <v>400</v>
      </c>
      <c r="AN3525" s="3">
        <v>1984</v>
      </c>
      <c r="AQ3525">
        <v>80404</v>
      </c>
      <c r="AR3525" s="1" t="s">
        <v>3412</v>
      </c>
    </row>
    <row r="3526" spans="1:44" x14ac:dyDescent="0.25">
      <c r="A3526" s="1">
        <v>5070</v>
      </c>
      <c r="B3526" s="1" t="s">
        <v>745</v>
      </c>
      <c r="C3526" s="1">
        <v>111</v>
      </c>
      <c r="D3526" s="1" t="s">
        <v>6371</v>
      </c>
      <c r="F3526" s="1" t="s">
        <v>445</v>
      </c>
      <c r="G3526" s="1">
        <v>9</v>
      </c>
      <c r="H3526" s="1">
        <v>130</v>
      </c>
      <c r="I3526" s="1">
        <v>19.5</v>
      </c>
      <c r="J3526" s="1">
        <v>32.5</v>
      </c>
      <c r="K3526" s="3">
        <v>490</v>
      </c>
      <c r="N3526" s="1">
        <v>174</v>
      </c>
      <c r="O3526" s="1">
        <v>107.7</v>
      </c>
      <c r="Q3526" s="1">
        <v>67.5</v>
      </c>
      <c r="R3526" s="1">
        <v>5.4</v>
      </c>
      <c r="AJ3526" s="1" t="s">
        <v>409</v>
      </c>
      <c r="AK3526" s="19">
        <v>42</v>
      </c>
      <c r="AL3526" s="19">
        <v>27.5</v>
      </c>
      <c r="AM3526" s="1">
        <v>400</v>
      </c>
      <c r="AN3526" s="3">
        <v>1984</v>
      </c>
      <c r="AQ3526">
        <v>80404</v>
      </c>
      <c r="AR3526" s="1" t="s">
        <v>3412</v>
      </c>
    </row>
    <row r="3527" spans="1:44" x14ac:dyDescent="0.25">
      <c r="A3527" s="1">
        <v>5071</v>
      </c>
      <c r="B3527" s="1" t="s">
        <v>745</v>
      </c>
      <c r="C3527" s="1">
        <v>111</v>
      </c>
      <c r="D3527" s="1" t="s">
        <v>5623</v>
      </c>
      <c r="F3527" s="33" t="s">
        <v>859</v>
      </c>
      <c r="G3527" s="1">
        <v>6</v>
      </c>
      <c r="H3527" s="1">
        <v>22</v>
      </c>
      <c r="I3527" s="1">
        <v>8.3000000000000007</v>
      </c>
      <c r="J3527" s="1">
        <v>6.3</v>
      </c>
      <c r="K3527" s="3">
        <v>6720</v>
      </c>
      <c r="N3527" s="1">
        <v>140</v>
      </c>
      <c r="O3527" s="1">
        <v>70</v>
      </c>
      <c r="Q3527" s="1">
        <v>20.2</v>
      </c>
      <c r="R3527" s="1">
        <v>5.2</v>
      </c>
      <c r="AJ3527" s="1" t="s">
        <v>409</v>
      </c>
      <c r="AK3527" s="19">
        <v>42</v>
      </c>
      <c r="AL3527" s="19">
        <v>27</v>
      </c>
      <c r="AM3527" s="1">
        <v>400</v>
      </c>
      <c r="AN3527" s="3">
        <v>1978</v>
      </c>
      <c r="AQ3527">
        <v>80404</v>
      </c>
      <c r="AR3527" s="1" t="s">
        <v>211</v>
      </c>
    </row>
    <row r="3528" spans="1:44" x14ac:dyDescent="0.25">
      <c r="A3528" s="1">
        <v>5072</v>
      </c>
      <c r="B3528" s="1" t="s">
        <v>745</v>
      </c>
      <c r="C3528" s="1">
        <v>111</v>
      </c>
      <c r="D3528" s="1" t="s">
        <v>5623</v>
      </c>
      <c r="F3528" s="33" t="s">
        <v>859</v>
      </c>
      <c r="G3528" s="1">
        <v>8</v>
      </c>
      <c r="H3528" s="1">
        <v>22</v>
      </c>
      <c r="I3528" s="1">
        <v>5.6</v>
      </c>
      <c r="J3528" s="1">
        <v>3.74</v>
      </c>
      <c r="K3528" s="3">
        <v>14920</v>
      </c>
      <c r="N3528" s="1">
        <v>87</v>
      </c>
      <c r="O3528" s="1">
        <v>43.6</v>
      </c>
      <c r="Q3528" s="1">
        <v>10.5</v>
      </c>
      <c r="R3528" s="1">
        <v>4</v>
      </c>
      <c r="AJ3528" s="1" t="s">
        <v>409</v>
      </c>
      <c r="AK3528" s="19">
        <v>42</v>
      </c>
      <c r="AL3528" s="19">
        <v>27</v>
      </c>
      <c r="AM3528" s="1">
        <v>400</v>
      </c>
      <c r="AN3528" s="3">
        <v>1978</v>
      </c>
      <c r="AQ3528">
        <v>80404</v>
      </c>
      <c r="AR3528" s="1" t="s">
        <v>211</v>
      </c>
    </row>
    <row r="3529" spans="1:44" x14ac:dyDescent="0.25">
      <c r="A3529" s="1">
        <v>5073</v>
      </c>
      <c r="B3529" s="1" t="s">
        <v>745</v>
      </c>
      <c r="C3529" s="1">
        <v>111</v>
      </c>
      <c r="D3529" s="1" t="s">
        <v>5623</v>
      </c>
      <c r="F3529" s="33" t="s">
        <v>859</v>
      </c>
      <c r="G3529" s="1">
        <v>9</v>
      </c>
      <c r="H3529" s="1">
        <v>22</v>
      </c>
      <c r="I3529" s="1">
        <v>3.2</v>
      </c>
      <c r="J3529" s="1">
        <v>2.31</v>
      </c>
      <c r="K3529" s="3">
        <v>16980</v>
      </c>
      <c r="N3529" s="1">
        <v>30</v>
      </c>
      <c r="O3529" s="1">
        <v>15</v>
      </c>
      <c r="Q3529" s="1">
        <v>5.3</v>
      </c>
      <c r="R3529" s="1">
        <v>2.6</v>
      </c>
      <c r="AJ3529" s="1" t="s">
        <v>409</v>
      </c>
      <c r="AK3529" s="19">
        <v>42</v>
      </c>
      <c r="AL3529" s="19">
        <v>27</v>
      </c>
      <c r="AM3529" s="1">
        <v>400</v>
      </c>
      <c r="AN3529" s="3">
        <v>1978</v>
      </c>
      <c r="AQ3529">
        <v>80404</v>
      </c>
      <c r="AR3529" s="1" t="s">
        <v>211</v>
      </c>
    </row>
    <row r="3530" spans="1:44" x14ac:dyDescent="0.25">
      <c r="A3530" s="1">
        <v>5074</v>
      </c>
      <c r="B3530" s="1" t="s">
        <v>745</v>
      </c>
      <c r="C3530" s="1">
        <v>111</v>
      </c>
      <c r="D3530" s="1" t="s">
        <v>5623</v>
      </c>
      <c r="F3530" s="33" t="s">
        <v>859</v>
      </c>
      <c r="G3530" s="1">
        <v>7</v>
      </c>
      <c r="H3530" s="1">
        <v>24</v>
      </c>
      <c r="I3530" s="1">
        <v>8.3000000000000007</v>
      </c>
      <c r="J3530" s="1">
        <v>6.1</v>
      </c>
      <c r="K3530" s="3">
        <v>7200</v>
      </c>
      <c r="N3530" s="1">
        <v>133</v>
      </c>
      <c r="O3530" s="1">
        <v>66.599999999999994</v>
      </c>
      <c r="Q3530" s="1">
        <v>13.3</v>
      </c>
      <c r="R3530" s="1">
        <v>5.25</v>
      </c>
      <c r="AJ3530" s="1" t="s">
        <v>409</v>
      </c>
      <c r="AK3530" s="19">
        <v>42</v>
      </c>
      <c r="AL3530" s="19">
        <v>27</v>
      </c>
      <c r="AM3530" s="1">
        <v>400</v>
      </c>
      <c r="AN3530" s="3">
        <v>1978</v>
      </c>
      <c r="AQ3530">
        <v>80404</v>
      </c>
      <c r="AR3530" s="1" t="s">
        <v>211</v>
      </c>
    </row>
    <row r="3531" spans="1:44" x14ac:dyDescent="0.25">
      <c r="A3531" s="1">
        <v>5075</v>
      </c>
      <c r="B3531" s="1" t="s">
        <v>752</v>
      </c>
      <c r="C3531" s="1">
        <v>110</v>
      </c>
      <c r="D3531" s="1" t="s">
        <v>5623</v>
      </c>
      <c r="F3531" s="33" t="s">
        <v>859</v>
      </c>
      <c r="G3531" s="1">
        <v>3</v>
      </c>
      <c r="H3531" s="1">
        <v>20</v>
      </c>
      <c r="I3531" s="1">
        <v>12.8</v>
      </c>
      <c r="J3531" s="1">
        <v>10</v>
      </c>
      <c r="K3531" s="3">
        <v>2570</v>
      </c>
      <c r="N3531" s="1">
        <v>152</v>
      </c>
      <c r="O3531" s="1">
        <v>91.5</v>
      </c>
      <c r="P3531" s="1">
        <v>11.1</v>
      </c>
      <c r="Q3531" s="1">
        <v>21</v>
      </c>
      <c r="R3531" s="1">
        <v>5.49</v>
      </c>
      <c r="AJ3531" s="1" t="s">
        <v>409</v>
      </c>
      <c r="AK3531" s="19">
        <v>42.5</v>
      </c>
      <c r="AL3531" s="19">
        <v>23</v>
      </c>
      <c r="AN3531" s="3">
        <v>1977</v>
      </c>
      <c r="AQ3531">
        <v>80404</v>
      </c>
      <c r="AR3531" s="1" t="s">
        <v>212</v>
      </c>
    </row>
    <row r="3532" spans="1:44" x14ac:dyDescent="0.25">
      <c r="A3532" s="1">
        <v>5076</v>
      </c>
      <c r="B3532" s="1" t="s">
        <v>752</v>
      </c>
      <c r="C3532" s="1">
        <v>110</v>
      </c>
      <c r="D3532" s="1" t="s">
        <v>5623</v>
      </c>
      <c r="F3532" s="33" t="s">
        <v>859</v>
      </c>
      <c r="G3532" s="1">
        <v>5</v>
      </c>
      <c r="H3532" s="1">
        <v>20</v>
      </c>
      <c r="I3532" s="1">
        <v>10.3</v>
      </c>
      <c r="J3532" s="1">
        <v>6.5</v>
      </c>
      <c r="K3532" s="3">
        <v>4233</v>
      </c>
      <c r="N3532" s="1">
        <v>93</v>
      </c>
      <c r="O3532" s="1">
        <v>54.5</v>
      </c>
      <c r="P3532" s="1">
        <v>6.4</v>
      </c>
      <c r="Q3532" s="1">
        <v>9.14</v>
      </c>
      <c r="R3532" s="1">
        <v>3.34</v>
      </c>
      <c r="AJ3532" s="1" t="s">
        <v>409</v>
      </c>
      <c r="AK3532" s="19">
        <v>42.5</v>
      </c>
      <c r="AL3532" s="19">
        <v>23</v>
      </c>
      <c r="AN3532" s="3">
        <v>1977</v>
      </c>
      <c r="AQ3532">
        <v>80404</v>
      </c>
      <c r="AR3532" s="1" t="s">
        <v>212</v>
      </c>
    </row>
    <row r="3533" spans="1:44" x14ac:dyDescent="0.25">
      <c r="A3533" s="1">
        <v>5077</v>
      </c>
      <c r="B3533" s="1" t="s">
        <v>752</v>
      </c>
      <c r="C3533" s="1">
        <v>110</v>
      </c>
      <c r="D3533" s="1" t="s">
        <v>5623</v>
      </c>
      <c r="F3533" s="33" t="s">
        <v>859</v>
      </c>
      <c r="G3533" s="1">
        <v>5</v>
      </c>
      <c r="H3533" s="1">
        <v>40</v>
      </c>
      <c r="I3533" s="1">
        <v>19.7</v>
      </c>
      <c r="J3533" s="1">
        <v>15</v>
      </c>
      <c r="K3533" s="3">
        <v>1383</v>
      </c>
      <c r="N3533" s="1">
        <v>201</v>
      </c>
      <c r="O3533" s="1">
        <v>132.9</v>
      </c>
      <c r="P3533" s="1">
        <v>13.9</v>
      </c>
      <c r="Q3533" s="1">
        <v>18.3</v>
      </c>
      <c r="R3533" s="1">
        <v>3.56</v>
      </c>
      <c r="AJ3533" s="1" t="s">
        <v>409</v>
      </c>
      <c r="AK3533" s="19">
        <v>42.5</v>
      </c>
      <c r="AL3533" s="19">
        <v>23</v>
      </c>
      <c r="AN3533" s="3">
        <v>1977</v>
      </c>
      <c r="AQ3533">
        <v>80404</v>
      </c>
      <c r="AR3533" s="1" t="s">
        <v>212</v>
      </c>
    </row>
    <row r="3534" spans="1:44" x14ac:dyDescent="0.25">
      <c r="A3534" s="1">
        <v>5078</v>
      </c>
      <c r="B3534" s="1" t="s">
        <v>752</v>
      </c>
      <c r="C3534" s="1">
        <v>110</v>
      </c>
      <c r="D3534" s="1" t="s">
        <v>5623</v>
      </c>
      <c r="F3534" s="33" t="s">
        <v>859</v>
      </c>
      <c r="G3534" s="1">
        <v>5</v>
      </c>
      <c r="H3534" s="1">
        <v>70</v>
      </c>
      <c r="I3534" s="1">
        <v>26</v>
      </c>
      <c r="J3534" s="1">
        <v>23.8</v>
      </c>
      <c r="K3534" s="3">
        <v>885</v>
      </c>
      <c r="N3534" s="1">
        <v>413</v>
      </c>
      <c r="O3534" s="1">
        <v>279.60000000000002</v>
      </c>
      <c r="P3534" s="1">
        <v>41.1</v>
      </c>
      <c r="Q3534" s="1">
        <v>45.8</v>
      </c>
      <c r="R3534" s="1">
        <v>4.97</v>
      </c>
      <c r="AJ3534" s="1" t="s">
        <v>409</v>
      </c>
      <c r="AK3534" s="19">
        <v>42.5</v>
      </c>
      <c r="AL3534" s="19">
        <v>23</v>
      </c>
      <c r="AN3534" s="3">
        <v>1977</v>
      </c>
      <c r="AQ3534">
        <v>80404</v>
      </c>
      <c r="AR3534" s="1" t="s">
        <v>212</v>
      </c>
    </row>
    <row r="3535" spans="1:44" x14ac:dyDescent="0.25">
      <c r="A3535" s="1">
        <v>5079</v>
      </c>
      <c r="B3535" s="1" t="s">
        <v>753</v>
      </c>
      <c r="C3535" s="1">
        <v>110</v>
      </c>
      <c r="D3535" s="1" t="s">
        <v>5623</v>
      </c>
      <c r="F3535" s="33" t="s">
        <v>859</v>
      </c>
      <c r="G3535" s="1">
        <v>6</v>
      </c>
      <c r="H3535" s="1">
        <v>17</v>
      </c>
      <c r="I3535" s="1">
        <v>8</v>
      </c>
      <c r="J3535" s="1">
        <v>7.97</v>
      </c>
      <c r="K3535" s="3">
        <v>3430</v>
      </c>
      <c r="N3535" s="1">
        <v>78.2</v>
      </c>
      <c r="O3535" s="1">
        <v>43.9</v>
      </c>
      <c r="P3535" s="1">
        <v>9.27</v>
      </c>
      <c r="Q3535" s="1">
        <v>15.7</v>
      </c>
      <c r="R3535" s="1">
        <v>3.5</v>
      </c>
      <c r="AJ3535" s="1" t="s">
        <v>409</v>
      </c>
      <c r="AK3535" s="19">
        <v>43.25</v>
      </c>
      <c r="AL3535" s="19">
        <v>25</v>
      </c>
      <c r="AN3535" s="3">
        <v>1981</v>
      </c>
      <c r="AQ3535">
        <v>80404</v>
      </c>
      <c r="AR3535" s="1" t="s">
        <v>213</v>
      </c>
    </row>
    <row r="3536" spans="1:44" x14ac:dyDescent="0.25">
      <c r="A3536" s="1">
        <v>5080</v>
      </c>
      <c r="B3536" s="1" t="s">
        <v>753</v>
      </c>
      <c r="C3536" s="1">
        <v>110</v>
      </c>
      <c r="D3536" s="1" t="s">
        <v>5623</v>
      </c>
      <c r="F3536" s="33" t="s">
        <v>859</v>
      </c>
      <c r="G3536" s="1">
        <v>5</v>
      </c>
      <c r="H3536" s="1">
        <v>17</v>
      </c>
      <c r="I3536" s="1">
        <v>8.4499999999999993</v>
      </c>
      <c r="J3536" s="1">
        <v>8.5</v>
      </c>
      <c r="K3536" s="3">
        <v>3360</v>
      </c>
      <c r="N3536" s="1">
        <v>81.400000000000006</v>
      </c>
      <c r="O3536" s="1">
        <v>48.2</v>
      </c>
      <c r="P3536" s="1">
        <v>8.0500000000000007</v>
      </c>
      <c r="Q3536" s="1">
        <v>13.5</v>
      </c>
      <c r="R3536" s="1">
        <v>3.58</v>
      </c>
      <c r="AJ3536" s="1" t="s">
        <v>409</v>
      </c>
      <c r="AK3536" s="19">
        <v>43.25</v>
      </c>
      <c r="AL3536" s="19">
        <v>25</v>
      </c>
      <c r="AN3536" s="3">
        <v>1981</v>
      </c>
      <c r="AQ3536">
        <v>80404</v>
      </c>
      <c r="AR3536" s="1" t="s">
        <v>213</v>
      </c>
    </row>
    <row r="3537" spans="1:44" x14ac:dyDescent="0.25">
      <c r="A3537" s="1">
        <v>5081</v>
      </c>
      <c r="B3537" s="1" t="s">
        <v>754</v>
      </c>
      <c r="C3537" s="1">
        <v>180</v>
      </c>
      <c r="D3537" s="1" t="s">
        <v>5620</v>
      </c>
      <c r="F3537" s="33" t="s">
        <v>859</v>
      </c>
      <c r="H3537" s="1">
        <v>24</v>
      </c>
      <c r="I3537" s="1">
        <v>12.7</v>
      </c>
      <c r="J3537" s="1">
        <v>11</v>
      </c>
      <c r="K3537" s="3">
        <v>2786</v>
      </c>
      <c r="N3537" s="1">
        <v>167.2</v>
      </c>
      <c r="O3537" s="1">
        <v>103.4</v>
      </c>
      <c r="P3537" s="1">
        <v>11.8</v>
      </c>
      <c r="Q3537" s="1">
        <v>9.25</v>
      </c>
      <c r="R3537" s="1">
        <v>2.34</v>
      </c>
      <c r="AJ3537" s="1" t="s">
        <v>409</v>
      </c>
      <c r="AK3537" s="19">
        <v>43.5</v>
      </c>
      <c r="AL3537" s="19">
        <v>24</v>
      </c>
      <c r="AN3537" s="3">
        <v>1990</v>
      </c>
      <c r="AQ3537">
        <v>80404</v>
      </c>
      <c r="AR3537" s="1" t="s">
        <v>214</v>
      </c>
    </row>
    <row r="3538" spans="1:44" x14ac:dyDescent="0.25">
      <c r="A3538" s="1">
        <v>5082</v>
      </c>
      <c r="B3538" s="1" t="s">
        <v>754</v>
      </c>
      <c r="C3538" s="1">
        <v>180</v>
      </c>
      <c r="D3538" s="1" t="s">
        <v>5620</v>
      </c>
      <c r="F3538" s="33" t="s">
        <v>859</v>
      </c>
      <c r="H3538" s="1">
        <v>24</v>
      </c>
      <c r="I3538" s="1">
        <v>12.6</v>
      </c>
      <c r="J3538" s="1">
        <v>12.7</v>
      </c>
      <c r="K3538" s="3">
        <v>1667</v>
      </c>
      <c r="N3538" s="1">
        <v>141.19999999999999</v>
      </c>
      <c r="O3538" s="1">
        <v>89.9</v>
      </c>
      <c r="P3538" s="1">
        <v>8.1999999999999993</v>
      </c>
      <c r="Q3538" s="1">
        <v>9.41</v>
      </c>
      <c r="R3538" s="1">
        <v>1.77</v>
      </c>
      <c r="AJ3538" s="1" t="s">
        <v>409</v>
      </c>
      <c r="AK3538" s="19">
        <v>43.5</v>
      </c>
      <c r="AL3538" s="19">
        <v>24</v>
      </c>
      <c r="AN3538" s="3">
        <v>1990</v>
      </c>
      <c r="AQ3538">
        <v>80404</v>
      </c>
      <c r="AR3538" s="1" t="s">
        <v>214</v>
      </c>
    </row>
    <row r="3539" spans="1:44" x14ac:dyDescent="0.25">
      <c r="A3539" s="1">
        <v>5083</v>
      </c>
      <c r="B3539" s="1" t="s">
        <v>754</v>
      </c>
      <c r="C3539" s="1">
        <v>180</v>
      </c>
      <c r="D3539" s="1" t="s">
        <v>6112</v>
      </c>
      <c r="F3539" s="33" t="s">
        <v>859</v>
      </c>
      <c r="H3539" s="1">
        <v>24</v>
      </c>
      <c r="I3539" s="1">
        <v>14.3</v>
      </c>
      <c r="J3539" s="1">
        <v>12</v>
      </c>
      <c r="K3539" s="3">
        <v>2650</v>
      </c>
      <c r="N3539" s="1">
        <v>179.3</v>
      </c>
      <c r="O3539" s="1">
        <v>112.9</v>
      </c>
      <c r="P3539" s="1">
        <v>12.3</v>
      </c>
      <c r="Q3539" s="1">
        <v>17.5</v>
      </c>
      <c r="R3539" s="1">
        <v>3.05</v>
      </c>
      <c r="AJ3539" s="1" t="s">
        <v>409</v>
      </c>
      <c r="AK3539" s="19">
        <v>43.5</v>
      </c>
      <c r="AL3539" s="19">
        <v>24</v>
      </c>
      <c r="AN3539" s="3">
        <v>1990</v>
      </c>
      <c r="AQ3539">
        <v>80404</v>
      </c>
      <c r="AR3539" s="1" t="s">
        <v>214</v>
      </c>
    </row>
    <row r="3540" spans="1:44" x14ac:dyDescent="0.25">
      <c r="A3540" s="1">
        <v>5084</v>
      </c>
      <c r="B3540" s="1" t="s">
        <v>754</v>
      </c>
      <c r="C3540" s="1">
        <v>180</v>
      </c>
      <c r="D3540" s="1" t="s">
        <v>6176</v>
      </c>
      <c r="F3540" s="33" t="s">
        <v>859</v>
      </c>
      <c r="H3540" s="1">
        <v>24</v>
      </c>
      <c r="I3540" s="1">
        <v>14.3</v>
      </c>
      <c r="J3540" s="1">
        <v>12.3</v>
      </c>
      <c r="K3540" s="3">
        <v>3703</v>
      </c>
      <c r="N3540" s="1">
        <v>187</v>
      </c>
      <c r="O3540" s="1">
        <v>116</v>
      </c>
      <c r="P3540" s="1">
        <v>14.6</v>
      </c>
      <c r="Q3540" s="1">
        <v>14.9</v>
      </c>
      <c r="R3540" s="1">
        <v>2.85</v>
      </c>
      <c r="AJ3540" s="1" t="s">
        <v>409</v>
      </c>
      <c r="AK3540" s="19">
        <v>43.5</v>
      </c>
      <c r="AL3540" s="19">
        <v>24</v>
      </c>
      <c r="AN3540" s="3">
        <v>1990</v>
      </c>
      <c r="AQ3540">
        <v>80404</v>
      </c>
      <c r="AR3540" s="1" t="s">
        <v>214</v>
      </c>
    </row>
    <row r="3541" spans="1:44" x14ac:dyDescent="0.25">
      <c r="A3541" s="1">
        <v>5085</v>
      </c>
      <c r="B3541" s="1" t="s">
        <v>754</v>
      </c>
      <c r="C3541" s="1">
        <v>180</v>
      </c>
      <c r="D3541" s="1" t="s">
        <v>5620</v>
      </c>
      <c r="F3541" s="33" t="s">
        <v>859</v>
      </c>
      <c r="H3541" s="1">
        <v>24</v>
      </c>
      <c r="I3541" s="1">
        <v>16.100000000000001</v>
      </c>
      <c r="J3541" s="1">
        <v>13.9</v>
      </c>
      <c r="K3541" s="3">
        <v>1500</v>
      </c>
      <c r="N3541" s="1">
        <v>151.4</v>
      </c>
      <c r="O3541" s="1">
        <v>99.4</v>
      </c>
      <c r="P3541" s="1">
        <v>14.2</v>
      </c>
      <c r="Q3541" s="1">
        <v>11.4</v>
      </c>
      <c r="R3541" s="1">
        <v>1.88</v>
      </c>
      <c r="AJ3541" s="1" t="s">
        <v>409</v>
      </c>
      <c r="AK3541" s="19">
        <v>43.5</v>
      </c>
      <c r="AL3541" s="19">
        <v>24</v>
      </c>
      <c r="AN3541" s="3">
        <v>1990</v>
      </c>
      <c r="AQ3541">
        <v>80404</v>
      </c>
      <c r="AR3541" s="1" t="s">
        <v>214</v>
      </c>
    </row>
    <row r="3542" spans="1:44" x14ac:dyDescent="0.25">
      <c r="A3542" s="1">
        <v>5086</v>
      </c>
      <c r="B3542" s="1" t="s">
        <v>754</v>
      </c>
      <c r="C3542" s="1">
        <v>180</v>
      </c>
      <c r="D3542" s="1" t="s">
        <v>6113</v>
      </c>
      <c r="F3542" s="33" t="s">
        <v>859</v>
      </c>
      <c r="H3542" s="1">
        <v>24</v>
      </c>
      <c r="I3542" s="1">
        <v>13.8</v>
      </c>
      <c r="J3542" s="1">
        <v>11.7</v>
      </c>
      <c r="K3542" s="3">
        <v>3470</v>
      </c>
      <c r="N3542" s="1">
        <v>182.8</v>
      </c>
      <c r="O3542" s="1">
        <v>117.3</v>
      </c>
      <c r="P3542" s="1">
        <v>12.8</v>
      </c>
      <c r="Q3542" s="1">
        <v>22.8</v>
      </c>
      <c r="R3542" s="1">
        <v>2.86</v>
      </c>
      <c r="AJ3542" s="1" t="s">
        <v>409</v>
      </c>
      <c r="AK3542" s="19">
        <v>43.5</v>
      </c>
      <c r="AL3542" s="19">
        <v>24</v>
      </c>
      <c r="AN3542" s="3">
        <v>1990</v>
      </c>
      <c r="AQ3542">
        <v>80404</v>
      </c>
      <c r="AR3542" s="1" t="s">
        <v>214</v>
      </c>
    </row>
    <row r="3543" spans="1:44" x14ac:dyDescent="0.25">
      <c r="A3543" s="1">
        <v>5087</v>
      </c>
      <c r="B3543" s="1" t="s">
        <v>755</v>
      </c>
      <c r="C3543" s="1">
        <v>104</v>
      </c>
      <c r="D3543" s="1" t="s">
        <v>5618</v>
      </c>
      <c r="F3543" s="33" t="s">
        <v>859</v>
      </c>
      <c r="G3543" s="1">
        <v>7</v>
      </c>
      <c r="H3543" s="1">
        <v>13</v>
      </c>
      <c r="I3543" s="1">
        <v>4.2</v>
      </c>
      <c r="J3543" s="1">
        <v>10.199999999999999</v>
      </c>
      <c r="K3543" s="3">
        <v>1360</v>
      </c>
      <c r="N3543" s="1">
        <v>27</v>
      </c>
      <c r="O3543" s="1">
        <v>12.5</v>
      </c>
      <c r="Q3543" s="1">
        <v>17.399999999999999</v>
      </c>
      <c r="R3543" s="1">
        <v>4</v>
      </c>
      <c r="AJ3543" s="1" t="s">
        <v>427</v>
      </c>
      <c r="AK3543" s="19">
        <v>57.17</v>
      </c>
      <c r="AL3543" s="19">
        <v>-2.17</v>
      </c>
      <c r="AN3543" s="3">
        <v>1979</v>
      </c>
      <c r="AQ3543">
        <v>80409</v>
      </c>
      <c r="AR3543" s="1" t="s">
        <v>215</v>
      </c>
    </row>
    <row r="3544" spans="1:44" x14ac:dyDescent="0.25">
      <c r="A3544" s="1">
        <v>5088</v>
      </c>
      <c r="B3544" s="1" t="s">
        <v>755</v>
      </c>
      <c r="C3544" s="1">
        <v>104</v>
      </c>
      <c r="D3544" s="1" t="s">
        <v>5618</v>
      </c>
      <c r="F3544" s="33" t="s">
        <v>859</v>
      </c>
      <c r="G3544" s="1">
        <v>6</v>
      </c>
      <c r="H3544" s="1">
        <v>20</v>
      </c>
      <c r="I3544" s="1">
        <v>8.8000000000000007</v>
      </c>
      <c r="J3544" s="1">
        <v>10.9</v>
      </c>
      <c r="K3544" s="3">
        <v>3320</v>
      </c>
      <c r="N3544" s="1">
        <v>135</v>
      </c>
      <c r="O3544" s="1">
        <v>63.5</v>
      </c>
      <c r="Q3544" s="1">
        <v>38.200000000000003</v>
      </c>
      <c r="R3544" s="1">
        <v>5.4</v>
      </c>
      <c r="AJ3544" s="1" t="s">
        <v>427</v>
      </c>
      <c r="AK3544" s="19">
        <v>57.17</v>
      </c>
      <c r="AL3544" s="19">
        <v>-2.17</v>
      </c>
      <c r="AN3544" s="3">
        <v>1979</v>
      </c>
      <c r="AQ3544">
        <v>80409</v>
      </c>
      <c r="AR3544" s="1" t="s">
        <v>215</v>
      </c>
    </row>
    <row r="3545" spans="1:44" x14ac:dyDescent="0.25">
      <c r="A3545" s="1">
        <v>5089</v>
      </c>
      <c r="B3545" s="1" t="s">
        <v>755</v>
      </c>
      <c r="C3545" s="1">
        <v>104</v>
      </c>
      <c r="D3545" s="1" t="s">
        <v>5618</v>
      </c>
      <c r="F3545" s="33" t="s">
        <v>859</v>
      </c>
      <c r="G3545" s="1">
        <v>6</v>
      </c>
      <c r="H3545" s="1">
        <v>20</v>
      </c>
      <c r="I3545" s="1">
        <v>9</v>
      </c>
      <c r="J3545" s="1">
        <v>15.1</v>
      </c>
      <c r="K3545" s="3">
        <v>2685</v>
      </c>
      <c r="N3545" s="1">
        <v>215</v>
      </c>
      <c r="O3545" s="1">
        <v>101</v>
      </c>
      <c r="Q3545" s="1">
        <v>48.3</v>
      </c>
      <c r="R3545" s="1">
        <v>6.5</v>
      </c>
      <c r="AJ3545" s="1" t="s">
        <v>427</v>
      </c>
      <c r="AK3545" s="19">
        <v>57.17</v>
      </c>
      <c r="AL3545" s="19">
        <v>-2.17</v>
      </c>
      <c r="AN3545" s="3">
        <v>1979</v>
      </c>
      <c r="AQ3545">
        <v>80409</v>
      </c>
      <c r="AR3545" s="1" t="s">
        <v>215</v>
      </c>
    </row>
    <row r="3546" spans="1:44" x14ac:dyDescent="0.25">
      <c r="A3546" s="1">
        <v>5090</v>
      </c>
      <c r="B3546" s="1" t="s">
        <v>755</v>
      </c>
      <c r="C3546" s="1">
        <v>104</v>
      </c>
      <c r="D3546" s="1" t="s">
        <v>5618</v>
      </c>
      <c r="F3546" s="33" t="s">
        <v>859</v>
      </c>
      <c r="G3546" s="1">
        <v>4</v>
      </c>
      <c r="H3546" s="1">
        <v>46</v>
      </c>
      <c r="I3546" s="1">
        <v>24.7</v>
      </c>
      <c r="J3546" s="1">
        <v>27.6</v>
      </c>
      <c r="K3546" s="3">
        <v>420</v>
      </c>
      <c r="N3546" s="1">
        <v>364</v>
      </c>
      <c r="O3546" s="1">
        <v>145.80000000000001</v>
      </c>
      <c r="Q3546" s="1">
        <v>32.4</v>
      </c>
      <c r="R3546" s="1">
        <v>8.1</v>
      </c>
      <c r="AJ3546" s="1" t="s">
        <v>427</v>
      </c>
      <c r="AK3546" s="19">
        <v>51.17</v>
      </c>
      <c r="AL3546" s="19">
        <v>0.17</v>
      </c>
      <c r="AN3546" s="3">
        <v>1954</v>
      </c>
      <c r="AQ3546">
        <v>80421</v>
      </c>
      <c r="AR3546" s="1" t="s">
        <v>216</v>
      </c>
    </row>
    <row r="3547" spans="1:44" x14ac:dyDescent="0.25">
      <c r="A3547" s="1">
        <v>5091</v>
      </c>
      <c r="B3547" s="1" t="s">
        <v>755</v>
      </c>
      <c r="C3547" s="1">
        <v>104</v>
      </c>
      <c r="D3547" s="1" t="s">
        <v>5618</v>
      </c>
      <c r="F3547" s="33" t="s">
        <v>859</v>
      </c>
      <c r="G3547" s="1">
        <v>4</v>
      </c>
      <c r="H3547" s="1">
        <v>23</v>
      </c>
      <c r="I3547" s="1">
        <v>15.5</v>
      </c>
      <c r="J3547" s="1">
        <v>24.3</v>
      </c>
      <c r="K3547" s="3">
        <v>840</v>
      </c>
      <c r="N3547" s="1">
        <v>179</v>
      </c>
      <c r="O3547" s="1">
        <v>75.099999999999994</v>
      </c>
      <c r="Q3547" s="1">
        <v>58.1</v>
      </c>
      <c r="R3547" s="1">
        <v>14.5</v>
      </c>
      <c r="AJ3547" s="1" t="s">
        <v>427</v>
      </c>
      <c r="AK3547" s="19">
        <v>51.17</v>
      </c>
      <c r="AL3547" s="19">
        <v>0.17</v>
      </c>
      <c r="AN3547" s="3">
        <v>1954</v>
      </c>
      <c r="AQ3547">
        <v>80421</v>
      </c>
      <c r="AR3547" s="1" t="s">
        <v>216</v>
      </c>
    </row>
    <row r="3548" spans="1:44" x14ac:dyDescent="0.25">
      <c r="A3548" s="1">
        <v>5092</v>
      </c>
      <c r="B3548" s="1" t="s">
        <v>705</v>
      </c>
      <c r="C3548" s="1">
        <v>104</v>
      </c>
      <c r="D3548" s="1" t="s">
        <v>5618</v>
      </c>
      <c r="F3548" s="33" t="s">
        <v>859</v>
      </c>
      <c r="G3548" s="1">
        <v>5</v>
      </c>
      <c r="H3548" s="1">
        <v>22</v>
      </c>
      <c r="I3548" s="1">
        <v>12.4</v>
      </c>
      <c r="J3548" s="1">
        <v>13.6</v>
      </c>
      <c r="K3548" s="3">
        <v>1483</v>
      </c>
      <c r="N3548" s="1">
        <v>130</v>
      </c>
      <c r="O3548" s="1">
        <v>54.7</v>
      </c>
      <c r="Q3548" s="1">
        <v>14.7</v>
      </c>
      <c r="R3548" s="1">
        <v>5.7</v>
      </c>
      <c r="AJ3548" s="1" t="s">
        <v>427</v>
      </c>
      <c r="AK3548" s="19">
        <v>52.5</v>
      </c>
      <c r="AL3548" s="19">
        <v>0.88</v>
      </c>
      <c r="AN3548" s="3">
        <v>1954</v>
      </c>
      <c r="AQ3548">
        <v>80409</v>
      </c>
      <c r="AR3548" s="1" t="s">
        <v>216</v>
      </c>
    </row>
    <row r="3549" spans="1:44" x14ac:dyDescent="0.25">
      <c r="A3549" s="1">
        <v>5093</v>
      </c>
      <c r="B3549" s="1" t="s">
        <v>705</v>
      </c>
      <c r="C3549" s="1">
        <v>104</v>
      </c>
      <c r="D3549" s="1" t="s">
        <v>5618</v>
      </c>
      <c r="F3549" s="33" t="s">
        <v>859</v>
      </c>
      <c r="G3549" s="1">
        <v>5</v>
      </c>
      <c r="H3549" s="1">
        <v>22</v>
      </c>
      <c r="I3549" s="1">
        <v>11.8</v>
      </c>
      <c r="J3549" s="1">
        <v>13</v>
      </c>
      <c r="K3549" s="3">
        <v>1483</v>
      </c>
      <c r="N3549" s="1">
        <v>124</v>
      </c>
      <c r="O3549" s="1">
        <v>51.9</v>
      </c>
      <c r="Q3549" s="1">
        <v>15.7</v>
      </c>
      <c r="R3549" s="1">
        <v>6.1</v>
      </c>
      <c r="AJ3549" s="1" t="s">
        <v>427</v>
      </c>
      <c r="AK3549" s="19">
        <v>52.5</v>
      </c>
      <c r="AL3549" s="19">
        <v>0.88</v>
      </c>
      <c r="AN3549" s="3">
        <v>1954</v>
      </c>
      <c r="AQ3549">
        <v>80409</v>
      </c>
      <c r="AR3549" s="1" t="s">
        <v>216</v>
      </c>
    </row>
    <row r="3550" spans="1:44" x14ac:dyDescent="0.25">
      <c r="A3550" s="1">
        <v>5094</v>
      </c>
      <c r="B3550" s="1" t="s">
        <v>756</v>
      </c>
      <c r="C3550" s="1">
        <v>102</v>
      </c>
      <c r="D3550" s="1" t="s">
        <v>5633</v>
      </c>
      <c r="F3550" s="33" t="s">
        <v>859</v>
      </c>
      <c r="G3550" s="1">
        <v>7</v>
      </c>
      <c r="H3550" s="1">
        <v>14</v>
      </c>
      <c r="I3550" s="1">
        <v>6</v>
      </c>
      <c r="J3550" s="1">
        <v>12.3</v>
      </c>
      <c r="K3550" s="3">
        <v>2792</v>
      </c>
      <c r="N3550" s="1">
        <v>96</v>
      </c>
      <c r="O3550" s="1">
        <v>47.9</v>
      </c>
      <c r="Q3550" s="1">
        <v>30.3</v>
      </c>
      <c r="R3550" s="1">
        <v>23.7</v>
      </c>
      <c r="AJ3550" s="1" t="s">
        <v>427</v>
      </c>
      <c r="AK3550" s="19">
        <v>57.17</v>
      </c>
      <c r="AL3550" s="19">
        <v>-2.17</v>
      </c>
      <c r="AN3550" s="3">
        <v>1979</v>
      </c>
      <c r="AQ3550">
        <v>80409</v>
      </c>
      <c r="AR3550" s="1" t="s">
        <v>215</v>
      </c>
    </row>
    <row r="3551" spans="1:44" x14ac:dyDescent="0.25">
      <c r="A3551" s="1">
        <v>5095</v>
      </c>
      <c r="B3551" s="1" t="s">
        <v>756</v>
      </c>
      <c r="C3551" s="1">
        <v>102</v>
      </c>
      <c r="D3551" s="1" t="s">
        <v>5633</v>
      </c>
      <c r="F3551" s="33" t="s">
        <v>859</v>
      </c>
      <c r="G3551" s="1">
        <v>8</v>
      </c>
      <c r="H3551" s="1">
        <v>22</v>
      </c>
      <c r="I3551" s="1">
        <v>5.0999999999999996</v>
      </c>
      <c r="J3551" s="1">
        <v>12.4</v>
      </c>
      <c r="K3551" s="3">
        <v>2611</v>
      </c>
      <c r="N3551" s="1">
        <v>108</v>
      </c>
      <c r="O3551" s="1">
        <v>53.9</v>
      </c>
      <c r="Q3551" s="1">
        <v>35.9</v>
      </c>
      <c r="R3551" s="1">
        <v>14.9</v>
      </c>
      <c r="AJ3551" s="1" t="s">
        <v>427</v>
      </c>
      <c r="AK3551" s="19">
        <v>57.17</v>
      </c>
      <c r="AL3551" s="19">
        <v>-2.17</v>
      </c>
      <c r="AN3551" s="3">
        <v>1979</v>
      </c>
      <c r="AQ3551">
        <v>80409</v>
      </c>
      <c r="AR3551" s="1" t="s">
        <v>215</v>
      </c>
    </row>
    <row r="3552" spans="1:44" x14ac:dyDescent="0.25">
      <c r="A3552" s="1">
        <v>5096</v>
      </c>
      <c r="B3552" s="1" t="s">
        <v>756</v>
      </c>
      <c r="C3552" s="1">
        <v>102</v>
      </c>
      <c r="D3552" s="1" t="s">
        <v>5633</v>
      </c>
      <c r="F3552" s="33" t="s">
        <v>859</v>
      </c>
      <c r="G3552" s="1">
        <v>6</v>
      </c>
      <c r="H3552" s="1">
        <v>20</v>
      </c>
      <c r="I3552" s="1">
        <v>7.5</v>
      </c>
      <c r="J3552" s="1">
        <v>14.4</v>
      </c>
      <c r="K3552" s="3">
        <v>3450</v>
      </c>
      <c r="N3552" s="1">
        <v>250</v>
      </c>
      <c r="O3552" s="1">
        <v>125.1</v>
      </c>
      <c r="Q3552" s="1">
        <v>55.5</v>
      </c>
      <c r="R3552" s="1">
        <v>24.3</v>
      </c>
      <c r="AJ3552" s="1" t="s">
        <v>427</v>
      </c>
      <c r="AK3552" s="19">
        <v>57.17</v>
      </c>
      <c r="AL3552" s="19">
        <v>-2.17</v>
      </c>
      <c r="AN3552" s="3">
        <v>1979</v>
      </c>
      <c r="AQ3552">
        <v>80409</v>
      </c>
      <c r="AR3552" s="1" t="s">
        <v>215</v>
      </c>
    </row>
    <row r="3553" spans="1:44" x14ac:dyDescent="0.25">
      <c r="A3553" s="1">
        <v>5097</v>
      </c>
      <c r="B3553" s="1" t="s">
        <v>756</v>
      </c>
      <c r="C3553" s="1">
        <v>102</v>
      </c>
      <c r="D3553" s="1" t="s">
        <v>5633</v>
      </c>
      <c r="F3553" s="33" t="s">
        <v>859</v>
      </c>
      <c r="G3553" s="1">
        <v>6</v>
      </c>
      <c r="H3553" s="1">
        <v>17</v>
      </c>
      <c r="I3553" s="1">
        <v>8</v>
      </c>
      <c r="J3553" s="1">
        <v>9.4</v>
      </c>
      <c r="K3553" s="3">
        <v>3817</v>
      </c>
      <c r="N3553" s="1">
        <v>110</v>
      </c>
      <c r="O3553" s="1">
        <v>56.3</v>
      </c>
      <c r="Q3553" s="1">
        <v>25</v>
      </c>
      <c r="R3553" s="1">
        <v>26.6</v>
      </c>
      <c r="S3553" s="1">
        <v>25</v>
      </c>
      <c r="AJ3553" s="1" t="s">
        <v>427</v>
      </c>
      <c r="AK3553" s="19">
        <v>55.32</v>
      </c>
      <c r="AL3553" s="19">
        <v>-3.55</v>
      </c>
      <c r="AM3553" s="1">
        <v>355</v>
      </c>
      <c r="AN3553" s="3">
        <v>1980</v>
      </c>
      <c r="AQ3553">
        <v>80409</v>
      </c>
      <c r="AR3553" s="1" t="s">
        <v>217</v>
      </c>
    </row>
    <row r="3554" spans="1:44" x14ac:dyDescent="0.25">
      <c r="A3554" s="1">
        <v>5098</v>
      </c>
      <c r="B3554" s="1" t="s">
        <v>1233</v>
      </c>
      <c r="C3554" s="1">
        <v>101</v>
      </c>
      <c r="D3554" s="1" t="s">
        <v>5627</v>
      </c>
      <c r="F3554" s="1" t="s">
        <v>445</v>
      </c>
      <c r="G3554" s="1">
        <v>9</v>
      </c>
      <c r="H3554" s="1">
        <v>11</v>
      </c>
      <c r="I3554" s="1">
        <v>2.25</v>
      </c>
      <c r="J3554" s="1">
        <v>1.4</v>
      </c>
      <c r="K3554" s="3">
        <v>58010</v>
      </c>
      <c r="L3554" s="2">
        <v>2</v>
      </c>
      <c r="N3554" s="1">
        <v>37</v>
      </c>
      <c r="O3554" s="1">
        <v>17.399999999999999</v>
      </c>
      <c r="Q3554" s="1">
        <v>9.2799999999999994</v>
      </c>
      <c r="R3554" s="1">
        <v>13.3</v>
      </c>
      <c r="S3554" s="1">
        <v>11</v>
      </c>
      <c r="AJ3554" s="1" t="s">
        <v>427</v>
      </c>
      <c r="AK3554" s="19">
        <v>52.51</v>
      </c>
      <c r="AL3554" s="19">
        <v>1.7490000000000001</v>
      </c>
      <c r="AM3554" s="1">
        <v>50</v>
      </c>
      <c r="AN3554" s="3">
        <v>1955</v>
      </c>
      <c r="AQ3554">
        <v>80421</v>
      </c>
      <c r="AR3554" s="1" t="s">
        <v>218</v>
      </c>
    </row>
    <row r="3555" spans="1:44" x14ac:dyDescent="0.25">
      <c r="A3555" s="1">
        <v>5099</v>
      </c>
      <c r="B3555" s="1" t="s">
        <v>1233</v>
      </c>
      <c r="C3555" s="1">
        <v>101</v>
      </c>
      <c r="D3555" s="1" t="s">
        <v>5627</v>
      </c>
      <c r="F3555" s="1" t="s">
        <v>445</v>
      </c>
      <c r="G3555" s="1">
        <v>8</v>
      </c>
      <c r="H3555" s="1">
        <v>14</v>
      </c>
      <c r="I3555" s="1">
        <v>4.32</v>
      </c>
      <c r="J3555" s="1">
        <v>3.1</v>
      </c>
      <c r="K3555" s="3">
        <v>27750</v>
      </c>
      <c r="L3555" s="2">
        <f>N3555/((1668.67)*(1-EXP(-(0.022864)*I3555))^(1.61028))</f>
        <v>1.415662601340469</v>
      </c>
      <c r="N3555" s="1">
        <v>52.5</v>
      </c>
      <c r="O3555" s="1">
        <v>24.7</v>
      </c>
      <c r="Q3555" s="1">
        <v>5</v>
      </c>
      <c r="R3555" s="1">
        <v>4.4400000000000004</v>
      </c>
      <c r="S3555" s="1">
        <v>15.3</v>
      </c>
      <c r="AJ3555" s="1" t="s">
        <v>427</v>
      </c>
      <c r="AK3555" s="19">
        <v>52.51</v>
      </c>
      <c r="AL3555" s="19">
        <v>1.7490000000000001</v>
      </c>
      <c r="AM3555" s="1">
        <v>50</v>
      </c>
      <c r="AN3555" s="3">
        <v>1955</v>
      </c>
      <c r="AQ3555">
        <v>80421</v>
      </c>
      <c r="AR3555" s="1" t="s">
        <v>218</v>
      </c>
    </row>
    <row r="3556" spans="1:44" x14ac:dyDescent="0.25">
      <c r="A3556" s="1">
        <v>5100</v>
      </c>
      <c r="B3556" s="1" t="s">
        <v>1233</v>
      </c>
      <c r="C3556" s="1">
        <v>101</v>
      </c>
      <c r="D3556" s="1" t="s">
        <v>5627</v>
      </c>
      <c r="F3556" s="1" t="s">
        <v>859</v>
      </c>
      <c r="G3556" s="1">
        <v>8</v>
      </c>
      <c r="H3556" s="1">
        <v>18</v>
      </c>
      <c r="I3556" s="1">
        <v>5.5</v>
      </c>
      <c r="J3556" s="1">
        <v>5.3</v>
      </c>
      <c r="K3556" s="3">
        <v>5189</v>
      </c>
      <c r="L3556" s="2">
        <f>N3556/((1668.67)*(1-EXP(-(0.022864)*I3556))^(1.61028))</f>
        <v>0.93356248977402667</v>
      </c>
      <c r="N3556" s="1">
        <v>50</v>
      </c>
      <c r="O3556" s="1">
        <v>35.700000000000003</v>
      </c>
      <c r="P3556" s="1">
        <v>7.3</v>
      </c>
      <c r="Q3556" s="1">
        <v>13.1</v>
      </c>
      <c r="R3556" s="1">
        <v>6.2</v>
      </c>
      <c r="AJ3556" s="1" t="s">
        <v>427</v>
      </c>
      <c r="AK3556" s="19">
        <v>57.65</v>
      </c>
      <c r="AL3556" s="19">
        <v>-3.67</v>
      </c>
      <c r="AM3556" s="1">
        <v>10</v>
      </c>
      <c r="AN3556" s="3">
        <v>1956</v>
      </c>
      <c r="AQ3556">
        <v>80409</v>
      </c>
      <c r="AR3556" s="1" t="s">
        <v>3500</v>
      </c>
    </row>
    <row r="3557" spans="1:44" x14ac:dyDescent="0.25">
      <c r="A3557" s="1">
        <v>5101</v>
      </c>
      <c r="B3557" s="1" t="s">
        <v>1233</v>
      </c>
      <c r="C3557" s="1">
        <v>101</v>
      </c>
      <c r="D3557" s="1" t="s">
        <v>5627</v>
      </c>
      <c r="F3557" s="1" t="s">
        <v>859</v>
      </c>
      <c r="G3557" s="1">
        <v>8</v>
      </c>
      <c r="H3557" s="1">
        <v>28</v>
      </c>
      <c r="I3557" s="1">
        <v>11.9</v>
      </c>
      <c r="J3557" s="1">
        <v>10.199999999999999</v>
      </c>
      <c r="K3557" s="3">
        <v>2125</v>
      </c>
      <c r="L3557" s="2">
        <f>N3557/((1668.67)*(1-EXP(-(0.022864)*I3557))^(1.61028))</f>
        <v>0.83326598059338042</v>
      </c>
      <c r="N3557" s="1">
        <v>138</v>
      </c>
      <c r="O3557" s="1">
        <v>75.400000000000006</v>
      </c>
      <c r="P3557" s="1">
        <v>8.4</v>
      </c>
      <c r="Q3557" s="1">
        <v>14</v>
      </c>
      <c r="R3557" s="1">
        <v>4.7</v>
      </c>
      <c r="AJ3557" s="1" t="s">
        <v>427</v>
      </c>
      <c r="AK3557" s="19">
        <v>57.65</v>
      </c>
      <c r="AL3557" s="19">
        <v>-3.67</v>
      </c>
      <c r="AM3557" s="1">
        <v>10</v>
      </c>
      <c r="AN3557" s="3">
        <v>1956</v>
      </c>
      <c r="AQ3557">
        <v>80409</v>
      </c>
      <c r="AR3557" s="1" t="s">
        <v>3500</v>
      </c>
    </row>
    <row r="3558" spans="1:44" x14ac:dyDescent="0.25">
      <c r="A3558" s="1">
        <v>5102</v>
      </c>
      <c r="B3558" s="1" t="s">
        <v>1233</v>
      </c>
      <c r="C3558" s="1">
        <v>101</v>
      </c>
      <c r="D3558" s="1" t="s">
        <v>5627</v>
      </c>
      <c r="F3558" s="1" t="s">
        <v>859</v>
      </c>
      <c r="G3558" s="1">
        <v>8</v>
      </c>
      <c r="H3558" s="1">
        <v>64</v>
      </c>
      <c r="I3558" s="1">
        <v>16.5</v>
      </c>
      <c r="J3558" s="1">
        <v>14.9</v>
      </c>
      <c r="K3558" s="3">
        <v>815</v>
      </c>
      <c r="L3558" s="2">
        <f>N3558/((1668.67)*(1-EXP(-(0.022864)*I3558))^(1.61028))</f>
        <v>0.60678607992748557</v>
      </c>
      <c r="N3558" s="1">
        <v>157</v>
      </c>
      <c r="O3558" s="1">
        <v>97.4</v>
      </c>
      <c r="P3558" s="1">
        <v>14.2</v>
      </c>
      <c r="Q3558" s="1">
        <v>16.7</v>
      </c>
      <c r="R3558" s="1">
        <v>4.7</v>
      </c>
      <c r="AJ3558" s="1" t="s">
        <v>427</v>
      </c>
      <c r="AK3558" s="19">
        <v>57.65</v>
      </c>
      <c r="AL3558" s="19">
        <v>-3.67</v>
      </c>
      <c r="AM3558" s="1">
        <v>10</v>
      </c>
      <c r="AN3558" s="3">
        <v>1956</v>
      </c>
      <c r="AQ3558">
        <v>80409</v>
      </c>
      <c r="AR3558" s="1" t="s">
        <v>3500</v>
      </c>
    </row>
    <row r="3559" spans="1:44" x14ac:dyDescent="0.25">
      <c r="A3559" s="1">
        <v>5103</v>
      </c>
      <c r="B3559" s="1" t="s">
        <v>1233</v>
      </c>
      <c r="C3559" s="1">
        <v>101</v>
      </c>
      <c r="D3559" s="1" t="s">
        <v>5627</v>
      </c>
      <c r="F3559" s="1" t="s">
        <v>859</v>
      </c>
      <c r="G3559" s="1">
        <v>9</v>
      </c>
      <c r="H3559" s="1">
        <v>14</v>
      </c>
      <c r="I3559" s="1">
        <v>3</v>
      </c>
      <c r="J3559" s="1">
        <v>11.1</v>
      </c>
      <c r="K3559" s="3">
        <v>2520</v>
      </c>
      <c r="L3559" s="2">
        <f>N3559/((1581.94)*(1-EXP(-(0.021301)*I3559))^(1.51716))</f>
        <v>1.162330658178933</v>
      </c>
      <c r="N3559" s="1">
        <v>27</v>
      </c>
      <c r="O3559" s="1">
        <v>13.3</v>
      </c>
      <c r="Q3559" s="1">
        <v>14.9</v>
      </c>
      <c r="R3559" s="1">
        <v>8.6</v>
      </c>
      <c r="AJ3559" s="1" t="s">
        <v>427</v>
      </c>
      <c r="AK3559" s="19">
        <v>57.17</v>
      </c>
      <c r="AL3559" s="19">
        <v>-2.17</v>
      </c>
      <c r="AN3559" s="3">
        <v>1979</v>
      </c>
      <c r="AQ3559">
        <v>80409</v>
      </c>
      <c r="AR3559" s="1" t="s">
        <v>215</v>
      </c>
    </row>
    <row r="3560" spans="1:44" x14ac:dyDescent="0.25">
      <c r="A3560" s="1">
        <v>5104</v>
      </c>
      <c r="B3560" s="1" t="s">
        <v>1233</v>
      </c>
      <c r="C3560" s="1">
        <v>101</v>
      </c>
      <c r="D3560" s="1" t="s">
        <v>5627</v>
      </c>
      <c r="F3560" s="1" t="s">
        <v>859</v>
      </c>
      <c r="G3560" s="1">
        <v>9</v>
      </c>
      <c r="H3560" s="1">
        <v>18</v>
      </c>
      <c r="I3560" s="1">
        <v>3</v>
      </c>
      <c r="J3560" s="1">
        <v>9.6999999999999993</v>
      </c>
      <c r="K3560" s="3">
        <v>3500</v>
      </c>
      <c r="L3560" s="35">
        <v>2</v>
      </c>
      <c r="N3560" s="1">
        <v>50</v>
      </c>
      <c r="O3560" s="1">
        <v>24.3</v>
      </c>
      <c r="Q3560" s="1">
        <v>19.2</v>
      </c>
      <c r="R3560" s="1">
        <v>12.8</v>
      </c>
      <c r="AJ3560" s="1" t="s">
        <v>427</v>
      </c>
      <c r="AK3560" s="19">
        <v>57.17</v>
      </c>
      <c r="AL3560" s="19">
        <v>-2.17</v>
      </c>
      <c r="AN3560" s="3">
        <v>1979</v>
      </c>
      <c r="AQ3560">
        <v>80409</v>
      </c>
      <c r="AR3560" s="1" t="s">
        <v>215</v>
      </c>
    </row>
    <row r="3561" spans="1:44" x14ac:dyDescent="0.25">
      <c r="A3561" s="1">
        <v>5105</v>
      </c>
      <c r="B3561" s="1" t="s">
        <v>1233</v>
      </c>
      <c r="C3561" s="1">
        <v>101</v>
      </c>
      <c r="D3561" s="1" t="s">
        <v>5627</v>
      </c>
      <c r="F3561" s="1" t="s">
        <v>859</v>
      </c>
      <c r="G3561" s="1">
        <v>8</v>
      </c>
      <c r="H3561" s="1">
        <v>19</v>
      </c>
      <c r="I3561" s="1">
        <v>5.3</v>
      </c>
      <c r="J3561" s="1">
        <v>11.4</v>
      </c>
      <c r="K3561" s="3">
        <v>3560</v>
      </c>
      <c r="L3561" s="35">
        <v>2</v>
      </c>
      <c r="N3561" s="1">
        <v>106</v>
      </c>
      <c r="O3561" s="1">
        <v>52</v>
      </c>
      <c r="Q3561" s="1">
        <v>36.6</v>
      </c>
      <c r="R3561" s="1">
        <v>18.3</v>
      </c>
      <c r="AJ3561" s="1" t="s">
        <v>427</v>
      </c>
      <c r="AK3561" s="19">
        <v>57.17</v>
      </c>
      <c r="AL3561" s="19">
        <v>-2.17</v>
      </c>
      <c r="AN3561" s="3">
        <v>1979</v>
      </c>
      <c r="AQ3561">
        <v>80409</v>
      </c>
      <c r="AR3561" s="1" t="s">
        <v>215</v>
      </c>
    </row>
    <row r="3562" spans="1:44" x14ac:dyDescent="0.25">
      <c r="A3562" s="1">
        <v>5106</v>
      </c>
      <c r="B3562" s="1" t="s">
        <v>1233</v>
      </c>
      <c r="C3562" s="1">
        <v>101</v>
      </c>
      <c r="D3562" s="1" t="s">
        <v>5627</v>
      </c>
      <c r="F3562" s="1" t="s">
        <v>859</v>
      </c>
      <c r="G3562" s="1">
        <v>6</v>
      </c>
      <c r="H3562" s="1">
        <v>33</v>
      </c>
      <c r="I3562" s="1">
        <v>15</v>
      </c>
      <c r="J3562" s="1">
        <v>11.3</v>
      </c>
      <c r="K3562" s="3">
        <v>4260</v>
      </c>
      <c r="L3562" s="2">
        <f>N3562/((1963.5)*(1-EXP(-(0.024337)*I3562))^(1.76926))</f>
        <v>1.04804554388307</v>
      </c>
      <c r="N3562" s="1">
        <v>253</v>
      </c>
      <c r="O3562" s="1">
        <v>118.8</v>
      </c>
      <c r="Q3562" s="1">
        <v>14</v>
      </c>
      <c r="R3562" s="1">
        <v>7.3</v>
      </c>
      <c r="S3562" s="1">
        <v>36.1</v>
      </c>
      <c r="AJ3562" s="1" t="s">
        <v>427</v>
      </c>
      <c r="AK3562" s="19">
        <v>55.5</v>
      </c>
      <c r="AL3562" s="19">
        <v>-2.67</v>
      </c>
      <c r="AM3562" s="1">
        <v>168</v>
      </c>
      <c r="AN3562" s="3">
        <v>1957</v>
      </c>
      <c r="AQ3562">
        <v>80409</v>
      </c>
      <c r="AR3562" s="1" t="s">
        <v>3858</v>
      </c>
    </row>
    <row r="3563" spans="1:44" x14ac:dyDescent="0.25">
      <c r="A3563" s="1">
        <v>5107</v>
      </c>
      <c r="B3563" s="1" t="s">
        <v>1233</v>
      </c>
      <c r="C3563" s="1">
        <v>101</v>
      </c>
      <c r="D3563" s="1" t="s">
        <v>5627</v>
      </c>
      <c r="F3563" s="1" t="s">
        <v>859</v>
      </c>
      <c r="G3563" s="1">
        <v>9</v>
      </c>
      <c r="H3563" s="1">
        <v>3</v>
      </c>
      <c r="I3563" s="1">
        <v>0.33</v>
      </c>
      <c r="J3563" s="1"/>
      <c r="K3563" s="3">
        <v>5310</v>
      </c>
      <c r="N3563" s="1">
        <v>0.02</v>
      </c>
      <c r="O3563" s="1">
        <v>0.01</v>
      </c>
      <c r="Q3563" s="1">
        <v>0.01</v>
      </c>
      <c r="R3563" s="1">
        <v>0.01</v>
      </c>
      <c r="S3563" s="1">
        <v>0.01</v>
      </c>
      <c r="AJ3563" s="1" t="s">
        <v>427</v>
      </c>
      <c r="AK3563" s="19">
        <v>52.51</v>
      </c>
      <c r="AL3563" s="19">
        <v>1.7490000000000001</v>
      </c>
      <c r="AM3563" s="1">
        <v>50</v>
      </c>
      <c r="AN3563" s="3">
        <v>1955</v>
      </c>
      <c r="AQ3563">
        <v>80421</v>
      </c>
      <c r="AR3563" s="1" t="s">
        <v>218</v>
      </c>
    </row>
    <row r="3564" spans="1:44" x14ac:dyDescent="0.25">
      <c r="A3564" s="1">
        <v>5108</v>
      </c>
      <c r="B3564" s="1" t="s">
        <v>1233</v>
      </c>
      <c r="C3564" s="1">
        <v>101</v>
      </c>
      <c r="D3564" s="1" t="s">
        <v>5627</v>
      </c>
      <c r="F3564" s="1" t="s">
        <v>859</v>
      </c>
      <c r="G3564" s="1">
        <v>9</v>
      </c>
      <c r="H3564" s="1">
        <v>7</v>
      </c>
      <c r="I3564" s="1">
        <v>1.36</v>
      </c>
      <c r="J3564" s="1">
        <v>0.5</v>
      </c>
      <c r="K3564" s="3">
        <v>4810</v>
      </c>
      <c r="L3564" s="2">
        <f>N3564/((1581.94)*(1-EXP(-(0.021301)*I3564))^(1.51716))</f>
        <v>0.29940156203436347</v>
      </c>
      <c r="N3564" s="1">
        <v>2.15</v>
      </c>
      <c r="O3564" s="1">
        <v>1.01</v>
      </c>
      <c r="Q3564" s="1">
        <v>0.96</v>
      </c>
      <c r="R3564" s="1">
        <v>2.12</v>
      </c>
      <c r="S3564" s="1">
        <v>3.37</v>
      </c>
      <c r="AJ3564" s="1" t="s">
        <v>427</v>
      </c>
      <c r="AK3564" s="19">
        <v>52.51</v>
      </c>
      <c r="AL3564" s="19">
        <v>1.7490000000000001</v>
      </c>
      <c r="AM3564" s="1">
        <v>50</v>
      </c>
      <c r="AN3564" s="3">
        <v>1955</v>
      </c>
      <c r="AQ3564">
        <v>80421</v>
      </c>
      <c r="AR3564" s="1" t="s">
        <v>218</v>
      </c>
    </row>
    <row r="3565" spans="1:44" x14ac:dyDescent="0.25">
      <c r="A3565" s="1">
        <v>5109</v>
      </c>
      <c r="B3565" s="1" t="s">
        <v>1233</v>
      </c>
      <c r="C3565" s="1">
        <v>101</v>
      </c>
      <c r="D3565" s="1" t="s">
        <v>5627</v>
      </c>
      <c r="F3565" s="1" t="s">
        <v>859</v>
      </c>
      <c r="G3565" s="1">
        <v>8</v>
      </c>
      <c r="H3565" s="1">
        <v>11</v>
      </c>
      <c r="I3565" s="1">
        <v>2.85</v>
      </c>
      <c r="J3565" s="1">
        <v>3.5</v>
      </c>
      <c r="K3565" s="3">
        <v>4230</v>
      </c>
      <c r="L3565" s="2">
        <f>N3565/((1668.67)*(1-EXP(-(0.022864)*I3565))^(1.61028))</f>
        <v>0.57452090174459869</v>
      </c>
      <c r="N3565" s="1">
        <v>11.2</v>
      </c>
      <c r="O3565" s="1">
        <v>5.25</v>
      </c>
      <c r="Q3565" s="1">
        <v>4.3099999999999996</v>
      </c>
      <c r="R3565" s="1">
        <v>5.8</v>
      </c>
      <c r="S3565" s="1">
        <v>10.6</v>
      </c>
      <c r="AJ3565" s="1" t="s">
        <v>427</v>
      </c>
      <c r="AK3565" s="19">
        <v>52.51</v>
      </c>
      <c r="AL3565" s="19">
        <v>1.7490000000000001</v>
      </c>
      <c r="AM3565" s="1">
        <v>50</v>
      </c>
      <c r="AN3565" s="3">
        <v>1955</v>
      </c>
      <c r="AQ3565">
        <v>80421</v>
      </c>
      <c r="AR3565" s="1" t="s">
        <v>218</v>
      </c>
    </row>
    <row r="3566" spans="1:44" x14ac:dyDescent="0.25">
      <c r="A3566" s="1">
        <v>5110</v>
      </c>
      <c r="B3566" s="1" t="s">
        <v>1233</v>
      </c>
      <c r="C3566" s="1">
        <v>101</v>
      </c>
      <c r="D3566" s="1" t="s">
        <v>5627</v>
      </c>
      <c r="F3566" s="1" t="s">
        <v>859</v>
      </c>
      <c r="G3566" s="1">
        <v>8</v>
      </c>
      <c r="H3566" s="1">
        <v>14</v>
      </c>
      <c r="I3566" s="1">
        <v>3.59</v>
      </c>
      <c r="J3566" s="1">
        <v>4.2</v>
      </c>
      <c r="K3566" s="3">
        <v>5190</v>
      </c>
      <c r="L3566" s="2">
        <f>N3566/((1668.67)*(1-EXP(-(0.022864)*I3566))^(1.61028))</f>
        <v>0.64173319405009788</v>
      </c>
      <c r="N3566" s="1">
        <v>17.899999999999999</v>
      </c>
      <c r="O3566" s="1">
        <v>8.41</v>
      </c>
      <c r="Q3566" s="1">
        <v>7.79</v>
      </c>
      <c r="R3566" s="1">
        <v>6.69</v>
      </c>
      <c r="S3566" s="1">
        <v>10.4</v>
      </c>
      <c r="AJ3566" s="1" t="s">
        <v>427</v>
      </c>
      <c r="AK3566" s="19">
        <v>52.51</v>
      </c>
      <c r="AL3566" s="19">
        <v>1.7490000000000001</v>
      </c>
      <c r="AM3566" s="1">
        <v>50</v>
      </c>
      <c r="AN3566" s="3">
        <v>1955</v>
      </c>
      <c r="AQ3566">
        <v>80421</v>
      </c>
      <c r="AR3566" s="1" t="s">
        <v>218</v>
      </c>
    </row>
    <row r="3567" spans="1:44" x14ac:dyDescent="0.25">
      <c r="A3567" s="1">
        <v>5111</v>
      </c>
      <c r="B3567" s="1" t="s">
        <v>1233</v>
      </c>
      <c r="C3567" s="1">
        <v>101</v>
      </c>
      <c r="D3567" s="1" t="s">
        <v>5627</v>
      </c>
      <c r="F3567" s="1" t="s">
        <v>859</v>
      </c>
      <c r="G3567" s="1">
        <v>8</v>
      </c>
      <c r="H3567" s="1">
        <v>17</v>
      </c>
      <c r="I3567" s="1">
        <v>4.8499999999999996</v>
      </c>
      <c r="J3567" s="1">
        <v>5.7</v>
      </c>
      <c r="K3567" s="3">
        <v>5640</v>
      </c>
      <c r="L3567" s="2">
        <f>N3567/((1668.67)*(1-EXP(-(0.022864)*I3567))^(1.61028))</f>
        <v>0.77956680810926959</v>
      </c>
      <c r="N3567" s="1">
        <v>34.5</v>
      </c>
      <c r="O3567" s="1">
        <v>16.2</v>
      </c>
      <c r="Q3567" s="1">
        <v>9.42</v>
      </c>
      <c r="R3567" s="1">
        <v>8.9700000000000006</v>
      </c>
      <c r="S3567" s="1">
        <v>12.8</v>
      </c>
      <c r="AJ3567" s="1" t="s">
        <v>427</v>
      </c>
      <c r="AK3567" s="19">
        <v>52.51</v>
      </c>
      <c r="AL3567" s="19">
        <v>1.7490000000000001</v>
      </c>
      <c r="AM3567" s="1">
        <v>50</v>
      </c>
      <c r="AN3567" s="3">
        <v>1955</v>
      </c>
      <c r="AQ3567">
        <v>80421</v>
      </c>
      <c r="AR3567" s="1" t="s">
        <v>218</v>
      </c>
    </row>
    <row r="3568" spans="1:44" x14ac:dyDescent="0.25">
      <c r="A3568" s="1">
        <v>5112</v>
      </c>
      <c r="B3568" s="1" t="s">
        <v>1233</v>
      </c>
      <c r="C3568" s="1">
        <v>101</v>
      </c>
      <c r="D3568" s="1" t="s">
        <v>5627</v>
      </c>
      <c r="F3568" s="1" t="s">
        <v>859</v>
      </c>
      <c r="G3568" s="1">
        <v>8</v>
      </c>
      <c r="H3568" s="1">
        <v>20</v>
      </c>
      <c r="I3568" s="1">
        <v>5.76</v>
      </c>
      <c r="J3568" s="1">
        <v>6.8</v>
      </c>
      <c r="K3568" s="3">
        <v>5400</v>
      </c>
      <c r="L3568" s="2">
        <f>N3568/((1668.67)*(1-EXP(-(0.022864)*I3568))^(1.61028))</f>
        <v>1.0048040660926183</v>
      </c>
      <c r="N3568" s="1">
        <v>57.7</v>
      </c>
      <c r="O3568" s="1">
        <v>27.1</v>
      </c>
      <c r="Q3568" s="1">
        <v>12</v>
      </c>
      <c r="R3568" s="1">
        <v>10.5</v>
      </c>
      <c r="S3568" s="1">
        <v>14</v>
      </c>
      <c r="AJ3568" s="1" t="s">
        <v>427</v>
      </c>
      <c r="AK3568" s="19">
        <v>52.51</v>
      </c>
      <c r="AL3568" s="19">
        <v>1.7490000000000001</v>
      </c>
      <c r="AM3568" s="1">
        <v>50</v>
      </c>
      <c r="AN3568" s="3">
        <v>1955</v>
      </c>
      <c r="AQ3568">
        <v>80421</v>
      </c>
      <c r="AR3568" s="1" t="s">
        <v>218</v>
      </c>
    </row>
    <row r="3569" spans="1:44" x14ac:dyDescent="0.25">
      <c r="A3569" s="1">
        <v>5113</v>
      </c>
      <c r="B3569" s="1" t="s">
        <v>1233</v>
      </c>
      <c r="C3569" s="1">
        <v>101</v>
      </c>
      <c r="D3569" s="1" t="s">
        <v>5627</v>
      </c>
      <c r="F3569" s="1" t="s">
        <v>859</v>
      </c>
      <c r="G3569" s="1">
        <v>7</v>
      </c>
      <c r="H3569" s="1">
        <v>23</v>
      </c>
      <c r="I3569" s="1">
        <v>8.23</v>
      </c>
      <c r="J3569" s="1">
        <v>9.4</v>
      </c>
      <c r="K3569" s="3">
        <v>3640</v>
      </c>
      <c r="L3569" s="2">
        <f>N3569/((1824.17)*(1-EXP(-(0.023514)*I3569))^(1.69151))</f>
        <v>0.97699249623241191</v>
      </c>
      <c r="N3569" s="1">
        <v>94.3</v>
      </c>
      <c r="O3569" s="1">
        <v>44.3</v>
      </c>
      <c r="Q3569" s="1">
        <v>13.8</v>
      </c>
      <c r="R3569" s="1">
        <v>5.0599999999999996</v>
      </c>
      <c r="S3569" s="1">
        <v>28.1</v>
      </c>
      <c r="AJ3569" s="1" t="s">
        <v>427</v>
      </c>
      <c r="AK3569" s="19">
        <v>52.51</v>
      </c>
      <c r="AL3569" s="19">
        <v>1.7490000000000001</v>
      </c>
      <c r="AM3569" s="1">
        <v>50</v>
      </c>
      <c r="AN3569" s="3">
        <v>1955</v>
      </c>
      <c r="AQ3569">
        <v>80421</v>
      </c>
      <c r="AR3569" s="1" t="s">
        <v>218</v>
      </c>
    </row>
    <row r="3570" spans="1:44" x14ac:dyDescent="0.25">
      <c r="A3570" s="1">
        <v>5114</v>
      </c>
      <c r="B3570" s="1" t="s">
        <v>1233</v>
      </c>
      <c r="C3570" s="1">
        <v>101</v>
      </c>
      <c r="D3570" s="1" t="s">
        <v>5627</v>
      </c>
      <c r="F3570" s="1" t="s">
        <v>859</v>
      </c>
      <c r="G3570" s="1">
        <v>6</v>
      </c>
      <c r="H3570" s="1">
        <v>31</v>
      </c>
      <c r="I3570" s="1">
        <v>12.6</v>
      </c>
      <c r="J3570" s="1">
        <v>13.9</v>
      </c>
      <c r="K3570" s="3">
        <v>2370</v>
      </c>
      <c r="L3570" s="2">
        <f>N3570/((1963.5)*(1-EXP(-(0.024337)*I3570))^(1.76926))</f>
        <v>0.93452764511127673</v>
      </c>
      <c r="N3570" s="1">
        <v>174</v>
      </c>
      <c r="O3570" s="1">
        <v>81.7</v>
      </c>
      <c r="Q3570" s="1">
        <v>9.41</v>
      </c>
      <c r="R3570" s="1">
        <v>8.2799999999999994</v>
      </c>
      <c r="S3570" s="1">
        <v>27.7</v>
      </c>
      <c r="AJ3570" s="1" t="s">
        <v>427</v>
      </c>
      <c r="AK3570" s="19">
        <v>52.51</v>
      </c>
      <c r="AL3570" s="19">
        <v>1.7490000000000001</v>
      </c>
      <c r="AM3570" s="1">
        <v>50</v>
      </c>
      <c r="AN3570" s="3">
        <v>1955</v>
      </c>
      <c r="AQ3570">
        <v>80421</v>
      </c>
      <c r="AR3570" s="1" t="s">
        <v>218</v>
      </c>
    </row>
    <row r="3571" spans="1:44" x14ac:dyDescent="0.25">
      <c r="A3571" s="1">
        <v>5115</v>
      </c>
      <c r="B3571" s="1" t="s">
        <v>1233</v>
      </c>
      <c r="C3571" s="1">
        <v>101</v>
      </c>
      <c r="D3571" s="1" t="s">
        <v>5627</v>
      </c>
      <c r="F3571" s="1" t="s">
        <v>859</v>
      </c>
      <c r="G3571" s="1">
        <v>6</v>
      </c>
      <c r="H3571" s="1">
        <v>35</v>
      </c>
      <c r="I3571" s="1">
        <v>14.2</v>
      </c>
      <c r="J3571" s="1">
        <v>14.8</v>
      </c>
      <c r="K3571" s="3">
        <v>1890</v>
      </c>
      <c r="L3571" s="2">
        <f>N3571/((1963.5)*(1-EXP(-(0.024337)*I3571))^(1.76926))</f>
        <v>0.94309292583805238</v>
      </c>
      <c r="N3571" s="1">
        <v>210</v>
      </c>
      <c r="O3571" s="1">
        <v>98.8</v>
      </c>
      <c r="Q3571" s="1">
        <v>9.6</v>
      </c>
      <c r="R3571" s="1">
        <v>9.83</v>
      </c>
      <c r="S3571" s="1">
        <v>44.4</v>
      </c>
      <c r="AJ3571" s="1" t="s">
        <v>427</v>
      </c>
      <c r="AK3571" s="19">
        <v>52.51</v>
      </c>
      <c r="AL3571" s="19">
        <v>1.7490000000000001</v>
      </c>
      <c r="AM3571" s="1">
        <v>50</v>
      </c>
      <c r="AN3571" s="3">
        <v>1955</v>
      </c>
      <c r="AQ3571">
        <v>80421</v>
      </c>
      <c r="AR3571" s="1" t="s">
        <v>218</v>
      </c>
    </row>
    <row r="3572" spans="1:44" x14ac:dyDescent="0.25">
      <c r="A3572" s="1">
        <v>5116</v>
      </c>
      <c r="B3572" s="1" t="s">
        <v>1233</v>
      </c>
      <c r="C3572" s="1">
        <v>101</v>
      </c>
      <c r="D3572" s="1" t="s">
        <v>5627</v>
      </c>
      <c r="F3572" s="1" t="s">
        <v>859</v>
      </c>
      <c r="G3572" s="1">
        <v>7</v>
      </c>
      <c r="H3572" s="1">
        <v>55</v>
      </c>
      <c r="I3572" s="1">
        <v>16</v>
      </c>
      <c r="J3572" s="1">
        <v>22.7</v>
      </c>
      <c r="K3572" s="3">
        <v>760</v>
      </c>
      <c r="L3572" s="2">
        <f>N3572/((1824.17)*(1-EXP(-(0.023514)*I3572))^(1.69151))</f>
        <v>0.80315726714500169</v>
      </c>
      <c r="N3572" s="1">
        <v>206</v>
      </c>
      <c r="O3572" s="1">
        <v>96.7</v>
      </c>
      <c r="Q3572" s="1">
        <v>12.3</v>
      </c>
      <c r="R3572" s="1">
        <v>7.24</v>
      </c>
      <c r="S3572" s="1">
        <v>34.1</v>
      </c>
      <c r="AJ3572" s="1" t="s">
        <v>427</v>
      </c>
      <c r="AK3572" s="19">
        <v>52.51</v>
      </c>
      <c r="AL3572" s="19">
        <v>1.7490000000000001</v>
      </c>
      <c r="AM3572" s="1">
        <v>50</v>
      </c>
      <c r="AN3572" s="3">
        <v>1955</v>
      </c>
      <c r="AQ3572">
        <v>80421</v>
      </c>
      <c r="AR3572" s="1" t="s">
        <v>218</v>
      </c>
    </row>
    <row r="3573" spans="1:44" x14ac:dyDescent="0.25">
      <c r="A3573" s="1">
        <v>5117</v>
      </c>
      <c r="B3573" s="1" t="s">
        <v>757</v>
      </c>
      <c r="C3573" s="1">
        <v>1012</v>
      </c>
      <c r="D3573" s="1" t="s">
        <v>5627</v>
      </c>
      <c r="F3573" s="1" t="s">
        <v>445</v>
      </c>
      <c r="G3573" s="1">
        <v>7</v>
      </c>
      <c r="H3573" s="1">
        <v>18</v>
      </c>
      <c r="I3573" s="1">
        <v>4.5999999999999996</v>
      </c>
      <c r="J3573" s="1">
        <v>4.0999999999999996</v>
      </c>
      <c r="K3573" s="3">
        <v>5189</v>
      </c>
      <c r="L3573" s="2">
        <f>N3573/((1824.17)*(1-EXP(-(0.023514)*I3573))^(1.69151))</f>
        <v>0.64580607382171917</v>
      </c>
      <c r="N3573" s="1">
        <v>25</v>
      </c>
      <c r="O3573" s="1">
        <v>16.2</v>
      </c>
      <c r="P3573" s="1">
        <v>4.9000000000000004</v>
      </c>
      <c r="Q3573" s="1">
        <v>6.4</v>
      </c>
      <c r="R3573" s="1">
        <v>3.1</v>
      </c>
      <c r="S3573" s="22"/>
      <c r="AJ3573" s="1" t="s">
        <v>427</v>
      </c>
      <c r="AK3573" s="19">
        <v>57.65</v>
      </c>
      <c r="AL3573" s="19">
        <v>-3.67</v>
      </c>
      <c r="AM3573" s="1">
        <v>10</v>
      </c>
      <c r="AN3573" s="3">
        <v>1956</v>
      </c>
      <c r="AQ3573">
        <v>80409</v>
      </c>
      <c r="AR3573" s="1" t="s">
        <v>3500</v>
      </c>
    </row>
    <row r="3574" spans="1:44" x14ac:dyDescent="0.25">
      <c r="A3574" s="1">
        <v>5118</v>
      </c>
      <c r="B3574" s="1" t="s">
        <v>757</v>
      </c>
      <c r="C3574" s="1">
        <v>1012</v>
      </c>
      <c r="D3574" s="1" t="s">
        <v>5627</v>
      </c>
      <c r="F3574" s="1" t="s">
        <v>445</v>
      </c>
      <c r="G3574" s="1">
        <v>8</v>
      </c>
      <c r="H3574" s="1">
        <v>28</v>
      </c>
      <c r="I3574" s="1">
        <v>8.5</v>
      </c>
      <c r="J3574" s="1">
        <v>6.7</v>
      </c>
      <c r="K3574" s="3">
        <v>3608</v>
      </c>
      <c r="L3574" s="2">
        <f>N3574/((1668.67)*(1-EXP(-(0.022864)*I3574))^(1.61028))</f>
        <v>0.63532829388921175</v>
      </c>
      <c r="N3574" s="1">
        <v>65</v>
      </c>
      <c r="O3574" s="1">
        <v>52.7</v>
      </c>
      <c r="P3574" s="1">
        <v>12.9</v>
      </c>
      <c r="Q3574" s="1">
        <v>10.9</v>
      </c>
      <c r="R3574" s="1">
        <v>4.8</v>
      </c>
      <c r="S3574" s="22"/>
      <c r="AJ3574" s="1" t="s">
        <v>427</v>
      </c>
      <c r="AK3574" s="19">
        <v>57.65</v>
      </c>
      <c r="AL3574" s="19">
        <v>-3.67</v>
      </c>
      <c r="AM3574" s="1">
        <v>10</v>
      </c>
      <c r="AN3574" s="3">
        <v>1956</v>
      </c>
      <c r="AQ3574">
        <v>80409</v>
      </c>
      <c r="AR3574" s="1" t="s">
        <v>3500</v>
      </c>
    </row>
    <row r="3575" spans="1:44" x14ac:dyDescent="0.25">
      <c r="A3575" s="1">
        <v>5119</v>
      </c>
      <c r="B3575" s="1" t="s">
        <v>757</v>
      </c>
      <c r="C3575" s="1">
        <v>1012</v>
      </c>
      <c r="D3575" s="1" t="s">
        <v>5627</v>
      </c>
      <c r="F3575" s="1" t="s">
        <v>445</v>
      </c>
      <c r="G3575" s="1">
        <v>8</v>
      </c>
      <c r="H3575" s="1">
        <v>48</v>
      </c>
      <c r="I3575" s="1">
        <v>13.6</v>
      </c>
      <c r="J3575" s="1">
        <v>15.3</v>
      </c>
      <c r="K3575" s="3">
        <v>1112</v>
      </c>
      <c r="L3575" s="2">
        <f>N3575/((1668.67)*(1-EXP(-(0.022864)*I3575))^(1.61028))</f>
        <v>0.73751421329587807</v>
      </c>
      <c r="N3575" s="1">
        <v>147</v>
      </c>
      <c r="O3575" s="1">
        <v>95.3</v>
      </c>
      <c r="P3575" s="1">
        <v>21.3</v>
      </c>
      <c r="Q3575" s="1">
        <v>11.2</v>
      </c>
      <c r="R3575" s="1">
        <v>5.6</v>
      </c>
      <c r="S3575" s="22"/>
      <c r="AJ3575" s="1" t="s">
        <v>427</v>
      </c>
      <c r="AK3575" s="19">
        <v>57.65</v>
      </c>
      <c r="AL3575" s="19">
        <v>-3.67</v>
      </c>
      <c r="AM3575" s="1">
        <v>10</v>
      </c>
      <c r="AN3575" s="3">
        <v>1956</v>
      </c>
      <c r="AQ3575">
        <v>80409</v>
      </c>
      <c r="AR3575" s="1" t="s">
        <v>3500</v>
      </c>
    </row>
    <row r="3576" spans="1:44" x14ac:dyDescent="0.25">
      <c r="A3576" s="1">
        <v>5120</v>
      </c>
      <c r="B3576" s="1" t="s">
        <v>757</v>
      </c>
      <c r="C3576" s="1">
        <v>1012</v>
      </c>
      <c r="D3576" s="1" t="s">
        <v>5627</v>
      </c>
      <c r="F3576" s="1" t="s">
        <v>445</v>
      </c>
      <c r="G3576" s="1">
        <v>8</v>
      </c>
      <c r="H3576" s="1">
        <v>19</v>
      </c>
      <c r="I3576" s="1">
        <v>4.5999999999999996</v>
      </c>
      <c r="J3576" s="1">
        <v>12.3</v>
      </c>
      <c r="K3576" s="3">
        <v>2750</v>
      </c>
      <c r="L3576" s="35">
        <v>2</v>
      </c>
      <c r="N3576" s="1">
        <v>85</v>
      </c>
      <c r="O3576" s="1">
        <v>41.6</v>
      </c>
      <c r="Q3576" s="1">
        <v>29.4</v>
      </c>
      <c r="R3576" s="1">
        <v>14.6</v>
      </c>
      <c r="S3576" s="22"/>
      <c r="AJ3576" s="1" t="s">
        <v>427</v>
      </c>
      <c r="AK3576" s="19">
        <v>57.17</v>
      </c>
      <c r="AL3576" s="19">
        <v>-2.17</v>
      </c>
      <c r="AN3576" s="3">
        <v>1979</v>
      </c>
      <c r="AQ3576">
        <v>80409</v>
      </c>
      <c r="AR3576" s="1" t="s">
        <v>215</v>
      </c>
    </row>
    <row r="3577" spans="1:44" x14ac:dyDescent="0.25">
      <c r="A3577" s="1">
        <v>5121</v>
      </c>
      <c r="B3577" s="1" t="s">
        <v>757</v>
      </c>
      <c r="C3577" s="1">
        <v>1012</v>
      </c>
      <c r="D3577" s="1" t="s">
        <v>5627</v>
      </c>
      <c r="F3577" s="1" t="s">
        <v>445</v>
      </c>
      <c r="G3577" s="1">
        <v>8</v>
      </c>
      <c r="H3577" s="1">
        <v>20</v>
      </c>
      <c r="I3577" s="1">
        <v>6</v>
      </c>
      <c r="J3577" s="1">
        <v>12.2</v>
      </c>
      <c r="K3577" s="3">
        <v>4160</v>
      </c>
      <c r="L3577" s="35">
        <v>2</v>
      </c>
      <c r="N3577" s="1">
        <v>158</v>
      </c>
      <c r="O3577" s="1">
        <v>77.5</v>
      </c>
      <c r="Q3577" s="1">
        <v>41.6</v>
      </c>
      <c r="R3577" s="1">
        <v>16.899999999999999</v>
      </c>
      <c r="S3577" s="22"/>
      <c r="AJ3577" s="1" t="s">
        <v>427</v>
      </c>
      <c r="AK3577" s="19">
        <v>57.17</v>
      </c>
      <c r="AL3577" s="19">
        <v>-2.17</v>
      </c>
      <c r="AN3577" s="3">
        <v>1979</v>
      </c>
      <c r="AQ3577">
        <v>80409</v>
      </c>
      <c r="AR3577" s="1" t="s">
        <v>215</v>
      </c>
    </row>
    <row r="3578" spans="1:44" x14ac:dyDescent="0.25">
      <c r="A3578" s="1">
        <v>5122</v>
      </c>
      <c r="B3578" s="1" t="s">
        <v>757</v>
      </c>
      <c r="C3578" s="1">
        <v>1012</v>
      </c>
      <c r="D3578" s="1" t="s">
        <v>5627</v>
      </c>
      <c r="F3578" s="1" t="s">
        <v>445</v>
      </c>
      <c r="G3578" s="1">
        <v>7</v>
      </c>
      <c r="H3578" s="1">
        <v>39</v>
      </c>
      <c r="I3578" s="1">
        <v>12.9</v>
      </c>
      <c r="J3578" s="1">
        <v>15.4</v>
      </c>
      <c r="K3578" s="3">
        <v>2110</v>
      </c>
      <c r="L3578" s="2">
        <f>N3578/((1824.17)*(1-EXP(-(0.023514)*I3578))^(1.69151))</f>
        <v>0.85252215461444991</v>
      </c>
      <c r="N3578" s="1">
        <v>161</v>
      </c>
      <c r="O3578" s="1">
        <v>91.7</v>
      </c>
      <c r="P3578" s="1">
        <v>13.3</v>
      </c>
      <c r="Q3578" s="1">
        <v>14.8</v>
      </c>
      <c r="R3578" s="1">
        <v>7.4</v>
      </c>
      <c r="S3578" s="1">
        <v>28.1</v>
      </c>
      <c r="AJ3578" s="1" t="s">
        <v>427</v>
      </c>
      <c r="AK3578" s="19">
        <v>57.65</v>
      </c>
      <c r="AL3578" s="19">
        <v>-3.67</v>
      </c>
      <c r="AM3578" s="1">
        <v>50</v>
      </c>
      <c r="AN3578" s="3">
        <v>1974</v>
      </c>
      <c r="AQ3578">
        <v>80409</v>
      </c>
      <c r="AR3578" s="1" t="s">
        <v>5197</v>
      </c>
    </row>
    <row r="3579" spans="1:44" x14ac:dyDescent="0.25">
      <c r="A3579" s="1">
        <v>5123</v>
      </c>
      <c r="B3579" s="1" t="s">
        <v>757</v>
      </c>
      <c r="C3579" s="1">
        <v>1012</v>
      </c>
      <c r="D3579" s="1" t="s">
        <v>5627</v>
      </c>
      <c r="F3579" s="1" t="s">
        <v>445</v>
      </c>
      <c r="G3579" s="1">
        <v>7</v>
      </c>
      <c r="H3579" s="1">
        <v>39</v>
      </c>
      <c r="I3579" s="1">
        <v>13.3</v>
      </c>
      <c r="J3579" s="1">
        <v>15.7</v>
      </c>
      <c r="K3579" s="3">
        <v>2110</v>
      </c>
      <c r="L3579" s="2">
        <f>N3579/((1824.17)*(1-EXP(-(0.023514)*I3579))^(1.69151))</f>
        <v>0.84613807513047223</v>
      </c>
      <c r="N3579" s="1">
        <v>167</v>
      </c>
      <c r="O3579" s="1">
        <v>95.2</v>
      </c>
      <c r="P3579" s="1">
        <v>14.8</v>
      </c>
      <c r="Q3579" s="1">
        <v>18</v>
      </c>
      <c r="R3579" s="1">
        <v>9.8000000000000007</v>
      </c>
      <c r="S3579" s="1">
        <v>36.1</v>
      </c>
      <c r="AJ3579" s="1" t="s">
        <v>427</v>
      </c>
      <c r="AK3579" s="19">
        <v>57.65</v>
      </c>
      <c r="AL3579" s="19">
        <v>-3.67</v>
      </c>
      <c r="AM3579" s="1">
        <v>50</v>
      </c>
      <c r="AN3579" s="3">
        <v>1974</v>
      </c>
      <c r="AQ3579">
        <v>80409</v>
      </c>
      <c r="AR3579" s="1" t="s">
        <v>5197</v>
      </c>
    </row>
    <row r="3580" spans="1:44" x14ac:dyDescent="0.25">
      <c r="A3580" s="1">
        <v>5124</v>
      </c>
      <c r="B3580" s="1" t="s">
        <v>757</v>
      </c>
      <c r="C3580" s="1">
        <v>1012</v>
      </c>
      <c r="D3580" s="1" t="s">
        <v>5627</v>
      </c>
      <c r="F3580" s="1" t="s">
        <v>445</v>
      </c>
      <c r="G3580" s="1">
        <v>7</v>
      </c>
      <c r="H3580" s="1">
        <v>39</v>
      </c>
      <c r="I3580" s="1">
        <v>13.3</v>
      </c>
      <c r="J3580" s="1">
        <v>15.9</v>
      </c>
      <c r="K3580" s="3">
        <v>2110</v>
      </c>
      <c r="L3580" s="2">
        <f>N3580/((1824.17)*(1-EXP(-(0.023514)*I3580))^(1.69151))</f>
        <v>0.90187172079774891</v>
      </c>
      <c r="N3580" s="1">
        <v>178</v>
      </c>
      <c r="O3580" s="1">
        <v>101.4</v>
      </c>
      <c r="P3580" s="1">
        <v>15.2</v>
      </c>
      <c r="Q3580" s="1">
        <v>16.899999999999999</v>
      </c>
      <c r="R3580" s="1">
        <v>11.8</v>
      </c>
      <c r="S3580" s="1">
        <v>33.799999999999997</v>
      </c>
      <c r="AJ3580" s="1" t="s">
        <v>427</v>
      </c>
      <c r="AK3580" s="19">
        <v>57.65</v>
      </c>
      <c r="AL3580" s="19">
        <v>-3.67</v>
      </c>
      <c r="AM3580" s="1">
        <v>50</v>
      </c>
      <c r="AN3580" s="3">
        <v>1974</v>
      </c>
      <c r="AQ3580">
        <v>80409</v>
      </c>
      <c r="AR3580" s="1" t="s">
        <v>5197</v>
      </c>
    </row>
    <row r="3581" spans="1:44" x14ac:dyDescent="0.25">
      <c r="A3581" s="1">
        <v>5125</v>
      </c>
      <c r="B3581" s="1" t="s">
        <v>757</v>
      </c>
      <c r="C3581" s="1">
        <v>1012</v>
      </c>
      <c r="D3581" s="1" t="s">
        <v>5627</v>
      </c>
      <c r="F3581" s="1" t="s">
        <v>445</v>
      </c>
      <c r="G3581" s="1">
        <v>7</v>
      </c>
      <c r="H3581" s="1">
        <v>39</v>
      </c>
      <c r="I3581" s="1">
        <v>13.2</v>
      </c>
      <c r="J3581" s="1">
        <v>15.9</v>
      </c>
      <c r="K3581" s="3">
        <v>2110</v>
      </c>
      <c r="L3581" s="2">
        <f>N3581/((1824.17)*(1-EXP(-(0.023514)*I3581))^(1.69151))</f>
        <v>0.91686029909091571</v>
      </c>
      <c r="N3581" s="1">
        <v>179</v>
      </c>
      <c r="O3581" s="1">
        <v>101.8</v>
      </c>
      <c r="P3581" s="1">
        <v>15</v>
      </c>
      <c r="Q3581" s="1">
        <v>16.7</v>
      </c>
      <c r="R3581" s="1">
        <v>13.4</v>
      </c>
      <c r="S3581" s="1">
        <v>31.7</v>
      </c>
      <c r="AJ3581" s="1" t="s">
        <v>427</v>
      </c>
      <c r="AK3581" s="19">
        <v>57.65</v>
      </c>
      <c r="AL3581" s="19">
        <v>-3.67</v>
      </c>
      <c r="AM3581" s="1">
        <v>50</v>
      </c>
      <c r="AN3581" s="3">
        <v>1974</v>
      </c>
      <c r="AQ3581">
        <v>80409</v>
      </c>
      <c r="AR3581" s="1" t="s">
        <v>5197</v>
      </c>
    </row>
    <row r="3582" spans="1:44" x14ac:dyDescent="0.25">
      <c r="A3582" s="1">
        <v>5126</v>
      </c>
      <c r="B3582" s="1" t="s">
        <v>757</v>
      </c>
      <c r="C3582" s="1">
        <v>1012</v>
      </c>
      <c r="D3582" s="1" t="s">
        <v>5627</v>
      </c>
      <c r="F3582" s="1" t="s">
        <v>445</v>
      </c>
      <c r="G3582" s="1">
        <v>7</v>
      </c>
      <c r="H3582" s="1">
        <v>39</v>
      </c>
      <c r="I3582" s="1">
        <v>13.1</v>
      </c>
      <c r="J3582" s="1">
        <v>16</v>
      </c>
      <c r="K3582" s="3">
        <v>2110</v>
      </c>
      <c r="L3582" s="2">
        <f>N3582/((1824.17)*(1-EXP(-(0.023514)*I3582))^(1.69151))</f>
        <v>0.99430256698320429</v>
      </c>
      <c r="N3582" s="1">
        <v>192</v>
      </c>
      <c r="O3582" s="1">
        <v>109.2</v>
      </c>
      <c r="P3582" s="1">
        <v>16.7</v>
      </c>
      <c r="Q3582" s="1">
        <v>16.7</v>
      </c>
      <c r="R3582" s="1">
        <v>14.8</v>
      </c>
      <c r="S3582" s="1">
        <v>37</v>
      </c>
      <c r="AJ3582" s="1" t="s">
        <v>427</v>
      </c>
      <c r="AK3582" s="19">
        <v>57.65</v>
      </c>
      <c r="AL3582" s="19">
        <v>-3.67</v>
      </c>
      <c r="AM3582" s="1">
        <v>50</v>
      </c>
      <c r="AN3582" s="3">
        <v>1974</v>
      </c>
      <c r="AQ3582">
        <v>80409</v>
      </c>
      <c r="AR3582" s="1" t="s">
        <v>5197</v>
      </c>
    </row>
    <row r="3583" spans="1:44" x14ac:dyDescent="0.25">
      <c r="A3583" s="1">
        <v>5127</v>
      </c>
      <c r="B3583" s="1" t="s">
        <v>757</v>
      </c>
      <c r="C3583" s="1">
        <v>1012</v>
      </c>
      <c r="D3583" s="1" t="s">
        <v>5627</v>
      </c>
      <c r="F3583" s="1" t="s">
        <v>445</v>
      </c>
      <c r="G3583" s="1">
        <v>8</v>
      </c>
      <c r="H3583" s="1">
        <v>20</v>
      </c>
      <c r="I3583" s="1">
        <v>6.4</v>
      </c>
      <c r="J3583" s="1">
        <v>8.8000000000000007</v>
      </c>
      <c r="K3583" s="3">
        <v>4046</v>
      </c>
      <c r="L3583" s="2">
        <f>N3583/((1668.67)*(1-EXP(-(0.022864)*I3583))^(1.61028))</f>
        <v>1.8137657471240105</v>
      </c>
      <c r="N3583" s="1">
        <v>122</v>
      </c>
      <c r="O3583" s="1">
        <v>47.5</v>
      </c>
      <c r="P3583" s="1">
        <v>7.6</v>
      </c>
      <c r="Q3583" s="1">
        <v>5.7</v>
      </c>
      <c r="R3583" s="1">
        <v>9</v>
      </c>
      <c r="S3583" s="1">
        <v>23.4</v>
      </c>
      <c r="AJ3583" s="1" t="s">
        <v>427</v>
      </c>
      <c r="AK3583" s="19">
        <v>56</v>
      </c>
      <c r="AL3583" s="19">
        <v>-4</v>
      </c>
      <c r="AN3583" s="3">
        <v>1978</v>
      </c>
      <c r="AQ3583">
        <v>80409</v>
      </c>
      <c r="AR3583" s="1" t="s">
        <v>219</v>
      </c>
    </row>
    <row r="3584" spans="1:44" x14ac:dyDescent="0.25">
      <c r="A3584" s="1">
        <v>5128</v>
      </c>
      <c r="B3584" s="1" t="s">
        <v>757</v>
      </c>
      <c r="C3584" s="1">
        <v>1012</v>
      </c>
      <c r="D3584" s="1" t="s">
        <v>5627</v>
      </c>
      <c r="F3584" s="1" t="s">
        <v>445</v>
      </c>
      <c r="G3584" s="1">
        <v>6</v>
      </c>
      <c r="H3584" s="1">
        <v>30</v>
      </c>
      <c r="I3584" s="1">
        <v>11.2</v>
      </c>
      <c r="J3584" s="1">
        <v>14.3</v>
      </c>
      <c r="K3584" s="3">
        <v>1678</v>
      </c>
      <c r="L3584" s="2">
        <f>N3584/((1963.5)*(1-EXP(-(0.024337)*I3584))^(1.76926))</f>
        <v>1.3820520037740582</v>
      </c>
      <c r="N3584" s="1">
        <v>215</v>
      </c>
      <c r="O3584" s="1">
        <v>82.2</v>
      </c>
      <c r="P3584" s="1">
        <v>12.2</v>
      </c>
      <c r="Q3584" s="1">
        <v>12.2</v>
      </c>
      <c r="R3584" s="1">
        <v>9.8000000000000007</v>
      </c>
      <c r="S3584" s="1">
        <v>29.7</v>
      </c>
      <c r="AJ3584" s="1" t="s">
        <v>427</v>
      </c>
      <c r="AK3584" s="19">
        <v>56</v>
      </c>
      <c r="AL3584" s="19">
        <v>-4</v>
      </c>
      <c r="AN3584" s="3">
        <v>1978</v>
      </c>
      <c r="AQ3584">
        <v>80409</v>
      </c>
      <c r="AR3584" s="1" t="s">
        <v>219</v>
      </c>
    </row>
    <row r="3585" spans="1:44" x14ac:dyDescent="0.25">
      <c r="A3585" s="1">
        <v>5129</v>
      </c>
      <c r="B3585" s="1" t="s">
        <v>757</v>
      </c>
      <c r="C3585" s="1">
        <v>1012</v>
      </c>
      <c r="D3585" s="1" t="s">
        <v>5627</v>
      </c>
      <c r="F3585" s="1" t="s">
        <v>445</v>
      </c>
      <c r="G3585" s="1">
        <v>6</v>
      </c>
      <c r="H3585" s="1">
        <v>40</v>
      </c>
      <c r="I3585" s="1">
        <v>15.4</v>
      </c>
      <c r="J3585" s="1">
        <v>19.899999999999999</v>
      </c>
      <c r="K3585" s="3">
        <v>908</v>
      </c>
      <c r="L3585" s="2">
        <f>N3585/((1963.5)*(1-EXP(-(0.024337)*I3585))^(1.76926))</f>
        <v>1.171912606645924</v>
      </c>
      <c r="N3585" s="1">
        <v>294</v>
      </c>
      <c r="O3585" s="1">
        <v>111.6</v>
      </c>
      <c r="P3585" s="1">
        <v>16</v>
      </c>
      <c r="Q3585" s="1">
        <v>17.8</v>
      </c>
      <c r="R3585" s="1">
        <v>9.6</v>
      </c>
      <c r="S3585" s="1">
        <v>34.5</v>
      </c>
      <c r="AJ3585" s="1" t="s">
        <v>427</v>
      </c>
      <c r="AK3585" s="19">
        <v>56</v>
      </c>
      <c r="AL3585" s="19">
        <v>-4</v>
      </c>
      <c r="AN3585" s="3">
        <v>1978</v>
      </c>
      <c r="AQ3585">
        <v>80409</v>
      </c>
      <c r="AR3585" s="1" t="s">
        <v>219</v>
      </c>
    </row>
    <row r="3586" spans="1:44" x14ac:dyDescent="0.25">
      <c r="A3586" s="1">
        <v>5130</v>
      </c>
      <c r="B3586" s="1" t="s">
        <v>757</v>
      </c>
      <c r="C3586" s="1">
        <v>1012</v>
      </c>
      <c r="D3586" s="1" t="s">
        <v>5627</v>
      </c>
      <c r="F3586" s="1" t="s">
        <v>445</v>
      </c>
      <c r="G3586" s="1">
        <v>6</v>
      </c>
      <c r="H3586" s="1">
        <v>50</v>
      </c>
      <c r="I3586" s="1">
        <v>18.8</v>
      </c>
      <c r="J3586" s="1">
        <v>25.1</v>
      </c>
      <c r="K3586" s="3">
        <v>614</v>
      </c>
      <c r="L3586" s="2">
        <f>N3586/((1963.5)*(1-EXP(-(0.024337)*I3586))^(1.76926))</f>
        <v>1.0763419477301814</v>
      </c>
      <c r="N3586" s="1">
        <v>359</v>
      </c>
      <c r="O3586" s="1">
        <v>135.80000000000001</v>
      </c>
      <c r="P3586" s="1">
        <v>19.2</v>
      </c>
      <c r="Q3586" s="1">
        <v>22.4</v>
      </c>
      <c r="R3586" s="1">
        <v>8.9</v>
      </c>
      <c r="S3586" s="1">
        <v>38.200000000000003</v>
      </c>
      <c r="AJ3586" s="1" t="s">
        <v>427</v>
      </c>
      <c r="AK3586" s="19">
        <v>56</v>
      </c>
      <c r="AL3586" s="19">
        <v>-4</v>
      </c>
      <c r="AN3586" s="3">
        <v>1978</v>
      </c>
      <c r="AQ3586">
        <v>80409</v>
      </c>
      <c r="AR3586" s="1" t="s">
        <v>219</v>
      </c>
    </row>
    <row r="3587" spans="1:44" x14ac:dyDescent="0.25">
      <c r="A3587" s="1">
        <v>5131</v>
      </c>
      <c r="B3587" s="1" t="s">
        <v>757</v>
      </c>
      <c r="C3587" s="1">
        <v>1012</v>
      </c>
      <c r="D3587" s="1" t="s">
        <v>5627</v>
      </c>
      <c r="F3587" s="1" t="s">
        <v>445</v>
      </c>
      <c r="G3587" s="1">
        <v>6</v>
      </c>
      <c r="H3587" s="1">
        <v>60</v>
      </c>
      <c r="I3587" s="1">
        <v>21.6</v>
      </c>
      <c r="J3587" s="1">
        <v>29.4</v>
      </c>
      <c r="K3587" s="3">
        <v>474</v>
      </c>
      <c r="L3587" s="2">
        <f>N3587/((1963.5)*(1-EXP(-(0.024337)*I3587))^(1.76926))</f>
        <v>1.023694580689019</v>
      </c>
      <c r="N3587" s="1">
        <v>413</v>
      </c>
      <c r="O3587" s="1">
        <v>156</v>
      </c>
      <c r="P3587" s="1">
        <v>21.9</v>
      </c>
      <c r="Q3587" s="1">
        <v>26.2</v>
      </c>
      <c r="R3587" s="1">
        <v>8</v>
      </c>
      <c r="S3587" s="1">
        <v>41</v>
      </c>
      <c r="AJ3587" s="1" t="s">
        <v>427</v>
      </c>
      <c r="AK3587" s="19">
        <v>56</v>
      </c>
      <c r="AL3587" s="19">
        <v>-4</v>
      </c>
      <c r="AN3587" s="3">
        <v>1978</v>
      </c>
      <c r="AQ3587">
        <v>80409</v>
      </c>
      <c r="AR3587" s="1" t="s">
        <v>219</v>
      </c>
    </row>
    <row r="3588" spans="1:44" x14ac:dyDescent="0.25">
      <c r="A3588" s="1">
        <v>5132</v>
      </c>
      <c r="B3588" s="1" t="s">
        <v>757</v>
      </c>
      <c r="C3588" s="1">
        <v>1012</v>
      </c>
      <c r="D3588" s="1" t="s">
        <v>5627</v>
      </c>
      <c r="F3588" s="1" t="s">
        <v>445</v>
      </c>
      <c r="G3588" s="1">
        <v>6</v>
      </c>
      <c r="H3588" s="1">
        <v>70</v>
      </c>
      <c r="I3588" s="1">
        <v>23.8</v>
      </c>
      <c r="J3588" s="1">
        <v>32.9</v>
      </c>
      <c r="K3588" s="3">
        <v>403</v>
      </c>
      <c r="L3588" s="2">
        <f>N3588/((1963.5)*(1-EXP(-(0.024337)*I3588))^(1.76926))</f>
        <v>1.0113397904333199</v>
      </c>
      <c r="N3588" s="1">
        <v>464</v>
      </c>
      <c r="O3588" s="1">
        <v>175</v>
      </c>
      <c r="P3588" s="1">
        <v>24.4</v>
      </c>
      <c r="Q3588" s="1">
        <v>29.8</v>
      </c>
      <c r="R3588" s="1">
        <v>7.1</v>
      </c>
      <c r="S3588" s="1">
        <v>43.6</v>
      </c>
      <c r="AJ3588" s="1" t="s">
        <v>427</v>
      </c>
      <c r="AK3588" s="19">
        <v>56</v>
      </c>
      <c r="AL3588" s="19">
        <v>-4</v>
      </c>
      <c r="AN3588" s="3">
        <v>1978</v>
      </c>
      <c r="AQ3588">
        <v>80409</v>
      </c>
      <c r="AR3588" s="1" t="s">
        <v>219</v>
      </c>
    </row>
    <row r="3589" spans="1:44" x14ac:dyDescent="0.25">
      <c r="A3589" s="1">
        <v>5133</v>
      </c>
      <c r="B3589" s="1" t="s">
        <v>757</v>
      </c>
      <c r="C3589" s="1">
        <v>1012</v>
      </c>
      <c r="D3589" s="1" t="s">
        <v>5627</v>
      </c>
      <c r="F3589" s="1" t="s">
        <v>445</v>
      </c>
      <c r="G3589" s="1">
        <v>6</v>
      </c>
      <c r="H3589" s="1">
        <v>80</v>
      </c>
      <c r="I3589" s="1">
        <v>25.4</v>
      </c>
      <c r="J3589" s="1">
        <v>35.5</v>
      </c>
      <c r="K3589" s="3">
        <v>358</v>
      </c>
      <c r="L3589" s="2">
        <f>N3589/((1963.5)*(1-EXP(-(0.024337)*I3589))^(1.76926))</f>
        <v>1.0019169512398125</v>
      </c>
      <c r="N3589" s="1">
        <v>500</v>
      </c>
      <c r="O3589" s="1">
        <v>188.5</v>
      </c>
      <c r="P3589" s="1">
        <v>26.2</v>
      </c>
      <c r="Q3589" s="1">
        <v>32.4</v>
      </c>
      <c r="R3589" s="1">
        <v>6.3</v>
      </c>
      <c r="S3589" s="1">
        <v>45.3</v>
      </c>
      <c r="AJ3589" s="1" t="s">
        <v>427</v>
      </c>
      <c r="AK3589" s="19">
        <v>56</v>
      </c>
      <c r="AL3589" s="19">
        <v>-4</v>
      </c>
      <c r="AN3589" s="3">
        <v>1978</v>
      </c>
      <c r="AQ3589">
        <v>80409</v>
      </c>
      <c r="AR3589" s="1" t="s">
        <v>219</v>
      </c>
    </row>
    <row r="3590" spans="1:44" x14ac:dyDescent="0.25">
      <c r="A3590" s="1">
        <v>5134</v>
      </c>
      <c r="B3590" s="1" t="s">
        <v>757</v>
      </c>
      <c r="C3590" s="1">
        <v>1012</v>
      </c>
      <c r="D3590" s="1" t="s">
        <v>5627</v>
      </c>
      <c r="F3590" s="1" t="s">
        <v>445</v>
      </c>
      <c r="G3590" s="1">
        <v>5</v>
      </c>
      <c r="H3590" s="1">
        <v>31</v>
      </c>
      <c r="I3590" s="1">
        <v>13.2</v>
      </c>
      <c r="J3590" s="1">
        <v>17.899999999999999</v>
      </c>
      <c r="K3590" s="3">
        <v>1680</v>
      </c>
      <c r="L3590" s="2">
        <f>N3590/((2111.2)*(1-EXP(-(0.024888)*I3590))^(1.82531))</f>
        <v>1.0253655424611552</v>
      </c>
      <c r="N3590" s="1">
        <v>212</v>
      </c>
      <c r="O3590" s="1">
        <v>120.9</v>
      </c>
      <c r="Q3590" s="1">
        <v>29.2</v>
      </c>
      <c r="R3590" s="1">
        <v>13.3</v>
      </c>
      <c r="S3590" s="22"/>
      <c r="AJ3590" s="1" t="s">
        <v>427</v>
      </c>
      <c r="AK3590" s="19">
        <v>52.51</v>
      </c>
      <c r="AL3590" s="19">
        <v>1.7490000000000001</v>
      </c>
      <c r="AM3590" s="1">
        <v>50</v>
      </c>
      <c r="AN3590" s="3">
        <v>1955</v>
      </c>
      <c r="AQ3590">
        <v>80421</v>
      </c>
      <c r="AR3590" s="1" t="s">
        <v>218</v>
      </c>
    </row>
    <row r="3591" spans="1:44" x14ac:dyDescent="0.25">
      <c r="A3591" s="1">
        <v>5135</v>
      </c>
      <c r="B3591" s="1" t="s">
        <v>747</v>
      </c>
      <c r="C3591" s="1">
        <v>180</v>
      </c>
      <c r="D3591" s="1" t="s">
        <v>5610</v>
      </c>
      <c r="F3591" s="33" t="s">
        <v>859</v>
      </c>
      <c r="G3591" s="1">
        <v>4</v>
      </c>
      <c r="H3591" s="1">
        <v>14</v>
      </c>
      <c r="J3591" s="1">
        <v>10.9</v>
      </c>
      <c r="K3591" s="3">
        <v>2833</v>
      </c>
      <c r="N3591" s="1">
        <v>85.7</v>
      </c>
      <c r="O3591" s="1">
        <v>33.6</v>
      </c>
      <c r="Q3591" s="1">
        <v>22.1</v>
      </c>
      <c r="R3591" s="1">
        <v>21.7</v>
      </c>
      <c r="AJ3591" s="1" t="s">
        <v>427</v>
      </c>
      <c r="AK3591" s="19">
        <v>57.17</v>
      </c>
      <c r="AL3591" s="19">
        <v>-2.17</v>
      </c>
      <c r="AN3591" s="3">
        <v>1979</v>
      </c>
      <c r="AQ3591">
        <v>80409</v>
      </c>
      <c r="AR3591" s="1" t="s">
        <v>215</v>
      </c>
    </row>
    <row r="3592" spans="1:44" x14ac:dyDescent="0.25">
      <c r="A3592" s="1">
        <v>5136</v>
      </c>
      <c r="B3592" s="1" t="s">
        <v>747</v>
      </c>
      <c r="C3592" s="1">
        <v>180</v>
      </c>
      <c r="D3592" s="1" t="s">
        <v>5610</v>
      </c>
      <c r="F3592" s="33" t="s">
        <v>859</v>
      </c>
      <c r="G3592" s="1">
        <v>4</v>
      </c>
      <c r="H3592" s="1">
        <v>18</v>
      </c>
      <c r="J3592" s="1">
        <v>11</v>
      </c>
      <c r="K3592" s="3">
        <v>2143</v>
      </c>
      <c r="N3592" s="1">
        <v>64.3</v>
      </c>
      <c r="O3592" s="1">
        <v>25.2</v>
      </c>
      <c r="Q3592" s="1">
        <v>22.7</v>
      </c>
      <c r="R3592" s="1">
        <v>19.100000000000001</v>
      </c>
      <c r="AJ3592" s="1" t="s">
        <v>427</v>
      </c>
      <c r="AK3592" s="19">
        <v>57.17</v>
      </c>
      <c r="AL3592" s="19">
        <v>-2.17</v>
      </c>
      <c r="AN3592" s="3">
        <v>1979</v>
      </c>
      <c r="AQ3592">
        <v>80409</v>
      </c>
      <c r="AR3592" s="1" t="s">
        <v>215</v>
      </c>
    </row>
    <row r="3593" spans="1:44" x14ac:dyDescent="0.25">
      <c r="A3593" s="1">
        <v>5137</v>
      </c>
      <c r="B3593" s="1" t="s">
        <v>747</v>
      </c>
      <c r="C3593" s="1">
        <v>180</v>
      </c>
      <c r="D3593" s="1" t="s">
        <v>5610</v>
      </c>
      <c r="F3593" s="33" t="s">
        <v>859</v>
      </c>
      <c r="G3593" s="1">
        <v>4</v>
      </c>
      <c r="H3593" s="1">
        <v>21</v>
      </c>
      <c r="J3593" s="1">
        <v>14.5</v>
      </c>
      <c r="K3593" s="3">
        <v>2275</v>
      </c>
      <c r="N3593" s="1">
        <v>191</v>
      </c>
      <c r="O3593" s="1">
        <v>74.8</v>
      </c>
      <c r="Q3593" s="1">
        <v>33.700000000000003</v>
      </c>
      <c r="R3593" s="1">
        <v>17.899999999999999</v>
      </c>
      <c r="AJ3593" s="1" t="s">
        <v>427</v>
      </c>
      <c r="AK3593" s="19">
        <v>57.17</v>
      </c>
      <c r="AL3593" s="19">
        <v>-2.17</v>
      </c>
      <c r="AN3593" s="3">
        <v>1979</v>
      </c>
      <c r="AQ3593">
        <v>80409</v>
      </c>
      <c r="AR3593" s="1" t="s">
        <v>215</v>
      </c>
    </row>
    <row r="3594" spans="1:44" x14ac:dyDescent="0.25">
      <c r="A3594" s="1">
        <v>5138</v>
      </c>
      <c r="B3594" s="1" t="s">
        <v>5216</v>
      </c>
      <c r="C3594" s="1">
        <v>124</v>
      </c>
      <c r="D3594" s="1" t="s">
        <v>5601</v>
      </c>
      <c r="F3594" s="1" t="s">
        <v>445</v>
      </c>
      <c r="G3594" s="1">
        <v>6</v>
      </c>
      <c r="H3594" s="1">
        <v>15</v>
      </c>
      <c r="I3594" s="1">
        <v>5.0999999999999996</v>
      </c>
      <c r="J3594" s="1">
        <v>4</v>
      </c>
      <c r="K3594" s="3">
        <v>6900</v>
      </c>
      <c r="L3594" s="2">
        <f>N3594/((17848.7)*(1-EXP(-(0.003475)*I3594))^(1.61462))</f>
        <v>1.7592288730237908</v>
      </c>
      <c r="N3594" s="1">
        <v>46</v>
      </c>
      <c r="O3594" s="1">
        <v>24.2</v>
      </c>
      <c r="Q3594" s="1">
        <v>2.5</v>
      </c>
      <c r="R3594" s="1">
        <v>1.2</v>
      </c>
      <c r="S3594" s="1">
        <v>3</v>
      </c>
      <c r="AJ3594" s="1" t="s">
        <v>427</v>
      </c>
      <c r="AK3594" s="19">
        <v>52.48</v>
      </c>
      <c r="AL3594" s="19">
        <v>-0.25</v>
      </c>
      <c r="AM3594" s="1">
        <v>50</v>
      </c>
      <c r="AN3594" s="3">
        <v>1957</v>
      </c>
      <c r="AQ3594">
        <v>80421</v>
      </c>
      <c r="AR3594" s="1" t="s">
        <v>5183</v>
      </c>
    </row>
    <row r="3595" spans="1:44" x14ac:dyDescent="0.25">
      <c r="A3595" s="1">
        <v>5139</v>
      </c>
      <c r="B3595" s="1" t="s">
        <v>5216</v>
      </c>
      <c r="C3595" s="1">
        <v>124</v>
      </c>
      <c r="D3595" s="1" t="s">
        <v>5601</v>
      </c>
      <c r="F3595" s="1" t="s">
        <v>445</v>
      </c>
      <c r="G3595" s="1">
        <v>6</v>
      </c>
      <c r="H3595" s="1">
        <v>20</v>
      </c>
      <c r="I3595" s="1">
        <v>7</v>
      </c>
      <c r="J3595" s="1">
        <v>5.4</v>
      </c>
      <c r="K3595" s="3">
        <v>5500</v>
      </c>
      <c r="L3595" s="2">
        <f>N3595/((17848.7)*(1-EXP(-(0.003475)*I3595))^(1.61462))</f>
        <v>1.5218084859941825</v>
      </c>
      <c r="N3595" s="1">
        <v>66</v>
      </c>
      <c r="O3595" s="1">
        <v>34.799999999999997</v>
      </c>
      <c r="Q3595" s="1">
        <v>4.2</v>
      </c>
      <c r="R3595" s="1">
        <v>1.2</v>
      </c>
      <c r="S3595" s="1">
        <v>5.9</v>
      </c>
      <c r="AJ3595" s="1" t="s">
        <v>427</v>
      </c>
      <c r="AK3595" s="19">
        <v>52.48</v>
      </c>
      <c r="AL3595" s="19">
        <v>-0.25</v>
      </c>
      <c r="AM3595" s="1">
        <v>50</v>
      </c>
      <c r="AN3595" s="3">
        <v>1957</v>
      </c>
      <c r="AQ3595">
        <v>80421</v>
      </c>
      <c r="AR3595" s="1" t="s">
        <v>5183</v>
      </c>
    </row>
    <row r="3596" spans="1:44" x14ac:dyDescent="0.25">
      <c r="A3596" s="1">
        <v>5140</v>
      </c>
      <c r="B3596" s="1" t="s">
        <v>5216</v>
      </c>
      <c r="C3596" s="1">
        <v>124</v>
      </c>
      <c r="D3596" s="1" t="s">
        <v>5601</v>
      </c>
      <c r="F3596" s="1" t="s">
        <v>445</v>
      </c>
      <c r="G3596" s="1">
        <v>6</v>
      </c>
      <c r="H3596" s="1">
        <v>25</v>
      </c>
      <c r="I3596" s="1">
        <v>8.6</v>
      </c>
      <c r="J3596" s="1">
        <v>7</v>
      </c>
      <c r="K3596" s="3">
        <v>4000</v>
      </c>
      <c r="L3596" s="2">
        <f>N3596/((17848.7)*(1-EXP(-(0.003475)*I3596))^(1.61462))</f>
        <v>1.4618123713594715</v>
      </c>
      <c r="N3596" s="1">
        <v>88</v>
      </c>
      <c r="O3596" s="1">
        <v>46.5</v>
      </c>
      <c r="Q3596" s="1">
        <v>6.3</v>
      </c>
      <c r="R3596" s="1">
        <v>1.5</v>
      </c>
      <c r="S3596" s="1">
        <v>9.8000000000000007</v>
      </c>
      <c r="AJ3596" s="1" t="s">
        <v>427</v>
      </c>
      <c r="AK3596" s="19">
        <v>52.48</v>
      </c>
      <c r="AL3596" s="19">
        <v>-0.25</v>
      </c>
      <c r="AM3596" s="1">
        <v>50</v>
      </c>
      <c r="AN3596" s="3">
        <v>1957</v>
      </c>
      <c r="AQ3596">
        <v>80421</v>
      </c>
      <c r="AR3596" s="1" t="s">
        <v>5183</v>
      </c>
    </row>
    <row r="3597" spans="1:44" x14ac:dyDescent="0.25">
      <c r="A3597" s="1">
        <v>5141</v>
      </c>
      <c r="B3597" s="1" t="s">
        <v>5216</v>
      </c>
      <c r="C3597" s="1">
        <v>124</v>
      </c>
      <c r="D3597" s="1" t="s">
        <v>5601</v>
      </c>
      <c r="F3597" s="1" t="s">
        <v>445</v>
      </c>
      <c r="G3597" s="1">
        <v>6</v>
      </c>
      <c r="H3597" s="1">
        <v>30</v>
      </c>
      <c r="I3597" s="1">
        <v>10.3</v>
      </c>
      <c r="J3597" s="1">
        <v>8.6</v>
      </c>
      <c r="K3597" s="3">
        <v>2850</v>
      </c>
      <c r="L3597" s="2">
        <f>N3597/((17848.7)*(1-EXP(-(0.003475)*I3597))^(1.61462))</f>
        <v>1.4344299522554054</v>
      </c>
      <c r="N3597" s="1">
        <v>115</v>
      </c>
      <c r="O3597" s="1">
        <v>60.7</v>
      </c>
      <c r="Q3597" s="1">
        <v>8.8000000000000007</v>
      </c>
      <c r="R3597" s="1">
        <v>1.4</v>
      </c>
      <c r="S3597" s="1">
        <v>15</v>
      </c>
      <c r="AJ3597" s="1" t="s">
        <v>427</v>
      </c>
      <c r="AK3597" s="19">
        <v>52.48</v>
      </c>
      <c r="AL3597" s="19">
        <v>-0.25</v>
      </c>
      <c r="AM3597" s="1">
        <v>50</v>
      </c>
      <c r="AN3597" s="3">
        <v>1957</v>
      </c>
      <c r="AQ3597">
        <v>80421</v>
      </c>
      <c r="AR3597" s="1" t="s">
        <v>5183</v>
      </c>
    </row>
    <row r="3598" spans="1:44" x14ac:dyDescent="0.25">
      <c r="A3598" s="1">
        <v>5142</v>
      </c>
      <c r="B3598" s="1" t="s">
        <v>5216</v>
      </c>
      <c r="C3598" s="1">
        <v>124</v>
      </c>
      <c r="D3598" s="1" t="s">
        <v>5601</v>
      </c>
      <c r="F3598" s="1" t="s">
        <v>445</v>
      </c>
      <c r="G3598" s="1">
        <v>7</v>
      </c>
      <c r="H3598" s="1">
        <v>35</v>
      </c>
      <c r="I3598" s="1">
        <v>12</v>
      </c>
      <c r="J3598" s="1">
        <v>10.9</v>
      </c>
      <c r="K3598" s="3">
        <v>2050</v>
      </c>
      <c r="L3598" s="2">
        <f>N3598/((12787.1)*(1-EXP(-(0.003885)*I3598))^(1.55886))</f>
        <v>1.3990235829612252</v>
      </c>
      <c r="N3598" s="1">
        <v>145</v>
      </c>
      <c r="O3598" s="1">
        <v>76.599999999999994</v>
      </c>
      <c r="Q3598" s="1">
        <v>11.6</v>
      </c>
      <c r="R3598" s="1">
        <v>1.4</v>
      </c>
      <c r="S3598" s="1">
        <v>21.4</v>
      </c>
      <c r="AJ3598" s="1" t="s">
        <v>427</v>
      </c>
      <c r="AK3598" s="19">
        <v>52.48</v>
      </c>
      <c r="AL3598" s="19">
        <v>-0.25</v>
      </c>
      <c r="AM3598" s="1">
        <v>50</v>
      </c>
      <c r="AN3598" s="3">
        <v>1957</v>
      </c>
      <c r="AQ3598">
        <v>80421</v>
      </c>
      <c r="AR3598" s="1" t="s">
        <v>5183</v>
      </c>
    </row>
    <row r="3599" spans="1:44" x14ac:dyDescent="0.25">
      <c r="A3599" s="1">
        <v>5143</v>
      </c>
      <c r="B3599" s="1" t="s">
        <v>5216</v>
      </c>
      <c r="C3599" s="1">
        <v>124</v>
      </c>
      <c r="D3599" s="1" t="s">
        <v>5601</v>
      </c>
      <c r="F3599" s="1" t="s">
        <v>445</v>
      </c>
      <c r="G3599" s="1">
        <v>7</v>
      </c>
      <c r="H3599" s="1">
        <v>40</v>
      </c>
      <c r="I3599" s="1">
        <v>13.5</v>
      </c>
      <c r="J3599" s="1">
        <v>13.1</v>
      </c>
      <c r="K3599" s="3">
        <v>1400</v>
      </c>
      <c r="L3599" s="2">
        <f>N3599/((12787.1)*(1-EXP(-(0.003885)*I3599))^(1.55886))</f>
        <v>1.4116004799870283</v>
      </c>
      <c r="N3599" s="1">
        <v>175</v>
      </c>
      <c r="O3599" s="1">
        <v>92.4</v>
      </c>
      <c r="Q3599" s="1">
        <v>14.7</v>
      </c>
      <c r="R3599" s="1">
        <v>1.3</v>
      </c>
      <c r="S3599" s="1">
        <v>29</v>
      </c>
      <c r="AJ3599" s="1" t="s">
        <v>427</v>
      </c>
      <c r="AK3599" s="19">
        <v>52.48</v>
      </c>
      <c r="AL3599" s="19">
        <v>-0.25</v>
      </c>
      <c r="AM3599" s="1">
        <v>50</v>
      </c>
      <c r="AN3599" s="3">
        <v>1957</v>
      </c>
      <c r="AQ3599">
        <v>80421</v>
      </c>
      <c r="AR3599" s="1" t="s">
        <v>5183</v>
      </c>
    </row>
    <row r="3600" spans="1:44" x14ac:dyDescent="0.25">
      <c r="A3600" s="1">
        <v>5144</v>
      </c>
      <c r="B3600" s="1" t="s">
        <v>5216</v>
      </c>
      <c r="C3600" s="1">
        <v>124</v>
      </c>
      <c r="D3600" s="1" t="s">
        <v>5601</v>
      </c>
      <c r="F3600" s="1" t="s">
        <v>445</v>
      </c>
      <c r="G3600" s="1">
        <v>7</v>
      </c>
      <c r="H3600" s="1">
        <v>45</v>
      </c>
      <c r="I3600" s="1">
        <v>15.4</v>
      </c>
      <c r="J3600" s="1">
        <v>15.5</v>
      </c>
      <c r="K3600" s="3">
        <v>1050</v>
      </c>
      <c r="L3600" s="2">
        <f>N3600/((12787.1)*(1-EXP(-(0.003885)*I3600))^(1.55886))</f>
        <v>1.3874644597674275</v>
      </c>
      <c r="N3600" s="1">
        <v>210</v>
      </c>
      <c r="O3600" s="1">
        <v>110.9</v>
      </c>
      <c r="Q3600" s="1">
        <v>18.2</v>
      </c>
      <c r="R3600" s="1">
        <v>1.4</v>
      </c>
      <c r="S3600" s="1">
        <v>38.1</v>
      </c>
      <c r="AJ3600" s="1" t="s">
        <v>427</v>
      </c>
      <c r="AK3600" s="19">
        <v>52.48</v>
      </c>
      <c r="AL3600" s="19">
        <v>-0.25</v>
      </c>
      <c r="AM3600" s="1">
        <v>50</v>
      </c>
      <c r="AN3600" s="3">
        <v>1957</v>
      </c>
      <c r="AQ3600">
        <v>80421</v>
      </c>
      <c r="AR3600" s="1" t="s">
        <v>5183</v>
      </c>
    </row>
    <row r="3601" spans="1:44" x14ac:dyDescent="0.25">
      <c r="A3601" s="1">
        <v>5145</v>
      </c>
      <c r="B3601" s="1" t="s">
        <v>5216</v>
      </c>
      <c r="C3601" s="1">
        <v>124</v>
      </c>
      <c r="D3601" s="1" t="s">
        <v>5601</v>
      </c>
      <c r="F3601" s="1" t="s">
        <v>445</v>
      </c>
      <c r="G3601" s="1">
        <v>7</v>
      </c>
      <c r="H3601" s="1">
        <v>50</v>
      </c>
      <c r="I3601" s="1">
        <v>17.2</v>
      </c>
      <c r="J3601" s="1">
        <v>18.5</v>
      </c>
      <c r="K3601" s="3">
        <v>900</v>
      </c>
      <c r="L3601" s="2">
        <f>N3601/((12787.1)*(1-EXP(-(0.003885)*I3601))^(1.55886))</f>
        <v>1.3866252150780052</v>
      </c>
      <c r="N3601" s="1">
        <v>248</v>
      </c>
      <c r="O3601" s="1">
        <v>130.9</v>
      </c>
      <c r="Q3601" s="1">
        <v>24</v>
      </c>
      <c r="R3601" s="1">
        <v>1.5</v>
      </c>
      <c r="S3601" s="1">
        <v>48.5</v>
      </c>
      <c r="AJ3601" s="1" t="s">
        <v>427</v>
      </c>
      <c r="AK3601" s="19">
        <v>52.48</v>
      </c>
      <c r="AL3601" s="19">
        <v>-0.25</v>
      </c>
      <c r="AM3601" s="1">
        <v>50</v>
      </c>
      <c r="AN3601" s="3">
        <v>1957</v>
      </c>
      <c r="AQ3601">
        <v>80421</v>
      </c>
      <c r="AR3601" s="1" t="s">
        <v>5183</v>
      </c>
    </row>
    <row r="3602" spans="1:44" x14ac:dyDescent="0.25">
      <c r="A3602" s="1">
        <v>5146</v>
      </c>
      <c r="B3602" s="1" t="s">
        <v>5216</v>
      </c>
      <c r="C3602" s="1">
        <v>124</v>
      </c>
      <c r="D3602" s="1" t="s">
        <v>5601</v>
      </c>
      <c r="F3602" s="1" t="s">
        <v>445</v>
      </c>
      <c r="G3602" s="1">
        <v>6</v>
      </c>
      <c r="H3602" s="1">
        <v>6</v>
      </c>
      <c r="I3602" s="1">
        <v>2.1</v>
      </c>
      <c r="J3602" s="1">
        <v>1.8</v>
      </c>
      <c r="K3602" s="3">
        <v>10450</v>
      </c>
      <c r="L3602" s="2">
        <f>N3602/((17848.7)*(1-EXP(-(0.003475)*I3602))^(1.61462))</f>
        <v>0.28601233687212041</v>
      </c>
      <c r="N3602" s="1">
        <v>1.8</v>
      </c>
      <c r="O3602" s="1">
        <v>0.9</v>
      </c>
      <c r="Q3602" s="1">
        <v>0.4</v>
      </c>
      <c r="R3602" s="1">
        <v>0.1</v>
      </c>
      <c r="S3602" s="1">
        <v>0.3</v>
      </c>
      <c r="AJ3602" s="1" t="s">
        <v>427</v>
      </c>
      <c r="AK3602" s="19">
        <v>52.48</v>
      </c>
      <c r="AL3602" s="19">
        <v>-0.25</v>
      </c>
      <c r="AM3602" s="1">
        <v>50</v>
      </c>
      <c r="AN3602" s="3">
        <v>1957</v>
      </c>
      <c r="AQ3602">
        <v>80421</v>
      </c>
      <c r="AR3602" s="1" t="s">
        <v>5183</v>
      </c>
    </row>
    <row r="3603" spans="1:44" x14ac:dyDescent="0.25">
      <c r="A3603" s="1">
        <v>5147</v>
      </c>
      <c r="B3603" s="1" t="s">
        <v>5216</v>
      </c>
      <c r="C3603" s="1">
        <v>124</v>
      </c>
      <c r="D3603" s="1" t="s">
        <v>5601</v>
      </c>
      <c r="F3603" s="1" t="s">
        <v>445</v>
      </c>
      <c r="G3603" s="1">
        <v>6</v>
      </c>
      <c r="H3603" s="1">
        <v>24</v>
      </c>
      <c r="I3603" s="1">
        <v>9.1</v>
      </c>
      <c r="J3603" s="1">
        <v>6</v>
      </c>
      <c r="K3603" s="3">
        <v>4990</v>
      </c>
      <c r="L3603" s="2">
        <f>N3603/((17848.7)*(1-EXP(-(0.003475)*I3603))^(1.61462))</f>
        <v>1.4880364720602579</v>
      </c>
      <c r="N3603" s="1">
        <v>98</v>
      </c>
      <c r="O3603" s="1">
        <v>48</v>
      </c>
      <c r="Q3603" s="1">
        <v>11.8</v>
      </c>
      <c r="R3603" s="1">
        <v>2.4</v>
      </c>
      <c r="S3603" s="1">
        <v>16.899999999999999</v>
      </c>
      <c r="AJ3603" s="1" t="s">
        <v>427</v>
      </c>
      <c r="AK3603" s="19">
        <v>52.48</v>
      </c>
      <c r="AL3603" s="19">
        <v>-0.25</v>
      </c>
      <c r="AM3603" s="1">
        <v>50</v>
      </c>
      <c r="AN3603" s="3">
        <v>1957</v>
      </c>
      <c r="AQ3603">
        <v>80421</v>
      </c>
      <c r="AR3603" s="1" t="s">
        <v>5183</v>
      </c>
    </row>
    <row r="3604" spans="1:44" x14ac:dyDescent="0.25">
      <c r="A3604" s="1">
        <v>5148</v>
      </c>
      <c r="B3604" s="1" t="s">
        <v>5216</v>
      </c>
      <c r="C3604" s="1">
        <v>124</v>
      </c>
      <c r="D3604" s="1" t="s">
        <v>5601</v>
      </c>
      <c r="F3604" s="1" t="s">
        <v>445</v>
      </c>
      <c r="G3604" s="1">
        <v>5</v>
      </c>
      <c r="H3604" s="1">
        <v>27</v>
      </c>
      <c r="I3604" s="1">
        <v>12.8</v>
      </c>
      <c r="J3604" s="1">
        <v>10</v>
      </c>
      <c r="K3604" s="3">
        <v>2480</v>
      </c>
      <c r="L3604" s="2">
        <f>N3604/((23820.2)*(1-EXP(-(0.003315)*I3604))^(1.69896))</f>
        <v>1.2976635167047283</v>
      </c>
      <c r="N3604" s="1">
        <v>139</v>
      </c>
      <c r="O3604" s="1">
        <v>68.2</v>
      </c>
      <c r="Q3604" s="1">
        <v>8.8000000000000007</v>
      </c>
      <c r="R3604" s="1">
        <v>1.3</v>
      </c>
      <c r="AJ3604" s="1" t="s">
        <v>427</v>
      </c>
      <c r="AK3604" s="19">
        <v>52.48</v>
      </c>
      <c r="AL3604" s="19">
        <v>-0.25</v>
      </c>
      <c r="AM3604" s="1">
        <v>50</v>
      </c>
      <c r="AN3604" s="3">
        <v>1957</v>
      </c>
      <c r="AQ3604">
        <v>80421</v>
      </c>
      <c r="AR3604" s="1" t="s">
        <v>5183</v>
      </c>
    </row>
    <row r="3605" spans="1:44" x14ac:dyDescent="0.25">
      <c r="A3605" s="1">
        <v>5149</v>
      </c>
      <c r="B3605" s="1" t="s">
        <v>5216</v>
      </c>
      <c r="C3605" s="1">
        <v>124</v>
      </c>
      <c r="D3605" s="1" t="s">
        <v>5601</v>
      </c>
      <c r="F3605" s="1" t="s">
        <v>445</v>
      </c>
      <c r="G3605" s="1">
        <v>8</v>
      </c>
      <c r="H3605" s="1">
        <v>32</v>
      </c>
      <c r="I3605" s="1">
        <v>9.5</v>
      </c>
      <c r="J3605" s="1">
        <v>7</v>
      </c>
      <c r="K3605" s="3">
        <v>4210</v>
      </c>
      <c r="L3605" s="2">
        <f>N3605/((12281.9)*(1-EXP(-(0.00354)*I3605))^(1.50598))</f>
        <v>1.4922614252140045</v>
      </c>
      <c r="N3605" s="1">
        <v>108</v>
      </c>
      <c r="O3605" s="1">
        <v>52.8</v>
      </c>
      <c r="Q3605" s="1">
        <v>9.4</v>
      </c>
      <c r="R3605" s="1">
        <v>1.6</v>
      </c>
      <c r="AJ3605" s="1" t="s">
        <v>427</v>
      </c>
      <c r="AK3605" s="19">
        <v>52.48</v>
      </c>
      <c r="AL3605" s="19">
        <v>-0.25</v>
      </c>
      <c r="AM3605" s="1">
        <v>50</v>
      </c>
      <c r="AN3605" s="3">
        <v>1957</v>
      </c>
      <c r="AQ3605">
        <v>80421</v>
      </c>
      <c r="AR3605" s="1" t="s">
        <v>5183</v>
      </c>
    </row>
    <row r="3606" spans="1:44" x14ac:dyDescent="0.25">
      <c r="A3606" s="1">
        <v>5150</v>
      </c>
      <c r="B3606" s="1" t="s">
        <v>5216</v>
      </c>
      <c r="C3606" s="1">
        <v>124</v>
      </c>
      <c r="D3606" s="1" t="s">
        <v>5601</v>
      </c>
      <c r="F3606" s="1" t="s">
        <v>445</v>
      </c>
      <c r="G3606" s="1">
        <v>7</v>
      </c>
      <c r="H3606" s="1">
        <v>38</v>
      </c>
      <c r="I3606" s="1">
        <v>12.3</v>
      </c>
      <c r="J3606" s="1">
        <v>12</v>
      </c>
      <c r="K3606" s="3">
        <v>1500</v>
      </c>
      <c r="L3606" s="2">
        <f>N3606/((12787.1)*(1-EXP(-(0.003885)*I3606))^(1.55886))</f>
        <v>1.1150971220377959</v>
      </c>
      <c r="N3606" s="1">
        <v>120</v>
      </c>
      <c r="O3606" s="1">
        <v>58.9</v>
      </c>
      <c r="Q3606" s="1">
        <v>10.9</v>
      </c>
      <c r="R3606" s="1">
        <v>0.7</v>
      </c>
      <c r="AJ3606" s="1" t="s">
        <v>427</v>
      </c>
      <c r="AK3606" s="19">
        <v>52.48</v>
      </c>
      <c r="AL3606" s="19">
        <v>-0.25</v>
      </c>
      <c r="AM3606" s="1">
        <v>50</v>
      </c>
      <c r="AN3606" s="3">
        <v>1957</v>
      </c>
      <c r="AQ3606">
        <v>80421</v>
      </c>
      <c r="AR3606" s="1" t="s">
        <v>5183</v>
      </c>
    </row>
    <row r="3607" spans="1:44" x14ac:dyDescent="0.25">
      <c r="A3607" s="1">
        <v>5151</v>
      </c>
      <c r="B3607" s="1" t="s">
        <v>5216</v>
      </c>
      <c r="C3607" s="1">
        <v>124</v>
      </c>
      <c r="D3607" s="1" t="s">
        <v>5601</v>
      </c>
      <c r="F3607" s="1" t="s">
        <v>445</v>
      </c>
      <c r="G3607" s="1">
        <v>7</v>
      </c>
      <c r="H3607" s="1">
        <v>42</v>
      </c>
      <c r="I3607" s="1">
        <v>13</v>
      </c>
      <c r="J3607" s="1">
        <v>14</v>
      </c>
      <c r="K3607" s="3">
        <v>1340</v>
      </c>
      <c r="L3607" s="2">
        <f>N3607/((12787.1)*(1-EXP(-(0.003885)*I3607))^(1.55886))</f>
        <v>1.016527600202165</v>
      </c>
      <c r="N3607" s="1">
        <v>119</v>
      </c>
      <c r="O3607" s="1">
        <v>58.5</v>
      </c>
      <c r="Q3607" s="1">
        <v>9.1</v>
      </c>
      <c r="R3607" s="1">
        <v>1.1000000000000001</v>
      </c>
      <c r="S3607" s="1">
        <v>25.8</v>
      </c>
      <c r="AJ3607" s="1" t="s">
        <v>427</v>
      </c>
      <c r="AK3607" s="19">
        <v>52.48</v>
      </c>
      <c r="AL3607" s="19">
        <v>-0.25</v>
      </c>
      <c r="AM3607" s="1">
        <v>50</v>
      </c>
      <c r="AN3607" s="3">
        <v>1957</v>
      </c>
      <c r="AQ3607">
        <v>80421</v>
      </c>
      <c r="AR3607" s="1" t="s">
        <v>5183</v>
      </c>
    </row>
    <row r="3608" spans="1:44" x14ac:dyDescent="0.25">
      <c r="A3608" s="1">
        <v>5152</v>
      </c>
      <c r="B3608" s="1" t="s">
        <v>5216</v>
      </c>
      <c r="C3608" s="1">
        <v>124</v>
      </c>
      <c r="D3608" s="1" t="s">
        <v>5601</v>
      </c>
      <c r="F3608" s="1" t="s">
        <v>445</v>
      </c>
      <c r="G3608" s="1">
        <v>6</v>
      </c>
      <c r="H3608" s="1">
        <v>46</v>
      </c>
      <c r="I3608" s="1">
        <v>18.8</v>
      </c>
      <c r="J3608" s="1">
        <v>21</v>
      </c>
      <c r="K3608" s="3">
        <v>740</v>
      </c>
      <c r="L3608" s="2">
        <f>N3608/((17848.7)*(1-EXP(-(0.003475)*I3608))^(1.61462))</f>
        <v>1.010329814808415</v>
      </c>
      <c r="N3608" s="1">
        <v>209</v>
      </c>
      <c r="O3608" s="1">
        <v>102.3</v>
      </c>
      <c r="Q3608" s="1">
        <v>16.899999999999999</v>
      </c>
      <c r="R3608" s="1">
        <v>1.6</v>
      </c>
      <c r="AJ3608" s="1" t="s">
        <v>427</v>
      </c>
      <c r="AK3608" s="19">
        <v>52.48</v>
      </c>
      <c r="AL3608" s="19">
        <v>-0.25</v>
      </c>
      <c r="AM3608" s="1">
        <v>50</v>
      </c>
      <c r="AN3608" s="3">
        <v>1957</v>
      </c>
      <c r="AQ3608">
        <v>80421</v>
      </c>
      <c r="AR3608" s="1" t="s">
        <v>5183</v>
      </c>
    </row>
    <row r="3609" spans="1:44" x14ac:dyDescent="0.25">
      <c r="A3609" s="1">
        <v>5153</v>
      </c>
      <c r="B3609" s="1" t="s">
        <v>5216</v>
      </c>
      <c r="C3609" s="1">
        <v>124</v>
      </c>
      <c r="D3609" s="1" t="s">
        <v>5601</v>
      </c>
      <c r="F3609" s="1" t="s">
        <v>445</v>
      </c>
      <c r="G3609" s="1">
        <v>6</v>
      </c>
      <c r="H3609" s="1">
        <v>53</v>
      </c>
      <c r="I3609" s="1">
        <v>18.5</v>
      </c>
      <c r="J3609" s="1">
        <v>18</v>
      </c>
      <c r="K3609" s="3">
        <v>1020</v>
      </c>
      <c r="L3609" s="2">
        <f>N3609/((17848.7)*(1-EXP(-(0.003475)*I3609))^(1.61462))</f>
        <v>1.4127981258583462</v>
      </c>
      <c r="N3609" s="1">
        <v>285</v>
      </c>
      <c r="O3609" s="1">
        <v>139.80000000000001</v>
      </c>
      <c r="Q3609" s="1">
        <v>30.6</v>
      </c>
      <c r="R3609" s="1">
        <v>2.2999999999999998</v>
      </c>
      <c r="AJ3609" s="1" t="s">
        <v>427</v>
      </c>
      <c r="AK3609" s="19">
        <v>52.48</v>
      </c>
      <c r="AL3609" s="19">
        <v>-0.25</v>
      </c>
      <c r="AM3609" s="1">
        <v>50</v>
      </c>
      <c r="AN3609" s="3">
        <v>1957</v>
      </c>
      <c r="AQ3609">
        <v>80421</v>
      </c>
      <c r="AR3609" s="1" t="s">
        <v>5183</v>
      </c>
    </row>
    <row r="3610" spans="1:44" x14ac:dyDescent="0.25">
      <c r="A3610" s="1">
        <v>5154</v>
      </c>
      <c r="B3610" s="1" t="s">
        <v>5216</v>
      </c>
      <c r="C3610" s="1">
        <v>124</v>
      </c>
      <c r="D3610" s="1" t="s">
        <v>5601</v>
      </c>
      <c r="F3610" s="1" t="s">
        <v>445</v>
      </c>
      <c r="G3610" s="1">
        <v>7</v>
      </c>
      <c r="H3610" s="1">
        <v>55</v>
      </c>
      <c r="I3610" s="1">
        <v>17.600000000000001</v>
      </c>
      <c r="J3610" s="1">
        <v>19</v>
      </c>
      <c r="K3610" s="3">
        <v>880</v>
      </c>
      <c r="L3610" s="2">
        <f>N3610/((12787.1)*(1-EXP(-(0.003885)*I3610))^(1.55886))</f>
        <v>1.479837672352889</v>
      </c>
      <c r="N3610" s="1">
        <v>274</v>
      </c>
      <c r="O3610" s="1">
        <v>134.5</v>
      </c>
      <c r="Q3610" s="1">
        <v>27</v>
      </c>
      <c r="R3610" s="1">
        <v>2.5</v>
      </c>
      <c r="S3610" s="1">
        <v>49.8</v>
      </c>
      <c r="AJ3610" s="1" t="s">
        <v>427</v>
      </c>
      <c r="AK3610" s="19">
        <v>52.48</v>
      </c>
      <c r="AL3610" s="19">
        <v>-0.25</v>
      </c>
      <c r="AM3610" s="1">
        <v>50</v>
      </c>
      <c r="AN3610" s="3">
        <v>1957</v>
      </c>
      <c r="AQ3610">
        <v>80421</v>
      </c>
      <c r="AR3610" s="1" t="s">
        <v>5183</v>
      </c>
    </row>
    <row r="3611" spans="1:44" x14ac:dyDescent="0.25">
      <c r="A3611" s="1">
        <v>5155</v>
      </c>
      <c r="B3611" s="1" t="s">
        <v>5216</v>
      </c>
      <c r="C3611" s="1">
        <v>124</v>
      </c>
      <c r="D3611" s="1" t="s">
        <v>5601</v>
      </c>
      <c r="F3611" s="1" t="s">
        <v>445</v>
      </c>
      <c r="G3611" s="1">
        <v>7</v>
      </c>
      <c r="H3611" s="1">
        <v>55</v>
      </c>
      <c r="I3611" s="1">
        <v>19</v>
      </c>
      <c r="J3611" s="1">
        <v>20</v>
      </c>
      <c r="K3611" s="3">
        <v>880</v>
      </c>
      <c r="L3611" s="2">
        <f>N3611/((12787.1)*(1-EXP(-(0.003885)*I3611))^(1.55886))</f>
        <v>0.89531899507420531</v>
      </c>
      <c r="N3611" s="1">
        <v>186</v>
      </c>
      <c r="O3611" s="1">
        <v>98.2</v>
      </c>
      <c r="Q3611" s="1">
        <v>39.1</v>
      </c>
      <c r="R3611" s="1">
        <v>1.6</v>
      </c>
      <c r="S3611" s="1">
        <v>55.4</v>
      </c>
      <c r="AJ3611" s="1" t="s">
        <v>427</v>
      </c>
      <c r="AK3611" s="19">
        <v>52.48</v>
      </c>
      <c r="AL3611" s="19">
        <v>-0.25</v>
      </c>
      <c r="AM3611" s="1">
        <v>50</v>
      </c>
      <c r="AN3611" s="3">
        <v>1957</v>
      </c>
      <c r="AQ3611">
        <v>80421</v>
      </c>
      <c r="AR3611" s="1" t="s">
        <v>5183</v>
      </c>
    </row>
    <row r="3612" spans="1:44" x14ac:dyDescent="0.25">
      <c r="A3612" s="1">
        <v>5157</v>
      </c>
      <c r="B3612" s="1" t="s">
        <v>5216</v>
      </c>
      <c r="C3612" s="1">
        <v>124</v>
      </c>
      <c r="D3612" s="1" t="s">
        <v>5601</v>
      </c>
      <c r="F3612" s="1" t="s">
        <v>445</v>
      </c>
      <c r="G3612" s="1">
        <v>7</v>
      </c>
      <c r="H3612" s="1">
        <v>22</v>
      </c>
      <c r="I3612" s="1">
        <v>7</v>
      </c>
      <c r="J3612" s="1">
        <v>7.2</v>
      </c>
      <c r="K3612" s="3">
        <v>4028</v>
      </c>
      <c r="L3612" s="35">
        <v>2</v>
      </c>
      <c r="N3612" s="1">
        <v>92</v>
      </c>
      <c r="O3612" s="1">
        <v>45.1</v>
      </c>
      <c r="Q3612" s="1">
        <v>16.899999999999999</v>
      </c>
      <c r="R3612" s="1">
        <v>0.8</v>
      </c>
      <c r="AJ3612" s="1" t="s">
        <v>427</v>
      </c>
      <c r="AK3612" s="19">
        <v>52.5</v>
      </c>
      <c r="AL3612" s="19">
        <v>0.88</v>
      </c>
      <c r="AN3612" s="3">
        <v>1954</v>
      </c>
      <c r="AQ3612">
        <v>80409</v>
      </c>
      <c r="AR3612" s="1" t="s">
        <v>216</v>
      </c>
    </row>
    <row r="3613" spans="1:44" x14ac:dyDescent="0.25">
      <c r="A3613" s="1">
        <v>5158</v>
      </c>
      <c r="B3613" s="1" t="s">
        <v>5216</v>
      </c>
      <c r="C3613" s="1">
        <v>124</v>
      </c>
      <c r="D3613" s="1" t="s">
        <v>5601</v>
      </c>
      <c r="F3613" s="1" t="s">
        <v>445</v>
      </c>
      <c r="G3613" s="1">
        <v>7</v>
      </c>
      <c r="H3613" s="1">
        <v>22</v>
      </c>
      <c r="I3613" s="1">
        <v>8</v>
      </c>
      <c r="J3613" s="1">
        <v>6.9</v>
      </c>
      <c r="K3613" s="3">
        <v>4028</v>
      </c>
      <c r="L3613" s="2">
        <f>N3613/((12787.1)*(1-EXP(-(0.003885)*I3613))^(1.55886))</f>
        <v>1.5066475703760942</v>
      </c>
      <c r="N3613" s="1">
        <v>84</v>
      </c>
      <c r="O3613" s="1">
        <v>41.1</v>
      </c>
      <c r="Q3613" s="1">
        <v>16.899999999999999</v>
      </c>
      <c r="R3613" s="1">
        <v>0.8</v>
      </c>
      <c r="AJ3613" s="1" t="s">
        <v>427</v>
      </c>
      <c r="AK3613" s="19">
        <v>52.5</v>
      </c>
      <c r="AL3613" s="19">
        <v>0.88</v>
      </c>
      <c r="AN3613" s="3">
        <v>1954</v>
      </c>
      <c r="AQ3613">
        <v>80409</v>
      </c>
      <c r="AR3613" s="1" t="s">
        <v>216</v>
      </c>
    </row>
    <row r="3614" spans="1:44" x14ac:dyDescent="0.25">
      <c r="A3614" s="1">
        <v>5159</v>
      </c>
      <c r="B3614" s="1" t="s">
        <v>5216</v>
      </c>
      <c r="C3614" s="1">
        <v>124</v>
      </c>
      <c r="D3614" s="1" t="s">
        <v>5815</v>
      </c>
      <c r="F3614" s="1" t="s">
        <v>445</v>
      </c>
      <c r="G3614" s="1">
        <v>9</v>
      </c>
      <c r="H3614" s="1">
        <v>80</v>
      </c>
      <c r="I3614" s="1">
        <v>15</v>
      </c>
      <c r="J3614" s="1">
        <v>20.6</v>
      </c>
      <c r="K3614" s="3">
        <v>759</v>
      </c>
      <c r="L3614" s="2">
        <f>N3614/((4584.46)*(1-EXP(-(0.006602)*I3614))^(1.49294))</f>
        <v>1.0225633953853552</v>
      </c>
      <c r="N3614" s="1">
        <v>138</v>
      </c>
      <c r="O3614" s="1">
        <v>75.900000000000006</v>
      </c>
      <c r="P3614" s="1">
        <v>10.199999999999999</v>
      </c>
      <c r="Q3614" s="1">
        <v>33.6</v>
      </c>
      <c r="R3614" s="1">
        <v>2.69</v>
      </c>
      <c r="S3614" s="1">
        <v>23.8</v>
      </c>
      <c r="AJ3614" s="1" t="s">
        <v>427</v>
      </c>
      <c r="AK3614" s="19">
        <v>54.2</v>
      </c>
      <c r="AL3614" s="19">
        <v>-2.88</v>
      </c>
      <c r="AM3614" s="1">
        <v>45</v>
      </c>
      <c r="AN3614" s="3">
        <v>1969</v>
      </c>
      <c r="AQ3614">
        <v>80409</v>
      </c>
      <c r="AR3614" s="1" t="s">
        <v>221</v>
      </c>
    </row>
    <row r="3615" spans="1:44" x14ac:dyDescent="0.25">
      <c r="A3615" s="1">
        <v>5160</v>
      </c>
      <c r="B3615" s="1" t="s">
        <v>758</v>
      </c>
      <c r="C3615" s="1">
        <v>180</v>
      </c>
      <c r="D3615" s="1" t="s">
        <v>5616</v>
      </c>
      <c r="F3615" s="1" t="s">
        <v>445</v>
      </c>
      <c r="H3615" s="1">
        <v>80</v>
      </c>
      <c r="I3615" s="1">
        <v>9</v>
      </c>
      <c r="J3615" s="1"/>
      <c r="K3615" s="3">
        <v>3100</v>
      </c>
      <c r="O3615" s="1">
        <v>39.6</v>
      </c>
      <c r="Q3615" s="1">
        <v>15.7</v>
      </c>
      <c r="R3615" s="1">
        <v>4.0999999999999996</v>
      </c>
      <c r="S3615" s="1">
        <v>22.6</v>
      </c>
      <c r="AJ3615" s="1" t="s">
        <v>427</v>
      </c>
      <c r="AK3615" s="19">
        <v>51.17</v>
      </c>
      <c r="AL3615" s="19">
        <v>-0.88</v>
      </c>
      <c r="AN3615" s="3">
        <v>1957</v>
      </c>
      <c r="AQ3615">
        <v>80421</v>
      </c>
      <c r="AR3615" s="1" t="s">
        <v>3427</v>
      </c>
    </row>
    <row r="3616" spans="1:44" x14ac:dyDescent="0.25">
      <c r="A3616" s="1">
        <v>5161</v>
      </c>
      <c r="B3616" s="1" t="s">
        <v>758</v>
      </c>
      <c r="C3616" s="1">
        <v>180</v>
      </c>
      <c r="D3616" s="1" t="s">
        <v>5616</v>
      </c>
      <c r="F3616" s="1" t="s">
        <v>445</v>
      </c>
      <c r="H3616" s="1">
        <v>94</v>
      </c>
      <c r="I3616" s="1">
        <v>9</v>
      </c>
      <c r="J3616" s="1"/>
      <c r="K3616" s="3">
        <v>5510</v>
      </c>
      <c r="O3616" s="1">
        <v>52.6</v>
      </c>
      <c r="Q3616" s="1">
        <v>15.4</v>
      </c>
      <c r="R3616" s="1">
        <v>3.7</v>
      </c>
      <c r="AJ3616" s="1" t="s">
        <v>427</v>
      </c>
      <c r="AK3616" s="19">
        <v>51.17</v>
      </c>
      <c r="AL3616" s="19">
        <v>-0.88</v>
      </c>
      <c r="AN3616" s="3">
        <v>1964</v>
      </c>
      <c r="AQ3616">
        <v>80421</v>
      </c>
      <c r="AR3616" s="1" t="s">
        <v>3426</v>
      </c>
    </row>
    <row r="3617" spans="1:44" x14ac:dyDescent="0.25">
      <c r="A3617" s="1">
        <v>5162</v>
      </c>
      <c r="B3617" s="1" t="s">
        <v>758</v>
      </c>
      <c r="C3617" s="1">
        <v>180</v>
      </c>
      <c r="D3617" s="1" t="s">
        <v>5616</v>
      </c>
      <c r="F3617" s="1" t="s">
        <v>445</v>
      </c>
      <c r="H3617" s="1">
        <v>92</v>
      </c>
      <c r="I3617" s="1">
        <v>5</v>
      </c>
      <c r="J3617" s="1"/>
      <c r="K3617" s="3">
        <v>5700</v>
      </c>
      <c r="O3617" s="1">
        <v>25.2</v>
      </c>
      <c r="Q3617" s="1">
        <v>10</v>
      </c>
      <c r="R3617" s="1">
        <v>2.5</v>
      </c>
      <c r="AJ3617" s="1" t="s">
        <v>427</v>
      </c>
      <c r="AK3617" s="19">
        <v>51.17</v>
      </c>
      <c r="AL3617" s="19">
        <v>-0.88</v>
      </c>
      <c r="AN3617" s="3">
        <v>1964</v>
      </c>
      <c r="AQ3617">
        <v>80421</v>
      </c>
      <c r="AR3617" s="1" t="s">
        <v>3426</v>
      </c>
    </row>
    <row r="3618" spans="1:44" x14ac:dyDescent="0.25">
      <c r="A3618" s="1">
        <v>5163</v>
      </c>
      <c r="B3618" s="1" t="s">
        <v>758</v>
      </c>
      <c r="C3618" s="1">
        <v>180</v>
      </c>
      <c r="D3618" s="1" t="s">
        <v>5616</v>
      </c>
      <c r="F3618" s="1" t="s">
        <v>445</v>
      </c>
      <c r="H3618" s="1">
        <v>100</v>
      </c>
      <c r="I3618" s="1">
        <v>8</v>
      </c>
      <c r="J3618" s="1"/>
      <c r="K3618" s="3">
        <v>3130</v>
      </c>
      <c r="O3618" s="1">
        <v>85.3</v>
      </c>
      <c r="Q3618" s="1">
        <v>36.200000000000003</v>
      </c>
      <c r="R3618" s="1">
        <v>9.3000000000000007</v>
      </c>
      <c r="AJ3618" s="1" t="s">
        <v>427</v>
      </c>
      <c r="AK3618" s="19">
        <v>51.17</v>
      </c>
      <c r="AL3618" s="19">
        <v>-0.88</v>
      </c>
      <c r="AN3618" s="3">
        <v>1964</v>
      </c>
      <c r="AQ3618">
        <v>80421</v>
      </c>
      <c r="AR3618" s="1" t="s">
        <v>3426</v>
      </c>
    </row>
    <row r="3619" spans="1:44" x14ac:dyDescent="0.25">
      <c r="A3619" s="1">
        <v>5164</v>
      </c>
      <c r="B3619" s="1" t="s">
        <v>758</v>
      </c>
      <c r="C3619" s="1">
        <v>180</v>
      </c>
      <c r="D3619" s="1" t="s">
        <v>5616</v>
      </c>
      <c r="F3619" s="1" t="s">
        <v>445</v>
      </c>
      <c r="H3619" s="1">
        <v>82</v>
      </c>
      <c r="I3619" s="1">
        <v>8</v>
      </c>
      <c r="J3619" s="1"/>
      <c r="K3619" s="3">
        <v>5400</v>
      </c>
      <c r="O3619" s="1">
        <v>152.30000000000001</v>
      </c>
      <c r="Q3619" s="1">
        <v>37.6</v>
      </c>
      <c r="R3619" s="1">
        <v>18</v>
      </c>
      <c r="AJ3619" s="1" t="s">
        <v>427</v>
      </c>
      <c r="AK3619" s="19">
        <v>51.17</v>
      </c>
      <c r="AL3619" s="19">
        <v>-0.88</v>
      </c>
      <c r="AN3619" s="3">
        <v>1964</v>
      </c>
      <c r="AQ3619">
        <v>80421</v>
      </c>
      <c r="AR3619" s="1" t="s">
        <v>3426</v>
      </c>
    </row>
    <row r="3620" spans="1:44" ht="17.25" x14ac:dyDescent="0.25">
      <c r="A3620" s="1">
        <v>5165</v>
      </c>
      <c r="B3620" s="1" t="s">
        <v>748</v>
      </c>
      <c r="C3620" s="1">
        <v>131</v>
      </c>
      <c r="D3620" s="1" t="s">
        <v>5629</v>
      </c>
      <c r="F3620" s="1" t="s">
        <v>445</v>
      </c>
      <c r="G3620" s="1">
        <v>5</v>
      </c>
      <c r="H3620" s="1">
        <v>5</v>
      </c>
      <c r="I3620" s="1">
        <v>5.0999999999999996</v>
      </c>
      <c r="J3620" s="1">
        <v>3</v>
      </c>
      <c r="K3620" s="3">
        <v>21600</v>
      </c>
      <c r="N3620" s="1">
        <v>66.900000000000006</v>
      </c>
      <c r="O3620" s="1">
        <v>23.4</v>
      </c>
      <c r="P3620" s="1">
        <v>3.5</v>
      </c>
      <c r="Q3620" s="1">
        <v>3.25</v>
      </c>
      <c r="S3620" s="22"/>
      <c r="AJ3620" s="1" t="s">
        <v>427</v>
      </c>
      <c r="AK3620" s="19">
        <v>54</v>
      </c>
      <c r="AL3620" s="19">
        <v>-1</v>
      </c>
      <c r="AN3620" s="3">
        <v>1978</v>
      </c>
      <c r="AQ3620">
        <v>80409</v>
      </c>
      <c r="AR3620" s="1" t="s">
        <v>5361</v>
      </c>
    </row>
    <row r="3621" spans="1:44" ht="17.25" x14ac:dyDescent="0.25">
      <c r="A3621" s="1">
        <v>5166</v>
      </c>
      <c r="B3621" s="1" t="s">
        <v>748</v>
      </c>
      <c r="C3621" s="1">
        <v>131</v>
      </c>
      <c r="D3621" s="1" t="s">
        <v>5629</v>
      </c>
      <c r="F3621" s="1" t="s">
        <v>445</v>
      </c>
      <c r="G3621" s="1">
        <v>1</v>
      </c>
      <c r="H3621" s="1">
        <v>6</v>
      </c>
      <c r="I3621" s="1">
        <v>10.7</v>
      </c>
      <c r="J3621" s="1">
        <v>13</v>
      </c>
      <c r="K3621" s="3">
        <v>1480</v>
      </c>
      <c r="N3621" s="1">
        <v>68.900000000000006</v>
      </c>
      <c r="O3621" s="1">
        <v>24.1</v>
      </c>
      <c r="Q3621" s="1">
        <v>4.88</v>
      </c>
      <c r="AJ3621" s="1" t="s">
        <v>427</v>
      </c>
      <c r="AK3621" s="19">
        <v>54</v>
      </c>
      <c r="AL3621" s="19">
        <v>-1</v>
      </c>
      <c r="AN3621" s="3">
        <v>1978</v>
      </c>
      <c r="AQ3621">
        <v>80409</v>
      </c>
      <c r="AR3621" s="1" t="s">
        <v>5361</v>
      </c>
    </row>
    <row r="3622" spans="1:44" ht="17.25" x14ac:dyDescent="0.25">
      <c r="A3622" s="1">
        <v>5167</v>
      </c>
      <c r="B3622" s="1" t="s">
        <v>748</v>
      </c>
      <c r="C3622" s="1">
        <v>131</v>
      </c>
      <c r="D3622" s="1" t="s">
        <v>5629</v>
      </c>
      <c r="F3622" s="1" t="s">
        <v>445</v>
      </c>
      <c r="G3622" s="1">
        <v>1</v>
      </c>
      <c r="H3622" s="1">
        <v>5</v>
      </c>
      <c r="I3622" s="1">
        <v>9</v>
      </c>
      <c r="J3622" s="1">
        <v>7.8</v>
      </c>
      <c r="K3622" s="3">
        <v>5000</v>
      </c>
      <c r="N3622" s="1">
        <v>77.099999999999994</v>
      </c>
      <c r="O3622" s="1">
        <v>27</v>
      </c>
      <c r="Q3622" s="1">
        <v>8</v>
      </c>
      <c r="S3622" s="22"/>
      <c r="AJ3622" s="1" t="s">
        <v>427</v>
      </c>
      <c r="AK3622" s="19">
        <v>54</v>
      </c>
      <c r="AL3622" s="19">
        <v>-1</v>
      </c>
      <c r="AN3622" s="3">
        <v>1978</v>
      </c>
      <c r="AQ3622">
        <v>80409</v>
      </c>
      <c r="AR3622" s="1" t="s">
        <v>5361</v>
      </c>
    </row>
    <row r="3623" spans="1:44" ht="17.25" x14ac:dyDescent="0.25">
      <c r="A3623" s="1">
        <v>5168</v>
      </c>
      <c r="B3623" s="1" t="s">
        <v>748</v>
      </c>
      <c r="C3623" s="1">
        <v>131</v>
      </c>
      <c r="D3623" s="1" t="s">
        <v>5629</v>
      </c>
      <c r="F3623" s="1" t="s">
        <v>445</v>
      </c>
      <c r="G3623" s="1">
        <v>1</v>
      </c>
      <c r="H3623" s="1">
        <v>5</v>
      </c>
      <c r="I3623" s="1">
        <v>8.1999999999999993</v>
      </c>
      <c r="J3623" s="1">
        <v>7</v>
      </c>
      <c r="K3623" s="3">
        <v>5000</v>
      </c>
      <c r="N3623" s="1">
        <v>57.1</v>
      </c>
      <c r="O3623" s="1">
        <v>20</v>
      </c>
      <c r="Q3623" s="1">
        <v>2.5</v>
      </c>
      <c r="AJ3623" s="1" t="s">
        <v>427</v>
      </c>
      <c r="AK3623" s="19">
        <v>54</v>
      </c>
      <c r="AL3623" s="19">
        <v>-1</v>
      </c>
      <c r="AN3623" s="3">
        <v>1978</v>
      </c>
      <c r="AQ3623">
        <v>80409</v>
      </c>
      <c r="AR3623" s="1" t="s">
        <v>5361</v>
      </c>
    </row>
    <row r="3624" spans="1:44" ht="17.25" x14ac:dyDescent="0.25">
      <c r="A3624" s="1">
        <v>5169</v>
      </c>
      <c r="B3624" s="1" t="s">
        <v>748</v>
      </c>
      <c r="C3624" s="1">
        <v>131</v>
      </c>
      <c r="D3624" s="1" t="s">
        <v>5629</v>
      </c>
      <c r="F3624" s="1" t="s">
        <v>445</v>
      </c>
      <c r="G3624" s="1">
        <v>3</v>
      </c>
      <c r="H3624" s="1">
        <v>5</v>
      </c>
      <c r="I3624" s="1">
        <v>7.1</v>
      </c>
      <c r="J3624" s="1">
        <v>7.6</v>
      </c>
      <c r="K3624" s="3">
        <v>5000</v>
      </c>
      <c r="N3624" s="1">
        <v>48.6</v>
      </c>
      <c r="O3624" s="1">
        <v>17</v>
      </c>
      <c r="Q3624" s="1">
        <v>7</v>
      </c>
      <c r="S3624" s="22"/>
      <c r="AJ3624" s="1" t="s">
        <v>427</v>
      </c>
      <c r="AK3624" s="19">
        <v>54</v>
      </c>
      <c r="AL3624" s="19">
        <v>-1</v>
      </c>
      <c r="AN3624" s="3">
        <v>1978</v>
      </c>
      <c r="AQ3624">
        <v>80409</v>
      </c>
      <c r="AR3624" s="1" t="s">
        <v>5361</v>
      </c>
    </row>
    <row r="3625" spans="1:44" ht="17.25" x14ac:dyDescent="0.25">
      <c r="A3625" s="1">
        <v>5170</v>
      </c>
      <c r="B3625" s="1" t="s">
        <v>748</v>
      </c>
      <c r="C3625" s="1">
        <v>131</v>
      </c>
      <c r="D3625" s="1" t="s">
        <v>5629</v>
      </c>
      <c r="F3625" s="1" t="s">
        <v>445</v>
      </c>
      <c r="G3625" s="1">
        <v>4</v>
      </c>
      <c r="H3625" s="1">
        <v>5</v>
      </c>
      <c r="I3625" s="1">
        <v>6.4</v>
      </c>
      <c r="J3625" s="1">
        <v>6.8</v>
      </c>
      <c r="K3625" s="3">
        <v>5000</v>
      </c>
      <c r="N3625" s="1">
        <v>45.7</v>
      </c>
      <c r="O3625" s="1">
        <v>16</v>
      </c>
      <c r="Q3625" s="1">
        <v>6</v>
      </c>
      <c r="AJ3625" s="1" t="s">
        <v>427</v>
      </c>
      <c r="AK3625" s="19">
        <v>54</v>
      </c>
      <c r="AL3625" s="19">
        <v>-1</v>
      </c>
      <c r="AN3625" s="3">
        <v>1978</v>
      </c>
      <c r="AQ3625">
        <v>80409</v>
      </c>
      <c r="AR3625" s="1" t="s">
        <v>5361</v>
      </c>
    </row>
    <row r="3626" spans="1:44" ht="17.25" x14ac:dyDescent="0.25">
      <c r="A3626" s="1">
        <v>5171</v>
      </c>
      <c r="B3626" s="1" t="s">
        <v>748</v>
      </c>
      <c r="C3626" s="1">
        <v>131</v>
      </c>
      <c r="D3626" s="1" t="s">
        <v>5629</v>
      </c>
      <c r="F3626" s="1" t="s">
        <v>445</v>
      </c>
      <c r="G3626" s="1">
        <v>7</v>
      </c>
      <c r="H3626" s="1">
        <v>2</v>
      </c>
      <c r="I3626" s="1">
        <v>1.8</v>
      </c>
      <c r="J3626" s="1">
        <v>1.1000000000000001</v>
      </c>
      <c r="K3626" s="3">
        <v>150000</v>
      </c>
      <c r="N3626" s="1">
        <v>13.7</v>
      </c>
      <c r="O3626" s="1">
        <v>4.8</v>
      </c>
      <c r="P3626" s="1">
        <v>1.5</v>
      </c>
      <c r="Q3626" s="1">
        <v>2.2000000000000002</v>
      </c>
      <c r="R3626" s="1">
        <v>2.4</v>
      </c>
      <c r="S3626" s="22"/>
      <c r="AJ3626" s="1" t="s">
        <v>427</v>
      </c>
      <c r="AK3626" s="19">
        <v>54</v>
      </c>
      <c r="AL3626" s="19">
        <v>-1</v>
      </c>
      <c r="AN3626" s="3">
        <v>1978</v>
      </c>
      <c r="AQ3626">
        <v>80409</v>
      </c>
      <c r="AR3626" s="1" t="s">
        <v>5361</v>
      </c>
    </row>
    <row r="3627" spans="1:44" ht="17.25" x14ac:dyDescent="0.25">
      <c r="A3627" s="1">
        <v>5172</v>
      </c>
      <c r="B3627" s="1" t="s">
        <v>748</v>
      </c>
      <c r="C3627" s="1">
        <v>131</v>
      </c>
      <c r="D3627" s="1" t="s">
        <v>5629</v>
      </c>
      <c r="F3627" s="1" t="s">
        <v>445</v>
      </c>
      <c r="G3627" s="1">
        <v>7</v>
      </c>
      <c r="H3627" s="1">
        <v>2</v>
      </c>
      <c r="I3627" s="1">
        <v>1.7</v>
      </c>
      <c r="J3627" s="1">
        <v>2.6</v>
      </c>
      <c r="K3627" s="3">
        <v>10000</v>
      </c>
      <c r="N3627" s="1">
        <v>3.1</v>
      </c>
      <c r="O3627" s="1">
        <v>1.1000000000000001</v>
      </c>
      <c r="P3627" s="1">
        <v>0.3</v>
      </c>
      <c r="Q3627" s="1">
        <v>1.2</v>
      </c>
      <c r="R3627" s="1">
        <v>0.76</v>
      </c>
      <c r="AJ3627" s="1" t="s">
        <v>427</v>
      </c>
      <c r="AK3627" s="19">
        <v>54</v>
      </c>
      <c r="AL3627" s="19">
        <v>-1</v>
      </c>
      <c r="AN3627" s="3">
        <v>1978</v>
      </c>
      <c r="AQ3627">
        <v>80409</v>
      </c>
      <c r="AR3627" s="1" t="s">
        <v>5361</v>
      </c>
    </row>
    <row r="3628" spans="1:44" x14ac:dyDescent="0.25">
      <c r="A3628" s="1">
        <v>5173</v>
      </c>
      <c r="B3628" s="1" t="s">
        <v>4502</v>
      </c>
      <c r="C3628" s="1">
        <v>127</v>
      </c>
      <c r="D3628" s="1" t="s">
        <v>5921</v>
      </c>
      <c r="F3628" s="1" t="s">
        <v>445</v>
      </c>
      <c r="G3628" s="1">
        <v>8</v>
      </c>
      <c r="H3628" s="1">
        <v>50</v>
      </c>
      <c r="I3628" s="1">
        <v>12</v>
      </c>
      <c r="J3628" s="1">
        <v>12.9</v>
      </c>
      <c r="K3628" s="3">
        <v>1600</v>
      </c>
      <c r="L3628" s="2">
        <v>1.8</v>
      </c>
      <c r="N3628" s="1">
        <v>198</v>
      </c>
      <c r="O3628" s="1">
        <v>90.9</v>
      </c>
      <c r="Q3628" s="1">
        <v>16</v>
      </c>
      <c r="R3628" s="1">
        <v>1.7</v>
      </c>
      <c r="S3628" s="1">
        <v>21.8</v>
      </c>
      <c r="AJ3628" s="1" t="s">
        <v>427</v>
      </c>
      <c r="AK3628" s="19">
        <v>52.67</v>
      </c>
      <c r="AL3628" s="19">
        <v>1.33</v>
      </c>
      <c r="AM3628" s="1">
        <v>67</v>
      </c>
      <c r="AN3628" s="3">
        <v>1969</v>
      </c>
      <c r="AQ3628">
        <v>80409</v>
      </c>
      <c r="AR3628" s="1" t="s">
        <v>220</v>
      </c>
    </row>
    <row r="3629" spans="1:44" x14ac:dyDescent="0.25">
      <c r="A3629" s="1">
        <v>5174</v>
      </c>
      <c r="B3629" s="1" t="s">
        <v>749</v>
      </c>
      <c r="C3629" s="1">
        <v>110</v>
      </c>
      <c r="D3629" s="1" t="s">
        <v>5841</v>
      </c>
      <c r="F3629" s="1" t="s">
        <v>445</v>
      </c>
      <c r="G3629" s="1">
        <v>9</v>
      </c>
      <c r="H3629" s="1">
        <v>80</v>
      </c>
      <c r="I3629" s="1">
        <v>14</v>
      </c>
      <c r="J3629" s="1">
        <v>17.600000000000001</v>
      </c>
      <c r="K3629" s="3">
        <v>752</v>
      </c>
      <c r="N3629" s="1">
        <v>92</v>
      </c>
      <c r="O3629" s="1">
        <v>64.7</v>
      </c>
      <c r="Q3629" s="1">
        <v>28.6</v>
      </c>
      <c r="R3629" s="1">
        <v>3.7</v>
      </c>
      <c r="AJ3629" s="1" t="s">
        <v>427</v>
      </c>
      <c r="AK3629" s="19">
        <v>54.2</v>
      </c>
      <c r="AL3629" s="19">
        <v>-2.9</v>
      </c>
      <c r="AM3629" s="1">
        <v>45</v>
      </c>
      <c r="AN3629" s="3">
        <v>1969</v>
      </c>
      <c r="AQ3629">
        <v>80409</v>
      </c>
      <c r="AR3629" s="1" t="s">
        <v>222</v>
      </c>
    </row>
    <row r="3630" spans="1:44" x14ac:dyDescent="0.25">
      <c r="A3630" s="1">
        <v>5175</v>
      </c>
      <c r="B3630" s="1" t="s">
        <v>749</v>
      </c>
      <c r="C3630" s="1">
        <v>110</v>
      </c>
      <c r="D3630" s="1" t="s">
        <v>5841</v>
      </c>
      <c r="F3630" s="1" t="s">
        <v>445</v>
      </c>
      <c r="G3630" s="1">
        <v>9</v>
      </c>
      <c r="H3630" s="1">
        <v>80</v>
      </c>
      <c r="I3630" s="1">
        <v>14.6</v>
      </c>
      <c r="J3630" s="1">
        <v>18.600000000000001</v>
      </c>
      <c r="K3630" s="3">
        <v>759</v>
      </c>
      <c r="N3630" s="1">
        <v>108</v>
      </c>
      <c r="O3630" s="1">
        <v>75.900000000000006</v>
      </c>
      <c r="P3630" s="1">
        <v>10.199999999999999</v>
      </c>
      <c r="Q3630" s="1">
        <v>33.6</v>
      </c>
      <c r="R3630" s="1">
        <v>3.2</v>
      </c>
      <c r="S3630" s="1">
        <v>23.8</v>
      </c>
      <c r="AJ3630" s="1" t="s">
        <v>427</v>
      </c>
      <c r="AK3630" s="19">
        <v>54.2</v>
      </c>
      <c r="AL3630" s="19">
        <v>-2.9</v>
      </c>
      <c r="AM3630" s="1">
        <v>45</v>
      </c>
      <c r="AN3630" s="3">
        <v>1969</v>
      </c>
      <c r="AQ3630">
        <v>80409</v>
      </c>
      <c r="AR3630" s="1" t="s">
        <v>222</v>
      </c>
    </row>
    <row r="3631" spans="1:44" x14ac:dyDescent="0.25">
      <c r="A3631" s="1">
        <v>5176</v>
      </c>
      <c r="B3631" s="1" t="s">
        <v>749</v>
      </c>
      <c r="C3631" s="1">
        <v>110</v>
      </c>
      <c r="D3631" s="1" t="s">
        <v>5623</v>
      </c>
      <c r="F3631" s="33" t="s">
        <v>859</v>
      </c>
      <c r="G3631" s="1">
        <v>6</v>
      </c>
      <c r="H3631" s="1">
        <v>47</v>
      </c>
      <c r="I3631" s="1">
        <v>18.5</v>
      </c>
      <c r="J3631" s="1">
        <v>19.899999999999999</v>
      </c>
      <c r="K3631" s="3">
        <v>618</v>
      </c>
      <c r="N3631" s="1">
        <v>164</v>
      </c>
      <c r="O3631" s="1">
        <v>106.6</v>
      </c>
      <c r="Q3631" s="1">
        <v>14.8</v>
      </c>
      <c r="R3631" s="1">
        <v>1.64</v>
      </c>
      <c r="AJ3631" s="1" t="s">
        <v>427</v>
      </c>
      <c r="AK3631" s="19">
        <v>51.17</v>
      </c>
      <c r="AL3631" s="19">
        <v>0.17</v>
      </c>
      <c r="AN3631" s="3">
        <v>1954</v>
      </c>
      <c r="AQ3631">
        <v>80421</v>
      </c>
      <c r="AR3631" s="1" t="s">
        <v>216</v>
      </c>
    </row>
    <row r="3632" spans="1:44" x14ac:dyDescent="0.25">
      <c r="A3632" s="1">
        <v>5177</v>
      </c>
      <c r="B3632" s="1" t="s">
        <v>749</v>
      </c>
      <c r="C3632" s="1">
        <v>110</v>
      </c>
      <c r="D3632" s="1" t="s">
        <v>5623</v>
      </c>
      <c r="F3632" s="33" t="s">
        <v>859</v>
      </c>
      <c r="G3632" s="1">
        <v>7</v>
      </c>
      <c r="H3632" s="1">
        <v>44</v>
      </c>
      <c r="I3632" s="1">
        <v>15.1</v>
      </c>
      <c r="J3632" s="1">
        <v>14.6</v>
      </c>
      <c r="K3632" s="3">
        <v>890</v>
      </c>
      <c r="N3632" s="1">
        <v>117</v>
      </c>
      <c r="O3632" s="1">
        <v>76</v>
      </c>
      <c r="Q3632" s="1">
        <v>19.5</v>
      </c>
      <c r="R3632" s="1">
        <v>2.17</v>
      </c>
      <c r="AJ3632" s="1" t="s">
        <v>427</v>
      </c>
      <c r="AK3632" s="19">
        <v>51.17</v>
      </c>
      <c r="AL3632" s="19">
        <v>0.17</v>
      </c>
      <c r="AN3632" s="3">
        <v>1954</v>
      </c>
      <c r="AQ3632">
        <v>80421</v>
      </c>
      <c r="AR3632" s="1" t="s">
        <v>216</v>
      </c>
    </row>
    <row r="3633" spans="1:44" x14ac:dyDescent="0.25">
      <c r="A3633" s="1">
        <v>5178</v>
      </c>
      <c r="B3633" s="1" t="s">
        <v>745</v>
      </c>
      <c r="C3633" s="1">
        <v>111</v>
      </c>
      <c r="D3633" s="1" t="s">
        <v>5623</v>
      </c>
      <c r="F3633" s="1" t="s">
        <v>445</v>
      </c>
      <c r="G3633" s="1">
        <v>8</v>
      </c>
      <c r="H3633" s="1">
        <v>21</v>
      </c>
      <c r="I3633" s="1">
        <v>5.5</v>
      </c>
      <c r="J3633" s="1">
        <v>5.3</v>
      </c>
      <c r="K3633" s="3">
        <v>10102</v>
      </c>
      <c r="N3633" s="1">
        <v>44</v>
      </c>
      <c r="O3633" s="1">
        <v>28.3</v>
      </c>
      <c r="Q3633" s="1">
        <v>10.7</v>
      </c>
      <c r="R3633" s="1">
        <v>3.38</v>
      </c>
      <c r="AJ3633" s="1" t="s">
        <v>427</v>
      </c>
      <c r="AK3633" s="19">
        <v>51.17</v>
      </c>
      <c r="AL3633" s="19">
        <v>0.17</v>
      </c>
      <c r="AN3633" s="3">
        <v>1954</v>
      </c>
      <c r="AQ3633">
        <v>80421</v>
      </c>
      <c r="AR3633" s="1" t="s">
        <v>216</v>
      </c>
    </row>
    <row r="3634" spans="1:44" x14ac:dyDescent="0.25">
      <c r="A3634" s="1">
        <v>5179</v>
      </c>
      <c r="B3634" s="1" t="s">
        <v>752</v>
      </c>
      <c r="C3634" s="1">
        <v>110</v>
      </c>
      <c r="D3634" s="1" t="s">
        <v>5623</v>
      </c>
      <c r="F3634" s="1" t="s">
        <v>445</v>
      </c>
      <c r="G3634" s="1">
        <v>6</v>
      </c>
      <c r="H3634" s="1">
        <v>21</v>
      </c>
      <c r="I3634" s="1">
        <v>7.7</v>
      </c>
      <c r="J3634" s="1">
        <v>5.3</v>
      </c>
      <c r="K3634" s="3">
        <v>7690</v>
      </c>
      <c r="N3634" s="1">
        <v>52</v>
      </c>
      <c r="O3634" s="1">
        <v>33.799999999999997</v>
      </c>
      <c r="Q3634" s="1">
        <v>7</v>
      </c>
      <c r="R3634" s="1">
        <v>2.23</v>
      </c>
      <c r="AJ3634" s="1" t="s">
        <v>427</v>
      </c>
      <c r="AK3634" s="19">
        <v>51.17</v>
      </c>
      <c r="AL3634" s="19">
        <v>0.17</v>
      </c>
      <c r="AN3634" s="3">
        <v>1954</v>
      </c>
      <c r="AQ3634">
        <v>80421</v>
      </c>
      <c r="AR3634" s="1" t="s">
        <v>216</v>
      </c>
    </row>
    <row r="3635" spans="1:44" x14ac:dyDescent="0.25">
      <c r="A3635" s="1">
        <v>5180</v>
      </c>
      <c r="B3635" s="1" t="s">
        <v>5217</v>
      </c>
      <c r="C3635" s="1">
        <v>112</v>
      </c>
      <c r="D3635" s="1" t="s">
        <v>5600</v>
      </c>
      <c r="F3635" s="33" t="s">
        <v>859</v>
      </c>
      <c r="G3635" s="1">
        <v>6</v>
      </c>
      <c r="H3635" s="1">
        <v>39</v>
      </c>
      <c r="I3635" s="1">
        <v>15.2</v>
      </c>
      <c r="J3635" s="1">
        <v>17.899999999999999</v>
      </c>
      <c r="K3635" s="3">
        <v>815</v>
      </c>
      <c r="N3635" s="1">
        <v>117</v>
      </c>
      <c r="O3635" s="1">
        <v>76</v>
      </c>
      <c r="Q3635" s="1">
        <v>13.8</v>
      </c>
      <c r="R3635" s="1">
        <v>2.56</v>
      </c>
      <c r="AJ3635" s="1" t="s">
        <v>427</v>
      </c>
      <c r="AK3635" s="19">
        <v>51.17</v>
      </c>
      <c r="AL3635" s="19">
        <v>0.17</v>
      </c>
      <c r="AN3635" s="3">
        <v>1954</v>
      </c>
      <c r="AQ3635">
        <v>80421</v>
      </c>
      <c r="AR3635" s="1" t="s">
        <v>216</v>
      </c>
    </row>
    <row r="3636" spans="1:44" x14ac:dyDescent="0.25">
      <c r="A3636" s="1">
        <v>5181</v>
      </c>
      <c r="B3636" s="1" t="s">
        <v>5218</v>
      </c>
      <c r="C3636" s="1">
        <v>155</v>
      </c>
      <c r="D3636" s="1" t="s">
        <v>5604</v>
      </c>
      <c r="F3636" s="1" t="s">
        <v>445</v>
      </c>
      <c r="H3636" s="1">
        <v>1</v>
      </c>
      <c r="I3636" s="1">
        <v>1</v>
      </c>
      <c r="J3636" s="1"/>
      <c r="K3636" s="3">
        <v>76190</v>
      </c>
      <c r="R3636" s="1">
        <v>0.4</v>
      </c>
      <c r="S3636" s="22"/>
      <c r="AJ3636" s="1" t="s">
        <v>427</v>
      </c>
      <c r="AK3636" s="19">
        <v>51.08</v>
      </c>
      <c r="AL3636" s="19">
        <v>0.92</v>
      </c>
      <c r="AM3636" s="1">
        <v>10</v>
      </c>
      <c r="AN3636" s="3">
        <v>1968</v>
      </c>
      <c r="AQ3636">
        <v>80421</v>
      </c>
      <c r="AR3636" s="1" t="s">
        <v>3342</v>
      </c>
    </row>
    <row r="3637" spans="1:44" x14ac:dyDescent="0.25">
      <c r="A3637" s="1">
        <v>5182</v>
      </c>
      <c r="B3637" s="1" t="s">
        <v>5218</v>
      </c>
      <c r="C3637" s="1">
        <v>155</v>
      </c>
      <c r="D3637" s="1" t="s">
        <v>5604</v>
      </c>
      <c r="F3637" s="1" t="s">
        <v>445</v>
      </c>
      <c r="H3637" s="1">
        <v>2</v>
      </c>
      <c r="I3637" s="1">
        <v>2.5</v>
      </c>
      <c r="J3637" s="1">
        <v>0.8</v>
      </c>
      <c r="K3637" s="3">
        <v>40000</v>
      </c>
      <c r="R3637" s="1">
        <v>0.7</v>
      </c>
      <c r="AJ3637" s="1" t="s">
        <v>427</v>
      </c>
      <c r="AK3637" s="19">
        <v>51.08</v>
      </c>
      <c r="AL3637" s="19">
        <v>0.92</v>
      </c>
      <c r="AM3637" s="1">
        <v>10</v>
      </c>
      <c r="AN3637" s="3">
        <v>1968</v>
      </c>
      <c r="AQ3637">
        <v>80421</v>
      </c>
      <c r="AR3637" s="1" t="s">
        <v>3342</v>
      </c>
    </row>
    <row r="3638" spans="1:44" x14ac:dyDescent="0.25">
      <c r="A3638" s="1">
        <v>5183</v>
      </c>
      <c r="B3638" s="1" t="s">
        <v>5218</v>
      </c>
      <c r="C3638" s="1">
        <v>155</v>
      </c>
      <c r="D3638" s="1" t="s">
        <v>5604</v>
      </c>
      <c r="F3638" s="1" t="s">
        <v>445</v>
      </c>
      <c r="G3638" s="1">
        <v>2</v>
      </c>
      <c r="H3638" s="1">
        <v>5</v>
      </c>
      <c r="I3638" s="1">
        <v>5</v>
      </c>
      <c r="J3638" s="1">
        <v>3.4</v>
      </c>
      <c r="K3638" s="3">
        <v>18000</v>
      </c>
      <c r="R3638" s="1">
        <v>1.9</v>
      </c>
      <c r="AJ3638" s="1" t="s">
        <v>427</v>
      </c>
      <c r="AK3638" s="19">
        <v>51.08</v>
      </c>
      <c r="AL3638" s="19">
        <v>0.92</v>
      </c>
      <c r="AM3638" s="1">
        <v>10</v>
      </c>
      <c r="AN3638" s="3">
        <v>1968</v>
      </c>
      <c r="AQ3638">
        <v>80421</v>
      </c>
      <c r="AR3638" s="1" t="s">
        <v>3342</v>
      </c>
    </row>
    <row r="3639" spans="1:44" x14ac:dyDescent="0.25">
      <c r="A3639" s="1">
        <v>5184</v>
      </c>
      <c r="B3639" s="1" t="s">
        <v>5218</v>
      </c>
      <c r="C3639" s="1">
        <v>155</v>
      </c>
      <c r="D3639" s="1" t="s">
        <v>5604</v>
      </c>
      <c r="F3639" s="1" t="s">
        <v>445</v>
      </c>
      <c r="G3639" s="1">
        <v>5</v>
      </c>
      <c r="H3639" s="1">
        <v>9</v>
      </c>
      <c r="I3639" s="1">
        <v>7</v>
      </c>
      <c r="J3639" s="1">
        <v>5.8</v>
      </c>
      <c r="K3639" s="3">
        <v>14000</v>
      </c>
      <c r="R3639" s="1">
        <v>3.6</v>
      </c>
      <c r="AJ3639" s="1" t="s">
        <v>427</v>
      </c>
      <c r="AK3639" s="19">
        <v>51.08</v>
      </c>
      <c r="AL3639" s="19">
        <v>0.92</v>
      </c>
      <c r="AM3639" s="1">
        <v>10</v>
      </c>
      <c r="AN3639" s="3">
        <v>1968</v>
      </c>
      <c r="AQ3639">
        <v>80421</v>
      </c>
      <c r="AR3639" s="1" t="s">
        <v>3342</v>
      </c>
    </row>
    <row r="3640" spans="1:44" x14ac:dyDescent="0.25">
      <c r="A3640" s="1">
        <v>5185</v>
      </c>
      <c r="B3640" s="1" t="s">
        <v>1233</v>
      </c>
      <c r="C3640" s="1">
        <v>101</v>
      </c>
      <c r="D3640" s="1" t="s">
        <v>5627</v>
      </c>
      <c r="F3640" s="33" t="s">
        <v>859</v>
      </c>
      <c r="G3640" s="1">
        <v>7</v>
      </c>
      <c r="H3640" s="1">
        <v>8</v>
      </c>
      <c r="I3640" s="1">
        <v>3</v>
      </c>
      <c r="J3640" s="1">
        <v>4.0999999999999996</v>
      </c>
      <c r="K3640" s="3">
        <v>7740</v>
      </c>
      <c r="L3640" s="2">
        <f>N3640/((1824.17)*(1-EXP(-(0.023514)*I3640))^(1.69151))</f>
        <v>0.51588755143649923</v>
      </c>
      <c r="N3640" s="1">
        <v>10</v>
      </c>
      <c r="O3640" s="1">
        <v>3.98</v>
      </c>
      <c r="Q3640" s="1">
        <v>3.77</v>
      </c>
      <c r="R3640" s="1">
        <v>2.77</v>
      </c>
      <c r="AJ3640" s="1" t="s">
        <v>428</v>
      </c>
      <c r="AK3640" s="19">
        <v>46.5</v>
      </c>
      <c r="AL3640" s="19">
        <v>19.5</v>
      </c>
      <c r="AN3640" s="3">
        <v>1971</v>
      </c>
      <c r="AQ3640">
        <v>80431</v>
      </c>
      <c r="AR3640" s="1" t="s">
        <v>223</v>
      </c>
    </row>
    <row r="3641" spans="1:44" x14ac:dyDescent="0.25">
      <c r="A3641" s="1">
        <v>5186</v>
      </c>
      <c r="B3641" s="1" t="s">
        <v>1233</v>
      </c>
      <c r="C3641" s="1">
        <v>101</v>
      </c>
      <c r="D3641" s="1" t="s">
        <v>5627</v>
      </c>
      <c r="F3641" s="33" t="s">
        <v>859</v>
      </c>
      <c r="G3641" s="1">
        <v>6</v>
      </c>
      <c r="H3641" s="1">
        <v>9</v>
      </c>
      <c r="I3641" s="1">
        <v>3.8</v>
      </c>
      <c r="J3641" s="1">
        <v>4.5</v>
      </c>
      <c r="K3641" s="3">
        <v>11580</v>
      </c>
      <c r="L3641" s="2">
        <f>N3641/((1963.5)*(1-EXP(-(0.024337)*I3641))^(1.76926))</f>
        <v>0.43997972368005456</v>
      </c>
      <c r="N3641" s="1">
        <v>11.8</v>
      </c>
      <c r="O3641" s="1">
        <v>4.72</v>
      </c>
      <c r="Q3641" s="1">
        <v>2.63</v>
      </c>
      <c r="R3641" s="1">
        <v>2</v>
      </c>
      <c r="AJ3641" s="1" t="s">
        <v>428</v>
      </c>
      <c r="AK3641" s="19">
        <v>46.5</v>
      </c>
      <c r="AL3641" s="19">
        <v>19.5</v>
      </c>
      <c r="AN3641" s="3">
        <v>1971</v>
      </c>
      <c r="AQ3641">
        <v>80431</v>
      </c>
      <c r="AR3641" s="1" t="s">
        <v>223</v>
      </c>
    </row>
    <row r="3642" spans="1:44" x14ac:dyDescent="0.25">
      <c r="A3642" s="1">
        <v>5187</v>
      </c>
      <c r="B3642" s="1" t="s">
        <v>1233</v>
      </c>
      <c r="C3642" s="1">
        <v>101</v>
      </c>
      <c r="D3642" s="1" t="s">
        <v>5627</v>
      </c>
      <c r="F3642" s="33" t="s">
        <v>859</v>
      </c>
      <c r="G3642" s="1">
        <v>9</v>
      </c>
      <c r="H3642" s="1">
        <v>10</v>
      </c>
      <c r="I3642" s="1">
        <v>2.2000000000000002</v>
      </c>
      <c r="J3642" s="1">
        <v>2.9</v>
      </c>
      <c r="K3642" s="3">
        <v>7980</v>
      </c>
      <c r="L3642" s="2">
        <f>N3642/((1581.94)*(1-EXP(-(0.021301)*I3642))^(1.51716))</f>
        <v>0.40823876618268834</v>
      </c>
      <c r="N3642" s="1">
        <v>6</v>
      </c>
      <c r="O3642" s="1">
        <v>2.4</v>
      </c>
      <c r="Q3642" s="1">
        <v>2.04</v>
      </c>
      <c r="R3642" s="1">
        <v>1.6</v>
      </c>
      <c r="AJ3642" s="1" t="s">
        <v>428</v>
      </c>
      <c r="AK3642" s="19">
        <v>46.5</v>
      </c>
      <c r="AL3642" s="19">
        <v>19.5</v>
      </c>
      <c r="AN3642" s="3">
        <v>1971</v>
      </c>
      <c r="AQ3642">
        <v>80431</v>
      </c>
      <c r="AR3642" s="1" t="s">
        <v>223</v>
      </c>
    </row>
    <row r="3643" spans="1:44" x14ac:dyDescent="0.25">
      <c r="A3643" s="1">
        <v>5188</v>
      </c>
      <c r="B3643" s="1" t="s">
        <v>1233</v>
      </c>
      <c r="C3643" s="1">
        <v>101</v>
      </c>
      <c r="D3643" s="1" t="s">
        <v>5627</v>
      </c>
      <c r="F3643" s="33" t="s">
        <v>859</v>
      </c>
      <c r="G3643" s="1">
        <v>7</v>
      </c>
      <c r="H3643" s="1">
        <v>10</v>
      </c>
      <c r="I3643" s="1">
        <v>3.3</v>
      </c>
      <c r="J3643" s="1">
        <v>3.9</v>
      </c>
      <c r="K3643" s="3">
        <v>11160</v>
      </c>
      <c r="L3643" s="2">
        <f>N3643/((1824.17)*(1-EXP(-(0.023514)*I3643))^(1.69151))</f>
        <v>0.33125255955202482</v>
      </c>
      <c r="N3643" s="1">
        <v>7.5</v>
      </c>
      <c r="O3643" s="1">
        <v>3</v>
      </c>
      <c r="Q3643" s="1">
        <v>1.57</v>
      </c>
      <c r="R3643" s="1">
        <v>1.04</v>
      </c>
      <c r="AJ3643" s="1" t="s">
        <v>428</v>
      </c>
      <c r="AK3643" s="19">
        <v>46.5</v>
      </c>
      <c r="AL3643" s="19">
        <v>19.5</v>
      </c>
      <c r="AN3643" s="3">
        <v>1971</v>
      </c>
      <c r="AQ3643">
        <v>80431</v>
      </c>
      <c r="AR3643" s="1" t="s">
        <v>223</v>
      </c>
    </row>
    <row r="3644" spans="1:44" x14ac:dyDescent="0.25">
      <c r="A3644" s="1">
        <v>5189</v>
      </c>
      <c r="B3644" s="1" t="s">
        <v>1233</v>
      </c>
      <c r="C3644" s="1">
        <v>101</v>
      </c>
      <c r="D3644" s="1" t="s">
        <v>5627</v>
      </c>
      <c r="F3644" s="33" t="s">
        <v>859</v>
      </c>
      <c r="G3644" s="1">
        <v>6</v>
      </c>
      <c r="H3644" s="1">
        <v>11</v>
      </c>
      <c r="I3644" s="1">
        <v>5</v>
      </c>
      <c r="J3644" s="1">
        <v>7</v>
      </c>
      <c r="K3644" s="3">
        <v>7500</v>
      </c>
      <c r="L3644" s="2">
        <f>N3644/((1963.5)*(1-EXP(-(0.024337)*I3644))^(1.76926))</f>
        <v>0.46362299435237864</v>
      </c>
      <c r="N3644" s="1">
        <v>19.7</v>
      </c>
      <c r="O3644" s="1">
        <v>7.88</v>
      </c>
      <c r="Q3644" s="1">
        <v>4.37</v>
      </c>
      <c r="R3644" s="1">
        <v>1.94</v>
      </c>
      <c r="AJ3644" s="1" t="s">
        <v>428</v>
      </c>
      <c r="AK3644" s="19">
        <v>46.5</v>
      </c>
      <c r="AL3644" s="19">
        <v>19.5</v>
      </c>
      <c r="AN3644" s="3">
        <v>1971</v>
      </c>
      <c r="AQ3644">
        <v>80431</v>
      </c>
      <c r="AR3644" s="1" t="s">
        <v>223</v>
      </c>
    </row>
    <row r="3645" spans="1:44" x14ac:dyDescent="0.25">
      <c r="A3645" s="1">
        <v>5190</v>
      </c>
      <c r="B3645" s="1" t="s">
        <v>1233</v>
      </c>
      <c r="C3645" s="1">
        <v>101</v>
      </c>
      <c r="D3645" s="1" t="s">
        <v>5627</v>
      </c>
      <c r="F3645" s="33" t="s">
        <v>859</v>
      </c>
      <c r="G3645" s="1">
        <v>6</v>
      </c>
      <c r="H3645" s="1">
        <v>13</v>
      </c>
      <c r="I3645" s="1">
        <v>5.6</v>
      </c>
      <c r="J3645" s="1">
        <v>6.1</v>
      </c>
      <c r="K3645" s="3">
        <v>7440</v>
      </c>
      <c r="L3645" s="2">
        <f>N3645/((1963.5)*(1-EXP(-(0.024337)*I3645))^(1.76926))</f>
        <v>0.68261646002209564</v>
      </c>
      <c r="N3645" s="1">
        <v>35</v>
      </c>
      <c r="O3645" s="1">
        <v>14</v>
      </c>
      <c r="Q3645" s="1">
        <v>4.3099999999999996</v>
      </c>
      <c r="R3645" s="1">
        <v>3.28</v>
      </c>
      <c r="AJ3645" s="1" t="s">
        <v>428</v>
      </c>
      <c r="AK3645" s="19">
        <v>46.5</v>
      </c>
      <c r="AL3645" s="19">
        <v>19.5</v>
      </c>
      <c r="AN3645" s="3">
        <v>1971</v>
      </c>
      <c r="AQ3645">
        <v>80431</v>
      </c>
      <c r="AR3645" s="1" t="s">
        <v>223</v>
      </c>
    </row>
    <row r="3646" spans="1:44" x14ac:dyDescent="0.25">
      <c r="A3646" s="1">
        <v>5191</v>
      </c>
      <c r="B3646" s="1" t="s">
        <v>1233</v>
      </c>
      <c r="C3646" s="1">
        <v>101</v>
      </c>
      <c r="D3646" s="1" t="s">
        <v>5627</v>
      </c>
      <c r="F3646" s="33" t="s">
        <v>859</v>
      </c>
      <c r="G3646" s="1">
        <v>6</v>
      </c>
      <c r="H3646" s="1">
        <v>13</v>
      </c>
      <c r="I3646" s="1">
        <v>6.2</v>
      </c>
      <c r="J3646" s="1">
        <v>7.3</v>
      </c>
      <c r="K3646" s="3">
        <v>4320</v>
      </c>
      <c r="L3646" s="2">
        <f>N3646/((1963.5)*(1-EXP(-(0.024337)*I3646))^(1.76926))</f>
        <v>0.35796163474910625</v>
      </c>
      <c r="N3646" s="1">
        <v>21.7</v>
      </c>
      <c r="O3646" s="1">
        <v>8.66</v>
      </c>
      <c r="Q3646" s="1">
        <v>3.56</v>
      </c>
      <c r="R3646" s="1">
        <v>2.2000000000000002</v>
      </c>
      <c r="AJ3646" s="1" t="s">
        <v>428</v>
      </c>
      <c r="AK3646" s="19">
        <v>46.5</v>
      </c>
      <c r="AL3646" s="19">
        <v>19.5</v>
      </c>
      <c r="AN3646" s="3">
        <v>1971</v>
      </c>
      <c r="AQ3646">
        <v>80431</v>
      </c>
      <c r="AR3646" s="1" t="s">
        <v>223</v>
      </c>
    </row>
    <row r="3647" spans="1:44" x14ac:dyDescent="0.25">
      <c r="A3647" s="1">
        <v>5192</v>
      </c>
      <c r="B3647" s="1" t="s">
        <v>1233</v>
      </c>
      <c r="C3647" s="1">
        <v>101</v>
      </c>
      <c r="D3647" s="1" t="s">
        <v>5627</v>
      </c>
      <c r="F3647" s="33" t="s">
        <v>859</v>
      </c>
      <c r="G3647" s="1">
        <v>6</v>
      </c>
      <c r="H3647" s="1">
        <v>13</v>
      </c>
      <c r="I3647" s="1">
        <v>5.5</v>
      </c>
      <c r="J3647" s="1">
        <v>5.9</v>
      </c>
      <c r="K3647" s="3">
        <v>6900</v>
      </c>
      <c r="L3647" s="2">
        <f>N3647/((1963.5)*(1-EXP(-(0.024337)*I3647))^(1.76926))</f>
        <v>0.38377190234105291</v>
      </c>
      <c r="N3647" s="1">
        <v>19.100000000000001</v>
      </c>
      <c r="O3647" s="1">
        <v>7.62</v>
      </c>
      <c r="Q3647" s="1">
        <v>2.68</v>
      </c>
      <c r="R3647" s="1">
        <v>1.71</v>
      </c>
      <c r="AJ3647" s="1" t="s">
        <v>428</v>
      </c>
      <c r="AK3647" s="19">
        <v>46.5</v>
      </c>
      <c r="AL3647" s="19">
        <v>19.5</v>
      </c>
      <c r="AN3647" s="3">
        <v>1971</v>
      </c>
      <c r="AQ3647">
        <v>80431</v>
      </c>
      <c r="AR3647" s="1" t="s">
        <v>223</v>
      </c>
    </row>
    <row r="3648" spans="1:44" x14ac:dyDescent="0.25">
      <c r="A3648" s="1">
        <v>5193</v>
      </c>
      <c r="B3648" s="1" t="s">
        <v>1233</v>
      </c>
      <c r="C3648" s="1">
        <v>101</v>
      </c>
      <c r="D3648" s="1" t="s">
        <v>5627</v>
      </c>
      <c r="F3648" s="33" t="s">
        <v>859</v>
      </c>
      <c r="G3648" s="1">
        <v>6</v>
      </c>
      <c r="H3648" s="1">
        <v>14</v>
      </c>
      <c r="I3648" s="1">
        <v>6.7</v>
      </c>
      <c r="J3648" s="1">
        <v>6.7</v>
      </c>
      <c r="K3648" s="3">
        <v>7740</v>
      </c>
      <c r="L3648" s="2">
        <f>N3648/((1963.5)*(1-EXP(-(0.024337)*I3648))^(1.76926))</f>
        <v>0.71935044956888194</v>
      </c>
      <c r="N3648" s="1">
        <v>49.5</v>
      </c>
      <c r="O3648" s="1">
        <v>19.8</v>
      </c>
      <c r="Q3648" s="1">
        <v>6.99</v>
      </c>
      <c r="R3648" s="1">
        <v>3.69</v>
      </c>
      <c r="AJ3648" s="1" t="s">
        <v>428</v>
      </c>
      <c r="AK3648" s="19">
        <v>46.5</v>
      </c>
      <c r="AL3648" s="19">
        <v>19.5</v>
      </c>
      <c r="AN3648" s="3">
        <v>1971</v>
      </c>
      <c r="AQ3648">
        <v>80431</v>
      </c>
      <c r="AR3648" s="1" t="s">
        <v>223</v>
      </c>
    </row>
    <row r="3649" spans="1:44" x14ac:dyDescent="0.25">
      <c r="A3649" s="1">
        <v>5194</v>
      </c>
      <c r="B3649" s="1" t="s">
        <v>1233</v>
      </c>
      <c r="C3649" s="1">
        <v>101</v>
      </c>
      <c r="D3649" s="1" t="s">
        <v>5627</v>
      </c>
      <c r="F3649" s="33" t="s">
        <v>859</v>
      </c>
      <c r="G3649" s="1">
        <v>6</v>
      </c>
      <c r="H3649" s="1">
        <v>14</v>
      </c>
      <c r="I3649" s="1">
        <v>5.7</v>
      </c>
      <c r="J3649" s="1">
        <v>6.3</v>
      </c>
      <c r="K3649" s="3">
        <v>7620</v>
      </c>
      <c r="L3649" s="2">
        <f>N3649/((1963.5)*(1-EXP(-(0.024337)*I3649))^(1.76926))</f>
        <v>0.6212925402366718</v>
      </c>
      <c r="N3649" s="1">
        <v>32.799999999999997</v>
      </c>
      <c r="O3649" s="1">
        <v>13.1</v>
      </c>
      <c r="Q3649" s="1">
        <v>7.03</v>
      </c>
      <c r="R3649" s="1">
        <v>2.66</v>
      </c>
      <c r="AJ3649" s="1" t="s">
        <v>428</v>
      </c>
      <c r="AK3649" s="19">
        <v>46.5</v>
      </c>
      <c r="AL3649" s="19">
        <v>19.5</v>
      </c>
      <c r="AN3649" s="3">
        <v>1971</v>
      </c>
      <c r="AQ3649">
        <v>80431</v>
      </c>
      <c r="AR3649" s="1" t="s">
        <v>223</v>
      </c>
    </row>
    <row r="3650" spans="1:44" x14ac:dyDescent="0.25">
      <c r="A3650" s="1">
        <v>5195</v>
      </c>
      <c r="B3650" s="1" t="s">
        <v>1233</v>
      </c>
      <c r="C3650" s="1">
        <v>101</v>
      </c>
      <c r="D3650" s="1" t="s">
        <v>5627</v>
      </c>
      <c r="F3650" s="33" t="s">
        <v>859</v>
      </c>
      <c r="G3650" s="1">
        <v>5</v>
      </c>
      <c r="H3650" s="1">
        <v>14</v>
      </c>
      <c r="I3650" s="1">
        <v>6.9</v>
      </c>
      <c r="J3650" s="1">
        <v>7.3</v>
      </c>
      <c r="K3650" s="3">
        <v>6780</v>
      </c>
      <c r="L3650" s="2">
        <f>N3650/((2111.2)*(1-EXP(-(0.024888)*I3650))^(1.82531))</f>
        <v>0.42439410854149673</v>
      </c>
      <c r="N3650" s="1">
        <v>30.8</v>
      </c>
      <c r="O3650" s="1">
        <v>12.3</v>
      </c>
      <c r="Q3650" s="1">
        <v>2.92</v>
      </c>
      <c r="R3650" s="1">
        <v>1.75</v>
      </c>
      <c r="AJ3650" s="1" t="s">
        <v>428</v>
      </c>
      <c r="AK3650" s="19">
        <v>46.5</v>
      </c>
      <c r="AL3650" s="19">
        <v>19.5</v>
      </c>
      <c r="AN3650" s="3">
        <v>1971</v>
      </c>
      <c r="AQ3650">
        <v>80431</v>
      </c>
      <c r="AR3650" s="1" t="s">
        <v>223</v>
      </c>
    </row>
    <row r="3651" spans="1:44" x14ac:dyDescent="0.25">
      <c r="A3651" s="1">
        <v>5196</v>
      </c>
      <c r="B3651" s="1" t="s">
        <v>1233</v>
      </c>
      <c r="C3651" s="1">
        <v>101</v>
      </c>
      <c r="D3651" s="1" t="s">
        <v>5627</v>
      </c>
      <c r="F3651" s="33" t="s">
        <v>859</v>
      </c>
      <c r="G3651" s="1">
        <v>5</v>
      </c>
      <c r="H3651" s="1">
        <v>15</v>
      </c>
      <c r="I3651" s="1">
        <v>8.5</v>
      </c>
      <c r="J3651" s="1">
        <v>8.6</v>
      </c>
      <c r="K3651" s="3">
        <v>4920</v>
      </c>
      <c r="L3651" s="2">
        <f>N3651/((2111.2)*(1-EXP(-(0.024888)*I3651))^(1.82531))</f>
        <v>0.33943721646141478</v>
      </c>
      <c r="N3651" s="1">
        <v>34.799999999999997</v>
      </c>
      <c r="O3651" s="1">
        <v>13.9</v>
      </c>
      <c r="Q3651" s="1">
        <v>4.8600000000000003</v>
      </c>
      <c r="R3651" s="1">
        <v>3.1</v>
      </c>
      <c r="AJ3651" s="1" t="s">
        <v>428</v>
      </c>
      <c r="AK3651" s="19">
        <v>46.5</v>
      </c>
      <c r="AL3651" s="19">
        <v>19.5</v>
      </c>
      <c r="AN3651" s="3">
        <v>1971</v>
      </c>
      <c r="AQ3651">
        <v>80431</v>
      </c>
      <c r="AR3651" s="1" t="s">
        <v>223</v>
      </c>
    </row>
    <row r="3652" spans="1:44" x14ac:dyDescent="0.25">
      <c r="A3652" s="1">
        <v>5197</v>
      </c>
      <c r="B3652" s="1" t="s">
        <v>1233</v>
      </c>
      <c r="C3652" s="1">
        <v>101</v>
      </c>
      <c r="D3652" s="1" t="s">
        <v>5627</v>
      </c>
      <c r="F3652" s="33" t="s">
        <v>859</v>
      </c>
      <c r="G3652" s="1">
        <v>6</v>
      </c>
      <c r="H3652" s="1">
        <v>15</v>
      </c>
      <c r="I3652" s="1">
        <v>7.1</v>
      </c>
      <c r="J3652" s="1">
        <v>7.8</v>
      </c>
      <c r="K3652" s="3">
        <v>4740</v>
      </c>
      <c r="L3652" s="2">
        <f>N3652/((1963.5)*(1-EXP(-(0.024337)*I3652))^(1.76926))</f>
        <v>0.36767090429083488</v>
      </c>
      <c r="N3652" s="1">
        <v>27.8</v>
      </c>
      <c r="O3652" s="1">
        <v>11.1</v>
      </c>
      <c r="Q3652" s="1">
        <v>4.42</v>
      </c>
      <c r="R3652" s="1">
        <v>1.93</v>
      </c>
      <c r="AJ3652" s="1" t="s">
        <v>428</v>
      </c>
      <c r="AK3652" s="19">
        <v>46.5</v>
      </c>
      <c r="AL3652" s="19">
        <v>19.5</v>
      </c>
      <c r="AN3652" s="3">
        <v>1971</v>
      </c>
      <c r="AQ3652">
        <v>80431</v>
      </c>
      <c r="AR3652" s="1" t="s">
        <v>223</v>
      </c>
    </row>
    <row r="3653" spans="1:44" x14ac:dyDescent="0.25">
      <c r="A3653" s="1">
        <v>5198</v>
      </c>
      <c r="B3653" s="1" t="s">
        <v>1233</v>
      </c>
      <c r="C3653" s="1">
        <v>101</v>
      </c>
      <c r="D3653" s="1" t="s">
        <v>5627</v>
      </c>
      <c r="F3653" s="33" t="s">
        <v>859</v>
      </c>
      <c r="G3653" s="1">
        <v>5</v>
      </c>
      <c r="H3653" s="1">
        <v>21</v>
      </c>
      <c r="I3653" s="1">
        <v>11.7</v>
      </c>
      <c r="J3653" s="1">
        <v>11</v>
      </c>
      <c r="K3653" s="3">
        <v>2760</v>
      </c>
      <c r="L3653" s="2">
        <f>N3653/((2111.2)*(1-EXP(-(0.024888)*I3653))^(1.82531))</f>
        <v>0.46281400330552308</v>
      </c>
      <c r="N3653" s="1">
        <v>79.3</v>
      </c>
      <c r="O3653" s="1">
        <v>31.7</v>
      </c>
      <c r="Q3653" s="1">
        <v>8.36</v>
      </c>
      <c r="R3653" s="1">
        <v>4.18</v>
      </c>
      <c r="AJ3653" s="1" t="s">
        <v>428</v>
      </c>
      <c r="AK3653" s="19">
        <v>46.5</v>
      </c>
      <c r="AL3653" s="19">
        <v>19.5</v>
      </c>
      <c r="AN3653" s="3">
        <v>1971</v>
      </c>
      <c r="AQ3653">
        <v>80431</v>
      </c>
      <c r="AR3653" s="1" t="s">
        <v>223</v>
      </c>
    </row>
    <row r="3654" spans="1:44" x14ac:dyDescent="0.25">
      <c r="A3654" s="1">
        <v>5199</v>
      </c>
      <c r="B3654" s="1" t="s">
        <v>757</v>
      </c>
      <c r="C3654" s="1">
        <v>1012</v>
      </c>
      <c r="D3654" s="1" t="s">
        <v>5627</v>
      </c>
      <c r="F3654" s="1" t="s">
        <v>859</v>
      </c>
      <c r="G3654" s="1">
        <v>7</v>
      </c>
      <c r="H3654" s="1">
        <v>7</v>
      </c>
      <c r="I3654" s="1">
        <v>2.5</v>
      </c>
      <c r="J3654" s="1">
        <v>2.8</v>
      </c>
      <c r="K3654" s="3">
        <v>9300</v>
      </c>
      <c r="L3654" s="2">
        <f>N3654/((1824.17)*(1-EXP(-(0.023514)*I3654))^(1.69151))</f>
        <v>0.50762369988029188</v>
      </c>
      <c r="N3654" s="1">
        <v>7.3</v>
      </c>
      <c r="O3654" s="1">
        <v>3.28</v>
      </c>
      <c r="Q3654" s="1">
        <v>2.29</v>
      </c>
      <c r="R3654" s="1">
        <v>2.37</v>
      </c>
      <c r="AJ3654" s="1" t="s">
        <v>428</v>
      </c>
      <c r="AK3654" s="19">
        <v>46.5</v>
      </c>
      <c r="AL3654" s="19">
        <v>19.5</v>
      </c>
      <c r="AN3654" s="3">
        <v>1971</v>
      </c>
      <c r="AQ3654">
        <v>80431</v>
      </c>
      <c r="AR3654" s="1" t="s">
        <v>223</v>
      </c>
    </row>
    <row r="3655" spans="1:44" x14ac:dyDescent="0.25">
      <c r="A3655" s="1">
        <v>5200</v>
      </c>
      <c r="B3655" s="1" t="s">
        <v>757</v>
      </c>
      <c r="C3655" s="1">
        <v>1012</v>
      </c>
      <c r="D3655" s="1" t="s">
        <v>5627</v>
      </c>
      <c r="F3655" s="33" t="s">
        <v>859</v>
      </c>
      <c r="G3655" s="1">
        <v>8</v>
      </c>
      <c r="H3655" s="1">
        <v>8</v>
      </c>
      <c r="I3655" s="1">
        <v>2.1</v>
      </c>
      <c r="J3655" s="1">
        <v>2.4</v>
      </c>
      <c r="K3655" s="3">
        <v>13680</v>
      </c>
      <c r="L3655" s="2">
        <f>N3655/((1668.67)*(1-EXP(-(0.022864)*I3655))^(1.61028))</f>
        <v>0.38887534382011285</v>
      </c>
      <c r="N3655" s="1">
        <v>4.7</v>
      </c>
      <c r="O3655" s="1">
        <v>2.12</v>
      </c>
      <c r="Q3655" s="1">
        <v>1.55</v>
      </c>
      <c r="R3655" s="1">
        <v>1.39</v>
      </c>
      <c r="AJ3655" s="1" t="s">
        <v>428</v>
      </c>
      <c r="AK3655" s="19">
        <v>46.5</v>
      </c>
      <c r="AL3655" s="19">
        <v>19.5</v>
      </c>
      <c r="AN3655" s="3">
        <v>1972</v>
      </c>
      <c r="AQ3655">
        <v>80431</v>
      </c>
      <c r="AR3655" s="1" t="s">
        <v>223</v>
      </c>
    </row>
    <row r="3656" spans="1:44" x14ac:dyDescent="0.25">
      <c r="A3656" s="1">
        <v>5201</v>
      </c>
      <c r="B3656" s="1" t="s">
        <v>757</v>
      </c>
      <c r="C3656" s="1">
        <v>1012</v>
      </c>
      <c r="D3656" s="1" t="s">
        <v>5627</v>
      </c>
      <c r="F3656" s="33" t="s">
        <v>859</v>
      </c>
      <c r="G3656" s="1">
        <v>8</v>
      </c>
      <c r="H3656" s="1">
        <v>9</v>
      </c>
      <c r="I3656" s="1">
        <v>2.5</v>
      </c>
      <c r="J3656" s="1">
        <v>2.8</v>
      </c>
      <c r="K3656" s="3">
        <v>7260</v>
      </c>
      <c r="L3656" s="2">
        <f>N3656/((2111.2)*(1-EXP(-(0.024888)*I3656))^(1.82531))</f>
        <v>0.40646778919993976</v>
      </c>
      <c r="N3656" s="1">
        <v>5.0999999999999996</v>
      </c>
      <c r="O3656" s="1">
        <v>2.2999999999999998</v>
      </c>
      <c r="Q3656" s="1">
        <v>2.06</v>
      </c>
      <c r="R3656" s="1">
        <v>1.8</v>
      </c>
      <c r="AJ3656" s="1" t="s">
        <v>428</v>
      </c>
      <c r="AK3656" s="19">
        <v>46.5</v>
      </c>
      <c r="AL3656" s="19">
        <v>19.5</v>
      </c>
      <c r="AN3656" s="3">
        <v>1973</v>
      </c>
      <c r="AQ3656">
        <v>80431</v>
      </c>
      <c r="AR3656" s="1" t="s">
        <v>223</v>
      </c>
    </row>
    <row r="3657" spans="1:44" x14ac:dyDescent="0.25">
      <c r="A3657" s="1">
        <v>5202</v>
      </c>
      <c r="B3657" s="1" t="s">
        <v>757</v>
      </c>
      <c r="C3657" s="1">
        <v>1012</v>
      </c>
      <c r="D3657" s="1" t="s">
        <v>5627</v>
      </c>
      <c r="F3657" s="33" t="s">
        <v>859</v>
      </c>
      <c r="G3657" s="1">
        <v>9</v>
      </c>
      <c r="H3657" s="1">
        <v>9</v>
      </c>
      <c r="I3657" s="1">
        <v>2</v>
      </c>
      <c r="J3657" s="1">
        <v>2.2999999999999998</v>
      </c>
      <c r="K3657" s="3">
        <v>7620</v>
      </c>
      <c r="L3657" s="2">
        <f>N3657/((2111.2)*(1-EXP(-(0.024888)*I3657))^(1.82531))</f>
        <v>0.45003271509283982</v>
      </c>
      <c r="N3657" s="1">
        <v>3.8</v>
      </c>
      <c r="O3657" s="1">
        <v>1.73</v>
      </c>
      <c r="Q3657" s="1">
        <v>1.68</v>
      </c>
      <c r="R3657" s="1">
        <v>2.2999999999999998</v>
      </c>
      <c r="AJ3657" s="1" t="s">
        <v>428</v>
      </c>
      <c r="AK3657" s="19">
        <v>46.5</v>
      </c>
      <c r="AL3657" s="19">
        <v>19.5</v>
      </c>
      <c r="AN3657" s="3">
        <v>1974</v>
      </c>
      <c r="AQ3657">
        <v>80431</v>
      </c>
      <c r="AR3657" s="1" t="s">
        <v>223</v>
      </c>
    </row>
    <row r="3658" spans="1:44" x14ac:dyDescent="0.25">
      <c r="A3658" s="1">
        <v>5203</v>
      </c>
      <c r="B3658" s="1" t="s">
        <v>757</v>
      </c>
      <c r="C3658" s="1">
        <v>1012</v>
      </c>
      <c r="D3658" s="1" t="s">
        <v>5627</v>
      </c>
      <c r="F3658" s="33" t="s">
        <v>859</v>
      </c>
      <c r="G3658" s="1">
        <v>8</v>
      </c>
      <c r="H3658" s="1">
        <v>9</v>
      </c>
      <c r="I3658" s="1">
        <v>2.4</v>
      </c>
      <c r="J3658" s="1">
        <v>3.1</v>
      </c>
      <c r="K3658" s="3">
        <v>10740</v>
      </c>
      <c r="L3658" s="2">
        <f>N3658/((2111.2)*(1-EXP(-(0.024888)*I3658))^(1.82531))</f>
        <v>0.39409220760247249</v>
      </c>
      <c r="N3658" s="1">
        <v>4.5999999999999996</v>
      </c>
      <c r="O3658" s="1">
        <v>2.09</v>
      </c>
      <c r="Q3658" s="1">
        <v>1.43</v>
      </c>
      <c r="R3658" s="1">
        <v>1.4</v>
      </c>
      <c r="AJ3658" s="1" t="s">
        <v>428</v>
      </c>
      <c r="AK3658" s="19">
        <v>46.5</v>
      </c>
      <c r="AL3658" s="19">
        <v>19.5</v>
      </c>
      <c r="AN3658" s="3">
        <v>1975</v>
      </c>
      <c r="AQ3658">
        <v>80431</v>
      </c>
      <c r="AR3658" s="1" t="s">
        <v>223</v>
      </c>
    </row>
    <row r="3659" spans="1:44" x14ac:dyDescent="0.25">
      <c r="A3659" s="1">
        <v>5204</v>
      </c>
      <c r="B3659" s="1" t="s">
        <v>757</v>
      </c>
      <c r="C3659" s="1">
        <v>1012</v>
      </c>
      <c r="D3659" s="1" t="s">
        <v>5627</v>
      </c>
      <c r="F3659" s="33" t="s">
        <v>859</v>
      </c>
      <c r="G3659" s="1">
        <v>7</v>
      </c>
      <c r="H3659" s="1">
        <v>11</v>
      </c>
      <c r="I3659" s="1">
        <v>3.8</v>
      </c>
      <c r="J3659" s="1">
        <v>5.6</v>
      </c>
      <c r="K3659" s="3">
        <v>7140</v>
      </c>
      <c r="L3659" s="2">
        <f>N3659/((1824.17)*(1-EXP(-(0.023514)*I3659))^(1.69151))</f>
        <v>0.37592557465745929</v>
      </c>
      <c r="N3659" s="1">
        <v>10.7</v>
      </c>
      <c r="O3659" s="1">
        <v>4.8</v>
      </c>
      <c r="Q3659" s="1">
        <v>2.74</v>
      </c>
      <c r="R3659" s="1">
        <v>1.56</v>
      </c>
      <c r="AJ3659" s="1" t="s">
        <v>428</v>
      </c>
      <c r="AK3659" s="19">
        <v>46.5</v>
      </c>
      <c r="AL3659" s="19">
        <v>19.5</v>
      </c>
      <c r="AN3659" s="3">
        <v>1976</v>
      </c>
      <c r="AQ3659">
        <v>80431</v>
      </c>
      <c r="AR3659" s="1" t="s">
        <v>223</v>
      </c>
    </row>
    <row r="3660" spans="1:44" x14ac:dyDescent="0.25">
      <c r="A3660" s="1">
        <v>5205</v>
      </c>
      <c r="B3660" s="1" t="s">
        <v>757</v>
      </c>
      <c r="C3660" s="1">
        <v>1012</v>
      </c>
      <c r="D3660" s="1" t="s">
        <v>5627</v>
      </c>
      <c r="F3660" s="33" t="s">
        <v>859</v>
      </c>
      <c r="G3660" s="1">
        <v>8</v>
      </c>
      <c r="H3660" s="1">
        <v>12</v>
      </c>
      <c r="I3660" s="1">
        <v>3.9</v>
      </c>
      <c r="J3660" s="1">
        <v>5.6</v>
      </c>
      <c r="K3660" s="3">
        <v>6540</v>
      </c>
      <c r="L3660" s="2">
        <f>N3660/((1668.67)*(1-EXP(-(0.022864)*I3660))^(1.61028))</f>
        <v>0.29027544454950704</v>
      </c>
      <c r="N3660" s="1">
        <v>9.1999999999999993</v>
      </c>
      <c r="O3660" s="1">
        <v>4.16</v>
      </c>
      <c r="Q3660" s="1">
        <v>2.0499999999999998</v>
      </c>
      <c r="R3660" s="1">
        <v>1.48</v>
      </c>
      <c r="AJ3660" s="1" t="s">
        <v>428</v>
      </c>
      <c r="AK3660" s="19">
        <v>46.5</v>
      </c>
      <c r="AL3660" s="19">
        <v>19.5</v>
      </c>
      <c r="AN3660" s="3">
        <v>1977</v>
      </c>
      <c r="AQ3660">
        <v>80431</v>
      </c>
      <c r="AR3660" s="1" t="s">
        <v>223</v>
      </c>
    </row>
    <row r="3661" spans="1:44" x14ac:dyDescent="0.25">
      <c r="A3661" s="1">
        <v>5206</v>
      </c>
      <c r="B3661" s="1" t="s">
        <v>757</v>
      </c>
      <c r="C3661" s="1">
        <v>1012</v>
      </c>
      <c r="D3661" s="1" t="s">
        <v>5627</v>
      </c>
      <c r="F3661" s="33" t="s">
        <v>859</v>
      </c>
      <c r="G3661" s="1">
        <v>8</v>
      </c>
      <c r="H3661" s="1">
        <v>13</v>
      </c>
      <c r="I3661" s="1">
        <v>3.3</v>
      </c>
      <c r="J3661" s="1">
        <v>4.5</v>
      </c>
      <c r="K3661" s="3">
        <v>6060</v>
      </c>
      <c r="L3661" s="2">
        <f>N3661/((1668.67)*(1-EXP(-(0.022864)*I3661))^(1.61028))</f>
        <v>0.2859014212780569</v>
      </c>
      <c r="N3661" s="1">
        <v>7</v>
      </c>
      <c r="O3661" s="1">
        <v>3.17</v>
      </c>
      <c r="Q3661" s="1">
        <v>1.85</v>
      </c>
      <c r="R3661" s="1">
        <v>1.4</v>
      </c>
      <c r="AJ3661" s="1" t="s">
        <v>428</v>
      </c>
      <c r="AK3661" s="19">
        <v>46.5</v>
      </c>
      <c r="AL3661" s="19">
        <v>19.5</v>
      </c>
      <c r="AN3661" s="3">
        <v>1978</v>
      </c>
      <c r="AQ3661">
        <v>80431</v>
      </c>
      <c r="AR3661" s="1" t="s">
        <v>223</v>
      </c>
    </row>
    <row r="3662" spans="1:44" x14ac:dyDescent="0.25">
      <c r="A3662" s="1">
        <v>5207</v>
      </c>
      <c r="B3662" s="1" t="s">
        <v>757</v>
      </c>
      <c r="C3662" s="1">
        <v>1012</v>
      </c>
      <c r="D3662" s="1" t="s">
        <v>5627</v>
      </c>
      <c r="F3662" s="33" t="s">
        <v>859</v>
      </c>
      <c r="G3662" s="1">
        <v>8</v>
      </c>
      <c r="H3662" s="1">
        <v>16</v>
      </c>
      <c r="I3662" s="1">
        <v>5</v>
      </c>
      <c r="J3662" s="1">
        <v>7.1</v>
      </c>
      <c r="K3662" s="3">
        <v>4080</v>
      </c>
      <c r="L3662" s="2">
        <f>N3662/((1668.67)*(1-EXP(-(0.022864)*I3662))^(1.61028))</f>
        <v>0.21572960691561019</v>
      </c>
      <c r="N3662" s="1">
        <v>10</v>
      </c>
      <c r="O3662" s="1">
        <v>4.5199999999999996</v>
      </c>
      <c r="Q3662" s="1">
        <v>1.73</v>
      </c>
      <c r="R3662" s="1">
        <v>1.4</v>
      </c>
      <c r="AJ3662" s="1" t="s">
        <v>428</v>
      </c>
      <c r="AK3662" s="19">
        <v>46.5</v>
      </c>
      <c r="AL3662" s="19">
        <v>19.5</v>
      </c>
      <c r="AN3662" s="3">
        <v>1979</v>
      </c>
      <c r="AQ3662">
        <v>80431</v>
      </c>
      <c r="AR3662" s="1" t="s">
        <v>223</v>
      </c>
    </row>
    <row r="3663" spans="1:44" x14ac:dyDescent="0.25">
      <c r="A3663" s="1">
        <v>5208</v>
      </c>
      <c r="B3663" s="1" t="s">
        <v>757</v>
      </c>
      <c r="C3663" s="1">
        <v>1012</v>
      </c>
      <c r="D3663" s="1" t="s">
        <v>5627</v>
      </c>
      <c r="F3663" s="33" t="s">
        <v>859</v>
      </c>
      <c r="G3663" s="1">
        <v>8</v>
      </c>
      <c r="H3663" s="1">
        <v>19</v>
      </c>
      <c r="I3663" s="1">
        <v>4.8</v>
      </c>
      <c r="J3663" s="1">
        <v>6.7</v>
      </c>
      <c r="K3663" s="3">
        <v>6240</v>
      </c>
      <c r="L3663" s="2">
        <f>N3663/((1668.67)*(1-EXP(-(0.022864)*I3663))^(1.61028))</f>
        <v>0.41779218090640324</v>
      </c>
      <c r="N3663" s="1">
        <v>18.2</v>
      </c>
      <c r="O3663" s="1">
        <v>8.17</v>
      </c>
      <c r="Q3663" s="1">
        <v>2.39</v>
      </c>
      <c r="R3663" s="1">
        <v>2.37</v>
      </c>
      <c r="AJ3663" s="1" t="s">
        <v>428</v>
      </c>
      <c r="AK3663" s="19">
        <v>46.5</v>
      </c>
      <c r="AL3663" s="19">
        <v>19.5</v>
      </c>
      <c r="AN3663" s="3">
        <v>1980</v>
      </c>
      <c r="AQ3663">
        <v>80431</v>
      </c>
      <c r="AR3663" s="1" t="s">
        <v>223</v>
      </c>
    </row>
    <row r="3664" spans="1:44" x14ac:dyDescent="0.25">
      <c r="A3664" s="1">
        <v>5209</v>
      </c>
      <c r="B3664" s="1" t="s">
        <v>757</v>
      </c>
      <c r="C3664" s="1">
        <v>1012</v>
      </c>
      <c r="D3664" s="1" t="s">
        <v>5627</v>
      </c>
      <c r="F3664" s="33" t="s">
        <v>859</v>
      </c>
      <c r="G3664" s="1">
        <v>7</v>
      </c>
      <c r="H3664" s="1">
        <v>20</v>
      </c>
      <c r="I3664" s="1">
        <v>7</v>
      </c>
      <c r="J3664" s="1">
        <v>9.3000000000000007</v>
      </c>
      <c r="K3664" s="3">
        <v>3480</v>
      </c>
      <c r="L3664" s="2">
        <f>N3664/((1668.67)*(1-EXP(-(0.022864)*I3664))^(1.61028))</f>
        <v>0.29529269212209597</v>
      </c>
      <c r="N3664" s="1">
        <v>22.7</v>
      </c>
      <c r="O3664" s="1">
        <v>10.199999999999999</v>
      </c>
      <c r="Q3664" s="1">
        <v>4.22</v>
      </c>
      <c r="R3664" s="1">
        <v>2.48</v>
      </c>
      <c r="AJ3664" s="1" t="s">
        <v>428</v>
      </c>
      <c r="AK3664" s="19">
        <v>46.5</v>
      </c>
      <c r="AL3664" s="19">
        <v>19.5</v>
      </c>
      <c r="AN3664" s="3">
        <v>1981</v>
      </c>
      <c r="AQ3664">
        <v>80431</v>
      </c>
      <c r="AR3664" s="1" t="s">
        <v>223</v>
      </c>
    </row>
    <row r="3665" spans="1:50" x14ac:dyDescent="0.25">
      <c r="A3665" s="1">
        <v>5210</v>
      </c>
      <c r="B3665" s="1" t="s">
        <v>745</v>
      </c>
      <c r="C3665" s="1">
        <v>111</v>
      </c>
      <c r="D3665" s="1" t="s">
        <v>5623</v>
      </c>
      <c r="F3665" s="1" t="s">
        <v>445</v>
      </c>
      <c r="G3665" s="1">
        <v>8</v>
      </c>
      <c r="H3665" s="1">
        <v>68</v>
      </c>
      <c r="I3665" s="1">
        <v>17.399999999999999</v>
      </c>
      <c r="J3665" s="1">
        <v>20.7</v>
      </c>
      <c r="K3665" s="3">
        <v>902</v>
      </c>
      <c r="N3665" s="1">
        <v>197</v>
      </c>
      <c r="O3665" s="1">
        <v>127.9</v>
      </c>
      <c r="P3665" s="1">
        <v>10.9</v>
      </c>
      <c r="Q3665" s="1">
        <v>55.6</v>
      </c>
      <c r="R3665" s="1">
        <v>4.25</v>
      </c>
      <c r="S3665" s="1">
        <v>29.4</v>
      </c>
      <c r="AJ3665" s="1" t="s">
        <v>428</v>
      </c>
      <c r="AK3665" s="19">
        <v>47.9</v>
      </c>
      <c r="AL3665" s="19">
        <v>20.77</v>
      </c>
      <c r="AM3665" s="1">
        <v>330</v>
      </c>
      <c r="AN3665" s="3">
        <v>1983</v>
      </c>
      <c r="AQ3665">
        <v>80431</v>
      </c>
      <c r="AR3665" s="1" t="s">
        <v>224</v>
      </c>
    </row>
    <row r="3666" spans="1:50" x14ac:dyDescent="0.25">
      <c r="A3666" s="1">
        <v>5211</v>
      </c>
      <c r="B3666" s="1" t="s">
        <v>745</v>
      </c>
      <c r="C3666" s="1">
        <v>111</v>
      </c>
      <c r="D3666" s="1" t="s">
        <v>5623</v>
      </c>
      <c r="F3666" s="1" t="s">
        <v>445</v>
      </c>
      <c r="G3666" s="1">
        <v>8</v>
      </c>
      <c r="H3666" s="1">
        <v>73</v>
      </c>
      <c r="I3666" s="1">
        <v>17.8</v>
      </c>
      <c r="J3666" s="1">
        <v>21.7</v>
      </c>
      <c r="K3666" s="3">
        <v>872</v>
      </c>
      <c r="N3666" s="1">
        <v>217</v>
      </c>
      <c r="O3666" s="1">
        <v>141.19999999999999</v>
      </c>
      <c r="P3666" s="1">
        <v>12.1</v>
      </c>
      <c r="Q3666" s="1">
        <v>62.5</v>
      </c>
      <c r="R3666" s="1">
        <v>4.7300000000000004</v>
      </c>
      <c r="S3666" s="1">
        <v>32.6</v>
      </c>
      <c r="AJ3666" s="1" t="s">
        <v>428</v>
      </c>
      <c r="AK3666" s="19">
        <v>47.9</v>
      </c>
      <c r="AL3666" s="19">
        <v>20.77</v>
      </c>
      <c r="AM3666" s="1">
        <v>330</v>
      </c>
      <c r="AN3666" s="3">
        <v>1983</v>
      </c>
      <c r="AQ3666">
        <v>80431</v>
      </c>
      <c r="AR3666" s="1" t="s">
        <v>224</v>
      </c>
      <c r="AU3666" s="32"/>
      <c r="AV3666" s="32"/>
      <c r="AW3666" s="32"/>
      <c r="AX3666" s="32"/>
    </row>
    <row r="3667" spans="1:50" x14ac:dyDescent="0.25">
      <c r="A3667" s="1">
        <v>5212</v>
      </c>
      <c r="B3667" s="1" t="s">
        <v>745</v>
      </c>
      <c r="C3667" s="1">
        <v>111</v>
      </c>
      <c r="D3667" s="1" t="s">
        <v>5623</v>
      </c>
      <c r="F3667" s="1" t="s">
        <v>445</v>
      </c>
      <c r="G3667" s="1">
        <v>8</v>
      </c>
      <c r="H3667" s="1">
        <v>66</v>
      </c>
      <c r="I3667" s="1">
        <v>17.399999999999999</v>
      </c>
      <c r="J3667" s="1">
        <v>20.5</v>
      </c>
      <c r="K3667" s="3">
        <v>816</v>
      </c>
      <c r="N3667" s="1">
        <v>216</v>
      </c>
      <c r="O3667" s="1">
        <v>140.4</v>
      </c>
      <c r="Q3667" s="1">
        <v>59.1</v>
      </c>
      <c r="R3667" s="1">
        <v>3.4</v>
      </c>
      <c r="S3667" s="1">
        <v>35.6</v>
      </c>
      <c r="AJ3667" s="1" t="s">
        <v>428</v>
      </c>
      <c r="AK3667" s="19">
        <v>47.9</v>
      </c>
      <c r="AL3667" s="19">
        <v>20.47</v>
      </c>
      <c r="AM3667" s="1" t="s">
        <v>87</v>
      </c>
      <c r="AN3667" s="3">
        <v>1984</v>
      </c>
      <c r="AQ3667">
        <v>80431</v>
      </c>
      <c r="AR3667" s="1" t="s">
        <v>224</v>
      </c>
    </row>
    <row r="3668" spans="1:50" x14ac:dyDescent="0.25">
      <c r="A3668" s="1">
        <v>5213</v>
      </c>
      <c r="B3668" s="1" t="s">
        <v>855</v>
      </c>
      <c r="C3668" s="1">
        <v>102</v>
      </c>
      <c r="D3668" s="1" t="s">
        <v>5633</v>
      </c>
      <c r="F3668" s="1" t="s">
        <v>445</v>
      </c>
      <c r="G3668" s="1">
        <v>6</v>
      </c>
      <c r="H3668" s="1">
        <v>38</v>
      </c>
      <c r="I3668" s="1">
        <v>15.5</v>
      </c>
      <c r="J3668" s="1">
        <v>16.5</v>
      </c>
      <c r="K3668" s="3">
        <v>1490</v>
      </c>
      <c r="N3668" s="1">
        <v>252</v>
      </c>
      <c r="O3668" s="1">
        <v>89.7</v>
      </c>
      <c r="Q3668" s="1">
        <v>16.309999999999999</v>
      </c>
      <c r="R3668" s="1">
        <v>16.45</v>
      </c>
      <c r="S3668" s="1">
        <v>29.6</v>
      </c>
      <c r="AJ3668" s="1" t="s">
        <v>426</v>
      </c>
      <c r="AK3668" s="19">
        <v>51.82</v>
      </c>
      <c r="AL3668" s="19">
        <v>9.58</v>
      </c>
      <c r="AN3668" s="3">
        <v>1984</v>
      </c>
      <c r="AQ3668">
        <v>80445</v>
      </c>
      <c r="AR3668" s="1" t="s">
        <v>225</v>
      </c>
    </row>
    <row r="3669" spans="1:50" x14ac:dyDescent="0.25">
      <c r="A3669" s="1">
        <v>5214</v>
      </c>
      <c r="B3669" s="1" t="s">
        <v>855</v>
      </c>
      <c r="C3669" s="1">
        <v>102</v>
      </c>
      <c r="D3669" s="1" t="s">
        <v>5633</v>
      </c>
      <c r="F3669" s="1" t="s">
        <v>445</v>
      </c>
      <c r="G3669" s="1">
        <v>6</v>
      </c>
      <c r="H3669" s="1">
        <v>34</v>
      </c>
      <c r="I3669" s="1">
        <v>16.8</v>
      </c>
      <c r="J3669" s="1">
        <v>17.399999999999999</v>
      </c>
      <c r="K3669" s="3">
        <v>1490</v>
      </c>
      <c r="N3669" s="1">
        <v>281</v>
      </c>
      <c r="O3669" s="1">
        <v>105.1</v>
      </c>
      <c r="P3669" s="1">
        <v>8.41</v>
      </c>
      <c r="Q3669" s="1">
        <v>18.73</v>
      </c>
      <c r="R3669" s="1">
        <v>18.87</v>
      </c>
      <c r="S3669" s="1">
        <v>34.6</v>
      </c>
      <c r="AJ3669" s="1" t="s">
        <v>426</v>
      </c>
      <c r="AK3669" s="19">
        <v>51.82</v>
      </c>
      <c r="AL3669" s="19">
        <v>9.58</v>
      </c>
      <c r="AN3669" s="3">
        <v>1985</v>
      </c>
      <c r="AQ3669">
        <v>80445</v>
      </c>
      <c r="AR3669" s="1" t="s">
        <v>225</v>
      </c>
    </row>
    <row r="3670" spans="1:50" x14ac:dyDescent="0.25">
      <c r="A3670" s="1">
        <v>5215</v>
      </c>
      <c r="B3670" s="1" t="s">
        <v>855</v>
      </c>
      <c r="C3670" s="1">
        <v>102</v>
      </c>
      <c r="D3670" s="1" t="s">
        <v>5633</v>
      </c>
      <c r="F3670" s="1" t="s">
        <v>445</v>
      </c>
      <c r="G3670" s="1">
        <v>6</v>
      </c>
      <c r="H3670" s="1">
        <v>42</v>
      </c>
      <c r="I3670" s="1">
        <v>17.899999999999999</v>
      </c>
      <c r="J3670" s="1">
        <v>17.899999999999999</v>
      </c>
      <c r="K3670" s="3">
        <v>1490</v>
      </c>
      <c r="N3670" s="1">
        <v>325</v>
      </c>
      <c r="O3670" s="1">
        <v>114.9</v>
      </c>
      <c r="Q3670" s="1">
        <v>19.98</v>
      </c>
      <c r="R3670" s="1">
        <v>20.36</v>
      </c>
      <c r="S3670" s="1">
        <v>37.700000000000003</v>
      </c>
      <c r="AJ3670" s="1" t="s">
        <v>426</v>
      </c>
      <c r="AK3670" s="19">
        <v>51.82</v>
      </c>
      <c r="AL3670" s="19">
        <v>9.58</v>
      </c>
      <c r="AN3670" s="3">
        <v>1986</v>
      </c>
      <c r="AQ3670">
        <v>80445</v>
      </c>
      <c r="AR3670" s="1" t="s">
        <v>225</v>
      </c>
    </row>
    <row r="3671" spans="1:50" x14ac:dyDescent="0.25">
      <c r="A3671" s="1">
        <v>5216</v>
      </c>
      <c r="B3671" s="1" t="s">
        <v>855</v>
      </c>
      <c r="C3671" s="1">
        <v>102</v>
      </c>
      <c r="D3671" s="1" t="s">
        <v>5633</v>
      </c>
      <c r="F3671" s="1" t="s">
        <v>445</v>
      </c>
      <c r="G3671" s="1">
        <v>6</v>
      </c>
      <c r="H3671" s="1">
        <v>43</v>
      </c>
      <c r="I3671" s="1">
        <v>18.399999999999999</v>
      </c>
      <c r="J3671" s="1">
        <v>18.7</v>
      </c>
      <c r="K3671" s="3">
        <v>1330</v>
      </c>
      <c r="N3671" s="1">
        <v>329</v>
      </c>
      <c r="O3671" s="1">
        <v>115.1</v>
      </c>
      <c r="Q3671" s="1">
        <v>19.899999999999999</v>
      </c>
      <c r="R3671" s="1">
        <v>20.100000000000001</v>
      </c>
      <c r="S3671" s="1">
        <v>37.700000000000003</v>
      </c>
      <c r="AJ3671" s="1" t="s">
        <v>426</v>
      </c>
      <c r="AK3671" s="19">
        <v>51.82</v>
      </c>
      <c r="AL3671" s="19">
        <v>9.58</v>
      </c>
      <c r="AN3671" s="3">
        <v>1987</v>
      </c>
      <c r="AQ3671">
        <v>80445</v>
      </c>
      <c r="AR3671" s="1" t="s">
        <v>225</v>
      </c>
    </row>
    <row r="3672" spans="1:50" x14ac:dyDescent="0.25">
      <c r="A3672" s="1">
        <v>5217</v>
      </c>
      <c r="B3672" s="1" t="s">
        <v>855</v>
      </c>
      <c r="C3672" s="1">
        <v>102</v>
      </c>
      <c r="D3672" s="1" t="s">
        <v>5633</v>
      </c>
      <c r="F3672" s="1" t="s">
        <v>445</v>
      </c>
      <c r="G3672" s="1">
        <v>6</v>
      </c>
      <c r="H3672" s="1">
        <v>44</v>
      </c>
      <c r="I3672" s="1">
        <v>18.8</v>
      </c>
      <c r="J3672" s="1">
        <v>19.600000000000001</v>
      </c>
      <c r="K3672" s="3">
        <v>1170</v>
      </c>
      <c r="N3672" s="1">
        <v>323</v>
      </c>
      <c r="O3672" s="1">
        <v>115.2</v>
      </c>
      <c r="Q3672" s="1">
        <v>19.739999999999998</v>
      </c>
      <c r="R3672" s="1">
        <v>19.84</v>
      </c>
      <c r="S3672" s="1">
        <v>37.700000000000003</v>
      </c>
      <c r="AJ3672" s="1" t="s">
        <v>426</v>
      </c>
      <c r="AK3672" s="19">
        <v>51.82</v>
      </c>
      <c r="AL3672" s="19">
        <v>9.58</v>
      </c>
      <c r="AN3672" s="3">
        <v>1988</v>
      </c>
      <c r="AQ3672">
        <v>80445</v>
      </c>
      <c r="AR3672" s="1" t="s">
        <v>225</v>
      </c>
    </row>
    <row r="3673" spans="1:50" x14ac:dyDescent="0.25">
      <c r="A3673" s="1">
        <v>5218</v>
      </c>
      <c r="B3673" s="1" t="s">
        <v>855</v>
      </c>
      <c r="C3673" s="1">
        <v>102</v>
      </c>
      <c r="D3673" s="1" t="s">
        <v>5633</v>
      </c>
      <c r="F3673" s="1" t="s">
        <v>445</v>
      </c>
      <c r="G3673" s="1">
        <v>6</v>
      </c>
      <c r="H3673" s="1">
        <v>48</v>
      </c>
      <c r="I3673" s="1">
        <v>20.2</v>
      </c>
      <c r="J3673" s="1">
        <v>21</v>
      </c>
      <c r="K3673" s="3">
        <v>1130</v>
      </c>
      <c r="N3673" s="1">
        <v>400</v>
      </c>
      <c r="O3673" s="1">
        <v>135.6</v>
      </c>
      <c r="Q3673" s="1">
        <v>22.64</v>
      </c>
      <c r="R3673" s="1">
        <v>22.72</v>
      </c>
      <c r="S3673" s="1">
        <v>44.3</v>
      </c>
      <c r="AJ3673" s="1" t="s">
        <v>426</v>
      </c>
      <c r="AK3673" s="19">
        <v>51.82</v>
      </c>
      <c r="AL3673" s="19">
        <v>9.58</v>
      </c>
      <c r="AN3673" s="3">
        <v>1989</v>
      </c>
      <c r="AQ3673">
        <v>80445</v>
      </c>
      <c r="AR3673" s="1" t="s">
        <v>225</v>
      </c>
    </row>
    <row r="3674" spans="1:50" x14ac:dyDescent="0.25">
      <c r="A3674" s="1">
        <v>5219</v>
      </c>
      <c r="B3674" s="1" t="s">
        <v>855</v>
      </c>
      <c r="C3674" s="1">
        <v>102</v>
      </c>
      <c r="D3674" s="1" t="s">
        <v>5633</v>
      </c>
      <c r="F3674" s="1" t="s">
        <v>445</v>
      </c>
      <c r="G3674" s="1">
        <v>7</v>
      </c>
      <c r="H3674" s="1">
        <v>85</v>
      </c>
      <c r="I3674" s="1">
        <v>24.3</v>
      </c>
      <c r="J3674" s="1">
        <v>30.3</v>
      </c>
      <c r="K3674" s="3">
        <v>595</v>
      </c>
      <c r="N3674" s="1">
        <v>512</v>
      </c>
      <c r="O3674" s="1">
        <v>186.3</v>
      </c>
      <c r="Q3674" s="1">
        <v>26.85</v>
      </c>
      <c r="R3674" s="1">
        <v>17.36</v>
      </c>
      <c r="S3674" s="1">
        <v>66.599999999999994</v>
      </c>
      <c r="AJ3674" s="1" t="s">
        <v>426</v>
      </c>
      <c r="AK3674" s="19">
        <v>51.82</v>
      </c>
      <c r="AL3674" s="19">
        <v>9.58</v>
      </c>
      <c r="AN3674" s="3">
        <v>1990</v>
      </c>
      <c r="AQ3674">
        <v>80445</v>
      </c>
      <c r="AR3674" s="1" t="s">
        <v>225</v>
      </c>
    </row>
    <row r="3675" spans="1:50" x14ac:dyDescent="0.25">
      <c r="A3675" s="1">
        <v>5220</v>
      </c>
      <c r="B3675" s="1" t="s">
        <v>855</v>
      </c>
      <c r="C3675" s="1">
        <v>102</v>
      </c>
      <c r="D3675" s="1" t="s">
        <v>5633</v>
      </c>
      <c r="F3675" s="1" t="s">
        <v>445</v>
      </c>
      <c r="G3675" s="1">
        <v>7</v>
      </c>
      <c r="H3675" s="1">
        <v>86</v>
      </c>
      <c r="I3675" s="1">
        <v>24.6</v>
      </c>
      <c r="J3675" s="1">
        <v>30.6</v>
      </c>
      <c r="K3675" s="3">
        <v>595</v>
      </c>
      <c r="N3675" s="1">
        <v>527</v>
      </c>
      <c r="O3675" s="1">
        <v>191.9</v>
      </c>
      <c r="Q3675" s="1">
        <v>27.49</v>
      </c>
      <c r="R3675" s="1">
        <v>17.600000000000001</v>
      </c>
      <c r="S3675" s="1">
        <v>68.900000000000006</v>
      </c>
      <c r="AJ3675" s="1" t="s">
        <v>426</v>
      </c>
      <c r="AK3675" s="19">
        <v>51.82</v>
      </c>
      <c r="AL3675" s="19">
        <v>9.58</v>
      </c>
      <c r="AN3675" s="3">
        <v>1991</v>
      </c>
      <c r="AQ3675">
        <v>80445</v>
      </c>
      <c r="AR3675" s="1" t="s">
        <v>225</v>
      </c>
    </row>
    <row r="3676" spans="1:50" x14ac:dyDescent="0.25">
      <c r="A3676" s="1">
        <v>5221</v>
      </c>
      <c r="B3676" s="1" t="s">
        <v>855</v>
      </c>
      <c r="C3676" s="1">
        <v>102</v>
      </c>
      <c r="D3676" s="1" t="s">
        <v>5633</v>
      </c>
      <c r="F3676" s="1" t="s">
        <v>445</v>
      </c>
      <c r="G3676" s="1">
        <v>7</v>
      </c>
      <c r="H3676" s="1">
        <v>87</v>
      </c>
      <c r="I3676" s="1">
        <v>25</v>
      </c>
      <c r="J3676" s="1">
        <v>31</v>
      </c>
      <c r="K3676" s="3">
        <v>595</v>
      </c>
      <c r="N3676" s="1">
        <v>530</v>
      </c>
      <c r="O3676" s="1">
        <v>198.4</v>
      </c>
      <c r="P3676" s="1">
        <v>15.9</v>
      </c>
      <c r="Q3676" s="1">
        <v>28.21</v>
      </c>
      <c r="R3676" s="1">
        <v>17.88</v>
      </c>
      <c r="S3676" s="1">
        <v>71.7</v>
      </c>
      <c r="AJ3676" s="1" t="s">
        <v>426</v>
      </c>
      <c r="AK3676" s="19">
        <v>51.82</v>
      </c>
      <c r="AL3676" s="19">
        <v>9.58</v>
      </c>
      <c r="AN3676" s="3">
        <v>1992</v>
      </c>
      <c r="AQ3676">
        <v>80445</v>
      </c>
      <c r="AR3676" s="1" t="s">
        <v>225</v>
      </c>
    </row>
    <row r="3677" spans="1:50" x14ac:dyDescent="0.25">
      <c r="A3677" s="1">
        <v>5223</v>
      </c>
      <c r="B3677" s="1" t="s">
        <v>855</v>
      </c>
      <c r="C3677" s="1">
        <v>102</v>
      </c>
      <c r="D3677" s="1" t="s">
        <v>5633</v>
      </c>
      <c r="F3677" s="1" t="s">
        <v>445</v>
      </c>
      <c r="G3677" s="1">
        <v>7</v>
      </c>
      <c r="H3677" s="1">
        <v>88</v>
      </c>
      <c r="I3677" s="1">
        <v>25.3</v>
      </c>
      <c r="J3677" s="1">
        <v>31.3</v>
      </c>
      <c r="K3677" s="3">
        <v>595</v>
      </c>
      <c r="N3677" s="1">
        <v>556</v>
      </c>
      <c r="O3677" s="1">
        <v>204.2</v>
      </c>
      <c r="Q3677" s="1">
        <v>28.89</v>
      </c>
      <c r="R3677" s="1">
        <v>18.11</v>
      </c>
      <c r="S3677" s="1">
        <v>74.3</v>
      </c>
      <c r="AJ3677" s="1" t="s">
        <v>426</v>
      </c>
      <c r="AK3677" s="19">
        <v>51.82</v>
      </c>
      <c r="AL3677" s="19">
        <v>9.58</v>
      </c>
      <c r="AN3677" s="3">
        <v>1994</v>
      </c>
      <c r="AQ3677">
        <v>80445</v>
      </c>
      <c r="AR3677" s="1" t="s">
        <v>225</v>
      </c>
    </row>
    <row r="3678" spans="1:50" x14ac:dyDescent="0.25">
      <c r="A3678" s="1">
        <v>5224</v>
      </c>
      <c r="B3678" s="1" t="s">
        <v>855</v>
      </c>
      <c r="C3678" s="1">
        <v>102</v>
      </c>
      <c r="D3678" s="1" t="s">
        <v>5633</v>
      </c>
      <c r="F3678" s="1" t="s">
        <v>445</v>
      </c>
      <c r="G3678" s="1">
        <v>7</v>
      </c>
      <c r="H3678" s="1">
        <v>89</v>
      </c>
      <c r="I3678" s="1">
        <v>25.6</v>
      </c>
      <c r="J3678" s="1">
        <v>31.8</v>
      </c>
      <c r="K3678" s="3">
        <v>565</v>
      </c>
      <c r="N3678" s="1">
        <v>549</v>
      </c>
      <c r="O3678" s="1">
        <v>202.9</v>
      </c>
      <c r="Q3678" s="1">
        <v>28.48</v>
      </c>
      <c r="R3678" s="1">
        <v>17.600000000000001</v>
      </c>
      <c r="S3678" s="1">
        <v>74.400000000000006</v>
      </c>
      <c r="AJ3678" s="1" t="s">
        <v>426</v>
      </c>
      <c r="AK3678" s="19">
        <v>51.82</v>
      </c>
      <c r="AL3678" s="19">
        <v>9.58</v>
      </c>
      <c r="AN3678" s="3">
        <v>1995</v>
      </c>
      <c r="AQ3678">
        <v>80445</v>
      </c>
      <c r="AR3678" s="1" t="s">
        <v>225</v>
      </c>
    </row>
    <row r="3679" spans="1:50" x14ac:dyDescent="0.25">
      <c r="A3679" s="1">
        <v>5225</v>
      </c>
      <c r="B3679" s="1" t="s">
        <v>855</v>
      </c>
      <c r="C3679" s="1">
        <v>102</v>
      </c>
      <c r="D3679" s="1" t="s">
        <v>5633</v>
      </c>
      <c r="F3679" s="1" t="s">
        <v>445</v>
      </c>
      <c r="G3679" s="1">
        <v>7</v>
      </c>
      <c r="H3679" s="1">
        <v>90</v>
      </c>
      <c r="I3679" s="1">
        <v>25.8</v>
      </c>
      <c r="J3679" s="1">
        <v>32.1</v>
      </c>
      <c r="K3679" s="3">
        <v>564</v>
      </c>
      <c r="N3679" s="1">
        <v>566</v>
      </c>
      <c r="O3679" s="1">
        <v>206.9</v>
      </c>
      <c r="Q3679" s="1">
        <v>28.86</v>
      </c>
      <c r="R3679" s="1">
        <v>17.77</v>
      </c>
      <c r="S3679" s="1">
        <v>76.2</v>
      </c>
      <c r="AJ3679" s="1" t="s">
        <v>426</v>
      </c>
      <c r="AK3679" s="19">
        <v>51.82</v>
      </c>
      <c r="AL3679" s="19">
        <v>9.58</v>
      </c>
      <c r="AN3679" s="3">
        <v>1996</v>
      </c>
      <c r="AQ3679">
        <v>80445</v>
      </c>
      <c r="AR3679" s="1" t="s">
        <v>225</v>
      </c>
    </row>
    <row r="3680" spans="1:50" x14ac:dyDescent="0.25">
      <c r="A3680" s="1">
        <v>5226</v>
      </c>
      <c r="B3680" s="1" t="s">
        <v>855</v>
      </c>
      <c r="C3680" s="1">
        <v>102</v>
      </c>
      <c r="D3680" s="1" t="s">
        <v>5633</v>
      </c>
      <c r="F3680" s="1" t="s">
        <v>445</v>
      </c>
      <c r="G3680" s="1">
        <v>7</v>
      </c>
      <c r="H3680" s="1">
        <v>91</v>
      </c>
      <c r="I3680" s="1">
        <v>26.1</v>
      </c>
      <c r="J3680" s="1">
        <v>32.299999999999997</v>
      </c>
      <c r="K3680" s="3">
        <v>563</v>
      </c>
      <c r="N3680" s="1">
        <v>580</v>
      </c>
      <c r="O3680" s="1">
        <v>211.3</v>
      </c>
      <c r="Q3680" s="1">
        <v>29.37</v>
      </c>
      <c r="R3680" s="1">
        <v>17.89</v>
      </c>
      <c r="S3680" s="1">
        <v>78.2</v>
      </c>
      <c r="AJ3680" s="1" t="s">
        <v>426</v>
      </c>
      <c r="AK3680" s="19">
        <v>51.82</v>
      </c>
      <c r="AL3680" s="19">
        <v>9.58</v>
      </c>
      <c r="AN3680" s="3">
        <v>1997</v>
      </c>
      <c r="AQ3680">
        <v>80445</v>
      </c>
      <c r="AR3680" s="1" t="s">
        <v>225</v>
      </c>
    </row>
    <row r="3681" spans="1:44" x14ac:dyDescent="0.25">
      <c r="A3681" s="1">
        <v>5227</v>
      </c>
      <c r="B3681" s="1" t="s">
        <v>855</v>
      </c>
      <c r="C3681" s="1">
        <v>102</v>
      </c>
      <c r="D3681" s="1" t="s">
        <v>5633</v>
      </c>
      <c r="F3681" s="1" t="s">
        <v>445</v>
      </c>
      <c r="G3681" s="1">
        <v>7</v>
      </c>
      <c r="H3681" s="1">
        <v>95</v>
      </c>
      <c r="I3681" s="1">
        <v>26.4</v>
      </c>
      <c r="J3681" s="1">
        <v>33.4</v>
      </c>
      <c r="K3681" s="3">
        <v>545</v>
      </c>
      <c r="N3681" s="1">
        <v>602</v>
      </c>
      <c r="O3681" s="1">
        <v>223.1</v>
      </c>
      <c r="Q3681" s="1">
        <v>30.5</v>
      </c>
      <c r="R3681" s="1">
        <v>18.059999999999999</v>
      </c>
      <c r="S3681" s="1">
        <v>83.9</v>
      </c>
      <c r="AJ3681" s="1" t="s">
        <v>426</v>
      </c>
      <c r="AK3681" s="19">
        <v>51.82</v>
      </c>
      <c r="AL3681" s="19">
        <v>9.58</v>
      </c>
      <c r="AN3681" s="3">
        <v>1998</v>
      </c>
      <c r="AQ3681">
        <v>80445</v>
      </c>
      <c r="AR3681" s="1" t="s">
        <v>225</v>
      </c>
    </row>
    <row r="3682" spans="1:44" x14ac:dyDescent="0.25">
      <c r="A3682" s="1">
        <v>5228</v>
      </c>
      <c r="B3682" s="1" t="s">
        <v>855</v>
      </c>
      <c r="C3682" s="1">
        <v>102</v>
      </c>
      <c r="D3682" s="1" t="s">
        <v>5633</v>
      </c>
      <c r="F3682" s="1" t="s">
        <v>445</v>
      </c>
      <c r="G3682" s="1">
        <v>6</v>
      </c>
      <c r="H3682" s="1">
        <v>113</v>
      </c>
      <c r="I3682" s="1">
        <v>31.1</v>
      </c>
      <c r="J3682" s="1">
        <v>39.299999999999997</v>
      </c>
      <c r="K3682" s="3">
        <v>300</v>
      </c>
      <c r="N3682" s="1">
        <v>525</v>
      </c>
      <c r="O3682" s="1">
        <v>186.9</v>
      </c>
      <c r="Q3682" s="1">
        <v>23.76</v>
      </c>
      <c r="R3682" s="1">
        <v>12.38</v>
      </c>
      <c r="S3682" s="1">
        <v>75.2</v>
      </c>
      <c r="AJ3682" s="1" t="s">
        <v>426</v>
      </c>
      <c r="AK3682" s="19">
        <v>51.82</v>
      </c>
      <c r="AL3682" s="19">
        <v>9.58</v>
      </c>
      <c r="AN3682" s="3">
        <v>1999</v>
      </c>
      <c r="AQ3682">
        <v>80445</v>
      </c>
      <c r="AR3682" s="1" t="s">
        <v>225</v>
      </c>
    </row>
    <row r="3683" spans="1:44" x14ac:dyDescent="0.25">
      <c r="A3683" s="1">
        <v>5229</v>
      </c>
      <c r="B3683" s="1" t="s">
        <v>855</v>
      </c>
      <c r="C3683" s="1">
        <v>102</v>
      </c>
      <c r="D3683" s="1" t="s">
        <v>5633</v>
      </c>
      <c r="F3683" s="1" t="s">
        <v>445</v>
      </c>
      <c r="G3683" s="1">
        <v>6</v>
      </c>
      <c r="H3683" s="1">
        <v>114</v>
      </c>
      <c r="I3683" s="1">
        <v>31.3</v>
      </c>
      <c r="J3683" s="1">
        <v>39.6</v>
      </c>
      <c r="K3683" s="3">
        <v>300</v>
      </c>
      <c r="N3683" s="1">
        <v>539</v>
      </c>
      <c r="O3683" s="1">
        <v>191.2</v>
      </c>
      <c r="Q3683" s="1">
        <v>24.18</v>
      </c>
      <c r="R3683" s="1">
        <v>12.52</v>
      </c>
      <c r="S3683" s="1">
        <v>77.3</v>
      </c>
      <c r="AJ3683" s="1" t="s">
        <v>426</v>
      </c>
      <c r="AK3683" s="19">
        <v>51.82</v>
      </c>
      <c r="AL3683" s="19">
        <v>9.58</v>
      </c>
      <c r="AN3683" s="3">
        <v>2000</v>
      </c>
      <c r="AQ3683">
        <v>80445</v>
      </c>
      <c r="AR3683" s="1" t="s">
        <v>225</v>
      </c>
    </row>
    <row r="3684" spans="1:44" x14ac:dyDescent="0.25">
      <c r="A3684" s="1">
        <v>5230</v>
      </c>
      <c r="B3684" s="1" t="s">
        <v>855</v>
      </c>
      <c r="C3684" s="1">
        <v>102</v>
      </c>
      <c r="D3684" s="1" t="s">
        <v>5633</v>
      </c>
      <c r="F3684" s="1" t="s">
        <v>445</v>
      </c>
      <c r="G3684" s="1">
        <v>6</v>
      </c>
      <c r="H3684" s="1">
        <v>115</v>
      </c>
      <c r="I3684" s="1">
        <v>31.5</v>
      </c>
      <c r="J3684" s="1">
        <v>40</v>
      </c>
      <c r="K3684" s="3">
        <v>300</v>
      </c>
      <c r="N3684" s="1">
        <v>523</v>
      </c>
      <c r="O3684" s="1">
        <v>195.7</v>
      </c>
      <c r="P3684" s="1">
        <v>15.7</v>
      </c>
      <c r="Q3684" s="1">
        <v>24.63</v>
      </c>
      <c r="R3684" s="1">
        <v>12.66</v>
      </c>
      <c r="S3684" s="1">
        <v>79.400000000000006</v>
      </c>
      <c r="AJ3684" s="1" t="s">
        <v>426</v>
      </c>
      <c r="AK3684" s="19">
        <v>51.82</v>
      </c>
      <c r="AL3684" s="19">
        <v>9.58</v>
      </c>
      <c r="AN3684" s="3">
        <v>2001</v>
      </c>
      <c r="AQ3684">
        <v>80445</v>
      </c>
      <c r="AR3684" s="1" t="s">
        <v>225</v>
      </c>
    </row>
    <row r="3685" spans="1:44" x14ac:dyDescent="0.25">
      <c r="A3685" s="1">
        <v>5231</v>
      </c>
      <c r="B3685" s="1" t="s">
        <v>855</v>
      </c>
      <c r="C3685" s="1">
        <v>102</v>
      </c>
      <c r="D3685" s="1" t="s">
        <v>5633</v>
      </c>
      <c r="F3685" s="1" t="s">
        <v>445</v>
      </c>
      <c r="G3685" s="1">
        <v>6</v>
      </c>
      <c r="H3685" s="1">
        <v>116</v>
      </c>
      <c r="I3685" s="1">
        <v>31.7</v>
      </c>
      <c r="J3685" s="1">
        <v>40.4</v>
      </c>
      <c r="K3685" s="3">
        <v>300</v>
      </c>
      <c r="N3685" s="1">
        <v>561</v>
      </c>
      <c r="O3685" s="1">
        <v>201.3</v>
      </c>
      <c r="Q3685" s="1">
        <v>25.17</v>
      </c>
      <c r="R3685" s="1">
        <v>12.83</v>
      </c>
      <c r="S3685" s="1">
        <v>82.1</v>
      </c>
      <c r="AJ3685" s="1" t="s">
        <v>426</v>
      </c>
      <c r="AK3685" s="19">
        <v>51.82</v>
      </c>
      <c r="AL3685" s="19">
        <v>9.58</v>
      </c>
      <c r="AN3685" s="3">
        <v>2002</v>
      </c>
      <c r="AQ3685">
        <v>80445</v>
      </c>
      <c r="AR3685" s="1" t="s">
        <v>225</v>
      </c>
    </row>
    <row r="3686" spans="1:44" x14ac:dyDescent="0.25">
      <c r="A3686" s="1">
        <v>5232</v>
      </c>
      <c r="B3686" s="1" t="s">
        <v>855</v>
      </c>
      <c r="C3686" s="1">
        <v>102</v>
      </c>
      <c r="D3686" s="1" t="s">
        <v>5633</v>
      </c>
      <c r="F3686" s="1" t="s">
        <v>445</v>
      </c>
      <c r="G3686" s="1">
        <v>6</v>
      </c>
      <c r="H3686" s="1">
        <v>117</v>
      </c>
      <c r="I3686" s="1">
        <v>31.8</v>
      </c>
      <c r="J3686" s="1">
        <v>40.9</v>
      </c>
      <c r="K3686" s="3">
        <v>284</v>
      </c>
      <c r="N3686" s="1">
        <v>541</v>
      </c>
      <c r="O3686" s="1">
        <v>196.3</v>
      </c>
      <c r="Q3686" s="1">
        <v>24.4</v>
      </c>
      <c r="R3686" s="1">
        <v>12.32</v>
      </c>
      <c r="S3686" s="1">
        <v>80.5</v>
      </c>
      <c r="AJ3686" s="1" t="s">
        <v>426</v>
      </c>
      <c r="AK3686" s="19">
        <v>51.82</v>
      </c>
      <c r="AL3686" s="19">
        <v>9.58</v>
      </c>
      <c r="AN3686" s="3">
        <v>2003</v>
      </c>
      <c r="AQ3686">
        <v>80445</v>
      </c>
      <c r="AR3686" s="1" t="s">
        <v>225</v>
      </c>
    </row>
    <row r="3687" spans="1:44" x14ac:dyDescent="0.25">
      <c r="A3687" s="1">
        <v>5233</v>
      </c>
      <c r="B3687" s="1" t="s">
        <v>855</v>
      </c>
      <c r="C3687" s="1">
        <v>102</v>
      </c>
      <c r="D3687" s="1" t="s">
        <v>5633</v>
      </c>
      <c r="F3687" s="1" t="s">
        <v>445</v>
      </c>
      <c r="G3687" s="1">
        <v>6</v>
      </c>
      <c r="H3687" s="1">
        <v>118</v>
      </c>
      <c r="I3687" s="1">
        <v>31.9</v>
      </c>
      <c r="J3687" s="1">
        <v>41.2</v>
      </c>
      <c r="K3687" s="3">
        <v>284</v>
      </c>
      <c r="N3687" s="1">
        <v>553</v>
      </c>
      <c r="O3687" s="1">
        <v>200.8</v>
      </c>
      <c r="Q3687" s="1">
        <v>24.86</v>
      </c>
      <c r="R3687" s="1">
        <v>12.46</v>
      </c>
      <c r="S3687" s="1">
        <v>82.7</v>
      </c>
      <c r="AJ3687" s="1" t="s">
        <v>426</v>
      </c>
      <c r="AK3687" s="19">
        <v>51.82</v>
      </c>
      <c r="AL3687" s="19">
        <v>9.58</v>
      </c>
      <c r="AN3687" s="3">
        <v>2004</v>
      </c>
      <c r="AQ3687">
        <v>80445</v>
      </c>
      <c r="AR3687" s="1" t="s">
        <v>225</v>
      </c>
    </row>
    <row r="3688" spans="1:44" x14ac:dyDescent="0.25">
      <c r="A3688" s="1">
        <v>5234</v>
      </c>
      <c r="B3688" s="1" t="s">
        <v>855</v>
      </c>
      <c r="C3688" s="1">
        <v>102</v>
      </c>
      <c r="D3688" s="1" t="s">
        <v>5633</v>
      </c>
      <c r="F3688" s="1" t="s">
        <v>445</v>
      </c>
      <c r="G3688" s="1">
        <v>6</v>
      </c>
      <c r="H3688" s="1">
        <v>119</v>
      </c>
      <c r="I3688" s="1">
        <v>31.9</v>
      </c>
      <c r="J3688" s="1">
        <v>41.7</v>
      </c>
      <c r="K3688" s="3">
        <v>284</v>
      </c>
      <c r="N3688" s="1">
        <v>567</v>
      </c>
      <c r="O3688" s="1">
        <v>205.4</v>
      </c>
      <c r="Q3688" s="1">
        <v>25.99</v>
      </c>
      <c r="R3688" s="1">
        <v>12.6</v>
      </c>
      <c r="S3688" s="1">
        <v>84.9</v>
      </c>
      <c r="AJ3688" s="1" t="s">
        <v>426</v>
      </c>
      <c r="AK3688" s="19">
        <v>51.82</v>
      </c>
      <c r="AL3688" s="19">
        <v>9.58</v>
      </c>
      <c r="AN3688" s="3">
        <v>2005</v>
      </c>
      <c r="AQ3688">
        <v>80445</v>
      </c>
      <c r="AR3688" s="1" t="s">
        <v>225</v>
      </c>
    </row>
    <row r="3689" spans="1:44" x14ac:dyDescent="0.25">
      <c r="A3689" s="1">
        <v>5235</v>
      </c>
      <c r="B3689" s="1" t="s">
        <v>855</v>
      </c>
      <c r="C3689" s="1">
        <v>102</v>
      </c>
      <c r="D3689" s="1" t="s">
        <v>5633</v>
      </c>
      <c r="F3689" s="1" t="s">
        <v>445</v>
      </c>
      <c r="G3689" s="1">
        <v>7</v>
      </c>
      <c r="H3689" s="1">
        <v>130</v>
      </c>
      <c r="I3689" s="1">
        <v>27</v>
      </c>
      <c r="J3689" s="1">
        <v>37</v>
      </c>
      <c r="K3689" s="3">
        <v>320</v>
      </c>
      <c r="N3689" s="1">
        <v>461</v>
      </c>
      <c r="O3689" s="1">
        <v>167.8</v>
      </c>
      <c r="P3689" s="1">
        <v>16.3</v>
      </c>
      <c r="Q3689" s="1">
        <v>33.1</v>
      </c>
      <c r="R3689" s="1">
        <v>18.2</v>
      </c>
      <c r="AJ3689" s="1" t="s">
        <v>426</v>
      </c>
      <c r="AK3689" s="19">
        <v>47.83</v>
      </c>
      <c r="AL3689" s="19">
        <v>7.67</v>
      </c>
      <c r="AM3689" s="1" t="s">
        <v>88</v>
      </c>
      <c r="AN3689" s="3">
        <v>1981</v>
      </c>
      <c r="AQ3689">
        <v>80445</v>
      </c>
      <c r="AR3689" s="1" t="s">
        <v>489</v>
      </c>
    </row>
    <row r="3690" spans="1:44" x14ac:dyDescent="0.25">
      <c r="A3690" s="1">
        <v>5236</v>
      </c>
      <c r="B3690" s="1" t="s">
        <v>855</v>
      </c>
      <c r="C3690" s="1">
        <v>102</v>
      </c>
      <c r="D3690" s="1" t="s">
        <v>5633</v>
      </c>
      <c r="F3690" s="1" t="s">
        <v>445</v>
      </c>
      <c r="G3690" s="1">
        <v>7</v>
      </c>
      <c r="H3690" s="1">
        <v>75</v>
      </c>
      <c r="I3690" s="1">
        <v>20</v>
      </c>
      <c r="J3690" s="1">
        <v>25</v>
      </c>
      <c r="K3690" s="3">
        <v>1078</v>
      </c>
      <c r="N3690" s="1">
        <v>497</v>
      </c>
      <c r="O3690" s="1">
        <v>180.5</v>
      </c>
      <c r="P3690" s="1">
        <v>19.2</v>
      </c>
      <c r="Q3690" s="1">
        <v>41.2</v>
      </c>
      <c r="R3690" s="1">
        <v>27.4</v>
      </c>
      <c r="AJ3690" s="1" t="s">
        <v>426</v>
      </c>
      <c r="AK3690" s="19">
        <v>47.83</v>
      </c>
      <c r="AL3690" s="19">
        <v>7.67</v>
      </c>
      <c r="AM3690" s="1" t="s">
        <v>88</v>
      </c>
      <c r="AN3690" s="3">
        <v>1981</v>
      </c>
      <c r="AQ3690">
        <v>80445</v>
      </c>
      <c r="AR3690" s="1" t="s">
        <v>489</v>
      </c>
    </row>
    <row r="3691" spans="1:44" x14ac:dyDescent="0.25">
      <c r="A3691" s="1">
        <v>5237</v>
      </c>
      <c r="B3691" s="1" t="s">
        <v>855</v>
      </c>
      <c r="C3691" s="1">
        <v>102</v>
      </c>
      <c r="D3691" s="1" t="s">
        <v>5633</v>
      </c>
      <c r="F3691" s="1" t="s">
        <v>445</v>
      </c>
      <c r="G3691" s="1">
        <v>8</v>
      </c>
      <c r="H3691" s="1">
        <v>50</v>
      </c>
      <c r="I3691" s="1">
        <v>14</v>
      </c>
      <c r="J3691" s="1">
        <v>15</v>
      </c>
      <c r="K3691" s="3">
        <v>2488</v>
      </c>
      <c r="N3691" s="1">
        <v>335</v>
      </c>
      <c r="O3691" s="1">
        <v>122</v>
      </c>
      <c r="P3691" s="1">
        <v>11.2</v>
      </c>
      <c r="Q3691" s="1">
        <v>28.1</v>
      </c>
      <c r="R3691" s="1">
        <v>18.600000000000001</v>
      </c>
      <c r="AJ3691" s="1" t="s">
        <v>426</v>
      </c>
      <c r="AK3691" s="19">
        <v>47.83</v>
      </c>
      <c r="AL3691" s="19">
        <v>7.67</v>
      </c>
      <c r="AM3691" s="1" t="s">
        <v>88</v>
      </c>
      <c r="AN3691" s="3">
        <v>1981</v>
      </c>
      <c r="AQ3691">
        <v>80445</v>
      </c>
      <c r="AR3691" s="1" t="s">
        <v>489</v>
      </c>
    </row>
    <row r="3692" spans="1:44" x14ac:dyDescent="0.25">
      <c r="A3692" s="1">
        <v>5238</v>
      </c>
      <c r="B3692" s="1" t="s">
        <v>855</v>
      </c>
      <c r="C3692" s="1">
        <v>102</v>
      </c>
      <c r="D3692" s="1" t="s">
        <v>5633</v>
      </c>
      <c r="F3692" s="1" t="s">
        <v>445</v>
      </c>
      <c r="G3692" s="1">
        <v>7</v>
      </c>
      <c r="H3692" s="1">
        <v>25</v>
      </c>
      <c r="I3692" s="1">
        <v>5.4</v>
      </c>
      <c r="J3692" s="1">
        <v>7</v>
      </c>
      <c r="K3692" s="3">
        <v>4077</v>
      </c>
      <c r="N3692" s="1">
        <v>61</v>
      </c>
      <c r="O3692" s="1">
        <v>26.2</v>
      </c>
      <c r="P3692" s="1">
        <v>3.14</v>
      </c>
      <c r="Q3692" s="1">
        <v>16.899999999999999</v>
      </c>
      <c r="R3692" s="1">
        <v>13.7</v>
      </c>
      <c r="AJ3692" s="1" t="s">
        <v>426</v>
      </c>
      <c r="AK3692" s="19">
        <v>47.83</v>
      </c>
      <c r="AL3692" s="19">
        <v>7.67</v>
      </c>
      <c r="AM3692" s="1" t="s">
        <v>88</v>
      </c>
      <c r="AN3692" s="3">
        <v>1981</v>
      </c>
      <c r="AQ3692">
        <v>80445</v>
      </c>
      <c r="AR3692" s="1" t="s">
        <v>489</v>
      </c>
    </row>
    <row r="3693" spans="1:44" x14ac:dyDescent="0.25">
      <c r="A3693" s="1">
        <v>5239</v>
      </c>
      <c r="B3693" s="1" t="s">
        <v>855</v>
      </c>
      <c r="C3693" s="1">
        <v>102</v>
      </c>
      <c r="D3693" s="1" t="s">
        <v>5633</v>
      </c>
      <c r="F3693" s="1" t="s">
        <v>445</v>
      </c>
      <c r="G3693" s="1">
        <v>7</v>
      </c>
      <c r="H3693" s="1">
        <v>15</v>
      </c>
      <c r="I3693" s="1">
        <v>4.9000000000000004</v>
      </c>
      <c r="J3693" s="1">
        <v>5</v>
      </c>
      <c r="K3693" s="3">
        <v>3333</v>
      </c>
      <c r="N3693" s="1">
        <v>27</v>
      </c>
      <c r="O3693" s="1">
        <v>11.6</v>
      </c>
      <c r="P3693" s="1">
        <v>1.39</v>
      </c>
      <c r="Q3693" s="1">
        <v>9.61</v>
      </c>
      <c r="R3693" s="1">
        <v>9.5299999999999994</v>
      </c>
      <c r="AJ3693" s="1" t="s">
        <v>426</v>
      </c>
      <c r="AK3693" s="19">
        <v>47.83</v>
      </c>
      <c r="AL3693" s="19">
        <v>7.67</v>
      </c>
      <c r="AM3693" s="1" t="s">
        <v>88</v>
      </c>
      <c r="AN3693" s="3">
        <v>1981</v>
      </c>
      <c r="AQ3693">
        <v>80445</v>
      </c>
      <c r="AR3693" s="1" t="s">
        <v>489</v>
      </c>
    </row>
    <row r="3694" spans="1:44" x14ac:dyDescent="0.25">
      <c r="A3694" s="1">
        <v>5240</v>
      </c>
      <c r="B3694" s="1" t="s">
        <v>855</v>
      </c>
      <c r="C3694" s="1">
        <v>102</v>
      </c>
      <c r="D3694" s="1" t="s">
        <v>5633</v>
      </c>
      <c r="F3694" s="1" t="s">
        <v>445</v>
      </c>
      <c r="G3694" s="1">
        <v>7</v>
      </c>
      <c r="H3694" s="1">
        <v>100</v>
      </c>
      <c r="I3694" s="1">
        <v>25.2</v>
      </c>
      <c r="J3694" s="1">
        <v>27.3</v>
      </c>
      <c r="K3694" s="3">
        <v>664</v>
      </c>
      <c r="N3694" s="1">
        <v>499</v>
      </c>
      <c r="O3694" s="1">
        <v>203</v>
      </c>
      <c r="P3694" s="1">
        <v>16.2</v>
      </c>
      <c r="Q3694" s="1">
        <v>27</v>
      </c>
      <c r="R3694" s="1">
        <v>20</v>
      </c>
      <c r="S3694" s="1">
        <v>65.5</v>
      </c>
      <c r="AJ3694" s="1" t="s">
        <v>426</v>
      </c>
      <c r="AK3694" s="19">
        <v>48.25</v>
      </c>
      <c r="AL3694" s="19">
        <v>8.5</v>
      </c>
      <c r="AM3694" s="1">
        <v>900</v>
      </c>
      <c r="AN3694" s="3">
        <v>1989</v>
      </c>
      <c r="AQ3694">
        <v>80445</v>
      </c>
      <c r="AR3694" s="1" t="s">
        <v>490</v>
      </c>
    </row>
    <row r="3695" spans="1:44" x14ac:dyDescent="0.25">
      <c r="A3695" s="1">
        <v>5241</v>
      </c>
      <c r="B3695" s="1" t="s">
        <v>855</v>
      </c>
      <c r="C3695" s="1">
        <v>102</v>
      </c>
      <c r="D3695" s="1" t="s">
        <v>5633</v>
      </c>
      <c r="F3695" s="1" t="s">
        <v>445</v>
      </c>
      <c r="G3695" s="1">
        <v>7</v>
      </c>
      <c r="H3695" s="1">
        <v>90</v>
      </c>
      <c r="I3695" s="1">
        <v>25.9</v>
      </c>
      <c r="J3695" s="1">
        <v>27.3</v>
      </c>
      <c r="K3695" s="3">
        <v>642</v>
      </c>
      <c r="N3695" s="1">
        <v>471</v>
      </c>
      <c r="O3695" s="1">
        <v>197</v>
      </c>
      <c r="P3695" s="1">
        <v>14.6</v>
      </c>
      <c r="Q3695" s="1">
        <v>18.5</v>
      </c>
      <c r="R3695" s="1">
        <v>10.6</v>
      </c>
      <c r="AJ3695" s="1" t="s">
        <v>426</v>
      </c>
      <c r="AK3695" s="19">
        <v>51</v>
      </c>
      <c r="AL3695" s="19">
        <v>13.5</v>
      </c>
      <c r="AN3695" s="3">
        <v>1985</v>
      </c>
      <c r="AQ3695">
        <v>80445</v>
      </c>
      <c r="AR3695" s="1" t="s">
        <v>491</v>
      </c>
    </row>
    <row r="3696" spans="1:44" x14ac:dyDescent="0.25">
      <c r="A3696" s="1">
        <v>5242</v>
      </c>
      <c r="B3696" s="1" t="s">
        <v>855</v>
      </c>
      <c r="C3696" s="1">
        <v>102</v>
      </c>
      <c r="D3696" s="1" t="s">
        <v>5633</v>
      </c>
      <c r="F3696" s="1" t="s">
        <v>445</v>
      </c>
      <c r="G3696" s="1">
        <v>6</v>
      </c>
      <c r="H3696" s="1">
        <v>90</v>
      </c>
      <c r="I3696" s="1">
        <v>26.4</v>
      </c>
      <c r="J3696" s="1">
        <v>28.7</v>
      </c>
      <c r="K3696" s="3">
        <v>608</v>
      </c>
      <c r="N3696" s="1">
        <v>499</v>
      </c>
      <c r="O3696" s="1">
        <v>206.8</v>
      </c>
      <c r="P3696" s="1">
        <v>15.3</v>
      </c>
      <c r="Q3696" s="1">
        <v>20.2</v>
      </c>
      <c r="R3696" s="1">
        <v>11.5</v>
      </c>
      <c r="AJ3696" s="1" t="s">
        <v>426</v>
      </c>
      <c r="AK3696" s="19">
        <v>51</v>
      </c>
      <c r="AL3696" s="19">
        <v>13.5</v>
      </c>
      <c r="AN3696" s="3">
        <v>1985</v>
      </c>
      <c r="AQ3696">
        <v>80445</v>
      </c>
      <c r="AR3696" s="1" t="s">
        <v>491</v>
      </c>
    </row>
    <row r="3697" spans="1:44" x14ac:dyDescent="0.25">
      <c r="A3697" s="1">
        <v>5243</v>
      </c>
      <c r="B3697" s="1" t="s">
        <v>855</v>
      </c>
      <c r="C3697" s="1">
        <v>102</v>
      </c>
      <c r="D3697" s="1" t="s">
        <v>5633</v>
      </c>
      <c r="F3697" s="1" t="s">
        <v>445</v>
      </c>
      <c r="G3697" s="1">
        <v>7</v>
      </c>
      <c r="H3697" s="1">
        <v>90</v>
      </c>
      <c r="I3697" s="1">
        <v>25.8</v>
      </c>
      <c r="J3697" s="1">
        <v>27</v>
      </c>
      <c r="K3697" s="3">
        <v>700</v>
      </c>
      <c r="N3697" s="1">
        <v>504</v>
      </c>
      <c r="O3697" s="1">
        <v>210.8</v>
      </c>
      <c r="P3697" s="1">
        <v>15.6</v>
      </c>
      <c r="Q3697" s="1">
        <v>19.899999999999999</v>
      </c>
      <c r="R3697" s="1">
        <v>11.4</v>
      </c>
      <c r="AJ3697" s="1" t="s">
        <v>426</v>
      </c>
      <c r="AK3697" s="19">
        <v>51</v>
      </c>
      <c r="AL3697" s="19">
        <v>13.5</v>
      </c>
      <c r="AN3697" s="3">
        <v>1985</v>
      </c>
      <c r="AQ3697">
        <v>80445</v>
      </c>
      <c r="AR3697" s="1" t="s">
        <v>491</v>
      </c>
    </row>
    <row r="3698" spans="1:44" x14ac:dyDescent="0.25">
      <c r="A3698" s="1">
        <v>5244</v>
      </c>
      <c r="B3698" s="1" t="s">
        <v>855</v>
      </c>
      <c r="C3698" s="1">
        <v>102</v>
      </c>
      <c r="D3698" s="1" t="s">
        <v>5633</v>
      </c>
      <c r="F3698" s="1" t="s">
        <v>445</v>
      </c>
      <c r="G3698" s="1">
        <v>7</v>
      </c>
      <c r="H3698" s="1">
        <v>90</v>
      </c>
      <c r="I3698" s="1">
        <v>25.7</v>
      </c>
      <c r="J3698" s="1">
        <v>26.9</v>
      </c>
      <c r="K3698" s="3">
        <v>658</v>
      </c>
      <c r="N3698" s="1">
        <v>467</v>
      </c>
      <c r="O3698" s="1">
        <v>196.1</v>
      </c>
      <c r="P3698" s="1">
        <v>14.5</v>
      </c>
      <c r="Q3698" s="1">
        <v>18.5</v>
      </c>
      <c r="R3698" s="1">
        <v>10.6</v>
      </c>
      <c r="AJ3698" s="1" t="s">
        <v>426</v>
      </c>
      <c r="AK3698" s="19">
        <v>51</v>
      </c>
      <c r="AL3698" s="19">
        <v>13.5</v>
      </c>
      <c r="AN3698" s="3">
        <v>1985</v>
      </c>
      <c r="AQ3698">
        <v>80445</v>
      </c>
      <c r="AR3698" s="1" t="s">
        <v>491</v>
      </c>
    </row>
    <row r="3699" spans="1:44" x14ac:dyDescent="0.25">
      <c r="A3699" s="1">
        <v>5245</v>
      </c>
      <c r="B3699" s="1" t="s">
        <v>855</v>
      </c>
      <c r="C3699" s="1">
        <v>102</v>
      </c>
      <c r="D3699" s="1" t="s">
        <v>5633</v>
      </c>
      <c r="F3699" s="1" t="s">
        <v>445</v>
      </c>
      <c r="G3699" s="1">
        <v>7</v>
      </c>
      <c r="H3699" s="1">
        <v>90</v>
      </c>
      <c r="I3699" s="1">
        <v>25.1</v>
      </c>
      <c r="J3699" s="1">
        <v>28.5</v>
      </c>
      <c r="K3699" s="3">
        <v>600</v>
      </c>
      <c r="N3699" s="1">
        <v>462</v>
      </c>
      <c r="O3699" s="1">
        <v>200.3</v>
      </c>
      <c r="P3699" s="1">
        <v>14.8</v>
      </c>
      <c r="Q3699" s="1">
        <v>19.8</v>
      </c>
      <c r="R3699" s="1">
        <v>11.4</v>
      </c>
      <c r="AJ3699" s="1" t="s">
        <v>426</v>
      </c>
      <c r="AK3699" s="19">
        <v>51</v>
      </c>
      <c r="AL3699" s="19">
        <v>13.5</v>
      </c>
      <c r="AN3699" s="3">
        <v>1985</v>
      </c>
      <c r="AQ3699">
        <v>80445</v>
      </c>
      <c r="AR3699" s="1" t="s">
        <v>491</v>
      </c>
    </row>
    <row r="3700" spans="1:44" x14ac:dyDescent="0.25">
      <c r="A3700" s="1">
        <v>5246</v>
      </c>
      <c r="B3700" s="1" t="s">
        <v>855</v>
      </c>
      <c r="C3700" s="1">
        <v>102</v>
      </c>
      <c r="D3700" s="1" t="s">
        <v>5633</v>
      </c>
      <c r="F3700" s="1" t="s">
        <v>445</v>
      </c>
      <c r="G3700" s="1">
        <v>7</v>
      </c>
      <c r="H3700" s="1">
        <v>90</v>
      </c>
      <c r="I3700" s="1">
        <v>24.1</v>
      </c>
      <c r="J3700" s="1">
        <v>25.5</v>
      </c>
      <c r="K3700" s="3">
        <v>692</v>
      </c>
      <c r="N3700" s="1">
        <v>416</v>
      </c>
      <c r="O3700" s="1">
        <v>184.9</v>
      </c>
      <c r="P3700" s="1">
        <v>13.7</v>
      </c>
      <c r="Q3700" s="1">
        <v>16.399999999999999</v>
      </c>
      <c r="R3700" s="1">
        <v>9.4</v>
      </c>
      <c r="AJ3700" s="1" t="s">
        <v>426</v>
      </c>
      <c r="AK3700" s="19">
        <v>51</v>
      </c>
      <c r="AL3700" s="19">
        <v>13.5</v>
      </c>
      <c r="AN3700" s="3">
        <v>1985</v>
      </c>
      <c r="AQ3700">
        <v>80445</v>
      </c>
      <c r="AR3700" s="1" t="s">
        <v>491</v>
      </c>
    </row>
    <row r="3701" spans="1:44" x14ac:dyDescent="0.25">
      <c r="A3701" s="1">
        <v>5247</v>
      </c>
      <c r="B3701" s="1" t="s">
        <v>855</v>
      </c>
      <c r="C3701" s="1">
        <v>102</v>
      </c>
      <c r="D3701" s="1" t="s">
        <v>5633</v>
      </c>
      <c r="F3701" s="1" t="s">
        <v>445</v>
      </c>
      <c r="G3701" s="1">
        <v>7</v>
      </c>
      <c r="H3701" s="1">
        <v>90</v>
      </c>
      <c r="I3701" s="1">
        <v>24.4</v>
      </c>
      <c r="J3701" s="1">
        <v>26.8</v>
      </c>
      <c r="K3701" s="3">
        <v>617</v>
      </c>
      <c r="N3701" s="1">
        <v>415</v>
      </c>
      <c r="O3701" s="1">
        <v>181.9</v>
      </c>
      <c r="P3701" s="1">
        <v>13.5</v>
      </c>
      <c r="Q3701" s="1">
        <v>17</v>
      </c>
      <c r="R3701" s="1">
        <v>9.8000000000000007</v>
      </c>
      <c r="AJ3701" s="1" t="s">
        <v>426</v>
      </c>
      <c r="AK3701" s="19">
        <v>51</v>
      </c>
      <c r="AL3701" s="19">
        <v>13.5</v>
      </c>
      <c r="AN3701" s="3">
        <v>1985</v>
      </c>
      <c r="AQ3701">
        <v>80445</v>
      </c>
      <c r="AR3701" s="1" t="s">
        <v>491</v>
      </c>
    </row>
    <row r="3702" spans="1:44" x14ac:dyDescent="0.25">
      <c r="A3702" s="1">
        <v>5248</v>
      </c>
      <c r="B3702" s="1" t="s">
        <v>855</v>
      </c>
      <c r="C3702" s="1">
        <v>102</v>
      </c>
      <c r="D3702" s="1" t="s">
        <v>5633</v>
      </c>
      <c r="F3702" s="1" t="s">
        <v>445</v>
      </c>
      <c r="G3702" s="1">
        <v>7</v>
      </c>
      <c r="H3702" s="1">
        <v>90</v>
      </c>
      <c r="I3702" s="1">
        <v>24.3</v>
      </c>
      <c r="J3702" s="1">
        <v>25.8</v>
      </c>
      <c r="K3702" s="3">
        <v>658</v>
      </c>
      <c r="N3702" s="1">
        <v>434</v>
      </c>
      <c r="O3702" s="1">
        <v>191.1</v>
      </c>
      <c r="P3702" s="1">
        <v>14.1</v>
      </c>
      <c r="Q3702" s="1">
        <v>17.600000000000001</v>
      </c>
      <c r="R3702" s="1">
        <v>10.1</v>
      </c>
      <c r="AJ3702" s="1" t="s">
        <v>426</v>
      </c>
      <c r="AK3702" s="19">
        <v>51</v>
      </c>
      <c r="AL3702" s="19">
        <v>13.5</v>
      </c>
      <c r="AN3702" s="3">
        <v>1985</v>
      </c>
      <c r="AQ3702">
        <v>80445</v>
      </c>
      <c r="AR3702" s="1" t="s">
        <v>491</v>
      </c>
    </row>
    <row r="3703" spans="1:44" x14ac:dyDescent="0.25">
      <c r="A3703" s="1">
        <v>5249</v>
      </c>
      <c r="B3703" s="1" t="s">
        <v>855</v>
      </c>
      <c r="C3703" s="1">
        <v>102</v>
      </c>
      <c r="D3703" s="1" t="s">
        <v>5633</v>
      </c>
      <c r="F3703" s="1" t="s">
        <v>445</v>
      </c>
      <c r="G3703" s="1">
        <v>7</v>
      </c>
      <c r="H3703" s="1">
        <v>90</v>
      </c>
      <c r="I3703" s="1">
        <v>24.8</v>
      </c>
      <c r="J3703" s="1">
        <v>25.1</v>
      </c>
      <c r="K3703" s="3">
        <v>758</v>
      </c>
      <c r="N3703" s="1">
        <v>463</v>
      </c>
      <c r="O3703" s="1">
        <v>196.1</v>
      </c>
      <c r="P3703" s="1">
        <v>14.5</v>
      </c>
      <c r="Q3703" s="1">
        <v>17.3</v>
      </c>
      <c r="R3703" s="1">
        <v>9.9</v>
      </c>
      <c r="AJ3703" s="1" t="s">
        <v>426</v>
      </c>
      <c r="AK3703" s="19">
        <v>51</v>
      </c>
      <c r="AL3703" s="19">
        <v>13.5</v>
      </c>
      <c r="AN3703" s="3">
        <v>1985</v>
      </c>
      <c r="AQ3703">
        <v>80445</v>
      </c>
      <c r="AR3703" s="1" t="s">
        <v>491</v>
      </c>
    </row>
    <row r="3704" spans="1:44" x14ac:dyDescent="0.25">
      <c r="A3704" s="1">
        <v>5250</v>
      </c>
      <c r="B3704" s="1" t="s">
        <v>855</v>
      </c>
      <c r="C3704" s="1">
        <v>102</v>
      </c>
      <c r="D3704" s="1" t="s">
        <v>5633</v>
      </c>
      <c r="F3704" s="1" t="s">
        <v>445</v>
      </c>
      <c r="G3704" s="1">
        <v>7</v>
      </c>
      <c r="H3704" s="1">
        <v>90</v>
      </c>
      <c r="I3704" s="1">
        <v>25.8</v>
      </c>
      <c r="J3704" s="1">
        <v>27.6</v>
      </c>
      <c r="K3704" s="3">
        <v>608</v>
      </c>
      <c r="N3704" s="1">
        <v>458</v>
      </c>
      <c r="O3704" s="1">
        <v>191.1</v>
      </c>
      <c r="P3704" s="1">
        <v>14.1</v>
      </c>
      <c r="Q3704" s="1">
        <v>18.2</v>
      </c>
      <c r="R3704" s="1">
        <v>10.5</v>
      </c>
      <c r="AJ3704" s="1" t="s">
        <v>426</v>
      </c>
      <c r="AK3704" s="19">
        <v>51</v>
      </c>
      <c r="AL3704" s="19">
        <v>13.5</v>
      </c>
      <c r="AN3704" s="3">
        <v>1985</v>
      </c>
      <c r="AQ3704">
        <v>80445</v>
      </c>
      <c r="AR3704" s="1" t="s">
        <v>491</v>
      </c>
    </row>
    <row r="3705" spans="1:44" x14ac:dyDescent="0.25">
      <c r="A3705" s="1">
        <v>5251</v>
      </c>
      <c r="B3705" s="1" t="s">
        <v>855</v>
      </c>
      <c r="C3705" s="1">
        <v>102</v>
      </c>
      <c r="D3705" s="1" t="s">
        <v>5633</v>
      </c>
      <c r="F3705" s="1" t="s">
        <v>445</v>
      </c>
      <c r="G3705" s="1">
        <v>7</v>
      </c>
      <c r="H3705" s="1">
        <v>90</v>
      </c>
      <c r="I3705" s="1">
        <v>24.8</v>
      </c>
      <c r="J3705" s="1">
        <v>27.5</v>
      </c>
      <c r="K3705" s="3">
        <v>650</v>
      </c>
      <c r="N3705" s="1">
        <v>462</v>
      </c>
      <c r="O3705" s="1">
        <v>203.9</v>
      </c>
      <c r="P3705" s="1">
        <v>15.1</v>
      </c>
      <c r="Q3705" s="1">
        <v>19.2</v>
      </c>
      <c r="R3705" s="1">
        <v>11</v>
      </c>
      <c r="AJ3705" s="1" t="s">
        <v>426</v>
      </c>
      <c r="AK3705" s="19">
        <v>51</v>
      </c>
      <c r="AL3705" s="19">
        <v>13.5</v>
      </c>
      <c r="AN3705" s="3">
        <v>1985</v>
      </c>
      <c r="AQ3705">
        <v>80445</v>
      </c>
      <c r="AR3705" s="1" t="s">
        <v>491</v>
      </c>
    </row>
    <row r="3706" spans="1:44" x14ac:dyDescent="0.25">
      <c r="A3706" s="1">
        <v>5252</v>
      </c>
      <c r="B3706" s="1" t="s">
        <v>855</v>
      </c>
      <c r="C3706" s="1">
        <v>102</v>
      </c>
      <c r="D3706" s="1" t="s">
        <v>5633</v>
      </c>
      <c r="F3706" s="1" t="s">
        <v>445</v>
      </c>
      <c r="G3706" s="1">
        <v>7</v>
      </c>
      <c r="H3706" s="1">
        <v>90</v>
      </c>
      <c r="I3706" s="1">
        <v>26.2</v>
      </c>
      <c r="J3706" s="1">
        <v>28.6</v>
      </c>
      <c r="K3706" s="3">
        <v>633</v>
      </c>
      <c r="N3706" s="1">
        <v>514</v>
      </c>
      <c r="O3706" s="1">
        <v>213.4</v>
      </c>
      <c r="P3706" s="1">
        <v>15.8</v>
      </c>
      <c r="Q3706" s="1">
        <v>21.2</v>
      </c>
      <c r="R3706" s="1">
        <v>12.1</v>
      </c>
      <c r="AJ3706" s="1" t="s">
        <v>426</v>
      </c>
      <c r="AK3706" s="19">
        <v>51</v>
      </c>
      <c r="AL3706" s="19">
        <v>13.5</v>
      </c>
      <c r="AN3706" s="3">
        <v>1985</v>
      </c>
      <c r="AQ3706">
        <v>80445</v>
      </c>
      <c r="AR3706" s="1" t="s">
        <v>491</v>
      </c>
    </row>
    <row r="3707" spans="1:44" x14ac:dyDescent="0.25">
      <c r="A3707" s="1">
        <v>5253</v>
      </c>
      <c r="B3707" s="1" t="s">
        <v>855</v>
      </c>
      <c r="C3707" s="1">
        <v>102</v>
      </c>
      <c r="D3707" s="1" t="s">
        <v>5633</v>
      </c>
      <c r="F3707" s="1" t="s">
        <v>445</v>
      </c>
      <c r="G3707" s="1">
        <v>7</v>
      </c>
      <c r="H3707" s="1">
        <v>90</v>
      </c>
      <c r="I3707" s="1">
        <v>25.2</v>
      </c>
      <c r="J3707" s="1">
        <v>27</v>
      </c>
      <c r="K3707" s="3">
        <v>652</v>
      </c>
      <c r="N3707" s="1">
        <v>464</v>
      </c>
      <c r="O3707" s="1">
        <v>197.5</v>
      </c>
      <c r="P3707" s="1">
        <v>14.7</v>
      </c>
      <c r="Q3707" s="1">
        <v>16.399999999999999</v>
      </c>
      <c r="R3707" s="1">
        <v>10.8</v>
      </c>
      <c r="AJ3707" s="1" t="s">
        <v>426</v>
      </c>
      <c r="AK3707" s="19">
        <v>51</v>
      </c>
      <c r="AL3707" s="19">
        <v>13.5</v>
      </c>
      <c r="AN3707" s="3">
        <v>1985</v>
      </c>
      <c r="AQ3707">
        <v>80445</v>
      </c>
      <c r="AR3707" s="1" t="s">
        <v>491</v>
      </c>
    </row>
    <row r="3708" spans="1:44" x14ac:dyDescent="0.25">
      <c r="A3708" s="1">
        <v>5254</v>
      </c>
      <c r="B3708" s="1" t="s">
        <v>855</v>
      </c>
      <c r="C3708" s="1">
        <v>102</v>
      </c>
      <c r="D3708" s="1" t="s">
        <v>5633</v>
      </c>
      <c r="F3708" s="1" t="s">
        <v>445</v>
      </c>
      <c r="G3708" s="1">
        <v>7</v>
      </c>
      <c r="H3708" s="1">
        <v>95</v>
      </c>
      <c r="I3708" s="1">
        <v>26.7</v>
      </c>
      <c r="J3708" s="1">
        <v>28.7</v>
      </c>
      <c r="K3708" s="3">
        <v>600</v>
      </c>
      <c r="N3708" s="1">
        <v>505</v>
      </c>
      <c r="O3708" s="1">
        <v>210.2</v>
      </c>
      <c r="P3708" s="1">
        <v>15.8</v>
      </c>
      <c r="Q3708" s="1">
        <v>19.8</v>
      </c>
      <c r="R3708" s="1">
        <v>11.6</v>
      </c>
      <c r="AJ3708" s="1" t="s">
        <v>426</v>
      </c>
      <c r="AK3708" s="19">
        <v>51</v>
      </c>
      <c r="AL3708" s="19">
        <v>13.5</v>
      </c>
      <c r="AN3708" s="3">
        <v>1985</v>
      </c>
      <c r="AQ3708">
        <v>80445</v>
      </c>
      <c r="AR3708" s="1" t="s">
        <v>491</v>
      </c>
    </row>
    <row r="3709" spans="1:44" x14ac:dyDescent="0.25">
      <c r="A3709" s="1">
        <v>5255</v>
      </c>
      <c r="B3709" s="1" t="s">
        <v>855</v>
      </c>
      <c r="C3709" s="1">
        <v>102</v>
      </c>
      <c r="D3709" s="1" t="s">
        <v>5633</v>
      </c>
      <c r="F3709" s="1" t="s">
        <v>445</v>
      </c>
      <c r="G3709" s="1">
        <v>7</v>
      </c>
      <c r="H3709" s="1">
        <v>100</v>
      </c>
      <c r="I3709" s="1">
        <v>26.8</v>
      </c>
      <c r="J3709" s="1">
        <v>27.4</v>
      </c>
      <c r="K3709" s="3">
        <v>678</v>
      </c>
      <c r="N3709" s="1">
        <v>492</v>
      </c>
      <c r="O3709" s="1">
        <v>209.3</v>
      </c>
      <c r="Q3709" s="1">
        <v>17.8</v>
      </c>
      <c r="R3709" s="1">
        <v>11.7</v>
      </c>
      <c r="AJ3709" s="1" t="s">
        <v>426</v>
      </c>
      <c r="AK3709" s="19">
        <v>51</v>
      </c>
      <c r="AL3709" s="19">
        <v>13.5</v>
      </c>
      <c r="AN3709" s="3">
        <v>1985</v>
      </c>
      <c r="AQ3709">
        <v>80445</v>
      </c>
      <c r="AR3709" s="1" t="s">
        <v>491</v>
      </c>
    </row>
    <row r="3710" spans="1:44" x14ac:dyDescent="0.25">
      <c r="A3710" s="1">
        <v>5256</v>
      </c>
      <c r="B3710" s="1" t="s">
        <v>855</v>
      </c>
      <c r="C3710" s="1">
        <v>102</v>
      </c>
      <c r="D3710" s="1" t="s">
        <v>5633</v>
      </c>
      <c r="F3710" s="1" t="s">
        <v>445</v>
      </c>
      <c r="G3710" s="1">
        <v>7</v>
      </c>
      <c r="H3710" s="1">
        <v>14</v>
      </c>
      <c r="I3710" s="1">
        <v>5.2</v>
      </c>
      <c r="J3710" s="1">
        <v>5.8</v>
      </c>
      <c r="K3710" s="3">
        <v>5128</v>
      </c>
      <c r="N3710" s="1">
        <v>48.5</v>
      </c>
      <c r="O3710" s="1">
        <v>17.3</v>
      </c>
      <c r="Q3710" s="1">
        <v>8.6999999999999993</v>
      </c>
      <c r="R3710" s="1">
        <v>9</v>
      </c>
      <c r="AJ3710" s="1" t="s">
        <v>426</v>
      </c>
      <c r="AK3710" s="19">
        <v>51</v>
      </c>
      <c r="AL3710" s="19">
        <v>13.83</v>
      </c>
      <c r="AM3710" s="1">
        <v>425</v>
      </c>
      <c r="AN3710" s="3">
        <v>1981</v>
      </c>
      <c r="AQ3710">
        <v>80445</v>
      </c>
      <c r="AR3710" s="1" t="s">
        <v>2840</v>
      </c>
    </row>
    <row r="3711" spans="1:44" x14ac:dyDescent="0.25">
      <c r="A3711" s="1">
        <v>5257</v>
      </c>
      <c r="B3711" s="1" t="s">
        <v>855</v>
      </c>
      <c r="C3711" s="1">
        <v>102</v>
      </c>
      <c r="D3711" s="1" t="s">
        <v>5633</v>
      </c>
      <c r="F3711" s="1" t="s">
        <v>445</v>
      </c>
      <c r="G3711" s="1">
        <v>6</v>
      </c>
      <c r="H3711" s="1">
        <v>14</v>
      </c>
      <c r="I3711" s="1">
        <v>5.8</v>
      </c>
      <c r="J3711" s="1">
        <v>6.5</v>
      </c>
      <c r="K3711" s="3">
        <v>5128</v>
      </c>
      <c r="N3711" s="1">
        <v>64.900000000000006</v>
      </c>
      <c r="O3711" s="1">
        <v>21</v>
      </c>
      <c r="Q3711" s="1">
        <v>11.3</v>
      </c>
      <c r="R3711" s="1">
        <v>11.3</v>
      </c>
      <c r="AJ3711" s="1" t="s">
        <v>426</v>
      </c>
      <c r="AK3711" s="19">
        <v>51</v>
      </c>
      <c r="AL3711" s="19">
        <v>13.83</v>
      </c>
      <c r="AM3711" s="1">
        <v>425</v>
      </c>
      <c r="AN3711" s="3">
        <v>1981</v>
      </c>
      <c r="AQ3711">
        <v>80445</v>
      </c>
      <c r="AR3711" s="1" t="s">
        <v>2840</v>
      </c>
    </row>
    <row r="3712" spans="1:44" x14ac:dyDescent="0.25">
      <c r="A3712" s="1">
        <v>5258</v>
      </c>
      <c r="B3712" s="1" t="s">
        <v>855</v>
      </c>
      <c r="C3712" s="1">
        <v>102</v>
      </c>
      <c r="D3712" s="1" t="s">
        <v>5633</v>
      </c>
      <c r="F3712" s="1" t="s">
        <v>445</v>
      </c>
      <c r="G3712" s="1">
        <v>9</v>
      </c>
      <c r="H3712" s="1">
        <v>65</v>
      </c>
      <c r="I3712" s="1">
        <v>13.4</v>
      </c>
      <c r="J3712" s="1">
        <v>14.5</v>
      </c>
      <c r="K3712" s="3">
        <v>1629</v>
      </c>
      <c r="N3712" s="1">
        <v>198</v>
      </c>
      <c r="O3712" s="1">
        <v>92.2</v>
      </c>
      <c r="P3712" s="1">
        <v>6.9</v>
      </c>
      <c r="Q3712" s="1">
        <v>10.7</v>
      </c>
      <c r="R3712" s="1">
        <v>6.51</v>
      </c>
      <c r="AJ3712" s="1" t="s">
        <v>426</v>
      </c>
      <c r="AK3712" s="19">
        <v>50.5</v>
      </c>
      <c r="AL3712" s="19">
        <v>13</v>
      </c>
      <c r="AM3712" s="1" t="s">
        <v>89</v>
      </c>
      <c r="AN3712" s="3">
        <v>1966</v>
      </c>
      <c r="AQ3712">
        <v>80445</v>
      </c>
      <c r="AR3712" s="1" t="s">
        <v>492</v>
      </c>
    </row>
    <row r="3713" spans="1:44" x14ac:dyDescent="0.25">
      <c r="A3713" s="1">
        <v>5259</v>
      </c>
      <c r="B3713" s="1" t="s">
        <v>855</v>
      </c>
      <c r="C3713" s="1">
        <v>102</v>
      </c>
      <c r="D3713" s="1" t="s">
        <v>5633</v>
      </c>
      <c r="F3713" s="1" t="s">
        <v>445</v>
      </c>
      <c r="G3713" s="1">
        <v>6</v>
      </c>
      <c r="H3713" s="1">
        <v>30</v>
      </c>
      <c r="I3713" s="1">
        <v>12.1</v>
      </c>
      <c r="J3713" s="1">
        <v>12.1</v>
      </c>
      <c r="K3713" s="3">
        <v>3576</v>
      </c>
      <c r="N3713" s="1">
        <v>212</v>
      </c>
      <c r="O3713" s="1">
        <v>60.8</v>
      </c>
      <c r="P3713" s="1">
        <v>5</v>
      </c>
      <c r="Q3713" s="1">
        <v>41.1</v>
      </c>
      <c r="R3713" s="1">
        <v>17.399999999999999</v>
      </c>
      <c r="AJ3713" s="1" t="s">
        <v>426</v>
      </c>
      <c r="AK3713" s="19">
        <v>53</v>
      </c>
      <c r="AL3713" s="19">
        <v>10</v>
      </c>
      <c r="AN3713" s="3">
        <v>1976</v>
      </c>
      <c r="AQ3713">
        <v>80402</v>
      </c>
      <c r="AR3713" s="1" t="s">
        <v>493</v>
      </c>
    </row>
    <row r="3714" spans="1:44" x14ac:dyDescent="0.25">
      <c r="A3714" s="1">
        <v>5260</v>
      </c>
      <c r="B3714" s="1" t="s">
        <v>855</v>
      </c>
      <c r="C3714" s="1">
        <v>102</v>
      </c>
      <c r="D3714" s="1" t="s">
        <v>5633</v>
      </c>
      <c r="F3714" s="1" t="s">
        <v>445</v>
      </c>
      <c r="G3714" s="1">
        <v>5</v>
      </c>
      <c r="H3714" s="1">
        <v>40</v>
      </c>
      <c r="I3714" s="1">
        <v>17.399999999999999</v>
      </c>
      <c r="J3714" s="1">
        <v>16.5</v>
      </c>
      <c r="K3714" s="3">
        <v>1814</v>
      </c>
      <c r="N3714" s="1">
        <v>330</v>
      </c>
      <c r="O3714" s="1">
        <v>125</v>
      </c>
      <c r="P3714" s="1">
        <v>10.3</v>
      </c>
      <c r="Q3714" s="1">
        <v>35.6</v>
      </c>
      <c r="R3714" s="1">
        <v>17.8</v>
      </c>
      <c r="AJ3714" s="1" t="s">
        <v>426</v>
      </c>
      <c r="AK3714" s="19">
        <v>50.5</v>
      </c>
      <c r="AL3714" s="19">
        <v>13</v>
      </c>
      <c r="AN3714" s="3">
        <v>1976</v>
      </c>
      <c r="AQ3714">
        <v>80445</v>
      </c>
      <c r="AR3714" s="1" t="s">
        <v>493</v>
      </c>
    </row>
    <row r="3715" spans="1:44" x14ac:dyDescent="0.25">
      <c r="A3715" s="1">
        <v>5261</v>
      </c>
      <c r="B3715" s="1" t="s">
        <v>855</v>
      </c>
      <c r="C3715" s="1">
        <v>102</v>
      </c>
      <c r="D3715" s="1" t="s">
        <v>5633</v>
      </c>
      <c r="F3715" s="1" t="s">
        <v>445</v>
      </c>
      <c r="G3715" s="1">
        <v>5</v>
      </c>
      <c r="H3715" s="1">
        <v>50</v>
      </c>
      <c r="I3715" s="1">
        <v>22.1</v>
      </c>
      <c r="J3715" s="1">
        <v>20.6</v>
      </c>
      <c r="K3715" s="3">
        <v>1273</v>
      </c>
      <c r="N3715" s="1">
        <v>452</v>
      </c>
      <c r="O3715" s="1">
        <v>166.9</v>
      </c>
      <c r="P3715" s="1">
        <v>13.9</v>
      </c>
      <c r="Q3715" s="1">
        <v>34.1</v>
      </c>
      <c r="R3715" s="1">
        <v>17</v>
      </c>
      <c r="AJ3715" s="1" t="s">
        <v>426</v>
      </c>
      <c r="AK3715" s="19">
        <v>50.5</v>
      </c>
      <c r="AL3715" s="19">
        <v>13</v>
      </c>
      <c r="AN3715" s="3">
        <v>1976</v>
      </c>
      <c r="AQ3715">
        <v>80445</v>
      </c>
      <c r="AR3715" s="1" t="s">
        <v>493</v>
      </c>
    </row>
    <row r="3716" spans="1:44" x14ac:dyDescent="0.25">
      <c r="A3716" s="1">
        <v>5262</v>
      </c>
      <c r="B3716" s="1" t="s">
        <v>855</v>
      </c>
      <c r="C3716" s="1">
        <v>102</v>
      </c>
      <c r="D3716" s="1" t="s">
        <v>5633</v>
      </c>
      <c r="F3716" s="1" t="s">
        <v>445</v>
      </c>
      <c r="G3716" s="1">
        <v>5</v>
      </c>
      <c r="H3716" s="1">
        <v>60</v>
      </c>
      <c r="I3716" s="1">
        <v>25.7</v>
      </c>
      <c r="J3716" s="1">
        <v>24.8</v>
      </c>
      <c r="K3716" s="3">
        <v>994</v>
      </c>
      <c r="N3716" s="1">
        <v>587</v>
      </c>
      <c r="O3716" s="1">
        <v>216</v>
      </c>
      <c r="P3716" s="1">
        <v>18</v>
      </c>
      <c r="Q3716" s="1">
        <v>34.799999999999997</v>
      </c>
      <c r="R3716" s="1">
        <v>17.3</v>
      </c>
      <c r="AJ3716" s="1" t="s">
        <v>426</v>
      </c>
      <c r="AK3716" s="19">
        <v>50.5</v>
      </c>
      <c r="AL3716" s="19">
        <v>13</v>
      </c>
      <c r="AN3716" s="3">
        <v>1976</v>
      </c>
      <c r="AQ3716">
        <v>80445</v>
      </c>
      <c r="AR3716" s="1" t="s">
        <v>493</v>
      </c>
    </row>
    <row r="3717" spans="1:44" x14ac:dyDescent="0.25">
      <c r="A3717" s="1">
        <v>5263</v>
      </c>
      <c r="B3717" s="1" t="s">
        <v>855</v>
      </c>
      <c r="C3717" s="1">
        <v>102</v>
      </c>
      <c r="D3717" s="1" t="s">
        <v>5633</v>
      </c>
      <c r="F3717" s="1" t="s">
        <v>445</v>
      </c>
      <c r="G3717" s="1">
        <v>5</v>
      </c>
      <c r="H3717" s="1">
        <v>75</v>
      </c>
      <c r="I3717" s="1">
        <v>29.3</v>
      </c>
      <c r="J3717" s="1">
        <v>31</v>
      </c>
      <c r="K3717" s="3">
        <v>661</v>
      </c>
      <c r="N3717" s="1">
        <v>690</v>
      </c>
      <c r="O3717" s="1">
        <v>259.5</v>
      </c>
      <c r="P3717" s="1">
        <v>21.6</v>
      </c>
      <c r="Q3717" s="1">
        <v>30.9</v>
      </c>
      <c r="R3717" s="1">
        <v>15.4</v>
      </c>
      <c r="AJ3717" s="1" t="s">
        <v>426</v>
      </c>
      <c r="AK3717" s="19">
        <v>50.5</v>
      </c>
      <c r="AL3717" s="19">
        <v>13</v>
      </c>
      <c r="AN3717" s="3">
        <v>1976</v>
      </c>
      <c r="AQ3717">
        <v>80445</v>
      </c>
      <c r="AR3717" s="1" t="s">
        <v>493</v>
      </c>
    </row>
    <row r="3718" spans="1:44" x14ac:dyDescent="0.25">
      <c r="A3718" s="1">
        <v>5264</v>
      </c>
      <c r="B3718" s="1" t="s">
        <v>855</v>
      </c>
      <c r="C3718" s="1">
        <v>102</v>
      </c>
      <c r="D3718" s="1" t="s">
        <v>5633</v>
      </c>
      <c r="F3718" s="1" t="s">
        <v>445</v>
      </c>
      <c r="G3718" s="1">
        <v>5</v>
      </c>
      <c r="H3718" s="1">
        <v>90</v>
      </c>
      <c r="I3718" s="1">
        <v>32.5</v>
      </c>
      <c r="J3718" s="1">
        <v>36.6</v>
      </c>
      <c r="K3718" s="3">
        <v>403</v>
      </c>
      <c r="N3718" s="1">
        <v>651</v>
      </c>
      <c r="O3718" s="1">
        <v>242.6</v>
      </c>
      <c r="P3718" s="1">
        <v>20.3</v>
      </c>
      <c r="Q3718" s="1">
        <v>24</v>
      </c>
      <c r="R3718" s="1">
        <v>12</v>
      </c>
      <c r="AJ3718" s="1" t="s">
        <v>426</v>
      </c>
      <c r="AK3718" s="19">
        <v>50.5</v>
      </c>
      <c r="AL3718" s="19">
        <v>13</v>
      </c>
      <c r="AN3718" s="3">
        <v>1976</v>
      </c>
      <c r="AQ3718">
        <v>80445</v>
      </c>
      <c r="AR3718" s="1" t="s">
        <v>493</v>
      </c>
    </row>
    <row r="3719" spans="1:44" x14ac:dyDescent="0.25">
      <c r="A3719" s="1">
        <v>5265</v>
      </c>
      <c r="B3719" s="1" t="s">
        <v>855</v>
      </c>
      <c r="C3719" s="1">
        <v>102</v>
      </c>
      <c r="D3719" s="1" t="s">
        <v>5633</v>
      </c>
      <c r="F3719" s="1" t="s">
        <v>445</v>
      </c>
      <c r="G3719" s="1">
        <v>7</v>
      </c>
      <c r="H3719" s="1">
        <v>35</v>
      </c>
      <c r="I3719" s="1">
        <v>12.2</v>
      </c>
      <c r="J3719" s="1">
        <v>12.5</v>
      </c>
      <c r="K3719" s="3">
        <v>2408</v>
      </c>
      <c r="N3719" s="1">
        <v>168</v>
      </c>
      <c r="O3719" s="1">
        <v>66.7</v>
      </c>
      <c r="P3719" s="1">
        <v>5.6</v>
      </c>
      <c r="Q3719" s="1">
        <v>28</v>
      </c>
      <c r="R3719" s="1">
        <v>14</v>
      </c>
      <c r="AJ3719" s="1" t="s">
        <v>426</v>
      </c>
      <c r="AK3719" s="19">
        <v>50.5</v>
      </c>
      <c r="AL3719" s="19">
        <v>13</v>
      </c>
      <c r="AN3719" s="3">
        <v>1976</v>
      </c>
      <c r="AQ3719">
        <v>80445</v>
      </c>
      <c r="AR3719" s="1" t="s">
        <v>493</v>
      </c>
    </row>
    <row r="3720" spans="1:44" x14ac:dyDescent="0.25">
      <c r="A3720" s="1">
        <v>5266</v>
      </c>
      <c r="B3720" s="1" t="s">
        <v>855</v>
      </c>
      <c r="C3720" s="1">
        <v>102</v>
      </c>
      <c r="D3720" s="1" t="s">
        <v>5633</v>
      </c>
      <c r="F3720" s="1" t="s">
        <v>445</v>
      </c>
      <c r="G3720" s="1">
        <v>7</v>
      </c>
      <c r="H3720" s="1">
        <v>40</v>
      </c>
      <c r="I3720" s="1">
        <v>14.5</v>
      </c>
      <c r="J3720" s="1">
        <v>14.4</v>
      </c>
      <c r="K3720" s="3">
        <v>2076</v>
      </c>
      <c r="N3720" s="1">
        <v>253</v>
      </c>
      <c r="O3720" s="1">
        <v>98.7</v>
      </c>
      <c r="P3720" s="1">
        <v>8.1999999999999993</v>
      </c>
      <c r="Q3720" s="1">
        <v>30.6</v>
      </c>
      <c r="R3720" s="1">
        <v>15.3</v>
      </c>
      <c r="AJ3720" s="1" t="s">
        <v>426</v>
      </c>
      <c r="AK3720" s="19">
        <v>50.5</v>
      </c>
      <c r="AL3720" s="19">
        <v>13</v>
      </c>
      <c r="AN3720" s="3">
        <v>1976</v>
      </c>
      <c r="AQ3720">
        <v>80445</v>
      </c>
      <c r="AR3720" s="1" t="s">
        <v>493</v>
      </c>
    </row>
    <row r="3721" spans="1:44" x14ac:dyDescent="0.25">
      <c r="A3721" s="1">
        <v>5267</v>
      </c>
      <c r="B3721" s="1" t="s">
        <v>855</v>
      </c>
      <c r="C3721" s="1">
        <v>102</v>
      </c>
      <c r="D3721" s="1" t="s">
        <v>5633</v>
      </c>
      <c r="F3721" s="1" t="s">
        <v>445</v>
      </c>
      <c r="G3721" s="1">
        <v>6</v>
      </c>
      <c r="H3721" s="1">
        <v>50</v>
      </c>
      <c r="I3721" s="1">
        <v>18.899999999999999</v>
      </c>
      <c r="J3721" s="1">
        <v>18.100000000000001</v>
      </c>
      <c r="K3721" s="3">
        <v>1529</v>
      </c>
      <c r="N3721" s="1">
        <v>367</v>
      </c>
      <c r="O3721" s="1">
        <v>139.30000000000001</v>
      </c>
      <c r="P3721" s="1">
        <v>11.6</v>
      </c>
      <c r="Q3721" s="1">
        <v>30.3</v>
      </c>
      <c r="R3721" s="1">
        <v>15.2</v>
      </c>
      <c r="AJ3721" s="1" t="s">
        <v>426</v>
      </c>
      <c r="AK3721" s="19">
        <v>50.5</v>
      </c>
      <c r="AL3721" s="19">
        <v>13</v>
      </c>
      <c r="AN3721" s="3">
        <v>1976</v>
      </c>
      <c r="AQ3721">
        <v>80445</v>
      </c>
      <c r="AR3721" s="1" t="s">
        <v>493</v>
      </c>
    </row>
    <row r="3722" spans="1:44" x14ac:dyDescent="0.25">
      <c r="A3722" s="1">
        <v>5268</v>
      </c>
      <c r="B3722" s="1" t="s">
        <v>855</v>
      </c>
      <c r="C3722" s="1">
        <v>102</v>
      </c>
      <c r="D3722" s="1" t="s">
        <v>5633</v>
      </c>
      <c r="F3722" s="1" t="s">
        <v>445</v>
      </c>
      <c r="G3722" s="1">
        <v>6</v>
      </c>
      <c r="H3722" s="1">
        <v>60</v>
      </c>
      <c r="I3722" s="1">
        <v>22.5</v>
      </c>
      <c r="J3722" s="1">
        <v>21.8</v>
      </c>
      <c r="K3722" s="3">
        <v>1214</v>
      </c>
      <c r="N3722" s="1">
        <v>458</v>
      </c>
      <c r="O3722" s="1">
        <v>185.4</v>
      </c>
      <c r="P3722" s="1">
        <v>15.4</v>
      </c>
      <c r="Q3722" s="1">
        <v>32.5</v>
      </c>
      <c r="R3722" s="1">
        <v>16.2</v>
      </c>
      <c r="AJ3722" s="1" t="s">
        <v>426</v>
      </c>
      <c r="AK3722" s="19">
        <v>50.5</v>
      </c>
      <c r="AL3722" s="19">
        <v>13</v>
      </c>
      <c r="AN3722" s="3">
        <v>1976</v>
      </c>
      <c r="AQ3722">
        <v>80445</v>
      </c>
      <c r="AR3722" s="1" t="s">
        <v>493</v>
      </c>
    </row>
    <row r="3723" spans="1:44" x14ac:dyDescent="0.25">
      <c r="A3723" s="1">
        <v>5269</v>
      </c>
      <c r="B3723" s="1" t="s">
        <v>855</v>
      </c>
      <c r="C3723" s="1">
        <v>102</v>
      </c>
      <c r="D3723" s="1" t="s">
        <v>5633</v>
      </c>
      <c r="F3723" s="1" t="s">
        <v>445</v>
      </c>
      <c r="G3723" s="1">
        <v>6</v>
      </c>
      <c r="H3723" s="1">
        <v>75</v>
      </c>
      <c r="I3723" s="1">
        <v>26.3</v>
      </c>
      <c r="J3723" s="1">
        <v>27.4</v>
      </c>
      <c r="K3723" s="3">
        <v>803</v>
      </c>
      <c r="N3723" s="1">
        <v>589</v>
      </c>
      <c r="O3723" s="1">
        <v>227</v>
      </c>
      <c r="P3723" s="1">
        <v>18.899999999999999</v>
      </c>
      <c r="Q3723" s="1">
        <v>32.4</v>
      </c>
      <c r="R3723" s="1">
        <v>16.2</v>
      </c>
      <c r="AJ3723" s="1" t="s">
        <v>426</v>
      </c>
      <c r="AK3723" s="19">
        <v>50.5</v>
      </c>
      <c r="AL3723" s="19">
        <v>13</v>
      </c>
      <c r="AN3723" s="3">
        <v>1976</v>
      </c>
      <c r="AQ3723">
        <v>80445</v>
      </c>
      <c r="AR3723" s="1" t="s">
        <v>493</v>
      </c>
    </row>
    <row r="3724" spans="1:44" x14ac:dyDescent="0.25">
      <c r="A3724" s="1">
        <v>5270</v>
      </c>
      <c r="B3724" s="1" t="s">
        <v>855</v>
      </c>
      <c r="C3724" s="1">
        <v>102</v>
      </c>
      <c r="D3724" s="1" t="s">
        <v>5633</v>
      </c>
      <c r="F3724" s="1" t="s">
        <v>445</v>
      </c>
      <c r="G3724" s="1">
        <v>6</v>
      </c>
      <c r="H3724" s="1">
        <v>90</v>
      </c>
      <c r="I3724" s="1">
        <v>29.4</v>
      </c>
      <c r="J3724" s="1">
        <v>32.6</v>
      </c>
      <c r="K3724" s="3">
        <v>555</v>
      </c>
      <c r="N3724" s="1">
        <v>622</v>
      </c>
      <c r="O3724" s="1">
        <v>241.3</v>
      </c>
      <c r="P3724" s="1">
        <v>20.100000000000001</v>
      </c>
      <c r="Q3724" s="1">
        <v>31.4</v>
      </c>
      <c r="R3724" s="1">
        <v>15.7</v>
      </c>
      <c r="AJ3724" s="1" t="s">
        <v>426</v>
      </c>
      <c r="AK3724" s="19">
        <v>50.5</v>
      </c>
      <c r="AL3724" s="19">
        <v>13</v>
      </c>
      <c r="AN3724" s="3">
        <v>1976</v>
      </c>
      <c r="AQ3724">
        <v>80445</v>
      </c>
      <c r="AR3724" s="1" t="s">
        <v>493</v>
      </c>
    </row>
    <row r="3725" spans="1:44" x14ac:dyDescent="0.25">
      <c r="A3725" s="1">
        <v>5271</v>
      </c>
      <c r="B3725" s="1" t="s">
        <v>855</v>
      </c>
      <c r="C3725" s="1">
        <v>102</v>
      </c>
      <c r="D3725" s="1" t="s">
        <v>5633</v>
      </c>
      <c r="F3725" s="1" t="s">
        <v>445</v>
      </c>
      <c r="G3725" s="1">
        <v>5</v>
      </c>
      <c r="H3725" s="1">
        <v>100</v>
      </c>
      <c r="I3725" s="1">
        <v>31.2</v>
      </c>
      <c r="J3725" s="1">
        <v>36</v>
      </c>
      <c r="K3725" s="3">
        <v>399</v>
      </c>
      <c r="N3725" s="1">
        <v>588</v>
      </c>
      <c r="O3725" s="1">
        <v>224.2</v>
      </c>
      <c r="P3725" s="1">
        <v>18.8</v>
      </c>
      <c r="Q3725" s="1">
        <v>29.6</v>
      </c>
      <c r="R3725" s="1">
        <v>14.8</v>
      </c>
      <c r="AJ3725" s="1" t="s">
        <v>426</v>
      </c>
      <c r="AK3725" s="19">
        <v>50.5</v>
      </c>
      <c r="AL3725" s="19">
        <v>13</v>
      </c>
      <c r="AN3725" s="3">
        <v>1976</v>
      </c>
      <c r="AQ3725">
        <v>80445</v>
      </c>
      <c r="AR3725" s="1" t="s">
        <v>493</v>
      </c>
    </row>
    <row r="3726" spans="1:44" x14ac:dyDescent="0.25">
      <c r="A3726" s="1">
        <v>5272</v>
      </c>
      <c r="B3726" s="1" t="s">
        <v>855</v>
      </c>
      <c r="C3726" s="1">
        <v>102</v>
      </c>
      <c r="D3726" s="1" t="s">
        <v>5633</v>
      </c>
      <c r="F3726" s="1" t="s">
        <v>445</v>
      </c>
      <c r="G3726" s="1">
        <v>7</v>
      </c>
      <c r="H3726" s="1">
        <v>40</v>
      </c>
      <c r="I3726" s="1">
        <v>13.7</v>
      </c>
      <c r="J3726" s="1">
        <v>13.7</v>
      </c>
      <c r="K3726" s="3">
        <v>2073</v>
      </c>
      <c r="N3726" s="1">
        <v>207</v>
      </c>
      <c r="O3726" s="1">
        <v>79.7</v>
      </c>
      <c r="P3726" s="1">
        <v>6.6</v>
      </c>
      <c r="Q3726" s="1">
        <v>27.2</v>
      </c>
      <c r="R3726" s="1">
        <v>13.6</v>
      </c>
      <c r="AJ3726" s="1" t="s">
        <v>426</v>
      </c>
      <c r="AK3726" s="19">
        <v>50.5</v>
      </c>
      <c r="AL3726" s="19">
        <v>13</v>
      </c>
      <c r="AN3726" s="3">
        <v>1976</v>
      </c>
      <c r="AQ3726">
        <v>80445</v>
      </c>
      <c r="AR3726" s="1" t="s">
        <v>493</v>
      </c>
    </row>
    <row r="3727" spans="1:44" x14ac:dyDescent="0.25">
      <c r="A3727" s="1">
        <v>5273</v>
      </c>
      <c r="B3727" s="1" t="s">
        <v>855</v>
      </c>
      <c r="C3727" s="1">
        <v>102</v>
      </c>
      <c r="D3727" s="1" t="s">
        <v>5633</v>
      </c>
      <c r="F3727" s="1" t="s">
        <v>445</v>
      </c>
      <c r="G3727" s="1">
        <v>6</v>
      </c>
      <c r="H3727" s="1">
        <v>55</v>
      </c>
      <c r="I3727" s="1">
        <v>19.8</v>
      </c>
      <c r="J3727" s="1">
        <v>19.100000000000001</v>
      </c>
      <c r="K3727" s="3">
        <v>1387</v>
      </c>
      <c r="N3727" s="1">
        <v>389</v>
      </c>
      <c r="O3727" s="1">
        <v>147.69999999999999</v>
      </c>
      <c r="P3727" s="1">
        <v>12.3</v>
      </c>
      <c r="Q3727" s="1">
        <v>30.2</v>
      </c>
      <c r="R3727" s="1">
        <v>15.1</v>
      </c>
      <c r="AJ3727" s="1" t="s">
        <v>426</v>
      </c>
      <c r="AK3727" s="19">
        <v>50.5</v>
      </c>
      <c r="AL3727" s="19">
        <v>13</v>
      </c>
      <c r="AN3727" s="3">
        <v>1976</v>
      </c>
      <c r="AQ3727">
        <v>80445</v>
      </c>
      <c r="AR3727" s="1" t="s">
        <v>493</v>
      </c>
    </row>
    <row r="3728" spans="1:44" x14ac:dyDescent="0.25">
      <c r="A3728" s="1">
        <v>5274</v>
      </c>
      <c r="B3728" s="1" t="s">
        <v>855</v>
      </c>
      <c r="C3728" s="1">
        <v>102</v>
      </c>
      <c r="D3728" s="1" t="s">
        <v>5633</v>
      </c>
      <c r="F3728" s="1" t="s">
        <v>445</v>
      </c>
      <c r="G3728" s="1">
        <v>6</v>
      </c>
      <c r="H3728" s="1">
        <v>65</v>
      </c>
      <c r="I3728" s="1">
        <v>23</v>
      </c>
      <c r="J3728" s="1">
        <v>22.7</v>
      </c>
      <c r="K3728" s="3">
        <v>1124</v>
      </c>
      <c r="N3728" s="1">
        <v>505</v>
      </c>
      <c r="O3728" s="1">
        <v>190</v>
      </c>
      <c r="P3728" s="1">
        <v>15.8</v>
      </c>
      <c r="Q3728" s="1">
        <v>32.299999999999997</v>
      </c>
      <c r="R3728" s="1">
        <v>16.2</v>
      </c>
      <c r="AJ3728" s="1" t="s">
        <v>426</v>
      </c>
      <c r="AK3728" s="19">
        <v>50.5</v>
      </c>
      <c r="AL3728" s="19">
        <v>13</v>
      </c>
      <c r="AN3728" s="3">
        <v>1976</v>
      </c>
      <c r="AQ3728">
        <v>80445</v>
      </c>
      <c r="AR3728" s="1" t="s">
        <v>493</v>
      </c>
    </row>
    <row r="3729" spans="1:44" x14ac:dyDescent="0.25">
      <c r="A3729" s="1">
        <v>5275</v>
      </c>
      <c r="B3729" s="1" t="s">
        <v>855</v>
      </c>
      <c r="C3729" s="1">
        <v>102</v>
      </c>
      <c r="D3729" s="1" t="s">
        <v>5633</v>
      </c>
      <c r="F3729" s="1" t="s">
        <v>445</v>
      </c>
      <c r="G3729" s="1">
        <v>6</v>
      </c>
      <c r="H3729" s="1">
        <v>80</v>
      </c>
      <c r="I3729" s="1">
        <v>26.3</v>
      </c>
      <c r="J3729" s="1">
        <v>28.1</v>
      </c>
      <c r="K3729" s="3">
        <v>804</v>
      </c>
      <c r="N3729" s="1">
        <v>612</v>
      </c>
      <c r="O3729" s="1">
        <v>238</v>
      </c>
      <c r="P3729" s="1">
        <v>19.8</v>
      </c>
      <c r="Q3729" s="1">
        <v>33.6</v>
      </c>
      <c r="R3729" s="1">
        <v>16.8</v>
      </c>
      <c r="AJ3729" s="1" t="s">
        <v>426</v>
      </c>
      <c r="AK3729" s="19">
        <v>50.5</v>
      </c>
      <c r="AL3729" s="19">
        <v>13</v>
      </c>
      <c r="AN3729" s="3">
        <v>1976</v>
      </c>
      <c r="AQ3729">
        <v>80445</v>
      </c>
      <c r="AR3729" s="1" t="s">
        <v>493</v>
      </c>
    </row>
    <row r="3730" spans="1:44" x14ac:dyDescent="0.25">
      <c r="A3730" s="1">
        <v>5276</v>
      </c>
      <c r="B3730" s="1" t="s">
        <v>855</v>
      </c>
      <c r="C3730" s="1">
        <v>102</v>
      </c>
      <c r="D3730" s="1" t="s">
        <v>5633</v>
      </c>
      <c r="F3730" s="1" t="s">
        <v>445</v>
      </c>
      <c r="G3730" s="1">
        <v>6</v>
      </c>
      <c r="H3730" s="1">
        <v>100</v>
      </c>
      <c r="I3730" s="1">
        <v>30.1</v>
      </c>
      <c r="J3730" s="1">
        <v>34.799999999999997</v>
      </c>
      <c r="K3730" s="3">
        <v>416</v>
      </c>
      <c r="N3730" s="1">
        <v>559</v>
      </c>
      <c r="O3730" s="1">
        <v>213.3</v>
      </c>
      <c r="P3730" s="1">
        <v>17.8</v>
      </c>
      <c r="Q3730" s="1">
        <v>28.6</v>
      </c>
      <c r="R3730" s="1">
        <v>14.3</v>
      </c>
      <c r="AJ3730" s="1" t="s">
        <v>426</v>
      </c>
      <c r="AK3730" s="19">
        <v>50.5</v>
      </c>
      <c r="AL3730" s="19">
        <v>13</v>
      </c>
      <c r="AN3730" s="3">
        <v>1976</v>
      </c>
      <c r="AQ3730">
        <v>80445</v>
      </c>
      <c r="AR3730" s="1" t="s">
        <v>493</v>
      </c>
    </row>
    <row r="3731" spans="1:44" x14ac:dyDescent="0.25">
      <c r="A3731" s="1">
        <v>5277</v>
      </c>
      <c r="B3731" s="1" t="s">
        <v>855</v>
      </c>
      <c r="C3731" s="1">
        <v>102</v>
      </c>
      <c r="D3731" s="1" t="s">
        <v>5633</v>
      </c>
      <c r="F3731" s="1" t="s">
        <v>445</v>
      </c>
      <c r="G3731" s="1">
        <v>7</v>
      </c>
      <c r="H3731" s="1">
        <v>40</v>
      </c>
      <c r="I3731" s="1">
        <v>12.9</v>
      </c>
      <c r="J3731" s="1">
        <v>13.2</v>
      </c>
      <c r="K3731" s="3">
        <v>2191</v>
      </c>
      <c r="N3731" s="1">
        <v>191</v>
      </c>
      <c r="O3731" s="1">
        <v>73.5</v>
      </c>
      <c r="P3731" s="1">
        <v>6.1</v>
      </c>
      <c r="Q3731" s="1">
        <v>26.3</v>
      </c>
      <c r="R3731" s="1">
        <v>13.1</v>
      </c>
      <c r="AJ3731" s="1" t="s">
        <v>426</v>
      </c>
      <c r="AK3731" s="19">
        <v>50.5</v>
      </c>
      <c r="AL3731" s="19">
        <v>13</v>
      </c>
      <c r="AN3731" s="3">
        <v>1976</v>
      </c>
      <c r="AQ3731">
        <v>80445</v>
      </c>
      <c r="AR3731" s="1" t="s">
        <v>493</v>
      </c>
    </row>
    <row r="3732" spans="1:44" x14ac:dyDescent="0.25">
      <c r="A3732" s="1">
        <v>5278</v>
      </c>
      <c r="B3732" s="1" t="s">
        <v>855</v>
      </c>
      <c r="C3732" s="1">
        <v>102</v>
      </c>
      <c r="D3732" s="1" t="s">
        <v>5633</v>
      </c>
      <c r="F3732" s="1" t="s">
        <v>445</v>
      </c>
      <c r="G3732" s="1">
        <v>7</v>
      </c>
      <c r="H3732" s="1">
        <v>55</v>
      </c>
      <c r="I3732" s="1">
        <v>18.899999999999999</v>
      </c>
      <c r="J3732" s="1">
        <v>18.5</v>
      </c>
      <c r="K3732" s="3">
        <v>1449</v>
      </c>
      <c r="N3732" s="1">
        <v>365</v>
      </c>
      <c r="O3732" s="1">
        <v>138.6</v>
      </c>
      <c r="P3732" s="1">
        <v>11.6</v>
      </c>
      <c r="Q3732" s="1">
        <v>29.3</v>
      </c>
      <c r="R3732" s="1">
        <v>14.6</v>
      </c>
      <c r="AJ3732" s="1" t="s">
        <v>426</v>
      </c>
      <c r="AK3732" s="19">
        <v>50.5</v>
      </c>
      <c r="AL3732" s="19">
        <v>13</v>
      </c>
      <c r="AN3732" s="3">
        <v>1976</v>
      </c>
      <c r="AQ3732">
        <v>80445</v>
      </c>
      <c r="AR3732" s="1" t="s">
        <v>493</v>
      </c>
    </row>
    <row r="3733" spans="1:44" x14ac:dyDescent="0.25">
      <c r="A3733" s="1">
        <v>5279</v>
      </c>
      <c r="B3733" s="1" t="s">
        <v>855</v>
      </c>
      <c r="C3733" s="1">
        <v>102</v>
      </c>
      <c r="D3733" s="1" t="s">
        <v>5633</v>
      </c>
      <c r="F3733" s="1" t="s">
        <v>445</v>
      </c>
      <c r="G3733" s="1">
        <v>6</v>
      </c>
      <c r="H3733" s="1">
        <v>65</v>
      </c>
      <c r="I3733" s="1">
        <v>22</v>
      </c>
      <c r="J3733" s="1">
        <v>22</v>
      </c>
      <c r="K3733" s="3">
        <v>1169</v>
      </c>
      <c r="N3733" s="1">
        <v>474</v>
      </c>
      <c r="O3733" s="1">
        <v>179.6</v>
      </c>
      <c r="P3733" s="1">
        <v>15</v>
      </c>
      <c r="Q3733" s="1">
        <v>31.2</v>
      </c>
      <c r="R3733" s="1">
        <v>15.6</v>
      </c>
      <c r="AJ3733" s="1" t="s">
        <v>426</v>
      </c>
      <c r="AK3733" s="19">
        <v>50.5</v>
      </c>
      <c r="AL3733" s="19">
        <v>13</v>
      </c>
      <c r="AN3733" s="3">
        <v>1976</v>
      </c>
      <c r="AQ3733">
        <v>80445</v>
      </c>
      <c r="AR3733" s="1" t="s">
        <v>493</v>
      </c>
    </row>
    <row r="3734" spans="1:44" x14ac:dyDescent="0.25">
      <c r="A3734" s="1">
        <v>5280</v>
      </c>
      <c r="B3734" s="1" t="s">
        <v>855</v>
      </c>
      <c r="C3734" s="1">
        <v>102</v>
      </c>
      <c r="D3734" s="1" t="s">
        <v>5633</v>
      </c>
      <c r="F3734" s="1" t="s">
        <v>445</v>
      </c>
      <c r="G3734" s="1">
        <v>6</v>
      </c>
      <c r="H3734" s="1">
        <v>80</v>
      </c>
      <c r="I3734" s="1">
        <v>25.5</v>
      </c>
      <c r="J3734" s="1">
        <v>27.2</v>
      </c>
      <c r="K3734" s="3">
        <v>836</v>
      </c>
      <c r="N3734" s="1">
        <v>586</v>
      </c>
      <c r="O3734" s="1">
        <v>226.8</v>
      </c>
      <c r="P3734" s="1">
        <v>19</v>
      </c>
      <c r="Q3734" s="1">
        <v>32.5</v>
      </c>
      <c r="R3734" s="1">
        <v>16.2</v>
      </c>
      <c r="AJ3734" s="1" t="s">
        <v>426</v>
      </c>
      <c r="AK3734" s="19">
        <v>50.5</v>
      </c>
      <c r="AL3734" s="19">
        <v>13</v>
      </c>
      <c r="AN3734" s="3">
        <v>1976</v>
      </c>
      <c r="AQ3734">
        <v>80445</v>
      </c>
      <c r="AR3734" s="1" t="s">
        <v>493</v>
      </c>
    </row>
    <row r="3735" spans="1:44" x14ac:dyDescent="0.25">
      <c r="A3735" s="1">
        <v>5281</v>
      </c>
      <c r="B3735" s="1" t="s">
        <v>855</v>
      </c>
      <c r="C3735" s="1">
        <v>102</v>
      </c>
      <c r="D3735" s="1" t="s">
        <v>5633</v>
      </c>
      <c r="F3735" s="1" t="s">
        <v>445</v>
      </c>
      <c r="G3735" s="1">
        <v>6</v>
      </c>
      <c r="H3735" s="1">
        <v>100</v>
      </c>
      <c r="I3735" s="1">
        <v>29.3</v>
      </c>
      <c r="J3735" s="1">
        <v>33.700000000000003</v>
      </c>
      <c r="K3735" s="3">
        <v>435</v>
      </c>
      <c r="N3735" s="1">
        <v>536</v>
      </c>
      <c r="O3735" s="1">
        <v>204.7</v>
      </c>
      <c r="P3735" s="1">
        <v>17.100000000000001</v>
      </c>
      <c r="Q3735" s="1">
        <v>29</v>
      </c>
      <c r="R3735" s="1">
        <v>14.5</v>
      </c>
      <c r="AJ3735" s="1" t="s">
        <v>426</v>
      </c>
      <c r="AK3735" s="19">
        <v>50.5</v>
      </c>
      <c r="AL3735" s="19">
        <v>13</v>
      </c>
      <c r="AN3735" s="3">
        <v>1976</v>
      </c>
      <c r="AQ3735">
        <v>80445</v>
      </c>
      <c r="AR3735" s="1" t="s">
        <v>493</v>
      </c>
    </row>
    <row r="3736" spans="1:44" x14ac:dyDescent="0.25">
      <c r="A3736" s="1">
        <v>5282</v>
      </c>
      <c r="B3736" s="1" t="s">
        <v>855</v>
      </c>
      <c r="C3736" s="1">
        <v>102</v>
      </c>
      <c r="D3736" s="1" t="s">
        <v>5633</v>
      </c>
      <c r="F3736" s="1" t="s">
        <v>445</v>
      </c>
      <c r="G3736" s="1">
        <v>8</v>
      </c>
      <c r="H3736" s="1">
        <v>50</v>
      </c>
      <c r="I3736" s="1">
        <v>12.8</v>
      </c>
      <c r="J3736" s="1">
        <v>13.4</v>
      </c>
      <c r="K3736" s="3">
        <v>2344</v>
      </c>
      <c r="N3736" s="1">
        <v>204</v>
      </c>
      <c r="O3736" s="1">
        <v>80.099999999999994</v>
      </c>
      <c r="P3736" s="1">
        <v>6.1</v>
      </c>
      <c r="Q3736" s="1">
        <v>30.2</v>
      </c>
      <c r="R3736" s="1">
        <v>13.4</v>
      </c>
      <c r="AJ3736" s="1" t="s">
        <v>426</v>
      </c>
      <c r="AK3736" s="19">
        <v>50.5</v>
      </c>
      <c r="AL3736" s="19">
        <v>13</v>
      </c>
      <c r="AN3736" s="3">
        <v>1976</v>
      </c>
      <c r="AQ3736">
        <v>80445</v>
      </c>
      <c r="AR3736" s="1" t="s">
        <v>493</v>
      </c>
    </row>
    <row r="3737" spans="1:44" x14ac:dyDescent="0.25">
      <c r="A3737" s="1">
        <v>5283</v>
      </c>
      <c r="B3737" s="1" t="s">
        <v>855</v>
      </c>
      <c r="C3737" s="1">
        <v>102</v>
      </c>
      <c r="D3737" s="1" t="s">
        <v>5633</v>
      </c>
      <c r="F3737" s="1" t="s">
        <v>445</v>
      </c>
      <c r="G3737" s="1">
        <v>8</v>
      </c>
      <c r="H3737" s="1">
        <v>60</v>
      </c>
      <c r="I3737" s="1">
        <v>15.8</v>
      </c>
      <c r="J3737" s="1">
        <v>16.600000000000001</v>
      </c>
      <c r="K3737" s="3">
        <v>1766</v>
      </c>
      <c r="N3737" s="1">
        <v>304</v>
      </c>
      <c r="O3737" s="1">
        <v>117.5</v>
      </c>
      <c r="P3737" s="1">
        <v>9.1999999999999993</v>
      </c>
      <c r="Q3737" s="1">
        <v>32.299999999999997</v>
      </c>
      <c r="R3737" s="1">
        <v>14.7</v>
      </c>
      <c r="AJ3737" s="1" t="s">
        <v>426</v>
      </c>
      <c r="AK3737" s="19">
        <v>50.5</v>
      </c>
      <c r="AL3737" s="19">
        <v>13</v>
      </c>
      <c r="AN3737" s="3">
        <v>1976</v>
      </c>
      <c r="AQ3737">
        <v>80445</v>
      </c>
      <c r="AR3737" s="1" t="s">
        <v>493</v>
      </c>
    </row>
    <row r="3738" spans="1:44" x14ac:dyDescent="0.25">
      <c r="A3738" s="1">
        <v>5284</v>
      </c>
      <c r="B3738" s="1" t="s">
        <v>855</v>
      </c>
      <c r="C3738" s="1">
        <v>102</v>
      </c>
      <c r="D3738" s="1" t="s">
        <v>5633</v>
      </c>
      <c r="F3738" s="1" t="s">
        <v>445</v>
      </c>
      <c r="G3738" s="1">
        <v>8</v>
      </c>
      <c r="H3738" s="1">
        <v>75</v>
      </c>
      <c r="I3738" s="1">
        <v>19.399999999999999</v>
      </c>
      <c r="J3738" s="1">
        <v>20.9</v>
      </c>
      <c r="K3738" s="3">
        <v>1200</v>
      </c>
      <c r="N3738" s="1">
        <v>400</v>
      </c>
      <c r="O3738" s="1">
        <v>155</v>
      </c>
      <c r="P3738" s="1">
        <v>12.8</v>
      </c>
      <c r="Q3738" s="1">
        <v>31.2</v>
      </c>
      <c r="R3738" s="1">
        <v>15.2</v>
      </c>
      <c r="AJ3738" s="1" t="s">
        <v>426</v>
      </c>
      <c r="AK3738" s="19">
        <v>50.5</v>
      </c>
      <c r="AL3738" s="19">
        <v>13</v>
      </c>
      <c r="AN3738" s="3">
        <v>1976</v>
      </c>
      <c r="AQ3738">
        <v>80445</v>
      </c>
      <c r="AR3738" s="1" t="s">
        <v>493</v>
      </c>
    </row>
    <row r="3739" spans="1:44" x14ac:dyDescent="0.25">
      <c r="A3739" s="1">
        <v>5285</v>
      </c>
      <c r="B3739" s="1" t="s">
        <v>855</v>
      </c>
      <c r="C3739" s="1">
        <v>102</v>
      </c>
      <c r="D3739" s="1" t="s">
        <v>5633</v>
      </c>
      <c r="F3739" s="1" t="s">
        <v>445</v>
      </c>
      <c r="G3739" s="1">
        <v>8</v>
      </c>
      <c r="H3739" s="1">
        <v>90</v>
      </c>
      <c r="I3739" s="1">
        <v>22.3</v>
      </c>
      <c r="J3739" s="1">
        <v>24.9</v>
      </c>
      <c r="K3739" s="3">
        <v>908</v>
      </c>
      <c r="N3739" s="1">
        <v>492</v>
      </c>
      <c r="O3739" s="1">
        <v>195.2</v>
      </c>
      <c r="P3739" s="1">
        <v>16.8</v>
      </c>
      <c r="Q3739" s="1">
        <v>30.7</v>
      </c>
      <c r="R3739" s="1">
        <v>16.600000000000001</v>
      </c>
      <c r="AJ3739" s="1" t="s">
        <v>426</v>
      </c>
      <c r="AK3739" s="19">
        <v>50.5</v>
      </c>
      <c r="AL3739" s="19">
        <v>13</v>
      </c>
      <c r="AN3739" s="3">
        <v>1976</v>
      </c>
      <c r="AQ3739">
        <v>80445</v>
      </c>
      <c r="AR3739" s="1" t="s">
        <v>493</v>
      </c>
    </row>
    <row r="3740" spans="1:44" x14ac:dyDescent="0.25">
      <c r="A3740" s="1">
        <v>5286</v>
      </c>
      <c r="B3740" s="1" t="s">
        <v>855</v>
      </c>
      <c r="C3740" s="1">
        <v>102</v>
      </c>
      <c r="D3740" s="1" t="s">
        <v>5633</v>
      </c>
      <c r="F3740" s="1" t="s">
        <v>445</v>
      </c>
      <c r="G3740" s="1">
        <v>7</v>
      </c>
      <c r="H3740" s="1">
        <v>110</v>
      </c>
      <c r="I3740" s="1">
        <v>25.8</v>
      </c>
      <c r="J3740" s="1">
        <v>30.1</v>
      </c>
      <c r="K3740" s="3">
        <v>492</v>
      </c>
      <c r="N3740" s="1">
        <v>444</v>
      </c>
      <c r="O3740" s="1">
        <v>189.6</v>
      </c>
      <c r="P3740" s="1">
        <v>30.1</v>
      </c>
      <c r="Q3740" s="1">
        <v>23.3</v>
      </c>
      <c r="R3740" s="1">
        <v>11.7</v>
      </c>
      <c r="AJ3740" s="1" t="s">
        <v>426</v>
      </c>
      <c r="AK3740" s="19">
        <v>50.5</v>
      </c>
      <c r="AL3740" s="19">
        <v>13</v>
      </c>
      <c r="AN3740" s="3">
        <v>1976</v>
      </c>
      <c r="AQ3740">
        <v>80445</v>
      </c>
      <c r="AR3740" s="1" t="s">
        <v>493</v>
      </c>
    </row>
    <row r="3741" spans="1:44" x14ac:dyDescent="0.25">
      <c r="A3741" s="1">
        <v>5287</v>
      </c>
      <c r="B3741" s="1" t="s">
        <v>855</v>
      </c>
      <c r="C3741" s="1">
        <v>102</v>
      </c>
      <c r="D3741" s="1" t="s">
        <v>5633</v>
      </c>
      <c r="F3741" s="1" t="s">
        <v>445</v>
      </c>
      <c r="G3741" s="1">
        <v>5</v>
      </c>
      <c r="H3741" s="1">
        <v>76</v>
      </c>
      <c r="I3741" s="1">
        <v>27.5</v>
      </c>
      <c r="J3741" s="1">
        <v>30.2</v>
      </c>
      <c r="K3741" s="3">
        <v>802</v>
      </c>
      <c r="N3741" s="1">
        <v>728</v>
      </c>
      <c r="O3741" s="1">
        <v>268</v>
      </c>
      <c r="Q3741" s="1">
        <v>28.3</v>
      </c>
      <c r="R3741" s="1">
        <v>15.9</v>
      </c>
      <c r="AJ3741" s="1" t="s">
        <v>426</v>
      </c>
      <c r="AK3741" s="19">
        <v>48</v>
      </c>
      <c r="AL3741" s="19">
        <v>12</v>
      </c>
      <c r="AM3741" s="1">
        <v>552</v>
      </c>
      <c r="AN3741" s="3">
        <v>1967</v>
      </c>
      <c r="AQ3741">
        <v>80445</v>
      </c>
      <c r="AR3741" s="1" t="s">
        <v>494</v>
      </c>
    </row>
    <row r="3742" spans="1:44" x14ac:dyDescent="0.25">
      <c r="A3742" s="1">
        <v>5289</v>
      </c>
      <c r="B3742" s="1" t="s">
        <v>855</v>
      </c>
      <c r="C3742" s="1">
        <v>102</v>
      </c>
      <c r="D3742" s="1" t="s">
        <v>5633</v>
      </c>
      <c r="F3742" s="1" t="s">
        <v>445</v>
      </c>
      <c r="G3742" s="1">
        <v>7</v>
      </c>
      <c r="H3742" s="1">
        <v>142</v>
      </c>
      <c r="I3742" s="1">
        <v>26.7</v>
      </c>
      <c r="J3742" s="1">
        <v>36.5</v>
      </c>
      <c r="K3742" s="3">
        <v>363</v>
      </c>
      <c r="N3742" s="1">
        <v>526</v>
      </c>
      <c r="O3742" s="1">
        <v>193.2</v>
      </c>
      <c r="P3742" s="1">
        <v>14.4</v>
      </c>
      <c r="Q3742" s="1">
        <v>30.2</v>
      </c>
      <c r="R3742" s="1">
        <v>16.600000000000001</v>
      </c>
      <c r="S3742" s="1">
        <v>76.5</v>
      </c>
      <c r="AJ3742" s="1" t="s">
        <v>426</v>
      </c>
      <c r="AK3742" s="19">
        <v>50.2</v>
      </c>
      <c r="AL3742" s="19">
        <v>11.88</v>
      </c>
      <c r="AM3742" s="1">
        <v>700</v>
      </c>
      <c r="AN3742" s="3">
        <v>1998</v>
      </c>
      <c r="AQ3742">
        <v>80445</v>
      </c>
      <c r="AR3742" s="1" t="s">
        <v>5177</v>
      </c>
    </row>
    <row r="3743" spans="1:44" x14ac:dyDescent="0.25">
      <c r="A3743" s="1">
        <v>5290</v>
      </c>
      <c r="B3743" s="1" t="s">
        <v>855</v>
      </c>
      <c r="C3743" s="1">
        <v>102</v>
      </c>
      <c r="D3743" s="1" t="s">
        <v>6129</v>
      </c>
      <c r="F3743" s="1" t="s">
        <v>445</v>
      </c>
      <c r="G3743" s="1">
        <v>5</v>
      </c>
      <c r="H3743" s="1">
        <v>47</v>
      </c>
      <c r="I3743" s="1">
        <v>23.7</v>
      </c>
      <c r="J3743" s="1">
        <v>23.6</v>
      </c>
      <c r="K3743" s="3">
        <v>910</v>
      </c>
      <c r="N3743" s="1">
        <v>469</v>
      </c>
      <c r="O3743" s="1">
        <v>215.1</v>
      </c>
      <c r="P3743" s="1">
        <v>13.8</v>
      </c>
      <c r="Q3743" s="1">
        <v>23.6</v>
      </c>
      <c r="R3743" s="1">
        <v>8.24</v>
      </c>
      <c r="S3743" s="1">
        <v>32.5</v>
      </c>
      <c r="AJ3743" s="1" t="s">
        <v>426</v>
      </c>
      <c r="AK3743" s="19">
        <v>48.25</v>
      </c>
      <c r="AL3743" s="19">
        <v>11.67</v>
      </c>
      <c r="AM3743" s="1">
        <v>490</v>
      </c>
      <c r="AN3743" s="3">
        <v>1996</v>
      </c>
      <c r="AQ3743">
        <v>80445</v>
      </c>
      <c r="AR3743" s="1" t="s">
        <v>495</v>
      </c>
    </row>
    <row r="3744" spans="1:44" x14ac:dyDescent="0.25">
      <c r="A3744" s="1">
        <v>5291</v>
      </c>
      <c r="B3744" s="1" t="s">
        <v>855</v>
      </c>
      <c r="C3744" s="1">
        <v>102</v>
      </c>
      <c r="D3744" s="1" t="s">
        <v>6129</v>
      </c>
      <c r="F3744" s="33" t="s">
        <v>859</v>
      </c>
      <c r="G3744" s="1">
        <v>5</v>
      </c>
      <c r="H3744" s="1">
        <v>49</v>
      </c>
      <c r="I3744" s="1">
        <v>25.1</v>
      </c>
      <c r="J3744" s="1">
        <v>28.4</v>
      </c>
      <c r="K3744" s="3">
        <v>834</v>
      </c>
      <c r="N3744" s="1">
        <v>573</v>
      </c>
      <c r="O3744" s="1">
        <v>224.8</v>
      </c>
      <c r="Q3744" s="1">
        <v>47.3</v>
      </c>
      <c r="R3744" s="1">
        <v>14.3</v>
      </c>
      <c r="AJ3744" s="1" t="s">
        <v>426</v>
      </c>
      <c r="AK3744" s="19">
        <v>48.25</v>
      </c>
      <c r="AL3744" s="19">
        <v>11.67</v>
      </c>
      <c r="AM3744" s="1">
        <v>490</v>
      </c>
      <c r="AN3744" s="3">
        <v>2000</v>
      </c>
      <c r="AQ3744">
        <v>80445</v>
      </c>
      <c r="AR3744" s="1" t="s">
        <v>496</v>
      </c>
    </row>
    <row r="3745" spans="1:44" x14ac:dyDescent="0.25">
      <c r="A3745" s="1">
        <v>5292</v>
      </c>
      <c r="B3745" s="1" t="s">
        <v>855</v>
      </c>
      <c r="C3745" s="1">
        <v>102</v>
      </c>
      <c r="D3745" s="1" t="s">
        <v>5633</v>
      </c>
      <c r="F3745" s="1" t="s">
        <v>445</v>
      </c>
      <c r="G3745" s="1">
        <v>6</v>
      </c>
      <c r="H3745" s="1">
        <v>16</v>
      </c>
      <c r="I3745" s="1">
        <v>6.5</v>
      </c>
      <c r="J3745" s="1">
        <v>7</v>
      </c>
      <c r="K3745" s="3">
        <v>7250</v>
      </c>
      <c r="N3745" s="1">
        <v>83.4</v>
      </c>
      <c r="O3745" s="1">
        <v>36</v>
      </c>
      <c r="P3745" s="1">
        <v>5.88</v>
      </c>
      <c r="Q3745" s="1">
        <v>11.7</v>
      </c>
      <c r="R3745" s="1">
        <v>13.8</v>
      </c>
      <c r="S3745" s="1">
        <v>10.3</v>
      </c>
      <c r="AJ3745" s="1" t="s">
        <v>426</v>
      </c>
      <c r="AK3745" s="19">
        <v>50.13</v>
      </c>
      <c r="AL3745" s="19">
        <v>11.87</v>
      </c>
      <c r="AM3745" s="1" t="s">
        <v>90</v>
      </c>
      <c r="AN3745" s="3">
        <v>2000</v>
      </c>
      <c r="AQ3745">
        <v>80445</v>
      </c>
      <c r="AR3745" s="1" t="s">
        <v>497</v>
      </c>
    </row>
    <row r="3746" spans="1:44" x14ac:dyDescent="0.25">
      <c r="A3746" s="1">
        <v>5293</v>
      </c>
      <c r="B3746" s="1" t="s">
        <v>855</v>
      </c>
      <c r="C3746" s="1">
        <v>102</v>
      </c>
      <c r="D3746" s="1" t="s">
        <v>5633</v>
      </c>
      <c r="F3746" s="1" t="s">
        <v>445</v>
      </c>
      <c r="G3746" s="1">
        <v>8</v>
      </c>
      <c r="H3746" s="1">
        <v>35</v>
      </c>
      <c r="I3746" s="1">
        <v>8</v>
      </c>
      <c r="J3746" s="1">
        <v>9</v>
      </c>
      <c r="K3746" s="3">
        <v>4625</v>
      </c>
      <c r="N3746" s="1">
        <v>115.3</v>
      </c>
      <c r="O3746" s="1">
        <v>54.2</v>
      </c>
      <c r="P3746" s="1">
        <v>8.16</v>
      </c>
      <c r="Q3746" s="1">
        <v>18.8</v>
      </c>
      <c r="R3746" s="1">
        <v>20.8</v>
      </c>
      <c r="S3746" s="1">
        <v>17.8</v>
      </c>
      <c r="AJ3746" s="1" t="s">
        <v>426</v>
      </c>
      <c r="AK3746" s="19">
        <v>50.13</v>
      </c>
      <c r="AL3746" s="19">
        <v>11.87</v>
      </c>
      <c r="AM3746" s="1" t="s">
        <v>90</v>
      </c>
      <c r="AN3746" s="3">
        <v>2000</v>
      </c>
      <c r="AQ3746">
        <v>80445</v>
      </c>
      <c r="AR3746" s="1" t="s">
        <v>497</v>
      </c>
    </row>
    <row r="3747" spans="1:44" x14ac:dyDescent="0.25">
      <c r="A3747" s="1">
        <v>5294</v>
      </c>
      <c r="B3747" s="1" t="s">
        <v>855</v>
      </c>
      <c r="C3747" s="1">
        <v>102</v>
      </c>
      <c r="D3747" s="1" t="s">
        <v>5633</v>
      </c>
      <c r="F3747" s="1" t="s">
        <v>445</v>
      </c>
      <c r="G3747" s="1">
        <v>5</v>
      </c>
      <c r="H3747" s="1">
        <v>43</v>
      </c>
      <c r="I3747" s="1">
        <v>18.3</v>
      </c>
      <c r="J3747" s="1">
        <v>24</v>
      </c>
      <c r="K3747" s="3">
        <v>1018</v>
      </c>
      <c r="N3747" s="1">
        <v>338.5</v>
      </c>
      <c r="O3747" s="1">
        <v>130.19999999999999</v>
      </c>
      <c r="P3747" s="1">
        <v>14.7</v>
      </c>
      <c r="Q3747" s="1">
        <v>26.9</v>
      </c>
      <c r="R3747" s="1">
        <v>27.2</v>
      </c>
      <c r="S3747" s="1">
        <v>56.4</v>
      </c>
      <c r="AJ3747" s="1" t="s">
        <v>426</v>
      </c>
      <c r="AK3747" s="19">
        <v>50.13</v>
      </c>
      <c r="AL3747" s="19">
        <v>11.87</v>
      </c>
      <c r="AM3747" s="1" t="s">
        <v>90</v>
      </c>
      <c r="AN3747" s="3">
        <v>2000</v>
      </c>
      <c r="AQ3747">
        <v>80445</v>
      </c>
      <c r="AR3747" s="1" t="s">
        <v>497</v>
      </c>
    </row>
    <row r="3748" spans="1:44" x14ac:dyDescent="0.25">
      <c r="A3748" s="1">
        <v>5295</v>
      </c>
      <c r="B3748" s="1" t="s">
        <v>855</v>
      </c>
      <c r="C3748" s="1">
        <v>102</v>
      </c>
      <c r="D3748" s="1" t="s">
        <v>5633</v>
      </c>
      <c r="F3748" s="1" t="s">
        <v>445</v>
      </c>
      <c r="G3748" s="1">
        <v>6</v>
      </c>
      <c r="H3748" s="1">
        <v>72</v>
      </c>
      <c r="I3748" s="1">
        <v>25.2</v>
      </c>
      <c r="J3748" s="1">
        <v>33</v>
      </c>
      <c r="K3748" s="3">
        <v>486</v>
      </c>
      <c r="N3748" s="1">
        <v>465.3</v>
      </c>
      <c r="O3748" s="1">
        <v>171.2</v>
      </c>
      <c r="P3748" s="1">
        <v>15.1</v>
      </c>
      <c r="Q3748" s="1">
        <v>28.6</v>
      </c>
      <c r="R3748" s="1">
        <v>17.7</v>
      </c>
      <c r="S3748" s="1">
        <v>74.400000000000006</v>
      </c>
      <c r="AJ3748" s="1" t="s">
        <v>426</v>
      </c>
      <c r="AK3748" s="19">
        <v>50.13</v>
      </c>
      <c r="AL3748" s="19">
        <v>11.87</v>
      </c>
      <c r="AM3748" s="1" t="s">
        <v>90</v>
      </c>
      <c r="AN3748" s="3">
        <v>2000</v>
      </c>
      <c r="AQ3748">
        <v>80445</v>
      </c>
      <c r="AR3748" s="1" t="s">
        <v>497</v>
      </c>
    </row>
    <row r="3749" spans="1:44" x14ac:dyDescent="0.25">
      <c r="A3749" s="1">
        <v>5296</v>
      </c>
      <c r="B3749" s="1" t="s">
        <v>855</v>
      </c>
      <c r="C3749" s="1">
        <v>102</v>
      </c>
      <c r="D3749" s="1" t="s">
        <v>5633</v>
      </c>
      <c r="F3749" s="1" t="s">
        <v>445</v>
      </c>
      <c r="G3749" s="1">
        <v>6</v>
      </c>
      <c r="H3749" s="1">
        <v>112</v>
      </c>
      <c r="I3749" s="1">
        <v>28.3</v>
      </c>
      <c r="J3749" s="1">
        <v>33</v>
      </c>
      <c r="K3749" s="3">
        <v>462</v>
      </c>
      <c r="N3749" s="1">
        <v>605.29999999999995</v>
      </c>
      <c r="O3749" s="1">
        <v>225</v>
      </c>
      <c r="P3749" s="1">
        <v>15.9</v>
      </c>
      <c r="Q3749" s="1">
        <v>31.6</v>
      </c>
      <c r="R3749" s="1">
        <v>19.5</v>
      </c>
      <c r="S3749" s="1">
        <v>81.400000000000006</v>
      </c>
      <c r="AJ3749" s="1" t="s">
        <v>426</v>
      </c>
      <c r="AK3749" s="19">
        <v>50.13</v>
      </c>
      <c r="AL3749" s="19">
        <v>11.87</v>
      </c>
      <c r="AM3749" s="1" t="s">
        <v>90</v>
      </c>
      <c r="AN3749" s="3">
        <v>2000</v>
      </c>
      <c r="AQ3749">
        <v>80445</v>
      </c>
      <c r="AR3749" s="1" t="s">
        <v>497</v>
      </c>
    </row>
    <row r="3750" spans="1:44" x14ac:dyDescent="0.25">
      <c r="A3750" s="1">
        <v>5297</v>
      </c>
      <c r="B3750" s="1" t="s">
        <v>855</v>
      </c>
      <c r="C3750" s="1">
        <v>102</v>
      </c>
      <c r="D3750" s="1" t="s">
        <v>5633</v>
      </c>
      <c r="F3750" s="1" t="s">
        <v>445</v>
      </c>
      <c r="G3750" s="1">
        <v>7</v>
      </c>
      <c r="H3750" s="1">
        <v>142</v>
      </c>
      <c r="I3750" s="1">
        <v>27.1</v>
      </c>
      <c r="J3750" s="1">
        <v>37</v>
      </c>
      <c r="K3750" s="3">
        <v>363</v>
      </c>
      <c r="N3750" s="1">
        <v>525.9</v>
      </c>
      <c r="O3750" s="1">
        <v>192.2</v>
      </c>
      <c r="P3750" s="1">
        <v>14.2</v>
      </c>
      <c r="Q3750" s="1">
        <v>30.5</v>
      </c>
      <c r="R3750" s="1">
        <v>18.600000000000001</v>
      </c>
      <c r="S3750" s="1">
        <v>76.2</v>
      </c>
      <c r="AJ3750" s="1" t="s">
        <v>426</v>
      </c>
      <c r="AK3750" s="19">
        <v>50.13</v>
      </c>
      <c r="AL3750" s="19">
        <v>11.87</v>
      </c>
      <c r="AM3750" s="1" t="s">
        <v>90</v>
      </c>
      <c r="AN3750" s="3">
        <v>2000</v>
      </c>
      <c r="AQ3750">
        <v>80445</v>
      </c>
      <c r="AR3750" s="1" t="s">
        <v>497</v>
      </c>
    </row>
    <row r="3751" spans="1:44" x14ac:dyDescent="0.25">
      <c r="A3751" s="1">
        <v>5298</v>
      </c>
      <c r="B3751" s="1" t="s">
        <v>1233</v>
      </c>
      <c r="C3751" s="1">
        <v>101</v>
      </c>
      <c r="D3751" s="1" t="s">
        <v>5627</v>
      </c>
      <c r="F3751" s="1" t="s">
        <v>445</v>
      </c>
      <c r="G3751" s="1">
        <v>5</v>
      </c>
      <c r="H3751" s="1">
        <v>20</v>
      </c>
      <c r="I3751" s="1">
        <v>9.5</v>
      </c>
      <c r="J3751" s="1">
        <v>7.6</v>
      </c>
      <c r="K3751" s="3">
        <v>6181</v>
      </c>
      <c r="L3751" s="2">
        <f>N3751/((2111.2)*(1-EXP(-(0.024888)*I3751))^(1.82531))</f>
        <v>1.0009467770882376</v>
      </c>
      <c r="N3751" s="1">
        <v>123</v>
      </c>
      <c r="O3751" s="1">
        <v>54.5</v>
      </c>
      <c r="P3751" s="1">
        <v>7.93</v>
      </c>
      <c r="Q3751" s="1">
        <v>12.1</v>
      </c>
      <c r="R3751" s="1">
        <v>4.8499999999999996</v>
      </c>
      <c r="AJ3751" s="1" t="s">
        <v>426</v>
      </c>
      <c r="AK3751" s="19">
        <v>53</v>
      </c>
      <c r="AL3751" s="19">
        <v>14</v>
      </c>
      <c r="AN3751" s="3">
        <v>1988</v>
      </c>
      <c r="AQ3751">
        <v>80405</v>
      </c>
      <c r="AR3751" s="1" t="s">
        <v>3354</v>
      </c>
    </row>
    <row r="3752" spans="1:44" x14ac:dyDescent="0.25">
      <c r="A3752" s="1">
        <v>5299</v>
      </c>
      <c r="B3752" s="1" t="s">
        <v>1233</v>
      </c>
      <c r="C3752" s="1">
        <v>101</v>
      </c>
      <c r="D3752" s="1" t="s">
        <v>5627</v>
      </c>
      <c r="F3752" s="1" t="s">
        <v>445</v>
      </c>
      <c r="G3752" s="1">
        <v>5</v>
      </c>
      <c r="H3752" s="1">
        <v>40</v>
      </c>
      <c r="I3752" s="1">
        <v>17.8</v>
      </c>
      <c r="J3752" s="1">
        <v>17</v>
      </c>
      <c r="K3752" s="3">
        <v>1751</v>
      </c>
      <c r="L3752" s="2">
        <f>N3752/((2111.2)*(1-EXP(-(0.024888)*I3752))^(1.82531))</f>
        <v>1.0259797800778652</v>
      </c>
      <c r="N3752" s="1">
        <v>332</v>
      </c>
      <c r="O3752" s="1">
        <v>143.6</v>
      </c>
      <c r="P3752" s="1">
        <v>13.3</v>
      </c>
      <c r="Q3752" s="1">
        <v>16.3</v>
      </c>
      <c r="R3752" s="1">
        <v>5.57</v>
      </c>
      <c r="AJ3752" s="1" t="s">
        <v>426</v>
      </c>
      <c r="AK3752" s="19">
        <v>53</v>
      </c>
      <c r="AL3752" s="19">
        <v>14</v>
      </c>
      <c r="AN3752" s="3">
        <v>1988</v>
      </c>
      <c r="AQ3752">
        <v>80405</v>
      </c>
      <c r="AR3752" s="1" t="s">
        <v>3354</v>
      </c>
    </row>
    <row r="3753" spans="1:44" x14ac:dyDescent="0.25">
      <c r="A3753" s="1">
        <v>5300</v>
      </c>
      <c r="B3753" s="1" t="s">
        <v>1233</v>
      </c>
      <c r="C3753" s="1">
        <v>101</v>
      </c>
      <c r="D3753" s="1" t="s">
        <v>5627</v>
      </c>
      <c r="F3753" s="1" t="s">
        <v>445</v>
      </c>
      <c r="G3753" s="1">
        <v>5</v>
      </c>
      <c r="H3753" s="1">
        <v>60</v>
      </c>
      <c r="I3753" s="1">
        <v>24</v>
      </c>
      <c r="J3753" s="1">
        <v>27</v>
      </c>
      <c r="K3753" s="3">
        <v>759</v>
      </c>
      <c r="L3753" s="2">
        <f>N3753/((2111.2)*(1-EXP(-(0.024888)*I3753))^(1.82531))</f>
        <v>0.9614268549774434</v>
      </c>
      <c r="N3753" s="1">
        <v>472</v>
      </c>
      <c r="O3753" s="1">
        <v>215.9</v>
      </c>
      <c r="P3753" s="1">
        <v>15.1</v>
      </c>
      <c r="Q3753" s="1">
        <v>20.100000000000001</v>
      </c>
      <c r="R3753" s="1">
        <v>5.68</v>
      </c>
      <c r="AJ3753" s="1" t="s">
        <v>426</v>
      </c>
      <c r="AK3753" s="19">
        <v>53</v>
      </c>
      <c r="AL3753" s="19">
        <v>14</v>
      </c>
      <c r="AN3753" s="3">
        <v>1988</v>
      </c>
      <c r="AQ3753">
        <v>80405</v>
      </c>
      <c r="AR3753" s="1" t="s">
        <v>3354</v>
      </c>
    </row>
    <row r="3754" spans="1:44" x14ac:dyDescent="0.25">
      <c r="A3754" s="1">
        <v>5301</v>
      </c>
      <c r="B3754" s="1" t="s">
        <v>1233</v>
      </c>
      <c r="C3754" s="1">
        <v>101</v>
      </c>
      <c r="D3754" s="1" t="s">
        <v>5627</v>
      </c>
      <c r="F3754" s="1" t="s">
        <v>445</v>
      </c>
      <c r="G3754" s="1">
        <v>5</v>
      </c>
      <c r="H3754" s="1">
        <v>80</v>
      </c>
      <c r="I3754" s="1">
        <v>28.6</v>
      </c>
      <c r="J3754" s="1">
        <v>36.299999999999997</v>
      </c>
      <c r="K3754" s="3">
        <v>434</v>
      </c>
      <c r="L3754" s="2">
        <f>N3754/((2111.2)*(1-EXP(-(0.024888)*I3754))^(1.82531))</f>
        <v>0.91398441283104559</v>
      </c>
      <c r="N3754" s="1">
        <v>563</v>
      </c>
      <c r="O3754" s="1">
        <v>278.2</v>
      </c>
      <c r="P3754" s="1">
        <v>16.3</v>
      </c>
      <c r="Q3754" s="1">
        <v>24.2</v>
      </c>
      <c r="R3754" s="1">
        <v>5.7</v>
      </c>
      <c r="AJ3754" s="1" t="s">
        <v>426</v>
      </c>
      <c r="AK3754" s="19">
        <v>53</v>
      </c>
      <c r="AL3754" s="19">
        <v>14</v>
      </c>
      <c r="AN3754" s="3">
        <v>1988</v>
      </c>
      <c r="AQ3754">
        <v>80405</v>
      </c>
      <c r="AR3754" s="1" t="s">
        <v>3354</v>
      </c>
    </row>
    <row r="3755" spans="1:44" x14ac:dyDescent="0.25">
      <c r="A3755" s="1">
        <v>5302</v>
      </c>
      <c r="B3755" s="1" t="s">
        <v>1233</v>
      </c>
      <c r="C3755" s="1">
        <v>101</v>
      </c>
      <c r="D3755" s="1" t="s">
        <v>5627</v>
      </c>
      <c r="F3755" s="1" t="s">
        <v>445</v>
      </c>
      <c r="G3755" s="1">
        <v>5</v>
      </c>
      <c r="H3755" s="1">
        <v>100</v>
      </c>
      <c r="I3755" s="1">
        <v>31.9</v>
      </c>
      <c r="J3755" s="1">
        <v>44.2</v>
      </c>
      <c r="K3755" s="3">
        <v>292</v>
      </c>
      <c r="L3755" s="2">
        <f>N3755/((2111.2)*(1-EXP(-(0.024888)*I3755))^(1.82531))</f>
        <v>0.87488949675124372</v>
      </c>
      <c r="N3755" s="1">
        <v>616</v>
      </c>
      <c r="O3755" s="1">
        <v>324.39999999999998</v>
      </c>
      <c r="P3755" s="1">
        <v>16.899999999999999</v>
      </c>
      <c r="Q3755" s="1">
        <v>28.3</v>
      </c>
      <c r="R3755" s="1">
        <v>5.69</v>
      </c>
      <c r="AJ3755" s="1" t="s">
        <v>426</v>
      </c>
      <c r="AK3755" s="19">
        <v>53</v>
      </c>
      <c r="AL3755" s="19">
        <v>14</v>
      </c>
      <c r="AN3755" s="3">
        <v>1988</v>
      </c>
      <c r="AQ3755">
        <v>80405</v>
      </c>
      <c r="AR3755" s="1" t="s">
        <v>3354</v>
      </c>
    </row>
    <row r="3756" spans="1:44" x14ac:dyDescent="0.25">
      <c r="A3756" s="1">
        <v>5303</v>
      </c>
      <c r="B3756" s="1" t="s">
        <v>1233</v>
      </c>
      <c r="C3756" s="1">
        <v>101</v>
      </c>
      <c r="D3756" s="1" t="s">
        <v>5627</v>
      </c>
      <c r="F3756" s="1" t="s">
        <v>445</v>
      </c>
      <c r="G3756" s="1">
        <v>5</v>
      </c>
      <c r="H3756" s="1">
        <v>120</v>
      </c>
      <c r="I3756" s="1">
        <v>34.200000000000003</v>
      </c>
      <c r="J3756" s="1">
        <v>50.7</v>
      </c>
      <c r="K3756" s="3">
        <v>218</v>
      </c>
      <c r="L3756" s="2">
        <f>N3756/((2111.2)*(1-EXP(-(0.024888)*I3756))^(1.82531))</f>
        <v>0.83486632804320726</v>
      </c>
      <c r="N3756" s="1">
        <v>638</v>
      </c>
      <c r="O3756" s="1">
        <v>353.5</v>
      </c>
      <c r="P3756" s="1">
        <v>17.100000000000001</v>
      </c>
      <c r="Q3756" s="1">
        <v>31.8</v>
      </c>
      <c r="R3756" s="1">
        <v>5.62</v>
      </c>
      <c r="AJ3756" s="1" t="s">
        <v>426</v>
      </c>
      <c r="AK3756" s="19">
        <v>53</v>
      </c>
      <c r="AL3756" s="19">
        <v>14</v>
      </c>
      <c r="AN3756" s="3">
        <v>1988</v>
      </c>
      <c r="AQ3756">
        <v>80405</v>
      </c>
      <c r="AR3756" s="1" t="s">
        <v>3354</v>
      </c>
    </row>
    <row r="3757" spans="1:44" x14ac:dyDescent="0.25">
      <c r="A3757" s="1">
        <v>5304</v>
      </c>
      <c r="B3757" s="1" t="s">
        <v>1233</v>
      </c>
      <c r="C3757" s="1">
        <v>101</v>
      </c>
      <c r="D3757" s="1" t="s">
        <v>5627</v>
      </c>
      <c r="F3757" s="1" t="s">
        <v>445</v>
      </c>
      <c r="G3757" s="1">
        <v>6</v>
      </c>
      <c r="H3757" s="1">
        <v>20</v>
      </c>
      <c r="I3757" s="1">
        <v>8</v>
      </c>
      <c r="J3757" s="1">
        <v>6</v>
      </c>
      <c r="K3757" s="3">
        <v>8982</v>
      </c>
      <c r="L3757" s="2">
        <f>N3757/((1963.5)*(1-EXP(-(0.024337)*I3757))^(1.76926))</f>
        <v>1.025642826759924</v>
      </c>
      <c r="N3757" s="1">
        <v>94</v>
      </c>
      <c r="O3757" s="1">
        <v>44.8</v>
      </c>
      <c r="P3757" s="1">
        <v>7.22</v>
      </c>
      <c r="Q3757" s="1">
        <v>12</v>
      </c>
      <c r="R3757" s="1">
        <v>4.95</v>
      </c>
      <c r="AJ3757" s="1" t="s">
        <v>426</v>
      </c>
      <c r="AK3757" s="19">
        <v>53</v>
      </c>
      <c r="AL3757" s="19">
        <v>14</v>
      </c>
      <c r="AN3757" s="3">
        <v>1988</v>
      </c>
      <c r="AQ3757">
        <v>80405</v>
      </c>
      <c r="AR3757" s="1" t="s">
        <v>3354</v>
      </c>
    </row>
    <row r="3758" spans="1:44" x14ac:dyDescent="0.25">
      <c r="A3758" s="1">
        <v>5305</v>
      </c>
      <c r="B3758" s="1" t="s">
        <v>1233</v>
      </c>
      <c r="C3758" s="1">
        <v>101</v>
      </c>
      <c r="D3758" s="1" t="s">
        <v>5627</v>
      </c>
      <c r="F3758" s="1" t="s">
        <v>445</v>
      </c>
      <c r="G3758" s="1">
        <v>6</v>
      </c>
      <c r="H3758" s="1">
        <v>40</v>
      </c>
      <c r="I3758" s="1">
        <v>15.2</v>
      </c>
      <c r="J3758" s="1">
        <v>14.3</v>
      </c>
      <c r="K3758" s="3">
        <v>2244</v>
      </c>
      <c r="L3758" s="2">
        <f>N3758/((1963.5)*(1-EXP(-(0.024337)*I3758))^(1.76926))</f>
        <v>1.0766731227712991</v>
      </c>
      <c r="N3758" s="1">
        <v>265</v>
      </c>
      <c r="O3758" s="1">
        <v>113</v>
      </c>
      <c r="P3758" s="1">
        <v>11.8</v>
      </c>
      <c r="Q3758" s="1">
        <v>16</v>
      </c>
      <c r="R3758" s="1">
        <v>5.67</v>
      </c>
      <c r="AJ3758" s="1" t="s">
        <v>426</v>
      </c>
      <c r="AK3758" s="19">
        <v>53</v>
      </c>
      <c r="AL3758" s="19">
        <v>14</v>
      </c>
      <c r="AN3758" s="3">
        <v>1988</v>
      </c>
      <c r="AQ3758">
        <v>80405</v>
      </c>
      <c r="AR3758" s="1" t="s">
        <v>3354</v>
      </c>
    </row>
    <row r="3759" spans="1:44" x14ac:dyDescent="0.25">
      <c r="A3759" s="1">
        <v>5306</v>
      </c>
      <c r="B3759" s="1" t="s">
        <v>1233</v>
      </c>
      <c r="C3759" s="1">
        <v>101</v>
      </c>
      <c r="D3759" s="1" t="s">
        <v>5627</v>
      </c>
      <c r="F3759" s="1" t="s">
        <v>445</v>
      </c>
      <c r="G3759" s="1">
        <v>6</v>
      </c>
      <c r="H3759" s="1">
        <v>60</v>
      </c>
      <c r="I3759" s="1">
        <v>20.8</v>
      </c>
      <c r="J3759" s="1">
        <v>23.3</v>
      </c>
      <c r="K3759" s="3">
        <v>942</v>
      </c>
      <c r="L3759" s="2">
        <f>N3759/((1963.5)*(1-EXP(-(0.024337)*I3759))^(1.76926))</f>
        <v>0.99902966912729652</v>
      </c>
      <c r="N3759" s="1">
        <v>383</v>
      </c>
      <c r="O3759" s="1">
        <v>169.7</v>
      </c>
      <c r="P3759" s="1">
        <v>13.4</v>
      </c>
      <c r="Q3759" s="1">
        <v>19.3</v>
      </c>
      <c r="R3759" s="1">
        <v>5.68</v>
      </c>
      <c r="AJ3759" s="1" t="s">
        <v>426</v>
      </c>
      <c r="AK3759" s="19">
        <v>53</v>
      </c>
      <c r="AL3759" s="19">
        <v>14</v>
      </c>
      <c r="AN3759" s="3">
        <v>1988</v>
      </c>
      <c r="AQ3759">
        <v>80405</v>
      </c>
      <c r="AR3759" s="1" t="s">
        <v>3354</v>
      </c>
    </row>
    <row r="3760" spans="1:44" x14ac:dyDescent="0.25">
      <c r="A3760" s="1">
        <v>5307</v>
      </c>
      <c r="B3760" s="1" t="s">
        <v>1233</v>
      </c>
      <c r="C3760" s="1">
        <v>101</v>
      </c>
      <c r="D3760" s="1" t="s">
        <v>5627</v>
      </c>
      <c r="F3760" s="1" t="s">
        <v>445</v>
      </c>
      <c r="G3760" s="1">
        <v>6</v>
      </c>
      <c r="H3760" s="1">
        <v>80</v>
      </c>
      <c r="I3760" s="1">
        <v>24.9</v>
      </c>
      <c r="J3760" s="1">
        <v>31.6</v>
      </c>
      <c r="K3760" s="3">
        <v>528</v>
      </c>
      <c r="L3760" s="2">
        <f>N3760/((1963.5)*(1-EXP(-(0.024337)*I3760))^(1.76926))</f>
        <v>0.94762832524199181</v>
      </c>
      <c r="N3760" s="1">
        <v>461</v>
      </c>
      <c r="O3760" s="1">
        <v>217.1</v>
      </c>
      <c r="P3760" s="1">
        <v>14.4</v>
      </c>
      <c r="Q3760" s="1">
        <v>23.6</v>
      </c>
      <c r="R3760" s="1">
        <v>5.74</v>
      </c>
      <c r="AJ3760" s="1" t="s">
        <v>426</v>
      </c>
      <c r="AK3760" s="19">
        <v>53</v>
      </c>
      <c r="AL3760" s="19">
        <v>14</v>
      </c>
      <c r="AN3760" s="3">
        <v>1988</v>
      </c>
      <c r="AQ3760">
        <v>80405</v>
      </c>
      <c r="AR3760" s="1" t="s">
        <v>3354</v>
      </c>
    </row>
    <row r="3761" spans="1:44" x14ac:dyDescent="0.25">
      <c r="A3761" s="1">
        <v>5308</v>
      </c>
      <c r="B3761" s="1" t="s">
        <v>1233</v>
      </c>
      <c r="C3761" s="1">
        <v>101</v>
      </c>
      <c r="D3761" s="1" t="s">
        <v>5627</v>
      </c>
      <c r="F3761" s="1" t="s">
        <v>445</v>
      </c>
      <c r="G3761" s="1">
        <v>6</v>
      </c>
      <c r="H3761" s="1">
        <v>100</v>
      </c>
      <c r="I3761" s="1">
        <v>27.9</v>
      </c>
      <c r="J3761" s="1">
        <v>38.9</v>
      </c>
      <c r="K3761" s="3">
        <v>349</v>
      </c>
      <c r="L3761" s="2">
        <f>N3761/((1963.5)*(1-EXP(-(0.024337)*I3761))^(1.76926))</f>
        <v>0.90460237192827597</v>
      </c>
      <c r="N3761" s="1">
        <v>508</v>
      </c>
      <c r="O3761" s="1">
        <v>254.6</v>
      </c>
      <c r="P3761" s="1">
        <v>14.9</v>
      </c>
      <c r="Q3761" s="1">
        <v>27.5</v>
      </c>
      <c r="R3761" s="1">
        <v>5.73</v>
      </c>
      <c r="AJ3761" s="1" t="s">
        <v>426</v>
      </c>
      <c r="AK3761" s="19">
        <v>53</v>
      </c>
      <c r="AL3761" s="19">
        <v>14</v>
      </c>
      <c r="AN3761" s="3">
        <v>1988</v>
      </c>
      <c r="AQ3761">
        <v>80405</v>
      </c>
      <c r="AR3761" s="1" t="s">
        <v>3354</v>
      </c>
    </row>
    <row r="3762" spans="1:44" x14ac:dyDescent="0.25">
      <c r="A3762" s="1">
        <v>5309</v>
      </c>
      <c r="B3762" s="1" t="s">
        <v>1233</v>
      </c>
      <c r="C3762" s="1">
        <v>101</v>
      </c>
      <c r="D3762" s="1" t="s">
        <v>5627</v>
      </c>
      <c r="F3762" s="1" t="s">
        <v>445</v>
      </c>
      <c r="G3762" s="1">
        <v>6</v>
      </c>
      <c r="H3762" s="1">
        <v>120</v>
      </c>
      <c r="I3762" s="1">
        <v>29.9</v>
      </c>
      <c r="J3762" s="1">
        <v>44.8</v>
      </c>
      <c r="K3762" s="3">
        <v>258</v>
      </c>
      <c r="L3762" s="2">
        <f>N3762/((1963.5)*(1-EXP(-(0.024337)*I3762))^(1.76926))</f>
        <v>0.86408702019617833</v>
      </c>
      <c r="N3762" s="1">
        <v>528</v>
      </c>
      <c r="O3762" s="1">
        <v>278.89999999999998</v>
      </c>
      <c r="P3762" s="1">
        <v>15.1</v>
      </c>
      <c r="Q3762" s="1">
        <v>31.2</v>
      </c>
      <c r="R3762" s="1">
        <v>5.7</v>
      </c>
      <c r="AJ3762" s="1" t="s">
        <v>426</v>
      </c>
      <c r="AK3762" s="19">
        <v>53</v>
      </c>
      <c r="AL3762" s="19">
        <v>14</v>
      </c>
      <c r="AN3762" s="3">
        <v>1988</v>
      </c>
      <c r="AQ3762">
        <v>80405</v>
      </c>
      <c r="AR3762" s="1" t="s">
        <v>3354</v>
      </c>
    </row>
    <row r="3763" spans="1:44" x14ac:dyDescent="0.25">
      <c r="A3763" s="1">
        <v>5310</v>
      </c>
      <c r="B3763" s="1" t="s">
        <v>1233</v>
      </c>
      <c r="C3763" s="1">
        <v>101</v>
      </c>
      <c r="D3763" s="1" t="s">
        <v>5627</v>
      </c>
      <c r="F3763" s="1" t="s">
        <v>445</v>
      </c>
      <c r="G3763" s="1">
        <v>7</v>
      </c>
      <c r="H3763" s="1">
        <v>25</v>
      </c>
      <c r="I3763" s="1">
        <v>8.1999999999999993</v>
      </c>
      <c r="J3763" s="1">
        <v>6</v>
      </c>
      <c r="K3763" s="3">
        <v>9399</v>
      </c>
      <c r="L3763" s="2">
        <f>N3763/((1824.17)*(1-EXP(-(0.023514)*I3763))^(1.69151))</f>
        <v>1.0210277553887279</v>
      </c>
      <c r="N3763" s="1">
        <v>98</v>
      </c>
      <c r="O3763" s="1">
        <v>45.2</v>
      </c>
      <c r="P3763" s="1">
        <v>7.17</v>
      </c>
      <c r="Q3763" s="1">
        <v>11.8</v>
      </c>
      <c r="R3763" s="1">
        <v>4.8499999999999996</v>
      </c>
      <c r="AJ3763" s="1" t="s">
        <v>426</v>
      </c>
      <c r="AK3763" s="19">
        <v>53</v>
      </c>
      <c r="AL3763" s="19">
        <v>14</v>
      </c>
      <c r="AN3763" s="3">
        <v>1988</v>
      </c>
      <c r="AQ3763">
        <v>80405</v>
      </c>
      <c r="AR3763" s="1" t="s">
        <v>3354</v>
      </c>
    </row>
    <row r="3764" spans="1:44" x14ac:dyDescent="0.25">
      <c r="A3764" s="1">
        <v>5311</v>
      </c>
      <c r="B3764" s="1" t="s">
        <v>1233</v>
      </c>
      <c r="C3764" s="1">
        <v>101</v>
      </c>
      <c r="D3764" s="1" t="s">
        <v>5627</v>
      </c>
      <c r="F3764" s="1" t="s">
        <v>445</v>
      </c>
      <c r="G3764" s="1">
        <v>7</v>
      </c>
      <c r="H3764" s="1">
        <v>30</v>
      </c>
      <c r="I3764" s="1">
        <v>9.5</v>
      </c>
      <c r="J3764" s="1">
        <v>8</v>
      </c>
      <c r="K3764" s="3">
        <v>5924</v>
      </c>
      <c r="L3764" s="2">
        <f>N3764/((1824.17)*(1-EXP(-(0.023514)*I3764))^(1.69151))</f>
        <v>1.2159035058829382</v>
      </c>
      <c r="N3764" s="1">
        <v>146</v>
      </c>
      <c r="O3764" s="1">
        <v>65.400000000000006</v>
      </c>
      <c r="P3764" s="1">
        <v>9.48</v>
      </c>
      <c r="Q3764" s="1">
        <v>14.6</v>
      </c>
      <c r="R3764" s="1">
        <v>5.77</v>
      </c>
      <c r="AJ3764" s="1" t="s">
        <v>426</v>
      </c>
      <c r="AK3764" s="19">
        <v>53</v>
      </c>
      <c r="AL3764" s="19">
        <v>14</v>
      </c>
      <c r="AN3764" s="3">
        <v>1988</v>
      </c>
      <c r="AQ3764">
        <v>80405</v>
      </c>
      <c r="AR3764" s="1" t="s">
        <v>3354</v>
      </c>
    </row>
    <row r="3765" spans="1:44" x14ac:dyDescent="0.25">
      <c r="A3765" s="1">
        <v>5312</v>
      </c>
      <c r="B3765" s="1" t="s">
        <v>1233</v>
      </c>
      <c r="C3765" s="1">
        <v>101</v>
      </c>
      <c r="D3765" s="1" t="s">
        <v>5627</v>
      </c>
      <c r="F3765" s="1" t="s">
        <v>445</v>
      </c>
      <c r="G3765" s="1">
        <v>7</v>
      </c>
      <c r="H3765" s="1">
        <v>40</v>
      </c>
      <c r="I3765" s="1">
        <v>12.6</v>
      </c>
      <c r="J3765" s="1">
        <v>11.7</v>
      </c>
      <c r="K3765" s="3">
        <v>3063</v>
      </c>
      <c r="L3765" s="2">
        <f>N3765/((1824.17)*(1-EXP(-(0.023514)*I3765))^(1.69151))</f>
        <v>1.1286805926233539</v>
      </c>
      <c r="N3765" s="1">
        <v>206</v>
      </c>
      <c r="O3765" s="1">
        <v>87.7</v>
      </c>
      <c r="P3765" s="1">
        <v>10.5</v>
      </c>
      <c r="Q3765" s="1">
        <v>15.6</v>
      </c>
      <c r="R3765" s="1">
        <v>5.74</v>
      </c>
      <c r="AJ3765" s="1" t="s">
        <v>426</v>
      </c>
      <c r="AK3765" s="19">
        <v>53</v>
      </c>
      <c r="AL3765" s="19">
        <v>14</v>
      </c>
      <c r="AN3765" s="3">
        <v>1988</v>
      </c>
      <c r="AQ3765">
        <v>80405</v>
      </c>
      <c r="AR3765" s="1" t="s">
        <v>3354</v>
      </c>
    </row>
    <row r="3766" spans="1:44" x14ac:dyDescent="0.25">
      <c r="A3766" s="1">
        <v>5313</v>
      </c>
      <c r="B3766" s="1" t="s">
        <v>1233</v>
      </c>
      <c r="C3766" s="1">
        <v>101</v>
      </c>
      <c r="D3766" s="1" t="s">
        <v>5627</v>
      </c>
      <c r="F3766" s="1" t="s">
        <v>445</v>
      </c>
      <c r="G3766" s="1">
        <v>7</v>
      </c>
      <c r="H3766" s="1">
        <v>50</v>
      </c>
      <c r="I3766" s="1">
        <v>15.2</v>
      </c>
      <c r="J3766" s="1">
        <v>15.6</v>
      </c>
      <c r="K3766" s="3">
        <v>1838</v>
      </c>
      <c r="L3766" s="2">
        <f>N3766/((1824.17)*(1-EXP(-(0.023514)*I3766))^(1.69151))</f>
        <v>1.0808012015061799</v>
      </c>
      <c r="N3766" s="1">
        <v>258</v>
      </c>
      <c r="O3766" s="1">
        <v>110.1</v>
      </c>
      <c r="P3766" s="1">
        <v>11.2</v>
      </c>
      <c r="Q3766" s="1">
        <v>17.3</v>
      </c>
      <c r="R3766" s="1">
        <v>5.83</v>
      </c>
      <c r="AJ3766" s="1" t="s">
        <v>426</v>
      </c>
      <c r="AK3766" s="19">
        <v>53</v>
      </c>
      <c r="AL3766" s="19">
        <v>14</v>
      </c>
      <c r="AN3766" s="3">
        <v>1988</v>
      </c>
      <c r="AQ3766">
        <v>80405</v>
      </c>
      <c r="AR3766" s="1" t="s">
        <v>3354</v>
      </c>
    </row>
    <row r="3767" spans="1:44" x14ac:dyDescent="0.25">
      <c r="A3767" s="1">
        <v>5314</v>
      </c>
      <c r="B3767" s="1" t="s">
        <v>1233</v>
      </c>
      <c r="C3767" s="1">
        <v>101</v>
      </c>
      <c r="D3767" s="1" t="s">
        <v>5627</v>
      </c>
      <c r="F3767" s="1" t="s">
        <v>445</v>
      </c>
      <c r="G3767" s="1">
        <v>7</v>
      </c>
      <c r="H3767" s="1">
        <v>60</v>
      </c>
      <c r="I3767" s="1">
        <v>17.5</v>
      </c>
      <c r="J3767" s="1">
        <v>19.5</v>
      </c>
      <c r="K3767" s="3">
        <v>1223</v>
      </c>
      <c r="L3767" s="2">
        <f>N3767/((1824.17)*(1-EXP(-(0.023514)*I3767))^(1.69151))</f>
        <v>1.0404400523286139</v>
      </c>
      <c r="N3767" s="1">
        <v>302</v>
      </c>
      <c r="O3767" s="1">
        <v>131</v>
      </c>
      <c r="P3767" s="1">
        <v>11.8</v>
      </c>
      <c r="Q3767" s="1">
        <v>19</v>
      </c>
      <c r="R3767" s="1">
        <v>5.84</v>
      </c>
      <c r="AJ3767" s="1" t="s">
        <v>426</v>
      </c>
      <c r="AK3767" s="19">
        <v>53</v>
      </c>
      <c r="AL3767" s="19">
        <v>14</v>
      </c>
      <c r="AN3767" s="3">
        <v>1988</v>
      </c>
      <c r="AQ3767">
        <v>80405</v>
      </c>
      <c r="AR3767" s="1" t="s">
        <v>3354</v>
      </c>
    </row>
    <row r="3768" spans="1:44" x14ac:dyDescent="0.25">
      <c r="A3768" s="1">
        <v>5315</v>
      </c>
      <c r="B3768" s="1" t="s">
        <v>1233</v>
      </c>
      <c r="C3768" s="1">
        <v>101</v>
      </c>
      <c r="D3768" s="1" t="s">
        <v>5627</v>
      </c>
      <c r="F3768" s="1" t="s">
        <v>445</v>
      </c>
      <c r="G3768" s="1">
        <v>7</v>
      </c>
      <c r="H3768" s="1">
        <v>70</v>
      </c>
      <c r="I3768" s="1">
        <v>19.399999999999999</v>
      </c>
      <c r="J3768" s="1">
        <v>23.3</v>
      </c>
      <c r="K3768" s="3">
        <v>878</v>
      </c>
      <c r="L3768" s="2">
        <f>N3768/((1824.17)*(1-EXP(-(0.023514)*I3768))^(1.69151))</f>
        <v>1.0160586998188001</v>
      </c>
      <c r="N3768" s="1">
        <v>339</v>
      </c>
      <c r="O3768" s="1">
        <v>149.19999999999999</v>
      </c>
      <c r="P3768" s="1">
        <v>12.2</v>
      </c>
      <c r="Q3768" s="1">
        <v>20.9</v>
      </c>
      <c r="R3768" s="1">
        <v>5.84</v>
      </c>
      <c r="AJ3768" s="1" t="s">
        <v>426</v>
      </c>
      <c r="AK3768" s="19">
        <v>53</v>
      </c>
      <c r="AL3768" s="19">
        <v>14</v>
      </c>
      <c r="AN3768" s="3">
        <v>1988</v>
      </c>
      <c r="AQ3768">
        <v>80405</v>
      </c>
      <c r="AR3768" s="1" t="s">
        <v>3354</v>
      </c>
    </row>
    <row r="3769" spans="1:44" x14ac:dyDescent="0.25">
      <c r="A3769" s="1">
        <v>5316</v>
      </c>
      <c r="B3769" s="1" t="s">
        <v>1233</v>
      </c>
      <c r="C3769" s="1">
        <v>101</v>
      </c>
      <c r="D3769" s="1" t="s">
        <v>5627</v>
      </c>
      <c r="F3769" s="1" t="s">
        <v>445</v>
      </c>
      <c r="G3769" s="1">
        <v>7</v>
      </c>
      <c r="H3769" s="1">
        <v>80</v>
      </c>
      <c r="I3769" s="1">
        <v>21.2</v>
      </c>
      <c r="J3769" s="1">
        <v>27</v>
      </c>
      <c r="K3769" s="3">
        <v>665</v>
      </c>
      <c r="L3769" s="2">
        <f>N3769/((1824.17)*(1-EXP(-(0.023514)*I3769))^(1.69151))</f>
        <v>0.98107060455089501</v>
      </c>
      <c r="N3769" s="1">
        <v>368</v>
      </c>
      <c r="O3769" s="1">
        <v>166.9</v>
      </c>
      <c r="P3769" s="1">
        <v>12.6</v>
      </c>
      <c r="Q3769" s="1">
        <v>22.9</v>
      </c>
      <c r="R3769" s="1">
        <v>5.86</v>
      </c>
      <c r="AJ3769" s="1" t="s">
        <v>426</v>
      </c>
      <c r="AK3769" s="19">
        <v>53</v>
      </c>
      <c r="AL3769" s="19">
        <v>14</v>
      </c>
      <c r="AN3769" s="3">
        <v>1988</v>
      </c>
      <c r="AQ3769">
        <v>80405</v>
      </c>
      <c r="AR3769" s="1" t="s">
        <v>3354</v>
      </c>
    </row>
    <row r="3770" spans="1:44" x14ac:dyDescent="0.25">
      <c r="A3770" s="1">
        <v>5317</v>
      </c>
      <c r="B3770" s="1" t="s">
        <v>1233</v>
      </c>
      <c r="C3770" s="1">
        <v>101</v>
      </c>
      <c r="D3770" s="1" t="s">
        <v>5627</v>
      </c>
      <c r="F3770" s="1" t="s">
        <v>445</v>
      </c>
      <c r="G3770" s="1">
        <v>7</v>
      </c>
      <c r="H3770" s="1">
        <v>90</v>
      </c>
      <c r="I3770" s="1">
        <v>22.7</v>
      </c>
      <c r="J3770" s="1">
        <v>30.4</v>
      </c>
      <c r="K3770" s="3">
        <v>527</v>
      </c>
      <c r="L3770" s="2">
        <f>N3770/((1824.17)*(1-EXP(-(0.023514)*I3770))^(1.69151))</f>
        <v>0.95423212904650745</v>
      </c>
      <c r="N3770" s="1">
        <v>391</v>
      </c>
      <c r="O3770" s="1">
        <v>182.4</v>
      </c>
      <c r="P3770" s="1">
        <v>12.8</v>
      </c>
      <c r="Q3770" s="1">
        <v>24.6</v>
      </c>
      <c r="R3770" s="1">
        <v>5.83</v>
      </c>
      <c r="AJ3770" s="1" t="s">
        <v>426</v>
      </c>
      <c r="AK3770" s="19">
        <v>53</v>
      </c>
      <c r="AL3770" s="19">
        <v>14</v>
      </c>
      <c r="AN3770" s="3">
        <v>1988</v>
      </c>
      <c r="AQ3770">
        <v>80405</v>
      </c>
      <c r="AR3770" s="1" t="s">
        <v>3354</v>
      </c>
    </row>
    <row r="3771" spans="1:44" x14ac:dyDescent="0.25">
      <c r="A3771" s="1">
        <v>5318</v>
      </c>
      <c r="B3771" s="1" t="s">
        <v>1233</v>
      </c>
      <c r="C3771" s="1">
        <v>101</v>
      </c>
      <c r="D3771" s="1" t="s">
        <v>5627</v>
      </c>
      <c r="F3771" s="1" t="s">
        <v>445</v>
      </c>
      <c r="G3771" s="1">
        <v>7</v>
      </c>
      <c r="H3771" s="1">
        <v>100</v>
      </c>
      <c r="I3771" s="1">
        <v>23.9</v>
      </c>
      <c r="J3771" s="1">
        <v>33.6</v>
      </c>
      <c r="K3771" s="3">
        <v>431</v>
      </c>
      <c r="L3771" s="2">
        <f>N3771/((1824.17)*(1-EXP(-(0.023514)*I3771))^(1.69151))</f>
        <v>0.93264731607562179</v>
      </c>
      <c r="N3771" s="1">
        <v>408</v>
      </c>
      <c r="O3771" s="1">
        <v>195.5</v>
      </c>
      <c r="P3771" s="1">
        <v>13</v>
      </c>
      <c r="Q3771" s="1">
        <v>26.7</v>
      </c>
      <c r="R3771" s="1">
        <v>5.83</v>
      </c>
      <c r="AJ3771" s="1" t="s">
        <v>426</v>
      </c>
      <c r="AK3771" s="19">
        <v>53</v>
      </c>
      <c r="AL3771" s="19">
        <v>14</v>
      </c>
      <c r="AN3771" s="3">
        <v>1988</v>
      </c>
      <c r="AQ3771">
        <v>80405</v>
      </c>
      <c r="AR3771" s="1" t="s">
        <v>3354</v>
      </c>
    </row>
    <row r="3772" spans="1:44" x14ac:dyDescent="0.25">
      <c r="A3772" s="1">
        <v>5319</v>
      </c>
      <c r="B3772" s="1" t="s">
        <v>1233</v>
      </c>
      <c r="C3772" s="1">
        <v>101</v>
      </c>
      <c r="D3772" s="1" t="s">
        <v>5627</v>
      </c>
      <c r="F3772" s="1" t="s">
        <v>445</v>
      </c>
      <c r="G3772" s="1">
        <v>7</v>
      </c>
      <c r="H3772" s="1">
        <v>120</v>
      </c>
      <c r="I3772" s="1">
        <v>25.8</v>
      </c>
      <c r="J3772" s="1">
        <v>39.1</v>
      </c>
      <c r="K3772" s="3">
        <v>313</v>
      </c>
      <c r="L3772" s="2">
        <f>N3772/((1824.17)*(1-EXP(-(0.023514)*I3772))^(1.69151))</f>
        <v>0.88530474187205876</v>
      </c>
      <c r="N3772" s="1">
        <v>426</v>
      </c>
      <c r="O3772" s="1">
        <v>213.7</v>
      </c>
      <c r="P3772" s="1">
        <v>13.1</v>
      </c>
      <c r="Q3772" s="1">
        <v>30.2</v>
      </c>
      <c r="R3772" s="1">
        <v>5.77</v>
      </c>
      <c r="AJ3772" s="1" t="s">
        <v>426</v>
      </c>
      <c r="AK3772" s="19">
        <v>53</v>
      </c>
      <c r="AL3772" s="19">
        <v>14</v>
      </c>
      <c r="AN3772" s="3">
        <v>1988</v>
      </c>
      <c r="AQ3772">
        <v>80405</v>
      </c>
      <c r="AR3772" s="1" t="s">
        <v>3354</v>
      </c>
    </row>
    <row r="3773" spans="1:44" x14ac:dyDescent="0.25">
      <c r="A3773" s="1">
        <v>5320</v>
      </c>
      <c r="B3773" s="1" t="s">
        <v>1233</v>
      </c>
      <c r="C3773" s="1">
        <v>101</v>
      </c>
      <c r="D3773" s="1" t="s">
        <v>5627</v>
      </c>
      <c r="F3773" s="1" t="s">
        <v>445</v>
      </c>
      <c r="G3773" s="1">
        <v>8</v>
      </c>
      <c r="H3773" s="1">
        <v>30</v>
      </c>
      <c r="I3773" s="1">
        <v>7.7</v>
      </c>
      <c r="J3773" s="1">
        <v>5.7</v>
      </c>
      <c r="K3773" s="3">
        <v>8990</v>
      </c>
      <c r="L3773" s="2">
        <f>N3773/((1668.67)*(1-EXP(-(0.022864)*I3773))^(1.61028))</f>
        <v>1.0168461092869772</v>
      </c>
      <c r="N3773" s="1">
        <v>90</v>
      </c>
      <c r="O3773" s="1">
        <v>43.2</v>
      </c>
      <c r="P3773" s="1">
        <v>7.06</v>
      </c>
      <c r="Q3773" s="1">
        <v>12.2</v>
      </c>
      <c r="R3773" s="1">
        <v>5.14</v>
      </c>
      <c r="AJ3773" s="1" t="s">
        <v>426</v>
      </c>
      <c r="AK3773" s="19">
        <v>53</v>
      </c>
      <c r="AL3773" s="19">
        <v>14</v>
      </c>
      <c r="AN3773" s="3">
        <v>1988</v>
      </c>
      <c r="AQ3773">
        <v>80405</v>
      </c>
      <c r="AR3773" s="1" t="s">
        <v>3354</v>
      </c>
    </row>
    <row r="3774" spans="1:44" x14ac:dyDescent="0.25">
      <c r="A3774" s="1">
        <v>5321</v>
      </c>
      <c r="B3774" s="1" t="s">
        <v>1233</v>
      </c>
      <c r="C3774" s="1">
        <v>101</v>
      </c>
      <c r="D3774" s="1" t="s">
        <v>5627</v>
      </c>
      <c r="F3774" s="1" t="s">
        <v>445</v>
      </c>
      <c r="G3774" s="1">
        <v>8</v>
      </c>
      <c r="H3774" s="1">
        <v>40</v>
      </c>
      <c r="I3774" s="1">
        <v>10</v>
      </c>
      <c r="J3774" s="1">
        <v>9</v>
      </c>
      <c r="K3774" s="3">
        <v>4616</v>
      </c>
      <c r="L3774" s="2">
        <f>N3774/((1668.67)*(1-EXP(-(0.022864)*I3774))^(1.61028))</f>
        <v>1.1667459753687015</v>
      </c>
      <c r="N3774" s="1">
        <v>151</v>
      </c>
      <c r="O3774" s="1">
        <v>66.400000000000006</v>
      </c>
      <c r="P3774" s="1">
        <v>9.19</v>
      </c>
      <c r="Q3774" s="1">
        <v>15.1</v>
      </c>
      <c r="R3774" s="1">
        <v>5.92</v>
      </c>
      <c r="AJ3774" s="1" t="s">
        <v>426</v>
      </c>
      <c r="AK3774" s="19">
        <v>53</v>
      </c>
      <c r="AL3774" s="19">
        <v>14</v>
      </c>
      <c r="AN3774" s="3">
        <v>1988</v>
      </c>
      <c r="AQ3774">
        <v>80405</v>
      </c>
      <c r="AR3774" s="1" t="s">
        <v>3354</v>
      </c>
    </row>
    <row r="3775" spans="1:44" x14ac:dyDescent="0.25">
      <c r="A3775" s="1">
        <v>5322</v>
      </c>
      <c r="B3775" s="1" t="s">
        <v>1233</v>
      </c>
      <c r="C3775" s="1">
        <v>101</v>
      </c>
      <c r="D3775" s="1" t="s">
        <v>5627</v>
      </c>
      <c r="F3775" s="1" t="s">
        <v>445</v>
      </c>
      <c r="G3775" s="1">
        <v>8</v>
      </c>
      <c r="H3775" s="1">
        <v>50</v>
      </c>
      <c r="I3775" s="1">
        <v>12.2</v>
      </c>
      <c r="J3775" s="1">
        <v>12.3</v>
      </c>
      <c r="K3775" s="3">
        <v>2645</v>
      </c>
      <c r="L3775" s="2">
        <f>N3775/((1668.67)*(1-EXP(-(0.022864)*I3775))^(1.61028))</f>
        <v>1.125482054886261</v>
      </c>
      <c r="N3775" s="1">
        <v>193</v>
      </c>
      <c r="O3775" s="1">
        <v>82.1</v>
      </c>
      <c r="P3775" s="1">
        <v>9.74</v>
      </c>
      <c r="Q3775" s="1">
        <v>16.600000000000001</v>
      </c>
      <c r="R3775" s="1">
        <v>5.99</v>
      </c>
      <c r="AJ3775" s="1" t="s">
        <v>426</v>
      </c>
      <c r="AK3775" s="19">
        <v>53</v>
      </c>
      <c r="AL3775" s="19">
        <v>14</v>
      </c>
      <c r="AN3775" s="3">
        <v>1988</v>
      </c>
      <c r="AQ3775">
        <v>80405</v>
      </c>
      <c r="AR3775" s="1" t="s">
        <v>3354</v>
      </c>
    </row>
    <row r="3776" spans="1:44" x14ac:dyDescent="0.25">
      <c r="A3776" s="1">
        <v>5323</v>
      </c>
      <c r="B3776" s="1" t="s">
        <v>1233</v>
      </c>
      <c r="C3776" s="1">
        <v>101</v>
      </c>
      <c r="D3776" s="1" t="s">
        <v>5627</v>
      </c>
      <c r="F3776" s="1" t="s">
        <v>445</v>
      </c>
      <c r="G3776" s="1">
        <v>8</v>
      </c>
      <c r="H3776" s="1">
        <v>60</v>
      </c>
      <c r="I3776" s="1">
        <v>14.2</v>
      </c>
      <c r="J3776" s="1">
        <v>15.7</v>
      </c>
      <c r="K3776" s="3">
        <v>1702</v>
      </c>
      <c r="L3776" s="2">
        <f>N3776/((1668.67)*(1-EXP(-(0.022864)*I3776))^(1.61028))</f>
        <v>1.0782992240255262</v>
      </c>
      <c r="N3776" s="1">
        <v>228</v>
      </c>
      <c r="O3776" s="1">
        <v>97.5</v>
      </c>
      <c r="P3776" s="1">
        <v>10.199999999999999</v>
      </c>
      <c r="Q3776" s="1">
        <v>18.3</v>
      </c>
      <c r="R3776" s="1">
        <v>6.01</v>
      </c>
      <c r="AJ3776" s="1" t="s">
        <v>426</v>
      </c>
      <c r="AK3776" s="19">
        <v>53</v>
      </c>
      <c r="AL3776" s="19">
        <v>14</v>
      </c>
      <c r="AN3776" s="3">
        <v>1988</v>
      </c>
      <c r="AQ3776">
        <v>80405</v>
      </c>
      <c r="AR3776" s="1" t="s">
        <v>3354</v>
      </c>
    </row>
    <row r="3777" spans="1:44" x14ac:dyDescent="0.25">
      <c r="A3777" s="1">
        <v>5324</v>
      </c>
      <c r="B3777" s="1" t="s">
        <v>1233</v>
      </c>
      <c r="C3777" s="1">
        <v>101</v>
      </c>
      <c r="D3777" s="1" t="s">
        <v>5627</v>
      </c>
      <c r="F3777" s="1" t="s">
        <v>445</v>
      </c>
      <c r="G3777" s="1">
        <v>8</v>
      </c>
      <c r="H3777" s="1">
        <v>70</v>
      </c>
      <c r="I3777" s="1">
        <v>16</v>
      </c>
      <c r="J3777" s="1">
        <v>19.100000000000001</v>
      </c>
      <c r="K3777" s="3">
        <v>1191</v>
      </c>
      <c r="L3777" s="2">
        <f>N3777/((1668.67)*(1-EXP(-(0.022864)*I3777))^(1.61028))</f>
        <v>1.0428095570566704</v>
      </c>
      <c r="N3777" s="1">
        <v>259</v>
      </c>
      <c r="O3777" s="1">
        <v>111.6</v>
      </c>
      <c r="P3777" s="1">
        <v>10.5</v>
      </c>
      <c r="Q3777" s="1">
        <v>20.100000000000001</v>
      </c>
      <c r="R3777" s="1">
        <v>6.03</v>
      </c>
      <c r="AJ3777" s="1" t="s">
        <v>426</v>
      </c>
      <c r="AK3777" s="19">
        <v>53</v>
      </c>
      <c r="AL3777" s="19">
        <v>14</v>
      </c>
      <c r="AN3777" s="3">
        <v>1988</v>
      </c>
      <c r="AQ3777">
        <v>80405</v>
      </c>
      <c r="AR3777" s="1" t="s">
        <v>3354</v>
      </c>
    </row>
    <row r="3778" spans="1:44" x14ac:dyDescent="0.25">
      <c r="A3778" s="1">
        <v>5325</v>
      </c>
      <c r="B3778" s="1" t="s">
        <v>1233</v>
      </c>
      <c r="C3778" s="1">
        <v>101</v>
      </c>
      <c r="D3778" s="1" t="s">
        <v>5627</v>
      </c>
      <c r="F3778" s="1" t="s">
        <v>445</v>
      </c>
      <c r="G3778" s="1">
        <v>8</v>
      </c>
      <c r="H3778" s="1">
        <v>80</v>
      </c>
      <c r="I3778" s="1">
        <v>17.5</v>
      </c>
      <c r="J3778" s="1">
        <v>22.3</v>
      </c>
      <c r="K3778" s="3">
        <v>885</v>
      </c>
      <c r="L3778" s="2">
        <f>N3778/((1668.67)*(1-EXP(-(0.022864)*I3778))^(1.61028))</f>
        <v>1.0157415680005004</v>
      </c>
      <c r="N3778" s="1">
        <v>284</v>
      </c>
      <c r="O3778" s="1">
        <v>123.9</v>
      </c>
      <c r="P3778" s="1">
        <v>10.8</v>
      </c>
      <c r="Q3778" s="1">
        <v>21.8</v>
      </c>
      <c r="R3778" s="1">
        <v>5.99</v>
      </c>
      <c r="AJ3778" s="1" t="s">
        <v>426</v>
      </c>
      <c r="AK3778" s="19">
        <v>53</v>
      </c>
      <c r="AL3778" s="19">
        <v>14</v>
      </c>
      <c r="AN3778" s="3">
        <v>1988</v>
      </c>
      <c r="AQ3778">
        <v>80405</v>
      </c>
      <c r="AR3778" s="1" t="s">
        <v>3354</v>
      </c>
    </row>
    <row r="3779" spans="1:44" x14ac:dyDescent="0.25">
      <c r="A3779" s="1">
        <v>5326</v>
      </c>
      <c r="B3779" s="1" t="s">
        <v>1233</v>
      </c>
      <c r="C3779" s="1">
        <v>101</v>
      </c>
      <c r="D3779" s="1" t="s">
        <v>5627</v>
      </c>
      <c r="F3779" s="1" t="s">
        <v>445</v>
      </c>
      <c r="G3779" s="1">
        <v>8</v>
      </c>
      <c r="H3779" s="1">
        <v>90</v>
      </c>
      <c r="I3779" s="1">
        <v>18.8</v>
      </c>
      <c r="J3779" s="1">
        <v>25.3</v>
      </c>
      <c r="K3779" s="3">
        <v>689</v>
      </c>
      <c r="L3779" s="2">
        <f>N3779/((1668.67)*(1-EXP(-(0.022864)*I3779))^(1.61028))</f>
        <v>0.99061145923511673</v>
      </c>
      <c r="N3779" s="1">
        <v>304</v>
      </c>
      <c r="O3779" s="1">
        <v>135.9</v>
      </c>
      <c r="P3779" s="1">
        <v>11</v>
      </c>
      <c r="Q3779" s="1">
        <v>23.7</v>
      </c>
      <c r="R3779" s="1">
        <v>6</v>
      </c>
      <c r="AJ3779" s="1" t="s">
        <v>426</v>
      </c>
      <c r="AK3779" s="19">
        <v>53</v>
      </c>
      <c r="AL3779" s="19">
        <v>14</v>
      </c>
      <c r="AN3779" s="3">
        <v>1988</v>
      </c>
      <c r="AQ3779">
        <v>80405</v>
      </c>
      <c r="AR3779" s="1" t="s">
        <v>3354</v>
      </c>
    </row>
    <row r="3780" spans="1:44" x14ac:dyDescent="0.25">
      <c r="A3780" s="1">
        <v>5327</v>
      </c>
      <c r="B3780" s="1" t="s">
        <v>1233</v>
      </c>
      <c r="C3780" s="1">
        <v>101</v>
      </c>
      <c r="D3780" s="1" t="s">
        <v>5627</v>
      </c>
      <c r="F3780" s="1" t="s">
        <v>445</v>
      </c>
      <c r="G3780" s="1">
        <v>8</v>
      </c>
      <c r="H3780" s="1">
        <v>100</v>
      </c>
      <c r="I3780" s="1">
        <v>19.899999999999999</v>
      </c>
      <c r="J3780" s="1">
        <v>28.2</v>
      </c>
      <c r="K3780" s="3">
        <v>557</v>
      </c>
      <c r="L3780" s="2">
        <f>N3780/((1668.67)*(1-EXP(-(0.022864)*I3780))^(1.61028))</f>
        <v>0.96347086952201311</v>
      </c>
      <c r="N3780" s="1">
        <v>318</v>
      </c>
      <c r="O3780" s="1">
        <v>146.19999999999999</v>
      </c>
      <c r="P3780" s="1">
        <v>11.2</v>
      </c>
      <c r="Q3780" s="1">
        <v>25.7</v>
      </c>
      <c r="R3780" s="1">
        <v>6</v>
      </c>
      <c r="AJ3780" s="1" t="s">
        <v>426</v>
      </c>
      <c r="AK3780" s="19">
        <v>53</v>
      </c>
      <c r="AL3780" s="19">
        <v>14</v>
      </c>
      <c r="AN3780" s="3">
        <v>1988</v>
      </c>
      <c r="AQ3780">
        <v>80405</v>
      </c>
      <c r="AR3780" s="1" t="s">
        <v>3354</v>
      </c>
    </row>
    <row r="3781" spans="1:44" x14ac:dyDescent="0.25">
      <c r="A3781" s="1">
        <v>5328</v>
      </c>
      <c r="B3781" s="1" t="s">
        <v>1233</v>
      </c>
      <c r="C3781" s="1">
        <v>101</v>
      </c>
      <c r="D3781" s="1" t="s">
        <v>5627</v>
      </c>
      <c r="F3781" s="1" t="s">
        <v>445</v>
      </c>
      <c r="G3781" s="1">
        <v>8</v>
      </c>
      <c r="H3781" s="1">
        <v>120</v>
      </c>
      <c r="I3781" s="1">
        <v>21.4</v>
      </c>
      <c r="J3781" s="1">
        <v>33.299999999999997</v>
      </c>
      <c r="K3781" s="3">
        <v>394</v>
      </c>
      <c r="L3781" s="2">
        <f>N3781/((1668.67)*(1-EXP(-(0.022864)*I3781))^(1.61028))</f>
        <v>0.92339688873147929</v>
      </c>
      <c r="N3781" s="1">
        <v>334</v>
      </c>
      <c r="O3781" s="1">
        <v>163.30000000000001</v>
      </c>
      <c r="P3781" s="1">
        <v>11.4</v>
      </c>
      <c r="Q3781" s="1">
        <v>30.3</v>
      </c>
      <c r="R3781" s="1">
        <v>6.13</v>
      </c>
      <c r="AJ3781" s="1" t="s">
        <v>426</v>
      </c>
      <c r="AK3781" s="19">
        <v>53</v>
      </c>
      <c r="AL3781" s="19">
        <v>14</v>
      </c>
      <c r="AN3781" s="3">
        <v>1988</v>
      </c>
      <c r="AQ3781">
        <v>80405</v>
      </c>
      <c r="AR3781" s="1" t="s">
        <v>3354</v>
      </c>
    </row>
    <row r="3782" spans="1:44" x14ac:dyDescent="0.25">
      <c r="A3782" s="1">
        <v>5329</v>
      </c>
      <c r="B3782" s="1" t="s">
        <v>1233</v>
      </c>
      <c r="C3782" s="1">
        <v>101</v>
      </c>
      <c r="D3782" s="1" t="s">
        <v>5627</v>
      </c>
      <c r="F3782" s="1" t="s">
        <v>445</v>
      </c>
      <c r="G3782" s="1">
        <v>9</v>
      </c>
      <c r="H3782" s="1">
        <v>35</v>
      </c>
      <c r="I3782" s="1">
        <v>6.5</v>
      </c>
      <c r="J3782" s="1">
        <v>5.0999999999999996</v>
      </c>
      <c r="K3782" s="3">
        <v>11667</v>
      </c>
      <c r="L3782" s="2">
        <f>N3782/((1581.94)*(1-EXP(-(0.021301)*I3782))^(1.51716))</f>
        <v>1.0561465277305051</v>
      </c>
      <c r="N3782" s="1">
        <v>75</v>
      </c>
      <c r="O3782" s="1">
        <v>36.6</v>
      </c>
      <c r="P3782" s="1">
        <v>6.5</v>
      </c>
      <c r="Q3782" s="1">
        <v>12.3</v>
      </c>
      <c r="R3782" s="1">
        <v>5.42</v>
      </c>
      <c r="AJ3782" s="1" t="s">
        <v>426</v>
      </c>
      <c r="AK3782" s="19">
        <v>53</v>
      </c>
      <c r="AL3782" s="19">
        <v>14</v>
      </c>
      <c r="AN3782" s="3">
        <v>1988</v>
      </c>
      <c r="AQ3782">
        <v>80405</v>
      </c>
      <c r="AR3782" s="1" t="s">
        <v>3354</v>
      </c>
    </row>
    <row r="3783" spans="1:44" x14ac:dyDescent="0.25">
      <c r="A3783" s="1">
        <v>5330</v>
      </c>
      <c r="B3783" s="1" t="s">
        <v>1233</v>
      </c>
      <c r="C3783" s="1">
        <v>101</v>
      </c>
      <c r="D3783" s="1" t="s">
        <v>5627</v>
      </c>
      <c r="F3783" s="1" t="s">
        <v>445</v>
      </c>
      <c r="G3783" s="1">
        <v>9</v>
      </c>
      <c r="H3783" s="1">
        <v>40</v>
      </c>
      <c r="I3783" s="1">
        <v>7.3</v>
      </c>
      <c r="J3783" s="1">
        <v>6.3</v>
      </c>
      <c r="K3783" s="3">
        <v>8316</v>
      </c>
      <c r="L3783" s="2">
        <f>N3783/((1581.94)*(1-EXP(-(0.021301)*I3783))^(1.51716))</f>
        <v>1.243636725743096</v>
      </c>
      <c r="N3783" s="1">
        <v>104</v>
      </c>
      <c r="O3783" s="1">
        <v>49.7</v>
      </c>
      <c r="P3783" s="1">
        <v>8.24</v>
      </c>
      <c r="Q3783" s="1">
        <v>15.4</v>
      </c>
      <c r="R3783" s="1">
        <v>6.59</v>
      </c>
      <c r="AJ3783" s="1" t="s">
        <v>426</v>
      </c>
      <c r="AK3783" s="19">
        <v>53</v>
      </c>
      <c r="AL3783" s="19">
        <v>14</v>
      </c>
      <c r="AN3783" s="3">
        <v>1988</v>
      </c>
      <c r="AQ3783">
        <v>80405</v>
      </c>
      <c r="AR3783" s="1" t="s">
        <v>3354</v>
      </c>
    </row>
    <row r="3784" spans="1:44" x14ac:dyDescent="0.25">
      <c r="A3784" s="1">
        <v>5331</v>
      </c>
      <c r="B3784" s="1" t="s">
        <v>1233</v>
      </c>
      <c r="C3784" s="1">
        <v>101</v>
      </c>
      <c r="D3784" s="1" t="s">
        <v>5627</v>
      </c>
      <c r="F3784" s="1" t="s">
        <v>445</v>
      </c>
      <c r="G3784" s="1">
        <v>9</v>
      </c>
      <c r="H3784" s="1">
        <v>50</v>
      </c>
      <c r="I3784" s="1">
        <v>9.1</v>
      </c>
      <c r="J3784" s="1">
        <v>9.3000000000000007</v>
      </c>
      <c r="K3784" s="3">
        <v>4361</v>
      </c>
      <c r="L3784" s="2">
        <f>N3784/((1581.94)*(1-EXP(-(0.021301)*I3784))^(1.51716))</f>
        <v>1.1886054049194921</v>
      </c>
      <c r="N3784" s="1">
        <v>135</v>
      </c>
      <c r="O3784" s="1">
        <v>59.1</v>
      </c>
      <c r="P3784" s="1">
        <v>8.3699999999999992</v>
      </c>
      <c r="Q3784" s="1">
        <v>15.9</v>
      </c>
      <c r="R3784" s="1">
        <v>6.32</v>
      </c>
      <c r="AJ3784" s="1" t="s">
        <v>426</v>
      </c>
      <c r="AK3784" s="19">
        <v>53</v>
      </c>
      <c r="AL3784" s="19">
        <v>14</v>
      </c>
      <c r="AN3784" s="3">
        <v>1988</v>
      </c>
      <c r="AQ3784">
        <v>80405</v>
      </c>
      <c r="AR3784" s="1" t="s">
        <v>3354</v>
      </c>
    </row>
    <row r="3785" spans="1:44" x14ac:dyDescent="0.25">
      <c r="A3785" s="1">
        <v>5332</v>
      </c>
      <c r="B3785" s="1" t="s">
        <v>1233</v>
      </c>
      <c r="C3785" s="1">
        <v>101</v>
      </c>
      <c r="D3785" s="1" t="s">
        <v>5627</v>
      </c>
      <c r="F3785" s="1" t="s">
        <v>445</v>
      </c>
      <c r="G3785" s="1">
        <v>9</v>
      </c>
      <c r="H3785" s="1">
        <v>60</v>
      </c>
      <c r="I3785" s="1">
        <v>10.9</v>
      </c>
      <c r="J3785" s="1">
        <v>11.9</v>
      </c>
      <c r="K3785" s="3">
        <v>2645</v>
      </c>
      <c r="L3785" s="2">
        <f>N3785/((1581.94)*(1-EXP(-(0.021301)*I3785))^(1.51716))</f>
        <v>1.1224119550114484</v>
      </c>
      <c r="N3785" s="1">
        <v>163</v>
      </c>
      <c r="O3785" s="1">
        <v>70</v>
      </c>
      <c r="P3785" s="1">
        <v>8.68</v>
      </c>
      <c r="Q3785" s="1">
        <v>17.399999999999999</v>
      </c>
      <c r="R3785" s="1">
        <v>6.36</v>
      </c>
      <c r="AJ3785" s="1" t="s">
        <v>426</v>
      </c>
      <c r="AK3785" s="19">
        <v>53</v>
      </c>
      <c r="AL3785" s="19">
        <v>14</v>
      </c>
      <c r="AN3785" s="3">
        <v>1988</v>
      </c>
      <c r="AQ3785">
        <v>80405</v>
      </c>
      <c r="AR3785" s="1" t="s">
        <v>3354</v>
      </c>
    </row>
    <row r="3786" spans="1:44" x14ac:dyDescent="0.25">
      <c r="A3786" s="1">
        <v>5333</v>
      </c>
      <c r="B3786" s="1" t="s">
        <v>1233</v>
      </c>
      <c r="C3786" s="1">
        <v>101</v>
      </c>
      <c r="D3786" s="1" t="s">
        <v>5627</v>
      </c>
      <c r="F3786" s="1" t="s">
        <v>445</v>
      </c>
      <c r="G3786" s="1">
        <v>9</v>
      </c>
      <c r="H3786" s="1">
        <v>70</v>
      </c>
      <c r="I3786" s="1">
        <v>12.4</v>
      </c>
      <c r="J3786" s="1">
        <v>14.8</v>
      </c>
      <c r="K3786" s="3">
        <v>1775</v>
      </c>
      <c r="L3786" s="2">
        <f>N3786/((1581.94)*(1-EXP(-(0.021301)*I3786))^(1.51716))</f>
        <v>1.0837872608478398</v>
      </c>
      <c r="N3786" s="1">
        <v>187</v>
      </c>
      <c r="O3786" s="1">
        <v>79.900000000000006</v>
      </c>
      <c r="P3786" s="1">
        <v>8.91</v>
      </c>
      <c r="Q3786" s="1">
        <v>18.899999999999999</v>
      </c>
      <c r="R3786" s="1">
        <v>6.31</v>
      </c>
      <c r="AJ3786" s="1" t="s">
        <v>426</v>
      </c>
      <c r="AK3786" s="19">
        <v>53</v>
      </c>
      <c r="AL3786" s="19">
        <v>14</v>
      </c>
      <c r="AN3786" s="3">
        <v>1988</v>
      </c>
      <c r="AQ3786">
        <v>80405</v>
      </c>
      <c r="AR3786" s="1" t="s">
        <v>3354</v>
      </c>
    </row>
    <row r="3787" spans="1:44" x14ac:dyDescent="0.25">
      <c r="A3787" s="1">
        <v>5334</v>
      </c>
      <c r="B3787" s="1" t="s">
        <v>1233</v>
      </c>
      <c r="C3787" s="1">
        <v>101</v>
      </c>
      <c r="D3787" s="1" t="s">
        <v>5627</v>
      </c>
      <c r="F3787" s="1" t="s">
        <v>445</v>
      </c>
      <c r="G3787" s="1">
        <v>9</v>
      </c>
      <c r="H3787" s="1">
        <v>80</v>
      </c>
      <c r="I3787" s="1">
        <v>13.8</v>
      </c>
      <c r="J3787" s="1">
        <v>17.600000000000001</v>
      </c>
      <c r="K3787" s="3">
        <v>1278</v>
      </c>
      <c r="L3787" s="2">
        <f>N3787/((1581.94)*(1-EXP(-(0.021301)*I3787))^(1.51716))</f>
        <v>1.0472508311597093</v>
      </c>
      <c r="N3787" s="1">
        <v>208</v>
      </c>
      <c r="O3787" s="1">
        <v>89.7</v>
      </c>
      <c r="P3787" s="1">
        <v>9.15</v>
      </c>
      <c r="Q3787" s="1">
        <v>20.9</v>
      </c>
      <c r="R3787" s="1">
        <v>6.35</v>
      </c>
      <c r="AJ3787" s="1" t="s">
        <v>426</v>
      </c>
      <c r="AK3787" s="19">
        <v>53</v>
      </c>
      <c r="AL3787" s="19">
        <v>14</v>
      </c>
      <c r="AN3787" s="3">
        <v>1988</v>
      </c>
      <c r="AQ3787">
        <v>80405</v>
      </c>
      <c r="AR3787" s="1" t="s">
        <v>3354</v>
      </c>
    </row>
    <row r="3788" spans="1:44" x14ac:dyDescent="0.25">
      <c r="A3788" s="1">
        <v>5335</v>
      </c>
      <c r="B3788" s="1" t="s">
        <v>1233</v>
      </c>
      <c r="C3788" s="1">
        <v>101</v>
      </c>
      <c r="D3788" s="1" t="s">
        <v>5627</v>
      </c>
      <c r="F3788" s="1" t="s">
        <v>445</v>
      </c>
      <c r="G3788" s="1">
        <v>9</v>
      </c>
      <c r="H3788" s="1">
        <v>90</v>
      </c>
      <c r="I3788" s="1">
        <v>15</v>
      </c>
      <c r="J3788" s="1">
        <v>20.2</v>
      </c>
      <c r="K3788" s="3">
        <v>970</v>
      </c>
      <c r="L3788" s="2">
        <f>N3788/((1581.94)*(1-EXP(-(0.021301)*I3788))^(1.51716))</f>
        <v>1.0122481003073263</v>
      </c>
      <c r="N3788" s="1">
        <v>224</v>
      </c>
      <c r="O3788" s="1">
        <v>98.2</v>
      </c>
      <c r="P3788" s="1">
        <v>9.31</v>
      </c>
      <c r="Q3788" s="1">
        <v>22.4</v>
      </c>
      <c r="R3788" s="1">
        <v>6.28</v>
      </c>
      <c r="AJ3788" s="1" t="s">
        <v>426</v>
      </c>
      <c r="AK3788" s="19">
        <v>53</v>
      </c>
      <c r="AL3788" s="19">
        <v>14</v>
      </c>
      <c r="AN3788" s="3">
        <v>1988</v>
      </c>
      <c r="AQ3788">
        <v>80405</v>
      </c>
      <c r="AR3788" s="1" t="s">
        <v>3354</v>
      </c>
    </row>
    <row r="3789" spans="1:44" x14ac:dyDescent="0.25">
      <c r="A3789" s="1">
        <v>5336</v>
      </c>
      <c r="B3789" s="1" t="s">
        <v>1233</v>
      </c>
      <c r="C3789" s="1">
        <v>101</v>
      </c>
      <c r="D3789" s="1" t="s">
        <v>5627</v>
      </c>
      <c r="F3789" s="1" t="s">
        <v>445</v>
      </c>
      <c r="G3789" s="1">
        <v>9</v>
      </c>
      <c r="H3789" s="1">
        <v>100</v>
      </c>
      <c r="I3789" s="1">
        <v>15.9</v>
      </c>
      <c r="J3789" s="1">
        <v>22.8</v>
      </c>
      <c r="K3789" s="3">
        <v>767</v>
      </c>
      <c r="L3789" s="2">
        <f>N3789/((1581.94)*(1-EXP(-(0.021301)*I3789))^(1.51716))</f>
        <v>0.99394934389894118</v>
      </c>
      <c r="N3789" s="1">
        <v>237</v>
      </c>
      <c r="O3789" s="1">
        <v>105.7</v>
      </c>
      <c r="P3789" s="1">
        <v>9.4</v>
      </c>
      <c r="Q3789" s="1">
        <v>24.6</v>
      </c>
      <c r="R3789" s="1">
        <v>6.32</v>
      </c>
      <c r="AJ3789" s="1" t="s">
        <v>426</v>
      </c>
      <c r="AK3789" s="19">
        <v>53</v>
      </c>
      <c r="AL3789" s="19">
        <v>14</v>
      </c>
      <c r="AN3789" s="3">
        <v>1988</v>
      </c>
      <c r="AQ3789">
        <v>80405</v>
      </c>
      <c r="AR3789" s="1" t="s">
        <v>3354</v>
      </c>
    </row>
    <row r="3790" spans="1:44" x14ac:dyDescent="0.25">
      <c r="A3790" s="1">
        <v>5337</v>
      </c>
      <c r="B3790" s="1" t="s">
        <v>1233</v>
      </c>
      <c r="C3790" s="1">
        <v>101</v>
      </c>
      <c r="D3790" s="1" t="s">
        <v>5627</v>
      </c>
      <c r="F3790" s="1" t="s">
        <v>445</v>
      </c>
      <c r="G3790" s="1">
        <v>9</v>
      </c>
      <c r="H3790" s="1">
        <v>120</v>
      </c>
      <c r="I3790" s="1">
        <v>17.3</v>
      </c>
      <c r="J3790" s="1">
        <v>27.4</v>
      </c>
      <c r="K3790" s="3">
        <v>525</v>
      </c>
      <c r="L3790" s="2">
        <f>N3790/((1581.94)*(1-EXP(-(0.021301)*I3790))^(1.51716))</f>
        <v>0.94232418832217468</v>
      </c>
      <c r="N3790" s="1">
        <v>250</v>
      </c>
      <c r="O3790" s="1">
        <v>116.2</v>
      </c>
      <c r="P3790" s="1">
        <v>9.39</v>
      </c>
      <c r="Q3790" s="1">
        <v>28.7</v>
      </c>
      <c r="R3790" s="1">
        <v>6.36</v>
      </c>
      <c r="AJ3790" s="1" t="s">
        <v>426</v>
      </c>
      <c r="AK3790" s="19">
        <v>53</v>
      </c>
      <c r="AL3790" s="19">
        <v>14</v>
      </c>
      <c r="AN3790" s="3">
        <v>1988</v>
      </c>
      <c r="AQ3790">
        <v>80405</v>
      </c>
      <c r="AR3790" s="1" t="s">
        <v>3354</v>
      </c>
    </row>
    <row r="3791" spans="1:44" x14ac:dyDescent="0.25">
      <c r="A3791" s="1">
        <v>5338</v>
      </c>
      <c r="B3791" s="1" t="s">
        <v>1233</v>
      </c>
      <c r="C3791" s="1">
        <v>101</v>
      </c>
      <c r="D3791" s="1" t="s">
        <v>5627</v>
      </c>
      <c r="F3791" s="1" t="s">
        <v>445</v>
      </c>
      <c r="G3791" s="1">
        <v>7</v>
      </c>
      <c r="H3791" s="1">
        <v>45</v>
      </c>
      <c r="I3791" s="1">
        <v>13.9</v>
      </c>
      <c r="J3791" s="1">
        <v>14</v>
      </c>
      <c r="K3791" s="3">
        <v>2337</v>
      </c>
      <c r="L3791" s="2">
        <f>N3791/((1824.17)*(1-EXP(-(0.023514)*I3791))^(1.69151))</f>
        <v>1.1033275390091126</v>
      </c>
      <c r="N3791" s="1">
        <v>232</v>
      </c>
      <c r="O3791" s="1">
        <v>99.8</v>
      </c>
      <c r="Q3791" s="1">
        <v>12.7</v>
      </c>
      <c r="R3791" s="1">
        <v>6.43</v>
      </c>
      <c r="AJ3791" s="1" t="s">
        <v>426</v>
      </c>
      <c r="AK3791" s="19">
        <v>53.75</v>
      </c>
      <c r="AL3791" s="19">
        <v>13.25</v>
      </c>
      <c r="AN3791" s="3">
        <v>1980</v>
      </c>
      <c r="AQ3791">
        <v>80405</v>
      </c>
      <c r="AR3791" s="1" t="s">
        <v>802</v>
      </c>
    </row>
    <row r="3792" spans="1:44" x14ac:dyDescent="0.25">
      <c r="A3792" s="1">
        <v>5339</v>
      </c>
      <c r="B3792" s="1" t="s">
        <v>1233</v>
      </c>
      <c r="C3792" s="1">
        <v>101</v>
      </c>
      <c r="D3792" s="1" t="s">
        <v>5627</v>
      </c>
      <c r="F3792" s="1" t="s">
        <v>445</v>
      </c>
      <c r="G3792" s="1">
        <v>7</v>
      </c>
      <c r="H3792" s="1">
        <v>50</v>
      </c>
      <c r="I3792" s="1">
        <v>15.2</v>
      </c>
      <c r="J3792" s="1">
        <v>16</v>
      </c>
      <c r="K3792" s="3">
        <v>1838</v>
      </c>
      <c r="L3792" s="2">
        <f>N3792/((1824.17)*(1-EXP(-(0.023514)*I3792))^(1.69151))</f>
        <v>1.0808012015061799</v>
      </c>
      <c r="N3792" s="1">
        <v>258</v>
      </c>
      <c r="O3792" s="1">
        <v>110.9</v>
      </c>
      <c r="Q3792" s="1">
        <v>13.6</v>
      </c>
      <c r="R3792" s="1">
        <v>5.67</v>
      </c>
      <c r="AJ3792" s="1" t="s">
        <v>426</v>
      </c>
      <c r="AK3792" s="19">
        <v>53.75</v>
      </c>
      <c r="AL3792" s="19">
        <v>13.25</v>
      </c>
      <c r="AN3792" s="3">
        <v>1980</v>
      </c>
      <c r="AQ3792">
        <v>80405</v>
      </c>
      <c r="AR3792" s="1" t="s">
        <v>802</v>
      </c>
    </row>
    <row r="3793" spans="1:44" x14ac:dyDescent="0.25">
      <c r="A3793" s="1">
        <v>5340</v>
      </c>
      <c r="B3793" s="1" t="s">
        <v>1233</v>
      </c>
      <c r="C3793" s="1">
        <v>101</v>
      </c>
      <c r="D3793" s="1" t="s">
        <v>5627</v>
      </c>
      <c r="F3793" s="1" t="s">
        <v>445</v>
      </c>
      <c r="G3793" s="1">
        <v>7</v>
      </c>
      <c r="H3793" s="1">
        <v>60</v>
      </c>
      <c r="I3793" s="1">
        <v>17.5</v>
      </c>
      <c r="J3793" s="1">
        <v>19.899999999999999</v>
      </c>
      <c r="K3793" s="3">
        <v>1223</v>
      </c>
      <c r="L3793" s="2">
        <f>N3793/((1824.17)*(1-EXP(-(0.023514)*I3793))^(1.69151))</f>
        <v>1.0404400523286139</v>
      </c>
      <c r="N3793" s="1">
        <v>302</v>
      </c>
      <c r="O3793" s="1">
        <v>130</v>
      </c>
      <c r="Q3793" s="1">
        <v>15.1</v>
      </c>
      <c r="R3793" s="1">
        <v>6.55</v>
      </c>
      <c r="AJ3793" s="1" t="s">
        <v>426</v>
      </c>
      <c r="AK3793" s="19">
        <v>53.75</v>
      </c>
      <c r="AL3793" s="19">
        <v>13.25</v>
      </c>
      <c r="AN3793" s="3">
        <v>1980</v>
      </c>
      <c r="AQ3793">
        <v>80405</v>
      </c>
      <c r="AR3793" s="1" t="s">
        <v>802</v>
      </c>
    </row>
    <row r="3794" spans="1:44" x14ac:dyDescent="0.25">
      <c r="A3794" s="1">
        <v>5341</v>
      </c>
      <c r="B3794" s="1" t="s">
        <v>1233</v>
      </c>
      <c r="C3794" s="1">
        <v>101</v>
      </c>
      <c r="D3794" s="1" t="s">
        <v>5627</v>
      </c>
      <c r="F3794" s="1" t="s">
        <v>445</v>
      </c>
      <c r="G3794" s="1">
        <v>7</v>
      </c>
      <c r="H3794" s="1">
        <v>70</v>
      </c>
      <c r="I3794" s="1">
        <v>19.399999999999999</v>
      </c>
      <c r="J3794" s="1">
        <v>23.6</v>
      </c>
      <c r="K3794" s="3">
        <v>878</v>
      </c>
      <c r="L3794" s="2">
        <f>N3794/((1824.17)*(1-EXP(-(0.023514)*I3794))^(1.69151))</f>
        <v>1.0160586998188001</v>
      </c>
      <c r="N3794" s="1">
        <v>339</v>
      </c>
      <c r="O3794" s="1">
        <v>149.1</v>
      </c>
      <c r="Q3794" s="1">
        <v>16.3</v>
      </c>
      <c r="R3794" s="1">
        <v>6.59</v>
      </c>
      <c r="AJ3794" s="1" t="s">
        <v>426</v>
      </c>
      <c r="AK3794" s="19">
        <v>53.75</v>
      </c>
      <c r="AL3794" s="19">
        <v>13.25</v>
      </c>
      <c r="AN3794" s="3">
        <v>1980</v>
      </c>
      <c r="AQ3794">
        <v>80405</v>
      </c>
      <c r="AR3794" s="1" t="s">
        <v>802</v>
      </c>
    </row>
    <row r="3795" spans="1:44" x14ac:dyDescent="0.25">
      <c r="A3795" s="1">
        <v>5342</v>
      </c>
      <c r="B3795" s="1" t="s">
        <v>1233</v>
      </c>
      <c r="C3795" s="1">
        <v>101</v>
      </c>
      <c r="D3795" s="1" t="s">
        <v>5627</v>
      </c>
      <c r="F3795" s="1" t="s">
        <v>445</v>
      </c>
      <c r="G3795" s="1">
        <v>7</v>
      </c>
      <c r="H3795" s="1">
        <v>80</v>
      </c>
      <c r="I3795" s="1">
        <v>21.2</v>
      </c>
      <c r="J3795" s="1">
        <v>27.2</v>
      </c>
      <c r="K3795" s="3">
        <v>665</v>
      </c>
      <c r="L3795" s="2">
        <f>N3795/((1824.17)*(1-EXP(-(0.023514)*I3795))^(1.69151))</f>
        <v>0.98107060455089501</v>
      </c>
      <c r="N3795" s="1">
        <v>368</v>
      </c>
      <c r="O3795" s="1">
        <v>165.6</v>
      </c>
      <c r="Q3795" s="1">
        <v>17.3</v>
      </c>
      <c r="R3795" s="1">
        <v>6.61</v>
      </c>
      <c r="AJ3795" s="1" t="s">
        <v>426</v>
      </c>
      <c r="AK3795" s="19">
        <v>53.75</v>
      </c>
      <c r="AL3795" s="19">
        <v>13.25</v>
      </c>
      <c r="AN3795" s="3">
        <v>1980</v>
      </c>
      <c r="AQ3795">
        <v>80405</v>
      </c>
      <c r="AR3795" s="1" t="s">
        <v>802</v>
      </c>
    </row>
    <row r="3796" spans="1:44" x14ac:dyDescent="0.25">
      <c r="A3796" s="1">
        <v>5343</v>
      </c>
      <c r="B3796" s="1" t="s">
        <v>1233</v>
      </c>
      <c r="C3796" s="1">
        <v>101</v>
      </c>
      <c r="D3796" s="1" t="s">
        <v>5627</v>
      </c>
      <c r="F3796" s="1" t="s">
        <v>445</v>
      </c>
      <c r="G3796" s="1">
        <v>7</v>
      </c>
      <c r="H3796" s="1">
        <v>90</v>
      </c>
      <c r="I3796" s="1">
        <v>22.7</v>
      </c>
      <c r="J3796" s="1">
        <v>30.6</v>
      </c>
      <c r="K3796" s="3">
        <v>527</v>
      </c>
      <c r="L3796" s="2">
        <f>N3796/((1824.17)*(1-EXP(-(0.023514)*I3796))^(1.69151))</f>
        <v>0.95423212904650745</v>
      </c>
      <c r="N3796" s="1">
        <v>391</v>
      </c>
      <c r="O3796" s="1">
        <v>183.8</v>
      </c>
      <c r="Q3796" s="1">
        <v>18.2</v>
      </c>
      <c r="R3796" s="1">
        <v>6.6</v>
      </c>
      <c r="AJ3796" s="1" t="s">
        <v>426</v>
      </c>
      <c r="AK3796" s="19">
        <v>53.75</v>
      </c>
      <c r="AL3796" s="19">
        <v>13.25</v>
      </c>
      <c r="AN3796" s="3">
        <v>1980</v>
      </c>
      <c r="AQ3796">
        <v>80405</v>
      </c>
      <c r="AR3796" s="1" t="s">
        <v>802</v>
      </c>
    </row>
    <row r="3797" spans="1:44" x14ac:dyDescent="0.25">
      <c r="A3797" s="1">
        <v>5344</v>
      </c>
      <c r="B3797" s="1" t="s">
        <v>1233</v>
      </c>
      <c r="C3797" s="1">
        <v>101</v>
      </c>
      <c r="D3797" s="1" t="s">
        <v>5627</v>
      </c>
      <c r="F3797" s="1" t="s">
        <v>445</v>
      </c>
      <c r="G3797" s="1">
        <v>7</v>
      </c>
      <c r="H3797" s="1">
        <v>100</v>
      </c>
      <c r="I3797" s="1">
        <v>23.9</v>
      </c>
      <c r="J3797" s="1">
        <v>33.700000000000003</v>
      </c>
      <c r="K3797" s="3">
        <v>363</v>
      </c>
      <c r="L3797" s="2">
        <f>N3797/((1824.17)*(1-EXP(-(0.023514)*I3797))^(1.69151))</f>
        <v>0.93264731607562179</v>
      </c>
      <c r="N3797" s="1">
        <v>408</v>
      </c>
      <c r="O3797" s="1">
        <v>195.8</v>
      </c>
      <c r="Q3797" s="1">
        <v>18.899999999999999</v>
      </c>
      <c r="R3797" s="1">
        <v>6.58</v>
      </c>
      <c r="AJ3797" s="1" t="s">
        <v>426</v>
      </c>
      <c r="AK3797" s="19">
        <v>53.75</v>
      </c>
      <c r="AL3797" s="19">
        <v>13.25</v>
      </c>
      <c r="AN3797" s="3">
        <v>1980</v>
      </c>
      <c r="AQ3797">
        <v>80405</v>
      </c>
      <c r="AR3797" s="1" t="s">
        <v>802</v>
      </c>
    </row>
    <row r="3798" spans="1:44" x14ac:dyDescent="0.25">
      <c r="A3798" s="1">
        <v>5345</v>
      </c>
      <c r="B3798" s="1" t="s">
        <v>1233</v>
      </c>
      <c r="C3798" s="1">
        <v>101</v>
      </c>
      <c r="D3798" s="1" t="s">
        <v>5627</v>
      </c>
      <c r="F3798" s="1" t="s">
        <v>445</v>
      </c>
      <c r="G3798" s="1">
        <v>7</v>
      </c>
      <c r="H3798" s="1">
        <v>20</v>
      </c>
      <c r="I3798" s="1">
        <v>7</v>
      </c>
      <c r="J3798" s="1">
        <v>5.5</v>
      </c>
      <c r="K3798" s="3">
        <v>12395</v>
      </c>
      <c r="L3798" s="2">
        <f>N3798/((1824.17)*(1-EXP(-(0.023514)*I3798))^(1.69151))</f>
        <v>1.5033763222301575</v>
      </c>
      <c r="N3798" s="1">
        <v>113</v>
      </c>
      <c r="O3798" s="1">
        <v>52</v>
      </c>
      <c r="Q3798" s="1">
        <v>9</v>
      </c>
      <c r="R3798" s="1">
        <v>7.08</v>
      </c>
      <c r="AJ3798" s="1" t="s">
        <v>426</v>
      </c>
      <c r="AK3798" s="19">
        <v>53.75</v>
      </c>
      <c r="AL3798" s="19">
        <v>13.25</v>
      </c>
      <c r="AN3798" s="3">
        <v>1980</v>
      </c>
      <c r="AQ3798">
        <v>80405</v>
      </c>
      <c r="AR3798" s="1" t="s">
        <v>802</v>
      </c>
    </row>
    <row r="3799" spans="1:44" x14ac:dyDescent="0.25">
      <c r="A3799" s="1">
        <v>5346</v>
      </c>
      <c r="B3799" s="1" t="s">
        <v>1233</v>
      </c>
      <c r="C3799" s="1">
        <v>101</v>
      </c>
      <c r="D3799" s="1" t="s">
        <v>5627</v>
      </c>
      <c r="F3799" s="1" t="s">
        <v>445</v>
      </c>
      <c r="G3799" s="1">
        <v>7</v>
      </c>
      <c r="H3799" s="1">
        <v>20</v>
      </c>
      <c r="I3799" s="1">
        <v>7</v>
      </c>
      <c r="J3799" s="1">
        <v>5.6</v>
      </c>
      <c r="K3799" s="3">
        <v>11138</v>
      </c>
      <c r="L3799" s="2">
        <f>N3799/((1824.17)*(1-EXP(-(0.023514)*I3799))^(1.69151))</f>
        <v>1.3969426003023588</v>
      </c>
      <c r="N3799" s="1">
        <v>105</v>
      </c>
      <c r="O3799" s="1">
        <v>48.3</v>
      </c>
      <c r="Q3799" s="1">
        <v>8.6</v>
      </c>
      <c r="R3799" s="1">
        <v>6.66</v>
      </c>
      <c r="AJ3799" s="1" t="s">
        <v>426</v>
      </c>
      <c r="AK3799" s="19">
        <v>53.75</v>
      </c>
      <c r="AL3799" s="19">
        <v>13.25</v>
      </c>
      <c r="AN3799" s="3">
        <v>1980</v>
      </c>
      <c r="AQ3799">
        <v>80405</v>
      </c>
      <c r="AR3799" s="1" t="s">
        <v>802</v>
      </c>
    </row>
    <row r="3800" spans="1:44" x14ac:dyDescent="0.25">
      <c r="A3800" s="1">
        <v>5347</v>
      </c>
      <c r="B3800" s="1" t="s">
        <v>1233</v>
      </c>
      <c r="C3800" s="1">
        <v>101</v>
      </c>
      <c r="D3800" s="1" t="s">
        <v>5627</v>
      </c>
      <c r="F3800" s="1" t="s">
        <v>445</v>
      </c>
      <c r="G3800" s="1">
        <v>7</v>
      </c>
      <c r="H3800" s="1">
        <v>20</v>
      </c>
      <c r="I3800" s="1">
        <v>7</v>
      </c>
      <c r="J3800" s="1">
        <v>5.6</v>
      </c>
      <c r="K3800" s="3">
        <v>10285</v>
      </c>
      <c r="L3800" s="2">
        <f>N3800/((1824.17)*(1-EXP(-(0.023514)*I3800))^(1.69151))</f>
        <v>1.29050887837456</v>
      </c>
      <c r="N3800" s="1">
        <v>97</v>
      </c>
      <c r="O3800" s="1">
        <v>44.6</v>
      </c>
      <c r="Q3800" s="1">
        <v>7.9</v>
      </c>
      <c r="R3800" s="1">
        <v>6.15</v>
      </c>
      <c r="AJ3800" s="1" t="s">
        <v>426</v>
      </c>
      <c r="AK3800" s="19">
        <v>53.75</v>
      </c>
      <c r="AL3800" s="19">
        <v>13.25</v>
      </c>
      <c r="AN3800" s="3">
        <v>1980</v>
      </c>
      <c r="AQ3800">
        <v>80405</v>
      </c>
      <c r="AR3800" s="1" t="s">
        <v>802</v>
      </c>
    </row>
    <row r="3801" spans="1:44" x14ac:dyDescent="0.25">
      <c r="A3801" s="1">
        <v>5348</v>
      </c>
      <c r="B3801" s="1" t="s">
        <v>1233</v>
      </c>
      <c r="C3801" s="1">
        <v>101</v>
      </c>
      <c r="D3801" s="1" t="s">
        <v>5627</v>
      </c>
      <c r="F3801" s="1" t="s">
        <v>445</v>
      </c>
      <c r="G3801" s="1">
        <v>7</v>
      </c>
      <c r="H3801" s="1">
        <v>20</v>
      </c>
      <c r="I3801" s="1">
        <v>7</v>
      </c>
      <c r="J3801" s="1">
        <v>5.7</v>
      </c>
      <c r="K3801" s="3">
        <v>9098</v>
      </c>
      <c r="L3801" s="2">
        <f>N3801/((1824.17)*(1-EXP(-(0.023514)*I3801))^(1.69151))</f>
        <v>1.1840751564467613</v>
      </c>
      <c r="N3801" s="1">
        <v>89</v>
      </c>
      <c r="O3801" s="1">
        <v>40.9</v>
      </c>
      <c r="Q3801" s="1">
        <v>7.4</v>
      </c>
      <c r="R3801" s="1">
        <v>5.68</v>
      </c>
      <c r="AJ3801" s="1" t="s">
        <v>426</v>
      </c>
      <c r="AK3801" s="19">
        <v>53.75</v>
      </c>
      <c r="AL3801" s="19">
        <v>13.25</v>
      </c>
      <c r="AN3801" s="3">
        <v>1980</v>
      </c>
      <c r="AQ3801">
        <v>80405</v>
      </c>
      <c r="AR3801" s="1" t="s">
        <v>802</v>
      </c>
    </row>
    <row r="3802" spans="1:44" x14ac:dyDescent="0.25">
      <c r="A3802" s="1">
        <v>5349</v>
      </c>
      <c r="B3802" s="1" t="s">
        <v>1233</v>
      </c>
      <c r="C3802" s="1">
        <v>101</v>
      </c>
      <c r="D3802" s="1" t="s">
        <v>5627</v>
      </c>
      <c r="F3802" s="1" t="s">
        <v>445</v>
      </c>
      <c r="G3802" s="1">
        <v>7</v>
      </c>
      <c r="H3802" s="1">
        <v>20</v>
      </c>
      <c r="I3802" s="1">
        <v>8</v>
      </c>
      <c r="J3802" s="1">
        <v>6.4</v>
      </c>
      <c r="K3802" s="3">
        <v>9658</v>
      </c>
      <c r="L3802" s="2">
        <f>N3802/((1824.17)*(1-EXP(-(0.023514)*I3802))^(1.69151))</f>
        <v>1.439229555952966</v>
      </c>
      <c r="N3802" s="1">
        <v>133</v>
      </c>
      <c r="O3802" s="1">
        <v>61.2</v>
      </c>
      <c r="Q3802" s="1">
        <v>10.5</v>
      </c>
      <c r="R3802" s="1">
        <v>7.47</v>
      </c>
      <c r="AJ3802" s="1" t="s">
        <v>426</v>
      </c>
      <c r="AK3802" s="19">
        <v>53.75</v>
      </c>
      <c r="AL3802" s="19">
        <v>13.25</v>
      </c>
      <c r="AN3802" s="3">
        <v>1980</v>
      </c>
      <c r="AQ3802">
        <v>80405</v>
      </c>
      <c r="AR3802" s="1" t="s">
        <v>802</v>
      </c>
    </row>
    <row r="3803" spans="1:44" x14ac:dyDescent="0.25">
      <c r="A3803" s="1">
        <v>5350</v>
      </c>
      <c r="B3803" s="1" t="s">
        <v>1233</v>
      </c>
      <c r="C3803" s="1">
        <v>101</v>
      </c>
      <c r="D3803" s="1" t="s">
        <v>5627</v>
      </c>
      <c r="F3803" s="1" t="s">
        <v>445</v>
      </c>
      <c r="G3803" s="1">
        <v>7</v>
      </c>
      <c r="H3803" s="1">
        <v>20</v>
      </c>
      <c r="I3803" s="1">
        <v>8</v>
      </c>
      <c r="J3803" s="1">
        <v>6.4</v>
      </c>
      <c r="K3803" s="3">
        <v>8975</v>
      </c>
      <c r="L3803" s="2">
        <f>N3803/((1824.17)*(1-EXP(-(0.023514)*I3803))^(1.69151))</f>
        <v>1.341838082241863</v>
      </c>
      <c r="N3803" s="1">
        <v>124</v>
      </c>
      <c r="O3803" s="1">
        <v>57</v>
      </c>
      <c r="Q3803" s="1">
        <v>9.6999999999999993</v>
      </c>
      <c r="R3803" s="1">
        <v>6.95</v>
      </c>
      <c r="AJ3803" s="1" t="s">
        <v>426</v>
      </c>
      <c r="AK3803" s="19">
        <v>53.75</v>
      </c>
      <c r="AL3803" s="19">
        <v>13.25</v>
      </c>
      <c r="AN3803" s="3">
        <v>1980</v>
      </c>
      <c r="AQ3803">
        <v>80405</v>
      </c>
      <c r="AR3803" s="1" t="s">
        <v>802</v>
      </c>
    </row>
    <row r="3804" spans="1:44" x14ac:dyDescent="0.25">
      <c r="A3804" s="1">
        <v>5351</v>
      </c>
      <c r="B3804" s="1" t="s">
        <v>1233</v>
      </c>
      <c r="C3804" s="1">
        <v>101</v>
      </c>
      <c r="D3804" s="1" t="s">
        <v>5627</v>
      </c>
      <c r="F3804" s="1" t="s">
        <v>445</v>
      </c>
      <c r="G3804" s="1">
        <v>7</v>
      </c>
      <c r="H3804" s="1">
        <v>20</v>
      </c>
      <c r="I3804" s="1">
        <v>8</v>
      </c>
      <c r="J3804" s="1">
        <v>6.5</v>
      </c>
      <c r="K3804" s="3">
        <v>8012</v>
      </c>
      <c r="L3804" s="2">
        <f>N3804/((1824.17)*(1-EXP(-(0.023514)*I3804))^(1.69151))</f>
        <v>1.2336253336739709</v>
      </c>
      <c r="N3804" s="1">
        <v>114</v>
      </c>
      <c r="O3804" s="1">
        <v>52.4</v>
      </c>
      <c r="Q3804" s="1">
        <v>9.1</v>
      </c>
      <c r="R3804" s="1">
        <v>6.46</v>
      </c>
      <c r="AJ3804" s="1" t="s">
        <v>426</v>
      </c>
      <c r="AK3804" s="19">
        <v>53.75</v>
      </c>
      <c r="AL3804" s="19">
        <v>13.25</v>
      </c>
      <c r="AN3804" s="3">
        <v>1980</v>
      </c>
      <c r="AQ3804">
        <v>80405</v>
      </c>
      <c r="AR3804" s="1" t="s">
        <v>802</v>
      </c>
    </row>
    <row r="3805" spans="1:44" x14ac:dyDescent="0.25">
      <c r="A3805" s="1">
        <v>5352</v>
      </c>
      <c r="B3805" s="1" t="s">
        <v>1233</v>
      </c>
      <c r="C3805" s="1">
        <v>101</v>
      </c>
      <c r="D3805" s="1" t="s">
        <v>5627</v>
      </c>
      <c r="F3805" s="1" t="s">
        <v>445</v>
      </c>
      <c r="G3805" s="1">
        <v>7</v>
      </c>
      <c r="H3805" s="1">
        <v>20</v>
      </c>
      <c r="I3805" s="1">
        <v>8</v>
      </c>
      <c r="J3805" s="1">
        <v>6.5</v>
      </c>
      <c r="K3805" s="3">
        <v>7349</v>
      </c>
      <c r="L3805" s="2">
        <f>N3805/((1824.17)*(1-EXP(-(0.023514)*I3805))^(1.69151))</f>
        <v>1.1254125851060786</v>
      </c>
      <c r="N3805" s="1">
        <v>104</v>
      </c>
      <c r="O3805" s="1">
        <v>47.8</v>
      </c>
      <c r="Q3805" s="1">
        <v>8.3000000000000007</v>
      </c>
      <c r="R3805" s="1">
        <v>5.93</v>
      </c>
      <c r="AJ3805" s="1" t="s">
        <v>426</v>
      </c>
      <c r="AK3805" s="19">
        <v>53.75</v>
      </c>
      <c r="AL3805" s="19">
        <v>13.25</v>
      </c>
      <c r="AN3805" s="3">
        <v>1980</v>
      </c>
      <c r="AQ3805">
        <v>80405</v>
      </c>
      <c r="AR3805" s="1" t="s">
        <v>802</v>
      </c>
    </row>
    <row r="3806" spans="1:44" x14ac:dyDescent="0.25">
      <c r="A3806" s="1">
        <v>5353</v>
      </c>
      <c r="B3806" s="1" t="s">
        <v>1233</v>
      </c>
      <c r="C3806" s="1">
        <v>101</v>
      </c>
      <c r="D3806" s="1" t="s">
        <v>5627</v>
      </c>
      <c r="F3806" s="1" t="s">
        <v>445</v>
      </c>
      <c r="G3806" s="1">
        <v>7</v>
      </c>
      <c r="H3806" s="1">
        <v>20</v>
      </c>
      <c r="I3806" s="1">
        <v>9</v>
      </c>
      <c r="J3806" s="1">
        <v>7.2</v>
      </c>
      <c r="K3806" s="3">
        <v>8157</v>
      </c>
      <c r="L3806" s="2">
        <f>N3806/((1824.17)*(1-EXP(-(0.023514)*I3806))^(1.69151))</f>
        <v>1.4281040403533913</v>
      </c>
      <c r="N3806" s="1">
        <v>158</v>
      </c>
      <c r="O3806" s="1">
        <v>72.7</v>
      </c>
      <c r="Q3806" s="1">
        <v>11.9</v>
      </c>
      <c r="R3806" s="1">
        <v>7.96</v>
      </c>
      <c r="AJ3806" s="1" t="s">
        <v>426</v>
      </c>
      <c r="AK3806" s="19">
        <v>53.75</v>
      </c>
      <c r="AL3806" s="19">
        <v>13.25</v>
      </c>
      <c r="AN3806" s="3">
        <v>1980</v>
      </c>
      <c r="AQ3806">
        <v>80405</v>
      </c>
      <c r="AR3806" s="1" t="s">
        <v>802</v>
      </c>
    </row>
    <row r="3807" spans="1:44" x14ac:dyDescent="0.25">
      <c r="A3807" s="1">
        <v>5354</v>
      </c>
      <c r="B3807" s="1" t="s">
        <v>1233</v>
      </c>
      <c r="C3807" s="1">
        <v>101</v>
      </c>
      <c r="D3807" s="1" t="s">
        <v>5627</v>
      </c>
      <c r="F3807" s="1" t="s">
        <v>445</v>
      </c>
      <c r="G3807" s="1">
        <v>7</v>
      </c>
      <c r="H3807" s="1">
        <v>20</v>
      </c>
      <c r="I3807" s="1">
        <v>9</v>
      </c>
      <c r="J3807" s="1">
        <v>7.3</v>
      </c>
      <c r="K3807" s="3">
        <v>7351</v>
      </c>
      <c r="L3807" s="2">
        <f>N3807/((1824.17)*(1-EXP(-(0.023514)*I3807))^(1.69151))</f>
        <v>1.3286790755186617</v>
      </c>
      <c r="N3807" s="1">
        <v>147</v>
      </c>
      <c r="O3807" s="1">
        <v>67.599999999999994</v>
      </c>
      <c r="Q3807" s="1">
        <v>11.2</v>
      </c>
      <c r="R3807" s="1">
        <v>7.42</v>
      </c>
      <c r="AJ3807" s="1" t="s">
        <v>426</v>
      </c>
      <c r="AK3807" s="19">
        <v>53.75</v>
      </c>
      <c r="AL3807" s="19">
        <v>13.25</v>
      </c>
      <c r="AN3807" s="3">
        <v>1980</v>
      </c>
      <c r="AQ3807">
        <v>80405</v>
      </c>
      <c r="AR3807" s="1" t="s">
        <v>802</v>
      </c>
    </row>
    <row r="3808" spans="1:44" x14ac:dyDescent="0.25">
      <c r="A3808" s="1">
        <v>5355</v>
      </c>
      <c r="B3808" s="1" t="s">
        <v>1233</v>
      </c>
      <c r="C3808" s="1">
        <v>101</v>
      </c>
      <c r="D3808" s="1" t="s">
        <v>5627</v>
      </c>
      <c r="F3808" s="1" t="s">
        <v>445</v>
      </c>
      <c r="G3808" s="1">
        <v>7</v>
      </c>
      <c r="H3808" s="1">
        <v>20</v>
      </c>
      <c r="I3808" s="1">
        <v>9</v>
      </c>
      <c r="J3808" s="1">
        <v>7.3</v>
      </c>
      <c r="K3808" s="3">
        <v>6778</v>
      </c>
      <c r="L3808" s="2">
        <f>N3808/((1824.17)*(1-EXP(-(0.023514)*I3808))^(1.69151))</f>
        <v>1.2292541106839319</v>
      </c>
      <c r="N3808" s="1">
        <v>136</v>
      </c>
      <c r="O3808" s="1">
        <v>62.6</v>
      </c>
      <c r="Q3808" s="1">
        <v>10.3</v>
      </c>
      <c r="R3808" s="1">
        <v>6.84</v>
      </c>
      <c r="AJ3808" s="1" t="s">
        <v>426</v>
      </c>
      <c r="AK3808" s="19">
        <v>53.75</v>
      </c>
      <c r="AL3808" s="19">
        <v>13.25</v>
      </c>
      <c r="AN3808" s="3">
        <v>1980</v>
      </c>
      <c r="AQ3808">
        <v>80405</v>
      </c>
      <c r="AR3808" s="1" t="s">
        <v>802</v>
      </c>
    </row>
    <row r="3809" spans="1:44" x14ac:dyDescent="0.25">
      <c r="A3809" s="1">
        <v>5356</v>
      </c>
      <c r="B3809" s="1" t="s">
        <v>1233</v>
      </c>
      <c r="C3809" s="1">
        <v>101</v>
      </c>
      <c r="D3809" s="1" t="s">
        <v>5627</v>
      </c>
      <c r="F3809" s="1" t="s">
        <v>445</v>
      </c>
      <c r="G3809" s="1">
        <v>7</v>
      </c>
      <c r="H3809" s="1">
        <v>20</v>
      </c>
      <c r="I3809" s="1">
        <v>9</v>
      </c>
      <c r="J3809" s="1">
        <v>7.4</v>
      </c>
      <c r="K3809" s="3">
        <v>6070</v>
      </c>
      <c r="L3809" s="2">
        <f>N3809/((1824.17)*(1-EXP(-(0.023514)*I3809))^(1.69151))</f>
        <v>1.1207905126824085</v>
      </c>
      <c r="N3809" s="1">
        <v>124</v>
      </c>
      <c r="O3809" s="1">
        <v>57</v>
      </c>
      <c r="Q3809" s="1">
        <v>9.6</v>
      </c>
      <c r="R3809" s="1">
        <v>6.35</v>
      </c>
      <c r="AJ3809" s="1" t="s">
        <v>426</v>
      </c>
      <c r="AK3809" s="19">
        <v>53.75</v>
      </c>
      <c r="AL3809" s="19">
        <v>13.25</v>
      </c>
      <c r="AN3809" s="3">
        <v>1980</v>
      </c>
      <c r="AQ3809">
        <v>80405</v>
      </c>
      <c r="AR3809" s="1" t="s">
        <v>802</v>
      </c>
    </row>
    <row r="3810" spans="1:44" x14ac:dyDescent="0.25">
      <c r="A3810" s="1">
        <v>5357</v>
      </c>
      <c r="B3810" s="1" t="s">
        <v>1233</v>
      </c>
      <c r="C3810" s="1">
        <v>101</v>
      </c>
      <c r="D3810" s="1" t="s">
        <v>5627</v>
      </c>
      <c r="F3810" s="1" t="s">
        <v>445</v>
      </c>
      <c r="G3810" s="1">
        <v>7</v>
      </c>
      <c r="H3810" s="1">
        <v>20</v>
      </c>
      <c r="I3810" s="1">
        <v>10</v>
      </c>
      <c r="J3810" s="1">
        <v>8.1</v>
      </c>
      <c r="K3810" s="3">
        <v>6932</v>
      </c>
      <c r="L3810" s="2">
        <f>N3810/((1824.17)*(1-EXP(-(0.023514)*I3810))^(1.69151))</f>
        <v>1.4339434227678127</v>
      </c>
      <c r="N3810" s="1">
        <v>186</v>
      </c>
      <c r="O3810" s="1">
        <v>85.6</v>
      </c>
      <c r="Q3810" s="1">
        <v>13.6</v>
      </c>
      <c r="R3810" s="1">
        <v>8.57</v>
      </c>
      <c r="AJ3810" s="1" t="s">
        <v>426</v>
      </c>
      <c r="AK3810" s="19">
        <v>53.75</v>
      </c>
      <c r="AL3810" s="19">
        <v>13.25</v>
      </c>
      <c r="AN3810" s="3">
        <v>1980</v>
      </c>
      <c r="AQ3810">
        <v>80405</v>
      </c>
      <c r="AR3810" s="1" t="s">
        <v>802</v>
      </c>
    </row>
    <row r="3811" spans="1:44" x14ac:dyDescent="0.25">
      <c r="A3811" s="1">
        <v>5358</v>
      </c>
      <c r="B3811" s="1" t="s">
        <v>1233</v>
      </c>
      <c r="C3811" s="1">
        <v>101</v>
      </c>
      <c r="D3811" s="1" t="s">
        <v>5627</v>
      </c>
      <c r="F3811" s="1" t="s">
        <v>445</v>
      </c>
      <c r="G3811" s="1">
        <v>7</v>
      </c>
      <c r="H3811" s="1">
        <v>20</v>
      </c>
      <c r="I3811" s="1">
        <v>10</v>
      </c>
      <c r="J3811" s="1">
        <v>8.1999999999999993</v>
      </c>
      <c r="K3811" s="3">
        <v>6288</v>
      </c>
      <c r="L3811" s="2">
        <f>N3811/((1824.17)*(1-EXP(-(0.023514)*I3811))^(1.69151))</f>
        <v>1.3337215706388796</v>
      </c>
      <c r="N3811" s="1">
        <v>173</v>
      </c>
      <c r="O3811" s="1">
        <v>79.599999999999994</v>
      </c>
      <c r="Q3811" s="1">
        <v>12.8</v>
      </c>
      <c r="R3811" s="1">
        <v>8.01</v>
      </c>
      <c r="AJ3811" s="1" t="s">
        <v>426</v>
      </c>
      <c r="AK3811" s="19">
        <v>53.75</v>
      </c>
      <c r="AL3811" s="19">
        <v>13.25</v>
      </c>
      <c r="AN3811" s="3">
        <v>1980</v>
      </c>
      <c r="AQ3811">
        <v>80405</v>
      </c>
      <c r="AR3811" s="1" t="s">
        <v>802</v>
      </c>
    </row>
    <row r="3812" spans="1:44" x14ac:dyDescent="0.25">
      <c r="A3812" s="1">
        <v>5359</v>
      </c>
      <c r="B3812" s="1" t="s">
        <v>1233</v>
      </c>
      <c r="C3812" s="1">
        <v>101</v>
      </c>
      <c r="D3812" s="1" t="s">
        <v>5627</v>
      </c>
      <c r="F3812" s="1" t="s">
        <v>445</v>
      </c>
      <c r="G3812" s="1">
        <v>7</v>
      </c>
      <c r="H3812" s="1">
        <v>20</v>
      </c>
      <c r="I3812" s="1">
        <v>10</v>
      </c>
      <c r="J3812" s="1">
        <v>8.1999999999999993</v>
      </c>
      <c r="K3812" s="3">
        <v>5795</v>
      </c>
      <c r="L3812" s="2">
        <f>N3812/((1824.17)*(1-EXP(-(0.023514)*I3812))^(1.69151))</f>
        <v>1.2334997185099466</v>
      </c>
      <c r="N3812" s="1">
        <v>160</v>
      </c>
      <c r="O3812" s="1">
        <v>73.599999999999994</v>
      </c>
      <c r="Q3812" s="1">
        <v>11.8</v>
      </c>
      <c r="R3812" s="1">
        <v>7.38</v>
      </c>
      <c r="AJ3812" s="1" t="s">
        <v>426</v>
      </c>
      <c r="AK3812" s="19">
        <v>53.75</v>
      </c>
      <c r="AL3812" s="19">
        <v>13.25</v>
      </c>
      <c r="AN3812" s="3">
        <v>1980</v>
      </c>
      <c r="AQ3812">
        <v>80405</v>
      </c>
      <c r="AR3812" s="1" t="s">
        <v>802</v>
      </c>
    </row>
    <row r="3813" spans="1:44" x14ac:dyDescent="0.25">
      <c r="A3813" s="1">
        <v>5360</v>
      </c>
      <c r="B3813" s="1" t="s">
        <v>1233</v>
      </c>
      <c r="C3813" s="1">
        <v>101</v>
      </c>
      <c r="D3813" s="1" t="s">
        <v>5627</v>
      </c>
      <c r="F3813" s="1" t="s">
        <v>445</v>
      </c>
      <c r="G3813" s="1">
        <v>7</v>
      </c>
      <c r="H3813" s="1">
        <v>20</v>
      </c>
      <c r="I3813" s="1">
        <v>10</v>
      </c>
      <c r="J3813" s="1">
        <v>8.3000000000000007</v>
      </c>
      <c r="K3813" s="3">
        <v>5175</v>
      </c>
      <c r="L3813" s="2">
        <f>N3813/((1824.17)*(1-EXP(-(0.023514)*I3813))^(1.69151))</f>
        <v>1.125568493140326</v>
      </c>
      <c r="N3813" s="1">
        <v>146</v>
      </c>
      <c r="O3813" s="1">
        <v>67.2</v>
      </c>
      <c r="Q3813" s="1">
        <v>11</v>
      </c>
      <c r="R3813" s="1">
        <v>6.8</v>
      </c>
      <c r="AJ3813" s="1" t="s">
        <v>426</v>
      </c>
      <c r="AK3813" s="19">
        <v>53.75</v>
      </c>
      <c r="AL3813" s="19">
        <v>13.25</v>
      </c>
      <c r="AN3813" s="3">
        <v>1980</v>
      </c>
      <c r="AQ3813">
        <v>80405</v>
      </c>
      <c r="AR3813" s="1" t="s">
        <v>802</v>
      </c>
    </row>
    <row r="3814" spans="1:44" x14ac:dyDescent="0.25">
      <c r="A3814" s="1">
        <v>5361</v>
      </c>
      <c r="B3814" s="1" t="s">
        <v>1233</v>
      </c>
      <c r="C3814" s="1">
        <v>101</v>
      </c>
      <c r="D3814" s="1" t="s">
        <v>5627</v>
      </c>
      <c r="F3814" s="1" t="s">
        <v>859</v>
      </c>
      <c r="G3814" s="1">
        <v>8</v>
      </c>
      <c r="H3814" s="1">
        <v>18</v>
      </c>
      <c r="I3814" s="1">
        <v>5.4</v>
      </c>
      <c r="J3814" s="1">
        <v>5.9</v>
      </c>
      <c r="K3814" s="3">
        <v>8730</v>
      </c>
      <c r="L3814" s="2">
        <f>N3814/((1668.67)*(1-EXP(-(0.022864)*I3814))^(1.61028))</f>
        <v>1.228577875353188</v>
      </c>
      <c r="N3814" s="1">
        <v>64</v>
      </c>
      <c r="O3814" s="1">
        <v>30</v>
      </c>
      <c r="Q3814" s="1">
        <v>5.7</v>
      </c>
      <c r="R3814" s="1">
        <v>7.9</v>
      </c>
      <c r="AJ3814" s="1" t="s">
        <v>426</v>
      </c>
      <c r="AK3814" s="19">
        <v>49</v>
      </c>
      <c r="AL3814" s="19">
        <v>9</v>
      </c>
      <c r="AN3814" s="3">
        <v>1977</v>
      </c>
      <c r="AQ3814">
        <v>80445</v>
      </c>
      <c r="AR3814" s="1" t="s">
        <v>5179</v>
      </c>
    </row>
    <row r="3815" spans="1:44" x14ac:dyDescent="0.25">
      <c r="A3815" s="1">
        <v>5362</v>
      </c>
      <c r="B3815" s="1" t="s">
        <v>757</v>
      </c>
      <c r="C3815" s="1">
        <v>1012</v>
      </c>
      <c r="D3815" s="1" t="s">
        <v>5627</v>
      </c>
      <c r="F3815" s="1" t="s">
        <v>859</v>
      </c>
      <c r="G3815" s="1">
        <v>8</v>
      </c>
      <c r="H3815" s="1">
        <v>18</v>
      </c>
      <c r="I3815" s="1">
        <v>4.9000000000000004</v>
      </c>
      <c r="J3815" s="1">
        <v>6.8</v>
      </c>
      <c r="K3815" s="3">
        <v>8210</v>
      </c>
      <c r="L3815" s="2">
        <f>N3815/((1668.67)*(1-EXP(-(0.022864)*I3815))^(1.61028))</f>
        <v>1.7351955542235684</v>
      </c>
      <c r="N3815" s="1">
        <v>78</v>
      </c>
      <c r="O3815" s="1">
        <v>44.5</v>
      </c>
      <c r="Q3815" s="1">
        <v>8.9</v>
      </c>
      <c r="R3815" s="1">
        <v>14.4</v>
      </c>
      <c r="S3815" s="22"/>
      <c r="AJ3815" s="1" t="s">
        <v>426</v>
      </c>
      <c r="AK3815" s="19">
        <v>49</v>
      </c>
      <c r="AL3815" s="19">
        <v>9</v>
      </c>
      <c r="AN3815" s="3">
        <v>1978</v>
      </c>
      <c r="AQ3815">
        <v>80445</v>
      </c>
      <c r="AR3815" s="1" t="s">
        <v>5179</v>
      </c>
    </row>
    <row r="3816" spans="1:44" x14ac:dyDescent="0.25">
      <c r="A3816" s="1">
        <v>5363</v>
      </c>
      <c r="B3816" s="1" t="s">
        <v>5217</v>
      </c>
      <c r="C3816" s="1">
        <v>112</v>
      </c>
      <c r="D3816" s="1" t="s">
        <v>5600</v>
      </c>
      <c r="F3816" s="1" t="s">
        <v>445</v>
      </c>
      <c r="G3816" s="1">
        <v>8</v>
      </c>
      <c r="H3816" s="1">
        <v>57</v>
      </c>
      <c r="I3816" s="1">
        <v>14.6</v>
      </c>
      <c r="J3816" s="1">
        <v>8.6</v>
      </c>
      <c r="K3816" s="3">
        <v>3620</v>
      </c>
      <c r="N3816" s="1">
        <v>155</v>
      </c>
      <c r="O3816" s="1">
        <v>91.1</v>
      </c>
      <c r="Q3816" s="1">
        <v>38.700000000000003</v>
      </c>
      <c r="R3816" s="1">
        <v>3.49</v>
      </c>
      <c r="S3816" s="1">
        <v>20.7</v>
      </c>
      <c r="AJ3816" s="1" t="s">
        <v>426</v>
      </c>
      <c r="AK3816" s="19">
        <v>51.82</v>
      </c>
      <c r="AL3816" s="19">
        <v>9.58</v>
      </c>
      <c r="AM3816" s="1">
        <v>500</v>
      </c>
      <c r="AN3816" s="3">
        <v>1984</v>
      </c>
      <c r="AQ3816">
        <v>80445</v>
      </c>
      <c r="AR3816" s="1" t="s">
        <v>225</v>
      </c>
    </row>
    <row r="3817" spans="1:44" x14ac:dyDescent="0.25">
      <c r="A3817" s="1">
        <v>5364</v>
      </c>
      <c r="B3817" s="1" t="s">
        <v>5217</v>
      </c>
      <c r="C3817" s="1">
        <v>112</v>
      </c>
      <c r="D3817" s="1" t="s">
        <v>5600</v>
      </c>
      <c r="F3817" s="1" t="s">
        <v>445</v>
      </c>
      <c r="G3817" s="1">
        <v>8</v>
      </c>
      <c r="H3817" s="1">
        <v>59</v>
      </c>
      <c r="I3817" s="1">
        <v>15.4</v>
      </c>
      <c r="J3817" s="1">
        <v>9.1999999999999993</v>
      </c>
      <c r="K3817" s="3">
        <v>3620</v>
      </c>
      <c r="N3817" s="1">
        <v>189</v>
      </c>
      <c r="O3817" s="1">
        <v>110</v>
      </c>
      <c r="Q3817" s="1">
        <v>41.5</v>
      </c>
      <c r="R3817" s="1">
        <v>3.16</v>
      </c>
      <c r="S3817" s="1">
        <v>23.9</v>
      </c>
      <c r="AJ3817" s="1" t="s">
        <v>426</v>
      </c>
      <c r="AK3817" s="19">
        <v>51.82</v>
      </c>
      <c r="AL3817" s="19">
        <v>9.58</v>
      </c>
      <c r="AM3817" s="1">
        <v>500</v>
      </c>
      <c r="AN3817" s="3">
        <v>1984</v>
      </c>
      <c r="AQ3817">
        <v>80445</v>
      </c>
      <c r="AR3817" s="1" t="s">
        <v>225</v>
      </c>
    </row>
    <row r="3818" spans="1:44" x14ac:dyDescent="0.25">
      <c r="A3818" s="1">
        <v>5365</v>
      </c>
      <c r="B3818" s="1" t="s">
        <v>5217</v>
      </c>
      <c r="C3818" s="1">
        <v>112</v>
      </c>
      <c r="D3818" s="1" t="s">
        <v>5600</v>
      </c>
      <c r="F3818" s="1" t="s">
        <v>445</v>
      </c>
      <c r="G3818" s="1">
        <v>8</v>
      </c>
      <c r="H3818" s="1">
        <v>60</v>
      </c>
      <c r="I3818" s="1">
        <v>15.8</v>
      </c>
      <c r="J3818" s="1">
        <v>9.4</v>
      </c>
      <c r="K3818" s="3">
        <v>3620</v>
      </c>
      <c r="N3818" s="1">
        <v>205</v>
      </c>
      <c r="R3818" s="1">
        <v>2.98</v>
      </c>
      <c r="AJ3818" s="1" t="s">
        <v>426</v>
      </c>
      <c r="AK3818" s="19">
        <v>51.82</v>
      </c>
      <c r="AL3818" s="19">
        <v>9.58</v>
      </c>
      <c r="AM3818" s="1">
        <v>500</v>
      </c>
      <c r="AN3818" s="3">
        <v>1984</v>
      </c>
      <c r="AQ3818">
        <v>80445</v>
      </c>
      <c r="AR3818" s="1" t="s">
        <v>225</v>
      </c>
    </row>
    <row r="3819" spans="1:44" x14ac:dyDescent="0.25">
      <c r="A3819" s="1">
        <v>5366</v>
      </c>
      <c r="B3819" s="1" t="s">
        <v>5217</v>
      </c>
      <c r="C3819" s="1">
        <v>112</v>
      </c>
      <c r="D3819" s="1" t="s">
        <v>5600</v>
      </c>
      <c r="F3819" s="1" t="s">
        <v>445</v>
      </c>
      <c r="G3819" s="1">
        <v>8</v>
      </c>
      <c r="H3819" s="1">
        <v>61</v>
      </c>
      <c r="I3819" s="1">
        <v>16.2</v>
      </c>
      <c r="J3819" s="1">
        <v>9.5</v>
      </c>
      <c r="K3819" s="3">
        <v>3620</v>
      </c>
      <c r="N3819" s="1">
        <v>221</v>
      </c>
      <c r="O3819" s="1">
        <v>121.7</v>
      </c>
      <c r="Q3819" s="1">
        <v>42.7</v>
      </c>
      <c r="R3819" s="1">
        <v>3.29</v>
      </c>
      <c r="S3819" s="1">
        <v>25.8</v>
      </c>
      <c r="AJ3819" s="1" t="s">
        <v>426</v>
      </c>
      <c r="AK3819" s="19">
        <v>51.82</v>
      </c>
      <c r="AL3819" s="19">
        <v>9.58</v>
      </c>
      <c r="AM3819" s="1">
        <v>500</v>
      </c>
      <c r="AN3819" s="3">
        <v>1984</v>
      </c>
      <c r="AQ3819">
        <v>80445</v>
      </c>
      <c r="AR3819" s="1" t="s">
        <v>225</v>
      </c>
    </row>
    <row r="3820" spans="1:44" x14ac:dyDescent="0.25">
      <c r="A3820" s="1">
        <v>5367</v>
      </c>
      <c r="B3820" s="1" t="s">
        <v>5217</v>
      </c>
      <c r="C3820" s="1">
        <v>112</v>
      </c>
      <c r="D3820" s="1" t="s">
        <v>5600</v>
      </c>
      <c r="F3820" s="1" t="s">
        <v>445</v>
      </c>
      <c r="G3820" s="1">
        <v>7</v>
      </c>
      <c r="H3820" s="1">
        <v>62</v>
      </c>
      <c r="I3820" s="1">
        <v>16.5</v>
      </c>
      <c r="J3820" s="1">
        <v>10.8</v>
      </c>
      <c r="K3820" s="3">
        <v>2680</v>
      </c>
      <c r="N3820" s="1">
        <v>230</v>
      </c>
      <c r="O3820" s="1">
        <v>126.6</v>
      </c>
      <c r="Q3820" s="1">
        <v>38.5</v>
      </c>
      <c r="R3820" s="1">
        <v>2.89</v>
      </c>
      <c r="S3820" s="1">
        <v>25.7</v>
      </c>
      <c r="AJ3820" s="1" t="s">
        <v>426</v>
      </c>
      <c r="AK3820" s="19">
        <v>51.82</v>
      </c>
      <c r="AL3820" s="19">
        <v>9.58</v>
      </c>
      <c r="AM3820" s="1">
        <v>500</v>
      </c>
      <c r="AN3820" s="3">
        <v>1984</v>
      </c>
      <c r="AQ3820">
        <v>80445</v>
      </c>
      <c r="AR3820" s="1" t="s">
        <v>225</v>
      </c>
    </row>
    <row r="3821" spans="1:44" x14ac:dyDescent="0.25">
      <c r="A3821" s="1">
        <v>5368</v>
      </c>
      <c r="B3821" s="1" t="s">
        <v>5217</v>
      </c>
      <c r="C3821" s="1">
        <v>112</v>
      </c>
      <c r="D3821" s="1" t="s">
        <v>5600</v>
      </c>
      <c r="F3821" s="1" t="s">
        <v>445</v>
      </c>
      <c r="G3821" s="1">
        <v>8</v>
      </c>
      <c r="H3821" s="1">
        <v>63</v>
      </c>
      <c r="I3821" s="1">
        <v>16.899999999999999</v>
      </c>
      <c r="J3821" s="1">
        <v>11</v>
      </c>
      <c r="K3821" s="3">
        <v>2624</v>
      </c>
      <c r="N3821" s="1">
        <v>245</v>
      </c>
      <c r="R3821" s="1">
        <v>3.05</v>
      </c>
      <c r="AJ3821" s="1" t="s">
        <v>426</v>
      </c>
      <c r="AK3821" s="19">
        <v>51.82</v>
      </c>
      <c r="AL3821" s="19">
        <v>9.58</v>
      </c>
      <c r="AM3821" s="1">
        <v>500</v>
      </c>
      <c r="AN3821" s="3">
        <v>1984</v>
      </c>
      <c r="AQ3821">
        <v>80445</v>
      </c>
      <c r="AR3821" s="1" t="s">
        <v>225</v>
      </c>
    </row>
    <row r="3822" spans="1:44" x14ac:dyDescent="0.25">
      <c r="A3822" s="1">
        <v>5369</v>
      </c>
      <c r="B3822" s="1" t="s">
        <v>5217</v>
      </c>
      <c r="C3822" s="1">
        <v>112</v>
      </c>
      <c r="D3822" s="1" t="s">
        <v>5600</v>
      </c>
      <c r="F3822" s="1" t="s">
        <v>445</v>
      </c>
      <c r="G3822" s="1">
        <v>8</v>
      </c>
      <c r="H3822" s="1">
        <v>64</v>
      </c>
      <c r="I3822" s="1">
        <v>17.2</v>
      </c>
      <c r="J3822" s="1">
        <v>11.4</v>
      </c>
      <c r="K3822" s="3">
        <v>2568</v>
      </c>
      <c r="N3822" s="1">
        <v>260</v>
      </c>
      <c r="R3822" s="1">
        <v>3.14</v>
      </c>
      <c r="AJ3822" s="1" t="s">
        <v>426</v>
      </c>
      <c r="AK3822" s="19">
        <v>51.82</v>
      </c>
      <c r="AL3822" s="19">
        <v>9.58</v>
      </c>
      <c r="AM3822" s="1">
        <v>500</v>
      </c>
      <c r="AN3822" s="3">
        <v>1984</v>
      </c>
      <c r="AQ3822">
        <v>80445</v>
      </c>
      <c r="AR3822" s="1" t="s">
        <v>225</v>
      </c>
    </row>
    <row r="3823" spans="1:44" x14ac:dyDescent="0.25">
      <c r="A3823" s="1">
        <v>5370</v>
      </c>
      <c r="B3823" s="1" t="s">
        <v>5217</v>
      </c>
      <c r="C3823" s="1">
        <v>112</v>
      </c>
      <c r="D3823" s="1" t="s">
        <v>5600</v>
      </c>
      <c r="F3823" s="1" t="s">
        <v>445</v>
      </c>
      <c r="G3823" s="1">
        <v>8</v>
      </c>
      <c r="H3823" s="1">
        <v>65</v>
      </c>
      <c r="I3823" s="1">
        <v>17.600000000000001</v>
      </c>
      <c r="J3823" s="1">
        <v>11.6</v>
      </c>
      <c r="K3823" s="3">
        <v>2512</v>
      </c>
      <c r="N3823" s="1">
        <v>275</v>
      </c>
      <c r="R3823" s="1">
        <v>3.11</v>
      </c>
      <c r="AJ3823" s="1" t="s">
        <v>426</v>
      </c>
      <c r="AK3823" s="19">
        <v>51.82</v>
      </c>
      <c r="AL3823" s="19">
        <v>9.58</v>
      </c>
      <c r="AM3823" s="1">
        <v>500</v>
      </c>
      <c r="AN3823" s="3">
        <v>1984</v>
      </c>
      <c r="AQ3823">
        <v>80445</v>
      </c>
      <c r="AR3823" s="1" t="s">
        <v>225</v>
      </c>
    </row>
    <row r="3824" spans="1:44" x14ac:dyDescent="0.25">
      <c r="A3824" s="1">
        <v>5371</v>
      </c>
      <c r="B3824" s="1" t="s">
        <v>5217</v>
      </c>
      <c r="C3824" s="1">
        <v>112</v>
      </c>
      <c r="D3824" s="1" t="s">
        <v>5600</v>
      </c>
      <c r="F3824" s="1" t="s">
        <v>445</v>
      </c>
      <c r="G3824" s="1">
        <v>7</v>
      </c>
      <c r="H3824" s="1">
        <v>67</v>
      </c>
      <c r="I3824" s="1">
        <v>18.3</v>
      </c>
      <c r="J3824" s="1">
        <v>12.2</v>
      </c>
      <c r="K3824" s="3">
        <v>2400</v>
      </c>
      <c r="N3824" s="1">
        <v>304</v>
      </c>
      <c r="O3824" s="1">
        <v>155.69999999999999</v>
      </c>
      <c r="Q3824" s="1">
        <v>39.4</v>
      </c>
      <c r="R3824" s="1">
        <v>3.57</v>
      </c>
      <c r="S3824" s="1">
        <v>29.7</v>
      </c>
      <c r="AJ3824" s="1" t="s">
        <v>426</v>
      </c>
      <c r="AK3824" s="19">
        <v>51.82</v>
      </c>
      <c r="AL3824" s="19">
        <v>9.58</v>
      </c>
      <c r="AM3824" s="1">
        <v>500</v>
      </c>
      <c r="AN3824" s="3">
        <v>1984</v>
      </c>
      <c r="AQ3824">
        <v>80445</v>
      </c>
      <c r="AR3824" s="1" t="s">
        <v>225</v>
      </c>
    </row>
    <row r="3825" spans="1:44" x14ac:dyDescent="0.25">
      <c r="A3825" s="1">
        <v>5372</v>
      </c>
      <c r="B3825" s="1" t="s">
        <v>5217</v>
      </c>
      <c r="C3825" s="1">
        <v>112</v>
      </c>
      <c r="D3825" s="1" t="s">
        <v>5600</v>
      </c>
      <c r="F3825" s="1" t="s">
        <v>445</v>
      </c>
      <c r="G3825" s="1">
        <v>8</v>
      </c>
      <c r="H3825" s="1">
        <v>78</v>
      </c>
      <c r="I3825" s="1">
        <v>19.8</v>
      </c>
      <c r="J3825" s="1">
        <v>13.9</v>
      </c>
      <c r="K3825" s="3">
        <v>1190</v>
      </c>
      <c r="N3825" s="1">
        <v>219</v>
      </c>
      <c r="O3825" s="1">
        <v>114.6</v>
      </c>
      <c r="Q3825" s="1">
        <v>24.7</v>
      </c>
      <c r="R3825" s="1">
        <v>3.57</v>
      </c>
      <c r="S3825" s="1">
        <v>20.100000000000001</v>
      </c>
      <c r="AJ3825" s="1" t="s">
        <v>426</v>
      </c>
      <c r="AK3825" s="19">
        <v>51.82</v>
      </c>
      <c r="AL3825" s="19">
        <v>9.58</v>
      </c>
      <c r="AM3825" s="1">
        <v>500</v>
      </c>
      <c r="AN3825" s="3">
        <v>1984</v>
      </c>
      <c r="AQ3825">
        <v>80445</v>
      </c>
      <c r="AR3825" s="1" t="s">
        <v>225</v>
      </c>
    </row>
    <row r="3826" spans="1:44" x14ac:dyDescent="0.25">
      <c r="A3826" s="1">
        <v>5373</v>
      </c>
      <c r="B3826" s="1" t="s">
        <v>5217</v>
      </c>
      <c r="C3826" s="1">
        <v>112</v>
      </c>
      <c r="D3826" s="1" t="s">
        <v>5600</v>
      </c>
      <c r="F3826" s="1" t="s">
        <v>445</v>
      </c>
      <c r="G3826" s="1">
        <v>7</v>
      </c>
      <c r="H3826" s="1">
        <v>80</v>
      </c>
      <c r="I3826" s="1">
        <v>20.399999999999999</v>
      </c>
      <c r="J3826" s="1">
        <v>14.5</v>
      </c>
      <c r="K3826" s="3">
        <v>1190</v>
      </c>
      <c r="N3826" s="1">
        <v>244</v>
      </c>
      <c r="O3826" s="1">
        <v>129.6</v>
      </c>
      <c r="Q3826" s="1">
        <v>25.9</v>
      </c>
      <c r="R3826" s="1">
        <v>3.29</v>
      </c>
      <c r="S3826" s="1">
        <v>22.1</v>
      </c>
      <c r="AJ3826" s="1" t="s">
        <v>426</v>
      </c>
      <c r="AK3826" s="19">
        <v>51.82</v>
      </c>
      <c r="AL3826" s="19">
        <v>9.58</v>
      </c>
      <c r="AM3826" s="1">
        <v>500</v>
      </c>
      <c r="AN3826" s="3">
        <v>1984</v>
      </c>
      <c r="AQ3826">
        <v>80445</v>
      </c>
      <c r="AR3826" s="1" t="s">
        <v>225</v>
      </c>
    </row>
    <row r="3827" spans="1:44" x14ac:dyDescent="0.25">
      <c r="A3827" s="1">
        <v>5374</v>
      </c>
      <c r="B3827" s="1" t="s">
        <v>5217</v>
      </c>
      <c r="C3827" s="1">
        <v>112</v>
      </c>
      <c r="D3827" s="1" t="s">
        <v>5600</v>
      </c>
      <c r="F3827" s="1" t="s">
        <v>445</v>
      </c>
      <c r="G3827" s="1">
        <v>8</v>
      </c>
      <c r="H3827" s="1">
        <v>81</v>
      </c>
      <c r="I3827" s="1">
        <v>20.6</v>
      </c>
      <c r="J3827" s="1">
        <v>14.7</v>
      </c>
      <c r="K3827" s="3">
        <v>1190</v>
      </c>
      <c r="N3827" s="1">
        <v>253</v>
      </c>
      <c r="R3827" s="1">
        <v>3.31</v>
      </c>
      <c r="AJ3827" s="1" t="s">
        <v>426</v>
      </c>
      <c r="AK3827" s="19">
        <v>51.82</v>
      </c>
      <c r="AL3827" s="19">
        <v>9.58</v>
      </c>
      <c r="AM3827" s="1">
        <v>500</v>
      </c>
      <c r="AN3827" s="3">
        <v>1984</v>
      </c>
      <c r="AQ3827">
        <v>80445</v>
      </c>
      <c r="AR3827" s="1" t="s">
        <v>225</v>
      </c>
    </row>
    <row r="3828" spans="1:44" x14ac:dyDescent="0.25">
      <c r="A3828" s="1">
        <v>5375</v>
      </c>
      <c r="B3828" s="1" t="s">
        <v>5217</v>
      </c>
      <c r="C3828" s="1">
        <v>112</v>
      </c>
      <c r="D3828" s="1" t="s">
        <v>5600</v>
      </c>
      <c r="F3828" s="1" t="s">
        <v>445</v>
      </c>
      <c r="G3828" s="1">
        <v>8</v>
      </c>
      <c r="H3828" s="1">
        <v>82</v>
      </c>
      <c r="I3828" s="1">
        <v>20.8</v>
      </c>
      <c r="J3828" s="1">
        <v>14.9</v>
      </c>
      <c r="K3828" s="3">
        <v>1190</v>
      </c>
      <c r="N3828" s="1">
        <v>262</v>
      </c>
      <c r="O3828" s="1">
        <v>138.19999999999999</v>
      </c>
      <c r="Q3828" s="1">
        <v>26.4</v>
      </c>
      <c r="R3828" s="1">
        <v>3.56</v>
      </c>
      <c r="S3828" s="1">
        <v>22.6</v>
      </c>
      <c r="AJ3828" s="1" t="s">
        <v>426</v>
      </c>
      <c r="AK3828" s="19">
        <v>51.82</v>
      </c>
      <c r="AL3828" s="19">
        <v>9.58</v>
      </c>
      <c r="AM3828" s="1">
        <v>500</v>
      </c>
      <c r="AN3828" s="3">
        <v>1984</v>
      </c>
      <c r="AQ3828">
        <v>80445</v>
      </c>
      <c r="AR3828" s="1" t="s">
        <v>225</v>
      </c>
    </row>
    <row r="3829" spans="1:44" x14ac:dyDescent="0.25">
      <c r="A3829" s="1">
        <v>5376</v>
      </c>
      <c r="B3829" s="1" t="s">
        <v>5217</v>
      </c>
      <c r="C3829" s="1">
        <v>112</v>
      </c>
      <c r="D3829" s="1" t="s">
        <v>5600</v>
      </c>
      <c r="F3829" s="1" t="s">
        <v>445</v>
      </c>
      <c r="G3829" s="1">
        <v>7</v>
      </c>
      <c r="H3829" s="1">
        <v>83</v>
      </c>
      <c r="I3829" s="1">
        <v>21.1</v>
      </c>
      <c r="J3829" s="1">
        <v>15.6</v>
      </c>
      <c r="K3829" s="3">
        <v>1090</v>
      </c>
      <c r="N3829" s="1">
        <v>273</v>
      </c>
      <c r="O3829" s="1">
        <v>144</v>
      </c>
      <c r="Q3829" s="1">
        <v>26.1</v>
      </c>
      <c r="R3829" s="1">
        <v>2.96</v>
      </c>
      <c r="S3829" s="1">
        <v>23.7</v>
      </c>
      <c r="AJ3829" s="1" t="s">
        <v>426</v>
      </c>
      <c r="AK3829" s="19">
        <v>51.82</v>
      </c>
      <c r="AL3829" s="19">
        <v>9.58</v>
      </c>
      <c r="AM3829" s="1">
        <v>500</v>
      </c>
      <c r="AN3829" s="3">
        <v>1984</v>
      </c>
      <c r="AQ3829">
        <v>80445</v>
      </c>
      <c r="AR3829" s="1" t="s">
        <v>225</v>
      </c>
    </row>
    <row r="3830" spans="1:44" x14ac:dyDescent="0.25">
      <c r="A3830" s="1">
        <v>5377</v>
      </c>
      <c r="B3830" s="1" t="s">
        <v>5217</v>
      </c>
      <c r="C3830" s="1">
        <v>112</v>
      </c>
      <c r="D3830" s="1" t="s">
        <v>5600</v>
      </c>
      <c r="F3830" s="1" t="s">
        <v>445</v>
      </c>
      <c r="G3830" s="1">
        <v>7</v>
      </c>
      <c r="H3830" s="1">
        <v>84</v>
      </c>
      <c r="I3830" s="1">
        <v>21.4</v>
      </c>
      <c r="J3830" s="1">
        <v>15.8</v>
      </c>
      <c r="K3830" s="3">
        <v>1086</v>
      </c>
      <c r="N3830" s="1">
        <v>283</v>
      </c>
      <c r="R3830" s="1">
        <v>3.54</v>
      </c>
      <c r="AJ3830" s="1" t="s">
        <v>426</v>
      </c>
      <c r="AK3830" s="19">
        <v>51.82</v>
      </c>
      <c r="AL3830" s="19">
        <v>9.58</v>
      </c>
      <c r="AM3830" s="1">
        <v>500</v>
      </c>
      <c r="AN3830" s="3">
        <v>1984</v>
      </c>
      <c r="AQ3830">
        <v>80445</v>
      </c>
      <c r="AR3830" s="1" t="s">
        <v>225</v>
      </c>
    </row>
    <row r="3831" spans="1:44" x14ac:dyDescent="0.25">
      <c r="A3831" s="1">
        <v>5378</v>
      </c>
      <c r="B3831" s="1" t="s">
        <v>5217</v>
      </c>
      <c r="C3831" s="1">
        <v>112</v>
      </c>
      <c r="D3831" s="1" t="s">
        <v>5600</v>
      </c>
      <c r="F3831" s="1" t="s">
        <v>445</v>
      </c>
      <c r="G3831" s="1">
        <v>7</v>
      </c>
      <c r="H3831" s="1">
        <v>85</v>
      </c>
      <c r="I3831" s="1">
        <v>21.7</v>
      </c>
      <c r="J3831" s="1">
        <v>16</v>
      </c>
      <c r="K3831" s="3">
        <v>1082</v>
      </c>
      <c r="N3831" s="1">
        <v>292</v>
      </c>
      <c r="R3831" s="1">
        <v>3.27</v>
      </c>
      <c r="AJ3831" s="1" t="s">
        <v>426</v>
      </c>
      <c r="AK3831" s="19">
        <v>51.82</v>
      </c>
      <c r="AL3831" s="19">
        <v>9.58</v>
      </c>
      <c r="AM3831" s="1">
        <v>500</v>
      </c>
      <c r="AN3831" s="3">
        <v>1984</v>
      </c>
      <c r="AQ3831">
        <v>80445</v>
      </c>
      <c r="AR3831" s="1" t="s">
        <v>225</v>
      </c>
    </row>
    <row r="3832" spans="1:44" x14ac:dyDescent="0.25">
      <c r="A3832" s="1">
        <v>5379</v>
      </c>
      <c r="B3832" s="1" t="s">
        <v>5217</v>
      </c>
      <c r="C3832" s="1">
        <v>112</v>
      </c>
      <c r="D3832" s="1" t="s">
        <v>5600</v>
      </c>
      <c r="F3832" s="1" t="s">
        <v>445</v>
      </c>
      <c r="G3832" s="1">
        <v>7</v>
      </c>
      <c r="H3832" s="1">
        <v>88</v>
      </c>
      <c r="I3832" s="1">
        <v>22.5</v>
      </c>
      <c r="J3832" s="1">
        <v>16.5</v>
      </c>
      <c r="K3832" s="3">
        <v>1070</v>
      </c>
      <c r="N3832" s="1">
        <v>321</v>
      </c>
      <c r="O3832" s="1">
        <v>167.8</v>
      </c>
      <c r="Q3832" s="1">
        <v>27.3</v>
      </c>
      <c r="R3832" s="1">
        <v>3.36</v>
      </c>
      <c r="S3832" s="1">
        <v>26.7</v>
      </c>
      <c r="AJ3832" s="1" t="s">
        <v>426</v>
      </c>
      <c r="AK3832" s="19">
        <v>51.82</v>
      </c>
      <c r="AL3832" s="19">
        <v>9.58</v>
      </c>
      <c r="AM3832" s="1">
        <v>500</v>
      </c>
      <c r="AN3832" s="3">
        <v>1984</v>
      </c>
      <c r="AQ3832">
        <v>80445</v>
      </c>
      <c r="AR3832" s="1" t="s">
        <v>225</v>
      </c>
    </row>
    <row r="3833" spans="1:44" x14ac:dyDescent="0.25">
      <c r="A3833" s="1">
        <v>5380</v>
      </c>
      <c r="B3833" s="1" t="s">
        <v>5217</v>
      </c>
      <c r="C3833" s="1">
        <v>112</v>
      </c>
      <c r="D3833" s="1" t="s">
        <v>5600</v>
      </c>
      <c r="F3833" s="1" t="s">
        <v>445</v>
      </c>
      <c r="G3833" s="1">
        <v>7</v>
      </c>
      <c r="H3833" s="1">
        <v>120</v>
      </c>
      <c r="I3833" s="1">
        <v>25.4</v>
      </c>
      <c r="J3833" s="1">
        <v>33.200000000000003</v>
      </c>
      <c r="K3833" s="3">
        <v>245</v>
      </c>
      <c r="N3833" s="1">
        <v>355</v>
      </c>
      <c r="O3833" s="1">
        <v>223.8</v>
      </c>
      <c r="Q3833" s="1">
        <v>30.4</v>
      </c>
      <c r="R3833" s="1">
        <v>3.44</v>
      </c>
      <c r="S3833" s="1">
        <v>28.6</v>
      </c>
      <c r="AJ3833" s="1" t="s">
        <v>426</v>
      </c>
      <c r="AK3833" s="19">
        <v>51.82</v>
      </c>
      <c r="AL3833" s="19">
        <v>9.58</v>
      </c>
      <c r="AM3833" s="1">
        <v>500</v>
      </c>
      <c r="AN3833" s="3">
        <v>1984</v>
      </c>
      <c r="AQ3833">
        <v>80445</v>
      </c>
      <c r="AR3833" s="1" t="s">
        <v>225</v>
      </c>
    </row>
    <row r="3834" spans="1:44" x14ac:dyDescent="0.25">
      <c r="A3834" s="1">
        <v>5381</v>
      </c>
      <c r="B3834" s="1" t="s">
        <v>5217</v>
      </c>
      <c r="C3834" s="1">
        <v>112</v>
      </c>
      <c r="D3834" s="1" t="s">
        <v>5600</v>
      </c>
      <c r="F3834" s="1" t="s">
        <v>445</v>
      </c>
      <c r="G3834" s="1">
        <v>7</v>
      </c>
      <c r="H3834" s="1">
        <v>121</v>
      </c>
      <c r="I3834" s="1">
        <v>25.8</v>
      </c>
      <c r="J3834" s="1">
        <v>33.6</v>
      </c>
      <c r="K3834" s="3">
        <v>245</v>
      </c>
      <c r="N3834" s="1">
        <v>370</v>
      </c>
      <c r="O3834" s="1">
        <v>230.3</v>
      </c>
      <c r="Q3834" s="1">
        <v>31.5</v>
      </c>
      <c r="R3834" s="1">
        <v>3.29</v>
      </c>
      <c r="S3834" s="1">
        <v>29.2</v>
      </c>
      <c r="AJ3834" s="1" t="s">
        <v>426</v>
      </c>
      <c r="AK3834" s="19">
        <v>51.82</v>
      </c>
      <c r="AL3834" s="19">
        <v>9.58</v>
      </c>
      <c r="AM3834" s="1">
        <v>500</v>
      </c>
      <c r="AN3834" s="3">
        <v>1984</v>
      </c>
      <c r="AQ3834">
        <v>80445</v>
      </c>
      <c r="AR3834" s="1" t="s">
        <v>225</v>
      </c>
    </row>
    <row r="3835" spans="1:44" x14ac:dyDescent="0.25">
      <c r="A3835" s="1">
        <v>5382</v>
      </c>
      <c r="B3835" s="1" t="s">
        <v>5217</v>
      </c>
      <c r="C3835" s="1">
        <v>112</v>
      </c>
      <c r="D3835" s="1" t="s">
        <v>5600</v>
      </c>
      <c r="F3835" s="1" t="s">
        <v>445</v>
      </c>
      <c r="G3835" s="1">
        <v>7</v>
      </c>
      <c r="H3835" s="1">
        <v>122</v>
      </c>
      <c r="I3835" s="1">
        <v>26.2</v>
      </c>
      <c r="J3835" s="1">
        <v>34.1</v>
      </c>
      <c r="K3835" s="3">
        <v>244</v>
      </c>
      <c r="N3835" s="1">
        <v>387</v>
      </c>
      <c r="O3835" s="1">
        <v>238.8</v>
      </c>
      <c r="Q3835" s="1">
        <v>32.5</v>
      </c>
      <c r="R3835" s="1">
        <v>3.08</v>
      </c>
      <c r="S3835" s="1">
        <v>30</v>
      </c>
      <c r="AJ3835" s="1" t="s">
        <v>426</v>
      </c>
      <c r="AK3835" s="19">
        <v>51.82</v>
      </c>
      <c r="AL3835" s="19">
        <v>9.58</v>
      </c>
      <c r="AM3835" s="1">
        <v>500</v>
      </c>
      <c r="AN3835" s="3">
        <v>1984</v>
      </c>
      <c r="AQ3835">
        <v>80445</v>
      </c>
      <c r="AR3835" s="1" t="s">
        <v>225</v>
      </c>
    </row>
    <row r="3836" spans="1:44" x14ac:dyDescent="0.25">
      <c r="A3836" s="1">
        <v>5383</v>
      </c>
      <c r="B3836" s="1" t="s">
        <v>5217</v>
      </c>
      <c r="C3836" s="1">
        <v>112</v>
      </c>
      <c r="D3836" s="1" t="s">
        <v>5600</v>
      </c>
      <c r="F3836" s="1" t="s">
        <v>445</v>
      </c>
      <c r="G3836" s="1">
        <v>7</v>
      </c>
      <c r="H3836" s="1">
        <v>123</v>
      </c>
      <c r="I3836" s="1">
        <v>26.6</v>
      </c>
      <c r="J3836" s="1">
        <v>34.5</v>
      </c>
      <c r="K3836" s="3">
        <v>243</v>
      </c>
      <c r="N3836" s="1">
        <v>402</v>
      </c>
      <c r="O3836" s="1">
        <v>246.6</v>
      </c>
      <c r="Q3836" s="1">
        <v>33.5</v>
      </c>
      <c r="R3836" s="1">
        <v>2.69</v>
      </c>
      <c r="S3836" s="1">
        <v>30.9</v>
      </c>
      <c r="AJ3836" s="1" t="s">
        <v>426</v>
      </c>
      <c r="AK3836" s="19">
        <v>51.82</v>
      </c>
      <c r="AL3836" s="19">
        <v>9.58</v>
      </c>
      <c r="AM3836" s="1">
        <v>500</v>
      </c>
      <c r="AN3836" s="3">
        <v>1984</v>
      </c>
      <c r="AQ3836">
        <v>80445</v>
      </c>
      <c r="AR3836" s="1" t="s">
        <v>225</v>
      </c>
    </row>
    <row r="3837" spans="1:44" x14ac:dyDescent="0.25">
      <c r="A3837" s="1">
        <v>5384</v>
      </c>
      <c r="B3837" s="1" t="s">
        <v>5217</v>
      </c>
      <c r="C3837" s="1">
        <v>112</v>
      </c>
      <c r="D3837" s="1" t="s">
        <v>5600</v>
      </c>
      <c r="F3837" s="1" t="s">
        <v>445</v>
      </c>
      <c r="G3837" s="1">
        <v>7</v>
      </c>
      <c r="H3837" s="1">
        <v>124</v>
      </c>
      <c r="I3837" s="1">
        <v>26.9</v>
      </c>
      <c r="J3837" s="1">
        <v>34.700000000000003</v>
      </c>
      <c r="K3837" s="3">
        <v>241</v>
      </c>
      <c r="N3837" s="1">
        <v>408</v>
      </c>
      <c r="O3837" s="1">
        <v>247.7</v>
      </c>
      <c r="Q3837" s="1">
        <v>33.5</v>
      </c>
      <c r="R3837" s="1">
        <v>3.06</v>
      </c>
      <c r="S3837" s="1">
        <v>30.9</v>
      </c>
      <c r="AJ3837" s="1" t="s">
        <v>426</v>
      </c>
      <c r="AK3837" s="19">
        <v>51.82</v>
      </c>
      <c r="AL3837" s="19">
        <v>9.58</v>
      </c>
      <c r="AM3837" s="1">
        <v>500</v>
      </c>
      <c r="AN3837" s="3">
        <v>1984</v>
      </c>
      <c r="AQ3837">
        <v>80445</v>
      </c>
      <c r="AR3837" s="1" t="s">
        <v>225</v>
      </c>
    </row>
    <row r="3838" spans="1:44" x14ac:dyDescent="0.25">
      <c r="A3838" s="1">
        <v>5385</v>
      </c>
      <c r="B3838" s="1" t="s">
        <v>5217</v>
      </c>
      <c r="C3838" s="1">
        <v>112</v>
      </c>
      <c r="D3838" s="1" t="s">
        <v>5600</v>
      </c>
      <c r="F3838" s="1" t="s">
        <v>445</v>
      </c>
      <c r="G3838" s="1">
        <v>7</v>
      </c>
      <c r="H3838" s="1">
        <v>125</v>
      </c>
      <c r="I3838" s="1">
        <v>27.2</v>
      </c>
      <c r="J3838" s="1">
        <v>35.1</v>
      </c>
      <c r="K3838" s="3">
        <v>241</v>
      </c>
      <c r="N3838" s="1">
        <v>421</v>
      </c>
      <c r="O3838" s="1">
        <v>255.1</v>
      </c>
      <c r="Q3838" s="1">
        <v>34.4</v>
      </c>
      <c r="R3838" s="1">
        <v>2.87</v>
      </c>
      <c r="S3838" s="1">
        <v>31.7</v>
      </c>
      <c r="AJ3838" s="1" t="s">
        <v>426</v>
      </c>
      <c r="AK3838" s="19">
        <v>51.82</v>
      </c>
      <c r="AL3838" s="19">
        <v>9.58</v>
      </c>
      <c r="AM3838" s="1">
        <v>500</v>
      </c>
      <c r="AN3838" s="3">
        <v>1984</v>
      </c>
      <c r="AQ3838">
        <v>80445</v>
      </c>
      <c r="AR3838" s="1" t="s">
        <v>225</v>
      </c>
    </row>
    <row r="3839" spans="1:44" x14ac:dyDescent="0.25">
      <c r="A3839" s="1">
        <v>5386</v>
      </c>
      <c r="B3839" s="1" t="s">
        <v>5217</v>
      </c>
      <c r="C3839" s="1">
        <v>112</v>
      </c>
      <c r="D3839" s="1" t="s">
        <v>5600</v>
      </c>
      <c r="F3839" s="1" t="s">
        <v>445</v>
      </c>
      <c r="G3839" s="1">
        <v>7</v>
      </c>
      <c r="H3839" s="1">
        <v>126</v>
      </c>
      <c r="I3839" s="1">
        <v>27.4</v>
      </c>
      <c r="J3839" s="1">
        <v>35.4</v>
      </c>
      <c r="K3839" s="3">
        <v>239</v>
      </c>
      <c r="N3839" s="1">
        <v>428</v>
      </c>
      <c r="O3839" s="1">
        <v>259.89999999999998</v>
      </c>
      <c r="Q3839" s="1">
        <v>35</v>
      </c>
      <c r="R3839" s="1">
        <v>2.72</v>
      </c>
      <c r="S3839" s="1">
        <v>32.1</v>
      </c>
      <c r="AJ3839" s="1" t="s">
        <v>426</v>
      </c>
      <c r="AK3839" s="19">
        <v>51.82</v>
      </c>
      <c r="AL3839" s="19">
        <v>9.58</v>
      </c>
      <c r="AM3839" s="1">
        <v>500</v>
      </c>
      <c r="AN3839" s="3">
        <v>1984</v>
      </c>
      <c r="AQ3839">
        <v>80445</v>
      </c>
      <c r="AR3839" s="1" t="s">
        <v>225</v>
      </c>
    </row>
    <row r="3840" spans="1:44" x14ac:dyDescent="0.25">
      <c r="A3840" s="1">
        <v>5387</v>
      </c>
      <c r="B3840" s="1" t="s">
        <v>5217</v>
      </c>
      <c r="C3840" s="1">
        <v>112</v>
      </c>
      <c r="D3840" s="1" t="s">
        <v>5600</v>
      </c>
      <c r="F3840" s="1" t="s">
        <v>445</v>
      </c>
      <c r="G3840" s="1">
        <v>7</v>
      </c>
      <c r="H3840" s="1">
        <v>127</v>
      </c>
      <c r="I3840" s="1">
        <v>27.6</v>
      </c>
      <c r="J3840" s="1">
        <v>35.799999999999997</v>
      </c>
      <c r="K3840" s="3">
        <v>236</v>
      </c>
      <c r="N3840" s="1">
        <v>433</v>
      </c>
      <c r="R3840" s="1">
        <v>3.07</v>
      </c>
      <c r="AJ3840" s="1" t="s">
        <v>426</v>
      </c>
      <c r="AK3840" s="19">
        <v>51.82</v>
      </c>
      <c r="AL3840" s="19">
        <v>9.58</v>
      </c>
      <c r="AM3840" s="1">
        <v>500</v>
      </c>
      <c r="AN3840" s="3">
        <v>1984</v>
      </c>
      <c r="AQ3840">
        <v>80445</v>
      </c>
      <c r="AR3840" s="1" t="s">
        <v>225</v>
      </c>
    </row>
    <row r="3841" spans="1:44" x14ac:dyDescent="0.25">
      <c r="A3841" s="1">
        <v>5388</v>
      </c>
      <c r="B3841" s="1" t="s">
        <v>5217</v>
      </c>
      <c r="C3841" s="1">
        <v>112</v>
      </c>
      <c r="D3841" s="1" t="s">
        <v>5600</v>
      </c>
      <c r="F3841" s="1" t="s">
        <v>445</v>
      </c>
      <c r="G3841" s="1">
        <v>7</v>
      </c>
      <c r="H3841" s="1">
        <v>130</v>
      </c>
      <c r="I3841" s="1">
        <v>28</v>
      </c>
      <c r="J3841" s="1">
        <v>36.700000000000003</v>
      </c>
      <c r="K3841" s="3">
        <v>230</v>
      </c>
      <c r="N3841" s="1">
        <v>447</v>
      </c>
      <c r="O3841" s="1">
        <v>274.7</v>
      </c>
      <c r="Q3841" s="1">
        <v>36.5</v>
      </c>
      <c r="R3841" s="1">
        <v>3.16</v>
      </c>
      <c r="S3841" s="1">
        <v>33.299999999999997</v>
      </c>
      <c r="AJ3841" s="1" t="s">
        <v>426</v>
      </c>
      <c r="AK3841" s="19">
        <v>51.82</v>
      </c>
      <c r="AL3841" s="19">
        <v>9.58</v>
      </c>
      <c r="AM3841" s="1">
        <v>500</v>
      </c>
      <c r="AN3841" s="3">
        <v>1984</v>
      </c>
      <c r="AQ3841">
        <v>80445</v>
      </c>
      <c r="AR3841" s="1" t="s">
        <v>225</v>
      </c>
    </row>
    <row r="3842" spans="1:44" x14ac:dyDescent="0.25">
      <c r="A3842" s="1">
        <v>5389</v>
      </c>
      <c r="B3842" s="1" t="s">
        <v>5217</v>
      </c>
      <c r="C3842" s="1">
        <v>112</v>
      </c>
      <c r="D3842" s="1" t="s">
        <v>6335</v>
      </c>
      <c r="F3842" s="1" t="s">
        <v>445</v>
      </c>
      <c r="G3842" s="1">
        <v>6</v>
      </c>
      <c r="H3842" s="1">
        <v>113</v>
      </c>
      <c r="I3842" s="1">
        <v>31</v>
      </c>
      <c r="J3842" s="1">
        <v>37.6</v>
      </c>
      <c r="K3842" s="3">
        <v>312</v>
      </c>
      <c r="N3842" s="1">
        <v>538</v>
      </c>
      <c r="O3842" s="1">
        <v>315.7</v>
      </c>
      <c r="P3842" s="1">
        <v>19</v>
      </c>
      <c r="Q3842" s="1">
        <v>41.3</v>
      </c>
      <c r="R3842" s="1">
        <v>3.19</v>
      </c>
      <c r="S3842" s="1">
        <v>57</v>
      </c>
      <c r="AJ3842" s="1" t="s">
        <v>426</v>
      </c>
      <c r="AK3842" s="19">
        <v>51.5</v>
      </c>
      <c r="AL3842" s="19">
        <v>10</v>
      </c>
      <c r="AM3842" s="1">
        <v>420</v>
      </c>
      <c r="AN3842" s="3">
        <v>1984</v>
      </c>
      <c r="AQ3842">
        <v>80445</v>
      </c>
      <c r="AR3842" s="1" t="s">
        <v>803</v>
      </c>
    </row>
    <row r="3843" spans="1:44" x14ac:dyDescent="0.25">
      <c r="A3843" s="1">
        <v>5390</v>
      </c>
      <c r="B3843" s="1" t="s">
        <v>5217</v>
      </c>
      <c r="C3843" s="1">
        <v>112</v>
      </c>
      <c r="D3843" s="1" t="s">
        <v>6335</v>
      </c>
      <c r="F3843" s="1" t="s">
        <v>445</v>
      </c>
      <c r="G3843" s="1">
        <v>6</v>
      </c>
      <c r="H3843" s="1">
        <v>116</v>
      </c>
      <c r="I3843" s="1">
        <v>31.4</v>
      </c>
      <c r="J3843" s="1">
        <v>39.9</v>
      </c>
      <c r="K3843" s="3">
        <v>283</v>
      </c>
      <c r="N3843" s="1">
        <v>555</v>
      </c>
      <c r="O3843" s="1">
        <v>327.2</v>
      </c>
      <c r="P3843" s="1">
        <v>19.7</v>
      </c>
      <c r="Q3843" s="1">
        <v>42.7</v>
      </c>
      <c r="R3843" s="1">
        <v>2.87</v>
      </c>
      <c r="S3843" s="1">
        <v>58.6</v>
      </c>
      <c r="AJ3843" s="1" t="s">
        <v>426</v>
      </c>
      <c r="AK3843" s="19">
        <v>51.5</v>
      </c>
      <c r="AL3843" s="19">
        <v>10</v>
      </c>
      <c r="AM3843" s="1">
        <v>420</v>
      </c>
      <c r="AN3843" s="3">
        <v>1985</v>
      </c>
      <c r="AQ3843">
        <v>80445</v>
      </c>
      <c r="AR3843" s="1" t="s">
        <v>803</v>
      </c>
    </row>
    <row r="3844" spans="1:44" x14ac:dyDescent="0.25">
      <c r="A3844" s="1">
        <v>5391</v>
      </c>
      <c r="B3844" s="1" t="s">
        <v>5217</v>
      </c>
      <c r="C3844" s="1">
        <v>112</v>
      </c>
      <c r="D3844" s="1" t="s">
        <v>5600</v>
      </c>
      <c r="F3844" s="1" t="s">
        <v>445</v>
      </c>
      <c r="G3844" s="1">
        <v>6</v>
      </c>
      <c r="H3844" s="1">
        <v>113</v>
      </c>
      <c r="I3844" s="1">
        <v>31.1</v>
      </c>
      <c r="J3844" s="1">
        <v>38.799999999999997</v>
      </c>
      <c r="K3844" s="3">
        <v>254</v>
      </c>
      <c r="N3844" s="1">
        <v>469</v>
      </c>
      <c r="O3844" s="1">
        <v>276.7</v>
      </c>
      <c r="P3844" s="1">
        <v>16.7</v>
      </c>
      <c r="Q3844" s="1">
        <v>36.200000000000003</v>
      </c>
      <c r="R3844" s="1">
        <v>2.91</v>
      </c>
      <c r="S3844" s="1">
        <v>49.6</v>
      </c>
      <c r="AJ3844" s="1" t="s">
        <v>426</v>
      </c>
      <c r="AK3844" s="19">
        <v>51.5</v>
      </c>
      <c r="AL3844" s="19">
        <v>10</v>
      </c>
      <c r="AM3844" s="1">
        <v>420</v>
      </c>
      <c r="AN3844" s="3">
        <v>1986</v>
      </c>
      <c r="AQ3844">
        <v>80445</v>
      </c>
      <c r="AR3844" s="1" t="s">
        <v>803</v>
      </c>
    </row>
    <row r="3845" spans="1:44" x14ac:dyDescent="0.25">
      <c r="A3845" s="1">
        <v>5392</v>
      </c>
      <c r="B3845" s="1" t="s">
        <v>5217</v>
      </c>
      <c r="C3845" s="1">
        <v>112</v>
      </c>
      <c r="D3845" s="1" t="s">
        <v>5600</v>
      </c>
      <c r="F3845" s="1" t="s">
        <v>445</v>
      </c>
      <c r="G3845" s="1">
        <v>6</v>
      </c>
      <c r="H3845" s="1">
        <v>116</v>
      </c>
      <c r="I3845" s="1">
        <v>31.5</v>
      </c>
      <c r="J3845" s="1">
        <v>40.299999999999997</v>
      </c>
      <c r="K3845" s="3">
        <v>242</v>
      </c>
      <c r="N3845" s="1">
        <v>488</v>
      </c>
      <c r="O3845" s="1">
        <v>289.89999999999998</v>
      </c>
      <c r="P3845" s="1">
        <v>17.5</v>
      </c>
      <c r="Q3845" s="1">
        <v>38</v>
      </c>
      <c r="R3845" s="1">
        <v>2.66</v>
      </c>
      <c r="S3845" s="1">
        <v>51.4</v>
      </c>
      <c r="AJ3845" s="1" t="s">
        <v>426</v>
      </c>
      <c r="AK3845" s="19">
        <v>51.5</v>
      </c>
      <c r="AL3845" s="19">
        <v>10</v>
      </c>
      <c r="AM3845" s="1">
        <v>420</v>
      </c>
      <c r="AN3845" s="3">
        <v>1987</v>
      </c>
      <c r="AQ3845">
        <v>80445</v>
      </c>
      <c r="AR3845" s="1" t="s">
        <v>803</v>
      </c>
    </row>
    <row r="3846" spans="1:44" x14ac:dyDescent="0.25">
      <c r="A3846" s="1">
        <v>5393</v>
      </c>
      <c r="B3846" s="1" t="s">
        <v>5217</v>
      </c>
      <c r="C3846" s="1">
        <v>112</v>
      </c>
      <c r="D3846" s="1" t="s">
        <v>5600</v>
      </c>
      <c r="F3846" s="1" t="s">
        <v>445</v>
      </c>
      <c r="G3846" s="1">
        <v>6</v>
      </c>
      <c r="H3846" s="1">
        <v>98</v>
      </c>
      <c r="I3846" s="1">
        <v>30</v>
      </c>
      <c r="J3846" s="1">
        <v>33.5</v>
      </c>
      <c r="K3846" s="3">
        <v>404</v>
      </c>
      <c r="N3846" s="1">
        <v>537</v>
      </c>
      <c r="O3846" s="1">
        <v>296</v>
      </c>
      <c r="P3846" s="1">
        <v>16.8</v>
      </c>
      <c r="Q3846" s="1">
        <v>37.4</v>
      </c>
      <c r="R3846" s="1">
        <v>2.71</v>
      </c>
      <c r="S3846" s="1">
        <v>57</v>
      </c>
      <c r="AJ3846" s="1" t="s">
        <v>426</v>
      </c>
      <c r="AK3846" s="19">
        <v>51.5</v>
      </c>
      <c r="AL3846" s="19">
        <v>10</v>
      </c>
      <c r="AM3846" s="1">
        <v>420</v>
      </c>
      <c r="AN3846" s="3">
        <v>1988</v>
      </c>
      <c r="AQ3846">
        <v>80445</v>
      </c>
      <c r="AR3846" s="1" t="s">
        <v>803</v>
      </c>
    </row>
    <row r="3847" spans="1:44" x14ac:dyDescent="0.25">
      <c r="A3847" s="1">
        <v>5394</v>
      </c>
      <c r="B3847" s="1" t="s">
        <v>5217</v>
      </c>
      <c r="C3847" s="1">
        <v>112</v>
      </c>
      <c r="D3847" s="1" t="s">
        <v>5600</v>
      </c>
      <c r="F3847" s="1" t="s">
        <v>445</v>
      </c>
      <c r="G3847" s="1">
        <v>5</v>
      </c>
      <c r="H3847" s="1">
        <v>101</v>
      </c>
      <c r="I3847" s="1">
        <v>30.3</v>
      </c>
      <c r="J3847" s="1">
        <v>35.1</v>
      </c>
      <c r="K3847" s="3">
        <v>375</v>
      </c>
      <c r="N3847" s="1">
        <v>551</v>
      </c>
      <c r="O3847" s="1">
        <v>305.8</v>
      </c>
      <c r="P3847" s="1">
        <v>17.399999999999999</v>
      </c>
      <c r="Q3847" s="1">
        <v>38.6</v>
      </c>
      <c r="R3847" s="1">
        <v>2.68</v>
      </c>
      <c r="S3847" s="1">
        <v>58.6</v>
      </c>
      <c r="AJ3847" s="1" t="s">
        <v>426</v>
      </c>
      <c r="AK3847" s="19">
        <v>51.5</v>
      </c>
      <c r="AL3847" s="19">
        <v>10</v>
      </c>
      <c r="AM3847" s="1">
        <v>420</v>
      </c>
      <c r="AN3847" s="3">
        <v>1989</v>
      </c>
      <c r="AQ3847">
        <v>80445</v>
      </c>
      <c r="AR3847" s="1" t="s">
        <v>803</v>
      </c>
    </row>
    <row r="3848" spans="1:44" x14ac:dyDescent="0.25">
      <c r="A3848" s="1">
        <v>5395</v>
      </c>
      <c r="B3848" s="1" t="s">
        <v>5217</v>
      </c>
      <c r="C3848" s="1">
        <v>112</v>
      </c>
      <c r="D3848" s="1" t="s">
        <v>5600</v>
      </c>
      <c r="F3848" s="1" t="s">
        <v>445</v>
      </c>
      <c r="G3848" s="1">
        <v>6</v>
      </c>
      <c r="H3848" s="1">
        <v>98</v>
      </c>
      <c r="I3848" s="1">
        <v>28.6</v>
      </c>
      <c r="J3848" s="1">
        <v>29.6</v>
      </c>
      <c r="K3848" s="3">
        <v>492</v>
      </c>
      <c r="N3848" s="1">
        <v>480</v>
      </c>
      <c r="O3848" s="1">
        <v>267.89999999999998</v>
      </c>
      <c r="P3848" s="1">
        <v>15.2</v>
      </c>
      <c r="Q3848" s="1">
        <v>35.200000000000003</v>
      </c>
      <c r="R3848" s="1">
        <v>3</v>
      </c>
      <c r="S3848" s="1">
        <v>53</v>
      </c>
      <c r="AJ3848" s="1" t="s">
        <v>426</v>
      </c>
      <c r="AK3848" s="19">
        <v>51.5</v>
      </c>
      <c r="AL3848" s="19">
        <v>10</v>
      </c>
      <c r="AM3848" s="1">
        <v>420</v>
      </c>
      <c r="AN3848" s="3">
        <v>1990</v>
      </c>
      <c r="AQ3848">
        <v>80445</v>
      </c>
      <c r="AR3848" s="1" t="s">
        <v>803</v>
      </c>
    </row>
    <row r="3849" spans="1:44" x14ac:dyDescent="0.25">
      <c r="A3849" s="1">
        <v>5396</v>
      </c>
      <c r="B3849" s="1" t="s">
        <v>5217</v>
      </c>
      <c r="C3849" s="1">
        <v>112</v>
      </c>
      <c r="D3849" s="1" t="s">
        <v>5600</v>
      </c>
      <c r="F3849" s="1" t="s">
        <v>445</v>
      </c>
      <c r="G3849" s="1">
        <v>6</v>
      </c>
      <c r="H3849" s="1">
        <v>101</v>
      </c>
      <c r="I3849" s="1">
        <v>29.2</v>
      </c>
      <c r="J3849" s="1">
        <v>32.299999999999997</v>
      </c>
      <c r="K3849" s="3">
        <v>417</v>
      </c>
      <c r="N3849" s="1">
        <v>495</v>
      </c>
      <c r="O3849" s="1">
        <v>277.10000000000002</v>
      </c>
      <c r="P3849" s="1">
        <v>15.7</v>
      </c>
      <c r="Q3849" s="1">
        <v>35.799999999999997</v>
      </c>
      <c r="R3849" s="1">
        <v>2.67</v>
      </c>
      <c r="S3849" s="1">
        <v>54.4</v>
      </c>
      <c r="AJ3849" s="1" t="s">
        <v>426</v>
      </c>
      <c r="AK3849" s="19">
        <v>51.5</v>
      </c>
      <c r="AL3849" s="19">
        <v>10</v>
      </c>
      <c r="AM3849" s="1">
        <v>420</v>
      </c>
      <c r="AN3849" s="3">
        <v>1991</v>
      </c>
      <c r="AQ3849">
        <v>80445</v>
      </c>
      <c r="AR3849" s="1" t="s">
        <v>803</v>
      </c>
    </row>
    <row r="3850" spans="1:44" x14ac:dyDescent="0.25">
      <c r="A3850" s="1">
        <v>5397</v>
      </c>
      <c r="B3850" s="1" t="s">
        <v>5217</v>
      </c>
      <c r="C3850" s="1">
        <v>112</v>
      </c>
      <c r="D3850" s="1" t="s">
        <v>5600</v>
      </c>
      <c r="F3850" s="1" t="s">
        <v>445</v>
      </c>
      <c r="G3850" s="1">
        <v>8</v>
      </c>
      <c r="H3850" s="1">
        <v>120</v>
      </c>
      <c r="I3850" s="1">
        <v>24</v>
      </c>
      <c r="J3850" s="1">
        <v>33.6</v>
      </c>
      <c r="K3850" s="3">
        <v>372</v>
      </c>
      <c r="N3850" s="1">
        <v>394</v>
      </c>
      <c r="O3850" s="1">
        <v>222.9</v>
      </c>
      <c r="Q3850" s="1">
        <v>45.8</v>
      </c>
      <c r="R3850" s="1">
        <v>3.5</v>
      </c>
      <c r="S3850" s="1">
        <v>56.6</v>
      </c>
      <c r="AJ3850" s="1" t="s">
        <v>426</v>
      </c>
      <c r="AK3850" s="19">
        <v>50.07</v>
      </c>
      <c r="AL3850" s="19">
        <v>11.83</v>
      </c>
      <c r="AM3850" s="1">
        <v>850</v>
      </c>
      <c r="AN3850" s="3">
        <v>1998</v>
      </c>
      <c r="AQ3850">
        <v>80445</v>
      </c>
      <c r="AR3850" s="1" t="s">
        <v>5177</v>
      </c>
    </row>
    <row r="3851" spans="1:44" x14ac:dyDescent="0.25">
      <c r="A3851" s="1">
        <v>5398</v>
      </c>
      <c r="B3851" s="1" t="s">
        <v>5217</v>
      </c>
      <c r="C3851" s="1">
        <v>112</v>
      </c>
      <c r="D3851" s="1" t="s">
        <v>5600</v>
      </c>
      <c r="F3851" s="1" t="s">
        <v>445</v>
      </c>
      <c r="H3851" s="1">
        <v>120</v>
      </c>
      <c r="J3851" s="1"/>
      <c r="R3851" s="1">
        <v>5</v>
      </c>
      <c r="S3851" s="1">
        <v>95</v>
      </c>
      <c r="AJ3851" s="1" t="s">
        <v>426</v>
      </c>
      <c r="AK3851" s="19">
        <v>51.5</v>
      </c>
      <c r="AL3851" s="19">
        <v>10</v>
      </c>
      <c r="AN3851" s="3">
        <v>1875</v>
      </c>
      <c r="AQ3851">
        <v>80445</v>
      </c>
      <c r="AR3851" s="1" t="s">
        <v>3333</v>
      </c>
    </row>
    <row r="3852" spans="1:44" x14ac:dyDescent="0.25">
      <c r="A3852" s="1">
        <v>5399</v>
      </c>
      <c r="B3852" s="1" t="s">
        <v>759</v>
      </c>
      <c r="C3852" s="1">
        <v>102</v>
      </c>
      <c r="D3852" s="1" t="s">
        <v>5633</v>
      </c>
      <c r="F3852" s="1" t="s">
        <v>445</v>
      </c>
      <c r="G3852" s="1">
        <v>8</v>
      </c>
      <c r="H3852" s="1">
        <v>88</v>
      </c>
      <c r="I3852" s="1">
        <v>21.6</v>
      </c>
      <c r="J3852" s="1">
        <v>17.8</v>
      </c>
      <c r="K3852" s="3">
        <v>1735</v>
      </c>
      <c r="N3852" s="1">
        <v>272</v>
      </c>
      <c r="O3852" s="1">
        <v>202.3</v>
      </c>
      <c r="P3852" s="1">
        <v>26.4</v>
      </c>
      <c r="Q3852" s="1">
        <v>23.7</v>
      </c>
      <c r="R3852" s="1">
        <v>15.7</v>
      </c>
      <c r="AJ3852" s="1" t="s">
        <v>425</v>
      </c>
      <c r="AK3852" s="19">
        <v>41.9</v>
      </c>
      <c r="AL3852" s="19">
        <v>44.2</v>
      </c>
      <c r="AM3852" s="1" t="s">
        <v>91</v>
      </c>
      <c r="AN3852" s="3">
        <v>1973</v>
      </c>
      <c r="AQ3852">
        <v>80408</v>
      </c>
      <c r="AR3852" s="1" t="s">
        <v>804</v>
      </c>
    </row>
    <row r="3853" spans="1:44" x14ac:dyDescent="0.25">
      <c r="A3853" s="1">
        <v>5400</v>
      </c>
      <c r="B3853" s="1" t="s">
        <v>759</v>
      </c>
      <c r="C3853" s="1">
        <v>102</v>
      </c>
      <c r="D3853" s="1" t="s">
        <v>6401</v>
      </c>
      <c r="F3853" s="1" t="s">
        <v>445</v>
      </c>
      <c r="G3853" s="1">
        <v>10</v>
      </c>
      <c r="H3853" s="1">
        <v>107</v>
      </c>
      <c r="I3853" s="1">
        <v>15.9</v>
      </c>
      <c r="J3853" s="1">
        <v>27.8</v>
      </c>
      <c r="K3853" s="3">
        <v>745</v>
      </c>
      <c r="N3853" s="1">
        <v>226</v>
      </c>
      <c r="O3853" s="1">
        <v>154.19999999999999</v>
      </c>
      <c r="P3853" s="1">
        <v>15.6</v>
      </c>
      <c r="Q3853" s="1">
        <v>15.7</v>
      </c>
      <c r="R3853" s="1">
        <v>13.8</v>
      </c>
      <c r="AJ3853" s="1" t="s">
        <v>425</v>
      </c>
      <c r="AK3853" s="19">
        <v>41.9</v>
      </c>
      <c r="AL3853" s="19">
        <v>44.2</v>
      </c>
      <c r="AM3853" s="1" t="s">
        <v>91</v>
      </c>
      <c r="AN3853" s="3">
        <v>1973</v>
      </c>
      <c r="AQ3853">
        <v>80408</v>
      </c>
      <c r="AR3853" s="1" t="s">
        <v>804</v>
      </c>
    </row>
    <row r="3854" spans="1:44" x14ac:dyDescent="0.25">
      <c r="A3854" s="1">
        <v>5401</v>
      </c>
      <c r="B3854" s="1" t="s">
        <v>759</v>
      </c>
      <c r="C3854" s="1">
        <v>102</v>
      </c>
      <c r="D3854" s="1" t="s">
        <v>6401</v>
      </c>
      <c r="F3854" s="1" t="s">
        <v>445</v>
      </c>
      <c r="G3854" s="1">
        <v>8</v>
      </c>
      <c r="H3854" s="1">
        <v>187</v>
      </c>
      <c r="I3854" s="1">
        <v>24.2</v>
      </c>
      <c r="J3854" s="1">
        <v>48.2</v>
      </c>
      <c r="K3854" s="3">
        <v>335</v>
      </c>
      <c r="N3854" s="1">
        <v>371</v>
      </c>
      <c r="O3854" s="1">
        <v>278.3</v>
      </c>
      <c r="P3854" s="1">
        <v>18.899999999999999</v>
      </c>
      <c r="Q3854" s="1">
        <v>33</v>
      </c>
      <c r="R3854" s="1">
        <v>18.3</v>
      </c>
      <c r="AJ3854" s="1" t="s">
        <v>425</v>
      </c>
      <c r="AK3854" s="19">
        <v>41.9</v>
      </c>
      <c r="AL3854" s="19">
        <v>44.2</v>
      </c>
      <c r="AM3854" s="1" t="s">
        <v>91</v>
      </c>
      <c r="AN3854" s="3">
        <v>1973</v>
      </c>
      <c r="AQ3854">
        <v>80408</v>
      </c>
      <c r="AR3854" s="1" t="s">
        <v>804</v>
      </c>
    </row>
    <row r="3855" spans="1:44" x14ac:dyDescent="0.25">
      <c r="A3855" s="1">
        <v>5402</v>
      </c>
      <c r="B3855" s="1" t="s">
        <v>470</v>
      </c>
      <c r="C3855" s="1">
        <v>101</v>
      </c>
      <c r="D3855" s="1" t="s">
        <v>5627</v>
      </c>
      <c r="F3855" s="1" t="s">
        <v>445</v>
      </c>
      <c r="G3855" s="1">
        <v>9</v>
      </c>
      <c r="H3855" s="1">
        <v>105</v>
      </c>
      <c r="I3855" s="1">
        <v>18.100000000000001</v>
      </c>
      <c r="J3855" s="1">
        <v>20.399999999999999</v>
      </c>
      <c r="K3855" s="3">
        <v>790</v>
      </c>
      <c r="L3855" s="2">
        <f>N3855/((1581.94)*(1-EXP(-(0.021301)*I3855))^(1.51716))</f>
        <v>0.78727979193011177</v>
      </c>
      <c r="N3855" s="1">
        <v>221</v>
      </c>
      <c r="O3855" s="1">
        <v>131.9</v>
      </c>
      <c r="P3855" s="1">
        <v>8.8000000000000007</v>
      </c>
      <c r="Q3855" s="1">
        <v>33.1</v>
      </c>
      <c r="R3855" s="1">
        <v>7.2</v>
      </c>
      <c r="AJ3855" s="1" t="s">
        <v>425</v>
      </c>
      <c r="AK3855" s="19">
        <v>41.9</v>
      </c>
      <c r="AL3855" s="19">
        <v>44.2</v>
      </c>
      <c r="AM3855" s="1" t="s">
        <v>92</v>
      </c>
      <c r="AN3855" s="3">
        <v>1973</v>
      </c>
      <c r="AQ3855">
        <v>80408</v>
      </c>
      <c r="AR3855" s="1" t="s">
        <v>804</v>
      </c>
    </row>
    <row r="3856" spans="1:44" x14ac:dyDescent="0.25">
      <c r="A3856" s="1">
        <v>5403</v>
      </c>
      <c r="B3856" s="1" t="s">
        <v>470</v>
      </c>
      <c r="C3856" s="1">
        <v>101</v>
      </c>
      <c r="D3856" s="1" t="s">
        <v>6306</v>
      </c>
      <c r="F3856" s="1" t="s">
        <v>445</v>
      </c>
      <c r="G3856" s="1">
        <v>10</v>
      </c>
      <c r="H3856" s="1">
        <v>118</v>
      </c>
      <c r="I3856" s="1">
        <v>14.8</v>
      </c>
      <c r="J3856" s="1">
        <v>24.8</v>
      </c>
      <c r="K3856" s="3">
        <v>980</v>
      </c>
      <c r="L3856" s="2">
        <f>N3856/((1948.03)*(1-EXP(-(0.015672)*I3856))^(1.40829))</f>
        <v>0.99533025795155505</v>
      </c>
      <c r="N3856" s="1">
        <v>211</v>
      </c>
      <c r="O3856" s="1">
        <v>138.9</v>
      </c>
      <c r="P3856" s="1">
        <v>7.8</v>
      </c>
      <c r="Q3856" s="1">
        <v>42.5</v>
      </c>
      <c r="R3856" s="1">
        <v>6.7</v>
      </c>
      <c r="AJ3856" s="1" t="s">
        <v>425</v>
      </c>
      <c r="AK3856" s="19">
        <v>41.9</v>
      </c>
      <c r="AL3856" s="19">
        <v>44.2</v>
      </c>
      <c r="AM3856" s="1" t="s">
        <v>92</v>
      </c>
      <c r="AN3856" s="3">
        <v>1973</v>
      </c>
      <c r="AQ3856">
        <v>80408</v>
      </c>
      <c r="AR3856" s="1" t="s">
        <v>804</v>
      </c>
    </row>
    <row r="3857" spans="1:44" x14ac:dyDescent="0.25">
      <c r="A3857" s="1">
        <v>5404</v>
      </c>
      <c r="B3857" s="1" t="s">
        <v>470</v>
      </c>
      <c r="C3857" s="1">
        <v>180</v>
      </c>
      <c r="D3857" s="1" t="s">
        <v>6007</v>
      </c>
      <c r="F3857" s="1" t="s">
        <v>445</v>
      </c>
      <c r="G3857" s="1">
        <v>11</v>
      </c>
      <c r="H3857" s="1">
        <v>148</v>
      </c>
      <c r="I3857" s="1">
        <v>11.5</v>
      </c>
      <c r="J3857" s="1">
        <v>28.5</v>
      </c>
      <c r="K3857" s="3">
        <v>440</v>
      </c>
      <c r="L3857" s="2">
        <f>N3857/((3098.22)*(1-EXP(-(0.009408)*I3857))^(1.31634))</f>
        <v>0.90571195500906343</v>
      </c>
      <c r="N3857" s="1">
        <v>140</v>
      </c>
      <c r="O3857" s="1">
        <v>119.5</v>
      </c>
      <c r="P3857" s="1">
        <v>17.399999999999999</v>
      </c>
      <c r="Q3857" s="1">
        <v>20.7</v>
      </c>
      <c r="R3857" s="1">
        <v>3.1</v>
      </c>
      <c r="AJ3857" s="1" t="s">
        <v>425</v>
      </c>
      <c r="AK3857" s="19">
        <v>41.9</v>
      </c>
      <c r="AL3857" s="19">
        <v>44.2</v>
      </c>
      <c r="AM3857" s="1" t="s">
        <v>92</v>
      </c>
      <c r="AN3857" s="3">
        <v>1973</v>
      </c>
      <c r="AQ3857">
        <v>80408</v>
      </c>
      <c r="AR3857" s="1" t="s">
        <v>804</v>
      </c>
    </row>
    <row r="3858" spans="1:44" x14ac:dyDescent="0.25">
      <c r="A3858" s="1">
        <v>5405</v>
      </c>
      <c r="B3858" s="1" t="s">
        <v>153</v>
      </c>
      <c r="C3858" s="1">
        <v>110</v>
      </c>
      <c r="D3858" s="1" t="s">
        <v>5991</v>
      </c>
      <c r="F3858" s="1" t="s">
        <v>445</v>
      </c>
      <c r="H3858" s="1">
        <v>23</v>
      </c>
      <c r="J3858" s="1"/>
      <c r="S3858" s="1">
        <v>20.9</v>
      </c>
      <c r="AJ3858" s="1" t="s">
        <v>425</v>
      </c>
      <c r="AK3858" s="19">
        <v>41.5</v>
      </c>
      <c r="AL3858" s="19">
        <v>45.65</v>
      </c>
      <c r="AN3858" s="3">
        <v>1977</v>
      </c>
      <c r="AQ3858">
        <v>80408</v>
      </c>
      <c r="AR3858" s="1" t="s">
        <v>805</v>
      </c>
    </row>
    <row r="3859" spans="1:44" x14ac:dyDescent="0.25">
      <c r="A3859" s="1">
        <v>5406</v>
      </c>
      <c r="B3859" s="1" t="s">
        <v>153</v>
      </c>
      <c r="C3859" s="1">
        <v>110</v>
      </c>
      <c r="D3859" s="1" t="s">
        <v>5991</v>
      </c>
      <c r="F3859" s="1" t="s">
        <v>445</v>
      </c>
      <c r="H3859" s="1">
        <v>37</v>
      </c>
      <c r="J3859" s="1"/>
      <c r="S3859" s="1">
        <v>33.700000000000003</v>
      </c>
      <c r="AJ3859" s="1" t="s">
        <v>425</v>
      </c>
      <c r="AK3859" s="19">
        <v>41.5</v>
      </c>
      <c r="AL3859" s="19">
        <v>45.65</v>
      </c>
      <c r="AN3859" s="3">
        <v>1977</v>
      </c>
      <c r="AQ3859">
        <v>80408</v>
      </c>
      <c r="AR3859" s="1" t="s">
        <v>805</v>
      </c>
    </row>
    <row r="3860" spans="1:44" x14ac:dyDescent="0.25">
      <c r="A3860" s="1">
        <v>5407</v>
      </c>
      <c r="B3860" s="1" t="s">
        <v>154</v>
      </c>
      <c r="C3860" s="1">
        <v>110</v>
      </c>
      <c r="D3860" s="1" t="s">
        <v>5623</v>
      </c>
      <c r="F3860" s="1" t="s">
        <v>445</v>
      </c>
      <c r="G3860" s="1">
        <v>9</v>
      </c>
      <c r="H3860" s="1">
        <v>138</v>
      </c>
      <c r="I3860" s="1">
        <v>18</v>
      </c>
      <c r="J3860" s="1">
        <v>32</v>
      </c>
      <c r="N3860" s="1">
        <v>280</v>
      </c>
      <c r="O3860" s="1">
        <v>158.5</v>
      </c>
      <c r="P3860" s="1">
        <v>17.3</v>
      </c>
      <c r="Q3860" s="1">
        <v>36</v>
      </c>
      <c r="R3860" s="1">
        <v>3.01</v>
      </c>
      <c r="S3860" s="1">
        <v>34</v>
      </c>
      <c r="AJ3860" s="1" t="s">
        <v>425</v>
      </c>
      <c r="AK3860" s="19">
        <v>42.17</v>
      </c>
      <c r="AL3860" s="19">
        <v>43</v>
      </c>
      <c r="AM3860" s="1">
        <v>110</v>
      </c>
      <c r="AN3860" s="3">
        <v>1984</v>
      </c>
      <c r="AQ3860">
        <v>80422</v>
      </c>
      <c r="AR3860" s="1" t="s">
        <v>3475</v>
      </c>
    </row>
    <row r="3861" spans="1:44" x14ac:dyDescent="0.25">
      <c r="A3861" s="1">
        <v>5408</v>
      </c>
      <c r="B3861" s="1" t="s">
        <v>154</v>
      </c>
      <c r="C3861" s="1">
        <v>110</v>
      </c>
      <c r="D3861" s="1" t="s">
        <v>5623</v>
      </c>
      <c r="F3861" s="1" t="s">
        <v>445</v>
      </c>
      <c r="G3861" s="1">
        <v>8</v>
      </c>
      <c r="H3861" s="1">
        <v>133</v>
      </c>
      <c r="I3861" s="1">
        <v>21</v>
      </c>
      <c r="J3861" s="1">
        <v>34</v>
      </c>
      <c r="N3861" s="1">
        <v>299</v>
      </c>
      <c r="O3861" s="1">
        <v>168.4</v>
      </c>
      <c r="P3861" s="1">
        <v>18.3</v>
      </c>
      <c r="Q3861" s="1">
        <v>34</v>
      </c>
      <c r="R3861" s="1">
        <v>1.77</v>
      </c>
      <c r="S3861" s="1">
        <v>26.1</v>
      </c>
      <c r="AJ3861" s="1" t="s">
        <v>425</v>
      </c>
      <c r="AK3861" s="19">
        <v>42.17</v>
      </c>
      <c r="AL3861" s="19">
        <v>43</v>
      </c>
      <c r="AM3861" s="1">
        <v>110</v>
      </c>
      <c r="AN3861" s="3">
        <v>1984</v>
      </c>
      <c r="AQ3861">
        <v>80422</v>
      </c>
      <c r="AR3861" s="1" t="s">
        <v>3475</v>
      </c>
    </row>
    <row r="3862" spans="1:44" x14ac:dyDescent="0.25">
      <c r="A3862" s="1">
        <v>5409</v>
      </c>
      <c r="B3862" s="1" t="s">
        <v>154</v>
      </c>
      <c r="C3862" s="1">
        <v>110</v>
      </c>
      <c r="D3862" s="1" t="s">
        <v>5623</v>
      </c>
      <c r="F3862" s="1" t="s">
        <v>445</v>
      </c>
      <c r="G3862" s="1">
        <v>9</v>
      </c>
      <c r="H3862" s="1">
        <v>156</v>
      </c>
      <c r="I3862" s="1">
        <v>20</v>
      </c>
      <c r="J3862" s="1">
        <v>40</v>
      </c>
      <c r="N3862" s="1">
        <v>270</v>
      </c>
      <c r="O3862" s="1">
        <v>168.3</v>
      </c>
      <c r="P3862" s="1">
        <v>14.5</v>
      </c>
      <c r="Q3862" s="1">
        <v>29.5</v>
      </c>
      <c r="R3862" s="1">
        <v>2.61</v>
      </c>
      <c r="S3862" s="1">
        <v>22.2</v>
      </c>
      <c r="AJ3862" s="1" t="s">
        <v>425</v>
      </c>
      <c r="AK3862" s="19">
        <v>42.17</v>
      </c>
      <c r="AL3862" s="19">
        <v>43</v>
      </c>
      <c r="AM3862" s="1">
        <v>110</v>
      </c>
      <c r="AN3862" s="3">
        <v>1984</v>
      </c>
      <c r="AQ3862">
        <v>80422</v>
      </c>
      <c r="AR3862" s="1" t="s">
        <v>3475</v>
      </c>
    </row>
    <row r="3863" spans="1:44" x14ac:dyDescent="0.25">
      <c r="A3863" s="1">
        <v>5410</v>
      </c>
      <c r="B3863" s="1" t="s">
        <v>154</v>
      </c>
      <c r="C3863" s="1">
        <v>110</v>
      </c>
      <c r="D3863" s="1" t="s">
        <v>5623</v>
      </c>
      <c r="F3863" s="1" t="s">
        <v>445</v>
      </c>
      <c r="G3863" s="1">
        <v>9</v>
      </c>
      <c r="H3863" s="1">
        <v>152</v>
      </c>
      <c r="I3863" s="1">
        <v>21</v>
      </c>
      <c r="J3863" s="1">
        <v>36</v>
      </c>
      <c r="N3863" s="1">
        <v>315</v>
      </c>
      <c r="O3863" s="1">
        <v>196.1</v>
      </c>
      <c r="P3863" s="1">
        <v>21.2</v>
      </c>
      <c r="Q3863" s="1">
        <v>32.6</v>
      </c>
      <c r="R3863" s="1">
        <v>3.27</v>
      </c>
      <c r="S3863" s="1">
        <v>22.3</v>
      </c>
      <c r="AJ3863" s="1" t="s">
        <v>425</v>
      </c>
      <c r="AK3863" s="19">
        <v>42.17</v>
      </c>
      <c r="AL3863" s="19">
        <v>43</v>
      </c>
      <c r="AM3863" s="1">
        <v>110</v>
      </c>
      <c r="AN3863" s="3">
        <v>1984</v>
      </c>
      <c r="AQ3863">
        <v>80422</v>
      </c>
      <c r="AR3863" s="1" t="s">
        <v>3475</v>
      </c>
    </row>
    <row r="3864" spans="1:44" x14ac:dyDescent="0.25">
      <c r="A3864" s="1">
        <v>5411</v>
      </c>
      <c r="B3864" s="1" t="s">
        <v>154</v>
      </c>
      <c r="C3864" s="1">
        <v>110</v>
      </c>
      <c r="D3864" s="1" t="s">
        <v>5623</v>
      </c>
      <c r="F3864" s="1" t="s">
        <v>445</v>
      </c>
      <c r="G3864" s="1">
        <v>8</v>
      </c>
      <c r="H3864" s="1">
        <v>147</v>
      </c>
      <c r="I3864" s="1">
        <v>21</v>
      </c>
      <c r="J3864" s="1">
        <v>42</v>
      </c>
      <c r="N3864" s="1">
        <v>275</v>
      </c>
      <c r="O3864" s="1">
        <v>171.1</v>
      </c>
      <c r="P3864" s="1">
        <v>16.2</v>
      </c>
      <c r="Q3864" s="1">
        <v>28.6</v>
      </c>
      <c r="R3864" s="1">
        <v>1.98</v>
      </c>
      <c r="S3864" s="1">
        <v>16.7</v>
      </c>
      <c r="AJ3864" s="1" t="s">
        <v>425</v>
      </c>
      <c r="AK3864" s="19">
        <v>42.17</v>
      </c>
      <c r="AL3864" s="19">
        <v>43</v>
      </c>
      <c r="AM3864" s="1">
        <v>110</v>
      </c>
      <c r="AN3864" s="3">
        <v>1984</v>
      </c>
      <c r="AQ3864">
        <v>80422</v>
      </c>
      <c r="AR3864" s="1" t="s">
        <v>3475</v>
      </c>
    </row>
    <row r="3865" spans="1:44" x14ac:dyDescent="0.25">
      <c r="A3865" s="1">
        <v>5412</v>
      </c>
      <c r="B3865" s="1" t="s">
        <v>154</v>
      </c>
      <c r="C3865" s="1">
        <v>110</v>
      </c>
      <c r="D3865" s="1" t="s">
        <v>5623</v>
      </c>
      <c r="F3865" s="1" t="s">
        <v>445</v>
      </c>
      <c r="G3865" s="1">
        <v>9</v>
      </c>
      <c r="H3865" s="1">
        <v>142</v>
      </c>
      <c r="I3865" s="1">
        <v>20</v>
      </c>
      <c r="J3865" s="1">
        <v>34</v>
      </c>
      <c r="N3865" s="1">
        <v>164</v>
      </c>
      <c r="O3865" s="1">
        <v>102.4</v>
      </c>
      <c r="P3865" s="1">
        <v>10</v>
      </c>
      <c r="Q3865" s="1">
        <v>25.8</v>
      </c>
      <c r="R3865" s="1">
        <v>2.27</v>
      </c>
      <c r="S3865" s="1">
        <v>15.3</v>
      </c>
      <c r="AJ3865" s="1" t="s">
        <v>425</v>
      </c>
      <c r="AK3865" s="19">
        <v>42.17</v>
      </c>
      <c r="AL3865" s="19">
        <v>43</v>
      </c>
      <c r="AM3865" s="1">
        <v>110</v>
      </c>
      <c r="AN3865" s="3">
        <v>1984</v>
      </c>
      <c r="AQ3865">
        <v>80422</v>
      </c>
      <c r="AR3865" s="1" t="s">
        <v>3475</v>
      </c>
    </row>
    <row r="3866" spans="1:44" x14ac:dyDescent="0.25">
      <c r="A3866" s="1">
        <v>5413</v>
      </c>
      <c r="B3866" s="1" t="s">
        <v>855</v>
      </c>
      <c r="C3866" s="1">
        <v>102</v>
      </c>
      <c r="D3866" s="1" t="s">
        <v>5633</v>
      </c>
      <c r="F3866" s="1" t="s">
        <v>445</v>
      </c>
      <c r="G3866" s="1">
        <v>5</v>
      </c>
      <c r="H3866" s="1">
        <v>28</v>
      </c>
      <c r="I3866" s="1">
        <v>15.4</v>
      </c>
      <c r="J3866" s="1">
        <v>14.4</v>
      </c>
      <c r="K3866" s="3">
        <v>2752</v>
      </c>
      <c r="N3866" s="1">
        <v>358</v>
      </c>
      <c r="R3866" s="1">
        <v>11.7</v>
      </c>
      <c r="AJ3866" s="1" t="s">
        <v>422</v>
      </c>
      <c r="AK3866" s="19">
        <v>56.33</v>
      </c>
      <c r="AL3866" s="19">
        <v>10</v>
      </c>
      <c r="AN3866" s="3">
        <v>1944</v>
      </c>
      <c r="AQ3866">
        <v>80405</v>
      </c>
      <c r="AR3866" s="1" t="s">
        <v>806</v>
      </c>
    </row>
    <row r="3867" spans="1:44" x14ac:dyDescent="0.25">
      <c r="A3867" s="1">
        <v>5414</v>
      </c>
      <c r="B3867" s="1" t="s">
        <v>855</v>
      </c>
      <c r="C3867" s="1">
        <v>102</v>
      </c>
      <c r="D3867" s="1" t="s">
        <v>5633</v>
      </c>
      <c r="F3867" s="1" t="s">
        <v>445</v>
      </c>
      <c r="G3867" s="1">
        <v>6</v>
      </c>
      <c r="H3867" s="1">
        <v>15</v>
      </c>
      <c r="I3867" s="1">
        <v>6</v>
      </c>
      <c r="J3867" s="1">
        <v>6.3</v>
      </c>
      <c r="K3867" s="3">
        <v>8080</v>
      </c>
      <c r="N3867" s="1">
        <v>99</v>
      </c>
      <c r="R3867" s="1">
        <v>12.4</v>
      </c>
      <c r="AJ3867" s="1" t="s">
        <v>422</v>
      </c>
      <c r="AK3867" s="19">
        <v>56.33</v>
      </c>
      <c r="AL3867" s="19">
        <v>10</v>
      </c>
      <c r="AN3867" s="3">
        <v>1944</v>
      </c>
      <c r="AQ3867">
        <v>80405</v>
      </c>
      <c r="AR3867" s="1" t="s">
        <v>806</v>
      </c>
    </row>
    <row r="3868" spans="1:44" x14ac:dyDescent="0.25">
      <c r="A3868" s="1">
        <v>5415</v>
      </c>
      <c r="B3868" s="1" t="s">
        <v>855</v>
      </c>
      <c r="C3868" s="1">
        <v>102</v>
      </c>
      <c r="D3868" s="1" t="s">
        <v>5633</v>
      </c>
      <c r="F3868" s="1" t="s">
        <v>445</v>
      </c>
      <c r="G3868" s="1">
        <v>6</v>
      </c>
      <c r="H3868" s="1">
        <v>30</v>
      </c>
      <c r="I3868" s="1">
        <v>12.5</v>
      </c>
      <c r="J3868" s="1">
        <v>14.1</v>
      </c>
      <c r="K3868" s="3">
        <v>2283</v>
      </c>
      <c r="N3868" s="1">
        <v>244</v>
      </c>
      <c r="R3868" s="1">
        <v>14.7</v>
      </c>
      <c r="AJ3868" s="1" t="s">
        <v>422</v>
      </c>
      <c r="AK3868" s="19">
        <v>56.33</v>
      </c>
      <c r="AL3868" s="19">
        <v>10</v>
      </c>
      <c r="AN3868" s="3">
        <v>1944</v>
      </c>
      <c r="AQ3868">
        <v>80405</v>
      </c>
      <c r="AR3868" s="1" t="s">
        <v>806</v>
      </c>
    </row>
    <row r="3869" spans="1:44" x14ac:dyDescent="0.25">
      <c r="A3869" s="1">
        <v>5416</v>
      </c>
      <c r="B3869" s="1" t="s">
        <v>855</v>
      </c>
      <c r="C3869" s="1">
        <v>102</v>
      </c>
      <c r="D3869" s="1" t="s">
        <v>5633</v>
      </c>
      <c r="F3869" s="1" t="s">
        <v>445</v>
      </c>
      <c r="G3869" s="1">
        <v>6</v>
      </c>
      <c r="H3869" s="1">
        <v>27</v>
      </c>
      <c r="I3869" s="1">
        <v>12.4</v>
      </c>
      <c r="J3869" s="1">
        <v>14.7</v>
      </c>
      <c r="K3869" s="3">
        <v>1730</v>
      </c>
      <c r="N3869" s="1">
        <v>200</v>
      </c>
      <c r="R3869" s="1">
        <v>13.3</v>
      </c>
      <c r="AJ3869" s="1" t="s">
        <v>422</v>
      </c>
      <c r="AK3869" s="19">
        <v>56.33</v>
      </c>
      <c r="AL3869" s="19">
        <v>10</v>
      </c>
      <c r="AN3869" s="3">
        <v>1944</v>
      </c>
      <c r="AQ3869">
        <v>80405</v>
      </c>
      <c r="AR3869" s="1" t="s">
        <v>806</v>
      </c>
    </row>
    <row r="3870" spans="1:44" x14ac:dyDescent="0.25">
      <c r="A3870" s="1">
        <v>5417</v>
      </c>
      <c r="B3870" s="1" t="s">
        <v>855</v>
      </c>
      <c r="C3870" s="1">
        <v>102</v>
      </c>
      <c r="D3870" s="1" t="s">
        <v>5633</v>
      </c>
      <c r="F3870" s="1" t="s">
        <v>445</v>
      </c>
      <c r="G3870" s="1">
        <v>6</v>
      </c>
      <c r="H3870" s="1">
        <v>27</v>
      </c>
      <c r="I3870" s="1">
        <v>11.1</v>
      </c>
      <c r="J3870" s="1">
        <v>12.6</v>
      </c>
      <c r="K3870" s="3">
        <v>1890</v>
      </c>
      <c r="N3870" s="1">
        <v>142</v>
      </c>
      <c r="R3870" s="1">
        <v>8.1300000000000008</v>
      </c>
      <c r="AJ3870" s="1" t="s">
        <v>422</v>
      </c>
      <c r="AK3870" s="19">
        <v>56.33</v>
      </c>
      <c r="AL3870" s="19">
        <v>10</v>
      </c>
      <c r="AN3870" s="3">
        <v>1944</v>
      </c>
      <c r="AQ3870">
        <v>80405</v>
      </c>
      <c r="AR3870" s="1" t="s">
        <v>806</v>
      </c>
    </row>
    <row r="3871" spans="1:44" x14ac:dyDescent="0.25">
      <c r="A3871" s="1">
        <v>5418</v>
      </c>
      <c r="B3871" s="1" t="s">
        <v>855</v>
      </c>
      <c r="C3871" s="1">
        <v>102</v>
      </c>
      <c r="D3871" s="1" t="s">
        <v>5633</v>
      </c>
      <c r="F3871" s="1" t="s">
        <v>445</v>
      </c>
      <c r="G3871" s="1">
        <v>5</v>
      </c>
      <c r="H3871" s="1">
        <v>38</v>
      </c>
      <c r="I3871" s="1">
        <v>16.899999999999999</v>
      </c>
      <c r="J3871" s="1">
        <v>19</v>
      </c>
      <c r="K3871" s="3">
        <v>1088</v>
      </c>
      <c r="N3871" s="1">
        <v>294</v>
      </c>
      <c r="R3871" s="1">
        <v>13.7</v>
      </c>
      <c r="AJ3871" s="1" t="s">
        <v>422</v>
      </c>
      <c r="AK3871" s="19">
        <v>56.33</v>
      </c>
      <c r="AL3871" s="19">
        <v>10</v>
      </c>
      <c r="AN3871" s="3">
        <v>1944</v>
      </c>
      <c r="AQ3871">
        <v>80405</v>
      </c>
      <c r="AR3871" s="1" t="s">
        <v>806</v>
      </c>
    </row>
    <row r="3872" spans="1:44" x14ac:dyDescent="0.25">
      <c r="A3872" s="1">
        <v>5419</v>
      </c>
      <c r="B3872" s="1" t="s">
        <v>855</v>
      </c>
      <c r="C3872" s="1">
        <v>102</v>
      </c>
      <c r="D3872" s="1" t="s">
        <v>5633</v>
      </c>
      <c r="F3872" s="1" t="s">
        <v>445</v>
      </c>
      <c r="G3872" s="1">
        <v>5</v>
      </c>
      <c r="H3872" s="1">
        <v>38</v>
      </c>
      <c r="I3872" s="1">
        <v>16.3</v>
      </c>
      <c r="J3872" s="1">
        <v>18.8</v>
      </c>
      <c r="K3872" s="3">
        <v>1238</v>
      </c>
      <c r="N3872" s="1">
        <v>293</v>
      </c>
      <c r="R3872" s="1">
        <v>13.7</v>
      </c>
      <c r="AJ3872" s="1" t="s">
        <v>422</v>
      </c>
      <c r="AK3872" s="19">
        <v>56.33</v>
      </c>
      <c r="AL3872" s="19">
        <v>10</v>
      </c>
      <c r="AN3872" s="3">
        <v>1944</v>
      </c>
      <c r="AQ3872">
        <v>80405</v>
      </c>
      <c r="AR3872" s="1" t="s">
        <v>806</v>
      </c>
    </row>
    <row r="3873" spans="1:44" x14ac:dyDescent="0.25">
      <c r="A3873" s="1">
        <v>5420</v>
      </c>
      <c r="B3873" s="1" t="s">
        <v>855</v>
      </c>
      <c r="C3873" s="1">
        <v>102</v>
      </c>
      <c r="D3873" s="1" t="s">
        <v>5633</v>
      </c>
      <c r="F3873" s="1" t="s">
        <v>445</v>
      </c>
      <c r="G3873" s="1">
        <v>6</v>
      </c>
      <c r="H3873" s="1">
        <v>37</v>
      </c>
      <c r="I3873" s="1">
        <v>16.2</v>
      </c>
      <c r="J3873" s="1">
        <v>19</v>
      </c>
      <c r="K3873" s="3">
        <v>1055</v>
      </c>
      <c r="N3873" s="1">
        <v>262</v>
      </c>
      <c r="R3873" s="1">
        <v>10.3</v>
      </c>
      <c r="AJ3873" s="1" t="s">
        <v>422</v>
      </c>
      <c r="AK3873" s="19">
        <v>56.33</v>
      </c>
      <c r="AL3873" s="19">
        <v>10</v>
      </c>
      <c r="AN3873" s="3">
        <v>1944</v>
      </c>
      <c r="AQ3873">
        <v>80405</v>
      </c>
      <c r="AR3873" s="1" t="s">
        <v>806</v>
      </c>
    </row>
    <row r="3874" spans="1:44" x14ac:dyDescent="0.25">
      <c r="A3874" s="1">
        <v>5421</v>
      </c>
      <c r="B3874" s="1" t="s">
        <v>855</v>
      </c>
      <c r="C3874" s="1">
        <v>102</v>
      </c>
      <c r="D3874" s="1" t="s">
        <v>5633</v>
      </c>
      <c r="F3874" s="1" t="s">
        <v>445</v>
      </c>
      <c r="G3874" s="1">
        <v>5</v>
      </c>
      <c r="H3874" s="1">
        <v>27</v>
      </c>
      <c r="I3874" s="1">
        <v>13.2</v>
      </c>
      <c r="J3874" s="1">
        <v>13.7</v>
      </c>
      <c r="K3874" s="3">
        <v>1880</v>
      </c>
      <c r="N3874" s="1">
        <v>201</v>
      </c>
      <c r="R3874" s="1">
        <v>11.1</v>
      </c>
      <c r="AJ3874" s="1" t="s">
        <v>422</v>
      </c>
      <c r="AK3874" s="19">
        <v>56.33</v>
      </c>
      <c r="AL3874" s="19">
        <v>10</v>
      </c>
      <c r="AN3874" s="3">
        <v>1944</v>
      </c>
      <c r="AQ3874">
        <v>80405</v>
      </c>
      <c r="AR3874" s="1" t="s">
        <v>806</v>
      </c>
    </row>
    <row r="3875" spans="1:44" x14ac:dyDescent="0.25">
      <c r="A3875" s="1">
        <v>5422</v>
      </c>
      <c r="B3875" s="1" t="s">
        <v>855</v>
      </c>
      <c r="C3875" s="1">
        <v>102</v>
      </c>
      <c r="D3875" s="1" t="s">
        <v>5633</v>
      </c>
      <c r="F3875" s="1" t="s">
        <v>445</v>
      </c>
      <c r="G3875" s="1">
        <v>6</v>
      </c>
      <c r="H3875" s="1">
        <v>40</v>
      </c>
      <c r="I3875" s="1">
        <v>13.9</v>
      </c>
      <c r="J3875" s="1">
        <v>16.100000000000001</v>
      </c>
      <c r="K3875" s="3">
        <v>1410</v>
      </c>
      <c r="N3875" s="1">
        <v>223</v>
      </c>
      <c r="R3875" s="1">
        <v>11.3</v>
      </c>
      <c r="AJ3875" s="1" t="s">
        <v>422</v>
      </c>
      <c r="AK3875" s="19">
        <v>56.33</v>
      </c>
      <c r="AL3875" s="19">
        <v>10</v>
      </c>
      <c r="AN3875" s="3">
        <v>1944</v>
      </c>
      <c r="AQ3875">
        <v>80405</v>
      </c>
      <c r="AR3875" s="1" t="s">
        <v>806</v>
      </c>
    </row>
    <row r="3876" spans="1:44" x14ac:dyDescent="0.25">
      <c r="A3876" s="1">
        <v>5423</v>
      </c>
      <c r="B3876" s="1" t="s">
        <v>855</v>
      </c>
      <c r="C3876" s="1">
        <v>102</v>
      </c>
      <c r="D3876" s="1" t="s">
        <v>5633</v>
      </c>
      <c r="F3876" s="1" t="s">
        <v>445</v>
      </c>
      <c r="G3876" s="1">
        <v>7</v>
      </c>
      <c r="H3876" s="1">
        <v>76</v>
      </c>
      <c r="I3876" s="1">
        <v>20</v>
      </c>
      <c r="J3876" s="1">
        <v>22.9</v>
      </c>
      <c r="K3876" s="3">
        <v>735</v>
      </c>
      <c r="N3876" s="1">
        <v>417</v>
      </c>
      <c r="O3876" s="1">
        <v>153</v>
      </c>
      <c r="P3876" s="1">
        <v>15.9</v>
      </c>
      <c r="Q3876" s="1">
        <v>26.1</v>
      </c>
      <c r="R3876" s="1">
        <v>15</v>
      </c>
      <c r="S3876" s="1">
        <v>47.5</v>
      </c>
      <c r="AJ3876" s="1" t="s">
        <v>422</v>
      </c>
      <c r="AK3876" s="19">
        <v>56.48</v>
      </c>
      <c r="AL3876" s="19">
        <v>8.4</v>
      </c>
      <c r="AM3876" s="1">
        <v>27</v>
      </c>
      <c r="AN3876" s="3">
        <v>1998</v>
      </c>
      <c r="AQ3876">
        <v>80402</v>
      </c>
      <c r="AR3876" s="1" t="s">
        <v>5177</v>
      </c>
    </row>
    <row r="3877" spans="1:44" x14ac:dyDescent="0.25">
      <c r="A3877" s="1">
        <v>5424</v>
      </c>
      <c r="B3877" s="1" t="s">
        <v>855</v>
      </c>
      <c r="C3877" s="1">
        <v>102</v>
      </c>
      <c r="D3877" s="1" t="s">
        <v>5633</v>
      </c>
      <c r="F3877" s="1" t="s">
        <v>445</v>
      </c>
      <c r="G3877" s="1">
        <v>5</v>
      </c>
      <c r="H3877" s="1">
        <v>31</v>
      </c>
      <c r="I3877" s="1">
        <v>15</v>
      </c>
      <c r="J3877" s="1">
        <v>14.5</v>
      </c>
      <c r="K3877" s="3">
        <v>2285</v>
      </c>
      <c r="N3877" s="1">
        <v>204.8</v>
      </c>
      <c r="O3877" s="1">
        <v>85.5</v>
      </c>
      <c r="P3877" s="1">
        <v>0.85</v>
      </c>
      <c r="Q3877" s="1">
        <v>13.5</v>
      </c>
      <c r="R3877" s="1">
        <v>14</v>
      </c>
      <c r="S3877" s="1">
        <v>32.6</v>
      </c>
      <c r="AJ3877" s="1" t="s">
        <v>422</v>
      </c>
      <c r="AK3877" s="19">
        <v>56.55</v>
      </c>
      <c r="AL3877" s="19">
        <v>13.22</v>
      </c>
      <c r="AM3877" s="1" t="s">
        <v>93</v>
      </c>
      <c r="AN3877" s="3">
        <v>1998</v>
      </c>
      <c r="AQ3877">
        <v>80436</v>
      </c>
      <c r="AR3877" s="1" t="s">
        <v>5177</v>
      </c>
    </row>
    <row r="3878" spans="1:44" x14ac:dyDescent="0.25">
      <c r="A3878" s="1">
        <v>5425</v>
      </c>
      <c r="B3878" s="1" t="s">
        <v>5216</v>
      </c>
      <c r="C3878" s="1">
        <v>124</v>
      </c>
      <c r="D3878" s="1" t="s">
        <v>5601</v>
      </c>
      <c r="F3878" s="1" t="s">
        <v>445</v>
      </c>
      <c r="G3878" s="1">
        <v>14</v>
      </c>
      <c r="H3878" s="1">
        <v>79</v>
      </c>
      <c r="I3878" s="1">
        <v>2.5</v>
      </c>
      <c r="J3878" s="1">
        <v>7.3</v>
      </c>
      <c r="K3878" s="3">
        <v>2150</v>
      </c>
      <c r="O3878" s="1">
        <v>11.5</v>
      </c>
      <c r="Q3878" s="1">
        <v>35.799999999999997</v>
      </c>
      <c r="R3878" s="1">
        <v>1.2</v>
      </c>
      <c r="S3878" s="1">
        <v>6.4</v>
      </c>
      <c r="AJ3878" s="1" t="s">
        <v>422</v>
      </c>
      <c r="AK3878" s="19">
        <v>61.1</v>
      </c>
      <c r="AL3878" s="19">
        <v>-45.97</v>
      </c>
      <c r="AM3878" s="1" t="s">
        <v>94</v>
      </c>
      <c r="AN3878" s="3">
        <v>1972</v>
      </c>
      <c r="AQ3878">
        <v>51113</v>
      </c>
      <c r="AR3878" s="1" t="s">
        <v>3334</v>
      </c>
    </row>
    <row r="3879" spans="1:44" x14ac:dyDescent="0.25">
      <c r="A3879" s="1">
        <v>5426</v>
      </c>
      <c r="B3879" s="1" t="s">
        <v>749</v>
      </c>
      <c r="C3879" s="1">
        <v>110</v>
      </c>
      <c r="D3879" s="1" t="s">
        <v>5623</v>
      </c>
      <c r="F3879" s="1" t="s">
        <v>445</v>
      </c>
      <c r="G3879" s="1">
        <v>6</v>
      </c>
      <c r="H3879" s="1">
        <v>40</v>
      </c>
      <c r="I3879" s="1">
        <v>15.4</v>
      </c>
      <c r="J3879" s="1">
        <v>11.9</v>
      </c>
      <c r="K3879" s="3">
        <v>2623</v>
      </c>
      <c r="N3879" s="1">
        <v>281</v>
      </c>
      <c r="O3879" s="1">
        <v>188.3</v>
      </c>
      <c r="R3879" s="1">
        <v>1.95</v>
      </c>
      <c r="AJ3879" s="1" t="s">
        <v>422</v>
      </c>
      <c r="AK3879" s="19">
        <v>55.5</v>
      </c>
      <c r="AL3879" s="19">
        <v>11.5</v>
      </c>
      <c r="AN3879" s="3">
        <v>1944</v>
      </c>
      <c r="AQ3879">
        <v>80405</v>
      </c>
      <c r="AR3879" s="1" t="s">
        <v>806</v>
      </c>
    </row>
    <row r="3880" spans="1:44" x14ac:dyDescent="0.25">
      <c r="A3880" s="1">
        <v>5427</v>
      </c>
      <c r="B3880" s="1" t="s">
        <v>749</v>
      </c>
      <c r="C3880" s="1">
        <v>110</v>
      </c>
      <c r="D3880" s="1" t="s">
        <v>5623</v>
      </c>
      <c r="F3880" s="1" t="s">
        <v>445</v>
      </c>
      <c r="G3880" s="1">
        <v>6</v>
      </c>
      <c r="H3880" s="1">
        <v>40</v>
      </c>
      <c r="I3880" s="1">
        <v>15.4</v>
      </c>
      <c r="J3880" s="1">
        <v>8.1</v>
      </c>
      <c r="K3880" s="3">
        <v>3988</v>
      </c>
      <c r="N3880" s="1">
        <v>195</v>
      </c>
      <c r="O3880" s="1">
        <v>130.6</v>
      </c>
      <c r="R3880" s="1">
        <v>1.85</v>
      </c>
      <c r="AJ3880" s="1" t="s">
        <v>422</v>
      </c>
      <c r="AK3880" s="19">
        <v>55.5</v>
      </c>
      <c r="AL3880" s="19">
        <v>11.5</v>
      </c>
      <c r="AN3880" s="3">
        <v>1944</v>
      </c>
      <c r="AQ3880">
        <v>80405</v>
      </c>
      <c r="AR3880" s="1" t="s">
        <v>806</v>
      </c>
    </row>
    <row r="3881" spans="1:44" x14ac:dyDescent="0.25">
      <c r="A3881" s="1">
        <v>5428</v>
      </c>
      <c r="B3881" s="1" t="s">
        <v>749</v>
      </c>
      <c r="C3881" s="1">
        <v>110</v>
      </c>
      <c r="D3881" s="1" t="s">
        <v>5623</v>
      </c>
      <c r="F3881" s="1" t="s">
        <v>445</v>
      </c>
      <c r="G3881" s="1">
        <v>6</v>
      </c>
      <c r="H3881" s="1">
        <v>40</v>
      </c>
      <c r="I3881" s="1">
        <v>15.4</v>
      </c>
      <c r="J3881" s="1">
        <v>17.100000000000001</v>
      </c>
      <c r="K3881" s="3">
        <v>709</v>
      </c>
      <c r="N3881" s="1">
        <v>157</v>
      </c>
      <c r="O3881" s="1">
        <v>105.2</v>
      </c>
      <c r="R3881" s="1">
        <v>1.73</v>
      </c>
      <c r="AJ3881" s="1" t="s">
        <v>422</v>
      </c>
      <c r="AK3881" s="19">
        <v>55.5</v>
      </c>
      <c r="AL3881" s="19">
        <v>11.5</v>
      </c>
      <c r="AN3881" s="3">
        <v>1944</v>
      </c>
      <c r="AQ3881">
        <v>80405</v>
      </c>
      <c r="AR3881" s="1" t="s">
        <v>806</v>
      </c>
    </row>
    <row r="3882" spans="1:44" x14ac:dyDescent="0.25">
      <c r="A3882" s="1">
        <v>5429</v>
      </c>
      <c r="B3882" s="1" t="s">
        <v>5217</v>
      </c>
      <c r="C3882" s="1">
        <v>112</v>
      </c>
      <c r="D3882" s="1" t="s">
        <v>5600</v>
      </c>
      <c r="F3882" s="1" t="s">
        <v>445</v>
      </c>
      <c r="G3882" s="1">
        <v>7</v>
      </c>
      <c r="H3882" s="1">
        <v>46</v>
      </c>
      <c r="I3882" s="1">
        <v>14.6</v>
      </c>
      <c r="J3882" s="1">
        <v>12.5</v>
      </c>
      <c r="K3882" s="3">
        <v>1674</v>
      </c>
      <c r="N3882" s="1">
        <v>184</v>
      </c>
      <c r="R3882" s="1">
        <v>2.0499999999999998</v>
      </c>
      <c r="AJ3882" s="1" t="s">
        <v>422</v>
      </c>
      <c r="AK3882" s="19">
        <v>56</v>
      </c>
      <c r="AL3882" s="19">
        <v>12.33</v>
      </c>
      <c r="AM3882" s="1">
        <v>200</v>
      </c>
      <c r="AN3882" s="3">
        <v>1944</v>
      </c>
      <c r="AQ3882">
        <v>80405</v>
      </c>
      <c r="AR3882" s="1" t="s">
        <v>806</v>
      </c>
    </row>
    <row r="3883" spans="1:44" x14ac:dyDescent="0.25">
      <c r="A3883" s="1">
        <v>5430</v>
      </c>
      <c r="B3883" s="1" t="s">
        <v>5217</v>
      </c>
      <c r="C3883" s="1">
        <v>112</v>
      </c>
      <c r="D3883" s="1" t="s">
        <v>5600</v>
      </c>
      <c r="F3883" s="1" t="s">
        <v>445</v>
      </c>
      <c r="G3883" s="1">
        <v>7</v>
      </c>
      <c r="H3883" s="1">
        <v>47</v>
      </c>
      <c r="I3883" s="1">
        <v>14.6</v>
      </c>
      <c r="J3883" s="1">
        <v>12.9</v>
      </c>
      <c r="K3883" s="3">
        <v>1433</v>
      </c>
      <c r="N3883" s="1">
        <v>172</v>
      </c>
      <c r="R3883" s="1">
        <v>2.0499999999999998</v>
      </c>
      <c r="AJ3883" s="1" t="s">
        <v>422</v>
      </c>
      <c r="AK3883" s="19">
        <v>56</v>
      </c>
      <c r="AL3883" s="19">
        <v>12.33</v>
      </c>
      <c r="AM3883" s="1">
        <v>200</v>
      </c>
      <c r="AN3883" s="3">
        <v>1944</v>
      </c>
      <c r="AQ3883">
        <v>80405</v>
      </c>
      <c r="AR3883" s="1" t="s">
        <v>806</v>
      </c>
    </row>
    <row r="3884" spans="1:44" x14ac:dyDescent="0.25">
      <c r="A3884" s="1">
        <v>5431</v>
      </c>
      <c r="B3884" s="1" t="s">
        <v>5217</v>
      </c>
      <c r="C3884" s="1">
        <v>112</v>
      </c>
      <c r="D3884" s="1" t="s">
        <v>5600</v>
      </c>
      <c r="F3884" s="1" t="s">
        <v>445</v>
      </c>
      <c r="G3884" s="1">
        <v>7</v>
      </c>
      <c r="H3884" s="1">
        <v>48</v>
      </c>
      <c r="I3884" s="1">
        <v>15</v>
      </c>
      <c r="J3884" s="1">
        <v>15.6</v>
      </c>
      <c r="K3884" s="3">
        <v>1148</v>
      </c>
      <c r="N3884" s="1">
        <v>205</v>
      </c>
      <c r="O3884" s="1">
        <v>153.69999999999999</v>
      </c>
      <c r="R3884" s="1">
        <v>2.59</v>
      </c>
      <c r="AJ3884" s="1" t="s">
        <v>422</v>
      </c>
      <c r="AK3884" s="19">
        <v>56</v>
      </c>
      <c r="AL3884" s="19">
        <v>12.33</v>
      </c>
      <c r="AM3884" s="1">
        <v>200</v>
      </c>
      <c r="AN3884" s="3">
        <v>1944</v>
      </c>
      <c r="AQ3884">
        <v>80405</v>
      </c>
      <c r="AR3884" s="1" t="s">
        <v>806</v>
      </c>
    </row>
    <row r="3885" spans="1:44" x14ac:dyDescent="0.25">
      <c r="A3885" s="1">
        <v>5432</v>
      </c>
      <c r="B3885" s="1" t="s">
        <v>5217</v>
      </c>
      <c r="C3885" s="1">
        <v>112</v>
      </c>
      <c r="D3885" s="1" t="s">
        <v>5600</v>
      </c>
      <c r="F3885" s="1" t="s">
        <v>445</v>
      </c>
      <c r="G3885" s="1">
        <v>7</v>
      </c>
      <c r="H3885" s="1">
        <v>54</v>
      </c>
      <c r="I3885" s="1">
        <v>16.100000000000001</v>
      </c>
      <c r="J3885" s="1">
        <v>16.5</v>
      </c>
      <c r="K3885" s="3">
        <v>965</v>
      </c>
      <c r="N3885" s="1">
        <v>204</v>
      </c>
      <c r="R3885" s="1">
        <v>2.16</v>
      </c>
      <c r="AJ3885" s="1" t="s">
        <v>422</v>
      </c>
      <c r="AK3885" s="19">
        <v>56</v>
      </c>
      <c r="AL3885" s="19">
        <v>12.33</v>
      </c>
      <c r="AM3885" s="1">
        <v>200</v>
      </c>
      <c r="AN3885" s="3">
        <v>1944</v>
      </c>
      <c r="AQ3885">
        <v>80405</v>
      </c>
      <c r="AR3885" s="1" t="s">
        <v>806</v>
      </c>
    </row>
    <row r="3886" spans="1:44" x14ac:dyDescent="0.25">
      <c r="A3886" s="1">
        <v>5433</v>
      </c>
      <c r="B3886" s="1" t="s">
        <v>5217</v>
      </c>
      <c r="C3886" s="1">
        <v>112</v>
      </c>
      <c r="D3886" s="1" t="s">
        <v>5600</v>
      </c>
      <c r="F3886" s="1" t="s">
        <v>445</v>
      </c>
      <c r="G3886" s="1">
        <v>8</v>
      </c>
      <c r="H3886" s="1">
        <v>57</v>
      </c>
      <c r="I3886" s="1">
        <v>15</v>
      </c>
      <c r="J3886" s="1">
        <v>13.3</v>
      </c>
      <c r="K3886" s="3">
        <v>1415</v>
      </c>
      <c r="N3886" s="1">
        <v>180</v>
      </c>
      <c r="R3886" s="1">
        <v>2.59</v>
      </c>
      <c r="AJ3886" s="1" t="s">
        <v>422</v>
      </c>
      <c r="AK3886" s="19">
        <v>56</v>
      </c>
      <c r="AL3886" s="19">
        <v>12.33</v>
      </c>
      <c r="AM3886" s="1">
        <v>200</v>
      </c>
      <c r="AN3886" s="3">
        <v>1944</v>
      </c>
      <c r="AQ3886">
        <v>80405</v>
      </c>
      <c r="AR3886" s="1" t="s">
        <v>806</v>
      </c>
    </row>
    <row r="3887" spans="1:44" x14ac:dyDescent="0.25">
      <c r="A3887" s="1">
        <v>5434</v>
      </c>
      <c r="B3887" s="1" t="s">
        <v>5217</v>
      </c>
      <c r="C3887" s="1">
        <v>112</v>
      </c>
      <c r="D3887" s="1" t="s">
        <v>5600</v>
      </c>
      <c r="F3887" s="1" t="s">
        <v>445</v>
      </c>
      <c r="G3887" s="1">
        <v>8</v>
      </c>
      <c r="H3887" s="1">
        <v>58</v>
      </c>
      <c r="I3887" s="1">
        <v>14.5</v>
      </c>
      <c r="J3887" s="1">
        <v>13.5</v>
      </c>
      <c r="K3887" s="3">
        <v>1266</v>
      </c>
      <c r="N3887" s="1">
        <v>165</v>
      </c>
      <c r="O3887" s="1">
        <v>124</v>
      </c>
      <c r="R3887" s="1">
        <v>2.59</v>
      </c>
      <c r="AJ3887" s="1" t="s">
        <v>422</v>
      </c>
      <c r="AK3887" s="19">
        <v>56</v>
      </c>
      <c r="AL3887" s="19">
        <v>12.33</v>
      </c>
      <c r="AM3887" s="1">
        <v>200</v>
      </c>
      <c r="AN3887" s="3">
        <v>1944</v>
      </c>
      <c r="AQ3887">
        <v>80405</v>
      </c>
      <c r="AR3887" s="1" t="s">
        <v>806</v>
      </c>
    </row>
    <row r="3888" spans="1:44" x14ac:dyDescent="0.25">
      <c r="A3888" s="1">
        <v>5435</v>
      </c>
      <c r="B3888" s="1" t="s">
        <v>5217</v>
      </c>
      <c r="C3888" s="1">
        <v>112</v>
      </c>
      <c r="D3888" s="1" t="s">
        <v>5600</v>
      </c>
      <c r="F3888" s="1" t="s">
        <v>445</v>
      </c>
      <c r="G3888" s="1">
        <v>8</v>
      </c>
      <c r="H3888" s="1">
        <v>117</v>
      </c>
      <c r="I3888" s="1">
        <v>23.8</v>
      </c>
      <c r="J3888" s="1">
        <v>36.9</v>
      </c>
      <c r="K3888" s="3">
        <v>299</v>
      </c>
      <c r="N3888" s="1">
        <v>442</v>
      </c>
      <c r="R3888" s="1">
        <v>2.64</v>
      </c>
      <c r="AJ3888" s="1" t="s">
        <v>422</v>
      </c>
      <c r="AK3888" s="19">
        <v>56</v>
      </c>
      <c r="AL3888" s="19">
        <v>12.33</v>
      </c>
      <c r="AM3888" s="1">
        <v>200</v>
      </c>
      <c r="AN3888" s="3">
        <v>1944</v>
      </c>
      <c r="AQ3888">
        <v>80405</v>
      </c>
      <c r="AR3888" s="1" t="s">
        <v>806</v>
      </c>
    </row>
    <row r="3889" spans="1:44" x14ac:dyDescent="0.25">
      <c r="A3889" s="1">
        <v>5436</v>
      </c>
      <c r="B3889" s="1" t="s">
        <v>5217</v>
      </c>
      <c r="C3889" s="1">
        <v>112</v>
      </c>
      <c r="D3889" s="1" t="s">
        <v>5600</v>
      </c>
      <c r="F3889" s="1" t="s">
        <v>445</v>
      </c>
      <c r="G3889" s="1">
        <v>8</v>
      </c>
      <c r="H3889" s="1">
        <v>118</v>
      </c>
      <c r="I3889" s="1">
        <v>24.8</v>
      </c>
      <c r="J3889" s="1">
        <v>37.5</v>
      </c>
      <c r="K3889" s="3">
        <v>271</v>
      </c>
      <c r="N3889" s="1">
        <v>429</v>
      </c>
      <c r="O3889" s="1">
        <v>322</v>
      </c>
      <c r="R3889" s="1">
        <v>2.64</v>
      </c>
      <c r="AJ3889" s="1" t="s">
        <v>422</v>
      </c>
      <c r="AK3889" s="19">
        <v>56</v>
      </c>
      <c r="AL3889" s="19">
        <v>12.33</v>
      </c>
      <c r="AM3889" s="1">
        <v>200</v>
      </c>
      <c r="AN3889" s="3">
        <v>1944</v>
      </c>
      <c r="AQ3889">
        <v>80405</v>
      </c>
      <c r="AR3889" s="1" t="s">
        <v>806</v>
      </c>
    </row>
    <row r="3890" spans="1:44" x14ac:dyDescent="0.25">
      <c r="A3890" s="1">
        <v>5437</v>
      </c>
      <c r="B3890" s="1" t="s">
        <v>5217</v>
      </c>
      <c r="C3890" s="1">
        <v>112</v>
      </c>
      <c r="D3890" s="1" t="s">
        <v>5600</v>
      </c>
      <c r="F3890" s="1" t="s">
        <v>445</v>
      </c>
      <c r="G3890" s="1">
        <v>6</v>
      </c>
      <c r="H3890" s="1">
        <v>130</v>
      </c>
      <c r="I3890" s="1">
        <v>30</v>
      </c>
      <c r="J3890" s="1">
        <v>50.9</v>
      </c>
      <c r="K3890" s="3">
        <v>171</v>
      </c>
      <c r="N3890" s="1">
        <v>590</v>
      </c>
      <c r="R3890" s="1">
        <v>2.8</v>
      </c>
      <c r="AJ3890" s="1" t="s">
        <v>422</v>
      </c>
      <c r="AK3890" s="19">
        <v>56</v>
      </c>
      <c r="AL3890" s="19">
        <v>12.33</v>
      </c>
      <c r="AM3890" s="1">
        <v>200</v>
      </c>
      <c r="AN3890" s="3">
        <v>1944</v>
      </c>
      <c r="AQ3890">
        <v>80405</v>
      </c>
      <c r="AR3890" s="1" t="s">
        <v>806</v>
      </c>
    </row>
    <row r="3891" spans="1:44" x14ac:dyDescent="0.25">
      <c r="A3891" s="1">
        <v>5438</v>
      </c>
      <c r="B3891" s="1" t="s">
        <v>5217</v>
      </c>
      <c r="C3891" s="1">
        <v>112</v>
      </c>
      <c r="D3891" s="1" t="s">
        <v>5600</v>
      </c>
      <c r="F3891" s="1" t="s">
        <v>445</v>
      </c>
      <c r="G3891" s="1">
        <v>9</v>
      </c>
      <c r="H3891" s="1">
        <v>150</v>
      </c>
      <c r="I3891" s="1">
        <v>22.1</v>
      </c>
      <c r="J3891" s="1">
        <v>35.4</v>
      </c>
      <c r="K3891" s="3">
        <v>300</v>
      </c>
      <c r="N3891" s="1">
        <v>378</v>
      </c>
      <c r="R3891" s="1">
        <v>2.86</v>
      </c>
      <c r="AJ3891" s="1" t="s">
        <v>422</v>
      </c>
      <c r="AK3891" s="19">
        <v>56</v>
      </c>
      <c r="AL3891" s="19">
        <v>12.33</v>
      </c>
      <c r="AM3891" s="1">
        <v>200</v>
      </c>
      <c r="AN3891" s="3">
        <v>1944</v>
      </c>
      <c r="AQ3891">
        <v>80405</v>
      </c>
      <c r="AR3891" s="1" t="s">
        <v>806</v>
      </c>
    </row>
    <row r="3892" spans="1:44" x14ac:dyDescent="0.25">
      <c r="A3892" s="1">
        <v>5439</v>
      </c>
      <c r="B3892" s="1" t="s">
        <v>5217</v>
      </c>
      <c r="C3892" s="1">
        <v>112</v>
      </c>
      <c r="D3892" s="1" t="s">
        <v>5600</v>
      </c>
      <c r="F3892" s="1" t="s">
        <v>445</v>
      </c>
      <c r="G3892" s="1">
        <v>8</v>
      </c>
      <c r="H3892" s="1">
        <v>200</v>
      </c>
      <c r="I3892" s="1">
        <v>26</v>
      </c>
      <c r="J3892" s="1">
        <v>48</v>
      </c>
      <c r="K3892" s="3">
        <v>154</v>
      </c>
      <c r="N3892" s="1">
        <v>415</v>
      </c>
      <c r="O3892" s="1">
        <v>311.2</v>
      </c>
      <c r="R3892" s="1">
        <v>2.61</v>
      </c>
      <c r="AJ3892" s="1" t="s">
        <v>422</v>
      </c>
      <c r="AK3892" s="19">
        <v>56</v>
      </c>
      <c r="AL3892" s="19">
        <v>12.33</v>
      </c>
      <c r="AM3892" s="1">
        <v>200</v>
      </c>
      <c r="AN3892" s="3">
        <v>1944</v>
      </c>
      <c r="AQ3892">
        <v>80405</v>
      </c>
      <c r="AR3892" s="1" t="s">
        <v>806</v>
      </c>
    </row>
    <row r="3893" spans="1:44" x14ac:dyDescent="0.25">
      <c r="A3893" s="1">
        <v>5440</v>
      </c>
      <c r="B3893" s="1" t="s">
        <v>5217</v>
      </c>
      <c r="C3893" s="1">
        <v>112</v>
      </c>
      <c r="D3893" s="1" t="s">
        <v>5600</v>
      </c>
      <c r="F3893" s="1" t="s">
        <v>445</v>
      </c>
      <c r="G3893" s="1">
        <v>6</v>
      </c>
      <c r="H3893" s="1">
        <v>49</v>
      </c>
      <c r="I3893" s="1">
        <v>18.600000000000001</v>
      </c>
      <c r="J3893" s="1">
        <v>18.3</v>
      </c>
      <c r="K3893" s="3">
        <v>1339</v>
      </c>
      <c r="N3893" s="1">
        <v>391</v>
      </c>
      <c r="O3893" s="1">
        <v>293.2</v>
      </c>
      <c r="R3893" s="1">
        <v>2.73</v>
      </c>
      <c r="AJ3893" s="1" t="s">
        <v>422</v>
      </c>
      <c r="AK3893" s="19">
        <v>55.43</v>
      </c>
      <c r="AL3893" s="19">
        <v>11.57</v>
      </c>
      <c r="AN3893" s="3">
        <v>1944</v>
      </c>
      <c r="AQ3893">
        <v>80405</v>
      </c>
      <c r="AR3893" s="1" t="s">
        <v>806</v>
      </c>
    </row>
    <row r="3894" spans="1:44" x14ac:dyDescent="0.25">
      <c r="A3894" s="1">
        <v>5441</v>
      </c>
      <c r="B3894" s="1" t="s">
        <v>5217</v>
      </c>
      <c r="C3894" s="1">
        <v>112</v>
      </c>
      <c r="D3894" s="1" t="s">
        <v>5600</v>
      </c>
      <c r="F3894" s="1" t="s">
        <v>445</v>
      </c>
      <c r="G3894" s="1">
        <v>6</v>
      </c>
      <c r="H3894" s="1">
        <v>40</v>
      </c>
      <c r="I3894" s="1">
        <v>16.5</v>
      </c>
      <c r="J3894" s="1">
        <v>17.100000000000001</v>
      </c>
      <c r="K3894" s="3">
        <v>1346</v>
      </c>
      <c r="N3894" s="1">
        <v>312</v>
      </c>
      <c r="R3894" s="1">
        <v>2.42</v>
      </c>
      <c r="AJ3894" s="1" t="s">
        <v>422</v>
      </c>
      <c r="AK3894" s="19">
        <v>55.43</v>
      </c>
      <c r="AL3894" s="19">
        <v>11.57</v>
      </c>
      <c r="AN3894" s="3">
        <v>1944</v>
      </c>
      <c r="AQ3894">
        <v>80405</v>
      </c>
      <c r="AR3894" s="1" t="s">
        <v>806</v>
      </c>
    </row>
    <row r="3895" spans="1:44" x14ac:dyDescent="0.25">
      <c r="A3895" s="1">
        <v>5442</v>
      </c>
      <c r="B3895" s="1" t="s">
        <v>5217</v>
      </c>
      <c r="C3895" s="1">
        <v>112</v>
      </c>
      <c r="D3895" s="1" t="s">
        <v>5600</v>
      </c>
      <c r="F3895" s="1" t="s">
        <v>445</v>
      </c>
      <c r="G3895" s="1">
        <v>6</v>
      </c>
      <c r="H3895" s="1">
        <v>42</v>
      </c>
      <c r="I3895" s="1">
        <v>17.100000000000001</v>
      </c>
      <c r="J3895" s="1">
        <v>19.2</v>
      </c>
      <c r="K3895" s="3">
        <v>1286</v>
      </c>
      <c r="N3895" s="1">
        <v>388</v>
      </c>
      <c r="R3895" s="1">
        <v>2.31</v>
      </c>
      <c r="AJ3895" s="1" t="s">
        <v>422</v>
      </c>
      <c r="AK3895" s="19">
        <v>55.43</v>
      </c>
      <c r="AL3895" s="19">
        <v>11.57</v>
      </c>
      <c r="AN3895" s="3">
        <v>1944</v>
      </c>
      <c r="AQ3895">
        <v>80405</v>
      </c>
      <c r="AR3895" s="1" t="s">
        <v>806</v>
      </c>
    </row>
    <row r="3896" spans="1:44" x14ac:dyDescent="0.25">
      <c r="A3896" s="1">
        <v>5443</v>
      </c>
      <c r="B3896" s="1" t="s">
        <v>5217</v>
      </c>
      <c r="C3896" s="1">
        <v>112</v>
      </c>
      <c r="D3896" s="1" t="s">
        <v>5600</v>
      </c>
      <c r="F3896" s="1" t="s">
        <v>445</v>
      </c>
      <c r="G3896" s="1">
        <v>5</v>
      </c>
      <c r="H3896" s="1">
        <v>81</v>
      </c>
      <c r="I3896" s="1">
        <v>28.2</v>
      </c>
      <c r="J3896" s="1">
        <v>35.1</v>
      </c>
      <c r="K3896" s="3">
        <v>390</v>
      </c>
      <c r="N3896" s="1">
        <v>606</v>
      </c>
      <c r="R3896" s="1">
        <v>2.59</v>
      </c>
      <c r="AJ3896" s="1" t="s">
        <v>422</v>
      </c>
      <c r="AK3896" s="19">
        <v>55.43</v>
      </c>
      <c r="AL3896" s="19">
        <v>11.57</v>
      </c>
      <c r="AN3896" s="3">
        <v>1944</v>
      </c>
      <c r="AQ3896">
        <v>80405</v>
      </c>
      <c r="AR3896" s="1" t="s">
        <v>806</v>
      </c>
    </row>
    <row r="3897" spans="1:44" x14ac:dyDescent="0.25">
      <c r="A3897" s="1">
        <v>5444</v>
      </c>
      <c r="B3897" s="1" t="s">
        <v>5217</v>
      </c>
      <c r="C3897" s="1">
        <v>112</v>
      </c>
      <c r="D3897" s="1" t="s">
        <v>5600</v>
      </c>
      <c r="F3897" s="1" t="s">
        <v>445</v>
      </c>
      <c r="G3897" s="1">
        <v>6</v>
      </c>
      <c r="H3897" s="1">
        <v>40</v>
      </c>
      <c r="I3897" s="1">
        <v>15.1</v>
      </c>
      <c r="J3897" s="1">
        <v>12.6</v>
      </c>
      <c r="K3897" s="3">
        <v>2176</v>
      </c>
      <c r="N3897" s="1">
        <v>254</v>
      </c>
      <c r="R3897" s="1">
        <v>2.59</v>
      </c>
      <c r="AJ3897" s="1" t="s">
        <v>422</v>
      </c>
      <c r="AK3897" s="19">
        <v>55.43</v>
      </c>
      <c r="AL3897" s="19">
        <v>11.57</v>
      </c>
      <c r="AN3897" s="3">
        <v>1944</v>
      </c>
      <c r="AQ3897">
        <v>80405</v>
      </c>
      <c r="AR3897" s="1" t="s">
        <v>806</v>
      </c>
    </row>
    <row r="3898" spans="1:44" x14ac:dyDescent="0.25">
      <c r="A3898" s="1">
        <v>5445</v>
      </c>
      <c r="B3898" s="1" t="s">
        <v>5217</v>
      </c>
      <c r="C3898" s="1">
        <v>112</v>
      </c>
      <c r="D3898" s="1" t="s">
        <v>5600</v>
      </c>
      <c r="F3898" s="1" t="s">
        <v>445</v>
      </c>
      <c r="G3898" s="1">
        <v>6</v>
      </c>
      <c r="H3898" s="1">
        <v>53</v>
      </c>
      <c r="I3898" s="1">
        <v>21</v>
      </c>
      <c r="J3898" s="1">
        <v>19.399999999999999</v>
      </c>
      <c r="K3898" s="3">
        <v>1105</v>
      </c>
      <c r="N3898" s="1">
        <v>406</v>
      </c>
      <c r="R3898" s="1">
        <v>2.8</v>
      </c>
      <c r="AJ3898" s="1" t="s">
        <v>422</v>
      </c>
      <c r="AK3898" s="19">
        <v>55.43</v>
      </c>
      <c r="AL3898" s="19">
        <v>11.57</v>
      </c>
      <c r="AN3898" s="3">
        <v>1944</v>
      </c>
      <c r="AQ3898">
        <v>80405</v>
      </c>
      <c r="AR3898" s="1" t="s">
        <v>806</v>
      </c>
    </row>
    <row r="3899" spans="1:44" x14ac:dyDescent="0.25">
      <c r="A3899" s="1">
        <v>5446</v>
      </c>
      <c r="B3899" s="1" t="s">
        <v>5217</v>
      </c>
      <c r="C3899" s="1">
        <v>112</v>
      </c>
      <c r="D3899" s="1" t="s">
        <v>5600</v>
      </c>
      <c r="F3899" s="1" t="s">
        <v>445</v>
      </c>
      <c r="G3899" s="1">
        <v>5</v>
      </c>
      <c r="H3899" s="1">
        <v>55</v>
      </c>
      <c r="I3899" s="1">
        <v>21.8</v>
      </c>
      <c r="J3899" s="1">
        <v>19.2</v>
      </c>
      <c r="K3899" s="3">
        <v>1104</v>
      </c>
      <c r="N3899" s="1">
        <v>411</v>
      </c>
      <c r="O3899" s="1">
        <v>308.2</v>
      </c>
      <c r="R3899" s="1">
        <v>2.85</v>
      </c>
      <c r="AJ3899" s="1" t="s">
        <v>422</v>
      </c>
      <c r="AK3899" s="19">
        <v>55.43</v>
      </c>
      <c r="AL3899" s="19">
        <v>11.57</v>
      </c>
      <c r="AN3899" s="3">
        <v>1944</v>
      </c>
      <c r="AQ3899">
        <v>80405</v>
      </c>
      <c r="AR3899" s="1" t="s">
        <v>806</v>
      </c>
    </row>
    <row r="3900" spans="1:44" x14ac:dyDescent="0.25">
      <c r="A3900" s="1">
        <v>5447</v>
      </c>
      <c r="B3900" s="1" t="s">
        <v>5217</v>
      </c>
      <c r="C3900" s="1">
        <v>112</v>
      </c>
      <c r="D3900" s="1" t="s">
        <v>5600</v>
      </c>
      <c r="F3900" s="1" t="s">
        <v>445</v>
      </c>
      <c r="G3900" s="1">
        <v>6</v>
      </c>
      <c r="H3900" s="1">
        <v>53</v>
      </c>
      <c r="I3900" s="1">
        <v>18.8</v>
      </c>
      <c r="J3900" s="1">
        <v>21.9</v>
      </c>
      <c r="K3900" s="3">
        <v>860</v>
      </c>
      <c r="N3900" s="1">
        <v>368</v>
      </c>
      <c r="O3900" s="1">
        <v>276</v>
      </c>
      <c r="R3900" s="1">
        <v>2.23</v>
      </c>
      <c r="AJ3900" s="1" t="s">
        <v>422</v>
      </c>
      <c r="AK3900" s="19">
        <v>55.43</v>
      </c>
      <c r="AL3900" s="19">
        <v>11.57</v>
      </c>
      <c r="AN3900" s="3">
        <v>1944</v>
      </c>
      <c r="AQ3900">
        <v>80405</v>
      </c>
      <c r="AR3900" s="1" t="s">
        <v>806</v>
      </c>
    </row>
    <row r="3901" spans="1:44" x14ac:dyDescent="0.25">
      <c r="A3901" s="1">
        <v>5448</v>
      </c>
      <c r="B3901" s="1" t="s">
        <v>5217</v>
      </c>
      <c r="C3901" s="1">
        <v>112</v>
      </c>
      <c r="D3901" s="1" t="s">
        <v>5600</v>
      </c>
      <c r="F3901" s="1" t="s">
        <v>445</v>
      </c>
      <c r="G3901" s="1">
        <v>6</v>
      </c>
      <c r="H3901" s="1">
        <v>121</v>
      </c>
      <c r="I3901" s="1">
        <v>31.8</v>
      </c>
      <c r="J3901" s="1">
        <v>44.9</v>
      </c>
      <c r="K3901" s="3">
        <v>253</v>
      </c>
      <c r="N3901" s="1">
        <v>720</v>
      </c>
      <c r="R3901" s="1">
        <v>2.9</v>
      </c>
      <c r="AJ3901" s="1" t="s">
        <v>422</v>
      </c>
      <c r="AK3901" s="19">
        <v>55.43</v>
      </c>
      <c r="AL3901" s="19">
        <v>11.57</v>
      </c>
      <c r="AN3901" s="3">
        <v>1944</v>
      </c>
      <c r="AQ3901">
        <v>80405</v>
      </c>
      <c r="AR3901" s="1" t="s">
        <v>806</v>
      </c>
    </row>
    <row r="3902" spans="1:44" x14ac:dyDescent="0.25">
      <c r="A3902" s="1">
        <v>5449</v>
      </c>
      <c r="B3902" s="1" t="s">
        <v>5217</v>
      </c>
      <c r="C3902" s="1">
        <v>112</v>
      </c>
      <c r="D3902" s="1" t="s">
        <v>5600</v>
      </c>
      <c r="F3902" s="1" t="s">
        <v>445</v>
      </c>
      <c r="G3902" s="1">
        <v>6</v>
      </c>
      <c r="H3902" s="1">
        <v>125</v>
      </c>
      <c r="I3902" s="1">
        <v>32.5</v>
      </c>
      <c r="J3902" s="1">
        <v>46.3</v>
      </c>
      <c r="K3902" s="3">
        <v>240</v>
      </c>
      <c r="N3902" s="1">
        <v>732</v>
      </c>
      <c r="R3902" s="1">
        <v>3.26</v>
      </c>
      <c r="AJ3902" s="1" t="s">
        <v>422</v>
      </c>
      <c r="AK3902" s="19">
        <v>55.43</v>
      </c>
      <c r="AL3902" s="19">
        <v>11.57</v>
      </c>
      <c r="AN3902" s="3">
        <v>1944</v>
      </c>
      <c r="AQ3902">
        <v>80405</v>
      </c>
      <c r="AR3902" s="1" t="s">
        <v>806</v>
      </c>
    </row>
    <row r="3903" spans="1:44" x14ac:dyDescent="0.25">
      <c r="A3903" s="1">
        <v>5450</v>
      </c>
      <c r="B3903" s="1" t="s">
        <v>5217</v>
      </c>
      <c r="C3903" s="1">
        <v>112</v>
      </c>
      <c r="D3903" s="1" t="s">
        <v>5600</v>
      </c>
      <c r="F3903" s="1" t="s">
        <v>445</v>
      </c>
      <c r="G3903" s="1">
        <v>7</v>
      </c>
      <c r="H3903" s="1">
        <v>133</v>
      </c>
      <c r="I3903" s="1">
        <v>29.6</v>
      </c>
      <c r="J3903" s="1">
        <v>48.3</v>
      </c>
      <c r="K3903" s="3">
        <v>238</v>
      </c>
      <c r="N3903" s="1">
        <v>734</v>
      </c>
      <c r="R3903" s="1">
        <v>2.88</v>
      </c>
      <c r="AJ3903" s="1" t="s">
        <v>422</v>
      </c>
      <c r="AK3903" s="19">
        <v>55.43</v>
      </c>
      <c r="AL3903" s="19">
        <v>11.57</v>
      </c>
      <c r="AN3903" s="3">
        <v>1944</v>
      </c>
      <c r="AQ3903">
        <v>80405</v>
      </c>
      <c r="AR3903" s="1" t="s">
        <v>806</v>
      </c>
    </row>
    <row r="3904" spans="1:44" x14ac:dyDescent="0.25">
      <c r="A3904" s="1">
        <v>5451</v>
      </c>
      <c r="B3904" s="1" t="s">
        <v>5217</v>
      </c>
      <c r="C3904" s="1">
        <v>112</v>
      </c>
      <c r="D3904" s="1" t="s">
        <v>5600</v>
      </c>
      <c r="F3904" s="1" t="s">
        <v>445</v>
      </c>
      <c r="G3904" s="1">
        <v>6</v>
      </c>
      <c r="H3904" s="1">
        <v>47</v>
      </c>
      <c r="I3904" s="1">
        <v>17</v>
      </c>
      <c r="J3904" s="1">
        <v>16.5</v>
      </c>
      <c r="K3904" s="3">
        <v>1326</v>
      </c>
      <c r="N3904" s="1">
        <v>297</v>
      </c>
      <c r="O3904" s="1">
        <v>220.5</v>
      </c>
      <c r="R3904" s="1">
        <v>2.72</v>
      </c>
      <c r="AJ3904" s="1" t="s">
        <v>422</v>
      </c>
      <c r="AK3904" s="19">
        <v>55.43</v>
      </c>
      <c r="AL3904" s="19">
        <v>11.57</v>
      </c>
      <c r="AN3904" s="3">
        <v>1944</v>
      </c>
      <c r="AQ3904">
        <v>80405</v>
      </c>
      <c r="AR3904" s="1" t="s">
        <v>806</v>
      </c>
    </row>
    <row r="3905" spans="1:44" x14ac:dyDescent="0.25">
      <c r="A3905" s="1">
        <v>5452</v>
      </c>
      <c r="B3905" s="1" t="s">
        <v>5217</v>
      </c>
      <c r="C3905" s="1">
        <v>112</v>
      </c>
      <c r="D3905" s="1" t="s">
        <v>5600</v>
      </c>
      <c r="F3905" s="1" t="s">
        <v>445</v>
      </c>
      <c r="G3905" s="1">
        <v>6</v>
      </c>
      <c r="H3905" s="1">
        <v>47</v>
      </c>
      <c r="I3905" s="1">
        <v>18.2</v>
      </c>
      <c r="J3905" s="1">
        <v>15.3</v>
      </c>
      <c r="K3905" s="3">
        <v>1560</v>
      </c>
      <c r="N3905" s="1">
        <v>314</v>
      </c>
      <c r="R3905" s="1">
        <v>2.57</v>
      </c>
      <c r="AJ3905" s="1" t="s">
        <v>422</v>
      </c>
      <c r="AK3905" s="19">
        <v>55.43</v>
      </c>
      <c r="AL3905" s="19">
        <v>11.57</v>
      </c>
      <c r="AN3905" s="3">
        <v>1944</v>
      </c>
      <c r="AQ3905">
        <v>80405</v>
      </c>
      <c r="AR3905" s="1" t="s">
        <v>806</v>
      </c>
    </row>
    <row r="3906" spans="1:44" x14ac:dyDescent="0.25">
      <c r="A3906" s="1">
        <v>5453</v>
      </c>
      <c r="B3906" s="1" t="s">
        <v>5217</v>
      </c>
      <c r="C3906" s="1">
        <v>112</v>
      </c>
      <c r="D3906" s="1" t="s">
        <v>5600</v>
      </c>
      <c r="F3906" s="1" t="s">
        <v>445</v>
      </c>
      <c r="G3906" s="1">
        <v>6</v>
      </c>
      <c r="H3906" s="1">
        <v>123</v>
      </c>
      <c r="I3906" s="1">
        <v>30.3</v>
      </c>
      <c r="J3906" s="1">
        <v>42.1</v>
      </c>
      <c r="K3906" s="3">
        <v>298</v>
      </c>
      <c r="N3906" s="1">
        <v>710</v>
      </c>
      <c r="R3906" s="1">
        <v>2.82</v>
      </c>
      <c r="AJ3906" s="1" t="s">
        <v>422</v>
      </c>
      <c r="AK3906" s="19">
        <v>55.43</v>
      </c>
      <c r="AL3906" s="19">
        <v>11.57</v>
      </c>
      <c r="AN3906" s="3">
        <v>1944</v>
      </c>
      <c r="AQ3906">
        <v>80405</v>
      </c>
      <c r="AR3906" s="1" t="s">
        <v>806</v>
      </c>
    </row>
    <row r="3907" spans="1:44" x14ac:dyDescent="0.25">
      <c r="A3907" s="1">
        <v>5454</v>
      </c>
      <c r="B3907" s="1" t="s">
        <v>5217</v>
      </c>
      <c r="C3907" s="1">
        <v>112</v>
      </c>
      <c r="D3907" s="1" t="s">
        <v>5600</v>
      </c>
      <c r="F3907" s="1" t="s">
        <v>445</v>
      </c>
      <c r="G3907" s="1">
        <v>6</v>
      </c>
      <c r="H3907" s="1">
        <v>61</v>
      </c>
      <c r="I3907" s="1">
        <v>21</v>
      </c>
      <c r="J3907" s="1">
        <v>27</v>
      </c>
      <c r="K3907" s="3">
        <v>350</v>
      </c>
      <c r="N3907" s="1">
        <v>254</v>
      </c>
      <c r="R3907" s="1">
        <v>2.2999999999999998</v>
      </c>
      <c r="AJ3907" s="1" t="s">
        <v>422</v>
      </c>
      <c r="AK3907" s="19">
        <v>55.43</v>
      </c>
      <c r="AL3907" s="19">
        <v>11.57</v>
      </c>
      <c r="AN3907" s="3">
        <v>1944</v>
      </c>
      <c r="AQ3907">
        <v>80405</v>
      </c>
      <c r="AR3907" s="1" t="s">
        <v>806</v>
      </c>
    </row>
    <row r="3908" spans="1:44" x14ac:dyDescent="0.25">
      <c r="A3908" s="1">
        <v>5455</v>
      </c>
      <c r="B3908" s="1" t="s">
        <v>5217</v>
      </c>
      <c r="C3908" s="1">
        <v>112</v>
      </c>
      <c r="D3908" s="1" t="s">
        <v>5600</v>
      </c>
      <c r="F3908" s="1" t="s">
        <v>445</v>
      </c>
      <c r="G3908" s="1">
        <v>5</v>
      </c>
      <c r="H3908" s="1">
        <v>61</v>
      </c>
      <c r="I3908" s="1">
        <v>24</v>
      </c>
      <c r="J3908" s="1">
        <v>30</v>
      </c>
      <c r="K3908" s="3">
        <v>340</v>
      </c>
      <c r="N3908" s="1">
        <v>312</v>
      </c>
      <c r="O3908" s="1">
        <v>234</v>
      </c>
      <c r="R3908" s="1">
        <v>2.0699999999999998</v>
      </c>
      <c r="AJ3908" s="1" t="s">
        <v>422</v>
      </c>
      <c r="AK3908" s="19">
        <v>55.43</v>
      </c>
      <c r="AL3908" s="19">
        <v>11.57</v>
      </c>
      <c r="AN3908" s="3">
        <v>1944</v>
      </c>
      <c r="AQ3908">
        <v>80405</v>
      </c>
      <c r="AR3908" s="1" t="s">
        <v>806</v>
      </c>
    </row>
    <row r="3909" spans="1:44" x14ac:dyDescent="0.25">
      <c r="A3909" s="1">
        <v>5456</v>
      </c>
      <c r="B3909" s="1" t="s">
        <v>5217</v>
      </c>
      <c r="C3909" s="1">
        <v>112</v>
      </c>
      <c r="D3909" s="1" t="s">
        <v>5600</v>
      </c>
      <c r="F3909" s="1" t="s">
        <v>445</v>
      </c>
      <c r="G3909" s="1">
        <v>6</v>
      </c>
      <c r="H3909" s="1">
        <v>59</v>
      </c>
      <c r="I3909" s="1">
        <v>21.5</v>
      </c>
      <c r="J3909" s="1">
        <v>24.1</v>
      </c>
      <c r="K3909" s="3">
        <v>431</v>
      </c>
      <c r="N3909" s="1">
        <v>248</v>
      </c>
      <c r="O3909" s="1">
        <v>186</v>
      </c>
      <c r="R3909" s="1">
        <v>2.72</v>
      </c>
      <c r="AJ3909" s="1" t="s">
        <v>422</v>
      </c>
      <c r="AK3909" s="19">
        <v>55.43</v>
      </c>
      <c r="AL3909" s="19">
        <v>11.57</v>
      </c>
      <c r="AN3909" s="3">
        <v>1944</v>
      </c>
      <c r="AQ3909">
        <v>80405</v>
      </c>
      <c r="AR3909" s="1" t="s">
        <v>806</v>
      </c>
    </row>
    <row r="3910" spans="1:44" x14ac:dyDescent="0.25">
      <c r="A3910" s="1">
        <v>5457</v>
      </c>
      <c r="B3910" s="1" t="s">
        <v>5217</v>
      </c>
      <c r="C3910" s="1">
        <v>112</v>
      </c>
      <c r="D3910" s="1" t="s">
        <v>5600</v>
      </c>
      <c r="F3910" s="1" t="s">
        <v>445</v>
      </c>
      <c r="G3910" s="1">
        <v>7</v>
      </c>
      <c r="H3910" s="1">
        <v>62</v>
      </c>
      <c r="I3910" s="1">
        <v>19.7</v>
      </c>
      <c r="J3910" s="1">
        <v>22.9</v>
      </c>
      <c r="K3910" s="3">
        <v>492</v>
      </c>
      <c r="N3910" s="1">
        <v>237</v>
      </c>
      <c r="O3910" s="1">
        <v>177.7</v>
      </c>
      <c r="R3910" s="1">
        <v>2.92</v>
      </c>
      <c r="AJ3910" s="1" t="s">
        <v>422</v>
      </c>
      <c r="AK3910" s="19">
        <v>55.43</v>
      </c>
      <c r="AL3910" s="19">
        <v>11.57</v>
      </c>
      <c r="AN3910" s="3">
        <v>1944</v>
      </c>
      <c r="AQ3910">
        <v>80405</v>
      </c>
      <c r="AR3910" s="1" t="s">
        <v>806</v>
      </c>
    </row>
    <row r="3911" spans="1:44" x14ac:dyDescent="0.25">
      <c r="A3911" s="1">
        <v>5458</v>
      </c>
      <c r="B3911" s="1" t="s">
        <v>5217</v>
      </c>
      <c r="C3911" s="1">
        <v>112</v>
      </c>
      <c r="D3911" s="1" t="s">
        <v>5600</v>
      </c>
      <c r="F3911" s="1" t="s">
        <v>445</v>
      </c>
      <c r="G3911" s="1">
        <v>6</v>
      </c>
      <c r="H3911" s="1">
        <v>57</v>
      </c>
      <c r="I3911" s="1">
        <v>20.6</v>
      </c>
      <c r="J3911" s="1">
        <v>22.8</v>
      </c>
      <c r="K3911" s="3">
        <v>494</v>
      </c>
      <c r="N3911" s="1">
        <v>245</v>
      </c>
      <c r="O3911" s="1">
        <v>183.7</v>
      </c>
      <c r="R3911" s="1">
        <v>2.68</v>
      </c>
      <c r="AJ3911" s="1" t="s">
        <v>422</v>
      </c>
      <c r="AK3911" s="19">
        <v>55.43</v>
      </c>
      <c r="AL3911" s="19">
        <v>11.57</v>
      </c>
      <c r="AN3911" s="3">
        <v>1944</v>
      </c>
      <c r="AQ3911">
        <v>80405</v>
      </c>
      <c r="AR3911" s="1" t="s">
        <v>806</v>
      </c>
    </row>
    <row r="3912" spans="1:44" x14ac:dyDescent="0.25">
      <c r="A3912" s="1">
        <v>5459</v>
      </c>
      <c r="B3912" s="1" t="s">
        <v>5217</v>
      </c>
      <c r="C3912" s="1">
        <v>112</v>
      </c>
      <c r="D3912" s="1" t="s">
        <v>5600</v>
      </c>
      <c r="F3912" s="1" t="s">
        <v>445</v>
      </c>
      <c r="G3912" s="1">
        <v>6</v>
      </c>
      <c r="H3912" s="1">
        <v>56</v>
      </c>
      <c r="I3912" s="1">
        <v>19.2</v>
      </c>
      <c r="J3912" s="1">
        <v>24</v>
      </c>
      <c r="K3912" s="3">
        <v>390</v>
      </c>
      <c r="N3912" s="1">
        <v>198</v>
      </c>
      <c r="O3912" s="1">
        <v>148.5</v>
      </c>
      <c r="R3912" s="1">
        <v>2.42</v>
      </c>
      <c r="AJ3912" s="1" t="s">
        <v>422</v>
      </c>
      <c r="AK3912" s="19">
        <v>55.43</v>
      </c>
      <c r="AL3912" s="19">
        <v>11.57</v>
      </c>
      <c r="AN3912" s="3">
        <v>1944</v>
      </c>
      <c r="AQ3912">
        <v>80405</v>
      </c>
      <c r="AR3912" s="1" t="s">
        <v>806</v>
      </c>
    </row>
    <row r="3913" spans="1:44" x14ac:dyDescent="0.25">
      <c r="A3913" s="1">
        <v>5460</v>
      </c>
      <c r="B3913" s="1" t="s">
        <v>5217</v>
      </c>
      <c r="C3913" s="1">
        <v>112</v>
      </c>
      <c r="D3913" s="1" t="s">
        <v>5600</v>
      </c>
      <c r="F3913" s="1" t="s">
        <v>445</v>
      </c>
      <c r="G3913" s="1">
        <v>6</v>
      </c>
      <c r="H3913" s="1">
        <v>61</v>
      </c>
      <c r="I3913" s="1">
        <v>21.5</v>
      </c>
      <c r="J3913" s="1">
        <v>26</v>
      </c>
      <c r="K3913" s="3">
        <v>455</v>
      </c>
      <c r="N3913" s="1">
        <v>304</v>
      </c>
      <c r="R3913" s="1">
        <v>2.02</v>
      </c>
      <c r="AJ3913" s="1" t="s">
        <v>422</v>
      </c>
      <c r="AK3913" s="19">
        <v>55.43</v>
      </c>
      <c r="AL3913" s="19">
        <v>11.57</v>
      </c>
      <c r="AN3913" s="3">
        <v>1944</v>
      </c>
      <c r="AQ3913">
        <v>80405</v>
      </c>
      <c r="AR3913" s="1" t="s">
        <v>806</v>
      </c>
    </row>
    <row r="3914" spans="1:44" x14ac:dyDescent="0.25">
      <c r="A3914" s="1">
        <v>5461</v>
      </c>
      <c r="B3914" s="1" t="s">
        <v>5217</v>
      </c>
      <c r="C3914" s="1">
        <v>112</v>
      </c>
      <c r="D3914" s="1" t="s">
        <v>5600</v>
      </c>
      <c r="F3914" s="1" t="s">
        <v>445</v>
      </c>
      <c r="G3914" s="1">
        <v>7</v>
      </c>
      <c r="H3914" s="1">
        <v>62</v>
      </c>
      <c r="I3914" s="1">
        <v>19.7</v>
      </c>
      <c r="J3914" s="1">
        <v>25.4</v>
      </c>
      <c r="K3914" s="3">
        <v>440</v>
      </c>
      <c r="N3914" s="1">
        <v>258</v>
      </c>
      <c r="R3914" s="1">
        <v>2.81</v>
      </c>
      <c r="AJ3914" s="1" t="s">
        <v>422</v>
      </c>
      <c r="AK3914" s="19">
        <v>55.43</v>
      </c>
      <c r="AL3914" s="19">
        <v>11.57</v>
      </c>
      <c r="AN3914" s="3">
        <v>1944</v>
      </c>
      <c r="AQ3914">
        <v>80405</v>
      </c>
      <c r="AR3914" s="1" t="s">
        <v>806</v>
      </c>
    </row>
    <row r="3915" spans="1:44" x14ac:dyDescent="0.25">
      <c r="A3915" s="1">
        <v>5462</v>
      </c>
      <c r="B3915" s="1" t="s">
        <v>5217</v>
      </c>
      <c r="C3915" s="1">
        <v>112</v>
      </c>
      <c r="D3915" s="1" t="s">
        <v>5600</v>
      </c>
      <c r="F3915" s="1" t="s">
        <v>445</v>
      </c>
      <c r="G3915" s="1">
        <v>6</v>
      </c>
      <c r="H3915" s="1">
        <v>29</v>
      </c>
      <c r="I3915" s="1">
        <v>11.6</v>
      </c>
      <c r="J3915" s="1">
        <v>12</v>
      </c>
      <c r="K3915" s="3">
        <v>1304</v>
      </c>
      <c r="N3915" s="1">
        <v>114</v>
      </c>
      <c r="R3915" s="1">
        <v>1.53</v>
      </c>
      <c r="AJ3915" s="1" t="s">
        <v>422</v>
      </c>
      <c r="AK3915" s="19">
        <v>56</v>
      </c>
      <c r="AL3915" s="19">
        <v>9</v>
      </c>
      <c r="AN3915" s="3">
        <v>1944</v>
      </c>
      <c r="AQ3915">
        <v>80402</v>
      </c>
      <c r="AR3915" s="1" t="s">
        <v>806</v>
      </c>
    </row>
    <row r="3916" spans="1:44" x14ac:dyDescent="0.25">
      <c r="A3916" s="1">
        <v>5463</v>
      </c>
      <c r="B3916" s="1" t="s">
        <v>5217</v>
      </c>
      <c r="C3916" s="1">
        <v>112</v>
      </c>
      <c r="D3916" s="1" t="s">
        <v>5600</v>
      </c>
      <c r="F3916" s="1" t="s">
        <v>445</v>
      </c>
      <c r="G3916" s="1">
        <v>6</v>
      </c>
      <c r="H3916" s="1">
        <v>32</v>
      </c>
      <c r="I3916" s="1">
        <v>12.8</v>
      </c>
      <c r="J3916" s="1">
        <v>13.9</v>
      </c>
      <c r="K3916" s="3">
        <v>1132</v>
      </c>
      <c r="N3916" s="1">
        <v>143</v>
      </c>
      <c r="O3916" s="1">
        <v>107.2</v>
      </c>
      <c r="R3916" s="1">
        <v>2.27</v>
      </c>
      <c r="AJ3916" s="1" t="s">
        <v>422</v>
      </c>
      <c r="AK3916" s="19">
        <v>56</v>
      </c>
      <c r="AL3916" s="19">
        <v>9</v>
      </c>
      <c r="AN3916" s="3">
        <v>1944</v>
      </c>
      <c r="AQ3916">
        <v>80402</v>
      </c>
      <c r="AR3916" s="1" t="s">
        <v>806</v>
      </c>
    </row>
    <row r="3917" spans="1:44" x14ac:dyDescent="0.25">
      <c r="A3917" s="1">
        <v>5464</v>
      </c>
      <c r="B3917" s="1" t="s">
        <v>5217</v>
      </c>
      <c r="C3917" s="1">
        <v>112</v>
      </c>
      <c r="D3917" s="1" t="s">
        <v>5600</v>
      </c>
      <c r="F3917" s="1" t="s">
        <v>445</v>
      </c>
      <c r="G3917" s="1">
        <v>7</v>
      </c>
      <c r="H3917" s="1">
        <v>31</v>
      </c>
      <c r="I3917" s="1">
        <v>11.5</v>
      </c>
      <c r="J3917" s="1">
        <v>11.4</v>
      </c>
      <c r="K3917" s="3">
        <v>1777</v>
      </c>
      <c r="N3917" s="1">
        <v>138</v>
      </c>
      <c r="R3917" s="1">
        <v>2.2200000000000002</v>
      </c>
      <c r="AJ3917" s="1" t="s">
        <v>422</v>
      </c>
      <c r="AK3917" s="19">
        <v>56</v>
      </c>
      <c r="AL3917" s="19">
        <v>9</v>
      </c>
      <c r="AN3917" s="3">
        <v>1944</v>
      </c>
      <c r="AQ3917">
        <v>80402</v>
      </c>
      <c r="AR3917" s="1" t="s">
        <v>806</v>
      </c>
    </row>
    <row r="3918" spans="1:44" x14ac:dyDescent="0.25">
      <c r="A3918" s="1">
        <v>5465</v>
      </c>
      <c r="B3918" s="1" t="s">
        <v>5217</v>
      </c>
      <c r="C3918" s="1">
        <v>112</v>
      </c>
      <c r="D3918" s="1" t="s">
        <v>5600</v>
      </c>
      <c r="F3918" s="1" t="s">
        <v>445</v>
      </c>
      <c r="G3918" s="1">
        <v>6</v>
      </c>
      <c r="H3918" s="1">
        <v>30</v>
      </c>
      <c r="I3918" s="1">
        <v>13.3</v>
      </c>
      <c r="J3918" s="1">
        <v>12.8</v>
      </c>
      <c r="K3918" s="3">
        <v>1572</v>
      </c>
      <c r="N3918" s="1">
        <v>172</v>
      </c>
      <c r="R3918" s="1">
        <v>2.04</v>
      </c>
      <c r="AJ3918" s="1" t="s">
        <v>422</v>
      </c>
      <c r="AK3918" s="19">
        <v>56</v>
      </c>
      <c r="AL3918" s="19">
        <v>9</v>
      </c>
      <c r="AN3918" s="3">
        <v>1944</v>
      </c>
      <c r="AQ3918">
        <v>80402</v>
      </c>
      <c r="AR3918" s="1" t="s">
        <v>806</v>
      </c>
    </row>
    <row r="3919" spans="1:44" x14ac:dyDescent="0.25">
      <c r="A3919" s="1">
        <v>5466</v>
      </c>
      <c r="B3919" s="1" t="s">
        <v>5217</v>
      </c>
      <c r="C3919" s="1">
        <v>112</v>
      </c>
      <c r="D3919" s="1" t="s">
        <v>5600</v>
      </c>
      <c r="F3919" s="1" t="s">
        <v>445</v>
      </c>
      <c r="G3919" s="1">
        <v>5</v>
      </c>
      <c r="H3919" s="1">
        <v>32</v>
      </c>
      <c r="I3919" s="1">
        <v>14.1</v>
      </c>
      <c r="J3919" s="1">
        <v>13.9</v>
      </c>
      <c r="K3919" s="3">
        <v>1572</v>
      </c>
      <c r="N3919" s="1">
        <v>214</v>
      </c>
      <c r="R3919" s="1">
        <v>2.38</v>
      </c>
      <c r="AJ3919" s="1" t="s">
        <v>422</v>
      </c>
      <c r="AK3919" s="19">
        <v>56</v>
      </c>
      <c r="AL3919" s="19">
        <v>9</v>
      </c>
      <c r="AN3919" s="3">
        <v>1944</v>
      </c>
      <c r="AQ3919">
        <v>80402</v>
      </c>
      <c r="AR3919" s="1" t="s">
        <v>806</v>
      </c>
    </row>
    <row r="3920" spans="1:44" x14ac:dyDescent="0.25">
      <c r="A3920" s="1">
        <v>5467</v>
      </c>
      <c r="B3920" s="1" t="s">
        <v>5217</v>
      </c>
      <c r="C3920" s="1">
        <v>112</v>
      </c>
      <c r="D3920" s="1" t="s">
        <v>5600</v>
      </c>
      <c r="F3920" s="1" t="s">
        <v>445</v>
      </c>
      <c r="G3920" s="1">
        <v>6</v>
      </c>
      <c r="H3920" s="1">
        <v>28</v>
      </c>
      <c r="I3920" s="1">
        <v>10.6</v>
      </c>
      <c r="J3920" s="1">
        <v>10.3</v>
      </c>
      <c r="K3920" s="3">
        <v>2500</v>
      </c>
      <c r="N3920" s="1">
        <v>153</v>
      </c>
      <c r="O3920" s="1">
        <v>114.7</v>
      </c>
      <c r="R3920" s="1">
        <v>2.34</v>
      </c>
      <c r="AJ3920" s="1" t="s">
        <v>422</v>
      </c>
      <c r="AK3920" s="19">
        <v>56</v>
      </c>
      <c r="AL3920" s="19">
        <v>9</v>
      </c>
      <c r="AN3920" s="3">
        <v>1944</v>
      </c>
      <c r="AQ3920">
        <v>80402</v>
      </c>
      <c r="AR3920" s="1" t="s">
        <v>806</v>
      </c>
    </row>
    <row r="3921" spans="1:44" x14ac:dyDescent="0.25">
      <c r="A3921" s="1">
        <v>5468</v>
      </c>
      <c r="B3921" s="1" t="s">
        <v>5217</v>
      </c>
      <c r="C3921" s="1">
        <v>112</v>
      </c>
      <c r="D3921" s="1" t="s">
        <v>5600</v>
      </c>
      <c r="F3921" s="1" t="s">
        <v>445</v>
      </c>
      <c r="G3921" s="1">
        <v>6</v>
      </c>
      <c r="H3921" s="1">
        <v>52</v>
      </c>
      <c r="I3921" s="1">
        <v>18.100000000000001</v>
      </c>
      <c r="J3921" s="1">
        <v>24.5</v>
      </c>
      <c r="K3921" s="3">
        <v>429</v>
      </c>
      <c r="N3921" s="1">
        <v>219</v>
      </c>
      <c r="O3921" s="1">
        <v>164.2</v>
      </c>
      <c r="R3921" s="1">
        <v>2.52</v>
      </c>
      <c r="AJ3921" s="1" t="s">
        <v>422</v>
      </c>
      <c r="AK3921" s="19">
        <v>56</v>
      </c>
      <c r="AL3921" s="19">
        <v>9</v>
      </c>
      <c r="AN3921" s="3">
        <v>1944</v>
      </c>
      <c r="AQ3921">
        <v>80402</v>
      </c>
      <c r="AR3921" s="1" t="s">
        <v>806</v>
      </c>
    </row>
    <row r="3922" spans="1:44" x14ac:dyDescent="0.25">
      <c r="A3922" s="1">
        <v>5469</v>
      </c>
      <c r="B3922" s="1" t="s">
        <v>5217</v>
      </c>
      <c r="C3922" s="1">
        <v>112</v>
      </c>
      <c r="D3922" s="1" t="s">
        <v>5600</v>
      </c>
      <c r="F3922" s="1" t="s">
        <v>445</v>
      </c>
      <c r="G3922" s="1">
        <v>5</v>
      </c>
      <c r="H3922" s="1">
        <v>34</v>
      </c>
      <c r="I3922" s="1">
        <v>15.9</v>
      </c>
      <c r="J3922" s="1">
        <v>18.2</v>
      </c>
      <c r="K3922" s="3">
        <v>634</v>
      </c>
      <c r="N3922" s="1">
        <v>162</v>
      </c>
      <c r="R3922" s="1">
        <v>2.52</v>
      </c>
      <c r="AJ3922" s="1" t="s">
        <v>422</v>
      </c>
      <c r="AK3922" s="19">
        <v>56</v>
      </c>
      <c r="AL3922" s="19">
        <v>9</v>
      </c>
      <c r="AN3922" s="3">
        <v>1944</v>
      </c>
      <c r="AQ3922">
        <v>80402</v>
      </c>
      <c r="AR3922" s="1" t="s">
        <v>806</v>
      </c>
    </row>
    <row r="3923" spans="1:44" x14ac:dyDescent="0.25">
      <c r="A3923" s="1">
        <v>5470</v>
      </c>
      <c r="B3923" s="1" t="s">
        <v>5217</v>
      </c>
      <c r="C3923" s="1">
        <v>112</v>
      </c>
      <c r="D3923" s="1" t="s">
        <v>5600</v>
      </c>
      <c r="F3923" s="1" t="s">
        <v>445</v>
      </c>
      <c r="G3923" s="1">
        <v>6</v>
      </c>
      <c r="H3923" s="1">
        <v>42</v>
      </c>
      <c r="I3923" s="1">
        <v>15.5</v>
      </c>
      <c r="J3923" s="1">
        <v>17.7</v>
      </c>
      <c r="K3923" s="3">
        <v>729</v>
      </c>
      <c r="N3923" s="1">
        <v>173</v>
      </c>
      <c r="O3923" s="1">
        <v>129.69999999999999</v>
      </c>
      <c r="R3923" s="1">
        <v>2.21</v>
      </c>
      <c r="AJ3923" s="1" t="s">
        <v>422</v>
      </c>
      <c r="AK3923" s="19">
        <v>56</v>
      </c>
      <c r="AL3923" s="19">
        <v>9</v>
      </c>
      <c r="AN3923" s="3">
        <v>1944</v>
      </c>
      <c r="AQ3923">
        <v>80402</v>
      </c>
      <c r="AR3923" s="1" t="s">
        <v>806</v>
      </c>
    </row>
    <row r="3924" spans="1:44" x14ac:dyDescent="0.25">
      <c r="A3924" s="1">
        <v>5471</v>
      </c>
      <c r="B3924" s="1" t="s">
        <v>5217</v>
      </c>
      <c r="C3924" s="1">
        <v>112</v>
      </c>
      <c r="D3924" s="1" t="s">
        <v>5600</v>
      </c>
      <c r="F3924" s="1" t="s">
        <v>445</v>
      </c>
      <c r="G3924" s="1">
        <v>6</v>
      </c>
      <c r="H3924" s="1">
        <v>98</v>
      </c>
      <c r="I3924" s="1">
        <v>27.3</v>
      </c>
      <c r="J3924" s="1">
        <v>43</v>
      </c>
      <c r="K3924" s="3">
        <v>166</v>
      </c>
      <c r="N3924" s="1">
        <v>373</v>
      </c>
      <c r="O3924" s="1">
        <v>279.8</v>
      </c>
      <c r="R3924" s="1">
        <v>1.95</v>
      </c>
      <c r="AJ3924" s="1" t="s">
        <v>422</v>
      </c>
      <c r="AK3924" s="19">
        <v>56</v>
      </c>
      <c r="AL3924" s="19">
        <v>9</v>
      </c>
      <c r="AN3924" s="3">
        <v>1944</v>
      </c>
      <c r="AQ3924">
        <v>80402</v>
      </c>
      <c r="AR3924" s="1" t="s">
        <v>806</v>
      </c>
    </row>
    <row r="3925" spans="1:44" x14ac:dyDescent="0.25">
      <c r="A3925" s="1">
        <v>5472</v>
      </c>
      <c r="B3925" s="1" t="s">
        <v>5217</v>
      </c>
      <c r="C3925" s="1">
        <v>112</v>
      </c>
      <c r="D3925" s="1" t="s">
        <v>5600</v>
      </c>
      <c r="F3925" s="1" t="s">
        <v>445</v>
      </c>
      <c r="G3925" s="1">
        <v>6</v>
      </c>
      <c r="H3925" s="1">
        <v>87</v>
      </c>
      <c r="I3925" s="1">
        <v>26.8</v>
      </c>
      <c r="J3925" s="1">
        <v>40.700000000000003</v>
      </c>
      <c r="K3925" s="3">
        <v>195</v>
      </c>
      <c r="N3925" s="1">
        <v>388</v>
      </c>
      <c r="R3925" s="1">
        <v>1.91</v>
      </c>
      <c r="AJ3925" s="1" t="s">
        <v>422</v>
      </c>
      <c r="AK3925" s="19">
        <v>56</v>
      </c>
      <c r="AL3925" s="19">
        <v>9</v>
      </c>
      <c r="AN3925" s="3">
        <v>1944</v>
      </c>
      <c r="AQ3925">
        <v>80402</v>
      </c>
      <c r="AR3925" s="1" t="s">
        <v>806</v>
      </c>
    </row>
    <row r="3926" spans="1:44" x14ac:dyDescent="0.25">
      <c r="A3926" s="1">
        <v>5473</v>
      </c>
      <c r="B3926" s="1" t="s">
        <v>5217</v>
      </c>
      <c r="C3926" s="1">
        <v>112</v>
      </c>
      <c r="D3926" s="1" t="s">
        <v>5600</v>
      </c>
      <c r="F3926" s="1" t="s">
        <v>445</v>
      </c>
      <c r="G3926" s="1">
        <v>6</v>
      </c>
      <c r="H3926" s="1">
        <v>92</v>
      </c>
      <c r="I3926" s="1">
        <v>25.6</v>
      </c>
      <c r="J3926" s="1">
        <v>41.2</v>
      </c>
      <c r="K3926" s="3">
        <v>147</v>
      </c>
      <c r="N3926" s="1">
        <v>288</v>
      </c>
      <c r="R3926" s="1">
        <v>1.95</v>
      </c>
      <c r="AJ3926" s="1" t="s">
        <v>422</v>
      </c>
      <c r="AK3926" s="19">
        <v>56</v>
      </c>
      <c r="AL3926" s="19">
        <v>9</v>
      </c>
      <c r="AN3926" s="3">
        <v>1944</v>
      </c>
      <c r="AQ3926">
        <v>80402</v>
      </c>
      <c r="AR3926" s="1" t="s">
        <v>806</v>
      </c>
    </row>
    <row r="3927" spans="1:44" x14ac:dyDescent="0.25">
      <c r="A3927" s="1">
        <v>5474</v>
      </c>
      <c r="B3927" s="1" t="s">
        <v>5217</v>
      </c>
      <c r="C3927" s="1">
        <v>112</v>
      </c>
      <c r="D3927" s="1" t="s">
        <v>5600</v>
      </c>
      <c r="F3927" s="1" t="s">
        <v>445</v>
      </c>
      <c r="G3927" s="1">
        <v>6</v>
      </c>
      <c r="H3927" s="1">
        <v>107</v>
      </c>
      <c r="I3927" s="1">
        <v>28.3</v>
      </c>
      <c r="J3927" s="1">
        <v>44.3</v>
      </c>
      <c r="K3927" s="3">
        <v>158</v>
      </c>
      <c r="N3927" s="1">
        <v>389</v>
      </c>
      <c r="O3927" s="1">
        <v>291.8</v>
      </c>
      <c r="R3927" s="1">
        <v>2.09</v>
      </c>
      <c r="AJ3927" s="1" t="s">
        <v>422</v>
      </c>
      <c r="AK3927" s="19">
        <v>56</v>
      </c>
      <c r="AL3927" s="19">
        <v>9</v>
      </c>
      <c r="AN3927" s="3">
        <v>1944</v>
      </c>
      <c r="AQ3927">
        <v>80402</v>
      </c>
      <c r="AR3927" s="1" t="s">
        <v>806</v>
      </c>
    </row>
    <row r="3928" spans="1:44" x14ac:dyDescent="0.25">
      <c r="A3928" s="1">
        <v>5475</v>
      </c>
      <c r="B3928" s="1" t="s">
        <v>5217</v>
      </c>
      <c r="C3928" s="1">
        <v>112</v>
      </c>
      <c r="D3928" s="1" t="s">
        <v>5600</v>
      </c>
      <c r="F3928" s="1" t="s">
        <v>445</v>
      </c>
      <c r="G3928" s="1">
        <v>7</v>
      </c>
      <c r="H3928" s="1">
        <v>95</v>
      </c>
      <c r="I3928" s="1">
        <v>25.3</v>
      </c>
      <c r="J3928" s="1">
        <v>39.5</v>
      </c>
      <c r="K3928" s="3">
        <v>172</v>
      </c>
      <c r="N3928" s="1">
        <v>308</v>
      </c>
      <c r="R3928" s="1">
        <v>2.44</v>
      </c>
      <c r="AJ3928" s="1" t="s">
        <v>422</v>
      </c>
      <c r="AK3928" s="19">
        <v>56</v>
      </c>
      <c r="AL3928" s="19">
        <v>9</v>
      </c>
      <c r="AN3928" s="3">
        <v>1944</v>
      </c>
      <c r="AQ3928">
        <v>80402</v>
      </c>
      <c r="AR3928" s="1" t="s">
        <v>806</v>
      </c>
    </row>
    <row r="3929" spans="1:44" x14ac:dyDescent="0.25">
      <c r="A3929" s="1">
        <v>5476</v>
      </c>
      <c r="B3929" s="1" t="s">
        <v>5217</v>
      </c>
      <c r="C3929" s="1">
        <v>112</v>
      </c>
      <c r="D3929" s="1" t="s">
        <v>5600</v>
      </c>
      <c r="F3929" s="1" t="s">
        <v>445</v>
      </c>
      <c r="G3929" s="1">
        <v>6</v>
      </c>
      <c r="H3929" s="1">
        <v>33</v>
      </c>
      <c r="I3929" s="1">
        <v>14.5</v>
      </c>
      <c r="J3929" s="1">
        <v>15.4</v>
      </c>
      <c r="K3929" s="3">
        <v>1005</v>
      </c>
      <c r="N3929" s="1">
        <v>169</v>
      </c>
      <c r="O3929" s="1">
        <v>126.7</v>
      </c>
      <c r="R3929" s="1">
        <v>2.4500000000000002</v>
      </c>
      <c r="AJ3929" s="1" t="s">
        <v>422</v>
      </c>
      <c r="AK3929" s="19">
        <v>56</v>
      </c>
      <c r="AL3929" s="19">
        <v>9</v>
      </c>
      <c r="AN3929" s="3">
        <v>1944</v>
      </c>
      <c r="AQ3929">
        <v>80402</v>
      </c>
      <c r="AR3929" s="1" t="s">
        <v>806</v>
      </c>
    </row>
    <row r="3930" spans="1:44" x14ac:dyDescent="0.25">
      <c r="A3930" s="1">
        <v>5477</v>
      </c>
      <c r="B3930" s="1" t="s">
        <v>5217</v>
      </c>
      <c r="C3930" s="1">
        <v>112</v>
      </c>
      <c r="D3930" s="1" t="s">
        <v>5600</v>
      </c>
      <c r="F3930" s="1" t="s">
        <v>445</v>
      </c>
      <c r="G3930" s="1">
        <v>7</v>
      </c>
      <c r="H3930" s="1">
        <v>64</v>
      </c>
      <c r="I3930" s="1">
        <v>19.100000000000001</v>
      </c>
      <c r="J3930" s="1">
        <v>20.8</v>
      </c>
      <c r="K3930" s="3">
        <v>1039</v>
      </c>
      <c r="N3930" s="1">
        <v>401</v>
      </c>
      <c r="O3930" s="1">
        <v>300.7</v>
      </c>
      <c r="R3930" s="1">
        <v>2.34</v>
      </c>
      <c r="AJ3930" s="1" t="s">
        <v>422</v>
      </c>
      <c r="AK3930" s="19">
        <v>56</v>
      </c>
      <c r="AL3930" s="19">
        <v>9</v>
      </c>
      <c r="AN3930" s="3">
        <v>1944</v>
      </c>
      <c r="AQ3930">
        <v>80402</v>
      </c>
      <c r="AR3930" s="1" t="s">
        <v>806</v>
      </c>
    </row>
    <row r="3931" spans="1:44" x14ac:dyDescent="0.25">
      <c r="A3931" s="1">
        <v>5478</v>
      </c>
      <c r="B3931" s="1" t="s">
        <v>5217</v>
      </c>
      <c r="C3931" s="1">
        <v>112</v>
      </c>
      <c r="D3931" s="1" t="s">
        <v>5600</v>
      </c>
      <c r="F3931" s="1" t="s">
        <v>445</v>
      </c>
      <c r="G3931" s="1">
        <v>7</v>
      </c>
      <c r="H3931" s="1">
        <v>113</v>
      </c>
      <c r="I3931" s="1">
        <v>27</v>
      </c>
      <c r="J3931" s="1">
        <v>35.200000000000003</v>
      </c>
      <c r="K3931" s="3">
        <v>413</v>
      </c>
      <c r="N3931" s="1">
        <v>620</v>
      </c>
      <c r="R3931" s="1">
        <v>2.37</v>
      </c>
      <c r="AJ3931" s="1" t="s">
        <v>422</v>
      </c>
      <c r="AK3931" s="19">
        <v>56</v>
      </c>
      <c r="AL3931" s="19">
        <v>9</v>
      </c>
      <c r="AN3931" s="3">
        <v>1944</v>
      </c>
      <c r="AQ3931">
        <v>80402</v>
      </c>
      <c r="AR3931" s="1" t="s">
        <v>806</v>
      </c>
    </row>
    <row r="3932" spans="1:44" x14ac:dyDescent="0.25">
      <c r="A3932" s="1">
        <v>5479</v>
      </c>
      <c r="B3932" s="1" t="s">
        <v>5217</v>
      </c>
      <c r="C3932" s="1">
        <v>112</v>
      </c>
      <c r="D3932" s="1" t="s">
        <v>5600</v>
      </c>
      <c r="F3932" s="1" t="s">
        <v>445</v>
      </c>
      <c r="G3932" s="1">
        <v>6</v>
      </c>
      <c r="H3932" s="1">
        <v>95</v>
      </c>
      <c r="I3932" s="1">
        <v>28.6</v>
      </c>
      <c r="J3932" s="1">
        <v>45.2</v>
      </c>
      <c r="K3932" s="3">
        <v>198</v>
      </c>
      <c r="N3932" s="1">
        <v>519</v>
      </c>
      <c r="O3932" s="1">
        <v>389.2</v>
      </c>
      <c r="R3932" s="1">
        <v>2.9</v>
      </c>
      <c r="AJ3932" s="1" t="s">
        <v>422</v>
      </c>
      <c r="AK3932" s="19">
        <v>55.17</v>
      </c>
      <c r="AL3932" s="19">
        <v>12</v>
      </c>
      <c r="AN3932" s="3">
        <v>1944</v>
      </c>
      <c r="AQ3932">
        <v>80405</v>
      </c>
      <c r="AR3932" s="1" t="s">
        <v>806</v>
      </c>
    </row>
    <row r="3933" spans="1:44" x14ac:dyDescent="0.25">
      <c r="A3933" s="1">
        <v>5480</v>
      </c>
      <c r="B3933" s="1" t="s">
        <v>5217</v>
      </c>
      <c r="C3933" s="1">
        <v>112</v>
      </c>
      <c r="D3933" s="1" t="s">
        <v>5600</v>
      </c>
      <c r="F3933" s="1" t="s">
        <v>445</v>
      </c>
      <c r="G3933" s="1">
        <v>6</v>
      </c>
      <c r="H3933" s="1">
        <v>40</v>
      </c>
      <c r="I3933" s="1">
        <v>15.7</v>
      </c>
      <c r="J3933" s="1">
        <v>17.7</v>
      </c>
      <c r="K3933" s="3">
        <v>1005</v>
      </c>
      <c r="N3933" s="1">
        <v>247</v>
      </c>
      <c r="O3933" s="1">
        <v>185.3</v>
      </c>
      <c r="R3933" s="1">
        <v>2.93</v>
      </c>
      <c r="AJ3933" s="1" t="s">
        <v>422</v>
      </c>
      <c r="AK3933" s="19">
        <v>55.17</v>
      </c>
      <c r="AL3933" s="19">
        <v>12</v>
      </c>
      <c r="AN3933" s="3">
        <v>1944</v>
      </c>
      <c r="AQ3933">
        <v>80405</v>
      </c>
      <c r="AR3933" s="1" t="s">
        <v>806</v>
      </c>
    </row>
    <row r="3934" spans="1:44" x14ac:dyDescent="0.25">
      <c r="A3934" s="1">
        <v>5481</v>
      </c>
      <c r="B3934" s="1" t="s">
        <v>5217</v>
      </c>
      <c r="C3934" s="1">
        <v>112</v>
      </c>
      <c r="D3934" s="1" t="s">
        <v>5600</v>
      </c>
      <c r="F3934" s="1" t="s">
        <v>445</v>
      </c>
      <c r="G3934" s="1">
        <v>6</v>
      </c>
      <c r="H3934" s="1">
        <v>100</v>
      </c>
      <c r="I3934" s="1">
        <v>28.3</v>
      </c>
      <c r="J3934" s="1">
        <v>48.3</v>
      </c>
      <c r="K3934" s="3">
        <v>161</v>
      </c>
      <c r="N3934" s="1">
        <v>475</v>
      </c>
      <c r="O3934" s="1">
        <v>356.2</v>
      </c>
      <c r="R3934" s="1">
        <v>2.96</v>
      </c>
      <c r="AJ3934" s="1" t="s">
        <v>422</v>
      </c>
      <c r="AK3934" s="19">
        <v>55.17</v>
      </c>
      <c r="AL3934" s="19">
        <v>12</v>
      </c>
      <c r="AN3934" s="3">
        <v>1944</v>
      </c>
      <c r="AQ3934">
        <v>80405</v>
      </c>
      <c r="AR3934" s="1" t="s">
        <v>806</v>
      </c>
    </row>
    <row r="3935" spans="1:44" x14ac:dyDescent="0.25">
      <c r="A3935" s="1">
        <v>5482</v>
      </c>
      <c r="B3935" s="1" t="s">
        <v>5217</v>
      </c>
      <c r="C3935" s="1">
        <v>112</v>
      </c>
      <c r="D3935" s="1" t="s">
        <v>5600</v>
      </c>
      <c r="F3935" s="1" t="s">
        <v>445</v>
      </c>
      <c r="G3935" s="1">
        <v>6</v>
      </c>
      <c r="H3935" s="1">
        <v>57</v>
      </c>
      <c r="I3935" s="1">
        <v>19.8</v>
      </c>
      <c r="J3935" s="1">
        <v>26.1</v>
      </c>
      <c r="K3935" s="3">
        <v>557</v>
      </c>
      <c r="N3935" s="1">
        <v>357</v>
      </c>
      <c r="O3935" s="1">
        <v>267.7</v>
      </c>
      <c r="R3935" s="1">
        <v>2.99</v>
      </c>
      <c r="AJ3935" s="1" t="s">
        <v>422</v>
      </c>
      <c r="AK3935" s="19">
        <v>55.17</v>
      </c>
      <c r="AL3935" s="19">
        <v>12</v>
      </c>
      <c r="AN3935" s="3">
        <v>1944</v>
      </c>
      <c r="AQ3935">
        <v>80405</v>
      </c>
      <c r="AR3935" s="1" t="s">
        <v>806</v>
      </c>
    </row>
    <row r="3936" spans="1:44" x14ac:dyDescent="0.25">
      <c r="A3936" s="1">
        <v>5483</v>
      </c>
      <c r="B3936" s="1" t="s">
        <v>5217</v>
      </c>
      <c r="C3936" s="1">
        <v>112</v>
      </c>
      <c r="D3936" s="1" t="s">
        <v>5600</v>
      </c>
      <c r="F3936" s="1" t="s">
        <v>445</v>
      </c>
      <c r="G3936" s="1">
        <v>6</v>
      </c>
      <c r="H3936" s="1">
        <v>56</v>
      </c>
      <c r="I3936" s="1">
        <v>19.8</v>
      </c>
      <c r="J3936" s="1">
        <v>26.6</v>
      </c>
      <c r="K3936" s="3">
        <v>476</v>
      </c>
      <c r="N3936" s="1">
        <v>316</v>
      </c>
      <c r="R3936" s="1">
        <v>3.07</v>
      </c>
      <c r="AJ3936" s="1" t="s">
        <v>422</v>
      </c>
      <c r="AK3936" s="19">
        <v>55.17</v>
      </c>
      <c r="AL3936" s="19">
        <v>12</v>
      </c>
      <c r="AN3936" s="3">
        <v>1944</v>
      </c>
      <c r="AQ3936">
        <v>80405</v>
      </c>
      <c r="AR3936" s="1" t="s">
        <v>806</v>
      </c>
    </row>
    <row r="3937" spans="1:44" x14ac:dyDescent="0.25">
      <c r="A3937" s="1">
        <v>5484</v>
      </c>
      <c r="B3937" s="1" t="s">
        <v>5217</v>
      </c>
      <c r="C3937" s="1">
        <v>112</v>
      </c>
      <c r="D3937" s="1" t="s">
        <v>5600</v>
      </c>
      <c r="F3937" s="1" t="s">
        <v>445</v>
      </c>
      <c r="G3937" s="1">
        <v>5</v>
      </c>
      <c r="H3937" s="1">
        <v>38</v>
      </c>
      <c r="I3937" s="1">
        <v>16</v>
      </c>
      <c r="J3937" s="1">
        <v>17.8</v>
      </c>
      <c r="K3937" s="3">
        <v>1128</v>
      </c>
      <c r="N3937" s="1">
        <v>276</v>
      </c>
      <c r="R3937" s="1">
        <v>2.62</v>
      </c>
      <c r="AJ3937" s="1" t="s">
        <v>422</v>
      </c>
      <c r="AK3937" s="19">
        <v>55.17</v>
      </c>
      <c r="AL3937" s="19">
        <v>12</v>
      </c>
      <c r="AN3937" s="3">
        <v>1944</v>
      </c>
      <c r="AQ3937">
        <v>80405</v>
      </c>
      <c r="AR3937" s="1" t="s">
        <v>806</v>
      </c>
    </row>
    <row r="3938" spans="1:44" x14ac:dyDescent="0.25">
      <c r="A3938" s="1">
        <v>5485</v>
      </c>
      <c r="B3938" s="1" t="s">
        <v>5217</v>
      </c>
      <c r="C3938" s="1">
        <v>112</v>
      </c>
      <c r="D3938" s="1" t="s">
        <v>5600</v>
      </c>
      <c r="F3938" s="1" t="s">
        <v>445</v>
      </c>
      <c r="G3938" s="1">
        <v>7</v>
      </c>
      <c r="H3938" s="1">
        <v>20</v>
      </c>
      <c r="I3938" s="1">
        <v>6.6</v>
      </c>
      <c r="J3938" s="1">
        <v>5.2</v>
      </c>
      <c r="K3938" s="3">
        <v>7980</v>
      </c>
      <c r="N3938" s="1">
        <v>95</v>
      </c>
      <c r="O3938" s="1">
        <v>71.3</v>
      </c>
      <c r="R3938" s="1">
        <v>2.02</v>
      </c>
      <c r="AJ3938" s="1" t="s">
        <v>422</v>
      </c>
      <c r="AK3938" s="19">
        <v>55.17</v>
      </c>
      <c r="AL3938" s="19">
        <v>12</v>
      </c>
      <c r="AN3938" s="3">
        <v>1944</v>
      </c>
      <c r="AQ3938">
        <v>80405</v>
      </c>
      <c r="AR3938" s="1" t="s">
        <v>806</v>
      </c>
    </row>
    <row r="3939" spans="1:44" x14ac:dyDescent="0.25">
      <c r="A3939" s="1">
        <v>5486</v>
      </c>
      <c r="B3939" s="1" t="s">
        <v>5217</v>
      </c>
      <c r="C3939" s="1">
        <v>112</v>
      </c>
      <c r="D3939" s="1" t="s">
        <v>5600</v>
      </c>
      <c r="F3939" s="1" t="s">
        <v>445</v>
      </c>
      <c r="G3939" s="1">
        <v>7</v>
      </c>
      <c r="H3939" s="1">
        <v>58</v>
      </c>
      <c r="I3939" s="1">
        <v>18</v>
      </c>
      <c r="J3939" s="1">
        <v>26.8</v>
      </c>
      <c r="K3939" s="3">
        <v>572</v>
      </c>
      <c r="N3939" s="1">
        <v>350</v>
      </c>
      <c r="R3939" s="1">
        <v>2.94</v>
      </c>
      <c r="AJ3939" s="1" t="s">
        <v>422</v>
      </c>
      <c r="AK3939" s="19">
        <v>55.17</v>
      </c>
      <c r="AL3939" s="19">
        <v>12</v>
      </c>
      <c r="AN3939" s="3">
        <v>1944</v>
      </c>
      <c r="AQ3939">
        <v>80405</v>
      </c>
      <c r="AR3939" s="1" t="s">
        <v>806</v>
      </c>
    </row>
    <row r="3940" spans="1:44" x14ac:dyDescent="0.25">
      <c r="A3940" s="1">
        <v>5487</v>
      </c>
      <c r="B3940" s="1" t="s">
        <v>5217</v>
      </c>
      <c r="C3940" s="1">
        <v>112</v>
      </c>
      <c r="D3940" s="1" t="s">
        <v>5600</v>
      </c>
      <c r="F3940" s="1" t="s">
        <v>445</v>
      </c>
      <c r="G3940" s="1">
        <v>7</v>
      </c>
      <c r="H3940" s="1">
        <v>20</v>
      </c>
      <c r="I3940" s="1">
        <v>6.3</v>
      </c>
      <c r="J3940" s="1">
        <v>4.4000000000000004</v>
      </c>
      <c r="K3940" s="3">
        <v>11070</v>
      </c>
      <c r="N3940" s="1">
        <v>89</v>
      </c>
      <c r="O3940" s="1">
        <v>66.8</v>
      </c>
      <c r="R3940" s="1">
        <v>2.2400000000000002</v>
      </c>
      <c r="AJ3940" s="1" t="s">
        <v>422</v>
      </c>
      <c r="AK3940" s="19">
        <v>55.17</v>
      </c>
      <c r="AL3940" s="19">
        <v>12</v>
      </c>
      <c r="AN3940" s="3">
        <v>1944</v>
      </c>
      <c r="AQ3940">
        <v>80405</v>
      </c>
      <c r="AR3940" s="1" t="s">
        <v>806</v>
      </c>
    </row>
    <row r="3941" spans="1:44" x14ac:dyDescent="0.25">
      <c r="A3941" s="1">
        <v>5488</v>
      </c>
      <c r="B3941" s="1" t="s">
        <v>5217</v>
      </c>
      <c r="C3941" s="1">
        <v>112</v>
      </c>
      <c r="D3941" s="1" t="s">
        <v>5600</v>
      </c>
      <c r="F3941" s="1" t="s">
        <v>445</v>
      </c>
      <c r="G3941" s="1">
        <v>6</v>
      </c>
      <c r="H3941" s="1">
        <v>51</v>
      </c>
      <c r="I3941" s="1">
        <v>19.399999999999999</v>
      </c>
      <c r="J3941" s="1">
        <v>27.4</v>
      </c>
      <c r="K3941" s="3">
        <v>469</v>
      </c>
      <c r="N3941" s="1">
        <v>321</v>
      </c>
      <c r="O3941" s="1">
        <v>240.7</v>
      </c>
      <c r="R3941" s="1">
        <v>2.86</v>
      </c>
      <c r="AJ3941" s="1" t="s">
        <v>422</v>
      </c>
      <c r="AK3941" s="19">
        <v>55.17</v>
      </c>
      <c r="AL3941" s="19">
        <v>12</v>
      </c>
      <c r="AN3941" s="3">
        <v>1944</v>
      </c>
      <c r="AQ3941">
        <v>80405</v>
      </c>
      <c r="AR3941" s="1" t="s">
        <v>806</v>
      </c>
    </row>
    <row r="3942" spans="1:44" x14ac:dyDescent="0.25">
      <c r="A3942" s="1">
        <v>5489</v>
      </c>
      <c r="B3942" s="1" t="s">
        <v>5217</v>
      </c>
      <c r="C3942" s="1">
        <v>112</v>
      </c>
      <c r="D3942" s="1" t="s">
        <v>5600</v>
      </c>
      <c r="F3942" s="1" t="s">
        <v>445</v>
      </c>
      <c r="G3942" s="1">
        <v>6</v>
      </c>
      <c r="H3942" s="1">
        <v>90</v>
      </c>
      <c r="I3942" s="1">
        <v>26.2</v>
      </c>
      <c r="J3942" s="1">
        <v>52.8</v>
      </c>
      <c r="K3942" s="3">
        <v>145</v>
      </c>
      <c r="N3942" s="1">
        <v>476</v>
      </c>
      <c r="R3942" s="1">
        <v>3.31</v>
      </c>
      <c r="AJ3942" s="1" t="s">
        <v>422</v>
      </c>
      <c r="AK3942" s="19">
        <v>55.17</v>
      </c>
      <c r="AL3942" s="19">
        <v>12</v>
      </c>
      <c r="AN3942" s="3">
        <v>1944</v>
      </c>
      <c r="AQ3942">
        <v>80405</v>
      </c>
      <c r="AR3942" s="1" t="s">
        <v>806</v>
      </c>
    </row>
    <row r="3943" spans="1:44" x14ac:dyDescent="0.25">
      <c r="A3943" s="1">
        <v>5490</v>
      </c>
      <c r="B3943" s="1" t="s">
        <v>5217</v>
      </c>
      <c r="C3943" s="1">
        <v>112</v>
      </c>
      <c r="D3943" s="1" t="s">
        <v>5600</v>
      </c>
      <c r="F3943" s="1" t="s">
        <v>445</v>
      </c>
      <c r="G3943" s="1">
        <v>8</v>
      </c>
      <c r="H3943" s="1">
        <v>8</v>
      </c>
      <c r="I3943" s="1">
        <v>1.7</v>
      </c>
      <c r="J3943" s="1">
        <v>1</v>
      </c>
      <c r="K3943" s="3">
        <v>510000</v>
      </c>
      <c r="N3943" s="1">
        <v>24</v>
      </c>
      <c r="O3943" s="1">
        <v>14.6</v>
      </c>
      <c r="Q3943" s="1">
        <v>2.2000000000000002</v>
      </c>
      <c r="R3943" s="1">
        <v>2.1</v>
      </c>
      <c r="S3943" s="1">
        <v>3.4</v>
      </c>
      <c r="AJ3943" s="1" t="s">
        <v>422</v>
      </c>
      <c r="AK3943" s="19">
        <v>55.52</v>
      </c>
      <c r="AL3943" s="19">
        <v>11.77</v>
      </c>
      <c r="AN3943" s="3">
        <v>1944</v>
      </c>
      <c r="AQ3943">
        <v>80405</v>
      </c>
      <c r="AR3943" s="1" t="s">
        <v>806</v>
      </c>
    </row>
    <row r="3944" spans="1:44" x14ac:dyDescent="0.25">
      <c r="A3944" s="1">
        <v>5491</v>
      </c>
      <c r="B3944" s="1" t="s">
        <v>5217</v>
      </c>
      <c r="C3944" s="1">
        <v>112</v>
      </c>
      <c r="D3944" s="1" t="s">
        <v>5600</v>
      </c>
      <c r="F3944" s="1" t="s">
        <v>445</v>
      </c>
      <c r="G3944" s="1">
        <v>7</v>
      </c>
      <c r="H3944" s="1">
        <v>25</v>
      </c>
      <c r="I3944" s="1">
        <v>8.1999999999999993</v>
      </c>
      <c r="J3944" s="1">
        <v>7.6</v>
      </c>
      <c r="K3944" s="3">
        <v>3800</v>
      </c>
      <c r="N3944" s="1">
        <v>107</v>
      </c>
      <c r="O3944" s="1">
        <v>61.1</v>
      </c>
      <c r="S3944" s="1">
        <v>12.2</v>
      </c>
      <c r="AJ3944" s="1" t="s">
        <v>422</v>
      </c>
      <c r="AK3944" s="19">
        <v>55.52</v>
      </c>
      <c r="AL3944" s="19">
        <v>11.77</v>
      </c>
      <c r="AN3944" s="3">
        <v>1944</v>
      </c>
      <c r="AQ3944">
        <v>80405</v>
      </c>
      <c r="AR3944" s="1" t="s">
        <v>806</v>
      </c>
    </row>
    <row r="3945" spans="1:44" x14ac:dyDescent="0.25">
      <c r="A3945" s="1">
        <v>5492</v>
      </c>
      <c r="B3945" s="1" t="s">
        <v>5217</v>
      </c>
      <c r="C3945" s="1">
        <v>112</v>
      </c>
      <c r="D3945" s="1" t="s">
        <v>5600</v>
      </c>
      <c r="F3945" s="1" t="s">
        <v>445</v>
      </c>
      <c r="G3945" s="1">
        <v>6</v>
      </c>
      <c r="H3945" s="1">
        <v>46</v>
      </c>
      <c r="I3945" s="1">
        <v>16.2</v>
      </c>
      <c r="J3945" s="1">
        <v>17.600000000000001</v>
      </c>
      <c r="K3945" s="3">
        <v>960</v>
      </c>
      <c r="N3945" s="1">
        <v>226</v>
      </c>
      <c r="O3945" s="1">
        <v>134</v>
      </c>
      <c r="S3945" s="1">
        <v>25.8</v>
      </c>
      <c r="AJ3945" s="1" t="s">
        <v>422</v>
      </c>
      <c r="AK3945" s="19">
        <v>55.52</v>
      </c>
      <c r="AL3945" s="19">
        <v>11.77</v>
      </c>
      <c r="AN3945" s="3">
        <v>1944</v>
      </c>
      <c r="AQ3945">
        <v>80405</v>
      </c>
      <c r="AR3945" s="1" t="s">
        <v>806</v>
      </c>
    </row>
    <row r="3946" spans="1:44" x14ac:dyDescent="0.25">
      <c r="A3946" s="1">
        <v>5493</v>
      </c>
      <c r="B3946" s="1" t="s">
        <v>5217</v>
      </c>
      <c r="C3946" s="1">
        <v>112</v>
      </c>
      <c r="D3946" s="1" t="s">
        <v>5600</v>
      </c>
      <c r="F3946" s="1" t="s">
        <v>445</v>
      </c>
      <c r="G3946" s="1">
        <v>6</v>
      </c>
      <c r="H3946" s="1">
        <v>85</v>
      </c>
      <c r="I3946" s="1">
        <v>25.9</v>
      </c>
      <c r="J3946" s="1">
        <v>36.1</v>
      </c>
      <c r="K3946" s="3">
        <v>260</v>
      </c>
      <c r="N3946" s="1">
        <v>401</v>
      </c>
      <c r="O3946" s="1">
        <v>235</v>
      </c>
      <c r="S3946" s="1">
        <v>45.6</v>
      </c>
      <c r="AJ3946" s="1" t="s">
        <v>422</v>
      </c>
      <c r="AK3946" s="19">
        <v>55.52</v>
      </c>
      <c r="AL3946" s="19">
        <v>11.77</v>
      </c>
      <c r="AN3946" s="3">
        <v>1944</v>
      </c>
      <c r="AQ3946">
        <v>80405</v>
      </c>
      <c r="AR3946" s="1" t="s">
        <v>806</v>
      </c>
    </row>
    <row r="3947" spans="1:44" x14ac:dyDescent="0.25">
      <c r="A3947" s="1">
        <v>5494</v>
      </c>
      <c r="B3947" s="1" t="s">
        <v>5217</v>
      </c>
      <c r="C3947" s="1">
        <v>112</v>
      </c>
      <c r="D3947" s="1" t="s">
        <v>5600</v>
      </c>
      <c r="F3947" s="1" t="s">
        <v>445</v>
      </c>
      <c r="G3947" s="1">
        <v>6</v>
      </c>
      <c r="H3947" s="1">
        <v>88</v>
      </c>
      <c r="I3947" s="1">
        <v>28.6</v>
      </c>
      <c r="J3947" s="1">
        <v>31.3</v>
      </c>
      <c r="K3947" s="3">
        <v>370</v>
      </c>
      <c r="N3947" s="1">
        <v>262</v>
      </c>
      <c r="O3947" s="1">
        <v>170.4</v>
      </c>
      <c r="P3947" s="1">
        <v>7.4</v>
      </c>
      <c r="Q3947" s="1">
        <v>43.2</v>
      </c>
      <c r="R3947" s="1">
        <v>2.1</v>
      </c>
      <c r="S3947" s="1">
        <v>43.2</v>
      </c>
      <c r="AJ3947" s="1" t="s">
        <v>422</v>
      </c>
      <c r="AK3947" s="19">
        <v>56.3</v>
      </c>
      <c r="AL3947" s="19">
        <v>10.48</v>
      </c>
      <c r="AM3947" s="1">
        <v>20</v>
      </c>
      <c r="AN3947" s="3">
        <v>1979</v>
      </c>
      <c r="AQ3947">
        <v>80405</v>
      </c>
      <c r="AR3947" s="1" t="s">
        <v>807</v>
      </c>
    </row>
    <row r="3948" spans="1:44" x14ac:dyDescent="0.25">
      <c r="A3948" s="1">
        <v>5495</v>
      </c>
      <c r="B3948" s="1" t="s">
        <v>5217</v>
      </c>
      <c r="C3948" s="1">
        <v>112</v>
      </c>
      <c r="D3948" s="1" t="s">
        <v>5600</v>
      </c>
      <c r="F3948" s="1" t="s">
        <v>445</v>
      </c>
      <c r="G3948" s="1">
        <v>7</v>
      </c>
      <c r="H3948" s="1">
        <v>118</v>
      </c>
      <c r="I3948" s="1">
        <v>26.3</v>
      </c>
      <c r="J3948" s="1">
        <v>40.5</v>
      </c>
      <c r="K3948" s="3">
        <v>400</v>
      </c>
      <c r="N3948" s="1">
        <v>471</v>
      </c>
      <c r="O3948" s="1">
        <v>265.89999999999998</v>
      </c>
      <c r="Q3948" s="1">
        <v>60.4</v>
      </c>
      <c r="R3948" s="1">
        <v>4.7</v>
      </c>
      <c r="S3948" s="1">
        <v>73.7</v>
      </c>
      <c r="AJ3948" s="1" t="s">
        <v>422</v>
      </c>
      <c r="AK3948" s="19">
        <v>55.97</v>
      </c>
      <c r="AL3948" s="19">
        <v>12.25</v>
      </c>
      <c r="AM3948" s="1">
        <v>45</v>
      </c>
      <c r="AN3948" s="3">
        <v>1998</v>
      </c>
      <c r="AQ3948">
        <v>80405</v>
      </c>
      <c r="AR3948" s="1" t="s">
        <v>5177</v>
      </c>
    </row>
    <row r="3949" spans="1:44" x14ac:dyDescent="0.25">
      <c r="A3949" s="1">
        <v>5496</v>
      </c>
      <c r="B3949" s="1" t="s">
        <v>3841</v>
      </c>
      <c r="C3949" s="1">
        <v>114</v>
      </c>
      <c r="D3949" s="1" t="s">
        <v>5597</v>
      </c>
      <c r="F3949" s="33" t="s">
        <v>859</v>
      </c>
      <c r="G3949" s="1">
        <v>6</v>
      </c>
      <c r="H3949" s="1">
        <v>12</v>
      </c>
      <c r="I3949" s="1">
        <v>5</v>
      </c>
      <c r="J3949" s="1">
        <v>1.83</v>
      </c>
      <c r="K3949" s="3">
        <v>52743</v>
      </c>
      <c r="N3949" s="1">
        <v>54.2</v>
      </c>
      <c r="O3949" s="1">
        <v>25</v>
      </c>
      <c r="Q3949" s="1">
        <v>1.5</v>
      </c>
      <c r="R3949" s="1">
        <v>2.72</v>
      </c>
      <c r="AJ3949" s="1" t="s">
        <v>422</v>
      </c>
      <c r="AK3949" s="19">
        <v>55.43</v>
      </c>
      <c r="AL3949" s="19">
        <v>11.57</v>
      </c>
      <c r="AM3949" s="1">
        <v>25</v>
      </c>
      <c r="AN3949" s="3">
        <v>1925</v>
      </c>
      <c r="AQ3949">
        <v>80405</v>
      </c>
      <c r="AR3949" s="1" t="s">
        <v>808</v>
      </c>
    </row>
    <row r="3950" spans="1:44" x14ac:dyDescent="0.25">
      <c r="A3950" s="1">
        <v>5497</v>
      </c>
      <c r="B3950" s="1" t="s">
        <v>3841</v>
      </c>
      <c r="C3950" s="1">
        <v>114</v>
      </c>
      <c r="D3950" s="1" t="s">
        <v>5597</v>
      </c>
      <c r="F3950" s="33" t="s">
        <v>859</v>
      </c>
      <c r="G3950" s="1">
        <v>6</v>
      </c>
      <c r="H3950" s="1">
        <v>14</v>
      </c>
      <c r="I3950" s="1">
        <v>5.9</v>
      </c>
      <c r="J3950" s="1">
        <v>2.1800000000000002</v>
      </c>
      <c r="K3950" s="3">
        <v>46777</v>
      </c>
      <c r="N3950" s="1">
        <v>71.900000000000006</v>
      </c>
      <c r="O3950" s="1">
        <v>33</v>
      </c>
      <c r="Q3950" s="1">
        <v>2</v>
      </c>
      <c r="R3950" s="1">
        <v>2.72</v>
      </c>
      <c r="AJ3950" s="1" t="s">
        <v>422</v>
      </c>
      <c r="AK3950" s="19">
        <v>55.43</v>
      </c>
      <c r="AL3950" s="19">
        <v>11.57</v>
      </c>
      <c r="AM3950" s="1">
        <v>25</v>
      </c>
      <c r="AN3950" s="3">
        <v>1925</v>
      </c>
      <c r="AQ3950">
        <v>80405</v>
      </c>
      <c r="AR3950" s="1" t="s">
        <v>808</v>
      </c>
    </row>
    <row r="3951" spans="1:44" x14ac:dyDescent="0.25">
      <c r="A3951" s="1">
        <v>5498</v>
      </c>
      <c r="B3951" s="1" t="s">
        <v>155</v>
      </c>
      <c r="C3951" s="1">
        <v>180</v>
      </c>
      <c r="D3951" s="1" t="s">
        <v>5984</v>
      </c>
      <c r="F3951" s="1" t="s">
        <v>445</v>
      </c>
      <c r="J3951" s="1">
        <v>30.3</v>
      </c>
      <c r="K3951" s="3">
        <v>500</v>
      </c>
      <c r="O3951" s="1">
        <v>100.8</v>
      </c>
      <c r="Q3951" s="1">
        <v>80.599999999999994</v>
      </c>
      <c r="R3951" s="1">
        <v>16.100000000000001</v>
      </c>
      <c r="S3951" s="1">
        <v>61.2</v>
      </c>
      <c r="AJ3951" s="1" t="s">
        <v>429</v>
      </c>
      <c r="AK3951" s="19">
        <v>29.5</v>
      </c>
      <c r="AL3951" s="19">
        <v>80.83</v>
      </c>
      <c r="AM3951" s="1" t="s">
        <v>95</v>
      </c>
      <c r="AN3951" s="3">
        <v>1981</v>
      </c>
      <c r="AQ3951">
        <v>40403</v>
      </c>
      <c r="AR3951" s="1" t="s">
        <v>5201</v>
      </c>
    </row>
    <row r="3952" spans="1:44" x14ac:dyDescent="0.25">
      <c r="A3952" s="1">
        <v>5499</v>
      </c>
      <c r="B3952" s="1" t="s">
        <v>155</v>
      </c>
      <c r="C3952" s="1">
        <v>180</v>
      </c>
      <c r="D3952" s="1" t="s">
        <v>6213</v>
      </c>
      <c r="F3952" s="1" t="s">
        <v>445</v>
      </c>
      <c r="J3952" s="1">
        <v>30.7</v>
      </c>
      <c r="K3952" s="3">
        <v>570</v>
      </c>
      <c r="O3952" s="1">
        <v>138.19999999999999</v>
      </c>
      <c r="Q3952" s="1">
        <v>109.2</v>
      </c>
      <c r="R3952" s="1">
        <v>21.6</v>
      </c>
      <c r="S3952" s="1">
        <v>83.3</v>
      </c>
      <c r="AJ3952" s="1" t="s">
        <v>429</v>
      </c>
      <c r="AK3952" s="19">
        <v>29.5</v>
      </c>
      <c r="AL3952" s="19">
        <v>80.83</v>
      </c>
      <c r="AM3952" s="1" t="s">
        <v>96</v>
      </c>
      <c r="AN3952" s="3">
        <v>1981</v>
      </c>
      <c r="AQ3952">
        <v>40403</v>
      </c>
      <c r="AR3952" s="1" t="s">
        <v>5201</v>
      </c>
    </row>
    <row r="3953" spans="1:44" x14ac:dyDescent="0.25">
      <c r="A3953" s="1">
        <v>5500</v>
      </c>
      <c r="B3953" s="1" t="s">
        <v>155</v>
      </c>
      <c r="C3953" s="1">
        <v>180</v>
      </c>
      <c r="D3953" s="1" t="s">
        <v>5983</v>
      </c>
      <c r="F3953" s="1" t="s">
        <v>445</v>
      </c>
      <c r="J3953" s="1">
        <v>39</v>
      </c>
      <c r="K3953" s="3">
        <v>725</v>
      </c>
      <c r="O3953" s="1">
        <v>169.3</v>
      </c>
      <c r="Q3953" s="1">
        <v>130.30000000000001</v>
      </c>
      <c r="R3953" s="1">
        <v>23.5</v>
      </c>
      <c r="S3953" s="1">
        <v>99.3</v>
      </c>
      <c r="AJ3953" s="1" t="s">
        <v>429</v>
      </c>
      <c r="AK3953" s="19">
        <v>29.5</v>
      </c>
      <c r="AL3953" s="19">
        <v>80.83</v>
      </c>
      <c r="AM3953" s="1" t="s">
        <v>97</v>
      </c>
      <c r="AN3953" s="3">
        <v>1981</v>
      </c>
      <c r="AQ3953">
        <v>40403</v>
      </c>
      <c r="AR3953" s="1" t="s">
        <v>5201</v>
      </c>
    </row>
    <row r="3954" spans="1:44" x14ac:dyDescent="0.25">
      <c r="A3954" s="1">
        <v>5501</v>
      </c>
      <c r="B3954" s="1" t="s">
        <v>156</v>
      </c>
      <c r="C3954" s="1">
        <v>180</v>
      </c>
      <c r="D3954" s="1" t="s">
        <v>5612</v>
      </c>
      <c r="F3954" s="33" t="s">
        <v>859</v>
      </c>
      <c r="H3954" s="1">
        <v>5</v>
      </c>
      <c r="J3954" s="1">
        <v>11.7</v>
      </c>
      <c r="K3954" s="3">
        <v>1670</v>
      </c>
      <c r="N3954" s="1">
        <v>79</v>
      </c>
      <c r="O3954" s="1">
        <v>53.7</v>
      </c>
      <c r="Q3954" s="1">
        <v>10.1</v>
      </c>
      <c r="R3954" s="1">
        <v>6.68</v>
      </c>
      <c r="S3954" s="1">
        <v>10.6</v>
      </c>
      <c r="AJ3954" s="1" t="s">
        <v>429</v>
      </c>
      <c r="AK3954" s="19">
        <v>29</v>
      </c>
      <c r="AL3954" s="19">
        <v>77</v>
      </c>
      <c r="AM3954" s="1" t="s">
        <v>98</v>
      </c>
      <c r="AN3954" s="3">
        <v>1974</v>
      </c>
      <c r="AQ3954">
        <v>41303</v>
      </c>
      <c r="AR3954" s="1" t="s">
        <v>3460</v>
      </c>
    </row>
    <row r="3955" spans="1:44" x14ac:dyDescent="0.25">
      <c r="A3955" s="1">
        <v>5502</v>
      </c>
      <c r="B3955" s="1" t="s">
        <v>156</v>
      </c>
      <c r="C3955" s="1">
        <v>180</v>
      </c>
      <c r="D3955" s="1" t="s">
        <v>5612</v>
      </c>
      <c r="F3955" s="33" t="s">
        <v>859</v>
      </c>
      <c r="H3955" s="1">
        <v>6</v>
      </c>
      <c r="J3955" s="1">
        <v>13.1</v>
      </c>
      <c r="K3955" s="3">
        <v>1110</v>
      </c>
      <c r="N3955" s="1">
        <v>64</v>
      </c>
      <c r="O3955" s="1">
        <v>41.3</v>
      </c>
      <c r="Q3955" s="1">
        <v>6.3</v>
      </c>
      <c r="R3955" s="1">
        <v>3.4</v>
      </c>
      <c r="S3955" s="1">
        <v>9.7100000000000009</v>
      </c>
      <c r="AJ3955" s="1" t="s">
        <v>429</v>
      </c>
      <c r="AK3955" s="19">
        <v>29</v>
      </c>
      <c r="AL3955" s="19">
        <v>77</v>
      </c>
      <c r="AM3955" s="1" t="s">
        <v>98</v>
      </c>
      <c r="AN3955" s="3">
        <v>1974</v>
      </c>
      <c r="AQ3955">
        <v>41303</v>
      </c>
      <c r="AR3955" s="1" t="s">
        <v>3460</v>
      </c>
    </row>
    <row r="3956" spans="1:44" x14ac:dyDescent="0.25">
      <c r="A3956" s="1">
        <v>5503</v>
      </c>
      <c r="B3956" s="1" t="s">
        <v>156</v>
      </c>
      <c r="C3956" s="1">
        <v>180</v>
      </c>
      <c r="D3956" s="1" t="s">
        <v>5612</v>
      </c>
      <c r="F3956" s="33" t="s">
        <v>859</v>
      </c>
      <c r="H3956" s="1">
        <v>7</v>
      </c>
      <c r="J3956" s="1">
        <v>26.3</v>
      </c>
      <c r="K3956" s="3">
        <v>700</v>
      </c>
      <c r="N3956" s="1">
        <v>84</v>
      </c>
      <c r="O3956" s="1">
        <v>54.9</v>
      </c>
      <c r="Q3956" s="1">
        <v>11.4</v>
      </c>
      <c r="R3956" s="1">
        <v>4.58</v>
      </c>
      <c r="S3956" s="1">
        <v>10.9</v>
      </c>
      <c r="AJ3956" s="1" t="s">
        <v>429</v>
      </c>
      <c r="AK3956" s="19">
        <v>29</v>
      </c>
      <c r="AL3956" s="19">
        <v>77</v>
      </c>
      <c r="AM3956" s="1" t="s">
        <v>98</v>
      </c>
      <c r="AN3956" s="3">
        <v>1974</v>
      </c>
      <c r="AQ3956">
        <v>41303</v>
      </c>
      <c r="AR3956" s="1" t="s">
        <v>3460</v>
      </c>
    </row>
    <row r="3957" spans="1:44" x14ac:dyDescent="0.25">
      <c r="A3957" s="1">
        <v>5504</v>
      </c>
      <c r="B3957" s="1" t="s">
        <v>156</v>
      </c>
      <c r="C3957" s="1">
        <v>180</v>
      </c>
      <c r="D3957" s="1" t="s">
        <v>5612</v>
      </c>
      <c r="F3957" s="33" t="s">
        <v>859</v>
      </c>
      <c r="H3957" s="1">
        <v>8</v>
      </c>
      <c r="J3957" s="1">
        <v>21.6</v>
      </c>
      <c r="K3957" s="3">
        <v>1360</v>
      </c>
      <c r="N3957" s="1">
        <v>155</v>
      </c>
      <c r="O3957" s="1">
        <v>101</v>
      </c>
      <c r="Q3957" s="1">
        <v>28.1</v>
      </c>
      <c r="R3957" s="1">
        <v>16.100000000000001</v>
      </c>
      <c r="S3957" s="1">
        <v>22.2</v>
      </c>
      <c r="AJ3957" s="1" t="s">
        <v>429</v>
      </c>
      <c r="AK3957" s="19">
        <v>29</v>
      </c>
      <c r="AL3957" s="19">
        <v>77</v>
      </c>
      <c r="AM3957" s="1" t="s">
        <v>98</v>
      </c>
      <c r="AN3957" s="3">
        <v>1974</v>
      </c>
      <c r="AQ3957">
        <v>41303</v>
      </c>
      <c r="AR3957" s="1" t="s">
        <v>3460</v>
      </c>
    </row>
    <row r="3958" spans="1:44" x14ac:dyDescent="0.25">
      <c r="A3958" s="1">
        <v>5505</v>
      </c>
      <c r="B3958" s="1" t="s">
        <v>156</v>
      </c>
      <c r="C3958" s="1">
        <v>180</v>
      </c>
      <c r="D3958" s="1" t="s">
        <v>5612</v>
      </c>
      <c r="F3958" s="33" t="s">
        <v>859</v>
      </c>
      <c r="H3958" s="1">
        <v>9</v>
      </c>
      <c r="J3958" s="1">
        <v>25.2</v>
      </c>
      <c r="K3958" s="3">
        <v>840</v>
      </c>
      <c r="N3958" s="1">
        <v>214</v>
      </c>
      <c r="O3958" s="1">
        <v>139.19999999999999</v>
      </c>
      <c r="Q3958" s="1">
        <v>30.9</v>
      </c>
      <c r="R3958" s="1">
        <v>8.02</v>
      </c>
      <c r="S3958" s="1">
        <v>18.600000000000001</v>
      </c>
      <c r="AJ3958" s="1" t="s">
        <v>429</v>
      </c>
      <c r="AK3958" s="19">
        <v>29</v>
      </c>
      <c r="AL3958" s="19">
        <v>77</v>
      </c>
      <c r="AM3958" s="1" t="s">
        <v>98</v>
      </c>
      <c r="AN3958" s="3">
        <v>1974</v>
      </c>
      <c r="AQ3958">
        <v>41303</v>
      </c>
      <c r="AR3958" s="1" t="s">
        <v>3460</v>
      </c>
    </row>
    <row r="3959" spans="1:44" x14ac:dyDescent="0.25">
      <c r="A3959" s="1">
        <v>5506</v>
      </c>
      <c r="B3959" s="1" t="s">
        <v>5245</v>
      </c>
      <c r="C3959" s="1">
        <v>180</v>
      </c>
      <c r="D3959" s="1" t="s">
        <v>5621</v>
      </c>
      <c r="F3959" s="33" t="s">
        <v>859</v>
      </c>
      <c r="H3959" s="1">
        <v>5</v>
      </c>
      <c r="I3959" s="1">
        <v>4.7</v>
      </c>
      <c r="J3959" s="1">
        <v>5.54</v>
      </c>
      <c r="K3959" s="3">
        <v>3150</v>
      </c>
      <c r="N3959" s="1">
        <v>15</v>
      </c>
      <c r="O3959" s="1">
        <v>11.6</v>
      </c>
      <c r="Q3959" s="1">
        <v>1.4</v>
      </c>
      <c r="R3959" s="1">
        <v>2.5</v>
      </c>
      <c r="S3959" s="1">
        <v>4.4000000000000004</v>
      </c>
      <c r="AJ3959" s="1" t="s">
        <v>429</v>
      </c>
      <c r="AK3959" s="19">
        <v>27</v>
      </c>
      <c r="AL3959" s="19">
        <v>83.88</v>
      </c>
      <c r="AM3959" s="1">
        <v>81</v>
      </c>
      <c r="AN3959" s="3">
        <v>1970</v>
      </c>
      <c r="AQ3959">
        <v>40166</v>
      </c>
      <c r="AR3959" s="1" t="s">
        <v>809</v>
      </c>
    </row>
    <row r="3960" spans="1:44" x14ac:dyDescent="0.25">
      <c r="A3960" s="1">
        <v>5507</v>
      </c>
      <c r="B3960" s="1" t="s">
        <v>5245</v>
      </c>
      <c r="C3960" s="1">
        <v>180</v>
      </c>
      <c r="D3960" s="1" t="s">
        <v>5621</v>
      </c>
      <c r="F3960" s="33" t="s">
        <v>859</v>
      </c>
      <c r="H3960" s="1">
        <v>8</v>
      </c>
      <c r="I3960" s="1">
        <v>7.4</v>
      </c>
      <c r="J3960" s="1">
        <v>9.6300000000000008</v>
      </c>
      <c r="K3960" s="3">
        <v>2568</v>
      </c>
      <c r="N3960" s="1">
        <v>56</v>
      </c>
      <c r="O3960" s="1">
        <v>45.2</v>
      </c>
      <c r="Q3960" s="1">
        <v>7.4</v>
      </c>
      <c r="R3960" s="1">
        <v>6.8</v>
      </c>
      <c r="S3960" s="1">
        <v>15.9</v>
      </c>
      <c r="AJ3960" s="1" t="s">
        <v>429</v>
      </c>
      <c r="AK3960" s="19">
        <v>27</v>
      </c>
      <c r="AL3960" s="19">
        <v>83.88</v>
      </c>
      <c r="AM3960" s="1">
        <v>81</v>
      </c>
      <c r="AN3960" s="3">
        <v>1970</v>
      </c>
      <c r="AQ3960">
        <v>40166</v>
      </c>
      <c r="AR3960" s="1" t="s">
        <v>809</v>
      </c>
    </row>
    <row r="3961" spans="1:44" x14ac:dyDescent="0.25">
      <c r="A3961" s="1">
        <v>5508</v>
      </c>
      <c r="B3961" s="1" t="s">
        <v>5245</v>
      </c>
      <c r="C3961" s="1">
        <v>180</v>
      </c>
      <c r="D3961" s="1" t="s">
        <v>5621</v>
      </c>
      <c r="F3961" s="33" t="s">
        <v>859</v>
      </c>
      <c r="H3961" s="1">
        <v>14</v>
      </c>
      <c r="I3961" s="1">
        <v>11.1</v>
      </c>
      <c r="J3961" s="1">
        <v>12.5</v>
      </c>
      <c r="K3961" s="3">
        <v>1660</v>
      </c>
      <c r="N3961" s="1">
        <v>91</v>
      </c>
      <c r="O3961" s="1">
        <v>73.099999999999994</v>
      </c>
      <c r="Q3961" s="1">
        <v>8.6999999999999993</v>
      </c>
      <c r="R3961" s="1">
        <v>6.2</v>
      </c>
      <c r="S3961" s="1">
        <v>16.899999999999999</v>
      </c>
      <c r="AJ3961" s="1" t="s">
        <v>429</v>
      </c>
      <c r="AK3961" s="19">
        <v>27</v>
      </c>
      <c r="AL3961" s="19">
        <v>83.88</v>
      </c>
      <c r="AM3961" s="1">
        <v>81</v>
      </c>
      <c r="AN3961" s="3">
        <v>1970</v>
      </c>
      <c r="AQ3961">
        <v>40166</v>
      </c>
      <c r="AR3961" s="1" t="s">
        <v>809</v>
      </c>
    </row>
    <row r="3962" spans="1:44" x14ac:dyDescent="0.25">
      <c r="A3962" s="1">
        <v>5509</v>
      </c>
      <c r="B3962" s="1" t="s">
        <v>5245</v>
      </c>
      <c r="C3962" s="1">
        <v>180</v>
      </c>
      <c r="D3962" s="1" t="s">
        <v>5621</v>
      </c>
      <c r="F3962" s="33" t="s">
        <v>859</v>
      </c>
      <c r="H3962" s="1">
        <v>26</v>
      </c>
      <c r="I3962" s="1">
        <v>15.5</v>
      </c>
      <c r="J3962" s="1">
        <v>19.100000000000001</v>
      </c>
      <c r="K3962" s="3">
        <v>1620</v>
      </c>
      <c r="N3962" s="1">
        <v>239</v>
      </c>
      <c r="O3962" s="1">
        <v>190.9</v>
      </c>
      <c r="Q3962" s="1">
        <v>17.600000000000001</v>
      </c>
      <c r="R3962" s="1">
        <v>8.1</v>
      </c>
      <c r="S3962" s="1">
        <v>55.1</v>
      </c>
      <c r="AJ3962" s="1" t="s">
        <v>429</v>
      </c>
      <c r="AK3962" s="19">
        <v>27</v>
      </c>
      <c r="AL3962" s="19">
        <v>83.88</v>
      </c>
      <c r="AM3962" s="1">
        <v>81</v>
      </c>
      <c r="AN3962" s="3">
        <v>1970</v>
      </c>
      <c r="AQ3962">
        <v>40166</v>
      </c>
      <c r="AR3962" s="1" t="s">
        <v>809</v>
      </c>
    </row>
    <row r="3963" spans="1:44" x14ac:dyDescent="0.25">
      <c r="A3963" s="1">
        <v>5510</v>
      </c>
      <c r="B3963" s="1" t="s">
        <v>5245</v>
      </c>
      <c r="C3963" s="1">
        <v>180</v>
      </c>
      <c r="D3963" s="1" t="s">
        <v>5621</v>
      </c>
      <c r="F3963" s="33" t="s">
        <v>859</v>
      </c>
      <c r="H3963" s="1">
        <v>30</v>
      </c>
      <c r="I3963" s="1">
        <v>17.2</v>
      </c>
      <c r="J3963" s="1">
        <v>22.3</v>
      </c>
      <c r="K3963" s="3">
        <v>1496</v>
      </c>
      <c r="N3963" s="1">
        <v>365</v>
      </c>
      <c r="O3963" s="1">
        <v>292.3</v>
      </c>
      <c r="Q3963" s="1">
        <v>30.1</v>
      </c>
      <c r="R3963" s="1">
        <v>13.5</v>
      </c>
      <c r="S3963" s="1">
        <v>63.3</v>
      </c>
      <c r="AJ3963" s="1" t="s">
        <v>429</v>
      </c>
      <c r="AK3963" s="19">
        <v>27</v>
      </c>
      <c r="AL3963" s="19">
        <v>83.88</v>
      </c>
      <c r="AM3963" s="1">
        <v>81</v>
      </c>
      <c r="AN3963" s="3">
        <v>1970</v>
      </c>
      <c r="AQ3963">
        <v>40166</v>
      </c>
      <c r="AR3963" s="1" t="s">
        <v>809</v>
      </c>
    </row>
    <row r="3964" spans="1:44" x14ac:dyDescent="0.25">
      <c r="A3964" s="1">
        <v>5511</v>
      </c>
      <c r="B3964" s="1" t="s">
        <v>5245</v>
      </c>
      <c r="C3964" s="1">
        <v>180</v>
      </c>
      <c r="D3964" s="1" t="s">
        <v>5621</v>
      </c>
      <c r="F3964" s="33" t="s">
        <v>859</v>
      </c>
      <c r="H3964" s="1">
        <v>40</v>
      </c>
      <c r="I3964" s="1">
        <v>21.2</v>
      </c>
      <c r="J3964" s="1">
        <v>27.3</v>
      </c>
      <c r="K3964" s="3">
        <v>1134</v>
      </c>
      <c r="N3964" s="1">
        <v>603</v>
      </c>
      <c r="O3964" s="1">
        <v>482.2</v>
      </c>
      <c r="Q3964" s="1">
        <v>42.2</v>
      </c>
      <c r="R3964" s="1">
        <v>15.8</v>
      </c>
      <c r="S3964" s="1">
        <v>100.9</v>
      </c>
      <c r="AJ3964" s="1" t="s">
        <v>429</v>
      </c>
      <c r="AK3964" s="19">
        <v>27</v>
      </c>
      <c r="AL3964" s="19">
        <v>83.88</v>
      </c>
      <c r="AM3964" s="1">
        <v>81</v>
      </c>
      <c r="AN3964" s="3">
        <v>1970</v>
      </c>
      <c r="AQ3964">
        <v>40166</v>
      </c>
      <c r="AR3964" s="1" t="s">
        <v>809</v>
      </c>
    </row>
    <row r="3965" spans="1:44" x14ac:dyDescent="0.25">
      <c r="A3965" s="1">
        <v>5512</v>
      </c>
      <c r="B3965" s="1" t="s">
        <v>5245</v>
      </c>
      <c r="C3965" s="1">
        <v>180</v>
      </c>
      <c r="D3965" s="1" t="s">
        <v>5621</v>
      </c>
      <c r="F3965" s="33" t="s">
        <v>859</v>
      </c>
      <c r="H3965" s="1">
        <v>10</v>
      </c>
      <c r="I3965" s="1">
        <v>8.6</v>
      </c>
      <c r="J3965" s="1">
        <v>9.32</v>
      </c>
      <c r="K3965" s="3">
        <v>2229</v>
      </c>
      <c r="N3965" s="1">
        <v>40</v>
      </c>
      <c r="O3965" s="1">
        <v>31.7</v>
      </c>
      <c r="Q3965" s="1">
        <v>3.2</v>
      </c>
      <c r="R3965" s="1">
        <v>3.6</v>
      </c>
      <c r="S3965" s="1">
        <v>12.2</v>
      </c>
      <c r="AJ3965" s="1" t="s">
        <v>429</v>
      </c>
      <c r="AK3965" s="19">
        <v>27</v>
      </c>
      <c r="AL3965" s="19">
        <v>83.88</v>
      </c>
      <c r="AM3965" s="1">
        <v>81</v>
      </c>
      <c r="AN3965" s="3">
        <v>1979</v>
      </c>
      <c r="AQ3965">
        <v>40166</v>
      </c>
      <c r="AR3965" s="1" t="s">
        <v>807</v>
      </c>
    </row>
    <row r="3966" spans="1:44" x14ac:dyDescent="0.25">
      <c r="A3966" s="1">
        <v>5513</v>
      </c>
      <c r="B3966" s="1" t="s">
        <v>5245</v>
      </c>
      <c r="C3966" s="1">
        <v>180</v>
      </c>
      <c r="D3966" s="1" t="s">
        <v>5621</v>
      </c>
      <c r="F3966" s="33" t="s">
        <v>859</v>
      </c>
      <c r="H3966" s="1">
        <v>16</v>
      </c>
      <c r="I3966" s="1">
        <v>12.3</v>
      </c>
      <c r="J3966" s="1">
        <v>11</v>
      </c>
      <c r="K3966" s="3">
        <v>1461</v>
      </c>
      <c r="N3966" s="1">
        <v>47</v>
      </c>
      <c r="O3966" s="1">
        <v>37.9</v>
      </c>
      <c r="Q3966" s="1">
        <v>4.5</v>
      </c>
      <c r="R3966" s="1">
        <v>3.5</v>
      </c>
      <c r="S3966" s="1">
        <v>13.7</v>
      </c>
      <c r="AJ3966" s="1" t="s">
        <v>429</v>
      </c>
      <c r="AK3966" s="19">
        <v>27</v>
      </c>
      <c r="AL3966" s="19">
        <v>83.88</v>
      </c>
      <c r="AM3966" s="1">
        <v>81</v>
      </c>
      <c r="AN3966" s="3">
        <v>1979</v>
      </c>
      <c r="AQ3966">
        <v>40166</v>
      </c>
      <c r="AR3966" s="1" t="s">
        <v>807</v>
      </c>
    </row>
    <row r="3967" spans="1:44" x14ac:dyDescent="0.25">
      <c r="A3967" s="1">
        <v>5514</v>
      </c>
      <c r="B3967" s="1" t="s">
        <v>5245</v>
      </c>
      <c r="C3967" s="1">
        <v>180</v>
      </c>
      <c r="D3967" s="1" t="s">
        <v>5621</v>
      </c>
      <c r="F3967" s="33" t="s">
        <v>859</v>
      </c>
      <c r="H3967" s="1">
        <v>22</v>
      </c>
      <c r="I3967" s="1">
        <v>14.2</v>
      </c>
      <c r="J3967" s="1">
        <v>12.3</v>
      </c>
      <c r="K3967" s="3">
        <v>1687</v>
      </c>
      <c r="N3967" s="1">
        <v>121</v>
      </c>
      <c r="O3967" s="1">
        <v>96.9</v>
      </c>
      <c r="Q3967" s="1">
        <v>3.7</v>
      </c>
      <c r="R3967" s="1">
        <v>3.7</v>
      </c>
      <c r="S3967" s="1">
        <v>23.6</v>
      </c>
      <c r="AJ3967" s="1" t="s">
        <v>429</v>
      </c>
      <c r="AK3967" s="19">
        <v>27</v>
      </c>
      <c r="AL3967" s="19">
        <v>83.88</v>
      </c>
      <c r="AM3967" s="1">
        <v>81</v>
      </c>
      <c r="AN3967" s="3">
        <v>1979</v>
      </c>
      <c r="AQ3967">
        <v>40166</v>
      </c>
      <c r="AR3967" s="1" t="s">
        <v>807</v>
      </c>
    </row>
    <row r="3968" spans="1:44" x14ac:dyDescent="0.25">
      <c r="A3968" s="1">
        <v>5515</v>
      </c>
      <c r="B3968" s="1" t="s">
        <v>5245</v>
      </c>
      <c r="C3968" s="1">
        <v>180</v>
      </c>
      <c r="D3968" s="1" t="s">
        <v>5621</v>
      </c>
      <c r="F3968" s="33" t="s">
        <v>859</v>
      </c>
      <c r="H3968" s="1">
        <v>28</v>
      </c>
      <c r="I3968" s="1">
        <v>17.100000000000001</v>
      </c>
      <c r="J3968" s="1">
        <v>15.8</v>
      </c>
      <c r="K3968" s="3">
        <v>1594</v>
      </c>
      <c r="N3968" s="1">
        <v>182</v>
      </c>
      <c r="O3968" s="1">
        <v>145.5</v>
      </c>
      <c r="Q3968" s="1">
        <v>16.399999999999999</v>
      </c>
      <c r="R3968" s="1">
        <v>5.5</v>
      </c>
      <c r="S3968" s="1">
        <v>38.799999999999997</v>
      </c>
      <c r="AJ3968" s="1" t="s">
        <v>429</v>
      </c>
      <c r="AK3968" s="19">
        <v>27</v>
      </c>
      <c r="AL3968" s="19">
        <v>83.88</v>
      </c>
      <c r="AM3968" s="1">
        <v>81</v>
      </c>
      <c r="AN3968" s="3">
        <v>1979</v>
      </c>
      <c r="AQ3968">
        <v>40166</v>
      </c>
      <c r="AR3968" s="1" t="s">
        <v>807</v>
      </c>
    </row>
    <row r="3969" spans="1:44" x14ac:dyDescent="0.25">
      <c r="A3969" s="1">
        <v>5516</v>
      </c>
      <c r="B3969" s="1" t="s">
        <v>5245</v>
      </c>
      <c r="C3969" s="1">
        <v>180</v>
      </c>
      <c r="D3969" s="1" t="s">
        <v>5621</v>
      </c>
      <c r="F3969" s="33" t="s">
        <v>859</v>
      </c>
      <c r="H3969" s="1">
        <v>35</v>
      </c>
      <c r="I3969" s="1">
        <v>17.600000000000001</v>
      </c>
      <c r="J3969" s="1">
        <v>17.399999999999999</v>
      </c>
      <c r="K3969" s="3">
        <v>1741</v>
      </c>
      <c r="N3969" s="1">
        <v>284</v>
      </c>
      <c r="O3969" s="1">
        <v>226.9</v>
      </c>
      <c r="Q3969" s="1">
        <v>14.5</v>
      </c>
      <c r="R3969" s="1">
        <v>7</v>
      </c>
      <c r="S3969" s="1">
        <v>62.2</v>
      </c>
      <c r="AJ3969" s="1" t="s">
        <v>429</v>
      </c>
      <c r="AK3969" s="19">
        <v>27</v>
      </c>
      <c r="AL3969" s="19">
        <v>83.88</v>
      </c>
      <c r="AM3969" s="1">
        <v>81</v>
      </c>
      <c r="AN3969" s="3">
        <v>1979</v>
      </c>
      <c r="AQ3969">
        <v>40166</v>
      </c>
      <c r="AR3969" s="1" t="s">
        <v>807</v>
      </c>
    </row>
    <row r="3970" spans="1:44" x14ac:dyDescent="0.25">
      <c r="A3970" s="1">
        <v>5517</v>
      </c>
      <c r="B3970" s="1" t="s">
        <v>5245</v>
      </c>
      <c r="C3970" s="1">
        <v>180</v>
      </c>
      <c r="D3970" s="1" t="s">
        <v>5621</v>
      </c>
      <c r="F3970" s="33" t="s">
        <v>859</v>
      </c>
      <c r="H3970" s="1">
        <v>38</v>
      </c>
      <c r="I3970" s="1">
        <v>20.9</v>
      </c>
      <c r="J3970" s="1">
        <v>23.3</v>
      </c>
      <c r="K3970" s="3">
        <v>742</v>
      </c>
      <c r="N3970" s="1">
        <v>259</v>
      </c>
      <c r="O3970" s="1">
        <v>207</v>
      </c>
      <c r="Q3970" s="1">
        <v>33</v>
      </c>
      <c r="R3970" s="1">
        <v>6.4</v>
      </c>
      <c r="S3970" s="1">
        <v>47.5</v>
      </c>
      <c r="AJ3970" s="1" t="s">
        <v>429</v>
      </c>
      <c r="AK3970" s="19">
        <v>27</v>
      </c>
      <c r="AL3970" s="19">
        <v>83.88</v>
      </c>
      <c r="AM3970" s="1">
        <v>81</v>
      </c>
      <c r="AN3970" s="3">
        <v>1979</v>
      </c>
      <c r="AQ3970">
        <v>40166</v>
      </c>
      <c r="AR3970" s="1" t="s">
        <v>807</v>
      </c>
    </row>
    <row r="3971" spans="1:44" x14ac:dyDescent="0.25">
      <c r="A3971" s="1">
        <v>5518</v>
      </c>
      <c r="B3971" s="1" t="s">
        <v>5245</v>
      </c>
      <c r="C3971" s="1">
        <v>180</v>
      </c>
      <c r="D3971" s="1" t="s">
        <v>696</v>
      </c>
      <c r="F3971" s="1" t="s">
        <v>445</v>
      </c>
      <c r="H3971" s="1">
        <v>38</v>
      </c>
      <c r="I3971" s="1">
        <v>8</v>
      </c>
      <c r="J3971" s="1">
        <v>14.1</v>
      </c>
      <c r="K3971" s="3">
        <v>729</v>
      </c>
      <c r="N3971" s="1">
        <v>26</v>
      </c>
      <c r="O3971" s="1">
        <v>20.45</v>
      </c>
      <c r="Q3971" s="1">
        <v>5.81</v>
      </c>
      <c r="R3971" s="1">
        <v>2.38</v>
      </c>
      <c r="S3971" s="1">
        <v>6.69</v>
      </c>
      <c r="AJ3971" s="1" t="s">
        <v>429</v>
      </c>
      <c r="AK3971" s="19">
        <v>25</v>
      </c>
      <c r="AL3971" s="19">
        <v>83.03</v>
      </c>
      <c r="AM3971" s="1">
        <v>300</v>
      </c>
      <c r="AN3971" s="3">
        <v>1979</v>
      </c>
      <c r="AQ3971">
        <v>40166</v>
      </c>
      <c r="AR3971" s="1" t="s">
        <v>807</v>
      </c>
    </row>
    <row r="3972" spans="1:44" x14ac:dyDescent="0.25">
      <c r="A3972" s="1">
        <v>5519</v>
      </c>
      <c r="B3972" s="1" t="s">
        <v>5245</v>
      </c>
      <c r="C3972" s="1">
        <v>180</v>
      </c>
      <c r="D3972" s="1" t="s">
        <v>696</v>
      </c>
      <c r="F3972" s="1" t="s">
        <v>445</v>
      </c>
      <c r="H3972" s="1">
        <v>65</v>
      </c>
      <c r="I3972" s="1">
        <v>9</v>
      </c>
      <c r="J3972" s="1">
        <v>12.6</v>
      </c>
      <c r="K3972" s="3">
        <v>1019</v>
      </c>
      <c r="N3972" s="1">
        <v>36</v>
      </c>
      <c r="O3972" s="1">
        <v>29.14</v>
      </c>
      <c r="Q3972" s="1">
        <v>11.56</v>
      </c>
      <c r="R3972" s="1">
        <v>3.63</v>
      </c>
      <c r="S3972" s="1">
        <v>9.5500000000000007</v>
      </c>
      <c r="AJ3972" s="1" t="s">
        <v>429</v>
      </c>
      <c r="AK3972" s="19">
        <v>25</v>
      </c>
      <c r="AL3972" s="19">
        <v>83</v>
      </c>
      <c r="AM3972" s="1">
        <v>350</v>
      </c>
      <c r="AN3972" s="3">
        <v>1979</v>
      </c>
      <c r="AQ3972">
        <v>40166</v>
      </c>
      <c r="AR3972" s="1" t="s">
        <v>807</v>
      </c>
    </row>
    <row r="3973" spans="1:44" x14ac:dyDescent="0.25">
      <c r="A3973" s="1">
        <v>5520</v>
      </c>
      <c r="B3973" s="1" t="s">
        <v>5245</v>
      </c>
      <c r="C3973" s="1">
        <v>180</v>
      </c>
      <c r="D3973" s="1" t="s">
        <v>696</v>
      </c>
      <c r="F3973" s="1" t="s">
        <v>445</v>
      </c>
      <c r="H3973" s="1">
        <v>60</v>
      </c>
      <c r="I3973" s="1">
        <v>12</v>
      </c>
      <c r="J3973" s="1">
        <v>24.2</v>
      </c>
      <c r="K3973" s="3">
        <v>664</v>
      </c>
      <c r="N3973" s="1">
        <v>167</v>
      </c>
      <c r="O3973" s="1">
        <v>133.9</v>
      </c>
      <c r="Q3973" s="1">
        <v>54.29</v>
      </c>
      <c r="R3973" s="1">
        <v>5.81</v>
      </c>
      <c r="S3973" s="1">
        <v>32.68</v>
      </c>
      <c r="AJ3973" s="1" t="s">
        <v>429</v>
      </c>
      <c r="AK3973" s="19">
        <v>25.33</v>
      </c>
      <c r="AL3973" s="19">
        <v>83</v>
      </c>
      <c r="AM3973" s="1">
        <v>350</v>
      </c>
      <c r="AN3973" s="3">
        <v>1979</v>
      </c>
      <c r="AQ3973">
        <v>40166</v>
      </c>
      <c r="AR3973" s="1" t="s">
        <v>807</v>
      </c>
    </row>
    <row r="3974" spans="1:44" x14ac:dyDescent="0.25">
      <c r="A3974" s="1">
        <v>5521</v>
      </c>
      <c r="B3974" s="1" t="s">
        <v>1218</v>
      </c>
      <c r="C3974" s="1">
        <v>180</v>
      </c>
      <c r="D3974" s="1" t="s">
        <v>5634</v>
      </c>
      <c r="F3974" s="33" t="s">
        <v>859</v>
      </c>
      <c r="H3974" s="1">
        <v>4</v>
      </c>
      <c r="I3974" s="1">
        <v>6.8</v>
      </c>
      <c r="J3974" s="1">
        <v>4.3</v>
      </c>
      <c r="K3974" s="3">
        <v>3490</v>
      </c>
      <c r="N3974" s="1">
        <v>26.5</v>
      </c>
      <c r="O3974" s="1">
        <v>13.34</v>
      </c>
      <c r="P3974" s="1">
        <v>4.12</v>
      </c>
      <c r="Q3974" s="1">
        <v>3.33</v>
      </c>
      <c r="R3974" s="1">
        <v>8.6</v>
      </c>
      <c r="AJ3974" s="1" t="s">
        <v>429</v>
      </c>
      <c r="AK3974" s="19">
        <v>25.05</v>
      </c>
      <c r="AL3974" s="19">
        <v>83.22</v>
      </c>
      <c r="AM3974" s="1">
        <v>91</v>
      </c>
      <c r="AN3974" s="3">
        <v>1990</v>
      </c>
      <c r="AQ3974">
        <v>40120</v>
      </c>
      <c r="AR3974" s="1" t="s">
        <v>3365</v>
      </c>
    </row>
    <row r="3975" spans="1:44" x14ac:dyDescent="0.25">
      <c r="A3975" s="1">
        <v>5522</v>
      </c>
      <c r="B3975" s="1" t="s">
        <v>1218</v>
      </c>
      <c r="C3975" s="1">
        <v>180</v>
      </c>
      <c r="D3975" s="1" t="s">
        <v>5634</v>
      </c>
      <c r="F3975" s="33" t="s">
        <v>859</v>
      </c>
      <c r="H3975" s="1">
        <v>14</v>
      </c>
      <c r="I3975" s="1">
        <v>12.6</v>
      </c>
      <c r="J3975" s="1">
        <v>9.11</v>
      </c>
      <c r="K3975" s="3">
        <v>1040</v>
      </c>
      <c r="N3975" s="1">
        <v>49.1</v>
      </c>
      <c r="O3975" s="1">
        <v>27.54</v>
      </c>
      <c r="P3975" s="1">
        <v>6.33</v>
      </c>
      <c r="Q3975" s="1">
        <v>5.68</v>
      </c>
      <c r="R3975" s="1">
        <v>6.45</v>
      </c>
      <c r="AJ3975" s="1" t="s">
        <v>429</v>
      </c>
      <c r="AK3975" s="19">
        <v>25.05</v>
      </c>
      <c r="AL3975" s="19">
        <v>83.22</v>
      </c>
      <c r="AM3975" s="1">
        <v>91</v>
      </c>
      <c r="AN3975" s="3">
        <v>1990</v>
      </c>
      <c r="AQ3975">
        <v>40120</v>
      </c>
      <c r="AR3975" s="1" t="s">
        <v>3365</v>
      </c>
    </row>
    <row r="3976" spans="1:44" x14ac:dyDescent="0.25">
      <c r="A3976" s="1">
        <v>5523</v>
      </c>
      <c r="B3976" s="1" t="s">
        <v>1218</v>
      </c>
      <c r="C3976" s="1">
        <v>180</v>
      </c>
      <c r="D3976" s="1" t="s">
        <v>5634</v>
      </c>
      <c r="F3976" s="33" t="s">
        <v>859</v>
      </c>
      <c r="H3976" s="1">
        <v>30</v>
      </c>
      <c r="I3976" s="1">
        <v>20</v>
      </c>
      <c r="J3976" s="1">
        <v>10.4</v>
      </c>
      <c r="K3976" s="3">
        <v>474</v>
      </c>
      <c r="N3976" s="1">
        <v>102</v>
      </c>
      <c r="O3976" s="1">
        <v>60.3</v>
      </c>
      <c r="P3976" s="1">
        <v>10.78</v>
      </c>
      <c r="Q3976" s="1">
        <v>10.51</v>
      </c>
      <c r="R3976" s="1">
        <v>5.92</v>
      </c>
      <c r="AJ3976" s="1" t="s">
        <v>429</v>
      </c>
      <c r="AK3976" s="19">
        <v>25.05</v>
      </c>
      <c r="AL3976" s="19">
        <v>83.22</v>
      </c>
      <c r="AM3976" s="1">
        <v>91</v>
      </c>
      <c r="AN3976" s="3">
        <v>1990</v>
      </c>
      <c r="AQ3976">
        <v>40120</v>
      </c>
      <c r="AR3976" s="1" t="s">
        <v>3365</v>
      </c>
    </row>
    <row r="3977" spans="1:44" x14ac:dyDescent="0.25">
      <c r="A3977" s="1">
        <v>5524</v>
      </c>
      <c r="B3977" s="1" t="s">
        <v>1218</v>
      </c>
      <c r="C3977" s="1">
        <v>180</v>
      </c>
      <c r="D3977" s="1" t="s">
        <v>5634</v>
      </c>
      <c r="F3977" s="33" t="s">
        <v>859</v>
      </c>
      <c r="H3977" s="1">
        <v>5</v>
      </c>
      <c r="I3977" s="1">
        <v>9.1999999999999993</v>
      </c>
      <c r="J3977" s="1">
        <v>9.6999999999999993</v>
      </c>
      <c r="K3977" s="3">
        <v>2068</v>
      </c>
      <c r="N3977" s="1">
        <v>65.5</v>
      </c>
      <c r="O3977" s="1">
        <v>32.96</v>
      </c>
      <c r="Q3977" s="1">
        <v>6.6</v>
      </c>
      <c r="R3977" s="1">
        <v>10</v>
      </c>
      <c r="S3977" s="1">
        <v>11.5</v>
      </c>
      <c r="AJ3977" s="1" t="s">
        <v>429</v>
      </c>
      <c r="AK3977" s="19">
        <v>27</v>
      </c>
      <c r="AL3977" s="19">
        <v>83.88</v>
      </c>
      <c r="AM3977" s="1">
        <v>81</v>
      </c>
      <c r="AN3977" s="3">
        <v>1970</v>
      </c>
      <c r="AQ3977">
        <v>40166</v>
      </c>
      <c r="AR3977" s="1" t="s">
        <v>809</v>
      </c>
    </row>
    <row r="3978" spans="1:44" x14ac:dyDescent="0.25">
      <c r="A3978" s="1">
        <v>5525</v>
      </c>
      <c r="B3978" s="1" t="s">
        <v>1218</v>
      </c>
      <c r="C3978" s="1">
        <v>180</v>
      </c>
      <c r="D3978" s="1" t="s">
        <v>5634</v>
      </c>
      <c r="F3978" s="33" t="s">
        <v>859</v>
      </c>
      <c r="H3978" s="1">
        <v>8</v>
      </c>
      <c r="I3978" s="1">
        <v>9.9</v>
      </c>
      <c r="J3978" s="1">
        <v>12.9</v>
      </c>
      <c r="K3978" s="3">
        <v>1943</v>
      </c>
      <c r="N3978" s="1">
        <v>125</v>
      </c>
      <c r="O3978" s="1">
        <v>63.1</v>
      </c>
      <c r="Q3978" s="1">
        <v>20.98</v>
      </c>
      <c r="R3978" s="1">
        <v>16.8</v>
      </c>
      <c r="S3978" s="1">
        <v>27.6</v>
      </c>
      <c r="AJ3978" s="1" t="s">
        <v>429</v>
      </c>
      <c r="AK3978" s="19">
        <v>27</v>
      </c>
      <c r="AL3978" s="19">
        <v>83.88</v>
      </c>
      <c r="AM3978" s="1">
        <v>81</v>
      </c>
      <c r="AN3978" s="3">
        <v>1970</v>
      </c>
      <c r="AQ3978">
        <v>40166</v>
      </c>
      <c r="AR3978" s="1" t="s">
        <v>809</v>
      </c>
    </row>
    <row r="3979" spans="1:44" x14ac:dyDescent="0.25">
      <c r="A3979" s="1">
        <v>5526</v>
      </c>
      <c r="B3979" s="1" t="s">
        <v>1218</v>
      </c>
      <c r="C3979" s="1">
        <v>180</v>
      </c>
      <c r="D3979" s="1" t="s">
        <v>5634</v>
      </c>
      <c r="F3979" s="33" t="s">
        <v>859</v>
      </c>
      <c r="H3979" s="1">
        <v>14</v>
      </c>
      <c r="I3979" s="1">
        <v>13.2</v>
      </c>
      <c r="J3979" s="1">
        <v>20.2</v>
      </c>
      <c r="K3979" s="3">
        <v>1022</v>
      </c>
      <c r="N3979" s="1">
        <v>214</v>
      </c>
      <c r="O3979" s="1">
        <v>119.9</v>
      </c>
      <c r="Q3979" s="1">
        <v>26.7</v>
      </c>
      <c r="R3979" s="1">
        <v>12.3</v>
      </c>
      <c r="S3979" s="1">
        <v>31.2</v>
      </c>
      <c r="AJ3979" s="1" t="s">
        <v>429</v>
      </c>
      <c r="AK3979" s="19">
        <v>27</v>
      </c>
      <c r="AL3979" s="19">
        <v>83.88</v>
      </c>
      <c r="AM3979" s="1">
        <v>81</v>
      </c>
      <c r="AN3979" s="3">
        <v>1970</v>
      </c>
      <c r="AQ3979">
        <v>40166</v>
      </c>
      <c r="AR3979" s="1" t="s">
        <v>809</v>
      </c>
    </row>
    <row r="3980" spans="1:44" x14ac:dyDescent="0.25">
      <c r="A3980" s="1">
        <v>5527</v>
      </c>
      <c r="B3980" s="1" t="s">
        <v>1218</v>
      </c>
      <c r="C3980" s="1">
        <v>180</v>
      </c>
      <c r="D3980" s="1" t="s">
        <v>5634</v>
      </c>
      <c r="F3980" s="33" t="s">
        <v>859</v>
      </c>
      <c r="H3980" s="1">
        <v>26</v>
      </c>
      <c r="I3980" s="1">
        <v>17.100000000000001</v>
      </c>
      <c r="J3980" s="1">
        <v>25.6</v>
      </c>
      <c r="K3980" s="3">
        <v>791</v>
      </c>
      <c r="N3980" s="1">
        <v>338</v>
      </c>
      <c r="O3980" s="1">
        <v>200</v>
      </c>
      <c r="Q3980" s="1">
        <v>52.2</v>
      </c>
      <c r="R3980" s="1">
        <v>13.3</v>
      </c>
      <c r="S3980" s="1">
        <v>64.7</v>
      </c>
      <c r="AJ3980" s="1" t="s">
        <v>429</v>
      </c>
      <c r="AK3980" s="19">
        <v>27</v>
      </c>
      <c r="AL3980" s="19">
        <v>83.88</v>
      </c>
      <c r="AM3980" s="1">
        <v>81</v>
      </c>
      <c r="AN3980" s="3">
        <v>1970</v>
      </c>
      <c r="AQ3980">
        <v>40166</v>
      </c>
      <c r="AR3980" s="1" t="s">
        <v>809</v>
      </c>
    </row>
    <row r="3981" spans="1:44" x14ac:dyDescent="0.25">
      <c r="A3981" s="1">
        <v>5528</v>
      </c>
      <c r="B3981" s="1" t="s">
        <v>1218</v>
      </c>
      <c r="C3981" s="1">
        <v>180</v>
      </c>
      <c r="D3981" s="1" t="s">
        <v>5634</v>
      </c>
      <c r="F3981" s="33" t="s">
        <v>859</v>
      </c>
      <c r="H3981" s="1">
        <v>30</v>
      </c>
      <c r="I3981" s="1">
        <v>17.8</v>
      </c>
      <c r="J3981" s="1">
        <v>32</v>
      </c>
      <c r="K3981" s="3">
        <v>682</v>
      </c>
      <c r="N3981" s="1">
        <v>402</v>
      </c>
      <c r="O3981" s="1">
        <v>237.8</v>
      </c>
      <c r="Q3981" s="1">
        <v>43.8</v>
      </c>
      <c r="R3981" s="1">
        <v>20.3</v>
      </c>
      <c r="S3981" s="1">
        <v>74.97</v>
      </c>
      <c r="AJ3981" s="1" t="s">
        <v>429</v>
      </c>
      <c r="AK3981" s="19">
        <v>27</v>
      </c>
      <c r="AL3981" s="19">
        <v>83.88</v>
      </c>
      <c r="AM3981" s="1">
        <v>81</v>
      </c>
      <c r="AN3981" s="3">
        <v>1970</v>
      </c>
      <c r="AQ3981">
        <v>40166</v>
      </c>
      <c r="AR3981" s="1" t="s">
        <v>809</v>
      </c>
    </row>
    <row r="3982" spans="1:44" x14ac:dyDescent="0.25">
      <c r="A3982" s="1">
        <v>5529</v>
      </c>
      <c r="B3982" s="1" t="s">
        <v>1218</v>
      </c>
      <c r="C3982" s="1">
        <v>180</v>
      </c>
      <c r="D3982" s="1" t="s">
        <v>5634</v>
      </c>
      <c r="F3982" s="33" t="s">
        <v>859</v>
      </c>
      <c r="H3982" s="1">
        <v>40</v>
      </c>
      <c r="I3982" s="1">
        <v>19.2</v>
      </c>
      <c r="J3982" s="1">
        <v>47.8</v>
      </c>
      <c r="K3982" s="3">
        <v>545</v>
      </c>
      <c r="N3982" s="1">
        <v>764</v>
      </c>
      <c r="O3982" s="1">
        <v>451.7</v>
      </c>
      <c r="Q3982" s="1">
        <v>133.69999999999999</v>
      </c>
      <c r="R3982" s="1">
        <v>20</v>
      </c>
      <c r="S3982" s="1">
        <v>137.9</v>
      </c>
      <c r="AJ3982" s="1" t="s">
        <v>429</v>
      </c>
      <c r="AK3982" s="19">
        <v>27</v>
      </c>
      <c r="AL3982" s="19">
        <v>83.88</v>
      </c>
      <c r="AM3982" s="1">
        <v>81</v>
      </c>
      <c r="AN3982" s="3">
        <v>1970</v>
      </c>
      <c r="AQ3982">
        <v>40166</v>
      </c>
      <c r="AR3982" s="1" t="s">
        <v>809</v>
      </c>
    </row>
    <row r="3983" spans="1:44" x14ac:dyDescent="0.25">
      <c r="A3983" s="1">
        <v>5530</v>
      </c>
      <c r="B3983" s="1" t="s">
        <v>1218</v>
      </c>
      <c r="C3983" s="1">
        <v>180</v>
      </c>
      <c r="D3983" s="1" t="s">
        <v>5634</v>
      </c>
      <c r="F3983" s="33" t="s">
        <v>859</v>
      </c>
      <c r="H3983" s="1">
        <v>15</v>
      </c>
      <c r="I3983" s="1">
        <v>7</v>
      </c>
      <c r="J3983" s="1">
        <v>10.6</v>
      </c>
      <c r="K3983" s="3">
        <v>467</v>
      </c>
      <c r="N3983" s="1">
        <v>15.5</v>
      </c>
      <c r="O3983" s="1">
        <v>8.7100000000000009</v>
      </c>
      <c r="Q3983" s="1">
        <v>3.43</v>
      </c>
      <c r="R3983" s="1">
        <v>2.1</v>
      </c>
      <c r="S3983" s="1">
        <v>3.29</v>
      </c>
      <c r="AJ3983" s="1" t="s">
        <v>429</v>
      </c>
      <c r="AK3983" s="19">
        <v>24.05</v>
      </c>
      <c r="AL3983" s="19">
        <v>83.12</v>
      </c>
      <c r="AM3983" s="1" t="s">
        <v>99</v>
      </c>
      <c r="AN3983" s="3">
        <v>1977</v>
      </c>
      <c r="AQ3983">
        <v>40203</v>
      </c>
      <c r="AR3983" s="1" t="s">
        <v>3459</v>
      </c>
    </row>
    <row r="3984" spans="1:44" x14ac:dyDescent="0.25">
      <c r="A3984" s="1">
        <v>5531</v>
      </c>
      <c r="B3984" s="1" t="s">
        <v>1218</v>
      </c>
      <c r="C3984" s="1">
        <v>180</v>
      </c>
      <c r="D3984" s="1" t="s">
        <v>5634</v>
      </c>
      <c r="F3984" s="33" t="s">
        <v>859</v>
      </c>
      <c r="H3984" s="1">
        <v>15</v>
      </c>
      <c r="I3984" s="1">
        <v>7</v>
      </c>
      <c r="J3984" s="1"/>
      <c r="K3984" s="3">
        <v>467</v>
      </c>
      <c r="N3984" s="1">
        <v>7</v>
      </c>
      <c r="O3984" s="1">
        <v>3.92</v>
      </c>
      <c r="Q3984" s="1">
        <v>1.44</v>
      </c>
      <c r="R3984" s="1">
        <v>0.95</v>
      </c>
      <c r="S3984" s="1">
        <v>1.52</v>
      </c>
      <c r="AJ3984" s="1" t="s">
        <v>429</v>
      </c>
      <c r="AK3984" s="19">
        <v>24.05</v>
      </c>
      <c r="AL3984" s="19">
        <v>83.12</v>
      </c>
      <c r="AM3984" s="1" t="s">
        <v>99</v>
      </c>
      <c r="AN3984" s="3">
        <v>1977</v>
      </c>
      <c r="AQ3984">
        <v>40203</v>
      </c>
      <c r="AR3984" s="1" t="s">
        <v>3459</v>
      </c>
    </row>
    <row r="3985" spans="1:50" x14ac:dyDescent="0.25">
      <c r="A3985" s="1">
        <v>5532</v>
      </c>
      <c r="B3985" s="1" t="s">
        <v>1218</v>
      </c>
      <c r="C3985" s="1">
        <v>180</v>
      </c>
      <c r="D3985" s="1" t="s">
        <v>5634</v>
      </c>
      <c r="F3985" s="33" t="s">
        <v>859</v>
      </c>
      <c r="H3985" s="1">
        <v>15</v>
      </c>
      <c r="I3985" s="1">
        <v>7.8</v>
      </c>
      <c r="J3985" s="1">
        <v>12.3</v>
      </c>
      <c r="K3985" s="3">
        <v>305</v>
      </c>
      <c r="N3985" s="1">
        <v>14.4</v>
      </c>
      <c r="O3985" s="1">
        <v>7.66</v>
      </c>
      <c r="Q3985" s="1">
        <v>2.2999999999999998</v>
      </c>
      <c r="R3985" s="1">
        <v>1.71</v>
      </c>
      <c r="S3985" s="1">
        <v>2.85</v>
      </c>
      <c r="AJ3985" s="1" t="s">
        <v>429</v>
      </c>
      <c r="AK3985" s="19">
        <v>25.05</v>
      </c>
      <c r="AL3985" s="19">
        <v>83.22</v>
      </c>
      <c r="AM3985" s="1">
        <v>50</v>
      </c>
      <c r="AN3985" s="3">
        <v>1978</v>
      </c>
      <c r="AQ3985">
        <v>40120</v>
      </c>
      <c r="AR3985" s="1" t="s">
        <v>810</v>
      </c>
    </row>
    <row r="3986" spans="1:50" x14ac:dyDescent="0.25">
      <c r="A3986" s="1">
        <v>5533</v>
      </c>
      <c r="B3986" s="1" t="s">
        <v>5246</v>
      </c>
      <c r="C3986" s="1">
        <v>180</v>
      </c>
      <c r="D3986" s="1" t="s">
        <v>697</v>
      </c>
      <c r="F3986" s="1" t="s">
        <v>445</v>
      </c>
      <c r="I3986" s="1">
        <v>9</v>
      </c>
      <c r="J3986" s="1">
        <v>13.9</v>
      </c>
      <c r="K3986" s="3">
        <v>1174</v>
      </c>
      <c r="O3986" s="1">
        <v>32.4</v>
      </c>
      <c r="Q3986" s="1">
        <v>39.200000000000003</v>
      </c>
      <c r="R3986" s="1">
        <v>4.7</v>
      </c>
      <c r="S3986" s="1">
        <v>20.7</v>
      </c>
      <c r="AJ3986" s="1" t="s">
        <v>429</v>
      </c>
      <c r="AK3986" s="19">
        <v>24.92</v>
      </c>
      <c r="AL3986" s="19">
        <v>83.12</v>
      </c>
      <c r="AM3986" s="1" t="s">
        <v>99</v>
      </c>
      <c r="AN3986" s="3">
        <v>1977</v>
      </c>
      <c r="AQ3986">
        <v>40120</v>
      </c>
      <c r="AR3986" s="1" t="s">
        <v>3459</v>
      </c>
    </row>
    <row r="3987" spans="1:50" x14ac:dyDescent="0.25">
      <c r="A3987" s="1">
        <v>5534</v>
      </c>
      <c r="B3987" s="1" t="s">
        <v>5246</v>
      </c>
      <c r="C3987" s="1">
        <v>180</v>
      </c>
      <c r="D3987" s="1" t="s">
        <v>697</v>
      </c>
      <c r="F3987" s="1" t="s">
        <v>445</v>
      </c>
      <c r="I3987" s="1">
        <v>9</v>
      </c>
      <c r="J3987" s="1">
        <v>14.3</v>
      </c>
      <c r="K3987" s="3">
        <v>936</v>
      </c>
      <c r="O3987" s="1">
        <v>29.3</v>
      </c>
      <c r="Q3987" s="1">
        <v>32.5</v>
      </c>
      <c r="R3987" s="1">
        <v>4.0999999999999996</v>
      </c>
      <c r="S3987" s="1">
        <v>16.899999999999999</v>
      </c>
      <c r="AJ3987" s="1" t="s">
        <v>429</v>
      </c>
      <c r="AK3987" s="19">
        <v>24.92</v>
      </c>
      <c r="AL3987" s="19">
        <v>83.12</v>
      </c>
      <c r="AM3987" s="1" t="s">
        <v>99</v>
      </c>
      <c r="AN3987" s="3">
        <v>1977</v>
      </c>
      <c r="AQ3987">
        <v>40120</v>
      </c>
      <c r="AR3987" s="1" t="s">
        <v>3459</v>
      </c>
      <c r="AU3987" s="32"/>
      <c r="AV3987" s="32"/>
      <c r="AW3987" s="32"/>
      <c r="AX3987" s="32"/>
    </row>
    <row r="3988" spans="1:50" x14ac:dyDescent="0.25">
      <c r="A3988" s="1">
        <v>5535</v>
      </c>
      <c r="B3988" s="1" t="s">
        <v>5265</v>
      </c>
      <c r="C3988" s="1">
        <v>180</v>
      </c>
      <c r="D3988" s="1" t="s">
        <v>5627</v>
      </c>
      <c r="F3988" s="33" t="s">
        <v>859</v>
      </c>
      <c r="G3988" s="1">
        <v>7</v>
      </c>
      <c r="H3988" s="1">
        <v>24</v>
      </c>
      <c r="I3988" s="1">
        <v>7.4</v>
      </c>
      <c r="J3988" s="1">
        <v>15.8</v>
      </c>
      <c r="K3988" s="3">
        <v>908</v>
      </c>
      <c r="L3988" s="2">
        <f>N3988/((1824.17)*(1-EXP(-(0.023514)*I3988))^(1.69151))</f>
        <v>0.58582168586204353</v>
      </c>
      <c r="N3988" s="1">
        <v>48</v>
      </c>
      <c r="O3988" s="1">
        <v>20.100000000000001</v>
      </c>
      <c r="Q3988" s="1">
        <v>10.199999999999999</v>
      </c>
      <c r="R3988" s="1">
        <v>8.25</v>
      </c>
      <c r="AJ3988" s="1" t="s">
        <v>430</v>
      </c>
      <c r="AK3988" s="19">
        <v>35.67</v>
      </c>
      <c r="AL3988" s="19">
        <v>45.25</v>
      </c>
      <c r="AN3988" s="3">
        <v>1979</v>
      </c>
      <c r="AQ3988">
        <v>80446</v>
      </c>
      <c r="AR3988" s="1" t="s">
        <v>3450</v>
      </c>
    </row>
    <row r="3989" spans="1:50" x14ac:dyDescent="0.25">
      <c r="A3989" s="1">
        <v>5536</v>
      </c>
      <c r="B3989" s="1" t="s">
        <v>756</v>
      </c>
      <c r="C3989" s="1">
        <v>102</v>
      </c>
      <c r="D3989" s="1" t="s">
        <v>5633</v>
      </c>
      <c r="F3989" s="33" t="s">
        <v>859</v>
      </c>
      <c r="G3989" s="1">
        <v>5</v>
      </c>
      <c r="H3989" s="1">
        <v>33</v>
      </c>
      <c r="I3989" s="1">
        <v>15.9</v>
      </c>
      <c r="J3989" s="1">
        <v>15.9</v>
      </c>
      <c r="K3989" s="3">
        <v>3760</v>
      </c>
      <c r="N3989" s="1">
        <v>586</v>
      </c>
      <c r="O3989" s="1">
        <v>219.2</v>
      </c>
      <c r="P3989" s="1">
        <v>17.7</v>
      </c>
      <c r="Q3989" s="1">
        <v>34.5</v>
      </c>
      <c r="R3989" s="1">
        <v>14.6</v>
      </c>
      <c r="S3989" s="1">
        <v>56.5</v>
      </c>
      <c r="AJ3989" s="1" t="s">
        <v>431</v>
      </c>
      <c r="AK3989" s="19">
        <v>53</v>
      </c>
      <c r="AL3989" s="19">
        <v>-6.22</v>
      </c>
      <c r="AM3989" s="1">
        <v>350</v>
      </c>
      <c r="AN3989" s="3">
        <v>1977</v>
      </c>
      <c r="AQ3989">
        <v>80409</v>
      </c>
      <c r="AR3989" s="1" t="s">
        <v>3313</v>
      </c>
    </row>
    <row r="3990" spans="1:50" x14ac:dyDescent="0.25">
      <c r="A3990" s="1">
        <v>5537</v>
      </c>
      <c r="B3990" s="1" t="s">
        <v>756</v>
      </c>
      <c r="C3990" s="1">
        <v>102</v>
      </c>
      <c r="D3990" s="1" t="s">
        <v>5633</v>
      </c>
      <c r="F3990" s="33" t="s">
        <v>859</v>
      </c>
      <c r="G3990" s="1">
        <v>6</v>
      </c>
      <c r="H3990" s="1">
        <v>9</v>
      </c>
      <c r="I3990" s="1">
        <v>3.5</v>
      </c>
      <c r="J3990" s="1">
        <v>5.9</v>
      </c>
      <c r="K3990" s="3">
        <v>2333</v>
      </c>
      <c r="N3990" s="1">
        <v>19</v>
      </c>
      <c r="O3990" s="1">
        <v>7</v>
      </c>
      <c r="Q3990" s="1">
        <v>5.2</v>
      </c>
      <c r="R3990" s="1">
        <v>3.6</v>
      </c>
      <c r="S3990" s="1">
        <v>12.6</v>
      </c>
      <c r="AJ3990" s="1" t="s">
        <v>431</v>
      </c>
      <c r="AK3990" s="19">
        <v>52.95</v>
      </c>
      <c r="AL3990" s="19">
        <v>-7.27</v>
      </c>
      <c r="AM3990" s="1">
        <v>200</v>
      </c>
      <c r="AN3990" s="3">
        <v>2007</v>
      </c>
      <c r="AQ3990">
        <v>80409</v>
      </c>
      <c r="AR3990" s="1" t="s">
        <v>811</v>
      </c>
    </row>
    <row r="3991" spans="1:50" x14ac:dyDescent="0.25">
      <c r="A3991" s="1">
        <v>5538</v>
      </c>
      <c r="B3991" s="1" t="s">
        <v>756</v>
      </c>
      <c r="C3991" s="1">
        <v>102</v>
      </c>
      <c r="D3991" s="1" t="s">
        <v>5633</v>
      </c>
      <c r="F3991" s="33" t="s">
        <v>859</v>
      </c>
      <c r="G3991" s="1">
        <v>5</v>
      </c>
      <c r="H3991" s="1">
        <v>14</v>
      </c>
      <c r="I3991" s="1">
        <v>7.3</v>
      </c>
      <c r="J3991" s="1">
        <v>13.1</v>
      </c>
      <c r="K3991" s="3">
        <v>2523</v>
      </c>
      <c r="N3991" s="1">
        <v>83</v>
      </c>
      <c r="O3991" s="1">
        <v>31</v>
      </c>
      <c r="Q3991" s="1">
        <v>11.2</v>
      </c>
      <c r="R3991" s="1">
        <v>8.6</v>
      </c>
      <c r="S3991" s="1">
        <v>18.600000000000001</v>
      </c>
      <c r="AJ3991" s="1" t="s">
        <v>431</v>
      </c>
      <c r="AK3991" s="19">
        <v>52.95</v>
      </c>
      <c r="AL3991" s="19">
        <v>-7.27</v>
      </c>
      <c r="AM3991" s="1">
        <v>200</v>
      </c>
      <c r="AN3991" s="3">
        <v>2007</v>
      </c>
      <c r="AQ3991">
        <v>80409</v>
      </c>
      <c r="AR3991" s="1" t="s">
        <v>811</v>
      </c>
    </row>
    <row r="3992" spans="1:50" x14ac:dyDescent="0.25">
      <c r="A3992" s="1">
        <v>5539</v>
      </c>
      <c r="B3992" s="1" t="s">
        <v>756</v>
      </c>
      <c r="C3992" s="1">
        <v>102</v>
      </c>
      <c r="D3992" s="1" t="s">
        <v>5633</v>
      </c>
      <c r="F3992" s="33" t="s">
        <v>859</v>
      </c>
      <c r="G3992" s="1">
        <v>5</v>
      </c>
      <c r="H3992" s="1">
        <v>16</v>
      </c>
      <c r="I3992" s="1">
        <v>9.5</v>
      </c>
      <c r="J3992" s="1">
        <v>16.399999999999999</v>
      </c>
      <c r="K3992" s="3">
        <v>2467</v>
      </c>
      <c r="N3992" s="1">
        <v>146</v>
      </c>
      <c r="O3992" s="1">
        <v>54.6</v>
      </c>
      <c r="Q3992" s="1">
        <v>15.2</v>
      </c>
      <c r="R3992" s="1">
        <v>11.6</v>
      </c>
      <c r="S3992" s="1">
        <v>37.4</v>
      </c>
      <c r="AJ3992" s="1" t="s">
        <v>431</v>
      </c>
      <c r="AK3992" s="19">
        <v>52.95</v>
      </c>
      <c r="AL3992" s="19">
        <v>-7.27</v>
      </c>
      <c r="AM3992" s="1">
        <v>200</v>
      </c>
      <c r="AN3992" s="3">
        <v>2007</v>
      </c>
      <c r="AQ3992">
        <v>80409</v>
      </c>
      <c r="AR3992" s="1" t="s">
        <v>811</v>
      </c>
    </row>
    <row r="3993" spans="1:50" x14ac:dyDescent="0.25">
      <c r="A3993" s="1">
        <v>5540</v>
      </c>
      <c r="B3993" s="1" t="s">
        <v>756</v>
      </c>
      <c r="C3993" s="1">
        <v>102</v>
      </c>
      <c r="D3993" s="1" t="s">
        <v>5633</v>
      </c>
      <c r="F3993" s="33" t="s">
        <v>859</v>
      </c>
      <c r="G3993" s="1">
        <v>4</v>
      </c>
      <c r="H3993" s="1">
        <v>22</v>
      </c>
      <c r="I3993" s="1">
        <v>14.3</v>
      </c>
      <c r="J3993" s="1">
        <v>22.3</v>
      </c>
      <c r="K3993" s="3">
        <v>1250</v>
      </c>
      <c r="N3993" s="1">
        <v>397</v>
      </c>
      <c r="O3993" s="1">
        <v>148.4</v>
      </c>
      <c r="Q3993" s="1">
        <v>11.4</v>
      </c>
      <c r="R3993" s="1">
        <v>8.4</v>
      </c>
      <c r="S3993" s="1">
        <v>40.4</v>
      </c>
      <c r="AJ3993" s="1" t="s">
        <v>431</v>
      </c>
      <c r="AK3993" s="19">
        <v>52.95</v>
      </c>
      <c r="AL3993" s="19">
        <v>-7.27</v>
      </c>
      <c r="AM3993" s="1">
        <v>200</v>
      </c>
      <c r="AN3993" s="3">
        <v>2007</v>
      </c>
      <c r="AQ3993">
        <v>80409</v>
      </c>
      <c r="AR3993" s="1" t="s">
        <v>811</v>
      </c>
    </row>
    <row r="3994" spans="1:50" x14ac:dyDescent="0.25">
      <c r="A3994" s="1">
        <v>5541</v>
      </c>
      <c r="B3994" s="1" t="s">
        <v>756</v>
      </c>
      <c r="C3994" s="1">
        <v>102</v>
      </c>
      <c r="D3994" s="1" t="s">
        <v>5633</v>
      </c>
      <c r="F3994" s="33" t="s">
        <v>859</v>
      </c>
      <c r="G3994" s="1">
        <v>4</v>
      </c>
      <c r="H3994" s="1">
        <v>30</v>
      </c>
      <c r="I3994" s="1">
        <v>16.8</v>
      </c>
      <c r="J3994" s="1">
        <v>27.3</v>
      </c>
      <c r="K3994" s="3">
        <v>1033</v>
      </c>
      <c r="N3994" s="1">
        <v>513</v>
      </c>
      <c r="O3994" s="1">
        <v>191.8</v>
      </c>
      <c r="Q3994" s="1">
        <v>13.4</v>
      </c>
      <c r="R3994" s="1">
        <v>9.8000000000000007</v>
      </c>
      <c r="S3994" s="1">
        <v>57</v>
      </c>
      <c r="AJ3994" s="1" t="s">
        <v>431</v>
      </c>
      <c r="AK3994" s="19">
        <v>52.95</v>
      </c>
      <c r="AL3994" s="19">
        <v>-7.27</v>
      </c>
      <c r="AM3994" s="1">
        <v>200</v>
      </c>
      <c r="AN3994" s="3">
        <v>2007</v>
      </c>
      <c r="AQ3994">
        <v>80409</v>
      </c>
      <c r="AR3994" s="1" t="s">
        <v>811</v>
      </c>
    </row>
    <row r="3995" spans="1:50" x14ac:dyDescent="0.25">
      <c r="A3995" s="1">
        <v>5542</v>
      </c>
      <c r="B3995" s="1" t="s">
        <v>756</v>
      </c>
      <c r="C3995" s="1">
        <v>102</v>
      </c>
      <c r="D3995" s="1" t="s">
        <v>5633</v>
      </c>
      <c r="F3995" s="33" t="s">
        <v>859</v>
      </c>
      <c r="G3995" s="1">
        <v>4</v>
      </c>
      <c r="H3995" s="1">
        <v>45</v>
      </c>
      <c r="I3995" s="1">
        <v>24.7</v>
      </c>
      <c r="J3995" s="1">
        <v>32.9</v>
      </c>
      <c r="K3995" s="3">
        <v>767</v>
      </c>
      <c r="N3995" s="1">
        <v>812</v>
      </c>
      <c r="O3995" s="1">
        <v>303.8</v>
      </c>
      <c r="Q3995" s="1">
        <v>19.600000000000001</v>
      </c>
      <c r="R3995" s="1">
        <v>14.6</v>
      </c>
      <c r="S3995" s="1">
        <v>69.2</v>
      </c>
      <c r="AJ3995" s="1" t="s">
        <v>431</v>
      </c>
      <c r="AK3995" s="19">
        <v>52.95</v>
      </c>
      <c r="AL3995" s="19">
        <v>-7.27</v>
      </c>
      <c r="AM3995" s="1">
        <v>200</v>
      </c>
      <c r="AN3995" s="3">
        <v>2007</v>
      </c>
      <c r="AQ3995">
        <v>80409</v>
      </c>
      <c r="AR3995" s="1" t="s">
        <v>811</v>
      </c>
    </row>
    <row r="3996" spans="1:50" x14ac:dyDescent="0.25">
      <c r="A3996" s="1">
        <v>5543</v>
      </c>
      <c r="B3996" s="1" t="s">
        <v>756</v>
      </c>
      <c r="C3996" s="1">
        <v>102</v>
      </c>
      <c r="D3996" s="1" t="s">
        <v>5633</v>
      </c>
      <c r="F3996" s="33" t="s">
        <v>859</v>
      </c>
      <c r="G3996" s="1">
        <v>3</v>
      </c>
      <c r="H3996" s="1">
        <v>47</v>
      </c>
      <c r="I3996" s="1">
        <v>26.5</v>
      </c>
      <c r="J3996" s="1">
        <v>33</v>
      </c>
      <c r="K3996" s="3">
        <v>821</v>
      </c>
      <c r="N3996" s="1">
        <v>566</v>
      </c>
      <c r="O3996" s="1">
        <v>211.6</v>
      </c>
      <c r="Q3996" s="1">
        <v>13.8</v>
      </c>
      <c r="R3996" s="1">
        <v>10.199999999999999</v>
      </c>
      <c r="S3996" s="1">
        <v>49.2</v>
      </c>
      <c r="AJ3996" s="1" t="s">
        <v>431</v>
      </c>
      <c r="AK3996" s="19">
        <v>52.95</v>
      </c>
      <c r="AL3996" s="19">
        <v>-7.27</v>
      </c>
      <c r="AM3996" s="1">
        <v>200</v>
      </c>
      <c r="AN3996" s="3">
        <v>2007</v>
      </c>
      <c r="AQ3996">
        <v>80409</v>
      </c>
      <c r="AR3996" s="1" t="s">
        <v>811</v>
      </c>
    </row>
    <row r="3997" spans="1:50" x14ac:dyDescent="0.25">
      <c r="A3997" s="1">
        <v>5544</v>
      </c>
      <c r="B3997" s="1" t="s">
        <v>1233</v>
      </c>
      <c r="C3997" s="1">
        <v>101</v>
      </c>
      <c r="D3997" s="1" t="s">
        <v>5627</v>
      </c>
      <c r="F3997" s="1" t="s">
        <v>445</v>
      </c>
      <c r="G3997" s="1">
        <v>9</v>
      </c>
      <c r="H3997" s="1">
        <v>80</v>
      </c>
      <c r="I3997" s="1">
        <v>15.3</v>
      </c>
      <c r="J3997" s="1">
        <v>18.600000000000001</v>
      </c>
      <c r="K3997" s="3">
        <v>1916</v>
      </c>
      <c r="L3997" s="2">
        <f>N3997/((1581.94)*(1-EXP(-(0.021301)*I3997))^(1.51716))</f>
        <v>1.3392354269070037</v>
      </c>
      <c r="N3997" s="1">
        <v>304</v>
      </c>
      <c r="O3997" s="1">
        <v>146.1</v>
      </c>
      <c r="P3997" s="1">
        <v>15.7</v>
      </c>
      <c r="Q3997" s="1">
        <v>35</v>
      </c>
      <c r="R3997" s="1">
        <v>11.5</v>
      </c>
      <c r="S3997" s="1">
        <v>53.6</v>
      </c>
      <c r="AJ3997" s="1" t="s">
        <v>438</v>
      </c>
      <c r="AK3997" s="19">
        <v>42.5</v>
      </c>
      <c r="AL3997" s="19">
        <v>-0.67</v>
      </c>
      <c r="AM3997" s="1">
        <v>1230</v>
      </c>
      <c r="AN3997" s="3">
        <v>1979</v>
      </c>
      <c r="AQ3997">
        <v>81209</v>
      </c>
      <c r="AR3997" s="1" t="s">
        <v>807</v>
      </c>
    </row>
    <row r="3998" spans="1:50" x14ac:dyDescent="0.25">
      <c r="A3998" s="1">
        <v>5545</v>
      </c>
      <c r="B3998" s="1" t="s">
        <v>1233</v>
      </c>
      <c r="C3998" s="1">
        <v>101</v>
      </c>
      <c r="D3998" s="1" t="s">
        <v>5627</v>
      </c>
      <c r="F3998" s="1" t="s">
        <v>859</v>
      </c>
      <c r="G3998" s="1">
        <v>7</v>
      </c>
      <c r="H3998" s="1">
        <v>50</v>
      </c>
      <c r="I3998" s="1">
        <v>15</v>
      </c>
      <c r="J3998" s="1">
        <v>26</v>
      </c>
      <c r="K3998" s="3">
        <v>581</v>
      </c>
      <c r="L3998" s="2">
        <f>N3998/((1824.17)*(1-EXP(-(0.023514)*I3998))^(1.69151))</f>
        <v>0.99445879241219071</v>
      </c>
      <c r="N3998" s="1">
        <v>233</v>
      </c>
      <c r="O3998" s="1">
        <v>111.8</v>
      </c>
      <c r="Q3998" s="1">
        <v>29.05</v>
      </c>
      <c r="R3998" s="1">
        <v>11.25</v>
      </c>
      <c r="AJ3998" s="1" t="s">
        <v>438</v>
      </c>
      <c r="AK3998" s="19">
        <v>42.33</v>
      </c>
      <c r="AL3998" s="19">
        <v>-4.17</v>
      </c>
      <c r="AN3998" s="3">
        <v>1995</v>
      </c>
      <c r="AQ3998">
        <v>81216</v>
      </c>
      <c r="AR3998" s="1" t="s">
        <v>812</v>
      </c>
    </row>
    <row r="3999" spans="1:50" x14ac:dyDescent="0.25">
      <c r="A3999" s="1">
        <v>5546</v>
      </c>
      <c r="B3999" s="1" t="s">
        <v>1233</v>
      </c>
      <c r="C3999" s="1">
        <v>101</v>
      </c>
      <c r="D3999" s="1" t="s">
        <v>5627</v>
      </c>
      <c r="F3999" s="1" t="s">
        <v>859</v>
      </c>
      <c r="G3999" s="1">
        <v>7</v>
      </c>
      <c r="H3999" s="1">
        <v>50</v>
      </c>
      <c r="I3999" s="1">
        <v>15</v>
      </c>
      <c r="J3999" s="1">
        <v>25.5</v>
      </c>
      <c r="K3999" s="3">
        <v>581</v>
      </c>
      <c r="L3999" s="2">
        <f>N3999/((1824.17)*(1-EXP(-(0.023514)*I3999))^(1.69151))</f>
        <v>1.0243352368194238</v>
      </c>
      <c r="N3999" s="1">
        <v>240</v>
      </c>
      <c r="O3999" s="1">
        <v>115.1</v>
      </c>
      <c r="Q3999" s="1">
        <v>30</v>
      </c>
      <c r="R3999" s="1">
        <v>7</v>
      </c>
      <c r="AJ3999" s="1" t="s">
        <v>438</v>
      </c>
      <c r="AK3999" s="19">
        <v>42.33</v>
      </c>
      <c r="AL3999" s="19">
        <v>-8.67</v>
      </c>
      <c r="AN3999" s="3">
        <v>1997</v>
      </c>
      <c r="AQ3999">
        <v>80406</v>
      </c>
      <c r="AR3999" s="1" t="s">
        <v>813</v>
      </c>
    </row>
    <row r="4000" spans="1:50" x14ac:dyDescent="0.25">
      <c r="A4000" s="1">
        <v>5547</v>
      </c>
      <c r="B4000" s="1" t="s">
        <v>5283</v>
      </c>
      <c r="C4000" s="1">
        <v>110</v>
      </c>
      <c r="D4000" s="1" t="s">
        <v>5623</v>
      </c>
      <c r="F4000" s="1" t="s">
        <v>445</v>
      </c>
      <c r="G4000" s="1">
        <v>10</v>
      </c>
      <c r="H4000" s="1">
        <v>110</v>
      </c>
      <c r="I4000" s="1">
        <v>16</v>
      </c>
      <c r="J4000" s="1">
        <v>28</v>
      </c>
      <c r="K4000" s="3">
        <v>580</v>
      </c>
      <c r="N4000" s="1">
        <v>338</v>
      </c>
      <c r="O4000" s="1">
        <v>162.6</v>
      </c>
      <c r="P4000" s="1">
        <v>22.2</v>
      </c>
      <c r="Q4000" s="1">
        <v>64.099999999999994</v>
      </c>
      <c r="R4000" s="1">
        <v>11.6</v>
      </c>
      <c r="S4000" s="1">
        <v>66.3</v>
      </c>
      <c r="AJ4000" s="1" t="s">
        <v>438</v>
      </c>
      <c r="AK4000" s="19">
        <v>43.17</v>
      </c>
      <c r="AL4000" s="19">
        <v>-4.17</v>
      </c>
      <c r="AM4000" s="1">
        <v>480</v>
      </c>
      <c r="AN4000" s="3">
        <v>2004</v>
      </c>
      <c r="AQ4000">
        <v>80406</v>
      </c>
      <c r="AR4000" s="1" t="s">
        <v>814</v>
      </c>
    </row>
    <row r="4001" spans="1:44" x14ac:dyDescent="0.25">
      <c r="A4001" s="1">
        <v>5548</v>
      </c>
      <c r="B4001" s="1" t="s">
        <v>5284</v>
      </c>
      <c r="C4001" s="1">
        <v>110</v>
      </c>
      <c r="D4001" s="1" t="s">
        <v>5623</v>
      </c>
      <c r="F4001" s="1" t="s">
        <v>445</v>
      </c>
      <c r="G4001" s="1">
        <v>10</v>
      </c>
      <c r="H4001" s="1">
        <v>75</v>
      </c>
      <c r="I4001" s="1">
        <v>10.5</v>
      </c>
      <c r="J4001" s="1">
        <v>13</v>
      </c>
      <c r="K4001" s="3">
        <v>2010</v>
      </c>
      <c r="R4001" s="1">
        <v>6.1</v>
      </c>
      <c r="S4001" s="1">
        <v>63</v>
      </c>
      <c r="AJ4001" s="1" t="s">
        <v>438</v>
      </c>
      <c r="AK4001" s="19">
        <v>41.5</v>
      </c>
      <c r="AL4001" s="19">
        <v>2</v>
      </c>
      <c r="AM4001" s="1">
        <v>665</v>
      </c>
      <c r="AN4001" s="3">
        <v>1989</v>
      </c>
      <c r="AQ4001">
        <v>81215</v>
      </c>
      <c r="AR4001" s="1" t="s">
        <v>3310</v>
      </c>
    </row>
    <row r="4002" spans="1:44" x14ac:dyDescent="0.25">
      <c r="A4002" s="1">
        <v>5549</v>
      </c>
      <c r="B4002" s="1" t="s">
        <v>5284</v>
      </c>
      <c r="C4002" s="1">
        <v>110</v>
      </c>
      <c r="D4002" s="1" t="s">
        <v>5623</v>
      </c>
      <c r="F4002" s="1" t="s">
        <v>445</v>
      </c>
      <c r="G4002" s="1">
        <v>8</v>
      </c>
      <c r="H4002" s="1">
        <v>25</v>
      </c>
      <c r="I4002" s="1">
        <v>7</v>
      </c>
      <c r="J4002" s="1">
        <v>10.7</v>
      </c>
      <c r="K4002" s="3">
        <v>1814</v>
      </c>
      <c r="S4002" s="1">
        <v>108</v>
      </c>
      <c r="AJ4002" s="1" t="s">
        <v>438</v>
      </c>
      <c r="AK4002" s="19">
        <v>41.5</v>
      </c>
      <c r="AL4002" s="19">
        <v>2</v>
      </c>
      <c r="AM4002" s="1">
        <v>665</v>
      </c>
      <c r="AN4002" s="3">
        <v>1978</v>
      </c>
      <c r="AQ4002">
        <v>81215</v>
      </c>
      <c r="AR4002" s="1" t="s">
        <v>3311</v>
      </c>
    </row>
    <row r="4003" spans="1:44" x14ac:dyDescent="0.25">
      <c r="A4003" s="1">
        <v>5550</v>
      </c>
      <c r="B4003" s="1" t="s">
        <v>5284</v>
      </c>
      <c r="C4003" s="1">
        <v>110</v>
      </c>
      <c r="D4003" s="1" t="s">
        <v>5623</v>
      </c>
      <c r="F4003" s="1" t="s">
        <v>445</v>
      </c>
      <c r="I4003" s="24">
        <v>9.5</v>
      </c>
      <c r="J4003" s="1">
        <v>13</v>
      </c>
      <c r="K4003" s="3">
        <v>2009</v>
      </c>
      <c r="O4003" s="1">
        <v>154.30000000000001</v>
      </c>
      <c r="P4003" s="1">
        <v>6.1</v>
      </c>
      <c r="S4003" s="1" t="s">
        <v>79</v>
      </c>
      <c r="AJ4003" s="1" t="s">
        <v>438</v>
      </c>
      <c r="AK4003" s="19">
        <v>41.78</v>
      </c>
      <c r="AL4003" s="19">
        <v>2.35</v>
      </c>
      <c r="AM4003" s="1" t="s">
        <v>100</v>
      </c>
      <c r="AN4003" s="3">
        <v>1978</v>
      </c>
      <c r="AQ4003">
        <v>81215</v>
      </c>
      <c r="AR4003" s="1" t="s">
        <v>815</v>
      </c>
    </row>
    <row r="4004" spans="1:44" x14ac:dyDescent="0.25">
      <c r="A4004" s="1">
        <v>5552</v>
      </c>
      <c r="B4004" s="1" t="s">
        <v>157</v>
      </c>
      <c r="C4004" s="1">
        <v>110</v>
      </c>
      <c r="D4004" s="1" t="s">
        <v>5623</v>
      </c>
      <c r="F4004" s="1" t="s">
        <v>445</v>
      </c>
      <c r="H4004" s="1">
        <v>3.2</v>
      </c>
      <c r="I4004" s="1">
        <v>0.38</v>
      </c>
      <c r="J4004" s="1"/>
      <c r="R4004" s="1">
        <v>3.3</v>
      </c>
      <c r="S4004" s="1">
        <v>52</v>
      </c>
      <c r="AJ4004" s="1" t="s">
        <v>438</v>
      </c>
      <c r="AK4004" s="19">
        <v>39.450000000000003</v>
      </c>
      <c r="AL4004" s="19">
        <v>-0.82</v>
      </c>
      <c r="AM4004" s="1" t="s">
        <v>101</v>
      </c>
      <c r="AN4004" s="3">
        <v>1998</v>
      </c>
      <c r="AQ4004">
        <v>81209</v>
      </c>
      <c r="AR4004" s="1" t="s">
        <v>3312</v>
      </c>
    </row>
    <row r="4005" spans="1:44" x14ac:dyDescent="0.25">
      <c r="A4005" s="1">
        <v>5553</v>
      </c>
      <c r="B4005" s="1" t="s">
        <v>157</v>
      </c>
      <c r="C4005" s="1">
        <v>110</v>
      </c>
      <c r="D4005" s="1" t="s">
        <v>5623</v>
      </c>
      <c r="F4005" s="1" t="s">
        <v>445</v>
      </c>
      <c r="H4005" s="1">
        <v>4.2</v>
      </c>
      <c r="I4005" s="1">
        <v>0.5</v>
      </c>
      <c r="J4005" s="1"/>
      <c r="R4005" s="1">
        <v>5.3</v>
      </c>
      <c r="S4005" s="1">
        <v>51.1</v>
      </c>
      <c r="AJ4005" s="1" t="s">
        <v>438</v>
      </c>
      <c r="AK4005" s="19">
        <v>39.450000000000003</v>
      </c>
      <c r="AL4005" s="19">
        <v>-0.82</v>
      </c>
      <c r="AM4005" s="1" t="s">
        <v>101</v>
      </c>
      <c r="AN4005" s="3">
        <v>1998</v>
      </c>
      <c r="AQ4005">
        <v>81209</v>
      </c>
      <c r="AR4005" s="1" t="s">
        <v>3312</v>
      </c>
    </row>
    <row r="4006" spans="1:44" x14ac:dyDescent="0.25">
      <c r="A4006" s="1">
        <v>5554</v>
      </c>
      <c r="B4006" s="1" t="s">
        <v>157</v>
      </c>
      <c r="C4006" s="1">
        <v>110</v>
      </c>
      <c r="D4006" s="1" t="s">
        <v>5623</v>
      </c>
      <c r="F4006" s="1" t="s">
        <v>445</v>
      </c>
      <c r="H4006" s="1">
        <v>4.8</v>
      </c>
      <c r="I4006" s="1">
        <v>0.4</v>
      </c>
      <c r="J4006" s="1"/>
      <c r="R4006" s="1">
        <v>4.5999999999999996</v>
      </c>
      <c r="S4006" s="1">
        <v>35.1</v>
      </c>
      <c r="AJ4006" s="1" t="s">
        <v>438</v>
      </c>
      <c r="AK4006" s="19">
        <v>39.450000000000003</v>
      </c>
      <c r="AL4006" s="19">
        <v>-0.82</v>
      </c>
      <c r="AM4006" s="1" t="s">
        <v>101</v>
      </c>
      <c r="AN4006" s="3">
        <v>1998</v>
      </c>
      <c r="AQ4006">
        <v>81209</v>
      </c>
      <c r="AR4006" s="1" t="s">
        <v>3312</v>
      </c>
    </row>
    <row r="4007" spans="1:44" x14ac:dyDescent="0.25">
      <c r="A4007" s="1">
        <v>5555</v>
      </c>
      <c r="B4007" s="1" t="s">
        <v>157</v>
      </c>
      <c r="C4007" s="1">
        <v>110</v>
      </c>
      <c r="D4007" s="1" t="s">
        <v>5623</v>
      </c>
      <c r="F4007" s="1" t="s">
        <v>445</v>
      </c>
      <c r="G4007" s="1">
        <v>8</v>
      </c>
      <c r="H4007" s="1">
        <v>5</v>
      </c>
      <c r="I4007" s="1">
        <v>1.2</v>
      </c>
      <c r="J4007" s="1"/>
      <c r="R4007" s="1">
        <v>5.0999999999999996</v>
      </c>
      <c r="S4007" s="1">
        <v>44.9</v>
      </c>
      <c r="AJ4007" s="1" t="s">
        <v>438</v>
      </c>
      <c r="AK4007" s="19">
        <v>39.450000000000003</v>
      </c>
      <c r="AL4007" s="19">
        <v>-0.82</v>
      </c>
      <c r="AM4007" s="1" t="s">
        <v>101</v>
      </c>
      <c r="AN4007" s="3">
        <v>1998</v>
      </c>
      <c r="AQ4007">
        <v>81209</v>
      </c>
      <c r="AR4007" s="1" t="s">
        <v>3312</v>
      </c>
    </row>
    <row r="4008" spans="1:44" x14ac:dyDescent="0.25">
      <c r="A4008" s="1">
        <v>5556</v>
      </c>
      <c r="B4008" s="1" t="s">
        <v>157</v>
      </c>
      <c r="C4008" s="1">
        <v>110</v>
      </c>
      <c r="D4008" s="1" t="s">
        <v>5623</v>
      </c>
      <c r="F4008" s="1" t="s">
        <v>445</v>
      </c>
      <c r="H4008" s="1">
        <v>7.7</v>
      </c>
      <c r="I4008" s="1">
        <v>0.6</v>
      </c>
      <c r="J4008" s="1"/>
      <c r="R4008" s="1">
        <v>5.0999999999999996</v>
      </c>
      <c r="S4008" s="1">
        <v>76.8</v>
      </c>
      <c r="AJ4008" s="1" t="s">
        <v>438</v>
      </c>
      <c r="AK4008" s="19">
        <v>39.450000000000003</v>
      </c>
      <c r="AL4008" s="19">
        <v>-0.82</v>
      </c>
      <c r="AM4008" s="1" t="s">
        <v>101</v>
      </c>
      <c r="AN4008" s="3">
        <v>1998</v>
      </c>
      <c r="AQ4008">
        <v>81209</v>
      </c>
      <c r="AR4008" s="1" t="s">
        <v>3312</v>
      </c>
    </row>
    <row r="4009" spans="1:44" x14ac:dyDescent="0.25">
      <c r="A4009" s="1">
        <v>5557</v>
      </c>
      <c r="B4009" s="1" t="s">
        <v>157</v>
      </c>
      <c r="C4009" s="1">
        <v>110</v>
      </c>
      <c r="D4009" s="1" t="s">
        <v>5623</v>
      </c>
      <c r="F4009" s="1" t="s">
        <v>445</v>
      </c>
      <c r="G4009" s="1">
        <v>10</v>
      </c>
      <c r="H4009" s="1">
        <v>11</v>
      </c>
      <c r="I4009" s="1">
        <v>0.6</v>
      </c>
      <c r="J4009" s="1"/>
      <c r="R4009" s="1">
        <v>4.5</v>
      </c>
      <c r="S4009" s="1">
        <v>52</v>
      </c>
      <c r="AJ4009" s="1" t="s">
        <v>438</v>
      </c>
      <c r="AK4009" s="19">
        <v>39.450000000000003</v>
      </c>
      <c r="AL4009" s="19">
        <v>-0.82</v>
      </c>
      <c r="AM4009" s="1" t="s">
        <v>101</v>
      </c>
      <c r="AN4009" s="3">
        <v>1998</v>
      </c>
      <c r="AQ4009">
        <v>81209</v>
      </c>
      <c r="AR4009" s="1" t="s">
        <v>3312</v>
      </c>
    </row>
    <row r="4010" spans="1:44" x14ac:dyDescent="0.25">
      <c r="A4010" s="1">
        <v>5558</v>
      </c>
      <c r="B4010" s="1" t="s">
        <v>157</v>
      </c>
      <c r="C4010" s="1">
        <v>110</v>
      </c>
      <c r="D4010" s="1" t="s">
        <v>5623</v>
      </c>
      <c r="F4010" s="1" t="s">
        <v>445</v>
      </c>
      <c r="H4010" s="1">
        <v>40</v>
      </c>
      <c r="I4010" s="1">
        <v>1.55</v>
      </c>
      <c r="J4010" s="1"/>
      <c r="R4010" s="1">
        <v>3.8</v>
      </c>
      <c r="S4010" s="1">
        <v>81.3</v>
      </c>
      <c r="AJ4010" s="1" t="s">
        <v>438</v>
      </c>
      <c r="AK4010" s="19">
        <v>39.450000000000003</v>
      </c>
      <c r="AL4010" s="19">
        <v>-0.82</v>
      </c>
      <c r="AM4010" s="1" t="s">
        <v>101</v>
      </c>
      <c r="AN4010" s="3">
        <v>1998</v>
      </c>
      <c r="AQ4010">
        <v>81209</v>
      </c>
      <c r="AR4010" s="1" t="s">
        <v>3312</v>
      </c>
    </row>
    <row r="4011" spans="1:44" x14ac:dyDescent="0.25">
      <c r="A4011" s="1">
        <v>5559</v>
      </c>
      <c r="B4011" s="1" t="s">
        <v>158</v>
      </c>
      <c r="C4011" s="1">
        <v>110</v>
      </c>
      <c r="D4011" s="1" t="s">
        <v>5623</v>
      </c>
      <c r="F4011" s="1" t="s">
        <v>445</v>
      </c>
      <c r="I4011" s="1">
        <v>12</v>
      </c>
      <c r="J4011" s="1">
        <v>16.5</v>
      </c>
      <c r="K4011" s="3">
        <v>738</v>
      </c>
      <c r="R4011" s="1">
        <v>2.83</v>
      </c>
      <c r="AJ4011" s="1" t="s">
        <v>438</v>
      </c>
      <c r="AK4011" s="19">
        <v>40.32</v>
      </c>
      <c r="AL4011" s="19">
        <v>-6.72</v>
      </c>
      <c r="AM4011" s="1" t="s">
        <v>102</v>
      </c>
      <c r="AN4011" s="3">
        <v>1996</v>
      </c>
      <c r="AQ4011">
        <v>81216</v>
      </c>
      <c r="AR4011" s="1" t="s">
        <v>816</v>
      </c>
    </row>
    <row r="4012" spans="1:44" x14ac:dyDescent="0.25">
      <c r="A4012" s="1">
        <v>5560</v>
      </c>
      <c r="B4012" s="1" t="s">
        <v>158</v>
      </c>
      <c r="C4012" s="1">
        <v>110</v>
      </c>
      <c r="D4012" s="1" t="s">
        <v>5623</v>
      </c>
      <c r="F4012" s="1" t="s">
        <v>445</v>
      </c>
      <c r="I4012" s="1">
        <v>8.5</v>
      </c>
      <c r="J4012" s="1">
        <v>11</v>
      </c>
      <c r="K4012" s="3">
        <v>1043</v>
      </c>
      <c r="R4012" s="1">
        <v>2.21</v>
      </c>
      <c r="AJ4012" s="1" t="s">
        <v>438</v>
      </c>
      <c r="AK4012" s="19">
        <v>40.32</v>
      </c>
      <c r="AL4012" s="19">
        <v>-6.72</v>
      </c>
      <c r="AM4012" s="1" t="s">
        <v>102</v>
      </c>
      <c r="AN4012" s="3">
        <v>1996</v>
      </c>
      <c r="AQ4012">
        <v>81216</v>
      </c>
      <c r="AR4012" s="1" t="s">
        <v>816</v>
      </c>
    </row>
    <row r="4013" spans="1:44" x14ac:dyDescent="0.25">
      <c r="A4013" s="1">
        <v>5561</v>
      </c>
      <c r="B4013" s="1" t="s">
        <v>158</v>
      </c>
      <c r="C4013" s="1">
        <v>110</v>
      </c>
      <c r="D4013" s="1" t="s">
        <v>5623</v>
      </c>
      <c r="F4013" s="1" t="s">
        <v>445</v>
      </c>
      <c r="I4013" s="1">
        <v>17</v>
      </c>
      <c r="J4013" s="1">
        <v>25.4</v>
      </c>
      <c r="K4013" s="3">
        <v>406</v>
      </c>
      <c r="R4013" s="1">
        <v>2.35</v>
      </c>
      <c r="AJ4013" s="1" t="s">
        <v>438</v>
      </c>
      <c r="AK4013" s="19">
        <v>40.32</v>
      </c>
      <c r="AL4013" s="19">
        <v>-6.72</v>
      </c>
      <c r="AM4013" s="1" t="s">
        <v>102</v>
      </c>
      <c r="AN4013" s="3">
        <v>1996</v>
      </c>
      <c r="AQ4013">
        <v>81216</v>
      </c>
      <c r="AR4013" s="1" t="s">
        <v>816</v>
      </c>
    </row>
    <row r="4014" spans="1:44" x14ac:dyDescent="0.25">
      <c r="A4014" s="1">
        <v>5562</v>
      </c>
      <c r="B4014" s="1" t="s">
        <v>158</v>
      </c>
      <c r="C4014" s="1">
        <v>110</v>
      </c>
      <c r="D4014" s="1" t="s">
        <v>5623</v>
      </c>
      <c r="F4014" s="1" t="s">
        <v>445</v>
      </c>
      <c r="I4014" s="1">
        <v>13</v>
      </c>
      <c r="J4014" s="1">
        <v>15.2</v>
      </c>
      <c r="K4014" s="3">
        <v>820</v>
      </c>
      <c r="R4014" s="1">
        <v>2.09</v>
      </c>
      <c r="AJ4014" s="1" t="s">
        <v>438</v>
      </c>
      <c r="AK4014" s="19">
        <v>40.32</v>
      </c>
      <c r="AL4014" s="19">
        <v>-6.72</v>
      </c>
      <c r="AM4014" s="1" t="s">
        <v>102</v>
      </c>
      <c r="AN4014" s="3">
        <v>1996</v>
      </c>
      <c r="AQ4014">
        <v>81216</v>
      </c>
      <c r="AR4014" s="1" t="s">
        <v>816</v>
      </c>
    </row>
    <row r="4015" spans="1:44" x14ac:dyDescent="0.25">
      <c r="A4015" s="1">
        <v>5563</v>
      </c>
      <c r="B4015" s="1" t="s">
        <v>5218</v>
      </c>
      <c r="C4015" s="1">
        <v>155</v>
      </c>
      <c r="D4015" s="1" t="s">
        <v>5604</v>
      </c>
      <c r="F4015" s="1" t="s">
        <v>445</v>
      </c>
      <c r="G4015" s="1">
        <v>7</v>
      </c>
      <c r="H4015" s="1">
        <v>25</v>
      </c>
      <c r="I4015" s="1">
        <v>13</v>
      </c>
      <c r="J4015" s="1">
        <v>10</v>
      </c>
      <c r="K4015" s="3">
        <v>3970</v>
      </c>
      <c r="O4015" s="1">
        <v>104.7</v>
      </c>
      <c r="Q4015" s="1">
        <v>11.8</v>
      </c>
      <c r="R4015" s="1">
        <v>2.94</v>
      </c>
      <c r="AJ4015" s="1" t="s">
        <v>438</v>
      </c>
      <c r="AK4015" s="19">
        <v>40</v>
      </c>
      <c r="AL4015" s="19">
        <v>-6.5</v>
      </c>
      <c r="AM4015" s="1">
        <v>940</v>
      </c>
      <c r="AN4015" s="3">
        <v>1998</v>
      </c>
      <c r="AQ4015">
        <v>81209</v>
      </c>
      <c r="AR4015" s="1" t="s">
        <v>817</v>
      </c>
    </row>
    <row r="4016" spans="1:44" x14ac:dyDescent="0.25">
      <c r="A4016" s="1">
        <v>5564</v>
      </c>
      <c r="B4016" s="1" t="s">
        <v>5218</v>
      </c>
      <c r="C4016" s="1">
        <v>155</v>
      </c>
      <c r="D4016" s="1" t="s">
        <v>5604</v>
      </c>
      <c r="F4016" s="1" t="s">
        <v>445</v>
      </c>
      <c r="G4016" s="1">
        <v>7</v>
      </c>
      <c r="H4016" s="1">
        <v>25</v>
      </c>
      <c r="I4016" s="1">
        <v>13</v>
      </c>
      <c r="J4016" s="1">
        <v>10</v>
      </c>
      <c r="K4016" s="3">
        <v>3970</v>
      </c>
      <c r="R4016" s="1">
        <v>3.43</v>
      </c>
      <c r="AJ4016" s="1" t="s">
        <v>438</v>
      </c>
      <c r="AK4016" s="19">
        <v>40</v>
      </c>
      <c r="AL4016" s="19">
        <v>-6.5</v>
      </c>
      <c r="AM4016" s="1">
        <v>940</v>
      </c>
      <c r="AN4016" s="3">
        <v>1996</v>
      </c>
      <c r="AQ4016">
        <v>81209</v>
      </c>
      <c r="AR4016" s="1" t="s">
        <v>816</v>
      </c>
    </row>
    <row r="4017" spans="1:50" x14ac:dyDescent="0.25">
      <c r="A4017" s="1">
        <v>5565</v>
      </c>
      <c r="B4017" s="1" t="s">
        <v>5217</v>
      </c>
      <c r="C4017" s="1">
        <v>112</v>
      </c>
      <c r="D4017" s="1" t="s">
        <v>5600</v>
      </c>
      <c r="F4017" s="1" t="s">
        <v>445</v>
      </c>
      <c r="G4017" s="1">
        <v>6</v>
      </c>
      <c r="H4017" s="1">
        <v>50</v>
      </c>
      <c r="I4017" s="1">
        <v>18</v>
      </c>
      <c r="J4017" s="1">
        <v>17</v>
      </c>
      <c r="K4017" s="3">
        <v>526</v>
      </c>
      <c r="N4017" s="1">
        <v>178</v>
      </c>
      <c r="O4017" s="1">
        <v>100.6</v>
      </c>
      <c r="Q4017" s="1">
        <v>29.4</v>
      </c>
      <c r="R4017" s="1">
        <v>4.16</v>
      </c>
      <c r="AJ4017" s="1" t="s">
        <v>438</v>
      </c>
      <c r="AK4017" s="19">
        <v>42.33</v>
      </c>
      <c r="AL4017" s="19">
        <v>-4.17</v>
      </c>
      <c r="AM4017" s="1">
        <v>1100</v>
      </c>
      <c r="AN4017" s="3">
        <v>1995</v>
      </c>
      <c r="AQ4017">
        <v>81216</v>
      </c>
      <c r="AR4017" s="1" t="s">
        <v>812</v>
      </c>
    </row>
    <row r="4018" spans="1:50" x14ac:dyDescent="0.25">
      <c r="A4018" s="1">
        <v>5566</v>
      </c>
      <c r="B4018" s="1" t="s">
        <v>5217</v>
      </c>
      <c r="C4018" s="1">
        <v>112</v>
      </c>
      <c r="D4018" s="1" t="s">
        <v>5600</v>
      </c>
      <c r="F4018" s="1" t="s">
        <v>445</v>
      </c>
      <c r="G4018" s="1">
        <v>6</v>
      </c>
      <c r="H4018" s="1">
        <v>50</v>
      </c>
      <c r="I4018" s="1">
        <v>17.5</v>
      </c>
      <c r="J4018" s="1">
        <v>25</v>
      </c>
      <c r="K4018" s="3">
        <v>523</v>
      </c>
      <c r="N4018" s="1">
        <v>260</v>
      </c>
      <c r="O4018" s="1">
        <v>146.9</v>
      </c>
      <c r="Q4018" s="1">
        <v>45.7</v>
      </c>
      <c r="R4018" s="1">
        <v>5.07</v>
      </c>
      <c r="AJ4018" s="1" t="s">
        <v>438</v>
      </c>
      <c r="AK4018" s="19">
        <v>42.33</v>
      </c>
      <c r="AL4018" s="19">
        <v>-4.17</v>
      </c>
      <c r="AM4018" s="1">
        <v>1100</v>
      </c>
      <c r="AN4018" s="3">
        <v>1999</v>
      </c>
      <c r="AQ4018">
        <v>81216</v>
      </c>
      <c r="AR4018" s="1" t="s">
        <v>3446</v>
      </c>
    </row>
    <row r="4019" spans="1:50" x14ac:dyDescent="0.25">
      <c r="A4019" s="1">
        <v>5567</v>
      </c>
      <c r="B4019" s="1" t="s">
        <v>5217</v>
      </c>
      <c r="C4019" s="1">
        <v>112</v>
      </c>
      <c r="D4019" s="1" t="s">
        <v>5600</v>
      </c>
      <c r="F4019" s="1" t="s">
        <v>445</v>
      </c>
      <c r="G4019" s="1">
        <v>5</v>
      </c>
      <c r="H4019" s="1">
        <v>50</v>
      </c>
      <c r="I4019" s="1">
        <v>21</v>
      </c>
      <c r="J4019" s="1">
        <v>25</v>
      </c>
      <c r="K4019" s="3">
        <v>523</v>
      </c>
      <c r="N4019" s="1">
        <v>174</v>
      </c>
      <c r="O4019" s="1">
        <v>98.6</v>
      </c>
      <c r="Q4019" s="1">
        <v>30.7</v>
      </c>
      <c r="R4019" s="1">
        <v>3.4</v>
      </c>
      <c r="AJ4019" s="1" t="s">
        <v>438</v>
      </c>
      <c r="AK4019" s="19">
        <v>42.33</v>
      </c>
      <c r="AL4019" s="19">
        <v>-4.17</v>
      </c>
      <c r="AM4019" s="1">
        <v>1100</v>
      </c>
      <c r="AN4019" s="3">
        <v>1997</v>
      </c>
      <c r="AQ4019">
        <v>81216</v>
      </c>
      <c r="AR4019" s="1" t="s">
        <v>813</v>
      </c>
    </row>
    <row r="4020" spans="1:50" x14ac:dyDescent="0.25">
      <c r="A4020" s="1">
        <v>5568</v>
      </c>
      <c r="B4020" s="1" t="s">
        <v>855</v>
      </c>
      <c r="C4020" s="1">
        <v>102</v>
      </c>
      <c r="D4020" s="1" t="s">
        <v>5633</v>
      </c>
      <c r="F4020" s="1" t="s">
        <v>445</v>
      </c>
      <c r="G4020" s="1">
        <v>4</v>
      </c>
      <c r="H4020" s="1">
        <v>38</v>
      </c>
      <c r="I4020" s="1">
        <v>20.9</v>
      </c>
      <c r="J4020" s="1">
        <v>20.3</v>
      </c>
      <c r="K4020" s="3">
        <v>1197</v>
      </c>
      <c r="N4020" s="1">
        <v>345.4</v>
      </c>
      <c r="O4020" s="1">
        <v>131.30000000000001</v>
      </c>
      <c r="P4020" s="1">
        <v>13.6</v>
      </c>
      <c r="Q4020" s="1">
        <v>17.2</v>
      </c>
      <c r="R4020" s="1">
        <v>16.8</v>
      </c>
      <c r="S4020" s="1">
        <v>57.7</v>
      </c>
      <c r="AJ4020" s="1" t="s">
        <v>432</v>
      </c>
      <c r="AK4020" s="19">
        <v>41.75</v>
      </c>
      <c r="AL4020" s="19">
        <v>14.88</v>
      </c>
      <c r="AM4020" s="1">
        <v>980</v>
      </c>
      <c r="AN4020" s="3">
        <v>1996</v>
      </c>
      <c r="AQ4020">
        <v>81211</v>
      </c>
      <c r="AR4020" s="1" t="s">
        <v>5188</v>
      </c>
    </row>
    <row r="4021" spans="1:50" x14ac:dyDescent="0.25">
      <c r="A4021" s="1">
        <v>5569</v>
      </c>
      <c r="B4021" s="1" t="s">
        <v>5219</v>
      </c>
      <c r="C4021" s="1">
        <v>103</v>
      </c>
      <c r="D4021" s="1" t="s">
        <v>5611</v>
      </c>
      <c r="F4021" s="33" t="s">
        <v>859</v>
      </c>
      <c r="G4021" s="1">
        <v>5</v>
      </c>
      <c r="H4021" s="1">
        <v>10</v>
      </c>
      <c r="J4021" s="1"/>
      <c r="K4021" s="3">
        <v>25000</v>
      </c>
      <c r="N4021" s="1">
        <v>39</v>
      </c>
      <c r="O4021" s="1">
        <v>14.7</v>
      </c>
      <c r="Q4021" s="1">
        <v>4.3</v>
      </c>
      <c r="R4021" s="1">
        <v>0.8</v>
      </c>
      <c r="AJ4021" s="1" t="s">
        <v>432</v>
      </c>
      <c r="AK4021" s="19">
        <v>43.73</v>
      </c>
      <c r="AL4021" s="19">
        <v>11.57</v>
      </c>
      <c r="AM4021" s="1" t="s">
        <v>103</v>
      </c>
      <c r="AN4021" s="3">
        <v>1972</v>
      </c>
      <c r="AQ4021">
        <v>81211</v>
      </c>
      <c r="AR4021" s="1" t="s">
        <v>818</v>
      </c>
    </row>
    <row r="4022" spans="1:50" x14ac:dyDescent="0.25">
      <c r="A4022" s="1">
        <v>5570</v>
      </c>
      <c r="B4022" s="1" t="s">
        <v>5219</v>
      </c>
      <c r="C4022" s="1">
        <v>103</v>
      </c>
      <c r="D4022" s="1" t="s">
        <v>5611</v>
      </c>
      <c r="F4022" s="33" t="s">
        <v>859</v>
      </c>
      <c r="G4022" s="1">
        <v>5</v>
      </c>
      <c r="H4022" s="1">
        <v>15</v>
      </c>
      <c r="J4022" s="1"/>
      <c r="K4022" s="3">
        <v>17500</v>
      </c>
      <c r="N4022" s="1">
        <v>105</v>
      </c>
      <c r="O4022" s="1">
        <v>39.200000000000003</v>
      </c>
      <c r="Q4022" s="1">
        <v>11.5</v>
      </c>
      <c r="R4022" s="1">
        <v>2.1</v>
      </c>
      <c r="AJ4022" s="1" t="s">
        <v>432</v>
      </c>
      <c r="AK4022" s="19">
        <v>43.73</v>
      </c>
      <c r="AL4022" s="19">
        <v>11.57</v>
      </c>
      <c r="AM4022" s="1" t="s">
        <v>103</v>
      </c>
      <c r="AN4022" s="3">
        <v>1972</v>
      </c>
      <c r="AQ4022">
        <v>81211</v>
      </c>
      <c r="AR4022" s="1" t="s">
        <v>818</v>
      </c>
    </row>
    <row r="4023" spans="1:50" x14ac:dyDescent="0.25">
      <c r="A4023" s="1">
        <v>5571</v>
      </c>
      <c r="B4023" s="1" t="s">
        <v>5219</v>
      </c>
      <c r="C4023" s="1">
        <v>103</v>
      </c>
      <c r="D4023" s="1" t="s">
        <v>5611</v>
      </c>
      <c r="F4023" s="33" t="s">
        <v>859</v>
      </c>
      <c r="G4023" s="1">
        <v>5</v>
      </c>
      <c r="H4023" s="1">
        <v>20</v>
      </c>
      <c r="I4023" s="1">
        <v>9.1999999999999993</v>
      </c>
      <c r="J4023" s="1">
        <v>11</v>
      </c>
      <c r="K4023" s="3">
        <v>2548</v>
      </c>
      <c r="N4023" s="1">
        <v>173</v>
      </c>
      <c r="O4023" s="1">
        <v>64.7</v>
      </c>
      <c r="Q4023" s="1">
        <v>15</v>
      </c>
      <c r="R4023" s="1">
        <v>6.6</v>
      </c>
      <c r="AJ4023" s="1" t="s">
        <v>432</v>
      </c>
      <c r="AK4023" s="19">
        <v>43.73</v>
      </c>
      <c r="AL4023" s="19">
        <v>11.57</v>
      </c>
      <c r="AM4023" s="1" t="s">
        <v>103</v>
      </c>
      <c r="AN4023" s="3">
        <v>1972</v>
      </c>
      <c r="AQ4023">
        <v>81211</v>
      </c>
      <c r="AR4023" s="1" t="s">
        <v>818</v>
      </c>
      <c r="AU4023" s="32"/>
      <c r="AV4023" s="32"/>
      <c r="AW4023" s="32"/>
      <c r="AX4023" s="32"/>
    </row>
    <row r="4024" spans="1:50" x14ac:dyDescent="0.25">
      <c r="A4024" s="1">
        <v>5572</v>
      </c>
      <c r="B4024" s="1" t="s">
        <v>5219</v>
      </c>
      <c r="C4024" s="1">
        <v>103</v>
      </c>
      <c r="D4024" s="1" t="s">
        <v>5611</v>
      </c>
      <c r="F4024" s="33" t="s">
        <v>859</v>
      </c>
      <c r="G4024" s="1">
        <v>5</v>
      </c>
      <c r="H4024" s="1">
        <v>25</v>
      </c>
      <c r="I4024" s="1">
        <v>11.6</v>
      </c>
      <c r="J4024" s="1">
        <v>13.7</v>
      </c>
      <c r="K4024" s="3">
        <v>2180</v>
      </c>
      <c r="N4024" s="1">
        <v>249</v>
      </c>
      <c r="O4024" s="1">
        <v>92.8</v>
      </c>
      <c r="Q4024" s="1">
        <v>17.899999999999999</v>
      </c>
      <c r="R4024" s="1">
        <v>9.6</v>
      </c>
      <c r="AJ4024" s="1" t="s">
        <v>432</v>
      </c>
      <c r="AK4024" s="19">
        <v>43.73</v>
      </c>
      <c r="AL4024" s="19">
        <v>11.57</v>
      </c>
      <c r="AM4024" s="1" t="s">
        <v>103</v>
      </c>
      <c r="AN4024" s="3">
        <v>1972</v>
      </c>
      <c r="AQ4024">
        <v>81211</v>
      </c>
      <c r="AR4024" s="1" t="s">
        <v>818</v>
      </c>
    </row>
    <row r="4025" spans="1:50" x14ac:dyDescent="0.25">
      <c r="A4025" s="1">
        <v>5573</v>
      </c>
      <c r="B4025" s="1" t="s">
        <v>5219</v>
      </c>
      <c r="C4025" s="1">
        <v>103</v>
      </c>
      <c r="D4025" s="1" t="s">
        <v>5611</v>
      </c>
      <c r="F4025" s="33" t="s">
        <v>859</v>
      </c>
      <c r="G4025" s="1">
        <v>5</v>
      </c>
      <c r="H4025" s="1">
        <v>30</v>
      </c>
      <c r="I4025" s="1">
        <v>13.9</v>
      </c>
      <c r="J4025" s="1">
        <v>15.9</v>
      </c>
      <c r="K4025" s="3">
        <v>1902</v>
      </c>
      <c r="N4025" s="1">
        <v>335</v>
      </c>
      <c r="O4025" s="1">
        <v>124.8</v>
      </c>
      <c r="Q4025" s="1">
        <v>20</v>
      </c>
      <c r="R4025" s="1">
        <v>10</v>
      </c>
      <c r="AJ4025" s="1" t="s">
        <v>432</v>
      </c>
      <c r="AK4025" s="19">
        <v>43.73</v>
      </c>
      <c r="AL4025" s="19">
        <v>11.57</v>
      </c>
      <c r="AM4025" s="1" t="s">
        <v>103</v>
      </c>
      <c r="AN4025" s="3">
        <v>1972</v>
      </c>
      <c r="AQ4025">
        <v>81211</v>
      </c>
      <c r="AR4025" s="1" t="s">
        <v>818</v>
      </c>
    </row>
    <row r="4026" spans="1:50" x14ac:dyDescent="0.25">
      <c r="A4026" s="1">
        <v>5574</v>
      </c>
      <c r="B4026" s="1" t="s">
        <v>5219</v>
      </c>
      <c r="C4026" s="1">
        <v>103</v>
      </c>
      <c r="D4026" s="1" t="s">
        <v>5611</v>
      </c>
      <c r="F4026" s="33" t="s">
        <v>859</v>
      </c>
      <c r="G4026" s="1">
        <v>5</v>
      </c>
      <c r="H4026" s="1">
        <v>35</v>
      </c>
      <c r="I4026" s="1">
        <v>15.8</v>
      </c>
      <c r="J4026" s="1">
        <v>18.2</v>
      </c>
      <c r="K4026" s="3">
        <v>1679</v>
      </c>
      <c r="N4026" s="1">
        <v>416</v>
      </c>
      <c r="O4026" s="1">
        <v>154.9</v>
      </c>
      <c r="Q4026" s="1">
        <v>21.6</v>
      </c>
      <c r="R4026" s="1">
        <v>13.3</v>
      </c>
      <c r="AJ4026" s="1" t="s">
        <v>432</v>
      </c>
      <c r="AK4026" s="19">
        <v>43.73</v>
      </c>
      <c r="AL4026" s="19">
        <v>11.57</v>
      </c>
      <c r="AM4026" s="1" t="s">
        <v>103</v>
      </c>
      <c r="AN4026" s="3">
        <v>1972</v>
      </c>
      <c r="AQ4026">
        <v>81211</v>
      </c>
      <c r="AR4026" s="1" t="s">
        <v>818</v>
      </c>
    </row>
    <row r="4027" spans="1:50" x14ac:dyDescent="0.25">
      <c r="A4027" s="1">
        <v>5575</v>
      </c>
      <c r="B4027" s="1" t="s">
        <v>5219</v>
      </c>
      <c r="C4027" s="1">
        <v>103</v>
      </c>
      <c r="D4027" s="1" t="s">
        <v>5611</v>
      </c>
      <c r="F4027" s="33" t="s">
        <v>859</v>
      </c>
      <c r="G4027" s="1">
        <v>5</v>
      </c>
      <c r="H4027" s="1">
        <v>40</v>
      </c>
      <c r="I4027" s="1">
        <v>17.7</v>
      </c>
      <c r="J4027" s="1">
        <v>20.2</v>
      </c>
      <c r="K4027" s="3">
        <v>1500</v>
      </c>
      <c r="N4027" s="1">
        <v>500</v>
      </c>
      <c r="O4027" s="1">
        <v>186.2</v>
      </c>
      <c r="Q4027" s="1">
        <v>23.8</v>
      </c>
      <c r="R4027" s="1">
        <v>14.3</v>
      </c>
      <c r="AJ4027" s="1" t="s">
        <v>432</v>
      </c>
      <c r="AK4027" s="19">
        <v>43.73</v>
      </c>
      <c r="AL4027" s="19">
        <v>11.57</v>
      </c>
      <c r="AM4027" s="1" t="s">
        <v>103</v>
      </c>
      <c r="AN4027" s="3">
        <v>1972</v>
      </c>
      <c r="AQ4027">
        <v>81211</v>
      </c>
      <c r="AR4027" s="1" t="s">
        <v>818</v>
      </c>
    </row>
    <row r="4028" spans="1:50" x14ac:dyDescent="0.25">
      <c r="A4028" s="1">
        <v>5576</v>
      </c>
      <c r="B4028" s="1" t="s">
        <v>5219</v>
      </c>
      <c r="C4028" s="1">
        <v>103</v>
      </c>
      <c r="D4028" s="1" t="s">
        <v>5611</v>
      </c>
      <c r="F4028" s="33" t="s">
        <v>859</v>
      </c>
      <c r="G4028" s="1">
        <v>5</v>
      </c>
      <c r="H4028" s="1">
        <v>45</v>
      </c>
      <c r="I4028" s="1">
        <v>19.3</v>
      </c>
      <c r="J4028" s="1">
        <v>22.5</v>
      </c>
      <c r="K4028" s="3">
        <v>1320</v>
      </c>
      <c r="N4028" s="1">
        <v>580</v>
      </c>
      <c r="O4028" s="1">
        <v>216.1</v>
      </c>
      <c r="Q4028" s="1">
        <v>25.7</v>
      </c>
      <c r="R4028" s="1">
        <v>15.5</v>
      </c>
      <c r="AJ4028" s="1" t="s">
        <v>432</v>
      </c>
      <c r="AK4028" s="19">
        <v>43.73</v>
      </c>
      <c r="AL4028" s="19">
        <v>11.57</v>
      </c>
      <c r="AM4028" s="1" t="s">
        <v>103</v>
      </c>
      <c r="AN4028" s="3">
        <v>1972</v>
      </c>
      <c r="AQ4028">
        <v>81211</v>
      </c>
      <c r="AR4028" s="1" t="s">
        <v>818</v>
      </c>
    </row>
    <row r="4029" spans="1:50" x14ac:dyDescent="0.25">
      <c r="A4029" s="1">
        <v>5577</v>
      </c>
      <c r="B4029" s="1" t="s">
        <v>5219</v>
      </c>
      <c r="C4029" s="1">
        <v>103</v>
      </c>
      <c r="D4029" s="1" t="s">
        <v>5611</v>
      </c>
      <c r="F4029" s="33" t="s">
        <v>859</v>
      </c>
      <c r="G4029" s="1">
        <v>5</v>
      </c>
      <c r="H4029" s="1">
        <v>50</v>
      </c>
      <c r="I4029" s="1">
        <v>20.9</v>
      </c>
      <c r="J4029" s="1">
        <v>24.4</v>
      </c>
      <c r="K4029" s="3">
        <v>1189</v>
      </c>
      <c r="N4029" s="1">
        <v>655</v>
      </c>
      <c r="O4029" s="1">
        <v>243.8</v>
      </c>
      <c r="Q4029" s="1">
        <v>28.2</v>
      </c>
      <c r="R4029" s="1">
        <v>15.8</v>
      </c>
      <c r="AJ4029" s="1" t="s">
        <v>432</v>
      </c>
      <c r="AK4029" s="19">
        <v>43.73</v>
      </c>
      <c r="AL4029" s="19">
        <v>11.57</v>
      </c>
      <c r="AM4029" s="1" t="s">
        <v>103</v>
      </c>
      <c r="AN4029" s="3">
        <v>1972</v>
      </c>
      <c r="AQ4029">
        <v>81211</v>
      </c>
      <c r="AR4029" s="1" t="s">
        <v>818</v>
      </c>
    </row>
    <row r="4030" spans="1:50" x14ac:dyDescent="0.25">
      <c r="A4030" s="1">
        <v>5578</v>
      </c>
      <c r="B4030" s="1" t="s">
        <v>5219</v>
      </c>
      <c r="C4030" s="1">
        <v>103</v>
      </c>
      <c r="D4030" s="1" t="s">
        <v>5611</v>
      </c>
      <c r="F4030" s="33" t="s">
        <v>859</v>
      </c>
      <c r="G4030" s="1">
        <v>5</v>
      </c>
      <c r="H4030" s="1">
        <v>55</v>
      </c>
      <c r="I4030" s="1">
        <v>22.2</v>
      </c>
      <c r="J4030" s="1">
        <v>26.5</v>
      </c>
      <c r="K4030" s="3">
        <v>1060</v>
      </c>
      <c r="N4030" s="1">
        <v>723</v>
      </c>
      <c r="O4030" s="1">
        <v>269.10000000000002</v>
      </c>
      <c r="Q4030" s="1">
        <v>30.3</v>
      </c>
      <c r="R4030" s="1">
        <v>16.399999999999999</v>
      </c>
      <c r="AJ4030" s="1" t="s">
        <v>432</v>
      </c>
      <c r="AK4030" s="19">
        <v>43.73</v>
      </c>
      <c r="AL4030" s="19">
        <v>11.57</v>
      </c>
      <c r="AM4030" s="1" t="s">
        <v>103</v>
      </c>
      <c r="AN4030" s="3">
        <v>1972</v>
      </c>
      <c r="AQ4030">
        <v>81211</v>
      </c>
      <c r="AR4030" s="1" t="s">
        <v>818</v>
      </c>
    </row>
    <row r="4031" spans="1:50" x14ac:dyDescent="0.25">
      <c r="A4031" s="1">
        <v>5579</v>
      </c>
      <c r="B4031" s="1" t="s">
        <v>5219</v>
      </c>
      <c r="C4031" s="1">
        <v>103</v>
      </c>
      <c r="D4031" s="1" t="s">
        <v>5611</v>
      </c>
      <c r="F4031" s="33" t="s">
        <v>859</v>
      </c>
      <c r="G4031" s="1">
        <v>5</v>
      </c>
      <c r="H4031" s="1">
        <v>60</v>
      </c>
      <c r="I4031" s="1">
        <v>23.5</v>
      </c>
      <c r="J4031" s="1">
        <v>28.6</v>
      </c>
      <c r="K4031" s="3">
        <v>940</v>
      </c>
      <c r="N4031" s="1">
        <v>786</v>
      </c>
      <c r="O4031" s="1">
        <v>292.60000000000002</v>
      </c>
      <c r="Q4031" s="1">
        <v>32.5</v>
      </c>
      <c r="R4031" s="1">
        <v>16.7</v>
      </c>
      <c r="AJ4031" s="1" t="s">
        <v>432</v>
      </c>
      <c r="AK4031" s="19">
        <v>43.73</v>
      </c>
      <c r="AL4031" s="19">
        <v>11.57</v>
      </c>
      <c r="AM4031" s="1" t="s">
        <v>103</v>
      </c>
      <c r="AN4031" s="3">
        <v>1972</v>
      </c>
      <c r="AQ4031">
        <v>81211</v>
      </c>
      <c r="AR4031" s="1" t="s">
        <v>818</v>
      </c>
    </row>
    <row r="4032" spans="1:50" x14ac:dyDescent="0.25">
      <c r="A4032" s="1">
        <v>5580</v>
      </c>
      <c r="B4032" s="1" t="s">
        <v>5219</v>
      </c>
      <c r="C4032" s="1">
        <v>103</v>
      </c>
      <c r="D4032" s="1" t="s">
        <v>5611</v>
      </c>
      <c r="F4032" s="33" t="s">
        <v>859</v>
      </c>
      <c r="G4032" s="1">
        <v>5</v>
      </c>
      <c r="H4032" s="1">
        <v>65</v>
      </c>
      <c r="I4032" s="1">
        <v>24.6</v>
      </c>
      <c r="J4032" s="1">
        <v>31</v>
      </c>
      <c r="K4032" s="3">
        <v>821</v>
      </c>
      <c r="N4032" s="1">
        <v>844</v>
      </c>
      <c r="O4032" s="1">
        <v>314.2</v>
      </c>
      <c r="Q4032" s="1">
        <v>34.299999999999997</v>
      </c>
      <c r="R4032" s="1">
        <v>16.8</v>
      </c>
      <c r="AJ4032" s="1" t="s">
        <v>432</v>
      </c>
      <c r="AK4032" s="19">
        <v>43.73</v>
      </c>
      <c r="AL4032" s="19">
        <v>11.57</v>
      </c>
      <c r="AM4032" s="1" t="s">
        <v>103</v>
      </c>
      <c r="AN4032" s="3">
        <v>1972</v>
      </c>
      <c r="AQ4032">
        <v>81211</v>
      </c>
      <c r="AR4032" s="1" t="s">
        <v>818</v>
      </c>
    </row>
    <row r="4033" spans="1:44" x14ac:dyDescent="0.25">
      <c r="A4033" s="1">
        <v>5581</v>
      </c>
      <c r="B4033" s="1" t="s">
        <v>5219</v>
      </c>
      <c r="C4033" s="1">
        <v>103</v>
      </c>
      <c r="D4033" s="1" t="s">
        <v>5611</v>
      </c>
      <c r="F4033" s="33" t="s">
        <v>859</v>
      </c>
      <c r="G4033" s="1">
        <v>5</v>
      </c>
      <c r="H4033" s="1">
        <v>70</v>
      </c>
      <c r="I4033" s="1">
        <v>25.6</v>
      </c>
      <c r="J4033" s="1">
        <v>32.799999999999997</v>
      </c>
      <c r="K4033" s="3">
        <v>759</v>
      </c>
      <c r="N4033" s="1">
        <v>896</v>
      </c>
      <c r="O4033" s="1">
        <v>333.4</v>
      </c>
      <c r="Q4033" s="1">
        <v>36</v>
      </c>
      <c r="R4033" s="1">
        <v>17.399999999999999</v>
      </c>
      <c r="AJ4033" s="1" t="s">
        <v>432</v>
      </c>
      <c r="AK4033" s="19">
        <v>43.73</v>
      </c>
      <c r="AL4033" s="19">
        <v>11.57</v>
      </c>
      <c r="AM4033" s="1" t="s">
        <v>103</v>
      </c>
      <c r="AN4033" s="3">
        <v>1972</v>
      </c>
      <c r="AQ4033">
        <v>81211</v>
      </c>
      <c r="AR4033" s="1" t="s">
        <v>818</v>
      </c>
    </row>
    <row r="4034" spans="1:44" x14ac:dyDescent="0.25">
      <c r="A4034" s="1">
        <v>5582</v>
      </c>
      <c r="B4034" s="1" t="s">
        <v>5219</v>
      </c>
      <c r="C4034" s="1">
        <v>103</v>
      </c>
      <c r="D4034" s="1" t="s">
        <v>5611</v>
      </c>
      <c r="F4034" s="33" t="s">
        <v>859</v>
      </c>
      <c r="G4034" s="1">
        <v>6</v>
      </c>
      <c r="H4034" s="1">
        <v>75</v>
      </c>
      <c r="I4034" s="1">
        <v>26.5</v>
      </c>
      <c r="J4034" s="1">
        <v>34.700000000000003</v>
      </c>
      <c r="K4034" s="3">
        <v>694</v>
      </c>
      <c r="N4034" s="1">
        <v>943</v>
      </c>
      <c r="O4034" s="1">
        <v>351</v>
      </c>
      <c r="Q4034" s="1">
        <v>37.799999999999997</v>
      </c>
      <c r="R4034" s="1">
        <v>17.5</v>
      </c>
      <c r="AJ4034" s="1" t="s">
        <v>432</v>
      </c>
      <c r="AK4034" s="19">
        <v>43.73</v>
      </c>
      <c r="AL4034" s="19">
        <v>11.57</v>
      </c>
      <c r="AM4034" s="1" t="s">
        <v>103</v>
      </c>
      <c r="AN4034" s="3">
        <v>1972</v>
      </c>
      <c r="AQ4034">
        <v>81211</v>
      </c>
      <c r="AR4034" s="1" t="s">
        <v>818</v>
      </c>
    </row>
    <row r="4035" spans="1:44" x14ac:dyDescent="0.25">
      <c r="A4035" s="1">
        <v>5583</v>
      </c>
      <c r="B4035" s="1" t="s">
        <v>5219</v>
      </c>
      <c r="C4035" s="1">
        <v>103</v>
      </c>
      <c r="D4035" s="1" t="s">
        <v>5611</v>
      </c>
      <c r="F4035" s="33" t="s">
        <v>859</v>
      </c>
      <c r="G4035" s="1">
        <v>6</v>
      </c>
      <c r="H4035" s="1">
        <v>80</v>
      </c>
      <c r="I4035" s="1">
        <v>27.2</v>
      </c>
      <c r="J4035" s="1">
        <v>36.700000000000003</v>
      </c>
      <c r="K4035" s="3">
        <v>633</v>
      </c>
      <c r="N4035" s="1">
        <v>986</v>
      </c>
      <c r="O4035" s="1">
        <v>366.9</v>
      </c>
      <c r="Q4035" s="1">
        <v>39.4</v>
      </c>
      <c r="R4035" s="1">
        <v>17.5</v>
      </c>
      <c r="AJ4035" s="1" t="s">
        <v>432</v>
      </c>
      <c r="AK4035" s="19">
        <v>43.73</v>
      </c>
      <c r="AL4035" s="19">
        <v>11.57</v>
      </c>
      <c r="AM4035" s="1" t="s">
        <v>103</v>
      </c>
      <c r="AN4035" s="3">
        <v>1972</v>
      </c>
      <c r="AQ4035">
        <v>81211</v>
      </c>
      <c r="AR4035" s="1" t="s">
        <v>818</v>
      </c>
    </row>
    <row r="4036" spans="1:44" x14ac:dyDescent="0.25">
      <c r="A4036" s="1">
        <v>5584</v>
      </c>
      <c r="B4036" s="1" t="s">
        <v>5219</v>
      </c>
      <c r="C4036" s="1">
        <v>103</v>
      </c>
      <c r="D4036" s="1" t="s">
        <v>5611</v>
      </c>
      <c r="F4036" s="33" t="s">
        <v>859</v>
      </c>
      <c r="G4036" s="1">
        <v>6</v>
      </c>
      <c r="H4036" s="1">
        <v>85</v>
      </c>
      <c r="I4036" s="1">
        <v>27.9</v>
      </c>
      <c r="J4036" s="1">
        <v>38.299999999999997</v>
      </c>
      <c r="K4036" s="3">
        <v>594</v>
      </c>
      <c r="N4036" s="1">
        <v>1025</v>
      </c>
      <c r="O4036" s="1">
        <v>381.3</v>
      </c>
      <c r="Q4036" s="1">
        <v>40.9</v>
      </c>
      <c r="R4036" s="1">
        <v>17.600000000000001</v>
      </c>
      <c r="AJ4036" s="1" t="s">
        <v>432</v>
      </c>
      <c r="AK4036" s="19">
        <v>43.73</v>
      </c>
      <c r="AL4036" s="19">
        <v>11.57</v>
      </c>
      <c r="AM4036" s="1" t="s">
        <v>103</v>
      </c>
      <c r="AN4036" s="3">
        <v>1972</v>
      </c>
      <c r="AQ4036">
        <v>81211</v>
      </c>
      <c r="AR4036" s="1" t="s">
        <v>818</v>
      </c>
    </row>
    <row r="4037" spans="1:44" x14ac:dyDescent="0.25">
      <c r="A4037" s="1">
        <v>5585</v>
      </c>
      <c r="B4037" s="1" t="s">
        <v>5219</v>
      </c>
      <c r="C4037" s="1">
        <v>103</v>
      </c>
      <c r="D4037" s="1" t="s">
        <v>5611</v>
      </c>
      <c r="F4037" s="33" t="s">
        <v>859</v>
      </c>
      <c r="G4037" s="1">
        <v>6</v>
      </c>
      <c r="H4037" s="1">
        <v>90</v>
      </c>
      <c r="I4037" s="1">
        <v>28.5</v>
      </c>
      <c r="J4037" s="1">
        <v>40.200000000000003</v>
      </c>
      <c r="K4037" s="3">
        <v>549</v>
      </c>
      <c r="N4037" s="1">
        <v>1060</v>
      </c>
      <c r="O4037" s="1">
        <v>394.4</v>
      </c>
      <c r="Q4037" s="1">
        <v>42.2</v>
      </c>
      <c r="R4037" s="1">
        <v>17.7</v>
      </c>
      <c r="AJ4037" s="1" t="s">
        <v>432</v>
      </c>
      <c r="AK4037" s="19">
        <v>43.73</v>
      </c>
      <c r="AL4037" s="19">
        <v>11.57</v>
      </c>
      <c r="AM4037" s="1" t="s">
        <v>103</v>
      </c>
      <c r="AN4037" s="3">
        <v>1972</v>
      </c>
      <c r="AQ4037">
        <v>81211</v>
      </c>
      <c r="AR4037" s="1" t="s">
        <v>818</v>
      </c>
    </row>
    <row r="4038" spans="1:44" x14ac:dyDescent="0.25">
      <c r="A4038" s="1">
        <v>5586</v>
      </c>
      <c r="B4038" s="1" t="s">
        <v>5219</v>
      </c>
      <c r="C4038" s="1">
        <v>103</v>
      </c>
      <c r="D4038" s="1" t="s">
        <v>5611</v>
      </c>
      <c r="F4038" s="33" t="s">
        <v>859</v>
      </c>
      <c r="G4038" s="1">
        <v>6</v>
      </c>
      <c r="H4038" s="1">
        <v>95</v>
      </c>
      <c r="I4038" s="1">
        <v>29</v>
      </c>
      <c r="J4038" s="1">
        <v>41.9</v>
      </c>
      <c r="K4038" s="3">
        <v>512</v>
      </c>
      <c r="N4038" s="1">
        <v>1095</v>
      </c>
      <c r="O4038" s="1">
        <v>406.1</v>
      </c>
      <c r="Q4038" s="1">
        <v>43.4</v>
      </c>
      <c r="R4038" s="1">
        <v>17.8</v>
      </c>
      <c r="AJ4038" s="1" t="s">
        <v>432</v>
      </c>
      <c r="AK4038" s="19">
        <v>43.73</v>
      </c>
      <c r="AL4038" s="19">
        <v>11.57</v>
      </c>
      <c r="AM4038" s="1" t="s">
        <v>103</v>
      </c>
      <c r="AN4038" s="3">
        <v>1972</v>
      </c>
      <c r="AQ4038">
        <v>81211</v>
      </c>
      <c r="AR4038" s="1" t="s">
        <v>818</v>
      </c>
    </row>
    <row r="4039" spans="1:44" x14ac:dyDescent="0.25">
      <c r="A4039" s="1">
        <v>5587</v>
      </c>
      <c r="B4039" s="1" t="s">
        <v>5285</v>
      </c>
      <c r="C4039" s="1">
        <v>101</v>
      </c>
      <c r="D4039" s="1" t="s">
        <v>5627</v>
      </c>
      <c r="F4039" s="1" t="s">
        <v>445</v>
      </c>
      <c r="G4039" s="1">
        <v>8</v>
      </c>
      <c r="H4039" s="1">
        <v>22</v>
      </c>
      <c r="I4039" s="1">
        <v>5.57</v>
      </c>
      <c r="J4039" s="1">
        <v>5.0999999999999996</v>
      </c>
      <c r="K4039" s="3">
        <v>22576</v>
      </c>
      <c r="L4039" s="2">
        <v>2</v>
      </c>
      <c r="N4039" s="1">
        <v>178</v>
      </c>
      <c r="O4039" s="1">
        <v>78.3</v>
      </c>
      <c r="P4039" s="1">
        <v>25.1</v>
      </c>
      <c r="Q4039" s="1">
        <v>5.19</v>
      </c>
      <c r="R4039" s="1">
        <v>6.77</v>
      </c>
      <c r="AJ4039" s="1" t="s">
        <v>432</v>
      </c>
      <c r="AK4039" s="19">
        <v>43.17</v>
      </c>
      <c r="AL4039" s="19">
        <v>11.42</v>
      </c>
      <c r="AM4039" s="1">
        <v>515</v>
      </c>
      <c r="AN4039" s="3">
        <v>1987</v>
      </c>
      <c r="AQ4039">
        <v>81211</v>
      </c>
      <c r="AR4039" s="1" t="s">
        <v>819</v>
      </c>
    </row>
    <row r="4040" spans="1:44" x14ac:dyDescent="0.25">
      <c r="A4040" s="1">
        <v>5588</v>
      </c>
      <c r="B4040" s="1" t="s">
        <v>5285</v>
      </c>
      <c r="C4040" s="1">
        <v>101</v>
      </c>
      <c r="D4040" s="1" t="s">
        <v>5627</v>
      </c>
      <c r="F4040" s="1" t="s">
        <v>445</v>
      </c>
      <c r="G4040" s="1">
        <v>8</v>
      </c>
      <c r="H4040" s="1">
        <v>22</v>
      </c>
      <c r="I4040" s="1">
        <v>5.83</v>
      </c>
      <c r="J4040" s="1">
        <v>5.3</v>
      </c>
      <c r="K4040" s="3">
        <v>20009</v>
      </c>
      <c r="L4040" s="2">
        <v>2</v>
      </c>
      <c r="N4040" s="1">
        <v>181</v>
      </c>
      <c r="O4040" s="1">
        <v>71</v>
      </c>
      <c r="P4040" s="1">
        <v>22.7</v>
      </c>
      <c r="Q4040" s="1">
        <v>5.12</v>
      </c>
      <c r="R4040" s="1">
        <v>6.68</v>
      </c>
      <c r="AJ4040" s="1" t="s">
        <v>432</v>
      </c>
      <c r="AK4040" s="19">
        <v>43.17</v>
      </c>
      <c r="AL4040" s="19">
        <v>11.42</v>
      </c>
      <c r="AM4040" s="1">
        <v>515</v>
      </c>
      <c r="AN4040" s="3">
        <v>1987</v>
      </c>
      <c r="AQ4040">
        <v>81211</v>
      </c>
      <c r="AR4040" s="1" t="s">
        <v>819</v>
      </c>
    </row>
    <row r="4041" spans="1:44" x14ac:dyDescent="0.25">
      <c r="A4041" s="1">
        <v>5589</v>
      </c>
      <c r="B4041" s="1" t="s">
        <v>5285</v>
      </c>
      <c r="C4041" s="1">
        <v>101</v>
      </c>
      <c r="D4041" s="1" t="s">
        <v>5627</v>
      </c>
      <c r="F4041" s="1" t="s">
        <v>445</v>
      </c>
      <c r="G4041" s="1">
        <v>9</v>
      </c>
      <c r="H4041" s="1">
        <v>22</v>
      </c>
      <c r="I4041" s="1">
        <v>4.8099999999999996</v>
      </c>
      <c r="J4041" s="1">
        <v>4.0999999999999996</v>
      </c>
      <c r="K4041" s="3">
        <v>28256</v>
      </c>
      <c r="L4041" s="2">
        <v>2</v>
      </c>
      <c r="N4041" s="1">
        <v>128</v>
      </c>
      <c r="O4041" s="1">
        <v>61.5</v>
      </c>
      <c r="P4041" s="1">
        <v>19.7</v>
      </c>
      <c r="Q4041" s="1">
        <v>3.7</v>
      </c>
      <c r="R4041" s="1">
        <v>4.0999999999999996</v>
      </c>
      <c r="AJ4041" s="1" t="s">
        <v>432</v>
      </c>
      <c r="AK4041" s="19">
        <v>43.17</v>
      </c>
      <c r="AL4041" s="19">
        <v>11.42</v>
      </c>
      <c r="AM4041" s="1">
        <v>515</v>
      </c>
      <c r="AN4041" s="3">
        <v>1987</v>
      </c>
      <c r="AQ4041">
        <v>81211</v>
      </c>
      <c r="AR4041" s="1" t="s">
        <v>819</v>
      </c>
    </row>
    <row r="4042" spans="1:44" x14ac:dyDescent="0.25">
      <c r="A4042" s="1">
        <v>5590</v>
      </c>
      <c r="B4042" s="1" t="s">
        <v>5284</v>
      </c>
      <c r="C4042" s="1">
        <v>110</v>
      </c>
      <c r="D4042" s="1" t="s">
        <v>6379</v>
      </c>
      <c r="F4042" s="1" t="s">
        <v>445</v>
      </c>
      <c r="G4042" s="1">
        <v>10</v>
      </c>
      <c r="H4042" s="1">
        <v>31</v>
      </c>
      <c r="I4042" s="1">
        <v>5.2</v>
      </c>
      <c r="J4042" s="1">
        <v>6.7</v>
      </c>
      <c r="K4042" s="3">
        <v>10865</v>
      </c>
      <c r="N4042" s="1">
        <v>154</v>
      </c>
      <c r="O4042" s="1">
        <v>100.6</v>
      </c>
      <c r="Q4042" s="1">
        <v>43.6</v>
      </c>
      <c r="R4042" s="1">
        <v>8.11</v>
      </c>
      <c r="AJ4042" s="1" t="s">
        <v>432</v>
      </c>
      <c r="AK4042" s="19">
        <v>37.67</v>
      </c>
      <c r="AL4042" s="19">
        <v>15</v>
      </c>
      <c r="AM4042" s="1">
        <v>1400</v>
      </c>
      <c r="AN4042" s="3">
        <v>1980</v>
      </c>
      <c r="AQ4042">
        <v>81222</v>
      </c>
      <c r="AR4042" s="1" t="s">
        <v>3382</v>
      </c>
    </row>
    <row r="4043" spans="1:44" x14ac:dyDescent="0.25">
      <c r="A4043" s="1">
        <v>5591</v>
      </c>
      <c r="B4043" s="1" t="s">
        <v>159</v>
      </c>
      <c r="C4043" s="1">
        <v>110</v>
      </c>
      <c r="D4043" s="1" t="s">
        <v>5623</v>
      </c>
      <c r="F4043" s="1" t="s">
        <v>445</v>
      </c>
      <c r="G4043" s="1">
        <v>9</v>
      </c>
      <c r="H4043" s="1">
        <v>28</v>
      </c>
      <c r="I4043" s="1">
        <v>5.86</v>
      </c>
      <c r="J4043" s="1">
        <v>15.8</v>
      </c>
      <c r="K4043" s="3">
        <v>1711</v>
      </c>
      <c r="N4043" s="1">
        <v>92</v>
      </c>
      <c r="O4043" s="1">
        <v>59.7</v>
      </c>
      <c r="Q4043" s="1">
        <v>74.099999999999994</v>
      </c>
      <c r="R4043" s="1">
        <v>7.83</v>
      </c>
      <c r="S4043" s="1">
        <v>34</v>
      </c>
      <c r="AJ4043" s="1" t="s">
        <v>432</v>
      </c>
      <c r="AK4043" s="19">
        <v>41.83</v>
      </c>
      <c r="AL4043" s="19">
        <v>12.5</v>
      </c>
      <c r="AN4043" s="3">
        <v>1974</v>
      </c>
      <c r="AQ4043">
        <v>81211</v>
      </c>
      <c r="AR4043" s="1" t="s">
        <v>820</v>
      </c>
    </row>
    <row r="4044" spans="1:44" x14ac:dyDescent="0.25">
      <c r="A4044" s="1">
        <v>5592</v>
      </c>
      <c r="B4044" s="1" t="s">
        <v>5217</v>
      </c>
      <c r="C4044" s="1">
        <v>112</v>
      </c>
      <c r="D4044" s="1" t="s">
        <v>5600</v>
      </c>
      <c r="F4044" s="1" t="s">
        <v>445</v>
      </c>
      <c r="G4044" s="1">
        <v>9</v>
      </c>
      <c r="H4044" s="1">
        <v>104</v>
      </c>
      <c r="I4044" s="1">
        <v>18</v>
      </c>
      <c r="J4044" s="1">
        <v>21.2</v>
      </c>
      <c r="K4044" s="3">
        <v>885</v>
      </c>
      <c r="N4044" s="1">
        <v>291.3</v>
      </c>
      <c r="O4044" s="1">
        <v>174.2</v>
      </c>
      <c r="P4044" s="1">
        <v>13.8</v>
      </c>
      <c r="Q4044" s="1">
        <v>31.8</v>
      </c>
      <c r="R4044" s="1">
        <v>2.8</v>
      </c>
      <c r="S4044" s="1">
        <v>59</v>
      </c>
      <c r="AJ4044" s="1" t="s">
        <v>432</v>
      </c>
      <c r="AK4044" s="19">
        <v>41.87</v>
      </c>
      <c r="AL4044" s="19">
        <v>13.63</v>
      </c>
      <c r="AM4044" s="1">
        <v>1560</v>
      </c>
      <c r="AN4044" s="3">
        <v>1996</v>
      </c>
      <c r="AQ4044">
        <v>80401</v>
      </c>
      <c r="AR4044" s="1" t="s">
        <v>704</v>
      </c>
    </row>
    <row r="4045" spans="1:44" x14ac:dyDescent="0.25">
      <c r="A4045" s="1">
        <v>5593</v>
      </c>
      <c r="B4045" s="1" t="s">
        <v>5217</v>
      </c>
      <c r="C4045" s="1">
        <v>112</v>
      </c>
      <c r="D4045" s="1" t="s">
        <v>5600</v>
      </c>
      <c r="F4045" s="1" t="s">
        <v>445</v>
      </c>
      <c r="G4045" s="1">
        <v>7</v>
      </c>
      <c r="H4045" s="1">
        <v>102</v>
      </c>
      <c r="I4045" s="1">
        <v>24.9</v>
      </c>
      <c r="J4045" s="1">
        <v>34</v>
      </c>
      <c r="K4045" s="3">
        <v>325</v>
      </c>
      <c r="N4045" s="1">
        <v>488</v>
      </c>
      <c r="O4045" s="1">
        <v>275.5</v>
      </c>
      <c r="Q4045" s="1">
        <v>42.7</v>
      </c>
      <c r="R4045" s="1">
        <v>3.28</v>
      </c>
      <c r="S4045" s="1">
        <v>43</v>
      </c>
      <c r="AJ4045" s="1" t="s">
        <v>432</v>
      </c>
      <c r="AK4045" s="19">
        <v>44.67</v>
      </c>
      <c r="AL4045" s="19">
        <v>9</v>
      </c>
      <c r="AN4045" s="3">
        <v>1981</v>
      </c>
      <c r="AQ4045">
        <v>81211</v>
      </c>
      <c r="AR4045" s="1" t="s">
        <v>821</v>
      </c>
    </row>
    <row r="4046" spans="1:44" x14ac:dyDescent="0.25">
      <c r="A4046" s="1">
        <v>5594</v>
      </c>
      <c r="B4046" s="1" t="s">
        <v>5217</v>
      </c>
      <c r="C4046" s="1">
        <v>112</v>
      </c>
      <c r="D4046" s="1" t="s">
        <v>5600</v>
      </c>
      <c r="F4046" s="1" t="s">
        <v>445</v>
      </c>
      <c r="G4046" s="1">
        <v>7</v>
      </c>
      <c r="H4046" s="1">
        <v>102</v>
      </c>
      <c r="I4046" s="1">
        <v>23.1</v>
      </c>
      <c r="J4046" s="1"/>
      <c r="K4046" s="3">
        <v>398</v>
      </c>
      <c r="N4046" s="1">
        <v>485</v>
      </c>
      <c r="O4046" s="1">
        <v>274.3</v>
      </c>
      <c r="Q4046" s="1">
        <v>42.5</v>
      </c>
      <c r="R4046" s="1">
        <v>2.7</v>
      </c>
      <c r="S4046" s="1">
        <v>43</v>
      </c>
      <c r="AJ4046" s="1" t="s">
        <v>432</v>
      </c>
      <c r="AK4046" s="19">
        <v>44.67</v>
      </c>
      <c r="AL4046" s="19">
        <v>9</v>
      </c>
      <c r="AN4046" s="3">
        <v>1981</v>
      </c>
      <c r="AQ4046">
        <v>81211</v>
      </c>
      <c r="AR4046" s="1" t="s">
        <v>821</v>
      </c>
    </row>
    <row r="4047" spans="1:44" x14ac:dyDescent="0.25">
      <c r="A4047" s="1">
        <v>5595</v>
      </c>
      <c r="B4047" s="1" t="s">
        <v>5217</v>
      </c>
      <c r="C4047" s="1">
        <v>112</v>
      </c>
      <c r="D4047" s="1" t="s">
        <v>5600</v>
      </c>
      <c r="F4047" s="1" t="s">
        <v>445</v>
      </c>
      <c r="G4047" s="1">
        <v>10</v>
      </c>
      <c r="H4047" s="1">
        <v>60</v>
      </c>
      <c r="I4047" s="1">
        <v>10.3</v>
      </c>
      <c r="J4047" s="1">
        <v>12.1</v>
      </c>
      <c r="K4047" s="3">
        <v>3590</v>
      </c>
      <c r="N4047" s="1">
        <v>170</v>
      </c>
      <c r="O4047" s="1">
        <v>108</v>
      </c>
      <c r="Q4047" s="1">
        <v>36</v>
      </c>
      <c r="R4047" s="1">
        <v>3</v>
      </c>
      <c r="AJ4047" s="1" t="s">
        <v>432</v>
      </c>
      <c r="AK4047" s="19">
        <v>42.5</v>
      </c>
      <c r="AL4047" s="19">
        <v>13</v>
      </c>
      <c r="AM4047" s="1">
        <v>1709</v>
      </c>
      <c r="AN4047" s="3">
        <v>1973</v>
      </c>
      <c r="AQ4047">
        <v>81211</v>
      </c>
      <c r="AR4047" s="1" t="s">
        <v>822</v>
      </c>
    </row>
    <row r="4048" spans="1:44" x14ac:dyDescent="0.25">
      <c r="A4048" s="1">
        <v>5596</v>
      </c>
      <c r="B4048" s="1" t="s">
        <v>3841</v>
      </c>
      <c r="C4048" s="1">
        <v>114</v>
      </c>
      <c r="D4048" s="1" t="s">
        <v>6136</v>
      </c>
      <c r="F4048" s="1" t="s">
        <v>445</v>
      </c>
      <c r="I4048" s="1">
        <v>21</v>
      </c>
      <c r="J4048" s="1">
        <v>19.100000000000001</v>
      </c>
      <c r="K4048" s="3">
        <v>1000</v>
      </c>
      <c r="N4048" s="1">
        <v>336</v>
      </c>
      <c r="R4048" s="1">
        <v>3</v>
      </c>
      <c r="AJ4048" s="1" t="s">
        <v>432</v>
      </c>
      <c r="AK4048" s="19">
        <v>46.2</v>
      </c>
      <c r="AL4048" s="19">
        <v>13.33</v>
      </c>
      <c r="AM4048" s="1">
        <v>600</v>
      </c>
      <c r="AN4048" s="3">
        <v>2003</v>
      </c>
      <c r="AQ4048">
        <v>80418</v>
      </c>
      <c r="AR4048" s="1" t="s">
        <v>823</v>
      </c>
    </row>
    <row r="4049" spans="1:44" x14ac:dyDescent="0.25">
      <c r="A4049" s="1">
        <v>5597</v>
      </c>
      <c r="B4049" s="1" t="s">
        <v>160</v>
      </c>
      <c r="C4049" s="1">
        <v>104</v>
      </c>
      <c r="D4049" s="1" t="s">
        <v>5618</v>
      </c>
      <c r="F4049" s="33" t="s">
        <v>859</v>
      </c>
      <c r="G4049" s="1">
        <v>6</v>
      </c>
      <c r="H4049" s="1">
        <v>24</v>
      </c>
      <c r="I4049" s="1">
        <v>12.6</v>
      </c>
      <c r="J4049" s="1">
        <v>20.8</v>
      </c>
      <c r="K4049" s="3">
        <v>4282</v>
      </c>
      <c r="L4049" s="2">
        <v>0.6</v>
      </c>
      <c r="N4049" s="1">
        <v>130</v>
      </c>
      <c r="S4049" s="1">
        <v>19.16</v>
      </c>
      <c r="T4049" s="1">
        <v>0.155</v>
      </c>
      <c r="U4049" s="1">
        <v>0.26100000000000001</v>
      </c>
      <c r="V4049" s="1">
        <v>0.39900000000000002</v>
      </c>
      <c r="AJ4049" s="1" t="s">
        <v>471</v>
      </c>
      <c r="AK4049" s="19">
        <v>55</v>
      </c>
      <c r="AL4049" s="19">
        <v>70.5</v>
      </c>
      <c r="AN4049" s="3">
        <v>1978</v>
      </c>
      <c r="AQ4049">
        <v>80809</v>
      </c>
      <c r="AR4049" s="1" t="s">
        <v>824</v>
      </c>
    </row>
    <row r="4050" spans="1:44" x14ac:dyDescent="0.25">
      <c r="A4050" s="1">
        <v>5598</v>
      </c>
      <c r="B4050" s="1" t="s">
        <v>1233</v>
      </c>
      <c r="C4050" s="1">
        <v>101</v>
      </c>
      <c r="D4050" s="1" t="s">
        <v>5627</v>
      </c>
      <c r="F4050" s="33" t="s">
        <v>445</v>
      </c>
      <c r="G4050" s="1">
        <v>7</v>
      </c>
      <c r="H4050" s="23">
        <v>21</v>
      </c>
      <c r="I4050" s="1">
        <v>6.6</v>
      </c>
      <c r="J4050" s="1">
        <v>7</v>
      </c>
      <c r="K4050" s="3">
        <v>6050</v>
      </c>
      <c r="L4050" s="2">
        <f>N4050/((1824.17)*(1-EXP(-(0.023514)*I4050))^(1.69151))</f>
        <v>1.662479978374122</v>
      </c>
      <c r="N4050" s="23">
        <v>114</v>
      </c>
      <c r="O4050" s="23">
        <v>39.409999999999997</v>
      </c>
      <c r="P4050" s="23">
        <v>7.74</v>
      </c>
      <c r="Q4050" s="23">
        <v>5.39</v>
      </c>
      <c r="R4050" s="23">
        <v>4.93</v>
      </c>
      <c r="S4050" s="23">
        <v>37.200000000000003</v>
      </c>
      <c r="AJ4050" s="1" t="s">
        <v>471</v>
      </c>
      <c r="AK4050" s="19">
        <v>52.33</v>
      </c>
      <c r="AL4050" s="19">
        <v>64</v>
      </c>
      <c r="AN4050" s="3">
        <v>2003</v>
      </c>
      <c r="AQ4050">
        <v>80810</v>
      </c>
      <c r="AR4050" s="1" t="s">
        <v>825</v>
      </c>
    </row>
    <row r="4051" spans="1:44" x14ac:dyDescent="0.25">
      <c r="A4051" s="1">
        <v>5599</v>
      </c>
      <c r="B4051" s="1" t="s">
        <v>1233</v>
      </c>
      <c r="C4051" s="1">
        <v>101</v>
      </c>
      <c r="D4051" s="1" t="s">
        <v>5627</v>
      </c>
      <c r="F4051" s="33" t="s">
        <v>859</v>
      </c>
      <c r="G4051" s="1">
        <v>9</v>
      </c>
      <c r="H4051" s="1">
        <v>20</v>
      </c>
      <c r="I4051" s="1">
        <v>3.3</v>
      </c>
      <c r="J4051" s="1">
        <v>3.3</v>
      </c>
      <c r="K4051" s="3">
        <v>12286</v>
      </c>
      <c r="L4051" s="2">
        <f>N4051/((1581.94)*(1-EXP(-(0.021301)*I4051))^(1.51716))</f>
        <v>1.1604061476343961</v>
      </c>
      <c r="N4051" s="1">
        <v>31</v>
      </c>
      <c r="O4051" s="1">
        <v>11.85</v>
      </c>
      <c r="P4051" s="1">
        <v>2.93</v>
      </c>
      <c r="Q4051" s="1">
        <v>1.86</v>
      </c>
      <c r="R4051" s="1">
        <v>3.39</v>
      </c>
      <c r="S4051" s="1">
        <v>13.8</v>
      </c>
      <c r="AJ4051" s="1" t="s">
        <v>471</v>
      </c>
      <c r="AK4051" s="19">
        <v>52.33</v>
      </c>
      <c r="AL4051" s="19">
        <v>64</v>
      </c>
      <c r="AN4051" s="3">
        <v>2003</v>
      </c>
      <c r="AQ4051">
        <v>80810</v>
      </c>
      <c r="AR4051" s="1" t="s">
        <v>825</v>
      </c>
    </row>
    <row r="4052" spans="1:44" x14ac:dyDescent="0.25">
      <c r="A4052" s="1">
        <v>5600</v>
      </c>
      <c r="B4052" s="1" t="s">
        <v>1233</v>
      </c>
      <c r="C4052" s="1">
        <v>101</v>
      </c>
      <c r="D4052" s="1" t="s">
        <v>5627</v>
      </c>
      <c r="F4052" s="33" t="s">
        <v>859</v>
      </c>
      <c r="G4052" s="1">
        <v>11</v>
      </c>
      <c r="H4052" s="1">
        <v>42</v>
      </c>
      <c r="I4052" s="1">
        <v>4.9000000000000004</v>
      </c>
      <c r="J4052" s="1">
        <v>2.5</v>
      </c>
      <c r="K4052" s="3">
        <v>56333</v>
      </c>
      <c r="L4052" s="2">
        <v>2</v>
      </c>
      <c r="N4052" s="1">
        <v>120</v>
      </c>
      <c r="O4052" s="1">
        <v>55.78</v>
      </c>
      <c r="P4052" s="1">
        <v>10.64</v>
      </c>
      <c r="Q4052" s="1">
        <v>2.95</v>
      </c>
      <c r="R4052" s="1">
        <v>3.98</v>
      </c>
      <c r="S4052" s="1">
        <v>18.8</v>
      </c>
      <c r="AJ4052" s="1" t="s">
        <v>471</v>
      </c>
      <c r="AK4052" s="19">
        <v>52.33</v>
      </c>
      <c r="AL4052" s="19">
        <v>64</v>
      </c>
      <c r="AN4052" s="3">
        <v>2003</v>
      </c>
      <c r="AQ4052">
        <v>80810</v>
      </c>
      <c r="AR4052" s="1" t="s">
        <v>825</v>
      </c>
    </row>
    <row r="4053" spans="1:44" x14ac:dyDescent="0.25">
      <c r="A4053" s="1">
        <v>5601</v>
      </c>
      <c r="B4053" s="1" t="s">
        <v>1233</v>
      </c>
      <c r="C4053" s="1">
        <v>101</v>
      </c>
      <c r="D4053" s="1" t="s">
        <v>5627</v>
      </c>
      <c r="F4053" s="33" t="s">
        <v>859</v>
      </c>
      <c r="G4053" s="1">
        <v>9</v>
      </c>
      <c r="H4053" s="1">
        <v>42</v>
      </c>
      <c r="I4053" s="1">
        <v>8.8000000000000007</v>
      </c>
      <c r="J4053" s="1">
        <v>5.2</v>
      </c>
      <c r="K4053" s="3">
        <v>19136</v>
      </c>
      <c r="L4053" s="2">
        <v>2</v>
      </c>
      <c r="N4053" s="1">
        <v>252</v>
      </c>
      <c r="O4053" s="1">
        <v>104.9</v>
      </c>
      <c r="P4053" s="1">
        <v>15.67</v>
      </c>
      <c r="Q4053" s="1">
        <v>4.04</v>
      </c>
      <c r="R4053" s="1">
        <v>4.3600000000000003</v>
      </c>
      <c r="S4053" s="1">
        <v>35.5</v>
      </c>
      <c r="AJ4053" s="1" t="s">
        <v>471</v>
      </c>
      <c r="AK4053" s="19">
        <v>52.33</v>
      </c>
      <c r="AL4053" s="19">
        <v>64</v>
      </c>
      <c r="AN4053" s="3">
        <v>2003</v>
      </c>
      <c r="AQ4053">
        <v>80810</v>
      </c>
      <c r="AR4053" s="1" t="s">
        <v>825</v>
      </c>
    </row>
    <row r="4054" spans="1:44" x14ac:dyDescent="0.25">
      <c r="A4054" s="1">
        <v>5602</v>
      </c>
      <c r="B4054" s="1" t="s">
        <v>1233</v>
      </c>
      <c r="C4054" s="1">
        <v>101</v>
      </c>
      <c r="D4054" s="1" t="s">
        <v>5627</v>
      </c>
      <c r="F4054" s="33" t="s">
        <v>859</v>
      </c>
      <c r="G4054" s="1">
        <v>9</v>
      </c>
      <c r="H4054" s="1">
        <v>13</v>
      </c>
      <c r="I4054" s="1">
        <v>2.7</v>
      </c>
      <c r="J4054" s="1">
        <v>1.7</v>
      </c>
      <c r="K4054" s="3">
        <v>82400</v>
      </c>
      <c r="L4054" s="2">
        <v>2</v>
      </c>
      <c r="N4054" s="1">
        <v>63</v>
      </c>
      <c r="O4054" s="1">
        <v>25.4</v>
      </c>
      <c r="P4054" s="1">
        <v>5.26</v>
      </c>
      <c r="Q4054" s="1">
        <v>2.3199999999999998</v>
      </c>
      <c r="R4054" s="1">
        <v>7.1</v>
      </c>
      <c r="AJ4054" s="1" t="s">
        <v>471</v>
      </c>
      <c r="AK4054" s="19">
        <v>52.33</v>
      </c>
      <c r="AL4054" s="19">
        <v>64</v>
      </c>
      <c r="AN4054" s="3">
        <v>2003</v>
      </c>
      <c r="AQ4054">
        <v>80810</v>
      </c>
      <c r="AR4054" s="1" t="s">
        <v>825</v>
      </c>
    </row>
    <row r="4055" spans="1:44" x14ac:dyDescent="0.25">
      <c r="A4055" s="1">
        <v>5603</v>
      </c>
      <c r="B4055" s="1" t="s">
        <v>1233</v>
      </c>
      <c r="C4055" s="1">
        <v>101</v>
      </c>
      <c r="D4055" s="1" t="s">
        <v>5627</v>
      </c>
      <c r="F4055" s="33" t="s">
        <v>859</v>
      </c>
      <c r="G4055" s="1">
        <v>9</v>
      </c>
      <c r="H4055" s="1">
        <v>20</v>
      </c>
      <c r="I4055" s="1">
        <v>2.8</v>
      </c>
      <c r="J4055" s="1">
        <v>3</v>
      </c>
      <c r="K4055" s="3">
        <v>44430</v>
      </c>
      <c r="L4055" s="2">
        <v>2</v>
      </c>
      <c r="N4055" s="1">
        <v>126</v>
      </c>
      <c r="O4055" s="1">
        <v>48.72</v>
      </c>
      <c r="P4055" s="1">
        <v>10.6</v>
      </c>
      <c r="Q4055" s="1">
        <v>4.79</v>
      </c>
      <c r="R4055" s="1">
        <v>7.17</v>
      </c>
      <c r="S4055" s="1">
        <v>41.7</v>
      </c>
      <c r="AJ4055" s="1" t="s">
        <v>471</v>
      </c>
      <c r="AK4055" s="19">
        <v>52.33</v>
      </c>
      <c r="AL4055" s="19">
        <v>64</v>
      </c>
      <c r="AN4055" s="3">
        <v>2003</v>
      </c>
      <c r="AQ4055">
        <v>80810</v>
      </c>
      <c r="AR4055" s="1" t="s">
        <v>825</v>
      </c>
    </row>
    <row r="4056" spans="1:44" x14ac:dyDescent="0.25">
      <c r="A4056" s="1">
        <v>5604</v>
      </c>
      <c r="B4056" s="1" t="s">
        <v>1233</v>
      </c>
      <c r="C4056" s="1">
        <v>101</v>
      </c>
      <c r="D4056" s="1" t="s">
        <v>5627</v>
      </c>
      <c r="F4056" s="33" t="s">
        <v>859</v>
      </c>
      <c r="G4056" s="1">
        <v>9</v>
      </c>
      <c r="H4056" s="1">
        <v>20</v>
      </c>
      <c r="I4056" s="1">
        <v>4.3</v>
      </c>
      <c r="J4056" s="1">
        <v>3.6</v>
      </c>
      <c r="K4056" s="3">
        <v>19760</v>
      </c>
      <c r="L4056" s="2">
        <f>N4056/((1581.94)*(1-EXP(-(0.021301)*I4056))^(1.51716))</f>
        <v>1.7309149896630318</v>
      </c>
      <c r="N4056" s="1">
        <v>68</v>
      </c>
      <c r="O4056" s="1">
        <v>25.5</v>
      </c>
      <c r="P4056" s="1">
        <v>5.63</v>
      </c>
      <c r="Q4056" s="1">
        <v>4.62</v>
      </c>
      <c r="R4056" s="1">
        <v>8.1</v>
      </c>
      <c r="S4056" s="1">
        <v>24.8</v>
      </c>
      <c r="AJ4056" s="1" t="s">
        <v>471</v>
      </c>
      <c r="AK4056" s="19">
        <v>52.33</v>
      </c>
      <c r="AL4056" s="19">
        <v>64</v>
      </c>
      <c r="AN4056" s="3">
        <v>2003</v>
      </c>
      <c r="AQ4056">
        <v>80810</v>
      </c>
      <c r="AR4056" s="1" t="s">
        <v>825</v>
      </c>
    </row>
    <row r="4057" spans="1:44" x14ac:dyDescent="0.25">
      <c r="A4057" s="1">
        <v>5605</v>
      </c>
      <c r="B4057" s="1" t="s">
        <v>1233</v>
      </c>
      <c r="C4057" s="1">
        <v>101</v>
      </c>
      <c r="D4057" s="1" t="s">
        <v>5627</v>
      </c>
      <c r="F4057" s="33" t="s">
        <v>859</v>
      </c>
      <c r="G4057" s="1">
        <v>8</v>
      </c>
      <c r="H4057" s="1">
        <v>22</v>
      </c>
      <c r="I4057" s="1">
        <v>5.6</v>
      </c>
      <c r="J4057" s="1">
        <v>3.3</v>
      </c>
      <c r="K4057" s="3">
        <v>43810</v>
      </c>
      <c r="L4057" s="2">
        <v>2</v>
      </c>
      <c r="N4057" s="1">
        <v>142</v>
      </c>
      <c r="O4057" s="1">
        <v>56.5</v>
      </c>
      <c r="P4057" s="1">
        <v>12.8</v>
      </c>
      <c r="Q4057" s="1">
        <v>3.97</v>
      </c>
      <c r="R4057" s="1">
        <v>8.4</v>
      </c>
      <c r="AJ4057" s="1" t="s">
        <v>471</v>
      </c>
      <c r="AK4057" s="19">
        <v>52.33</v>
      </c>
      <c r="AL4057" s="19">
        <v>64</v>
      </c>
      <c r="AN4057" s="3">
        <v>2003</v>
      </c>
      <c r="AQ4057">
        <v>80810</v>
      </c>
      <c r="AR4057" s="1" t="s">
        <v>825</v>
      </c>
    </row>
    <row r="4058" spans="1:44" x14ac:dyDescent="0.25">
      <c r="A4058" s="1">
        <v>5606</v>
      </c>
      <c r="B4058" s="1" t="s">
        <v>1233</v>
      </c>
      <c r="C4058" s="1">
        <v>101</v>
      </c>
      <c r="D4058" s="1" t="s">
        <v>5627</v>
      </c>
      <c r="F4058" s="33" t="s">
        <v>859</v>
      </c>
      <c r="G4058" s="1">
        <v>9</v>
      </c>
      <c r="H4058" s="1">
        <v>32</v>
      </c>
      <c r="I4058" s="1">
        <v>7.6</v>
      </c>
      <c r="J4058" s="1">
        <v>5.0999999999999996</v>
      </c>
      <c r="K4058" s="3">
        <v>19910</v>
      </c>
      <c r="L4058" s="2">
        <v>2</v>
      </c>
      <c r="N4058" s="1">
        <v>196</v>
      </c>
      <c r="O4058" s="1">
        <v>78.599999999999994</v>
      </c>
      <c r="P4058" s="1">
        <v>13.77</v>
      </c>
      <c r="Q4058" s="1">
        <v>3.55</v>
      </c>
      <c r="R4058" s="1">
        <v>6.11</v>
      </c>
      <c r="S4058" s="1">
        <v>41.5</v>
      </c>
      <c r="AJ4058" s="1" t="s">
        <v>471</v>
      </c>
      <c r="AK4058" s="19">
        <v>52.33</v>
      </c>
      <c r="AL4058" s="19">
        <v>64</v>
      </c>
      <c r="AN4058" s="3">
        <v>2003</v>
      </c>
      <c r="AQ4058">
        <v>80810</v>
      </c>
      <c r="AR4058" s="1" t="s">
        <v>825</v>
      </c>
    </row>
    <row r="4059" spans="1:44" x14ac:dyDescent="0.25">
      <c r="A4059" s="1">
        <v>5607</v>
      </c>
      <c r="B4059" s="1" t="s">
        <v>1233</v>
      </c>
      <c r="C4059" s="1">
        <v>101</v>
      </c>
      <c r="D4059" s="1" t="s">
        <v>5627</v>
      </c>
      <c r="F4059" s="33" t="s">
        <v>859</v>
      </c>
      <c r="G4059" s="1">
        <v>8</v>
      </c>
      <c r="H4059" s="1">
        <v>110</v>
      </c>
      <c r="I4059" s="1">
        <v>21.4</v>
      </c>
      <c r="J4059" s="1">
        <v>22</v>
      </c>
      <c r="K4059" s="3">
        <v>1350</v>
      </c>
      <c r="L4059" s="2">
        <f>N4059/((1668.67)*(1-EXP(-(0.022864)*I4059))^(1.61028))</f>
        <v>1.1805103936776697</v>
      </c>
      <c r="N4059" s="1">
        <v>427</v>
      </c>
      <c r="O4059" s="1">
        <v>207</v>
      </c>
      <c r="P4059" s="1">
        <v>15.55</v>
      </c>
      <c r="Q4059" s="1">
        <v>11.84</v>
      </c>
      <c r="R4059" s="1">
        <v>4.59</v>
      </c>
      <c r="S4059" s="1">
        <v>58.7</v>
      </c>
      <c r="AJ4059" s="1" t="s">
        <v>471</v>
      </c>
      <c r="AK4059" s="19">
        <v>52.33</v>
      </c>
      <c r="AL4059" s="19">
        <v>64</v>
      </c>
      <c r="AN4059" s="3">
        <v>2003</v>
      </c>
      <c r="AQ4059">
        <v>80810</v>
      </c>
      <c r="AR4059" s="1" t="s">
        <v>825</v>
      </c>
    </row>
    <row r="4060" spans="1:44" x14ac:dyDescent="0.25">
      <c r="A4060" s="1">
        <v>5608</v>
      </c>
      <c r="B4060" s="1" t="s">
        <v>1233</v>
      </c>
      <c r="C4060" s="1">
        <v>101</v>
      </c>
      <c r="D4060" s="1" t="s">
        <v>5627</v>
      </c>
      <c r="F4060" s="33" t="s">
        <v>859</v>
      </c>
      <c r="G4060" s="1">
        <v>7</v>
      </c>
      <c r="H4060" s="1">
        <v>40</v>
      </c>
      <c r="I4060" s="1">
        <v>12.8</v>
      </c>
      <c r="J4060" s="1">
        <v>8.3000000000000007</v>
      </c>
      <c r="K4060" s="3">
        <v>9621</v>
      </c>
      <c r="L4060" s="35">
        <v>2</v>
      </c>
      <c r="N4060" s="1">
        <v>376</v>
      </c>
      <c r="O4060" s="1">
        <v>155.19999999999999</v>
      </c>
      <c r="P4060" s="1">
        <v>18</v>
      </c>
      <c r="Q4060" s="1">
        <v>5.85</v>
      </c>
      <c r="R4060" s="1">
        <v>3.57</v>
      </c>
      <c r="S4060" s="1">
        <v>54.3</v>
      </c>
      <c r="AJ4060" s="1" t="s">
        <v>471</v>
      </c>
      <c r="AK4060" s="19">
        <v>52.33</v>
      </c>
      <c r="AL4060" s="19">
        <v>64</v>
      </c>
      <c r="AN4060" s="3">
        <v>2003</v>
      </c>
      <c r="AQ4060">
        <v>80810</v>
      </c>
      <c r="AR4060" s="1" t="s">
        <v>825</v>
      </c>
    </row>
    <row r="4061" spans="1:44" x14ac:dyDescent="0.25">
      <c r="A4061" s="1">
        <v>5609</v>
      </c>
      <c r="B4061" s="1" t="s">
        <v>1233</v>
      </c>
      <c r="C4061" s="1">
        <v>101</v>
      </c>
      <c r="D4061" s="1" t="s">
        <v>5627</v>
      </c>
      <c r="F4061" s="33" t="s">
        <v>859</v>
      </c>
      <c r="G4061" s="1">
        <v>7</v>
      </c>
      <c r="H4061" s="1">
        <v>40</v>
      </c>
      <c r="I4061" s="1">
        <v>13.8</v>
      </c>
      <c r="J4061" s="1">
        <v>12.6</v>
      </c>
      <c r="K4061" s="3">
        <v>3197</v>
      </c>
      <c r="L4061" s="2">
        <f>N4061/((1824.17)*(1-EXP(-(0.023514)*I4061))^(1.69151))</f>
        <v>1.191668218807139</v>
      </c>
      <c r="N4061" s="1">
        <v>248</v>
      </c>
      <c r="O4061" s="1">
        <v>90.1</v>
      </c>
      <c r="P4061" s="1">
        <v>10.6</v>
      </c>
      <c r="Q4061" s="1">
        <v>6.33</v>
      </c>
      <c r="R4061" s="1">
        <v>4.62</v>
      </c>
      <c r="S4061" s="1">
        <v>54.2</v>
      </c>
      <c r="AJ4061" s="1" t="s">
        <v>471</v>
      </c>
      <c r="AK4061" s="19">
        <v>52.33</v>
      </c>
      <c r="AL4061" s="19">
        <v>64</v>
      </c>
      <c r="AN4061" s="3">
        <v>2003</v>
      </c>
      <c r="AQ4061">
        <v>80810</v>
      </c>
      <c r="AR4061" s="1" t="s">
        <v>825</v>
      </c>
    </row>
    <row r="4062" spans="1:44" x14ac:dyDescent="0.25">
      <c r="A4062" s="1">
        <v>5610</v>
      </c>
      <c r="B4062" s="1" t="s">
        <v>1233</v>
      </c>
      <c r="C4062" s="1">
        <v>101</v>
      </c>
      <c r="D4062" s="1" t="s">
        <v>5627</v>
      </c>
      <c r="F4062" s="33" t="s">
        <v>859</v>
      </c>
      <c r="G4062" s="1">
        <v>6</v>
      </c>
      <c r="H4062" s="1">
        <v>40</v>
      </c>
      <c r="I4062" s="1">
        <v>14.7</v>
      </c>
      <c r="J4062" s="1">
        <v>15.2</v>
      </c>
      <c r="K4062" s="3">
        <v>2049</v>
      </c>
      <c r="L4062" s="2">
        <f>N4062/((1963.5)*(1-EXP(-(0.024337)*I4062))^(1.76926))</f>
        <v>1.1436190031779545</v>
      </c>
      <c r="N4062" s="1">
        <v>268</v>
      </c>
      <c r="O4062" s="1">
        <v>102.8</v>
      </c>
      <c r="P4062" s="1">
        <v>10.7</v>
      </c>
      <c r="Q4062" s="1">
        <v>7.32</v>
      </c>
      <c r="R4062" s="1">
        <v>11.53</v>
      </c>
      <c r="S4062" s="1">
        <v>56.2</v>
      </c>
      <c r="AJ4062" s="1" t="s">
        <v>471</v>
      </c>
      <c r="AK4062" s="19">
        <v>52.33</v>
      </c>
      <c r="AL4062" s="19">
        <v>64</v>
      </c>
      <c r="AN4062" s="3">
        <v>2003</v>
      </c>
      <c r="AQ4062">
        <v>80810</v>
      </c>
      <c r="AR4062" s="1" t="s">
        <v>825</v>
      </c>
    </row>
    <row r="4063" spans="1:44" x14ac:dyDescent="0.25">
      <c r="A4063" s="1">
        <v>5611</v>
      </c>
      <c r="B4063" s="1" t="s">
        <v>1233</v>
      </c>
      <c r="C4063" s="1">
        <v>101</v>
      </c>
      <c r="D4063" s="1" t="s">
        <v>5627</v>
      </c>
      <c r="F4063" s="33" t="s">
        <v>859</v>
      </c>
      <c r="G4063" s="1">
        <v>5</v>
      </c>
      <c r="H4063" s="1">
        <v>40</v>
      </c>
      <c r="I4063" s="1">
        <v>17.8</v>
      </c>
      <c r="J4063" s="1">
        <v>17</v>
      </c>
      <c r="K4063" s="3">
        <v>2271</v>
      </c>
      <c r="L4063" s="2">
        <f>N4063/((2111.2)*(1-EXP(-(0.024888)*I4063))^(1.82531))</f>
        <v>1.335009834318186</v>
      </c>
      <c r="N4063" s="1">
        <v>432</v>
      </c>
      <c r="O4063" s="1">
        <v>152.30000000000001</v>
      </c>
      <c r="P4063" s="1">
        <v>13.2</v>
      </c>
      <c r="Q4063" s="1">
        <v>13.88</v>
      </c>
      <c r="R4063" s="1">
        <v>11.5</v>
      </c>
      <c r="S4063" s="1">
        <v>77.099999999999994</v>
      </c>
      <c r="AJ4063" s="1" t="s">
        <v>471</v>
      </c>
      <c r="AK4063" s="19">
        <v>52.33</v>
      </c>
      <c r="AL4063" s="19">
        <v>64</v>
      </c>
      <c r="AN4063" s="3">
        <v>2003</v>
      </c>
      <c r="AQ4063">
        <v>80810</v>
      </c>
      <c r="AR4063" s="1" t="s">
        <v>825</v>
      </c>
    </row>
    <row r="4064" spans="1:44" x14ac:dyDescent="0.25">
      <c r="A4064" s="1">
        <v>5612</v>
      </c>
      <c r="B4064" s="1" t="s">
        <v>1233</v>
      </c>
      <c r="C4064" s="1">
        <v>101</v>
      </c>
      <c r="D4064" s="1" t="s">
        <v>5627</v>
      </c>
      <c r="F4064" s="33" t="s">
        <v>859</v>
      </c>
      <c r="G4064" s="1">
        <v>9</v>
      </c>
      <c r="H4064" s="1">
        <v>27</v>
      </c>
      <c r="I4064" s="1">
        <v>5.7</v>
      </c>
      <c r="J4064" s="1">
        <v>3.2</v>
      </c>
      <c r="K4064" s="3">
        <v>37700</v>
      </c>
      <c r="L4064" s="2">
        <f>N4064/((1581.94)*(1-EXP(-(0.021301)*I4064))^(1.51716))</f>
        <v>1.917720845157171</v>
      </c>
      <c r="N4064" s="1">
        <v>113</v>
      </c>
      <c r="O4064" s="1">
        <v>47.9</v>
      </c>
      <c r="P4064" s="1">
        <v>8.86</v>
      </c>
      <c r="Q4064" s="1">
        <v>2.94</v>
      </c>
      <c r="R4064" s="1">
        <v>5.0999999999999996</v>
      </c>
      <c r="AJ4064" s="1" t="s">
        <v>471</v>
      </c>
      <c r="AK4064" s="19">
        <v>53.17</v>
      </c>
      <c r="AL4064" s="19">
        <v>64</v>
      </c>
      <c r="AN4064" s="3">
        <v>1996</v>
      </c>
      <c r="AQ4064">
        <v>80810</v>
      </c>
      <c r="AR4064" s="1" t="s">
        <v>827</v>
      </c>
    </row>
    <row r="4065" spans="1:44" x14ac:dyDescent="0.25">
      <c r="A4065" s="1">
        <v>5613</v>
      </c>
      <c r="B4065" s="1" t="s">
        <v>1233</v>
      </c>
      <c r="C4065" s="1">
        <v>101</v>
      </c>
      <c r="D4065" s="1" t="s">
        <v>5627</v>
      </c>
      <c r="F4065" s="33" t="s">
        <v>859</v>
      </c>
      <c r="G4065" s="1">
        <v>8</v>
      </c>
      <c r="H4065" s="1">
        <v>25</v>
      </c>
      <c r="I4065" s="1">
        <v>6.8</v>
      </c>
      <c r="J4065" s="1">
        <v>4.3</v>
      </c>
      <c r="K4065" s="3">
        <v>19300</v>
      </c>
      <c r="L4065" s="2">
        <f>N4065/((1668.67)*(1-EXP(-(0.022864)*I4065))^(1.61028))</f>
        <v>1.6705021433923117</v>
      </c>
      <c r="N4065" s="1">
        <v>123</v>
      </c>
      <c r="O4065" s="1">
        <v>46</v>
      </c>
      <c r="P4065" s="1">
        <v>7.9</v>
      </c>
      <c r="Q4065" s="1">
        <v>4.93</v>
      </c>
      <c r="R4065" s="1">
        <v>4.8</v>
      </c>
      <c r="AJ4065" s="1" t="s">
        <v>471</v>
      </c>
      <c r="AK4065" s="19">
        <v>53.17</v>
      </c>
      <c r="AL4065" s="19">
        <v>64</v>
      </c>
      <c r="AN4065" s="3">
        <v>1996</v>
      </c>
      <c r="AQ4065">
        <v>80810</v>
      </c>
      <c r="AR4065" s="1" t="s">
        <v>827</v>
      </c>
    </row>
    <row r="4066" spans="1:44" x14ac:dyDescent="0.25">
      <c r="A4066" s="1">
        <v>5614</v>
      </c>
      <c r="B4066" s="1" t="s">
        <v>1233</v>
      </c>
      <c r="C4066" s="1">
        <v>101</v>
      </c>
      <c r="D4066" s="1" t="s">
        <v>5627</v>
      </c>
      <c r="F4066" s="33" t="s">
        <v>859</v>
      </c>
      <c r="G4066" s="1">
        <v>8</v>
      </c>
      <c r="H4066" s="1">
        <v>31</v>
      </c>
      <c r="I4066" s="1">
        <v>7.8</v>
      </c>
      <c r="J4066" s="1">
        <v>4</v>
      </c>
      <c r="K4066" s="3">
        <v>26200</v>
      </c>
      <c r="L4066" s="2">
        <f>N4066/((1668.67)*(1-EXP(-(0.022864)*I4066))^(1.61028))</f>
        <v>1.8069760503722265</v>
      </c>
      <c r="N4066" s="1">
        <v>163</v>
      </c>
      <c r="O4066" s="1">
        <v>70.3</v>
      </c>
      <c r="P4066" s="1">
        <v>10.199999999999999</v>
      </c>
      <c r="Q4066" s="1">
        <v>4.8499999999999996</v>
      </c>
      <c r="R4066" s="1">
        <v>3.8</v>
      </c>
      <c r="AJ4066" s="1" t="s">
        <v>471</v>
      </c>
      <c r="AK4066" s="19">
        <v>53.17</v>
      </c>
      <c r="AL4066" s="19">
        <v>64</v>
      </c>
      <c r="AN4066" s="3">
        <v>1996</v>
      </c>
      <c r="AQ4066">
        <v>80810</v>
      </c>
      <c r="AR4066" s="1" t="s">
        <v>827</v>
      </c>
    </row>
    <row r="4067" spans="1:44" x14ac:dyDescent="0.25">
      <c r="A4067" s="1">
        <v>5615</v>
      </c>
      <c r="B4067" s="1" t="s">
        <v>1233</v>
      </c>
      <c r="C4067" s="1">
        <v>101</v>
      </c>
      <c r="D4067" s="1" t="s">
        <v>5627</v>
      </c>
      <c r="F4067" s="33" t="s">
        <v>859</v>
      </c>
      <c r="G4067" s="1">
        <v>8</v>
      </c>
      <c r="H4067" s="1">
        <v>35</v>
      </c>
      <c r="I4067" s="1">
        <v>10.4</v>
      </c>
      <c r="J4067" s="1">
        <v>7.7</v>
      </c>
      <c r="K4067" s="3">
        <v>9120</v>
      </c>
      <c r="L4067" s="2">
        <f>N4067/((1668.67)*(1-EXP(-(0.022864)*I4067))^(1.61028))</f>
        <v>1.8628798045764847</v>
      </c>
      <c r="N4067" s="1">
        <v>255</v>
      </c>
      <c r="O4067" s="1">
        <v>95.7</v>
      </c>
      <c r="P4067" s="1">
        <v>10.5</v>
      </c>
      <c r="Q4067" s="1">
        <v>8.57</v>
      </c>
      <c r="R4067" s="1">
        <v>4.4000000000000004</v>
      </c>
      <c r="AJ4067" s="1" t="s">
        <v>471</v>
      </c>
      <c r="AK4067" s="19">
        <v>53.17</v>
      </c>
      <c r="AL4067" s="19">
        <v>64</v>
      </c>
      <c r="AN4067" s="3">
        <v>1996</v>
      </c>
      <c r="AQ4067">
        <v>80810</v>
      </c>
      <c r="AR4067" s="1" t="s">
        <v>827</v>
      </c>
    </row>
    <row r="4068" spans="1:44" x14ac:dyDescent="0.25">
      <c r="A4068" s="1">
        <v>5616</v>
      </c>
      <c r="B4068" s="1" t="s">
        <v>1233</v>
      </c>
      <c r="C4068" s="1">
        <v>101</v>
      </c>
      <c r="D4068" s="1" t="s">
        <v>5627</v>
      </c>
      <c r="F4068" s="33" t="s">
        <v>859</v>
      </c>
      <c r="G4068" s="1">
        <v>8</v>
      </c>
      <c r="H4068" s="1">
        <v>54</v>
      </c>
      <c r="I4068" s="1">
        <v>15.3</v>
      </c>
      <c r="J4068" s="1">
        <v>12.8</v>
      </c>
      <c r="K4068" s="3">
        <v>2390</v>
      </c>
      <c r="L4068" s="2">
        <f>N4068/((1668.67)*(1-EXP(-(0.022864)*I4068))^(1.61028))</f>
        <v>0.99177991151881673</v>
      </c>
      <c r="N4068" s="1">
        <v>232</v>
      </c>
      <c r="O4068" s="1">
        <v>90.9</v>
      </c>
      <c r="P4068" s="1">
        <v>8.2100000000000009</v>
      </c>
      <c r="Q4068" s="1">
        <v>9.3699999999999992</v>
      </c>
      <c r="R4068" s="1">
        <v>5.8</v>
      </c>
      <c r="AJ4068" s="1" t="s">
        <v>471</v>
      </c>
      <c r="AK4068" s="19">
        <v>53.17</v>
      </c>
      <c r="AL4068" s="19">
        <v>64</v>
      </c>
      <c r="AN4068" s="3">
        <v>1996</v>
      </c>
      <c r="AQ4068">
        <v>80810</v>
      </c>
      <c r="AR4068" s="1" t="s">
        <v>827</v>
      </c>
    </row>
    <row r="4069" spans="1:44" x14ac:dyDescent="0.25">
      <c r="A4069" s="1">
        <v>5617</v>
      </c>
      <c r="B4069" s="1" t="s">
        <v>1233</v>
      </c>
      <c r="C4069" s="1">
        <v>101</v>
      </c>
      <c r="D4069" s="1" t="s">
        <v>5627</v>
      </c>
      <c r="F4069" s="33" t="s">
        <v>859</v>
      </c>
      <c r="G4069" s="1">
        <v>8</v>
      </c>
      <c r="H4069" s="1">
        <v>65</v>
      </c>
      <c r="I4069" s="1">
        <v>14.8</v>
      </c>
      <c r="J4069" s="1">
        <v>13.3</v>
      </c>
      <c r="K4069" s="3">
        <v>2140</v>
      </c>
      <c r="L4069" s="2">
        <f>N4069/((1668.67)*(1-EXP(-(0.022864)*I4069))^(1.61028))</f>
        <v>0.90312106688948901</v>
      </c>
      <c r="N4069" s="1">
        <v>202</v>
      </c>
      <c r="O4069" s="1">
        <v>75.099999999999994</v>
      </c>
      <c r="P4069" s="1">
        <v>5.98</v>
      </c>
      <c r="Q4069" s="1">
        <v>8.01</v>
      </c>
      <c r="R4069" s="1">
        <v>5.2</v>
      </c>
      <c r="AJ4069" s="1" t="s">
        <v>471</v>
      </c>
      <c r="AK4069" s="19">
        <v>53.17</v>
      </c>
      <c r="AL4069" s="19">
        <v>64</v>
      </c>
      <c r="AN4069" s="3">
        <v>1996</v>
      </c>
      <c r="AQ4069">
        <v>80810</v>
      </c>
      <c r="AR4069" s="1" t="s">
        <v>827</v>
      </c>
    </row>
    <row r="4070" spans="1:44" x14ac:dyDescent="0.25">
      <c r="A4070" s="1">
        <v>5618</v>
      </c>
      <c r="B4070" s="1" t="s">
        <v>1233</v>
      </c>
      <c r="C4070" s="1">
        <v>101</v>
      </c>
      <c r="D4070" s="1" t="s">
        <v>5627</v>
      </c>
      <c r="F4070" s="33" t="s">
        <v>859</v>
      </c>
      <c r="G4070" s="1">
        <v>9</v>
      </c>
      <c r="H4070" s="1">
        <v>68</v>
      </c>
      <c r="I4070" s="1">
        <v>14.3</v>
      </c>
      <c r="J4070" s="1">
        <v>11.6</v>
      </c>
      <c r="K4070" s="3">
        <v>3950</v>
      </c>
      <c r="L4070" s="2">
        <f>N4070/((1581.94)*(1-EXP(-(0.021301)*I4070))^(1.51716))</f>
        <v>1.5141931761669609</v>
      </c>
      <c r="N4070" s="1">
        <v>315</v>
      </c>
      <c r="O4070" s="1">
        <v>110</v>
      </c>
      <c r="P4070" s="1">
        <v>11.1</v>
      </c>
      <c r="Q4070" s="1">
        <v>8.67</v>
      </c>
      <c r="R4070" s="1">
        <v>6.5</v>
      </c>
      <c r="AJ4070" s="1" t="s">
        <v>471</v>
      </c>
      <c r="AK4070" s="19">
        <v>53.17</v>
      </c>
      <c r="AL4070" s="19">
        <v>64</v>
      </c>
      <c r="AN4070" s="3">
        <v>1996</v>
      </c>
      <c r="AQ4070">
        <v>80810</v>
      </c>
      <c r="AR4070" s="1" t="s">
        <v>827</v>
      </c>
    </row>
    <row r="4071" spans="1:44" x14ac:dyDescent="0.25">
      <c r="A4071" s="1">
        <v>5619</v>
      </c>
      <c r="B4071" s="1" t="s">
        <v>1233</v>
      </c>
      <c r="C4071" s="1">
        <v>101</v>
      </c>
      <c r="D4071" s="1" t="s">
        <v>5627</v>
      </c>
      <c r="F4071" s="33" t="s">
        <v>859</v>
      </c>
      <c r="G4071" s="1">
        <v>8</v>
      </c>
      <c r="H4071" s="1">
        <v>102</v>
      </c>
      <c r="I4071" s="1">
        <v>23</v>
      </c>
      <c r="J4071" s="1">
        <v>27</v>
      </c>
      <c r="K4071" s="3">
        <v>530</v>
      </c>
      <c r="L4071" s="2">
        <f>N4071/((1668.67)*(1-EXP(-(0.022864)*I4071))^(1.61028))</f>
        <v>0.82695040013767074</v>
      </c>
      <c r="N4071" s="1">
        <v>327</v>
      </c>
      <c r="O4071" s="1">
        <v>139</v>
      </c>
      <c r="P4071" s="1">
        <v>8.6300000000000008</v>
      </c>
      <c r="Q4071" s="1">
        <v>13.5</v>
      </c>
      <c r="R4071" s="1">
        <v>3.9</v>
      </c>
      <c r="AJ4071" s="1" t="s">
        <v>471</v>
      </c>
      <c r="AK4071" s="19">
        <v>53.17</v>
      </c>
      <c r="AL4071" s="19">
        <v>64</v>
      </c>
      <c r="AN4071" s="3">
        <v>1996</v>
      </c>
      <c r="AQ4071">
        <v>80810</v>
      </c>
      <c r="AR4071" s="1" t="s">
        <v>827</v>
      </c>
    </row>
    <row r="4072" spans="1:44" x14ac:dyDescent="0.25">
      <c r="A4072" s="1">
        <v>5620</v>
      </c>
      <c r="B4072" s="1" t="s">
        <v>1233</v>
      </c>
      <c r="C4072" s="1">
        <v>101</v>
      </c>
      <c r="D4072" s="1" t="s">
        <v>5627</v>
      </c>
      <c r="F4072" s="33" t="s">
        <v>859</v>
      </c>
      <c r="G4072" s="1">
        <v>8</v>
      </c>
      <c r="H4072" s="1">
        <v>101</v>
      </c>
      <c r="I4072" s="1">
        <v>21</v>
      </c>
      <c r="J4072" s="1">
        <v>26.4</v>
      </c>
      <c r="K4072" s="3">
        <v>400</v>
      </c>
      <c r="L4072" s="2">
        <f>N4072/((1668.67)*(1-EXP(-(0.022864)*I4072))^(1.61028))</f>
        <v>0.64257321965627567</v>
      </c>
      <c r="N4072" s="1">
        <v>227</v>
      </c>
      <c r="O4072" s="1">
        <v>78.5</v>
      </c>
      <c r="P4072" s="1">
        <v>5.67</v>
      </c>
      <c r="Q4072" s="1">
        <v>11.4</v>
      </c>
      <c r="R4072" s="1">
        <v>3.9</v>
      </c>
      <c r="AJ4072" s="1" t="s">
        <v>471</v>
      </c>
      <c r="AK4072" s="19">
        <v>53.17</v>
      </c>
      <c r="AL4072" s="19">
        <v>64</v>
      </c>
      <c r="AN4072" s="3">
        <v>1996</v>
      </c>
      <c r="AQ4072">
        <v>80810</v>
      </c>
      <c r="AR4072" s="1" t="s">
        <v>827</v>
      </c>
    </row>
    <row r="4073" spans="1:44" x14ac:dyDescent="0.25">
      <c r="A4073" s="1">
        <v>5621</v>
      </c>
      <c r="B4073" s="1" t="s">
        <v>1233</v>
      </c>
      <c r="C4073" s="1">
        <v>101</v>
      </c>
      <c r="D4073" s="1" t="s">
        <v>5627</v>
      </c>
      <c r="F4073" s="33" t="s">
        <v>859</v>
      </c>
      <c r="G4073" s="1">
        <v>8</v>
      </c>
      <c r="H4073" s="1">
        <v>104</v>
      </c>
      <c r="I4073" s="1">
        <v>22</v>
      </c>
      <c r="J4073" s="1">
        <v>26.8</v>
      </c>
      <c r="K4073" s="3">
        <v>520</v>
      </c>
      <c r="L4073" s="2">
        <f>N4073/((1668.67)*(1-EXP(-(0.022864)*I4073))^(1.61028))</f>
        <v>0.77998980907240456</v>
      </c>
      <c r="N4073" s="1">
        <v>292</v>
      </c>
      <c r="O4073" s="1">
        <v>112</v>
      </c>
      <c r="P4073" s="1">
        <v>7.74</v>
      </c>
      <c r="Q4073" s="1">
        <v>15.6</v>
      </c>
      <c r="R4073" s="1">
        <v>4</v>
      </c>
      <c r="AJ4073" s="1" t="s">
        <v>471</v>
      </c>
      <c r="AK4073" s="19">
        <v>53.17</v>
      </c>
      <c r="AL4073" s="19">
        <v>64</v>
      </c>
      <c r="AN4073" s="3">
        <v>1996</v>
      </c>
      <c r="AQ4073">
        <v>80810</v>
      </c>
      <c r="AR4073" s="1" t="s">
        <v>827</v>
      </c>
    </row>
    <row r="4074" spans="1:44" x14ac:dyDescent="0.25">
      <c r="A4074" s="1">
        <v>5622</v>
      </c>
      <c r="B4074" s="1" t="s">
        <v>1233</v>
      </c>
      <c r="C4074" s="1">
        <v>101</v>
      </c>
      <c r="D4074" s="1" t="s">
        <v>5627</v>
      </c>
      <c r="F4074" s="33" t="s">
        <v>859</v>
      </c>
      <c r="G4074" s="1">
        <v>8</v>
      </c>
      <c r="H4074" s="1">
        <v>106</v>
      </c>
      <c r="I4074" s="1">
        <v>20.5</v>
      </c>
      <c r="J4074" s="1">
        <v>20</v>
      </c>
      <c r="K4074" s="3">
        <v>1210</v>
      </c>
      <c r="L4074" s="2">
        <f>N4074/((1668.67)*(1-EXP(-(0.022864)*I4074))^(1.61028))</f>
        <v>1.2838645783422116</v>
      </c>
      <c r="N4074" s="1">
        <v>440</v>
      </c>
      <c r="O4074" s="1">
        <v>174</v>
      </c>
      <c r="P4074" s="1">
        <v>9.31</v>
      </c>
      <c r="Q4074" s="1">
        <v>9.07</v>
      </c>
      <c r="R4074" s="1">
        <v>4.4000000000000004</v>
      </c>
      <c r="AJ4074" s="1" t="s">
        <v>471</v>
      </c>
      <c r="AK4074" s="19">
        <v>53.17</v>
      </c>
      <c r="AL4074" s="19">
        <v>64</v>
      </c>
      <c r="AN4074" s="3">
        <v>1996</v>
      </c>
      <c r="AQ4074">
        <v>80810</v>
      </c>
      <c r="AR4074" s="1" t="s">
        <v>827</v>
      </c>
    </row>
    <row r="4075" spans="1:44" x14ac:dyDescent="0.25">
      <c r="A4075" s="1">
        <v>5623</v>
      </c>
      <c r="B4075" s="1" t="s">
        <v>1233</v>
      </c>
      <c r="C4075" s="1">
        <v>101</v>
      </c>
      <c r="D4075" s="1" t="s">
        <v>5627</v>
      </c>
      <c r="F4075" s="33" t="s">
        <v>859</v>
      </c>
      <c r="G4075" s="1">
        <v>8</v>
      </c>
      <c r="H4075" s="1">
        <v>31</v>
      </c>
      <c r="I4075" s="1">
        <v>9.5</v>
      </c>
      <c r="J4075" s="1">
        <v>6.9</v>
      </c>
      <c r="K4075" s="3">
        <v>12800</v>
      </c>
      <c r="L4075" s="2">
        <v>2</v>
      </c>
      <c r="N4075" s="1">
        <v>247</v>
      </c>
      <c r="O4075" s="1">
        <v>89.8</v>
      </c>
      <c r="P4075" s="1">
        <v>11.8</v>
      </c>
      <c r="Q4075" s="1">
        <v>7.64</v>
      </c>
      <c r="R4075" s="1">
        <v>5.9</v>
      </c>
      <c r="AJ4075" s="1" t="s">
        <v>471</v>
      </c>
      <c r="AK4075" s="19">
        <v>53.17</v>
      </c>
      <c r="AL4075" s="19">
        <v>64</v>
      </c>
      <c r="AN4075" s="3">
        <v>1996</v>
      </c>
      <c r="AQ4075">
        <v>80810</v>
      </c>
      <c r="AR4075" s="1" t="s">
        <v>827</v>
      </c>
    </row>
    <row r="4076" spans="1:44" x14ac:dyDescent="0.25">
      <c r="A4076" s="1">
        <v>5624</v>
      </c>
      <c r="B4076" s="1" t="s">
        <v>1233</v>
      </c>
      <c r="C4076" s="1">
        <v>101</v>
      </c>
      <c r="D4076" s="1" t="s">
        <v>5627</v>
      </c>
      <c r="F4076" s="33" t="s">
        <v>859</v>
      </c>
      <c r="G4076" s="1">
        <v>7</v>
      </c>
      <c r="H4076" s="1">
        <v>35</v>
      </c>
      <c r="I4076" s="1">
        <v>11.8</v>
      </c>
      <c r="J4076" s="1">
        <v>9</v>
      </c>
      <c r="K4076" s="3">
        <v>6950</v>
      </c>
      <c r="L4076" s="2">
        <f>N4076/((1824.17)*(1-EXP(-(0.023514)*I4076))^(1.69151))</f>
        <v>1.664263112756589</v>
      </c>
      <c r="N4076" s="1">
        <v>276</v>
      </c>
      <c r="O4076" s="1">
        <v>98.1</v>
      </c>
      <c r="P4076" s="1">
        <v>10.7</v>
      </c>
      <c r="Q4076" s="1">
        <v>7.59</v>
      </c>
      <c r="R4076" s="1">
        <v>4.3</v>
      </c>
      <c r="AJ4076" s="1" t="s">
        <v>471</v>
      </c>
      <c r="AK4076" s="19">
        <v>53.17</v>
      </c>
      <c r="AL4076" s="19">
        <v>64</v>
      </c>
      <c r="AN4076" s="3">
        <v>1996</v>
      </c>
      <c r="AQ4076">
        <v>80810</v>
      </c>
      <c r="AR4076" s="1" t="s">
        <v>827</v>
      </c>
    </row>
    <row r="4077" spans="1:44" x14ac:dyDescent="0.25">
      <c r="A4077" s="1">
        <v>5625</v>
      </c>
      <c r="B4077" s="1" t="s">
        <v>1233</v>
      </c>
      <c r="C4077" s="1">
        <v>101</v>
      </c>
      <c r="D4077" s="1" t="s">
        <v>5627</v>
      </c>
      <c r="F4077" s="33" t="s">
        <v>859</v>
      </c>
      <c r="G4077" s="1">
        <v>6</v>
      </c>
      <c r="H4077" s="1">
        <v>70</v>
      </c>
      <c r="I4077" s="1">
        <v>21.6</v>
      </c>
      <c r="J4077" s="1">
        <v>22.4</v>
      </c>
      <c r="K4077" s="3">
        <v>870</v>
      </c>
      <c r="L4077" s="2">
        <f>N4077/((1963.5)*(1-EXP(-(0.024337)*I4077))^(1.76926))</f>
        <v>0.84027230715151924</v>
      </c>
      <c r="N4077" s="1">
        <v>339</v>
      </c>
      <c r="O4077" s="1">
        <v>130</v>
      </c>
      <c r="P4077" s="1">
        <v>8.61</v>
      </c>
      <c r="Q4077" s="1">
        <v>13</v>
      </c>
      <c r="R4077" s="1">
        <v>5.4</v>
      </c>
      <c r="AJ4077" s="1" t="s">
        <v>471</v>
      </c>
      <c r="AK4077" s="19">
        <v>53.17</v>
      </c>
      <c r="AL4077" s="19">
        <v>64</v>
      </c>
      <c r="AN4077" s="3">
        <v>1996</v>
      </c>
      <c r="AQ4077">
        <v>80810</v>
      </c>
      <c r="AR4077" s="1" t="s">
        <v>827</v>
      </c>
    </row>
    <row r="4078" spans="1:44" x14ac:dyDescent="0.25">
      <c r="A4078" s="1">
        <v>5626</v>
      </c>
      <c r="B4078" s="1" t="s">
        <v>1233</v>
      </c>
      <c r="C4078" s="1">
        <v>101</v>
      </c>
      <c r="D4078" s="1" t="s">
        <v>6123</v>
      </c>
      <c r="F4078" s="33" t="s">
        <v>859</v>
      </c>
      <c r="G4078" s="1">
        <v>8</v>
      </c>
      <c r="H4078" s="1">
        <v>66</v>
      </c>
      <c r="I4078" s="1">
        <v>15</v>
      </c>
      <c r="J4078" s="1">
        <v>15.3</v>
      </c>
      <c r="K4078" s="3">
        <v>1550</v>
      </c>
      <c r="L4078" s="2">
        <f>N4078/((1668.67)*(1-EXP(-(0.022864)*I4078))^(1.61028))</f>
        <v>1.0317717135787523</v>
      </c>
      <c r="N4078" s="1">
        <v>235</v>
      </c>
      <c r="O4078" s="1">
        <v>105</v>
      </c>
      <c r="P4078" s="1">
        <v>7.6</v>
      </c>
      <c r="Q4078" s="1">
        <v>17.5</v>
      </c>
      <c r="R4078" s="1">
        <v>6.4</v>
      </c>
      <c r="AJ4078" s="1" t="s">
        <v>471</v>
      </c>
      <c r="AK4078" s="19">
        <v>53</v>
      </c>
      <c r="AL4078" s="19">
        <v>70.17</v>
      </c>
      <c r="AN4078" s="3">
        <v>1996</v>
      </c>
      <c r="AQ4078">
        <v>80811</v>
      </c>
      <c r="AR4078" s="1" t="s">
        <v>827</v>
      </c>
    </row>
    <row r="4079" spans="1:44" x14ac:dyDescent="0.25">
      <c r="A4079" s="1">
        <v>5627</v>
      </c>
      <c r="B4079" s="1" t="s">
        <v>1233</v>
      </c>
      <c r="C4079" s="1">
        <v>101</v>
      </c>
      <c r="D4079" s="1" t="s">
        <v>5627</v>
      </c>
      <c r="F4079" s="33" t="s">
        <v>859</v>
      </c>
      <c r="G4079" s="1">
        <v>9</v>
      </c>
      <c r="H4079" s="1">
        <v>90</v>
      </c>
      <c r="I4079" s="1">
        <v>16.2</v>
      </c>
      <c r="J4079" s="1">
        <v>17.2</v>
      </c>
      <c r="K4079" s="3">
        <v>2220</v>
      </c>
      <c r="L4079" s="2">
        <f>N4079/((1581.94)*(1-EXP(-(0.021301)*I4079))^(1.51716))</f>
        <v>1.0729675775451517</v>
      </c>
      <c r="N4079" s="1">
        <v>262</v>
      </c>
      <c r="O4079" s="1">
        <v>104</v>
      </c>
      <c r="P4079" s="1">
        <v>4.9000000000000004</v>
      </c>
      <c r="Q4079" s="1">
        <v>16.899999999999999</v>
      </c>
      <c r="R4079" s="1">
        <v>2.5</v>
      </c>
      <c r="AJ4079" s="1" t="s">
        <v>471</v>
      </c>
      <c r="AK4079" s="19">
        <v>53</v>
      </c>
      <c r="AL4079" s="19">
        <v>70.17</v>
      </c>
      <c r="AN4079" s="3">
        <v>1996</v>
      </c>
      <c r="AQ4079">
        <v>80811</v>
      </c>
      <c r="AR4079" s="1" t="s">
        <v>827</v>
      </c>
    </row>
    <row r="4080" spans="1:44" x14ac:dyDescent="0.25">
      <c r="A4080" s="1">
        <v>5628</v>
      </c>
      <c r="B4080" s="1" t="s">
        <v>1233</v>
      </c>
      <c r="C4080" s="1">
        <v>101</v>
      </c>
      <c r="D4080" s="1" t="s">
        <v>5627</v>
      </c>
      <c r="F4080" s="33" t="s">
        <v>859</v>
      </c>
      <c r="G4080" s="1">
        <v>9</v>
      </c>
      <c r="H4080" s="1">
        <v>90</v>
      </c>
      <c r="I4080" s="1">
        <v>17.7</v>
      </c>
      <c r="J4080" s="1">
        <v>16.5</v>
      </c>
      <c r="K4080" s="3">
        <v>1330</v>
      </c>
      <c r="L4080" s="2">
        <f>N4080/((1581.94)*(1-EXP(-(0.021301)*I4080))^(1.51716))</f>
        <v>0.94504387293661973</v>
      </c>
      <c r="N4080" s="1">
        <v>258</v>
      </c>
      <c r="O4080" s="1">
        <v>102</v>
      </c>
      <c r="P4080" s="1">
        <v>6.06</v>
      </c>
      <c r="Q4080" s="1">
        <v>18.399999999999999</v>
      </c>
      <c r="R4080" s="1">
        <v>4.5999999999999996</v>
      </c>
      <c r="AJ4080" s="1" t="s">
        <v>471</v>
      </c>
      <c r="AK4080" s="19">
        <v>53</v>
      </c>
      <c r="AL4080" s="19">
        <v>70.17</v>
      </c>
      <c r="AN4080" s="3">
        <v>1996</v>
      </c>
      <c r="AQ4080">
        <v>80811</v>
      </c>
      <c r="AR4080" s="1" t="s">
        <v>827</v>
      </c>
    </row>
    <row r="4081" spans="1:44" x14ac:dyDescent="0.25">
      <c r="A4081" s="1">
        <v>5629</v>
      </c>
      <c r="B4081" s="1" t="s">
        <v>1233</v>
      </c>
      <c r="C4081" s="1">
        <v>101</v>
      </c>
      <c r="D4081" s="1" t="s">
        <v>5627</v>
      </c>
      <c r="F4081" s="33" t="s">
        <v>859</v>
      </c>
      <c r="G4081" s="1">
        <v>10</v>
      </c>
      <c r="H4081" s="1">
        <v>92</v>
      </c>
      <c r="I4081" s="1">
        <v>14</v>
      </c>
      <c r="J4081" s="1">
        <v>13.8</v>
      </c>
      <c r="K4081" s="3">
        <v>2470</v>
      </c>
      <c r="L4081" s="2">
        <f>N4081/((1948.03)*(1-EXP(-(0.015672)*I4081))^(1.40829))</f>
        <v>1.2948574137609723</v>
      </c>
      <c r="N4081" s="1">
        <v>256</v>
      </c>
      <c r="O4081" s="1">
        <v>102</v>
      </c>
      <c r="P4081" s="1">
        <v>6.86</v>
      </c>
      <c r="Q4081" s="1">
        <v>11</v>
      </c>
      <c r="R4081" s="1">
        <v>4.4000000000000004</v>
      </c>
      <c r="AJ4081" s="1" t="s">
        <v>471</v>
      </c>
      <c r="AK4081" s="19">
        <v>53</v>
      </c>
      <c r="AL4081" s="19">
        <v>70.17</v>
      </c>
      <c r="AN4081" s="3">
        <v>1996</v>
      </c>
      <c r="AQ4081">
        <v>80811</v>
      </c>
      <c r="AR4081" s="1" t="s">
        <v>827</v>
      </c>
    </row>
    <row r="4082" spans="1:44" x14ac:dyDescent="0.25">
      <c r="A4082" s="1">
        <v>5630</v>
      </c>
      <c r="B4082" s="1" t="s">
        <v>1233</v>
      </c>
      <c r="C4082" s="1">
        <v>101</v>
      </c>
      <c r="D4082" s="1" t="s">
        <v>5627</v>
      </c>
      <c r="F4082" s="33" t="s">
        <v>859</v>
      </c>
      <c r="G4082" s="1">
        <v>5</v>
      </c>
      <c r="H4082" s="1">
        <v>61</v>
      </c>
      <c r="I4082" s="1">
        <v>22.8</v>
      </c>
      <c r="J4082" s="1">
        <v>20.399999999999999</v>
      </c>
      <c r="K4082" s="3">
        <v>1580</v>
      </c>
      <c r="L4082" s="2">
        <f>N4082/((2111.2)*(1-EXP(-(0.024888)*I4082))^(1.82531))</f>
        <v>0.90134408333629412</v>
      </c>
      <c r="N4082" s="1">
        <v>413</v>
      </c>
      <c r="O4082" s="1">
        <v>148</v>
      </c>
      <c r="P4082" s="1">
        <v>11.4</v>
      </c>
      <c r="Q4082" s="1">
        <v>20.8</v>
      </c>
      <c r="R4082" s="1">
        <v>6</v>
      </c>
      <c r="AJ4082" s="1" t="s">
        <v>471</v>
      </c>
      <c r="AK4082" s="19">
        <v>53</v>
      </c>
      <c r="AL4082" s="19">
        <v>70.17</v>
      </c>
      <c r="AN4082" s="3">
        <v>1996</v>
      </c>
      <c r="AQ4082">
        <v>80811</v>
      </c>
      <c r="AR4082" s="1" t="s">
        <v>827</v>
      </c>
    </row>
    <row r="4083" spans="1:44" x14ac:dyDescent="0.25">
      <c r="A4083" s="1">
        <v>5631</v>
      </c>
      <c r="B4083" s="1" t="s">
        <v>1233</v>
      </c>
      <c r="C4083" s="1">
        <v>101</v>
      </c>
      <c r="D4083" s="1" t="s">
        <v>5627</v>
      </c>
      <c r="F4083" s="33" t="s">
        <v>859</v>
      </c>
      <c r="G4083" s="1">
        <v>6</v>
      </c>
      <c r="H4083" s="1">
        <v>64</v>
      </c>
      <c r="I4083" s="1">
        <v>23.4</v>
      </c>
      <c r="J4083" s="1">
        <v>23.5</v>
      </c>
      <c r="K4083" s="3">
        <v>1060</v>
      </c>
      <c r="L4083" s="2">
        <f>N4083/((1963.5)*(1-EXP(-(0.024337)*I4083))^(1.76926))</f>
        <v>1.04518147900807</v>
      </c>
      <c r="N4083" s="1">
        <v>469</v>
      </c>
      <c r="O4083" s="1">
        <v>153</v>
      </c>
      <c r="P4083" s="1">
        <v>11.7</v>
      </c>
      <c r="Q4083" s="1">
        <v>20.100000000000001</v>
      </c>
      <c r="R4083" s="1">
        <v>6.7</v>
      </c>
      <c r="AJ4083" s="1" t="s">
        <v>471</v>
      </c>
      <c r="AK4083" s="19">
        <v>53</v>
      </c>
      <c r="AL4083" s="19">
        <v>70.17</v>
      </c>
      <c r="AN4083" s="3">
        <v>1996</v>
      </c>
      <c r="AQ4083">
        <v>80811</v>
      </c>
      <c r="AR4083" s="1" t="s">
        <v>827</v>
      </c>
    </row>
    <row r="4084" spans="1:44" x14ac:dyDescent="0.25">
      <c r="A4084" s="1">
        <v>5632</v>
      </c>
      <c r="B4084" s="1" t="s">
        <v>1233</v>
      </c>
      <c r="C4084" s="1">
        <v>101</v>
      </c>
      <c r="D4084" s="1" t="s">
        <v>5627</v>
      </c>
      <c r="F4084" s="33" t="s">
        <v>859</v>
      </c>
      <c r="G4084" s="1">
        <v>7</v>
      </c>
      <c r="H4084" s="1">
        <v>92</v>
      </c>
      <c r="I4084" s="1">
        <v>24</v>
      </c>
      <c r="J4084" s="1">
        <v>23.2</v>
      </c>
      <c r="K4084" s="3">
        <v>1110</v>
      </c>
      <c r="L4084" s="2">
        <f>N4084/((1824.17)*(1-EXP(-(0.023514)*I4084))^(1.69151))</f>
        <v>1.2119933906135119</v>
      </c>
      <c r="N4084" s="1">
        <v>533</v>
      </c>
      <c r="O4084" s="1">
        <v>229</v>
      </c>
      <c r="P4084" s="1">
        <v>9.2100000000000009</v>
      </c>
      <c r="Q4084" s="1">
        <v>24.4</v>
      </c>
      <c r="R4084" s="1">
        <v>7.1</v>
      </c>
      <c r="AJ4084" s="1" t="s">
        <v>471</v>
      </c>
      <c r="AK4084" s="19">
        <v>53</v>
      </c>
      <c r="AL4084" s="19">
        <v>70.17</v>
      </c>
      <c r="AN4084" s="3">
        <v>1996</v>
      </c>
      <c r="AQ4084">
        <v>80811</v>
      </c>
      <c r="AR4084" s="1" t="s">
        <v>827</v>
      </c>
    </row>
    <row r="4085" spans="1:44" x14ac:dyDescent="0.25">
      <c r="A4085" s="1">
        <v>5633</v>
      </c>
      <c r="B4085" s="1" t="s">
        <v>1233</v>
      </c>
      <c r="C4085" s="1">
        <v>101</v>
      </c>
      <c r="D4085" s="1" t="s">
        <v>5627</v>
      </c>
      <c r="F4085" s="33" t="s">
        <v>859</v>
      </c>
      <c r="G4085" s="1">
        <v>8</v>
      </c>
      <c r="H4085" s="1">
        <v>25</v>
      </c>
      <c r="I4085" s="1">
        <v>5.9</v>
      </c>
      <c r="J4085" s="1">
        <v>7.4</v>
      </c>
      <c r="K4085" s="3">
        <v>5860</v>
      </c>
      <c r="L4085" s="2">
        <f>N4085/((1668.67)*(1-EXP(-(0.022864)*I4085))^(1.61028))</f>
        <v>1.5099592117350542</v>
      </c>
      <c r="N4085" s="1">
        <v>89.9</v>
      </c>
      <c r="O4085" s="1">
        <v>36.9</v>
      </c>
      <c r="Q4085" s="1">
        <v>5.8</v>
      </c>
      <c r="R4085" s="1">
        <v>4.17</v>
      </c>
      <c r="AJ4085" s="1" t="s">
        <v>471</v>
      </c>
      <c r="AK4085" s="19">
        <v>52.5</v>
      </c>
      <c r="AL4085" s="19">
        <v>70.5</v>
      </c>
      <c r="AN4085" s="3">
        <v>1976</v>
      </c>
      <c r="AQ4085">
        <v>80811</v>
      </c>
      <c r="AR4085" s="1" t="s">
        <v>828</v>
      </c>
    </row>
    <row r="4086" spans="1:44" x14ac:dyDescent="0.25">
      <c r="A4086" s="1">
        <v>5634</v>
      </c>
      <c r="B4086" s="1" t="s">
        <v>1233</v>
      </c>
      <c r="C4086" s="1">
        <v>101</v>
      </c>
      <c r="D4086" s="1" t="s">
        <v>5627</v>
      </c>
      <c r="F4086" s="33" t="s">
        <v>859</v>
      </c>
      <c r="G4086" s="1">
        <v>8</v>
      </c>
      <c r="H4086" s="1">
        <v>25</v>
      </c>
      <c r="I4086" s="1">
        <v>5.95</v>
      </c>
      <c r="J4086" s="1">
        <v>7.8</v>
      </c>
      <c r="K4086" s="3">
        <v>3710</v>
      </c>
      <c r="L4086" s="2">
        <f>N4086/((1668.67)*(1-EXP(-(0.022864)*I4086))^(1.61028))</f>
        <v>1.0365127697033223</v>
      </c>
      <c r="N4086" s="1">
        <v>62.5</v>
      </c>
      <c r="O4086" s="1">
        <v>25.6</v>
      </c>
      <c r="Q4086" s="1">
        <v>5.59</v>
      </c>
      <c r="R4086" s="1">
        <v>3.85</v>
      </c>
      <c r="AJ4086" s="1" t="s">
        <v>471</v>
      </c>
      <c r="AK4086" s="19">
        <v>52.5</v>
      </c>
      <c r="AL4086" s="19">
        <v>70.5</v>
      </c>
      <c r="AN4086" s="3">
        <v>1976</v>
      </c>
      <c r="AQ4086">
        <v>80811</v>
      </c>
      <c r="AR4086" s="1" t="s">
        <v>828</v>
      </c>
    </row>
    <row r="4087" spans="1:44" x14ac:dyDescent="0.25">
      <c r="A4087" s="1">
        <v>5635</v>
      </c>
      <c r="B4087" s="1" t="s">
        <v>1233</v>
      </c>
      <c r="C4087" s="1">
        <v>101</v>
      </c>
      <c r="D4087" s="1" t="s">
        <v>5627</v>
      </c>
      <c r="F4087" s="33" t="s">
        <v>859</v>
      </c>
      <c r="G4087" s="1">
        <v>8</v>
      </c>
      <c r="H4087" s="1">
        <v>25</v>
      </c>
      <c r="I4087" s="1">
        <v>6.1</v>
      </c>
      <c r="J4087" s="1">
        <v>7.8</v>
      </c>
      <c r="K4087" s="3">
        <v>1850</v>
      </c>
      <c r="L4087" s="2">
        <f>N4087/((1668.67)*(1-EXP(-(0.022864)*I4087))^(1.61028))</f>
        <v>0.50642350068909014</v>
      </c>
      <c r="N4087" s="1">
        <v>31.7</v>
      </c>
      <c r="O4087" s="1">
        <v>13</v>
      </c>
      <c r="Q4087" s="1">
        <v>4.72</v>
      </c>
      <c r="R4087" s="1">
        <v>2.91</v>
      </c>
      <c r="AJ4087" s="1" t="s">
        <v>471</v>
      </c>
      <c r="AK4087" s="19">
        <v>52.5</v>
      </c>
      <c r="AL4087" s="19">
        <v>70.5</v>
      </c>
      <c r="AN4087" s="3">
        <v>1976</v>
      </c>
      <c r="AQ4087">
        <v>80811</v>
      </c>
      <c r="AR4087" s="1" t="s">
        <v>828</v>
      </c>
    </row>
    <row r="4088" spans="1:44" x14ac:dyDescent="0.25">
      <c r="A4088" s="1">
        <v>5636</v>
      </c>
      <c r="B4088" s="1" t="s">
        <v>1233</v>
      </c>
      <c r="C4088" s="1">
        <v>101</v>
      </c>
      <c r="D4088" s="1" t="s">
        <v>5627</v>
      </c>
      <c r="F4088" s="33" t="s">
        <v>859</v>
      </c>
      <c r="G4088" s="1">
        <v>8</v>
      </c>
      <c r="H4088" s="1">
        <v>25</v>
      </c>
      <c r="I4088" s="1">
        <v>5.95</v>
      </c>
      <c r="J4088" s="1">
        <v>8.1</v>
      </c>
      <c r="K4088" s="3">
        <v>2580</v>
      </c>
      <c r="L4088" s="2">
        <f>N4088/((1668.67)*(1-EXP(-(0.022864)*I4088))^(1.61028))</f>
        <v>0.75458129634401871</v>
      </c>
      <c r="N4088" s="1">
        <v>45.5</v>
      </c>
      <c r="O4088" s="1">
        <v>18.7</v>
      </c>
      <c r="Q4088" s="1">
        <v>5.91</v>
      </c>
      <c r="R4088" s="1">
        <v>3.28</v>
      </c>
      <c r="AJ4088" s="1" t="s">
        <v>471</v>
      </c>
      <c r="AK4088" s="19">
        <v>52.5</v>
      </c>
      <c r="AL4088" s="19">
        <v>70.5</v>
      </c>
      <c r="AN4088" s="3">
        <v>1976</v>
      </c>
      <c r="AQ4088">
        <v>80811</v>
      </c>
      <c r="AR4088" s="1" t="s">
        <v>828</v>
      </c>
    </row>
    <row r="4089" spans="1:44" x14ac:dyDescent="0.25">
      <c r="A4089" s="1">
        <v>5637</v>
      </c>
      <c r="B4089" s="1" t="s">
        <v>1233</v>
      </c>
      <c r="C4089" s="1">
        <v>101</v>
      </c>
      <c r="D4089" s="1" t="s">
        <v>5627</v>
      </c>
      <c r="F4089" s="33" t="s">
        <v>859</v>
      </c>
      <c r="G4089" s="1">
        <v>8</v>
      </c>
      <c r="H4089" s="1">
        <v>25</v>
      </c>
      <c r="I4089" s="1">
        <v>6</v>
      </c>
      <c r="J4089" s="1">
        <v>8.1</v>
      </c>
      <c r="K4089" s="3">
        <v>3000</v>
      </c>
      <c r="L4089" s="2">
        <f>N4089/((1668.67)*(1-EXP(-(0.022864)*I4089))^(1.61028))</f>
        <v>0.86634073903574083</v>
      </c>
      <c r="N4089" s="1">
        <v>52.9</v>
      </c>
      <c r="O4089" s="1">
        <v>21.7</v>
      </c>
      <c r="Q4089" s="1">
        <v>4.26</v>
      </c>
      <c r="R4089" s="1">
        <v>3.42</v>
      </c>
      <c r="AJ4089" s="1" t="s">
        <v>471</v>
      </c>
      <c r="AK4089" s="19">
        <v>52.5</v>
      </c>
      <c r="AL4089" s="19">
        <v>70.5</v>
      </c>
      <c r="AN4089" s="3">
        <v>1976</v>
      </c>
      <c r="AQ4089">
        <v>80811</v>
      </c>
      <c r="AR4089" s="1" t="s">
        <v>828</v>
      </c>
    </row>
    <row r="4090" spans="1:44" x14ac:dyDescent="0.25">
      <c r="A4090" s="1">
        <v>5638</v>
      </c>
      <c r="B4090" s="1" t="s">
        <v>1233</v>
      </c>
      <c r="C4090" s="1">
        <v>101</v>
      </c>
      <c r="D4090" s="1" t="s">
        <v>5627</v>
      </c>
      <c r="F4090" s="33" t="s">
        <v>859</v>
      </c>
      <c r="G4090" s="1">
        <v>7</v>
      </c>
      <c r="H4090" s="1">
        <v>21</v>
      </c>
      <c r="I4090" s="1">
        <v>5.5</v>
      </c>
      <c r="J4090" s="1">
        <v>6.5</v>
      </c>
      <c r="K4090" s="3">
        <v>4240</v>
      </c>
      <c r="L4090" s="2">
        <f>N4090/((1824.17)*(1-EXP(-(0.023514)*I4090))^(1.69151))</f>
        <v>0.94244024962766115</v>
      </c>
      <c r="N4090" s="1">
        <v>48.5</v>
      </c>
      <c r="O4090" s="1">
        <v>19.899999999999999</v>
      </c>
      <c r="Q4090" s="1">
        <v>4.4000000000000004</v>
      </c>
      <c r="R4090" s="1">
        <v>3.94</v>
      </c>
      <c r="AJ4090" s="1" t="s">
        <v>471</v>
      </c>
      <c r="AK4090" s="19">
        <v>52.5</v>
      </c>
      <c r="AL4090" s="19">
        <v>70.5</v>
      </c>
      <c r="AN4090" s="3">
        <v>1976</v>
      </c>
      <c r="AQ4090">
        <v>80811</v>
      </c>
      <c r="AR4090" s="1" t="s">
        <v>828</v>
      </c>
    </row>
    <row r="4091" spans="1:44" x14ac:dyDescent="0.25">
      <c r="A4091" s="1">
        <v>5639</v>
      </c>
      <c r="B4091" s="1" t="s">
        <v>1233</v>
      </c>
      <c r="C4091" s="1">
        <v>101</v>
      </c>
      <c r="D4091" s="1" t="s">
        <v>5627</v>
      </c>
      <c r="F4091" s="33" t="s">
        <v>859</v>
      </c>
      <c r="G4091" s="1">
        <v>7</v>
      </c>
      <c r="H4091" s="1">
        <v>21</v>
      </c>
      <c r="I4091" s="1">
        <v>5.4</v>
      </c>
      <c r="J4091" s="1">
        <v>7</v>
      </c>
      <c r="K4091" s="3">
        <v>2680</v>
      </c>
      <c r="L4091" s="2">
        <f>N4091/((1824.17)*(1-EXP(-(0.023514)*I4091))^(1.69151))</f>
        <v>0.65617580383002805</v>
      </c>
      <c r="N4091" s="1">
        <v>32.799999999999997</v>
      </c>
      <c r="O4091" s="1">
        <v>13.4</v>
      </c>
      <c r="Q4091" s="1">
        <v>3.94</v>
      </c>
      <c r="R4091" s="1">
        <v>3.14</v>
      </c>
      <c r="AJ4091" s="1" t="s">
        <v>471</v>
      </c>
      <c r="AK4091" s="19">
        <v>52.5</v>
      </c>
      <c r="AL4091" s="19">
        <v>70.5</v>
      </c>
      <c r="AN4091" s="3">
        <v>1976</v>
      </c>
      <c r="AQ4091">
        <v>80811</v>
      </c>
      <c r="AR4091" s="1" t="s">
        <v>828</v>
      </c>
    </row>
    <row r="4092" spans="1:44" x14ac:dyDescent="0.25">
      <c r="A4092" s="1">
        <v>5640</v>
      </c>
      <c r="B4092" s="1" t="s">
        <v>1233</v>
      </c>
      <c r="C4092" s="1">
        <v>101</v>
      </c>
      <c r="D4092" s="1" t="s">
        <v>5627</v>
      </c>
      <c r="F4092" s="33" t="s">
        <v>859</v>
      </c>
      <c r="G4092" s="1">
        <v>7</v>
      </c>
      <c r="H4092" s="1">
        <v>21</v>
      </c>
      <c r="I4092" s="1">
        <v>5.65</v>
      </c>
      <c r="J4092" s="1">
        <v>7.3</v>
      </c>
      <c r="K4092" s="3">
        <v>1270</v>
      </c>
      <c r="L4092" s="2">
        <f>N4092/((1824.17)*(1-EXP(-(0.023514)*I4092))^(1.69151))</f>
        <v>0.33704765917536966</v>
      </c>
      <c r="N4092" s="1">
        <v>18.100000000000001</v>
      </c>
      <c r="O4092" s="1">
        <v>7.42</v>
      </c>
      <c r="Q4092" s="1">
        <v>4.21</v>
      </c>
      <c r="R4092" s="1">
        <v>3.52</v>
      </c>
      <c r="AJ4092" s="1" t="s">
        <v>471</v>
      </c>
      <c r="AK4092" s="19">
        <v>52.5</v>
      </c>
      <c r="AL4092" s="19">
        <v>70.5</v>
      </c>
      <c r="AN4092" s="3">
        <v>1976</v>
      </c>
      <c r="AQ4092">
        <v>80811</v>
      </c>
      <c r="AR4092" s="1" t="s">
        <v>828</v>
      </c>
    </row>
    <row r="4093" spans="1:44" x14ac:dyDescent="0.25">
      <c r="A4093" s="1">
        <v>5641</v>
      </c>
      <c r="B4093" s="1" t="s">
        <v>1233</v>
      </c>
      <c r="C4093" s="1">
        <v>101</v>
      </c>
      <c r="D4093" s="1" t="s">
        <v>5627</v>
      </c>
      <c r="F4093" s="33" t="s">
        <v>859</v>
      </c>
      <c r="G4093" s="1">
        <v>7</v>
      </c>
      <c r="H4093" s="1">
        <v>21</v>
      </c>
      <c r="I4093" s="1">
        <v>5.4</v>
      </c>
      <c r="J4093" s="1">
        <v>6.9</v>
      </c>
      <c r="K4093" s="3">
        <v>2420</v>
      </c>
      <c r="L4093" s="2">
        <f>N4093/((1824.17)*(1-EXP(-(0.023514)*I4093))^(1.69151))</f>
        <v>0.58815758026228127</v>
      </c>
      <c r="N4093" s="1">
        <v>29.4</v>
      </c>
      <c r="O4093" s="1">
        <v>12</v>
      </c>
      <c r="Q4093" s="1">
        <v>3.71</v>
      </c>
      <c r="R4093" s="1">
        <v>3.19</v>
      </c>
      <c r="AJ4093" s="1" t="s">
        <v>471</v>
      </c>
      <c r="AK4093" s="19">
        <v>52.5</v>
      </c>
      <c r="AL4093" s="19">
        <v>70.5</v>
      </c>
      <c r="AN4093" s="3">
        <v>1976</v>
      </c>
      <c r="AQ4093">
        <v>80811</v>
      </c>
      <c r="AR4093" s="1" t="s">
        <v>828</v>
      </c>
    </row>
    <row r="4094" spans="1:44" x14ac:dyDescent="0.25">
      <c r="A4094" s="1">
        <v>5642</v>
      </c>
      <c r="B4094" s="1" t="s">
        <v>1233</v>
      </c>
      <c r="C4094" s="1">
        <v>101</v>
      </c>
      <c r="D4094" s="1" t="s">
        <v>5627</v>
      </c>
      <c r="F4094" s="33" t="s">
        <v>859</v>
      </c>
      <c r="G4094" s="1">
        <v>7</v>
      </c>
      <c r="H4094" s="1">
        <v>23</v>
      </c>
      <c r="I4094" s="1">
        <v>5.0999999999999996</v>
      </c>
      <c r="J4094" s="1">
        <v>6.7</v>
      </c>
      <c r="K4094" s="3">
        <v>4420</v>
      </c>
      <c r="L4094" s="2">
        <f>N4094/((1824.17)*(1-EXP(-(0.023514)*I4094))^(1.69151))</f>
        <v>1.0997694896918777</v>
      </c>
      <c r="N4094" s="1">
        <v>50.2</v>
      </c>
      <c r="O4094" s="1">
        <v>20.6</v>
      </c>
      <c r="Q4094" s="1">
        <v>5.13</v>
      </c>
      <c r="R4094" s="1">
        <v>3.05</v>
      </c>
      <c r="AJ4094" s="1" t="s">
        <v>471</v>
      </c>
      <c r="AK4094" s="19">
        <v>52.5</v>
      </c>
      <c r="AL4094" s="19">
        <v>70.5</v>
      </c>
      <c r="AN4094" s="3">
        <v>1976</v>
      </c>
      <c r="AQ4094">
        <v>80811</v>
      </c>
      <c r="AR4094" s="1" t="s">
        <v>828</v>
      </c>
    </row>
    <row r="4095" spans="1:44" x14ac:dyDescent="0.25">
      <c r="A4095" s="1">
        <v>5643</v>
      </c>
      <c r="B4095" s="1" t="s">
        <v>1233</v>
      </c>
      <c r="C4095" s="1">
        <v>101</v>
      </c>
      <c r="D4095" s="1" t="s">
        <v>5627</v>
      </c>
      <c r="F4095" s="33" t="s">
        <v>859</v>
      </c>
      <c r="G4095" s="1">
        <v>7</v>
      </c>
      <c r="H4095" s="1">
        <v>23</v>
      </c>
      <c r="I4095" s="1">
        <v>5.7</v>
      </c>
      <c r="J4095" s="1">
        <v>7.5</v>
      </c>
      <c r="K4095" s="3">
        <v>3220</v>
      </c>
      <c r="L4095" s="2">
        <f>N4095/((1824.17)*(1-EXP(-(0.023514)*I4095))^(1.69151))</f>
        <v>0.85758949966646658</v>
      </c>
      <c r="N4095" s="1">
        <v>46.7</v>
      </c>
      <c r="O4095" s="1">
        <v>19.100000000000001</v>
      </c>
      <c r="Q4095" s="1">
        <v>5.4</v>
      </c>
      <c r="R4095" s="1">
        <v>3</v>
      </c>
      <c r="AJ4095" s="1" t="s">
        <v>471</v>
      </c>
      <c r="AK4095" s="19">
        <v>52.5</v>
      </c>
      <c r="AL4095" s="19">
        <v>70.5</v>
      </c>
      <c r="AN4095" s="3">
        <v>1976</v>
      </c>
      <c r="AQ4095">
        <v>80811</v>
      </c>
      <c r="AR4095" s="1" t="s">
        <v>828</v>
      </c>
    </row>
    <row r="4096" spans="1:44" x14ac:dyDescent="0.25">
      <c r="A4096" s="1">
        <v>5644</v>
      </c>
      <c r="B4096" s="1" t="s">
        <v>1233</v>
      </c>
      <c r="C4096" s="1">
        <v>101</v>
      </c>
      <c r="D4096" s="1" t="s">
        <v>5627</v>
      </c>
      <c r="F4096" s="33" t="s">
        <v>859</v>
      </c>
      <c r="G4096" s="1">
        <v>7</v>
      </c>
      <c r="H4096" s="1">
        <v>23</v>
      </c>
      <c r="I4096" s="1">
        <v>5.95</v>
      </c>
      <c r="J4096" s="1">
        <v>7.3</v>
      </c>
      <c r="K4096" s="3">
        <v>1440</v>
      </c>
      <c r="L4096" s="2">
        <f>N4096/((1824.17)*(1-EXP(-(0.023514)*I4096))^(1.69151))</f>
        <v>0.31747601786772578</v>
      </c>
      <c r="N4096" s="1">
        <v>18.5</v>
      </c>
      <c r="O4096" s="1">
        <v>7.6</v>
      </c>
      <c r="Q4096" s="1">
        <v>4.8499999999999996</v>
      </c>
      <c r="R4096" s="1">
        <v>3.1</v>
      </c>
      <c r="AJ4096" s="1" t="s">
        <v>471</v>
      </c>
      <c r="AK4096" s="19">
        <v>52.5</v>
      </c>
      <c r="AL4096" s="19">
        <v>70.5</v>
      </c>
      <c r="AN4096" s="3">
        <v>1976</v>
      </c>
      <c r="AQ4096">
        <v>80811</v>
      </c>
      <c r="AR4096" s="1" t="s">
        <v>828</v>
      </c>
    </row>
    <row r="4097" spans="1:44" x14ac:dyDescent="0.25">
      <c r="A4097" s="1">
        <v>5645</v>
      </c>
      <c r="B4097" s="1" t="s">
        <v>1233</v>
      </c>
      <c r="C4097" s="1">
        <v>101</v>
      </c>
      <c r="D4097" s="1" t="s">
        <v>5627</v>
      </c>
      <c r="F4097" s="33" t="s">
        <v>859</v>
      </c>
      <c r="G4097" s="1">
        <v>7</v>
      </c>
      <c r="H4097" s="1">
        <v>23</v>
      </c>
      <c r="I4097" s="1">
        <v>5.4</v>
      </c>
      <c r="J4097" s="1">
        <v>7</v>
      </c>
      <c r="K4097" s="3">
        <v>2880</v>
      </c>
      <c r="L4097" s="2">
        <f>N4097/((1824.17)*(1-EXP(-(0.023514)*I4097))^(1.69151))</f>
        <v>0.7081897394994815</v>
      </c>
      <c r="N4097" s="1">
        <v>35.4</v>
      </c>
      <c r="O4097" s="1">
        <v>14.5</v>
      </c>
      <c r="Q4097" s="1">
        <v>4.08</v>
      </c>
      <c r="R4097" s="1">
        <v>3</v>
      </c>
      <c r="AJ4097" s="1" t="s">
        <v>471</v>
      </c>
      <c r="AK4097" s="19">
        <v>52.5</v>
      </c>
      <c r="AL4097" s="19">
        <v>70.5</v>
      </c>
      <c r="AN4097" s="3">
        <v>1976</v>
      </c>
      <c r="AQ4097">
        <v>80811</v>
      </c>
      <c r="AR4097" s="1" t="s">
        <v>828</v>
      </c>
    </row>
    <row r="4098" spans="1:44" x14ac:dyDescent="0.25">
      <c r="A4098" s="1">
        <v>5646</v>
      </c>
      <c r="B4098" s="1" t="s">
        <v>1233</v>
      </c>
      <c r="C4098" s="1">
        <v>101</v>
      </c>
      <c r="D4098" s="1" t="s">
        <v>5627</v>
      </c>
      <c r="F4098" s="33" t="s">
        <v>859</v>
      </c>
      <c r="G4098" s="1">
        <v>10</v>
      </c>
      <c r="H4098" s="1">
        <v>38</v>
      </c>
      <c r="I4098" s="1">
        <v>5.2</v>
      </c>
      <c r="J4098" s="1">
        <v>3.9</v>
      </c>
      <c r="K4098" s="3">
        <v>21350</v>
      </c>
      <c r="L4098" s="2">
        <f>N4098/((1948.03)*(1-EXP(-(0.015672)*I4098))^(1.40829))</f>
        <v>1.6148186322636613</v>
      </c>
      <c r="M4098" s="1">
        <v>22.7</v>
      </c>
      <c r="N4098" s="1">
        <v>87</v>
      </c>
      <c r="O4098" s="1">
        <v>49.01</v>
      </c>
      <c r="P4098" s="1">
        <v>9.85</v>
      </c>
      <c r="Q4098" s="1">
        <v>4.58</v>
      </c>
      <c r="R4098" s="1">
        <v>5.37</v>
      </c>
      <c r="S4098" s="1">
        <v>10.5</v>
      </c>
      <c r="AB4098" s="1">
        <v>0.2</v>
      </c>
      <c r="AD4098" s="1">
        <v>1.63</v>
      </c>
      <c r="AG4098" s="1">
        <v>1.31</v>
      </c>
      <c r="AI4098" s="1">
        <v>24.5</v>
      </c>
      <c r="AJ4098" s="1" t="s">
        <v>471</v>
      </c>
      <c r="AK4098" s="19">
        <v>53</v>
      </c>
      <c r="AL4098" s="19">
        <v>70.2</v>
      </c>
      <c r="AN4098" s="3">
        <v>1976</v>
      </c>
      <c r="AQ4098">
        <v>80811</v>
      </c>
      <c r="AR4098" s="1" t="s">
        <v>829</v>
      </c>
    </row>
    <row r="4099" spans="1:44" x14ac:dyDescent="0.25">
      <c r="A4099" s="1">
        <v>5647</v>
      </c>
      <c r="B4099" s="1" t="s">
        <v>1233</v>
      </c>
      <c r="C4099" s="1">
        <v>101</v>
      </c>
      <c r="D4099" s="1" t="s">
        <v>5627</v>
      </c>
      <c r="F4099" s="33" t="s">
        <v>859</v>
      </c>
      <c r="G4099" s="1">
        <v>10</v>
      </c>
      <c r="H4099" s="1">
        <v>38</v>
      </c>
      <c r="I4099" s="1">
        <v>6.5</v>
      </c>
      <c r="J4099" s="1">
        <v>5.9</v>
      </c>
      <c r="K4099" s="3">
        <v>8700</v>
      </c>
      <c r="L4099" s="2">
        <f>N4099/((1948.03)*(1-EXP(-(0.015672)*I4099))^(1.40829))</f>
        <v>1.1686412447896837</v>
      </c>
      <c r="N4099" s="1">
        <v>85</v>
      </c>
      <c r="O4099" s="1">
        <v>47.9</v>
      </c>
      <c r="P4099" s="1">
        <v>9.6</v>
      </c>
      <c r="Q4099" s="1">
        <v>7.25</v>
      </c>
      <c r="R4099" s="1">
        <v>6.44</v>
      </c>
      <c r="S4099" s="1">
        <v>10.5</v>
      </c>
      <c r="AJ4099" s="1" t="s">
        <v>471</v>
      </c>
      <c r="AK4099" s="19">
        <v>53</v>
      </c>
      <c r="AL4099" s="19">
        <v>70.2</v>
      </c>
      <c r="AN4099" s="3">
        <v>1976</v>
      </c>
      <c r="AQ4099">
        <v>80811</v>
      </c>
      <c r="AR4099" s="1" t="s">
        <v>829</v>
      </c>
    </row>
    <row r="4100" spans="1:44" x14ac:dyDescent="0.25">
      <c r="A4100" s="1">
        <v>5648</v>
      </c>
      <c r="B4100" s="1" t="s">
        <v>1233</v>
      </c>
      <c r="C4100" s="1">
        <v>101</v>
      </c>
      <c r="D4100" s="1" t="s">
        <v>5627</v>
      </c>
      <c r="E4100" s="1" t="s">
        <v>706</v>
      </c>
      <c r="F4100" s="33" t="s">
        <v>859</v>
      </c>
      <c r="G4100" s="1">
        <v>10</v>
      </c>
      <c r="H4100" s="1">
        <v>65</v>
      </c>
      <c r="I4100" s="1">
        <v>8.3000000000000007</v>
      </c>
      <c r="J4100" s="1">
        <v>7</v>
      </c>
      <c r="K4100" s="3">
        <v>10200</v>
      </c>
      <c r="L4100" s="2">
        <f>N4100/((3098.22)*(1-EXP(-(0.009408)*I4100))^(1.31634))</f>
        <v>1.666503018090165</v>
      </c>
      <c r="M4100" s="1">
        <v>38.1</v>
      </c>
      <c r="N4100" s="1">
        <v>171</v>
      </c>
      <c r="O4100" s="1">
        <v>96.43</v>
      </c>
      <c r="P4100" s="1">
        <v>22.08</v>
      </c>
      <c r="Q4100" s="1">
        <v>8.98</v>
      </c>
      <c r="R4100" s="1">
        <v>6.61</v>
      </c>
      <c r="S4100" s="1">
        <v>20</v>
      </c>
      <c r="AB4100" s="1">
        <v>3.03</v>
      </c>
      <c r="AD4100" s="1">
        <v>1.33</v>
      </c>
      <c r="AG4100" s="1">
        <v>0.93</v>
      </c>
      <c r="AI4100" s="1">
        <v>30.7</v>
      </c>
      <c r="AJ4100" s="1" t="s">
        <v>471</v>
      </c>
      <c r="AK4100" s="19">
        <v>53</v>
      </c>
      <c r="AL4100" s="19">
        <v>70.2</v>
      </c>
      <c r="AN4100" s="3">
        <v>1976</v>
      </c>
      <c r="AQ4100">
        <v>80811</v>
      </c>
      <c r="AR4100" s="1" t="s">
        <v>829</v>
      </c>
    </row>
    <row r="4101" spans="1:44" x14ac:dyDescent="0.25">
      <c r="A4101" s="1">
        <v>5649</v>
      </c>
      <c r="B4101" s="1" t="s">
        <v>1233</v>
      </c>
      <c r="C4101" s="1">
        <v>101</v>
      </c>
      <c r="D4101" s="1" t="s">
        <v>5627</v>
      </c>
      <c r="F4101" s="33" t="s">
        <v>859</v>
      </c>
      <c r="G4101" s="1">
        <v>9</v>
      </c>
      <c r="H4101" s="1">
        <v>20</v>
      </c>
      <c r="I4101" s="1">
        <v>4.7</v>
      </c>
      <c r="J4101" s="1">
        <v>5.6</v>
      </c>
      <c r="K4101" s="3">
        <v>7600</v>
      </c>
      <c r="L4101" s="2">
        <f>N4101/((1581.94)*(1-EXP(-(0.021301)*I4101))^(1.51716))</f>
        <v>1.0967764227447279</v>
      </c>
      <c r="N4101" s="1">
        <v>49</v>
      </c>
      <c r="O4101" s="1">
        <v>20.7</v>
      </c>
      <c r="P4101" s="1">
        <v>3.8</v>
      </c>
      <c r="Q4101" s="1">
        <v>1.96</v>
      </c>
      <c r="R4101" s="1">
        <v>3.58</v>
      </c>
      <c r="S4101" s="1">
        <v>12.6</v>
      </c>
      <c r="AJ4101" s="1" t="s">
        <v>471</v>
      </c>
      <c r="AK4101" s="19">
        <v>52</v>
      </c>
      <c r="AL4101" s="19">
        <v>78.75</v>
      </c>
      <c r="AN4101" s="3">
        <v>1974</v>
      </c>
      <c r="AQ4101">
        <v>80810</v>
      </c>
      <c r="AR4101" s="1" t="s">
        <v>3478</v>
      </c>
    </row>
    <row r="4102" spans="1:44" x14ac:dyDescent="0.25">
      <c r="A4102" s="1">
        <v>5650</v>
      </c>
      <c r="B4102" s="1" t="s">
        <v>1233</v>
      </c>
      <c r="C4102" s="1">
        <v>101</v>
      </c>
      <c r="D4102" s="1" t="s">
        <v>5627</v>
      </c>
      <c r="F4102" s="33" t="s">
        <v>859</v>
      </c>
      <c r="G4102" s="1">
        <v>8</v>
      </c>
      <c r="H4102" s="1">
        <v>30</v>
      </c>
      <c r="I4102" s="1">
        <v>7.5</v>
      </c>
      <c r="J4102" s="1">
        <v>7.2</v>
      </c>
      <c r="K4102" s="3">
        <v>5902</v>
      </c>
      <c r="L4102" s="2">
        <f>N4102/((1668.67)*(1-EXP(-(0.022864)*I4102))^(1.61028))</f>
        <v>1.1040596353336147</v>
      </c>
      <c r="N4102" s="1">
        <v>94</v>
      </c>
      <c r="O4102" s="1">
        <v>41.4</v>
      </c>
      <c r="P4102" s="1">
        <v>6.3</v>
      </c>
      <c r="Q4102" s="1">
        <v>4.66</v>
      </c>
      <c r="R4102" s="1">
        <v>4.75</v>
      </c>
      <c r="S4102" s="1">
        <v>13.2</v>
      </c>
      <c r="AJ4102" s="1" t="s">
        <v>471</v>
      </c>
      <c r="AK4102" s="19">
        <v>52</v>
      </c>
      <c r="AL4102" s="19">
        <v>78.75</v>
      </c>
      <c r="AN4102" s="3">
        <v>1974</v>
      </c>
      <c r="AQ4102">
        <v>80810</v>
      </c>
      <c r="AR4102" s="1" t="s">
        <v>3478</v>
      </c>
    </row>
    <row r="4103" spans="1:44" x14ac:dyDescent="0.25">
      <c r="A4103" s="1">
        <v>5651</v>
      </c>
      <c r="B4103" s="1" t="s">
        <v>1233</v>
      </c>
      <c r="C4103" s="1">
        <v>101</v>
      </c>
      <c r="D4103" s="1" t="s">
        <v>5627</v>
      </c>
      <c r="F4103" s="33" t="s">
        <v>859</v>
      </c>
      <c r="G4103" s="1">
        <v>8</v>
      </c>
      <c r="H4103" s="1">
        <v>40</v>
      </c>
      <c r="I4103" s="1">
        <v>10.6</v>
      </c>
      <c r="J4103" s="1">
        <v>9</v>
      </c>
      <c r="K4103" s="3">
        <v>4375</v>
      </c>
      <c r="L4103" s="2">
        <f>N4103/((1668.67)*(1-EXP(-(0.022864)*I4103))^(1.61028))</f>
        <v>1.0238141039146835</v>
      </c>
      <c r="N4103" s="1">
        <v>144</v>
      </c>
      <c r="O4103" s="1">
        <v>65</v>
      </c>
      <c r="P4103" s="1">
        <v>8.6</v>
      </c>
      <c r="Q4103" s="1">
        <v>7.54</v>
      </c>
      <c r="R4103" s="1">
        <v>5.54</v>
      </c>
      <c r="S4103" s="1">
        <v>14.3</v>
      </c>
      <c r="AJ4103" s="1" t="s">
        <v>471</v>
      </c>
      <c r="AK4103" s="19">
        <v>52</v>
      </c>
      <c r="AL4103" s="19">
        <v>78.75</v>
      </c>
      <c r="AN4103" s="3">
        <v>1974</v>
      </c>
      <c r="AQ4103">
        <v>80810</v>
      </c>
      <c r="AR4103" s="1" t="s">
        <v>3478</v>
      </c>
    </row>
    <row r="4104" spans="1:44" x14ac:dyDescent="0.25">
      <c r="A4104" s="1">
        <v>5652</v>
      </c>
      <c r="B4104" s="1" t="s">
        <v>1233</v>
      </c>
      <c r="C4104" s="1">
        <v>101</v>
      </c>
      <c r="D4104" s="1" t="s">
        <v>5627</v>
      </c>
      <c r="F4104" s="33" t="s">
        <v>859</v>
      </c>
      <c r="G4104" s="1">
        <v>8</v>
      </c>
      <c r="H4104" s="1">
        <v>60</v>
      </c>
      <c r="I4104" s="1">
        <v>15.9</v>
      </c>
      <c r="J4104" s="1">
        <v>13.7</v>
      </c>
      <c r="K4104" s="3">
        <v>2190</v>
      </c>
      <c r="L4104" s="2">
        <f>N4104/((1668.67)*(1-EXP(-(0.022864)*I4104))^(1.61028))</f>
        <v>0.9378875857586717</v>
      </c>
      <c r="N4104" s="1">
        <v>231</v>
      </c>
      <c r="O4104" s="1">
        <v>109.6</v>
      </c>
      <c r="P4104" s="1">
        <v>11.5</v>
      </c>
      <c r="Q4104" s="1">
        <v>12.4</v>
      </c>
      <c r="R4104" s="1">
        <v>6.04</v>
      </c>
      <c r="S4104" s="1">
        <v>17.7</v>
      </c>
      <c r="AJ4104" s="1" t="s">
        <v>471</v>
      </c>
      <c r="AK4104" s="19">
        <v>52</v>
      </c>
      <c r="AL4104" s="19">
        <v>78.75</v>
      </c>
      <c r="AN4104" s="3">
        <v>1974</v>
      </c>
      <c r="AQ4104">
        <v>80810</v>
      </c>
      <c r="AR4104" s="1" t="s">
        <v>3478</v>
      </c>
    </row>
    <row r="4105" spans="1:44" x14ac:dyDescent="0.25">
      <c r="A4105" s="1">
        <v>5653</v>
      </c>
      <c r="B4105" s="1" t="s">
        <v>1233</v>
      </c>
      <c r="C4105" s="1">
        <v>101</v>
      </c>
      <c r="D4105" s="1" t="s">
        <v>5627</v>
      </c>
      <c r="F4105" s="33" t="s">
        <v>859</v>
      </c>
      <c r="G4105" s="1">
        <v>8</v>
      </c>
      <c r="H4105" s="1">
        <v>80</v>
      </c>
      <c r="I4105" s="1">
        <v>19.399999999999999</v>
      </c>
      <c r="J4105" s="1">
        <v>18.3</v>
      </c>
      <c r="K4105" s="3">
        <v>1323</v>
      </c>
      <c r="L4105" s="2">
        <f>N4105/((1668.67)*(1-EXP(-(0.022864)*I4105))^(1.61028))</f>
        <v>0.9514407162285422</v>
      </c>
      <c r="N4105" s="1">
        <v>304</v>
      </c>
      <c r="O4105" s="1">
        <v>148.19999999999999</v>
      </c>
      <c r="P4105" s="1">
        <v>13.1</v>
      </c>
      <c r="Q4105" s="1">
        <v>16</v>
      </c>
      <c r="R4105" s="1">
        <v>5.95</v>
      </c>
      <c r="S4105" s="1">
        <v>22.7</v>
      </c>
      <c r="AJ4105" s="1" t="s">
        <v>471</v>
      </c>
      <c r="AK4105" s="19">
        <v>52</v>
      </c>
      <c r="AL4105" s="19">
        <v>78.75</v>
      </c>
      <c r="AN4105" s="3">
        <v>1974</v>
      </c>
      <c r="AQ4105">
        <v>80810</v>
      </c>
      <c r="AR4105" s="1" t="s">
        <v>3478</v>
      </c>
    </row>
    <row r="4106" spans="1:44" x14ac:dyDescent="0.25">
      <c r="A4106" s="1">
        <v>5654</v>
      </c>
      <c r="B4106" s="1" t="s">
        <v>1233</v>
      </c>
      <c r="C4106" s="1">
        <v>101</v>
      </c>
      <c r="D4106" s="1" t="s">
        <v>5627</v>
      </c>
      <c r="F4106" s="33" t="s">
        <v>859</v>
      </c>
      <c r="G4106" s="1">
        <v>8</v>
      </c>
      <c r="H4106" s="1">
        <v>100</v>
      </c>
      <c r="I4106" s="1">
        <v>21.6</v>
      </c>
      <c r="J4106" s="1">
        <v>22.3</v>
      </c>
      <c r="K4106" s="3">
        <v>939</v>
      </c>
      <c r="L4106" s="2">
        <f>N4106/((1668.67)*(1-EXP(-(0.022864)*I4106))^(1.61028))</f>
        <v>0.97287025794577353</v>
      </c>
      <c r="N4106" s="1">
        <v>356</v>
      </c>
      <c r="O4106" s="1">
        <v>178.6</v>
      </c>
      <c r="P4106" s="1">
        <v>13.7</v>
      </c>
      <c r="Q4106" s="1">
        <v>18.3</v>
      </c>
      <c r="R4106" s="1">
        <v>5.54</v>
      </c>
      <c r="S4106" s="1">
        <v>29.2</v>
      </c>
      <c r="AJ4106" s="1" t="s">
        <v>471</v>
      </c>
      <c r="AK4106" s="19">
        <v>52</v>
      </c>
      <c r="AL4106" s="19">
        <v>78.75</v>
      </c>
      <c r="AN4106" s="3">
        <v>1974</v>
      </c>
      <c r="AQ4106">
        <v>80810</v>
      </c>
      <c r="AR4106" s="1" t="s">
        <v>3478</v>
      </c>
    </row>
    <row r="4107" spans="1:44" x14ac:dyDescent="0.25">
      <c r="A4107" s="1">
        <v>5655</v>
      </c>
      <c r="B4107" s="1" t="s">
        <v>1233</v>
      </c>
      <c r="C4107" s="1">
        <v>101</v>
      </c>
      <c r="D4107" s="1" t="s">
        <v>5627</v>
      </c>
      <c r="F4107" s="33" t="s">
        <v>859</v>
      </c>
      <c r="G4107" s="1">
        <v>8</v>
      </c>
      <c r="H4107" s="1">
        <v>120</v>
      </c>
      <c r="I4107" s="1">
        <v>22.8</v>
      </c>
      <c r="J4107" s="1">
        <v>25.7</v>
      </c>
      <c r="K4107" s="3">
        <v>730</v>
      </c>
      <c r="L4107" s="2">
        <f>N4107/((1668.67)*(1-EXP(-(0.022864)*I4107))^(1.61028))</f>
        <v>1.0147753932902845</v>
      </c>
      <c r="N4107" s="1">
        <v>397</v>
      </c>
      <c r="O4107" s="1">
        <v>202.2</v>
      </c>
      <c r="P4107" s="1">
        <v>13.6</v>
      </c>
      <c r="Q4107" s="1">
        <v>19.399999999999999</v>
      </c>
      <c r="R4107" s="1">
        <v>5.05</v>
      </c>
      <c r="S4107" s="1">
        <v>37.4</v>
      </c>
      <c r="AJ4107" s="1" t="s">
        <v>471</v>
      </c>
      <c r="AK4107" s="19">
        <v>52</v>
      </c>
      <c r="AL4107" s="19">
        <v>78.75</v>
      </c>
      <c r="AN4107" s="3">
        <v>1974</v>
      </c>
      <c r="AQ4107">
        <v>80810</v>
      </c>
      <c r="AR4107" s="1" t="s">
        <v>3478</v>
      </c>
    </row>
    <row r="4108" spans="1:44" x14ac:dyDescent="0.25">
      <c r="A4108" s="1">
        <v>5656</v>
      </c>
      <c r="B4108" s="1" t="s">
        <v>1233</v>
      </c>
      <c r="C4108" s="1">
        <v>101</v>
      </c>
      <c r="D4108" s="1" t="s">
        <v>5627</v>
      </c>
      <c r="F4108" s="33" t="s">
        <v>859</v>
      </c>
      <c r="G4108" s="1">
        <v>7</v>
      </c>
      <c r="H4108" s="1">
        <v>20</v>
      </c>
      <c r="I4108" s="1">
        <v>6.6</v>
      </c>
      <c r="J4108" s="1">
        <v>7.1</v>
      </c>
      <c r="K4108" s="3">
        <v>6500</v>
      </c>
      <c r="L4108" s="2">
        <f>N4108/((1824.17)*(1-EXP(-(0.023514)*I4108))^(1.69151))</f>
        <v>1.2541515626331097</v>
      </c>
      <c r="N4108" s="1">
        <v>86</v>
      </c>
      <c r="O4108" s="1">
        <v>36.5</v>
      </c>
      <c r="P4108" s="1">
        <v>5.2</v>
      </c>
      <c r="Q4108" s="1">
        <v>3.46</v>
      </c>
      <c r="R4108" s="1">
        <v>4.8099999999999996</v>
      </c>
      <c r="AJ4108" s="1" t="s">
        <v>471</v>
      </c>
      <c r="AK4108" s="19">
        <v>52</v>
      </c>
      <c r="AL4108" s="19">
        <v>78.75</v>
      </c>
      <c r="AN4108" s="3">
        <v>1974</v>
      </c>
      <c r="AQ4108">
        <v>80810</v>
      </c>
      <c r="AR4108" s="1" t="s">
        <v>3478</v>
      </c>
    </row>
    <row r="4109" spans="1:44" x14ac:dyDescent="0.25">
      <c r="A4109" s="1">
        <v>5657</v>
      </c>
      <c r="B4109" s="1" t="s">
        <v>1233</v>
      </c>
      <c r="C4109" s="1">
        <v>101</v>
      </c>
      <c r="D4109" s="1" t="s">
        <v>5627</v>
      </c>
      <c r="F4109" s="33" t="s">
        <v>859</v>
      </c>
      <c r="G4109" s="1">
        <v>7</v>
      </c>
      <c r="H4109" s="1">
        <v>30</v>
      </c>
      <c r="I4109" s="1">
        <v>10.9</v>
      </c>
      <c r="J4109" s="1">
        <v>9.1999999999999993</v>
      </c>
      <c r="K4109" s="3">
        <v>4848</v>
      </c>
      <c r="L4109" s="2">
        <f>N4109/((1824.17)*(1-EXP(-(0.023514)*I4109))^(1.69151))</f>
        <v>1.0982012614606969</v>
      </c>
      <c r="N4109" s="1">
        <v>162</v>
      </c>
      <c r="O4109" s="1">
        <v>71.2</v>
      </c>
      <c r="P4109" s="1">
        <v>8.5</v>
      </c>
      <c r="Q4109" s="1">
        <v>7.46</v>
      </c>
      <c r="R4109" s="1">
        <v>6.21</v>
      </c>
      <c r="AJ4109" s="1" t="s">
        <v>471</v>
      </c>
      <c r="AK4109" s="19">
        <v>52</v>
      </c>
      <c r="AL4109" s="19">
        <v>78.75</v>
      </c>
      <c r="AN4109" s="3">
        <v>1974</v>
      </c>
      <c r="AQ4109">
        <v>80810</v>
      </c>
      <c r="AR4109" s="1" t="s">
        <v>3478</v>
      </c>
    </row>
    <row r="4110" spans="1:44" x14ac:dyDescent="0.25">
      <c r="A4110" s="1">
        <v>5658</v>
      </c>
      <c r="B4110" s="1" t="s">
        <v>1233</v>
      </c>
      <c r="C4110" s="1">
        <v>101</v>
      </c>
      <c r="D4110" s="1" t="s">
        <v>5627</v>
      </c>
      <c r="F4110" s="33" t="s">
        <v>859</v>
      </c>
      <c r="G4110" s="1">
        <v>6</v>
      </c>
      <c r="H4110" s="1">
        <v>40</v>
      </c>
      <c r="I4110" s="1">
        <v>15.3</v>
      </c>
      <c r="J4110" s="1">
        <v>12</v>
      </c>
      <c r="K4110" s="3">
        <v>3168</v>
      </c>
      <c r="L4110" s="2">
        <f>N4110/((1963.5)*(1-EXP(-(0.024337)*I4110))^(1.76926))</f>
        <v>0.96982587129687459</v>
      </c>
      <c r="N4110" s="1">
        <v>241</v>
      </c>
      <c r="O4110" s="1">
        <v>108.7</v>
      </c>
      <c r="P4110" s="1">
        <v>11.2</v>
      </c>
      <c r="Q4110" s="1">
        <v>11.4</v>
      </c>
      <c r="R4110" s="1">
        <v>7.05</v>
      </c>
      <c r="AJ4110" s="1" t="s">
        <v>471</v>
      </c>
      <c r="AK4110" s="19">
        <v>52</v>
      </c>
      <c r="AL4110" s="19">
        <v>78.75</v>
      </c>
      <c r="AN4110" s="3">
        <v>1974</v>
      </c>
      <c r="AQ4110">
        <v>80810</v>
      </c>
      <c r="AR4110" s="1" t="s">
        <v>3478</v>
      </c>
    </row>
    <row r="4111" spans="1:44" x14ac:dyDescent="0.25">
      <c r="A4111" s="1">
        <v>5659</v>
      </c>
      <c r="B4111" s="1" t="s">
        <v>1233</v>
      </c>
      <c r="C4111" s="1">
        <v>101</v>
      </c>
      <c r="D4111" s="1" t="s">
        <v>5627</v>
      </c>
      <c r="F4111" s="33" t="s">
        <v>859</v>
      </c>
      <c r="G4111" s="1">
        <v>6</v>
      </c>
      <c r="H4111" s="1">
        <v>60</v>
      </c>
      <c r="I4111" s="1">
        <v>21.2</v>
      </c>
      <c r="J4111" s="1">
        <v>19.8</v>
      </c>
      <c r="K4111" s="3">
        <v>1341</v>
      </c>
      <c r="L4111" s="2">
        <f>N4111/((1963.5)*(1-EXP(-(0.024337)*I4111))^(1.76926))</f>
        <v>0.90747443073749756</v>
      </c>
      <c r="N4111" s="1">
        <v>357</v>
      </c>
      <c r="O4111" s="1">
        <v>169.5</v>
      </c>
      <c r="P4111" s="1">
        <v>13.9</v>
      </c>
      <c r="Q4111" s="1">
        <v>17</v>
      </c>
      <c r="R4111" s="1">
        <v>7.14</v>
      </c>
      <c r="AJ4111" s="1" t="s">
        <v>471</v>
      </c>
      <c r="AK4111" s="19">
        <v>52</v>
      </c>
      <c r="AL4111" s="19">
        <v>78.75</v>
      </c>
      <c r="AN4111" s="3">
        <v>1974</v>
      </c>
      <c r="AQ4111">
        <v>80810</v>
      </c>
      <c r="AR4111" s="1" t="s">
        <v>3478</v>
      </c>
    </row>
    <row r="4112" spans="1:44" x14ac:dyDescent="0.25">
      <c r="A4112" s="1">
        <v>5660</v>
      </c>
      <c r="B4112" s="1" t="s">
        <v>1233</v>
      </c>
      <c r="C4112" s="1">
        <v>101</v>
      </c>
      <c r="D4112" s="1" t="s">
        <v>5627</v>
      </c>
      <c r="F4112" s="33" t="s">
        <v>859</v>
      </c>
      <c r="G4112" s="1">
        <v>6</v>
      </c>
      <c r="H4112" s="1">
        <v>80</v>
      </c>
      <c r="I4112" s="1">
        <v>24.8</v>
      </c>
      <c r="J4112" s="1">
        <v>27.3</v>
      </c>
      <c r="K4112" s="3">
        <v>776</v>
      </c>
      <c r="L4112" s="2">
        <f>N4112/((1963.5)*(1-EXP(-(0.024337)*I4112))^(1.76926))</f>
        <v>0.93395572971050678</v>
      </c>
      <c r="N4112" s="1">
        <v>452</v>
      </c>
      <c r="O4112" s="1">
        <v>220.8</v>
      </c>
      <c r="P4112" s="1">
        <v>15.2</v>
      </c>
      <c r="Q4112" s="1">
        <v>20.9</v>
      </c>
      <c r="R4112" s="1">
        <v>6.77</v>
      </c>
      <c r="AJ4112" s="1" t="s">
        <v>471</v>
      </c>
      <c r="AK4112" s="19">
        <v>52</v>
      </c>
      <c r="AL4112" s="19">
        <v>78.75</v>
      </c>
      <c r="AN4112" s="3">
        <v>1974</v>
      </c>
      <c r="AQ4112">
        <v>80810</v>
      </c>
      <c r="AR4112" s="1" t="s">
        <v>3478</v>
      </c>
    </row>
    <row r="4113" spans="1:44" x14ac:dyDescent="0.25">
      <c r="A4113" s="1">
        <v>5661</v>
      </c>
      <c r="B4113" s="1" t="s">
        <v>1233</v>
      </c>
      <c r="C4113" s="1">
        <v>101</v>
      </c>
      <c r="D4113" s="1" t="s">
        <v>5627</v>
      </c>
      <c r="F4113" s="33" t="s">
        <v>859</v>
      </c>
      <c r="G4113" s="1">
        <v>6</v>
      </c>
      <c r="H4113" s="1">
        <v>100</v>
      </c>
      <c r="I4113" s="1">
        <v>27.2</v>
      </c>
      <c r="J4113" s="1">
        <v>32.9</v>
      </c>
      <c r="K4113" s="3">
        <v>572</v>
      </c>
      <c r="L4113" s="2">
        <f>N4113/((1963.5)*(1-EXP(-(0.024337)*I4113))^(1.76926))</f>
        <v>0.97771189922382817</v>
      </c>
      <c r="N4113" s="1">
        <v>532</v>
      </c>
      <c r="O4113" s="1">
        <v>266.3</v>
      </c>
      <c r="P4113" s="1">
        <v>15.7</v>
      </c>
      <c r="Q4113" s="1">
        <v>23.8</v>
      </c>
      <c r="R4113" s="1">
        <v>6.29</v>
      </c>
      <c r="AJ4113" s="1" t="s">
        <v>471</v>
      </c>
      <c r="AK4113" s="19">
        <v>52</v>
      </c>
      <c r="AL4113" s="19">
        <v>78.75</v>
      </c>
      <c r="AN4113" s="3">
        <v>1974</v>
      </c>
      <c r="AQ4113">
        <v>80810</v>
      </c>
      <c r="AR4113" s="1" t="s">
        <v>3478</v>
      </c>
    </row>
    <row r="4114" spans="1:44" x14ac:dyDescent="0.25">
      <c r="A4114" s="1">
        <v>5662</v>
      </c>
      <c r="B4114" s="1" t="s">
        <v>1233</v>
      </c>
      <c r="C4114" s="1">
        <v>101</v>
      </c>
      <c r="D4114" s="1" t="s">
        <v>5627</v>
      </c>
      <c r="F4114" s="33" t="s">
        <v>859</v>
      </c>
      <c r="G4114" s="1">
        <v>8</v>
      </c>
      <c r="H4114" s="1">
        <v>20</v>
      </c>
      <c r="I4114" s="1">
        <v>5.6</v>
      </c>
      <c r="J4114" s="1">
        <v>6.4</v>
      </c>
      <c r="K4114" s="3">
        <v>7031</v>
      </c>
      <c r="L4114" s="2">
        <f>N4114/((1668.67)*(1-EXP(-(0.022864)*I4114))^(1.61028))</f>
        <v>1.217390151941236</v>
      </c>
      <c r="N4114" s="1">
        <v>67</v>
      </c>
      <c r="O4114" s="1">
        <v>28.3</v>
      </c>
      <c r="P4114" s="1">
        <v>4.7</v>
      </c>
      <c r="Q4114" s="1">
        <v>2.69</v>
      </c>
      <c r="R4114" s="1">
        <v>4.3600000000000003</v>
      </c>
      <c r="AJ4114" s="1" t="s">
        <v>471</v>
      </c>
      <c r="AK4114" s="19">
        <v>52</v>
      </c>
      <c r="AL4114" s="19">
        <v>78.75</v>
      </c>
      <c r="AN4114" s="3">
        <v>1974</v>
      </c>
      <c r="AQ4114">
        <v>80810</v>
      </c>
      <c r="AR4114" s="1" t="s">
        <v>3478</v>
      </c>
    </row>
    <row r="4115" spans="1:44" x14ac:dyDescent="0.25">
      <c r="A4115" s="1">
        <v>5663</v>
      </c>
      <c r="B4115" s="1" t="s">
        <v>1233</v>
      </c>
      <c r="C4115" s="1">
        <v>101</v>
      </c>
      <c r="D4115" s="1" t="s">
        <v>5627</v>
      </c>
      <c r="F4115" s="33" t="s">
        <v>859</v>
      </c>
      <c r="G4115" s="1">
        <v>8</v>
      </c>
      <c r="H4115" s="1">
        <v>30</v>
      </c>
      <c r="I4115" s="1">
        <v>9.3000000000000007</v>
      </c>
      <c r="J4115" s="1">
        <v>8.3000000000000007</v>
      </c>
      <c r="K4115" s="3">
        <v>5259</v>
      </c>
      <c r="L4115" s="2">
        <f>N4115/((1668.67)*(1-EXP(-(0.022864)*I4115))^(1.61028))</f>
        <v>1.1064954073392173</v>
      </c>
      <c r="N4115" s="1">
        <v>129</v>
      </c>
      <c r="O4115" s="1">
        <v>56.9</v>
      </c>
      <c r="P4115" s="1">
        <v>7.8</v>
      </c>
      <c r="Q4115" s="1">
        <v>6.24</v>
      </c>
      <c r="R4115" s="1">
        <v>5.82</v>
      </c>
      <c r="AJ4115" s="1" t="s">
        <v>471</v>
      </c>
      <c r="AK4115" s="19">
        <v>52</v>
      </c>
      <c r="AL4115" s="19">
        <v>78.75</v>
      </c>
      <c r="AN4115" s="3">
        <v>1974</v>
      </c>
      <c r="AQ4115">
        <v>80810</v>
      </c>
      <c r="AR4115" s="1" t="s">
        <v>3478</v>
      </c>
    </row>
    <row r="4116" spans="1:44" x14ac:dyDescent="0.25">
      <c r="A4116" s="1">
        <v>5664</v>
      </c>
      <c r="B4116" s="1" t="s">
        <v>1233</v>
      </c>
      <c r="C4116" s="1">
        <v>101</v>
      </c>
      <c r="D4116" s="1" t="s">
        <v>5627</v>
      </c>
      <c r="F4116" s="33" t="s">
        <v>859</v>
      </c>
      <c r="G4116" s="1">
        <v>7</v>
      </c>
      <c r="H4116" s="1">
        <v>40</v>
      </c>
      <c r="I4116" s="1">
        <v>13</v>
      </c>
      <c r="J4116" s="1">
        <v>10.4</v>
      </c>
      <c r="K4116" s="3">
        <v>3764</v>
      </c>
      <c r="L4116" s="2">
        <f>N4116/((1824.17)*(1-EXP(-(0.023514)*I4116))^(1.69151))</f>
        <v>1.0158479967370118</v>
      </c>
      <c r="N4116" s="1">
        <v>194</v>
      </c>
      <c r="O4116" s="1">
        <v>87.3</v>
      </c>
      <c r="P4116" s="1">
        <v>10.4</v>
      </c>
      <c r="Q4116" s="1">
        <v>9.76</v>
      </c>
      <c r="R4116" s="1">
        <v>6.65</v>
      </c>
      <c r="AJ4116" s="1" t="s">
        <v>471</v>
      </c>
      <c r="AK4116" s="19">
        <v>52</v>
      </c>
      <c r="AL4116" s="19">
        <v>78.75</v>
      </c>
      <c r="AN4116" s="3">
        <v>1974</v>
      </c>
      <c r="AQ4116">
        <v>80810</v>
      </c>
      <c r="AR4116" s="1" t="s">
        <v>3478</v>
      </c>
    </row>
    <row r="4117" spans="1:44" x14ac:dyDescent="0.25">
      <c r="A4117" s="1">
        <v>5665</v>
      </c>
      <c r="B4117" s="1" t="s">
        <v>1233</v>
      </c>
      <c r="C4117" s="1">
        <v>101</v>
      </c>
      <c r="D4117" s="1" t="s">
        <v>5627</v>
      </c>
      <c r="F4117" s="33" t="s">
        <v>859</v>
      </c>
      <c r="G4117" s="1">
        <v>7</v>
      </c>
      <c r="H4117" s="1">
        <v>60</v>
      </c>
      <c r="I4117" s="1">
        <v>18.7</v>
      </c>
      <c r="J4117" s="1">
        <v>16.399999999999999</v>
      </c>
      <c r="K4117" s="3">
        <v>1735</v>
      </c>
      <c r="L4117" s="2">
        <f>N4117/((1824.17)*(1-EXP(-(0.023514)*I4117))^(1.69151))</f>
        <v>0.928842090902807</v>
      </c>
      <c r="N4117" s="1">
        <v>295</v>
      </c>
      <c r="O4117" s="1">
        <v>140.1</v>
      </c>
      <c r="P4117" s="1">
        <v>13.3</v>
      </c>
      <c r="Q4117" s="1">
        <v>15.1</v>
      </c>
      <c r="R4117" s="1">
        <v>6.96</v>
      </c>
      <c r="AJ4117" s="1" t="s">
        <v>471</v>
      </c>
      <c r="AK4117" s="19">
        <v>52</v>
      </c>
      <c r="AL4117" s="19">
        <v>78.75</v>
      </c>
      <c r="AN4117" s="3">
        <v>1974</v>
      </c>
      <c r="AQ4117">
        <v>80810</v>
      </c>
      <c r="AR4117" s="1" t="s">
        <v>3478</v>
      </c>
    </row>
    <row r="4118" spans="1:44" x14ac:dyDescent="0.25">
      <c r="A4118" s="1">
        <v>5666</v>
      </c>
      <c r="B4118" s="1" t="s">
        <v>1233</v>
      </c>
      <c r="C4118" s="1">
        <v>101</v>
      </c>
      <c r="D4118" s="1" t="s">
        <v>5627</v>
      </c>
      <c r="F4118" s="33" t="s">
        <v>859</v>
      </c>
      <c r="G4118" s="1">
        <v>7</v>
      </c>
      <c r="H4118" s="1">
        <v>80</v>
      </c>
      <c r="I4118" s="1">
        <v>22.4</v>
      </c>
      <c r="J4118" s="1">
        <v>22.4</v>
      </c>
      <c r="K4118" s="3">
        <v>1015</v>
      </c>
      <c r="L4118" s="2">
        <f>N4118/((1824.17)*(1-EXP(-(0.023514)*I4118))^(1.69151))</f>
        <v>0.94334598650385793</v>
      </c>
      <c r="N4118" s="1">
        <v>380</v>
      </c>
      <c r="O4118" s="1">
        <v>185.6</v>
      </c>
      <c r="P4118" s="1">
        <v>14.8</v>
      </c>
      <c r="Q4118" s="1">
        <v>19</v>
      </c>
      <c r="R4118" s="1">
        <v>6.66</v>
      </c>
      <c r="AJ4118" s="1" t="s">
        <v>471</v>
      </c>
      <c r="AK4118" s="19">
        <v>52</v>
      </c>
      <c r="AL4118" s="19">
        <v>78.75</v>
      </c>
      <c r="AN4118" s="3">
        <v>1974</v>
      </c>
      <c r="AQ4118">
        <v>80810</v>
      </c>
      <c r="AR4118" s="1" t="s">
        <v>3478</v>
      </c>
    </row>
    <row r="4119" spans="1:44" x14ac:dyDescent="0.25">
      <c r="A4119" s="1">
        <v>5667</v>
      </c>
      <c r="B4119" s="1" t="s">
        <v>1233</v>
      </c>
      <c r="C4119" s="1">
        <v>101</v>
      </c>
      <c r="D4119" s="1" t="s">
        <v>5627</v>
      </c>
      <c r="F4119" s="33" t="s">
        <v>859</v>
      </c>
      <c r="G4119" s="1">
        <v>7</v>
      </c>
      <c r="H4119" s="1">
        <v>100</v>
      </c>
      <c r="I4119" s="1">
        <v>24.7</v>
      </c>
      <c r="J4119" s="1">
        <v>27.7</v>
      </c>
      <c r="K4119" s="3">
        <v>703</v>
      </c>
      <c r="L4119" s="2">
        <f>N4119/((1824.17)*(1-EXP(-(0.023514)*I4119))^(1.69151))</f>
        <v>0.97827326066559828</v>
      </c>
      <c r="N4119" s="1">
        <v>446</v>
      </c>
      <c r="O4119" s="1">
        <v>223.3</v>
      </c>
      <c r="P4119" s="1">
        <v>15.3</v>
      </c>
      <c r="Q4119" s="1">
        <v>21.6</v>
      </c>
      <c r="R4119" s="1">
        <v>6.22</v>
      </c>
      <c r="AJ4119" s="1" t="s">
        <v>471</v>
      </c>
      <c r="AK4119" s="19">
        <v>52</v>
      </c>
      <c r="AL4119" s="19">
        <v>78.75</v>
      </c>
      <c r="AN4119" s="3">
        <v>1974</v>
      </c>
      <c r="AQ4119">
        <v>80810</v>
      </c>
      <c r="AR4119" s="1" t="s">
        <v>3478</v>
      </c>
    </row>
    <row r="4120" spans="1:44" x14ac:dyDescent="0.25">
      <c r="A4120" s="1">
        <v>5668</v>
      </c>
      <c r="B4120" s="1" t="s">
        <v>1233</v>
      </c>
      <c r="C4120" s="1">
        <v>101</v>
      </c>
      <c r="D4120" s="1" t="s">
        <v>5627</v>
      </c>
      <c r="F4120" s="33" t="s">
        <v>859</v>
      </c>
      <c r="G4120" s="1">
        <v>7</v>
      </c>
      <c r="H4120" s="1">
        <v>120</v>
      </c>
      <c r="I4120" s="1">
        <v>26.2</v>
      </c>
      <c r="J4120" s="1">
        <v>31.8</v>
      </c>
      <c r="K4120" s="3">
        <v>553</v>
      </c>
      <c r="L4120" s="2">
        <f>N4120/((1824.17)*(1-EXP(-(0.023514)*I4120))^(1.69151))</f>
        <v>1.0135437691364375</v>
      </c>
      <c r="N4120" s="1">
        <v>497</v>
      </c>
      <c r="O4120" s="1">
        <v>253.1</v>
      </c>
      <c r="P4120" s="1">
        <v>15.3</v>
      </c>
      <c r="Q4120" s="1">
        <v>23.3</v>
      </c>
      <c r="R4120" s="1">
        <v>5.64</v>
      </c>
      <c r="AJ4120" s="1" t="s">
        <v>471</v>
      </c>
      <c r="AK4120" s="19">
        <v>52</v>
      </c>
      <c r="AL4120" s="19">
        <v>78.75</v>
      </c>
      <c r="AN4120" s="3">
        <v>1974</v>
      </c>
      <c r="AQ4120">
        <v>80810</v>
      </c>
      <c r="AR4120" s="1" t="s">
        <v>3478</v>
      </c>
    </row>
    <row r="4121" spans="1:44" x14ac:dyDescent="0.25">
      <c r="A4121" s="1">
        <v>5669</v>
      </c>
      <c r="B4121" s="1" t="s">
        <v>1233</v>
      </c>
      <c r="C4121" s="1">
        <v>101</v>
      </c>
      <c r="D4121" s="1" t="s">
        <v>5627</v>
      </c>
      <c r="F4121" s="33" t="s">
        <v>859</v>
      </c>
      <c r="G4121" s="1">
        <v>9</v>
      </c>
      <c r="H4121" s="1">
        <v>20</v>
      </c>
      <c r="I4121" s="1">
        <v>3.4</v>
      </c>
      <c r="J4121" s="1">
        <v>4.8</v>
      </c>
      <c r="K4121" s="3">
        <v>8888</v>
      </c>
      <c r="L4121" s="2">
        <f>N4121/((1581.94)*(1-EXP(-(0.021301)*I4121))^(1.51716))</f>
        <v>0.85996947106655586</v>
      </c>
      <c r="N4121" s="1">
        <v>24</v>
      </c>
      <c r="O4121" s="1">
        <v>10</v>
      </c>
      <c r="P4121" s="1">
        <v>2</v>
      </c>
      <c r="Q4121" s="1">
        <v>0.93</v>
      </c>
      <c r="R4121" s="1">
        <v>1.88</v>
      </c>
      <c r="AJ4121" s="1" t="s">
        <v>471</v>
      </c>
      <c r="AK4121" s="19">
        <v>52</v>
      </c>
      <c r="AL4121" s="19">
        <v>78.75</v>
      </c>
      <c r="AN4121" s="3">
        <v>1974</v>
      </c>
      <c r="AQ4121">
        <v>80810</v>
      </c>
      <c r="AR4121" s="1" t="s">
        <v>3478</v>
      </c>
    </row>
    <row r="4122" spans="1:44" x14ac:dyDescent="0.25">
      <c r="A4122" s="1">
        <v>5670</v>
      </c>
      <c r="B4122" s="1" t="s">
        <v>1233</v>
      </c>
      <c r="C4122" s="1">
        <v>101</v>
      </c>
      <c r="D4122" s="1" t="s">
        <v>5627</v>
      </c>
      <c r="F4122" s="33" t="s">
        <v>859</v>
      </c>
      <c r="G4122" s="1">
        <v>9</v>
      </c>
      <c r="H4122" s="1">
        <v>30</v>
      </c>
      <c r="I4122" s="1">
        <v>5.8</v>
      </c>
      <c r="J4122" s="1">
        <v>6.3</v>
      </c>
      <c r="K4122" s="3">
        <v>6645</v>
      </c>
      <c r="L4122" s="2">
        <f>N4122/((1581.94)*(1-EXP(-(0.021301)*I4122))^(1.51716))</f>
        <v>1.0595343337078225</v>
      </c>
      <c r="N4122" s="1">
        <v>64</v>
      </c>
      <c r="O4122" s="1">
        <v>28.3</v>
      </c>
      <c r="P4122" s="1">
        <v>4.7</v>
      </c>
      <c r="Q4122" s="1">
        <v>3.24</v>
      </c>
      <c r="R4122" s="1">
        <v>3.53</v>
      </c>
      <c r="AJ4122" s="1" t="s">
        <v>471</v>
      </c>
      <c r="AK4122" s="19">
        <v>52</v>
      </c>
      <c r="AL4122" s="19">
        <v>78.75</v>
      </c>
      <c r="AN4122" s="3">
        <v>1974</v>
      </c>
      <c r="AQ4122">
        <v>80810</v>
      </c>
      <c r="AR4122" s="1" t="s">
        <v>3478</v>
      </c>
    </row>
    <row r="4123" spans="1:44" x14ac:dyDescent="0.25">
      <c r="A4123" s="1">
        <v>5671</v>
      </c>
      <c r="B4123" s="1" t="s">
        <v>1233</v>
      </c>
      <c r="C4123" s="1">
        <v>101</v>
      </c>
      <c r="D4123" s="1" t="s">
        <v>5627</v>
      </c>
      <c r="F4123" s="33" t="s">
        <v>859</v>
      </c>
      <c r="G4123" s="1">
        <v>9</v>
      </c>
      <c r="H4123" s="1">
        <v>40</v>
      </c>
      <c r="I4123" s="1">
        <v>8.1</v>
      </c>
      <c r="J4123" s="1">
        <v>7.8</v>
      </c>
      <c r="K4123" s="3">
        <v>5041</v>
      </c>
      <c r="L4123" s="2">
        <f>N4123/((1581.94)*(1-EXP(-(0.021301)*I4123))^(1.51716))</f>
        <v>1.0445374045952249</v>
      </c>
      <c r="N4123" s="1">
        <v>101</v>
      </c>
      <c r="O4123" s="1">
        <v>45.4</v>
      </c>
      <c r="P4123" s="1">
        <v>6.5</v>
      </c>
      <c r="Q4123" s="1">
        <v>5.4</v>
      </c>
      <c r="R4123" s="1">
        <v>4.2</v>
      </c>
      <c r="AJ4123" s="1" t="s">
        <v>471</v>
      </c>
      <c r="AK4123" s="19">
        <v>52</v>
      </c>
      <c r="AL4123" s="19">
        <v>78.75</v>
      </c>
      <c r="AN4123" s="3">
        <v>1974</v>
      </c>
      <c r="AQ4123">
        <v>80810</v>
      </c>
      <c r="AR4123" s="1" t="s">
        <v>3478</v>
      </c>
    </row>
    <row r="4124" spans="1:44" x14ac:dyDescent="0.25">
      <c r="A4124" s="1">
        <v>5672</v>
      </c>
      <c r="B4124" s="1" t="s">
        <v>1233</v>
      </c>
      <c r="C4124" s="1">
        <v>101</v>
      </c>
      <c r="D4124" s="1" t="s">
        <v>5627</v>
      </c>
      <c r="F4124" s="33" t="s">
        <v>859</v>
      </c>
      <c r="G4124" s="1">
        <v>9</v>
      </c>
      <c r="H4124" s="1">
        <v>60</v>
      </c>
      <c r="I4124" s="1">
        <v>12.9</v>
      </c>
      <c r="J4124" s="1">
        <v>11.6</v>
      </c>
      <c r="K4124" s="3">
        <v>2679</v>
      </c>
      <c r="L4124" s="2">
        <f>N4124/((1581.94)*(1-EXP(-(0.021301)*I4124))^(1.51716))</f>
        <v>0.95709805066006148</v>
      </c>
      <c r="N4124" s="1">
        <v>174</v>
      </c>
      <c r="O4124" s="1">
        <v>82.7</v>
      </c>
      <c r="P4124" s="1">
        <v>9.4</v>
      </c>
      <c r="Q4124" s="1">
        <v>9.67</v>
      </c>
      <c r="R4124" s="1">
        <v>4.97</v>
      </c>
      <c r="AJ4124" s="1" t="s">
        <v>471</v>
      </c>
      <c r="AK4124" s="19">
        <v>52</v>
      </c>
      <c r="AL4124" s="19">
        <v>78.75</v>
      </c>
      <c r="AN4124" s="3">
        <v>1974</v>
      </c>
      <c r="AQ4124">
        <v>80810</v>
      </c>
      <c r="AR4124" s="1" t="s">
        <v>3478</v>
      </c>
    </row>
    <row r="4125" spans="1:44" x14ac:dyDescent="0.25">
      <c r="A4125" s="1">
        <v>5673</v>
      </c>
      <c r="B4125" s="1" t="s">
        <v>1233</v>
      </c>
      <c r="C4125" s="1">
        <v>101</v>
      </c>
      <c r="D4125" s="1" t="s">
        <v>5627</v>
      </c>
      <c r="F4125" s="33" t="s">
        <v>859</v>
      </c>
      <c r="G4125" s="1">
        <v>9</v>
      </c>
      <c r="H4125" s="1">
        <v>80</v>
      </c>
      <c r="I4125" s="1">
        <v>16.100000000000001</v>
      </c>
      <c r="J4125" s="1">
        <v>15.7</v>
      </c>
      <c r="K4125" s="3">
        <v>1593</v>
      </c>
      <c r="L4125" s="2">
        <f>N4125/((1581.94)*(1-EXP(-(0.021301)*I4125))^(1.51716))</f>
        <v>0.99476524684939294</v>
      </c>
      <c r="N4125" s="1">
        <v>241</v>
      </c>
      <c r="O4125" s="1">
        <v>117.4</v>
      </c>
      <c r="P4125" s="1">
        <v>12.6</v>
      </c>
      <c r="Q4125" s="1">
        <v>13</v>
      </c>
      <c r="R4125" s="1">
        <v>5.0599999999999996</v>
      </c>
      <c r="AJ4125" s="1" t="s">
        <v>471</v>
      </c>
      <c r="AK4125" s="19">
        <v>52</v>
      </c>
      <c r="AL4125" s="19">
        <v>78.75</v>
      </c>
      <c r="AN4125" s="3">
        <v>1974</v>
      </c>
      <c r="AQ4125">
        <v>80810</v>
      </c>
      <c r="AR4125" s="1" t="s">
        <v>3478</v>
      </c>
    </row>
    <row r="4126" spans="1:44" x14ac:dyDescent="0.25">
      <c r="A4126" s="1">
        <v>5674</v>
      </c>
      <c r="B4126" s="1" t="s">
        <v>1233</v>
      </c>
      <c r="C4126" s="1">
        <v>101</v>
      </c>
      <c r="D4126" s="1" t="s">
        <v>5627</v>
      </c>
      <c r="F4126" s="33" t="s">
        <v>859</v>
      </c>
      <c r="G4126" s="1">
        <v>9</v>
      </c>
      <c r="H4126" s="1">
        <v>100</v>
      </c>
      <c r="I4126" s="1">
        <v>18</v>
      </c>
      <c r="J4126" s="1">
        <v>19</v>
      </c>
      <c r="K4126" s="3">
        <v>1130</v>
      </c>
      <c r="L4126" s="2">
        <f>N4126/((1581.94)*(1-EXP(-(0.021301)*I4126))^(1.51716))</f>
        <v>0.99359659686928348</v>
      </c>
      <c r="N4126" s="1">
        <v>277</v>
      </c>
      <c r="O4126" s="1">
        <v>138.9</v>
      </c>
      <c r="P4126" s="1">
        <v>11.5</v>
      </c>
      <c r="Q4126" s="1">
        <v>14.8</v>
      </c>
      <c r="R4126" s="1">
        <v>4.67</v>
      </c>
      <c r="AJ4126" s="1" t="s">
        <v>471</v>
      </c>
      <c r="AK4126" s="19">
        <v>52</v>
      </c>
      <c r="AL4126" s="19">
        <v>78.75</v>
      </c>
      <c r="AN4126" s="3">
        <v>1974</v>
      </c>
      <c r="AQ4126">
        <v>80810</v>
      </c>
      <c r="AR4126" s="1" t="s">
        <v>3478</v>
      </c>
    </row>
    <row r="4127" spans="1:44" x14ac:dyDescent="0.25">
      <c r="A4127" s="1">
        <v>5675</v>
      </c>
      <c r="B4127" s="1" t="s">
        <v>1233</v>
      </c>
      <c r="C4127" s="1">
        <v>101</v>
      </c>
      <c r="D4127" s="1" t="s">
        <v>5627</v>
      </c>
      <c r="F4127" s="33" t="s">
        <v>859</v>
      </c>
      <c r="G4127" s="1">
        <v>9</v>
      </c>
      <c r="H4127" s="1">
        <v>120</v>
      </c>
      <c r="I4127" s="1">
        <v>19.100000000000001</v>
      </c>
      <c r="J4127" s="1">
        <v>22</v>
      </c>
      <c r="K4127" s="3">
        <v>866</v>
      </c>
      <c r="L4127" s="2">
        <f>N4127/((1581.94)*(1-EXP(-(0.021301)*I4127))^(1.51716))</f>
        <v>1.0199542002954309</v>
      </c>
      <c r="N4127" s="1">
        <v>306</v>
      </c>
      <c r="O4127" s="1">
        <v>155.6</v>
      </c>
      <c r="P4127" s="1">
        <v>11</v>
      </c>
      <c r="Q4127" s="1">
        <v>15.8</v>
      </c>
      <c r="R4127" s="1">
        <v>4.22</v>
      </c>
      <c r="AJ4127" s="1" t="s">
        <v>471</v>
      </c>
      <c r="AK4127" s="19">
        <v>52</v>
      </c>
      <c r="AL4127" s="19">
        <v>78.75</v>
      </c>
      <c r="AN4127" s="3">
        <v>1974</v>
      </c>
      <c r="AQ4127">
        <v>80810</v>
      </c>
      <c r="AR4127" s="1" t="s">
        <v>3478</v>
      </c>
    </row>
    <row r="4128" spans="1:44" x14ac:dyDescent="0.25">
      <c r="A4128" s="1">
        <v>5676</v>
      </c>
      <c r="B4128" s="1" t="s">
        <v>1233</v>
      </c>
      <c r="C4128" s="1">
        <v>101</v>
      </c>
      <c r="D4128" s="1" t="s">
        <v>5627</v>
      </c>
      <c r="F4128" s="33" t="s">
        <v>859</v>
      </c>
      <c r="G4128" s="1">
        <v>10</v>
      </c>
      <c r="H4128" s="1">
        <v>20</v>
      </c>
      <c r="I4128" s="1">
        <v>2.6</v>
      </c>
      <c r="J4128" s="1">
        <v>4.2</v>
      </c>
      <c r="K4128" s="3">
        <v>9572</v>
      </c>
      <c r="L4128" s="2">
        <f>N4128/((1948.03)*(1-EXP(-(0.015672)*I4128))^(1.40829))</f>
        <v>0.95771922151210165</v>
      </c>
      <c r="N4128" s="1">
        <v>20</v>
      </c>
      <c r="O4128" s="1">
        <v>8.4</v>
      </c>
      <c r="P4128" s="1">
        <v>1.8</v>
      </c>
      <c r="Q4128" s="1">
        <v>0.76</v>
      </c>
      <c r="R4128" s="1">
        <v>1.68</v>
      </c>
      <c r="AJ4128" s="1" t="s">
        <v>471</v>
      </c>
      <c r="AK4128" s="19">
        <v>52</v>
      </c>
      <c r="AL4128" s="19">
        <v>78.75</v>
      </c>
      <c r="AN4128" s="3">
        <v>1974</v>
      </c>
      <c r="AQ4128">
        <v>80810</v>
      </c>
      <c r="AR4128" s="1" t="s">
        <v>3478</v>
      </c>
    </row>
    <row r="4129" spans="1:44" x14ac:dyDescent="0.25">
      <c r="A4129" s="1">
        <v>5677</v>
      </c>
      <c r="B4129" s="1" t="s">
        <v>1233</v>
      </c>
      <c r="C4129" s="1">
        <v>101</v>
      </c>
      <c r="D4129" s="1" t="s">
        <v>5627</v>
      </c>
      <c r="F4129" s="33" t="s">
        <v>859</v>
      </c>
      <c r="G4129" s="1">
        <v>10</v>
      </c>
      <c r="H4129" s="1">
        <v>30</v>
      </c>
      <c r="I4129" s="1">
        <v>4.5</v>
      </c>
      <c r="J4129" s="1">
        <v>5.6</v>
      </c>
      <c r="K4129" s="3">
        <v>7120</v>
      </c>
      <c r="L4129" s="2">
        <f>N4129/((1948.03)*(1-EXP(-(0.015672)*I4129))^(1.40829))</f>
        <v>0.99351070628124949</v>
      </c>
      <c r="N4129" s="1">
        <v>44</v>
      </c>
      <c r="O4129" s="1">
        <v>19.5</v>
      </c>
      <c r="P4129" s="1">
        <v>3.4</v>
      </c>
      <c r="Q4129" s="1">
        <v>2.2400000000000002</v>
      </c>
      <c r="R4129" s="1">
        <v>2.6</v>
      </c>
      <c r="AJ4129" s="1" t="s">
        <v>471</v>
      </c>
      <c r="AK4129" s="19">
        <v>52</v>
      </c>
      <c r="AL4129" s="19">
        <v>78.75</v>
      </c>
      <c r="AN4129" s="3">
        <v>1974</v>
      </c>
      <c r="AQ4129">
        <v>80810</v>
      </c>
      <c r="AR4129" s="1" t="s">
        <v>3478</v>
      </c>
    </row>
    <row r="4130" spans="1:44" x14ac:dyDescent="0.25">
      <c r="A4130" s="1">
        <v>5678</v>
      </c>
      <c r="B4130" s="1" t="s">
        <v>1233</v>
      </c>
      <c r="C4130" s="1">
        <v>101</v>
      </c>
      <c r="D4130" s="1" t="s">
        <v>5627</v>
      </c>
      <c r="F4130" s="33" t="s">
        <v>859</v>
      </c>
      <c r="G4130" s="1">
        <v>10</v>
      </c>
      <c r="H4130" s="1">
        <v>40</v>
      </c>
      <c r="I4130" s="1">
        <v>6.4</v>
      </c>
      <c r="J4130" s="1">
        <v>6.9</v>
      </c>
      <c r="K4130" s="3">
        <v>5756</v>
      </c>
      <c r="L4130" s="2">
        <f>N4130/((1948.03)*(1-EXP(-(0.015672)*I4130))^(1.40829))</f>
        <v>1.0106624941164513</v>
      </c>
      <c r="N4130" s="1">
        <v>72</v>
      </c>
      <c r="O4130" s="1">
        <v>32.5</v>
      </c>
      <c r="P4130" s="1">
        <v>5</v>
      </c>
      <c r="Q4130" s="1">
        <v>3.92</v>
      </c>
      <c r="R4130" s="1">
        <v>3.21</v>
      </c>
      <c r="AJ4130" s="1" t="s">
        <v>471</v>
      </c>
      <c r="AK4130" s="19">
        <v>52</v>
      </c>
      <c r="AL4130" s="19">
        <v>78.75</v>
      </c>
      <c r="AN4130" s="3">
        <v>1974</v>
      </c>
      <c r="AQ4130">
        <v>80810</v>
      </c>
      <c r="AR4130" s="1" t="s">
        <v>3478</v>
      </c>
    </row>
    <row r="4131" spans="1:44" x14ac:dyDescent="0.25">
      <c r="A4131" s="1">
        <v>5679</v>
      </c>
      <c r="B4131" s="1" t="s">
        <v>1233</v>
      </c>
      <c r="C4131" s="1">
        <v>101</v>
      </c>
      <c r="D4131" s="1" t="s">
        <v>5627</v>
      </c>
      <c r="F4131" s="33" t="s">
        <v>859</v>
      </c>
      <c r="G4131" s="1">
        <v>10</v>
      </c>
      <c r="H4131" s="1">
        <v>60</v>
      </c>
      <c r="I4131" s="1">
        <v>10.199999999999999</v>
      </c>
      <c r="J4131" s="1">
        <v>10.199999999999999</v>
      </c>
      <c r="K4131" s="3">
        <v>3073</v>
      </c>
      <c r="L4131" s="2">
        <f>N4131/((1948.03)*(1-EXP(-(0.015672)*I4131))^(1.40829))</f>
        <v>0.97862020762048529</v>
      </c>
      <c r="N4131" s="1">
        <v>129</v>
      </c>
      <c r="O4131" s="1">
        <v>61.5</v>
      </c>
      <c r="P4131" s="1">
        <v>7.5</v>
      </c>
      <c r="Q4131" s="1">
        <v>7.37</v>
      </c>
      <c r="R4131" s="1">
        <v>3.95</v>
      </c>
      <c r="AJ4131" s="1" t="s">
        <v>471</v>
      </c>
      <c r="AK4131" s="19">
        <v>52</v>
      </c>
      <c r="AL4131" s="19">
        <v>78.75</v>
      </c>
      <c r="AN4131" s="3">
        <v>1974</v>
      </c>
      <c r="AQ4131">
        <v>80810</v>
      </c>
      <c r="AR4131" s="1" t="s">
        <v>3478</v>
      </c>
    </row>
    <row r="4132" spans="1:44" x14ac:dyDescent="0.25">
      <c r="A4132" s="1">
        <v>5680</v>
      </c>
      <c r="B4132" s="1" t="s">
        <v>1233</v>
      </c>
      <c r="C4132" s="1">
        <v>101</v>
      </c>
      <c r="D4132" s="1" t="s">
        <v>5627</v>
      </c>
      <c r="F4132" s="33" t="s">
        <v>859</v>
      </c>
      <c r="G4132" s="1">
        <v>10</v>
      </c>
      <c r="H4132" s="1">
        <v>80</v>
      </c>
      <c r="I4132" s="1">
        <v>13.2</v>
      </c>
      <c r="J4132" s="1">
        <v>13.7</v>
      </c>
      <c r="K4132" s="3">
        <v>1850</v>
      </c>
      <c r="L4132" s="2">
        <f>N4132/((1948.03)*(1-EXP(-(0.015672)*I4132))^(1.40829))</f>
        <v>0.98616631883566608</v>
      </c>
      <c r="N4132" s="1">
        <v>181</v>
      </c>
      <c r="O4132" s="1">
        <v>88.4</v>
      </c>
      <c r="P4132" s="1">
        <v>9.1</v>
      </c>
      <c r="Q4132" s="1">
        <v>10.199999999999999</v>
      </c>
      <c r="R4132" s="1">
        <v>4.1100000000000003</v>
      </c>
      <c r="AJ4132" s="1" t="s">
        <v>471</v>
      </c>
      <c r="AK4132" s="19">
        <v>52</v>
      </c>
      <c r="AL4132" s="19">
        <v>78.75</v>
      </c>
      <c r="AN4132" s="3">
        <v>1974</v>
      </c>
      <c r="AQ4132">
        <v>80810</v>
      </c>
      <c r="AR4132" s="1" t="s">
        <v>3478</v>
      </c>
    </row>
    <row r="4133" spans="1:44" x14ac:dyDescent="0.25">
      <c r="A4133" s="1">
        <v>5681</v>
      </c>
      <c r="B4133" s="1" t="s">
        <v>1233</v>
      </c>
      <c r="C4133" s="1">
        <v>101</v>
      </c>
      <c r="D4133" s="1" t="s">
        <v>5627</v>
      </c>
      <c r="F4133" s="33" t="s">
        <v>859</v>
      </c>
      <c r="G4133" s="1">
        <v>10</v>
      </c>
      <c r="H4133" s="1">
        <v>100</v>
      </c>
      <c r="I4133" s="1">
        <v>14.9</v>
      </c>
      <c r="J4133" s="1">
        <v>16.7</v>
      </c>
      <c r="K4133" s="3">
        <v>1295</v>
      </c>
      <c r="L4133" s="2">
        <f>N4133/((1948.03)*(1-EXP(-(0.015672)*I4133))^(1.40829))</f>
        <v>0.99633737698041769</v>
      </c>
      <c r="N4133" s="1">
        <v>213</v>
      </c>
      <c r="O4133" s="1">
        <v>106.5</v>
      </c>
      <c r="P4133" s="1">
        <v>9.4</v>
      </c>
      <c r="Q4133" s="1">
        <v>11.7</v>
      </c>
      <c r="R4133" s="1">
        <v>3.84</v>
      </c>
      <c r="AJ4133" s="1" t="s">
        <v>471</v>
      </c>
      <c r="AK4133" s="19">
        <v>52</v>
      </c>
      <c r="AL4133" s="19">
        <v>78.75</v>
      </c>
      <c r="AN4133" s="3">
        <v>1974</v>
      </c>
      <c r="AQ4133">
        <v>80810</v>
      </c>
      <c r="AR4133" s="1" t="s">
        <v>3478</v>
      </c>
    </row>
    <row r="4134" spans="1:44" x14ac:dyDescent="0.25">
      <c r="A4134" s="1">
        <v>5682</v>
      </c>
      <c r="B4134" s="1" t="s">
        <v>1233</v>
      </c>
      <c r="C4134" s="1">
        <v>101</v>
      </c>
      <c r="D4134" s="1" t="s">
        <v>5627</v>
      </c>
      <c r="F4134" s="33" t="s">
        <v>859</v>
      </c>
      <c r="G4134" s="1">
        <v>10</v>
      </c>
      <c r="H4134" s="1">
        <v>120</v>
      </c>
      <c r="I4134" s="1">
        <v>15.8</v>
      </c>
      <c r="J4134" s="1">
        <v>19.3</v>
      </c>
      <c r="K4134" s="3">
        <v>986</v>
      </c>
      <c r="L4134" s="2">
        <f>N4134/((1948.03)*(1-EXP(-(0.015672)*I4134))^(1.40829))</f>
        <v>1.0044054574509125</v>
      </c>
      <c r="N4134" s="1">
        <v>231</v>
      </c>
      <c r="O4134" s="1">
        <v>117.4</v>
      </c>
      <c r="P4134" s="1">
        <v>9.4</v>
      </c>
      <c r="Q4134" s="1">
        <v>12.3</v>
      </c>
      <c r="R4134" s="1">
        <v>3.42</v>
      </c>
      <c r="AJ4134" s="1" t="s">
        <v>471</v>
      </c>
      <c r="AK4134" s="19">
        <v>52</v>
      </c>
      <c r="AL4134" s="19">
        <v>78.75</v>
      </c>
      <c r="AN4134" s="3">
        <v>1974</v>
      </c>
      <c r="AQ4134">
        <v>80810</v>
      </c>
      <c r="AR4134" s="1" t="s">
        <v>3478</v>
      </c>
    </row>
    <row r="4135" spans="1:44" x14ac:dyDescent="0.25">
      <c r="A4135" s="1">
        <v>5683</v>
      </c>
      <c r="B4135" s="1" t="s">
        <v>1233</v>
      </c>
      <c r="C4135" s="1">
        <v>101</v>
      </c>
      <c r="D4135" s="1" t="s">
        <v>5627</v>
      </c>
      <c r="F4135" s="33" t="s">
        <v>859</v>
      </c>
      <c r="G4135" s="1">
        <v>7</v>
      </c>
      <c r="H4135" s="1">
        <v>60</v>
      </c>
      <c r="I4135" s="1">
        <v>17.5</v>
      </c>
      <c r="J4135" s="1">
        <v>14.2</v>
      </c>
      <c r="K4135" s="3">
        <v>2247</v>
      </c>
      <c r="L4135" s="2">
        <f>N4135/((1668.67)*(1-EXP(-(0.022864)*I4135))^(1.61028))</f>
        <v>1.0407774517188224</v>
      </c>
      <c r="N4135" s="1">
        <v>291</v>
      </c>
      <c r="O4135" s="1">
        <v>138.19999999999999</v>
      </c>
      <c r="P4135" s="1">
        <v>14.4</v>
      </c>
      <c r="Q4135" s="1">
        <v>15.6</v>
      </c>
      <c r="R4135" s="1">
        <v>7.6</v>
      </c>
      <c r="S4135" s="1">
        <v>16.399999999999999</v>
      </c>
      <c r="AJ4135" s="1" t="s">
        <v>471</v>
      </c>
      <c r="AK4135" s="19">
        <v>52</v>
      </c>
      <c r="AL4135" s="19">
        <v>78.75</v>
      </c>
      <c r="AN4135" s="3">
        <v>1984</v>
      </c>
      <c r="AQ4135">
        <v>80810</v>
      </c>
      <c r="AR4135" s="1" t="s">
        <v>830</v>
      </c>
    </row>
    <row r="4136" spans="1:44" x14ac:dyDescent="0.25">
      <c r="A4136" s="1">
        <v>5684</v>
      </c>
      <c r="B4136" s="1" t="s">
        <v>1233</v>
      </c>
      <c r="C4136" s="1">
        <v>101</v>
      </c>
      <c r="D4136" s="1" t="s">
        <v>5627</v>
      </c>
      <c r="F4136" s="33" t="s">
        <v>859</v>
      </c>
      <c r="G4136" s="1">
        <v>8</v>
      </c>
      <c r="H4136" s="1">
        <v>80</v>
      </c>
      <c r="I4136" s="1">
        <v>19.8</v>
      </c>
      <c r="J4136" s="1">
        <v>19.8</v>
      </c>
      <c r="K4136" s="3">
        <v>1215</v>
      </c>
      <c r="L4136" s="2">
        <f>N4136/((1668.67)*(1-EXP(-(0.022864)*I4136))^(1.61028))</f>
        <v>1.0154057024925205</v>
      </c>
      <c r="N4136" s="1">
        <v>333</v>
      </c>
      <c r="O4136" s="1">
        <v>162.5</v>
      </c>
      <c r="P4136" s="1">
        <v>14.3</v>
      </c>
      <c r="Q4136" s="1">
        <v>17.399999999999999</v>
      </c>
      <c r="R4136" s="1">
        <v>6.5</v>
      </c>
      <c r="S4136" s="1">
        <v>21.6</v>
      </c>
      <c r="AJ4136" s="1" t="s">
        <v>471</v>
      </c>
      <c r="AK4136" s="19">
        <v>52</v>
      </c>
      <c r="AL4136" s="19">
        <v>78.75</v>
      </c>
      <c r="AN4136" s="3">
        <v>1984</v>
      </c>
      <c r="AQ4136">
        <v>80810</v>
      </c>
      <c r="AR4136" s="1" t="s">
        <v>830</v>
      </c>
    </row>
    <row r="4137" spans="1:44" x14ac:dyDescent="0.25">
      <c r="A4137" s="1">
        <v>5685</v>
      </c>
      <c r="B4137" s="1" t="s">
        <v>1233</v>
      </c>
      <c r="C4137" s="1">
        <v>101</v>
      </c>
      <c r="D4137" s="1" t="s">
        <v>5627</v>
      </c>
      <c r="F4137" s="33" t="s">
        <v>859</v>
      </c>
      <c r="G4137" s="1">
        <v>9</v>
      </c>
      <c r="H4137" s="1">
        <v>93</v>
      </c>
      <c r="I4137" s="1">
        <v>17</v>
      </c>
      <c r="J4137" s="1">
        <v>31</v>
      </c>
      <c r="K4137" s="3">
        <v>169</v>
      </c>
      <c r="L4137" s="2">
        <f>N4137/((1581.94)*(1-EXP(-(0.021301)*I4137))^(1.51716))</f>
        <v>0.5009016390240999</v>
      </c>
      <c r="N4137" s="1">
        <v>130</v>
      </c>
      <c r="O4137" s="1">
        <v>54.8</v>
      </c>
      <c r="R4137" s="1">
        <v>5.04</v>
      </c>
      <c r="AJ4137" s="1" t="s">
        <v>471</v>
      </c>
      <c r="AK4137" s="19">
        <v>50.67</v>
      </c>
      <c r="AL4137" s="19">
        <v>79</v>
      </c>
      <c r="AN4137" s="3">
        <v>1960</v>
      </c>
      <c r="AQ4137">
        <v>80810</v>
      </c>
      <c r="AR4137" s="1" t="s">
        <v>498</v>
      </c>
    </row>
    <row r="4138" spans="1:44" x14ac:dyDescent="0.25">
      <c r="A4138" s="1">
        <v>5686</v>
      </c>
      <c r="B4138" s="1" t="s">
        <v>1233</v>
      </c>
      <c r="C4138" s="1">
        <v>101</v>
      </c>
      <c r="D4138" s="1" t="s">
        <v>5627</v>
      </c>
      <c r="F4138" s="33" t="s">
        <v>859</v>
      </c>
      <c r="G4138" s="1">
        <v>9</v>
      </c>
      <c r="H4138" s="1">
        <v>25</v>
      </c>
      <c r="I4138" s="1">
        <v>5.5</v>
      </c>
      <c r="J4138" s="1">
        <v>4</v>
      </c>
      <c r="K4138" s="3">
        <v>25000</v>
      </c>
      <c r="L4138" s="2">
        <v>2</v>
      </c>
      <c r="N4138" s="1">
        <v>117</v>
      </c>
      <c r="O4138" s="1">
        <v>49.1</v>
      </c>
      <c r="R4138" s="1">
        <v>5.7</v>
      </c>
      <c r="AJ4138" s="1" t="s">
        <v>471</v>
      </c>
      <c r="AK4138" s="19">
        <v>50.67</v>
      </c>
      <c r="AL4138" s="19">
        <v>79</v>
      </c>
      <c r="AN4138" s="3">
        <v>1960</v>
      </c>
      <c r="AQ4138">
        <v>80810</v>
      </c>
      <c r="AR4138" s="1" t="s">
        <v>498</v>
      </c>
    </row>
    <row r="4139" spans="1:44" x14ac:dyDescent="0.25">
      <c r="A4139" s="1">
        <v>5687</v>
      </c>
      <c r="B4139" s="1" t="s">
        <v>1233</v>
      </c>
      <c r="C4139" s="1">
        <v>101</v>
      </c>
      <c r="D4139" s="1" t="s">
        <v>5627</v>
      </c>
      <c r="F4139" s="33" t="s">
        <v>859</v>
      </c>
      <c r="G4139" s="1">
        <v>5</v>
      </c>
      <c r="H4139" s="1">
        <v>65</v>
      </c>
      <c r="I4139" s="1">
        <v>25</v>
      </c>
      <c r="J4139" s="1">
        <v>26</v>
      </c>
      <c r="K4139" s="3">
        <v>492</v>
      </c>
      <c r="L4139" s="2">
        <f>N4139/((2111.2)*(1-EXP(-(0.024888)*I4139))^(1.82531))</f>
        <v>0.55574368021249909</v>
      </c>
      <c r="N4139" s="1">
        <v>288</v>
      </c>
      <c r="O4139" s="1">
        <v>121.1</v>
      </c>
      <c r="R4139" s="1">
        <v>3.2</v>
      </c>
      <c r="AJ4139" s="1" t="s">
        <v>471</v>
      </c>
      <c r="AK4139" s="19">
        <v>50.67</v>
      </c>
      <c r="AL4139" s="19">
        <v>79</v>
      </c>
      <c r="AN4139" s="3">
        <v>1960</v>
      </c>
      <c r="AQ4139">
        <v>80810</v>
      </c>
      <c r="AR4139" s="1" t="s">
        <v>498</v>
      </c>
    </row>
    <row r="4140" spans="1:44" x14ac:dyDescent="0.25">
      <c r="A4140" s="1">
        <v>5688</v>
      </c>
      <c r="B4140" s="1" t="s">
        <v>1233</v>
      </c>
      <c r="C4140" s="1">
        <v>101</v>
      </c>
      <c r="D4140" s="1" t="s">
        <v>5627</v>
      </c>
      <c r="F4140" s="33" t="s">
        <v>859</v>
      </c>
      <c r="G4140" s="1">
        <v>8</v>
      </c>
      <c r="H4140" s="1">
        <v>20</v>
      </c>
      <c r="I4140" s="1">
        <v>5</v>
      </c>
      <c r="J4140" s="1">
        <v>5</v>
      </c>
      <c r="K4140" s="3">
        <v>30853</v>
      </c>
      <c r="L4140" s="2">
        <f>N4140/((1668.67)*(1-EXP(-(0.022864)*I4140))^(1.61028))</f>
        <v>0.45303217452278144</v>
      </c>
      <c r="N4140" s="1">
        <v>21</v>
      </c>
      <c r="O4140" s="1">
        <v>10</v>
      </c>
      <c r="P4140" s="1">
        <v>1.9</v>
      </c>
      <c r="Q4140" s="1">
        <v>2.5</v>
      </c>
      <c r="R4140" s="1">
        <v>3.9</v>
      </c>
      <c r="AJ4140" s="1" t="s">
        <v>471</v>
      </c>
      <c r="AK4140" s="19">
        <v>49</v>
      </c>
      <c r="AL4140" s="19">
        <v>83.5</v>
      </c>
      <c r="AN4140" s="3">
        <v>1968</v>
      </c>
      <c r="AQ4140">
        <v>80802</v>
      </c>
      <c r="AR4140" s="1" t="s">
        <v>3121</v>
      </c>
    </row>
    <row r="4141" spans="1:44" x14ac:dyDescent="0.25">
      <c r="A4141" s="1">
        <v>5689</v>
      </c>
      <c r="B4141" s="1" t="s">
        <v>1233</v>
      </c>
      <c r="C4141" s="1">
        <v>101</v>
      </c>
      <c r="D4141" s="1" t="s">
        <v>5627</v>
      </c>
      <c r="F4141" s="33" t="s">
        <v>859</v>
      </c>
      <c r="G4141" s="1">
        <v>9</v>
      </c>
      <c r="H4141" s="1">
        <v>5</v>
      </c>
      <c r="I4141" s="1">
        <v>0.8</v>
      </c>
      <c r="J4141" s="1">
        <v>2</v>
      </c>
      <c r="K4141" s="3">
        <v>13415</v>
      </c>
      <c r="L4141" s="2">
        <f>N4141/((1581.94)*(1-EXP(-(0.021301)*I4141))^(1.51716))</f>
        <v>0.61738876351584271</v>
      </c>
      <c r="N4141" s="1">
        <v>2</v>
      </c>
      <c r="O4141" s="1">
        <v>0.63</v>
      </c>
      <c r="P4141" s="1">
        <v>0.2</v>
      </c>
      <c r="Q4141" s="1">
        <v>0.74</v>
      </c>
      <c r="R4141" s="1">
        <v>2.2999999999999998</v>
      </c>
      <c r="AJ4141" s="1" t="s">
        <v>471</v>
      </c>
      <c r="AK4141" s="19">
        <v>52.33</v>
      </c>
      <c r="AL4141" s="19">
        <v>64</v>
      </c>
      <c r="AN4141" s="3">
        <v>1996</v>
      </c>
      <c r="AQ4141">
        <v>80810</v>
      </c>
      <c r="AR4141" s="1" t="s">
        <v>827</v>
      </c>
    </row>
    <row r="4142" spans="1:44" x14ac:dyDescent="0.25">
      <c r="A4142" s="1">
        <v>5690</v>
      </c>
      <c r="B4142" s="1" t="s">
        <v>1233</v>
      </c>
      <c r="C4142" s="1">
        <v>101</v>
      </c>
      <c r="D4142" s="1" t="s">
        <v>5627</v>
      </c>
      <c r="F4142" s="33" t="s">
        <v>859</v>
      </c>
      <c r="G4142" s="1">
        <v>8</v>
      </c>
      <c r="H4142" s="1">
        <v>11</v>
      </c>
      <c r="I4142" s="1">
        <v>2.8</v>
      </c>
      <c r="J4142" s="1">
        <v>3</v>
      </c>
      <c r="K4142" s="3">
        <v>10463</v>
      </c>
      <c r="L4142" s="2">
        <f>N4142/((1668.67)*(1-EXP(-(0.022864)*I4142))^(1.61028))</f>
        <v>1.0546304722341595</v>
      </c>
      <c r="N4142" s="1">
        <v>20</v>
      </c>
      <c r="O4142" s="1">
        <v>6.3</v>
      </c>
      <c r="P4142" s="1">
        <v>1.62</v>
      </c>
      <c r="Q4142" s="1">
        <v>3.09</v>
      </c>
      <c r="R4142" s="1">
        <v>4.5</v>
      </c>
      <c r="AJ4142" s="1" t="s">
        <v>471</v>
      </c>
      <c r="AK4142" s="19">
        <v>52.33</v>
      </c>
      <c r="AL4142" s="19">
        <v>64</v>
      </c>
      <c r="AN4142" s="3">
        <v>1996</v>
      </c>
      <c r="AQ4142">
        <v>80810</v>
      </c>
      <c r="AR4142" s="1" t="s">
        <v>827</v>
      </c>
    </row>
    <row r="4143" spans="1:44" x14ac:dyDescent="0.25">
      <c r="A4143" s="1">
        <v>5691</v>
      </c>
      <c r="B4143" s="1" t="s">
        <v>1233</v>
      </c>
      <c r="C4143" s="1">
        <v>101</v>
      </c>
      <c r="D4143" s="1" t="s">
        <v>5627</v>
      </c>
      <c r="F4143" s="33" t="s">
        <v>859</v>
      </c>
      <c r="G4143" s="1">
        <v>8</v>
      </c>
      <c r="H4143" s="1">
        <v>12</v>
      </c>
      <c r="I4143" s="1">
        <v>3.4</v>
      </c>
      <c r="J4143" s="1">
        <v>3.5</v>
      </c>
      <c r="K4143" s="3">
        <v>19266</v>
      </c>
      <c r="L4143" s="2">
        <f>N4143/((1668.67)*(1-EXP(-(0.022864)*I4143))^(1.61028))</f>
        <v>1.9888429153490876</v>
      </c>
      <c r="N4143" s="1">
        <v>51</v>
      </c>
      <c r="O4143" s="1">
        <v>17.8</v>
      </c>
      <c r="P4143" s="1">
        <v>4.03</v>
      </c>
      <c r="Q4143" s="1">
        <v>5.3</v>
      </c>
      <c r="R4143" s="1">
        <v>12.9</v>
      </c>
      <c r="AJ4143" s="1" t="s">
        <v>471</v>
      </c>
      <c r="AK4143" s="19">
        <v>52.33</v>
      </c>
      <c r="AL4143" s="19">
        <v>64</v>
      </c>
      <c r="AN4143" s="3">
        <v>1996</v>
      </c>
      <c r="AQ4143">
        <v>80810</v>
      </c>
      <c r="AR4143" s="1" t="s">
        <v>827</v>
      </c>
    </row>
    <row r="4144" spans="1:44" x14ac:dyDescent="0.25">
      <c r="A4144" s="1">
        <v>5692</v>
      </c>
      <c r="B4144" s="1" t="s">
        <v>1233</v>
      </c>
      <c r="C4144" s="1">
        <v>101</v>
      </c>
      <c r="D4144" s="1" t="s">
        <v>5627</v>
      </c>
      <c r="F4144" s="33" t="s">
        <v>859</v>
      </c>
      <c r="G4144" s="1">
        <v>9</v>
      </c>
      <c r="H4144" s="1">
        <v>14</v>
      </c>
      <c r="I4144" s="1">
        <v>3.3</v>
      </c>
      <c r="J4144" s="1">
        <v>3.8</v>
      </c>
      <c r="K4144" s="3">
        <v>9730</v>
      </c>
      <c r="L4144" s="2">
        <f>N4144/((1581.94)*(1-EXP(-(0.021301)*I4144))^(1.51716))</f>
        <v>1.1604061476343961</v>
      </c>
      <c r="N4144" s="1">
        <v>31</v>
      </c>
      <c r="O4144" s="1">
        <v>11</v>
      </c>
      <c r="P4144" s="1">
        <v>3.08</v>
      </c>
      <c r="Q4144" s="1">
        <v>5.28</v>
      </c>
      <c r="R4144" s="1">
        <v>9.6</v>
      </c>
      <c r="AJ4144" s="1" t="s">
        <v>471</v>
      </c>
      <c r="AK4144" s="19">
        <v>52.33</v>
      </c>
      <c r="AL4144" s="19">
        <v>64</v>
      </c>
      <c r="AN4144" s="3">
        <v>1996</v>
      </c>
      <c r="AQ4144">
        <v>80810</v>
      </c>
      <c r="AR4144" s="1" t="s">
        <v>827</v>
      </c>
    </row>
    <row r="4145" spans="1:50" x14ac:dyDescent="0.25">
      <c r="A4145" s="1">
        <v>5693</v>
      </c>
      <c r="B4145" s="1" t="s">
        <v>1233</v>
      </c>
      <c r="C4145" s="1">
        <v>101</v>
      </c>
      <c r="D4145" s="1" t="s">
        <v>5627</v>
      </c>
      <c r="F4145" s="33" t="s">
        <v>859</v>
      </c>
      <c r="G4145" s="1">
        <v>8</v>
      </c>
      <c r="H4145" s="1">
        <v>15</v>
      </c>
      <c r="I4145" s="1">
        <v>3.7</v>
      </c>
      <c r="J4145" s="1">
        <v>4.0999999999999996</v>
      </c>
      <c r="K4145" s="3">
        <v>8438</v>
      </c>
      <c r="L4145" s="2">
        <f>N4145/((1668.67)*(1-EXP(-(0.022864)*I4145))^(1.61028))</f>
        <v>1.402962817357996</v>
      </c>
      <c r="N4145" s="1">
        <v>41</v>
      </c>
      <c r="O4145" s="1">
        <v>14.3</v>
      </c>
      <c r="P4145" s="1">
        <v>3.93</v>
      </c>
      <c r="Q4145" s="1">
        <v>3.19</v>
      </c>
      <c r="R4145" s="1">
        <v>6.4</v>
      </c>
      <c r="S4145" s="1">
        <v>19.600000000000001</v>
      </c>
      <c r="AJ4145" s="1" t="s">
        <v>471</v>
      </c>
      <c r="AK4145" s="19">
        <v>52.33</v>
      </c>
      <c r="AL4145" s="19">
        <v>64</v>
      </c>
      <c r="AN4145" s="3">
        <v>1996</v>
      </c>
      <c r="AQ4145">
        <v>80810</v>
      </c>
      <c r="AR4145" s="1" t="s">
        <v>827</v>
      </c>
    </row>
    <row r="4146" spans="1:50" x14ac:dyDescent="0.25">
      <c r="A4146" s="1">
        <v>5694</v>
      </c>
      <c r="B4146" s="1" t="s">
        <v>1233</v>
      </c>
      <c r="C4146" s="1">
        <v>101</v>
      </c>
      <c r="D4146" s="1" t="s">
        <v>5627</v>
      </c>
      <c r="F4146" s="33" t="s">
        <v>859</v>
      </c>
      <c r="G4146" s="1">
        <v>9</v>
      </c>
      <c r="H4146" s="1">
        <v>21</v>
      </c>
      <c r="I4146" s="1">
        <v>4.8</v>
      </c>
      <c r="J4146" s="1">
        <v>6.1</v>
      </c>
      <c r="K4146" s="3">
        <v>5180</v>
      </c>
      <c r="L4146" s="2">
        <f>N4146/((1581.94)*(1-EXP(-(0.021301)*I4146))^(1.51716))</f>
        <v>1.0205583436528651</v>
      </c>
      <c r="N4146" s="1">
        <v>47</v>
      </c>
      <c r="O4146" s="1">
        <v>18</v>
      </c>
      <c r="P4146" s="1">
        <v>4</v>
      </c>
      <c r="Q4146" s="1">
        <v>5.0199999999999996</v>
      </c>
      <c r="R4146" s="1">
        <v>4.7</v>
      </c>
      <c r="AJ4146" s="1" t="s">
        <v>471</v>
      </c>
      <c r="AK4146" s="19">
        <v>52.33</v>
      </c>
      <c r="AL4146" s="19">
        <v>64</v>
      </c>
      <c r="AN4146" s="3">
        <v>1996</v>
      </c>
      <c r="AQ4146">
        <v>80810</v>
      </c>
      <c r="AR4146" s="1" t="s">
        <v>827</v>
      </c>
    </row>
    <row r="4147" spans="1:50" x14ac:dyDescent="0.25">
      <c r="A4147" s="1">
        <v>5695</v>
      </c>
      <c r="B4147" s="1" t="s">
        <v>1233</v>
      </c>
      <c r="C4147" s="1">
        <v>101</v>
      </c>
      <c r="D4147" s="1" t="s">
        <v>5627</v>
      </c>
      <c r="F4147" s="33" t="s">
        <v>859</v>
      </c>
      <c r="G4147" s="1">
        <v>8</v>
      </c>
      <c r="H4147" s="1">
        <v>21</v>
      </c>
      <c r="I4147" s="1">
        <v>5.5</v>
      </c>
      <c r="J4147" s="1">
        <v>7.7</v>
      </c>
      <c r="K4147" s="3">
        <v>3238</v>
      </c>
      <c r="L4147" s="2">
        <f>N4147/((1668.67)*(1-EXP(-(0.022864)*I4147))^(1.61028))</f>
        <v>1.0082474889559487</v>
      </c>
      <c r="N4147" s="1">
        <v>54</v>
      </c>
      <c r="O4147" s="1">
        <v>19.2</v>
      </c>
      <c r="P4147" s="1">
        <v>4</v>
      </c>
      <c r="Q4147" s="1">
        <v>7.53</v>
      </c>
      <c r="R4147" s="1">
        <v>6.4</v>
      </c>
      <c r="AJ4147" s="1" t="s">
        <v>471</v>
      </c>
      <c r="AK4147" s="19">
        <v>52.33</v>
      </c>
      <c r="AL4147" s="19">
        <v>64</v>
      </c>
      <c r="AN4147" s="3">
        <v>1996</v>
      </c>
      <c r="AQ4147">
        <v>80810</v>
      </c>
      <c r="AR4147" s="1" t="s">
        <v>827</v>
      </c>
    </row>
    <row r="4148" spans="1:50" x14ac:dyDescent="0.25">
      <c r="A4148" s="1">
        <v>5696</v>
      </c>
      <c r="B4148" s="1" t="s">
        <v>1233</v>
      </c>
      <c r="C4148" s="1">
        <v>101</v>
      </c>
      <c r="D4148" s="1" t="s">
        <v>5627</v>
      </c>
      <c r="F4148" s="33" t="s">
        <v>859</v>
      </c>
      <c r="G4148" s="1">
        <v>8</v>
      </c>
      <c r="H4148" s="1">
        <v>25</v>
      </c>
      <c r="I4148" s="1">
        <v>7.5</v>
      </c>
      <c r="J4148" s="1">
        <v>7</v>
      </c>
      <c r="K4148" s="3">
        <v>8637</v>
      </c>
      <c r="L4148" s="2">
        <f>N4148/((1668.67)*(1-EXP(-(0.022864)*I4148))^(1.61028))</f>
        <v>1.7500519751564743</v>
      </c>
      <c r="N4148" s="1">
        <v>149</v>
      </c>
      <c r="O4148" s="1">
        <v>55.5</v>
      </c>
      <c r="P4148" s="1">
        <v>9.7899999999999991</v>
      </c>
      <c r="Q4148" s="1">
        <v>6.26</v>
      </c>
      <c r="R4148" s="1">
        <v>5.9</v>
      </c>
      <c r="AJ4148" s="1" t="s">
        <v>471</v>
      </c>
      <c r="AK4148" s="19">
        <v>52.33</v>
      </c>
      <c r="AL4148" s="19">
        <v>64</v>
      </c>
      <c r="AN4148" s="3">
        <v>1996</v>
      </c>
      <c r="AQ4148">
        <v>80810</v>
      </c>
      <c r="AR4148" s="1" t="s">
        <v>827</v>
      </c>
    </row>
    <row r="4149" spans="1:50" x14ac:dyDescent="0.25">
      <c r="A4149" s="1">
        <v>5697</v>
      </c>
      <c r="B4149" s="1" t="s">
        <v>1233</v>
      </c>
      <c r="C4149" s="1">
        <v>101</v>
      </c>
      <c r="D4149" s="1" t="s">
        <v>5627</v>
      </c>
      <c r="F4149" s="33" t="s">
        <v>859</v>
      </c>
      <c r="G4149" s="1">
        <v>8</v>
      </c>
      <c r="H4149" s="1">
        <v>9</v>
      </c>
      <c r="I4149" s="1">
        <v>2.6</v>
      </c>
      <c r="J4149" s="1">
        <v>2.5</v>
      </c>
      <c r="K4149" s="3">
        <v>11532</v>
      </c>
      <c r="L4149" s="2">
        <f>N4149/((1668.67)*(1-EXP(-(0.022864)*I4149))^(1.61028))</f>
        <v>0.9471835428771247</v>
      </c>
      <c r="N4149" s="1">
        <v>16</v>
      </c>
      <c r="O4149" s="1">
        <v>5.2</v>
      </c>
      <c r="P4149" s="1">
        <v>1.23</v>
      </c>
      <c r="Q4149" s="1">
        <v>1.8</v>
      </c>
      <c r="R4149" s="1">
        <v>4.8</v>
      </c>
      <c r="AJ4149" s="1" t="s">
        <v>471</v>
      </c>
      <c r="AK4149" s="19">
        <v>52.33</v>
      </c>
      <c r="AL4149" s="19">
        <v>64</v>
      </c>
      <c r="AN4149" s="3">
        <v>1996</v>
      </c>
      <c r="AQ4149">
        <v>80810</v>
      </c>
      <c r="AR4149" s="1" t="s">
        <v>827</v>
      </c>
    </row>
    <row r="4150" spans="1:50" x14ac:dyDescent="0.25">
      <c r="A4150" s="1">
        <v>5698</v>
      </c>
      <c r="B4150" s="1" t="s">
        <v>1233</v>
      </c>
      <c r="C4150" s="1">
        <v>101</v>
      </c>
      <c r="D4150" s="1" t="s">
        <v>5627</v>
      </c>
      <c r="F4150" s="33" t="s">
        <v>859</v>
      </c>
      <c r="G4150" s="1">
        <v>7</v>
      </c>
      <c r="H4150" s="1">
        <v>13</v>
      </c>
      <c r="I4150" s="1">
        <v>4.3</v>
      </c>
      <c r="J4150" s="1">
        <v>4.4000000000000004</v>
      </c>
      <c r="K4150" s="3">
        <v>9203</v>
      </c>
      <c r="L4150" s="2">
        <f>N4150/((1824.17)*(1-EXP(-(0.023514)*I4150))^(1.69151))</f>
        <v>1.2665203990324621</v>
      </c>
      <c r="N4150" s="1">
        <v>44</v>
      </c>
      <c r="O4150" s="1">
        <v>14.2</v>
      </c>
      <c r="P4150" s="1">
        <v>2.63</v>
      </c>
      <c r="Q4150" s="1">
        <v>5.04</v>
      </c>
      <c r="R4150" s="1">
        <v>7.4</v>
      </c>
      <c r="AJ4150" s="1" t="s">
        <v>471</v>
      </c>
      <c r="AK4150" s="19">
        <v>52.33</v>
      </c>
      <c r="AL4150" s="19">
        <v>64</v>
      </c>
      <c r="AN4150" s="3">
        <v>1996</v>
      </c>
      <c r="AQ4150">
        <v>80810</v>
      </c>
      <c r="AR4150" s="1" t="s">
        <v>827</v>
      </c>
    </row>
    <row r="4151" spans="1:50" x14ac:dyDescent="0.25">
      <c r="A4151" s="1">
        <v>5699</v>
      </c>
      <c r="B4151" s="1" t="s">
        <v>1233</v>
      </c>
      <c r="C4151" s="1">
        <v>101</v>
      </c>
      <c r="D4151" s="1" t="s">
        <v>5627</v>
      </c>
      <c r="F4151" s="33" t="s">
        <v>859</v>
      </c>
      <c r="G4151" s="1">
        <v>8</v>
      </c>
      <c r="H4151" s="1">
        <v>19</v>
      </c>
      <c r="I4151" s="1">
        <v>6.1</v>
      </c>
      <c r="J4151" s="1">
        <v>7.9</v>
      </c>
      <c r="K4151" s="3">
        <v>4446</v>
      </c>
      <c r="L4151" s="2">
        <f>N4151/((1668.67)*(1-EXP(-(0.022864)*I4151))^(1.61028))</f>
        <v>1.4058444183167171</v>
      </c>
      <c r="N4151" s="1">
        <v>88</v>
      </c>
      <c r="O4151" s="1">
        <v>33.6</v>
      </c>
      <c r="P4151" s="1">
        <v>6.32</v>
      </c>
      <c r="Q4151" s="1">
        <v>8.43</v>
      </c>
      <c r="R4151" s="1">
        <v>8.6</v>
      </c>
      <c r="AJ4151" s="1" t="s">
        <v>471</v>
      </c>
      <c r="AK4151" s="19">
        <v>52.33</v>
      </c>
      <c r="AL4151" s="19">
        <v>64</v>
      </c>
      <c r="AN4151" s="3">
        <v>1996</v>
      </c>
      <c r="AQ4151">
        <v>80810</v>
      </c>
      <c r="AR4151" s="1" t="s">
        <v>827</v>
      </c>
    </row>
    <row r="4152" spans="1:50" x14ac:dyDescent="0.25">
      <c r="A4152" s="1">
        <v>5700</v>
      </c>
      <c r="B4152" s="1" t="s">
        <v>1233</v>
      </c>
      <c r="C4152" s="1">
        <v>101</v>
      </c>
      <c r="D4152" s="1" t="s">
        <v>5627</v>
      </c>
      <c r="F4152" s="33" t="s">
        <v>859</v>
      </c>
      <c r="G4152" s="1">
        <v>7</v>
      </c>
      <c r="H4152" s="1">
        <v>20</v>
      </c>
      <c r="I4152" s="1">
        <v>7</v>
      </c>
      <c r="J4152" s="1">
        <v>7</v>
      </c>
      <c r="K4152" s="3">
        <v>6333</v>
      </c>
      <c r="L4152" s="2">
        <f>N4152/((1824.17)*(1-EXP(-(0.023514)*I4152))^(1.69151))</f>
        <v>1.3304215240974846</v>
      </c>
      <c r="N4152" s="1">
        <v>100</v>
      </c>
      <c r="O4152" s="1">
        <v>34.6</v>
      </c>
      <c r="P4152" s="1">
        <v>5.82</v>
      </c>
      <c r="Q4152" s="1">
        <v>6.04</v>
      </c>
      <c r="R4152" s="1">
        <v>6.3</v>
      </c>
      <c r="AJ4152" s="1" t="s">
        <v>471</v>
      </c>
      <c r="AK4152" s="19">
        <v>52.33</v>
      </c>
      <c r="AL4152" s="19">
        <v>64</v>
      </c>
      <c r="AN4152" s="3">
        <v>1996</v>
      </c>
      <c r="AQ4152">
        <v>80810</v>
      </c>
      <c r="AR4152" s="1" t="s">
        <v>827</v>
      </c>
    </row>
    <row r="4153" spans="1:50" x14ac:dyDescent="0.25">
      <c r="A4153" s="1">
        <v>5701</v>
      </c>
      <c r="B4153" s="1" t="s">
        <v>1233</v>
      </c>
      <c r="C4153" s="1">
        <v>101</v>
      </c>
      <c r="D4153" s="1" t="s">
        <v>5627</v>
      </c>
      <c r="F4153" s="33" t="s">
        <v>859</v>
      </c>
      <c r="G4153" s="1">
        <v>7</v>
      </c>
      <c r="H4153" s="1">
        <v>22</v>
      </c>
      <c r="I4153" s="1">
        <v>7.4</v>
      </c>
      <c r="J4153" s="1">
        <v>8.1</v>
      </c>
      <c r="K4153" s="3">
        <v>4860</v>
      </c>
      <c r="L4153" s="2">
        <f>N4153/((1824.17)*(1-EXP(-(0.023514)*I4153))^(1.69151))</f>
        <v>1.5866003992097011</v>
      </c>
      <c r="N4153" s="1">
        <v>130</v>
      </c>
      <c r="O4153" s="1">
        <v>45.6</v>
      </c>
      <c r="P4153" s="1">
        <v>5.9</v>
      </c>
      <c r="Q4153" s="1">
        <v>7.35</v>
      </c>
      <c r="R4153" s="1">
        <v>8</v>
      </c>
      <c r="S4153" s="1">
        <v>27.4</v>
      </c>
      <c r="AJ4153" s="1" t="s">
        <v>471</v>
      </c>
      <c r="AK4153" s="19">
        <v>52.33</v>
      </c>
      <c r="AL4153" s="19">
        <v>64</v>
      </c>
      <c r="AN4153" s="3">
        <v>1996</v>
      </c>
      <c r="AQ4153">
        <v>80810</v>
      </c>
      <c r="AR4153" s="1" t="s">
        <v>827</v>
      </c>
    </row>
    <row r="4154" spans="1:50" x14ac:dyDescent="0.25">
      <c r="A4154" s="1">
        <v>5702</v>
      </c>
      <c r="B4154" s="1" t="s">
        <v>1233</v>
      </c>
      <c r="C4154" s="1">
        <v>101</v>
      </c>
      <c r="D4154" s="1" t="s">
        <v>5627</v>
      </c>
      <c r="F4154" s="33" t="s">
        <v>859</v>
      </c>
      <c r="G4154" s="1">
        <v>7</v>
      </c>
      <c r="H4154" s="1">
        <v>50</v>
      </c>
      <c r="I4154" s="1">
        <v>16.399999999999999</v>
      </c>
      <c r="J4154" s="1">
        <v>16</v>
      </c>
      <c r="K4154" s="3">
        <v>1810</v>
      </c>
      <c r="L4154" s="2">
        <f>N4154/((1824.17)*(1-EXP(-(0.023514)*I4154))^(1.69151))</f>
        <v>0.98703163821452122</v>
      </c>
      <c r="N4154" s="1">
        <v>262</v>
      </c>
      <c r="O4154" s="1">
        <v>98.6</v>
      </c>
      <c r="P4154" s="1">
        <v>9.0299999999999994</v>
      </c>
      <c r="Q4154" s="1">
        <v>8.9600000000000009</v>
      </c>
      <c r="R4154" s="1">
        <v>3</v>
      </c>
      <c r="AJ4154" s="1" t="s">
        <v>471</v>
      </c>
      <c r="AK4154" s="19">
        <v>52.33</v>
      </c>
      <c r="AL4154" s="19">
        <v>64</v>
      </c>
      <c r="AN4154" s="3">
        <v>1996</v>
      </c>
      <c r="AQ4154">
        <v>80810</v>
      </c>
      <c r="AR4154" s="1" t="s">
        <v>827</v>
      </c>
    </row>
    <row r="4155" spans="1:50" x14ac:dyDescent="0.25">
      <c r="A4155" s="1">
        <v>5703</v>
      </c>
      <c r="B4155" s="1" t="s">
        <v>1233</v>
      </c>
      <c r="C4155" s="1">
        <v>101</v>
      </c>
      <c r="D4155" s="1" t="s">
        <v>5627</v>
      </c>
      <c r="F4155" s="33" t="s">
        <v>859</v>
      </c>
      <c r="G4155" s="1">
        <v>6</v>
      </c>
      <c r="H4155" s="1">
        <v>10</v>
      </c>
      <c r="I4155" s="1">
        <v>4</v>
      </c>
      <c r="J4155" s="1">
        <v>3.3</v>
      </c>
      <c r="K4155" s="3">
        <v>18875</v>
      </c>
      <c r="L4155" s="2">
        <f>N4155/((1963.5)*(1-EXP(-(0.024337)*I4155))^(1.76926))</f>
        <v>1.7098119746420111</v>
      </c>
      <c r="N4155" s="1">
        <v>50</v>
      </c>
      <c r="O4155" s="1">
        <v>17.600000000000001</v>
      </c>
      <c r="P4155" s="1">
        <v>3.63</v>
      </c>
      <c r="Q4155" s="1">
        <v>3.58</v>
      </c>
      <c r="R4155" s="1">
        <v>6</v>
      </c>
      <c r="AJ4155" s="1" t="s">
        <v>471</v>
      </c>
      <c r="AK4155" s="19">
        <v>52.33</v>
      </c>
      <c r="AL4155" s="19">
        <v>64</v>
      </c>
      <c r="AN4155" s="3">
        <v>1996</v>
      </c>
      <c r="AQ4155">
        <v>80810</v>
      </c>
      <c r="AR4155" s="1" t="s">
        <v>827</v>
      </c>
    </row>
    <row r="4156" spans="1:50" x14ac:dyDescent="0.25">
      <c r="A4156" s="1">
        <v>5704</v>
      </c>
      <c r="B4156" s="1" t="s">
        <v>1233</v>
      </c>
      <c r="C4156" s="1">
        <v>101</v>
      </c>
      <c r="D4156" s="1" t="s">
        <v>5627</v>
      </c>
      <c r="F4156" s="33" t="s">
        <v>859</v>
      </c>
      <c r="G4156" s="1">
        <v>5</v>
      </c>
      <c r="H4156" s="1">
        <v>19</v>
      </c>
      <c r="I4156" s="1">
        <v>9.5</v>
      </c>
      <c r="J4156" s="1">
        <v>9</v>
      </c>
      <c r="K4156" s="3">
        <v>7002</v>
      </c>
      <c r="L4156" s="2">
        <f>N4156/((2111.2)*(1-EXP(-(0.024888)*I4156))^(1.82531))</f>
        <v>1.8961024313947916</v>
      </c>
      <c r="N4156" s="1">
        <v>233</v>
      </c>
      <c r="O4156" s="1">
        <v>81.2</v>
      </c>
      <c r="P4156" s="1">
        <v>11.4</v>
      </c>
      <c r="Q4156" s="1">
        <v>14</v>
      </c>
      <c r="R4156" s="1">
        <v>12.8</v>
      </c>
      <c r="AJ4156" s="1" t="s">
        <v>471</v>
      </c>
      <c r="AK4156" s="19">
        <v>52.33</v>
      </c>
      <c r="AL4156" s="19">
        <v>64</v>
      </c>
      <c r="AN4156" s="3">
        <v>1996</v>
      </c>
      <c r="AQ4156">
        <v>80810</v>
      </c>
      <c r="AR4156" s="1" t="s">
        <v>827</v>
      </c>
    </row>
    <row r="4157" spans="1:50" x14ac:dyDescent="0.25">
      <c r="A4157" s="1">
        <v>5705</v>
      </c>
      <c r="B4157" s="1" t="s">
        <v>1233</v>
      </c>
      <c r="C4157" s="1">
        <v>101</v>
      </c>
      <c r="D4157" s="1" t="s">
        <v>5627</v>
      </c>
      <c r="F4157" s="33" t="s">
        <v>859</v>
      </c>
      <c r="G4157" s="1">
        <v>6</v>
      </c>
      <c r="H4157" s="1">
        <v>22</v>
      </c>
      <c r="I4157" s="1">
        <v>9.1</v>
      </c>
      <c r="J4157" s="1">
        <v>9.4</v>
      </c>
      <c r="K4157" s="3">
        <v>5212</v>
      </c>
      <c r="L4157" s="2">
        <f>N4157/((1963.5)*(1-EXP(-(0.024337)*I4157))^(1.76926))</f>
        <v>1.5287369442636907</v>
      </c>
      <c r="N4157" s="1">
        <v>172</v>
      </c>
      <c r="O4157" s="1">
        <v>61.2</v>
      </c>
      <c r="P4157" s="1">
        <v>7.94</v>
      </c>
      <c r="Q4157" s="1">
        <v>8.17</v>
      </c>
      <c r="R4157" s="1">
        <v>8</v>
      </c>
      <c r="AJ4157" s="1" t="s">
        <v>471</v>
      </c>
      <c r="AK4157" s="19">
        <v>52.33</v>
      </c>
      <c r="AL4157" s="19">
        <v>64</v>
      </c>
      <c r="AN4157" s="3">
        <v>1996</v>
      </c>
      <c r="AQ4157">
        <v>80810</v>
      </c>
      <c r="AR4157" s="1" t="s">
        <v>827</v>
      </c>
    </row>
    <row r="4158" spans="1:50" x14ac:dyDescent="0.25">
      <c r="A4158" s="1">
        <v>5706</v>
      </c>
      <c r="B4158" s="1" t="s">
        <v>1233</v>
      </c>
      <c r="C4158" s="1">
        <v>101</v>
      </c>
      <c r="D4158" s="1" t="s">
        <v>5627</v>
      </c>
      <c r="F4158" s="33" t="s">
        <v>859</v>
      </c>
      <c r="G4158" s="1">
        <v>6</v>
      </c>
      <c r="H4158" s="1">
        <v>22</v>
      </c>
      <c r="I4158" s="1">
        <v>10</v>
      </c>
      <c r="J4158" s="1">
        <v>12</v>
      </c>
      <c r="K4158" s="3">
        <v>2615</v>
      </c>
      <c r="L4158" s="2">
        <f>N4158/((1963.5)*(1-EXP(-(0.024337)*I4158))^(1.76926))</f>
        <v>1.1265347060028641</v>
      </c>
      <c r="N4158" s="1">
        <v>147</v>
      </c>
      <c r="O4158" s="1">
        <v>51.2</v>
      </c>
      <c r="P4158" s="1">
        <v>5.94</v>
      </c>
      <c r="Q4158" s="1">
        <v>16.7</v>
      </c>
      <c r="R4158" s="1">
        <v>11.3</v>
      </c>
      <c r="AJ4158" s="1" t="s">
        <v>471</v>
      </c>
      <c r="AK4158" s="19">
        <v>52.33</v>
      </c>
      <c r="AL4158" s="19">
        <v>64</v>
      </c>
      <c r="AN4158" s="3">
        <v>1996</v>
      </c>
      <c r="AQ4158">
        <v>80810</v>
      </c>
      <c r="AR4158" s="1" t="s">
        <v>827</v>
      </c>
    </row>
    <row r="4159" spans="1:50" x14ac:dyDescent="0.25">
      <c r="A4159" s="1">
        <v>5707</v>
      </c>
      <c r="B4159" s="1" t="s">
        <v>1233</v>
      </c>
      <c r="C4159" s="1">
        <v>101</v>
      </c>
      <c r="D4159" s="1" t="s">
        <v>5627</v>
      </c>
      <c r="F4159" s="33" t="s">
        <v>859</v>
      </c>
      <c r="G4159" s="1">
        <v>6</v>
      </c>
      <c r="H4159" s="1">
        <v>22</v>
      </c>
      <c r="I4159" s="1">
        <v>9</v>
      </c>
      <c r="J4159" s="1">
        <v>10.8</v>
      </c>
      <c r="K4159" s="3">
        <v>3846</v>
      </c>
      <c r="L4159" s="2">
        <f>N4159/((1963.5)*(1-EXP(-(0.024337)*I4159))^(1.76926))</f>
        <v>1.6461350620934898</v>
      </c>
      <c r="N4159" s="1">
        <v>182</v>
      </c>
      <c r="O4159" s="1">
        <v>61.1</v>
      </c>
      <c r="P4159" s="1">
        <v>6.4</v>
      </c>
      <c r="Q4159" s="1">
        <v>13.8</v>
      </c>
      <c r="R4159" s="1">
        <v>11.5</v>
      </c>
      <c r="S4159" s="1">
        <v>48.5</v>
      </c>
      <c r="AJ4159" s="1" t="s">
        <v>471</v>
      </c>
      <c r="AK4159" s="19">
        <v>52.33</v>
      </c>
      <c r="AL4159" s="19">
        <v>64</v>
      </c>
      <c r="AN4159" s="3">
        <v>1996</v>
      </c>
      <c r="AQ4159">
        <v>80810</v>
      </c>
      <c r="AR4159" s="1" t="s">
        <v>827</v>
      </c>
      <c r="AU4159" s="32"/>
      <c r="AV4159" s="32"/>
      <c r="AW4159" s="32"/>
      <c r="AX4159" s="32"/>
    </row>
    <row r="4160" spans="1:50" x14ac:dyDescent="0.25">
      <c r="A4160" s="1">
        <v>5708</v>
      </c>
      <c r="B4160" s="1" t="s">
        <v>1233</v>
      </c>
      <c r="C4160" s="1">
        <v>101</v>
      </c>
      <c r="D4160" s="1" t="s">
        <v>5627</v>
      </c>
      <c r="F4160" s="33" t="s">
        <v>859</v>
      </c>
      <c r="G4160" s="1">
        <v>6</v>
      </c>
      <c r="H4160" s="1">
        <v>22</v>
      </c>
      <c r="I4160" s="1">
        <v>9.1999999999999993</v>
      </c>
      <c r="J4160" s="1">
        <v>9.6</v>
      </c>
      <c r="K4160" s="3">
        <v>4244</v>
      </c>
      <c r="L4160" s="2">
        <f>N4160/((1963.5)*(1-EXP(-(0.024337)*I4160))^(1.76926))</f>
        <v>1.4501571046379544</v>
      </c>
      <c r="N4160" s="1">
        <v>166</v>
      </c>
      <c r="O4160" s="1">
        <v>60.5</v>
      </c>
      <c r="P4160" s="1">
        <v>6.88</v>
      </c>
      <c r="Q4160" s="1">
        <v>15.1</v>
      </c>
      <c r="R4160" s="1">
        <v>10.8</v>
      </c>
      <c r="AJ4160" s="1" t="s">
        <v>471</v>
      </c>
      <c r="AK4160" s="19">
        <v>52.33</v>
      </c>
      <c r="AL4160" s="19">
        <v>64</v>
      </c>
      <c r="AN4160" s="3">
        <v>1996</v>
      </c>
      <c r="AQ4160">
        <v>80810</v>
      </c>
      <c r="AR4160" s="1" t="s">
        <v>827</v>
      </c>
    </row>
    <row r="4161" spans="1:44" x14ac:dyDescent="0.25">
      <c r="A4161" s="1">
        <v>5709</v>
      </c>
      <c r="B4161" s="1" t="s">
        <v>1233</v>
      </c>
      <c r="C4161" s="1">
        <v>101</v>
      </c>
      <c r="D4161" s="1" t="s">
        <v>5627</v>
      </c>
      <c r="F4161" s="33" t="s">
        <v>859</v>
      </c>
      <c r="G4161" s="1">
        <v>6</v>
      </c>
      <c r="H4161" s="1">
        <v>23</v>
      </c>
      <c r="I4161" s="1">
        <v>10.199999999999999</v>
      </c>
      <c r="J4161" s="1">
        <v>11</v>
      </c>
      <c r="K4161" s="3">
        <v>3826</v>
      </c>
      <c r="L4161" s="2">
        <f>N4161/((1963.5)*(1-EXP(-(0.024337)*I4161))^(1.76926))</f>
        <v>1.634660077198292</v>
      </c>
      <c r="N4161" s="1">
        <v>220</v>
      </c>
      <c r="O4161" s="1">
        <v>76.3</v>
      </c>
      <c r="P4161" s="1">
        <v>10.1</v>
      </c>
      <c r="Q4161" s="1">
        <v>15.1</v>
      </c>
      <c r="R4161" s="1">
        <v>18.600000000000001</v>
      </c>
      <c r="S4161" s="1">
        <v>59.6</v>
      </c>
      <c r="AJ4161" s="1" t="s">
        <v>471</v>
      </c>
      <c r="AK4161" s="19">
        <v>52.33</v>
      </c>
      <c r="AL4161" s="19">
        <v>64</v>
      </c>
      <c r="AN4161" s="3">
        <v>1996</v>
      </c>
      <c r="AQ4161">
        <v>80810</v>
      </c>
      <c r="AR4161" s="1" t="s">
        <v>827</v>
      </c>
    </row>
    <row r="4162" spans="1:44" x14ac:dyDescent="0.25">
      <c r="A4162" s="1">
        <v>5710</v>
      </c>
      <c r="B4162" s="1" t="s">
        <v>1233</v>
      </c>
      <c r="C4162" s="1">
        <v>101</v>
      </c>
      <c r="D4162" s="1" t="s">
        <v>5627</v>
      </c>
      <c r="F4162" s="33" t="s">
        <v>859</v>
      </c>
      <c r="G4162" s="1">
        <v>5</v>
      </c>
      <c r="H4162" s="1">
        <v>24</v>
      </c>
      <c r="I4162" s="1">
        <v>11.4</v>
      </c>
      <c r="J4162" s="1">
        <v>10.5</v>
      </c>
      <c r="K4162" s="3">
        <v>5340</v>
      </c>
      <c r="L4162" s="2">
        <f>N4162/((2111.2)*(1-EXP(-(0.024888)*I4162))^(1.82531))</f>
        <v>1.7936134763174818</v>
      </c>
      <c r="N4162" s="1">
        <v>295</v>
      </c>
      <c r="O4162" s="1">
        <v>106</v>
      </c>
      <c r="P4162" s="1">
        <v>12.1</v>
      </c>
      <c r="Q4162" s="1">
        <v>21.1</v>
      </c>
      <c r="R4162" s="1">
        <v>16.100000000000001</v>
      </c>
      <c r="S4162" s="1">
        <v>48.4</v>
      </c>
      <c r="AJ4162" s="1" t="s">
        <v>471</v>
      </c>
      <c r="AK4162" s="19">
        <v>52.33</v>
      </c>
      <c r="AL4162" s="19">
        <v>64</v>
      </c>
      <c r="AN4162" s="3">
        <v>1996</v>
      </c>
      <c r="AQ4162">
        <v>80810</v>
      </c>
      <c r="AR4162" s="1" t="s">
        <v>827</v>
      </c>
    </row>
    <row r="4163" spans="1:44" x14ac:dyDescent="0.25">
      <c r="A4163" s="1">
        <v>5711</v>
      </c>
      <c r="B4163" s="1" t="s">
        <v>1233</v>
      </c>
      <c r="C4163" s="1">
        <v>101</v>
      </c>
      <c r="D4163" s="1" t="s">
        <v>5627</v>
      </c>
      <c r="F4163" s="33" t="s">
        <v>859</v>
      </c>
      <c r="G4163" s="1">
        <v>6</v>
      </c>
      <c r="H4163" s="1">
        <v>26</v>
      </c>
      <c r="I4163" s="1">
        <v>9.9</v>
      </c>
      <c r="J4163" s="1">
        <v>8.8000000000000007</v>
      </c>
      <c r="K4163" s="3">
        <v>6085</v>
      </c>
      <c r="L4163" s="2">
        <f>N4163/((1963.5)*(1-EXP(-(0.024337)*I4163))^(1.76926))</f>
        <v>1.4946986465393874</v>
      </c>
      <c r="N4163" s="1">
        <v>192</v>
      </c>
      <c r="O4163" s="1">
        <v>68.599999999999994</v>
      </c>
      <c r="P4163" s="1">
        <v>10.4</v>
      </c>
      <c r="Q4163" s="1">
        <v>8.44</v>
      </c>
      <c r="R4163" s="1">
        <v>5.4</v>
      </c>
      <c r="S4163" s="1">
        <v>50.1</v>
      </c>
      <c r="AJ4163" s="1" t="s">
        <v>471</v>
      </c>
      <c r="AK4163" s="19">
        <v>52.33</v>
      </c>
      <c r="AL4163" s="19">
        <v>64</v>
      </c>
      <c r="AN4163" s="3">
        <v>1996</v>
      </c>
      <c r="AQ4163">
        <v>80810</v>
      </c>
      <c r="AR4163" s="1" t="s">
        <v>827</v>
      </c>
    </row>
    <row r="4164" spans="1:44" x14ac:dyDescent="0.25">
      <c r="A4164" s="1">
        <v>5712</v>
      </c>
      <c r="B4164" s="1" t="s">
        <v>1233</v>
      </c>
      <c r="C4164" s="1">
        <v>101</v>
      </c>
      <c r="D4164" s="1" t="s">
        <v>5627</v>
      </c>
      <c r="F4164" s="33" t="s">
        <v>859</v>
      </c>
      <c r="G4164" s="1">
        <v>8</v>
      </c>
      <c r="H4164" s="23">
        <v>13</v>
      </c>
      <c r="I4164" s="1">
        <v>3.4</v>
      </c>
      <c r="J4164" s="1">
        <v>3.8</v>
      </c>
      <c r="K4164" s="3">
        <v>9760</v>
      </c>
      <c r="L4164" s="2">
        <f>N4164/((1668.67)*(1-EXP(-(0.022864)*I4164))^(1.61028))</f>
        <v>0.93592607781133541</v>
      </c>
      <c r="N4164" s="23">
        <v>24</v>
      </c>
      <c r="O4164" s="23">
        <v>11</v>
      </c>
      <c r="P4164" s="23">
        <v>3.08</v>
      </c>
      <c r="Q4164" s="23">
        <v>5.28</v>
      </c>
      <c r="R4164" s="23">
        <v>9.6300000000000008</v>
      </c>
      <c r="S4164" s="23">
        <v>17.399999999999999</v>
      </c>
      <c r="AJ4164" s="1" t="s">
        <v>471</v>
      </c>
      <c r="AK4164" s="19">
        <v>52.33</v>
      </c>
      <c r="AL4164" s="19">
        <v>64</v>
      </c>
      <c r="AN4164" s="3">
        <v>1983</v>
      </c>
      <c r="AQ4164">
        <v>80810</v>
      </c>
      <c r="AR4164" s="1" t="s">
        <v>499</v>
      </c>
    </row>
    <row r="4165" spans="1:44" x14ac:dyDescent="0.25">
      <c r="A4165" s="1">
        <v>5713</v>
      </c>
      <c r="B4165" s="1" t="s">
        <v>1233</v>
      </c>
      <c r="C4165" s="1">
        <v>101</v>
      </c>
      <c r="D4165" s="1" t="s">
        <v>5627</v>
      </c>
      <c r="F4165" s="33" t="s">
        <v>859</v>
      </c>
      <c r="G4165" s="1">
        <v>7</v>
      </c>
      <c r="H4165" s="23">
        <v>20</v>
      </c>
      <c r="I4165" s="1">
        <v>7.2</v>
      </c>
      <c r="J4165" s="1">
        <v>6.9</v>
      </c>
      <c r="K4165" s="3">
        <v>7540</v>
      </c>
      <c r="L4165" s="2">
        <f>N4165/((1824.17)*(1-EXP(-(0.023514)*I4165))^(1.69151))</f>
        <v>1.46444048276464</v>
      </c>
      <c r="N4165" s="23">
        <v>115</v>
      </c>
      <c r="O4165" s="23">
        <v>38.75</v>
      </c>
      <c r="P4165" s="23">
        <v>7.08</v>
      </c>
      <c r="Q4165" s="23">
        <v>7.01</v>
      </c>
      <c r="R4165" s="23">
        <v>7.12</v>
      </c>
      <c r="S4165" s="23">
        <v>32.5</v>
      </c>
      <c r="AJ4165" s="1" t="s">
        <v>471</v>
      </c>
      <c r="AK4165" s="19">
        <v>52.33</v>
      </c>
      <c r="AL4165" s="19">
        <v>64</v>
      </c>
      <c r="AN4165" s="3">
        <v>1983</v>
      </c>
      <c r="AQ4165">
        <v>80810</v>
      </c>
      <c r="AR4165" s="1" t="s">
        <v>499</v>
      </c>
    </row>
    <row r="4166" spans="1:44" x14ac:dyDescent="0.25">
      <c r="A4166" s="1">
        <v>5714</v>
      </c>
      <c r="B4166" s="1" t="s">
        <v>1233</v>
      </c>
      <c r="C4166" s="1">
        <v>101</v>
      </c>
      <c r="D4166" s="1" t="s">
        <v>5627</v>
      </c>
      <c r="F4166" s="33" t="s">
        <v>859</v>
      </c>
      <c r="G4166" s="1">
        <v>7</v>
      </c>
      <c r="H4166" s="23">
        <v>28</v>
      </c>
      <c r="I4166" s="1">
        <v>9.6</v>
      </c>
      <c r="J4166" s="1">
        <v>9</v>
      </c>
      <c r="K4166" s="3">
        <v>6085</v>
      </c>
      <c r="L4166" s="2">
        <f>N4166/((1824.17)*(1-EXP(-(0.023514)*I4166))^(1.69151))</f>
        <v>1.6149218505764795</v>
      </c>
      <c r="N4166" s="23">
        <v>197</v>
      </c>
      <c r="O4166" s="23">
        <v>68.61</v>
      </c>
      <c r="P4166" s="23">
        <v>10.42</v>
      </c>
      <c r="Q4166" s="23">
        <v>8.41</v>
      </c>
      <c r="R4166" s="23">
        <v>5.41</v>
      </c>
      <c r="S4166" s="23">
        <v>40.799999999999997</v>
      </c>
      <c r="AJ4166" s="1" t="s">
        <v>471</v>
      </c>
      <c r="AK4166" s="19">
        <v>52.33</v>
      </c>
      <c r="AL4166" s="19">
        <v>64</v>
      </c>
      <c r="AN4166" s="3">
        <v>1983</v>
      </c>
      <c r="AQ4166">
        <v>80810</v>
      </c>
      <c r="AR4166" s="1" t="s">
        <v>499</v>
      </c>
    </row>
    <row r="4167" spans="1:44" x14ac:dyDescent="0.25">
      <c r="A4167" s="1">
        <v>5715</v>
      </c>
      <c r="B4167" s="1" t="s">
        <v>1233</v>
      </c>
      <c r="C4167" s="1">
        <v>101</v>
      </c>
      <c r="D4167" s="1" t="s">
        <v>5627</v>
      </c>
      <c r="F4167" s="33" t="s">
        <v>859</v>
      </c>
      <c r="G4167" s="1">
        <v>5</v>
      </c>
      <c r="H4167" s="23">
        <v>25</v>
      </c>
      <c r="I4167" s="1">
        <v>10.8</v>
      </c>
      <c r="J4167" s="1">
        <v>10.4</v>
      </c>
      <c r="K4167" s="3">
        <v>6340</v>
      </c>
      <c r="L4167" s="2">
        <f>N4167/((2111.2)*(1-EXP(-(0.024888)*I4167))^(1.82531))</f>
        <v>1.8878408198258638</v>
      </c>
      <c r="N4167" s="23">
        <v>285</v>
      </c>
      <c r="O4167" s="23">
        <v>105.9</v>
      </c>
      <c r="P4167" s="23">
        <v>12.14</v>
      </c>
      <c r="Q4167" s="23">
        <v>21.1</v>
      </c>
      <c r="R4167" s="23">
        <v>16.100000000000001</v>
      </c>
      <c r="S4167" s="23">
        <v>49.9</v>
      </c>
      <c r="AJ4167" s="1" t="s">
        <v>471</v>
      </c>
      <c r="AK4167" s="19">
        <v>52.33</v>
      </c>
      <c r="AL4167" s="19">
        <v>64</v>
      </c>
      <c r="AN4167" s="3">
        <v>1983</v>
      </c>
      <c r="AQ4167">
        <v>80810</v>
      </c>
      <c r="AR4167" s="1" t="s">
        <v>499</v>
      </c>
    </row>
    <row r="4168" spans="1:44" x14ac:dyDescent="0.25">
      <c r="A4168" s="1">
        <v>5716</v>
      </c>
      <c r="B4168" s="1" t="s">
        <v>1233</v>
      </c>
      <c r="C4168" s="1">
        <v>101</v>
      </c>
      <c r="D4168" s="1" t="s">
        <v>5627</v>
      </c>
      <c r="F4168" s="33" t="s">
        <v>859</v>
      </c>
      <c r="G4168" s="1">
        <v>7</v>
      </c>
      <c r="H4168" s="23">
        <v>26</v>
      </c>
      <c r="I4168" s="1">
        <v>9.1999999999999993</v>
      </c>
      <c r="J4168" s="1">
        <v>8.6999999999999993</v>
      </c>
      <c r="K4168" s="3">
        <v>8241</v>
      </c>
      <c r="L4168" s="2">
        <f>N4168/((1824.17)*(1-EXP(-(0.023514)*I4168))^(1.69151))</f>
        <v>1.066552909810782</v>
      </c>
      <c r="N4168" s="23">
        <v>122</v>
      </c>
      <c r="O4168" s="23">
        <v>68.14</v>
      </c>
      <c r="P4168" s="23">
        <v>10.87</v>
      </c>
      <c r="Q4168" s="23">
        <v>8.01</v>
      </c>
      <c r="R4168" s="23">
        <v>5.77</v>
      </c>
      <c r="S4168" s="23">
        <v>41.7</v>
      </c>
      <c r="AJ4168" s="1" t="s">
        <v>471</v>
      </c>
      <c r="AK4168" s="19">
        <v>52.33</v>
      </c>
      <c r="AL4168" s="19">
        <v>64</v>
      </c>
      <c r="AN4168" s="3">
        <v>1983</v>
      </c>
      <c r="AQ4168">
        <v>80810</v>
      </c>
      <c r="AR4168" s="1" t="s">
        <v>499</v>
      </c>
    </row>
    <row r="4169" spans="1:44" x14ac:dyDescent="0.25">
      <c r="A4169" s="1">
        <v>5717</v>
      </c>
      <c r="B4169" s="1" t="s">
        <v>1233</v>
      </c>
      <c r="C4169" s="1">
        <v>124</v>
      </c>
      <c r="D4169" s="1" t="s">
        <v>6086</v>
      </c>
      <c r="F4169" s="33" t="s">
        <v>859</v>
      </c>
      <c r="G4169" s="1">
        <v>6</v>
      </c>
      <c r="H4169" s="23">
        <v>26</v>
      </c>
      <c r="I4169" s="1">
        <v>12</v>
      </c>
      <c r="J4169" s="1">
        <v>10.8</v>
      </c>
      <c r="K4169" s="3">
        <v>2200</v>
      </c>
      <c r="L4169" s="2">
        <f>N4169/((17848.7)*(1-EXP(-(0.003475)*I4169))^(1.61462))</f>
        <v>1.3024786620117008</v>
      </c>
      <c r="N4169" s="23">
        <v>133</v>
      </c>
      <c r="O4169" s="23">
        <v>57.69</v>
      </c>
      <c r="P4169" s="23">
        <v>11</v>
      </c>
      <c r="Q4169" s="23">
        <v>5.63</v>
      </c>
      <c r="R4169" s="23">
        <v>2.6</v>
      </c>
      <c r="S4169" s="23">
        <v>32.299999999999997</v>
      </c>
      <c r="AJ4169" s="1" t="s">
        <v>471</v>
      </c>
      <c r="AK4169" s="19">
        <v>52.33</v>
      </c>
      <c r="AL4169" s="19">
        <v>64</v>
      </c>
      <c r="AN4169" s="3">
        <v>1983</v>
      </c>
      <c r="AQ4169">
        <v>80810</v>
      </c>
      <c r="AR4169" s="1" t="s">
        <v>499</v>
      </c>
    </row>
    <row r="4170" spans="1:44" x14ac:dyDescent="0.25">
      <c r="A4170" s="1">
        <v>5718</v>
      </c>
      <c r="B4170" s="1" t="s">
        <v>1233</v>
      </c>
      <c r="C4170" s="1">
        <v>101</v>
      </c>
      <c r="D4170" s="1" t="s">
        <v>5627</v>
      </c>
      <c r="F4170" s="33" t="s">
        <v>859</v>
      </c>
      <c r="G4170" s="1">
        <v>6</v>
      </c>
      <c r="H4170" s="1">
        <v>10</v>
      </c>
      <c r="I4170" s="1">
        <v>4.7</v>
      </c>
      <c r="J4170" s="1">
        <v>5</v>
      </c>
      <c r="K4170" s="3">
        <v>6000</v>
      </c>
      <c r="L4170" s="2">
        <f>N4170/((1963.5)*(1-EXP(-(0.024337)*I4170))^(1.76926))</f>
        <v>0.93928030333792223</v>
      </c>
      <c r="N4170" s="1">
        <v>36</v>
      </c>
      <c r="O4170" s="1">
        <v>14.4</v>
      </c>
      <c r="Q4170" s="1">
        <v>4.0999999999999996</v>
      </c>
      <c r="R4170" s="1">
        <v>8.5</v>
      </c>
      <c r="AJ4170" s="1" t="s">
        <v>471</v>
      </c>
      <c r="AK4170" s="19">
        <v>52</v>
      </c>
      <c r="AL4170" s="19">
        <v>78.75</v>
      </c>
      <c r="AN4170" s="3">
        <v>1985</v>
      </c>
      <c r="AQ4170">
        <v>80810</v>
      </c>
      <c r="AR4170" s="1" t="s">
        <v>826</v>
      </c>
    </row>
    <row r="4171" spans="1:44" x14ac:dyDescent="0.25">
      <c r="A4171" s="1">
        <v>5719</v>
      </c>
      <c r="B4171" s="1" t="s">
        <v>1233</v>
      </c>
      <c r="C4171" s="1">
        <v>101</v>
      </c>
      <c r="D4171" s="1" t="s">
        <v>5627</v>
      </c>
      <c r="F4171" s="33" t="s">
        <v>859</v>
      </c>
      <c r="G4171" s="1">
        <v>5</v>
      </c>
      <c r="H4171" s="1">
        <v>15</v>
      </c>
      <c r="I4171" s="1">
        <v>7.6</v>
      </c>
      <c r="J4171" s="1">
        <v>7.2</v>
      </c>
      <c r="K4171" s="3">
        <v>4900</v>
      </c>
      <c r="L4171" s="2">
        <f>N4171/((2111.2)*(1-EXP(-(0.024888)*I4171))^(1.82531))</f>
        <v>1.0792099175960648</v>
      </c>
      <c r="N4171" s="1">
        <v>92</v>
      </c>
      <c r="O4171" s="1">
        <v>32.799999999999997</v>
      </c>
      <c r="Q4171" s="1">
        <v>4.5999999999999996</v>
      </c>
      <c r="R4171" s="1">
        <v>7.7</v>
      </c>
      <c r="AJ4171" s="1" t="s">
        <v>471</v>
      </c>
      <c r="AK4171" s="19">
        <v>52</v>
      </c>
      <c r="AL4171" s="19">
        <v>78.75</v>
      </c>
      <c r="AN4171" s="3">
        <v>1985</v>
      </c>
      <c r="AQ4171">
        <v>80810</v>
      </c>
      <c r="AR4171" s="1" t="s">
        <v>826</v>
      </c>
    </row>
    <row r="4172" spans="1:44" x14ac:dyDescent="0.25">
      <c r="A4172" s="1">
        <v>5720</v>
      </c>
      <c r="B4172" s="1" t="s">
        <v>5216</v>
      </c>
      <c r="C4172" s="1">
        <v>124</v>
      </c>
      <c r="D4172" s="1" t="s">
        <v>5601</v>
      </c>
      <c r="F4172" s="1" t="s">
        <v>445</v>
      </c>
      <c r="G4172" s="1">
        <v>5</v>
      </c>
      <c r="H4172" s="1">
        <v>10</v>
      </c>
      <c r="I4172" s="1">
        <v>5.6</v>
      </c>
      <c r="J4172" s="1">
        <v>1.8</v>
      </c>
      <c r="K4172" s="3">
        <v>32110</v>
      </c>
      <c r="L4172" s="2">
        <f>N4172/((23820.2)*(1-EXP(-(0.003315)*I4172))^(1.69896))</f>
        <v>1.1329847542325904</v>
      </c>
      <c r="N4172" s="1">
        <v>30.4</v>
      </c>
      <c r="O4172" s="1">
        <v>15.19</v>
      </c>
      <c r="P4172" s="1">
        <v>2.48</v>
      </c>
      <c r="Q4172" s="1">
        <v>4.21</v>
      </c>
      <c r="R4172" s="1">
        <v>3.32</v>
      </c>
      <c r="AJ4172" s="1" t="s">
        <v>471</v>
      </c>
      <c r="AK4172" s="19">
        <v>52.33</v>
      </c>
      <c r="AL4172" s="19">
        <v>70</v>
      </c>
      <c r="AN4172" s="3">
        <v>2002</v>
      </c>
      <c r="AQ4172">
        <v>80811</v>
      </c>
      <c r="AR4172" s="1" t="s">
        <v>500</v>
      </c>
    </row>
    <row r="4173" spans="1:44" x14ac:dyDescent="0.25">
      <c r="A4173" s="1">
        <v>5721</v>
      </c>
      <c r="B4173" s="1" t="s">
        <v>5216</v>
      </c>
      <c r="C4173" s="1">
        <v>124</v>
      </c>
      <c r="D4173" s="1" t="s">
        <v>5601</v>
      </c>
      <c r="F4173" s="1" t="s">
        <v>445</v>
      </c>
      <c r="G4173" s="1">
        <v>6</v>
      </c>
      <c r="H4173" s="1">
        <v>27</v>
      </c>
      <c r="I4173" s="1">
        <v>9.8000000000000007</v>
      </c>
      <c r="J4173" s="1">
        <v>7.5</v>
      </c>
      <c r="K4173" s="3">
        <v>43400</v>
      </c>
      <c r="L4173" s="2">
        <f>N4173/((17848.7)*(1-EXP(-(0.003475)*I4173))^(1.61462))</f>
        <v>1.2823106932703312</v>
      </c>
      <c r="N4173" s="1">
        <v>95</v>
      </c>
      <c r="O4173" s="1">
        <v>49.39</v>
      </c>
      <c r="P4173" s="1">
        <v>10.06</v>
      </c>
      <c r="Q4173" s="1">
        <v>5.19</v>
      </c>
      <c r="R4173" s="1">
        <v>2</v>
      </c>
      <c r="AJ4173" s="1" t="s">
        <v>471</v>
      </c>
      <c r="AK4173" s="19">
        <v>52.33</v>
      </c>
      <c r="AL4173" s="19">
        <v>70</v>
      </c>
      <c r="AN4173" s="3">
        <v>2002</v>
      </c>
      <c r="AQ4173">
        <v>80811</v>
      </c>
      <c r="AR4173" s="1" t="s">
        <v>500</v>
      </c>
    </row>
    <row r="4174" spans="1:44" x14ac:dyDescent="0.25">
      <c r="A4174" s="1">
        <v>5722</v>
      </c>
      <c r="B4174" s="1" t="s">
        <v>5216</v>
      </c>
      <c r="C4174" s="1">
        <v>124</v>
      </c>
      <c r="D4174" s="1" t="s">
        <v>5601</v>
      </c>
      <c r="F4174" s="1" t="s">
        <v>445</v>
      </c>
      <c r="G4174" s="1">
        <v>7</v>
      </c>
      <c r="H4174" s="1">
        <v>32</v>
      </c>
      <c r="I4174" s="1">
        <v>10</v>
      </c>
      <c r="J4174" s="1">
        <v>7.7</v>
      </c>
      <c r="K4174" s="3">
        <v>4111</v>
      </c>
      <c r="L4174" s="2">
        <f>N4174/((12787.1)*(1-EXP(-(0.003885)*I4174))^(1.55886))</f>
        <v>1.2998051493220864</v>
      </c>
      <c r="N4174" s="1">
        <v>102</v>
      </c>
      <c r="O4174" s="1">
        <v>52.04</v>
      </c>
      <c r="P4174" s="1">
        <v>11.74</v>
      </c>
      <c r="Q4174" s="1">
        <v>5.52</v>
      </c>
      <c r="R4174" s="1">
        <v>3.04</v>
      </c>
      <c r="AJ4174" s="1" t="s">
        <v>471</v>
      </c>
      <c r="AK4174" s="19">
        <v>52.33</v>
      </c>
      <c r="AL4174" s="19">
        <v>70</v>
      </c>
      <c r="AN4174" s="3">
        <v>2002</v>
      </c>
      <c r="AQ4174">
        <v>80811</v>
      </c>
      <c r="AR4174" s="1" t="s">
        <v>500</v>
      </c>
    </row>
    <row r="4175" spans="1:44" x14ac:dyDescent="0.25">
      <c r="A4175" s="1">
        <v>5723</v>
      </c>
      <c r="B4175" s="1" t="s">
        <v>5216</v>
      </c>
      <c r="C4175" s="1">
        <v>124</v>
      </c>
      <c r="D4175" s="1" t="s">
        <v>5601</v>
      </c>
      <c r="F4175" s="1" t="s">
        <v>445</v>
      </c>
      <c r="G4175" s="1">
        <v>7</v>
      </c>
      <c r="H4175" s="1">
        <v>35</v>
      </c>
      <c r="I4175" s="1">
        <v>11.7</v>
      </c>
      <c r="J4175" s="1">
        <v>6.2</v>
      </c>
      <c r="K4175" s="3">
        <v>3890</v>
      </c>
      <c r="L4175" s="2">
        <f>N4175/((12787.1)*(1-EXP(-(0.003885)*I4175))^(1.55886))</f>
        <v>0.73804631296781054</v>
      </c>
      <c r="N4175" s="1">
        <v>73.599999999999994</v>
      </c>
      <c r="O4175" s="1">
        <v>38.28</v>
      </c>
      <c r="P4175" s="1">
        <v>6.24</v>
      </c>
      <c r="Q4175" s="1">
        <v>4.95</v>
      </c>
      <c r="R4175" s="1">
        <v>2.69</v>
      </c>
      <c r="AJ4175" s="1" t="s">
        <v>471</v>
      </c>
      <c r="AK4175" s="19">
        <v>52.33</v>
      </c>
      <c r="AL4175" s="19">
        <v>70</v>
      </c>
      <c r="AN4175" s="3">
        <v>2002</v>
      </c>
      <c r="AQ4175">
        <v>80811</v>
      </c>
      <c r="AR4175" s="1" t="s">
        <v>500</v>
      </c>
    </row>
    <row r="4176" spans="1:44" x14ac:dyDescent="0.25">
      <c r="A4176" s="1">
        <v>5724</v>
      </c>
      <c r="B4176" s="1" t="s">
        <v>5216</v>
      </c>
      <c r="C4176" s="1">
        <v>124</v>
      </c>
      <c r="D4176" s="1" t="s">
        <v>5601</v>
      </c>
      <c r="F4176" s="1" t="s">
        <v>445</v>
      </c>
      <c r="G4176" s="1">
        <v>4</v>
      </c>
      <c r="H4176" s="1">
        <v>6</v>
      </c>
      <c r="I4176" s="1">
        <v>3.1</v>
      </c>
      <c r="J4176" s="1">
        <v>2</v>
      </c>
      <c r="K4176" s="3">
        <v>8610</v>
      </c>
      <c r="L4176" s="2">
        <f>N4176/((12787.1)*(1-EXP(-(0.003885)*I4176))^(1.55886))</f>
        <v>0.52680189664828259</v>
      </c>
      <c r="N4176" s="1">
        <v>6.8</v>
      </c>
      <c r="O4176" s="1">
        <v>3.31</v>
      </c>
      <c r="P4176" s="1">
        <v>0.75</v>
      </c>
      <c r="Q4176" s="1">
        <v>1.39</v>
      </c>
      <c r="R4176" s="1">
        <v>1.08</v>
      </c>
      <c r="AJ4176" s="1" t="s">
        <v>471</v>
      </c>
      <c r="AK4176" s="19">
        <v>52.33</v>
      </c>
      <c r="AL4176" s="19">
        <v>70</v>
      </c>
      <c r="AN4176" s="3">
        <v>2002</v>
      </c>
      <c r="AQ4176">
        <v>80811</v>
      </c>
      <c r="AR4176" s="1" t="s">
        <v>500</v>
      </c>
    </row>
    <row r="4177" spans="1:44" x14ac:dyDescent="0.25">
      <c r="A4177" s="1">
        <v>5725</v>
      </c>
      <c r="B4177" s="1" t="s">
        <v>5216</v>
      </c>
      <c r="C4177" s="1">
        <v>124</v>
      </c>
      <c r="D4177" s="1" t="s">
        <v>5601</v>
      </c>
      <c r="F4177" s="1" t="s">
        <v>445</v>
      </c>
      <c r="G4177" s="1">
        <v>5</v>
      </c>
      <c r="H4177" s="1">
        <v>10</v>
      </c>
      <c r="I4177" s="1">
        <v>5.5</v>
      </c>
      <c r="J4177" s="1">
        <v>3.2</v>
      </c>
      <c r="K4177" s="3">
        <v>7560</v>
      </c>
      <c r="L4177" s="2">
        <f>N4177/((12787.1)*(1-EXP(-(0.003885)*I4177))^(1.55886))</f>
        <v>0.7534251868648133</v>
      </c>
      <c r="N4177" s="1">
        <v>23.6</v>
      </c>
      <c r="O4177" s="1">
        <v>12.27</v>
      </c>
      <c r="P4177" s="1">
        <v>2.89</v>
      </c>
      <c r="Q4177" s="1">
        <v>3.19</v>
      </c>
      <c r="R4177" s="1">
        <v>2.09</v>
      </c>
      <c r="AJ4177" s="1" t="s">
        <v>471</v>
      </c>
      <c r="AK4177" s="19">
        <v>52.33</v>
      </c>
      <c r="AL4177" s="19">
        <v>70</v>
      </c>
      <c r="AN4177" s="3">
        <v>2002</v>
      </c>
      <c r="AQ4177">
        <v>80811</v>
      </c>
      <c r="AR4177" s="1" t="s">
        <v>500</v>
      </c>
    </row>
    <row r="4178" spans="1:44" x14ac:dyDescent="0.25">
      <c r="A4178" s="1">
        <v>5726</v>
      </c>
      <c r="B4178" s="1" t="s">
        <v>5216</v>
      </c>
      <c r="C4178" s="1">
        <v>124</v>
      </c>
      <c r="D4178" s="1" t="s">
        <v>5601</v>
      </c>
      <c r="F4178" s="1" t="s">
        <v>445</v>
      </c>
      <c r="G4178" s="1">
        <v>7</v>
      </c>
      <c r="H4178" s="1">
        <v>15</v>
      </c>
      <c r="I4178" s="1">
        <v>6.9</v>
      </c>
      <c r="J4178" s="1">
        <v>5</v>
      </c>
      <c r="K4178" s="3">
        <v>6932</v>
      </c>
      <c r="L4178" s="2">
        <f>N4178/((12787.1)*(1-EXP(-(0.003885)*I4178))^(1.55886))</f>
        <v>1.2652363416599046</v>
      </c>
      <c r="N4178" s="1">
        <v>56.2</v>
      </c>
      <c r="O4178" s="1">
        <v>28.66</v>
      </c>
      <c r="P4178" s="1">
        <v>5.07</v>
      </c>
      <c r="Q4178" s="1">
        <v>3.74</v>
      </c>
      <c r="R4178" s="1">
        <v>2.72</v>
      </c>
      <c r="AJ4178" s="1" t="s">
        <v>471</v>
      </c>
      <c r="AK4178" s="19">
        <v>52.33</v>
      </c>
      <c r="AL4178" s="19">
        <v>70</v>
      </c>
      <c r="AN4178" s="3">
        <v>2002</v>
      </c>
      <c r="AQ4178">
        <v>80811</v>
      </c>
      <c r="AR4178" s="1" t="s">
        <v>500</v>
      </c>
    </row>
    <row r="4179" spans="1:44" x14ac:dyDescent="0.25">
      <c r="A4179" s="1">
        <v>5727</v>
      </c>
      <c r="B4179" s="1" t="s">
        <v>5216</v>
      </c>
      <c r="C4179" s="1">
        <v>124</v>
      </c>
      <c r="D4179" s="1" t="s">
        <v>5601</v>
      </c>
      <c r="F4179" s="1" t="s">
        <v>445</v>
      </c>
      <c r="G4179" s="1">
        <v>8</v>
      </c>
      <c r="H4179" s="1">
        <v>17</v>
      </c>
      <c r="I4179" s="1">
        <v>7</v>
      </c>
      <c r="J4179" s="1">
        <v>5.2</v>
      </c>
      <c r="K4179" s="3">
        <v>6724</v>
      </c>
      <c r="L4179" s="2">
        <f>N4179/((12281.9)*(1-EXP(-(0.00354)*I4179))^(1.50598))</f>
        <v>1.2348690529513322</v>
      </c>
      <c r="N4179" s="1">
        <v>56.8</v>
      </c>
      <c r="O4179" s="1">
        <v>29.53</v>
      </c>
      <c r="P4179" s="1">
        <v>5.67</v>
      </c>
      <c r="Q4179" s="1">
        <v>6.87</v>
      </c>
      <c r="R4179" s="1">
        <v>4.03</v>
      </c>
      <c r="AJ4179" s="1" t="s">
        <v>471</v>
      </c>
      <c r="AK4179" s="19">
        <v>52.33</v>
      </c>
      <c r="AL4179" s="19">
        <v>70</v>
      </c>
      <c r="AN4179" s="3">
        <v>2002</v>
      </c>
      <c r="AQ4179">
        <v>80811</v>
      </c>
      <c r="AR4179" s="1" t="s">
        <v>500</v>
      </c>
    </row>
    <row r="4180" spans="1:44" x14ac:dyDescent="0.25">
      <c r="A4180" s="1">
        <v>5728</v>
      </c>
      <c r="B4180" s="1" t="s">
        <v>5216</v>
      </c>
      <c r="C4180" s="1">
        <v>124</v>
      </c>
      <c r="D4180" s="1" t="s">
        <v>5601</v>
      </c>
      <c r="F4180" s="1" t="s">
        <v>445</v>
      </c>
      <c r="G4180" s="1">
        <v>7</v>
      </c>
      <c r="H4180" s="1">
        <v>35</v>
      </c>
      <c r="I4180" s="1">
        <v>11.9</v>
      </c>
      <c r="J4180" s="1">
        <v>8.6</v>
      </c>
      <c r="K4180" s="3">
        <v>2873</v>
      </c>
      <c r="L4180" s="2">
        <f>N4180/((12281.9)*(1-EXP(-(0.00354)*I4180))^(1.50598))</f>
        <v>1.0915497923752213</v>
      </c>
      <c r="N4180" s="1">
        <v>110.2</v>
      </c>
      <c r="O4180" s="1">
        <v>57.35</v>
      </c>
      <c r="P4180" s="1">
        <v>12.76</v>
      </c>
      <c r="Q4180" s="1">
        <v>9.2799999999999994</v>
      </c>
      <c r="R4180" s="1">
        <v>2.68</v>
      </c>
      <c r="AJ4180" s="1" t="s">
        <v>471</v>
      </c>
      <c r="AK4180" s="19">
        <v>52.33</v>
      </c>
      <c r="AL4180" s="19">
        <v>70</v>
      </c>
      <c r="AN4180" s="3">
        <v>2002</v>
      </c>
      <c r="AQ4180">
        <v>80811</v>
      </c>
      <c r="AR4180" s="1" t="s">
        <v>500</v>
      </c>
    </row>
    <row r="4181" spans="1:44" x14ac:dyDescent="0.25">
      <c r="A4181" s="1">
        <v>5729</v>
      </c>
      <c r="B4181" s="1" t="s">
        <v>5216</v>
      </c>
      <c r="C4181" s="1">
        <v>124</v>
      </c>
      <c r="D4181" s="1" t="s">
        <v>5601</v>
      </c>
      <c r="F4181" s="1" t="s">
        <v>445</v>
      </c>
      <c r="G4181" s="1">
        <v>6</v>
      </c>
      <c r="H4181" s="1">
        <v>23</v>
      </c>
      <c r="I4181" s="1">
        <v>9</v>
      </c>
      <c r="J4181" s="1">
        <v>4.4000000000000004</v>
      </c>
      <c r="K4181" s="3">
        <v>13700</v>
      </c>
      <c r="L4181" s="2">
        <f>N4181/((17848.7)*(1-EXP(-(0.003475)*I4181))^(1.61462))</f>
        <v>1.8543679824027046</v>
      </c>
      <c r="N4181" s="1">
        <v>120</v>
      </c>
      <c r="O4181" s="1">
        <v>62.4</v>
      </c>
      <c r="P4181" s="1">
        <v>17.7</v>
      </c>
      <c r="Q4181" s="1">
        <v>6.29</v>
      </c>
      <c r="R4181" s="1">
        <v>3.25</v>
      </c>
      <c r="AJ4181" s="1" t="s">
        <v>471</v>
      </c>
      <c r="AK4181" s="19">
        <v>55.33</v>
      </c>
      <c r="AL4181" s="19">
        <v>70</v>
      </c>
      <c r="AN4181" s="3">
        <v>1996</v>
      </c>
      <c r="AQ4181">
        <v>80809</v>
      </c>
      <c r="AR4181" s="1" t="s">
        <v>827</v>
      </c>
    </row>
    <row r="4182" spans="1:44" x14ac:dyDescent="0.25">
      <c r="A4182" s="1">
        <v>5730</v>
      </c>
      <c r="B4182" s="1" t="s">
        <v>5216</v>
      </c>
      <c r="C4182" s="1">
        <v>124</v>
      </c>
      <c r="D4182" s="1" t="s">
        <v>5945</v>
      </c>
      <c r="F4182" s="1" t="s">
        <v>445</v>
      </c>
      <c r="G4182" s="1">
        <v>7</v>
      </c>
      <c r="H4182" s="1">
        <v>11</v>
      </c>
      <c r="I4182" s="1">
        <v>5.3</v>
      </c>
      <c r="J4182" s="1">
        <v>3.4</v>
      </c>
      <c r="K4182" s="3">
        <v>8888</v>
      </c>
      <c r="L4182" s="2">
        <f>N4182/((12787.1)*(1-EXP(-(0.003885)*I4182))^(1.55886))</f>
        <v>0.81124937786591123</v>
      </c>
      <c r="N4182" s="1">
        <v>24</v>
      </c>
      <c r="O4182" s="1">
        <v>11.7</v>
      </c>
      <c r="P4182" s="1">
        <v>3.4</v>
      </c>
      <c r="Q4182" s="1">
        <v>3.02</v>
      </c>
      <c r="R4182" s="1">
        <v>1.87</v>
      </c>
      <c r="AJ4182" s="1" t="s">
        <v>471</v>
      </c>
      <c r="AK4182" s="19">
        <v>55.33</v>
      </c>
      <c r="AL4182" s="19">
        <v>70</v>
      </c>
      <c r="AN4182" s="3">
        <v>1996</v>
      </c>
      <c r="AQ4182">
        <v>80809</v>
      </c>
      <c r="AR4182" s="1" t="s">
        <v>827</v>
      </c>
    </row>
    <row r="4183" spans="1:44" x14ac:dyDescent="0.25">
      <c r="A4183" s="1">
        <v>5731</v>
      </c>
      <c r="B4183" s="1" t="s">
        <v>5216</v>
      </c>
      <c r="C4183" s="1">
        <v>124</v>
      </c>
      <c r="D4183" s="1" t="s">
        <v>5945</v>
      </c>
      <c r="F4183" s="1" t="s">
        <v>445</v>
      </c>
      <c r="G4183" s="1">
        <v>6</v>
      </c>
      <c r="H4183" s="1">
        <v>12</v>
      </c>
      <c r="I4183" s="1">
        <v>7.2</v>
      </c>
      <c r="J4183" s="1">
        <v>4.4000000000000004</v>
      </c>
      <c r="K4183" s="3">
        <v>8260</v>
      </c>
      <c r="L4183" s="2">
        <f>N4183/((17848.7)*(1-EXP(-(0.003475)*I4183))^(1.61462))</f>
        <v>1.1242811162497905</v>
      </c>
      <c r="N4183" s="1">
        <v>51</v>
      </c>
      <c r="O4183" s="1">
        <v>24.8</v>
      </c>
      <c r="P4183" s="1">
        <v>6.8</v>
      </c>
      <c r="Q4183" s="1">
        <v>4.71</v>
      </c>
      <c r="R4183" s="1">
        <v>2.4700000000000002</v>
      </c>
      <c r="AJ4183" s="1" t="s">
        <v>471</v>
      </c>
      <c r="AK4183" s="19">
        <v>55.33</v>
      </c>
      <c r="AL4183" s="19">
        <v>70</v>
      </c>
      <c r="AN4183" s="3">
        <v>1996</v>
      </c>
      <c r="AQ4183">
        <v>80809</v>
      </c>
      <c r="AR4183" s="1" t="s">
        <v>827</v>
      </c>
    </row>
    <row r="4184" spans="1:44" x14ac:dyDescent="0.25">
      <c r="A4184" s="1">
        <v>5732</v>
      </c>
      <c r="B4184" s="1" t="s">
        <v>5216</v>
      </c>
      <c r="C4184" s="1">
        <v>124</v>
      </c>
      <c r="D4184" s="1" t="s">
        <v>5811</v>
      </c>
      <c r="F4184" s="1" t="s">
        <v>445</v>
      </c>
      <c r="G4184" s="1">
        <v>7</v>
      </c>
      <c r="H4184" s="1">
        <v>19</v>
      </c>
      <c r="I4184" s="1">
        <v>9.3000000000000007</v>
      </c>
      <c r="J4184" s="1">
        <v>5.5</v>
      </c>
      <c r="K4184" s="3">
        <v>10230</v>
      </c>
      <c r="L4184" s="2">
        <f>N4184/((12787.1)*(1-EXP(-(0.003885)*I4184))^(1.55886))</f>
        <v>1.025242129191275</v>
      </c>
      <c r="N4184" s="1">
        <v>72</v>
      </c>
      <c r="O4184" s="1">
        <v>32.1</v>
      </c>
      <c r="P4184" s="1">
        <v>7.75</v>
      </c>
      <c r="Q4184" s="1">
        <v>7.2</v>
      </c>
      <c r="R4184" s="1">
        <v>3.2</v>
      </c>
      <c r="AJ4184" s="1" t="s">
        <v>471</v>
      </c>
      <c r="AK4184" s="19">
        <v>55.33</v>
      </c>
      <c r="AL4184" s="19">
        <v>70</v>
      </c>
      <c r="AN4184" s="3">
        <v>1996</v>
      </c>
      <c r="AQ4184">
        <v>80809</v>
      </c>
      <c r="AR4184" s="1" t="s">
        <v>827</v>
      </c>
    </row>
    <row r="4185" spans="1:44" x14ac:dyDescent="0.25">
      <c r="A4185" s="1">
        <v>5733</v>
      </c>
      <c r="B4185" s="1" t="s">
        <v>5216</v>
      </c>
      <c r="C4185" s="1">
        <v>124</v>
      </c>
      <c r="D4185" s="1" t="s">
        <v>5601</v>
      </c>
      <c r="F4185" s="1" t="s">
        <v>445</v>
      </c>
      <c r="G4185" s="1">
        <v>7</v>
      </c>
      <c r="H4185" s="1">
        <v>22</v>
      </c>
      <c r="I4185" s="1">
        <v>10.7</v>
      </c>
      <c r="J4185" s="1">
        <v>7.3</v>
      </c>
      <c r="K4185" s="3">
        <v>4250</v>
      </c>
      <c r="L4185" s="2">
        <f>N4185/((12787.1)*(1-EXP(-(0.003885)*I4185))^(1.55886))</f>
        <v>1.149177920655722</v>
      </c>
      <c r="N4185" s="1">
        <v>100</v>
      </c>
      <c r="O4185" s="1">
        <v>51.6</v>
      </c>
      <c r="P4185" s="1">
        <v>12.6</v>
      </c>
      <c r="Q4185" s="1">
        <v>12.3</v>
      </c>
      <c r="R4185" s="1">
        <v>3.68</v>
      </c>
      <c r="AJ4185" s="1" t="s">
        <v>471</v>
      </c>
      <c r="AK4185" s="19">
        <v>55.33</v>
      </c>
      <c r="AL4185" s="19">
        <v>70</v>
      </c>
      <c r="AN4185" s="3">
        <v>1996</v>
      </c>
      <c r="AQ4185">
        <v>80809</v>
      </c>
      <c r="AR4185" s="1" t="s">
        <v>827</v>
      </c>
    </row>
    <row r="4186" spans="1:44" x14ac:dyDescent="0.25">
      <c r="A4186" s="1">
        <v>5734</v>
      </c>
      <c r="B4186" s="1" t="s">
        <v>5216</v>
      </c>
      <c r="C4186" s="1">
        <v>124</v>
      </c>
      <c r="D4186" s="1" t="s">
        <v>6081</v>
      </c>
      <c r="F4186" s="1" t="s">
        <v>445</v>
      </c>
      <c r="G4186" s="1">
        <v>6</v>
      </c>
      <c r="H4186" s="1">
        <v>24</v>
      </c>
      <c r="I4186" s="1">
        <v>14</v>
      </c>
      <c r="J4186" s="1">
        <v>9.3000000000000007</v>
      </c>
      <c r="K4186" s="3">
        <v>3519</v>
      </c>
      <c r="L4186" s="2">
        <f>N4186/((17848.7)*(1-EXP(-(0.003475)*I4186))^(1.61462))</f>
        <v>1.5202287322064327</v>
      </c>
      <c r="N4186" s="1">
        <v>198</v>
      </c>
      <c r="O4186" s="1">
        <v>102</v>
      </c>
      <c r="P4186" s="1">
        <v>23.3</v>
      </c>
      <c r="Q4186" s="1">
        <v>14</v>
      </c>
      <c r="R4186" s="1">
        <v>3.88</v>
      </c>
      <c r="AJ4186" s="1" t="s">
        <v>471</v>
      </c>
      <c r="AK4186" s="19">
        <v>55.33</v>
      </c>
      <c r="AL4186" s="19">
        <v>70</v>
      </c>
      <c r="AN4186" s="3">
        <v>1996</v>
      </c>
      <c r="AQ4186">
        <v>80809</v>
      </c>
      <c r="AR4186" s="1" t="s">
        <v>827</v>
      </c>
    </row>
    <row r="4187" spans="1:44" x14ac:dyDescent="0.25">
      <c r="A4187" s="1">
        <v>5735</v>
      </c>
      <c r="B4187" s="1" t="s">
        <v>5315</v>
      </c>
      <c r="C4187" s="1">
        <v>125</v>
      </c>
      <c r="D4187" s="1" t="s">
        <v>5925</v>
      </c>
      <c r="F4187" s="1" t="s">
        <v>445</v>
      </c>
      <c r="G4187" s="1">
        <v>7</v>
      </c>
      <c r="H4187" s="1">
        <v>29</v>
      </c>
      <c r="I4187" s="1">
        <v>14</v>
      </c>
      <c r="J4187" s="1">
        <v>9.6999999999999993</v>
      </c>
      <c r="K4187" s="3">
        <v>2210</v>
      </c>
      <c r="L4187" s="2">
        <f>N4187/((12787.1)*(1-EXP(-(0.003885)*I4187))^(1.55886))</f>
        <v>1.0228434825598056</v>
      </c>
      <c r="N4187" s="1">
        <v>134</v>
      </c>
      <c r="O4187" s="1">
        <v>69</v>
      </c>
      <c r="P4187" s="1">
        <v>15.4</v>
      </c>
      <c r="Q4187" s="1">
        <v>9.1</v>
      </c>
      <c r="R4187" s="1">
        <v>3.29</v>
      </c>
      <c r="AJ4187" s="1" t="s">
        <v>471</v>
      </c>
      <c r="AK4187" s="19">
        <v>55.33</v>
      </c>
      <c r="AL4187" s="19">
        <v>70</v>
      </c>
      <c r="AN4187" s="3">
        <v>1996</v>
      </c>
      <c r="AQ4187">
        <v>80809</v>
      </c>
      <c r="AR4187" s="1" t="s">
        <v>827</v>
      </c>
    </row>
    <row r="4188" spans="1:44" x14ac:dyDescent="0.25">
      <c r="A4188" s="1">
        <v>5736</v>
      </c>
      <c r="B4188" s="1" t="s">
        <v>5216</v>
      </c>
      <c r="C4188" s="1">
        <v>124</v>
      </c>
      <c r="D4188" s="1" t="s">
        <v>5601</v>
      </c>
      <c r="F4188" s="1" t="s">
        <v>445</v>
      </c>
      <c r="G4188" s="1">
        <v>5</v>
      </c>
      <c r="H4188" s="1">
        <v>35</v>
      </c>
      <c r="I4188" s="1">
        <v>17.600000000000001</v>
      </c>
      <c r="J4188" s="1">
        <v>12.7</v>
      </c>
      <c r="K4188" s="3">
        <v>2010</v>
      </c>
      <c r="L4188" s="2">
        <f>N4188/((17848.7)*(1-EXP(-(0.003475)*I4188))^(1.61462))</f>
        <v>1.2809118168637343</v>
      </c>
      <c r="N4188" s="1">
        <v>239</v>
      </c>
      <c r="O4188" s="1">
        <v>123</v>
      </c>
      <c r="P4188" s="1">
        <v>25</v>
      </c>
      <c r="Q4188" s="1">
        <v>15.3</v>
      </c>
      <c r="R4188" s="1">
        <v>4.1100000000000003</v>
      </c>
      <c r="AJ4188" s="1" t="s">
        <v>471</v>
      </c>
      <c r="AK4188" s="19">
        <v>55.33</v>
      </c>
      <c r="AL4188" s="19">
        <v>70</v>
      </c>
      <c r="AN4188" s="3">
        <v>1996</v>
      </c>
      <c r="AQ4188">
        <v>80809</v>
      </c>
      <c r="AR4188" s="1" t="s">
        <v>827</v>
      </c>
    </row>
    <row r="4189" spans="1:44" x14ac:dyDescent="0.25">
      <c r="A4189" s="1">
        <v>5737</v>
      </c>
      <c r="B4189" s="1" t="s">
        <v>5315</v>
      </c>
      <c r="C4189" s="1">
        <v>125</v>
      </c>
      <c r="D4189" s="1" t="s">
        <v>6064</v>
      </c>
      <c r="F4189" s="1" t="s">
        <v>445</v>
      </c>
      <c r="G4189" s="1">
        <v>7</v>
      </c>
      <c r="H4189" s="1">
        <v>35</v>
      </c>
      <c r="I4189" s="1">
        <v>16.2</v>
      </c>
      <c r="J4189" s="1">
        <v>11.3</v>
      </c>
      <c r="K4189" s="3">
        <v>1460</v>
      </c>
      <c r="L4189" s="2">
        <f>N4189/((12787.1)*(1-EXP(-(0.003885)*I4189))^(1.55886))</f>
        <v>1.3525400188788403</v>
      </c>
      <c r="N4189" s="1">
        <v>221</v>
      </c>
      <c r="O4189" s="1">
        <v>113</v>
      </c>
      <c r="P4189" s="1">
        <v>24.1</v>
      </c>
      <c r="Q4189" s="1">
        <v>18.899999999999999</v>
      </c>
      <c r="R4189" s="1">
        <v>4.5199999999999996</v>
      </c>
      <c r="AJ4189" s="1" t="s">
        <v>471</v>
      </c>
      <c r="AK4189" s="19">
        <v>55.33</v>
      </c>
      <c r="AL4189" s="19">
        <v>70</v>
      </c>
      <c r="AN4189" s="3">
        <v>1996</v>
      </c>
      <c r="AQ4189">
        <v>80809</v>
      </c>
      <c r="AR4189" s="1" t="s">
        <v>827</v>
      </c>
    </row>
    <row r="4190" spans="1:44" x14ac:dyDescent="0.25">
      <c r="A4190" s="1">
        <v>5738</v>
      </c>
      <c r="B4190" s="1" t="s">
        <v>5216</v>
      </c>
      <c r="C4190" s="1">
        <v>124</v>
      </c>
      <c r="D4190" s="1" t="s">
        <v>5814</v>
      </c>
      <c r="F4190" s="1" t="s">
        <v>445</v>
      </c>
      <c r="G4190" s="1">
        <v>5</v>
      </c>
      <c r="H4190" s="1">
        <v>36</v>
      </c>
      <c r="I4190" s="1">
        <v>16.5</v>
      </c>
      <c r="J4190" s="1">
        <v>11.7</v>
      </c>
      <c r="K4190" s="3">
        <v>1883</v>
      </c>
      <c r="L4190" s="2">
        <f>N4190/((12787.1)*(1-EXP(-(0.003885)*I4190))^(1.55886))</f>
        <v>1.43463953557988</v>
      </c>
      <c r="N4190" s="1">
        <v>241</v>
      </c>
      <c r="O4190" s="1">
        <v>123</v>
      </c>
      <c r="P4190" s="1">
        <v>26.3</v>
      </c>
      <c r="Q4190" s="1">
        <v>15.1</v>
      </c>
      <c r="R4190" s="1">
        <v>3.84</v>
      </c>
      <c r="AJ4190" s="1" t="s">
        <v>471</v>
      </c>
      <c r="AK4190" s="19">
        <v>55.33</v>
      </c>
      <c r="AL4190" s="19">
        <v>70</v>
      </c>
      <c r="AN4190" s="3">
        <v>1996</v>
      </c>
      <c r="AQ4190">
        <v>80809</v>
      </c>
      <c r="AR4190" s="1" t="s">
        <v>827</v>
      </c>
    </row>
    <row r="4191" spans="1:44" x14ac:dyDescent="0.25">
      <c r="A4191" s="1">
        <v>5739</v>
      </c>
      <c r="B4191" s="1" t="s">
        <v>5216</v>
      </c>
      <c r="C4191" s="1">
        <v>124</v>
      </c>
      <c r="D4191" s="1" t="s">
        <v>6344</v>
      </c>
      <c r="F4191" s="1" t="s">
        <v>445</v>
      </c>
      <c r="G4191" s="1">
        <v>7</v>
      </c>
      <c r="H4191" s="1">
        <v>36</v>
      </c>
      <c r="I4191" s="1">
        <v>12.7</v>
      </c>
      <c r="J4191" s="1">
        <v>9.1</v>
      </c>
      <c r="K4191" s="3">
        <v>2720</v>
      </c>
      <c r="L4191" s="2">
        <f>N4191/((12281.9)*(1-EXP(-(0.00354)*I4191))^(1.50598))</f>
        <v>1.2509560177873094</v>
      </c>
      <c r="N4191" s="1">
        <v>139</v>
      </c>
      <c r="O4191" s="1">
        <v>71.7</v>
      </c>
      <c r="P4191" s="1">
        <v>16.5</v>
      </c>
      <c r="Q4191" s="1">
        <v>10.5</v>
      </c>
      <c r="R4191" s="1">
        <v>3.1</v>
      </c>
      <c r="AJ4191" s="1" t="s">
        <v>471</v>
      </c>
      <c r="AK4191" s="19">
        <v>55.33</v>
      </c>
      <c r="AL4191" s="19">
        <v>70</v>
      </c>
      <c r="AN4191" s="3">
        <v>1996</v>
      </c>
      <c r="AQ4191">
        <v>80809</v>
      </c>
      <c r="AR4191" s="1" t="s">
        <v>827</v>
      </c>
    </row>
    <row r="4192" spans="1:44" x14ac:dyDescent="0.25">
      <c r="A4192" s="1">
        <v>5740</v>
      </c>
      <c r="B4192" s="1" t="s">
        <v>5216</v>
      </c>
      <c r="C4192" s="1">
        <v>124</v>
      </c>
      <c r="D4192" s="1" t="s">
        <v>5945</v>
      </c>
      <c r="F4192" s="1" t="s">
        <v>445</v>
      </c>
      <c r="G4192" s="1">
        <v>7</v>
      </c>
      <c r="H4192" s="1">
        <v>49</v>
      </c>
      <c r="I4192" s="1">
        <v>18.3</v>
      </c>
      <c r="J4192" s="1">
        <v>14.2</v>
      </c>
      <c r="K4192" s="3">
        <v>1740</v>
      </c>
      <c r="L4192" s="2">
        <f>N4192/((12787.1)*(1-EXP(-(0.003885)*I4192))^(1.55886))</f>
        <v>1.6195556143225129</v>
      </c>
      <c r="N4192" s="1">
        <v>318</v>
      </c>
      <c r="O4192" s="1">
        <v>162</v>
      </c>
      <c r="P4192" s="1">
        <v>31</v>
      </c>
      <c r="Q4192" s="1">
        <v>25.3</v>
      </c>
      <c r="R4192" s="1">
        <v>4.91</v>
      </c>
      <c r="AJ4192" s="1" t="s">
        <v>471</v>
      </c>
      <c r="AK4192" s="19">
        <v>55.33</v>
      </c>
      <c r="AL4192" s="19">
        <v>70</v>
      </c>
      <c r="AN4192" s="3">
        <v>1996</v>
      </c>
      <c r="AQ4192">
        <v>80809</v>
      </c>
      <c r="AR4192" s="1" t="s">
        <v>827</v>
      </c>
    </row>
    <row r="4193" spans="1:44" x14ac:dyDescent="0.25">
      <c r="A4193" s="1">
        <v>5741</v>
      </c>
      <c r="B4193" s="1" t="s">
        <v>5216</v>
      </c>
      <c r="C4193" s="1">
        <v>124</v>
      </c>
      <c r="D4193" s="1" t="s">
        <v>5601</v>
      </c>
      <c r="F4193" s="1" t="s">
        <v>445</v>
      </c>
      <c r="G4193" s="1">
        <v>7</v>
      </c>
      <c r="H4193" s="1">
        <v>61</v>
      </c>
      <c r="I4193" s="1">
        <v>20</v>
      </c>
      <c r="J4193" s="1">
        <v>20</v>
      </c>
      <c r="K4193" s="3">
        <v>550</v>
      </c>
      <c r="L4193" s="2">
        <f>N4193/((12787.1)*(1-EXP(-(0.003885)*I4193))^(1.55886))</f>
        <v>0.72648249801803599</v>
      </c>
      <c r="N4193" s="1">
        <v>163</v>
      </c>
      <c r="O4193" s="1">
        <v>82.9</v>
      </c>
      <c r="P4193" s="1">
        <v>14.7</v>
      </c>
      <c r="Q4193" s="1">
        <v>14.7</v>
      </c>
      <c r="R4193" s="1">
        <v>2.67</v>
      </c>
      <c r="AJ4193" s="1" t="s">
        <v>471</v>
      </c>
      <c r="AK4193" s="19">
        <v>55.33</v>
      </c>
      <c r="AL4193" s="19">
        <v>70</v>
      </c>
      <c r="AN4193" s="3">
        <v>1996</v>
      </c>
      <c r="AQ4193">
        <v>80809</v>
      </c>
      <c r="AR4193" s="1" t="s">
        <v>827</v>
      </c>
    </row>
    <row r="4194" spans="1:44" x14ac:dyDescent="0.25">
      <c r="A4194" s="1">
        <v>5742</v>
      </c>
      <c r="B4194" s="1" t="s">
        <v>5216</v>
      </c>
      <c r="C4194" s="1">
        <v>124</v>
      </c>
      <c r="D4194" s="1" t="s">
        <v>5814</v>
      </c>
      <c r="F4194" s="1" t="s">
        <v>445</v>
      </c>
      <c r="G4194" s="1">
        <v>7</v>
      </c>
      <c r="H4194" s="1">
        <v>64</v>
      </c>
      <c r="I4194" s="1">
        <v>20.3</v>
      </c>
      <c r="J4194" s="1">
        <v>18.899999999999999</v>
      </c>
      <c r="K4194" s="3">
        <v>961</v>
      </c>
      <c r="L4194" s="2">
        <f>N4194/((12787.1)*(1-EXP(-(0.003885)*I4194))^(1.55886))</f>
        <v>1.202974319706055</v>
      </c>
      <c r="N4194" s="1">
        <v>276</v>
      </c>
      <c r="O4194" s="1">
        <v>141</v>
      </c>
      <c r="P4194" s="1">
        <v>25</v>
      </c>
      <c r="Q4194" s="1">
        <v>23.2</v>
      </c>
      <c r="R4194" s="1">
        <v>4.2699999999999996</v>
      </c>
      <c r="AJ4194" s="1" t="s">
        <v>471</v>
      </c>
      <c r="AK4194" s="19">
        <v>55.33</v>
      </c>
      <c r="AL4194" s="19">
        <v>70</v>
      </c>
      <c r="AN4194" s="3">
        <v>1996</v>
      </c>
      <c r="AQ4194">
        <v>80809</v>
      </c>
      <c r="AR4194" s="1" t="s">
        <v>827</v>
      </c>
    </row>
    <row r="4195" spans="1:44" x14ac:dyDescent="0.25">
      <c r="A4195" s="1">
        <v>5743</v>
      </c>
      <c r="B4195" s="1" t="s">
        <v>5216</v>
      </c>
      <c r="C4195" s="1">
        <v>124</v>
      </c>
      <c r="D4195" s="1" t="s">
        <v>5601</v>
      </c>
      <c r="F4195" s="1" t="s">
        <v>445</v>
      </c>
      <c r="G4195" s="1">
        <v>7</v>
      </c>
      <c r="H4195" s="1">
        <v>65</v>
      </c>
      <c r="I4195" s="1">
        <v>19.5</v>
      </c>
      <c r="J4195" s="1">
        <v>20.100000000000001</v>
      </c>
      <c r="K4195" s="3">
        <v>630</v>
      </c>
      <c r="L4195" s="2">
        <f>N4195/((12281.9)*(1-EXP(-(0.00354)*I4195))^(1.50598))</f>
        <v>0.87425046321600763</v>
      </c>
      <c r="N4195" s="1">
        <v>182</v>
      </c>
      <c r="O4195" s="1">
        <v>92.7</v>
      </c>
      <c r="P4195" s="1">
        <v>16.399999999999999</v>
      </c>
      <c r="Q4195" s="1">
        <v>21.5</v>
      </c>
      <c r="R4195" s="1">
        <v>3.31</v>
      </c>
      <c r="AJ4195" s="1" t="s">
        <v>471</v>
      </c>
      <c r="AK4195" s="19">
        <v>55.33</v>
      </c>
      <c r="AL4195" s="19">
        <v>70</v>
      </c>
      <c r="AN4195" s="3">
        <v>1996</v>
      </c>
      <c r="AQ4195">
        <v>80809</v>
      </c>
      <c r="AR4195" s="1" t="s">
        <v>827</v>
      </c>
    </row>
    <row r="4196" spans="1:44" x14ac:dyDescent="0.25">
      <c r="A4196" s="1">
        <v>5744</v>
      </c>
      <c r="B4196" s="1" t="s">
        <v>5216</v>
      </c>
      <c r="C4196" s="1">
        <v>124</v>
      </c>
      <c r="D4196" s="1" t="s">
        <v>5601</v>
      </c>
      <c r="F4196" s="1" t="s">
        <v>445</v>
      </c>
      <c r="G4196" s="1">
        <v>7</v>
      </c>
      <c r="H4196" s="1">
        <v>70</v>
      </c>
      <c r="I4196" s="1">
        <v>20</v>
      </c>
      <c r="J4196" s="1">
        <v>20</v>
      </c>
      <c r="K4196" s="3">
        <v>540</v>
      </c>
      <c r="L4196" s="2">
        <f>N4196/((12281.9)*(1-EXP(-(0.00354)*I4196))^(1.50598))</f>
        <v>0.69449479220509602</v>
      </c>
      <c r="N4196" s="1">
        <v>150</v>
      </c>
      <c r="O4196" s="1">
        <v>75.900000000000006</v>
      </c>
      <c r="P4196" s="1">
        <v>13.5</v>
      </c>
      <c r="Q4196" s="1">
        <v>14.8</v>
      </c>
      <c r="R4196" s="1">
        <v>2.8</v>
      </c>
      <c r="AJ4196" s="1" t="s">
        <v>471</v>
      </c>
      <c r="AK4196" s="19">
        <v>55.33</v>
      </c>
      <c r="AL4196" s="19">
        <v>70</v>
      </c>
      <c r="AN4196" s="3">
        <v>1996</v>
      </c>
      <c r="AQ4196">
        <v>80809</v>
      </c>
      <c r="AR4196" s="1" t="s">
        <v>827</v>
      </c>
    </row>
    <row r="4197" spans="1:44" x14ac:dyDescent="0.25">
      <c r="A4197" s="1">
        <v>5745</v>
      </c>
      <c r="B4197" s="1" t="s">
        <v>5216</v>
      </c>
      <c r="C4197" s="1">
        <v>124</v>
      </c>
      <c r="D4197" s="1" t="s">
        <v>6081</v>
      </c>
      <c r="F4197" s="1" t="s">
        <v>445</v>
      </c>
      <c r="G4197" s="1">
        <v>7</v>
      </c>
      <c r="H4197" s="1">
        <v>71</v>
      </c>
      <c r="I4197" s="1">
        <v>21.6</v>
      </c>
      <c r="J4197" s="1">
        <v>19.2</v>
      </c>
      <c r="K4197" s="3">
        <v>750</v>
      </c>
      <c r="L4197" s="2">
        <f>N4197/((12787.1)*(1-EXP(-(0.003885)*I4197))^(1.55886))</f>
        <v>1.0684708300595025</v>
      </c>
      <c r="N4197" s="1">
        <v>269</v>
      </c>
      <c r="O4197" s="1">
        <v>137</v>
      </c>
      <c r="P4197" s="1">
        <v>24.3</v>
      </c>
      <c r="Q4197" s="1">
        <v>28</v>
      </c>
      <c r="R4197" s="1">
        <v>3.57</v>
      </c>
      <c r="AJ4197" s="1" t="s">
        <v>471</v>
      </c>
      <c r="AK4197" s="19">
        <v>55.33</v>
      </c>
      <c r="AL4197" s="19">
        <v>70</v>
      </c>
      <c r="AN4197" s="3">
        <v>1996</v>
      </c>
      <c r="AQ4197">
        <v>80809</v>
      </c>
      <c r="AR4197" s="1" t="s">
        <v>827</v>
      </c>
    </row>
    <row r="4198" spans="1:44" x14ac:dyDescent="0.25">
      <c r="A4198" s="1">
        <v>5746</v>
      </c>
      <c r="B4198" s="1" t="s">
        <v>5216</v>
      </c>
      <c r="C4198" s="1">
        <v>124</v>
      </c>
      <c r="D4198" s="1" t="s">
        <v>6152</v>
      </c>
      <c r="F4198" s="1" t="s">
        <v>445</v>
      </c>
      <c r="G4198" s="1">
        <v>7</v>
      </c>
      <c r="H4198" s="1">
        <v>71</v>
      </c>
      <c r="I4198" s="1">
        <v>21.5</v>
      </c>
      <c r="J4198" s="1">
        <v>25</v>
      </c>
      <c r="K4198" s="3">
        <v>650</v>
      </c>
      <c r="L4198" s="2">
        <f>N4198/((12787.1)*(1-EXP(-(0.003885)*I4198))^(1.55886))</f>
        <v>1.0279107242060117</v>
      </c>
      <c r="N4198" s="1">
        <v>257</v>
      </c>
      <c r="O4198" s="1">
        <v>131</v>
      </c>
      <c r="P4198" s="1">
        <v>24.3</v>
      </c>
      <c r="Q4198" s="1">
        <v>25</v>
      </c>
      <c r="R4198" s="1">
        <v>4.1500000000000004</v>
      </c>
      <c r="AJ4198" s="1" t="s">
        <v>471</v>
      </c>
      <c r="AK4198" s="19">
        <v>55.33</v>
      </c>
      <c r="AL4198" s="19">
        <v>70</v>
      </c>
      <c r="AN4198" s="3">
        <v>1996</v>
      </c>
      <c r="AQ4198">
        <v>80809</v>
      </c>
      <c r="AR4198" s="1" t="s">
        <v>827</v>
      </c>
    </row>
    <row r="4199" spans="1:44" x14ac:dyDescent="0.25">
      <c r="A4199" s="1">
        <v>5747</v>
      </c>
      <c r="B4199" s="1" t="s">
        <v>5216</v>
      </c>
      <c r="C4199" s="1">
        <v>124</v>
      </c>
      <c r="D4199" s="1" t="s">
        <v>5601</v>
      </c>
      <c r="F4199" s="1" t="s">
        <v>445</v>
      </c>
      <c r="G4199" s="1">
        <v>8</v>
      </c>
      <c r="H4199" s="1">
        <v>73</v>
      </c>
      <c r="I4199" s="1">
        <v>19.5</v>
      </c>
      <c r="J4199" s="1">
        <v>19</v>
      </c>
      <c r="K4199" s="3">
        <v>640</v>
      </c>
      <c r="L4199" s="2">
        <f>N4199/((12281.9)*(1-EXP(-(0.00354)*I4199))^(1.50598))</f>
        <v>0.60044674671429099</v>
      </c>
      <c r="N4199" s="1">
        <v>125</v>
      </c>
      <c r="O4199" s="1">
        <v>63.3</v>
      </c>
      <c r="P4199" s="1">
        <v>11.3</v>
      </c>
      <c r="Q4199" s="1">
        <v>19.2</v>
      </c>
      <c r="R4199" s="1">
        <v>3.34</v>
      </c>
      <c r="AJ4199" s="1" t="s">
        <v>471</v>
      </c>
      <c r="AK4199" s="19">
        <v>55.33</v>
      </c>
      <c r="AL4199" s="19">
        <v>70</v>
      </c>
      <c r="AN4199" s="3">
        <v>1996</v>
      </c>
      <c r="AQ4199">
        <v>80809</v>
      </c>
      <c r="AR4199" s="1" t="s">
        <v>827</v>
      </c>
    </row>
    <row r="4200" spans="1:44" x14ac:dyDescent="0.25">
      <c r="A4200" s="1">
        <v>5748</v>
      </c>
      <c r="B4200" s="1" t="s">
        <v>5216</v>
      </c>
      <c r="C4200" s="1">
        <v>124</v>
      </c>
      <c r="D4200" s="1" t="s">
        <v>5601</v>
      </c>
      <c r="F4200" s="1" t="s">
        <v>445</v>
      </c>
      <c r="G4200" s="1">
        <v>8</v>
      </c>
      <c r="H4200" s="1">
        <v>73</v>
      </c>
      <c r="I4200" s="1">
        <v>21.2</v>
      </c>
      <c r="J4200" s="1">
        <v>19.8</v>
      </c>
      <c r="K4200" s="3">
        <v>780</v>
      </c>
      <c r="L4200" s="2">
        <f>N4200/((12281.9)*(1-EXP(-(0.00354)*I4200))^(1.50598))</f>
        <v>1.0678582930113187</v>
      </c>
      <c r="N4200" s="1">
        <v>251</v>
      </c>
      <c r="O4200" s="1">
        <v>128</v>
      </c>
      <c r="P4200" s="1">
        <v>22.7</v>
      </c>
      <c r="Q4200" s="1">
        <v>22</v>
      </c>
      <c r="R4200" s="1">
        <v>3.77</v>
      </c>
      <c r="AJ4200" s="1" t="s">
        <v>471</v>
      </c>
      <c r="AK4200" s="19">
        <v>55.33</v>
      </c>
      <c r="AL4200" s="19">
        <v>70</v>
      </c>
      <c r="AN4200" s="3">
        <v>1996</v>
      </c>
      <c r="AQ4200">
        <v>80809</v>
      </c>
      <c r="AR4200" s="1" t="s">
        <v>827</v>
      </c>
    </row>
    <row r="4201" spans="1:44" x14ac:dyDescent="0.25">
      <c r="A4201" s="1">
        <v>5749</v>
      </c>
      <c r="B4201" s="1" t="s">
        <v>5216</v>
      </c>
      <c r="C4201" s="1">
        <v>124</v>
      </c>
      <c r="D4201" s="1" t="s">
        <v>5601</v>
      </c>
      <c r="F4201" s="1" t="s">
        <v>445</v>
      </c>
      <c r="G4201" s="1">
        <v>8</v>
      </c>
      <c r="H4201" s="1">
        <v>74</v>
      </c>
      <c r="I4201" s="1">
        <v>19.3</v>
      </c>
      <c r="J4201" s="1">
        <v>21</v>
      </c>
      <c r="K4201" s="3">
        <v>540</v>
      </c>
      <c r="L4201" s="2">
        <f>N4201/((12281.9)*(1-EXP(-(0.00354)*I4201))^(1.50598))</f>
        <v>0.79969094614556213</v>
      </c>
      <c r="N4201" s="1">
        <v>164</v>
      </c>
      <c r="O4201" s="1">
        <v>83.3</v>
      </c>
      <c r="P4201" s="1">
        <v>14.5</v>
      </c>
      <c r="Q4201" s="1">
        <v>19.899999999999999</v>
      </c>
      <c r="R4201" s="1">
        <v>3.18</v>
      </c>
      <c r="AJ4201" s="1" t="s">
        <v>471</v>
      </c>
      <c r="AK4201" s="19">
        <v>55.33</v>
      </c>
      <c r="AL4201" s="19">
        <v>70</v>
      </c>
      <c r="AN4201" s="3">
        <v>1996</v>
      </c>
      <c r="AQ4201">
        <v>80809</v>
      </c>
      <c r="AR4201" s="1" t="s">
        <v>827</v>
      </c>
    </row>
    <row r="4202" spans="1:44" x14ac:dyDescent="0.25">
      <c r="A4202" s="1">
        <v>5750</v>
      </c>
      <c r="B4202" s="1" t="s">
        <v>5216</v>
      </c>
      <c r="C4202" s="1">
        <v>124</v>
      </c>
      <c r="D4202" s="1" t="s">
        <v>5601</v>
      </c>
      <c r="F4202" s="1" t="s">
        <v>445</v>
      </c>
      <c r="G4202" s="1">
        <v>8</v>
      </c>
      <c r="H4202" s="1">
        <v>76</v>
      </c>
      <c r="I4202" s="1">
        <v>19.600000000000001</v>
      </c>
      <c r="J4202" s="1">
        <v>17</v>
      </c>
      <c r="K4202" s="3">
        <v>840</v>
      </c>
      <c r="L4202" s="2">
        <f>N4202/((12281.9)*(1-EXP(-(0.00354)*I4202))^(1.50598))</f>
        <v>0.65321177614399384</v>
      </c>
      <c r="N4202" s="1">
        <v>137</v>
      </c>
      <c r="O4202" s="1">
        <v>69.599999999999994</v>
      </c>
      <c r="P4202" s="1">
        <v>12.4</v>
      </c>
      <c r="Q4202" s="1">
        <v>13.3</v>
      </c>
      <c r="R4202" s="1">
        <v>3.18</v>
      </c>
      <c r="AJ4202" s="1" t="s">
        <v>471</v>
      </c>
      <c r="AK4202" s="19">
        <v>55.33</v>
      </c>
      <c r="AL4202" s="19">
        <v>70</v>
      </c>
      <c r="AN4202" s="3">
        <v>1996</v>
      </c>
      <c r="AQ4202">
        <v>80809</v>
      </c>
      <c r="AR4202" s="1" t="s">
        <v>827</v>
      </c>
    </row>
    <row r="4203" spans="1:44" x14ac:dyDescent="0.25">
      <c r="A4203" s="1">
        <v>5751</v>
      </c>
      <c r="B4203" s="1" t="s">
        <v>5216</v>
      </c>
      <c r="C4203" s="1">
        <v>124</v>
      </c>
      <c r="D4203" s="1" t="s">
        <v>5601</v>
      </c>
      <c r="F4203" s="1" t="s">
        <v>445</v>
      </c>
      <c r="G4203" s="1">
        <v>8</v>
      </c>
      <c r="H4203" s="1">
        <v>86</v>
      </c>
      <c r="I4203" s="1">
        <v>19.7</v>
      </c>
      <c r="J4203" s="1">
        <v>29.2</v>
      </c>
      <c r="K4203" s="3">
        <v>340</v>
      </c>
      <c r="L4203" s="2">
        <f>N4203/((12281.9)*(1-EXP(-(0.00354)*I4203))^(1.50598))</f>
        <v>0.9134330502560366</v>
      </c>
      <c r="N4203" s="1">
        <v>193</v>
      </c>
      <c r="O4203" s="1">
        <v>98.2</v>
      </c>
      <c r="P4203" s="1">
        <v>19.600000000000001</v>
      </c>
      <c r="Q4203" s="1">
        <v>24.2</v>
      </c>
      <c r="R4203" s="1">
        <v>3.57</v>
      </c>
      <c r="AJ4203" s="1" t="s">
        <v>471</v>
      </c>
      <c r="AK4203" s="19">
        <v>55.33</v>
      </c>
      <c r="AL4203" s="19">
        <v>70</v>
      </c>
      <c r="AN4203" s="3">
        <v>1996</v>
      </c>
      <c r="AQ4203">
        <v>80809</v>
      </c>
      <c r="AR4203" s="1" t="s">
        <v>827</v>
      </c>
    </row>
    <row r="4204" spans="1:44" x14ac:dyDescent="0.25">
      <c r="A4204" s="1">
        <v>5752</v>
      </c>
      <c r="B4204" s="1" t="s">
        <v>5216</v>
      </c>
      <c r="C4204" s="1">
        <v>124</v>
      </c>
      <c r="D4204" s="1" t="s">
        <v>6081</v>
      </c>
      <c r="F4204" s="1" t="s">
        <v>445</v>
      </c>
      <c r="G4204" s="1">
        <v>6</v>
      </c>
      <c r="H4204" s="1">
        <v>48</v>
      </c>
      <c r="I4204" s="1">
        <v>22.3</v>
      </c>
      <c r="J4204" s="1">
        <v>20.9</v>
      </c>
      <c r="K4204" s="3">
        <v>1026</v>
      </c>
      <c r="L4204" s="2">
        <f>N4204/((17848.7)*(1-EXP(-(0.003475)*I4204))^(1.61462))</f>
        <v>1.141200351909726</v>
      </c>
      <c r="N4204" s="1">
        <v>308</v>
      </c>
      <c r="O4204" s="1">
        <v>122</v>
      </c>
      <c r="P4204" s="1">
        <v>16.600000000000001</v>
      </c>
      <c r="Q4204" s="1">
        <v>25.3</v>
      </c>
      <c r="R4204" s="1">
        <v>3.27</v>
      </c>
      <c r="AJ4204" s="1" t="s">
        <v>471</v>
      </c>
      <c r="AK4204" s="19">
        <v>55.33</v>
      </c>
      <c r="AL4204" s="19">
        <v>70</v>
      </c>
      <c r="AN4204" s="3">
        <v>1996</v>
      </c>
      <c r="AQ4204">
        <v>80809</v>
      </c>
      <c r="AR4204" s="1" t="s">
        <v>827</v>
      </c>
    </row>
    <row r="4205" spans="1:44" x14ac:dyDescent="0.25">
      <c r="A4205" s="1">
        <v>5753</v>
      </c>
      <c r="B4205" s="1" t="s">
        <v>5216</v>
      </c>
      <c r="C4205" s="1">
        <v>124</v>
      </c>
      <c r="D4205" s="1" t="s">
        <v>5601</v>
      </c>
      <c r="F4205" s="1" t="s">
        <v>445</v>
      </c>
      <c r="G4205" s="1">
        <v>6</v>
      </c>
      <c r="H4205" s="1">
        <v>11</v>
      </c>
      <c r="I4205" s="1">
        <v>5.2</v>
      </c>
      <c r="J4205" s="1">
        <v>2.2999999999999998</v>
      </c>
      <c r="K4205" s="3">
        <v>33080</v>
      </c>
      <c r="L4205" s="2">
        <f>N4205/((17848.7)*(1-EXP(-(0.003475)*I4205))^(1.61462))</f>
        <v>1.8537007666358114</v>
      </c>
      <c r="N4205" s="1">
        <v>50</v>
      </c>
      <c r="O4205" s="1">
        <v>24.3</v>
      </c>
      <c r="P4205" s="1">
        <v>7.54</v>
      </c>
      <c r="Q4205" s="1">
        <v>6.24</v>
      </c>
      <c r="R4205" s="1">
        <v>1.57</v>
      </c>
      <c r="AJ4205" s="1" t="s">
        <v>471</v>
      </c>
      <c r="AK4205" s="19">
        <v>53.2</v>
      </c>
      <c r="AL4205" s="19">
        <v>64</v>
      </c>
      <c r="AN4205" s="3">
        <v>1996</v>
      </c>
      <c r="AQ4205">
        <v>80810</v>
      </c>
      <c r="AR4205" s="1" t="s">
        <v>827</v>
      </c>
    </row>
    <row r="4206" spans="1:44" x14ac:dyDescent="0.25">
      <c r="A4206" s="1">
        <v>5754</v>
      </c>
      <c r="B4206" s="1" t="s">
        <v>5216</v>
      </c>
      <c r="C4206" s="1">
        <v>124</v>
      </c>
      <c r="D4206" s="1" t="s">
        <v>5601</v>
      </c>
      <c r="F4206" s="1" t="s">
        <v>445</v>
      </c>
      <c r="G4206" s="1">
        <v>5</v>
      </c>
      <c r="H4206" s="1">
        <v>28</v>
      </c>
      <c r="I4206" s="1">
        <v>12.8</v>
      </c>
      <c r="J4206" s="1">
        <v>8</v>
      </c>
      <c r="K4206" s="3">
        <v>3352</v>
      </c>
      <c r="L4206" s="2">
        <f>N4206/((23820.2)*(1-EXP(-(0.003315)*I4206))^(1.69896))</f>
        <v>1.0269279628598571</v>
      </c>
      <c r="N4206" s="1">
        <v>110</v>
      </c>
      <c r="O4206" s="1">
        <v>56.8</v>
      </c>
      <c r="P4206" s="1">
        <v>13.6</v>
      </c>
      <c r="Q4206" s="1">
        <v>6.9</v>
      </c>
      <c r="R4206" s="1">
        <v>1.94</v>
      </c>
      <c r="AJ4206" s="1" t="s">
        <v>471</v>
      </c>
      <c r="AK4206" s="19">
        <v>53.2</v>
      </c>
      <c r="AL4206" s="19">
        <v>64</v>
      </c>
      <c r="AN4206" s="3">
        <v>1996</v>
      </c>
      <c r="AQ4206">
        <v>80810</v>
      </c>
      <c r="AR4206" s="1" t="s">
        <v>827</v>
      </c>
    </row>
    <row r="4207" spans="1:44" x14ac:dyDescent="0.25">
      <c r="A4207" s="1">
        <v>5755</v>
      </c>
      <c r="B4207" s="1" t="s">
        <v>5216</v>
      </c>
      <c r="C4207" s="1">
        <v>124</v>
      </c>
      <c r="D4207" s="1" t="s">
        <v>5601</v>
      </c>
      <c r="F4207" s="1" t="s">
        <v>445</v>
      </c>
      <c r="G4207" s="1">
        <v>8</v>
      </c>
      <c r="H4207" s="1">
        <v>32</v>
      </c>
      <c r="I4207" s="1">
        <v>9.4</v>
      </c>
      <c r="J4207" s="1">
        <v>7.3</v>
      </c>
      <c r="K4207" s="3">
        <v>3942</v>
      </c>
      <c r="L4207" s="2">
        <f>N4207/((12281.9)*(1-EXP(-(0.00354)*I4207))^(1.50598))</f>
        <v>1.1509090372139954</v>
      </c>
      <c r="N4207" s="1">
        <v>82</v>
      </c>
      <c r="O4207" s="1">
        <v>42.3</v>
      </c>
      <c r="P4207" s="1">
        <v>10.3</v>
      </c>
      <c r="Q4207" s="1">
        <v>7</v>
      </c>
      <c r="R4207" s="1">
        <v>2.57</v>
      </c>
      <c r="AJ4207" s="1" t="s">
        <v>471</v>
      </c>
      <c r="AK4207" s="19">
        <v>53.2</v>
      </c>
      <c r="AL4207" s="19">
        <v>64</v>
      </c>
      <c r="AN4207" s="3">
        <v>1996</v>
      </c>
      <c r="AQ4207">
        <v>80810</v>
      </c>
      <c r="AR4207" s="1" t="s">
        <v>827</v>
      </c>
    </row>
    <row r="4208" spans="1:44" x14ac:dyDescent="0.25">
      <c r="A4208" s="1">
        <v>5756</v>
      </c>
      <c r="B4208" s="1" t="s">
        <v>5216</v>
      </c>
      <c r="C4208" s="1">
        <v>124</v>
      </c>
      <c r="D4208" s="1" t="s">
        <v>5601</v>
      </c>
      <c r="F4208" s="1" t="s">
        <v>445</v>
      </c>
      <c r="G4208" s="1">
        <v>7</v>
      </c>
      <c r="H4208" s="1">
        <v>32</v>
      </c>
      <c r="I4208" s="1">
        <v>10.1</v>
      </c>
      <c r="J4208" s="1">
        <v>7.6</v>
      </c>
      <c r="K4208" s="3">
        <v>4050</v>
      </c>
      <c r="L4208" s="2">
        <f>N4208/((12787.1)*(1-EXP(-(0.003885)*I4208))^(1.55886))</f>
        <v>1.2299809713844505</v>
      </c>
      <c r="N4208" s="1">
        <v>98</v>
      </c>
      <c r="O4208" s="1">
        <v>50.6</v>
      </c>
      <c r="P4208" s="1">
        <v>12.4</v>
      </c>
      <c r="Q4208" s="1">
        <v>7.7</v>
      </c>
      <c r="R4208" s="1">
        <v>2.86</v>
      </c>
      <c r="AJ4208" s="1" t="s">
        <v>471</v>
      </c>
      <c r="AK4208" s="19">
        <v>53.2</v>
      </c>
      <c r="AL4208" s="19">
        <v>64</v>
      </c>
      <c r="AN4208" s="3">
        <v>1996</v>
      </c>
      <c r="AQ4208">
        <v>80810</v>
      </c>
      <c r="AR4208" s="1" t="s">
        <v>827</v>
      </c>
    </row>
    <row r="4209" spans="1:44" x14ac:dyDescent="0.25">
      <c r="A4209" s="1">
        <v>5757</v>
      </c>
      <c r="B4209" s="1" t="s">
        <v>5216</v>
      </c>
      <c r="C4209" s="1">
        <v>124</v>
      </c>
      <c r="D4209" s="1" t="s">
        <v>5601</v>
      </c>
      <c r="F4209" s="1" t="s">
        <v>445</v>
      </c>
      <c r="G4209" s="1">
        <v>4</v>
      </c>
      <c r="H4209" s="1">
        <v>5</v>
      </c>
      <c r="I4209" s="1">
        <v>3.2</v>
      </c>
      <c r="J4209" s="1">
        <v>2</v>
      </c>
      <c r="K4209" s="3">
        <v>6550</v>
      </c>
      <c r="L4209" s="2">
        <f>N4209/((12787.1)*(1-EXP(-(0.003885)*I4209))^(1.55886))</f>
        <v>0.36876157076964378</v>
      </c>
      <c r="N4209" s="1">
        <v>5</v>
      </c>
      <c r="O4209" s="1">
        <v>2.4500000000000002</v>
      </c>
      <c r="P4209" s="1">
        <v>0.8</v>
      </c>
      <c r="Q4209" s="1">
        <v>4.1100000000000003</v>
      </c>
      <c r="R4209" s="1">
        <v>0.97</v>
      </c>
      <c r="AJ4209" s="1" t="s">
        <v>471</v>
      </c>
      <c r="AK4209" s="19">
        <v>53.2</v>
      </c>
      <c r="AL4209" s="19">
        <v>64</v>
      </c>
      <c r="AN4209" s="3">
        <v>1996</v>
      </c>
      <c r="AQ4209">
        <v>80810</v>
      </c>
      <c r="AR4209" s="1" t="s">
        <v>827</v>
      </c>
    </row>
    <row r="4210" spans="1:44" x14ac:dyDescent="0.25">
      <c r="A4210" s="1">
        <v>5758</v>
      </c>
      <c r="B4210" s="1" t="s">
        <v>5216</v>
      </c>
      <c r="C4210" s="1">
        <v>124</v>
      </c>
      <c r="D4210" s="1" t="s">
        <v>5601</v>
      </c>
      <c r="F4210" s="1" t="s">
        <v>445</v>
      </c>
      <c r="G4210" s="1">
        <v>8</v>
      </c>
      <c r="H4210" s="1">
        <v>12</v>
      </c>
      <c r="I4210" s="1">
        <v>5.2</v>
      </c>
      <c r="J4210" s="1">
        <v>3.6</v>
      </c>
      <c r="K4210" s="3">
        <v>7680</v>
      </c>
      <c r="L4210" s="2">
        <f>N4210/((12281.9)*(1-EXP(-(0.00354)*I4210))^(1.50598))</f>
        <v>0.94791275077772608</v>
      </c>
      <c r="N4210" s="1">
        <v>28</v>
      </c>
      <c r="O4210" s="1">
        <v>13.6</v>
      </c>
      <c r="P4210" s="1">
        <v>3.9</v>
      </c>
      <c r="Q4210" s="1">
        <v>5.0999999999999996</v>
      </c>
      <c r="R4210" s="1">
        <v>2.4700000000000002</v>
      </c>
      <c r="AJ4210" s="1" t="s">
        <v>471</v>
      </c>
      <c r="AK4210" s="19">
        <v>53.2</v>
      </c>
      <c r="AL4210" s="19">
        <v>64</v>
      </c>
      <c r="AN4210" s="3">
        <v>1996</v>
      </c>
      <c r="AQ4210">
        <v>80810</v>
      </c>
      <c r="AR4210" s="1" t="s">
        <v>827</v>
      </c>
    </row>
    <row r="4211" spans="1:44" x14ac:dyDescent="0.25">
      <c r="A4211" s="1">
        <v>5759</v>
      </c>
      <c r="B4211" s="1" t="s">
        <v>5216</v>
      </c>
      <c r="C4211" s="1">
        <v>124</v>
      </c>
      <c r="D4211" s="1" t="s">
        <v>5601</v>
      </c>
      <c r="F4211" s="1" t="s">
        <v>445</v>
      </c>
      <c r="G4211" s="1">
        <v>7</v>
      </c>
      <c r="H4211" s="1">
        <v>16</v>
      </c>
      <c r="I4211" s="1">
        <v>7.2</v>
      </c>
      <c r="J4211" s="1">
        <v>4.8</v>
      </c>
      <c r="K4211" s="3">
        <v>7730</v>
      </c>
      <c r="L4211" s="2">
        <f>N4211/((12787.1)*(1-EXP(-(0.003885)*I4211))^(1.55886))</f>
        <v>1.2441336464956883</v>
      </c>
      <c r="N4211" s="1">
        <v>59</v>
      </c>
      <c r="O4211" s="1">
        <v>28.6</v>
      </c>
      <c r="P4211" s="1">
        <v>7.6</v>
      </c>
      <c r="Q4211" s="1">
        <v>5.8</v>
      </c>
      <c r="R4211" s="1">
        <v>2.4300000000000002</v>
      </c>
      <c r="AJ4211" s="1" t="s">
        <v>471</v>
      </c>
      <c r="AK4211" s="19">
        <v>53.2</v>
      </c>
      <c r="AL4211" s="19">
        <v>64</v>
      </c>
      <c r="AN4211" s="3">
        <v>1996</v>
      </c>
      <c r="AQ4211">
        <v>80810</v>
      </c>
      <c r="AR4211" s="1" t="s">
        <v>827</v>
      </c>
    </row>
    <row r="4212" spans="1:44" x14ac:dyDescent="0.25">
      <c r="A4212" s="1">
        <v>5760</v>
      </c>
      <c r="B4212" s="1" t="s">
        <v>5216</v>
      </c>
      <c r="C4212" s="1">
        <v>124</v>
      </c>
      <c r="D4212" s="1" t="s">
        <v>5601</v>
      </c>
      <c r="F4212" s="1" t="s">
        <v>445</v>
      </c>
      <c r="G4212" s="1">
        <v>7</v>
      </c>
      <c r="H4212" s="1">
        <v>16</v>
      </c>
      <c r="I4212" s="1">
        <v>7.6</v>
      </c>
      <c r="J4212" s="1">
        <v>5.3</v>
      </c>
      <c r="K4212" s="3">
        <v>7120</v>
      </c>
      <c r="L4212" s="2">
        <f>N4212/((12787.1)*(1-EXP(-(0.003885)*I4212))^(1.55886))</f>
        <v>1.3196042549789277</v>
      </c>
      <c r="N4212" s="1">
        <v>68</v>
      </c>
      <c r="O4212" s="1">
        <v>33</v>
      </c>
      <c r="P4212" s="1">
        <v>8.43</v>
      </c>
      <c r="Q4212" s="1">
        <v>9.4</v>
      </c>
      <c r="R4212" s="1">
        <v>3.42</v>
      </c>
      <c r="S4212" s="1">
        <v>22.7</v>
      </c>
      <c r="AJ4212" s="1" t="s">
        <v>471</v>
      </c>
      <c r="AK4212" s="19">
        <v>53.2</v>
      </c>
      <c r="AL4212" s="19">
        <v>64</v>
      </c>
      <c r="AN4212" s="3">
        <v>1996</v>
      </c>
      <c r="AQ4212">
        <v>80810</v>
      </c>
      <c r="AR4212" s="1" t="s">
        <v>827</v>
      </c>
    </row>
    <row r="4213" spans="1:44" x14ac:dyDescent="0.25">
      <c r="A4213" s="1">
        <v>5761</v>
      </c>
      <c r="B4213" s="1" t="s">
        <v>5216</v>
      </c>
      <c r="C4213" s="1">
        <v>124</v>
      </c>
      <c r="D4213" s="1" t="s">
        <v>5601</v>
      </c>
      <c r="F4213" s="1" t="s">
        <v>445</v>
      </c>
      <c r="G4213" s="1">
        <v>8</v>
      </c>
      <c r="H4213" s="1">
        <v>22</v>
      </c>
      <c r="I4213" s="1">
        <v>8.9</v>
      </c>
      <c r="J4213" s="1">
        <v>7</v>
      </c>
      <c r="K4213" s="3">
        <v>3200</v>
      </c>
      <c r="L4213" s="2">
        <f>N4213/((12281.9)*(1-EXP(-(0.00354)*I4213))^(1.50598))</f>
        <v>0.82185259512686604</v>
      </c>
      <c r="N4213" s="1">
        <v>54</v>
      </c>
      <c r="O4213" s="1">
        <v>27.8</v>
      </c>
      <c r="P4213" s="1">
        <v>6.94</v>
      </c>
      <c r="Q4213" s="1">
        <v>5.64</v>
      </c>
      <c r="R4213" s="1">
        <v>1.82</v>
      </c>
      <c r="AJ4213" s="1" t="s">
        <v>471</v>
      </c>
      <c r="AK4213" s="19">
        <v>53.2</v>
      </c>
      <c r="AL4213" s="19">
        <v>64</v>
      </c>
      <c r="AN4213" s="3">
        <v>1996</v>
      </c>
      <c r="AQ4213">
        <v>80810</v>
      </c>
      <c r="AR4213" s="1" t="s">
        <v>827</v>
      </c>
    </row>
    <row r="4214" spans="1:44" x14ac:dyDescent="0.25">
      <c r="A4214" s="1">
        <v>5762</v>
      </c>
      <c r="B4214" s="1" t="s">
        <v>5216</v>
      </c>
      <c r="C4214" s="1">
        <v>124</v>
      </c>
      <c r="D4214" s="1" t="s">
        <v>5601</v>
      </c>
      <c r="F4214" s="1" t="s">
        <v>445</v>
      </c>
      <c r="G4214" s="1">
        <v>8</v>
      </c>
      <c r="H4214" s="1">
        <v>25</v>
      </c>
      <c r="I4214" s="1">
        <v>10</v>
      </c>
      <c r="J4214" s="1">
        <v>8</v>
      </c>
      <c r="K4214" s="3">
        <v>3170</v>
      </c>
      <c r="L4214" s="2">
        <f>N4214/((12281.9)*(1-EXP(-(0.00354)*I4214))^(1.50598))</f>
        <v>1.0117563488081895</v>
      </c>
      <c r="N4214" s="1">
        <v>79</v>
      </c>
      <c r="O4214" s="1">
        <v>40.799999999999997</v>
      </c>
      <c r="P4214" s="1">
        <v>9.8000000000000007</v>
      </c>
      <c r="Q4214" s="1">
        <v>10</v>
      </c>
      <c r="R4214" s="1">
        <v>3.12</v>
      </c>
      <c r="AJ4214" s="1" t="s">
        <v>471</v>
      </c>
      <c r="AK4214" s="19">
        <v>53.2</v>
      </c>
      <c r="AL4214" s="19">
        <v>64</v>
      </c>
      <c r="AN4214" s="3">
        <v>1996</v>
      </c>
      <c r="AQ4214">
        <v>80810</v>
      </c>
      <c r="AR4214" s="1" t="s">
        <v>827</v>
      </c>
    </row>
    <row r="4215" spans="1:44" x14ac:dyDescent="0.25">
      <c r="A4215" s="1">
        <v>5763</v>
      </c>
      <c r="B4215" s="1" t="s">
        <v>5216</v>
      </c>
      <c r="C4215" s="1">
        <v>124</v>
      </c>
      <c r="D4215" s="1" t="s">
        <v>5601</v>
      </c>
      <c r="F4215" s="1" t="s">
        <v>445</v>
      </c>
      <c r="G4215" s="1">
        <v>8</v>
      </c>
      <c r="H4215" s="1">
        <v>34</v>
      </c>
      <c r="I4215" s="1">
        <v>11.7</v>
      </c>
      <c r="J4215" s="1">
        <v>10.4</v>
      </c>
      <c r="K4215" s="3">
        <v>2680</v>
      </c>
      <c r="L4215" s="2">
        <f>N4215/((12281.9)*(1-EXP(-(0.00354)*I4215))^(1.50598))</f>
        <v>1.4929148657930158</v>
      </c>
      <c r="N4215" s="1">
        <v>147</v>
      </c>
      <c r="O4215" s="1">
        <v>75.7</v>
      </c>
      <c r="P4215" s="1">
        <v>16.600000000000001</v>
      </c>
      <c r="Q4215" s="1">
        <v>11.1</v>
      </c>
      <c r="R4215" s="1">
        <v>2.59</v>
      </c>
      <c r="AJ4215" s="1" t="s">
        <v>471</v>
      </c>
      <c r="AK4215" s="19">
        <v>53.2</v>
      </c>
      <c r="AL4215" s="19">
        <v>64</v>
      </c>
      <c r="AN4215" s="3">
        <v>1996</v>
      </c>
      <c r="AQ4215">
        <v>80810</v>
      </c>
      <c r="AR4215" s="1" t="s">
        <v>827</v>
      </c>
    </row>
    <row r="4216" spans="1:44" x14ac:dyDescent="0.25">
      <c r="A4216" s="1">
        <v>5764</v>
      </c>
      <c r="B4216" s="1" t="s">
        <v>5216</v>
      </c>
      <c r="C4216" s="1">
        <v>124</v>
      </c>
      <c r="D4216" s="1" t="s">
        <v>5601</v>
      </c>
      <c r="F4216" s="1" t="s">
        <v>445</v>
      </c>
      <c r="G4216" s="1">
        <v>8</v>
      </c>
      <c r="H4216" s="1">
        <v>43</v>
      </c>
      <c r="I4216" s="1">
        <v>14.2</v>
      </c>
      <c r="J4216" s="1">
        <v>14.6</v>
      </c>
      <c r="K4216" s="3">
        <v>1060</v>
      </c>
      <c r="L4216" s="2">
        <f>N4216/((12281.9)*(1-EXP(-(0.00354)*I4216))^(1.50598))</f>
        <v>0.85536422776397181</v>
      </c>
      <c r="N4216" s="1">
        <v>112</v>
      </c>
      <c r="O4216" s="1">
        <v>57.1</v>
      </c>
      <c r="P4216" s="1">
        <v>10.8</v>
      </c>
      <c r="Q4216" s="1">
        <v>12.8</v>
      </c>
      <c r="R4216" s="1">
        <v>3.28</v>
      </c>
      <c r="AJ4216" s="1" t="s">
        <v>471</v>
      </c>
      <c r="AK4216" s="19">
        <v>53.2</v>
      </c>
      <c r="AL4216" s="19">
        <v>64</v>
      </c>
      <c r="AN4216" s="3">
        <v>1996</v>
      </c>
      <c r="AQ4216">
        <v>80810</v>
      </c>
      <c r="AR4216" s="1" t="s">
        <v>827</v>
      </c>
    </row>
    <row r="4217" spans="1:44" x14ac:dyDescent="0.25">
      <c r="A4217" s="1">
        <v>5765</v>
      </c>
      <c r="B4217" s="1" t="s">
        <v>5216</v>
      </c>
      <c r="C4217" s="1">
        <v>124</v>
      </c>
      <c r="D4217" s="1" t="s">
        <v>5601</v>
      </c>
      <c r="F4217" s="1" t="s">
        <v>445</v>
      </c>
      <c r="G4217" s="1">
        <v>7</v>
      </c>
      <c r="H4217" s="1">
        <v>47</v>
      </c>
      <c r="I4217" s="1">
        <v>15.5</v>
      </c>
      <c r="J4217" s="1">
        <v>16.399999999999999</v>
      </c>
      <c r="K4217" s="3">
        <v>860</v>
      </c>
      <c r="L4217" s="2">
        <f>N4217/((12281.9)*(1-EXP(-(0.00354)*I4217))^(1.50598))</f>
        <v>0.88655609641095445</v>
      </c>
      <c r="N4217" s="1">
        <v>132</v>
      </c>
      <c r="O4217" s="1">
        <v>67.3</v>
      </c>
      <c r="P4217" s="1">
        <v>12.3</v>
      </c>
      <c r="Q4217" s="1">
        <v>14.1</v>
      </c>
      <c r="R4217" s="1">
        <v>2.2599999999999998</v>
      </c>
      <c r="AJ4217" s="1" t="s">
        <v>471</v>
      </c>
      <c r="AK4217" s="19">
        <v>53.2</v>
      </c>
      <c r="AL4217" s="19">
        <v>64</v>
      </c>
      <c r="AN4217" s="3">
        <v>1996</v>
      </c>
      <c r="AQ4217">
        <v>80810</v>
      </c>
      <c r="AR4217" s="1" t="s">
        <v>827</v>
      </c>
    </row>
    <row r="4218" spans="1:44" x14ac:dyDescent="0.25">
      <c r="A4218" s="1">
        <v>5766</v>
      </c>
      <c r="B4218" s="1" t="s">
        <v>5216</v>
      </c>
      <c r="C4218" s="1">
        <v>124</v>
      </c>
      <c r="D4218" s="1" t="s">
        <v>5601</v>
      </c>
      <c r="F4218" s="1" t="s">
        <v>445</v>
      </c>
      <c r="G4218" s="1">
        <v>7</v>
      </c>
      <c r="H4218" s="1">
        <v>50</v>
      </c>
      <c r="I4218" s="1">
        <v>15.1</v>
      </c>
      <c r="J4218" s="1">
        <v>14.7</v>
      </c>
      <c r="K4218" s="3">
        <v>1000</v>
      </c>
      <c r="L4218" s="2">
        <f>N4218/((12281.9)*(1-EXP(-(0.00354)*I4218))^(1.50598))</f>
        <v>0.84442057708437668</v>
      </c>
      <c r="N4218" s="1">
        <v>121</v>
      </c>
      <c r="O4218" s="1">
        <v>61.7</v>
      </c>
      <c r="P4218" s="1">
        <v>11.5</v>
      </c>
      <c r="Q4218" s="1">
        <v>9.6999999999999993</v>
      </c>
      <c r="R4218" s="1">
        <v>2.0499999999999998</v>
      </c>
      <c r="AJ4218" s="1" t="s">
        <v>471</v>
      </c>
      <c r="AK4218" s="19">
        <v>53.2</v>
      </c>
      <c r="AL4218" s="19">
        <v>64</v>
      </c>
      <c r="AN4218" s="3">
        <v>1996</v>
      </c>
      <c r="AQ4218">
        <v>80810</v>
      </c>
      <c r="AR4218" s="1" t="s">
        <v>827</v>
      </c>
    </row>
    <row r="4219" spans="1:44" x14ac:dyDescent="0.25">
      <c r="A4219" s="1">
        <v>5767</v>
      </c>
      <c r="B4219" s="1" t="s">
        <v>5216</v>
      </c>
      <c r="C4219" s="1">
        <v>124</v>
      </c>
      <c r="D4219" s="1" t="s">
        <v>5601</v>
      </c>
      <c r="F4219" s="1" t="s">
        <v>445</v>
      </c>
      <c r="G4219" s="1">
        <v>8</v>
      </c>
      <c r="H4219" s="1">
        <v>55</v>
      </c>
      <c r="I4219" s="1">
        <v>17.399999999999999</v>
      </c>
      <c r="J4219" s="1">
        <v>19</v>
      </c>
      <c r="K4219" s="3">
        <v>500</v>
      </c>
      <c r="L4219" s="2">
        <f>N4219/((12281.9)*(1-EXP(-(0.00354)*I4219))^(1.50598))</f>
        <v>0.60115950014167541</v>
      </c>
      <c r="N4219" s="1">
        <v>106</v>
      </c>
      <c r="O4219" s="1">
        <v>54</v>
      </c>
      <c r="P4219" s="1">
        <v>9.6</v>
      </c>
      <c r="Q4219" s="1">
        <v>11.6</v>
      </c>
      <c r="R4219" s="1">
        <v>2</v>
      </c>
      <c r="AJ4219" s="1" t="s">
        <v>471</v>
      </c>
      <c r="AK4219" s="19">
        <v>53.2</v>
      </c>
      <c r="AL4219" s="19">
        <v>64</v>
      </c>
      <c r="AN4219" s="3">
        <v>1996</v>
      </c>
      <c r="AQ4219">
        <v>80810</v>
      </c>
      <c r="AR4219" s="1" t="s">
        <v>827</v>
      </c>
    </row>
    <row r="4220" spans="1:44" x14ac:dyDescent="0.25">
      <c r="A4220" s="1">
        <v>5768</v>
      </c>
      <c r="B4220" s="1" t="s">
        <v>5216</v>
      </c>
      <c r="C4220" s="1">
        <v>124</v>
      </c>
      <c r="D4220" s="1" t="s">
        <v>5601</v>
      </c>
      <c r="F4220" s="1" t="s">
        <v>445</v>
      </c>
      <c r="G4220" s="1">
        <v>9</v>
      </c>
      <c r="H4220" s="1">
        <v>44</v>
      </c>
      <c r="I4220" s="1">
        <v>12.2</v>
      </c>
      <c r="J4220" s="1">
        <v>11</v>
      </c>
      <c r="K4220" s="3">
        <v>1620</v>
      </c>
      <c r="L4220" s="2">
        <f>N4220/((4584.46)*(1-EXP(-(0.006602)*I4220))^(1.49294))</f>
        <v>0.99511129538937337</v>
      </c>
      <c r="N4220" s="1">
        <v>100</v>
      </c>
      <c r="O4220" s="1">
        <v>51</v>
      </c>
      <c r="P4220" s="1">
        <v>10.4</v>
      </c>
      <c r="Q4220" s="1">
        <v>9.1999999999999993</v>
      </c>
      <c r="R4220" s="1">
        <v>1.87</v>
      </c>
      <c r="S4220" s="1">
        <v>33.299999999999997</v>
      </c>
      <c r="AJ4220" s="1" t="s">
        <v>471</v>
      </c>
      <c r="AK4220" s="19">
        <v>53.2</v>
      </c>
      <c r="AL4220" s="19">
        <v>64</v>
      </c>
      <c r="AN4220" s="3">
        <v>1996</v>
      </c>
      <c r="AQ4220">
        <v>80810</v>
      </c>
      <c r="AR4220" s="1" t="s">
        <v>827</v>
      </c>
    </row>
    <row r="4221" spans="1:44" x14ac:dyDescent="0.25">
      <c r="A4221" s="1">
        <v>5769</v>
      </c>
      <c r="B4221" s="1" t="s">
        <v>5216</v>
      </c>
      <c r="C4221" s="1">
        <v>124</v>
      </c>
      <c r="D4221" s="1" t="s">
        <v>5601</v>
      </c>
      <c r="F4221" s="1" t="s">
        <v>445</v>
      </c>
      <c r="G4221" s="1">
        <v>9</v>
      </c>
      <c r="H4221" s="1">
        <v>54</v>
      </c>
      <c r="I4221" s="1">
        <v>13.7</v>
      </c>
      <c r="J4221" s="1">
        <v>16.399999999999999</v>
      </c>
      <c r="K4221" s="3">
        <v>870</v>
      </c>
      <c r="L4221" s="2">
        <f>N4221/((4584.46)*(1-EXP(-(0.006602)*I4221))^(1.49294))</f>
        <v>0.93578001877238826</v>
      </c>
      <c r="N4221" s="1">
        <v>111</v>
      </c>
      <c r="O4221" s="1">
        <v>56.5</v>
      </c>
      <c r="P4221" s="1">
        <v>10.3</v>
      </c>
      <c r="Q4221" s="1">
        <v>15.3</v>
      </c>
      <c r="R4221" s="1">
        <v>2.15</v>
      </c>
      <c r="AJ4221" s="1" t="s">
        <v>471</v>
      </c>
      <c r="AK4221" s="19">
        <v>53.2</v>
      </c>
      <c r="AL4221" s="19">
        <v>64</v>
      </c>
      <c r="AN4221" s="3">
        <v>1996</v>
      </c>
      <c r="AQ4221">
        <v>80810</v>
      </c>
      <c r="AR4221" s="1" t="s">
        <v>827</v>
      </c>
    </row>
    <row r="4222" spans="1:44" x14ac:dyDescent="0.25">
      <c r="A4222" s="1">
        <v>5770</v>
      </c>
      <c r="B4222" s="1" t="s">
        <v>5216</v>
      </c>
      <c r="C4222" s="1">
        <v>124</v>
      </c>
      <c r="D4222" s="1" t="s">
        <v>5601</v>
      </c>
      <c r="F4222" s="1" t="s">
        <v>445</v>
      </c>
      <c r="G4222" s="1">
        <v>9</v>
      </c>
      <c r="H4222" s="1">
        <v>68</v>
      </c>
      <c r="I4222" s="1">
        <v>17</v>
      </c>
      <c r="J4222" s="1">
        <v>20.399999999999999</v>
      </c>
      <c r="K4222" s="3">
        <v>686</v>
      </c>
      <c r="L4222" s="2">
        <f>N4222/((4584.46)*(1-EXP(-(0.006602)*I4222))^(1.49294))</f>
        <v>0.97445841138296796</v>
      </c>
      <c r="N4222" s="1">
        <v>157</v>
      </c>
      <c r="O4222" s="1">
        <v>80</v>
      </c>
      <c r="P4222" s="1">
        <v>14.6</v>
      </c>
      <c r="Q4222" s="1">
        <v>19.100000000000001</v>
      </c>
      <c r="R4222" s="1">
        <v>2.77</v>
      </c>
      <c r="AJ4222" s="1" t="s">
        <v>471</v>
      </c>
      <c r="AK4222" s="19">
        <v>53.2</v>
      </c>
      <c r="AL4222" s="19">
        <v>64</v>
      </c>
      <c r="AN4222" s="3">
        <v>1996</v>
      </c>
      <c r="AQ4222">
        <v>80810</v>
      </c>
      <c r="AR4222" s="1" t="s">
        <v>827</v>
      </c>
    </row>
    <row r="4223" spans="1:44" x14ac:dyDescent="0.25">
      <c r="A4223" s="1">
        <v>5771</v>
      </c>
      <c r="B4223" s="1" t="s">
        <v>744</v>
      </c>
      <c r="C4223" s="1">
        <v>125</v>
      </c>
      <c r="D4223" s="1" t="s">
        <v>5717</v>
      </c>
      <c r="F4223" s="1" t="s">
        <v>445</v>
      </c>
      <c r="G4223" s="1">
        <v>8</v>
      </c>
      <c r="H4223" s="1">
        <v>11</v>
      </c>
      <c r="I4223" s="1">
        <v>4.5</v>
      </c>
      <c r="J4223" s="1">
        <v>2.8</v>
      </c>
      <c r="K4223" s="3">
        <v>8888</v>
      </c>
      <c r="N4223" s="1">
        <v>21</v>
      </c>
      <c r="O4223" s="1">
        <v>8.9499999999999993</v>
      </c>
      <c r="P4223" s="1">
        <v>2.29</v>
      </c>
      <c r="Q4223" s="1">
        <v>3.59</v>
      </c>
      <c r="R4223" s="1">
        <v>2.3199999999999998</v>
      </c>
      <c r="AJ4223" s="1" t="s">
        <v>471</v>
      </c>
      <c r="AK4223" s="19">
        <v>55</v>
      </c>
      <c r="AL4223" s="19">
        <v>70</v>
      </c>
      <c r="AN4223" s="3">
        <v>1996</v>
      </c>
      <c r="AQ4223">
        <v>80809</v>
      </c>
      <c r="AR4223" s="1" t="s">
        <v>827</v>
      </c>
    </row>
    <row r="4224" spans="1:44" x14ac:dyDescent="0.25">
      <c r="A4224" s="1">
        <v>5772</v>
      </c>
      <c r="B4224" s="1" t="s">
        <v>744</v>
      </c>
      <c r="C4224" s="1">
        <v>125</v>
      </c>
      <c r="D4224" s="1" t="s">
        <v>5717</v>
      </c>
      <c r="F4224" s="1" t="s">
        <v>445</v>
      </c>
      <c r="G4224" s="1">
        <v>7</v>
      </c>
      <c r="H4224" s="1">
        <v>12</v>
      </c>
      <c r="I4224" s="1">
        <v>6.8</v>
      </c>
      <c r="J4224" s="1">
        <v>4.2</v>
      </c>
      <c r="K4224" s="3">
        <v>8260</v>
      </c>
      <c r="N4224" s="1">
        <v>51</v>
      </c>
      <c r="O4224" s="1">
        <v>21.6</v>
      </c>
      <c r="P4224" s="1">
        <v>4.6500000000000004</v>
      </c>
      <c r="Q4224" s="1">
        <v>6.53</v>
      </c>
      <c r="R4224" s="1">
        <v>2.39</v>
      </c>
      <c r="AJ4224" s="1" t="s">
        <v>471</v>
      </c>
      <c r="AK4224" s="19">
        <v>55</v>
      </c>
      <c r="AL4224" s="19">
        <v>70</v>
      </c>
      <c r="AN4224" s="3">
        <v>1996</v>
      </c>
      <c r="AQ4224">
        <v>80809</v>
      </c>
      <c r="AR4224" s="1" t="s">
        <v>827</v>
      </c>
    </row>
    <row r="4225" spans="1:44" x14ac:dyDescent="0.25">
      <c r="A4225" s="1">
        <v>5773</v>
      </c>
      <c r="B4225" s="1" t="s">
        <v>5320</v>
      </c>
      <c r="C4225" s="1">
        <v>124</v>
      </c>
      <c r="D4225" s="1" t="s">
        <v>5811</v>
      </c>
      <c r="F4225" s="1" t="s">
        <v>445</v>
      </c>
      <c r="G4225" s="1">
        <v>6</v>
      </c>
      <c r="H4225" s="1">
        <v>15</v>
      </c>
      <c r="I4225" s="1">
        <v>9.5</v>
      </c>
      <c r="J4225" s="1">
        <v>5.9</v>
      </c>
      <c r="K4225" s="3">
        <v>10232</v>
      </c>
      <c r="N4225" s="1">
        <v>56</v>
      </c>
      <c r="O4225" s="1">
        <v>23.8</v>
      </c>
      <c r="P4225" s="1">
        <v>5.38</v>
      </c>
      <c r="Q4225" s="1">
        <v>4.0599999999999996</v>
      </c>
      <c r="R4225" s="1">
        <v>1.4</v>
      </c>
      <c r="AJ4225" s="1" t="s">
        <v>471</v>
      </c>
      <c r="AK4225" s="19">
        <v>55</v>
      </c>
      <c r="AL4225" s="19">
        <v>70</v>
      </c>
      <c r="AN4225" s="3">
        <v>1996</v>
      </c>
      <c r="AQ4225">
        <v>80809</v>
      </c>
      <c r="AR4225" s="1" t="s">
        <v>827</v>
      </c>
    </row>
    <row r="4226" spans="1:44" x14ac:dyDescent="0.25">
      <c r="A4226" s="1">
        <v>5774</v>
      </c>
      <c r="B4226" s="1" t="s">
        <v>5320</v>
      </c>
      <c r="C4226" s="1">
        <v>124</v>
      </c>
      <c r="D4226" s="1" t="s">
        <v>6081</v>
      </c>
      <c r="F4226" s="1" t="s">
        <v>445</v>
      </c>
      <c r="G4226" s="1">
        <v>5</v>
      </c>
      <c r="H4226" s="1">
        <v>22</v>
      </c>
      <c r="I4226" s="1">
        <v>14.8</v>
      </c>
      <c r="J4226" s="1">
        <v>11.1</v>
      </c>
      <c r="K4226" s="3">
        <v>3519</v>
      </c>
      <c r="N4226" s="1">
        <v>190</v>
      </c>
      <c r="O4226" s="1">
        <v>84.5</v>
      </c>
      <c r="P4226" s="1">
        <v>15.5</v>
      </c>
      <c r="Q4226" s="1">
        <v>17.2</v>
      </c>
      <c r="R4226" s="1">
        <v>3.34</v>
      </c>
      <c r="AJ4226" s="1" t="s">
        <v>471</v>
      </c>
      <c r="AK4226" s="19">
        <v>55</v>
      </c>
      <c r="AL4226" s="19">
        <v>70</v>
      </c>
      <c r="AN4226" s="3">
        <v>1996</v>
      </c>
      <c r="AQ4226">
        <v>80809</v>
      </c>
      <c r="AR4226" s="1" t="s">
        <v>827</v>
      </c>
    </row>
    <row r="4227" spans="1:44" x14ac:dyDescent="0.25">
      <c r="A4227" s="1">
        <v>5775</v>
      </c>
      <c r="B4227" s="1" t="s">
        <v>744</v>
      </c>
      <c r="C4227" s="1">
        <v>125</v>
      </c>
      <c r="D4227" s="1" t="s">
        <v>5925</v>
      </c>
      <c r="F4227" s="1" t="s">
        <v>445</v>
      </c>
      <c r="G4227" s="1">
        <v>6</v>
      </c>
      <c r="H4227" s="1">
        <v>26</v>
      </c>
      <c r="I4227" s="1">
        <v>13.7</v>
      </c>
      <c r="J4227" s="1">
        <v>10.9</v>
      </c>
      <c r="K4227" s="3">
        <v>2210</v>
      </c>
      <c r="N4227" s="1">
        <v>134</v>
      </c>
      <c r="O4227" s="1">
        <v>59.6</v>
      </c>
      <c r="P4227" s="1">
        <v>11</v>
      </c>
      <c r="Q4227" s="1">
        <v>11.2</v>
      </c>
      <c r="R4227" s="1">
        <v>2.78</v>
      </c>
      <c r="AJ4227" s="1" t="s">
        <v>471</v>
      </c>
      <c r="AK4227" s="19">
        <v>55</v>
      </c>
      <c r="AL4227" s="19">
        <v>70</v>
      </c>
      <c r="AN4227" s="3">
        <v>1996</v>
      </c>
      <c r="AQ4227">
        <v>80809</v>
      </c>
      <c r="AR4227" s="1" t="s">
        <v>827</v>
      </c>
    </row>
    <row r="4228" spans="1:44" x14ac:dyDescent="0.25">
      <c r="A4228" s="1">
        <v>5776</v>
      </c>
      <c r="B4228" s="1" t="s">
        <v>744</v>
      </c>
      <c r="C4228" s="1">
        <v>125</v>
      </c>
      <c r="D4228" s="1" t="s">
        <v>6064</v>
      </c>
      <c r="F4228" s="1" t="s">
        <v>445</v>
      </c>
      <c r="G4228" s="1">
        <v>5</v>
      </c>
      <c r="H4228" s="1">
        <v>35</v>
      </c>
      <c r="I4228" s="1">
        <v>20.399999999999999</v>
      </c>
      <c r="J4228" s="1">
        <v>20</v>
      </c>
      <c r="K4228" s="3">
        <v>1460</v>
      </c>
      <c r="N4228" s="1">
        <v>263</v>
      </c>
      <c r="O4228" s="1">
        <v>116</v>
      </c>
      <c r="P4228" s="1">
        <v>17</v>
      </c>
      <c r="Q4228" s="1">
        <v>16.100000000000001</v>
      </c>
      <c r="R4228" s="1">
        <v>3.29</v>
      </c>
      <c r="AJ4228" s="1" t="s">
        <v>471</v>
      </c>
      <c r="AK4228" s="19">
        <v>55</v>
      </c>
      <c r="AL4228" s="19">
        <v>70</v>
      </c>
      <c r="AN4228" s="3">
        <v>1996</v>
      </c>
      <c r="AQ4228">
        <v>80809</v>
      </c>
      <c r="AR4228" s="1" t="s">
        <v>827</v>
      </c>
    </row>
    <row r="4229" spans="1:44" x14ac:dyDescent="0.25">
      <c r="A4229" s="1">
        <v>5777</v>
      </c>
      <c r="B4229" s="1" t="s">
        <v>744</v>
      </c>
      <c r="C4229" s="1">
        <v>125</v>
      </c>
      <c r="D4229" s="1" t="s">
        <v>6141</v>
      </c>
      <c r="F4229" s="1" t="s">
        <v>445</v>
      </c>
      <c r="G4229" s="1">
        <v>5</v>
      </c>
      <c r="H4229" s="1">
        <v>35</v>
      </c>
      <c r="I4229" s="1">
        <v>20.5</v>
      </c>
      <c r="J4229" s="1">
        <v>17.3</v>
      </c>
      <c r="K4229" s="3">
        <v>1564</v>
      </c>
      <c r="N4229" s="1">
        <v>323</v>
      </c>
      <c r="O4229" s="1">
        <v>147</v>
      </c>
      <c r="P4229" s="1">
        <v>21.5</v>
      </c>
      <c r="Q4229" s="1">
        <v>18.899999999999999</v>
      </c>
      <c r="R4229" s="1">
        <v>3.29</v>
      </c>
      <c r="AJ4229" s="1" t="s">
        <v>471</v>
      </c>
      <c r="AK4229" s="19">
        <v>55</v>
      </c>
      <c r="AL4229" s="19">
        <v>70</v>
      </c>
      <c r="AN4229" s="3">
        <v>1996</v>
      </c>
      <c r="AQ4229">
        <v>80809</v>
      </c>
      <c r="AR4229" s="1" t="s">
        <v>827</v>
      </c>
    </row>
    <row r="4230" spans="1:44" x14ac:dyDescent="0.25">
      <c r="A4230" s="1">
        <v>5778</v>
      </c>
      <c r="B4230" s="1" t="s">
        <v>744</v>
      </c>
      <c r="C4230" s="1">
        <v>125</v>
      </c>
      <c r="D4230" s="1" t="s">
        <v>5795</v>
      </c>
      <c r="F4230" s="1" t="s">
        <v>445</v>
      </c>
      <c r="G4230" s="1">
        <v>5</v>
      </c>
      <c r="H4230" s="1">
        <v>36</v>
      </c>
      <c r="I4230" s="1">
        <v>19</v>
      </c>
      <c r="J4230" s="1">
        <v>18.7</v>
      </c>
      <c r="K4230" s="3">
        <v>1883</v>
      </c>
      <c r="N4230" s="1">
        <v>255</v>
      </c>
      <c r="O4230" s="1">
        <v>113</v>
      </c>
      <c r="P4230" s="1">
        <v>16.399999999999999</v>
      </c>
      <c r="Q4230" s="1">
        <v>13.7</v>
      </c>
      <c r="R4230" s="1">
        <v>3.32</v>
      </c>
      <c r="AJ4230" s="1" t="s">
        <v>471</v>
      </c>
      <c r="AK4230" s="19">
        <v>55</v>
      </c>
      <c r="AL4230" s="19">
        <v>70</v>
      </c>
      <c r="AN4230" s="3">
        <v>1996</v>
      </c>
      <c r="AQ4230">
        <v>80809</v>
      </c>
      <c r="AR4230" s="1" t="s">
        <v>827</v>
      </c>
    </row>
    <row r="4231" spans="1:44" x14ac:dyDescent="0.25">
      <c r="A4231" s="1">
        <v>5779</v>
      </c>
      <c r="B4231" s="1" t="s">
        <v>744</v>
      </c>
      <c r="C4231" s="1">
        <v>125</v>
      </c>
      <c r="D4231" s="1" t="s">
        <v>5599</v>
      </c>
      <c r="F4231" s="1" t="s">
        <v>445</v>
      </c>
      <c r="G4231" s="1">
        <v>6</v>
      </c>
      <c r="H4231" s="1">
        <v>48</v>
      </c>
      <c r="I4231" s="1">
        <v>23</v>
      </c>
      <c r="J4231" s="1">
        <v>20.8</v>
      </c>
      <c r="K4231" s="3">
        <v>1061</v>
      </c>
      <c r="N4231" s="1">
        <v>417</v>
      </c>
      <c r="O4231" s="1">
        <v>165</v>
      </c>
      <c r="P4231" s="1">
        <v>22.4</v>
      </c>
      <c r="Q4231" s="1">
        <v>21.4</v>
      </c>
      <c r="R4231" s="1">
        <v>2.9</v>
      </c>
      <c r="AJ4231" s="1" t="s">
        <v>471</v>
      </c>
      <c r="AK4231" s="19">
        <v>55</v>
      </c>
      <c r="AL4231" s="19">
        <v>70</v>
      </c>
      <c r="AN4231" s="3">
        <v>1996</v>
      </c>
      <c r="AQ4231">
        <v>80809</v>
      </c>
      <c r="AR4231" s="1" t="s">
        <v>827</v>
      </c>
    </row>
    <row r="4232" spans="1:44" x14ac:dyDescent="0.25">
      <c r="A4232" s="1">
        <v>5781</v>
      </c>
      <c r="B4232" s="1" t="s">
        <v>5320</v>
      </c>
      <c r="C4232" s="1">
        <v>124</v>
      </c>
      <c r="D4232" s="1" t="s">
        <v>6152</v>
      </c>
      <c r="F4232" s="1" t="s">
        <v>445</v>
      </c>
      <c r="G4232" s="1">
        <v>6</v>
      </c>
      <c r="H4232" s="1">
        <v>49</v>
      </c>
      <c r="I4232" s="1">
        <v>20.5</v>
      </c>
      <c r="J4232" s="1">
        <v>20.9</v>
      </c>
      <c r="K4232" s="3">
        <v>650</v>
      </c>
      <c r="N4232" s="1">
        <v>284</v>
      </c>
      <c r="O4232" s="1">
        <v>113</v>
      </c>
      <c r="P4232" s="1">
        <v>15.3</v>
      </c>
      <c r="Q4232" s="1">
        <v>22.5</v>
      </c>
      <c r="R4232" s="1">
        <v>3.07</v>
      </c>
      <c r="S4232" s="1">
        <v>57</v>
      </c>
      <c r="AJ4232" s="1" t="s">
        <v>471</v>
      </c>
      <c r="AK4232" s="19">
        <v>55</v>
      </c>
      <c r="AL4232" s="19">
        <v>70</v>
      </c>
      <c r="AN4232" s="3">
        <v>1996</v>
      </c>
      <c r="AQ4232">
        <v>80809</v>
      </c>
      <c r="AR4232" s="1" t="s">
        <v>827</v>
      </c>
    </row>
    <row r="4233" spans="1:44" x14ac:dyDescent="0.25">
      <c r="A4233" s="1">
        <v>5782</v>
      </c>
      <c r="B4233" s="1" t="s">
        <v>744</v>
      </c>
      <c r="C4233" s="1">
        <v>125</v>
      </c>
      <c r="D4233" s="1" t="s">
        <v>5795</v>
      </c>
      <c r="F4233" s="1" t="s">
        <v>445</v>
      </c>
      <c r="G4233" s="1">
        <v>6</v>
      </c>
      <c r="H4233" s="1">
        <v>49</v>
      </c>
      <c r="I4233" s="1">
        <v>21.8</v>
      </c>
      <c r="J4233" s="1">
        <v>20.100000000000001</v>
      </c>
      <c r="K4233" s="3">
        <v>961</v>
      </c>
      <c r="N4233" s="1">
        <v>284</v>
      </c>
      <c r="O4233" s="1">
        <v>112</v>
      </c>
      <c r="P4233" s="1">
        <v>15.4</v>
      </c>
      <c r="Q4233" s="1">
        <v>18</v>
      </c>
      <c r="R4233" s="1">
        <v>2.5499999999999998</v>
      </c>
      <c r="AJ4233" s="1" t="s">
        <v>471</v>
      </c>
      <c r="AK4233" s="19">
        <v>55</v>
      </c>
      <c r="AL4233" s="19">
        <v>70</v>
      </c>
      <c r="AN4233" s="3">
        <v>1996</v>
      </c>
      <c r="AQ4233">
        <v>80809</v>
      </c>
      <c r="AR4233" s="1" t="s">
        <v>827</v>
      </c>
    </row>
    <row r="4234" spans="1:44" x14ac:dyDescent="0.25">
      <c r="A4234" s="1">
        <v>5783</v>
      </c>
      <c r="B4234" s="1" t="s">
        <v>744</v>
      </c>
      <c r="C4234" s="1">
        <v>125</v>
      </c>
      <c r="D4234" s="1" t="s">
        <v>5599</v>
      </c>
      <c r="F4234" s="1" t="s">
        <v>445</v>
      </c>
      <c r="G4234" s="1">
        <v>6</v>
      </c>
      <c r="H4234" s="1">
        <v>35</v>
      </c>
      <c r="I4234" s="1">
        <v>17</v>
      </c>
      <c r="J4234" s="1">
        <v>18.399999999999999</v>
      </c>
      <c r="K4234" s="3">
        <v>800</v>
      </c>
      <c r="N4234" s="1">
        <v>178</v>
      </c>
      <c r="O4234" s="1">
        <v>78.900000000000006</v>
      </c>
      <c r="P4234" s="1">
        <v>11.6</v>
      </c>
      <c r="Q4234" s="1">
        <v>11.4</v>
      </c>
      <c r="R4234" s="1">
        <v>1.9</v>
      </c>
      <c r="AJ4234" s="1" t="s">
        <v>471</v>
      </c>
      <c r="AK4234" s="19">
        <v>53.2</v>
      </c>
      <c r="AL4234" s="19">
        <v>64</v>
      </c>
      <c r="AN4234" s="3">
        <v>1996</v>
      </c>
      <c r="AQ4234">
        <v>80810</v>
      </c>
      <c r="AR4234" s="1" t="s">
        <v>827</v>
      </c>
    </row>
    <row r="4235" spans="1:44" x14ac:dyDescent="0.25">
      <c r="A4235" s="1">
        <v>5784</v>
      </c>
      <c r="B4235" s="1" t="s">
        <v>744</v>
      </c>
      <c r="C4235" s="1">
        <v>125</v>
      </c>
      <c r="D4235" s="1" t="s">
        <v>5599</v>
      </c>
      <c r="F4235" s="1" t="s">
        <v>445</v>
      </c>
      <c r="G4235" s="1">
        <v>6</v>
      </c>
      <c r="H4235" s="1">
        <v>41</v>
      </c>
      <c r="I4235" s="1">
        <v>19.7</v>
      </c>
      <c r="J4235" s="1">
        <v>23.2</v>
      </c>
      <c r="K4235" s="3">
        <v>526</v>
      </c>
      <c r="N4235" s="1">
        <v>192</v>
      </c>
      <c r="O4235" s="1">
        <v>76</v>
      </c>
      <c r="P4235" s="1">
        <v>10</v>
      </c>
      <c r="Q4235" s="1">
        <v>22.2</v>
      </c>
      <c r="R4235" s="1">
        <v>2.4</v>
      </c>
      <c r="S4235" s="1">
        <v>55</v>
      </c>
      <c r="AJ4235" s="1" t="s">
        <v>471</v>
      </c>
      <c r="AK4235" s="19">
        <v>53.2</v>
      </c>
      <c r="AL4235" s="19">
        <v>64</v>
      </c>
      <c r="AN4235" s="3">
        <v>1996</v>
      </c>
      <c r="AQ4235">
        <v>80810</v>
      </c>
      <c r="AR4235" s="1" t="s">
        <v>827</v>
      </c>
    </row>
    <row r="4236" spans="1:44" x14ac:dyDescent="0.25">
      <c r="A4236" s="1">
        <v>5785</v>
      </c>
      <c r="B4236" s="1" t="s">
        <v>744</v>
      </c>
      <c r="C4236" s="1">
        <v>125</v>
      </c>
      <c r="D4236" s="1" t="s">
        <v>6064</v>
      </c>
      <c r="F4236" s="1" t="s">
        <v>445</v>
      </c>
      <c r="G4236" s="1">
        <v>5</v>
      </c>
      <c r="H4236" s="1">
        <v>46</v>
      </c>
      <c r="I4236" s="1">
        <v>22.4</v>
      </c>
      <c r="J4236" s="1">
        <v>25.1</v>
      </c>
      <c r="K4236" s="3">
        <v>746</v>
      </c>
      <c r="N4236" s="1">
        <v>365</v>
      </c>
      <c r="O4236" s="1">
        <v>144</v>
      </c>
      <c r="P4236" s="1">
        <v>19.100000000000001</v>
      </c>
      <c r="Q4236" s="1">
        <v>19.3</v>
      </c>
      <c r="R4236" s="1">
        <v>3.12</v>
      </c>
      <c r="AJ4236" s="1" t="s">
        <v>471</v>
      </c>
      <c r="AK4236" s="19">
        <v>53.2</v>
      </c>
      <c r="AL4236" s="19">
        <v>64</v>
      </c>
      <c r="AN4236" s="3">
        <v>1996</v>
      </c>
      <c r="AQ4236">
        <v>80810</v>
      </c>
      <c r="AR4236" s="1" t="s">
        <v>827</v>
      </c>
    </row>
    <row r="4237" spans="1:44" x14ac:dyDescent="0.25">
      <c r="A4237" s="1">
        <v>5786</v>
      </c>
      <c r="B4237" s="1" t="s">
        <v>744</v>
      </c>
      <c r="C4237" s="1">
        <v>125</v>
      </c>
      <c r="D4237" s="1" t="s">
        <v>5599</v>
      </c>
      <c r="F4237" s="1" t="s">
        <v>445</v>
      </c>
      <c r="G4237" s="1">
        <v>7</v>
      </c>
      <c r="H4237" s="1">
        <v>23</v>
      </c>
      <c r="I4237" s="1">
        <v>10.3</v>
      </c>
      <c r="J4237" s="1">
        <v>7.5</v>
      </c>
      <c r="K4237" s="3">
        <v>4074</v>
      </c>
      <c r="N4237" s="1">
        <v>95</v>
      </c>
      <c r="O4237" s="1">
        <v>42.4</v>
      </c>
      <c r="P4237" s="1">
        <v>9.1199999999999992</v>
      </c>
      <c r="Q4237" s="1">
        <v>9.7100000000000009</v>
      </c>
      <c r="R4237" s="1">
        <v>1.98</v>
      </c>
      <c r="AJ4237" s="1" t="s">
        <v>471</v>
      </c>
      <c r="AK4237" s="19">
        <v>53.2</v>
      </c>
      <c r="AL4237" s="19">
        <v>64</v>
      </c>
      <c r="AN4237" s="3">
        <v>1996</v>
      </c>
      <c r="AQ4237">
        <v>80810</v>
      </c>
      <c r="AR4237" s="1" t="s">
        <v>827</v>
      </c>
    </row>
    <row r="4238" spans="1:44" x14ac:dyDescent="0.25">
      <c r="A4238" s="1">
        <v>5787</v>
      </c>
      <c r="B4238" s="1" t="s">
        <v>744</v>
      </c>
      <c r="C4238" s="1">
        <v>125</v>
      </c>
      <c r="D4238" s="1" t="s">
        <v>5599</v>
      </c>
      <c r="F4238" s="1" t="s">
        <v>445</v>
      </c>
      <c r="G4238" s="1">
        <v>7</v>
      </c>
      <c r="H4238" s="1">
        <v>26</v>
      </c>
      <c r="I4238" s="1">
        <v>12.5</v>
      </c>
      <c r="J4238" s="1">
        <v>12.5</v>
      </c>
      <c r="K4238" s="3">
        <v>1431</v>
      </c>
      <c r="N4238" s="1">
        <v>113</v>
      </c>
      <c r="O4238" s="1">
        <v>49.9</v>
      </c>
      <c r="P4238" s="1">
        <v>8.73</v>
      </c>
      <c r="Q4238" s="1">
        <v>11.9</v>
      </c>
      <c r="R4238" s="1">
        <v>2.4500000000000002</v>
      </c>
      <c r="AJ4238" s="1" t="s">
        <v>471</v>
      </c>
      <c r="AK4238" s="19">
        <v>53.2</v>
      </c>
      <c r="AL4238" s="19">
        <v>64</v>
      </c>
      <c r="AN4238" s="3">
        <v>1996</v>
      </c>
      <c r="AQ4238">
        <v>80810</v>
      </c>
      <c r="AR4238" s="1" t="s">
        <v>827</v>
      </c>
    </row>
    <row r="4239" spans="1:44" x14ac:dyDescent="0.25">
      <c r="A4239" s="1">
        <v>5788</v>
      </c>
      <c r="B4239" s="1" t="s">
        <v>744</v>
      </c>
      <c r="C4239" s="1">
        <v>125</v>
      </c>
      <c r="D4239" s="1" t="s">
        <v>5599</v>
      </c>
      <c r="F4239" s="1" t="s">
        <v>445</v>
      </c>
      <c r="G4239" s="1">
        <v>6</v>
      </c>
      <c r="H4239" s="1">
        <v>19</v>
      </c>
      <c r="I4239" s="1">
        <v>11.9</v>
      </c>
      <c r="J4239" s="1">
        <v>9.1999999999999993</v>
      </c>
      <c r="K4239" s="3">
        <v>3386</v>
      </c>
      <c r="N4239" s="1">
        <v>136</v>
      </c>
      <c r="O4239" s="1">
        <v>60.1</v>
      </c>
      <c r="P4239" s="1">
        <v>9.02</v>
      </c>
      <c r="Q4239" s="1">
        <v>13.6</v>
      </c>
      <c r="R4239" s="1">
        <v>2.34</v>
      </c>
      <c r="AJ4239" s="1" t="s">
        <v>471</v>
      </c>
      <c r="AK4239" s="19">
        <v>53</v>
      </c>
      <c r="AL4239" s="19">
        <v>70.2</v>
      </c>
      <c r="AN4239" s="3">
        <v>1996</v>
      </c>
      <c r="AQ4239">
        <v>80811</v>
      </c>
      <c r="AR4239" s="1" t="s">
        <v>827</v>
      </c>
    </row>
    <row r="4240" spans="1:44" x14ac:dyDescent="0.25">
      <c r="A4240" s="1">
        <v>5789</v>
      </c>
      <c r="B4240" s="1" t="s">
        <v>744</v>
      </c>
      <c r="C4240" s="1">
        <v>125</v>
      </c>
      <c r="D4240" s="1" t="s">
        <v>6332</v>
      </c>
      <c r="F4240" s="1" t="s">
        <v>445</v>
      </c>
      <c r="G4240" s="1">
        <v>6</v>
      </c>
      <c r="H4240" s="1">
        <v>36</v>
      </c>
      <c r="I4240" s="1">
        <v>17</v>
      </c>
      <c r="J4240" s="1">
        <v>17.100000000000001</v>
      </c>
      <c r="K4240" s="3">
        <v>1577</v>
      </c>
      <c r="N4240" s="1">
        <v>273</v>
      </c>
      <c r="O4240" s="1">
        <v>120.6</v>
      </c>
      <c r="P4240" s="1">
        <v>18.100000000000001</v>
      </c>
      <c r="Q4240" s="1">
        <v>16.600000000000001</v>
      </c>
      <c r="R4240" s="1">
        <v>3.01</v>
      </c>
      <c r="AJ4240" s="1" t="s">
        <v>471</v>
      </c>
      <c r="AK4240" s="19">
        <v>53</v>
      </c>
      <c r="AL4240" s="19">
        <v>70.2</v>
      </c>
      <c r="AN4240" s="3">
        <v>1996</v>
      </c>
      <c r="AQ4240">
        <v>80811</v>
      </c>
      <c r="AR4240" s="1" t="s">
        <v>827</v>
      </c>
    </row>
    <row r="4241" spans="1:44" x14ac:dyDescent="0.25">
      <c r="A4241" s="1">
        <v>5790</v>
      </c>
      <c r="B4241" s="1" t="s">
        <v>744</v>
      </c>
      <c r="C4241" s="1">
        <v>125</v>
      </c>
      <c r="D4241" s="1" t="s">
        <v>5599</v>
      </c>
      <c r="F4241" s="1" t="s">
        <v>445</v>
      </c>
      <c r="G4241" s="1">
        <v>8</v>
      </c>
      <c r="H4241" s="1">
        <v>10</v>
      </c>
      <c r="I4241" s="1">
        <v>4</v>
      </c>
      <c r="J4241" s="1">
        <v>2.2999999999999998</v>
      </c>
      <c r="K4241" s="3">
        <v>26300</v>
      </c>
      <c r="N4241" s="1">
        <v>32.200000000000003</v>
      </c>
      <c r="O4241" s="1">
        <v>16.8</v>
      </c>
      <c r="P4241" s="1">
        <v>3.08</v>
      </c>
      <c r="Q4241" s="1">
        <v>4.1900000000000004</v>
      </c>
      <c r="R4241" s="1">
        <v>1.86</v>
      </c>
      <c r="AJ4241" s="1" t="s">
        <v>471</v>
      </c>
      <c r="AK4241" s="19">
        <v>53</v>
      </c>
      <c r="AL4241" s="19">
        <v>70.2</v>
      </c>
      <c r="AN4241" s="3">
        <v>1996</v>
      </c>
      <c r="AQ4241">
        <v>80811</v>
      </c>
      <c r="AR4241" s="1" t="s">
        <v>827</v>
      </c>
    </row>
    <row r="4242" spans="1:44" x14ac:dyDescent="0.25">
      <c r="A4242" s="1">
        <v>5791</v>
      </c>
      <c r="B4242" s="1" t="s">
        <v>744</v>
      </c>
      <c r="C4242" s="1">
        <v>125</v>
      </c>
      <c r="D4242" s="1" t="s">
        <v>5599</v>
      </c>
      <c r="F4242" s="1" t="s">
        <v>445</v>
      </c>
      <c r="G4242" s="1">
        <v>8</v>
      </c>
      <c r="H4242" s="1">
        <v>16</v>
      </c>
      <c r="I4242" s="1">
        <v>6.8</v>
      </c>
      <c r="J4242" s="1">
        <v>4.4000000000000004</v>
      </c>
      <c r="K4242" s="3">
        <v>9646</v>
      </c>
      <c r="N4242" s="1">
        <v>55.8</v>
      </c>
      <c r="O4242" s="1">
        <v>29.1</v>
      </c>
      <c r="P4242" s="1">
        <v>5.24</v>
      </c>
      <c r="Q4242" s="1">
        <v>4.66</v>
      </c>
      <c r="R4242" s="1">
        <v>2.7</v>
      </c>
      <c r="AJ4242" s="1" t="s">
        <v>471</v>
      </c>
      <c r="AK4242" s="19">
        <v>53</v>
      </c>
      <c r="AL4242" s="19">
        <v>70.2</v>
      </c>
      <c r="AN4242" s="3">
        <v>1996</v>
      </c>
      <c r="AQ4242">
        <v>80811</v>
      </c>
      <c r="AR4242" s="1" t="s">
        <v>827</v>
      </c>
    </row>
    <row r="4243" spans="1:44" x14ac:dyDescent="0.25">
      <c r="A4243" s="1">
        <v>5792</v>
      </c>
      <c r="B4243" s="1" t="s">
        <v>744</v>
      </c>
      <c r="C4243" s="1">
        <v>125</v>
      </c>
      <c r="D4243" s="1" t="s">
        <v>5599</v>
      </c>
      <c r="F4243" s="1" t="s">
        <v>445</v>
      </c>
      <c r="G4243" s="1">
        <v>8</v>
      </c>
      <c r="H4243" s="1">
        <v>19</v>
      </c>
      <c r="I4243" s="1">
        <v>7.1</v>
      </c>
      <c r="J4243" s="1">
        <v>4.5</v>
      </c>
      <c r="K4243" s="3">
        <v>12940</v>
      </c>
      <c r="N4243" s="1">
        <v>98.4</v>
      </c>
      <c r="O4243" s="1">
        <v>51.6</v>
      </c>
      <c r="P4243" s="1">
        <v>7.13</v>
      </c>
      <c r="Q4243" s="1">
        <v>4.63</v>
      </c>
      <c r="R4243" s="1">
        <v>1.48</v>
      </c>
      <c r="AJ4243" s="1" t="s">
        <v>471</v>
      </c>
      <c r="AK4243" s="19">
        <v>53</v>
      </c>
      <c r="AL4243" s="19">
        <v>70.2</v>
      </c>
      <c r="AN4243" s="3">
        <v>1996</v>
      </c>
      <c r="AQ4243">
        <v>80811</v>
      </c>
      <c r="AR4243" s="1" t="s">
        <v>827</v>
      </c>
    </row>
    <row r="4244" spans="1:44" x14ac:dyDescent="0.25">
      <c r="A4244" s="1">
        <v>5793</v>
      </c>
      <c r="B4244" s="1" t="s">
        <v>744</v>
      </c>
      <c r="C4244" s="1">
        <v>125</v>
      </c>
      <c r="D4244" s="1" t="s">
        <v>5599</v>
      </c>
      <c r="F4244" s="1" t="s">
        <v>445</v>
      </c>
      <c r="G4244" s="1">
        <v>9</v>
      </c>
      <c r="H4244" s="1">
        <v>29</v>
      </c>
      <c r="I4244" s="1">
        <v>8.6999999999999993</v>
      </c>
      <c r="J4244" s="1">
        <v>7.5</v>
      </c>
      <c r="K4244" s="3">
        <v>3959</v>
      </c>
      <c r="N4244" s="1">
        <v>68.3</v>
      </c>
      <c r="O4244" s="1">
        <v>40.299999999999997</v>
      </c>
      <c r="P4244" s="1">
        <v>5.1100000000000003</v>
      </c>
      <c r="Q4244" s="1">
        <v>7</v>
      </c>
      <c r="R4244" s="1">
        <v>2.41</v>
      </c>
      <c r="AJ4244" s="1" t="s">
        <v>471</v>
      </c>
      <c r="AK4244" s="19">
        <v>53</v>
      </c>
      <c r="AL4244" s="19">
        <v>70.2</v>
      </c>
      <c r="AN4244" s="3">
        <v>1996</v>
      </c>
      <c r="AQ4244">
        <v>80811</v>
      </c>
      <c r="AR4244" s="1" t="s">
        <v>827</v>
      </c>
    </row>
    <row r="4245" spans="1:44" x14ac:dyDescent="0.25">
      <c r="A4245" s="1">
        <v>5794</v>
      </c>
      <c r="B4245" s="1" t="s">
        <v>744</v>
      </c>
      <c r="C4245" s="1">
        <v>125</v>
      </c>
      <c r="D4245" s="1" t="s">
        <v>5599</v>
      </c>
      <c r="F4245" s="1" t="s">
        <v>445</v>
      </c>
      <c r="G4245" s="1">
        <v>8</v>
      </c>
      <c r="H4245" s="1">
        <v>32</v>
      </c>
      <c r="I4245" s="1">
        <v>12.8</v>
      </c>
      <c r="J4245" s="1">
        <v>16.600000000000001</v>
      </c>
      <c r="K4245" s="3">
        <v>980</v>
      </c>
      <c r="N4245" s="1">
        <v>122</v>
      </c>
      <c r="O4245" s="1">
        <v>53.9</v>
      </c>
      <c r="P4245" s="1">
        <v>8.23</v>
      </c>
      <c r="Q4245" s="1">
        <v>15.9</v>
      </c>
      <c r="R4245" s="1">
        <v>2.67</v>
      </c>
      <c r="AJ4245" s="1" t="s">
        <v>471</v>
      </c>
      <c r="AK4245" s="19">
        <v>53</v>
      </c>
      <c r="AL4245" s="19">
        <v>70.2</v>
      </c>
      <c r="AN4245" s="3">
        <v>1996</v>
      </c>
      <c r="AQ4245">
        <v>80811</v>
      </c>
      <c r="AR4245" s="1" t="s">
        <v>827</v>
      </c>
    </row>
    <row r="4246" spans="1:44" x14ac:dyDescent="0.25">
      <c r="A4246" s="1">
        <v>5795</v>
      </c>
      <c r="B4246" s="1" t="s">
        <v>744</v>
      </c>
      <c r="C4246" s="1">
        <v>125</v>
      </c>
      <c r="D4246" s="1" t="s">
        <v>6332</v>
      </c>
      <c r="F4246" s="1" t="s">
        <v>445</v>
      </c>
      <c r="G4246" s="1">
        <v>7</v>
      </c>
      <c r="H4246" s="1">
        <v>35</v>
      </c>
      <c r="I4246" s="1">
        <v>13.9</v>
      </c>
      <c r="J4246" s="1">
        <v>17.100000000000001</v>
      </c>
      <c r="K4246" s="3">
        <v>817</v>
      </c>
      <c r="N4246" s="1">
        <v>117</v>
      </c>
      <c r="O4246" s="1">
        <v>51.8</v>
      </c>
      <c r="P4246" s="1">
        <v>7.78</v>
      </c>
      <c r="Q4246" s="1">
        <v>12.8</v>
      </c>
      <c r="R4246" s="1">
        <v>1.8</v>
      </c>
      <c r="AJ4246" s="1" t="s">
        <v>471</v>
      </c>
      <c r="AK4246" s="19">
        <v>53</v>
      </c>
      <c r="AL4246" s="19">
        <v>70.2</v>
      </c>
      <c r="AN4246" s="3">
        <v>1996</v>
      </c>
      <c r="AQ4246">
        <v>80811</v>
      </c>
      <c r="AR4246" s="1" t="s">
        <v>827</v>
      </c>
    </row>
    <row r="4247" spans="1:44" x14ac:dyDescent="0.25">
      <c r="A4247" s="1">
        <v>5796</v>
      </c>
      <c r="B4247" s="1" t="s">
        <v>744</v>
      </c>
      <c r="C4247" s="1">
        <v>125</v>
      </c>
      <c r="D4247" s="1" t="s">
        <v>5599</v>
      </c>
      <c r="F4247" s="1" t="s">
        <v>445</v>
      </c>
      <c r="G4247" s="1">
        <v>8</v>
      </c>
      <c r="H4247" s="1">
        <v>41</v>
      </c>
      <c r="I4247" s="1">
        <v>15</v>
      </c>
      <c r="J4247" s="1">
        <v>22</v>
      </c>
      <c r="K4247" s="3">
        <v>524</v>
      </c>
      <c r="N4247" s="1">
        <v>142</v>
      </c>
      <c r="O4247" s="1">
        <v>56.1</v>
      </c>
      <c r="P4247" s="1">
        <v>7.5</v>
      </c>
      <c r="Q4247" s="1">
        <v>27.3</v>
      </c>
      <c r="R4247" s="1">
        <v>2.6</v>
      </c>
      <c r="AJ4247" s="1" t="s">
        <v>471</v>
      </c>
      <c r="AK4247" s="19">
        <v>53</v>
      </c>
      <c r="AL4247" s="19">
        <v>70.2</v>
      </c>
      <c r="AN4247" s="3">
        <v>1996</v>
      </c>
      <c r="AQ4247">
        <v>80811</v>
      </c>
      <c r="AR4247" s="1" t="s">
        <v>827</v>
      </c>
    </row>
    <row r="4248" spans="1:44" x14ac:dyDescent="0.25">
      <c r="A4248" s="1">
        <v>5797</v>
      </c>
      <c r="B4248" s="1" t="s">
        <v>744</v>
      </c>
      <c r="C4248" s="1">
        <v>125</v>
      </c>
      <c r="D4248" s="1" t="s">
        <v>5599</v>
      </c>
      <c r="F4248" s="1" t="s">
        <v>445</v>
      </c>
      <c r="G4248" s="1">
        <v>7</v>
      </c>
      <c r="H4248" s="1">
        <v>45</v>
      </c>
      <c r="I4248" s="1">
        <v>17.8</v>
      </c>
      <c r="J4248" s="1">
        <v>20.6</v>
      </c>
      <c r="K4248" s="3">
        <v>923</v>
      </c>
      <c r="N4248" s="1">
        <v>247</v>
      </c>
      <c r="O4248" s="1">
        <v>97.7</v>
      </c>
      <c r="P4248" s="1">
        <v>13.3</v>
      </c>
      <c r="Q4248" s="1">
        <v>22.8</v>
      </c>
      <c r="R4248" s="1">
        <v>3.27</v>
      </c>
      <c r="AJ4248" s="1" t="s">
        <v>471</v>
      </c>
      <c r="AK4248" s="19">
        <v>53</v>
      </c>
      <c r="AL4248" s="19">
        <v>70.2</v>
      </c>
      <c r="AN4248" s="3">
        <v>1996</v>
      </c>
      <c r="AQ4248">
        <v>80811</v>
      </c>
      <c r="AR4248" s="1" t="s">
        <v>827</v>
      </c>
    </row>
    <row r="4249" spans="1:44" x14ac:dyDescent="0.25">
      <c r="A4249" s="1">
        <v>5798</v>
      </c>
      <c r="B4249" s="1" t="s">
        <v>744</v>
      </c>
      <c r="C4249" s="1">
        <v>125</v>
      </c>
      <c r="D4249" s="1" t="s">
        <v>6332</v>
      </c>
      <c r="F4249" s="1" t="s">
        <v>445</v>
      </c>
      <c r="G4249" s="1">
        <v>8</v>
      </c>
      <c r="H4249" s="1">
        <v>52</v>
      </c>
      <c r="I4249" s="1">
        <v>17.399999999999999</v>
      </c>
      <c r="J4249" s="1">
        <v>31</v>
      </c>
      <c r="K4249" s="3">
        <v>410</v>
      </c>
      <c r="N4249" s="1">
        <v>202</v>
      </c>
      <c r="O4249" s="1">
        <v>79.900000000000006</v>
      </c>
      <c r="P4249" s="1">
        <v>11.2</v>
      </c>
      <c r="Q4249" s="1">
        <v>44.7</v>
      </c>
      <c r="R4249" s="1">
        <v>2.97</v>
      </c>
      <c r="AJ4249" s="1" t="s">
        <v>471</v>
      </c>
      <c r="AK4249" s="19">
        <v>53</v>
      </c>
      <c r="AL4249" s="19">
        <v>70.2</v>
      </c>
      <c r="AN4249" s="3">
        <v>1996</v>
      </c>
      <c r="AQ4249">
        <v>80811</v>
      </c>
      <c r="AR4249" s="1" t="s">
        <v>827</v>
      </c>
    </row>
    <row r="4250" spans="1:44" x14ac:dyDescent="0.25">
      <c r="A4250" s="1">
        <v>5799</v>
      </c>
      <c r="B4250" s="1" t="s">
        <v>744</v>
      </c>
      <c r="C4250" s="1">
        <v>125</v>
      </c>
      <c r="D4250" s="1" t="s">
        <v>6332</v>
      </c>
      <c r="F4250" s="1" t="s">
        <v>445</v>
      </c>
      <c r="G4250" s="1">
        <v>7</v>
      </c>
      <c r="H4250" s="1">
        <v>53</v>
      </c>
      <c r="I4250" s="1">
        <v>18.3</v>
      </c>
      <c r="J4250" s="1">
        <v>31</v>
      </c>
      <c r="K4250" s="3">
        <v>450</v>
      </c>
      <c r="N4250" s="1">
        <v>172</v>
      </c>
      <c r="O4250" s="1">
        <v>68.2</v>
      </c>
      <c r="P4250" s="1">
        <v>9.43</v>
      </c>
      <c r="Q4250" s="1">
        <v>21.2</v>
      </c>
      <c r="R4250" s="1">
        <v>1.35</v>
      </c>
      <c r="AJ4250" s="1" t="s">
        <v>471</v>
      </c>
      <c r="AK4250" s="19">
        <v>53</v>
      </c>
      <c r="AL4250" s="19">
        <v>70.2</v>
      </c>
      <c r="AN4250" s="3">
        <v>1996</v>
      </c>
      <c r="AQ4250">
        <v>80811</v>
      </c>
      <c r="AR4250" s="1" t="s">
        <v>827</v>
      </c>
    </row>
    <row r="4251" spans="1:44" x14ac:dyDescent="0.25">
      <c r="A4251" s="1">
        <v>5800</v>
      </c>
      <c r="B4251" s="1" t="s">
        <v>744</v>
      </c>
      <c r="C4251" s="1">
        <v>125</v>
      </c>
      <c r="D4251" s="1" t="s">
        <v>5599</v>
      </c>
      <c r="F4251" s="1" t="s">
        <v>445</v>
      </c>
      <c r="G4251" s="1">
        <v>8</v>
      </c>
      <c r="H4251" s="1">
        <v>18</v>
      </c>
      <c r="I4251" s="1">
        <v>7</v>
      </c>
      <c r="J4251" s="1">
        <v>5.6</v>
      </c>
      <c r="K4251" s="3">
        <v>6800</v>
      </c>
      <c r="N4251" s="1">
        <v>69.900000000000006</v>
      </c>
      <c r="O4251" s="1">
        <v>36.5</v>
      </c>
      <c r="P4251" s="1">
        <v>6.58</v>
      </c>
      <c r="Q4251" s="1">
        <v>9.57</v>
      </c>
      <c r="R4251" s="1">
        <v>2.0499999999999998</v>
      </c>
      <c r="AJ4251" s="1" t="s">
        <v>471</v>
      </c>
      <c r="AK4251" s="19">
        <v>53</v>
      </c>
      <c r="AL4251" s="19">
        <v>70.2</v>
      </c>
      <c r="AN4251" s="3">
        <v>1996</v>
      </c>
      <c r="AQ4251">
        <v>80811</v>
      </c>
      <c r="AR4251" s="1" t="s">
        <v>827</v>
      </c>
    </row>
    <row r="4252" spans="1:44" x14ac:dyDescent="0.25">
      <c r="A4252" s="1">
        <v>5801</v>
      </c>
      <c r="B4252" s="1" t="s">
        <v>744</v>
      </c>
      <c r="C4252" s="1">
        <v>125</v>
      </c>
      <c r="D4252" s="1" t="s">
        <v>5599</v>
      </c>
      <c r="F4252" s="1" t="s">
        <v>445</v>
      </c>
      <c r="G4252" s="1">
        <v>9</v>
      </c>
      <c r="H4252" s="1">
        <v>25</v>
      </c>
      <c r="I4252" s="1">
        <v>8</v>
      </c>
      <c r="J4252" s="1">
        <v>6.2</v>
      </c>
      <c r="K4252" s="3">
        <v>5912</v>
      </c>
      <c r="N4252" s="1">
        <v>93</v>
      </c>
      <c r="O4252" s="1">
        <v>46.2</v>
      </c>
      <c r="P4252" s="1">
        <v>7.78</v>
      </c>
      <c r="Q4252" s="1">
        <v>5.42</v>
      </c>
      <c r="R4252" s="1">
        <v>1.75</v>
      </c>
      <c r="AJ4252" s="1" t="s">
        <v>471</v>
      </c>
      <c r="AK4252" s="19">
        <v>53</v>
      </c>
      <c r="AL4252" s="19">
        <v>70.2</v>
      </c>
      <c r="AN4252" s="3">
        <v>1996</v>
      </c>
      <c r="AQ4252">
        <v>80811</v>
      </c>
      <c r="AR4252" s="1" t="s">
        <v>827</v>
      </c>
    </row>
    <row r="4253" spans="1:44" x14ac:dyDescent="0.25">
      <c r="A4253" s="1">
        <v>5802</v>
      </c>
      <c r="B4253" s="1" t="s">
        <v>3983</v>
      </c>
      <c r="C4253" s="1">
        <v>177</v>
      </c>
      <c r="D4253" s="1" t="s">
        <v>6147</v>
      </c>
      <c r="F4253" s="1" t="s">
        <v>445</v>
      </c>
      <c r="G4253" s="1">
        <v>11</v>
      </c>
      <c r="H4253" s="1">
        <v>90</v>
      </c>
      <c r="I4253" s="1">
        <v>7.5</v>
      </c>
      <c r="J4253" s="1">
        <v>30.2</v>
      </c>
      <c r="K4253" s="3">
        <v>400</v>
      </c>
      <c r="O4253" s="1">
        <v>38.89</v>
      </c>
      <c r="P4253" s="1">
        <v>2.1219999999999999</v>
      </c>
      <c r="Q4253" s="1">
        <v>21.47</v>
      </c>
      <c r="R4253" s="1">
        <v>1.0780000000000001</v>
      </c>
      <c r="S4253" s="1">
        <v>44.02</v>
      </c>
      <c r="Y4253" s="1">
        <v>0.41799999999999998</v>
      </c>
      <c r="Z4253" s="1">
        <v>0.41799999999999998</v>
      </c>
      <c r="AA4253" s="1">
        <v>0.76600000000000001</v>
      </c>
      <c r="AB4253" s="1">
        <v>2.706</v>
      </c>
      <c r="AC4253" s="1">
        <v>15.243</v>
      </c>
      <c r="AJ4253" s="1" t="s">
        <v>471</v>
      </c>
      <c r="AK4253" s="19">
        <v>43</v>
      </c>
      <c r="AL4253" s="19">
        <v>77</v>
      </c>
      <c r="AM4253" s="1">
        <v>1500</v>
      </c>
      <c r="AN4253" s="3">
        <v>1972</v>
      </c>
      <c r="AQ4253">
        <v>81019</v>
      </c>
      <c r="AR4253" s="1" t="s">
        <v>501</v>
      </c>
    </row>
    <row r="4254" spans="1:44" x14ac:dyDescent="0.25">
      <c r="A4254" s="1">
        <v>5803</v>
      </c>
      <c r="B4254" s="1" t="s">
        <v>5247</v>
      </c>
      <c r="C4254" s="1">
        <v>180</v>
      </c>
      <c r="F4254" s="1" t="s">
        <v>445</v>
      </c>
      <c r="I4254" s="1">
        <v>42</v>
      </c>
      <c r="J4254" s="1"/>
      <c r="O4254" s="1">
        <v>225.4</v>
      </c>
      <c r="Q4254" s="1">
        <v>107.5</v>
      </c>
      <c r="R4254" s="1">
        <v>6.5</v>
      </c>
      <c r="S4254" s="1">
        <v>69.2</v>
      </c>
      <c r="AJ4254" s="1" t="s">
        <v>420</v>
      </c>
      <c r="AK4254" s="19">
        <v>10.93</v>
      </c>
      <c r="AL4254" s="19">
        <v>103.4</v>
      </c>
      <c r="AM4254" s="1" t="s">
        <v>104</v>
      </c>
      <c r="AN4254" s="3">
        <v>1967</v>
      </c>
      <c r="AQ4254">
        <v>40106</v>
      </c>
      <c r="AR4254" s="1" t="s">
        <v>502</v>
      </c>
    </row>
    <row r="4255" spans="1:44" x14ac:dyDescent="0.25">
      <c r="A4255" s="1">
        <v>5804</v>
      </c>
      <c r="B4255" s="1" t="s">
        <v>5247</v>
      </c>
      <c r="C4255" s="1">
        <v>180</v>
      </c>
      <c r="F4255" s="1" t="s">
        <v>445</v>
      </c>
      <c r="I4255" s="1">
        <v>42</v>
      </c>
      <c r="J4255" s="1"/>
      <c r="O4255" s="1">
        <v>197.1</v>
      </c>
      <c r="Q4255" s="1">
        <v>88.1</v>
      </c>
      <c r="R4255" s="1">
        <v>6.4</v>
      </c>
      <c r="S4255" s="1">
        <v>49.9</v>
      </c>
      <c r="AJ4255" s="1" t="s">
        <v>420</v>
      </c>
      <c r="AK4255" s="19">
        <v>10.93</v>
      </c>
      <c r="AL4255" s="19">
        <v>103.4</v>
      </c>
      <c r="AM4255" s="1" t="s">
        <v>104</v>
      </c>
      <c r="AN4255" s="3">
        <v>1967</v>
      </c>
      <c r="AQ4255">
        <v>40106</v>
      </c>
      <c r="AR4255" s="1" t="s">
        <v>502</v>
      </c>
    </row>
    <row r="4256" spans="1:44" x14ac:dyDescent="0.25">
      <c r="A4256" s="1">
        <v>5805</v>
      </c>
      <c r="B4256" s="1" t="s">
        <v>5248</v>
      </c>
      <c r="C4256" s="1">
        <v>180</v>
      </c>
      <c r="F4256" s="1" t="s">
        <v>445</v>
      </c>
      <c r="I4256" s="1">
        <v>10</v>
      </c>
      <c r="J4256" s="1"/>
      <c r="O4256" s="1">
        <v>7.4</v>
      </c>
      <c r="Q4256" s="1">
        <v>3.9</v>
      </c>
      <c r="R4256" s="1">
        <v>0.8</v>
      </c>
      <c r="S4256" s="1">
        <v>2.6</v>
      </c>
      <c r="AJ4256" s="1" t="s">
        <v>420</v>
      </c>
      <c r="AK4256" s="19">
        <v>10.93</v>
      </c>
      <c r="AL4256" s="19">
        <v>103.4</v>
      </c>
      <c r="AM4256" s="1" t="s">
        <v>104</v>
      </c>
      <c r="AN4256" s="3">
        <v>1967</v>
      </c>
      <c r="AQ4256">
        <v>40106</v>
      </c>
      <c r="AR4256" s="1" t="s">
        <v>502</v>
      </c>
    </row>
    <row r="4257" spans="1:44" x14ac:dyDescent="0.25">
      <c r="A4257" s="1">
        <v>5806</v>
      </c>
      <c r="B4257" s="1" t="s">
        <v>5249</v>
      </c>
      <c r="C4257" s="1">
        <v>180</v>
      </c>
      <c r="F4257" s="1" t="s">
        <v>445</v>
      </c>
      <c r="I4257" s="1">
        <v>20</v>
      </c>
      <c r="J4257" s="1"/>
      <c r="O4257" s="1">
        <v>106.3</v>
      </c>
      <c r="Q4257" s="1">
        <v>34</v>
      </c>
      <c r="R4257" s="1">
        <v>6.8</v>
      </c>
      <c r="S4257" s="1">
        <v>18</v>
      </c>
      <c r="AJ4257" s="1" t="s">
        <v>420</v>
      </c>
      <c r="AK4257" s="19">
        <v>10.93</v>
      </c>
      <c r="AL4257" s="19">
        <v>103.4</v>
      </c>
      <c r="AM4257" s="1" t="s">
        <v>104</v>
      </c>
      <c r="AN4257" s="3">
        <v>1967</v>
      </c>
      <c r="AQ4257">
        <v>40106</v>
      </c>
      <c r="AR4257" s="1" t="s">
        <v>502</v>
      </c>
    </row>
    <row r="4258" spans="1:44" x14ac:dyDescent="0.25">
      <c r="A4258" s="1">
        <v>5807</v>
      </c>
      <c r="B4258" s="1" t="s">
        <v>160</v>
      </c>
      <c r="C4258" s="1">
        <v>104</v>
      </c>
      <c r="D4258" s="1" t="s">
        <v>145</v>
      </c>
      <c r="F4258" s="1" t="s">
        <v>445</v>
      </c>
      <c r="H4258" s="1">
        <v>30</v>
      </c>
      <c r="J4258" s="1"/>
      <c r="K4258" s="3">
        <v>9380</v>
      </c>
      <c r="N4258" s="1">
        <v>64.400000000000006</v>
      </c>
      <c r="O4258" s="1">
        <v>26.09</v>
      </c>
      <c r="Q4258" s="1">
        <v>3.42</v>
      </c>
      <c r="R4258" s="1">
        <v>1.91</v>
      </c>
      <c r="S4258" s="47">
        <v>20.52</v>
      </c>
      <c r="Y4258" s="47">
        <v>1.04</v>
      </c>
      <c r="AB4258" s="47">
        <v>0.41</v>
      </c>
      <c r="AJ4258" s="1" t="s">
        <v>413</v>
      </c>
      <c r="AK4258" s="19">
        <v>47.8</v>
      </c>
      <c r="AL4258" s="19">
        <v>88.1</v>
      </c>
      <c r="AM4258" s="1">
        <v>1650</v>
      </c>
      <c r="AN4258" s="3">
        <v>1994</v>
      </c>
      <c r="AP4258" s="47">
        <v>2.73</v>
      </c>
      <c r="AQ4258">
        <v>80502</v>
      </c>
      <c r="AR4258" s="1" t="s">
        <v>503</v>
      </c>
    </row>
    <row r="4259" spans="1:44" x14ac:dyDescent="0.25">
      <c r="A4259" s="1">
        <v>5808</v>
      </c>
      <c r="B4259" s="1" t="s">
        <v>160</v>
      </c>
      <c r="C4259" s="1">
        <v>104</v>
      </c>
      <c r="D4259" s="1" t="s">
        <v>145</v>
      </c>
      <c r="F4259" s="1" t="s">
        <v>445</v>
      </c>
      <c r="H4259" s="1">
        <v>132</v>
      </c>
      <c r="J4259" s="1"/>
      <c r="K4259" s="3">
        <v>1116</v>
      </c>
      <c r="N4259" s="1">
        <v>214</v>
      </c>
      <c r="O4259" s="1">
        <v>91.58</v>
      </c>
      <c r="Q4259" s="1">
        <v>12.22</v>
      </c>
      <c r="R4259" s="1">
        <v>4.6399999999999997</v>
      </c>
      <c r="S4259" s="47">
        <v>42.23</v>
      </c>
      <c r="Y4259" s="47">
        <v>3.01</v>
      </c>
      <c r="AB4259" s="47">
        <v>1.18</v>
      </c>
      <c r="AJ4259" s="1" t="s">
        <v>413</v>
      </c>
      <c r="AK4259" s="19">
        <v>43.8</v>
      </c>
      <c r="AL4259" s="19">
        <v>93</v>
      </c>
      <c r="AM4259" s="1">
        <v>2100</v>
      </c>
      <c r="AN4259" s="3">
        <v>1994</v>
      </c>
      <c r="AP4259" s="47">
        <v>6.6</v>
      </c>
      <c r="AQ4259">
        <v>81019</v>
      </c>
      <c r="AR4259" s="1" t="s">
        <v>503</v>
      </c>
    </row>
    <row r="4260" spans="1:44" x14ac:dyDescent="0.25">
      <c r="A4260" s="1">
        <v>5809</v>
      </c>
      <c r="B4260" s="1" t="s">
        <v>160</v>
      </c>
      <c r="C4260" s="1">
        <v>104</v>
      </c>
      <c r="D4260" s="1" t="s">
        <v>145</v>
      </c>
      <c r="F4260" s="1" t="s">
        <v>445</v>
      </c>
      <c r="H4260" s="1">
        <v>71</v>
      </c>
      <c r="J4260" s="1"/>
      <c r="K4260" s="3">
        <v>2178</v>
      </c>
      <c r="N4260" s="1">
        <v>357</v>
      </c>
      <c r="O4260" s="1">
        <v>145</v>
      </c>
      <c r="Q4260" s="1">
        <v>19.3</v>
      </c>
      <c r="R4260" s="1">
        <v>9.1300000000000008</v>
      </c>
      <c r="S4260" s="47">
        <v>63.93</v>
      </c>
      <c r="Y4260" s="47">
        <v>4.75</v>
      </c>
      <c r="AB4260" s="47">
        <v>1.85</v>
      </c>
      <c r="AJ4260" s="1" t="s">
        <v>413</v>
      </c>
      <c r="AK4260" s="19">
        <v>48.1</v>
      </c>
      <c r="AL4260" s="19">
        <v>88.4</v>
      </c>
      <c r="AM4260" s="1">
        <v>1900</v>
      </c>
      <c r="AN4260" s="3">
        <v>1994</v>
      </c>
      <c r="AP4260" s="47">
        <v>11.74</v>
      </c>
      <c r="AQ4260">
        <v>80502</v>
      </c>
      <c r="AR4260" s="1" t="s">
        <v>503</v>
      </c>
    </row>
    <row r="4261" spans="1:44" x14ac:dyDescent="0.25">
      <c r="A4261" s="1">
        <v>5810</v>
      </c>
      <c r="B4261" s="1" t="s">
        <v>160</v>
      </c>
      <c r="C4261" s="1">
        <v>104</v>
      </c>
      <c r="D4261" s="1" t="s">
        <v>145</v>
      </c>
      <c r="F4261" s="1" t="s">
        <v>445</v>
      </c>
      <c r="H4261" s="1">
        <v>172</v>
      </c>
      <c r="J4261" s="1"/>
      <c r="K4261" s="3">
        <v>1028</v>
      </c>
      <c r="N4261" s="1">
        <v>378</v>
      </c>
      <c r="O4261" s="1">
        <v>171.8</v>
      </c>
      <c r="Q4261" s="1">
        <v>23.06</v>
      </c>
      <c r="R4261" s="1">
        <v>7.95</v>
      </c>
      <c r="S4261" s="47">
        <v>66.58</v>
      </c>
      <c r="Y4261" s="47">
        <v>5.39</v>
      </c>
      <c r="AB4261" s="47">
        <v>2.1</v>
      </c>
      <c r="AJ4261" s="1" t="s">
        <v>413</v>
      </c>
      <c r="AK4261" s="19">
        <v>48</v>
      </c>
      <c r="AL4261" s="19">
        <v>86.9</v>
      </c>
      <c r="AM4261" s="1">
        <v>1883</v>
      </c>
      <c r="AN4261" s="3">
        <v>1994</v>
      </c>
      <c r="AP4261" s="47">
        <v>11.12</v>
      </c>
      <c r="AQ4261">
        <v>81317</v>
      </c>
      <c r="AR4261" s="1" t="s">
        <v>503</v>
      </c>
    </row>
    <row r="4262" spans="1:44" x14ac:dyDescent="0.25">
      <c r="A4262" s="1">
        <v>5811</v>
      </c>
      <c r="B4262" s="1" t="s">
        <v>160</v>
      </c>
      <c r="C4262" s="1">
        <v>104</v>
      </c>
      <c r="D4262" s="1" t="s">
        <v>145</v>
      </c>
      <c r="F4262" s="1" t="s">
        <v>445</v>
      </c>
      <c r="H4262" s="1">
        <v>177</v>
      </c>
      <c r="J4262" s="1"/>
      <c r="K4262" s="3">
        <v>1117</v>
      </c>
      <c r="N4262" s="1">
        <v>522.5</v>
      </c>
      <c r="O4262" s="1">
        <v>238.3</v>
      </c>
      <c r="Q4262" s="1">
        <v>33.69</v>
      </c>
      <c r="R4262" s="1">
        <v>10.06</v>
      </c>
      <c r="S4262" s="47">
        <v>87.2</v>
      </c>
      <c r="Y4262" s="47">
        <v>7.38</v>
      </c>
      <c r="AB4262" s="47">
        <v>2.88</v>
      </c>
      <c r="AJ4262" s="1" t="s">
        <v>413</v>
      </c>
      <c r="AK4262" s="19">
        <v>47.7</v>
      </c>
      <c r="AL4262" s="19">
        <v>86.9</v>
      </c>
      <c r="AM4262" s="1">
        <v>1700</v>
      </c>
      <c r="AN4262" s="3">
        <v>1994</v>
      </c>
      <c r="AP4262" s="47">
        <v>14.2</v>
      </c>
      <c r="AQ4262">
        <v>81317</v>
      </c>
      <c r="AR4262" s="1" t="s">
        <v>503</v>
      </c>
    </row>
    <row r="4263" spans="1:44" x14ac:dyDescent="0.25">
      <c r="A4263" s="1">
        <v>5812</v>
      </c>
      <c r="B4263" s="1" t="s">
        <v>160</v>
      </c>
      <c r="C4263" s="1">
        <v>104</v>
      </c>
      <c r="D4263" s="1" t="s">
        <v>145</v>
      </c>
      <c r="F4263" s="1" t="s">
        <v>445</v>
      </c>
      <c r="H4263" s="1">
        <v>107</v>
      </c>
      <c r="J4263" s="1"/>
      <c r="K4263" s="3">
        <v>1775</v>
      </c>
      <c r="N4263" s="1">
        <v>284.60000000000002</v>
      </c>
      <c r="O4263" s="1">
        <v>120.5</v>
      </c>
      <c r="Q4263" s="1">
        <v>16.350000000000001</v>
      </c>
      <c r="R4263" s="1">
        <v>6.82</v>
      </c>
      <c r="S4263" s="47">
        <v>50.4</v>
      </c>
      <c r="Y4263" s="47">
        <v>3.88</v>
      </c>
      <c r="AB4263" s="47">
        <v>1.51</v>
      </c>
      <c r="AJ4263" s="1" t="s">
        <v>413</v>
      </c>
      <c r="AK4263" s="19">
        <v>47.8</v>
      </c>
      <c r="AL4263" s="19">
        <v>88.7</v>
      </c>
      <c r="AM4263" s="1">
        <v>1946</v>
      </c>
      <c r="AN4263" s="3">
        <v>1994</v>
      </c>
      <c r="AP4263" s="47">
        <v>9.08</v>
      </c>
      <c r="AQ4263">
        <v>80502</v>
      </c>
      <c r="AR4263" s="1" t="s">
        <v>503</v>
      </c>
    </row>
    <row r="4264" spans="1:44" x14ac:dyDescent="0.25">
      <c r="A4264" s="1">
        <v>5813</v>
      </c>
      <c r="B4264" s="1" t="s">
        <v>160</v>
      </c>
      <c r="C4264" s="1">
        <v>104</v>
      </c>
      <c r="D4264" s="1" t="s">
        <v>145</v>
      </c>
      <c r="F4264" s="1" t="s">
        <v>445</v>
      </c>
      <c r="H4264" s="1">
        <v>157</v>
      </c>
      <c r="J4264" s="1"/>
      <c r="K4264" s="3">
        <v>1054</v>
      </c>
      <c r="N4264" s="1">
        <v>563.29999999999995</v>
      </c>
      <c r="O4264" s="1">
        <v>249.8</v>
      </c>
      <c r="Q4264" s="1">
        <v>33.31</v>
      </c>
      <c r="R4264" s="1">
        <v>11.25</v>
      </c>
      <c r="S4264" s="47">
        <v>92</v>
      </c>
      <c r="Y4264" s="47">
        <v>7.73</v>
      </c>
      <c r="AB4264" s="47">
        <v>3.01</v>
      </c>
      <c r="AJ4264" s="1" t="s">
        <v>413</v>
      </c>
      <c r="AK4264" s="19">
        <v>47</v>
      </c>
      <c r="AL4264" s="19">
        <v>89.4</v>
      </c>
      <c r="AM4264" s="1">
        <v>1871</v>
      </c>
      <c r="AN4264" s="3">
        <v>1994</v>
      </c>
      <c r="AP4264" s="47">
        <v>15.69</v>
      </c>
      <c r="AQ4264">
        <v>81317</v>
      </c>
      <c r="AR4264" s="1" t="s">
        <v>503</v>
      </c>
    </row>
    <row r="4265" spans="1:44" x14ac:dyDescent="0.25">
      <c r="A4265" s="1">
        <v>5814</v>
      </c>
      <c r="B4265" s="1" t="s">
        <v>160</v>
      </c>
      <c r="C4265" s="1">
        <v>104</v>
      </c>
      <c r="D4265" s="1" t="s">
        <v>145</v>
      </c>
      <c r="F4265" s="1" t="s">
        <v>445</v>
      </c>
      <c r="H4265" s="1">
        <v>156</v>
      </c>
      <c r="J4265" s="1"/>
      <c r="K4265" s="3">
        <v>3163</v>
      </c>
      <c r="N4265" s="1">
        <v>390.7</v>
      </c>
      <c r="O4265" s="1">
        <v>172</v>
      </c>
      <c r="Q4265" s="1">
        <v>22.95</v>
      </c>
      <c r="R4265" s="1">
        <v>8.34</v>
      </c>
      <c r="S4265" s="47">
        <v>65.83</v>
      </c>
      <c r="Y4265" s="47">
        <v>5.38</v>
      </c>
      <c r="AB4265" s="47">
        <v>2.1</v>
      </c>
      <c r="AJ4265" s="1" t="s">
        <v>413</v>
      </c>
      <c r="AK4265" s="19">
        <v>47.1</v>
      </c>
      <c r="AL4265" s="19">
        <v>89.3</v>
      </c>
      <c r="AM4265" s="1">
        <v>1989</v>
      </c>
      <c r="AN4265" s="3">
        <v>1994</v>
      </c>
      <c r="AP4265" s="47">
        <v>11.43</v>
      </c>
      <c r="AQ4265">
        <v>81317</v>
      </c>
      <c r="AR4265" s="1" t="s">
        <v>503</v>
      </c>
    </row>
    <row r="4266" spans="1:44" x14ac:dyDescent="0.25">
      <c r="A4266" s="1">
        <v>5815</v>
      </c>
      <c r="B4266" s="1" t="s">
        <v>160</v>
      </c>
      <c r="C4266" s="1">
        <v>104</v>
      </c>
      <c r="D4266" s="1" t="s">
        <v>145</v>
      </c>
      <c r="F4266" s="1" t="s">
        <v>445</v>
      </c>
      <c r="H4266" s="1">
        <v>139</v>
      </c>
      <c r="J4266" s="1"/>
      <c r="K4266" s="3">
        <v>1263</v>
      </c>
      <c r="N4266" s="1">
        <v>482.7</v>
      </c>
      <c r="O4266" s="1">
        <v>196.5</v>
      </c>
      <c r="Q4266" s="1">
        <v>26.42</v>
      </c>
      <c r="R4266" s="1">
        <v>10.67</v>
      </c>
      <c r="S4266" s="47">
        <v>72.72</v>
      </c>
      <c r="Y4266" s="47">
        <v>6.13</v>
      </c>
      <c r="AB4266" s="47">
        <v>2.39</v>
      </c>
      <c r="AJ4266" s="1" t="s">
        <v>413</v>
      </c>
      <c r="AK4266" s="19">
        <v>42.8</v>
      </c>
      <c r="AL4266" s="19">
        <v>93.1</v>
      </c>
      <c r="AM4266" s="1">
        <v>2298</v>
      </c>
      <c r="AN4266" s="3">
        <v>1994</v>
      </c>
      <c r="AP4266" s="47">
        <v>14.02</v>
      </c>
      <c r="AQ4266">
        <v>81330</v>
      </c>
      <c r="AR4266" s="1" t="s">
        <v>503</v>
      </c>
    </row>
    <row r="4267" spans="1:44" x14ac:dyDescent="0.25">
      <c r="A4267" s="1">
        <v>5816</v>
      </c>
      <c r="B4267" s="1" t="s">
        <v>160</v>
      </c>
      <c r="C4267" s="1">
        <v>104</v>
      </c>
      <c r="D4267" s="1" t="s">
        <v>146</v>
      </c>
      <c r="F4267" s="1" t="s">
        <v>445</v>
      </c>
      <c r="H4267" s="1">
        <v>156</v>
      </c>
      <c r="J4267" s="1"/>
      <c r="O4267" s="1">
        <v>186.3</v>
      </c>
      <c r="Q4267" s="1">
        <v>25.4</v>
      </c>
      <c r="R4267" s="1">
        <v>8.3000000000000007</v>
      </c>
      <c r="S4267" s="1">
        <v>71.5</v>
      </c>
      <c r="AJ4267" s="1" t="s">
        <v>413</v>
      </c>
      <c r="AK4267" s="19">
        <v>47.83</v>
      </c>
      <c r="AL4267" s="19">
        <v>87.83</v>
      </c>
      <c r="AM4267" s="1">
        <v>1855</v>
      </c>
      <c r="AN4267" s="3">
        <v>2002</v>
      </c>
      <c r="AQ4267">
        <v>80502</v>
      </c>
      <c r="AR4267" s="1" t="s">
        <v>504</v>
      </c>
    </row>
    <row r="4268" spans="1:44" x14ac:dyDescent="0.25">
      <c r="A4268" s="1">
        <v>5817</v>
      </c>
      <c r="B4268" s="1" t="s">
        <v>160</v>
      </c>
      <c r="C4268" s="1">
        <v>104</v>
      </c>
      <c r="D4268" s="1" t="s">
        <v>146</v>
      </c>
      <c r="F4268" s="1" t="s">
        <v>445</v>
      </c>
      <c r="H4268" s="1">
        <v>121</v>
      </c>
      <c r="J4268" s="1"/>
      <c r="O4268" s="1">
        <v>206.9</v>
      </c>
      <c r="Q4268" s="1">
        <v>36.4</v>
      </c>
      <c r="R4268" s="1">
        <v>20.6</v>
      </c>
      <c r="S4268" s="1">
        <v>69.900000000000006</v>
      </c>
      <c r="AJ4268" s="1" t="s">
        <v>413</v>
      </c>
      <c r="AK4268" s="19">
        <v>47.83</v>
      </c>
      <c r="AL4268" s="19">
        <v>87.83</v>
      </c>
      <c r="AM4268" s="1">
        <v>1855</v>
      </c>
      <c r="AN4268" s="3">
        <v>2002</v>
      </c>
      <c r="AQ4268">
        <v>80502</v>
      </c>
      <c r="AR4268" s="1" t="s">
        <v>504</v>
      </c>
    </row>
    <row r="4269" spans="1:44" x14ac:dyDescent="0.25">
      <c r="A4269" s="1">
        <v>5818</v>
      </c>
      <c r="B4269" s="1" t="s">
        <v>160</v>
      </c>
      <c r="C4269" s="1">
        <v>104</v>
      </c>
      <c r="D4269" s="1" t="s">
        <v>5618</v>
      </c>
      <c r="F4269" s="1" t="s">
        <v>445</v>
      </c>
      <c r="H4269" s="1">
        <v>116</v>
      </c>
      <c r="J4269" s="1"/>
      <c r="AJ4269" s="1" t="s">
        <v>413</v>
      </c>
      <c r="AK4269" s="19">
        <v>45.5</v>
      </c>
      <c r="AL4269" s="19">
        <v>89.5</v>
      </c>
      <c r="AM4269" s="1">
        <v>2250</v>
      </c>
      <c r="AN4269" s="3">
        <v>1993</v>
      </c>
      <c r="AQ4269">
        <v>81317</v>
      </c>
      <c r="AR4269" s="1" t="s">
        <v>505</v>
      </c>
    </row>
    <row r="4270" spans="1:44" x14ac:dyDescent="0.25">
      <c r="A4270" s="1">
        <v>5820</v>
      </c>
      <c r="B4270" s="1" t="s">
        <v>162</v>
      </c>
      <c r="C4270" s="1">
        <v>104</v>
      </c>
      <c r="D4270" s="1" t="s">
        <v>145</v>
      </c>
      <c r="F4270" s="1" t="s">
        <v>445</v>
      </c>
      <c r="H4270" s="1">
        <v>55</v>
      </c>
      <c r="J4270" s="1"/>
      <c r="K4270" s="3">
        <v>1340</v>
      </c>
      <c r="N4270" s="1">
        <v>150</v>
      </c>
      <c r="O4270" s="1">
        <v>63.5</v>
      </c>
      <c r="Q4270" s="1">
        <v>7.6</v>
      </c>
      <c r="R4270" s="1">
        <v>3.03</v>
      </c>
      <c r="S4270" s="47">
        <v>23.81</v>
      </c>
      <c r="Y4270" s="47">
        <v>1.96</v>
      </c>
      <c r="AB4270" s="47">
        <v>0.76</v>
      </c>
      <c r="AJ4270" s="1" t="s">
        <v>413</v>
      </c>
      <c r="AK4270" s="19">
        <v>50.33</v>
      </c>
      <c r="AL4270" s="19">
        <v>123</v>
      </c>
      <c r="AM4270" s="1">
        <v>700</v>
      </c>
      <c r="AN4270" s="3">
        <v>1994</v>
      </c>
      <c r="AP4270" s="47">
        <v>4.33</v>
      </c>
      <c r="AQ4270">
        <v>80505</v>
      </c>
      <c r="AR4270" s="1" t="s">
        <v>503</v>
      </c>
    </row>
    <row r="4271" spans="1:44" x14ac:dyDescent="0.25">
      <c r="A4271" s="1">
        <v>5821</v>
      </c>
      <c r="B4271" s="1" t="s">
        <v>162</v>
      </c>
      <c r="C4271" s="1">
        <v>104</v>
      </c>
      <c r="D4271" s="1" t="s">
        <v>145</v>
      </c>
      <c r="F4271" s="1" t="s">
        <v>445</v>
      </c>
      <c r="H4271" s="1">
        <v>171</v>
      </c>
      <c r="J4271" s="1"/>
      <c r="K4271" s="3">
        <v>624</v>
      </c>
      <c r="N4271" s="1">
        <v>212</v>
      </c>
      <c r="O4271" s="1">
        <v>96.8</v>
      </c>
      <c r="Q4271" s="1">
        <v>13.7</v>
      </c>
      <c r="R4271" s="1">
        <v>3.26</v>
      </c>
      <c r="S4271" s="47">
        <v>24.38</v>
      </c>
      <c r="Y4271" s="47">
        <v>2.76</v>
      </c>
      <c r="AB4271" s="47">
        <v>1.08</v>
      </c>
      <c r="AJ4271" s="1" t="s">
        <v>413</v>
      </c>
      <c r="AK4271" s="19">
        <v>52.2</v>
      </c>
      <c r="AL4271" s="19">
        <v>120.8</v>
      </c>
      <c r="AM4271" s="1">
        <v>800</v>
      </c>
      <c r="AN4271" s="3">
        <v>1994</v>
      </c>
      <c r="AP4271" s="47">
        <v>4.66</v>
      </c>
      <c r="AQ4271">
        <v>80505</v>
      </c>
      <c r="AR4271" s="1" t="s">
        <v>503</v>
      </c>
    </row>
    <row r="4272" spans="1:44" x14ac:dyDescent="0.25">
      <c r="A4272" s="1">
        <v>5822</v>
      </c>
      <c r="B4272" s="1" t="s">
        <v>162</v>
      </c>
      <c r="C4272" s="1">
        <v>104</v>
      </c>
      <c r="D4272" s="1" t="s">
        <v>145</v>
      </c>
      <c r="F4272" s="1" t="s">
        <v>445</v>
      </c>
      <c r="H4272" s="1">
        <v>59</v>
      </c>
      <c r="J4272" s="1"/>
      <c r="K4272" s="3">
        <v>2946</v>
      </c>
      <c r="N4272" s="1">
        <v>120</v>
      </c>
      <c r="O4272" s="1">
        <v>50.7</v>
      </c>
      <c r="Q4272" s="1">
        <v>5.96</v>
      </c>
      <c r="R4272" s="1">
        <v>2.33</v>
      </c>
      <c r="S4272" s="47">
        <v>15.01</v>
      </c>
      <c r="Y4272" s="47">
        <v>1.48</v>
      </c>
      <c r="AB4272" s="47">
        <v>0.57999999999999996</v>
      </c>
      <c r="AJ4272" s="1" t="s">
        <v>413</v>
      </c>
      <c r="AK4272" s="19">
        <v>50.4</v>
      </c>
      <c r="AL4272" s="19">
        <v>121.7</v>
      </c>
      <c r="AM4272" s="1">
        <v>800</v>
      </c>
      <c r="AN4272" s="3">
        <v>1994</v>
      </c>
      <c r="AP4272" s="47">
        <v>3.33</v>
      </c>
      <c r="AQ4272">
        <v>80505</v>
      </c>
      <c r="AR4272" s="1" t="s">
        <v>503</v>
      </c>
    </row>
    <row r="4273" spans="1:50" x14ac:dyDescent="0.25">
      <c r="A4273" s="1">
        <v>5823</v>
      </c>
      <c r="B4273" s="1" t="s">
        <v>162</v>
      </c>
      <c r="C4273" s="1">
        <v>104</v>
      </c>
      <c r="D4273" s="1" t="s">
        <v>145</v>
      </c>
      <c r="F4273" s="1" t="s">
        <v>445</v>
      </c>
      <c r="H4273" s="1">
        <v>136</v>
      </c>
      <c r="J4273" s="1"/>
      <c r="K4273" s="3">
        <v>748</v>
      </c>
      <c r="N4273" s="1">
        <v>226.5</v>
      </c>
      <c r="O4273" s="1">
        <v>105.2</v>
      </c>
      <c r="Q4273" s="1">
        <v>13.9</v>
      </c>
      <c r="R4273" s="1">
        <v>4.6900000000000004</v>
      </c>
      <c r="S4273" s="47">
        <v>42.86</v>
      </c>
      <c r="Y4273" s="47">
        <v>3.33</v>
      </c>
      <c r="AB4273" s="47">
        <v>1.3</v>
      </c>
      <c r="AJ4273" s="1" t="s">
        <v>413</v>
      </c>
      <c r="AK4273" s="19">
        <v>50.8</v>
      </c>
      <c r="AL4273" s="19">
        <v>121.5</v>
      </c>
      <c r="AM4273" s="1">
        <v>781</v>
      </c>
      <c r="AN4273" s="3">
        <v>1994</v>
      </c>
      <c r="AP4273" s="47">
        <v>6.72</v>
      </c>
      <c r="AQ4273">
        <v>80505</v>
      </c>
      <c r="AR4273" s="1" t="s">
        <v>503</v>
      </c>
    </row>
    <row r="4274" spans="1:50" x14ac:dyDescent="0.25">
      <c r="A4274" s="1">
        <v>5824</v>
      </c>
      <c r="B4274" s="1" t="s">
        <v>162</v>
      </c>
      <c r="C4274" s="1">
        <v>104</v>
      </c>
      <c r="D4274" s="1" t="s">
        <v>145</v>
      </c>
      <c r="F4274" s="1" t="s">
        <v>445</v>
      </c>
      <c r="H4274" s="1">
        <v>136</v>
      </c>
      <c r="J4274" s="1"/>
      <c r="K4274" s="3">
        <v>565</v>
      </c>
      <c r="N4274" s="1">
        <v>216.3</v>
      </c>
      <c r="O4274" s="1">
        <v>79.2</v>
      </c>
      <c r="Q4274" s="1">
        <v>11.2</v>
      </c>
      <c r="R4274" s="1">
        <v>3.66</v>
      </c>
      <c r="S4274" s="47">
        <v>32.51</v>
      </c>
      <c r="Y4274" s="47">
        <v>2.5299999999999998</v>
      </c>
      <c r="AB4274" s="47">
        <v>0.99</v>
      </c>
      <c r="AJ4274" s="1" t="s">
        <v>413</v>
      </c>
      <c r="AK4274" s="19">
        <v>50.4</v>
      </c>
      <c r="AL4274" s="19">
        <v>124</v>
      </c>
      <c r="AM4274" s="1">
        <v>637</v>
      </c>
      <c r="AN4274" s="3">
        <v>1994</v>
      </c>
      <c r="AP4274" s="47">
        <v>5.29</v>
      </c>
      <c r="AQ4274">
        <v>80505</v>
      </c>
      <c r="AR4274" s="1" t="s">
        <v>503</v>
      </c>
    </row>
    <row r="4275" spans="1:50" x14ac:dyDescent="0.25">
      <c r="A4275" s="1">
        <v>5825</v>
      </c>
      <c r="B4275" s="1" t="s">
        <v>162</v>
      </c>
      <c r="C4275" s="1">
        <v>104</v>
      </c>
      <c r="D4275" s="1" t="s">
        <v>145</v>
      </c>
      <c r="F4275" s="1" t="s">
        <v>445</v>
      </c>
      <c r="H4275" s="1">
        <v>37</v>
      </c>
      <c r="J4275" s="1"/>
      <c r="K4275" s="3">
        <v>7289</v>
      </c>
      <c r="N4275" s="1">
        <v>143.69999999999999</v>
      </c>
      <c r="O4275" s="1">
        <v>59.1</v>
      </c>
      <c r="Q4275" s="1">
        <v>7.84</v>
      </c>
      <c r="R4275" s="1">
        <v>3.87</v>
      </c>
      <c r="S4275" s="47">
        <v>39.71</v>
      </c>
      <c r="Y4275" s="47">
        <v>2.21</v>
      </c>
      <c r="AB4275" s="47">
        <v>0.86</v>
      </c>
      <c r="AJ4275" s="1" t="s">
        <v>413</v>
      </c>
      <c r="AK4275" s="19">
        <v>48.4</v>
      </c>
      <c r="AL4275" s="19">
        <v>121.4</v>
      </c>
      <c r="AM4275" s="1">
        <v>820</v>
      </c>
      <c r="AN4275" s="3">
        <v>1994</v>
      </c>
      <c r="AP4275" s="47">
        <v>5.53</v>
      </c>
      <c r="AQ4275">
        <v>80505</v>
      </c>
      <c r="AR4275" s="1" t="s">
        <v>503</v>
      </c>
    </row>
    <row r="4276" spans="1:50" x14ac:dyDescent="0.25">
      <c r="A4276" s="1">
        <v>5826</v>
      </c>
      <c r="B4276" s="1" t="s">
        <v>162</v>
      </c>
      <c r="C4276" s="1">
        <v>104</v>
      </c>
      <c r="D4276" s="1" t="s">
        <v>145</v>
      </c>
      <c r="F4276" s="1" t="s">
        <v>445</v>
      </c>
      <c r="H4276" s="1">
        <v>39</v>
      </c>
      <c r="J4276" s="1"/>
      <c r="K4276" s="3">
        <v>1153</v>
      </c>
      <c r="N4276" s="1">
        <v>85.96</v>
      </c>
      <c r="O4276" s="1">
        <v>38.200000000000003</v>
      </c>
      <c r="Q4276" s="1">
        <v>5.0999999999999996</v>
      </c>
      <c r="R4276" s="1">
        <v>2.06</v>
      </c>
      <c r="S4276" s="47">
        <v>19.670000000000002</v>
      </c>
      <c r="Y4276" s="47">
        <v>1.3</v>
      </c>
      <c r="AB4276" s="47">
        <v>0.51</v>
      </c>
      <c r="AJ4276" s="1" t="s">
        <v>413</v>
      </c>
      <c r="AK4276" s="19">
        <v>47.1</v>
      </c>
      <c r="AL4276" s="19">
        <v>119.9</v>
      </c>
      <c r="AM4276" s="1">
        <v>1280</v>
      </c>
      <c r="AN4276" s="3">
        <v>1994</v>
      </c>
      <c r="AP4276" s="47">
        <v>2.95</v>
      </c>
      <c r="AQ4276">
        <v>80813</v>
      </c>
      <c r="AR4276" s="1" t="s">
        <v>503</v>
      </c>
    </row>
    <row r="4277" spans="1:50" x14ac:dyDescent="0.25">
      <c r="A4277" s="1">
        <v>5827</v>
      </c>
      <c r="B4277" s="1" t="s">
        <v>162</v>
      </c>
      <c r="C4277" s="1">
        <v>104</v>
      </c>
      <c r="D4277" s="1" t="s">
        <v>145</v>
      </c>
      <c r="F4277" s="1" t="s">
        <v>445</v>
      </c>
      <c r="H4277" s="1">
        <v>39</v>
      </c>
      <c r="J4277" s="1"/>
      <c r="K4277" s="3">
        <v>4367</v>
      </c>
      <c r="N4277" s="1">
        <v>135.30000000000001</v>
      </c>
      <c r="O4277" s="1">
        <v>57.6</v>
      </c>
      <c r="Q4277" s="1">
        <v>7.67</v>
      </c>
      <c r="R4277" s="1">
        <v>3.44</v>
      </c>
      <c r="S4277" s="47">
        <v>34.049999999999997</v>
      </c>
      <c r="Y4277" s="47">
        <v>2.06</v>
      </c>
      <c r="AB4277" s="47">
        <v>0.8</v>
      </c>
      <c r="AJ4277" s="1" t="s">
        <v>413</v>
      </c>
      <c r="AK4277" s="19">
        <v>50.9</v>
      </c>
      <c r="AL4277" s="19">
        <v>121</v>
      </c>
      <c r="AM4277" s="1">
        <v>812</v>
      </c>
      <c r="AN4277" s="3">
        <v>1994</v>
      </c>
      <c r="AP4277" s="47">
        <v>4.91</v>
      </c>
      <c r="AQ4277">
        <v>80813</v>
      </c>
      <c r="AR4277" s="1" t="s">
        <v>503</v>
      </c>
    </row>
    <row r="4278" spans="1:50" x14ac:dyDescent="0.25">
      <c r="A4278" s="1">
        <v>5828</v>
      </c>
      <c r="B4278" s="1" t="s">
        <v>162</v>
      </c>
      <c r="C4278" s="1">
        <v>104</v>
      </c>
      <c r="D4278" s="1" t="s">
        <v>145</v>
      </c>
      <c r="F4278" s="1" t="s">
        <v>445</v>
      </c>
      <c r="H4278" s="1">
        <v>36</v>
      </c>
      <c r="J4278" s="1"/>
      <c r="K4278" s="3">
        <v>6568</v>
      </c>
      <c r="N4278" s="1">
        <v>81.78</v>
      </c>
      <c r="O4278" s="1">
        <v>35</v>
      </c>
      <c r="Q4278" s="1">
        <v>4.62</v>
      </c>
      <c r="R4278" s="1">
        <v>2.34</v>
      </c>
      <c r="S4278" s="47">
        <v>24.34</v>
      </c>
      <c r="Y4278" s="47">
        <v>1.33</v>
      </c>
      <c r="AB4278" s="47">
        <v>0.52</v>
      </c>
      <c r="AJ4278" s="1" t="s">
        <v>413</v>
      </c>
      <c r="AK4278" s="19">
        <v>50.5</v>
      </c>
      <c r="AL4278" s="19">
        <v>123.2</v>
      </c>
      <c r="AM4278" s="1">
        <v>676</v>
      </c>
      <c r="AN4278" s="3">
        <v>1994</v>
      </c>
      <c r="AP4278" s="47">
        <v>3.35</v>
      </c>
      <c r="AQ4278">
        <v>80505</v>
      </c>
      <c r="AR4278" s="1" t="s">
        <v>503</v>
      </c>
      <c r="AU4278" s="32"/>
      <c r="AV4278" s="32"/>
      <c r="AW4278" s="32"/>
      <c r="AX4278" s="32"/>
    </row>
    <row r="4279" spans="1:50" x14ac:dyDescent="0.25">
      <c r="A4279" s="1">
        <v>5829</v>
      </c>
      <c r="B4279" s="1" t="s">
        <v>162</v>
      </c>
      <c r="C4279" s="1">
        <v>104</v>
      </c>
      <c r="D4279" s="1" t="s">
        <v>145</v>
      </c>
      <c r="F4279" s="1" t="s">
        <v>445</v>
      </c>
      <c r="H4279" s="1">
        <v>43</v>
      </c>
      <c r="J4279" s="1"/>
      <c r="K4279" s="3">
        <v>2535</v>
      </c>
      <c r="N4279" s="1">
        <v>90.35</v>
      </c>
      <c r="O4279" s="1">
        <v>38.799999999999997</v>
      </c>
      <c r="Q4279" s="1">
        <v>5.04</v>
      </c>
      <c r="R4279" s="1">
        <v>2.94</v>
      </c>
      <c r="S4279" s="1">
        <v>32.1</v>
      </c>
      <c r="AJ4279" s="1" t="s">
        <v>413</v>
      </c>
      <c r="AK4279" s="19">
        <v>51.3</v>
      </c>
      <c r="AL4279" s="19">
        <v>121.5</v>
      </c>
      <c r="AM4279" s="1">
        <v>774</v>
      </c>
      <c r="AN4279" s="3">
        <v>1994</v>
      </c>
      <c r="AQ4279">
        <v>80505</v>
      </c>
      <c r="AR4279" s="1" t="s">
        <v>503</v>
      </c>
    </row>
    <row r="4280" spans="1:50" x14ac:dyDescent="0.25">
      <c r="A4280" s="1">
        <v>5830</v>
      </c>
      <c r="B4280" s="1" t="s">
        <v>162</v>
      </c>
      <c r="C4280" s="1">
        <v>104</v>
      </c>
      <c r="D4280" s="1" t="s">
        <v>145</v>
      </c>
      <c r="F4280" s="1" t="s">
        <v>445</v>
      </c>
      <c r="H4280" s="1">
        <v>47</v>
      </c>
      <c r="J4280" s="1"/>
      <c r="K4280" s="3">
        <v>2294</v>
      </c>
      <c r="N4280" s="1">
        <v>130.4</v>
      </c>
      <c r="O4280" s="1">
        <v>54.5</v>
      </c>
      <c r="Q4280" s="1">
        <v>7.27</v>
      </c>
      <c r="R4280" s="1">
        <v>3.11</v>
      </c>
      <c r="S4280" s="47">
        <v>30.24</v>
      </c>
      <c r="Y4280" s="47">
        <v>1.9</v>
      </c>
      <c r="AB4280" s="47">
        <v>0.74</v>
      </c>
      <c r="AJ4280" s="1" t="s">
        <v>413</v>
      </c>
      <c r="AK4280" s="19">
        <v>50.6</v>
      </c>
      <c r="AL4280" s="19">
        <v>122.4</v>
      </c>
      <c r="AM4280" s="1">
        <v>810</v>
      </c>
      <c r="AN4280" s="3">
        <v>1994</v>
      </c>
      <c r="AP4280" s="47">
        <v>4.4400000000000004</v>
      </c>
      <c r="AQ4280">
        <v>80505</v>
      </c>
      <c r="AR4280" s="1" t="s">
        <v>503</v>
      </c>
    </row>
    <row r="4281" spans="1:50" x14ac:dyDescent="0.25">
      <c r="A4281" s="1">
        <v>5831</v>
      </c>
      <c r="B4281" s="1" t="s">
        <v>162</v>
      </c>
      <c r="C4281" s="1">
        <v>104</v>
      </c>
      <c r="D4281" s="1" t="s">
        <v>145</v>
      </c>
      <c r="F4281" s="1" t="s">
        <v>445</v>
      </c>
      <c r="H4281" s="1">
        <v>50</v>
      </c>
      <c r="J4281" s="1"/>
      <c r="K4281" s="3">
        <v>3679</v>
      </c>
      <c r="N4281" s="1">
        <v>152</v>
      </c>
      <c r="O4281" s="1">
        <v>64.7</v>
      </c>
      <c r="Q4281" s="1">
        <v>8.6300000000000008</v>
      </c>
      <c r="R4281" s="1">
        <v>3.84</v>
      </c>
      <c r="S4281" s="47">
        <v>37.93</v>
      </c>
      <c r="Y4281" s="47">
        <v>2.2999999999999998</v>
      </c>
      <c r="AB4281" s="47">
        <v>0.9</v>
      </c>
      <c r="AJ4281" s="1" t="s">
        <v>413</v>
      </c>
      <c r="AK4281" s="19">
        <v>50</v>
      </c>
      <c r="AL4281" s="19">
        <v>121.6</v>
      </c>
      <c r="AM4281" s="1">
        <v>887</v>
      </c>
      <c r="AN4281" s="3">
        <v>1994</v>
      </c>
      <c r="AP4281" s="47">
        <v>5.49</v>
      </c>
      <c r="AQ4281">
        <v>80505</v>
      </c>
      <c r="AR4281" s="1" t="s">
        <v>503</v>
      </c>
    </row>
    <row r="4282" spans="1:50" x14ac:dyDescent="0.25">
      <c r="A4282" s="1">
        <v>5832</v>
      </c>
      <c r="B4282" s="1" t="s">
        <v>162</v>
      </c>
      <c r="C4282" s="1">
        <v>104</v>
      </c>
      <c r="D4282" s="1" t="s">
        <v>145</v>
      </c>
      <c r="F4282" s="1" t="s">
        <v>445</v>
      </c>
      <c r="H4282" s="1">
        <v>59</v>
      </c>
      <c r="J4282" s="1"/>
      <c r="K4282" s="3">
        <v>15576</v>
      </c>
      <c r="N4282" s="1">
        <v>153.5</v>
      </c>
      <c r="O4282" s="1">
        <v>63.8</v>
      </c>
      <c r="Q4282" s="1">
        <v>8.43</v>
      </c>
      <c r="R4282" s="1">
        <v>4.3</v>
      </c>
      <c r="S4282" s="47">
        <v>44.73</v>
      </c>
      <c r="Y4282" s="47">
        <v>2.4300000000000002</v>
      </c>
      <c r="AB4282" s="47">
        <v>0.95</v>
      </c>
      <c r="AJ4282" s="1" t="s">
        <v>413</v>
      </c>
      <c r="AK4282" s="19">
        <v>52</v>
      </c>
      <c r="AL4282" s="19">
        <v>122.2</v>
      </c>
      <c r="AM4282" s="1">
        <v>660</v>
      </c>
      <c r="AN4282" s="3">
        <v>1994</v>
      </c>
      <c r="AP4282" s="47">
        <v>6.14</v>
      </c>
      <c r="AQ4282">
        <v>80505</v>
      </c>
      <c r="AR4282" s="1" t="s">
        <v>503</v>
      </c>
    </row>
    <row r="4283" spans="1:50" x14ac:dyDescent="0.25">
      <c r="A4283" s="1">
        <v>5833</v>
      </c>
      <c r="B4283" s="1" t="s">
        <v>162</v>
      </c>
      <c r="C4283" s="1">
        <v>104</v>
      </c>
      <c r="D4283" s="1" t="s">
        <v>145</v>
      </c>
      <c r="F4283" s="1" t="s">
        <v>445</v>
      </c>
      <c r="H4283" s="1">
        <v>35</v>
      </c>
      <c r="J4283" s="1"/>
      <c r="K4283" s="3">
        <v>11645</v>
      </c>
      <c r="N4283" s="1">
        <v>67.599999999999994</v>
      </c>
      <c r="O4283" s="1">
        <v>30.1</v>
      </c>
      <c r="Q4283" s="1">
        <v>3.92</v>
      </c>
      <c r="R4283" s="1">
        <v>2.25</v>
      </c>
      <c r="S4283" s="47">
        <v>24.42</v>
      </c>
      <c r="Y4283" s="47">
        <v>1.21</v>
      </c>
      <c r="AB4283" s="47">
        <v>0.47</v>
      </c>
      <c r="AJ4283" s="1" t="s">
        <v>413</v>
      </c>
      <c r="AK4283" s="19">
        <v>52.3</v>
      </c>
      <c r="AL4283" s="19">
        <v>122.2</v>
      </c>
      <c r="AM4283" s="1">
        <v>660</v>
      </c>
      <c r="AN4283" s="3">
        <v>1994</v>
      </c>
      <c r="AP4283" s="47">
        <v>3.21</v>
      </c>
      <c r="AQ4283">
        <v>80505</v>
      </c>
      <c r="AR4283" s="1" t="s">
        <v>503</v>
      </c>
    </row>
    <row r="4284" spans="1:50" x14ac:dyDescent="0.25">
      <c r="A4284" s="1">
        <v>5834</v>
      </c>
      <c r="B4284" s="1" t="s">
        <v>162</v>
      </c>
      <c r="C4284" s="1">
        <v>104</v>
      </c>
      <c r="D4284" s="1" t="s">
        <v>145</v>
      </c>
      <c r="F4284" s="1" t="s">
        <v>445</v>
      </c>
      <c r="H4284" s="1">
        <v>31</v>
      </c>
      <c r="J4284" s="1"/>
      <c r="K4284" s="3">
        <v>15782</v>
      </c>
      <c r="N4284" s="1">
        <v>110.6</v>
      </c>
      <c r="O4284" s="1">
        <v>48.1</v>
      </c>
      <c r="Q4284" s="1">
        <v>6.32</v>
      </c>
      <c r="R4284" s="1">
        <v>3.38</v>
      </c>
      <c r="S4284" s="47">
        <v>35.89</v>
      </c>
      <c r="Y4284" s="47">
        <v>1.88</v>
      </c>
      <c r="AB4284" s="47">
        <v>0.73</v>
      </c>
      <c r="AJ4284" s="1" t="s">
        <v>413</v>
      </c>
      <c r="AK4284" s="19">
        <v>51.3</v>
      </c>
      <c r="AL4284" s="19">
        <v>120.8</v>
      </c>
      <c r="AM4284" s="1">
        <v>737</v>
      </c>
      <c r="AN4284" s="3">
        <v>1994</v>
      </c>
      <c r="AP4284" s="47">
        <v>4.83</v>
      </c>
      <c r="AQ4284">
        <v>80505</v>
      </c>
      <c r="AR4284" s="1" t="s">
        <v>503</v>
      </c>
    </row>
    <row r="4285" spans="1:50" x14ac:dyDescent="0.25">
      <c r="A4285" s="1">
        <v>5835</v>
      </c>
      <c r="B4285" s="1" t="s">
        <v>162</v>
      </c>
      <c r="C4285" s="1">
        <v>104</v>
      </c>
      <c r="D4285" s="1" t="s">
        <v>145</v>
      </c>
      <c r="F4285" s="1" t="s">
        <v>445</v>
      </c>
      <c r="H4285" s="1">
        <v>53</v>
      </c>
      <c r="J4285" s="1"/>
      <c r="K4285" s="3">
        <v>4040</v>
      </c>
      <c r="N4285" s="1">
        <v>149</v>
      </c>
      <c r="O4285" s="1">
        <v>63.5</v>
      </c>
      <c r="Q4285" s="1">
        <v>8.4600000000000009</v>
      </c>
      <c r="R4285" s="1">
        <v>3.77</v>
      </c>
      <c r="S4285" s="47">
        <v>37.299999999999997</v>
      </c>
      <c r="Y4285" s="47">
        <v>2.2599999999999998</v>
      </c>
      <c r="AB4285" s="47">
        <v>0.88</v>
      </c>
      <c r="AJ4285" s="1" t="s">
        <v>413</v>
      </c>
      <c r="AK4285" s="19">
        <v>49.5</v>
      </c>
      <c r="AL4285" s="19">
        <v>121.3</v>
      </c>
      <c r="AM4285" s="1">
        <v>846</v>
      </c>
      <c r="AN4285" s="3">
        <v>1994</v>
      </c>
      <c r="AP4285" s="47">
        <v>5.39</v>
      </c>
      <c r="AQ4285">
        <v>80813</v>
      </c>
      <c r="AR4285" s="1" t="s">
        <v>503</v>
      </c>
    </row>
    <row r="4286" spans="1:50" x14ac:dyDescent="0.25">
      <c r="A4286" s="1">
        <v>5836</v>
      </c>
      <c r="B4286" s="1" t="s">
        <v>162</v>
      </c>
      <c r="C4286" s="1">
        <v>104</v>
      </c>
      <c r="D4286" s="1" t="s">
        <v>5618</v>
      </c>
      <c r="F4286" s="1" t="s">
        <v>445</v>
      </c>
      <c r="H4286" s="1">
        <v>34</v>
      </c>
      <c r="J4286" s="1"/>
      <c r="N4286" s="1">
        <v>82</v>
      </c>
      <c r="O4286" s="1">
        <v>35.1</v>
      </c>
      <c r="P4286" s="1">
        <v>5.94</v>
      </c>
      <c r="Q4286" s="1">
        <v>4.38</v>
      </c>
      <c r="R4286" s="1">
        <v>2.35</v>
      </c>
      <c r="AJ4286" s="1" t="s">
        <v>413</v>
      </c>
      <c r="AK4286" s="19">
        <v>47</v>
      </c>
      <c r="AL4286" s="19">
        <v>123</v>
      </c>
      <c r="AN4286" s="3">
        <v>1992</v>
      </c>
      <c r="AQ4286">
        <v>80813</v>
      </c>
      <c r="AR4286" s="1" t="s">
        <v>506</v>
      </c>
    </row>
    <row r="4287" spans="1:50" x14ac:dyDescent="0.25">
      <c r="A4287" s="1">
        <v>5837</v>
      </c>
      <c r="B4287" s="1" t="s">
        <v>162</v>
      </c>
      <c r="C4287" s="1">
        <v>104</v>
      </c>
      <c r="D4287" s="1" t="s">
        <v>5618</v>
      </c>
      <c r="F4287" s="1" t="s">
        <v>445</v>
      </c>
      <c r="G4287" s="1">
        <v>9</v>
      </c>
      <c r="H4287" s="1">
        <v>55</v>
      </c>
      <c r="I4287" s="1">
        <v>12</v>
      </c>
      <c r="J4287" s="1"/>
      <c r="N4287" s="1">
        <v>109</v>
      </c>
      <c r="O4287" s="1">
        <v>46.6</v>
      </c>
      <c r="P4287" s="1">
        <v>7.8</v>
      </c>
      <c r="Q4287" s="1">
        <v>5.91</v>
      </c>
      <c r="R4287" s="1">
        <v>3.09</v>
      </c>
      <c r="AJ4287" s="1" t="s">
        <v>413</v>
      </c>
      <c r="AK4287" s="19">
        <v>47</v>
      </c>
      <c r="AL4287" s="19">
        <v>123</v>
      </c>
      <c r="AN4287" s="3">
        <v>1992</v>
      </c>
      <c r="AQ4287">
        <v>80813</v>
      </c>
      <c r="AR4287" s="1" t="s">
        <v>506</v>
      </c>
      <c r="AU4287" s="32"/>
      <c r="AV4287" s="32"/>
      <c r="AW4287" s="32"/>
      <c r="AX4287" s="32"/>
    </row>
    <row r="4288" spans="1:50" x14ac:dyDescent="0.25">
      <c r="A4288" s="1">
        <v>5838</v>
      </c>
      <c r="B4288" s="1" t="s">
        <v>162</v>
      </c>
      <c r="C4288" s="1">
        <v>104</v>
      </c>
      <c r="D4288" s="1" t="s">
        <v>5618</v>
      </c>
      <c r="F4288" s="1" t="s">
        <v>445</v>
      </c>
      <c r="G4288" s="1">
        <v>6</v>
      </c>
      <c r="H4288" s="1">
        <v>29</v>
      </c>
      <c r="I4288" s="1">
        <v>14</v>
      </c>
      <c r="J4288" s="1"/>
      <c r="N4288" s="1">
        <v>111</v>
      </c>
      <c r="O4288" s="1">
        <v>47.7</v>
      </c>
      <c r="P4288" s="1">
        <v>7.94</v>
      </c>
      <c r="Q4288" s="1">
        <v>6.39</v>
      </c>
      <c r="R4288" s="1">
        <v>2.6</v>
      </c>
      <c r="AJ4288" s="1" t="s">
        <v>413</v>
      </c>
      <c r="AK4288" s="19">
        <v>47</v>
      </c>
      <c r="AL4288" s="19">
        <v>123</v>
      </c>
      <c r="AN4288" s="3">
        <v>1992</v>
      </c>
      <c r="AQ4288">
        <v>80813</v>
      </c>
      <c r="AR4288" s="1" t="s">
        <v>506</v>
      </c>
    </row>
    <row r="4289" spans="1:44" x14ac:dyDescent="0.25">
      <c r="A4289" s="1">
        <v>5843</v>
      </c>
      <c r="B4289" s="1" t="s">
        <v>162</v>
      </c>
      <c r="C4289" s="1">
        <v>104</v>
      </c>
      <c r="D4289" s="1" t="s">
        <v>5618</v>
      </c>
      <c r="F4289" s="1" t="s">
        <v>445</v>
      </c>
      <c r="H4289" s="1">
        <v>54</v>
      </c>
      <c r="J4289" s="1"/>
      <c r="O4289" s="1">
        <v>61.6</v>
      </c>
      <c r="P4289" s="1">
        <v>9.42</v>
      </c>
      <c r="Q4289" s="1">
        <v>7.85</v>
      </c>
      <c r="R4289" s="1">
        <v>2.9</v>
      </c>
      <c r="AJ4289" s="1" t="s">
        <v>413</v>
      </c>
      <c r="AK4289" s="19">
        <v>47</v>
      </c>
      <c r="AL4289" s="19">
        <v>122</v>
      </c>
      <c r="AN4289" s="3">
        <v>1992</v>
      </c>
      <c r="AQ4289">
        <v>80426</v>
      </c>
      <c r="AR4289" s="1" t="s">
        <v>506</v>
      </c>
    </row>
    <row r="4290" spans="1:44" x14ac:dyDescent="0.25">
      <c r="A4290" s="1">
        <v>5844</v>
      </c>
      <c r="B4290" s="1" t="s">
        <v>162</v>
      </c>
      <c r="C4290" s="1">
        <v>104</v>
      </c>
      <c r="D4290" s="1" t="s">
        <v>5618</v>
      </c>
      <c r="F4290" s="1" t="s">
        <v>445</v>
      </c>
      <c r="G4290" s="1">
        <v>4</v>
      </c>
      <c r="H4290" s="1">
        <v>29</v>
      </c>
      <c r="I4290" s="1">
        <v>16</v>
      </c>
      <c r="J4290" s="1"/>
      <c r="N4290" s="1">
        <v>170</v>
      </c>
      <c r="O4290" s="1">
        <v>72.599999999999994</v>
      </c>
      <c r="P4290" s="1">
        <v>9</v>
      </c>
      <c r="Q4290" s="1">
        <v>8.9499999999999993</v>
      </c>
      <c r="R4290" s="1">
        <v>3.79</v>
      </c>
      <c r="AJ4290" s="1" t="s">
        <v>413</v>
      </c>
      <c r="AK4290" s="19">
        <v>44</v>
      </c>
      <c r="AL4290" s="19">
        <v>119</v>
      </c>
      <c r="AN4290" s="3">
        <v>1992</v>
      </c>
      <c r="AQ4290">
        <v>80813</v>
      </c>
      <c r="AR4290" s="1" t="s">
        <v>506</v>
      </c>
    </row>
    <row r="4291" spans="1:44" x14ac:dyDescent="0.25">
      <c r="A4291" s="1">
        <v>5846</v>
      </c>
      <c r="B4291" s="1" t="s">
        <v>162</v>
      </c>
      <c r="C4291" s="1">
        <v>104</v>
      </c>
      <c r="D4291" s="1" t="s">
        <v>5618</v>
      </c>
      <c r="F4291" s="1" t="s">
        <v>445</v>
      </c>
      <c r="H4291" s="1">
        <v>130</v>
      </c>
      <c r="J4291" s="1"/>
      <c r="AJ4291" s="1" t="s">
        <v>413</v>
      </c>
      <c r="AK4291" s="19">
        <v>48</v>
      </c>
      <c r="AL4291" s="19">
        <v>125</v>
      </c>
      <c r="AM4291" s="1">
        <v>700</v>
      </c>
      <c r="AN4291" s="3">
        <v>1993</v>
      </c>
      <c r="AQ4291">
        <v>80813</v>
      </c>
      <c r="AR4291" s="1" t="s">
        <v>505</v>
      </c>
    </row>
    <row r="4292" spans="1:44" x14ac:dyDescent="0.25">
      <c r="A4292" s="1">
        <v>5847</v>
      </c>
      <c r="B4292" s="1" t="s">
        <v>162</v>
      </c>
      <c r="C4292" s="1">
        <v>104</v>
      </c>
      <c r="D4292" s="1" t="s">
        <v>145</v>
      </c>
      <c r="F4292" s="1" t="s">
        <v>445</v>
      </c>
      <c r="H4292" s="1">
        <v>114</v>
      </c>
      <c r="J4292" s="1"/>
      <c r="K4292" s="3">
        <v>394</v>
      </c>
      <c r="N4292" s="1">
        <v>376</v>
      </c>
      <c r="O4292" s="1">
        <v>159.19999999999999</v>
      </c>
      <c r="Q4292" s="1">
        <v>21.3</v>
      </c>
      <c r="R4292" s="1">
        <v>6.91</v>
      </c>
      <c r="S4292" s="47">
        <v>53.29</v>
      </c>
      <c r="Y4292" s="47">
        <v>4.8099999999999996</v>
      </c>
      <c r="AB4292" s="47">
        <v>1.88</v>
      </c>
      <c r="AJ4292" s="1" t="s">
        <v>413</v>
      </c>
      <c r="AK4292" s="19">
        <v>44.3</v>
      </c>
      <c r="AL4292" s="19">
        <v>129.4</v>
      </c>
      <c r="AM4292" s="1">
        <v>800</v>
      </c>
      <c r="AN4292" s="3">
        <v>1994</v>
      </c>
      <c r="AP4292" s="47">
        <v>9.5500000000000007</v>
      </c>
      <c r="AQ4292">
        <v>80426</v>
      </c>
      <c r="AR4292" s="1" t="s">
        <v>503</v>
      </c>
    </row>
    <row r="4293" spans="1:44" x14ac:dyDescent="0.25">
      <c r="A4293" s="1">
        <v>5848</v>
      </c>
      <c r="B4293" s="1" t="s">
        <v>162</v>
      </c>
      <c r="C4293" s="1">
        <v>104</v>
      </c>
      <c r="D4293" s="1" t="s">
        <v>145</v>
      </c>
      <c r="F4293" s="1" t="s">
        <v>445</v>
      </c>
      <c r="H4293" s="1">
        <v>111</v>
      </c>
      <c r="J4293" s="1"/>
      <c r="K4293" s="3">
        <v>291</v>
      </c>
      <c r="N4293" s="1">
        <v>129</v>
      </c>
      <c r="O4293" s="1">
        <v>57.9</v>
      </c>
      <c r="Q4293" s="1">
        <v>7.4</v>
      </c>
      <c r="R4293" s="1">
        <v>2.71</v>
      </c>
      <c r="S4293" s="47">
        <v>18.79</v>
      </c>
      <c r="Y4293" s="47">
        <v>1.74</v>
      </c>
      <c r="AB4293" s="47">
        <v>0.68</v>
      </c>
      <c r="AJ4293" s="1" t="s">
        <v>413</v>
      </c>
      <c r="AK4293" s="19">
        <v>52.3</v>
      </c>
      <c r="AL4293" s="19">
        <v>124.7</v>
      </c>
      <c r="AM4293" s="1">
        <v>550</v>
      </c>
      <c r="AN4293" s="3">
        <v>1994</v>
      </c>
      <c r="AP4293" s="47">
        <v>3.62</v>
      </c>
      <c r="AQ4293">
        <v>80505</v>
      </c>
      <c r="AR4293" s="1" t="s">
        <v>503</v>
      </c>
    </row>
    <row r="4294" spans="1:44" x14ac:dyDescent="0.25">
      <c r="A4294" s="1">
        <v>5849</v>
      </c>
      <c r="B4294" s="1" t="s">
        <v>162</v>
      </c>
      <c r="C4294" s="1">
        <v>104</v>
      </c>
      <c r="D4294" s="1" t="s">
        <v>145</v>
      </c>
      <c r="F4294" s="1" t="s">
        <v>445</v>
      </c>
      <c r="H4294" s="1">
        <v>75</v>
      </c>
      <c r="J4294" s="1"/>
      <c r="K4294" s="3">
        <v>1140</v>
      </c>
      <c r="N4294" s="1">
        <v>137</v>
      </c>
      <c r="O4294" s="1">
        <v>56.8</v>
      </c>
      <c r="Q4294" s="1">
        <v>8.4</v>
      </c>
      <c r="R4294" s="1">
        <v>2.93</v>
      </c>
      <c r="S4294" s="47">
        <v>25.58</v>
      </c>
      <c r="Y4294" s="47">
        <v>1.87</v>
      </c>
      <c r="AB4294" s="47">
        <v>0.73</v>
      </c>
      <c r="AJ4294" s="1" t="s">
        <v>413</v>
      </c>
      <c r="AK4294" s="19">
        <v>51.7</v>
      </c>
      <c r="AL4294" s="19">
        <v>126.6</v>
      </c>
      <c r="AM4294" s="1">
        <v>441</v>
      </c>
      <c r="AN4294" s="3">
        <v>1994</v>
      </c>
      <c r="AP4294" s="47">
        <v>4.26</v>
      </c>
      <c r="AQ4294">
        <v>80505</v>
      </c>
      <c r="AR4294" s="1" t="s">
        <v>503</v>
      </c>
    </row>
    <row r="4295" spans="1:44" x14ac:dyDescent="0.25">
      <c r="A4295" s="1">
        <v>5850</v>
      </c>
      <c r="B4295" s="1" t="s">
        <v>162</v>
      </c>
      <c r="C4295" s="1">
        <v>104</v>
      </c>
      <c r="D4295" s="1" t="s">
        <v>145</v>
      </c>
      <c r="F4295" s="1" t="s">
        <v>445</v>
      </c>
      <c r="H4295" s="1">
        <v>108</v>
      </c>
      <c r="J4295" s="1"/>
      <c r="K4295" s="3">
        <v>330</v>
      </c>
      <c r="N4295" s="1">
        <v>190</v>
      </c>
      <c r="O4295" s="1">
        <v>93.9</v>
      </c>
      <c r="Q4295" s="1">
        <v>16.72</v>
      </c>
      <c r="R4295" s="1">
        <v>4.5999999999999996</v>
      </c>
      <c r="S4295" s="47">
        <v>24.07</v>
      </c>
      <c r="Y4295" s="47">
        <v>2.79</v>
      </c>
      <c r="AB4295" s="47">
        <v>1.0900000000000001</v>
      </c>
      <c r="AJ4295" s="1" t="s">
        <v>413</v>
      </c>
      <c r="AK4295" s="19">
        <v>46.5</v>
      </c>
      <c r="AL4295" s="19">
        <v>131.80000000000001</v>
      </c>
      <c r="AM4295" s="1">
        <v>590</v>
      </c>
      <c r="AN4295" s="3">
        <v>1994</v>
      </c>
      <c r="AP4295" s="47">
        <v>6.33</v>
      </c>
      <c r="AQ4295">
        <v>80901</v>
      </c>
      <c r="AR4295" s="1" t="s">
        <v>503</v>
      </c>
    </row>
    <row r="4296" spans="1:44" x14ac:dyDescent="0.25">
      <c r="A4296" s="1">
        <v>5851</v>
      </c>
      <c r="B4296" s="1" t="s">
        <v>162</v>
      </c>
      <c r="C4296" s="1">
        <v>104</v>
      </c>
      <c r="D4296" s="1" t="s">
        <v>145</v>
      </c>
      <c r="F4296" s="1" t="s">
        <v>445</v>
      </c>
      <c r="H4296" s="1">
        <v>158</v>
      </c>
      <c r="J4296" s="1"/>
      <c r="K4296" s="3">
        <v>544</v>
      </c>
      <c r="N4296" s="1">
        <v>400</v>
      </c>
      <c r="O4296" s="1">
        <v>162.69999999999999</v>
      </c>
      <c r="Q4296" s="1">
        <v>22.17</v>
      </c>
      <c r="R4296" s="1">
        <v>7.82</v>
      </c>
      <c r="S4296" s="47">
        <v>52.44</v>
      </c>
      <c r="Y4296" s="47">
        <v>4.9000000000000004</v>
      </c>
      <c r="AB4296" s="47">
        <v>1.91</v>
      </c>
      <c r="AJ4296" s="1" t="s">
        <v>413</v>
      </c>
      <c r="AK4296" s="19">
        <v>44.1</v>
      </c>
      <c r="AL4296" s="19">
        <v>130.19999999999999</v>
      </c>
      <c r="AM4296" s="1">
        <v>800</v>
      </c>
      <c r="AN4296" s="3">
        <v>1994</v>
      </c>
      <c r="AP4296" s="47">
        <v>10.16</v>
      </c>
      <c r="AQ4296">
        <v>80426</v>
      </c>
      <c r="AR4296" s="1" t="s">
        <v>503</v>
      </c>
    </row>
    <row r="4297" spans="1:44" x14ac:dyDescent="0.25">
      <c r="A4297" s="1">
        <v>5852</v>
      </c>
      <c r="B4297" s="1" t="s">
        <v>162</v>
      </c>
      <c r="C4297" s="1">
        <v>104</v>
      </c>
      <c r="D4297" s="1" t="s">
        <v>145</v>
      </c>
      <c r="F4297" s="1" t="s">
        <v>445</v>
      </c>
      <c r="H4297" s="1">
        <v>104</v>
      </c>
      <c r="J4297" s="1"/>
      <c r="K4297" s="3">
        <v>600</v>
      </c>
      <c r="N4297" s="1">
        <v>277</v>
      </c>
      <c r="O4297" s="1">
        <v>121.4</v>
      </c>
      <c r="Q4297" s="1">
        <v>16.28</v>
      </c>
      <c r="R4297" s="1">
        <v>5.41</v>
      </c>
      <c r="S4297" s="47">
        <v>47.9</v>
      </c>
      <c r="Y4297" s="47">
        <v>3.82</v>
      </c>
      <c r="AB4297" s="47">
        <v>1.49</v>
      </c>
      <c r="AJ4297" s="1" t="s">
        <v>413</v>
      </c>
      <c r="AK4297" s="19">
        <v>51.4</v>
      </c>
      <c r="AL4297" s="19">
        <v>125.2</v>
      </c>
      <c r="AM4297" s="1">
        <v>590</v>
      </c>
      <c r="AN4297" s="3">
        <v>1994</v>
      </c>
      <c r="AP4297" s="47">
        <v>7.73</v>
      </c>
      <c r="AQ4297">
        <v>80426</v>
      </c>
      <c r="AR4297" s="1" t="s">
        <v>503</v>
      </c>
    </row>
    <row r="4298" spans="1:44" x14ac:dyDescent="0.25">
      <c r="A4298" s="1">
        <v>5853</v>
      </c>
      <c r="B4298" s="1" t="s">
        <v>162</v>
      </c>
      <c r="C4298" s="1">
        <v>104</v>
      </c>
      <c r="D4298" s="1" t="s">
        <v>145</v>
      </c>
      <c r="F4298" s="1" t="s">
        <v>445</v>
      </c>
      <c r="H4298" s="1">
        <v>53</v>
      </c>
      <c r="J4298" s="1"/>
      <c r="K4298" s="3">
        <v>2422</v>
      </c>
      <c r="N4298" s="1">
        <v>143</v>
      </c>
      <c r="O4298" s="1">
        <v>70.599999999999994</v>
      </c>
      <c r="Q4298" s="1">
        <v>11.76</v>
      </c>
      <c r="R4298" s="1">
        <v>5.2</v>
      </c>
      <c r="S4298" s="47">
        <v>34.159999999999997</v>
      </c>
      <c r="Y4298" s="47">
        <v>2.4300000000000002</v>
      </c>
      <c r="AB4298" s="47">
        <v>0.95</v>
      </c>
      <c r="AJ4298" s="1" t="s">
        <v>413</v>
      </c>
      <c r="AK4298" s="19">
        <v>52.6</v>
      </c>
      <c r="AL4298" s="19">
        <v>124.2</v>
      </c>
      <c r="AM4298" s="1">
        <v>876</v>
      </c>
      <c r="AN4298" s="3">
        <v>1994</v>
      </c>
      <c r="AP4298" s="47">
        <v>6.91</v>
      </c>
      <c r="AQ4298">
        <v>80505</v>
      </c>
      <c r="AR4298" s="1" t="s">
        <v>503</v>
      </c>
    </row>
    <row r="4299" spans="1:44" x14ac:dyDescent="0.25">
      <c r="A4299" s="1">
        <v>5854</v>
      </c>
      <c r="B4299" s="1" t="s">
        <v>162</v>
      </c>
      <c r="C4299" s="1">
        <v>104</v>
      </c>
      <c r="D4299" s="1" t="s">
        <v>145</v>
      </c>
      <c r="F4299" s="1" t="s">
        <v>445</v>
      </c>
      <c r="H4299" s="1">
        <v>85</v>
      </c>
      <c r="J4299" s="1"/>
      <c r="K4299" s="3">
        <v>675</v>
      </c>
      <c r="N4299" s="1">
        <v>209</v>
      </c>
      <c r="O4299" s="1">
        <v>83.7</v>
      </c>
      <c r="Q4299" s="1">
        <v>11.88</v>
      </c>
      <c r="R4299" s="1">
        <v>3.98</v>
      </c>
      <c r="S4299" s="47">
        <v>34.630000000000003</v>
      </c>
      <c r="Y4299" s="47">
        <v>2.68</v>
      </c>
      <c r="AB4299" s="47">
        <v>1.05</v>
      </c>
      <c r="AJ4299" s="1" t="s">
        <v>413</v>
      </c>
      <c r="AK4299" s="19">
        <v>49.5</v>
      </c>
      <c r="AL4299" s="19">
        <v>128.4</v>
      </c>
      <c r="AM4299" s="1">
        <v>500</v>
      </c>
      <c r="AN4299" s="3">
        <v>1994</v>
      </c>
      <c r="AP4299" s="47">
        <v>5.68</v>
      </c>
      <c r="AQ4299">
        <v>80426</v>
      </c>
      <c r="AR4299" s="1" t="s">
        <v>503</v>
      </c>
    </row>
    <row r="4300" spans="1:44" x14ac:dyDescent="0.25">
      <c r="A4300" s="1">
        <v>5855</v>
      </c>
      <c r="B4300" s="1" t="s">
        <v>162</v>
      </c>
      <c r="C4300" s="1">
        <v>104</v>
      </c>
      <c r="D4300" s="1" t="s">
        <v>5618</v>
      </c>
      <c r="F4300" s="1" t="s">
        <v>445</v>
      </c>
      <c r="G4300" s="1">
        <v>11</v>
      </c>
      <c r="H4300" s="1">
        <v>90</v>
      </c>
      <c r="I4300" s="1">
        <v>10</v>
      </c>
      <c r="J4300" s="1">
        <v>8.3000000000000007</v>
      </c>
      <c r="K4300" s="3">
        <v>293</v>
      </c>
      <c r="N4300" s="1">
        <v>6.1</v>
      </c>
      <c r="O4300" s="1">
        <v>3.2</v>
      </c>
      <c r="Q4300" s="1">
        <v>0.4</v>
      </c>
      <c r="R4300" s="1">
        <v>0.22</v>
      </c>
      <c r="S4300" s="1">
        <v>1.4</v>
      </c>
      <c r="AJ4300" s="1" t="s">
        <v>413</v>
      </c>
      <c r="AK4300" s="19">
        <v>52.73</v>
      </c>
      <c r="AL4300" s="19">
        <v>123.83</v>
      </c>
      <c r="AM4300" s="1">
        <v>520</v>
      </c>
      <c r="AN4300" s="3">
        <v>1999</v>
      </c>
      <c r="AQ4300">
        <v>80505</v>
      </c>
      <c r="AR4300" s="1" t="s">
        <v>508</v>
      </c>
    </row>
    <row r="4301" spans="1:44" x14ac:dyDescent="0.25">
      <c r="A4301" s="1">
        <v>5856</v>
      </c>
      <c r="B4301" s="1" t="s">
        <v>162</v>
      </c>
      <c r="C4301" s="1">
        <v>104</v>
      </c>
      <c r="D4301" s="1" t="s">
        <v>5618</v>
      </c>
      <c r="F4301" s="1" t="s">
        <v>445</v>
      </c>
      <c r="G4301" s="1">
        <v>9</v>
      </c>
      <c r="H4301" s="1">
        <v>90</v>
      </c>
      <c r="I4301" s="1">
        <v>19</v>
      </c>
      <c r="J4301" s="1">
        <v>17.899999999999999</v>
      </c>
      <c r="K4301" s="3">
        <v>386</v>
      </c>
      <c r="N4301" s="1">
        <v>68.400000000000006</v>
      </c>
      <c r="O4301" s="1">
        <v>31.8</v>
      </c>
      <c r="Q4301" s="1">
        <v>4.2</v>
      </c>
      <c r="R4301" s="1">
        <v>0.11</v>
      </c>
      <c r="S4301" s="1">
        <v>10.199999999999999</v>
      </c>
      <c r="AJ4301" s="1" t="s">
        <v>413</v>
      </c>
      <c r="AK4301" s="19">
        <v>52.73</v>
      </c>
      <c r="AL4301" s="19">
        <v>123.83</v>
      </c>
      <c r="AM4301" s="1">
        <v>520</v>
      </c>
      <c r="AN4301" s="3">
        <v>1999</v>
      </c>
      <c r="AQ4301">
        <v>80505</v>
      </c>
      <c r="AR4301" s="1" t="s">
        <v>508</v>
      </c>
    </row>
    <row r="4302" spans="1:44" x14ac:dyDescent="0.25">
      <c r="A4302" s="1">
        <v>5857</v>
      </c>
      <c r="B4302" s="1" t="s">
        <v>162</v>
      </c>
      <c r="C4302" s="1">
        <v>104</v>
      </c>
      <c r="D4302" s="1" t="s">
        <v>5618</v>
      </c>
      <c r="F4302" s="1" t="s">
        <v>445</v>
      </c>
      <c r="G4302" s="1">
        <v>8</v>
      </c>
      <c r="H4302" s="1">
        <v>110</v>
      </c>
      <c r="I4302" s="1">
        <v>21</v>
      </c>
      <c r="J4302" s="1">
        <v>14.6</v>
      </c>
      <c r="K4302" s="3">
        <v>702</v>
      </c>
      <c r="N4302" s="1">
        <v>109.6</v>
      </c>
      <c r="O4302" s="1">
        <v>43.2</v>
      </c>
      <c r="Q4302" s="1">
        <v>5.8</v>
      </c>
      <c r="R4302" s="1">
        <v>1.33</v>
      </c>
      <c r="S4302" s="1">
        <v>12.6</v>
      </c>
      <c r="AJ4302" s="1" t="s">
        <v>413</v>
      </c>
      <c r="AK4302" s="19">
        <v>52.73</v>
      </c>
      <c r="AL4302" s="19">
        <v>123.83</v>
      </c>
      <c r="AM4302" s="1">
        <v>520</v>
      </c>
      <c r="AN4302" s="3">
        <v>1999</v>
      </c>
      <c r="AQ4302">
        <v>80505</v>
      </c>
      <c r="AR4302" s="1" t="s">
        <v>508</v>
      </c>
    </row>
    <row r="4303" spans="1:44" x14ac:dyDescent="0.25">
      <c r="A4303" s="1">
        <v>5858</v>
      </c>
      <c r="B4303" s="1" t="s">
        <v>162</v>
      </c>
      <c r="C4303" s="1">
        <v>104</v>
      </c>
      <c r="D4303" s="1" t="s">
        <v>5618</v>
      </c>
      <c r="F4303" s="1" t="s">
        <v>445</v>
      </c>
      <c r="G4303" s="1">
        <v>8</v>
      </c>
      <c r="H4303" s="1">
        <v>90</v>
      </c>
      <c r="I4303" s="1">
        <v>21</v>
      </c>
      <c r="J4303" s="1">
        <v>18.399999999999999</v>
      </c>
      <c r="K4303" s="3">
        <v>489</v>
      </c>
      <c r="N4303" s="1">
        <v>118.3</v>
      </c>
      <c r="O4303" s="1">
        <v>46.6</v>
      </c>
      <c r="Q4303" s="1">
        <v>6.2</v>
      </c>
      <c r="R4303" s="1">
        <v>1.33</v>
      </c>
      <c r="S4303" s="1">
        <v>14</v>
      </c>
      <c r="AJ4303" s="1" t="s">
        <v>413</v>
      </c>
      <c r="AK4303" s="19">
        <v>52.73</v>
      </c>
      <c r="AL4303" s="19">
        <v>123.83</v>
      </c>
      <c r="AM4303" s="1">
        <v>520</v>
      </c>
      <c r="AN4303" s="3">
        <v>1999</v>
      </c>
      <c r="AQ4303">
        <v>80505</v>
      </c>
      <c r="AR4303" s="1" t="s">
        <v>508</v>
      </c>
    </row>
    <row r="4304" spans="1:44" x14ac:dyDescent="0.25">
      <c r="A4304" s="1">
        <v>5859</v>
      </c>
      <c r="B4304" s="1" t="s">
        <v>162</v>
      </c>
      <c r="C4304" s="1">
        <v>104</v>
      </c>
      <c r="D4304" s="1" t="s">
        <v>6282</v>
      </c>
      <c r="F4304" s="1" t="s">
        <v>445</v>
      </c>
      <c r="G4304" s="1">
        <v>8</v>
      </c>
      <c r="H4304" s="1">
        <v>110</v>
      </c>
      <c r="I4304" s="1">
        <v>24</v>
      </c>
      <c r="J4304" s="1">
        <v>13.9</v>
      </c>
      <c r="K4304" s="3">
        <v>920</v>
      </c>
      <c r="N4304" s="1">
        <v>127.9</v>
      </c>
      <c r="O4304" s="1">
        <v>50.4</v>
      </c>
      <c r="Q4304" s="1">
        <v>7.6</v>
      </c>
      <c r="R4304" s="1">
        <v>1.55</v>
      </c>
      <c r="S4304" s="1">
        <v>14.2</v>
      </c>
      <c r="AJ4304" s="1" t="s">
        <v>413</v>
      </c>
      <c r="AK4304" s="19">
        <v>52.73</v>
      </c>
      <c r="AL4304" s="19">
        <v>123.83</v>
      </c>
      <c r="AM4304" s="1">
        <v>520</v>
      </c>
      <c r="AN4304" s="3">
        <v>1999</v>
      </c>
      <c r="AQ4304">
        <v>80505</v>
      </c>
      <c r="AR4304" s="1" t="s">
        <v>508</v>
      </c>
    </row>
    <row r="4305" spans="1:44" x14ac:dyDescent="0.25">
      <c r="A4305" s="1">
        <v>5860</v>
      </c>
      <c r="B4305" s="1" t="s">
        <v>162</v>
      </c>
      <c r="C4305" s="1">
        <v>104</v>
      </c>
      <c r="D4305" s="1" t="s">
        <v>5618</v>
      </c>
      <c r="F4305" s="1" t="s">
        <v>445</v>
      </c>
      <c r="G4305" s="1">
        <v>8</v>
      </c>
      <c r="H4305" s="1">
        <v>90</v>
      </c>
      <c r="I4305" s="1">
        <v>20</v>
      </c>
      <c r="J4305" s="1">
        <v>18</v>
      </c>
      <c r="K4305" s="3">
        <v>486</v>
      </c>
      <c r="N4305" s="1">
        <v>112.7</v>
      </c>
      <c r="O4305" s="1">
        <v>44.4</v>
      </c>
      <c r="Q4305" s="1">
        <v>6</v>
      </c>
      <c r="R4305" s="1">
        <v>1.33</v>
      </c>
      <c r="S4305" s="1">
        <v>13.2</v>
      </c>
      <c r="AJ4305" s="1" t="s">
        <v>413</v>
      </c>
      <c r="AK4305" s="19">
        <v>52.73</v>
      </c>
      <c r="AL4305" s="19">
        <v>123.83</v>
      </c>
      <c r="AM4305" s="1">
        <v>520</v>
      </c>
      <c r="AN4305" s="3">
        <v>1999</v>
      </c>
      <c r="AQ4305">
        <v>80505</v>
      </c>
      <c r="AR4305" s="1" t="s">
        <v>508</v>
      </c>
    </row>
    <row r="4306" spans="1:44" x14ac:dyDescent="0.25">
      <c r="A4306" s="1">
        <v>5861</v>
      </c>
      <c r="B4306" s="1" t="s">
        <v>162</v>
      </c>
      <c r="C4306" s="1">
        <v>104</v>
      </c>
      <c r="D4306" s="1" t="s">
        <v>5618</v>
      </c>
      <c r="F4306" s="1" t="s">
        <v>445</v>
      </c>
      <c r="G4306" s="1">
        <v>11</v>
      </c>
      <c r="H4306" s="1">
        <v>110</v>
      </c>
      <c r="I4306" s="1">
        <v>12</v>
      </c>
      <c r="J4306" s="1">
        <v>15.9</v>
      </c>
      <c r="K4306" s="3">
        <v>1340</v>
      </c>
      <c r="N4306" s="1">
        <v>259</v>
      </c>
      <c r="O4306" s="1">
        <v>136</v>
      </c>
      <c r="Q4306" s="1">
        <v>19.399999999999999</v>
      </c>
      <c r="R4306" s="1">
        <v>2.9</v>
      </c>
      <c r="S4306" s="1">
        <v>31.8</v>
      </c>
      <c r="AJ4306" s="1" t="s">
        <v>413</v>
      </c>
      <c r="AK4306" s="19">
        <v>52.73</v>
      </c>
      <c r="AL4306" s="19">
        <v>123.83</v>
      </c>
      <c r="AM4306" s="1">
        <v>520</v>
      </c>
      <c r="AN4306" s="3">
        <v>1999</v>
      </c>
      <c r="AQ4306">
        <v>80505</v>
      </c>
      <c r="AR4306" s="1" t="s">
        <v>508</v>
      </c>
    </row>
    <row r="4307" spans="1:44" x14ac:dyDescent="0.25">
      <c r="A4307" s="1">
        <v>5862</v>
      </c>
      <c r="B4307" s="1" t="s">
        <v>162</v>
      </c>
      <c r="C4307" s="1">
        <v>104</v>
      </c>
      <c r="D4307" s="1" t="s">
        <v>5618</v>
      </c>
      <c r="F4307" s="1" t="s">
        <v>445</v>
      </c>
      <c r="G4307" s="1">
        <v>9</v>
      </c>
      <c r="H4307" s="1">
        <v>26</v>
      </c>
      <c r="I4307" s="1">
        <v>5.9</v>
      </c>
      <c r="J4307" s="1">
        <v>4.74</v>
      </c>
      <c r="K4307" s="3">
        <v>9300</v>
      </c>
      <c r="N4307" s="1">
        <v>86.2</v>
      </c>
      <c r="P4307" s="1">
        <v>3.84</v>
      </c>
      <c r="Q4307" s="1">
        <v>3.15</v>
      </c>
      <c r="R4307" s="1">
        <v>1.23</v>
      </c>
      <c r="S4307" s="1">
        <v>7.67</v>
      </c>
      <c r="AJ4307" s="1" t="s">
        <v>413</v>
      </c>
      <c r="AK4307" s="19">
        <v>50.67</v>
      </c>
      <c r="AL4307" s="19">
        <v>121.83</v>
      </c>
      <c r="AM4307" s="1">
        <v>800</v>
      </c>
      <c r="AN4307" s="3">
        <v>1987</v>
      </c>
      <c r="AQ4307">
        <v>80505</v>
      </c>
      <c r="AR4307" s="1" t="s">
        <v>509</v>
      </c>
    </row>
    <row r="4308" spans="1:44" x14ac:dyDescent="0.25">
      <c r="A4308" s="1">
        <v>5863</v>
      </c>
      <c r="B4308" s="1" t="s">
        <v>162</v>
      </c>
      <c r="C4308" s="1">
        <v>104</v>
      </c>
      <c r="D4308" s="1" t="s">
        <v>5618</v>
      </c>
      <c r="F4308" s="1" t="s">
        <v>445</v>
      </c>
      <c r="G4308" s="1">
        <v>6</v>
      </c>
      <c r="H4308" s="1">
        <v>26</v>
      </c>
      <c r="I4308" s="1">
        <v>9.9</v>
      </c>
      <c r="J4308" s="1">
        <v>10.3</v>
      </c>
      <c r="K4308" s="3">
        <v>1328</v>
      </c>
      <c r="N4308" s="1">
        <v>65.3</v>
      </c>
      <c r="O4308" s="1">
        <v>26.58</v>
      </c>
      <c r="P4308" s="1">
        <v>5.0599999999999996</v>
      </c>
      <c r="Q4308" s="1">
        <v>2.82</v>
      </c>
      <c r="R4308" s="1">
        <v>1.61</v>
      </c>
      <c r="S4308" s="1">
        <v>8.3699999999999992</v>
      </c>
      <c r="AJ4308" s="1" t="s">
        <v>413</v>
      </c>
      <c r="AK4308" s="19">
        <v>50.67</v>
      </c>
      <c r="AL4308" s="19">
        <v>121.83</v>
      </c>
      <c r="AM4308" s="1">
        <v>800</v>
      </c>
      <c r="AN4308" s="3">
        <v>1987</v>
      </c>
      <c r="AQ4308">
        <v>80505</v>
      </c>
      <c r="AR4308" s="1" t="s">
        <v>509</v>
      </c>
    </row>
    <row r="4309" spans="1:44" x14ac:dyDescent="0.25">
      <c r="A4309" s="1">
        <v>5864</v>
      </c>
      <c r="B4309" s="1" t="s">
        <v>162</v>
      </c>
      <c r="C4309" s="1">
        <v>104</v>
      </c>
      <c r="D4309" s="1" t="s">
        <v>5618</v>
      </c>
      <c r="F4309" s="1" t="s">
        <v>445</v>
      </c>
      <c r="G4309" s="1">
        <v>6</v>
      </c>
      <c r="H4309" s="1">
        <v>26</v>
      </c>
      <c r="I4309" s="1">
        <v>11.2</v>
      </c>
      <c r="J4309" s="1">
        <v>10.199999999999999</v>
      </c>
      <c r="K4309" s="3">
        <v>2083</v>
      </c>
      <c r="N4309" s="1">
        <v>99.5</v>
      </c>
      <c r="O4309" s="1">
        <v>59.19</v>
      </c>
      <c r="P4309" s="1">
        <v>9.31</v>
      </c>
      <c r="Q4309" s="1">
        <v>4.55</v>
      </c>
      <c r="R4309" s="1">
        <v>1.96</v>
      </c>
      <c r="S4309" s="1">
        <v>13.3</v>
      </c>
      <c r="AJ4309" s="1" t="s">
        <v>413</v>
      </c>
      <c r="AK4309" s="19">
        <v>50.67</v>
      </c>
      <c r="AL4309" s="19">
        <v>121.83</v>
      </c>
      <c r="AM4309" s="1">
        <v>800</v>
      </c>
      <c r="AN4309" s="3">
        <v>1987</v>
      </c>
      <c r="AQ4309">
        <v>80505</v>
      </c>
      <c r="AR4309" s="1" t="s">
        <v>509</v>
      </c>
    </row>
    <row r="4310" spans="1:44" x14ac:dyDescent="0.25">
      <c r="A4310" s="1">
        <v>5865</v>
      </c>
      <c r="B4310" s="1" t="s">
        <v>162</v>
      </c>
      <c r="C4310" s="1">
        <v>104</v>
      </c>
      <c r="D4310" s="1" t="s">
        <v>5618</v>
      </c>
      <c r="F4310" s="1" t="s">
        <v>445</v>
      </c>
      <c r="G4310" s="1">
        <v>9</v>
      </c>
      <c r="H4310" s="1">
        <v>55</v>
      </c>
      <c r="I4310" s="1">
        <v>9.6</v>
      </c>
      <c r="J4310" s="1">
        <v>8.6999999999999993</v>
      </c>
      <c r="K4310" s="3">
        <v>2500</v>
      </c>
      <c r="N4310" s="1">
        <v>79.900000000000006</v>
      </c>
      <c r="O4310" s="1">
        <v>35.07</v>
      </c>
      <c r="P4310" s="1">
        <v>4.78</v>
      </c>
      <c r="Q4310" s="1">
        <v>4.5199999999999996</v>
      </c>
      <c r="R4310" s="1">
        <v>1.98</v>
      </c>
      <c r="S4310" s="1">
        <v>11.2</v>
      </c>
      <c r="AJ4310" s="1" t="s">
        <v>413</v>
      </c>
      <c r="AK4310" s="19">
        <v>50.67</v>
      </c>
      <c r="AL4310" s="19">
        <v>121.83</v>
      </c>
      <c r="AM4310" s="1">
        <v>800</v>
      </c>
      <c r="AN4310" s="3">
        <v>1987</v>
      </c>
      <c r="AQ4310">
        <v>80505</v>
      </c>
      <c r="AR4310" s="1" t="s">
        <v>509</v>
      </c>
    </row>
    <row r="4311" spans="1:44" x14ac:dyDescent="0.25">
      <c r="A4311" s="1">
        <v>5866</v>
      </c>
      <c r="B4311" s="1" t="s">
        <v>162</v>
      </c>
      <c r="C4311" s="1">
        <v>104</v>
      </c>
      <c r="D4311" s="1" t="s">
        <v>5618</v>
      </c>
      <c r="F4311" s="1" t="s">
        <v>445</v>
      </c>
      <c r="G4311" s="1">
        <v>7</v>
      </c>
      <c r="H4311" s="1">
        <v>55</v>
      </c>
      <c r="I4311" s="1">
        <v>18.600000000000001</v>
      </c>
      <c r="J4311" s="1">
        <v>20.399999999999999</v>
      </c>
      <c r="K4311" s="3">
        <v>545</v>
      </c>
      <c r="N4311" s="1">
        <v>140</v>
      </c>
      <c r="O4311" s="1">
        <v>63.83</v>
      </c>
      <c r="P4311" s="1">
        <v>8.8699999999999992</v>
      </c>
      <c r="Q4311" s="1">
        <v>6.31</v>
      </c>
      <c r="R4311" s="1">
        <v>2.14</v>
      </c>
      <c r="S4311" s="1">
        <v>19.399999999999999</v>
      </c>
      <c r="AJ4311" s="1" t="s">
        <v>413</v>
      </c>
      <c r="AK4311" s="19">
        <v>50.67</v>
      </c>
      <c r="AL4311" s="19">
        <v>121.83</v>
      </c>
      <c r="AM4311" s="1">
        <v>800</v>
      </c>
      <c r="AN4311" s="3">
        <v>1987</v>
      </c>
      <c r="AQ4311">
        <v>80505</v>
      </c>
      <c r="AR4311" s="1" t="s">
        <v>509</v>
      </c>
    </row>
    <row r="4312" spans="1:44" x14ac:dyDescent="0.25">
      <c r="A4312" s="1">
        <v>5867</v>
      </c>
      <c r="B4312" s="1" t="s">
        <v>162</v>
      </c>
      <c r="C4312" s="1">
        <v>104</v>
      </c>
      <c r="D4312" s="1" t="s">
        <v>5618</v>
      </c>
      <c r="F4312" s="1" t="s">
        <v>445</v>
      </c>
      <c r="G4312" s="1">
        <v>6</v>
      </c>
      <c r="H4312" s="1">
        <v>56</v>
      </c>
      <c r="I4312" s="1">
        <v>20.8</v>
      </c>
      <c r="J4312" s="1">
        <v>18.8</v>
      </c>
      <c r="K4312" s="3">
        <v>975</v>
      </c>
      <c r="N4312" s="1">
        <v>152</v>
      </c>
      <c r="O4312" s="1">
        <v>95</v>
      </c>
      <c r="P4312" s="1">
        <v>12.99</v>
      </c>
      <c r="Q4312" s="1">
        <v>12.31</v>
      </c>
      <c r="R4312" s="1">
        <v>5.08</v>
      </c>
      <c r="S4312" s="1">
        <v>41.9</v>
      </c>
      <c r="AJ4312" s="1" t="s">
        <v>413</v>
      </c>
      <c r="AK4312" s="19">
        <v>50.67</v>
      </c>
      <c r="AL4312" s="19">
        <v>121.83</v>
      </c>
      <c r="AM4312" s="1">
        <v>800</v>
      </c>
      <c r="AN4312" s="3">
        <v>1987</v>
      </c>
      <c r="AQ4312">
        <v>80505</v>
      </c>
      <c r="AR4312" s="1" t="s">
        <v>509</v>
      </c>
    </row>
    <row r="4313" spans="1:44" x14ac:dyDescent="0.25">
      <c r="A4313" s="1">
        <v>5868</v>
      </c>
      <c r="B4313" s="1" t="s">
        <v>162</v>
      </c>
      <c r="C4313" s="1">
        <v>104</v>
      </c>
      <c r="D4313" s="1" t="s">
        <v>5618</v>
      </c>
      <c r="F4313" s="1" t="s">
        <v>445</v>
      </c>
      <c r="G4313" s="1">
        <v>10</v>
      </c>
      <c r="H4313" s="1">
        <v>75</v>
      </c>
      <c r="I4313" s="1">
        <v>8.9</v>
      </c>
      <c r="J4313" s="1">
        <v>7.2</v>
      </c>
      <c r="K4313" s="3">
        <v>3700</v>
      </c>
      <c r="N4313" s="1">
        <v>89.2</v>
      </c>
      <c r="O4313" s="1">
        <v>40.159999999999997</v>
      </c>
      <c r="P4313" s="1">
        <v>5.74</v>
      </c>
      <c r="Q4313" s="1">
        <v>4.6900000000000004</v>
      </c>
      <c r="R4313" s="1">
        <v>2.36</v>
      </c>
      <c r="S4313" s="1">
        <v>13.8</v>
      </c>
      <c r="AJ4313" s="1" t="s">
        <v>413</v>
      </c>
      <c r="AK4313" s="19">
        <v>50.67</v>
      </c>
      <c r="AL4313" s="19">
        <v>121.83</v>
      </c>
      <c r="AM4313" s="1">
        <v>800</v>
      </c>
      <c r="AN4313" s="3">
        <v>1987</v>
      </c>
      <c r="AQ4313">
        <v>80505</v>
      </c>
      <c r="AR4313" s="1" t="s">
        <v>509</v>
      </c>
    </row>
    <row r="4314" spans="1:44" x14ac:dyDescent="0.25">
      <c r="A4314" s="1">
        <v>5869</v>
      </c>
      <c r="B4314" s="1" t="s">
        <v>162</v>
      </c>
      <c r="C4314" s="1">
        <v>104</v>
      </c>
      <c r="D4314" s="1" t="s">
        <v>5618</v>
      </c>
      <c r="F4314" s="1" t="s">
        <v>445</v>
      </c>
      <c r="G4314" s="1">
        <v>10</v>
      </c>
      <c r="H4314" s="1">
        <v>94</v>
      </c>
      <c r="I4314" s="1">
        <v>14.9</v>
      </c>
      <c r="J4314" s="1">
        <v>16.899999999999999</v>
      </c>
      <c r="K4314" s="3">
        <v>522</v>
      </c>
      <c r="N4314" s="1">
        <v>89.2</v>
      </c>
      <c r="O4314" s="1">
        <v>52.11</v>
      </c>
      <c r="P4314" s="1">
        <v>5.79</v>
      </c>
      <c r="Q4314" s="1">
        <v>5.05</v>
      </c>
      <c r="R4314" s="1">
        <v>1.95</v>
      </c>
      <c r="S4314" s="1">
        <v>9.6999999999999993</v>
      </c>
      <c r="AJ4314" s="1" t="s">
        <v>413</v>
      </c>
      <c r="AK4314" s="19">
        <v>50.67</v>
      </c>
      <c r="AL4314" s="19">
        <v>121.83</v>
      </c>
      <c r="AM4314" s="1">
        <v>800</v>
      </c>
      <c r="AN4314" s="3">
        <v>1987</v>
      </c>
      <c r="AQ4314">
        <v>80505</v>
      </c>
      <c r="AR4314" s="1" t="s">
        <v>509</v>
      </c>
    </row>
    <row r="4315" spans="1:44" x14ac:dyDescent="0.25">
      <c r="A4315" s="1">
        <v>5870</v>
      </c>
      <c r="B4315" s="1" t="s">
        <v>162</v>
      </c>
      <c r="C4315" s="1">
        <v>104</v>
      </c>
      <c r="D4315" s="1" t="s">
        <v>5618</v>
      </c>
      <c r="F4315" s="1" t="s">
        <v>445</v>
      </c>
      <c r="G4315" s="1">
        <v>7</v>
      </c>
      <c r="H4315" s="1">
        <v>105</v>
      </c>
      <c r="I4315" s="1">
        <v>21.3</v>
      </c>
      <c r="J4315" s="1">
        <v>22.4</v>
      </c>
      <c r="K4315" s="3">
        <v>739</v>
      </c>
      <c r="N4315" s="1">
        <v>248</v>
      </c>
      <c r="O4315" s="1">
        <v>110.8</v>
      </c>
      <c r="P4315" s="1">
        <v>10.72</v>
      </c>
      <c r="Q4315" s="1">
        <v>15.5</v>
      </c>
      <c r="R4315" s="1">
        <v>4.88</v>
      </c>
      <c r="S4315" s="1">
        <v>37.1</v>
      </c>
      <c r="AJ4315" s="1" t="s">
        <v>413</v>
      </c>
      <c r="AK4315" s="19">
        <v>50.67</v>
      </c>
      <c r="AL4315" s="19">
        <v>121.83</v>
      </c>
      <c r="AM4315" s="1">
        <v>800</v>
      </c>
      <c r="AN4315" s="3">
        <v>1987</v>
      </c>
      <c r="AQ4315">
        <v>80505</v>
      </c>
      <c r="AR4315" s="1" t="s">
        <v>509</v>
      </c>
    </row>
    <row r="4316" spans="1:44" x14ac:dyDescent="0.25">
      <c r="A4316" s="1">
        <v>5871</v>
      </c>
      <c r="B4316" s="1" t="s">
        <v>162</v>
      </c>
      <c r="C4316" s="1">
        <v>104</v>
      </c>
      <c r="D4316" s="1" t="s">
        <v>5618</v>
      </c>
      <c r="F4316" s="1" t="s">
        <v>445</v>
      </c>
      <c r="G4316" s="1">
        <v>10</v>
      </c>
      <c r="H4316" s="1">
        <v>120</v>
      </c>
      <c r="I4316" s="1">
        <v>12.7</v>
      </c>
      <c r="J4316" s="1">
        <v>12.9</v>
      </c>
      <c r="K4316" s="3">
        <v>1368</v>
      </c>
      <c r="N4316" s="1">
        <v>94.2</v>
      </c>
      <c r="O4316" s="1">
        <v>59.45</v>
      </c>
      <c r="P4316" s="1">
        <v>8.7100000000000009</v>
      </c>
      <c r="Q4316" s="1">
        <v>3.03</v>
      </c>
      <c r="R4316" s="1">
        <v>1.44</v>
      </c>
      <c r="S4316" s="1">
        <v>20.2</v>
      </c>
      <c r="AJ4316" s="1" t="s">
        <v>413</v>
      </c>
      <c r="AK4316" s="19">
        <v>50.67</v>
      </c>
      <c r="AL4316" s="19">
        <v>121.83</v>
      </c>
      <c r="AM4316" s="1">
        <v>800</v>
      </c>
      <c r="AN4316" s="3">
        <v>1987</v>
      </c>
      <c r="AQ4316">
        <v>80505</v>
      </c>
      <c r="AR4316" s="1" t="s">
        <v>509</v>
      </c>
    </row>
    <row r="4317" spans="1:44" x14ac:dyDescent="0.25">
      <c r="A4317" s="1">
        <v>5872</v>
      </c>
      <c r="B4317" s="1" t="s">
        <v>162</v>
      </c>
      <c r="C4317" s="1">
        <v>104</v>
      </c>
      <c r="D4317" s="1" t="s">
        <v>5618</v>
      </c>
      <c r="F4317" s="1" t="s">
        <v>445</v>
      </c>
      <c r="G4317" s="1">
        <v>8</v>
      </c>
      <c r="H4317" s="1">
        <v>140</v>
      </c>
      <c r="I4317" s="1">
        <v>21.2</v>
      </c>
      <c r="J4317" s="1">
        <v>24.6</v>
      </c>
      <c r="K4317" s="3">
        <v>350</v>
      </c>
      <c r="N4317" s="1">
        <v>141</v>
      </c>
      <c r="O4317" s="1">
        <v>70.3</v>
      </c>
      <c r="P4317" s="1">
        <v>8.59</v>
      </c>
      <c r="Q4317" s="1">
        <v>17.440000000000001</v>
      </c>
      <c r="R4317" s="1">
        <v>3.65</v>
      </c>
      <c r="S4317" s="1">
        <v>11.6</v>
      </c>
      <c r="AJ4317" s="1" t="s">
        <v>413</v>
      </c>
      <c r="AK4317" s="19">
        <v>50.67</v>
      </c>
      <c r="AL4317" s="19">
        <v>121.83</v>
      </c>
      <c r="AM4317" s="1">
        <v>800</v>
      </c>
      <c r="AN4317" s="3">
        <v>1987</v>
      </c>
      <c r="AQ4317">
        <v>80505</v>
      </c>
      <c r="AR4317" s="1" t="s">
        <v>509</v>
      </c>
    </row>
    <row r="4318" spans="1:44" x14ac:dyDescent="0.25">
      <c r="A4318" s="1">
        <v>5873</v>
      </c>
      <c r="B4318" s="1" t="s">
        <v>162</v>
      </c>
      <c r="C4318" s="1">
        <v>104</v>
      </c>
      <c r="D4318" s="1" t="s">
        <v>5618</v>
      </c>
      <c r="F4318" s="1" t="s">
        <v>445</v>
      </c>
      <c r="G4318" s="1">
        <v>8</v>
      </c>
      <c r="H4318" s="1">
        <v>131</v>
      </c>
      <c r="I4318" s="1">
        <v>24.2</v>
      </c>
      <c r="J4318" s="1">
        <v>28.6</v>
      </c>
      <c r="K4318" s="3">
        <v>433</v>
      </c>
      <c r="N4318" s="1">
        <v>285</v>
      </c>
      <c r="O4318" s="1">
        <v>136.19999999999999</v>
      </c>
      <c r="P4318" s="1">
        <v>11.51</v>
      </c>
      <c r="Q4318" s="1">
        <v>10.9</v>
      </c>
      <c r="R4318" s="1">
        <v>2.68</v>
      </c>
      <c r="S4318" s="1">
        <v>34.200000000000003</v>
      </c>
      <c r="AJ4318" s="1" t="s">
        <v>413</v>
      </c>
      <c r="AK4318" s="19">
        <v>50.67</v>
      </c>
      <c r="AL4318" s="19">
        <v>121.83</v>
      </c>
      <c r="AM4318" s="1">
        <v>800</v>
      </c>
      <c r="AN4318" s="3">
        <v>1987</v>
      </c>
      <c r="AQ4318">
        <v>80505</v>
      </c>
      <c r="AR4318" s="1" t="s">
        <v>509</v>
      </c>
    </row>
    <row r="4319" spans="1:44" x14ac:dyDescent="0.25">
      <c r="A4319" s="1">
        <v>5874</v>
      </c>
      <c r="B4319" s="1" t="s">
        <v>162</v>
      </c>
      <c r="C4319" s="1">
        <v>104</v>
      </c>
      <c r="D4319" s="1" t="s">
        <v>5618</v>
      </c>
      <c r="F4319" s="1" t="s">
        <v>445</v>
      </c>
      <c r="G4319" s="1">
        <v>10</v>
      </c>
      <c r="H4319" s="1">
        <v>161</v>
      </c>
      <c r="I4319" s="1">
        <v>15.3</v>
      </c>
      <c r="J4319" s="1">
        <v>15.7</v>
      </c>
      <c r="K4319" s="3">
        <v>1035</v>
      </c>
      <c r="N4319" s="1">
        <v>116</v>
      </c>
      <c r="O4319" s="1">
        <v>89.16</v>
      </c>
      <c r="P4319" s="1">
        <v>10.09</v>
      </c>
      <c r="Q4319" s="1">
        <v>3.72</v>
      </c>
      <c r="R4319" s="1">
        <v>1.32</v>
      </c>
      <c r="S4319" s="1">
        <v>24.4</v>
      </c>
      <c r="AJ4319" s="1" t="s">
        <v>413</v>
      </c>
      <c r="AK4319" s="19">
        <v>50.67</v>
      </c>
      <c r="AL4319" s="19">
        <v>121.83</v>
      </c>
      <c r="AM4319" s="1">
        <v>800</v>
      </c>
      <c r="AN4319" s="3">
        <v>1987</v>
      </c>
      <c r="AQ4319">
        <v>80505</v>
      </c>
      <c r="AR4319" s="1" t="s">
        <v>509</v>
      </c>
    </row>
    <row r="4320" spans="1:44" x14ac:dyDescent="0.25">
      <c r="A4320" s="1">
        <v>5875</v>
      </c>
      <c r="B4320" s="1" t="s">
        <v>162</v>
      </c>
      <c r="C4320" s="1">
        <v>104</v>
      </c>
      <c r="D4320" s="1" t="s">
        <v>5618</v>
      </c>
      <c r="F4320" s="1" t="s">
        <v>445</v>
      </c>
      <c r="G4320" s="1">
        <v>8</v>
      </c>
      <c r="H4320" s="1">
        <v>180</v>
      </c>
      <c r="I4320" s="1">
        <v>24.7</v>
      </c>
      <c r="J4320" s="1">
        <v>32.5</v>
      </c>
      <c r="K4320" s="3">
        <v>213</v>
      </c>
      <c r="N4320" s="1">
        <v>164</v>
      </c>
      <c r="O4320" s="1">
        <v>104.5</v>
      </c>
      <c r="P4320" s="1">
        <v>7.67</v>
      </c>
      <c r="Q4320" s="1">
        <v>23.76</v>
      </c>
      <c r="R4320" s="1">
        <v>5.19</v>
      </c>
      <c r="S4320" s="1">
        <v>24.3</v>
      </c>
      <c r="AJ4320" s="1" t="s">
        <v>413</v>
      </c>
      <c r="AK4320" s="19">
        <v>50.67</v>
      </c>
      <c r="AL4320" s="19">
        <v>121.83</v>
      </c>
      <c r="AM4320" s="1">
        <v>800</v>
      </c>
      <c r="AN4320" s="3">
        <v>1987</v>
      </c>
      <c r="AQ4320">
        <v>80505</v>
      </c>
      <c r="AR4320" s="1" t="s">
        <v>509</v>
      </c>
    </row>
    <row r="4321" spans="1:44" x14ac:dyDescent="0.25">
      <c r="A4321" s="1">
        <v>5876</v>
      </c>
      <c r="B4321" s="1" t="s">
        <v>162</v>
      </c>
      <c r="C4321" s="1">
        <v>104</v>
      </c>
      <c r="D4321" s="1" t="s">
        <v>5618</v>
      </c>
      <c r="F4321" s="1" t="s">
        <v>445</v>
      </c>
      <c r="G4321" s="1">
        <v>8</v>
      </c>
      <c r="H4321" s="1">
        <v>100</v>
      </c>
      <c r="I4321" s="1">
        <v>21</v>
      </c>
      <c r="J4321" s="1">
        <v>20</v>
      </c>
      <c r="K4321" s="3">
        <v>400</v>
      </c>
      <c r="N4321" s="1">
        <v>103.6</v>
      </c>
      <c r="O4321" s="1">
        <v>42.7</v>
      </c>
      <c r="Q4321" s="1">
        <v>4.9400000000000004</v>
      </c>
      <c r="R4321" s="1">
        <v>2.27</v>
      </c>
      <c r="S4321" s="1">
        <v>4.68</v>
      </c>
      <c r="Y4321" s="47">
        <v>1.0900000000000001</v>
      </c>
      <c r="AB4321" s="47">
        <v>0.43</v>
      </c>
      <c r="AJ4321" s="1" t="s">
        <v>413</v>
      </c>
      <c r="AK4321" s="19">
        <v>52.5</v>
      </c>
      <c r="AL4321" s="19">
        <v>124.5</v>
      </c>
      <c r="AM4321" s="1">
        <v>650</v>
      </c>
      <c r="AN4321" s="3">
        <v>1986</v>
      </c>
      <c r="AP4321" s="47">
        <v>3.24</v>
      </c>
      <c r="AQ4321">
        <v>80505</v>
      </c>
      <c r="AR4321" s="1" t="s">
        <v>1131</v>
      </c>
    </row>
    <row r="4322" spans="1:44" x14ac:dyDescent="0.25">
      <c r="A4322" s="1">
        <v>5877</v>
      </c>
      <c r="B4322" s="1" t="s">
        <v>162</v>
      </c>
      <c r="C4322" s="1">
        <v>104</v>
      </c>
      <c r="D4322" s="1" t="s">
        <v>5618</v>
      </c>
      <c r="F4322" s="1" t="s">
        <v>445</v>
      </c>
      <c r="H4322" s="1">
        <v>28</v>
      </c>
      <c r="J4322" s="1"/>
      <c r="K4322" s="3">
        <v>2050</v>
      </c>
      <c r="N4322" s="1">
        <v>92.6</v>
      </c>
      <c r="O4322" s="1">
        <v>59.6</v>
      </c>
      <c r="P4322" s="1">
        <v>6.22</v>
      </c>
      <c r="Q4322" s="1">
        <v>3</v>
      </c>
      <c r="R4322" s="1">
        <v>1.83</v>
      </c>
      <c r="S4322" s="1">
        <v>23.2</v>
      </c>
      <c r="AJ4322" s="1" t="s">
        <v>413</v>
      </c>
      <c r="AK4322" s="19">
        <v>49.8</v>
      </c>
      <c r="AL4322" s="19">
        <v>123.25</v>
      </c>
      <c r="AN4322" s="3">
        <v>1999</v>
      </c>
      <c r="AQ4322">
        <v>80505</v>
      </c>
      <c r="AR4322" s="1" t="s">
        <v>227</v>
      </c>
    </row>
    <row r="4323" spans="1:44" x14ac:dyDescent="0.25">
      <c r="A4323" s="1">
        <v>5878</v>
      </c>
      <c r="B4323" s="1" t="s">
        <v>162</v>
      </c>
      <c r="C4323" s="1">
        <v>104</v>
      </c>
      <c r="D4323" s="1" t="s">
        <v>5618</v>
      </c>
      <c r="F4323" s="1" t="s">
        <v>445</v>
      </c>
      <c r="H4323" s="1">
        <v>58</v>
      </c>
      <c r="J4323" s="1"/>
      <c r="K4323" s="3">
        <v>2300</v>
      </c>
      <c r="N4323" s="1">
        <v>251</v>
      </c>
      <c r="O4323" s="1">
        <v>131.9</v>
      </c>
      <c r="P4323" s="1">
        <v>14.16</v>
      </c>
      <c r="Q4323" s="1">
        <v>11.5</v>
      </c>
      <c r="R4323" s="1">
        <v>3.76</v>
      </c>
      <c r="S4323" s="1">
        <v>53</v>
      </c>
      <c r="AJ4323" s="1" t="s">
        <v>413</v>
      </c>
      <c r="AK4323" s="19">
        <v>49.8</v>
      </c>
      <c r="AL4323" s="19">
        <v>123.25</v>
      </c>
      <c r="AN4323" s="3">
        <v>1999</v>
      </c>
      <c r="AQ4323">
        <v>80505</v>
      </c>
      <c r="AR4323" s="1" t="s">
        <v>227</v>
      </c>
    </row>
    <row r="4324" spans="1:44" x14ac:dyDescent="0.25">
      <c r="A4324" s="1">
        <v>5879</v>
      </c>
      <c r="B4324" s="1" t="s">
        <v>162</v>
      </c>
      <c r="C4324" s="1">
        <v>104</v>
      </c>
      <c r="D4324" s="1" t="s">
        <v>5618</v>
      </c>
      <c r="F4324" s="1" t="s">
        <v>445</v>
      </c>
      <c r="H4324" s="1">
        <v>136</v>
      </c>
      <c r="J4324" s="1"/>
      <c r="K4324" s="3">
        <v>1000</v>
      </c>
      <c r="N4324" s="1">
        <v>263</v>
      </c>
      <c r="O4324" s="1">
        <v>138.6</v>
      </c>
      <c r="P4324" s="1">
        <v>11.54</v>
      </c>
      <c r="Q4324" s="1">
        <v>12.52</v>
      </c>
      <c r="R4324" s="1">
        <v>2.9</v>
      </c>
      <c r="S4324" s="1">
        <v>55.4</v>
      </c>
      <c r="AJ4324" s="1" t="s">
        <v>413</v>
      </c>
      <c r="AK4324" s="19">
        <v>49.8</v>
      </c>
      <c r="AL4324" s="19">
        <v>123.25</v>
      </c>
      <c r="AN4324" s="3">
        <v>1999</v>
      </c>
      <c r="AQ4324">
        <v>80505</v>
      </c>
      <c r="AR4324" s="1" t="s">
        <v>227</v>
      </c>
    </row>
    <row r="4325" spans="1:44" x14ac:dyDescent="0.25">
      <c r="A4325" s="1">
        <v>5880</v>
      </c>
      <c r="B4325" s="1" t="s">
        <v>162</v>
      </c>
      <c r="C4325" s="1">
        <v>104</v>
      </c>
      <c r="D4325" s="1" t="s">
        <v>5618</v>
      </c>
      <c r="F4325" s="1" t="s">
        <v>445</v>
      </c>
      <c r="H4325" s="1">
        <v>32</v>
      </c>
      <c r="J4325" s="1"/>
      <c r="K4325" s="3">
        <v>2050</v>
      </c>
      <c r="N4325" s="1">
        <v>93.1</v>
      </c>
      <c r="O4325" s="1">
        <v>59.9</v>
      </c>
      <c r="P4325" s="1">
        <v>5.97</v>
      </c>
      <c r="Q4325" s="1">
        <v>2.66</v>
      </c>
      <c r="R4325" s="1">
        <v>1.78</v>
      </c>
      <c r="S4325" s="1">
        <v>23.1</v>
      </c>
      <c r="AJ4325" s="1" t="s">
        <v>413</v>
      </c>
      <c r="AK4325" s="19">
        <v>49.8</v>
      </c>
      <c r="AL4325" s="19">
        <v>123.25</v>
      </c>
      <c r="AN4325" s="3">
        <v>1999</v>
      </c>
      <c r="AQ4325">
        <v>80505</v>
      </c>
      <c r="AR4325" s="1" t="s">
        <v>227</v>
      </c>
    </row>
    <row r="4326" spans="1:44" x14ac:dyDescent="0.25">
      <c r="A4326" s="1">
        <v>5881</v>
      </c>
      <c r="B4326" s="1" t="s">
        <v>162</v>
      </c>
      <c r="C4326" s="1">
        <v>104</v>
      </c>
      <c r="D4326" s="1" t="s">
        <v>5618</v>
      </c>
      <c r="F4326" s="1" t="s">
        <v>445</v>
      </c>
      <c r="H4326" s="1">
        <v>63</v>
      </c>
      <c r="J4326" s="1"/>
      <c r="K4326" s="3">
        <v>2300</v>
      </c>
      <c r="N4326" s="1">
        <v>218</v>
      </c>
      <c r="O4326" s="1">
        <v>114.8</v>
      </c>
      <c r="P4326" s="1">
        <v>12.49</v>
      </c>
      <c r="Q4326" s="1">
        <v>8.85</v>
      </c>
      <c r="R4326" s="1">
        <v>3.4</v>
      </c>
      <c r="S4326" s="1">
        <v>45.7</v>
      </c>
      <c r="AJ4326" s="1" t="s">
        <v>413</v>
      </c>
      <c r="AK4326" s="19">
        <v>49.8</v>
      </c>
      <c r="AL4326" s="19">
        <v>123.25</v>
      </c>
      <c r="AN4326" s="3">
        <v>1999</v>
      </c>
      <c r="AQ4326">
        <v>80505</v>
      </c>
      <c r="AR4326" s="1" t="s">
        <v>227</v>
      </c>
    </row>
    <row r="4327" spans="1:44" x14ac:dyDescent="0.25">
      <c r="A4327" s="1">
        <v>5882</v>
      </c>
      <c r="B4327" s="1" t="s">
        <v>162</v>
      </c>
      <c r="C4327" s="1">
        <v>104</v>
      </c>
      <c r="D4327" s="1" t="s">
        <v>5618</v>
      </c>
      <c r="F4327" s="1" t="s">
        <v>445</v>
      </c>
      <c r="H4327" s="1">
        <v>142</v>
      </c>
      <c r="J4327" s="1"/>
      <c r="K4327" s="3">
        <v>1000</v>
      </c>
      <c r="N4327" s="1">
        <v>267</v>
      </c>
      <c r="O4327" s="1">
        <v>140.69999999999999</v>
      </c>
      <c r="P4327" s="1">
        <v>15.26</v>
      </c>
      <c r="Q4327" s="1">
        <v>16.52</v>
      </c>
      <c r="R4327" s="1">
        <v>3.84</v>
      </c>
      <c r="S4327" s="1">
        <v>58</v>
      </c>
      <c r="AJ4327" s="1" t="s">
        <v>413</v>
      </c>
      <c r="AK4327" s="19">
        <v>49.8</v>
      </c>
      <c r="AL4327" s="19">
        <v>123.25</v>
      </c>
      <c r="AN4327" s="3">
        <v>1999</v>
      </c>
      <c r="AQ4327">
        <v>80505</v>
      </c>
      <c r="AR4327" s="1" t="s">
        <v>227</v>
      </c>
    </row>
    <row r="4328" spans="1:44" x14ac:dyDescent="0.25">
      <c r="A4328" s="1">
        <v>5883</v>
      </c>
      <c r="B4328" s="1" t="s">
        <v>162</v>
      </c>
      <c r="C4328" s="1">
        <v>104</v>
      </c>
      <c r="D4328" s="1" t="s">
        <v>5618</v>
      </c>
      <c r="F4328" s="1" t="s">
        <v>445</v>
      </c>
      <c r="H4328" s="1">
        <v>34</v>
      </c>
      <c r="J4328" s="1"/>
      <c r="K4328" s="3">
        <v>2050</v>
      </c>
      <c r="N4328" s="1">
        <v>109</v>
      </c>
      <c r="O4328" s="1">
        <v>70</v>
      </c>
      <c r="P4328" s="1">
        <v>7.29</v>
      </c>
      <c r="Q4328" s="1">
        <v>3.27</v>
      </c>
      <c r="R4328" s="1">
        <v>2.17</v>
      </c>
      <c r="S4328" s="1">
        <v>27.1</v>
      </c>
      <c r="AJ4328" s="1" t="s">
        <v>413</v>
      </c>
      <c r="AK4328" s="19">
        <v>49.8</v>
      </c>
      <c r="AL4328" s="19">
        <v>123.25</v>
      </c>
      <c r="AN4328" s="3">
        <v>1999</v>
      </c>
      <c r="AQ4328">
        <v>80505</v>
      </c>
      <c r="AR4328" s="1" t="s">
        <v>227</v>
      </c>
    </row>
    <row r="4329" spans="1:44" x14ac:dyDescent="0.25">
      <c r="A4329" s="1">
        <v>5884</v>
      </c>
      <c r="B4329" s="1" t="s">
        <v>162</v>
      </c>
      <c r="C4329" s="1">
        <v>104</v>
      </c>
      <c r="D4329" s="1" t="s">
        <v>5618</v>
      </c>
      <c r="F4329" s="1" t="s">
        <v>445</v>
      </c>
      <c r="H4329" s="1">
        <v>60</v>
      </c>
      <c r="J4329" s="1"/>
      <c r="K4329" s="3">
        <v>2300</v>
      </c>
      <c r="N4329" s="1">
        <v>151</v>
      </c>
      <c r="O4329" s="1">
        <v>79.5</v>
      </c>
      <c r="P4329" s="1">
        <v>7.97</v>
      </c>
      <c r="Q4329" s="1">
        <v>4.71</v>
      </c>
      <c r="R4329" s="1">
        <v>2.25</v>
      </c>
      <c r="S4329" s="1">
        <v>31.1</v>
      </c>
      <c r="AJ4329" s="1" t="s">
        <v>413</v>
      </c>
      <c r="AK4329" s="19">
        <v>49.8</v>
      </c>
      <c r="AL4329" s="19">
        <v>123.25</v>
      </c>
      <c r="AN4329" s="3">
        <v>1999</v>
      </c>
      <c r="AQ4329">
        <v>80505</v>
      </c>
      <c r="AR4329" s="1" t="s">
        <v>227</v>
      </c>
    </row>
    <row r="4330" spans="1:44" x14ac:dyDescent="0.25">
      <c r="A4330" s="1">
        <v>5885</v>
      </c>
      <c r="B4330" s="1" t="s">
        <v>162</v>
      </c>
      <c r="C4330" s="1">
        <v>104</v>
      </c>
      <c r="D4330" s="1" t="s">
        <v>5618</v>
      </c>
      <c r="F4330" s="1" t="s">
        <v>445</v>
      </c>
      <c r="H4330" s="1">
        <v>152</v>
      </c>
      <c r="J4330" s="1"/>
      <c r="K4330" s="3">
        <v>1000</v>
      </c>
      <c r="N4330" s="1">
        <v>245</v>
      </c>
      <c r="O4330" s="1">
        <v>129.1</v>
      </c>
      <c r="P4330" s="1">
        <v>9.7899999999999991</v>
      </c>
      <c r="Q4330" s="1">
        <v>9.0399999999999991</v>
      </c>
      <c r="R4330" s="1">
        <v>2.54</v>
      </c>
      <c r="S4330" s="1">
        <v>50.7</v>
      </c>
      <c r="AJ4330" s="1" t="s">
        <v>413</v>
      </c>
      <c r="AK4330" s="19">
        <v>49.8</v>
      </c>
      <c r="AL4330" s="19">
        <v>123.25</v>
      </c>
      <c r="AN4330" s="3">
        <v>1999</v>
      </c>
      <c r="AQ4330">
        <v>80505</v>
      </c>
      <c r="AR4330" s="1" t="s">
        <v>227</v>
      </c>
    </row>
    <row r="4331" spans="1:44" x14ac:dyDescent="0.25">
      <c r="A4331" s="1">
        <v>5886</v>
      </c>
      <c r="B4331" s="1" t="s">
        <v>162</v>
      </c>
      <c r="C4331" s="1">
        <v>104</v>
      </c>
      <c r="D4331" s="1" t="s">
        <v>5618</v>
      </c>
      <c r="F4331" s="1" t="s">
        <v>445</v>
      </c>
      <c r="H4331" s="1">
        <v>34</v>
      </c>
      <c r="J4331" s="1"/>
      <c r="K4331" s="3">
        <v>2050</v>
      </c>
      <c r="N4331" s="1">
        <v>76.099999999999994</v>
      </c>
      <c r="O4331" s="1">
        <v>49</v>
      </c>
      <c r="P4331" s="1">
        <v>3.93</v>
      </c>
      <c r="Q4331" s="1">
        <v>2.62</v>
      </c>
      <c r="R4331" s="1">
        <v>1.08</v>
      </c>
      <c r="S4331" s="1">
        <v>19</v>
      </c>
      <c r="AJ4331" s="1" t="s">
        <v>413</v>
      </c>
      <c r="AK4331" s="19">
        <v>49.8</v>
      </c>
      <c r="AL4331" s="19">
        <v>123.25</v>
      </c>
      <c r="AN4331" s="3">
        <v>1999</v>
      </c>
      <c r="AQ4331">
        <v>80505</v>
      </c>
      <c r="AR4331" s="1" t="s">
        <v>227</v>
      </c>
    </row>
    <row r="4332" spans="1:44" x14ac:dyDescent="0.25">
      <c r="A4332" s="1">
        <v>5887</v>
      </c>
      <c r="B4332" s="1" t="s">
        <v>162</v>
      </c>
      <c r="C4332" s="1">
        <v>104</v>
      </c>
      <c r="D4332" s="1" t="s">
        <v>5618</v>
      </c>
      <c r="F4332" s="1" t="s">
        <v>445</v>
      </c>
      <c r="H4332" s="1">
        <v>60</v>
      </c>
      <c r="J4332" s="1"/>
      <c r="K4332" s="3">
        <v>2300</v>
      </c>
      <c r="N4332" s="1">
        <v>215</v>
      </c>
      <c r="O4332" s="1">
        <v>113.8</v>
      </c>
      <c r="P4332" s="1">
        <v>12.08</v>
      </c>
      <c r="Q4332" s="1">
        <v>8.51</v>
      </c>
      <c r="R4332" s="1">
        <v>3.3</v>
      </c>
      <c r="S4332" s="1">
        <v>45.2</v>
      </c>
      <c r="AJ4332" s="1" t="s">
        <v>413</v>
      </c>
      <c r="AK4332" s="19">
        <v>49.8</v>
      </c>
      <c r="AL4332" s="19">
        <v>123.25</v>
      </c>
      <c r="AN4332" s="3">
        <v>1999</v>
      </c>
      <c r="AQ4332">
        <v>80505</v>
      </c>
      <c r="AR4332" s="1" t="s">
        <v>227</v>
      </c>
    </row>
    <row r="4333" spans="1:44" x14ac:dyDescent="0.25">
      <c r="A4333" s="1">
        <v>5888</v>
      </c>
      <c r="B4333" s="1" t="s">
        <v>162</v>
      </c>
      <c r="C4333" s="1">
        <v>104</v>
      </c>
      <c r="D4333" s="1" t="s">
        <v>5618</v>
      </c>
      <c r="F4333" s="1" t="s">
        <v>445</v>
      </c>
      <c r="H4333" s="1">
        <v>171</v>
      </c>
      <c r="J4333" s="1"/>
      <c r="K4333" s="3">
        <v>1000</v>
      </c>
      <c r="N4333" s="1">
        <v>195</v>
      </c>
      <c r="O4333" s="1">
        <v>103.3</v>
      </c>
      <c r="P4333" s="1">
        <v>10.88</v>
      </c>
      <c r="Q4333" s="1">
        <v>9.2899999999999991</v>
      </c>
      <c r="R4333" s="1">
        <v>2.86</v>
      </c>
      <c r="S4333" s="1">
        <v>41.5</v>
      </c>
      <c r="AJ4333" s="1" t="s">
        <v>413</v>
      </c>
      <c r="AK4333" s="19">
        <v>49.8</v>
      </c>
      <c r="AL4333" s="19">
        <v>123.25</v>
      </c>
      <c r="AN4333" s="3">
        <v>1999</v>
      </c>
      <c r="AQ4333">
        <v>80505</v>
      </c>
      <c r="AR4333" s="1" t="s">
        <v>227</v>
      </c>
    </row>
    <row r="4334" spans="1:44" x14ac:dyDescent="0.25">
      <c r="A4334" s="1">
        <v>5889</v>
      </c>
      <c r="B4334" s="1" t="s">
        <v>162</v>
      </c>
      <c r="C4334" s="1">
        <v>104</v>
      </c>
      <c r="D4334" s="1" t="s">
        <v>5618</v>
      </c>
      <c r="F4334" s="1" t="s">
        <v>445</v>
      </c>
      <c r="J4334" s="1">
        <v>22.3</v>
      </c>
      <c r="K4334" s="3">
        <v>460</v>
      </c>
      <c r="N4334" s="1">
        <v>307</v>
      </c>
      <c r="AJ4334" s="1" t="s">
        <v>413</v>
      </c>
      <c r="AK4334" s="19">
        <v>48</v>
      </c>
      <c r="AL4334" s="19">
        <v>128</v>
      </c>
      <c r="AN4334" s="3">
        <v>1997</v>
      </c>
      <c r="AQ4334">
        <v>80426</v>
      </c>
      <c r="AR4334" s="1" t="s">
        <v>3039</v>
      </c>
    </row>
    <row r="4335" spans="1:44" x14ac:dyDescent="0.25">
      <c r="A4335" s="1">
        <v>5890</v>
      </c>
      <c r="B4335" s="1" t="s">
        <v>162</v>
      </c>
      <c r="C4335" s="1">
        <v>104</v>
      </c>
      <c r="D4335" s="1" t="s">
        <v>5618</v>
      </c>
      <c r="F4335" s="33" t="s">
        <v>859</v>
      </c>
      <c r="G4335" s="1">
        <v>4</v>
      </c>
      <c r="H4335" s="1">
        <v>21</v>
      </c>
      <c r="I4335" s="1">
        <v>13.5</v>
      </c>
      <c r="J4335" s="1">
        <v>13.4</v>
      </c>
      <c r="K4335" s="3">
        <v>1450</v>
      </c>
      <c r="N4335" s="1">
        <v>139</v>
      </c>
      <c r="O4335" s="1">
        <v>97.7</v>
      </c>
      <c r="P4335" s="1">
        <v>12.5</v>
      </c>
      <c r="Q4335" s="1">
        <v>11</v>
      </c>
      <c r="R4335" s="1">
        <v>3.32</v>
      </c>
      <c r="S4335" s="1">
        <v>31.2</v>
      </c>
      <c r="AJ4335" s="1" t="s">
        <v>413</v>
      </c>
      <c r="AK4335" s="19">
        <v>45.45</v>
      </c>
      <c r="AL4335" s="19">
        <v>127.95</v>
      </c>
      <c r="AM4335" s="1">
        <v>350</v>
      </c>
      <c r="AN4335" s="3">
        <v>1988</v>
      </c>
      <c r="AQ4335">
        <v>80426</v>
      </c>
      <c r="AR4335" s="1" t="s">
        <v>507</v>
      </c>
    </row>
    <row r="4336" spans="1:44" x14ac:dyDescent="0.25">
      <c r="A4336" s="1">
        <v>5891</v>
      </c>
      <c r="B4336" s="1" t="s">
        <v>162</v>
      </c>
      <c r="C4336" s="1">
        <v>104</v>
      </c>
      <c r="D4336" s="1" t="s">
        <v>5618</v>
      </c>
      <c r="F4336" s="33" t="s">
        <v>859</v>
      </c>
      <c r="G4336" s="1">
        <v>4</v>
      </c>
      <c r="H4336" s="1">
        <v>24</v>
      </c>
      <c r="I4336" s="1">
        <v>16.399999999999999</v>
      </c>
      <c r="J4336" s="1">
        <v>17.100000000000001</v>
      </c>
      <c r="K4336" s="3">
        <v>1158</v>
      </c>
      <c r="N4336" s="1">
        <v>173.6</v>
      </c>
      <c r="O4336" s="1">
        <v>111.7</v>
      </c>
      <c r="P4336" s="1">
        <v>9.14</v>
      </c>
      <c r="Q4336" s="1">
        <v>18.2</v>
      </c>
      <c r="R4336" s="1">
        <v>4.66</v>
      </c>
      <c r="S4336" s="1">
        <v>36.6</v>
      </c>
      <c r="AJ4336" s="1" t="s">
        <v>413</v>
      </c>
      <c r="AK4336" s="19">
        <v>45.38</v>
      </c>
      <c r="AL4336" s="19">
        <v>127.53</v>
      </c>
      <c r="AM4336" s="1">
        <v>320</v>
      </c>
      <c r="AN4336" s="3">
        <v>1988</v>
      </c>
      <c r="AQ4336">
        <v>80426</v>
      </c>
      <c r="AR4336" s="1" t="s">
        <v>228</v>
      </c>
    </row>
    <row r="4337" spans="1:44" x14ac:dyDescent="0.25">
      <c r="A4337" s="1">
        <v>5892</v>
      </c>
      <c r="B4337" s="1" t="s">
        <v>162</v>
      </c>
      <c r="C4337" s="1">
        <v>104</v>
      </c>
      <c r="D4337" s="1" t="s">
        <v>5618</v>
      </c>
      <c r="F4337" s="33" t="s">
        <v>859</v>
      </c>
      <c r="G4337" s="1">
        <v>4</v>
      </c>
      <c r="H4337" s="1">
        <v>24</v>
      </c>
      <c r="I4337" s="1">
        <v>15.2</v>
      </c>
      <c r="J4337" s="1">
        <v>15.8</v>
      </c>
      <c r="K4337" s="3">
        <v>1300</v>
      </c>
      <c r="N4337" s="1">
        <v>168.9</v>
      </c>
      <c r="O4337" s="1">
        <v>108.4</v>
      </c>
      <c r="P4337" s="1">
        <v>8.8699999999999992</v>
      </c>
      <c r="Q4337" s="1">
        <v>17.5</v>
      </c>
      <c r="R4337" s="1">
        <v>3.63</v>
      </c>
      <c r="S4337" s="1">
        <v>35.200000000000003</v>
      </c>
      <c r="AJ4337" s="1" t="s">
        <v>413</v>
      </c>
      <c r="AK4337" s="19">
        <v>45.38</v>
      </c>
      <c r="AL4337" s="19">
        <v>127.53</v>
      </c>
      <c r="AM4337" s="1">
        <v>320</v>
      </c>
      <c r="AN4337" s="3">
        <v>1988</v>
      </c>
      <c r="AQ4337">
        <v>80426</v>
      </c>
      <c r="AR4337" s="1" t="s">
        <v>228</v>
      </c>
    </row>
    <row r="4338" spans="1:44" x14ac:dyDescent="0.25">
      <c r="A4338" s="1">
        <v>5893</v>
      </c>
      <c r="B4338" s="1" t="s">
        <v>162</v>
      </c>
      <c r="C4338" s="1">
        <v>104</v>
      </c>
      <c r="D4338" s="1" t="s">
        <v>5618</v>
      </c>
      <c r="F4338" s="33" t="s">
        <v>859</v>
      </c>
      <c r="G4338" s="1">
        <v>4</v>
      </c>
      <c r="H4338" s="1">
        <v>24</v>
      </c>
      <c r="I4338" s="1">
        <v>14.6</v>
      </c>
      <c r="J4338" s="1">
        <v>14.8</v>
      </c>
      <c r="K4338" s="3">
        <v>1358</v>
      </c>
      <c r="N4338" s="1">
        <v>152.9</v>
      </c>
      <c r="O4338" s="1">
        <v>89.6</v>
      </c>
      <c r="P4338" s="1">
        <v>7.33</v>
      </c>
      <c r="Q4338" s="1">
        <v>12.9</v>
      </c>
      <c r="R4338" s="1">
        <v>3.12</v>
      </c>
      <c r="S4338" s="1">
        <v>27.7</v>
      </c>
      <c r="AJ4338" s="1" t="s">
        <v>413</v>
      </c>
      <c r="AK4338" s="19">
        <v>45.38</v>
      </c>
      <c r="AL4338" s="19">
        <v>127.53</v>
      </c>
      <c r="AM4338" s="1">
        <v>320</v>
      </c>
      <c r="AN4338" s="3">
        <v>1988</v>
      </c>
      <c r="AQ4338">
        <v>80426</v>
      </c>
      <c r="AR4338" s="1" t="s">
        <v>228</v>
      </c>
    </row>
    <row r="4339" spans="1:44" x14ac:dyDescent="0.25">
      <c r="A4339" s="1">
        <v>5894</v>
      </c>
      <c r="B4339" s="1" t="s">
        <v>162</v>
      </c>
      <c r="C4339" s="1">
        <v>104</v>
      </c>
      <c r="D4339" s="1" t="s">
        <v>5618</v>
      </c>
      <c r="F4339" s="33" t="s">
        <v>859</v>
      </c>
      <c r="G4339" s="1">
        <v>4</v>
      </c>
      <c r="H4339" s="1">
        <v>24</v>
      </c>
      <c r="I4339" s="33">
        <v>14.07</v>
      </c>
      <c r="J4339" s="1">
        <v>13.1</v>
      </c>
      <c r="K4339" s="3">
        <v>1475</v>
      </c>
      <c r="N4339" s="1">
        <v>119</v>
      </c>
      <c r="O4339" s="33">
        <v>93.84</v>
      </c>
      <c r="P4339" s="1">
        <v>7.67</v>
      </c>
      <c r="Q4339" s="1">
        <v>8.66</v>
      </c>
      <c r="R4339" s="1">
        <v>2.76</v>
      </c>
      <c r="S4339" s="1">
        <v>29.1</v>
      </c>
      <c r="Y4339" s="33">
        <v>0.1</v>
      </c>
      <c r="Z4339" s="33">
        <v>7.5999999999999998E-2</v>
      </c>
      <c r="AA4339" s="33">
        <v>0.1</v>
      </c>
      <c r="AB4339" s="33">
        <v>3.7999999999999999E-2</v>
      </c>
      <c r="AC4339" s="33">
        <v>0.05</v>
      </c>
      <c r="AF4339" s="33">
        <v>0</v>
      </c>
      <c r="AG4339" s="33"/>
      <c r="AH4339" s="33"/>
      <c r="AI4339" s="33">
        <v>2.81</v>
      </c>
      <c r="AJ4339" s="1" t="s">
        <v>413</v>
      </c>
      <c r="AK4339" s="19">
        <v>45.38</v>
      </c>
      <c r="AL4339" s="19">
        <v>127.53</v>
      </c>
      <c r="AM4339" s="1">
        <v>320</v>
      </c>
      <c r="AN4339" s="3">
        <v>1988</v>
      </c>
      <c r="AQ4339">
        <v>80426</v>
      </c>
      <c r="AR4339" s="1" t="s">
        <v>228</v>
      </c>
    </row>
    <row r="4340" spans="1:44" x14ac:dyDescent="0.25">
      <c r="A4340" s="1">
        <v>5895</v>
      </c>
      <c r="B4340" s="1" t="s">
        <v>5319</v>
      </c>
      <c r="C4340" s="1">
        <v>124</v>
      </c>
      <c r="D4340" s="1" t="s">
        <v>5947</v>
      </c>
      <c r="F4340" s="1" t="s">
        <v>445</v>
      </c>
      <c r="G4340" s="1">
        <v>8</v>
      </c>
      <c r="H4340" s="1">
        <v>45</v>
      </c>
      <c r="I4340" s="1">
        <v>17.2</v>
      </c>
      <c r="J4340" s="1">
        <v>16.2</v>
      </c>
      <c r="K4340" s="3">
        <v>690</v>
      </c>
      <c r="N4340" s="33">
        <v>90.350999999999999</v>
      </c>
      <c r="O4340" s="33">
        <v>40.713999999999999</v>
      </c>
      <c r="P4340" s="33">
        <v>5.9530000000000003</v>
      </c>
      <c r="Q4340" s="33">
        <v>5.3279999999999994</v>
      </c>
      <c r="R4340" s="33">
        <v>1.3580000000000001</v>
      </c>
      <c r="S4340" s="1">
        <v>10.8</v>
      </c>
      <c r="Y4340" s="33">
        <v>2.5499999999999998</v>
      </c>
      <c r="Z4340" s="33">
        <v>1.5569999999999999</v>
      </c>
      <c r="AA4340" s="33">
        <v>2.5499999999999998</v>
      </c>
      <c r="AB4340" s="33"/>
      <c r="AC4340" s="33">
        <v>0.51500000000000001</v>
      </c>
      <c r="AD4340" s="33"/>
      <c r="AE4340" s="33"/>
      <c r="AF4340" s="33">
        <v>0</v>
      </c>
      <c r="AJ4340" s="1" t="s">
        <v>413</v>
      </c>
      <c r="AK4340" s="19">
        <v>45</v>
      </c>
      <c r="AL4340" s="19">
        <v>127</v>
      </c>
      <c r="AM4340" s="33">
        <v>550</v>
      </c>
      <c r="AN4340" s="3">
        <v>1992</v>
      </c>
      <c r="AQ4340">
        <v>80430</v>
      </c>
      <c r="AR4340" s="1" t="s">
        <v>229</v>
      </c>
    </row>
    <row r="4341" spans="1:44" x14ac:dyDescent="0.25">
      <c r="A4341" s="1">
        <v>5896</v>
      </c>
      <c r="B4341" s="1" t="s">
        <v>162</v>
      </c>
      <c r="C4341" s="1">
        <v>104</v>
      </c>
      <c r="D4341" s="1" t="s">
        <v>5618</v>
      </c>
      <c r="F4341" s="1" t="s">
        <v>445</v>
      </c>
      <c r="G4341" s="1">
        <v>7</v>
      </c>
      <c r="H4341" s="1">
        <v>160</v>
      </c>
      <c r="I4341" s="1">
        <v>30</v>
      </c>
      <c r="J4341" s="1">
        <v>37.6</v>
      </c>
      <c r="K4341" s="3">
        <v>360</v>
      </c>
      <c r="N4341" s="1">
        <v>439</v>
      </c>
      <c r="O4341" s="1">
        <v>206.7</v>
      </c>
      <c r="Q4341" s="1">
        <v>14.2</v>
      </c>
      <c r="R4341" s="1">
        <v>5.0599999999999996</v>
      </c>
      <c r="S4341" s="1">
        <v>23.2</v>
      </c>
      <c r="AJ4341" s="1" t="s">
        <v>413</v>
      </c>
      <c r="AK4341" s="19">
        <v>42.75</v>
      </c>
      <c r="AL4341" s="19">
        <v>128.27000000000001</v>
      </c>
      <c r="AM4341" s="1">
        <v>900</v>
      </c>
      <c r="AN4341" s="3">
        <v>1979</v>
      </c>
      <c r="AQ4341">
        <v>80414</v>
      </c>
      <c r="AR4341" s="1" t="s">
        <v>230</v>
      </c>
    </row>
    <row r="4342" spans="1:44" x14ac:dyDescent="0.25">
      <c r="A4342" s="1">
        <v>5897</v>
      </c>
      <c r="B4342" s="1" t="s">
        <v>162</v>
      </c>
      <c r="C4342" s="1">
        <v>104</v>
      </c>
      <c r="D4342" s="1" t="s">
        <v>145</v>
      </c>
      <c r="F4342" s="1" t="s">
        <v>445</v>
      </c>
      <c r="H4342" s="1">
        <v>177</v>
      </c>
      <c r="J4342" s="1"/>
      <c r="K4342" s="3">
        <v>367</v>
      </c>
      <c r="N4342" s="1">
        <v>424</v>
      </c>
      <c r="O4342" s="1">
        <v>191.7</v>
      </c>
      <c r="Q4342" s="1">
        <v>17.170000000000002</v>
      </c>
      <c r="R4342" s="1">
        <v>10.64</v>
      </c>
      <c r="S4342" s="47">
        <v>21.01</v>
      </c>
      <c r="Y4342" s="47">
        <v>4.8099999999999996</v>
      </c>
      <c r="AB4342" s="47">
        <v>1.88</v>
      </c>
      <c r="AJ4342" s="1" t="s">
        <v>413</v>
      </c>
      <c r="AK4342" s="19">
        <v>42.4</v>
      </c>
      <c r="AL4342" s="19">
        <v>128.1</v>
      </c>
      <c r="AM4342" s="1">
        <v>880</v>
      </c>
      <c r="AN4342" s="3">
        <v>1994</v>
      </c>
      <c r="AP4342" s="47">
        <v>15.08</v>
      </c>
      <c r="AQ4342">
        <v>80414</v>
      </c>
      <c r="AR4342" s="1" t="s">
        <v>503</v>
      </c>
    </row>
    <row r="4343" spans="1:44" x14ac:dyDescent="0.25">
      <c r="A4343" s="1">
        <v>5898</v>
      </c>
      <c r="B4343" s="1" t="s">
        <v>162</v>
      </c>
      <c r="C4343" s="1">
        <v>104</v>
      </c>
      <c r="D4343" s="1" t="s">
        <v>145</v>
      </c>
      <c r="F4343" s="1" t="s">
        <v>445</v>
      </c>
      <c r="H4343" s="1">
        <v>195</v>
      </c>
      <c r="J4343" s="1"/>
      <c r="K4343" s="3">
        <v>219</v>
      </c>
      <c r="N4343" s="1">
        <v>418</v>
      </c>
      <c r="O4343" s="1">
        <v>192.9</v>
      </c>
      <c r="Q4343" s="1">
        <v>16.899999999999999</v>
      </c>
      <c r="R4343" s="1">
        <v>10.56</v>
      </c>
      <c r="S4343" s="47">
        <v>19.559999999999999</v>
      </c>
      <c r="Y4343" s="47">
        <v>4.8</v>
      </c>
      <c r="AB4343" s="47">
        <v>1.87</v>
      </c>
      <c r="AJ4343" s="1" t="s">
        <v>413</v>
      </c>
      <c r="AK4343" s="19">
        <v>42.2</v>
      </c>
      <c r="AL4343" s="19">
        <v>127.3</v>
      </c>
      <c r="AM4343" s="1">
        <v>1075</v>
      </c>
      <c r="AN4343" s="3">
        <v>1994</v>
      </c>
      <c r="AP4343" s="47">
        <v>15.08</v>
      </c>
      <c r="AQ4343">
        <v>80414</v>
      </c>
      <c r="AR4343" s="1" t="s">
        <v>503</v>
      </c>
    </row>
    <row r="4344" spans="1:44" x14ac:dyDescent="0.25">
      <c r="A4344" s="1">
        <v>5899</v>
      </c>
      <c r="B4344" s="1" t="s">
        <v>163</v>
      </c>
      <c r="C4344" s="1">
        <v>104</v>
      </c>
      <c r="D4344" s="1" t="s">
        <v>5618</v>
      </c>
      <c r="F4344" s="1" t="s">
        <v>445</v>
      </c>
      <c r="H4344" s="1">
        <v>120</v>
      </c>
      <c r="J4344" s="1"/>
      <c r="AJ4344" s="1" t="s">
        <v>413</v>
      </c>
      <c r="AK4344" s="19">
        <v>42.5</v>
      </c>
      <c r="AL4344" s="19">
        <v>127.5</v>
      </c>
      <c r="AM4344" s="1">
        <v>1250</v>
      </c>
      <c r="AN4344" s="3">
        <v>1993</v>
      </c>
      <c r="AQ4344">
        <v>80414</v>
      </c>
      <c r="AR4344" s="1" t="s">
        <v>505</v>
      </c>
    </row>
    <row r="4345" spans="1:44" x14ac:dyDescent="0.25">
      <c r="A4345" s="1">
        <v>5900</v>
      </c>
      <c r="B4345" s="1" t="s">
        <v>163</v>
      </c>
      <c r="C4345" s="1">
        <v>104</v>
      </c>
      <c r="D4345" s="1" t="s">
        <v>5618</v>
      </c>
      <c r="F4345" s="33" t="s">
        <v>859</v>
      </c>
      <c r="H4345" s="1">
        <v>16</v>
      </c>
      <c r="J4345" s="1"/>
      <c r="K4345" s="3">
        <v>3840</v>
      </c>
      <c r="N4345" s="1">
        <v>53.5</v>
      </c>
      <c r="O4345" s="1">
        <v>27.7</v>
      </c>
      <c r="Q4345" s="1">
        <v>9.74</v>
      </c>
      <c r="R4345" s="1">
        <v>4.83</v>
      </c>
      <c r="AJ4345" s="1" t="s">
        <v>413</v>
      </c>
      <c r="AK4345" s="19">
        <v>41.33</v>
      </c>
      <c r="AL4345" s="19">
        <v>117.67</v>
      </c>
      <c r="AM4345" s="1">
        <v>1200</v>
      </c>
      <c r="AN4345" s="3">
        <v>1990</v>
      </c>
      <c r="AQ4345">
        <v>80411</v>
      </c>
      <c r="AR4345" s="1" t="s">
        <v>231</v>
      </c>
    </row>
    <row r="4346" spans="1:44" x14ac:dyDescent="0.25">
      <c r="A4346" s="1">
        <v>5901</v>
      </c>
      <c r="B4346" s="1" t="s">
        <v>164</v>
      </c>
      <c r="C4346" s="1">
        <v>104</v>
      </c>
      <c r="D4346" s="1" t="s">
        <v>145</v>
      </c>
      <c r="F4346" s="1" t="s">
        <v>445</v>
      </c>
      <c r="H4346" s="1">
        <v>48</v>
      </c>
      <c r="J4346" s="1"/>
      <c r="K4346" s="3">
        <v>652</v>
      </c>
      <c r="N4346" s="1">
        <v>131</v>
      </c>
      <c r="O4346" s="1">
        <v>60.54</v>
      </c>
      <c r="Q4346" s="1">
        <v>6.04</v>
      </c>
      <c r="R4346" s="1">
        <v>1.95</v>
      </c>
      <c r="S4346" s="47">
        <v>9.64</v>
      </c>
      <c r="Y4346" s="47">
        <v>1.56</v>
      </c>
      <c r="AB4346" s="47">
        <v>0.61</v>
      </c>
      <c r="AJ4346" s="1" t="s">
        <v>413</v>
      </c>
      <c r="AK4346" s="19">
        <v>37.869999999999997</v>
      </c>
      <c r="AL4346" s="19">
        <v>111.57</v>
      </c>
      <c r="AM4346" s="1">
        <v>2212</v>
      </c>
      <c r="AN4346" s="3">
        <v>1994</v>
      </c>
      <c r="AP4346" s="47">
        <v>3.66</v>
      </c>
      <c r="AQ4346">
        <v>80411</v>
      </c>
      <c r="AR4346" s="1" t="s">
        <v>503</v>
      </c>
    </row>
    <row r="4347" spans="1:44" x14ac:dyDescent="0.25">
      <c r="A4347" s="1">
        <v>5902</v>
      </c>
      <c r="B4347" s="1" t="s">
        <v>164</v>
      </c>
      <c r="C4347" s="1">
        <v>104</v>
      </c>
      <c r="D4347" s="1" t="s">
        <v>145</v>
      </c>
      <c r="F4347" s="1" t="s">
        <v>445</v>
      </c>
      <c r="H4347" s="1">
        <v>54</v>
      </c>
      <c r="J4347" s="1"/>
      <c r="K4347" s="3">
        <v>709</v>
      </c>
      <c r="N4347" s="1">
        <v>134</v>
      </c>
      <c r="O4347" s="1">
        <v>60.92</v>
      </c>
      <c r="Q4347" s="1">
        <v>6.05</v>
      </c>
      <c r="R4347" s="1">
        <v>1.94</v>
      </c>
      <c r="S4347" s="47">
        <v>9.7899999999999991</v>
      </c>
      <c r="Y4347" s="47">
        <v>1.57</v>
      </c>
      <c r="AB4347" s="47">
        <v>0.61</v>
      </c>
      <c r="AJ4347" s="1" t="s">
        <v>413</v>
      </c>
      <c r="AK4347" s="19">
        <v>38.67</v>
      </c>
      <c r="AL4347" s="19">
        <v>111.88</v>
      </c>
      <c r="AM4347" s="1">
        <v>2123</v>
      </c>
      <c r="AN4347" s="3">
        <v>1994</v>
      </c>
      <c r="AP4347" s="47">
        <v>3.65</v>
      </c>
      <c r="AQ4347">
        <v>80411</v>
      </c>
      <c r="AR4347" s="1" t="s">
        <v>503</v>
      </c>
    </row>
    <row r="4348" spans="1:44" x14ac:dyDescent="0.25">
      <c r="A4348" s="1">
        <v>5903</v>
      </c>
      <c r="B4348" s="1" t="s">
        <v>164</v>
      </c>
      <c r="C4348" s="1">
        <v>104</v>
      </c>
      <c r="D4348" s="1" t="s">
        <v>145</v>
      </c>
      <c r="F4348" s="1" t="s">
        <v>445</v>
      </c>
      <c r="H4348" s="1">
        <v>43</v>
      </c>
      <c r="J4348" s="1"/>
      <c r="K4348" s="3">
        <v>1098</v>
      </c>
      <c r="N4348" s="1">
        <v>122</v>
      </c>
      <c r="O4348" s="1">
        <v>53.77</v>
      </c>
      <c r="Q4348" s="1">
        <v>5.29</v>
      </c>
      <c r="R4348" s="1">
        <v>1.67</v>
      </c>
      <c r="S4348" s="47">
        <v>8.8000000000000007</v>
      </c>
      <c r="Y4348" s="47">
        <v>1.39</v>
      </c>
      <c r="AB4348" s="47">
        <v>0.54</v>
      </c>
      <c r="AJ4348" s="1" t="s">
        <v>413</v>
      </c>
      <c r="AK4348" s="19">
        <v>38.83</v>
      </c>
      <c r="AL4348" s="19">
        <v>112.03</v>
      </c>
      <c r="AM4348" s="1">
        <v>2299</v>
      </c>
      <c r="AN4348" s="3">
        <v>1994</v>
      </c>
      <c r="AP4348" s="47">
        <v>3.14</v>
      </c>
      <c r="AQ4348">
        <v>80813</v>
      </c>
      <c r="AR4348" s="1" t="s">
        <v>503</v>
      </c>
    </row>
    <row r="4349" spans="1:44" x14ac:dyDescent="0.25">
      <c r="A4349" s="1">
        <v>5904</v>
      </c>
      <c r="B4349" s="1" t="s">
        <v>164</v>
      </c>
      <c r="C4349" s="1">
        <v>104</v>
      </c>
      <c r="D4349" s="1" t="s">
        <v>145</v>
      </c>
      <c r="F4349" s="1" t="s">
        <v>445</v>
      </c>
      <c r="H4349" s="1">
        <v>46</v>
      </c>
      <c r="J4349" s="1"/>
      <c r="K4349" s="3">
        <v>588</v>
      </c>
      <c r="N4349" s="1">
        <v>156</v>
      </c>
      <c r="O4349" s="1">
        <v>72.19</v>
      </c>
      <c r="Q4349" s="1">
        <v>7.22</v>
      </c>
      <c r="R4349" s="1">
        <v>2.34</v>
      </c>
      <c r="S4349" s="47">
        <v>11.44</v>
      </c>
      <c r="Y4349" s="47">
        <v>1.86</v>
      </c>
      <c r="AB4349" s="47">
        <v>0.73</v>
      </c>
      <c r="AJ4349" s="1" t="s">
        <v>413</v>
      </c>
      <c r="AK4349" s="19">
        <v>38.950000000000003</v>
      </c>
      <c r="AL4349" s="19">
        <v>112.12</v>
      </c>
      <c r="AM4349" s="1">
        <v>2278</v>
      </c>
      <c r="AN4349" s="3">
        <v>1994</v>
      </c>
      <c r="AP4349" s="47">
        <v>4.4000000000000004</v>
      </c>
      <c r="AQ4349">
        <v>80813</v>
      </c>
      <c r="AR4349" s="1" t="s">
        <v>503</v>
      </c>
    </row>
    <row r="4350" spans="1:44" x14ac:dyDescent="0.25">
      <c r="A4350" s="1">
        <v>5905</v>
      </c>
      <c r="B4350" s="1" t="s">
        <v>164</v>
      </c>
      <c r="C4350" s="1">
        <v>104</v>
      </c>
      <c r="D4350" s="1" t="s">
        <v>145</v>
      </c>
      <c r="F4350" s="1" t="s">
        <v>445</v>
      </c>
      <c r="H4350" s="1">
        <v>62</v>
      </c>
      <c r="J4350" s="1"/>
      <c r="K4350" s="3">
        <v>1145</v>
      </c>
      <c r="N4350" s="1">
        <v>202</v>
      </c>
      <c r="O4350" s="1">
        <v>89.77</v>
      </c>
      <c r="Q4350" s="1">
        <v>9.4600000000000009</v>
      </c>
      <c r="R4350" s="1">
        <v>3.45</v>
      </c>
      <c r="S4350" s="47">
        <v>14.53</v>
      </c>
      <c r="Y4350" s="47">
        <v>2.34</v>
      </c>
      <c r="AB4350" s="47">
        <v>0.91</v>
      </c>
      <c r="AJ4350" s="1" t="s">
        <v>413</v>
      </c>
      <c r="AK4350" s="19">
        <v>39.17</v>
      </c>
      <c r="AL4350" s="19">
        <v>113.63</v>
      </c>
      <c r="AM4350" s="1">
        <v>2367</v>
      </c>
      <c r="AN4350" s="3">
        <v>1994</v>
      </c>
      <c r="AP4350" s="47">
        <v>5.81</v>
      </c>
      <c r="AQ4350">
        <v>80411</v>
      </c>
      <c r="AR4350" s="1" t="s">
        <v>503</v>
      </c>
    </row>
    <row r="4351" spans="1:44" x14ac:dyDescent="0.25">
      <c r="A4351" s="1">
        <v>5906</v>
      </c>
      <c r="B4351" s="1" t="s">
        <v>164</v>
      </c>
      <c r="C4351" s="1">
        <v>104</v>
      </c>
      <c r="D4351" s="1" t="s">
        <v>145</v>
      </c>
      <c r="F4351" s="1" t="s">
        <v>445</v>
      </c>
      <c r="H4351" s="1">
        <v>53</v>
      </c>
      <c r="J4351" s="1"/>
      <c r="K4351" s="3">
        <v>1607</v>
      </c>
      <c r="N4351" s="1">
        <v>234</v>
      </c>
      <c r="O4351" s="1">
        <v>131.80000000000001</v>
      </c>
      <c r="Q4351" s="1">
        <v>14.78</v>
      </c>
      <c r="R4351" s="1">
        <v>3.99</v>
      </c>
      <c r="S4351" s="47">
        <v>24.03</v>
      </c>
      <c r="Y4351" s="47">
        <v>3.49</v>
      </c>
      <c r="AB4351" s="47">
        <v>1.36</v>
      </c>
      <c r="AJ4351" s="1" t="s">
        <v>413</v>
      </c>
      <c r="AK4351" s="19">
        <v>37.92</v>
      </c>
      <c r="AL4351" s="19">
        <v>111.47</v>
      </c>
      <c r="AM4351" s="1">
        <v>2055</v>
      </c>
      <c r="AN4351" s="3">
        <v>1994</v>
      </c>
      <c r="AP4351" s="47">
        <v>7.5</v>
      </c>
      <c r="AQ4351">
        <v>80411</v>
      </c>
      <c r="AR4351" s="1" t="s">
        <v>503</v>
      </c>
    </row>
    <row r="4352" spans="1:44" x14ac:dyDescent="0.25">
      <c r="A4352" s="1">
        <v>5907</v>
      </c>
      <c r="B4352" s="1" t="s">
        <v>164</v>
      </c>
      <c r="C4352" s="1">
        <v>104</v>
      </c>
      <c r="D4352" s="1" t="s">
        <v>145</v>
      </c>
      <c r="F4352" s="1" t="s">
        <v>445</v>
      </c>
      <c r="H4352" s="1">
        <v>55</v>
      </c>
      <c r="J4352" s="1"/>
      <c r="K4352" s="3">
        <v>2070</v>
      </c>
      <c r="N4352" s="1">
        <v>315</v>
      </c>
      <c r="O4352" s="1">
        <v>133.6</v>
      </c>
      <c r="Q4352" s="1">
        <v>13.17</v>
      </c>
      <c r="R4352" s="1">
        <v>4.18</v>
      </c>
      <c r="S4352" s="47">
        <v>21.77</v>
      </c>
      <c r="Y4352" s="47">
        <v>3.45</v>
      </c>
      <c r="AB4352" s="47">
        <v>1.35</v>
      </c>
      <c r="AJ4352" s="1" t="s">
        <v>413</v>
      </c>
      <c r="AK4352" s="19">
        <v>39</v>
      </c>
      <c r="AL4352" s="19">
        <v>112.2</v>
      </c>
      <c r="AM4352" s="1">
        <v>2300</v>
      </c>
      <c r="AN4352" s="3">
        <v>1994</v>
      </c>
      <c r="AP4352" s="47">
        <v>7.84</v>
      </c>
      <c r="AQ4352">
        <v>80813</v>
      </c>
      <c r="AR4352" s="1" t="s">
        <v>503</v>
      </c>
    </row>
    <row r="4353" spans="1:44" x14ac:dyDescent="0.25">
      <c r="A4353" s="1">
        <v>5908</v>
      </c>
      <c r="B4353" s="1" t="s">
        <v>164</v>
      </c>
      <c r="C4353" s="1">
        <v>104</v>
      </c>
      <c r="D4353" s="1" t="s">
        <v>145</v>
      </c>
      <c r="F4353" s="1" t="s">
        <v>445</v>
      </c>
      <c r="H4353" s="1">
        <v>31</v>
      </c>
      <c r="J4353" s="1"/>
      <c r="K4353" s="3">
        <v>2166</v>
      </c>
      <c r="N4353" s="1">
        <v>253</v>
      </c>
      <c r="O4353" s="1">
        <v>117.5</v>
      </c>
      <c r="Q4353" s="1">
        <v>12.53</v>
      </c>
      <c r="R4353" s="1">
        <v>4.25</v>
      </c>
      <c r="S4353" s="47">
        <v>21.18</v>
      </c>
      <c r="Y4353" s="47">
        <v>3.11</v>
      </c>
      <c r="AB4353" s="47">
        <v>1.21</v>
      </c>
      <c r="AJ4353" s="1" t="s">
        <v>413</v>
      </c>
      <c r="AK4353" s="19">
        <v>37.83</v>
      </c>
      <c r="AL4353" s="19">
        <v>111.5</v>
      </c>
      <c r="AM4353" s="1">
        <v>1850</v>
      </c>
      <c r="AN4353" s="3">
        <v>1994</v>
      </c>
      <c r="AP4353" s="47">
        <v>7.99</v>
      </c>
      <c r="AQ4353">
        <v>80411</v>
      </c>
      <c r="AR4353" s="1" t="s">
        <v>503</v>
      </c>
    </row>
    <row r="4354" spans="1:44" x14ac:dyDescent="0.25">
      <c r="A4354" s="1">
        <v>5909</v>
      </c>
      <c r="B4354" s="1" t="s">
        <v>164</v>
      </c>
      <c r="C4354" s="1">
        <v>104</v>
      </c>
      <c r="D4354" s="1" t="s">
        <v>5618</v>
      </c>
      <c r="F4354" s="1" t="s">
        <v>445</v>
      </c>
      <c r="H4354" s="1">
        <v>116</v>
      </c>
      <c r="J4354" s="1"/>
      <c r="AJ4354" s="1" t="s">
        <v>413</v>
      </c>
      <c r="AK4354" s="19">
        <v>45</v>
      </c>
      <c r="AL4354" s="19">
        <v>115</v>
      </c>
      <c r="AM4354" s="1">
        <v>2300</v>
      </c>
      <c r="AN4354" s="3">
        <v>1993</v>
      </c>
      <c r="AQ4354">
        <v>80813</v>
      </c>
      <c r="AR4354" s="1" t="s">
        <v>505</v>
      </c>
    </row>
    <row r="4355" spans="1:44" x14ac:dyDescent="0.25">
      <c r="A4355" s="1">
        <v>5910</v>
      </c>
      <c r="B4355" s="1" t="s">
        <v>164</v>
      </c>
      <c r="C4355" s="1">
        <v>104</v>
      </c>
      <c r="D4355" s="1" t="s">
        <v>5618</v>
      </c>
      <c r="F4355" s="1" t="s">
        <v>445</v>
      </c>
      <c r="G4355" s="1">
        <v>6</v>
      </c>
      <c r="H4355" s="1">
        <v>50</v>
      </c>
      <c r="I4355" s="1">
        <v>18.899999999999999</v>
      </c>
      <c r="J4355" s="1">
        <v>24.6</v>
      </c>
      <c r="K4355" s="3">
        <v>2066</v>
      </c>
      <c r="N4355" s="1">
        <v>252.6</v>
      </c>
      <c r="O4355" s="1">
        <v>138.69999999999999</v>
      </c>
      <c r="Q4355" s="1">
        <v>20.100000000000001</v>
      </c>
      <c r="R4355" s="1">
        <v>3.3</v>
      </c>
      <c r="S4355" s="1">
        <v>36.299999999999997</v>
      </c>
      <c r="AJ4355" s="1" t="s">
        <v>413</v>
      </c>
      <c r="AK4355" s="19">
        <v>37.9</v>
      </c>
      <c r="AL4355" s="19">
        <v>111.3</v>
      </c>
      <c r="AM4355" s="1">
        <v>2060</v>
      </c>
      <c r="AN4355" s="3">
        <v>1990</v>
      </c>
      <c r="AQ4355">
        <v>81013</v>
      </c>
      <c r="AR4355" s="1" t="s">
        <v>232</v>
      </c>
    </row>
    <row r="4356" spans="1:44" x14ac:dyDescent="0.25">
      <c r="A4356" s="1">
        <v>5911</v>
      </c>
      <c r="B4356" s="1" t="s">
        <v>164</v>
      </c>
      <c r="C4356" s="1">
        <v>104</v>
      </c>
      <c r="D4356" s="1" t="s">
        <v>5618</v>
      </c>
      <c r="F4356" s="33" t="s">
        <v>864</v>
      </c>
      <c r="G4356" s="1">
        <v>5</v>
      </c>
      <c r="H4356" s="1">
        <v>42</v>
      </c>
      <c r="I4356" s="1">
        <v>20</v>
      </c>
      <c r="J4356" s="1">
        <v>17.600000000000001</v>
      </c>
      <c r="K4356" s="3">
        <v>1429</v>
      </c>
      <c r="L4356" s="2">
        <v>0.65</v>
      </c>
      <c r="N4356" s="1">
        <v>255</v>
      </c>
      <c r="O4356" s="33">
        <v>167.66</v>
      </c>
      <c r="Q4356" s="33">
        <v>14.779999999999998</v>
      </c>
      <c r="R4356" s="1">
        <v>3.8</v>
      </c>
      <c r="S4356" s="1">
        <v>33.6</v>
      </c>
      <c r="Y4356" s="33">
        <v>14.68</v>
      </c>
      <c r="Z4356" s="33">
        <v>10.93</v>
      </c>
      <c r="AA4356" s="33">
        <v>14.68</v>
      </c>
      <c r="AB4356" s="33">
        <v>2.95</v>
      </c>
      <c r="AC4356" s="33">
        <v>5.6</v>
      </c>
      <c r="AD4356" s="33"/>
      <c r="AE4356" s="33"/>
      <c r="AF4356" s="33">
        <v>0</v>
      </c>
      <c r="AG4356" s="33"/>
      <c r="AI4356" s="33">
        <v>20.34</v>
      </c>
      <c r="AJ4356" s="1" t="s">
        <v>413</v>
      </c>
      <c r="AK4356" s="36">
        <v>37.83</v>
      </c>
      <c r="AL4356" s="36">
        <v>111.44</v>
      </c>
      <c r="AM4356" s="1">
        <v>1830</v>
      </c>
      <c r="AN4356" s="3">
        <v>1989</v>
      </c>
      <c r="AQ4356">
        <v>80411</v>
      </c>
      <c r="AR4356" s="1" t="s">
        <v>233</v>
      </c>
    </row>
    <row r="4357" spans="1:44" x14ac:dyDescent="0.25">
      <c r="A4357" s="1">
        <v>5912</v>
      </c>
      <c r="B4357" s="1" t="s">
        <v>164</v>
      </c>
      <c r="C4357" s="1">
        <v>104</v>
      </c>
      <c r="D4357" s="1" t="s">
        <v>5618</v>
      </c>
      <c r="F4357" s="1" t="s">
        <v>445</v>
      </c>
      <c r="G4357" s="1">
        <v>4</v>
      </c>
      <c r="H4357" s="1">
        <v>22</v>
      </c>
      <c r="I4357" s="1">
        <v>13.5</v>
      </c>
      <c r="J4357" s="1">
        <v>12.9</v>
      </c>
      <c r="K4357" s="3">
        <v>2178</v>
      </c>
      <c r="N4357" s="1">
        <v>142</v>
      </c>
      <c r="O4357" s="1">
        <v>64</v>
      </c>
      <c r="Q4357" s="1">
        <v>11.6</v>
      </c>
      <c r="R4357" s="1">
        <v>4.92</v>
      </c>
      <c r="S4357" s="1">
        <v>16.3</v>
      </c>
      <c r="AJ4357" s="1" t="s">
        <v>413</v>
      </c>
      <c r="AK4357" s="19">
        <v>37.83</v>
      </c>
      <c r="AL4357" s="19">
        <v>111.5</v>
      </c>
      <c r="AM4357" s="1">
        <v>1720</v>
      </c>
      <c r="AN4357" s="3">
        <v>1989</v>
      </c>
      <c r="AQ4357">
        <v>80411</v>
      </c>
      <c r="AR4357" s="1" t="s">
        <v>233</v>
      </c>
    </row>
    <row r="4358" spans="1:44" x14ac:dyDescent="0.25">
      <c r="A4358" s="1">
        <v>5913</v>
      </c>
      <c r="B4358" s="1" t="s">
        <v>164</v>
      </c>
      <c r="C4358" s="1">
        <v>104</v>
      </c>
      <c r="D4358" s="1" t="s">
        <v>5618</v>
      </c>
      <c r="F4358" s="1" t="s">
        <v>445</v>
      </c>
      <c r="G4358" s="1">
        <v>5</v>
      </c>
      <c r="H4358" s="1">
        <v>36</v>
      </c>
      <c r="I4358" s="1">
        <v>19.8</v>
      </c>
      <c r="J4358" s="1">
        <v>16.100000000000001</v>
      </c>
      <c r="K4358" s="3">
        <v>1630</v>
      </c>
      <c r="N4358" s="1">
        <v>284</v>
      </c>
      <c r="O4358" s="1">
        <v>143.9</v>
      </c>
      <c r="Q4358" s="1">
        <v>11.7</v>
      </c>
      <c r="R4358" s="1">
        <v>3.74</v>
      </c>
      <c r="S4358" s="1">
        <v>24.7</v>
      </c>
      <c r="AJ4358" s="1" t="s">
        <v>413</v>
      </c>
      <c r="AK4358" s="19">
        <v>37.83</v>
      </c>
      <c r="AL4358" s="19">
        <v>111.5</v>
      </c>
      <c r="AM4358" s="1">
        <v>2000</v>
      </c>
      <c r="AN4358" s="3">
        <v>1989</v>
      </c>
      <c r="AQ4358">
        <v>80411</v>
      </c>
      <c r="AR4358" s="1" t="s">
        <v>233</v>
      </c>
    </row>
    <row r="4359" spans="1:44" x14ac:dyDescent="0.25">
      <c r="A4359" s="1">
        <v>5914</v>
      </c>
      <c r="B4359" s="1" t="s">
        <v>164</v>
      </c>
      <c r="C4359" s="1">
        <v>104</v>
      </c>
      <c r="D4359" s="1" t="s">
        <v>5618</v>
      </c>
      <c r="F4359" s="1" t="s">
        <v>445</v>
      </c>
      <c r="G4359" s="1">
        <v>5</v>
      </c>
      <c r="H4359" s="1">
        <v>35</v>
      </c>
      <c r="I4359" s="1">
        <v>15.8</v>
      </c>
      <c r="J4359" s="1">
        <v>14.7</v>
      </c>
      <c r="K4359" s="3">
        <v>2670</v>
      </c>
      <c r="N4359" s="1">
        <v>227</v>
      </c>
      <c r="O4359" s="1">
        <v>144.6</v>
      </c>
      <c r="Q4359" s="1">
        <v>14.25</v>
      </c>
      <c r="R4359" s="1">
        <v>4.0999999999999996</v>
      </c>
      <c r="S4359" s="1">
        <v>28.7</v>
      </c>
      <c r="AJ4359" s="1" t="s">
        <v>413</v>
      </c>
      <c r="AK4359" s="19">
        <v>37.83</v>
      </c>
      <c r="AL4359" s="19">
        <v>111.5</v>
      </c>
      <c r="AM4359" s="1">
        <v>2260</v>
      </c>
      <c r="AN4359" s="3">
        <v>1989</v>
      </c>
      <c r="AQ4359">
        <v>80411</v>
      </c>
      <c r="AR4359" s="1" t="s">
        <v>233</v>
      </c>
    </row>
    <row r="4360" spans="1:44" x14ac:dyDescent="0.25">
      <c r="A4360" s="1">
        <v>5915</v>
      </c>
      <c r="B4360" s="1" t="s">
        <v>164</v>
      </c>
      <c r="C4360" s="1">
        <v>104</v>
      </c>
      <c r="D4360" s="1" t="s">
        <v>5618</v>
      </c>
      <c r="F4360" s="1" t="s">
        <v>445</v>
      </c>
      <c r="H4360" s="1">
        <v>16</v>
      </c>
      <c r="J4360" s="1">
        <v>11.3</v>
      </c>
      <c r="K4360" s="3">
        <v>1550</v>
      </c>
      <c r="N4360" s="1">
        <v>44.2</v>
      </c>
      <c r="O4360" s="1">
        <v>15.7</v>
      </c>
      <c r="P4360" s="1">
        <v>3.23</v>
      </c>
      <c r="Q4360" s="1">
        <v>10</v>
      </c>
      <c r="R4360" s="1">
        <v>1.01</v>
      </c>
      <c r="S4360" s="1">
        <v>9.58</v>
      </c>
      <c r="AJ4360" s="1" t="s">
        <v>413</v>
      </c>
      <c r="AK4360" s="19">
        <v>37.17</v>
      </c>
      <c r="AL4360" s="19">
        <v>100.65</v>
      </c>
      <c r="AM4360" s="1">
        <v>2810</v>
      </c>
      <c r="AN4360" s="3">
        <v>1991</v>
      </c>
      <c r="AQ4360">
        <v>81002</v>
      </c>
      <c r="AR4360" s="1" t="s">
        <v>234</v>
      </c>
    </row>
    <row r="4361" spans="1:44" x14ac:dyDescent="0.25">
      <c r="A4361" s="1">
        <v>5916</v>
      </c>
      <c r="B4361" s="1" t="s">
        <v>164</v>
      </c>
      <c r="C4361" s="1">
        <v>104</v>
      </c>
      <c r="D4361" s="1" t="s">
        <v>145</v>
      </c>
      <c r="F4361" s="1" t="s">
        <v>445</v>
      </c>
      <c r="H4361" s="1">
        <v>193</v>
      </c>
      <c r="J4361" s="1"/>
      <c r="K4361" s="3">
        <v>375</v>
      </c>
      <c r="N4361" s="1">
        <v>285</v>
      </c>
      <c r="O4361" s="1">
        <v>94.75</v>
      </c>
      <c r="Q4361" s="1">
        <v>12.99</v>
      </c>
      <c r="R4361" s="1">
        <v>3.95</v>
      </c>
      <c r="S4361" s="47">
        <v>34.07</v>
      </c>
      <c r="Y4361" s="47">
        <v>2.92</v>
      </c>
      <c r="AB4361" s="47">
        <v>1.1399999999999999</v>
      </c>
      <c r="AJ4361" s="1" t="s">
        <v>413</v>
      </c>
      <c r="AK4361" s="19">
        <v>30.9</v>
      </c>
      <c r="AL4361" s="19">
        <v>102.4</v>
      </c>
      <c r="AM4361" s="1">
        <v>3638</v>
      </c>
      <c r="AN4361" s="3">
        <v>1994</v>
      </c>
      <c r="AP4361" s="47">
        <v>6.54</v>
      </c>
      <c r="AQ4361">
        <v>80518</v>
      </c>
      <c r="AR4361" s="1" t="s">
        <v>503</v>
      </c>
    </row>
    <row r="4362" spans="1:44" x14ac:dyDescent="0.25">
      <c r="A4362" s="1">
        <v>5917</v>
      </c>
      <c r="B4362" s="1" t="s">
        <v>164</v>
      </c>
      <c r="C4362" s="1">
        <v>104</v>
      </c>
      <c r="D4362" s="1" t="s">
        <v>145</v>
      </c>
      <c r="F4362" s="1" t="s">
        <v>445</v>
      </c>
      <c r="H4362" s="1">
        <v>164</v>
      </c>
      <c r="J4362" s="1"/>
      <c r="K4362" s="3">
        <v>428</v>
      </c>
      <c r="N4362" s="1">
        <v>350</v>
      </c>
      <c r="O4362" s="1">
        <v>105.6</v>
      </c>
      <c r="Q4362" s="1">
        <v>24.38</v>
      </c>
      <c r="R4362" s="1">
        <v>4.68</v>
      </c>
      <c r="S4362" s="47">
        <v>24.73</v>
      </c>
      <c r="Y4362" s="47">
        <v>3.19</v>
      </c>
      <c r="AB4362" s="47">
        <v>1.24</v>
      </c>
      <c r="AJ4362" s="1" t="s">
        <v>413</v>
      </c>
      <c r="AK4362" s="19">
        <v>30.9</v>
      </c>
      <c r="AL4362" s="19">
        <v>102.3</v>
      </c>
      <c r="AM4362" s="1">
        <v>3600</v>
      </c>
      <c r="AN4362" s="3">
        <v>1994</v>
      </c>
      <c r="AP4362" s="47">
        <v>7.26</v>
      </c>
      <c r="AQ4362">
        <v>80518</v>
      </c>
      <c r="AR4362" s="1" t="s">
        <v>503</v>
      </c>
    </row>
    <row r="4363" spans="1:44" x14ac:dyDescent="0.25">
      <c r="A4363" s="1">
        <v>5918</v>
      </c>
      <c r="B4363" s="1" t="s">
        <v>164</v>
      </c>
      <c r="C4363" s="1">
        <v>104</v>
      </c>
      <c r="D4363" s="1" t="s">
        <v>145</v>
      </c>
      <c r="F4363" s="1" t="s">
        <v>445</v>
      </c>
      <c r="H4363" s="1">
        <v>100</v>
      </c>
      <c r="J4363" s="1"/>
      <c r="K4363" s="3">
        <v>428</v>
      </c>
      <c r="N4363" s="1">
        <v>237</v>
      </c>
      <c r="O4363" s="1">
        <v>97.11</v>
      </c>
      <c r="Q4363" s="1">
        <v>12.9</v>
      </c>
      <c r="R4363" s="1">
        <v>4.2699999999999996</v>
      </c>
      <c r="S4363" s="47">
        <v>37.75</v>
      </c>
      <c r="Y4363" s="47">
        <v>3.04</v>
      </c>
      <c r="AB4363" s="47">
        <v>1.19</v>
      </c>
      <c r="AJ4363" s="1" t="s">
        <v>413</v>
      </c>
      <c r="AK4363" s="19">
        <v>28.62</v>
      </c>
      <c r="AL4363" s="19">
        <v>99.22</v>
      </c>
      <c r="AM4363" s="1">
        <v>4240</v>
      </c>
      <c r="AN4363" s="3">
        <v>1994</v>
      </c>
      <c r="AP4363" s="47">
        <v>7.06</v>
      </c>
      <c r="AQ4363">
        <v>80509</v>
      </c>
      <c r="AR4363" s="1" t="s">
        <v>503</v>
      </c>
    </row>
    <row r="4364" spans="1:44" x14ac:dyDescent="0.25">
      <c r="A4364" s="1">
        <v>5919</v>
      </c>
      <c r="B4364" s="1" t="s">
        <v>161</v>
      </c>
      <c r="C4364" s="1">
        <v>102</v>
      </c>
      <c r="D4364" s="1" t="s">
        <v>5633</v>
      </c>
      <c r="F4364" s="1" t="s">
        <v>445</v>
      </c>
      <c r="G4364" s="1">
        <v>9</v>
      </c>
      <c r="H4364" s="1">
        <v>108</v>
      </c>
      <c r="I4364" s="1">
        <v>16.5</v>
      </c>
      <c r="J4364" s="1">
        <v>17.2</v>
      </c>
      <c r="K4364" s="3">
        <v>1530</v>
      </c>
      <c r="N4364" s="1">
        <v>263</v>
      </c>
      <c r="O4364" s="1">
        <v>162.6</v>
      </c>
      <c r="P4364" s="1">
        <v>18.100000000000001</v>
      </c>
      <c r="Q4364" s="1">
        <v>23.27</v>
      </c>
      <c r="R4364" s="1">
        <v>18.809999999999999</v>
      </c>
      <c r="S4364" s="1">
        <v>44</v>
      </c>
      <c r="AJ4364" s="1" t="s">
        <v>413</v>
      </c>
      <c r="AK4364" s="19">
        <v>43.03</v>
      </c>
      <c r="AL4364" s="19">
        <v>87.13</v>
      </c>
      <c r="AM4364" s="1">
        <v>2200</v>
      </c>
      <c r="AN4364" s="3">
        <v>1978</v>
      </c>
      <c r="AQ4364">
        <v>81019</v>
      </c>
      <c r="AR4364" s="1" t="s">
        <v>4467</v>
      </c>
    </row>
    <row r="4365" spans="1:44" x14ac:dyDescent="0.25">
      <c r="A4365" s="1">
        <v>5920</v>
      </c>
      <c r="B4365" s="1" t="s">
        <v>161</v>
      </c>
      <c r="C4365" s="1">
        <v>102</v>
      </c>
      <c r="D4365" s="1" t="s">
        <v>5633</v>
      </c>
      <c r="F4365" s="1" t="s">
        <v>445</v>
      </c>
      <c r="G4365" s="1">
        <v>9</v>
      </c>
      <c r="H4365" s="1">
        <v>108</v>
      </c>
      <c r="I4365" s="1">
        <v>17.8</v>
      </c>
      <c r="J4365" s="1">
        <v>19.399999999999999</v>
      </c>
      <c r="K4365" s="3">
        <v>940</v>
      </c>
      <c r="N4365" s="1">
        <v>206.5</v>
      </c>
      <c r="O4365" s="1">
        <v>123.6</v>
      </c>
      <c r="P4365" s="1">
        <v>14</v>
      </c>
      <c r="Q4365" s="1">
        <v>20.49</v>
      </c>
      <c r="R4365" s="1">
        <v>14.33</v>
      </c>
      <c r="S4365" s="1">
        <v>34.1</v>
      </c>
      <c r="AJ4365" s="1" t="s">
        <v>413</v>
      </c>
      <c r="AK4365" s="19">
        <v>43.03</v>
      </c>
      <c r="AL4365" s="19">
        <v>87.13</v>
      </c>
      <c r="AM4365" s="1">
        <v>2200</v>
      </c>
      <c r="AN4365" s="3">
        <v>1978</v>
      </c>
      <c r="AQ4365">
        <v>81019</v>
      </c>
      <c r="AR4365" s="1" t="s">
        <v>4467</v>
      </c>
    </row>
    <row r="4366" spans="1:44" x14ac:dyDescent="0.25">
      <c r="A4366" s="1">
        <v>5921</v>
      </c>
      <c r="B4366" s="1" t="s">
        <v>161</v>
      </c>
      <c r="C4366" s="1">
        <v>102</v>
      </c>
      <c r="D4366" s="1" t="s">
        <v>5633</v>
      </c>
      <c r="F4366" s="1" t="s">
        <v>445</v>
      </c>
      <c r="G4366" s="1">
        <v>10</v>
      </c>
      <c r="H4366" s="1">
        <v>108</v>
      </c>
      <c r="I4366" s="1">
        <v>15.4</v>
      </c>
      <c r="J4366" s="1">
        <v>16.600000000000001</v>
      </c>
      <c r="K4366" s="3">
        <v>1350</v>
      </c>
      <c r="N4366" s="1">
        <v>207.8</v>
      </c>
      <c r="O4366" s="1">
        <v>126.9</v>
      </c>
      <c r="P4366" s="1">
        <v>14.4</v>
      </c>
      <c r="Q4366" s="1">
        <v>18.47</v>
      </c>
      <c r="R4366" s="1">
        <v>15.1</v>
      </c>
      <c r="S4366" s="1">
        <v>34.5</v>
      </c>
      <c r="AJ4366" s="1" t="s">
        <v>413</v>
      </c>
      <c r="AK4366" s="19">
        <v>43.03</v>
      </c>
      <c r="AL4366" s="19">
        <v>87.13</v>
      </c>
      <c r="AM4366" s="1">
        <v>2200</v>
      </c>
      <c r="AN4366" s="3">
        <v>1978</v>
      </c>
      <c r="AQ4366">
        <v>81019</v>
      </c>
      <c r="AR4366" s="1" t="s">
        <v>4467</v>
      </c>
    </row>
    <row r="4367" spans="1:44" x14ac:dyDescent="0.25">
      <c r="A4367" s="1">
        <v>5922</v>
      </c>
      <c r="B4367" s="1" t="s">
        <v>161</v>
      </c>
      <c r="C4367" s="1">
        <v>102</v>
      </c>
      <c r="D4367" s="1" t="s">
        <v>5633</v>
      </c>
      <c r="F4367" s="1" t="s">
        <v>445</v>
      </c>
      <c r="G4367" s="1">
        <v>9</v>
      </c>
      <c r="H4367" s="1">
        <v>108</v>
      </c>
      <c r="I4367" s="1">
        <v>17.600000000000001</v>
      </c>
      <c r="J4367" s="1">
        <v>19</v>
      </c>
      <c r="K4367" s="3">
        <v>1065</v>
      </c>
      <c r="N4367" s="1">
        <v>236.2</v>
      </c>
      <c r="O4367" s="1">
        <v>145.9</v>
      </c>
      <c r="P4367" s="1">
        <v>16</v>
      </c>
      <c r="Q4367" s="1">
        <v>23.75</v>
      </c>
      <c r="R4367" s="1">
        <v>16.54</v>
      </c>
      <c r="S4367" s="1">
        <v>40</v>
      </c>
      <c r="AJ4367" s="1" t="s">
        <v>413</v>
      </c>
      <c r="AK4367" s="19">
        <v>43.03</v>
      </c>
      <c r="AL4367" s="19">
        <v>87.13</v>
      </c>
      <c r="AM4367" s="1">
        <v>2200</v>
      </c>
      <c r="AN4367" s="3">
        <v>1978</v>
      </c>
      <c r="AQ4367">
        <v>81019</v>
      </c>
      <c r="AR4367" s="1" t="s">
        <v>4467</v>
      </c>
    </row>
    <row r="4368" spans="1:44" x14ac:dyDescent="0.25">
      <c r="A4368" s="1">
        <v>5923</v>
      </c>
      <c r="B4368" s="1" t="s">
        <v>161</v>
      </c>
      <c r="C4368" s="1">
        <v>102</v>
      </c>
      <c r="D4368" s="1" t="s">
        <v>5633</v>
      </c>
      <c r="F4368" s="1" t="s">
        <v>445</v>
      </c>
      <c r="H4368" s="1">
        <v>148</v>
      </c>
      <c r="J4368" s="1"/>
      <c r="R4368" s="1">
        <v>17.2</v>
      </c>
      <c r="S4368" s="1">
        <v>43.8</v>
      </c>
      <c r="AJ4368" s="1" t="s">
        <v>413</v>
      </c>
      <c r="AK4368" s="19">
        <v>43.83</v>
      </c>
      <c r="AL4368" s="19">
        <v>87</v>
      </c>
      <c r="AM4368" s="1" t="s">
        <v>105</v>
      </c>
      <c r="AN4368" s="3">
        <v>1998</v>
      </c>
      <c r="AQ4368">
        <v>81019</v>
      </c>
      <c r="AR4368" s="1" t="s">
        <v>235</v>
      </c>
    </row>
    <row r="4369" spans="1:44" x14ac:dyDescent="0.25">
      <c r="A4369" s="1">
        <v>5924</v>
      </c>
      <c r="B4369" s="1" t="s">
        <v>161</v>
      </c>
      <c r="C4369" s="1">
        <v>102</v>
      </c>
      <c r="D4369" s="1" t="s">
        <v>5633</v>
      </c>
      <c r="F4369" s="1" t="s">
        <v>445</v>
      </c>
      <c r="H4369" s="1">
        <v>125</v>
      </c>
      <c r="J4369" s="1"/>
      <c r="R4369" s="1">
        <v>31.6</v>
      </c>
      <c r="S4369" s="1">
        <v>78.599999999999994</v>
      </c>
      <c r="AJ4369" s="1" t="s">
        <v>413</v>
      </c>
      <c r="AK4369" s="19">
        <v>43.83</v>
      </c>
      <c r="AL4369" s="19">
        <v>87</v>
      </c>
      <c r="AM4369" s="1" t="s">
        <v>105</v>
      </c>
      <c r="AN4369" s="3">
        <v>1998</v>
      </c>
      <c r="AQ4369">
        <v>81019</v>
      </c>
      <c r="AR4369" s="1" t="s">
        <v>235</v>
      </c>
    </row>
    <row r="4370" spans="1:44" x14ac:dyDescent="0.25">
      <c r="A4370" s="1">
        <v>5925</v>
      </c>
      <c r="B4370" s="1" t="s">
        <v>161</v>
      </c>
      <c r="C4370" s="1">
        <v>102</v>
      </c>
      <c r="D4370" s="1" t="s">
        <v>5633</v>
      </c>
      <c r="F4370" s="1" t="s">
        <v>445</v>
      </c>
      <c r="H4370" s="1">
        <v>140</v>
      </c>
      <c r="J4370" s="1"/>
      <c r="R4370" s="1">
        <v>23.5</v>
      </c>
      <c r="S4370" s="1">
        <v>55.3</v>
      </c>
      <c r="AJ4370" s="1" t="s">
        <v>413</v>
      </c>
      <c r="AK4370" s="19">
        <v>43.83</v>
      </c>
      <c r="AL4370" s="19">
        <v>87</v>
      </c>
      <c r="AM4370" s="1" t="s">
        <v>105</v>
      </c>
      <c r="AN4370" s="3">
        <v>1998</v>
      </c>
      <c r="AQ4370">
        <v>81019</v>
      </c>
      <c r="AR4370" s="1" t="s">
        <v>235</v>
      </c>
    </row>
    <row r="4371" spans="1:44" x14ac:dyDescent="0.25">
      <c r="A4371" s="1">
        <v>5926</v>
      </c>
      <c r="B4371" s="1" t="s">
        <v>161</v>
      </c>
      <c r="C4371" s="1">
        <v>102</v>
      </c>
      <c r="D4371" s="1" t="s">
        <v>5633</v>
      </c>
      <c r="F4371" s="1" t="s">
        <v>445</v>
      </c>
      <c r="H4371" s="1">
        <v>127</v>
      </c>
      <c r="J4371" s="1"/>
      <c r="R4371" s="1">
        <v>11.6</v>
      </c>
      <c r="S4371" s="1">
        <v>29.4</v>
      </c>
      <c r="AJ4371" s="1" t="s">
        <v>413</v>
      </c>
      <c r="AK4371" s="19">
        <v>43.83</v>
      </c>
      <c r="AL4371" s="19">
        <v>87</v>
      </c>
      <c r="AM4371" s="1" t="s">
        <v>105</v>
      </c>
      <c r="AN4371" s="3">
        <v>1998</v>
      </c>
      <c r="AQ4371">
        <v>81019</v>
      </c>
      <c r="AR4371" s="1" t="s">
        <v>235</v>
      </c>
    </row>
    <row r="4372" spans="1:44" x14ac:dyDescent="0.25">
      <c r="A4372" s="1">
        <v>5927</v>
      </c>
      <c r="B4372" s="1" t="s">
        <v>161</v>
      </c>
      <c r="C4372" s="1">
        <v>102</v>
      </c>
      <c r="D4372" s="1" t="s">
        <v>5633</v>
      </c>
      <c r="F4372" s="1" t="s">
        <v>445</v>
      </c>
      <c r="H4372" s="1">
        <v>133</v>
      </c>
      <c r="J4372" s="1"/>
      <c r="R4372" s="1">
        <v>12.3</v>
      </c>
      <c r="S4372" s="1">
        <v>29.6</v>
      </c>
      <c r="AJ4372" s="1" t="s">
        <v>413</v>
      </c>
      <c r="AK4372" s="19">
        <v>43.83</v>
      </c>
      <c r="AL4372" s="19">
        <v>87</v>
      </c>
      <c r="AM4372" s="1" t="s">
        <v>105</v>
      </c>
      <c r="AN4372" s="3">
        <v>1998</v>
      </c>
      <c r="AQ4372">
        <v>81019</v>
      </c>
      <c r="AR4372" s="1" t="s">
        <v>235</v>
      </c>
    </row>
    <row r="4373" spans="1:44" x14ac:dyDescent="0.25">
      <c r="A4373" s="1">
        <v>5928</v>
      </c>
      <c r="B4373" s="1" t="s">
        <v>161</v>
      </c>
      <c r="C4373" s="1">
        <v>102</v>
      </c>
      <c r="D4373" s="1" t="s">
        <v>5633</v>
      </c>
      <c r="F4373" s="1" t="s">
        <v>445</v>
      </c>
      <c r="H4373" s="1">
        <v>128</v>
      </c>
      <c r="J4373" s="1"/>
      <c r="R4373" s="1">
        <v>10.5</v>
      </c>
      <c r="S4373" s="1">
        <v>26.6</v>
      </c>
      <c r="AJ4373" s="1" t="s">
        <v>413</v>
      </c>
      <c r="AK4373" s="19">
        <v>43.83</v>
      </c>
      <c r="AL4373" s="19">
        <v>87</v>
      </c>
      <c r="AM4373" s="1" t="s">
        <v>105</v>
      </c>
      <c r="AN4373" s="3">
        <v>1998</v>
      </c>
      <c r="AQ4373">
        <v>81019</v>
      </c>
      <c r="AR4373" s="1" t="s">
        <v>235</v>
      </c>
    </row>
    <row r="4374" spans="1:44" x14ac:dyDescent="0.25">
      <c r="A4374" s="1">
        <v>5929</v>
      </c>
      <c r="B4374" s="1" t="s">
        <v>161</v>
      </c>
      <c r="C4374" s="1">
        <v>102</v>
      </c>
      <c r="D4374" s="1" t="s">
        <v>5633</v>
      </c>
      <c r="F4374" s="1" t="s">
        <v>445</v>
      </c>
      <c r="H4374" s="1">
        <v>123</v>
      </c>
      <c r="J4374" s="1"/>
      <c r="R4374" s="1">
        <v>12.5</v>
      </c>
      <c r="S4374" s="1">
        <v>34.700000000000003</v>
      </c>
      <c r="AJ4374" s="1" t="s">
        <v>413</v>
      </c>
      <c r="AK4374" s="19">
        <v>43.83</v>
      </c>
      <c r="AL4374" s="19">
        <v>87</v>
      </c>
      <c r="AM4374" s="1" t="s">
        <v>105</v>
      </c>
      <c r="AN4374" s="3">
        <v>1998</v>
      </c>
      <c r="AQ4374">
        <v>81019</v>
      </c>
      <c r="AR4374" s="1" t="s">
        <v>235</v>
      </c>
    </row>
    <row r="4375" spans="1:44" x14ac:dyDescent="0.25">
      <c r="A4375" s="1">
        <v>5930</v>
      </c>
      <c r="B4375" s="1" t="s">
        <v>161</v>
      </c>
      <c r="C4375" s="1">
        <v>102</v>
      </c>
      <c r="D4375" s="1" t="s">
        <v>5633</v>
      </c>
      <c r="F4375" s="1" t="s">
        <v>445</v>
      </c>
      <c r="H4375" s="1">
        <v>104</v>
      </c>
      <c r="J4375" s="1"/>
      <c r="R4375" s="1">
        <v>12.4</v>
      </c>
      <c r="S4375" s="1">
        <v>29</v>
      </c>
      <c r="AJ4375" s="1" t="s">
        <v>413</v>
      </c>
      <c r="AK4375" s="19">
        <v>43.83</v>
      </c>
      <c r="AL4375" s="19">
        <v>87</v>
      </c>
      <c r="AM4375" s="1" t="s">
        <v>105</v>
      </c>
      <c r="AN4375" s="3">
        <v>1998</v>
      </c>
      <c r="AQ4375">
        <v>81019</v>
      </c>
      <c r="AR4375" s="1" t="s">
        <v>235</v>
      </c>
    </row>
    <row r="4376" spans="1:44" x14ac:dyDescent="0.25">
      <c r="A4376" s="1">
        <v>5931</v>
      </c>
      <c r="B4376" s="1" t="s">
        <v>161</v>
      </c>
      <c r="C4376" s="1">
        <v>102</v>
      </c>
      <c r="D4376" s="1" t="s">
        <v>5633</v>
      </c>
      <c r="F4376" s="1" t="s">
        <v>445</v>
      </c>
      <c r="H4376" s="1">
        <v>128</v>
      </c>
      <c r="J4376" s="1"/>
      <c r="R4376" s="1">
        <v>14.4</v>
      </c>
      <c r="S4376" s="1">
        <v>36.799999999999997</v>
      </c>
      <c r="AJ4376" s="1" t="s">
        <v>413</v>
      </c>
      <c r="AK4376" s="19">
        <v>43.83</v>
      </c>
      <c r="AL4376" s="19">
        <v>87</v>
      </c>
      <c r="AM4376" s="1" t="s">
        <v>105</v>
      </c>
      <c r="AN4376" s="3">
        <v>1998</v>
      </c>
      <c r="AQ4376">
        <v>81019</v>
      </c>
      <c r="AR4376" s="1" t="s">
        <v>235</v>
      </c>
    </row>
    <row r="4377" spans="1:44" x14ac:dyDescent="0.25">
      <c r="A4377" s="1">
        <v>5932</v>
      </c>
      <c r="B4377" s="1" t="s">
        <v>161</v>
      </c>
      <c r="C4377" s="1">
        <v>102</v>
      </c>
      <c r="D4377" s="1" t="s">
        <v>5633</v>
      </c>
      <c r="F4377" s="1" t="s">
        <v>445</v>
      </c>
      <c r="H4377" s="1">
        <v>101</v>
      </c>
      <c r="J4377" s="1"/>
      <c r="R4377" s="1">
        <v>13.7</v>
      </c>
      <c r="S4377" s="1">
        <v>32</v>
      </c>
      <c r="AJ4377" s="1" t="s">
        <v>413</v>
      </c>
      <c r="AK4377" s="19">
        <v>43.83</v>
      </c>
      <c r="AL4377" s="19">
        <v>87</v>
      </c>
      <c r="AM4377" s="1" t="s">
        <v>105</v>
      </c>
      <c r="AN4377" s="3">
        <v>1998</v>
      </c>
      <c r="AQ4377">
        <v>81019</v>
      </c>
      <c r="AR4377" s="1" t="s">
        <v>235</v>
      </c>
    </row>
    <row r="4378" spans="1:44" x14ac:dyDescent="0.25">
      <c r="A4378" s="1">
        <v>5933</v>
      </c>
      <c r="B4378" s="1" t="s">
        <v>161</v>
      </c>
      <c r="C4378" s="1">
        <v>102</v>
      </c>
      <c r="D4378" s="1" t="s">
        <v>5633</v>
      </c>
      <c r="F4378" s="1" t="s">
        <v>445</v>
      </c>
      <c r="H4378" s="1">
        <v>90</v>
      </c>
      <c r="J4378" s="1"/>
      <c r="R4378" s="1">
        <v>8.3800000000000008</v>
      </c>
      <c r="S4378" s="1">
        <v>17.7</v>
      </c>
      <c r="AJ4378" s="1" t="s">
        <v>413</v>
      </c>
      <c r="AK4378" s="19">
        <v>43.83</v>
      </c>
      <c r="AL4378" s="19">
        <v>87</v>
      </c>
      <c r="AM4378" s="1" t="s">
        <v>105</v>
      </c>
      <c r="AN4378" s="3">
        <v>1998</v>
      </c>
      <c r="AQ4378">
        <v>81019</v>
      </c>
      <c r="AR4378" s="1" t="s">
        <v>235</v>
      </c>
    </row>
    <row r="4379" spans="1:44" x14ac:dyDescent="0.25">
      <c r="A4379" s="1">
        <v>5934</v>
      </c>
      <c r="B4379" s="1" t="s">
        <v>161</v>
      </c>
      <c r="C4379" s="1">
        <v>102</v>
      </c>
      <c r="D4379" s="1" t="s">
        <v>5633</v>
      </c>
      <c r="F4379" s="1" t="s">
        <v>445</v>
      </c>
      <c r="H4379" s="1">
        <v>121</v>
      </c>
      <c r="J4379" s="1"/>
      <c r="R4379" s="1">
        <v>8.69</v>
      </c>
      <c r="S4379" s="1">
        <v>21.2</v>
      </c>
      <c r="AJ4379" s="1" t="s">
        <v>413</v>
      </c>
      <c r="AK4379" s="19">
        <v>43.83</v>
      </c>
      <c r="AL4379" s="19">
        <v>87</v>
      </c>
      <c r="AM4379" s="1" t="s">
        <v>105</v>
      </c>
      <c r="AN4379" s="3">
        <v>1998</v>
      </c>
      <c r="AQ4379">
        <v>81019</v>
      </c>
      <c r="AR4379" s="1" t="s">
        <v>235</v>
      </c>
    </row>
    <row r="4380" spans="1:44" x14ac:dyDescent="0.25">
      <c r="A4380" s="1">
        <v>5935</v>
      </c>
      <c r="B4380" s="1" t="s">
        <v>161</v>
      </c>
      <c r="C4380" s="1">
        <v>102</v>
      </c>
      <c r="D4380" s="1" t="s">
        <v>5633</v>
      </c>
      <c r="F4380" s="1" t="s">
        <v>445</v>
      </c>
      <c r="H4380" s="1">
        <v>86</v>
      </c>
      <c r="J4380" s="1"/>
      <c r="R4380" s="1">
        <v>7.63</v>
      </c>
      <c r="S4380" s="1">
        <v>17</v>
      </c>
      <c r="AJ4380" s="1" t="s">
        <v>413</v>
      </c>
      <c r="AK4380" s="19">
        <v>43.83</v>
      </c>
      <c r="AL4380" s="19">
        <v>87</v>
      </c>
      <c r="AM4380" s="1" t="s">
        <v>105</v>
      </c>
      <c r="AN4380" s="3">
        <v>1998</v>
      </c>
      <c r="AQ4380">
        <v>81019</v>
      </c>
      <c r="AR4380" s="1" t="s">
        <v>235</v>
      </c>
    </row>
    <row r="4381" spans="1:44" x14ac:dyDescent="0.25">
      <c r="A4381" s="1">
        <v>5936</v>
      </c>
      <c r="B4381" s="1" t="s">
        <v>161</v>
      </c>
      <c r="C4381" s="1">
        <v>102</v>
      </c>
      <c r="D4381" s="1" t="s">
        <v>5633</v>
      </c>
      <c r="F4381" s="1" t="s">
        <v>445</v>
      </c>
      <c r="H4381" s="1">
        <v>116</v>
      </c>
      <c r="J4381" s="1"/>
      <c r="R4381" s="1">
        <v>16.3</v>
      </c>
      <c r="S4381" s="1">
        <v>36.5</v>
      </c>
      <c r="AJ4381" s="1" t="s">
        <v>413</v>
      </c>
      <c r="AK4381" s="19">
        <v>43.83</v>
      </c>
      <c r="AL4381" s="19">
        <v>87</v>
      </c>
      <c r="AM4381" s="1" t="s">
        <v>105</v>
      </c>
      <c r="AN4381" s="3">
        <v>1998</v>
      </c>
      <c r="AQ4381">
        <v>81019</v>
      </c>
      <c r="AR4381" s="1" t="s">
        <v>235</v>
      </c>
    </row>
    <row r="4382" spans="1:44" x14ac:dyDescent="0.25">
      <c r="A4382" s="1">
        <v>5937</v>
      </c>
      <c r="B4382" s="1" t="s">
        <v>161</v>
      </c>
      <c r="C4382" s="1">
        <v>102</v>
      </c>
      <c r="D4382" s="1" t="s">
        <v>5633</v>
      </c>
      <c r="F4382" s="1" t="s">
        <v>445</v>
      </c>
      <c r="H4382" s="1">
        <v>88</v>
      </c>
      <c r="J4382" s="1"/>
      <c r="R4382" s="1">
        <v>11.2</v>
      </c>
      <c r="S4382" s="1">
        <v>23.5</v>
      </c>
      <c r="AJ4382" s="1" t="s">
        <v>413</v>
      </c>
      <c r="AK4382" s="19">
        <v>43.83</v>
      </c>
      <c r="AL4382" s="19">
        <v>87</v>
      </c>
      <c r="AM4382" s="1" t="s">
        <v>105</v>
      </c>
      <c r="AN4382" s="3">
        <v>1998</v>
      </c>
      <c r="AQ4382">
        <v>81019</v>
      </c>
      <c r="AR4382" s="1" t="s">
        <v>235</v>
      </c>
    </row>
    <row r="4383" spans="1:44" x14ac:dyDescent="0.25">
      <c r="A4383" s="1">
        <v>5938</v>
      </c>
      <c r="B4383" s="1" t="s">
        <v>161</v>
      </c>
      <c r="C4383" s="1">
        <v>102</v>
      </c>
      <c r="D4383" s="1" t="s">
        <v>5633</v>
      </c>
      <c r="F4383" s="1" t="s">
        <v>445</v>
      </c>
      <c r="H4383" s="1">
        <v>94</v>
      </c>
      <c r="J4383" s="1"/>
      <c r="R4383" s="1">
        <v>10.8</v>
      </c>
      <c r="S4383" s="1">
        <v>24.6</v>
      </c>
      <c r="AJ4383" s="1" t="s">
        <v>413</v>
      </c>
      <c r="AK4383" s="19">
        <v>43.83</v>
      </c>
      <c r="AL4383" s="19">
        <v>87</v>
      </c>
      <c r="AM4383" s="1" t="s">
        <v>105</v>
      </c>
      <c r="AN4383" s="3">
        <v>1998</v>
      </c>
      <c r="AQ4383">
        <v>81019</v>
      </c>
      <c r="AR4383" s="1" t="s">
        <v>235</v>
      </c>
    </row>
    <row r="4384" spans="1:44" x14ac:dyDescent="0.25">
      <c r="A4384" s="1">
        <v>5939</v>
      </c>
      <c r="B4384" s="1" t="s">
        <v>161</v>
      </c>
      <c r="C4384" s="1">
        <v>102</v>
      </c>
      <c r="D4384" s="1" t="s">
        <v>5633</v>
      </c>
      <c r="F4384" s="1" t="s">
        <v>445</v>
      </c>
      <c r="H4384" s="1">
        <v>83</v>
      </c>
      <c r="J4384" s="1"/>
      <c r="R4384" s="1">
        <v>15.9</v>
      </c>
      <c r="S4384" s="1">
        <v>32.700000000000003</v>
      </c>
      <c r="AJ4384" s="1" t="s">
        <v>413</v>
      </c>
      <c r="AK4384" s="19">
        <v>43.83</v>
      </c>
      <c r="AL4384" s="19">
        <v>87</v>
      </c>
      <c r="AM4384" s="1" t="s">
        <v>105</v>
      </c>
      <c r="AN4384" s="3">
        <v>1998</v>
      </c>
      <c r="AQ4384">
        <v>81019</v>
      </c>
      <c r="AR4384" s="1" t="s">
        <v>235</v>
      </c>
    </row>
    <row r="4385" spans="1:50" x14ac:dyDescent="0.25">
      <c r="A4385" s="1">
        <v>5940</v>
      </c>
      <c r="B4385" s="1" t="s">
        <v>161</v>
      </c>
      <c r="C4385" s="1">
        <v>102</v>
      </c>
      <c r="D4385" s="1" t="s">
        <v>5633</v>
      </c>
      <c r="F4385" s="1" t="s">
        <v>445</v>
      </c>
      <c r="H4385" s="1">
        <v>75</v>
      </c>
      <c r="J4385" s="1"/>
      <c r="R4385" s="1">
        <v>11.4</v>
      </c>
      <c r="S4385" s="1">
        <v>23.9</v>
      </c>
      <c r="AJ4385" s="1" t="s">
        <v>413</v>
      </c>
      <c r="AK4385" s="19">
        <v>43.83</v>
      </c>
      <c r="AL4385" s="19">
        <v>87</v>
      </c>
      <c r="AM4385" s="1" t="s">
        <v>105</v>
      </c>
      <c r="AN4385" s="3">
        <v>1998</v>
      </c>
      <c r="AQ4385">
        <v>81019</v>
      </c>
      <c r="AR4385" s="1" t="s">
        <v>235</v>
      </c>
    </row>
    <row r="4386" spans="1:50" x14ac:dyDescent="0.25">
      <c r="A4386" s="1">
        <v>5941</v>
      </c>
      <c r="B4386" s="1" t="s">
        <v>161</v>
      </c>
      <c r="C4386" s="1">
        <v>102</v>
      </c>
      <c r="D4386" s="1" t="s">
        <v>5633</v>
      </c>
      <c r="F4386" s="1" t="s">
        <v>445</v>
      </c>
      <c r="H4386" s="1">
        <v>116</v>
      </c>
      <c r="J4386" s="1"/>
      <c r="R4386" s="1">
        <v>10.199999999999999</v>
      </c>
      <c r="S4386" s="1">
        <v>24.4</v>
      </c>
      <c r="AJ4386" s="1" t="s">
        <v>413</v>
      </c>
      <c r="AK4386" s="19">
        <v>43.83</v>
      </c>
      <c r="AL4386" s="19">
        <v>87</v>
      </c>
      <c r="AM4386" s="1" t="s">
        <v>105</v>
      </c>
      <c r="AN4386" s="3">
        <v>1998</v>
      </c>
      <c r="AQ4386">
        <v>81019</v>
      </c>
      <c r="AR4386" s="1" t="s">
        <v>235</v>
      </c>
    </row>
    <row r="4387" spans="1:50" x14ac:dyDescent="0.25">
      <c r="A4387" s="1">
        <v>5942</v>
      </c>
      <c r="B4387" s="1" t="s">
        <v>161</v>
      </c>
      <c r="C4387" s="1">
        <v>102</v>
      </c>
      <c r="D4387" s="1" t="s">
        <v>5633</v>
      </c>
      <c r="F4387" s="1" t="s">
        <v>445</v>
      </c>
      <c r="H4387" s="1">
        <v>97</v>
      </c>
      <c r="J4387" s="1"/>
      <c r="R4387" s="1">
        <v>15.4</v>
      </c>
      <c r="S4387" s="1">
        <v>36.5</v>
      </c>
      <c r="AJ4387" s="1" t="s">
        <v>413</v>
      </c>
      <c r="AK4387" s="19">
        <v>43.83</v>
      </c>
      <c r="AL4387" s="19">
        <v>87</v>
      </c>
      <c r="AM4387" s="1" t="s">
        <v>105</v>
      </c>
      <c r="AN4387" s="3">
        <v>1998</v>
      </c>
      <c r="AQ4387">
        <v>81019</v>
      </c>
      <c r="AR4387" s="1" t="s">
        <v>235</v>
      </c>
    </row>
    <row r="4388" spans="1:50" x14ac:dyDescent="0.25">
      <c r="A4388" s="1">
        <v>5943</v>
      </c>
      <c r="B4388" s="1" t="s">
        <v>161</v>
      </c>
      <c r="C4388" s="1">
        <v>102</v>
      </c>
      <c r="D4388" s="1" t="s">
        <v>5633</v>
      </c>
      <c r="F4388" s="1" t="s">
        <v>445</v>
      </c>
      <c r="H4388" s="1">
        <v>84</v>
      </c>
      <c r="J4388" s="1"/>
      <c r="R4388" s="1">
        <v>9.57</v>
      </c>
      <c r="S4388" s="1">
        <v>20.5</v>
      </c>
      <c r="AJ4388" s="1" t="s">
        <v>413</v>
      </c>
      <c r="AK4388" s="19">
        <v>43.83</v>
      </c>
      <c r="AL4388" s="19">
        <v>87</v>
      </c>
      <c r="AM4388" s="1" t="s">
        <v>105</v>
      </c>
      <c r="AN4388" s="3">
        <v>1998</v>
      </c>
      <c r="AQ4388">
        <v>81019</v>
      </c>
      <c r="AR4388" s="1" t="s">
        <v>235</v>
      </c>
    </row>
    <row r="4389" spans="1:50" x14ac:dyDescent="0.25">
      <c r="A4389" s="1">
        <v>5944</v>
      </c>
      <c r="B4389" s="1" t="s">
        <v>161</v>
      </c>
      <c r="C4389" s="1">
        <v>102</v>
      </c>
      <c r="D4389" s="1" t="s">
        <v>6574</v>
      </c>
      <c r="F4389" s="1" t="s">
        <v>445</v>
      </c>
      <c r="H4389" s="1">
        <v>128</v>
      </c>
      <c r="J4389" s="1"/>
      <c r="K4389" s="3">
        <v>771</v>
      </c>
      <c r="N4389" s="1">
        <v>414</v>
      </c>
      <c r="O4389" s="1">
        <v>129.30000000000001</v>
      </c>
      <c r="Q4389" s="1">
        <v>19.75</v>
      </c>
      <c r="R4389" s="1">
        <v>14.87</v>
      </c>
      <c r="S4389" s="47">
        <v>34.57</v>
      </c>
      <c r="Y4389" s="47">
        <v>3.49</v>
      </c>
      <c r="AB4389" s="47">
        <v>0.85</v>
      </c>
      <c r="AJ4389" s="1" t="s">
        <v>413</v>
      </c>
      <c r="AK4389" s="19">
        <v>44.2</v>
      </c>
      <c r="AL4389" s="19">
        <v>88</v>
      </c>
      <c r="AM4389" s="1">
        <v>2173</v>
      </c>
      <c r="AN4389" s="3">
        <v>1994</v>
      </c>
      <c r="AP4389" s="47">
        <v>15.62</v>
      </c>
      <c r="AQ4389">
        <v>81019</v>
      </c>
      <c r="AR4389" s="1" t="s">
        <v>503</v>
      </c>
    </row>
    <row r="4390" spans="1:50" x14ac:dyDescent="0.25">
      <c r="A4390" s="1">
        <v>5945</v>
      </c>
      <c r="B4390" s="1" t="s">
        <v>161</v>
      </c>
      <c r="C4390" s="1">
        <v>102</v>
      </c>
      <c r="D4390" s="1" t="s">
        <v>6574</v>
      </c>
      <c r="F4390" s="1" t="s">
        <v>445</v>
      </c>
      <c r="H4390" s="1">
        <v>96</v>
      </c>
      <c r="J4390" s="1"/>
      <c r="K4390" s="3">
        <v>642</v>
      </c>
      <c r="N4390" s="1">
        <v>639</v>
      </c>
      <c r="O4390" s="1">
        <v>282.89999999999998</v>
      </c>
      <c r="Q4390" s="1">
        <v>53.36</v>
      </c>
      <c r="R4390" s="1">
        <v>29.23</v>
      </c>
      <c r="S4390" s="47">
        <v>97.88</v>
      </c>
      <c r="Y4390" s="47">
        <v>8.15</v>
      </c>
      <c r="AB4390" s="47">
        <v>1.99</v>
      </c>
      <c r="AJ4390" s="1" t="s">
        <v>413</v>
      </c>
      <c r="AK4390" s="19">
        <v>43.4</v>
      </c>
      <c r="AL4390" s="19">
        <v>82.2</v>
      </c>
      <c r="AM4390" s="1">
        <v>1870</v>
      </c>
      <c r="AN4390" s="3">
        <v>1994</v>
      </c>
      <c r="AP4390" s="47">
        <v>30.72</v>
      </c>
      <c r="AQ4390">
        <v>81019</v>
      </c>
      <c r="AR4390" s="1" t="s">
        <v>503</v>
      </c>
    </row>
    <row r="4391" spans="1:50" x14ac:dyDescent="0.25">
      <c r="A4391" s="1">
        <v>5946</v>
      </c>
      <c r="B4391" s="1" t="s">
        <v>161</v>
      </c>
      <c r="C4391" s="1">
        <v>102</v>
      </c>
      <c r="D4391" s="1" t="s">
        <v>6574</v>
      </c>
      <c r="F4391" s="1" t="s">
        <v>445</v>
      </c>
      <c r="H4391" s="1">
        <v>115</v>
      </c>
      <c r="J4391" s="1"/>
      <c r="K4391" s="3">
        <v>394</v>
      </c>
      <c r="N4391" s="1">
        <v>836</v>
      </c>
      <c r="O4391" s="1">
        <v>328.2</v>
      </c>
      <c r="Q4391" s="1">
        <v>69.09</v>
      </c>
      <c r="R4391" s="1">
        <v>31.97</v>
      </c>
      <c r="S4391" s="47">
        <v>129.69999999999999</v>
      </c>
      <c r="Y4391" s="47">
        <v>9.84</v>
      </c>
      <c r="AB4391" s="47">
        <v>2.4</v>
      </c>
      <c r="AJ4391" s="1" t="s">
        <v>413</v>
      </c>
      <c r="AK4391" s="19">
        <v>43.2</v>
      </c>
      <c r="AL4391" s="19">
        <v>84.6</v>
      </c>
      <c r="AM4391" s="1">
        <v>1895</v>
      </c>
      <c r="AN4391" s="3">
        <v>1994</v>
      </c>
      <c r="AP4391" s="47">
        <v>33.6</v>
      </c>
      <c r="AQ4391">
        <v>81019</v>
      </c>
      <c r="AR4391" s="1" t="s">
        <v>503</v>
      </c>
      <c r="AU4391" s="25"/>
      <c r="AV4391" s="25"/>
      <c r="AW4391" s="25"/>
      <c r="AX4391" s="25"/>
    </row>
    <row r="4392" spans="1:50" x14ac:dyDescent="0.25">
      <c r="A4392" s="1">
        <v>5947</v>
      </c>
      <c r="B4392" s="1" t="s">
        <v>161</v>
      </c>
      <c r="C4392" s="1">
        <v>102</v>
      </c>
      <c r="D4392" s="1" t="s">
        <v>6574</v>
      </c>
      <c r="F4392" s="1" t="s">
        <v>445</v>
      </c>
      <c r="H4392" s="1">
        <v>122</v>
      </c>
      <c r="J4392" s="1"/>
      <c r="K4392" s="3">
        <v>539</v>
      </c>
      <c r="N4392" s="1">
        <v>387</v>
      </c>
      <c r="O4392" s="1">
        <v>175.1</v>
      </c>
      <c r="Q4392" s="1">
        <v>29.66</v>
      </c>
      <c r="R4392" s="1">
        <v>19.02</v>
      </c>
      <c r="S4392" s="47">
        <v>53.05</v>
      </c>
      <c r="Y4392" s="47">
        <v>4.87</v>
      </c>
      <c r="AB4392" s="47">
        <v>1.19</v>
      </c>
      <c r="AJ4392" s="1" t="s">
        <v>413</v>
      </c>
      <c r="AK4392" s="19">
        <v>44</v>
      </c>
      <c r="AL4392" s="19">
        <v>89.1</v>
      </c>
      <c r="AM4392" s="1">
        <v>2197</v>
      </c>
      <c r="AN4392" s="3">
        <v>1994</v>
      </c>
      <c r="AP4392" s="47">
        <v>19.989999999999998</v>
      </c>
      <c r="AQ4392">
        <v>80521</v>
      </c>
      <c r="AR4392" s="1" t="s">
        <v>503</v>
      </c>
    </row>
    <row r="4393" spans="1:50" x14ac:dyDescent="0.25">
      <c r="A4393" s="1">
        <v>5948</v>
      </c>
      <c r="B4393" s="1" t="s">
        <v>161</v>
      </c>
      <c r="C4393" s="1">
        <v>102</v>
      </c>
      <c r="D4393" s="1" t="s">
        <v>6574</v>
      </c>
      <c r="F4393" s="1" t="s">
        <v>445</v>
      </c>
      <c r="H4393" s="1">
        <v>122</v>
      </c>
      <c r="J4393" s="1"/>
      <c r="K4393" s="3">
        <v>995</v>
      </c>
      <c r="N4393" s="1">
        <v>484</v>
      </c>
      <c r="O4393" s="1">
        <v>216</v>
      </c>
      <c r="Q4393" s="1">
        <v>34.33</v>
      </c>
      <c r="R4393" s="1">
        <v>24.28</v>
      </c>
      <c r="S4393" s="47">
        <v>60.58</v>
      </c>
      <c r="Y4393" s="47">
        <v>5.9</v>
      </c>
      <c r="AB4393" s="47">
        <v>1.44</v>
      </c>
      <c r="AJ4393" s="1" t="s">
        <v>413</v>
      </c>
      <c r="AK4393" s="19">
        <v>44.3</v>
      </c>
      <c r="AL4393" s="19">
        <v>86.2</v>
      </c>
      <c r="AM4393" s="1">
        <v>2050</v>
      </c>
      <c r="AN4393" s="3">
        <v>1994</v>
      </c>
      <c r="AP4393" s="47">
        <v>25.51</v>
      </c>
      <c r="AQ4393">
        <v>81317</v>
      </c>
      <c r="AR4393" s="1" t="s">
        <v>503</v>
      </c>
    </row>
    <row r="4394" spans="1:50" x14ac:dyDescent="0.25">
      <c r="A4394" s="1">
        <v>5949</v>
      </c>
      <c r="B4394" s="1" t="s">
        <v>161</v>
      </c>
      <c r="C4394" s="1">
        <v>102</v>
      </c>
      <c r="D4394" s="1" t="s">
        <v>6574</v>
      </c>
      <c r="F4394" s="1" t="s">
        <v>445</v>
      </c>
      <c r="H4394" s="1">
        <v>86</v>
      </c>
      <c r="J4394" s="1"/>
      <c r="K4394" s="3">
        <v>1033</v>
      </c>
      <c r="N4394" s="1">
        <v>223</v>
      </c>
      <c r="O4394" s="1">
        <v>108.2</v>
      </c>
      <c r="Q4394" s="1">
        <v>15.5</v>
      </c>
      <c r="R4394" s="1">
        <v>12.91</v>
      </c>
      <c r="S4394" s="47">
        <v>26.82</v>
      </c>
      <c r="Y4394" s="47">
        <v>2.88</v>
      </c>
      <c r="AB4394" s="47">
        <v>0.7</v>
      </c>
      <c r="AJ4394" s="1" t="s">
        <v>413</v>
      </c>
      <c r="AK4394" s="19">
        <v>43.8</v>
      </c>
      <c r="AL4394" s="19">
        <v>90.3</v>
      </c>
      <c r="AM4394" s="1">
        <v>2210</v>
      </c>
      <c r="AN4394" s="3">
        <v>1994</v>
      </c>
      <c r="AP4394" s="47">
        <v>13.56</v>
      </c>
      <c r="AQ4394">
        <v>81019</v>
      </c>
      <c r="AR4394" s="1" t="s">
        <v>503</v>
      </c>
    </row>
    <row r="4395" spans="1:50" x14ac:dyDescent="0.25">
      <c r="A4395" s="1">
        <v>5950</v>
      </c>
      <c r="B4395" s="1" t="s">
        <v>161</v>
      </c>
      <c r="C4395" s="1">
        <v>102</v>
      </c>
      <c r="D4395" s="1" t="s">
        <v>6574</v>
      </c>
      <c r="F4395" s="1" t="s">
        <v>445</v>
      </c>
      <c r="H4395" s="1">
        <v>58</v>
      </c>
      <c r="J4395" s="1"/>
      <c r="K4395" s="3">
        <v>3967</v>
      </c>
      <c r="N4395" s="1">
        <v>143</v>
      </c>
      <c r="O4395" s="1">
        <v>76.7</v>
      </c>
      <c r="Q4395" s="1">
        <v>7.59</v>
      </c>
      <c r="R4395" s="1">
        <v>11</v>
      </c>
      <c r="S4395" s="47">
        <v>12.12</v>
      </c>
      <c r="Y4395" s="47">
        <v>1.89</v>
      </c>
      <c r="AB4395" s="47">
        <v>0.46</v>
      </c>
      <c r="AJ4395" s="1" t="s">
        <v>413</v>
      </c>
      <c r="AK4395" s="19">
        <v>44.3</v>
      </c>
      <c r="AL4395" s="19">
        <v>85.6</v>
      </c>
      <c r="AM4395" s="1">
        <v>2240</v>
      </c>
      <c r="AN4395" s="3">
        <v>1994</v>
      </c>
      <c r="AP4395" s="47">
        <v>11.56</v>
      </c>
      <c r="AQ4395">
        <v>81317</v>
      </c>
      <c r="AR4395" s="1" t="s">
        <v>503</v>
      </c>
    </row>
    <row r="4396" spans="1:50" x14ac:dyDescent="0.25">
      <c r="A4396" s="1">
        <v>5951</v>
      </c>
      <c r="B4396" s="1" t="s">
        <v>161</v>
      </c>
      <c r="C4396" s="1">
        <v>102</v>
      </c>
      <c r="D4396" s="1" t="s">
        <v>6574</v>
      </c>
      <c r="F4396" s="1" t="s">
        <v>445</v>
      </c>
      <c r="H4396" s="1">
        <v>95</v>
      </c>
      <c r="J4396" s="1"/>
      <c r="K4396" s="3">
        <v>3616</v>
      </c>
      <c r="N4396" s="1">
        <v>284</v>
      </c>
      <c r="O4396" s="1">
        <v>128.4</v>
      </c>
      <c r="Q4396" s="1">
        <v>20.87</v>
      </c>
      <c r="R4396" s="1">
        <v>14.91</v>
      </c>
      <c r="S4396" s="47">
        <v>37.46</v>
      </c>
      <c r="Y4396" s="47">
        <v>3.55</v>
      </c>
      <c r="AB4396" s="47">
        <v>0.87</v>
      </c>
      <c r="AJ4396" s="1" t="s">
        <v>413</v>
      </c>
      <c r="AK4396" s="19">
        <v>44.3</v>
      </c>
      <c r="AL4396" s="19">
        <v>85.6</v>
      </c>
      <c r="AM4396" s="1">
        <v>2133</v>
      </c>
      <c r="AN4396" s="3">
        <v>1994</v>
      </c>
      <c r="AP4396" s="47">
        <v>15.67</v>
      </c>
      <c r="AQ4396">
        <v>81317</v>
      </c>
      <c r="AR4396" s="1" t="s">
        <v>503</v>
      </c>
    </row>
    <row r="4397" spans="1:50" x14ac:dyDescent="0.25">
      <c r="A4397" s="1">
        <v>5952</v>
      </c>
      <c r="B4397" s="1" t="s">
        <v>161</v>
      </c>
      <c r="C4397" s="1">
        <v>102</v>
      </c>
      <c r="D4397" s="1" t="s">
        <v>6574</v>
      </c>
      <c r="F4397" s="1" t="s">
        <v>445</v>
      </c>
      <c r="H4397" s="1">
        <v>261</v>
      </c>
      <c r="J4397" s="1"/>
      <c r="K4397" s="3">
        <v>325</v>
      </c>
      <c r="N4397" s="1">
        <v>669</v>
      </c>
      <c r="O4397" s="1">
        <v>283.3</v>
      </c>
      <c r="Q4397" s="1">
        <v>57.89</v>
      </c>
      <c r="R4397" s="1">
        <v>27.89</v>
      </c>
      <c r="S4397" s="47">
        <v>107.79</v>
      </c>
      <c r="Y4397" s="47">
        <v>8.39</v>
      </c>
      <c r="AB4397" s="47">
        <v>2.0499999999999998</v>
      </c>
      <c r="AJ4397" s="1" t="s">
        <v>413</v>
      </c>
      <c r="AK4397" s="19">
        <v>43.2</v>
      </c>
      <c r="AL4397" s="19">
        <v>81.8</v>
      </c>
      <c r="AM4397" s="1">
        <v>2500</v>
      </c>
      <c r="AN4397" s="3">
        <v>1994</v>
      </c>
      <c r="AP4397" s="47">
        <v>29.31</v>
      </c>
      <c r="AQ4397">
        <v>81019</v>
      </c>
      <c r="AR4397" s="1" t="s">
        <v>503</v>
      </c>
    </row>
    <row r="4398" spans="1:50" x14ac:dyDescent="0.25">
      <c r="A4398" s="1">
        <v>5953</v>
      </c>
      <c r="B4398" s="1" t="s">
        <v>161</v>
      </c>
      <c r="C4398" s="1">
        <v>102</v>
      </c>
      <c r="D4398" s="1" t="s">
        <v>6574</v>
      </c>
      <c r="F4398" s="1" t="s">
        <v>445</v>
      </c>
      <c r="H4398" s="1">
        <v>178</v>
      </c>
      <c r="J4398" s="1"/>
      <c r="K4398" s="3">
        <v>782</v>
      </c>
      <c r="N4398" s="1">
        <v>419</v>
      </c>
      <c r="O4398" s="1">
        <v>183</v>
      </c>
      <c r="Q4398" s="1">
        <v>30.36</v>
      </c>
      <c r="R4398" s="1">
        <v>20.23</v>
      </c>
      <c r="S4398" s="47">
        <v>54.17</v>
      </c>
      <c r="Y4398" s="47">
        <v>5.07</v>
      </c>
      <c r="AB4398" s="47">
        <v>1.24</v>
      </c>
      <c r="AJ4398" s="1" t="s">
        <v>413</v>
      </c>
      <c r="AK4398" s="19">
        <v>43.9</v>
      </c>
      <c r="AL4398" s="19">
        <v>87.7</v>
      </c>
      <c r="AM4398" s="1">
        <v>2285</v>
      </c>
      <c r="AN4398" s="3">
        <v>1994</v>
      </c>
      <c r="AP4398" s="47">
        <v>21.25</v>
      </c>
      <c r="AQ4398">
        <v>81317</v>
      </c>
      <c r="AR4398" s="1" t="s">
        <v>503</v>
      </c>
    </row>
    <row r="4399" spans="1:50" x14ac:dyDescent="0.25">
      <c r="A4399" s="1">
        <v>5954</v>
      </c>
      <c r="B4399" s="1" t="s">
        <v>161</v>
      </c>
      <c r="C4399" s="1">
        <v>102</v>
      </c>
      <c r="D4399" s="1" t="s">
        <v>6574</v>
      </c>
      <c r="F4399" s="1" t="s">
        <v>445</v>
      </c>
      <c r="H4399" s="1">
        <v>108</v>
      </c>
      <c r="J4399" s="1"/>
      <c r="K4399" s="3">
        <v>1221</v>
      </c>
      <c r="N4399" s="1">
        <v>320</v>
      </c>
      <c r="O4399" s="1">
        <v>139.80000000000001</v>
      </c>
      <c r="Q4399" s="1">
        <v>21.5</v>
      </c>
      <c r="R4399" s="1">
        <v>16.2</v>
      </c>
      <c r="S4399" s="47">
        <v>40.64</v>
      </c>
      <c r="Y4399" s="47">
        <v>3.84</v>
      </c>
      <c r="AB4399" s="47">
        <v>0.94</v>
      </c>
      <c r="AJ4399" s="1" t="s">
        <v>413</v>
      </c>
      <c r="AK4399" s="19">
        <v>43.03</v>
      </c>
      <c r="AL4399" s="19">
        <v>87.13</v>
      </c>
      <c r="AM4399" s="1">
        <v>2200</v>
      </c>
      <c r="AN4399" s="3">
        <v>1994</v>
      </c>
      <c r="AP4399" s="47">
        <v>17.02</v>
      </c>
      <c r="AQ4399">
        <v>81019</v>
      </c>
      <c r="AR4399" s="1" t="s">
        <v>503</v>
      </c>
    </row>
    <row r="4400" spans="1:50" x14ac:dyDescent="0.25">
      <c r="A4400" s="1">
        <v>5955</v>
      </c>
      <c r="B4400" s="1" t="s">
        <v>161</v>
      </c>
      <c r="C4400" s="1">
        <v>102</v>
      </c>
      <c r="D4400" s="1" t="s">
        <v>6574</v>
      </c>
      <c r="F4400" s="1" t="s">
        <v>445</v>
      </c>
      <c r="H4400" s="1">
        <v>97</v>
      </c>
      <c r="J4400" s="1"/>
      <c r="K4400" s="3">
        <v>1181</v>
      </c>
      <c r="N4400" s="1">
        <v>288</v>
      </c>
      <c r="O4400" s="1">
        <v>145.69999999999999</v>
      </c>
      <c r="Q4400" s="1">
        <v>20.84</v>
      </c>
      <c r="R4400" s="1">
        <v>17.32</v>
      </c>
      <c r="S4400" s="47">
        <v>35.979999999999997</v>
      </c>
      <c r="Y4400" s="47">
        <v>3.87</v>
      </c>
      <c r="AB4400" s="47">
        <v>0.95</v>
      </c>
      <c r="AJ4400" s="1" t="s">
        <v>413</v>
      </c>
      <c r="AK4400" s="19">
        <v>43.3</v>
      </c>
      <c r="AL4400" s="19">
        <v>88.3</v>
      </c>
      <c r="AM4400" s="1">
        <v>2170</v>
      </c>
      <c r="AN4400" s="3">
        <v>1994</v>
      </c>
      <c r="AP4400" s="47">
        <v>18.2</v>
      </c>
      <c r="AQ4400">
        <v>81330</v>
      </c>
      <c r="AR4400" s="1" t="s">
        <v>503</v>
      </c>
    </row>
    <row r="4401" spans="1:44" x14ac:dyDescent="0.25">
      <c r="A4401" s="1">
        <v>5956</v>
      </c>
      <c r="B4401" s="1" t="s">
        <v>161</v>
      </c>
      <c r="C4401" s="1">
        <v>102</v>
      </c>
      <c r="D4401" s="1" t="s">
        <v>6574</v>
      </c>
      <c r="F4401" s="1" t="s">
        <v>445</v>
      </c>
      <c r="H4401" s="1">
        <v>116</v>
      </c>
      <c r="J4401" s="1"/>
      <c r="K4401" s="3">
        <v>805</v>
      </c>
      <c r="N4401" s="1">
        <v>479</v>
      </c>
      <c r="O4401" s="1">
        <v>222.3</v>
      </c>
      <c r="Q4401" s="1">
        <v>38.4</v>
      </c>
      <c r="R4401" s="1">
        <v>24.07</v>
      </c>
      <c r="S4401" s="47">
        <v>69.12</v>
      </c>
      <c r="Y4401" s="47">
        <v>6.23</v>
      </c>
      <c r="AB4401" s="47">
        <v>1.52</v>
      </c>
      <c r="AJ4401" s="1" t="s">
        <v>413</v>
      </c>
      <c r="AK4401" s="19">
        <v>43.1</v>
      </c>
      <c r="AL4401" s="19">
        <v>81.099999999999994</v>
      </c>
      <c r="AM4401" s="1">
        <v>2283</v>
      </c>
      <c r="AN4401" s="3">
        <v>1994</v>
      </c>
      <c r="AP4401" s="47">
        <v>25.29</v>
      </c>
      <c r="AQ4401">
        <v>81019</v>
      </c>
      <c r="AR4401" s="1" t="s">
        <v>503</v>
      </c>
    </row>
    <row r="4402" spans="1:44" x14ac:dyDescent="0.25">
      <c r="A4402" s="1">
        <v>5957</v>
      </c>
      <c r="B4402" s="1" t="s">
        <v>1035</v>
      </c>
      <c r="C4402" s="1">
        <v>102</v>
      </c>
      <c r="D4402" s="1" t="s">
        <v>6574</v>
      </c>
      <c r="F4402" s="1" t="s">
        <v>445</v>
      </c>
      <c r="H4402" s="1">
        <v>170</v>
      </c>
      <c r="J4402" s="1"/>
      <c r="K4402" s="3">
        <v>765</v>
      </c>
      <c r="O4402" s="1">
        <v>45.14</v>
      </c>
      <c r="Q4402" s="1">
        <v>16.87</v>
      </c>
      <c r="R4402" s="1">
        <v>7.83</v>
      </c>
      <c r="S4402" s="47">
        <v>27.41</v>
      </c>
      <c r="Y4402" s="47">
        <v>1.71</v>
      </c>
      <c r="AB4402" s="47">
        <v>0.42</v>
      </c>
      <c r="AJ4402" s="1" t="s">
        <v>413</v>
      </c>
      <c r="AK4402" s="19">
        <v>43.52</v>
      </c>
      <c r="AL4402" s="19">
        <v>117.22</v>
      </c>
      <c r="AM4402" s="1">
        <v>1300</v>
      </c>
      <c r="AN4402" s="3">
        <v>1994</v>
      </c>
      <c r="AP4402" s="47">
        <v>8.23</v>
      </c>
      <c r="AQ4402">
        <v>80411</v>
      </c>
      <c r="AR4402" s="1" t="s">
        <v>503</v>
      </c>
    </row>
    <row r="4403" spans="1:44" x14ac:dyDescent="0.25">
      <c r="A4403" s="1">
        <v>5958</v>
      </c>
      <c r="B4403" s="1" t="s">
        <v>1035</v>
      </c>
      <c r="C4403" s="1">
        <v>102</v>
      </c>
      <c r="D4403" s="1" t="s">
        <v>6574</v>
      </c>
      <c r="F4403" s="1" t="s">
        <v>445</v>
      </c>
      <c r="H4403" s="1">
        <v>74</v>
      </c>
      <c r="J4403" s="1"/>
      <c r="K4403" s="3">
        <v>1718</v>
      </c>
      <c r="O4403" s="1">
        <v>45.39</v>
      </c>
      <c r="Q4403" s="1">
        <v>16.93</v>
      </c>
      <c r="R4403" s="1">
        <v>16.64</v>
      </c>
      <c r="S4403" s="47">
        <v>19.32</v>
      </c>
      <c r="Y4403" s="47">
        <v>1.73</v>
      </c>
      <c r="AB4403" s="47">
        <v>0.42</v>
      </c>
      <c r="AJ4403" s="1" t="s">
        <v>413</v>
      </c>
      <c r="AK4403" s="19">
        <v>38.770000000000003</v>
      </c>
      <c r="AL4403" s="19">
        <v>105.9</v>
      </c>
      <c r="AM4403" s="1">
        <v>2384</v>
      </c>
      <c r="AN4403" s="3">
        <v>1994</v>
      </c>
      <c r="AP4403" s="47">
        <v>17.489999999999998</v>
      </c>
      <c r="AQ4403">
        <v>80508</v>
      </c>
      <c r="AR4403" s="1" t="s">
        <v>503</v>
      </c>
    </row>
    <row r="4404" spans="1:44" x14ac:dyDescent="0.25">
      <c r="A4404" s="1">
        <v>5959</v>
      </c>
      <c r="B4404" s="1" t="s">
        <v>1035</v>
      </c>
      <c r="C4404" s="1">
        <v>102</v>
      </c>
      <c r="D4404" s="1" t="s">
        <v>6574</v>
      </c>
      <c r="F4404" s="1" t="s">
        <v>445</v>
      </c>
      <c r="H4404" s="1">
        <v>77</v>
      </c>
      <c r="J4404" s="1"/>
      <c r="K4404" s="3">
        <v>1533</v>
      </c>
      <c r="N4404" s="1">
        <v>243</v>
      </c>
      <c r="O4404" s="1">
        <v>81.22</v>
      </c>
      <c r="Q4404" s="1">
        <v>15.71</v>
      </c>
      <c r="R4404" s="1">
        <v>7.57</v>
      </c>
      <c r="S4404" s="47">
        <v>21.72</v>
      </c>
      <c r="Y4404" s="47">
        <v>2.2200000000000002</v>
      </c>
      <c r="AB4404" s="47">
        <v>0.54</v>
      </c>
      <c r="AJ4404" s="1" t="s">
        <v>413</v>
      </c>
      <c r="AK4404" s="19">
        <v>46.5</v>
      </c>
      <c r="AL4404" s="19">
        <v>131.80000000000001</v>
      </c>
      <c r="AM4404" s="1">
        <v>508</v>
      </c>
      <c r="AN4404" s="3">
        <v>1994</v>
      </c>
      <c r="AP4404" s="47">
        <v>8.0399999999999991</v>
      </c>
      <c r="AQ4404">
        <v>80901</v>
      </c>
      <c r="AR4404" s="1" t="s">
        <v>503</v>
      </c>
    </row>
    <row r="4405" spans="1:44" x14ac:dyDescent="0.25">
      <c r="A4405" s="1">
        <v>5960</v>
      </c>
      <c r="B4405" s="1" t="s">
        <v>1035</v>
      </c>
      <c r="C4405" s="1">
        <v>102</v>
      </c>
      <c r="D4405" s="1" t="s">
        <v>6574</v>
      </c>
      <c r="F4405" s="1" t="s">
        <v>445</v>
      </c>
      <c r="H4405" s="1">
        <v>131</v>
      </c>
      <c r="J4405" s="1"/>
      <c r="K4405" s="3">
        <v>631</v>
      </c>
      <c r="N4405" s="1">
        <v>393</v>
      </c>
      <c r="O4405" s="1">
        <v>129</v>
      </c>
      <c r="Q4405" s="1">
        <v>22.98</v>
      </c>
      <c r="R4405" s="1">
        <v>12.39</v>
      </c>
      <c r="S4405" s="47">
        <v>29.71</v>
      </c>
      <c r="Y4405" s="47">
        <v>3.41</v>
      </c>
      <c r="AB4405" s="47">
        <v>0.83</v>
      </c>
      <c r="AJ4405" s="1" t="s">
        <v>413</v>
      </c>
      <c r="AK4405" s="19">
        <v>44.3</v>
      </c>
      <c r="AL4405" s="19">
        <v>129.4</v>
      </c>
      <c r="AM4405" s="1">
        <v>1017</v>
      </c>
      <c r="AN4405" s="3">
        <v>1994</v>
      </c>
      <c r="AP4405" s="47">
        <v>13.12</v>
      </c>
      <c r="AQ4405">
        <v>80426</v>
      </c>
      <c r="AR4405" s="1" t="s">
        <v>503</v>
      </c>
    </row>
    <row r="4406" spans="1:44" x14ac:dyDescent="0.25">
      <c r="A4406" s="1">
        <v>5961</v>
      </c>
      <c r="B4406" s="1" t="s">
        <v>1035</v>
      </c>
      <c r="C4406" s="1">
        <v>102</v>
      </c>
      <c r="D4406" s="1" t="s">
        <v>6574</v>
      </c>
      <c r="F4406" s="1" t="s">
        <v>445</v>
      </c>
      <c r="H4406" s="1">
        <v>80</v>
      </c>
      <c r="J4406" s="1"/>
      <c r="K4406" s="3">
        <v>1363</v>
      </c>
      <c r="N4406" s="1">
        <v>214</v>
      </c>
      <c r="O4406" s="1">
        <v>86.13</v>
      </c>
      <c r="Q4406" s="1">
        <v>14.59</v>
      </c>
      <c r="R4406" s="1">
        <v>9.16</v>
      </c>
      <c r="S4406" s="47">
        <v>18.32</v>
      </c>
      <c r="Y4406" s="47">
        <v>2.2599999999999998</v>
      </c>
      <c r="AB4406" s="47">
        <v>0.55000000000000004</v>
      </c>
      <c r="AJ4406" s="1" t="s">
        <v>413</v>
      </c>
      <c r="AK4406" s="19">
        <v>52.6</v>
      </c>
      <c r="AL4406" s="19">
        <v>124.2</v>
      </c>
      <c r="AM4406" s="1">
        <v>950</v>
      </c>
      <c r="AN4406" s="3">
        <v>1994</v>
      </c>
      <c r="AP4406" s="47">
        <v>9.7799999999999994</v>
      </c>
      <c r="AQ4406">
        <v>80505</v>
      </c>
      <c r="AR4406" s="1" t="s">
        <v>503</v>
      </c>
    </row>
    <row r="4407" spans="1:44" x14ac:dyDescent="0.25">
      <c r="A4407" s="1">
        <v>5962</v>
      </c>
      <c r="B4407" s="1" t="s">
        <v>1035</v>
      </c>
      <c r="C4407" s="1">
        <v>102</v>
      </c>
      <c r="D4407" s="1" t="s">
        <v>6574</v>
      </c>
      <c r="F4407" s="1" t="s">
        <v>445</v>
      </c>
      <c r="H4407" s="1">
        <v>50</v>
      </c>
      <c r="J4407" s="1"/>
      <c r="K4407" s="3">
        <v>1025</v>
      </c>
      <c r="N4407" s="1">
        <v>97.7</v>
      </c>
      <c r="O4407" s="1">
        <v>45</v>
      </c>
      <c r="Q4407" s="1">
        <v>7.04</v>
      </c>
      <c r="R4407" s="1">
        <v>3.86</v>
      </c>
      <c r="S4407" s="47">
        <v>12.58</v>
      </c>
      <c r="Y4407" s="47">
        <v>1.21</v>
      </c>
      <c r="AB4407" s="47">
        <v>0.28999999999999998</v>
      </c>
      <c r="AJ4407" s="1" t="s">
        <v>413</v>
      </c>
      <c r="AK4407" s="19">
        <v>52.4</v>
      </c>
      <c r="AL4407" s="19">
        <v>125.4</v>
      </c>
      <c r="AM4407" s="1">
        <v>410</v>
      </c>
      <c r="AN4407" s="3">
        <v>1994</v>
      </c>
      <c r="AP4407" s="47">
        <v>4.38</v>
      </c>
      <c r="AQ4407">
        <v>80426</v>
      </c>
      <c r="AR4407" s="1" t="s">
        <v>503</v>
      </c>
    </row>
    <row r="4408" spans="1:44" x14ac:dyDescent="0.25">
      <c r="A4408" s="1">
        <v>5963</v>
      </c>
      <c r="B4408" s="1" t="s">
        <v>1035</v>
      </c>
      <c r="C4408" s="1">
        <v>102</v>
      </c>
      <c r="D4408" s="1" t="s">
        <v>6574</v>
      </c>
      <c r="F4408" s="1" t="s">
        <v>445</v>
      </c>
      <c r="H4408" s="1">
        <v>75</v>
      </c>
      <c r="J4408" s="1"/>
      <c r="K4408" s="3">
        <v>1583</v>
      </c>
      <c r="N4408" s="1">
        <v>139</v>
      </c>
      <c r="O4408" s="1">
        <v>64.47</v>
      </c>
      <c r="Q4408" s="1">
        <v>10.56</v>
      </c>
      <c r="R4408" s="1">
        <v>5.6</v>
      </c>
      <c r="S4408" s="47">
        <v>18.89</v>
      </c>
      <c r="Y4408" s="47">
        <v>1.75</v>
      </c>
      <c r="AB4408" s="47">
        <v>0.43</v>
      </c>
      <c r="AJ4408" s="1" t="s">
        <v>413</v>
      </c>
      <c r="AK4408" s="19">
        <v>52.5</v>
      </c>
      <c r="AL4408" s="19">
        <v>124.5</v>
      </c>
      <c r="AM4408" s="1">
        <v>487</v>
      </c>
      <c r="AN4408" s="3">
        <v>1994</v>
      </c>
      <c r="AP4408" s="47">
        <v>6.5</v>
      </c>
      <c r="AQ4408">
        <v>80505</v>
      </c>
      <c r="AR4408" s="1" t="s">
        <v>503</v>
      </c>
    </row>
    <row r="4409" spans="1:44" x14ac:dyDescent="0.25">
      <c r="A4409" s="1">
        <v>5964</v>
      </c>
      <c r="B4409" s="1" t="s">
        <v>1035</v>
      </c>
      <c r="C4409" s="1">
        <v>102</v>
      </c>
      <c r="D4409" s="1" t="s">
        <v>6574</v>
      </c>
      <c r="F4409" s="1" t="s">
        <v>445</v>
      </c>
      <c r="H4409" s="1">
        <v>100</v>
      </c>
      <c r="J4409" s="1"/>
      <c r="K4409" s="3">
        <v>1950</v>
      </c>
      <c r="N4409" s="1">
        <v>319</v>
      </c>
      <c r="O4409" s="1">
        <v>136.19999999999999</v>
      </c>
      <c r="Q4409" s="1">
        <v>22.68</v>
      </c>
      <c r="R4409" s="1">
        <v>13.07</v>
      </c>
      <c r="S4409" s="47">
        <v>32.64</v>
      </c>
      <c r="Y4409" s="47">
        <v>3.6</v>
      </c>
      <c r="AB4409" s="47">
        <v>0.88</v>
      </c>
      <c r="AJ4409" s="1" t="s">
        <v>413</v>
      </c>
      <c r="AK4409" s="19">
        <v>52.3</v>
      </c>
      <c r="AL4409" s="19">
        <v>124.7</v>
      </c>
      <c r="AM4409" s="1">
        <v>523</v>
      </c>
      <c r="AN4409" s="3">
        <v>1994</v>
      </c>
      <c r="AP4409" s="47">
        <v>14.39</v>
      </c>
      <c r="AQ4409">
        <v>80505</v>
      </c>
      <c r="AR4409" s="1" t="s">
        <v>503</v>
      </c>
    </row>
    <row r="4410" spans="1:44" x14ac:dyDescent="0.25">
      <c r="A4410" s="1">
        <v>5965</v>
      </c>
      <c r="B4410" s="1" t="s">
        <v>1035</v>
      </c>
      <c r="C4410" s="1">
        <v>102</v>
      </c>
      <c r="D4410" s="1" t="s">
        <v>6574</v>
      </c>
      <c r="F4410" s="1" t="s">
        <v>445</v>
      </c>
      <c r="H4410" s="1">
        <v>104</v>
      </c>
      <c r="J4410" s="1"/>
      <c r="K4410" s="3">
        <v>918</v>
      </c>
      <c r="N4410" s="1">
        <v>446</v>
      </c>
      <c r="O4410" s="1">
        <v>138</v>
      </c>
      <c r="Q4410" s="1">
        <v>24.13</v>
      </c>
      <c r="R4410" s="1">
        <v>14.22</v>
      </c>
      <c r="S4410" s="47">
        <v>27.02</v>
      </c>
      <c r="Y4410" s="47">
        <v>3.58</v>
      </c>
      <c r="AB4410" s="47">
        <v>0.87</v>
      </c>
      <c r="AJ4410" s="1" t="s">
        <v>413</v>
      </c>
      <c r="AK4410" s="19">
        <v>47.7</v>
      </c>
      <c r="AL4410" s="19">
        <v>128.9</v>
      </c>
      <c r="AM4410" s="1">
        <v>800</v>
      </c>
      <c r="AN4410" s="3">
        <v>1994</v>
      </c>
      <c r="AP4410" s="47">
        <v>14.83</v>
      </c>
      <c r="AQ4410">
        <v>80426</v>
      </c>
      <c r="AR4410" s="1" t="s">
        <v>503</v>
      </c>
    </row>
    <row r="4411" spans="1:44" x14ac:dyDescent="0.25">
      <c r="A4411" s="1">
        <v>5966</v>
      </c>
      <c r="B4411" s="1" t="s">
        <v>1035</v>
      </c>
      <c r="C4411" s="1">
        <v>102</v>
      </c>
      <c r="D4411" s="1" t="s">
        <v>6574</v>
      </c>
      <c r="F4411" s="1" t="s">
        <v>445</v>
      </c>
      <c r="H4411" s="1">
        <v>142</v>
      </c>
      <c r="J4411" s="1"/>
      <c r="K4411" s="3">
        <v>868</v>
      </c>
      <c r="N4411" s="1">
        <v>348</v>
      </c>
      <c r="O4411" s="1">
        <v>164</v>
      </c>
      <c r="Q4411" s="1">
        <v>34.24</v>
      </c>
      <c r="R4411" s="1">
        <v>15.31</v>
      </c>
      <c r="S4411" s="47">
        <v>43.35</v>
      </c>
      <c r="Y4411" s="47">
        <v>4.5199999999999996</v>
      </c>
      <c r="AB4411" s="47">
        <v>1.1000000000000001</v>
      </c>
      <c r="AJ4411" s="1" t="s">
        <v>413</v>
      </c>
      <c r="AK4411" s="19">
        <v>43.3</v>
      </c>
      <c r="AL4411" s="19">
        <v>128.1</v>
      </c>
      <c r="AM4411" s="1">
        <v>1286</v>
      </c>
      <c r="AN4411" s="3">
        <v>1994</v>
      </c>
      <c r="AP4411" s="47">
        <v>16.41</v>
      </c>
      <c r="AQ4411">
        <v>80426</v>
      </c>
      <c r="AR4411" s="1" t="s">
        <v>503</v>
      </c>
    </row>
    <row r="4412" spans="1:44" x14ac:dyDescent="0.25">
      <c r="A4412" s="1">
        <v>5967</v>
      </c>
      <c r="B4412" s="1" t="s">
        <v>1035</v>
      </c>
      <c r="C4412" s="1">
        <v>102</v>
      </c>
      <c r="D4412" s="1" t="s">
        <v>6574</v>
      </c>
      <c r="F4412" s="1" t="s">
        <v>445</v>
      </c>
      <c r="H4412" s="1">
        <v>132</v>
      </c>
      <c r="J4412" s="1"/>
      <c r="K4412" s="3">
        <v>736</v>
      </c>
      <c r="N4412" s="1">
        <v>361</v>
      </c>
      <c r="O4412" s="1">
        <v>115.4</v>
      </c>
      <c r="Q4412" s="1">
        <v>21.56</v>
      </c>
      <c r="R4412" s="1">
        <v>11.41</v>
      </c>
      <c r="S4412" s="47">
        <v>25.11</v>
      </c>
      <c r="Y4412" s="47">
        <v>3.05</v>
      </c>
      <c r="AB4412" s="47">
        <v>0.75</v>
      </c>
      <c r="AJ4412" s="1" t="s">
        <v>413</v>
      </c>
      <c r="AK4412" s="19">
        <v>42.4</v>
      </c>
      <c r="AL4412" s="19">
        <v>129.69999999999999</v>
      </c>
      <c r="AM4412" s="1">
        <v>900</v>
      </c>
      <c r="AN4412" s="3">
        <v>1994</v>
      </c>
      <c r="AP4412" s="47">
        <v>12.01</v>
      </c>
      <c r="AQ4412">
        <v>80426</v>
      </c>
      <c r="AR4412" s="1" t="s">
        <v>503</v>
      </c>
    </row>
    <row r="4413" spans="1:44" x14ac:dyDescent="0.25">
      <c r="A4413" s="1">
        <v>5968</v>
      </c>
      <c r="B4413" s="1" t="s">
        <v>1035</v>
      </c>
      <c r="C4413" s="1">
        <v>102</v>
      </c>
      <c r="D4413" s="1" t="s">
        <v>6396</v>
      </c>
      <c r="F4413" s="1" t="s">
        <v>445</v>
      </c>
      <c r="H4413" s="1">
        <v>150</v>
      </c>
      <c r="J4413" s="1">
        <v>29</v>
      </c>
      <c r="K4413" s="3">
        <v>1304</v>
      </c>
      <c r="N4413" s="1">
        <v>512</v>
      </c>
      <c r="O4413" s="1">
        <v>171.7</v>
      </c>
      <c r="Q4413" s="1">
        <v>33</v>
      </c>
      <c r="R4413" s="1">
        <v>17.2</v>
      </c>
      <c r="S4413" s="1">
        <v>44.2</v>
      </c>
      <c r="AJ4413" s="1" t="s">
        <v>413</v>
      </c>
      <c r="AK4413" s="19">
        <v>42.75</v>
      </c>
      <c r="AL4413" s="19">
        <v>128.27000000000001</v>
      </c>
      <c r="AM4413" s="1">
        <v>1400</v>
      </c>
      <c r="AN4413" s="3">
        <v>1979</v>
      </c>
      <c r="AQ4413">
        <v>80414</v>
      </c>
      <c r="AR4413" s="1" t="s">
        <v>230</v>
      </c>
    </row>
    <row r="4414" spans="1:44" x14ac:dyDescent="0.25">
      <c r="A4414" s="1">
        <v>5969</v>
      </c>
      <c r="B4414" s="1" t="s">
        <v>1035</v>
      </c>
      <c r="C4414" s="1">
        <v>102</v>
      </c>
      <c r="D4414" s="1" t="s">
        <v>6574</v>
      </c>
      <c r="F4414" s="1" t="s">
        <v>445</v>
      </c>
      <c r="H4414" s="1">
        <v>96</v>
      </c>
      <c r="J4414" s="1"/>
      <c r="K4414" s="3">
        <v>2632</v>
      </c>
      <c r="N4414" s="1">
        <v>315</v>
      </c>
      <c r="O4414" s="1">
        <v>109.8</v>
      </c>
      <c r="Q4414" s="1">
        <v>41.5</v>
      </c>
      <c r="R4414" s="1">
        <v>23.02</v>
      </c>
      <c r="S4414" s="47">
        <v>58.72</v>
      </c>
      <c r="Y4414" s="47">
        <v>4.0999999999999996</v>
      </c>
      <c r="AB4414" s="47">
        <v>1</v>
      </c>
      <c r="AJ4414" s="1" t="s">
        <v>413</v>
      </c>
      <c r="AK4414" s="19">
        <v>34.6</v>
      </c>
      <c r="AL4414" s="19">
        <v>103.5</v>
      </c>
      <c r="AM4414" s="1">
        <v>3280</v>
      </c>
      <c r="AN4414" s="3">
        <v>1994</v>
      </c>
      <c r="AP4414" s="47">
        <v>23.92</v>
      </c>
      <c r="AQ4414">
        <v>80517</v>
      </c>
      <c r="AR4414" s="1" t="s">
        <v>503</v>
      </c>
    </row>
    <row r="4415" spans="1:44" x14ac:dyDescent="0.25">
      <c r="A4415" s="1">
        <v>5970</v>
      </c>
      <c r="B4415" s="1" t="s">
        <v>1035</v>
      </c>
      <c r="C4415" s="1">
        <v>102</v>
      </c>
      <c r="D4415" s="1" t="s">
        <v>6574</v>
      </c>
      <c r="F4415" s="1" t="s">
        <v>445</v>
      </c>
      <c r="H4415" s="1">
        <v>55</v>
      </c>
      <c r="J4415" s="1"/>
      <c r="K4415" s="3">
        <v>1588</v>
      </c>
      <c r="N4415" s="1">
        <v>178</v>
      </c>
      <c r="O4415" s="1">
        <v>63.17</v>
      </c>
      <c r="Q4415" s="1">
        <v>10.78</v>
      </c>
      <c r="R4415" s="1">
        <v>6.99</v>
      </c>
      <c r="S4415" s="47">
        <v>11.61</v>
      </c>
      <c r="Y4415" s="47">
        <v>1.63</v>
      </c>
      <c r="AB4415" s="47">
        <v>0.4</v>
      </c>
      <c r="AJ4415" s="1" t="s">
        <v>413</v>
      </c>
      <c r="AK4415" s="19">
        <v>42.4</v>
      </c>
      <c r="AL4415" s="19">
        <v>117.2</v>
      </c>
      <c r="AM4415" s="1">
        <v>1536</v>
      </c>
      <c r="AN4415" s="3">
        <v>1994</v>
      </c>
      <c r="AP4415" s="47">
        <v>7.34</v>
      </c>
      <c r="AQ4415">
        <v>80813</v>
      </c>
      <c r="AR4415" s="1" t="s">
        <v>503</v>
      </c>
    </row>
    <row r="4416" spans="1:44" x14ac:dyDescent="0.25">
      <c r="A4416" s="1">
        <v>5971</v>
      </c>
      <c r="B4416" s="1" t="s">
        <v>1035</v>
      </c>
      <c r="C4416" s="1">
        <v>102</v>
      </c>
      <c r="D4416" s="1" t="s">
        <v>5633</v>
      </c>
      <c r="F4416" s="1" t="s">
        <v>445</v>
      </c>
      <c r="G4416" s="1">
        <v>11</v>
      </c>
      <c r="H4416" s="1">
        <v>90</v>
      </c>
      <c r="I4416" s="1">
        <v>11</v>
      </c>
      <c r="J4416" s="1">
        <v>17.2</v>
      </c>
      <c r="K4416" s="3">
        <v>765</v>
      </c>
      <c r="N4416" s="1">
        <v>91.4</v>
      </c>
      <c r="O4416" s="1">
        <v>45.1</v>
      </c>
      <c r="Q4416" s="1">
        <v>16.899999999999999</v>
      </c>
      <c r="R4416" s="1">
        <v>7.83</v>
      </c>
      <c r="S4416" s="1">
        <v>27.4</v>
      </c>
      <c r="AJ4416" s="1" t="s">
        <v>413</v>
      </c>
      <c r="AK4416" s="19">
        <v>43.52</v>
      </c>
      <c r="AL4416" s="19">
        <v>117.22</v>
      </c>
      <c r="AM4416" s="1">
        <v>1300</v>
      </c>
      <c r="AN4416" s="3">
        <v>1978</v>
      </c>
      <c r="AQ4416">
        <v>80411</v>
      </c>
      <c r="AR4416" s="1" t="s">
        <v>236</v>
      </c>
    </row>
    <row r="4417" spans="1:44" x14ac:dyDescent="0.25">
      <c r="A4417" s="1">
        <v>5972</v>
      </c>
      <c r="B4417" s="1" t="s">
        <v>1035</v>
      </c>
      <c r="C4417" s="1">
        <v>102</v>
      </c>
      <c r="D4417" s="1" t="s">
        <v>6574</v>
      </c>
      <c r="F4417" s="1" t="s">
        <v>445</v>
      </c>
      <c r="H4417" s="1">
        <v>56</v>
      </c>
      <c r="J4417" s="1"/>
      <c r="K4417" s="3">
        <v>2051</v>
      </c>
      <c r="N4417" s="1">
        <v>296</v>
      </c>
      <c r="O4417" s="1">
        <v>105.3</v>
      </c>
      <c r="Q4417" s="1">
        <v>17.899999999999999</v>
      </c>
      <c r="R4417" s="1">
        <v>11.58</v>
      </c>
      <c r="S4417" s="47">
        <v>19.36</v>
      </c>
      <c r="Y4417" s="47">
        <v>2.71</v>
      </c>
      <c r="AB4417" s="47">
        <v>0.66</v>
      </c>
      <c r="AJ4417" s="1" t="s">
        <v>413</v>
      </c>
      <c r="AK4417" s="19">
        <v>38.729999999999997</v>
      </c>
      <c r="AL4417" s="19">
        <v>111.83</v>
      </c>
      <c r="AM4417" s="1">
        <v>2415</v>
      </c>
      <c r="AN4417" s="3">
        <v>1994</v>
      </c>
      <c r="AP4417" s="47">
        <v>12.16</v>
      </c>
      <c r="AQ4417">
        <v>80813</v>
      </c>
      <c r="AR4417" s="1" t="s">
        <v>503</v>
      </c>
    </row>
    <row r="4418" spans="1:44" x14ac:dyDescent="0.25">
      <c r="A4418" s="1">
        <v>5973</v>
      </c>
      <c r="B4418" s="1" t="s">
        <v>1035</v>
      </c>
      <c r="C4418" s="1">
        <v>102</v>
      </c>
      <c r="D4418" s="1" t="s">
        <v>6574</v>
      </c>
      <c r="F4418" s="1" t="s">
        <v>445</v>
      </c>
      <c r="H4418" s="1">
        <v>55</v>
      </c>
      <c r="J4418" s="1"/>
      <c r="K4418" s="3">
        <v>1394</v>
      </c>
      <c r="N4418" s="1">
        <v>191</v>
      </c>
      <c r="O4418" s="1">
        <v>67.680000000000007</v>
      </c>
      <c r="Q4418" s="1">
        <v>11.51</v>
      </c>
      <c r="R4418" s="1">
        <v>7.44</v>
      </c>
      <c r="S4418" s="47">
        <v>12.44</v>
      </c>
      <c r="Y4418" s="47">
        <v>1.74</v>
      </c>
      <c r="AB4418" s="47">
        <v>0.43</v>
      </c>
      <c r="AJ4418" s="1" t="s">
        <v>413</v>
      </c>
      <c r="AK4418" s="19">
        <v>38.75</v>
      </c>
      <c r="AL4418" s="19">
        <v>111.88</v>
      </c>
      <c r="AM4418" s="1">
        <v>2475</v>
      </c>
      <c r="AN4418" s="3">
        <v>1994</v>
      </c>
      <c r="AP4418" s="47">
        <v>7.82</v>
      </c>
      <c r="AQ4418">
        <v>80813</v>
      </c>
      <c r="AR4418" s="1" t="s">
        <v>503</v>
      </c>
    </row>
    <row r="4419" spans="1:44" x14ac:dyDescent="0.25">
      <c r="A4419" s="1">
        <v>5974</v>
      </c>
      <c r="B4419" s="1" t="s">
        <v>1035</v>
      </c>
      <c r="C4419" s="1">
        <v>102</v>
      </c>
      <c r="D4419" s="1" t="s">
        <v>6574</v>
      </c>
      <c r="F4419" s="1" t="s">
        <v>445</v>
      </c>
      <c r="H4419" s="1">
        <v>65</v>
      </c>
      <c r="J4419" s="1"/>
      <c r="K4419" s="3">
        <v>1035</v>
      </c>
      <c r="N4419" s="1">
        <v>187</v>
      </c>
      <c r="O4419" s="1">
        <v>66.37</v>
      </c>
      <c r="Q4419" s="1">
        <v>11.22</v>
      </c>
      <c r="R4419" s="1">
        <v>7.23</v>
      </c>
      <c r="S4419" s="47">
        <v>12.2</v>
      </c>
      <c r="Y4419" s="47">
        <v>1.71</v>
      </c>
      <c r="AB4419" s="47">
        <v>0.42</v>
      </c>
      <c r="AJ4419" s="1" t="s">
        <v>413</v>
      </c>
      <c r="AK4419" s="19">
        <v>38.770000000000003</v>
      </c>
      <c r="AL4419" s="19">
        <v>111.88</v>
      </c>
      <c r="AM4419" s="1">
        <v>2327</v>
      </c>
      <c r="AN4419" s="3">
        <v>1994</v>
      </c>
      <c r="AP4419" s="47">
        <v>7.6</v>
      </c>
      <c r="AQ4419">
        <v>80813</v>
      </c>
      <c r="AR4419" s="1" t="s">
        <v>503</v>
      </c>
    </row>
    <row r="4420" spans="1:44" x14ac:dyDescent="0.25">
      <c r="A4420" s="1">
        <v>5975</v>
      </c>
      <c r="B4420" s="1" t="s">
        <v>1035</v>
      </c>
      <c r="C4420" s="1">
        <v>102</v>
      </c>
      <c r="D4420" s="1" t="s">
        <v>6574</v>
      </c>
      <c r="F4420" s="1" t="s">
        <v>445</v>
      </c>
      <c r="H4420" s="1">
        <v>56</v>
      </c>
      <c r="J4420" s="1"/>
      <c r="K4420" s="3">
        <v>1213</v>
      </c>
      <c r="N4420" s="1">
        <v>134</v>
      </c>
      <c r="O4420" s="1">
        <v>47.23</v>
      </c>
      <c r="Q4420" s="1">
        <v>8.08</v>
      </c>
      <c r="R4420" s="1">
        <v>5.24</v>
      </c>
      <c r="S4420" s="47">
        <v>8.68</v>
      </c>
      <c r="Y4420" s="47">
        <v>1.22</v>
      </c>
      <c r="AB4420" s="47">
        <v>0.3</v>
      </c>
      <c r="AJ4420" s="1" t="s">
        <v>413</v>
      </c>
      <c r="AK4420" s="19">
        <v>38.78</v>
      </c>
      <c r="AL4420" s="19">
        <v>111.93</v>
      </c>
      <c r="AM4420" s="1">
        <v>2276</v>
      </c>
      <c r="AN4420" s="3">
        <v>1994</v>
      </c>
      <c r="AP4420" s="47">
        <v>5.5</v>
      </c>
      <c r="AQ4420">
        <v>80813</v>
      </c>
      <c r="AR4420" s="1" t="s">
        <v>503</v>
      </c>
    </row>
    <row r="4421" spans="1:44" x14ac:dyDescent="0.25">
      <c r="A4421" s="1">
        <v>5976</v>
      </c>
      <c r="B4421" s="1" t="s">
        <v>1035</v>
      </c>
      <c r="C4421" s="1">
        <v>102</v>
      </c>
      <c r="D4421" s="1" t="s">
        <v>6574</v>
      </c>
      <c r="F4421" s="1" t="s">
        <v>445</v>
      </c>
      <c r="H4421" s="1">
        <v>50</v>
      </c>
      <c r="J4421" s="1"/>
      <c r="K4421" s="3">
        <v>1239</v>
      </c>
      <c r="N4421" s="1">
        <v>132</v>
      </c>
      <c r="O4421" s="1">
        <v>47.18</v>
      </c>
      <c r="Q4421" s="1">
        <v>8.0299999999999994</v>
      </c>
      <c r="R4421" s="1">
        <v>5.19</v>
      </c>
      <c r="S4421" s="47">
        <v>8.67</v>
      </c>
      <c r="Y4421" s="47">
        <v>1.22</v>
      </c>
      <c r="AB4421" s="47">
        <v>0.3</v>
      </c>
      <c r="AJ4421" s="1" t="s">
        <v>413</v>
      </c>
      <c r="AK4421" s="19">
        <v>38.880000000000003</v>
      </c>
      <c r="AL4421" s="19">
        <v>112.03</v>
      </c>
      <c r="AM4421" s="1">
        <v>2243</v>
      </c>
      <c r="AN4421" s="3">
        <v>1994</v>
      </c>
      <c r="AP4421" s="47">
        <v>5.45</v>
      </c>
      <c r="AQ4421">
        <v>80813</v>
      </c>
      <c r="AR4421" s="1" t="s">
        <v>503</v>
      </c>
    </row>
    <row r="4422" spans="1:44" x14ac:dyDescent="0.25">
      <c r="A4422" s="1">
        <v>5977</v>
      </c>
      <c r="B4422" s="1" t="s">
        <v>1035</v>
      </c>
      <c r="C4422" s="1">
        <v>102</v>
      </c>
      <c r="D4422" s="1" t="s">
        <v>6574</v>
      </c>
      <c r="F4422" s="1" t="s">
        <v>445</v>
      </c>
      <c r="H4422" s="1">
        <v>61</v>
      </c>
      <c r="J4422" s="1"/>
      <c r="K4422" s="3">
        <v>1361</v>
      </c>
      <c r="N4422" s="1">
        <v>191</v>
      </c>
      <c r="O4422" s="1">
        <v>68.319999999999993</v>
      </c>
      <c r="Q4422" s="1">
        <v>11.62</v>
      </c>
      <c r="R4422" s="1">
        <v>7.52</v>
      </c>
      <c r="S4422" s="47">
        <v>12.56</v>
      </c>
      <c r="Y4422" s="47">
        <v>1.76</v>
      </c>
      <c r="AB4422" s="47">
        <v>0.43</v>
      </c>
      <c r="AJ4422" s="1" t="s">
        <v>413</v>
      </c>
      <c r="AK4422" s="19">
        <v>39.119999999999997</v>
      </c>
      <c r="AL4422" s="19">
        <v>113.57</v>
      </c>
      <c r="AM4422" s="1">
        <v>2490</v>
      </c>
      <c r="AN4422" s="3">
        <v>1994</v>
      </c>
      <c r="AP4422" s="47">
        <v>7.9</v>
      </c>
      <c r="AQ4422">
        <v>80411</v>
      </c>
      <c r="AR4422" s="1" t="s">
        <v>503</v>
      </c>
    </row>
    <row r="4423" spans="1:44" x14ac:dyDescent="0.25">
      <c r="A4423" s="1">
        <v>5978</v>
      </c>
      <c r="B4423" s="1" t="s">
        <v>1035</v>
      </c>
      <c r="C4423" s="1">
        <v>102</v>
      </c>
      <c r="D4423" s="1" t="s">
        <v>6574</v>
      </c>
      <c r="F4423" s="1" t="s">
        <v>445</v>
      </c>
      <c r="H4423" s="1">
        <v>57</v>
      </c>
      <c r="J4423" s="1"/>
      <c r="K4423" s="3">
        <v>3298</v>
      </c>
      <c r="N4423" s="1">
        <v>254</v>
      </c>
      <c r="O4423" s="1">
        <v>93.23</v>
      </c>
      <c r="Q4423" s="1">
        <v>16.03</v>
      </c>
      <c r="R4423" s="1">
        <v>10.42</v>
      </c>
      <c r="S4423" s="47">
        <v>17.14</v>
      </c>
      <c r="Y4423" s="47">
        <v>2.41</v>
      </c>
      <c r="AB4423" s="47">
        <v>0.59</v>
      </c>
      <c r="AJ4423" s="1" t="s">
        <v>413</v>
      </c>
      <c r="AK4423" s="19">
        <v>39.5</v>
      </c>
      <c r="AL4423" s="19">
        <v>112.2</v>
      </c>
      <c r="AM4423" s="1">
        <v>2310</v>
      </c>
      <c r="AN4423" s="3">
        <v>1994</v>
      </c>
      <c r="AP4423" s="47">
        <v>10.95</v>
      </c>
      <c r="AQ4423">
        <v>80813</v>
      </c>
      <c r="AR4423" s="1" t="s">
        <v>503</v>
      </c>
    </row>
    <row r="4424" spans="1:44" x14ac:dyDescent="0.25">
      <c r="A4424" s="1">
        <v>5979</v>
      </c>
      <c r="B4424" s="1" t="s">
        <v>1035</v>
      </c>
      <c r="C4424" s="1">
        <v>102</v>
      </c>
      <c r="D4424" s="1" t="s">
        <v>6574</v>
      </c>
      <c r="F4424" s="1" t="s">
        <v>445</v>
      </c>
      <c r="H4424" s="1">
        <v>80</v>
      </c>
      <c r="J4424" s="1"/>
      <c r="K4424" s="3">
        <v>1669</v>
      </c>
      <c r="N4424" s="1">
        <v>405</v>
      </c>
      <c r="O4424" s="1">
        <v>121.4</v>
      </c>
      <c r="Q4424" s="1">
        <v>21.31</v>
      </c>
      <c r="R4424" s="1">
        <v>12.69</v>
      </c>
      <c r="S4424" s="47">
        <v>24.48</v>
      </c>
      <c r="Y4424" s="47">
        <v>3.17</v>
      </c>
      <c r="AB4424" s="47">
        <v>0.77</v>
      </c>
      <c r="AJ4424" s="1" t="s">
        <v>413</v>
      </c>
      <c r="AK4424" s="19">
        <v>33.5</v>
      </c>
      <c r="AL4424" s="19">
        <v>107.9</v>
      </c>
      <c r="AM4424" s="1">
        <v>2680</v>
      </c>
      <c r="AN4424" s="3">
        <v>1994</v>
      </c>
      <c r="AP4424" s="47">
        <v>11.64</v>
      </c>
      <c r="AQ4424">
        <v>80434</v>
      </c>
      <c r="AR4424" s="1" t="s">
        <v>503</v>
      </c>
    </row>
    <row r="4425" spans="1:44" x14ac:dyDescent="0.25">
      <c r="A4425" s="1">
        <v>5980</v>
      </c>
      <c r="B4425" s="1" t="s">
        <v>1035</v>
      </c>
      <c r="C4425" s="1">
        <v>102</v>
      </c>
      <c r="D4425" s="1" t="s">
        <v>6574</v>
      </c>
      <c r="F4425" s="1" t="s">
        <v>445</v>
      </c>
      <c r="H4425" s="1">
        <v>76</v>
      </c>
      <c r="J4425" s="1"/>
      <c r="K4425" s="3">
        <v>656</v>
      </c>
      <c r="N4425" s="1">
        <v>279</v>
      </c>
      <c r="O4425" s="1">
        <v>92.43</v>
      </c>
      <c r="Q4425" s="1">
        <v>17.28</v>
      </c>
      <c r="R4425" s="1">
        <v>8.94</v>
      </c>
      <c r="S4425" s="47">
        <v>21.38</v>
      </c>
      <c r="Y4425" s="47">
        <v>2.46</v>
      </c>
      <c r="AB4425" s="47">
        <v>0.6</v>
      </c>
      <c r="AJ4425" s="1" t="s">
        <v>413</v>
      </c>
      <c r="AK4425" s="19">
        <v>33.299999999999997</v>
      </c>
      <c r="AL4425" s="19">
        <v>108.3</v>
      </c>
      <c r="AM4425" s="1">
        <v>2250</v>
      </c>
      <c r="AN4425" s="3">
        <v>1994</v>
      </c>
      <c r="AP4425" s="47">
        <v>8.7200000000000006</v>
      </c>
      <c r="AQ4425">
        <v>80434</v>
      </c>
      <c r="AR4425" s="1" t="s">
        <v>503</v>
      </c>
    </row>
    <row r="4426" spans="1:44" x14ac:dyDescent="0.25">
      <c r="A4426" s="1">
        <v>5981</v>
      </c>
      <c r="B4426" s="1" t="s">
        <v>1035</v>
      </c>
      <c r="C4426" s="1">
        <v>102</v>
      </c>
      <c r="D4426" s="1" t="s">
        <v>6574</v>
      </c>
      <c r="F4426" s="1" t="s">
        <v>445</v>
      </c>
      <c r="H4426" s="1">
        <v>125</v>
      </c>
      <c r="J4426" s="1"/>
      <c r="K4426" s="3">
        <v>1085</v>
      </c>
      <c r="N4426" s="1">
        <v>279</v>
      </c>
      <c r="O4426" s="1">
        <v>97.95</v>
      </c>
      <c r="Q4426" s="1">
        <v>17.809999999999999</v>
      </c>
      <c r="R4426" s="1">
        <v>10.37</v>
      </c>
      <c r="S4426" s="47">
        <v>20.329999999999998</v>
      </c>
      <c r="Y4426" s="47">
        <v>2.58</v>
      </c>
      <c r="AB4426" s="47">
        <v>0.63</v>
      </c>
      <c r="AJ4426" s="1" t="s">
        <v>413</v>
      </c>
      <c r="AK4426" s="19">
        <v>33.9</v>
      </c>
      <c r="AL4426" s="19">
        <v>107.7</v>
      </c>
      <c r="AM4426" s="1">
        <v>2772</v>
      </c>
      <c r="AN4426" s="3">
        <v>1994</v>
      </c>
      <c r="AP4426" s="47">
        <v>9.57</v>
      </c>
      <c r="AQ4426">
        <v>80434</v>
      </c>
      <c r="AR4426" s="1" t="s">
        <v>503</v>
      </c>
    </row>
    <row r="4427" spans="1:44" x14ac:dyDescent="0.25">
      <c r="A4427" s="1">
        <v>5982</v>
      </c>
      <c r="B4427" s="1" t="s">
        <v>1035</v>
      </c>
      <c r="C4427" s="1">
        <v>102</v>
      </c>
      <c r="D4427" s="1" t="s">
        <v>6574</v>
      </c>
      <c r="F4427" s="1" t="s">
        <v>445</v>
      </c>
      <c r="H4427" s="1">
        <v>98</v>
      </c>
      <c r="J4427" s="1"/>
      <c r="K4427" s="3">
        <v>1139</v>
      </c>
      <c r="N4427" s="1">
        <v>250</v>
      </c>
      <c r="O4427" s="1">
        <v>85.51</v>
      </c>
      <c r="Q4427" s="1">
        <v>17.87</v>
      </c>
      <c r="R4427" s="1">
        <v>9.27</v>
      </c>
      <c r="S4427" s="47">
        <v>18.97</v>
      </c>
      <c r="Y4427" s="47">
        <v>2.3199999999999998</v>
      </c>
      <c r="AB4427" s="47">
        <v>0.56999999999999995</v>
      </c>
      <c r="AJ4427" s="1" t="s">
        <v>413</v>
      </c>
      <c r="AK4427" s="19">
        <v>33.200000000000003</v>
      </c>
      <c r="AL4427" s="19">
        <v>107.5</v>
      </c>
      <c r="AM4427" s="1">
        <v>2770</v>
      </c>
      <c r="AN4427" s="3">
        <v>1994</v>
      </c>
      <c r="AP4427" s="47">
        <v>8.73</v>
      </c>
      <c r="AQ4427">
        <v>80417</v>
      </c>
      <c r="AR4427" s="1" t="s">
        <v>503</v>
      </c>
    </row>
    <row r="4428" spans="1:44" x14ac:dyDescent="0.25">
      <c r="A4428" s="1">
        <v>5983</v>
      </c>
      <c r="B4428" s="1" t="s">
        <v>1035</v>
      </c>
      <c r="C4428" s="1">
        <v>102</v>
      </c>
      <c r="D4428" s="1" t="s">
        <v>6574</v>
      </c>
      <c r="F4428" s="1" t="s">
        <v>445</v>
      </c>
      <c r="H4428" s="1">
        <v>87</v>
      </c>
      <c r="J4428" s="1"/>
      <c r="K4428" s="3">
        <v>1028</v>
      </c>
      <c r="N4428" s="1">
        <v>275</v>
      </c>
      <c r="O4428" s="1">
        <v>86.88</v>
      </c>
      <c r="Q4428" s="1">
        <v>14.52</v>
      </c>
      <c r="R4428" s="1">
        <v>9.2799999999999994</v>
      </c>
      <c r="S4428" s="47">
        <v>16.07</v>
      </c>
      <c r="Y4428" s="47">
        <v>2.23</v>
      </c>
      <c r="AB4428" s="47">
        <v>0.55000000000000004</v>
      </c>
      <c r="AJ4428" s="1" t="s">
        <v>413</v>
      </c>
      <c r="AK4428" s="19">
        <v>31</v>
      </c>
      <c r="AL4428" s="19">
        <v>110.3</v>
      </c>
      <c r="AM4428" s="1">
        <v>3300</v>
      </c>
      <c r="AN4428" s="3">
        <v>1994</v>
      </c>
      <c r="AP4428" s="47">
        <v>8.24</v>
      </c>
      <c r="AQ4428">
        <v>80417</v>
      </c>
      <c r="AR4428" s="1" t="s">
        <v>503</v>
      </c>
    </row>
    <row r="4429" spans="1:44" x14ac:dyDescent="0.25">
      <c r="A4429" s="1">
        <v>5984</v>
      </c>
      <c r="B4429" s="1" t="s">
        <v>1035</v>
      </c>
      <c r="C4429" s="1">
        <v>102</v>
      </c>
      <c r="D4429" s="1" t="s">
        <v>6574</v>
      </c>
      <c r="F4429" s="1" t="s">
        <v>445</v>
      </c>
      <c r="H4429" s="1">
        <v>159</v>
      </c>
      <c r="J4429" s="1"/>
      <c r="K4429" s="3">
        <v>570</v>
      </c>
      <c r="N4429" s="1">
        <v>282</v>
      </c>
      <c r="O4429" s="1">
        <v>86.29</v>
      </c>
      <c r="Q4429" s="1">
        <v>14.23</v>
      </c>
      <c r="R4429" s="1">
        <v>9.06</v>
      </c>
      <c r="S4429" s="47">
        <v>15.84</v>
      </c>
      <c r="Y4429" s="47">
        <v>2.21</v>
      </c>
      <c r="AB4429" s="47">
        <v>0.54</v>
      </c>
      <c r="AJ4429" s="1" t="s">
        <v>413</v>
      </c>
      <c r="AK4429" s="19">
        <v>32</v>
      </c>
      <c r="AL4429" s="19">
        <v>110.7</v>
      </c>
      <c r="AM4429" s="1">
        <v>3260</v>
      </c>
      <c r="AN4429" s="3">
        <v>1994</v>
      </c>
      <c r="AP4429" s="47">
        <v>8.02</v>
      </c>
      <c r="AQ4429">
        <v>80417</v>
      </c>
      <c r="AR4429" s="1" t="s">
        <v>503</v>
      </c>
    </row>
    <row r="4430" spans="1:44" x14ac:dyDescent="0.25">
      <c r="A4430" s="1">
        <v>5985</v>
      </c>
      <c r="B4430" s="1" t="s">
        <v>1035</v>
      </c>
      <c r="C4430" s="1">
        <v>102</v>
      </c>
      <c r="D4430" s="1" t="s">
        <v>6574</v>
      </c>
      <c r="F4430" s="1" t="s">
        <v>445</v>
      </c>
      <c r="H4430" s="1">
        <v>151</v>
      </c>
      <c r="J4430" s="1"/>
      <c r="K4430" s="3">
        <v>468</v>
      </c>
      <c r="N4430" s="1">
        <v>263</v>
      </c>
      <c r="O4430" s="1">
        <v>84.23</v>
      </c>
      <c r="Q4430" s="1">
        <v>14.04</v>
      </c>
      <c r="R4430" s="1">
        <v>8.6300000000000008</v>
      </c>
      <c r="S4430" s="47">
        <v>16.100000000000001</v>
      </c>
      <c r="Y4430" s="47">
        <v>2.16</v>
      </c>
      <c r="AB4430" s="47">
        <v>0.53</v>
      </c>
      <c r="AJ4430" s="1" t="s">
        <v>413</v>
      </c>
      <c r="AK4430" s="19">
        <v>31.7</v>
      </c>
      <c r="AL4430" s="19">
        <v>110.6</v>
      </c>
      <c r="AM4430" s="1">
        <v>3200</v>
      </c>
      <c r="AN4430" s="3">
        <v>1994</v>
      </c>
      <c r="AP4430" s="47">
        <v>7.76</v>
      </c>
      <c r="AQ4430">
        <v>80417</v>
      </c>
      <c r="AR4430" s="1" t="s">
        <v>503</v>
      </c>
    </row>
    <row r="4431" spans="1:44" x14ac:dyDescent="0.25">
      <c r="A4431" s="1">
        <v>5986</v>
      </c>
      <c r="B4431" s="1" t="s">
        <v>1035</v>
      </c>
      <c r="C4431" s="1">
        <v>102</v>
      </c>
      <c r="D4431" s="1" t="s">
        <v>6574</v>
      </c>
      <c r="F4431" s="1" t="s">
        <v>445</v>
      </c>
      <c r="H4431" s="1">
        <v>125</v>
      </c>
      <c r="J4431" s="1"/>
      <c r="K4431" s="3">
        <v>1073</v>
      </c>
      <c r="N4431" s="1">
        <v>182</v>
      </c>
      <c r="O4431" s="1">
        <v>52.56</v>
      </c>
      <c r="Q4431" s="1">
        <v>9</v>
      </c>
      <c r="R4431" s="1">
        <v>5.74</v>
      </c>
      <c r="S4431" s="47">
        <v>9.91</v>
      </c>
      <c r="Y4431" s="47">
        <v>1.36</v>
      </c>
      <c r="AB4431" s="47">
        <v>0.33</v>
      </c>
      <c r="AJ4431" s="1" t="s">
        <v>413</v>
      </c>
      <c r="AK4431" s="19">
        <v>31.2</v>
      </c>
      <c r="AL4431" s="19">
        <v>110.7</v>
      </c>
      <c r="AM4431" s="1">
        <v>3200</v>
      </c>
      <c r="AN4431" s="3">
        <v>1994</v>
      </c>
      <c r="AP4431" s="47">
        <v>5.13</v>
      </c>
      <c r="AQ4431">
        <v>80417</v>
      </c>
      <c r="AR4431" s="1" t="s">
        <v>503</v>
      </c>
    </row>
    <row r="4432" spans="1:44" x14ac:dyDescent="0.25">
      <c r="A4432" s="1">
        <v>5987</v>
      </c>
      <c r="B4432" s="1" t="s">
        <v>1035</v>
      </c>
      <c r="C4432" s="1">
        <v>102</v>
      </c>
      <c r="D4432" s="1" t="s">
        <v>6574</v>
      </c>
      <c r="F4432" s="1" t="s">
        <v>445</v>
      </c>
      <c r="H4432" s="1">
        <v>184</v>
      </c>
      <c r="J4432" s="1"/>
      <c r="K4432" s="3">
        <v>520</v>
      </c>
      <c r="N4432" s="1">
        <v>440</v>
      </c>
      <c r="O4432" s="1">
        <v>131</v>
      </c>
      <c r="Q4432" s="1">
        <v>15.31</v>
      </c>
      <c r="R4432" s="1">
        <v>8.56</v>
      </c>
      <c r="S4432" s="47">
        <v>40.32</v>
      </c>
      <c r="Y4432" s="47">
        <v>3.43</v>
      </c>
      <c r="AB4432" s="47">
        <v>0.84</v>
      </c>
      <c r="AJ4432" s="1" t="s">
        <v>413</v>
      </c>
      <c r="AK4432" s="19">
        <v>31.2</v>
      </c>
      <c r="AL4432" s="19">
        <v>98.8</v>
      </c>
      <c r="AM4432" s="1">
        <v>3550</v>
      </c>
      <c r="AN4432" s="3">
        <v>1994</v>
      </c>
      <c r="AP4432" s="47">
        <v>8.0500000000000007</v>
      </c>
      <c r="AQ4432">
        <v>80509</v>
      </c>
      <c r="AR4432" s="1" t="s">
        <v>503</v>
      </c>
    </row>
    <row r="4433" spans="1:44" x14ac:dyDescent="0.25">
      <c r="A4433" s="1">
        <v>5988</v>
      </c>
      <c r="B4433" s="1" t="s">
        <v>1035</v>
      </c>
      <c r="C4433" s="1">
        <v>102</v>
      </c>
      <c r="D4433" s="1" t="s">
        <v>6574</v>
      </c>
      <c r="F4433" s="1" t="s">
        <v>445</v>
      </c>
      <c r="H4433" s="1">
        <v>178</v>
      </c>
      <c r="J4433" s="1"/>
      <c r="K4433" s="3">
        <v>422</v>
      </c>
      <c r="N4433" s="1">
        <v>715</v>
      </c>
      <c r="O4433" s="1">
        <v>234</v>
      </c>
      <c r="Q4433" s="1">
        <v>15.43</v>
      </c>
      <c r="R4433" s="1">
        <v>8.6300000000000008</v>
      </c>
      <c r="S4433" s="47">
        <v>53.46</v>
      </c>
      <c r="Y4433" s="47">
        <v>5.48</v>
      </c>
      <c r="AB4433" s="47">
        <v>1.34</v>
      </c>
      <c r="AJ4433" s="1" t="s">
        <v>413</v>
      </c>
      <c r="AK4433" s="19">
        <v>31.7</v>
      </c>
      <c r="AL4433" s="19">
        <v>101.6</v>
      </c>
      <c r="AM4433" s="1">
        <v>3750</v>
      </c>
      <c r="AN4433" s="3">
        <v>1994</v>
      </c>
      <c r="AP4433" s="47">
        <v>8.68</v>
      </c>
      <c r="AQ4433">
        <v>80518</v>
      </c>
      <c r="AR4433" s="1" t="s">
        <v>503</v>
      </c>
    </row>
    <row r="4434" spans="1:44" x14ac:dyDescent="0.25">
      <c r="A4434" s="1">
        <v>5989</v>
      </c>
      <c r="B4434" s="1" t="s">
        <v>1035</v>
      </c>
      <c r="C4434" s="1">
        <v>102</v>
      </c>
      <c r="D4434" s="1" t="s">
        <v>6574</v>
      </c>
      <c r="F4434" s="1" t="s">
        <v>445</v>
      </c>
      <c r="H4434" s="1">
        <v>165</v>
      </c>
      <c r="J4434" s="1"/>
      <c r="K4434" s="3">
        <v>517</v>
      </c>
      <c r="N4434" s="1">
        <v>683</v>
      </c>
      <c r="O4434" s="1">
        <v>233.6</v>
      </c>
      <c r="Q4434" s="1">
        <v>18.829999999999998</v>
      </c>
      <c r="R4434" s="1">
        <v>10.53</v>
      </c>
      <c r="S4434" s="47">
        <v>60.89</v>
      </c>
      <c r="Y4434" s="47">
        <v>5.7</v>
      </c>
      <c r="AB4434" s="47">
        <v>1.39</v>
      </c>
      <c r="AJ4434" s="1" t="s">
        <v>413</v>
      </c>
      <c r="AK4434" s="19">
        <v>31</v>
      </c>
      <c r="AL4434" s="19">
        <v>101.1</v>
      </c>
      <c r="AM4434" s="1">
        <v>3675</v>
      </c>
      <c r="AN4434" s="3">
        <v>1994</v>
      </c>
      <c r="AP4434" s="47">
        <v>11.06</v>
      </c>
      <c r="AQ4434">
        <v>80509</v>
      </c>
      <c r="AR4434" s="1" t="s">
        <v>503</v>
      </c>
    </row>
    <row r="4435" spans="1:44" x14ac:dyDescent="0.25">
      <c r="A4435" s="1">
        <v>5990</v>
      </c>
      <c r="B4435" s="1" t="s">
        <v>1035</v>
      </c>
      <c r="C4435" s="1">
        <v>102</v>
      </c>
      <c r="D4435" s="1" t="s">
        <v>6574</v>
      </c>
      <c r="F4435" s="1" t="s">
        <v>445</v>
      </c>
      <c r="H4435" s="1">
        <v>184</v>
      </c>
      <c r="J4435" s="1"/>
      <c r="K4435" s="3">
        <v>467</v>
      </c>
      <c r="N4435" s="1">
        <v>401</v>
      </c>
      <c r="O4435" s="1">
        <v>234.2</v>
      </c>
      <c r="Q4435" s="1">
        <v>18.62</v>
      </c>
      <c r="R4435" s="1">
        <v>9.67</v>
      </c>
      <c r="S4435" s="47">
        <v>83.36</v>
      </c>
      <c r="Y4435" s="47">
        <v>11.37</v>
      </c>
      <c r="AB4435" s="47">
        <v>2.78</v>
      </c>
      <c r="AJ4435" s="1" t="s">
        <v>413</v>
      </c>
      <c r="AK4435" s="19">
        <v>28.8</v>
      </c>
      <c r="AL4435" s="19">
        <v>103</v>
      </c>
      <c r="AM4435" s="1">
        <v>3075</v>
      </c>
      <c r="AN4435" s="3">
        <v>1994</v>
      </c>
      <c r="AP4435" s="47">
        <v>10.01</v>
      </c>
      <c r="AQ4435">
        <v>80518</v>
      </c>
      <c r="AR4435" s="1" t="s">
        <v>503</v>
      </c>
    </row>
    <row r="4436" spans="1:44" x14ac:dyDescent="0.25">
      <c r="A4436" s="1">
        <v>5991</v>
      </c>
      <c r="B4436" s="1" t="s">
        <v>1035</v>
      </c>
      <c r="C4436" s="1">
        <v>102</v>
      </c>
      <c r="D4436" s="1" t="s">
        <v>6574</v>
      </c>
      <c r="F4436" s="1" t="s">
        <v>445</v>
      </c>
      <c r="H4436" s="1">
        <v>166</v>
      </c>
      <c r="J4436" s="1"/>
      <c r="K4436" s="3">
        <v>527</v>
      </c>
      <c r="N4436" s="1">
        <v>809</v>
      </c>
      <c r="O4436" s="1">
        <v>256.2</v>
      </c>
      <c r="Q4436" s="1">
        <v>20.36</v>
      </c>
      <c r="R4436" s="1">
        <v>10.58</v>
      </c>
      <c r="S4436" s="47">
        <v>63.52</v>
      </c>
      <c r="Y4436" s="47">
        <v>6.17</v>
      </c>
      <c r="AB4436" s="47">
        <v>1.51</v>
      </c>
      <c r="AJ4436" s="1" t="s">
        <v>413</v>
      </c>
      <c r="AK4436" s="19">
        <v>32</v>
      </c>
      <c r="AL4436" s="19">
        <v>102.9</v>
      </c>
      <c r="AM4436" s="1">
        <v>3480</v>
      </c>
      <c r="AN4436" s="3">
        <v>1994</v>
      </c>
      <c r="AP4436" s="47">
        <v>10.72</v>
      </c>
      <c r="AQ4436">
        <v>81017</v>
      </c>
      <c r="AR4436" s="1" t="s">
        <v>503</v>
      </c>
    </row>
    <row r="4437" spans="1:44" x14ac:dyDescent="0.25">
      <c r="A4437" s="1">
        <v>5992</v>
      </c>
      <c r="B4437" s="1" t="s">
        <v>1035</v>
      </c>
      <c r="C4437" s="1">
        <v>102</v>
      </c>
      <c r="D4437" s="1" t="s">
        <v>6574</v>
      </c>
      <c r="F4437" s="1" t="s">
        <v>445</v>
      </c>
      <c r="H4437" s="1">
        <v>169</v>
      </c>
      <c r="J4437" s="1"/>
      <c r="K4437" s="3">
        <v>359</v>
      </c>
      <c r="N4437" s="1">
        <v>794</v>
      </c>
      <c r="O4437" s="1">
        <v>229.2</v>
      </c>
      <c r="Q4437" s="1">
        <v>15.41</v>
      </c>
      <c r="R4437" s="1">
        <v>7.84</v>
      </c>
      <c r="S4437" s="47">
        <v>51.93</v>
      </c>
      <c r="Y4437" s="47">
        <v>5.36</v>
      </c>
      <c r="AB4437" s="47">
        <v>1.31</v>
      </c>
      <c r="AJ4437" s="1" t="s">
        <v>413</v>
      </c>
      <c r="AK4437" s="19">
        <v>29</v>
      </c>
      <c r="AL4437" s="19">
        <v>101.5</v>
      </c>
      <c r="AM4437" s="1">
        <v>3633</v>
      </c>
      <c r="AN4437" s="3">
        <v>1994</v>
      </c>
      <c r="AP4437" s="47">
        <v>7.13</v>
      </c>
      <c r="AQ4437">
        <v>81017</v>
      </c>
      <c r="AR4437" s="1" t="s">
        <v>503</v>
      </c>
    </row>
    <row r="4438" spans="1:44" x14ac:dyDescent="0.25">
      <c r="A4438" s="1">
        <v>5993</v>
      </c>
      <c r="B4438" s="1" t="s">
        <v>1035</v>
      </c>
      <c r="C4438" s="1">
        <v>102</v>
      </c>
      <c r="D4438" s="1" t="s">
        <v>6574</v>
      </c>
      <c r="F4438" s="1" t="s">
        <v>445</v>
      </c>
      <c r="H4438" s="1">
        <v>163</v>
      </c>
      <c r="J4438" s="1"/>
      <c r="K4438" s="3">
        <v>577</v>
      </c>
      <c r="N4438" s="1">
        <v>636</v>
      </c>
      <c r="O4438" s="1">
        <v>226</v>
      </c>
      <c r="Q4438" s="1">
        <v>24.36</v>
      </c>
      <c r="R4438" s="1">
        <v>11.46</v>
      </c>
      <c r="S4438" s="47">
        <v>59.47</v>
      </c>
      <c r="Y4438" s="47">
        <v>5.66</v>
      </c>
      <c r="AB4438" s="47">
        <v>1.38</v>
      </c>
      <c r="AJ4438" s="1" t="s">
        <v>413</v>
      </c>
      <c r="AK4438" s="19">
        <v>31.4</v>
      </c>
      <c r="AL4438" s="19">
        <v>103.1</v>
      </c>
      <c r="AM4438" s="1">
        <v>2804</v>
      </c>
      <c r="AN4438" s="3">
        <v>1994</v>
      </c>
      <c r="AP4438" s="47">
        <v>12.06</v>
      </c>
      <c r="AQ4438">
        <v>80518</v>
      </c>
      <c r="AR4438" s="1" t="s">
        <v>503</v>
      </c>
    </row>
    <row r="4439" spans="1:44" x14ac:dyDescent="0.25">
      <c r="A4439" s="1">
        <v>5994</v>
      </c>
      <c r="B4439" s="1" t="s">
        <v>1035</v>
      </c>
      <c r="C4439" s="1">
        <v>102</v>
      </c>
      <c r="D4439" s="1" t="s">
        <v>6574</v>
      </c>
      <c r="F4439" s="1" t="s">
        <v>445</v>
      </c>
      <c r="H4439" s="1">
        <v>169</v>
      </c>
      <c r="J4439" s="1"/>
      <c r="K4439" s="3">
        <v>732</v>
      </c>
      <c r="N4439" s="1">
        <v>725</v>
      </c>
      <c r="O4439" s="1">
        <v>237.6</v>
      </c>
      <c r="Q4439" s="1">
        <v>22.03</v>
      </c>
      <c r="R4439" s="1">
        <v>12.32</v>
      </c>
      <c r="S4439" s="47">
        <v>62.62</v>
      </c>
      <c r="Y4439" s="47">
        <v>5.89</v>
      </c>
      <c r="AB4439" s="47">
        <v>1.44</v>
      </c>
      <c r="AJ4439" s="1" t="s">
        <v>413</v>
      </c>
      <c r="AK4439" s="19">
        <v>31.6</v>
      </c>
      <c r="AL4439" s="19">
        <v>102.8</v>
      </c>
      <c r="AM4439" s="1">
        <v>3000</v>
      </c>
      <c r="AN4439" s="3">
        <v>1994</v>
      </c>
      <c r="AP4439" s="47">
        <v>12.94</v>
      </c>
      <c r="AQ4439">
        <v>80518</v>
      </c>
      <c r="AR4439" s="1" t="s">
        <v>503</v>
      </c>
    </row>
    <row r="4440" spans="1:44" x14ac:dyDescent="0.25">
      <c r="A4440" s="1">
        <v>5995</v>
      </c>
      <c r="B4440" s="1" t="s">
        <v>1035</v>
      </c>
      <c r="C4440" s="1">
        <v>102</v>
      </c>
      <c r="D4440" s="1" t="s">
        <v>6574</v>
      </c>
      <c r="F4440" s="1" t="s">
        <v>445</v>
      </c>
      <c r="H4440" s="1">
        <v>206</v>
      </c>
      <c r="J4440" s="1"/>
      <c r="K4440" s="3">
        <v>417</v>
      </c>
      <c r="N4440" s="1">
        <v>722</v>
      </c>
      <c r="O4440" s="1">
        <v>307.8</v>
      </c>
      <c r="Q4440" s="1">
        <v>16.899999999999999</v>
      </c>
      <c r="R4440" s="1">
        <v>9.4600000000000009</v>
      </c>
      <c r="S4440" s="47">
        <v>64.84</v>
      </c>
      <c r="Y4440" s="47">
        <v>7.02</v>
      </c>
      <c r="AB4440" s="47">
        <v>1.72</v>
      </c>
      <c r="AJ4440" s="1" t="s">
        <v>413</v>
      </c>
      <c r="AK4440" s="19">
        <v>32</v>
      </c>
      <c r="AL4440" s="19">
        <v>102.6</v>
      </c>
      <c r="AM4440" s="1">
        <v>3475</v>
      </c>
      <c r="AN4440" s="3">
        <v>1994</v>
      </c>
      <c r="AP4440" s="47">
        <v>9.94</v>
      </c>
      <c r="AQ4440">
        <v>81017</v>
      </c>
      <c r="AR4440" s="1" t="s">
        <v>503</v>
      </c>
    </row>
    <row r="4441" spans="1:44" x14ac:dyDescent="0.25">
      <c r="A4441" s="1">
        <v>5996</v>
      </c>
      <c r="B4441" s="1" t="s">
        <v>1035</v>
      </c>
      <c r="C4441" s="1">
        <v>102</v>
      </c>
      <c r="D4441" s="1" t="s">
        <v>6574</v>
      </c>
      <c r="F4441" s="1" t="s">
        <v>445</v>
      </c>
      <c r="H4441" s="1">
        <v>243</v>
      </c>
      <c r="J4441" s="1"/>
      <c r="K4441" s="3">
        <v>343</v>
      </c>
      <c r="N4441" s="1">
        <v>675</v>
      </c>
      <c r="O4441" s="1">
        <v>213.7</v>
      </c>
      <c r="Q4441" s="1">
        <v>13.07</v>
      </c>
      <c r="R4441" s="1">
        <v>7.31</v>
      </c>
      <c r="S4441" s="47">
        <v>47.41</v>
      </c>
      <c r="Y4441" s="47">
        <v>4.95</v>
      </c>
      <c r="AB4441" s="47">
        <v>1.21</v>
      </c>
      <c r="AJ4441" s="1" t="s">
        <v>413</v>
      </c>
      <c r="AK4441" s="19">
        <v>31.9</v>
      </c>
      <c r="AL4441" s="19">
        <v>102.2</v>
      </c>
      <c r="AM4441" s="1">
        <v>3638</v>
      </c>
      <c r="AN4441" s="3">
        <v>1994</v>
      </c>
      <c r="AP4441" s="47">
        <v>6.55</v>
      </c>
      <c r="AQ4441">
        <v>80518</v>
      </c>
      <c r="AR4441" s="1" t="s">
        <v>503</v>
      </c>
    </row>
    <row r="4442" spans="1:44" x14ac:dyDescent="0.25">
      <c r="A4442" s="1">
        <v>5997</v>
      </c>
      <c r="B4442" s="1" t="s">
        <v>1035</v>
      </c>
      <c r="C4442" s="1">
        <v>102</v>
      </c>
      <c r="D4442" s="1" t="s">
        <v>6574</v>
      </c>
      <c r="F4442" s="1" t="s">
        <v>445</v>
      </c>
      <c r="H4442" s="1">
        <v>119</v>
      </c>
      <c r="J4442" s="1"/>
      <c r="K4442" s="3">
        <v>1054</v>
      </c>
      <c r="N4442" s="1">
        <v>957</v>
      </c>
      <c r="O4442" s="1">
        <v>306.2</v>
      </c>
      <c r="Q4442" s="1">
        <v>35.71</v>
      </c>
      <c r="R4442" s="1">
        <v>17.690000000000001</v>
      </c>
      <c r="S4442" s="47">
        <v>92.54</v>
      </c>
      <c r="Y4442" s="47">
        <v>7.96</v>
      </c>
      <c r="AB4442" s="47">
        <v>1.94</v>
      </c>
      <c r="AJ4442" s="1" t="s">
        <v>413</v>
      </c>
      <c r="AK4442" s="19">
        <v>31.8</v>
      </c>
      <c r="AL4442" s="19">
        <v>102.2</v>
      </c>
      <c r="AM4442" s="1">
        <v>3500</v>
      </c>
      <c r="AN4442" s="3">
        <v>1994</v>
      </c>
      <c r="AP4442" s="47">
        <v>18.98</v>
      </c>
      <c r="AQ4442">
        <v>80518</v>
      </c>
      <c r="AR4442" s="1" t="s">
        <v>503</v>
      </c>
    </row>
    <row r="4443" spans="1:44" x14ac:dyDescent="0.25">
      <c r="A4443" s="1">
        <v>5998</v>
      </c>
      <c r="B4443" s="1" t="s">
        <v>1035</v>
      </c>
      <c r="C4443" s="1">
        <v>102</v>
      </c>
      <c r="D4443" s="1" t="s">
        <v>6574</v>
      </c>
      <c r="F4443" s="1" t="s">
        <v>445</v>
      </c>
      <c r="H4443" s="1">
        <v>91</v>
      </c>
      <c r="J4443" s="1"/>
      <c r="K4443" s="3">
        <v>692</v>
      </c>
      <c r="N4443" s="1">
        <v>571</v>
      </c>
      <c r="O4443" s="1">
        <v>193.1</v>
      </c>
      <c r="Q4443" s="1">
        <v>21.89</v>
      </c>
      <c r="R4443" s="1">
        <v>12.24</v>
      </c>
      <c r="S4443" s="47">
        <v>59.6</v>
      </c>
      <c r="Y4443" s="47">
        <v>5.05</v>
      </c>
      <c r="AB4443" s="47">
        <v>1.23</v>
      </c>
      <c r="AJ4443" s="1" t="s">
        <v>413</v>
      </c>
      <c r="AK4443" s="19">
        <v>31.6</v>
      </c>
      <c r="AL4443" s="19">
        <v>103.8</v>
      </c>
      <c r="AM4443" s="1">
        <v>3178</v>
      </c>
      <c r="AN4443" s="3">
        <v>1994</v>
      </c>
      <c r="AP4443" s="47">
        <v>12.86</v>
      </c>
      <c r="AQ4443">
        <v>80518</v>
      </c>
      <c r="AR4443" s="1" t="s">
        <v>503</v>
      </c>
    </row>
    <row r="4444" spans="1:44" x14ac:dyDescent="0.25">
      <c r="A4444" s="1">
        <v>5999</v>
      </c>
      <c r="B4444" s="1" t="s">
        <v>1035</v>
      </c>
      <c r="C4444" s="1">
        <v>102</v>
      </c>
      <c r="D4444" s="1" t="s">
        <v>6574</v>
      </c>
      <c r="F4444" s="1" t="s">
        <v>445</v>
      </c>
      <c r="H4444" s="1">
        <v>144</v>
      </c>
      <c r="J4444" s="1"/>
      <c r="K4444" s="3">
        <v>669</v>
      </c>
      <c r="N4444" s="1">
        <v>619</v>
      </c>
      <c r="O4444" s="1">
        <v>181.9</v>
      </c>
      <c r="Q4444" s="1">
        <v>19.34</v>
      </c>
      <c r="R4444" s="1">
        <v>10.76</v>
      </c>
      <c r="S4444" s="47">
        <v>51.89</v>
      </c>
      <c r="Y4444" s="47">
        <v>4.6399999999999997</v>
      </c>
      <c r="AB4444" s="47">
        <v>1.1299999999999999</v>
      </c>
      <c r="AJ4444" s="1" t="s">
        <v>413</v>
      </c>
      <c r="AK4444" s="19">
        <v>27.9</v>
      </c>
      <c r="AL4444" s="19">
        <v>101.2</v>
      </c>
      <c r="AM4444" s="1">
        <v>3722</v>
      </c>
      <c r="AN4444" s="3">
        <v>1994</v>
      </c>
      <c r="AP4444" s="47">
        <v>9.77</v>
      </c>
      <c r="AQ4444">
        <v>80509</v>
      </c>
      <c r="AR4444" s="1" t="s">
        <v>503</v>
      </c>
    </row>
    <row r="4445" spans="1:44" x14ac:dyDescent="0.25">
      <c r="A4445" s="1">
        <v>6000</v>
      </c>
      <c r="B4445" s="1" t="s">
        <v>1035</v>
      </c>
      <c r="C4445" s="1">
        <v>102</v>
      </c>
      <c r="D4445" s="1" t="s">
        <v>6574</v>
      </c>
      <c r="F4445" s="1" t="s">
        <v>445</v>
      </c>
      <c r="H4445" s="1">
        <v>122</v>
      </c>
      <c r="J4445" s="1"/>
      <c r="K4445" s="3">
        <v>643</v>
      </c>
      <c r="N4445" s="1">
        <v>445</v>
      </c>
      <c r="O4445" s="1">
        <v>164</v>
      </c>
      <c r="Q4445" s="1">
        <v>19.37</v>
      </c>
      <c r="R4445" s="1">
        <v>10.130000000000001</v>
      </c>
      <c r="S4445" s="47">
        <v>49.7</v>
      </c>
      <c r="Y4445" s="47">
        <v>4.28</v>
      </c>
      <c r="AB4445" s="47">
        <v>1.05</v>
      </c>
      <c r="AJ4445" s="1" t="s">
        <v>413</v>
      </c>
      <c r="AK4445" s="19">
        <v>33.25</v>
      </c>
      <c r="AL4445" s="19">
        <v>103.77</v>
      </c>
      <c r="AM4445" s="1">
        <v>3200</v>
      </c>
      <c r="AN4445" s="3">
        <v>1994</v>
      </c>
      <c r="AP4445" s="47">
        <v>10.26</v>
      </c>
      <c r="AQ4445">
        <v>80518</v>
      </c>
      <c r="AR4445" s="1" t="s">
        <v>503</v>
      </c>
    </row>
    <row r="4446" spans="1:44" x14ac:dyDescent="0.25">
      <c r="A4446" s="1">
        <v>6001</v>
      </c>
      <c r="B4446" s="1" t="s">
        <v>1035</v>
      </c>
      <c r="C4446" s="1">
        <v>102</v>
      </c>
      <c r="D4446" s="1" t="s">
        <v>6574</v>
      </c>
      <c r="F4446" s="1" t="s">
        <v>445</v>
      </c>
      <c r="H4446" s="1">
        <v>210</v>
      </c>
      <c r="J4446" s="1"/>
      <c r="K4446" s="3">
        <v>640</v>
      </c>
      <c r="N4446" s="1">
        <v>486</v>
      </c>
      <c r="O4446" s="1">
        <v>155.4</v>
      </c>
      <c r="Q4446" s="1">
        <v>18.239999999999998</v>
      </c>
      <c r="R4446" s="1">
        <v>10.34</v>
      </c>
      <c r="S4446" s="47">
        <v>48.1</v>
      </c>
      <c r="Y4446" s="47">
        <v>4.08</v>
      </c>
      <c r="AB4446" s="47">
        <v>1</v>
      </c>
      <c r="AJ4446" s="1" t="s">
        <v>413</v>
      </c>
      <c r="AK4446" s="19">
        <v>32.5</v>
      </c>
      <c r="AL4446" s="19">
        <v>103.77</v>
      </c>
      <c r="AM4446" s="1">
        <v>3200</v>
      </c>
      <c r="AN4446" s="3">
        <v>1994</v>
      </c>
      <c r="AP4446" s="47">
        <v>9.2799999999999994</v>
      </c>
      <c r="AQ4446">
        <v>80518</v>
      </c>
      <c r="AR4446" s="1" t="s">
        <v>503</v>
      </c>
    </row>
    <row r="4447" spans="1:44" x14ac:dyDescent="0.25">
      <c r="A4447" s="1">
        <v>6002</v>
      </c>
      <c r="B4447" s="1" t="s">
        <v>1035</v>
      </c>
      <c r="C4447" s="1">
        <v>102</v>
      </c>
      <c r="D4447" s="1" t="s">
        <v>6574</v>
      </c>
      <c r="F4447" s="1" t="s">
        <v>445</v>
      </c>
      <c r="H4447" s="1">
        <v>103</v>
      </c>
      <c r="J4447" s="1"/>
      <c r="K4447" s="3">
        <v>696</v>
      </c>
      <c r="N4447" s="1">
        <v>464</v>
      </c>
      <c r="O4447" s="1">
        <v>151.1</v>
      </c>
      <c r="Q4447" s="1">
        <v>19.07</v>
      </c>
      <c r="R4447" s="1">
        <v>10.64</v>
      </c>
      <c r="S4447" s="47">
        <v>46.62</v>
      </c>
      <c r="Y4447" s="47">
        <v>4</v>
      </c>
      <c r="AB4447" s="47">
        <v>0.98</v>
      </c>
      <c r="AJ4447" s="1" t="s">
        <v>413</v>
      </c>
      <c r="AK4447" s="19">
        <v>33.299999999999997</v>
      </c>
      <c r="AL4447" s="19">
        <v>103.75</v>
      </c>
      <c r="AM4447" s="1">
        <v>3200</v>
      </c>
      <c r="AN4447" s="3">
        <v>1994</v>
      </c>
      <c r="AP4447" s="47">
        <v>10.75</v>
      </c>
      <c r="AQ4447">
        <v>80518</v>
      </c>
      <c r="AR4447" s="1" t="s">
        <v>503</v>
      </c>
    </row>
    <row r="4448" spans="1:44" x14ac:dyDescent="0.25">
      <c r="A4448" s="1">
        <v>6003</v>
      </c>
      <c r="B4448" s="1" t="s">
        <v>1035</v>
      </c>
      <c r="C4448" s="1">
        <v>102</v>
      </c>
      <c r="D4448" s="1" t="s">
        <v>6574</v>
      </c>
      <c r="F4448" s="1" t="s">
        <v>445</v>
      </c>
      <c r="H4448" s="1">
        <v>143</v>
      </c>
      <c r="J4448" s="1"/>
      <c r="K4448" s="3">
        <v>451</v>
      </c>
      <c r="N4448" s="1">
        <v>348</v>
      </c>
      <c r="O4448" s="1">
        <v>120.5</v>
      </c>
      <c r="Q4448" s="1">
        <v>13.83</v>
      </c>
      <c r="R4448" s="1">
        <v>6.11</v>
      </c>
      <c r="S4448" s="47">
        <v>34.56</v>
      </c>
      <c r="Y4448" s="47">
        <v>3.08</v>
      </c>
      <c r="AB4448" s="47">
        <v>0.75</v>
      </c>
      <c r="AJ4448" s="1" t="s">
        <v>413</v>
      </c>
      <c r="AK4448" s="19">
        <v>33.520000000000003</v>
      </c>
      <c r="AL4448" s="19">
        <v>103.77</v>
      </c>
      <c r="AM4448" s="1">
        <v>3200</v>
      </c>
      <c r="AN4448" s="3">
        <v>1994</v>
      </c>
      <c r="AP4448" s="47">
        <v>6.37</v>
      </c>
      <c r="AQ4448">
        <v>80518</v>
      </c>
      <c r="AR4448" s="1" t="s">
        <v>503</v>
      </c>
    </row>
    <row r="4449" spans="1:44" x14ac:dyDescent="0.25">
      <c r="A4449" s="1">
        <v>6004</v>
      </c>
      <c r="B4449" s="1" t="s">
        <v>1035</v>
      </c>
      <c r="C4449" s="1">
        <v>102</v>
      </c>
      <c r="D4449" s="1" t="s">
        <v>6574</v>
      </c>
      <c r="F4449" s="1" t="s">
        <v>445</v>
      </c>
      <c r="H4449" s="1">
        <v>208</v>
      </c>
      <c r="J4449" s="1"/>
      <c r="K4449" s="3">
        <v>530</v>
      </c>
      <c r="N4449" s="1">
        <v>586</v>
      </c>
      <c r="O4449" s="1">
        <v>184.1</v>
      </c>
      <c r="Q4449" s="1">
        <v>17.46</v>
      </c>
      <c r="R4449" s="1">
        <v>8.74</v>
      </c>
      <c r="S4449" s="47">
        <v>49.54</v>
      </c>
      <c r="Y4449" s="47">
        <v>4.57</v>
      </c>
      <c r="AB4449" s="47">
        <v>1.1200000000000001</v>
      </c>
      <c r="AJ4449" s="1" t="s">
        <v>413</v>
      </c>
      <c r="AK4449" s="19">
        <v>33.520000000000003</v>
      </c>
      <c r="AL4449" s="19">
        <v>104.9</v>
      </c>
      <c r="AM4449" s="1">
        <v>3200</v>
      </c>
      <c r="AN4449" s="3">
        <v>1994</v>
      </c>
      <c r="AP4449" s="47">
        <v>8.69</v>
      </c>
      <c r="AQ4449">
        <v>80434</v>
      </c>
      <c r="AR4449" s="1" t="s">
        <v>503</v>
      </c>
    </row>
    <row r="4450" spans="1:44" x14ac:dyDescent="0.25">
      <c r="A4450" s="1">
        <v>6005</v>
      </c>
      <c r="B4450" s="1" t="s">
        <v>1035</v>
      </c>
      <c r="C4450" s="1">
        <v>102</v>
      </c>
      <c r="D4450" s="1" t="s">
        <v>6574</v>
      </c>
      <c r="F4450" s="1" t="s">
        <v>445</v>
      </c>
      <c r="H4450" s="1">
        <v>151</v>
      </c>
      <c r="J4450" s="1"/>
      <c r="K4450" s="3">
        <v>494</v>
      </c>
      <c r="N4450" s="1">
        <v>541</v>
      </c>
      <c r="O4450" s="1">
        <v>164.8</v>
      </c>
      <c r="Q4450" s="1">
        <v>15.58</v>
      </c>
      <c r="R4450" s="1">
        <v>8.34</v>
      </c>
      <c r="S4450" s="47">
        <v>44.69</v>
      </c>
      <c r="Y4450" s="47">
        <v>4.1100000000000003</v>
      </c>
      <c r="AB4450" s="47">
        <v>1</v>
      </c>
      <c r="AJ4450" s="1" t="s">
        <v>413</v>
      </c>
      <c r="AK4450" s="19">
        <v>33.57</v>
      </c>
      <c r="AL4450" s="19">
        <v>103.67</v>
      </c>
      <c r="AM4450" s="1">
        <v>3195</v>
      </c>
      <c r="AN4450" s="3">
        <v>1994</v>
      </c>
      <c r="AP4450" s="47">
        <v>7.83</v>
      </c>
      <c r="AQ4450">
        <v>80518</v>
      </c>
      <c r="AR4450" s="1" t="s">
        <v>503</v>
      </c>
    </row>
    <row r="4451" spans="1:44" x14ac:dyDescent="0.25">
      <c r="A4451" s="1">
        <v>6006</v>
      </c>
      <c r="B4451" s="1" t="s">
        <v>1035</v>
      </c>
      <c r="C4451" s="1">
        <v>102</v>
      </c>
      <c r="D4451" s="1" t="s">
        <v>6574</v>
      </c>
      <c r="F4451" s="1" t="s">
        <v>445</v>
      </c>
      <c r="H4451" s="1">
        <v>121</v>
      </c>
      <c r="J4451" s="1"/>
      <c r="K4451" s="3">
        <v>478</v>
      </c>
      <c r="N4451" s="1">
        <v>345</v>
      </c>
      <c r="O4451" s="1">
        <v>108.2</v>
      </c>
      <c r="Q4451" s="1">
        <v>12.56</v>
      </c>
      <c r="R4451" s="1">
        <v>7.05</v>
      </c>
      <c r="S4451" s="47">
        <v>32.65</v>
      </c>
      <c r="Y4451" s="47">
        <v>2.82</v>
      </c>
      <c r="AB4451" s="47">
        <v>0.69</v>
      </c>
      <c r="AJ4451" s="1" t="s">
        <v>413</v>
      </c>
      <c r="AK4451" s="19">
        <v>33.58</v>
      </c>
      <c r="AL4451" s="19">
        <v>103.73</v>
      </c>
      <c r="AM4451" s="1">
        <v>3200</v>
      </c>
      <c r="AN4451" s="3">
        <v>1994</v>
      </c>
      <c r="AP4451" s="47">
        <v>6.93</v>
      </c>
      <c r="AQ4451">
        <v>80518</v>
      </c>
      <c r="AR4451" s="1" t="s">
        <v>503</v>
      </c>
    </row>
    <row r="4452" spans="1:44" x14ac:dyDescent="0.25">
      <c r="A4452" s="1">
        <v>6007</v>
      </c>
      <c r="B4452" s="1" t="s">
        <v>1035</v>
      </c>
      <c r="C4452" s="1">
        <v>102</v>
      </c>
      <c r="D4452" s="1" t="s">
        <v>6574</v>
      </c>
      <c r="F4452" s="1" t="s">
        <v>445</v>
      </c>
      <c r="H4452" s="1">
        <v>137</v>
      </c>
      <c r="J4452" s="1"/>
      <c r="K4452" s="3">
        <v>694</v>
      </c>
      <c r="N4452" s="1">
        <v>518</v>
      </c>
      <c r="O4452" s="1">
        <v>159.6</v>
      </c>
      <c r="Q4452" s="1">
        <v>19.260000000000002</v>
      </c>
      <c r="R4452" s="1">
        <v>10.89</v>
      </c>
      <c r="S4452" s="47">
        <v>49.11</v>
      </c>
      <c r="Y4452" s="47">
        <v>4.2</v>
      </c>
      <c r="AB4452" s="47">
        <v>1.03</v>
      </c>
      <c r="AJ4452" s="1" t="s">
        <v>413</v>
      </c>
      <c r="AK4452" s="19">
        <v>33.6</v>
      </c>
      <c r="AL4452" s="19">
        <v>103.33</v>
      </c>
      <c r="AM4452" s="1">
        <v>3480</v>
      </c>
      <c r="AN4452" s="3">
        <v>1994</v>
      </c>
      <c r="AP4452" s="47">
        <v>10.76</v>
      </c>
      <c r="AQ4452">
        <v>81017</v>
      </c>
      <c r="AR4452" s="1" t="s">
        <v>503</v>
      </c>
    </row>
    <row r="4453" spans="1:44" x14ac:dyDescent="0.25">
      <c r="A4453" s="1">
        <v>6008</v>
      </c>
      <c r="B4453" s="1" t="s">
        <v>1035</v>
      </c>
      <c r="C4453" s="1">
        <v>102</v>
      </c>
      <c r="D4453" s="1" t="s">
        <v>6574</v>
      </c>
      <c r="F4453" s="1" t="s">
        <v>445</v>
      </c>
      <c r="H4453" s="1">
        <v>130</v>
      </c>
      <c r="J4453" s="1"/>
      <c r="K4453" s="3">
        <v>470</v>
      </c>
      <c r="N4453" s="1">
        <v>294</v>
      </c>
      <c r="O4453" s="1">
        <v>97.6</v>
      </c>
      <c r="Q4453" s="1">
        <v>12.33</v>
      </c>
      <c r="R4453" s="1">
        <v>6.1</v>
      </c>
      <c r="S4453" s="47">
        <v>30.14</v>
      </c>
      <c r="Y4453" s="47">
        <v>2.57</v>
      </c>
      <c r="AB4453" s="47">
        <v>0.63</v>
      </c>
      <c r="AJ4453" s="1" t="s">
        <v>413</v>
      </c>
      <c r="AK4453" s="19">
        <v>33.6</v>
      </c>
      <c r="AL4453" s="19">
        <v>103.73</v>
      </c>
      <c r="AM4453" s="1">
        <v>3200</v>
      </c>
      <c r="AN4453" s="3">
        <v>1994</v>
      </c>
      <c r="AP4453" s="47">
        <v>6.35</v>
      </c>
      <c r="AQ4453">
        <v>80518</v>
      </c>
      <c r="AR4453" s="1" t="s">
        <v>503</v>
      </c>
    </row>
    <row r="4454" spans="1:44" x14ac:dyDescent="0.25">
      <c r="A4454" s="1">
        <v>6009</v>
      </c>
      <c r="B4454" s="1" t="s">
        <v>1035</v>
      </c>
      <c r="C4454" s="1">
        <v>102</v>
      </c>
      <c r="D4454" s="1" t="s">
        <v>6574</v>
      </c>
      <c r="F4454" s="1" t="s">
        <v>445</v>
      </c>
      <c r="H4454" s="1">
        <v>115</v>
      </c>
      <c r="J4454" s="1"/>
      <c r="K4454" s="3">
        <v>543</v>
      </c>
      <c r="N4454" s="1">
        <v>386</v>
      </c>
      <c r="O4454" s="1">
        <v>126.2</v>
      </c>
      <c r="Q4454" s="1">
        <v>13.59</v>
      </c>
      <c r="R4454" s="1">
        <v>7.01</v>
      </c>
      <c r="S4454" s="47">
        <v>36.700000000000003</v>
      </c>
      <c r="Y4454" s="47">
        <v>3.23</v>
      </c>
      <c r="AB4454" s="47">
        <v>0.79</v>
      </c>
      <c r="AJ4454" s="1" t="s">
        <v>413</v>
      </c>
      <c r="AK4454" s="19">
        <v>33.619999999999997</v>
      </c>
      <c r="AL4454" s="19">
        <v>103.73</v>
      </c>
      <c r="AM4454" s="1">
        <v>3252</v>
      </c>
      <c r="AN4454" s="3">
        <v>1994</v>
      </c>
      <c r="AP4454" s="47">
        <v>7.09</v>
      </c>
      <c r="AQ4454">
        <v>81017</v>
      </c>
      <c r="AR4454" s="1" t="s">
        <v>503</v>
      </c>
    </row>
    <row r="4455" spans="1:44" x14ac:dyDescent="0.25">
      <c r="A4455" s="1">
        <v>6010</v>
      </c>
      <c r="B4455" s="1" t="s">
        <v>1035</v>
      </c>
      <c r="C4455" s="1">
        <v>102</v>
      </c>
      <c r="D4455" s="1" t="s">
        <v>6574</v>
      </c>
      <c r="F4455" s="1" t="s">
        <v>445</v>
      </c>
      <c r="H4455" s="1">
        <v>120</v>
      </c>
      <c r="J4455" s="1"/>
      <c r="K4455" s="3">
        <v>260</v>
      </c>
      <c r="N4455" s="1">
        <v>661</v>
      </c>
      <c r="O4455" s="1">
        <v>193.3</v>
      </c>
      <c r="Q4455" s="1">
        <v>10.95</v>
      </c>
      <c r="R4455" s="1">
        <v>6.12</v>
      </c>
      <c r="S4455" s="47">
        <v>42.3</v>
      </c>
      <c r="Y4455" s="47">
        <v>4.45</v>
      </c>
      <c r="AB4455" s="47">
        <v>1.0900000000000001</v>
      </c>
      <c r="AJ4455" s="1" t="s">
        <v>413</v>
      </c>
      <c r="AK4455" s="19">
        <v>33.630000000000003</v>
      </c>
      <c r="AL4455" s="19">
        <v>103.77</v>
      </c>
      <c r="AM4455" s="1">
        <v>3200</v>
      </c>
      <c r="AN4455" s="3">
        <v>1994</v>
      </c>
      <c r="AP4455" s="47">
        <v>6.43</v>
      </c>
      <c r="AQ4455">
        <v>81017</v>
      </c>
      <c r="AR4455" s="1" t="s">
        <v>503</v>
      </c>
    </row>
    <row r="4456" spans="1:44" x14ac:dyDescent="0.25">
      <c r="A4456" s="1">
        <v>6011</v>
      </c>
      <c r="B4456" s="1" t="s">
        <v>1035</v>
      </c>
      <c r="C4456" s="1">
        <v>102</v>
      </c>
      <c r="D4456" s="1" t="s">
        <v>6574</v>
      </c>
      <c r="F4456" s="1" t="s">
        <v>445</v>
      </c>
      <c r="H4456" s="1">
        <v>118</v>
      </c>
      <c r="J4456" s="1"/>
      <c r="K4456" s="3">
        <v>720</v>
      </c>
      <c r="N4456" s="1">
        <v>370</v>
      </c>
      <c r="O4456" s="1">
        <v>235.1</v>
      </c>
      <c r="Q4456" s="1">
        <v>20.92</v>
      </c>
      <c r="R4456" s="1">
        <v>11.48</v>
      </c>
      <c r="S4456" s="47">
        <v>64.17</v>
      </c>
      <c r="Y4456" s="47">
        <v>5.84</v>
      </c>
      <c r="AB4456" s="47">
        <v>1.43</v>
      </c>
      <c r="AJ4456" s="1" t="s">
        <v>413</v>
      </c>
      <c r="AK4456" s="19">
        <v>33.65</v>
      </c>
      <c r="AL4456" s="19">
        <v>103.75</v>
      </c>
      <c r="AM4456" s="1">
        <v>3142</v>
      </c>
      <c r="AN4456" s="3">
        <v>1994</v>
      </c>
      <c r="AP4456" s="47">
        <v>12.2</v>
      </c>
      <c r="AQ4456">
        <v>81017</v>
      </c>
      <c r="AR4456" s="1" t="s">
        <v>503</v>
      </c>
    </row>
    <row r="4457" spans="1:44" x14ac:dyDescent="0.25">
      <c r="A4457" s="1">
        <v>6012</v>
      </c>
      <c r="B4457" s="1" t="s">
        <v>1035</v>
      </c>
      <c r="C4457" s="1">
        <v>102</v>
      </c>
      <c r="D4457" s="1" t="s">
        <v>6574</v>
      </c>
      <c r="F4457" s="1" t="s">
        <v>445</v>
      </c>
      <c r="H4457" s="1">
        <v>94</v>
      </c>
      <c r="J4457" s="1"/>
      <c r="K4457" s="3">
        <v>569</v>
      </c>
      <c r="N4457" s="1">
        <v>429</v>
      </c>
      <c r="O4457" s="1">
        <v>135</v>
      </c>
      <c r="Q4457" s="1">
        <v>14.94</v>
      </c>
      <c r="R4457" s="1">
        <v>7.58</v>
      </c>
      <c r="S4457" s="47">
        <v>39.46</v>
      </c>
      <c r="Y4457" s="47">
        <v>3.47</v>
      </c>
      <c r="AB4457" s="47">
        <v>0.85</v>
      </c>
      <c r="AJ4457" s="1" t="s">
        <v>413</v>
      </c>
      <c r="AK4457" s="19">
        <v>33.67</v>
      </c>
      <c r="AL4457" s="19">
        <v>103.77</v>
      </c>
      <c r="AM4457" s="1">
        <v>3204</v>
      </c>
      <c r="AN4457" s="3">
        <v>1994</v>
      </c>
      <c r="AP4457" s="47">
        <v>7.66</v>
      </c>
      <c r="AQ4457">
        <v>81017</v>
      </c>
      <c r="AR4457" s="1" t="s">
        <v>503</v>
      </c>
    </row>
    <row r="4458" spans="1:44" x14ac:dyDescent="0.25">
      <c r="A4458" s="1">
        <v>6013</v>
      </c>
      <c r="B4458" s="1" t="s">
        <v>1035</v>
      </c>
      <c r="C4458" s="1">
        <v>102</v>
      </c>
      <c r="D4458" s="1" t="s">
        <v>6574</v>
      </c>
      <c r="F4458" s="1" t="s">
        <v>445</v>
      </c>
      <c r="H4458" s="1">
        <v>143</v>
      </c>
      <c r="J4458" s="1"/>
      <c r="K4458" s="3">
        <v>620</v>
      </c>
      <c r="N4458" s="1">
        <v>663</v>
      </c>
      <c r="O4458" s="1">
        <v>219</v>
      </c>
      <c r="Q4458" s="1">
        <v>23.9</v>
      </c>
      <c r="R4458" s="1">
        <v>11.6</v>
      </c>
      <c r="S4458" s="47">
        <v>63.75</v>
      </c>
      <c r="Y4458" s="47">
        <v>5.6</v>
      </c>
      <c r="AB4458" s="47">
        <v>1.37</v>
      </c>
      <c r="AJ4458" s="1" t="s">
        <v>413</v>
      </c>
      <c r="AK4458" s="19">
        <v>33.549999999999997</v>
      </c>
      <c r="AL4458" s="19">
        <v>104.55</v>
      </c>
      <c r="AM4458" s="1">
        <v>3200</v>
      </c>
      <c r="AN4458" s="3">
        <v>1994</v>
      </c>
      <c r="AP4458" s="47">
        <v>10.79</v>
      </c>
      <c r="AQ4458">
        <v>80434</v>
      </c>
      <c r="AR4458" s="1" t="s">
        <v>503</v>
      </c>
    </row>
    <row r="4459" spans="1:44" x14ac:dyDescent="0.25">
      <c r="A4459" s="1">
        <v>6014</v>
      </c>
      <c r="B4459" s="1" t="s">
        <v>1035</v>
      </c>
      <c r="C4459" s="1">
        <v>102</v>
      </c>
      <c r="D4459" s="1" t="s">
        <v>6574</v>
      </c>
      <c r="F4459" s="1" t="s">
        <v>445</v>
      </c>
      <c r="H4459" s="1">
        <v>156</v>
      </c>
      <c r="J4459" s="1"/>
      <c r="K4459" s="3">
        <v>628</v>
      </c>
      <c r="N4459" s="1">
        <v>513</v>
      </c>
      <c r="O4459" s="1">
        <v>161.30000000000001</v>
      </c>
      <c r="Q4459" s="1">
        <v>22.58</v>
      </c>
      <c r="R4459" s="1">
        <v>9.24</v>
      </c>
      <c r="S4459" s="47">
        <v>50.2</v>
      </c>
      <c r="Y4459" s="47">
        <v>4.28</v>
      </c>
      <c r="AB4459" s="47">
        <v>1.05</v>
      </c>
      <c r="AJ4459" s="1" t="s">
        <v>413</v>
      </c>
      <c r="AK4459" s="19">
        <v>33.57</v>
      </c>
      <c r="AL4459" s="19">
        <v>104.67</v>
      </c>
      <c r="AM4459" s="1">
        <v>3190</v>
      </c>
      <c r="AN4459" s="3">
        <v>1994</v>
      </c>
      <c r="AP4459" s="47">
        <v>9.6</v>
      </c>
      <c r="AQ4459">
        <v>80434</v>
      </c>
      <c r="AR4459" s="1" t="s">
        <v>503</v>
      </c>
    </row>
    <row r="4460" spans="1:44" x14ac:dyDescent="0.25">
      <c r="A4460" s="1">
        <v>6015</v>
      </c>
      <c r="B4460" s="1" t="s">
        <v>1035</v>
      </c>
      <c r="C4460" s="1">
        <v>102</v>
      </c>
      <c r="D4460" s="1" t="s">
        <v>6574</v>
      </c>
      <c r="F4460" s="1" t="s">
        <v>445</v>
      </c>
      <c r="H4460" s="1">
        <v>162</v>
      </c>
      <c r="J4460" s="1"/>
      <c r="K4460" s="3">
        <v>680</v>
      </c>
      <c r="N4460" s="1">
        <v>653</v>
      </c>
      <c r="O4460" s="1">
        <v>196.7</v>
      </c>
      <c r="Q4460" s="1">
        <v>27.13</v>
      </c>
      <c r="R4460" s="1">
        <v>12.06</v>
      </c>
      <c r="S4460" s="47">
        <v>63.56</v>
      </c>
      <c r="Y4460" s="47">
        <v>5.27</v>
      </c>
      <c r="AB4460" s="47">
        <v>1.29</v>
      </c>
      <c r="AJ4460" s="1" t="s">
        <v>413</v>
      </c>
      <c r="AK4460" s="19">
        <v>33.67</v>
      </c>
      <c r="AL4460" s="19">
        <v>104.03</v>
      </c>
      <c r="AM4460" s="1">
        <v>3200</v>
      </c>
      <c r="AN4460" s="3">
        <v>1994</v>
      </c>
      <c r="AP4460" s="47">
        <v>12.49</v>
      </c>
      <c r="AQ4460">
        <v>81017</v>
      </c>
      <c r="AR4460" s="1" t="s">
        <v>503</v>
      </c>
    </row>
    <row r="4461" spans="1:44" x14ac:dyDescent="0.25">
      <c r="A4461" s="1">
        <v>6016</v>
      </c>
      <c r="B4461" s="1" t="s">
        <v>1035</v>
      </c>
      <c r="C4461" s="1">
        <v>102</v>
      </c>
      <c r="D4461" s="1" t="s">
        <v>6574</v>
      </c>
      <c r="F4461" s="1" t="s">
        <v>445</v>
      </c>
      <c r="H4461" s="1">
        <v>171</v>
      </c>
      <c r="J4461" s="1"/>
      <c r="K4461" s="3">
        <v>358</v>
      </c>
      <c r="N4461" s="1">
        <v>474</v>
      </c>
      <c r="O4461" s="1">
        <v>141.1</v>
      </c>
      <c r="Q4461" s="1">
        <v>12.77</v>
      </c>
      <c r="R4461" s="1">
        <v>6.12</v>
      </c>
      <c r="S4461" s="47">
        <v>37.15</v>
      </c>
      <c r="Y4461" s="47">
        <v>3.47</v>
      </c>
      <c r="AB4461" s="47">
        <v>0.85</v>
      </c>
      <c r="AJ4461" s="1" t="s">
        <v>413</v>
      </c>
      <c r="AK4461" s="19">
        <v>33.020000000000003</v>
      </c>
      <c r="AL4461" s="19">
        <v>104.03</v>
      </c>
      <c r="AM4461" s="1">
        <v>3200</v>
      </c>
      <c r="AN4461" s="3">
        <v>1994</v>
      </c>
      <c r="AP4461" s="47">
        <v>5.93</v>
      </c>
      <c r="AQ4461">
        <v>81017</v>
      </c>
      <c r="AR4461" s="1" t="s">
        <v>503</v>
      </c>
    </row>
    <row r="4462" spans="1:44" x14ac:dyDescent="0.25">
      <c r="A4462" s="1">
        <v>6017</v>
      </c>
      <c r="B4462" s="1" t="s">
        <v>1035</v>
      </c>
      <c r="C4462" s="1">
        <v>102</v>
      </c>
      <c r="D4462" s="1" t="s">
        <v>6574</v>
      </c>
      <c r="F4462" s="1" t="s">
        <v>445</v>
      </c>
      <c r="H4462" s="1">
        <v>114</v>
      </c>
      <c r="J4462" s="1"/>
      <c r="K4462" s="3">
        <v>707</v>
      </c>
      <c r="N4462" s="1">
        <v>304</v>
      </c>
      <c r="O4462" s="1">
        <v>99.2</v>
      </c>
      <c r="Q4462" s="1">
        <v>16.489999999999998</v>
      </c>
      <c r="R4462" s="1">
        <v>8.74</v>
      </c>
      <c r="S4462" s="47">
        <v>36.14</v>
      </c>
      <c r="Y4462" s="47">
        <v>2.83</v>
      </c>
      <c r="AB4462" s="47">
        <v>0.69</v>
      </c>
      <c r="AJ4462" s="1" t="s">
        <v>413</v>
      </c>
      <c r="AK4462" s="19">
        <v>33.380000000000003</v>
      </c>
      <c r="AL4462" s="19">
        <v>104.1</v>
      </c>
      <c r="AM4462" s="1">
        <v>3200</v>
      </c>
      <c r="AN4462" s="3">
        <v>1994</v>
      </c>
      <c r="AP4462" s="47">
        <v>8.6</v>
      </c>
      <c r="AQ4462">
        <v>81017</v>
      </c>
      <c r="AR4462" s="1" t="s">
        <v>503</v>
      </c>
    </row>
    <row r="4463" spans="1:44" x14ac:dyDescent="0.25">
      <c r="A4463" s="1">
        <v>6018</v>
      </c>
      <c r="B4463" s="1" t="s">
        <v>1035</v>
      </c>
      <c r="C4463" s="1">
        <v>102</v>
      </c>
      <c r="D4463" s="1" t="s">
        <v>6574</v>
      </c>
      <c r="F4463" s="1" t="s">
        <v>445</v>
      </c>
      <c r="H4463" s="1">
        <v>134</v>
      </c>
      <c r="J4463" s="1"/>
      <c r="K4463" s="3">
        <v>680</v>
      </c>
      <c r="N4463" s="1">
        <v>448</v>
      </c>
      <c r="O4463" s="1">
        <v>148.1</v>
      </c>
      <c r="Q4463" s="1">
        <v>19.72</v>
      </c>
      <c r="R4463" s="1">
        <v>10.41</v>
      </c>
      <c r="S4463" s="47">
        <v>45.81</v>
      </c>
      <c r="Y4463" s="47">
        <v>3.94</v>
      </c>
      <c r="AB4463" s="47">
        <v>0.96</v>
      </c>
      <c r="AJ4463" s="1" t="s">
        <v>413</v>
      </c>
      <c r="AK4463" s="19">
        <v>33.42</v>
      </c>
      <c r="AL4463" s="19">
        <v>103.88</v>
      </c>
      <c r="AM4463" s="1">
        <v>3200</v>
      </c>
      <c r="AN4463" s="3">
        <v>1994</v>
      </c>
      <c r="AP4463" s="47">
        <v>10.83</v>
      </c>
      <c r="AQ4463">
        <v>80518</v>
      </c>
      <c r="AR4463" s="1" t="s">
        <v>503</v>
      </c>
    </row>
    <row r="4464" spans="1:44" x14ac:dyDescent="0.25">
      <c r="A4464" s="1">
        <v>6019</v>
      </c>
      <c r="B4464" s="1" t="s">
        <v>1035</v>
      </c>
      <c r="C4464" s="1">
        <v>102</v>
      </c>
      <c r="D4464" s="1" t="s">
        <v>6574</v>
      </c>
      <c r="F4464" s="1" t="s">
        <v>445</v>
      </c>
      <c r="H4464" s="1">
        <v>134</v>
      </c>
      <c r="J4464" s="1"/>
      <c r="K4464" s="3">
        <v>669</v>
      </c>
      <c r="N4464" s="1">
        <v>486</v>
      </c>
      <c r="O4464" s="1">
        <v>150.19999999999999</v>
      </c>
      <c r="Q4464" s="1">
        <v>18.64</v>
      </c>
      <c r="R4464" s="1">
        <v>10.28</v>
      </c>
      <c r="S4464" s="47">
        <v>47.03</v>
      </c>
      <c r="Y4464" s="47">
        <v>3.98</v>
      </c>
      <c r="AB4464" s="47">
        <v>0.97</v>
      </c>
      <c r="AJ4464" s="1" t="s">
        <v>413</v>
      </c>
      <c r="AK4464" s="19">
        <v>33.47</v>
      </c>
      <c r="AL4464" s="19">
        <v>103.53</v>
      </c>
      <c r="AM4464" s="1">
        <v>3421</v>
      </c>
      <c r="AN4464" s="3">
        <v>1994</v>
      </c>
      <c r="AP4464" s="47">
        <v>10.11</v>
      </c>
      <c r="AQ4464">
        <v>80518</v>
      </c>
      <c r="AR4464" s="1" t="s">
        <v>503</v>
      </c>
    </row>
    <row r="4465" spans="1:44" x14ac:dyDescent="0.25">
      <c r="A4465" s="1">
        <v>6020</v>
      </c>
      <c r="B4465" s="1" t="s">
        <v>1035</v>
      </c>
      <c r="C4465" s="1">
        <v>102</v>
      </c>
      <c r="D4465" s="1" t="s">
        <v>6574</v>
      </c>
      <c r="F4465" s="1" t="s">
        <v>445</v>
      </c>
      <c r="H4465" s="1">
        <v>169</v>
      </c>
      <c r="J4465" s="1"/>
      <c r="K4465" s="3">
        <v>459</v>
      </c>
      <c r="N4465" s="1">
        <v>496</v>
      </c>
      <c r="O4465" s="1">
        <v>148.6</v>
      </c>
      <c r="Q4465" s="1">
        <v>14.16</v>
      </c>
      <c r="R4465" s="1">
        <v>7.74</v>
      </c>
      <c r="S4465" s="47">
        <v>39.880000000000003</v>
      </c>
      <c r="Y4465" s="47">
        <v>3.7</v>
      </c>
      <c r="AB4465" s="47">
        <v>0.9</v>
      </c>
      <c r="AJ4465" s="1" t="s">
        <v>413</v>
      </c>
      <c r="AK4465" s="19">
        <v>33.229999999999997</v>
      </c>
      <c r="AL4465" s="19">
        <v>103.7</v>
      </c>
      <c r="AM4465" s="1">
        <v>3238</v>
      </c>
      <c r="AN4465" s="3">
        <v>1994</v>
      </c>
      <c r="AP4465" s="47">
        <v>7.5</v>
      </c>
      <c r="AQ4465">
        <v>80518</v>
      </c>
      <c r="AR4465" s="1" t="s">
        <v>503</v>
      </c>
    </row>
    <row r="4466" spans="1:44" x14ac:dyDescent="0.25">
      <c r="A4466" s="1">
        <v>6021</v>
      </c>
      <c r="B4466" s="1" t="s">
        <v>1035</v>
      </c>
      <c r="C4466" s="1">
        <v>102</v>
      </c>
      <c r="D4466" s="1" t="s">
        <v>6574</v>
      </c>
      <c r="F4466" s="1" t="s">
        <v>445</v>
      </c>
      <c r="H4466" s="1">
        <v>170</v>
      </c>
      <c r="J4466" s="1"/>
      <c r="K4466" s="3">
        <v>510</v>
      </c>
      <c r="N4466" s="1">
        <v>628</v>
      </c>
      <c r="O4466" s="1">
        <v>190.7</v>
      </c>
      <c r="Q4466" s="1">
        <v>18.7</v>
      </c>
      <c r="R4466" s="1">
        <v>8.6199999999999992</v>
      </c>
      <c r="S4466" s="47">
        <v>49.89</v>
      </c>
      <c r="Y4466" s="47">
        <v>4.71</v>
      </c>
      <c r="AB4466" s="47">
        <v>1.1499999999999999</v>
      </c>
      <c r="AJ4466" s="1" t="s">
        <v>413</v>
      </c>
      <c r="AK4466" s="19">
        <v>33.07</v>
      </c>
      <c r="AL4466" s="19">
        <v>104.12</v>
      </c>
      <c r="AM4466" s="1">
        <v>3200</v>
      </c>
      <c r="AN4466" s="3">
        <v>1994</v>
      </c>
      <c r="AP4466" s="47">
        <v>8.26</v>
      </c>
      <c r="AQ4466">
        <v>81017</v>
      </c>
      <c r="AR4466" s="1" t="s">
        <v>503</v>
      </c>
    </row>
    <row r="4467" spans="1:44" x14ac:dyDescent="0.25">
      <c r="A4467" s="1">
        <v>6022</v>
      </c>
      <c r="B4467" s="1" t="s">
        <v>1035</v>
      </c>
      <c r="C4467" s="1">
        <v>102</v>
      </c>
      <c r="D4467" s="1" t="s">
        <v>6574</v>
      </c>
      <c r="F4467" s="1" t="s">
        <v>445</v>
      </c>
      <c r="H4467" s="1">
        <v>121</v>
      </c>
      <c r="J4467" s="1"/>
      <c r="K4467" s="3">
        <v>492</v>
      </c>
      <c r="N4467" s="1">
        <v>494</v>
      </c>
      <c r="O4467" s="1">
        <v>133.6</v>
      </c>
      <c r="Q4467" s="1">
        <v>18.940000000000001</v>
      </c>
      <c r="R4467" s="1">
        <v>7.39</v>
      </c>
      <c r="S4467" s="47">
        <v>42.17</v>
      </c>
      <c r="Y4467" s="47">
        <v>3.56</v>
      </c>
      <c r="AB4467" s="47">
        <v>0.87</v>
      </c>
      <c r="AJ4467" s="1" t="s">
        <v>413</v>
      </c>
      <c r="AK4467" s="19">
        <v>33.6</v>
      </c>
      <c r="AL4467" s="19">
        <v>104.42</v>
      </c>
      <c r="AM4467" s="1">
        <v>3200</v>
      </c>
      <c r="AN4467" s="3">
        <v>1994</v>
      </c>
      <c r="AP4467" s="47">
        <v>8.07</v>
      </c>
      <c r="AQ4467">
        <v>80518</v>
      </c>
      <c r="AR4467" s="1" t="s">
        <v>503</v>
      </c>
    </row>
    <row r="4468" spans="1:44" x14ac:dyDescent="0.25">
      <c r="A4468" s="1">
        <v>6023</v>
      </c>
      <c r="B4468" s="1" t="s">
        <v>1035</v>
      </c>
      <c r="C4468" s="1">
        <v>102</v>
      </c>
      <c r="D4468" s="1" t="s">
        <v>6574</v>
      </c>
      <c r="F4468" s="1" t="s">
        <v>445</v>
      </c>
      <c r="H4468" s="1">
        <v>121</v>
      </c>
      <c r="J4468" s="1"/>
      <c r="K4468" s="3">
        <v>540</v>
      </c>
      <c r="N4468" s="1">
        <v>455</v>
      </c>
      <c r="O4468" s="1">
        <v>147.6</v>
      </c>
      <c r="Q4468" s="1">
        <v>21.87</v>
      </c>
      <c r="R4468" s="1">
        <v>8.34</v>
      </c>
      <c r="S4468" s="47">
        <v>47.76</v>
      </c>
      <c r="Y4468" s="47">
        <v>3.97</v>
      </c>
      <c r="AB4468" s="47">
        <v>0.97</v>
      </c>
      <c r="AJ4468" s="1" t="s">
        <v>413</v>
      </c>
      <c r="AK4468" s="19">
        <v>33.630000000000003</v>
      </c>
      <c r="AL4468" s="19">
        <v>104.05</v>
      </c>
      <c r="AM4468" s="1">
        <v>3200</v>
      </c>
      <c r="AN4468" s="3">
        <v>1994</v>
      </c>
      <c r="AP4468" s="47">
        <v>8.7100000000000009</v>
      </c>
      <c r="AQ4468">
        <v>81017</v>
      </c>
      <c r="AR4468" s="1" t="s">
        <v>503</v>
      </c>
    </row>
    <row r="4469" spans="1:44" x14ac:dyDescent="0.25">
      <c r="A4469" s="1">
        <v>6024</v>
      </c>
      <c r="B4469" s="1" t="s">
        <v>1035</v>
      </c>
      <c r="C4469" s="1">
        <v>102</v>
      </c>
      <c r="D4469" s="1" t="s">
        <v>6574</v>
      </c>
      <c r="F4469" s="1" t="s">
        <v>445</v>
      </c>
      <c r="H4469" s="1">
        <v>171</v>
      </c>
      <c r="J4469" s="1"/>
      <c r="K4469" s="3">
        <v>577</v>
      </c>
      <c r="N4469" s="1">
        <v>664</v>
      </c>
      <c r="O4469" s="1">
        <v>209.8</v>
      </c>
      <c r="Q4469" s="1">
        <v>25.82</v>
      </c>
      <c r="R4469" s="1">
        <v>10.119999999999999</v>
      </c>
      <c r="S4469" s="47">
        <v>59.27</v>
      </c>
      <c r="Y4469" s="47">
        <v>5.37</v>
      </c>
      <c r="AB4469" s="47">
        <v>1.31</v>
      </c>
      <c r="AJ4469" s="1" t="s">
        <v>413</v>
      </c>
      <c r="AK4469" s="19">
        <v>33.65</v>
      </c>
      <c r="AL4469" s="19">
        <v>104.05</v>
      </c>
      <c r="AM4469" s="1">
        <v>3200</v>
      </c>
      <c r="AN4469" s="3">
        <v>1994</v>
      </c>
      <c r="AP4469" s="47">
        <v>10.51</v>
      </c>
      <c r="AQ4469">
        <v>81017</v>
      </c>
      <c r="AR4469" s="1" t="s">
        <v>503</v>
      </c>
    </row>
    <row r="4470" spans="1:44" x14ac:dyDescent="0.25">
      <c r="A4470" s="1">
        <v>6025</v>
      </c>
      <c r="B4470" s="1" t="s">
        <v>1035</v>
      </c>
      <c r="C4470" s="1">
        <v>102</v>
      </c>
      <c r="D4470" s="1" t="s">
        <v>6574</v>
      </c>
      <c r="F4470" s="1" t="s">
        <v>445</v>
      </c>
      <c r="H4470" s="1">
        <v>169</v>
      </c>
      <c r="J4470" s="1"/>
      <c r="K4470" s="3">
        <v>645</v>
      </c>
      <c r="N4470" s="1">
        <v>584</v>
      </c>
      <c r="O4470" s="1">
        <v>180.6</v>
      </c>
      <c r="Q4470" s="1">
        <v>20.48</v>
      </c>
      <c r="R4470" s="1">
        <v>10.54</v>
      </c>
      <c r="S4470" s="47">
        <v>54.68</v>
      </c>
      <c r="Y4470" s="47">
        <v>4.6900000000000004</v>
      </c>
      <c r="AB4470" s="47">
        <v>1.1499999999999999</v>
      </c>
      <c r="AJ4470" s="1" t="s">
        <v>413</v>
      </c>
      <c r="AK4470" s="19">
        <v>33.68</v>
      </c>
      <c r="AL4470" s="19">
        <v>104.03</v>
      </c>
      <c r="AM4470" s="1">
        <v>3200</v>
      </c>
      <c r="AN4470" s="3">
        <v>1994</v>
      </c>
      <c r="AP4470" s="47">
        <v>9.7200000000000006</v>
      </c>
      <c r="AQ4470">
        <v>81017</v>
      </c>
      <c r="AR4470" s="1" t="s">
        <v>503</v>
      </c>
    </row>
    <row r="4471" spans="1:44" x14ac:dyDescent="0.25">
      <c r="A4471" s="1">
        <v>6026</v>
      </c>
      <c r="B4471" s="1" t="s">
        <v>1035</v>
      </c>
      <c r="C4471" s="1">
        <v>102</v>
      </c>
      <c r="D4471" s="1" t="s">
        <v>6574</v>
      </c>
      <c r="F4471" s="1" t="s">
        <v>445</v>
      </c>
      <c r="H4471" s="1">
        <v>152</v>
      </c>
      <c r="J4471" s="1"/>
      <c r="K4471" s="3">
        <v>526</v>
      </c>
      <c r="N4471" s="1">
        <v>459</v>
      </c>
      <c r="O4471" s="1">
        <v>147</v>
      </c>
      <c r="Q4471" s="1">
        <v>17.32</v>
      </c>
      <c r="R4471" s="1">
        <v>8.26</v>
      </c>
      <c r="S4471" s="47">
        <v>43.44</v>
      </c>
      <c r="Y4471" s="47">
        <v>3.8</v>
      </c>
      <c r="AB4471" s="47">
        <v>0.93</v>
      </c>
      <c r="AJ4471" s="1" t="s">
        <v>413</v>
      </c>
      <c r="AK4471" s="19">
        <v>33.17</v>
      </c>
      <c r="AL4471" s="19">
        <v>103.92</v>
      </c>
      <c r="AM4471" s="1">
        <v>3188</v>
      </c>
      <c r="AN4471" s="3">
        <v>1994</v>
      </c>
      <c r="AP4471" s="47">
        <v>8.31</v>
      </c>
      <c r="AQ4471">
        <v>81017</v>
      </c>
      <c r="AR4471" s="1" t="s">
        <v>503</v>
      </c>
    </row>
    <row r="4472" spans="1:44" x14ac:dyDescent="0.25">
      <c r="A4472" s="1">
        <v>6027</v>
      </c>
      <c r="B4472" s="1" t="s">
        <v>1035</v>
      </c>
      <c r="C4472" s="1">
        <v>102</v>
      </c>
      <c r="D4472" s="1" t="s">
        <v>6574</v>
      </c>
      <c r="F4472" s="1" t="s">
        <v>445</v>
      </c>
      <c r="H4472" s="1">
        <v>128</v>
      </c>
      <c r="J4472" s="1"/>
      <c r="K4472" s="3">
        <v>488</v>
      </c>
      <c r="N4472" s="1">
        <v>309</v>
      </c>
      <c r="O4472" s="1">
        <v>99.52</v>
      </c>
      <c r="Q4472" s="1">
        <v>12.12</v>
      </c>
      <c r="R4472" s="1">
        <v>6.32</v>
      </c>
      <c r="S4472" s="47">
        <v>29.3</v>
      </c>
      <c r="Y4472" s="47">
        <v>2.59</v>
      </c>
      <c r="AB4472" s="47">
        <v>0.63</v>
      </c>
      <c r="AJ4472" s="1" t="s">
        <v>413</v>
      </c>
      <c r="AK4472" s="19">
        <v>33.33</v>
      </c>
      <c r="AL4472" s="19">
        <v>104.15</v>
      </c>
      <c r="AM4472" s="1">
        <v>3200</v>
      </c>
      <c r="AN4472" s="3">
        <v>1994</v>
      </c>
      <c r="AP4472" s="47">
        <v>6.24</v>
      </c>
      <c r="AQ4472">
        <v>81017</v>
      </c>
      <c r="AR4472" s="1" t="s">
        <v>503</v>
      </c>
    </row>
    <row r="4473" spans="1:44" x14ac:dyDescent="0.25">
      <c r="A4473" s="1">
        <v>6028</v>
      </c>
      <c r="B4473" s="1" t="s">
        <v>1035</v>
      </c>
      <c r="C4473" s="1">
        <v>102</v>
      </c>
      <c r="D4473" s="1" t="s">
        <v>6574</v>
      </c>
      <c r="F4473" s="1" t="s">
        <v>445</v>
      </c>
      <c r="H4473" s="1">
        <v>138</v>
      </c>
      <c r="J4473" s="1"/>
      <c r="K4473" s="3">
        <v>540</v>
      </c>
      <c r="N4473" s="1">
        <v>404</v>
      </c>
      <c r="O4473" s="1">
        <v>124.1</v>
      </c>
      <c r="Q4473" s="1">
        <v>15.89</v>
      </c>
      <c r="R4473" s="1">
        <v>8.8800000000000008</v>
      </c>
      <c r="S4473" s="47">
        <v>40.25</v>
      </c>
      <c r="Y4473" s="47">
        <v>3.33</v>
      </c>
      <c r="AB4473" s="47">
        <v>0.81</v>
      </c>
      <c r="AJ4473" s="1" t="s">
        <v>413</v>
      </c>
      <c r="AK4473" s="19">
        <v>33.380000000000003</v>
      </c>
      <c r="AL4473" s="19">
        <v>103.32</v>
      </c>
      <c r="AM4473" s="1">
        <v>3500</v>
      </c>
      <c r="AN4473" s="3">
        <v>1994</v>
      </c>
      <c r="AP4473" s="47">
        <v>8.9</v>
      </c>
      <c r="AQ4473">
        <v>81017</v>
      </c>
      <c r="AR4473" s="1" t="s">
        <v>503</v>
      </c>
    </row>
    <row r="4474" spans="1:44" x14ac:dyDescent="0.25">
      <c r="A4474" s="1">
        <v>6029</v>
      </c>
      <c r="B4474" s="1" t="s">
        <v>1035</v>
      </c>
      <c r="C4474" s="1">
        <v>102</v>
      </c>
      <c r="D4474" s="1" t="s">
        <v>6574</v>
      </c>
      <c r="F4474" s="1" t="s">
        <v>445</v>
      </c>
      <c r="H4474" s="1">
        <v>148</v>
      </c>
      <c r="J4474" s="1"/>
      <c r="K4474" s="3">
        <v>608</v>
      </c>
      <c r="N4474" s="1">
        <v>463</v>
      </c>
      <c r="O4474" s="1">
        <v>142.1</v>
      </c>
      <c r="Q4474" s="1">
        <v>16.73</v>
      </c>
      <c r="R4474" s="1">
        <v>9.4700000000000006</v>
      </c>
      <c r="S4474" s="47">
        <v>43.25</v>
      </c>
      <c r="Y4474" s="47">
        <v>3.72</v>
      </c>
      <c r="AB4474" s="47">
        <v>0.91</v>
      </c>
      <c r="AJ4474" s="1" t="s">
        <v>413</v>
      </c>
      <c r="AK4474" s="19">
        <v>33.53</v>
      </c>
      <c r="AL4474" s="19">
        <v>103.33</v>
      </c>
      <c r="AM4474" s="1">
        <v>3500</v>
      </c>
      <c r="AN4474" s="3">
        <v>1994</v>
      </c>
      <c r="AP4474" s="47">
        <v>9.68</v>
      </c>
      <c r="AQ4474">
        <v>81017</v>
      </c>
      <c r="AR4474" s="1" t="s">
        <v>503</v>
      </c>
    </row>
    <row r="4475" spans="1:44" x14ac:dyDescent="0.25">
      <c r="A4475" s="1">
        <v>6030</v>
      </c>
      <c r="B4475" s="1" t="s">
        <v>1035</v>
      </c>
      <c r="C4475" s="1">
        <v>102</v>
      </c>
      <c r="D4475" s="1" t="s">
        <v>6574</v>
      </c>
      <c r="F4475" s="1" t="s">
        <v>445</v>
      </c>
      <c r="H4475" s="1">
        <v>148</v>
      </c>
      <c r="J4475" s="1"/>
      <c r="K4475" s="3">
        <v>686</v>
      </c>
      <c r="N4475" s="1">
        <v>525</v>
      </c>
      <c r="O4475" s="1">
        <v>162.69999999999999</v>
      </c>
      <c r="Q4475" s="1">
        <v>19.47</v>
      </c>
      <c r="R4475" s="1">
        <v>10.89</v>
      </c>
      <c r="S4475" s="47">
        <v>50.03</v>
      </c>
      <c r="Y4475" s="47">
        <v>4.28</v>
      </c>
      <c r="AB4475" s="47">
        <v>1.05</v>
      </c>
      <c r="AJ4475" s="1" t="s">
        <v>413</v>
      </c>
      <c r="AK4475" s="19">
        <v>33.549999999999997</v>
      </c>
      <c r="AL4475" s="19">
        <v>103.3</v>
      </c>
      <c r="AM4475" s="1">
        <v>3500</v>
      </c>
      <c r="AN4475" s="3">
        <v>1994</v>
      </c>
      <c r="AP4475" s="47">
        <v>10.89</v>
      </c>
      <c r="AQ4475">
        <v>81017</v>
      </c>
      <c r="AR4475" s="1" t="s">
        <v>503</v>
      </c>
    </row>
    <row r="4476" spans="1:44" x14ac:dyDescent="0.25">
      <c r="A4476" s="1">
        <v>6031</v>
      </c>
      <c r="B4476" s="1" t="s">
        <v>1035</v>
      </c>
      <c r="C4476" s="1">
        <v>102</v>
      </c>
      <c r="D4476" s="1" t="s">
        <v>6574</v>
      </c>
      <c r="F4476" s="1" t="s">
        <v>445</v>
      </c>
      <c r="H4476" s="1">
        <v>129</v>
      </c>
      <c r="J4476" s="1"/>
      <c r="K4476" s="3">
        <v>431</v>
      </c>
      <c r="N4476" s="1">
        <v>480</v>
      </c>
      <c r="O4476" s="1">
        <v>152.80000000000001</v>
      </c>
      <c r="Q4476" s="1">
        <v>16.670000000000002</v>
      </c>
      <c r="R4476" s="1">
        <v>7.78</v>
      </c>
      <c r="S4476" s="47">
        <v>43.5</v>
      </c>
      <c r="Y4476" s="47">
        <v>3.89</v>
      </c>
      <c r="AB4476" s="47">
        <v>0.95</v>
      </c>
      <c r="AJ4476" s="1" t="s">
        <v>413</v>
      </c>
      <c r="AK4476" s="19">
        <v>33.32</v>
      </c>
      <c r="AL4476" s="19">
        <v>103.62</v>
      </c>
      <c r="AM4476" s="1">
        <v>3320</v>
      </c>
      <c r="AN4476" s="3">
        <v>1994</v>
      </c>
      <c r="AP4476" s="47">
        <v>8.01</v>
      </c>
      <c r="AQ4476">
        <v>80518</v>
      </c>
      <c r="AR4476" s="1" t="s">
        <v>503</v>
      </c>
    </row>
    <row r="4477" spans="1:44" x14ac:dyDescent="0.25">
      <c r="A4477" s="1">
        <v>6032</v>
      </c>
      <c r="B4477" s="1" t="s">
        <v>1035</v>
      </c>
      <c r="C4477" s="1">
        <v>102</v>
      </c>
      <c r="D4477" s="1" t="s">
        <v>6574</v>
      </c>
      <c r="F4477" s="1" t="s">
        <v>445</v>
      </c>
      <c r="H4477" s="1">
        <v>131</v>
      </c>
      <c r="J4477" s="1"/>
      <c r="K4477" s="3">
        <v>666</v>
      </c>
      <c r="N4477" s="1">
        <v>466</v>
      </c>
      <c r="O4477" s="1">
        <v>174.3</v>
      </c>
      <c r="Q4477" s="1">
        <v>20.25</v>
      </c>
      <c r="R4477" s="1">
        <v>11.32</v>
      </c>
      <c r="S4477" s="47">
        <v>53.81</v>
      </c>
      <c r="Y4477" s="47">
        <v>4.57</v>
      </c>
      <c r="AB4477" s="47">
        <v>1.1200000000000001</v>
      </c>
      <c r="AJ4477" s="1" t="s">
        <v>413</v>
      </c>
      <c r="AK4477" s="19">
        <v>33.33</v>
      </c>
      <c r="AL4477" s="19">
        <v>103.47</v>
      </c>
      <c r="AM4477" s="1">
        <v>3371</v>
      </c>
      <c r="AN4477" s="3">
        <v>1994</v>
      </c>
      <c r="AP4477" s="47">
        <v>11.32</v>
      </c>
      <c r="AQ4477">
        <v>81017</v>
      </c>
      <c r="AR4477" s="1" t="s">
        <v>503</v>
      </c>
    </row>
    <row r="4478" spans="1:44" x14ac:dyDescent="0.25">
      <c r="A4478" s="1">
        <v>6033</v>
      </c>
      <c r="B4478" s="1" t="s">
        <v>1035</v>
      </c>
      <c r="C4478" s="1">
        <v>102</v>
      </c>
      <c r="D4478" s="1" t="s">
        <v>6574</v>
      </c>
      <c r="F4478" s="1" t="s">
        <v>445</v>
      </c>
      <c r="H4478" s="1">
        <v>150</v>
      </c>
      <c r="J4478" s="1"/>
      <c r="K4478" s="3">
        <v>690</v>
      </c>
      <c r="N4478" s="1">
        <v>812</v>
      </c>
      <c r="O4478" s="1">
        <v>252.4</v>
      </c>
      <c r="Q4478" s="1">
        <v>23.63</v>
      </c>
      <c r="R4478" s="1">
        <v>13.21</v>
      </c>
      <c r="S4478" s="47">
        <v>70.86</v>
      </c>
      <c r="Y4478" s="47">
        <v>6.34</v>
      </c>
      <c r="AB4478" s="47">
        <v>1.55</v>
      </c>
      <c r="AJ4478" s="1" t="s">
        <v>413</v>
      </c>
      <c r="AK4478" s="19">
        <v>33.35</v>
      </c>
      <c r="AL4478" s="19">
        <v>103.42</v>
      </c>
      <c r="AM4478" s="1">
        <v>3500</v>
      </c>
      <c r="AN4478" s="3">
        <v>1994</v>
      </c>
      <c r="AP4478" s="47">
        <v>11.7</v>
      </c>
      <c r="AQ4478">
        <v>81017</v>
      </c>
      <c r="AR4478" s="1" t="s">
        <v>503</v>
      </c>
    </row>
    <row r="4479" spans="1:44" x14ac:dyDescent="0.25">
      <c r="A4479" s="1">
        <v>6034</v>
      </c>
      <c r="B4479" s="1" t="s">
        <v>1035</v>
      </c>
      <c r="C4479" s="1">
        <v>102</v>
      </c>
      <c r="D4479" s="1" t="s">
        <v>6574</v>
      </c>
      <c r="F4479" s="1" t="s">
        <v>445</v>
      </c>
      <c r="H4479" s="1">
        <v>158</v>
      </c>
      <c r="J4479" s="1"/>
      <c r="K4479" s="3">
        <v>553</v>
      </c>
      <c r="N4479" s="1">
        <v>471</v>
      </c>
      <c r="O4479" s="1">
        <v>173.9</v>
      </c>
      <c r="Q4479" s="1">
        <v>17.600000000000001</v>
      </c>
      <c r="R4479" s="1">
        <v>9.84</v>
      </c>
      <c r="S4479" s="47">
        <v>49.78</v>
      </c>
      <c r="Y4479" s="47">
        <v>4.42</v>
      </c>
      <c r="AB4479" s="47">
        <v>1.08</v>
      </c>
      <c r="AJ4479" s="1" t="s">
        <v>413</v>
      </c>
      <c r="AK4479" s="19">
        <v>33.369999999999997</v>
      </c>
      <c r="AL4479" s="19">
        <v>103.37</v>
      </c>
      <c r="AM4479" s="1">
        <v>3500</v>
      </c>
      <c r="AN4479" s="3">
        <v>1994</v>
      </c>
      <c r="AP4479" s="47">
        <v>9</v>
      </c>
      <c r="AQ4479">
        <v>81017</v>
      </c>
      <c r="AR4479" s="1" t="s">
        <v>503</v>
      </c>
    </row>
    <row r="4480" spans="1:44" x14ac:dyDescent="0.25">
      <c r="A4480" s="1">
        <v>6035</v>
      </c>
      <c r="B4480" s="1" t="s">
        <v>1035</v>
      </c>
      <c r="C4480" s="1">
        <v>102</v>
      </c>
      <c r="D4480" s="1" t="s">
        <v>6574</v>
      </c>
      <c r="F4480" s="1" t="s">
        <v>445</v>
      </c>
      <c r="H4480" s="1">
        <v>142</v>
      </c>
      <c r="J4480" s="1"/>
      <c r="K4480" s="3">
        <v>591</v>
      </c>
      <c r="N4480" s="1">
        <v>446</v>
      </c>
      <c r="O4480" s="1">
        <v>144.19999999999999</v>
      </c>
      <c r="Q4480" s="1">
        <v>16.97</v>
      </c>
      <c r="R4480" s="1">
        <v>9.44</v>
      </c>
      <c r="S4480" s="47">
        <v>44.46</v>
      </c>
      <c r="Y4480" s="47">
        <v>3.78</v>
      </c>
      <c r="AB4480" s="47">
        <v>0.92</v>
      </c>
      <c r="AJ4480" s="1" t="s">
        <v>413</v>
      </c>
      <c r="AK4480" s="19">
        <v>33.380000000000003</v>
      </c>
      <c r="AL4480" s="19">
        <v>103.5</v>
      </c>
      <c r="AM4480" s="1">
        <v>3436</v>
      </c>
      <c r="AN4480" s="3">
        <v>1994</v>
      </c>
      <c r="AP4480" s="47">
        <v>9.25</v>
      </c>
      <c r="AQ4480">
        <v>81017</v>
      </c>
      <c r="AR4480" s="1" t="s">
        <v>503</v>
      </c>
    </row>
    <row r="4481" spans="1:44" x14ac:dyDescent="0.25">
      <c r="A4481" s="1">
        <v>6036</v>
      </c>
      <c r="B4481" s="1" t="s">
        <v>1035</v>
      </c>
      <c r="C4481" s="1">
        <v>102</v>
      </c>
      <c r="D4481" s="1" t="s">
        <v>6574</v>
      </c>
      <c r="F4481" s="1" t="s">
        <v>445</v>
      </c>
      <c r="H4481" s="1">
        <v>154</v>
      </c>
      <c r="J4481" s="1"/>
      <c r="K4481" s="3">
        <v>643</v>
      </c>
      <c r="N4481" s="1">
        <v>519</v>
      </c>
      <c r="O4481" s="1">
        <v>158.69999999999999</v>
      </c>
      <c r="Q4481" s="1">
        <v>18.79</v>
      </c>
      <c r="R4481" s="1">
        <v>10.51</v>
      </c>
      <c r="S4481" s="47">
        <v>48.77</v>
      </c>
      <c r="Y4481" s="47">
        <v>4.17</v>
      </c>
      <c r="AB4481" s="47">
        <v>1.02</v>
      </c>
      <c r="AJ4481" s="1" t="s">
        <v>413</v>
      </c>
      <c r="AK4481" s="19">
        <v>33.4</v>
      </c>
      <c r="AL4481" s="19">
        <v>103.37</v>
      </c>
      <c r="AM4481" s="1">
        <v>3500</v>
      </c>
      <c r="AN4481" s="3">
        <v>1994</v>
      </c>
      <c r="AP4481" s="47">
        <v>10.9</v>
      </c>
      <c r="AQ4481">
        <v>81017</v>
      </c>
      <c r="AR4481" s="1" t="s">
        <v>503</v>
      </c>
    </row>
    <row r="4482" spans="1:44" x14ac:dyDescent="0.25">
      <c r="A4482" s="1">
        <v>6037</v>
      </c>
      <c r="B4482" s="1" t="s">
        <v>1035</v>
      </c>
      <c r="C4482" s="1">
        <v>102</v>
      </c>
      <c r="D4482" s="1" t="s">
        <v>6574</v>
      </c>
      <c r="F4482" s="1" t="s">
        <v>445</v>
      </c>
      <c r="H4482" s="1">
        <v>135</v>
      </c>
      <c r="J4482" s="1"/>
      <c r="K4482" s="3">
        <v>572</v>
      </c>
      <c r="N4482" s="1">
        <v>521</v>
      </c>
      <c r="O4482" s="1">
        <v>158.80000000000001</v>
      </c>
      <c r="Q4482" s="1">
        <v>18.14</v>
      </c>
      <c r="R4482" s="1">
        <v>9.66</v>
      </c>
      <c r="S4482" s="47">
        <v>47.06</v>
      </c>
      <c r="Y4482" s="47">
        <v>4.1100000000000003</v>
      </c>
      <c r="AB4482" s="47">
        <v>1</v>
      </c>
      <c r="AJ4482" s="1" t="s">
        <v>413</v>
      </c>
      <c r="AK4482" s="19">
        <v>33.43</v>
      </c>
      <c r="AL4482" s="19">
        <v>103.48</v>
      </c>
      <c r="AM4482" s="1">
        <v>3450</v>
      </c>
      <c r="AN4482" s="3">
        <v>1994</v>
      </c>
      <c r="AP4482" s="47">
        <v>9.5299999999999994</v>
      </c>
      <c r="AQ4482">
        <v>81017</v>
      </c>
      <c r="AR4482" s="1" t="s">
        <v>503</v>
      </c>
    </row>
    <row r="4483" spans="1:44" x14ac:dyDescent="0.25">
      <c r="A4483" s="1">
        <v>6038</v>
      </c>
      <c r="B4483" s="1" t="s">
        <v>1035</v>
      </c>
      <c r="C4483" s="1">
        <v>102</v>
      </c>
      <c r="D4483" s="1" t="s">
        <v>6574</v>
      </c>
      <c r="F4483" s="1" t="s">
        <v>445</v>
      </c>
      <c r="H4483" s="1">
        <v>146</v>
      </c>
      <c r="J4483" s="1"/>
      <c r="K4483" s="3">
        <v>589</v>
      </c>
      <c r="N4483" s="1">
        <v>625</v>
      </c>
      <c r="O4483" s="1">
        <v>186.2</v>
      </c>
      <c r="Q4483" s="1">
        <v>18.29</v>
      </c>
      <c r="R4483" s="1">
        <v>10.16</v>
      </c>
      <c r="S4483" s="47">
        <v>52.04</v>
      </c>
      <c r="Y4483" s="47">
        <v>4.6900000000000004</v>
      </c>
      <c r="AB4483" s="47">
        <v>1.1499999999999999</v>
      </c>
      <c r="AJ4483" s="1" t="s">
        <v>413</v>
      </c>
      <c r="AK4483" s="19">
        <v>33.47</v>
      </c>
      <c r="AL4483" s="19">
        <v>103.47</v>
      </c>
      <c r="AM4483" s="1">
        <v>3433</v>
      </c>
      <c r="AN4483" s="3">
        <v>1994</v>
      </c>
      <c r="AP4483" s="47">
        <v>9.82</v>
      </c>
      <c r="AQ4483">
        <v>81017</v>
      </c>
      <c r="AR4483" s="1" t="s">
        <v>503</v>
      </c>
    </row>
    <row r="4484" spans="1:44" x14ac:dyDescent="0.25">
      <c r="A4484" s="1">
        <v>6039</v>
      </c>
      <c r="B4484" s="1" t="s">
        <v>1035</v>
      </c>
      <c r="C4484" s="1">
        <v>102</v>
      </c>
      <c r="D4484" s="1" t="s">
        <v>6574</v>
      </c>
      <c r="F4484" s="1" t="s">
        <v>445</v>
      </c>
      <c r="H4484" s="1">
        <v>137</v>
      </c>
      <c r="J4484" s="1"/>
      <c r="K4484" s="3">
        <v>783</v>
      </c>
      <c r="N4484" s="1">
        <v>419</v>
      </c>
      <c r="O4484" s="1">
        <v>133.9</v>
      </c>
      <c r="Q4484" s="1">
        <v>20.03</v>
      </c>
      <c r="R4484" s="1">
        <v>11.22</v>
      </c>
      <c r="S4484" s="47">
        <v>46.67</v>
      </c>
      <c r="Y4484" s="47">
        <v>3.73</v>
      </c>
      <c r="AB4484" s="47">
        <v>0.91</v>
      </c>
      <c r="AJ4484" s="1" t="s">
        <v>413</v>
      </c>
      <c r="AK4484" s="19">
        <v>33.479999999999997</v>
      </c>
      <c r="AL4484" s="19">
        <v>103.53</v>
      </c>
      <c r="AM4484" s="1">
        <v>3433</v>
      </c>
      <c r="AN4484" s="3">
        <v>1994</v>
      </c>
      <c r="AP4484" s="47">
        <v>10.46</v>
      </c>
      <c r="AQ4484">
        <v>80518</v>
      </c>
      <c r="AR4484" s="1" t="s">
        <v>503</v>
      </c>
    </row>
    <row r="4485" spans="1:44" x14ac:dyDescent="0.25">
      <c r="A4485" s="1">
        <v>6040</v>
      </c>
      <c r="B4485" s="1" t="s">
        <v>1035</v>
      </c>
      <c r="C4485" s="1">
        <v>102</v>
      </c>
      <c r="D4485" s="1" t="s">
        <v>6574</v>
      </c>
      <c r="F4485" s="1" t="s">
        <v>445</v>
      </c>
      <c r="H4485" s="1">
        <v>150</v>
      </c>
      <c r="J4485" s="1"/>
      <c r="K4485" s="3">
        <v>830</v>
      </c>
      <c r="N4485" s="1">
        <v>464</v>
      </c>
      <c r="O4485" s="1">
        <v>173.9</v>
      </c>
      <c r="Q4485" s="1">
        <v>21.99</v>
      </c>
      <c r="R4485" s="1">
        <v>11.78</v>
      </c>
      <c r="S4485" s="47">
        <v>54.91</v>
      </c>
      <c r="Y4485" s="47">
        <v>4.62</v>
      </c>
      <c r="AB4485" s="47">
        <v>1.1299999999999999</v>
      </c>
      <c r="AJ4485" s="1" t="s">
        <v>413</v>
      </c>
      <c r="AK4485" s="19">
        <v>33.619999999999997</v>
      </c>
      <c r="AL4485" s="19">
        <v>103.38</v>
      </c>
      <c r="AM4485" s="1">
        <v>3500</v>
      </c>
      <c r="AN4485" s="3">
        <v>1994</v>
      </c>
      <c r="AP4485" s="47">
        <v>11.5</v>
      </c>
      <c r="AQ4485">
        <v>81017</v>
      </c>
      <c r="AR4485" s="1" t="s">
        <v>503</v>
      </c>
    </row>
    <row r="4486" spans="1:44" x14ac:dyDescent="0.25">
      <c r="A4486" s="1">
        <v>6041</v>
      </c>
      <c r="B4486" s="1" t="s">
        <v>1035</v>
      </c>
      <c r="C4486" s="1">
        <v>102</v>
      </c>
      <c r="D4486" s="1" t="s">
        <v>6574</v>
      </c>
      <c r="F4486" s="1" t="s">
        <v>445</v>
      </c>
      <c r="H4486" s="1">
        <v>148</v>
      </c>
      <c r="J4486" s="1"/>
      <c r="K4486" s="3">
        <v>530</v>
      </c>
      <c r="N4486" s="1">
        <v>597</v>
      </c>
      <c r="O4486" s="1">
        <v>184.3</v>
      </c>
      <c r="Q4486" s="1">
        <v>18.739999999999998</v>
      </c>
      <c r="R4486" s="1">
        <v>9.59</v>
      </c>
      <c r="S4486" s="47">
        <v>52.22</v>
      </c>
      <c r="Y4486" s="47">
        <v>4.66</v>
      </c>
      <c r="AB4486" s="47">
        <v>1.1399999999999999</v>
      </c>
      <c r="AJ4486" s="1" t="s">
        <v>413</v>
      </c>
      <c r="AK4486" s="19">
        <v>33.53</v>
      </c>
      <c r="AL4486" s="19">
        <v>103.67</v>
      </c>
      <c r="AM4486" s="1">
        <v>3275</v>
      </c>
      <c r="AN4486" s="3">
        <v>1994</v>
      </c>
      <c r="AP4486" s="47">
        <v>9.73</v>
      </c>
      <c r="AQ4486">
        <v>80518</v>
      </c>
      <c r="AR4486" s="1" t="s">
        <v>503</v>
      </c>
    </row>
    <row r="4487" spans="1:44" x14ac:dyDescent="0.25">
      <c r="A4487" s="1">
        <v>6042</v>
      </c>
      <c r="B4487" s="1" t="s">
        <v>1035</v>
      </c>
      <c r="C4487" s="1">
        <v>102</v>
      </c>
      <c r="D4487" s="1" t="s">
        <v>6574</v>
      </c>
      <c r="F4487" s="1" t="s">
        <v>445</v>
      </c>
      <c r="H4487" s="1">
        <v>144</v>
      </c>
      <c r="J4487" s="1"/>
      <c r="K4487" s="3">
        <v>549</v>
      </c>
      <c r="N4487" s="1">
        <v>335</v>
      </c>
      <c r="O4487" s="1">
        <v>108.4</v>
      </c>
      <c r="Q4487" s="1">
        <v>16.03</v>
      </c>
      <c r="R4487" s="1">
        <v>7.39</v>
      </c>
      <c r="S4487" s="47">
        <v>35.549999999999997</v>
      </c>
      <c r="Y4487" s="47">
        <v>2.94</v>
      </c>
      <c r="AB4487" s="47">
        <v>0.72</v>
      </c>
      <c r="AJ4487" s="1" t="s">
        <v>413</v>
      </c>
      <c r="AK4487" s="19">
        <v>33.85</v>
      </c>
      <c r="AL4487" s="19">
        <v>103.3</v>
      </c>
      <c r="AM4487" s="1">
        <v>3500</v>
      </c>
      <c r="AN4487" s="3">
        <v>1994</v>
      </c>
      <c r="AP4487" s="47">
        <v>7.85</v>
      </c>
      <c r="AQ4487">
        <v>81017</v>
      </c>
      <c r="AR4487" s="1" t="s">
        <v>503</v>
      </c>
    </row>
    <row r="4488" spans="1:44" x14ac:dyDescent="0.25">
      <c r="A4488" s="1">
        <v>6043</v>
      </c>
      <c r="B4488" s="1" t="s">
        <v>1035</v>
      </c>
      <c r="C4488" s="1">
        <v>102</v>
      </c>
      <c r="D4488" s="1" t="s">
        <v>6574</v>
      </c>
      <c r="F4488" s="1" t="s">
        <v>445</v>
      </c>
      <c r="H4488" s="1">
        <v>137</v>
      </c>
      <c r="J4488" s="1"/>
      <c r="K4488" s="3">
        <v>641</v>
      </c>
      <c r="N4488" s="1">
        <v>387</v>
      </c>
      <c r="O4488" s="1">
        <v>121.3</v>
      </c>
      <c r="Q4488" s="1">
        <v>17.14</v>
      </c>
      <c r="R4488" s="1">
        <v>9.67</v>
      </c>
      <c r="S4488" s="47">
        <v>40.69</v>
      </c>
      <c r="Y4488" s="47">
        <v>3.32</v>
      </c>
      <c r="AB4488" s="47">
        <v>0.81</v>
      </c>
      <c r="AJ4488" s="1" t="s">
        <v>413</v>
      </c>
      <c r="AK4488" s="19">
        <v>33.770000000000003</v>
      </c>
      <c r="AL4488" s="19">
        <v>103.33</v>
      </c>
      <c r="AM4488" s="1">
        <v>3500</v>
      </c>
      <c r="AN4488" s="3">
        <v>1994</v>
      </c>
      <c r="AP4488" s="47">
        <v>9.36</v>
      </c>
      <c r="AQ4488">
        <v>81017</v>
      </c>
      <c r="AR4488" s="1" t="s">
        <v>503</v>
      </c>
    </row>
    <row r="4489" spans="1:44" x14ac:dyDescent="0.25">
      <c r="A4489" s="1">
        <v>6044</v>
      </c>
      <c r="B4489" s="1" t="s">
        <v>1035</v>
      </c>
      <c r="C4489" s="1">
        <v>102</v>
      </c>
      <c r="D4489" s="1" t="s">
        <v>6574</v>
      </c>
      <c r="F4489" s="1" t="s">
        <v>445</v>
      </c>
      <c r="H4489" s="1">
        <v>114</v>
      </c>
      <c r="J4489" s="1"/>
      <c r="K4489" s="3">
        <v>915</v>
      </c>
      <c r="N4489" s="1">
        <v>426</v>
      </c>
      <c r="O4489" s="1">
        <v>139.1</v>
      </c>
      <c r="Q4489" s="1">
        <v>21.8</v>
      </c>
      <c r="R4489" s="1">
        <v>11.64</v>
      </c>
      <c r="S4489" s="47">
        <v>47.96</v>
      </c>
      <c r="Y4489" s="47">
        <v>3.88</v>
      </c>
      <c r="AB4489" s="47">
        <v>0.95</v>
      </c>
      <c r="AJ4489" s="1" t="s">
        <v>413</v>
      </c>
      <c r="AK4489" s="19">
        <v>34.200000000000003</v>
      </c>
      <c r="AL4489" s="19">
        <v>102.93</v>
      </c>
      <c r="AM4489" s="1">
        <v>3500</v>
      </c>
      <c r="AN4489" s="3">
        <v>1994</v>
      </c>
      <c r="AP4489" s="47">
        <v>11.12</v>
      </c>
      <c r="AQ4489">
        <v>81017</v>
      </c>
      <c r="AR4489" s="1" t="s">
        <v>503</v>
      </c>
    </row>
    <row r="4490" spans="1:44" x14ac:dyDescent="0.25">
      <c r="A4490" s="1">
        <v>6045</v>
      </c>
      <c r="B4490" s="1" t="s">
        <v>1035</v>
      </c>
      <c r="C4490" s="1">
        <v>102</v>
      </c>
      <c r="D4490" s="1" t="s">
        <v>6574</v>
      </c>
      <c r="F4490" s="1" t="s">
        <v>445</v>
      </c>
      <c r="H4490" s="1">
        <v>131</v>
      </c>
      <c r="J4490" s="1"/>
      <c r="K4490" s="3">
        <v>473</v>
      </c>
      <c r="N4490" s="1">
        <v>378</v>
      </c>
      <c r="O4490" s="1">
        <v>121.4</v>
      </c>
      <c r="Q4490" s="1">
        <v>15.33</v>
      </c>
      <c r="R4490" s="1">
        <v>7.44</v>
      </c>
      <c r="S4490" s="47">
        <v>37.82</v>
      </c>
      <c r="Y4490" s="47">
        <v>3.2</v>
      </c>
      <c r="AB4490" s="47">
        <v>0.78</v>
      </c>
      <c r="AJ4490" s="1" t="s">
        <v>413</v>
      </c>
      <c r="AK4490" s="19">
        <v>33.270000000000003</v>
      </c>
      <c r="AL4490" s="19">
        <v>103.82</v>
      </c>
      <c r="AM4490" s="1">
        <v>3243</v>
      </c>
      <c r="AN4490" s="3">
        <v>1994</v>
      </c>
      <c r="AP4490" s="47">
        <v>7.56</v>
      </c>
      <c r="AQ4490">
        <v>81017</v>
      </c>
      <c r="AR4490" s="1" t="s">
        <v>503</v>
      </c>
    </row>
    <row r="4491" spans="1:44" x14ac:dyDescent="0.25">
      <c r="A4491" s="1">
        <v>6046</v>
      </c>
      <c r="B4491" s="1" t="s">
        <v>1035</v>
      </c>
      <c r="C4491" s="1">
        <v>102</v>
      </c>
      <c r="D4491" s="1" t="s">
        <v>6574</v>
      </c>
      <c r="F4491" s="1" t="s">
        <v>445</v>
      </c>
      <c r="H4491" s="1">
        <v>92</v>
      </c>
      <c r="J4491" s="1"/>
      <c r="K4491" s="3">
        <v>805</v>
      </c>
      <c r="N4491" s="1">
        <v>336</v>
      </c>
      <c r="O4491" s="1">
        <v>112.2</v>
      </c>
      <c r="Q4491" s="1">
        <v>22.6</v>
      </c>
      <c r="R4491" s="1">
        <v>10.83</v>
      </c>
      <c r="S4491" s="47">
        <v>44.33</v>
      </c>
      <c r="Y4491" s="47">
        <v>3.34</v>
      </c>
      <c r="AB4491" s="47">
        <v>0.82</v>
      </c>
      <c r="AJ4491" s="1" t="s">
        <v>413</v>
      </c>
      <c r="AK4491" s="19">
        <v>33.28</v>
      </c>
      <c r="AL4491" s="19">
        <v>103.67</v>
      </c>
      <c r="AM4491" s="1">
        <v>3238</v>
      </c>
      <c r="AN4491" s="3">
        <v>1994</v>
      </c>
      <c r="AP4491" s="47">
        <v>11.58</v>
      </c>
      <c r="AQ4491">
        <v>80518</v>
      </c>
      <c r="AR4491" s="1" t="s">
        <v>503</v>
      </c>
    </row>
    <row r="4492" spans="1:44" x14ac:dyDescent="0.25">
      <c r="A4492" s="1">
        <v>6047</v>
      </c>
      <c r="B4492" s="1" t="s">
        <v>1035</v>
      </c>
      <c r="C4492" s="1">
        <v>102</v>
      </c>
      <c r="D4492" s="1" t="s">
        <v>6574</v>
      </c>
      <c r="F4492" s="1" t="s">
        <v>445</v>
      </c>
      <c r="H4492" s="1">
        <v>142</v>
      </c>
      <c r="J4492" s="1"/>
      <c r="K4492" s="3">
        <v>664</v>
      </c>
      <c r="N4492" s="1">
        <v>425</v>
      </c>
      <c r="O4492" s="1">
        <v>133</v>
      </c>
      <c r="Q4492" s="1">
        <v>18.239999999999998</v>
      </c>
      <c r="R4492" s="1">
        <v>10.14</v>
      </c>
      <c r="S4492" s="47">
        <v>43.87</v>
      </c>
      <c r="Y4492" s="47">
        <v>3.61</v>
      </c>
      <c r="AB4492" s="47">
        <v>0.88</v>
      </c>
      <c r="AJ4492" s="1" t="s">
        <v>413</v>
      </c>
      <c r="AK4492" s="19">
        <v>33.520000000000003</v>
      </c>
      <c r="AL4492" s="19">
        <v>103.3</v>
      </c>
      <c r="AM4492" s="1">
        <v>3500</v>
      </c>
      <c r="AN4492" s="3">
        <v>1994</v>
      </c>
      <c r="AP4492" s="47">
        <v>10.48</v>
      </c>
      <c r="AQ4492">
        <v>81017</v>
      </c>
      <c r="AR4492" s="1" t="s">
        <v>503</v>
      </c>
    </row>
    <row r="4493" spans="1:44" x14ac:dyDescent="0.25">
      <c r="A4493" s="1">
        <v>6048</v>
      </c>
      <c r="B4493" s="1" t="s">
        <v>1035</v>
      </c>
      <c r="C4493" s="1">
        <v>102</v>
      </c>
      <c r="D4493" s="1" t="s">
        <v>6574</v>
      </c>
      <c r="F4493" s="1" t="s">
        <v>445</v>
      </c>
      <c r="H4493" s="1">
        <v>140</v>
      </c>
      <c r="J4493" s="1"/>
      <c r="K4493" s="3">
        <v>485</v>
      </c>
      <c r="N4493" s="1">
        <v>607</v>
      </c>
      <c r="O4493" s="1">
        <v>185.5</v>
      </c>
      <c r="Q4493" s="1">
        <v>16.09</v>
      </c>
      <c r="R4493" s="1">
        <v>8.82</v>
      </c>
      <c r="S4493" s="47">
        <v>49.04</v>
      </c>
      <c r="Y4493" s="47">
        <v>4.57</v>
      </c>
      <c r="AB4493" s="47">
        <v>1.1200000000000001</v>
      </c>
      <c r="AJ4493" s="1" t="s">
        <v>413</v>
      </c>
      <c r="AK4493" s="19">
        <v>33.549999999999997</v>
      </c>
      <c r="AL4493" s="19">
        <v>103.62</v>
      </c>
      <c r="AM4493" s="1">
        <v>3238</v>
      </c>
      <c r="AN4493" s="3">
        <v>1994</v>
      </c>
      <c r="AP4493" s="47">
        <v>8.59</v>
      </c>
      <c r="AQ4493">
        <v>80518</v>
      </c>
      <c r="AR4493" s="1" t="s">
        <v>503</v>
      </c>
    </row>
    <row r="4494" spans="1:44" x14ac:dyDescent="0.25">
      <c r="A4494" s="1">
        <v>6049</v>
      </c>
      <c r="B4494" s="1" t="s">
        <v>1035</v>
      </c>
      <c r="C4494" s="1">
        <v>102</v>
      </c>
      <c r="D4494" s="1" t="s">
        <v>6574</v>
      </c>
      <c r="F4494" s="1" t="s">
        <v>445</v>
      </c>
      <c r="H4494" s="1">
        <v>167</v>
      </c>
      <c r="J4494" s="1"/>
      <c r="K4494" s="3">
        <v>658</v>
      </c>
      <c r="N4494" s="1">
        <v>589</v>
      </c>
      <c r="O4494" s="1">
        <v>183</v>
      </c>
      <c r="Q4494" s="1">
        <v>19.739999999999998</v>
      </c>
      <c r="R4494" s="1">
        <v>10.98</v>
      </c>
      <c r="S4494" s="47">
        <v>53.84</v>
      </c>
      <c r="Y4494" s="47">
        <v>4.71</v>
      </c>
      <c r="AB4494" s="47">
        <v>1.1499999999999999</v>
      </c>
      <c r="AJ4494" s="1" t="s">
        <v>413</v>
      </c>
      <c r="AK4494" s="19">
        <v>33.57</v>
      </c>
      <c r="AL4494" s="19">
        <v>103.32</v>
      </c>
      <c r="AM4494" s="1">
        <v>3500</v>
      </c>
      <c r="AN4494" s="3">
        <v>1994</v>
      </c>
      <c r="AP4494" s="47">
        <v>10.73</v>
      </c>
      <c r="AQ4494">
        <v>81017</v>
      </c>
      <c r="AR4494" s="1" t="s">
        <v>503</v>
      </c>
    </row>
    <row r="4495" spans="1:44" x14ac:dyDescent="0.25">
      <c r="A4495" s="1">
        <v>6050</v>
      </c>
      <c r="B4495" s="1" t="s">
        <v>1035</v>
      </c>
      <c r="C4495" s="1">
        <v>102</v>
      </c>
      <c r="D4495" s="1" t="s">
        <v>6574</v>
      </c>
      <c r="F4495" s="1" t="s">
        <v>445</v>
      </c>
      <c r="H4495" s="1">
        <v>109</v>
      </c>
      <c r="J4495" s="1"/>
      <c r="K4495" s="3">
        <v>928</v>
      </c>
      <c r="N4495" s="1">
        <v>330</v>
      </c>
      <c r="O4495" s="1">
        <v>105.1</v>
      </c>
      <c r="Q4495" s="1">
        <v>19.670000000000002</v>
      </c>
      <c r="R4495" s="1">
        <v>10.95</v>
      </c>
      <c r="S4495" s="47">
        <v>39.869999999999997</v>
      </c>
      <c r="Y4495" s="47">
        <v>3.09</v>
      </c>
      <c r="AB4495" s="47">
        <v>0.75</v>
      </c>
      <c r="AJ4495" s="1" t="s">
        <v>413</v>
      </c>
      <c r="AK4495" s="19">
        <v>34.17</v>
      </c>
      <c r="AL4495" s="19">
        <v>102.82</v>
      </c>
      <c r="AM4495" s="1">
        <v>3500</v>
      </c>
      <c r="AN4495" s="3">
        <v>1994</v>
      </c>
      <c r="AP4495" s="47">
        <v>11.27</v>
      </c>
      <c r="AQ4495">
        <v>81017</v>
      </c>
      <c r="AR4495" s="1" t="s">
        <v>503</v>
      </c>
    </row>
    <row r="4496" spans="1:44" x14ac:dyDescent="0.25">
      <c r="A4496" s="1">
        <v>6051</v>
      </c>
      <c r="B4496" s="1" t="s">
        <v>1035</v>
      </c>
      <c r="C4496" s="1">
        <v>102</v>
      </c>
      <c r="D4496" s="1" t="s">
        <v>6574</v>
      </c>
      <c r="F4496" s="1" t="s">
        <v>445</v>
      </c>
      <c r="H4496" s="1">
        <v>133</v>
      </c>
      <c r="J4496" s="1"/>
      <c r="K4496" s="3">
        <v>740</v>
      </c>
      <c r="N4496" s="1">
        <v>535</v>
      </c>
      <c r="O4496" s="1">
        <v>154.19999999999999</v>
      </c>
      <c r="Q4496" s="1">
        <v>19.52</v>
      </c>
      <c r="R4496" s="1">
        <v>10.92</v>
      </c>
      <c r="S4496" s="47">
        <v>48.05</v>
      </c>
      <c r="Y4496" s="47">
        <v>4.0999999999999996</v>
      </c>
      <c r="AB4496" s="47">
        <v>1</v>
      </c>
      <c r="AJ4496" s="1" t="s">
        <v>413</v>
      </c>
      <c r="AK4496" s="19">
        <v>33.58</v>
      </c>
      <c r="AL4496" s="19">
        <v>103.28</v>
      </c>
      <c r="AM4496" s="1">
        <v>3500</v>
      </c>
      <c r="AN4496" s="3">
        <v>1994</v>
      </c>
      <c r="AP4496" s="47">
        <v>10.71</v>
      </c>
      <c r="AQ4496">
        <v>81017</v>
      </c>
      <c r="AR4496" s="1" t="s">
        <v>503</v>
      </c>
    </row>
    <row r="4497" spans="1:44" x14ac:dyDescent="0.25">
      <c r="A4497" s="1">
        <v>6052</v>
      </c>
      <c r="B4497" s="1" t="s">
        <v>1035</v>
      </c>
      <c r="C4497" s="1">
        <v>102</v>
      </c>
      <c r="D4497" s="1" t="s">
        <v>6574</v>
      </c>
      <c r="F4497" s="1" t="s">
        <v>445</v>
      </c>
      <c r="H4497" s="1">
        <v>119</v>
      </c>
      <c r="J4497" s="1"/>
      <c r="K4497" s="3">
        <v>710</v>
      </c>
      <c r="N4497" s="1">
        <v>457</v>
      </c>
      <c r="O4497" s="1">
        <v>143.4</v>
      </c>
      <c r="Q4497" s="1">
        <v>19.48</v>
      </c>
      <c r="R4497" s="1">
        <v>10.87</v>
      </c>
      <c r="S4497" s="47">
        <v>47.55</v>
      </c>
      <c r="Y4497" s="47">
        <v>3.9</v>
      </c>
      <c r="AB4497" s="47">
        <v>0.95</v>
      </c>
      <c r="AJ4497" s="1" t="s">
        <v>413</v>
      </c>
      <c r="AK4497" s="19">
        <v>33.5</v>
      </c>
      <c r="AL4497" s="19">
        <v>103.57</v>
      </c>
      <c r="AM4497" s="1">
        <v>3410</v>
      </c>
      <c r="AN4497" s="3">
        <v>1994</v>
      </c>
      <c r="AP4497" s="47">
        <v>10.82</v>
      </c>
      <c r="AQ4497">
        <v>80518</v>
      </c>
      <c r="AR4497" s="1" t="s">
        <v>503</v>
      </c>
    </row>
    <row r="4498" spans="1:44" x14ac:dyDescent="0.25">
      <c r="A4498" s="1">
        <v>6053</v>
      </c>
      <c r="B4498" s="1" t="s">
        <v>1035</v>
      </c>
      <c r="C4498" s="1">
        <v>102</v>
      </c>
      <c r="D4498" s="1" t="s">
        <v>6574</v>
      </c>
      <c r="F4498" s="1" t="s">
        <v>445</v>
      </c>
      <c r="H4498" s="1">
        <v>109</v>
      </c>
      <c r="J4498" s="1"/>
      <c r="K4498" s="3">
        <v>1870</v>
      </c>
      <c r="N4498" s="1">
        <v>721</v>
      </c>
      <c r="O4498" s="1">
        <v>242</v>
      </c>
      <c r="Q4498" s="1">
        <v>47.29</v>
      </c>
      <c r="R4498" s="1">
        <v>26.43</v>
      </c>
      <c r="S4498" s="47">
        <v>97.81</v>
      </c>
      <c r="Y4498" s="47">
        <v>7.28</v>
      </c>
      <c r="AB4498" s="47">
        <v>1.78</v>
      </c>
      <c r="AJ4498" s="1" t="s">
        <v>413</v>
      </c>
      <c r="AK4498" s="19">
        <v>33.520000000000003</v>
      </c>
      <c r="AL4498" s="19">
        <v>105.4</v>
      </c>
      <c r="AM4498" s="1">
        <v>3500</v>
      </c>
      <c r="AN4498" s="3">
        <v>1994</v>
      </c>
      <c r="AP4498" s="47">
        <v>23.48</v>
      </c>
      <c r="AQ4498">
        <v>80434</v>
      </c>
      <c r="AR4498" s="1" t="s">
        <v>503</v>
      </c>
    </row>
    <row r="4499" spans="1:44" x14ac:dyDescent="0.25">
      <c r="A4499" s="1">
        <v>6054</v>
      </c>
      <c r="B4499" s="1" t="s">
        <v>1035</v>
      </c>
      <c r="C4499" s="1">
        <v>102</v>
      </c>
      <c r="D4499" s="1" t="s">
        <v>6574</v>
      </c>
      <c r="F4499" s="1" t="s">
        <v>445</v>
      </c>
      <c r="H4499" s="1">
        <v>146</v>
      </c>
      <c r="J4499" s="1"/>
      <c r="K4499" s="3">
        <v>640</v>
      </c>
      <c r="N4499" s="1">
        <v>546</v>
      </c>
      <c r="O4499" s="1">
        <v>205</v>
      </c>
      <c r="Q4499" s="1">
        <v>20.74</v>
      </c>
      <c r="R4499" s="1">
        <v>11.57</v>
      </c>
      <c r="S4499" s="47">
        <v>59.62</v>
      </c>
      <c r="Y4499" s="47">
        <v>5.23</v>
      </c>
      <c r="AB4499" s="47">
        <v>1.28</v>
      </c>
      <c r="AJ4499" s="1" t="s">
        <v>413</v>
      </c>
      <c r="AK4499" s="19">
        <v>33.520000000000003</v>
      </c>
      <c r="AL4499" s="19">
        <v>103.53</v>
      </c>
      <c r="AM4499" s="1">
        <v>3500</v>
      </c>
      <c r="AN4499" s="3">
        <v>1994</v>
      </c>
      <c r="AP4499" s="47">
        <v>11.55</v>
      </c>
      <c r="AQ4499">
        <v>80518</v>
      </c>
      <c r="AR4499" s="1" t="s">
        <v>503</v>
      </c>
    </row>
    <row r="4500" spans="1:44" x14ac:dyDescent="0.25">
      <c r="A4500" s="1">
        <v>6055</v>
      </c>
      <c r="B4500" s="1" t="s">
        <v>1035</v>
      </c>
      <c r="C4500" s="1">
        <v>102</v>
      </c>
      <c r="D4500" s="1" t="s">
        <v>6574</v>
      </c>
      <c r="F4500" s="1" t="s">
        <v>445</v>
      </c>
      <c r="H4500" s="1">
        <v>90</v>
      </c>
      <c r="J4500" s="1"/>
      <c r="K4500" s="3">
        <v>676</v>
      </c>
      <c r="N4500" s="1">
        <v>264</v>
      </c>
      <c r="O4500" s="1">
        <v>81.62</v>
      </c>
      <c r="Q4500" s="1">
        <v>14.53</v>
      </c>
      <c r="R4500" s="1">
        <v>8.17</v>
      </c>
      <c r="S4500" s="47">
        <v>30.71</v>
      </c>
      <c r="Y4500" s="47">
        <v>2.38</v>
      </c>
      <c r="AB4500" s="47">
        <v>0.57999999999999996</v>
      </c>
      <c r="AJ4500" s="1" t="s">
        <v>413</v>
      </c>
      <c r="AK4500" s="19">
        <v>34.25</v>
      </c>
      <c r="AL4500" s="19">
        <v>102.92</v>
      </c>
      <c r="AM4500" s="1">
        <v>3500</v>
      </c>
      <c r="AN4500" s="3">
        <v>1994</v>
      </c>
      <c r="AP4500" s="47">
        <v>8.44</v>
      </c>
      <c r="AQ4500">
        <v>81017</v>
      </c>
      <c r="AR4500" s="1" t="s">
        <v>503</v>
      </c>
    </row>
    <row r="4501" spans="1:44" x14ac:dyDescent="0.25">
      <c r="A4501" s="1">
        <v>6056</v>
      </c>
      <c r="B4501" s="1" t="s">
        <v>1035</v>
      </c>
      <c r="C4501" s="1">
        <v>102</v>
      </c>
      <c r="D4501" s="1" t="s">
        <v>6574</v>
      </c>
      <c r="F4501" s="1" t="s">
        <v>445</v>
      </c>
      <c r="H4501" s="1">
        <v>137</v>
      </c>
      <c r="J4501" s="1"/>
      <c r="K4501" s="3">
        <v>642</v>
      </c>
      <c r="N4501" s="1">
        <v>402</v>
      </c>
      <c r="O4501" s="1">
        <v>123.7</v>
      </c>
      <c r="Q4501" s="1">
        <v>15.82</v>
      </c>
      <c r="R4501" s="1">
        <v>8.65</v>
      </c>
      <c r="S4501" s="47">
        <v>39.58</v>
      </c>
      <c r="Y4501" s="47">
        <v>3.31</v>
      </c>
      <c r="AB4501" s="47">
        <v>0.81</v>
      </c>
      <c r="AJ4501" s="1" t="s">
        <v>413</v>
      </c>
      <c r="AK4501" s="19">
        <v>33.450000000000003</v>
      </c>
      <c r="AL4501" s="19">
        <v>103.5</v>
      </c>
      <c r="AM4501" s="1">
        <v>3450</v>
      </c>
      <c r="AN4501" s="3">
        <v>1994</v>
      </c>
      <c r="AP4501" s="47">
        <v>9.15</v>
      </c>
      <c r="AQ4501">
        <v>81017</v>
      </c>
      <c r="AR4501" s="1" t="s">
        <v>503</v>
      </c>
    </row>
    <row r="4502" spans="1:44" x14ac:dyDescent="0.25">
      <c r="A4502" s="1">
        <v>6057</v>
      </c>
      <c r="B4502" s="1" t="s">
        <v>1035</v>
      </c>
      <c r="C4502" s="1">
        <v>102</v>
      </c>
      <c r="D4502" s="1" t="s">
        <v>6574</v>
      </c>
      <c r="F4502" s="1" t="s">
        <v>445</v>
      </c>
      <c r="H4502" s="1">
        <v>198</v>
      </c>
      <c r="J4502" s="1"/>
      <c r="K4502" s="3">
        <v>413</v>
      </c>
      <c r="N4502" s="1">
        <v>690</v>
      </c>
      <c r="O4502" s="1">
        <v>223.9</v>
      </c>
      <c r="Q4502" s="1">
        <v>15.85</v>
      </c>
      <c r="R4502" s="1">
        <v>8.86</v>
      </c>
      <c r="S4502" s="47">
        <v>54.67</v>
      </c>
      <c r="Y4502" s="47">
        <v>5.34</v>
      </c>
      <c r="AB4502" s="47">
        <v>1.3</v>
      </c>
      <c r="AJ4502" s="1" t="s">
        <v>413</v>
      </c>
      <c r="AK4502" s="19">
        <v>32.6</v>
      </c>
      <c r="AL4502" s="19">
        <v>103.6</v>
      </c>
      <c r="AM4502" s="1">
        <v>3325</v>
      </c>
      <c r="AN4502" s="3">
        <v>1994</v>
      </c>
      <c r="AP4502" s="47">
        <v>8.56</v>
      </c>
      <c r="AQ4502">
        <v>80518</v>
      </c>
      <c r="AR4502" s="1" t="s">
        <v>503</v>
      </c>
    </row>
    <row r="4503" spans="1:44" x14ac:dyDescent="0.25">
      <c r="A4503" s="1">
        <v>6058</v>
      </c>
      <c r="B4503" s="1" t="s">
        <v>1035</v>
      </c>
      <c r="C4503" s="1">
        <v>102</v>
      </c>
      <c r="D4503" s="1" t="s">
        <v>6574</v>
      </c>
      <c r="F4503" s="1" t="s">
        <v>445</v>
      </c>
      <c r="H4503" s="1">
        <v>46</v>
      </c>
      <c r="J4503" s="1"/>
      <c r="K4503" s="3">
        <v>848</v>
      </c>
      <c r="N4503" s="1">
        <v>130</v>
      </c>
      <c r="O4503" s="1">
        <v>67.88</v>
      </c>
      <c r="Q4503" s="1">
        <v>26.21</v>
      </c>
      <c r="R4503" s="1">
        <v>14.24</v>
      </c>
      <c r="S4503" s="47">
        <v>26.08</v>
      </c>
      <c r="Y4503" s="47">
        <v>2.37</v>
      </c>
      <c r="AB4503" s="47">
        <v>0.57999999999999996</v>
      </c>
      <c r="AJ4503" s="1" t="s">
        <v>413</v>
      </c>
      <c r="AK4503" s="19">
        <v>31.5</v>
      </c>
      <c r="AL4503" s="19">
        <v>103.55</v>
      </c>
      <c r="AM4503" s="1">
        <v>3273</v>
      </c>
      <c r="AN4503" s="3">
        <v>1994</v>
      </c>
      <c r="AP4503" s="47">
        <v>14.97</v>
      </c>
      <c r="AQ4503">
        <v>80518</v>
      </c>
      <c r="AR4503" s="1" t="s">
        <v>503</v>
      </c>
    </row>
    <row r="4504" spans="1:44" x14ac:dyDescent="0.25">
      <c r="A4504" s="1">
        <v>6059</v>
      </c>
      <c r="B4504" s="1" t="s">
        <v>1035</v>
      </c>
      <c r="C4504" s="1">
        <v>102</v>
      </c>
      <c r="D4504" s="1" t="s">
        <v>6574</v>
      </c>
      <c r="F4504" s="1" t="s">
        <v>445</v>
      </c>
      <c r="H4504" s="1">
        <v>55</v>
      </c>
      <c r="J4504" s="1"/>
      <c r="K4504" s="3">
        <v>1842</v>
      </c>
      <c r="N4504" s="1">
        <v>210</v>
      </c>
      <c r="O4504" s="1">
        <v>68.349999999999994</v>
      </c>
      <c r="Q4504" s="1">
        <v>30.45</v>
      </c>
      <c r="R4504" s="1">
        <v>17</v>
      </c>
      <c r="S4504" s="47">
        <v>41.72</v>
      </c>
      <c r="Y4504" s="47">
        <v>2.78</v>
      </c>
      <c r="AB4504" s="47">
        <v>0.68</v>
      </c>
      <c r="AJ4504" s="1" t="s">
        <v>413</v>
      </c>
      <c r="AK4504" s="19">
        <v>30.1</v>
      </c>
      <c r="AL4504" s="19">
        <v>102.7</v>
      </c>
      <c r="AM4504" s="1">
        <v>2900</v>
      </c>
      <c r="AN4504" s="3">
        <v>1994</v>
      </c>
      <c r="AP4504" s="47">
        <v>15.22</v>
      </c>
      <c r="AQ4504">
        <v>80518</v>
      </c>
      <c r="AR4504" s="1" t="s">
        <v>503</v>
      </c>
    </row>
    <row r="4505" spans="1:44" x14ac:dyDescent="0.25">
      <c r="A4505" s="1">
        <v>6060</v>
      </c>
      <c r="B4505" s="1" t="s">
        <v>1035</v>
      </c>
      <c r="C4505" s="1">
        <v>102</v>
      </c>
      <c r="D4505" s="1" t="s">
        <v>6574</v>
      </c>
      <c r="F4505" s="1" t="s">
        <v>445</v>
      </c>
      <c r="H4505" s="1">
        <v>48</v>
      </c>
      <c r="J4505" s="1"/>
      <c r="K4505" s="3">
        <v>1082</v>
      </c>
      <c r="N4505" s="1">
        <v>113</v>
      </c>
      <c r="O4505" s="1">
        <v>59.32</v>
      </c>
      <c r="Q4505" s="1">
        <v>20.59</v>
      </c>
      <c r="R4505" s="1">
        <v>11.51</v>
      </c>
      <c r="S4505" s="47">
        <v>31.22</v>
      </c>
      <c r="Y4505" s="47">
        <v>2.16</v>
      </c>
      <c r="AB4505" s="47">
        <v>0.53</v>
      </c>
      <c r="AJ4505" s="1" t="s">
        <v>413</v>
      </c>
      <c r="AK4505" s="19">
        <v>33.07</v>
      </c>
      <c r="AL4505" s="19">
        <v>103.73</v>
      </c>
      <c r="AM4505" s="1">
        <v>3207</v>
      </c>
      <c r="AN4505" s="3">
        <v>1994</v>
      </c>
      <c r="AP4505" s="47">
        <v>12.1</v>
      </c>
      <c r="AQ4505">
        <v>81017</v>
      </c>
      <c r="AR4505" s="1" t="s">
        <v>503</v>
      </c>
    </row>
    <row r="4506" spans="1:44" x14ac:dyDescent="0.25">
      <c r="A4506" s="1">
        <v>6061</v>
      </c>
      <c r="B4506" s="1" t="s">
        <v>1035</v>
      </c>
      <c r="C4506" s="1">
        <v>102</v>
      </c>
      <c r="D4506" s="1" t="s">
        <v>6574</v>
      </c>
      <c r="F4506" s="1" t="s">
        <v>445</v>
      </c>
      <c r="H4506" s="1">
        <v>214</v>
      </c>
      <c r="J4506" s="1"/>
      <c r="K4506" s="3">
        <v>401</v>
      </c>
      <c r="N4506" s="1">
        <v>637</v>
      </c>
      <c r="O4506" s="1">
        <v>204</v>
      </c>
      <c r="Q4506" s="1">
        <v>14.1</v>
      </c>
      <c r="R4506" s="1">
        <v>7.69</v>
      </c>
      <c r="S4506" s="47">
        <v>47</v>
      </c>
      <c r="Y4506" s="47">
        <v>4.8</v>
      </c>
      <c r="AB4506" s="47">
        <v>1.17</v>
      </c>
      <c r="AJ4506" s="1" t="s">
        <v>413</v>
      </c>
      <c r="AK4506" s="19">
        <v>30.9</v>
      </c>
      <c r="AL4506" s="19">
        <v>102.33</v>
      </c>
      <c r="AM4506" s="1">
        <v>3208</v>
      </c>
      <c r="AN4506" s="3">
        <v>1994</v>
      </c>
      <c r="AP4506" s="47">
        <v>7.32</v>
      </c>
      <c r="AQ4506">
        <v>80518</v>
      </c>
      <c r="AR4506" s="1" t="s">
        <v>503</v>
      </c>
    </row>
    <row r="4507" spans="1:44" x14ac:dyDescent="0.25">
      <c r="A4507" s="1">
        <v>6062</v>
      </c>
      <c r="B4507" s="1" t="s">
        <v>1035</v>
      </c>
      <c r="C4507" s="1">
        <v>102</v>
      </c>
      <c r="D4507" s="1" t="s">
        <v>6574</v>
      </c>
      <c r="F4507" s="1" t="s">
        <v>445</v>
      </c>
      <c r="H4507" s="1">
        <v>317</v>
      </c>
      <c r="J4507" s="1"/>
      <c r="K4507" s="3">
        <v>405</v>
      </c>
      <c r="N4507" s="1">
        <v>1143</v>
      </c>
      <c r="O4507" s="1">
        <v>354.5</v>
      </c>
      <c r="Q4507" s="1">
        <v>17.89</v>
      </c>
      <c r="R4507" s="1">
        <v>10</v>
      </c>
      <c r="S4507" s="47">
        <v>73.27</v>
      </c>
      <c r="Y4507" s="47">
        <v>8.02</v>
      </c>
      <c r="AB4507" s="47">
        <v>1.96</v>
      </c>
      <c r="AJ4507" s="1" t="s">
        <v>413</v>
      </c>
      <c r="AK4507" s="19">
        <v>30.9</v>
      </c>
      <c r="AL4507" s="19">
        <v>100.3</v>
      </c>
      <c r="AM4507" s="1">
        <v>3800</v>
      </c>
      <c r="AN4507" s="3">
        <v>1994</v>
      </c>
      <c r="AP4507" s="47">
        <v>10.51</v>
      </c>
      <c r="AQ4507">
        <v>80509</v>
      </c>
      <c r="AR4507" s="1" t="s">
        <v>503</v>
      </c>
    </row>
    <row r="4508" spans="1:44" x14ac:dyDescent="0.25">
      <c r="A4508" s="1">
        <v>6063</v>
      </c>
      <c r="B4508" s="1" t="s">
        <v>1035</v>
      </c>
      <c r="C4508" s="1">
        <v>102</v>
      </c>
      <c r="D4508" s="1" t="s">
        <v>6574</v>
      </c>
      <c r="F4508" s="1" t="s">
        <v>445</v>
      </c>
      <c r="H4508" s="1">
        <v>164</v>
      </c>
      <c r="J4508" s="1"/>
      <c r="K4508" s="3">
        <v>501</v>
      </c>
      <c r="N4508" s="1">
        <v>472</v>
      </c>
      <c r="O4508" s="1">
        <v>148.9</v>
      </c>
      <c r="Q4508" s="1">
        <v>15.75</v>
      </c>
      <c r="R4508" s="1">
        <v>8.81</v>
      </c>
      <c r="S4508" s="47">
        <v>43.68</v>
      </c>
      <c r="Y4508" s="47">
        <v>3.82</v>
      </c>
      <c r="AB4508" s="47">
        <v>0.93</v>
      </c>
      <c r="AJ4508" s="1" t="s">
        <v>413</v>
      </c>
      <c r="AK4508" s="19">
        <v>30</v>
      </c>
      <c r="AL4508" s="19">
        <v>101</v>
      </c>
      <c r="AM4508" s="1">
        <v>3758</v>
      </c>
      <c r="AN4508" s="3">
        <v>1994</v>
      </c>
      <c r="AP4508" s="47">
        <v>8.3000000000000007</v>
      </c>
      <c r="AQ4508">
        <v>80509</v>
      </c>
      <c r="AR4508" s="1" t="s">
        <v>503</v>
      </c>
    </row>
    <row r="4509" spans="1:44" x14ac:dyDescent="0.25">
      <c r="A4509" s="1">
        <v>6064</v>
      </c>
      <c r="B4509" s="1" t="s">
        <v>1035</v>
      </c>
      <c r="C4509" s="1">
        <v>102</v>
      </c>
      <c r="D4509" s="1" t="s">
        <v>6574</v>
      </c>
      <c r="F4509" s="1" t="s">
        <v>445</v>
      </c>
      <c r="H4509" s="1">
        <v>133</v>
      </c>
      <c r="J4509" s="1"/>
      <c r="K4509" s="3">
        <v>644</v>
      </c>
      <c r="N4509" s="1">
        <v>688</v>
      </c>
      <c r="O4509" s="1">
        <v>195.9</v>
      </c>
      <c r="Q4509" s="1">
        <v>20.329999999999998</v>
      </c>
      <c r="R4509" s="1">
        <v>10.86</v>
      </c>
      <c r="S4509" s="47">
        <v>56.69</v>
      </c>
      <c r="Y4509" s="47">
        <v>4.99</v>
      </c>
      <c r="AB4509" s="47">
        <v>1.22</v>
      </c>
      <c r="AJ4509" s="1" t="s">
        <v>413</v>
      </c>
      <c r="AK4509" s="19">
        <v>30.9</v>
      </c>
      <c r="AL4509" s="19">
        <v>103.1</v>
      </c>
      <c r="AM4509" s="1">
        <v>2805</v>
      </c>
      <c r="AN4509" s="3">
        <v>1994</v>
      </c>
      <c r="AP4509" s="47">
        <v>9.85</v>
      </c>
      <c r="AQ4509">
        <v>80518</v>
      </c>
      <c r="AR4509" s="1" t="s">
        <v>503</v>
      </c>
    </row>
    <row r="4510" spans="1:44" x14ac:dyDescent="0.25">
      <c r="A4510" s="1">
        <v>6065</v>
      </c>
      <c r="B4510" s="1" t="s">
        <v>1035</v>
      </c>
      <c r="C4510" s="1">
        <v>102</v>
      </c>
      <c r="D4510" s="1" t="s">
        <v>6574</v>
      </c>
      <c r="F4510" s="1" t="s">
        <v>445</v>
      </c>
      <c r="H4510" s="1">
        <v>350</v>
      </c>
      <c r="J4510" s="1"/>
      <c r="K4510" s="3">
        <v>172</v>
      </c>
      <c r="O4510" s="1">
        <v>1280</v>
      </c>
      <c r="Q4510" s="1">
        <v>116.2</v>
      </c>
      <c r="R4510" s="1">
        <v>38.72</v>
      </c>
      <c r="S4510" s="47">
        <v>131.33000000000001</v>
      </c>
      <c r="Y4510" s="47">
        <v>2.57</v>
      </c>
      <c r="AB4510" s="47">
        <v>0.74</v>
      </c>
      <c r="AJ4510" s="1" t="s">
        <v>413</v>
      </c>
      <c r="AK4510" s="19">
        <v>29.92</v>
      </c>
      <c r="AL4510" s="19">
        <v>95.88</v>
      </c>
      <c r="AM4510" s="1">
        <v>2750</v>
      </c>
      <c r="AN4510" s="3">
        <v>1994</v>
      </c>
      <c r="AP4510" s="47">
        <v>40.69</v>
      </c>
      <c r="AQ4510">
        <v>80514</v>
      </c>
      <c r="AR4510" s="1" t="s">
        <v>503</v>
      </c>
    </row>
    <row r="4511" spans="1:44" x14ac:dyDescent="0.25">
      <c r="A4511" s="1">
        <v>6066</v>
      </c>
      <c r="B4511" s="1" t="s">
        <v>1035</v>
      </c>
      <c r="C4511" s="1">
        <v>102</v>
      </c>
      <c r="D4511" s="1" t="s">
        <v>6574</v>
      </c>
      <c r="F4511" s="1" t="s">
        <v>445</v>
      </c>
      <c r="H4511" s="1">
        <v>175</v>
      </c>
      <c r="J4511" s="1"/>
      <c r="K4511" s="3">
        <v>237</v>
      </c>
      <c r="N4511" s="1">
        <v>531</v>
      </c>
      <c r="O4511" s="1">
        <v>411.7</v>
      </c>
      <c r="Q4511" s="1">
        <v>27.23</v>
      </c>
      <c r="R4511" s="1">
        <v>7.15</v>
      </c>
      <c r="S4511" s="47">
        <v>44.98</v>
      </c>
      <c r="Y4511" s="47">
        <v>2.64</v>
      </c>
      <c r="AB4511" s="47">
        <v>0.11</v>
      </c>
      <c r="AJ4511" s="1" t="s">
        <v>413</v>
      </c>
      <c r="AK4511" s="19">
        <v>28.6</v>
      </c>
      <c r="AL4511" s="19">
        <v>97.4</v>
      </c>
      <c r="AM4511" s="1">
        <v>3500</v>
      </c>
      <c r="AN4511" s="3">
        <v>1994</v>
      </c>
      <c r="AP4511" s="47">
        <v>6.33</v>
      </c>
      <c r="AQ4511">
        <v>80514</v>
      </c>
      <c r="AR4511" s="1" t="s">
        <v>503</v>
      </c>
    </row>
    <row r="4512" spans="1:44" x14ac:dyDescent="0.25">
      <c r="A4512" s="1">
        <v>6067</v>
      </c>
      <c r="B4512" s="1" t="s">
        <v>1035</v>
      </c>
      <c r="C4512" s="1">
        <v>102</v>
      </c>
      <c r="D4512" s="1" t="s">
        <v>6574</v>
      </c>
      <c r="F4512" s="1" t="s">
        <v>445</v>
      </c>
      <c r="H4512" s="1">
        <v>100</v>
      </c>
      <c r="J4512" s="1"/>
      <c r="K4512" s="3">
        <v>799</v>
      </c>
      <c r="N4512" s="1">
        <v>156</v>
      </c>
      <c r="O4512" s="1">
        <v>78.83</v>
      </c>
      <c r="Q4512" s="1">
        <v>18.07</v>
      </c>
      <c r="R4512" s="1">
        <v>10.039999999999999</v>
      </c>
      <c r="S4512" s="47">
        <v>27.76</v>
      </c>
      <c r="Y4512" s="47">
        <v>2.37</v>
      </c>
      <c r="AB4512" s="47">
        <v>0.57999999999999996</v>
      </c>
      <c r="AJ4512" s="1" t="s">
        <v>413</v>
      </c>
      <c r="AK4512" s="19">
        <v>31.1</v>
      </c>
      <c r="AL4512" s="19">
        <v>97.1</v>
      </c>
      <c r="AM4512" s="1">
        <v>3900</v>
      </c>
      <c r="AN4512" s="3">
        <v>1994</v>
      </c>
      <c r="AP4512" s="47">
        <v>10.55</v>
      </c>
      <c r="AQ4512">
        <v>80516</v>
      </c>
      <c r="AR4512" s="1" t="s">
        <v>503</v>
      </c>
    </row>
    <row r="4513" spans="1:44" x14ac:dyDescent="0.25">
      <c r="A4513" s="1">
        <v>6068</v>
      </c>
      <c r="B4513" s="1" t="s">
        <v>1035</v>
      </c>
      <c r="C4513" s="1">
        <v>102</v>
      </c>
      <c r="D4513" s="1" t="s">
        <v>6574</v>
      </c>
      <c r="F4513" s="1" t="s">
        <v>445</v>
      </c>
      <c r="H4513" s="1">
        <v>113</v>
      </c>
      <c r="J4513" s="1"/>
      <c r="K4513" s="3">
        <v>244</v>
      </c>
      <c r="N4513" s="1">
        <v>217</v>
      </c>
      <c r="O4513" s="1">
        <v>108.6</v>
      </c>
      <c r="Q4513" s="1">
        <v>10.24</v>
      </c>
      <c r="R4513" s="1">
        <v>5.69</v>
      </c>
      <c r="S4513" s="47">
        <v>23.2</v>
      </c>
      <c r="Y4513" s="47">
        <v>2.6</v>
      </c>
      <c r="AB4513" s="47">
        <v>0.64</v>
      </c>
      <c r="AJ4513" s="1" t="s">
        <v>413</v>
      </c>
      <c r="AK4513" s="19">
        <v>30.9</v>
      </c>
      <c r="AL4513" s="19">
        <v>94.7</v>
      </c>
      <c r="AM4513" s="1">
        <v>4150</v>
      </c>
      <c r="AN4513" s="3">
        <v>1994</v>
      </c>
      <c r="AP4513" s="47">
        <v>5.98</v>
      </c>
      <c r="AQ4513">
        <v>81017</v>
      </c>
      <c r="AR4513" s="1" t="s">
        <v>503</v>
      </c>
    </row>
    <row r="4514" spans="1:44" x14ac:dyDescent="0.25">
      <c r="A4514" s="1">
        <v>6069</v>
      </c>
      <c r="B4514" s="1" t="s">
        <v>1035</v>
      </c>
      <c r="C4514" s="1">
        <v>102</v>
      </c>
      <c r="D4514" s="1" t="s">
        <v>6574</v>
      </c>
      <c r="F4514" s="1" t="s">
        <v>445</v>
      </c>
      <c r="H4514" s="1">
        <v>50</v>
      </c>
      <c r="J4514" s="1"/>
      <c r="K4514" s="3">
        <v>313</v>
      </c>
      <c r="N4514" s="1">
        <v>118</v>
      </c>
      <c r="O4514" s="1">
        <v>61.44</v>
      </c>
      <c r="Q4514" s="1">
        <v>12.32</v>
      </c>
      <c r="R4514" s="1">
        <v>5.24</v>
      </c>
      <c r="S4514" s="47">
        <v>20.12</v>
      </c>
      <c r="Y4514" s="47">
        <v>1.74</v>
      </c>
      <c r="AB4514" s="47">
        <v>0.43</v>
      </c>
      <c r="AJ4514" s="1" t="s">
        <v>413</v>
      </c>
      <c r="AK4514" s="19">
        <v>30.2</v>
      </c>
      <c r="AL4514" s="19">
        <v>94.9</v>
      </c>
      <c r="AM4514" s="1">
        <v>2620</v>
      </c>
      <c r="AN4514" s="3">
        <v>1994</v>
      </c>
      <c r="AP4514" s="47">
        <v>6.08</v>
      </c>
      <c r="AQ4514">
        <v>80514</v>
      </c>
      <c r="AR4514" s="1" t="s">
        <v>503</v>
      </c>
    </row>
    <row r="4515" spans="1:44" x14ac:dyDescent="0.25">
      <c r="A4515" s="1">
        <v>6070</v>
      </c>
      <c r="B4515" s="1" t="s">
        <v>1035</v>
      </c>
      <c r="C4515" s="1">
        <v>102</v>
      </c>
      <c r="D4515" s="1" t="s">
        <v>6574</v>
      </c>
      <c r="F4515" s="1" t="s">
        <v>445</v>
      </c>
      <c r="H4515" s="1">
        <v>152</v>
      </c>
      <c r="J4515" s="1"/>
      <c r="K4515" s="3">
        <v>253</v>
      </c>
      <c r="N4515" s="1">
        <v>1085</v>
      </c>
      <c r="O4515" s="1">
        <v>394.9</v>
      </c>
      <c r="Q4515" s="1">
        <v>11.78</v>
      </c>
      <c r="R4515" s="1">
        <v>5.42</v>
      </c>
      <c r="S4515" s="47">
        <v>50.79</v>
      </c>
      <c r="Y4515" s="47">
        <v>8.15</v>
      </c>
      <c r="AB4515" s="47">
        <v>1.99</v>
      </c>
      <c r="AJ4515" s="1" t="s">
        <v>413</v>
      </c>
      <c r="AK4515" s="19">
        <v>29.8</v>
      </c>
      <c r="AL4515" s="19">
        <v>95.7</v>
      </c>
      <c r="AM4515" s="1">
        <v>3237</v>
      </c>
      <c r="AN4515" s="3">
        <v>1994</v>
      </c>
      <c r="AP4515" s="47">
        <v>5.81</v>
      </c>
      <c r="AQ4515">
        <v>81003</v>
      </c>
      <c r="AR4515" s="1" t="s">
        <v>503</v>
      </c>
    </row>
    <row r="4516" spans="1:44" x14ac:dyDescent="0.25">
      <c r="A4516" s="1">
        <v>6071</v>
      </c>
      <c r="B4516" s="1" t="s">
        <v>1035</v>
      </c>
      <c r="C4516" s="1">
        <v>102</v>
      </c>
      <c r="D4516" s="1" t="s">
        <v>6574</v>
      </c>
      <c r="F4516" s="1" t="s">
        <v>445</v>
      </c>
      <c r="H4516" s="1">
        <v>120</v>
      </c>
      <c r="J4516" s="1"/>
      <c r="K4516" s="3">
        <v>250</v>
      </c>
      <c r="N4516" s="1">
        <v>362</v>
      </c>
      <c r="O4516" s="1">
        <v>164.2</v>
      </c>
      <c r="Q4516" s="1">
        <v>11.12</v>
      </c>
      <c r="R4516" s="1">
        <v>6.18</v>
      </c>
      <c r="S4516" s="47">
        <v>31.03</v>
      </c>
      <c r="Y4516" s="47">
        <v>3.74</v>
      </c>
      <c r="AB4516" s="47">
        <v>0.91</v>
      </c>
      <c r="AJ4516" s="1" t="s">
        <v>413</v>
      </c>
      <c r="AK4516" s="19">
        <v>31.5</v>
      </c>
      <c r="AL4516" s="19">
        <v>98.2</v>
      </c>
      <c r="AM4516" s="1">
        <v>3900</v>
      </c>
      <c r="AN4516" s="3">
        <v>1994</v>
      </c>
      <c r="AP4516" s="47">
        <v>6.49</v>
      </c>
      <c r="AQ4516">
        <v>81017</v>
      </c>
      <c r="AR4516" s="1" t="s">
        <v>503</v>
      </c>
    </row>
    <row r="4517" spans="1:44" x14ac:dyDescent="0.25">
      <c r="A4517" s="1">
        <v>6072</v>
      </c>
      <c r="B4517" s="1" t="s">
        <v>1035</v>
      </c>
      <c r="C4517" s="1">
        <v>102</v>
      </c>
      <c r="D4517" s="1" t="s">
        <v>6574</v>
      </c>
      <c r="F4517" s="1" t="s">
        <v>445</v>
      </c>
      <c r="H4517" s="1">
        <v>100</v>
      </c>
      <c r="J4517" s="1"/>
      <c r="K4517" s="3">
        <v>427</v>
      </c>
      <c r="N4517" s="1">
        <v>229</v>
      </c>
      <c r="O4517" s="1">
        <v>108</v>
      </c>
      <c r="Q4517" s="1">
        <v>15.91</v>
      </c>
      <c r="R4517" s="1">
        <v>8.84</v>
      </c>
      <c r="S4517" s="47">
        <v>27.92</v>
      </c>
      <c r="Y4517" s="47">
        <v>2.83</v>
      </c>
      <c r="AB4517" s="47">
        <v>0.69</v>
      </c>
      <c r="AJ4517" s="1" t="s">
        <v>413</v>
      </c>
      <c r="AK4517" s="19">
        <v>31.4</v>
      </c>
      <c r="AL4517" s="19">
        <v>94.3</v>
      </c>
      <c r="AM4517" s="1">
        <v>3750</v>
      </c>
      <c r="AN4517" s="3">
        <v>1994</v>
      </c>
      <c r="AP4517" s="47">
        <v>9.2899999999999991</v>
      </c>
      <c r="AQ4517">
        <v>81017</v>
      </c>
      <c r="AR4517" s="1" t="s">
        <v>503</v>
      </c>
    </row>
    <row r="4518" spans="1:44" x14ac:dyDescent="0.25">
      <c r="A4518" s="1">
        <v>6073</v>
      </c>
      <c r="B4518" s="1" t="s">
        <v>1035</v>
      </c>
      <c r="C4518" s="1">
        <v>102</v>
      </c>
      <c r="D4518" s="1" t="s">
        <v>6574</v>
      </c>
      <c r="F4518" s="1" t="s">
        <v>445</v>
      </c>
      <c r="H4518" s="1">
        <v>100</v>
      </c>
      <c r="J4518" s="1"/>
      <c r="K4518" s="3">
        <v>314</v>
      </c>
      <c r="N4518" s="1">
        <v>179</v>
      </c>
      <c r="O4518" s="1">
        <v>91.26</v>
      </c>
      <c r="Q4518" s="1">
        <v>11.99</v>
      </c>
      <c r="R4518" s="1">
        <v>6.69</v>
      </c>
      <c r="S4518" s="47">
        <v>22.35</v>
      </c>
      <c r="Y4518" s="47">
        <v>2.33</v>
      </c>
      <c r="AB4518" s="47">
        <v>0.56999999999999995</v>
      </c>
      <c r="AJ4518" s="1" t="s">
        <v>413</v>
      </c>
      <c r="AK4518" s="19">
        <v>31.2</v>
      </c>
      <c r="AL4518" s="19">
        <v>96.5</v>
      </c>
      <c r="AM4518" s="1">
        <v>3800</v>
      </c>
      <c r="AN4518" s="3">
        <v>1994</v>
      </c>
      <c r="AP4518" s="47">
        <v>7.03</v>
      </c>
      <c r="AQ4518">
        <v>81017</v>
      </c>
      <c r="AR4518" s="1" t="s">
        <v>503</v>
      </c>
    </row>
    <row r="4519" spans="1:44" x14ac:dyDescent="0.25">
      <c r="A4519" s="1">
        <v>6074</v>
      </c>
      <c r="B4519" s="1" t="s">
        <v>1035</v>
      </c>
      <c r="C4519" s="1">
        <v>102</v>
      </c>
      <c r="D4519" s="1" t="s">
        <v>6574</v>
      </c>
      <c r="F4519" s="1" t="s">
        <v>445</v>
      </c>
      <c r="H4519" s="1">
        <v>110</v>
      </c>
      <c r="J4519" s="1"/>
      <c r="K4519" s="3">
        <v>392</v>
      </c>
      <c r="N4519" s="1">
        <v>207</v>
      </c>
      <c r="O4519" s="1">
        <v>100.3</v>
      </c>
      <c r="Q4519" s="1">
        <v>14.01</v>
      </c>
      <c r="R4519" s="1">
        <v>7.66</v>
      </c>
      <c r="S4519" s="47">
        <v>25.4</v>
      </c>
      <c r="Y4519" s="47">
        <v>2.59</v>
      </c>
      <c r="AB4519" s="47">
        <v>0.63</v>
      </c>
      <c r="AJ4519" s="1" t="s">
        <v>413</v>
      </c>
      <c r="AK4519" s="19">
        <v>30.42</v>
      </c>
      <c r="AL4519" s="19">
        <v>95.8</v>
      </c>
      <c r="AM4519" s="1">
        <v>3982</v>
      </c>
      <c r="AN4519" s="3">
        <v>1994</v>
      </c>
      <c r="AP4519" s="47">
        <v>8.06</v>
      </c>
      <c r="AQ4519">
        <v>81017</v>
      </c>
      <c r="AR4519" s="1" t="s">
        <v>503</v>
      </c>
    </row>
    <row r="4520" spans="1:44" x14ac:dyDescent="0.25">
      <c r="A4520" s="1">
        <v>6075</v>
      </c>
      <c r="B4520" s="1" t="s">
        <v>1035</v>
      </c>
      <c r="C4520" s="1">
        <v>102</v>
      </c>
      <c r="D4520" s="1" t="s">
        <v>6574</v>
      </c>
      <c r="F4520" s="1" t="s">
        <v>445</v>
      </c>
      <c r="H4520" s="1">
        <v>150</v>
      </c>
      <c r="J4520" s="1"/>
      <c r="K4520" s="3">
        <v>431</v>
      </c>
      <c r="N4520" s="1">
        <v>339</v>
      </c>
      <c r="O4520" s="1">
        <v>146.69999999999999</v>
      </c>
      <c r="Q4520" s="1">
        <v>17.22</v>
      </c>
      <c r="R4520" s="1">
        <v>9.57</v>
      </c>
      <c r="S4520" s="47">
        <v>34.29</v>
      </c>
      <c r="Y4520" s="47">
        <v>3.66</v>
      </c>
      <c r="AB4520" s="47">
        <v>0.89</v>
      </c>
      <c r="AJ4520" s="1" t="s">
        <v>413</v>
      </c>
      <c r="AK4520" s="19">
        <v>29.6</v>
      </c>
      <c r="AL4520" s="19">
        <v>98.5</v>
      </c>
      <c r="AM4520" s="1">
        <v>4180</v>
      </c>
      <c r="AN4520" s="3">
        <v>1994</v>
      </c>
      <c r="AP4520" s="47">
        <v>9.31</v>
      </c>
      <c r="AQ4520">
        <v>80516</v>
      </c>
      <c r="AR4520" s="1" t="s">
        <v>503</v>
      </c>
    </row>
    <row r="4521" spans="1:44" x14ac:dyDescent="0.25">
      <c r="A4521" s="1">
        <v>6076</v>
      </c>
      <c r="B4521" s="1" t="s">
        <v>1035</v>
      </c>
      <c r="C4521" s="1">
        <v>102</v>
      </c>
      <c r="D4521" s="1" t="s">
        <v>6574</v>
      </c>
      <c r="F4521" s="1" t="s">
        <v>445</v>
      </c>
      <c r="H4521" s="1">
        <v>116</v>
      </c>
      <c r="J4521" s="1"/>
      <c r="K4521" s="3">
        <v>451</v>
      </c>
      <c r="N4521" s="1">
        <v>215</v>
      </c>
      <c r="O4521" s="1">
        <v>159</v>
      </c>
      <c r="Q4521" s="1">
        <v>15.95</v>
      </c>
      <c r="R4521" s="1">
        <v>8.8699999999999992</v>
      </c>
      <c r="S4521" s="47">
        <v>34.049999999999997</v>
      </c>
      <c r="Y4521" s="47">
        <v>3.84</v>
      </c>
      <c r="AB4521" s="47">
        <v>0.94</v>
      </c>
      <c r="AJ4521" s="1" t="s">
        <v>413</v>
      </c>
      <c r="AK4521" s="19">
        <v>29.6</v>
      </c>
      <c r="AL4521" s="19">
        <v>97.8</v>
      </c>
      <c r="AM4521" s="1">
        <v>3999</v>
      </c>
      <c r="AN4521" s="3">
        <v>1994</v>
      </c>
      <c r="AP4521" s="47">
        <v>9.32</v>
      </c>
      <c r="AQ4521">
        <v>81017</v>
      </c>
      <c r="AR4521" s="1" t="s">
        <v>503</v>
      </c>
    </row>
    <row r="4522" spans="1:44" x14ac:dyDescent="0.25">
      <c r="A4522" s="1">
        <v>6077</v>
      </c>
      <c r="B4522" s="1" t="s">
        <v>1035</v>
      </c>
      <c r="C4522" s="1">
        <v>102</v>
      </c>
      <c r="D4522" s="1" t="s">
        <v>6574</v>
      </c>
      <c r="F4522" s="1" t="s">
        <v>445</v>
      </c>
      <c r="H4522" s="1">
        <v>129</v>
      </c>
      <c r="J4522" s="1"/>
      <c r="K4522" s="3">
        <v>322</v>
      </c>
      <c r="N4522" s="1">
        <v>422</v>
      </c>
      <c r="O4522" s="1">
        <v>181.2</v>
      </c>
      <c r="Q4522" s="1">
        <v>13.77</v>
      </c>
      <c r="R4522" s="1">
        <v>6.18</v>
      </c>
      <c r="S4522" s="47">
        <v>36.159999999999997</v>
      </c>
      <c r="Y4522" s="47">
        <v>4.18</v>
      </c>
      <c r="AB4522" s="47">
        <v>1.02</v>
      </c>
      <c r="AJ4522" s="1" t="s">
        <v>413</v>
      </c>
      <c r="AK4522" s="19">
        <v>29.9</v>
      </c>
      <c r="AL4522" s="19">
        <v>93.3</v>
      </c>
      <c r="AM4522" s="1">
        <v>3642</v>
      </c>
      <c r="AN4522" s="3">
        <v>1994</v>
      </c>
      <c r="AP4522" s="47">
        <v>6.26</v>
      </c>
      <c r="AQ4522">
        <v>80514</v>
      </c>
      <c r="AR4522" s="1" t="s">
        <v>503</v>
      </c>
    </row>
    <row r="4523" spans="1:44" x14ac:dyDescent="0.25">
      <c r="A4523" s="1">
        <v>6078</v>
      </c>
      <c r="B4523" s="1" t="s">
        <v>1035</v>
      </c>
      <c r="C4523" s="1">
        <v>102</v>
      </c>
      <c r="D4523" s="1" t="s">
        <v>6574</v>
      </c>
      <c r="F4523" s="1" t="s">
        <v>445</v>
      </c>
      <c r="H4523" s="1">
        <v>143</v>
      </c>
      <c r="J4523" s="1"/>
      <c r="K4523" s="3">
        <v>214</v>
      </c>
      <c r="N4523" s="1">
        <v>427</v>
      </c>
      <c r="O4523" s="1">
        <v>191</v>
      </c>
      <c r="Q4523" s="1">
        <v>10.11</v>
      </c>
      <c r="R4523" s="1">
        <v>4.62</v>
      </c>
      <c r="S4523" s="47">
        <v>32.35</v>
      </c>
      <c r="Y4523" s="47">
        <v>4.1900000000000004</v>
      </c>
      <c r="AB4523" s="47">
        <v>1.02</v>
      </c>
      <c r="AJ4523" s="1" t="s">
        <v>413</v>
      </c>
      <c r="AK4523" s="19">
        <v>29.5</v>
      </c>
      <c r="AL4523" s="19">
        <v>94.3</v>
      </c>
      <c r="AM4523" s="1">
        <v>3631</v>
      </c>
      <c r="AN4523" s="3">
        <v>1994</v>
      </c>
      <c r="AP4523" s="47">
        <v>4.4800000000000004</v>
      </c>
      <c r="AQ4523">
        <v>80514</v>
      </c>
      <c r="AR4523" s="1" t="s">
        <v>503</v>
      </c>
    </row>
    <row r="4524" spans="1:44" x14ac:dyDescent="0.25">
      <c r="A4524" s="1">
        <v>6079</v>
      </c>
      <c r="B4524" s="1" t="s">
        <v>1035</v>
      </c>
      <c r="C4524" s="1">
        <v>102</v>
      </c>
      <c r="D4524" s="1" t="s">
        <v>6574</v>
      </c>
      <c r="F4524" s="1" t="s">
        <v>445</v>
      </c>
      <c r="H4524" s="1">
        <v>140</v>
      </c>
      <c r="J4524" s="1"/>
      <c r="K4524" s="3">
        <v>268</v>
      </c>
      <c r="N4524" s="1">
        <v>529</v>
      </c>
      <c r="O4524" s="1">
        <v>224.7</v>
      </c>
      <c r="Q4524" s="1">
        <v>10.64</v>
      </c>
      <c r="R4524" s="1">
        <v>5.04</v>
      </c>
      <c r="S4524" s="47">
        <v>36.67</v>
      </c>
      <c r="Y4524" s="47">
        <v>4.88</v>
      </c>
      <c r="AB4524" s="47">
        <v>1.19</v>
      </c>
      <c r="AJ4524" s="1" t="s">
        <v>413</v>
      </c>
      <c r="AK4524" s="19">
        <v>29.2</v>
      </c>
      <c r="AL4524" s="19">
        <v>94.1</v>
      </c>
      <c r="AM4524" s="1">
        <v>3274</v>
      </c>
      <c r="AN4524" s="3">
        <v>1994</v>
      </c>
      <c r="AP4524" s="47">
        <v>5.24</v>
      </c>
      <c r="AQ4524">
        <v>80514</v>
      </c>
      <c r="AR4524" s="1" t="s">
        <v>503</v>
      </c>
    </row>
    <row r="4525" spans="1:44" x14ac:dyDescent="0.25">
      <c r="A4525" s="1">
        <v>6080</v>
      </c>
      <c r="B4525" s="1" t="s">
        <v>1035</v>
      </c>
      <c r="C4525" s="1">
        <v>102</v>
      </c>
      <c r="D4525" s="1" t="s">
        <v>6574</v>
      </c>
      <c r="F4525" s="1" t="s">
        <v>445</v>
      </c>
      <c r="H4525" s="1">
        <v>149</v>
      </c>
      <c r="J4525" s="1"/>
      <c r="K4525" s="3">
        <v>234</v>
      </c>
      <c r="N4525" s="1">
        <v>595</v>
      </c>
      <c r="O4525" s="1">
        <v>273.39999999999998</v>
      </c>
      <c r="Q4525" s="1">
        <v>11.41</v>
      </c>
      <c r="R4525" s="1">
        <v>5.54</v>
      </c>
      <c r="S4525" s="47">
        <v>43.27</v>
      </c>
      <c r="Y4525" s="47">
        <v>5.87</v>
      </c>
      <c r="AB4525" s="47">
        <v>1.43</v>
      </c>
      <c r="AJ4525" s="1" t="s">
        <v>413</v>
      </c>
      <c r="AK4525" s="19">
        <v>29.7</v>
      </c>
      <c r="AL4525" s="19">
        <v>94.1</v>
      </c>
      <c r="AM4525" s="1">
        <v>3428</v>
      </c>
      <c r="AN4525" s="3">
        <v>1994</v>
      </c>
      <c r="AP4525" s="47">
        <v>6.04</v>
      </c>
      <c r="AQ4525">
        <v>80514</v>
      </c>
      <c r="AR4525" s="1" t="s">
        <v>503</v>
      </c>
    </row>
    <row r="4526" spans="1:44" x14ac:dyDescent="0.25">
      <c r="A4526" s="1">
        <v>6081</v>
      </c>
      <c r="B4526" s="1" t="s">
        <v>1035</v>
      </c>
      <c r="C4526" s="1">
        <v>102</v>
      </c>
      <c r="D4526" s="1" t="s">
        <v>6574</v>
      </c>
      <c r="F4526" s="1" t="s">
        <v>445</v>
      </c>
      <c r="H4526" s="1">
        <v>86</v>
      </c>
      <c r="J4526" s="1"/>
      <c r="K4526" s="3">
        <v>475</v>
      </c>
      <c r="N4526" s="1">
        <v>541</v>
      </c>
      <c r="O4526" s="1">
        <v>213.8</v>
      </c>
      <c r="Q4526" s="1">
        <v>14.72</v>
      </c>
      <c r="R4526" s="1">
        <v>8.17</v>
      </c>
      <c r="S4526" s="47">
        <v>41.64</v>
      </c>
      <c r="Y4526" s="47">
        <v>4.9000000000000004</v>
      </c>
      <c r="AB4526" s="47">
        <v>1.2</v>
      </c>
      <c r="AJ4526" s="1" t="s">
        <v>413</v>
      </c>
      <c r="AK4526" s="19">
        <v>29.8</v>
      </c>
      <c r="AL4526" s="19">
        <v>94.7</v>
      </c>
      <c r="AM4526" s="1">
        <v>3540</v>
      </c>
      <c r="AN4526" s="3">
        <v>1994</v>
      </c>
      <c r="AP4526" s="47">
        <v>7.24</v>
      </c>
      <c r="AQ4526">
        <v>80514</v>
      </c>
      <c r="AR4526" s="1" t="s">
        <v>503</v>
      </c>
    </row>
    <row r="4527" spans="1:44" x14ac:dyDescent="0.25">
      <c r="A4527" s="1">
        <v>6082</v>
      </c>
      <c r="B4527" s="1" t="s">
        <v>1035</v>
      </c>
      <c r="C4527" s="1">
        <v>102</v>
      </c>
      <c r="D4527" s="1" t="s">
        <v>6574</v>
      </c>
      <c r="F4527" s="1" t="s">
        <v>445</v>
      </c>
      <c r="H4527" s="1">
        <v>140</v>
      </c>
      <c r="J4527" s="1"/>
      <c r="K4527" s="3">
        <v>168</v>
      </c>
      <c r="N4527" s="1">
        <v>682</v>
      </c>
      <c r="O4527" s="1">
        <v>275.8</v>
      </c>
      <c r="Q4527" s="1">
        <v>7.36</v>
      </c>
      <c r="R4527" s="1">
        <v>4.09</v>
      </c>
      <c r="S4527" s="47">
        <v>34.15</v>
      </c>
      <c r="Y4527" s="47">
        <v>5.66</v>
      </c>
      <c r="AB4527" s="47">
        <v>1.38</v>
      </c>
      <c r="AJ4527" s="1" t="s">
        <v>413</v>
      </c>
      <c r="AK4527" s="19">
        <v>28.1</v>
      </c>
      <c r="AL4527" s="19">
        <v>85.9</v>
      </c>
      <c r="AM4527" s="1">
        <v>2590</v>
      </c>
      <c r="AN4527" s="3">
        <v>1994</v>
      </c>
      <c r="AP4527" s="47">
        <v>4.0199999999999996</v>
      </c>
      <c r="AQ4527">
        <v>81003</v>
      </c>
      <c r="AR4527" s="1" t="s">
        <v>503</v>
      </c>
    </row>
    <row r="4528" spans="1:44" x14ac:dyDescent="0.25">
      <c r="A4528" s="1">
        <v>6083</v>
      </c>
      <c r="B4528" s="1" t="s">
        <v>1035</v>
      </c>
      <c r="C4528" s="1">
        <v>102</v>
      </c>
      <c r="D4528" s="1" t="s">
        <v>6574</v>
      </c>
      <c r="F4528" s="1" t="s">
        <v>445</v>
      </c>
      <c r="H4528" s="1">
        <v>131</v>
      </c>
      <c r="J4528" s="1"/>
      <c r="K4528" s="3">
        <v>529</v>
      </c>
      <c r="N4528" s="1">
        <v>791</v>
      </c>
      <c r="O4528" s="1">
        <v>209.4</v>
      </c>
      <c r="Q4528" s="1">
        <v>6.48</v>
      </c>
      <c r="R4528" s="1">
        <v>3.3</v>
      </c>
      <c r="S4528" s="47">
        <v>29.59</v>
      </c>
      <c r="Y4528" s="47">
        <v>4.38</v>
      </c>
      <c r="AB4528" s="47">
        <v>1.07</v>
      </c>
      <c r="AJ4528" s="1" t="s">
        <v>413</v>
      </c>
      <c r="AK4528" s="19">
        <v>28.9</v>
      </c>
      <c r="AL4528" s="19">
        <v>85.2</v>
      </c>
      <c r="AM4528" s="1">
        <v>2786</v>
      </c>
      <c r="AN4528" s="3">
        <v>1994</v>
      </c>
      <c r="AP4528" s="47">
        <v>3.58</v>
      </c>
      <c r="AQ4528">
        <v>81003</v>
      </c>
      <c r="AR4528" s="1" t="s">
        <v>503</v>
      </c>
    </row>
    <row r="4529" spans="1:44" x14ac:dyDescent="0.25">
      <c r="A4529" s="1">
        <v>6084</v>
      </c>
      <c r="B4529" s="1" t="s">
        <v>1035</v>
      </c>
      <c r="C4529" s="1">
        <v>102</v>
      </c>
      <c r="D4529" s="1" t="s">
        <v>6574</v>
      </c>
      <c r="F4529" s="1" t="s">
        <v>445</v>
      </c>
      <c r="H4529" s="1">
        <v>105</v>
      </c>
      <c r="J4529" s="1"/>
      <c r="K4529" s="3">
        <v>502</v>
      </c>
      <c r="N4529" s="1">
        <v>296</v>
      </c>
      <c r="O4529" s="1">
        <v>116.2</v>
      </c>
      <c r="Q4529" s="1">
        <v>13.13</v>
      </c>
      <c r="R4529" s="1">
        <v>5.6</v>
      </c>
      <c r="S4529" s="47">
        <v>26.17</v>
      </c>
      <c r="Y4529" s="47">
        <v>2.84</v>
      </c>
      <c r="AB4529" s="47">
        <v>0.69</v>
      </c>
      <c r="AJ4529" s="1" t="s">
        <v>413</v>
      </c>
      <c r="AK4529" s="19">
        <v>28.9</v>
      </c>
      <c r="AL4529" s="19">
        <v>85.2</v>
      </c>
      <c r="AM4529" s="1">
        <v>3398</v>
      </c>
      <c r="AN4529" s="3">
        <v>1994</v>
      </c>
      <c r="AP4529" s="47">
        <v>6</v>
      </c>
      <c r="AQ4529">
        <v>81003</v>
      </c>
      <c r="AR4529" s="1" t="s">
        <v>503</v>
      </c>
    </row>
    <row r="4530" spans="1:44" x14ac:dyDescent="0.25">
      <c r="A4530" s="1">
        <v>6085</v>
      </c>
      <c r="B4530" s="1" t="s">
        <v>1035</v>
      </c>
      <c r="C4530" s="1">
        <v>102</v>
      </c>
      <c r="D4530" s="1" t="s">
        <v>6574</v>
      </c>
      <c r="F4530" s="1" t="s">
        <v>445</v>
      </c>
      <c r="H4530" s="1">
        <v>192</v>
      </c>
      <c r="J4530" s="1"/>
      <c r="K4530" s="3">
        <v>125</v>
      </c>
      <c r="N4530" s="1">
        <v>598</v>
      </c>
      <c r="O4530" s="1">
        <v>210.7</v>
      </c>
      <c r="Q4530" s="1">
        <v>8.25</v>
      </c>
      <c r="R4530" s="1">
        <v>3.31</v>
      </c>
      <c r="S4530" s="47">
        <v>31.07</v>
      </c>
      <c r="Y4530" s="47">
        <v>4.46</v>
      </c>
      <c r="AB4530" s="47">
        <v>1.0900000000000001</v>
      </c>
      <c r="AJ4530" s="1" t="s">
        <v>413</v>
      </c>
      <c r="AK4530" s="19">
        <v>27.9</v>
      </c>
      <c r="AL4530" s="19">
        <v>85.9</v>
      </c>
      <c r="AM4530" s="1">
        <v>3350</v>
      </c>
      <c r="AN4530" s="3">
        <v>1994</v>
      </c>
      <c r="AP4530" s="47">
        <v>3.68</v>
      </c>
      <c r="AQ4530">
        <v>40401</v>
      </c>
      <c r="AR4530" s="1" t="s">
        <v>503</v>
      </c>
    </row>
    <row r="4531" spans="1:44" x14ac:dyDescent="0.25">
      <c r="A4531" s="1">
        <v>6086</v>
      </c>
      <c r="B4531" s="1" t="s">
        <v>1035</v>
      </c>
      <c r="C4531" s="1">
        <v>102</v>
      </c>
      <c r="D4531" s="1" t="s">
        <v>6574</v>
      </c>
      <c r="F4531" s="1" t="s">
        <v>445</v>
      </c>
      <c r="H4531" s="1">
        <v>170</v>
      </c>
      <c r="J4531" s="1"/>
      <c r="K4531" s="3">
        <v>220</v>
      </c>
      <c r="N4531" s="1">
        <v>697</v>
      </c>
      <c r="O4531" s="1">
        <v>262.10000000000002</v>
      </c>
      <c r="Q4531" s="1">
        <v>10.33</v>
      </c>
      <c r="R4531" s="1">
        <v>4.21</v>
      </c>
      <c r="S4531" s="47">
        <v>36.630000000000003</v>
      </c>
      <c r="Y4531" s="47">
        <v>5.51</v>
      </c>
      <c r="AB4531" s="47">
        <v>1.35</v>
      </c>
      <c r="AJ4531" s="1" t="s">
        <v>413</v>
      </c>
      <c r="AK4531" s="19">
        <v>27.9</v>
      </c>
      <c r="AL4531" s="19">
        <v>85.9</v>
      </c>
      <c r="AM4531" s="1">
        <v>2710</v>
      </c>
      <c r="AN4531" s="3">
        <v>1994</v>
      </c>
      <c r="AP4531" s="47">
        <v>4.74</v>
      </c>
      <c r="AQ4531">
        <v>40401</v>
      </c>
      <c r="AR4531" s="1" t="s">
        <v>503</v>
      </c>
    </row>
    <row r="4532" spans="1:44" x14ac:dyDescent="0.25">
      <c r="A4532" s="1">
        <v>6087</v>
      </c>
      <c r="B4532" s="1" t="s">
        <v>1035</v>
      </c>
      <c r="C4532" s="1">
        <v>102</v>
      </c>
      <c r="D4532" s="1" t="s">
        <v>6574</v>
      </c>
      <c r="F4532" s="1" t="s">
        <v>445</v>
      </c>
      <c r="H4532" s="1">
        <v>160</v>
      </c>
      <c r="J4532" s="1"/>
      <c r="K4532" s="3">
        <v>275</v>
      </c>
      <c r="N4532" s="1">
        <v>406</v>
      </c>
      <c r="O4532" s="1">
        <v>171.2</v>
      </c>
      <c r="Q4532" s="1">
        <v>11.62</v>
      </c>
      <c r="R4532" s="1">
        <v>6.57</v>
      </c>
      <c r="S4532" s="47">
        <v>31.63</v>
      </c>
      <c r="Y4532" s="47">
        <v>3.89</v>
      </c>
      <c r="AB4532" s="47">
        <v>0.95</v>
      </c>
      <c r="AJ4532" s="1" t="s">
        <v>413</v>
      </c>
      <c r="AK4532" s="19">
        <v>29</v>
      </c>
      <c r="AL4532" s="19">
        <v>93.1</v>
      </c>
      <c r="AM4532" s="1">
        <v>3835</v>
      </c>
      <c r="AN4532" s="3">
        <v>1994</v>
      </c>
      <c r="AP4532" s="47">
        <v>6.11</v>
      </c>
      <c r="AQ4532">
        <v>80514</v>
      </c>
      <c r="AR4532" s="1" t="s">
        <v>503</v>
      </c>
    </row>
    <row r="4533" spans="1:44" x14ac:dyDescent="0.25">
      <c r="A4533" s="1">
        <v>6088</v>
      </c>
      <c r="B4533" s="1" t="s">
        <v>1035</v>
      </c>
      <c r="C4533" s="1">
        <v>102</v>
      </c>
      <c r="D4533" s="1" t="s">
        <v>6574</v>
      </c>
      <c r="F4533" s="1" t="s">
        <v>445</v>
      </c>
      <c r="H4533" s="1">
        <v>76</v>
      </c>
      <c r="J4533" s="1"/>
      <c r="K4533" s="3">
        <v>169</v>
      </c>
      <c r="N4533" s="1">
        <v>678</v>
      </c>
      <c r="O4533" s="1">
        <v>284.2</v>
      </c>
      <c r="Q4533" s="1">
        <v>6.66</v>
      </c>
      <c r="R4533" s="1">
        <v>3.71</v>
      </c>
      <c r="S4533" s="47">
        <v>32.590000000000003</v>
      </c>
      <c r="Y4533" s="47">
        <v>5.76</v>
      </c>
      <c r="AB4533" s="47">
        <v>1.41</v>
      </c>
      <c r="AJ4533" s="1" t="s">
        <v>413</v>
      </c>
      <c r="AK4533" s="19">
        <v>28.7</v>
      </c>
      <c r="AL4533" s="19">
        <v>96.7</v>
      </c>
      <c r="AM4533" s="1">
        <v>2000</v>
      </c>
      <c r="AN4533" s="3">
        <v>1994</v>
      </c>
      <c r="AP4533" s="47">
        <v>3.29</v>
      </c>
      <c r="AQ4533">
        <v>81003</v>
      </c>
      <c r="AR4533" s="1" t="s">
        <v>503</v>
      </c>
    </row>
    <row r="4534" spans="1:44" x14ac:dyDescent="0.25">
      <c r="A4534" s="1">
        <v>6089</v>
      </c>
      <c r="B4534" s="1" t="s">
        <v>1035</v>
      </c>
      <c r="C4534" s="1">
        <v>102</v>
      </c>
      <c r="D4534" s="1" t="s">
        <v>6574</v>
      </c>
      <c r="F4534" s="1" t="s">
        <v>445</v>
      </c>
      <c r="H4534" s="1">
        <v>144</v>
      </c>
      <c r="J4534" s="1"/>
      <c r="K4534" s="3">
        <v>344</v>
      </c>
      <c r="N4534" s="1">
        <v>869</v>
      </c>
      <c r="O4534" s="1">
        <v>285.7</v>
      </c>
      <c r="Q4534" s="1">
        <v>15.61</v>
      </c>
      <c r="R4534" s="1">
        <v>8.67</v>
      </c>
      <c r="S4534" s="47">
        <v>49.86</v>
      </c>
      <c r="Y4534" s="47">
        <v>6.33</v>
      </c>
      <c r="AB4534" s="47">
        <v>1.55</v>
      </c>
      <c r="AJ4534" s="1" t="s">
        <v>413</v>
      </c>
      <c r="AK4534" s="19">
        <v>28.4</v>
      </c>
      <c r="AL4534" s="19">
        <v>97</v>
      </c>
      <c r="AM4534" s="1">
        <v>3616</v>
      </c>
      <c r="AN4534" s="3">
        <v>1994</v>
      </c>
      <c r="AP4534" s="47">
        <v>7.68</v>
      </c>
      <c r="AQ4534">
        <v>80514</v>
      </c>
      <c r="AR4534" s="1" t="s">
        <v>503</v>
      </c>
    </row>
    <row r="4535" spans="1:44" x14ac:dyDescent="0.25">
      <c r="A4535" s="1">
        <v>6090</v>
      </c>
      <c r="B4535" s="1" t="s">
        <v>1035</v>
      </c>
      <c r="C4535" s="1">
        <v>102</v>
      </c>
      <c r="D4535" s="1" t="s">
        <v>6574</v>
      </c>
      <c r="F4535" s="1" t="s">
        <v>445</v>
      </c>
      <c r="H4535" s="1">
        <v>125</v>
      </c>
      <c r="J4535" s="1"/>
      <c r="K4535" s="3">
        <v>282</v>
      </c>
      <c r="N4535" s="1">
        <v>374</v>
      </c>
      <c r="O4535" s="1">
        <v>208.5</v>
      </c>
      <c r="Q4535" s="1">
        <v>11.04</v>
      </c>
      <c r="R4535" s="1">
        <v>4.9400000000000004</v>
      </c>
      <c r="S4535" s="47">
        <v>35.61</v>
      </c>
      <c r="Y4535" s="47">
        <v>4.58</v>
      </c>
      <c r="AB4535" s="47">
        <v>1.1200000000000001</v>
      </c>
      <c r="AJ4535" s="1" t="s">
        <v>413</v>
      </c>
      <c r="AK4535" s="19">
        <v>29.9</v>
      </c>
      <c r="AL4535" s="19">
        <v>93.8</v>
      </c>
      <c r="AM4535" s="1">
        <v>3600</v>
      </c>
      <c r="AN4535" s="3">
        <v>1994</v>
      </c>
      <c r="AP4535" s="47">
        <v>4.88</v>
      </c>
      <c r="AQ4535">
        <v>80514</v>
      </c>
      <c r="AR4535" s="1" t="s">
        <v>503</v>
      </c>
    </row>
    <row r="4536" spans="1:44" x14ac:dyDescent="0.25">
      <c r="A4536" s="1">
        <v>6091</v>
      </c>
      <c r="B4536" s="1" t="s">
        <v>1035</v>
      </c>
      <c r="C4536" s="1">
        <v>102</v>
      </c>
      <c r="D4536" s="1" t="s">
        <v>6574</v>
      </c>
      <c r="F4536" s="1" t="s">
        <v>445</v>
      </c>
      <c r="H4536" s="1">
        <v>90</v>
      </c>
      <c r="J4536" s="1"/>
      <c r="K4536" s="3">
        <v>627</v>
      </c>
      <c r="N4536" s="1">
        <v>489</v>
      </c>
      <c r="O4536" s="1">
        <v>200.4</v>
      </c>
      <c r="Q4536" s="1">
        <v>24.86</v>
      </c>
      <c r="R4536" s="1">
        <v>13.81</v>
      </c>
      <c r="S4536" s="47">
        <v>47.97</v>
      </c>
      <c r="Y4536" s="47">
        <v>5.05</v>
      </c>
      <c r="AB4536" s="47">
        <v>1.23</v>
      </c>
      <c r="AJ4536" s="1" t="s">
        <v>413</v>
      </c>
      <c r="AK4536" s="19">
        <v>27.45</v>
      </c>
      <c r="AL4536" s="19">
        <v>98.97</v>
      </c>
      <c r="AM4536" s="1">
        <v>3390</v>
      </c>
      <c r="AN4536" s="3">
        <v>1994</v>
      </c>
      <c r="AP4536" s="47">
        <v>14.51</v>
      </c>
      <c r="AQ4536">
        <v>80516</v>
      </c>
      <c r="AR4536" s="1" t="s">
        <v>503</v>
      </c>
    </row>
    <row r="4537" spans="1:44" x14ac:dyDescent="0.25">
      <c r="A4537" s="1">
        <v>6092</v>
      </c>
      <c r="B4537" s="1" t="s">
        <v>1035</v>
      </c>
      <c r="C4537" s="1">
        <v>102</v>
      </c>
      <c r="D4537" s="1" t="s">
        <v>6574</v>
      </c>
      <c r="F4537" s="1" t="s">
        <v>445</v>
      </c>
      <c r="H4537" s="1">
        <v>90</v>
      </c>
      <c r="J4537" s="1"/>
      <c r="K4537" s="3">
        <v>574</v>
      </c>
      <c r="N4537" s="1">
        <v>218</v>
      </c>
      <c r="O4537" s="1">
        <v>101.1</v>
      </c>
      <c r="Q4537" s="1">
        <v>18.7</v>
      </c>
      <c r="R4537" s="1">
        <v>10.39</v>
      </c>
      <c r="S4537" s="47">
        <v>29.42</v>
      </c>
      <c r="Y4537" s="47">
        <v>2.81</v>
      </c>
      <c r="AB4537" s="47">
        <v>0.69</v>
      </c>
      <c r="AJ4537" s="1" t="s">
        <v>413</v>
      </c>
      <c r="AK4537" s="19">
        <v>27.53</v>
      </c>
      <c r="AL4537" s="19">
        <v>98.97</v>
      </c>
      <c r="AM4537" s="1">
        <v>2810</v>
      </c>
      <c r="AN4537" s="3">
        <v>1994</v>
      </c>
      <c r="AP4537" s="47">
        <v>10.92</v>
      </c>
      <c r="AQ4537">
        <v>80516</v>
      </c>
      <c r="AR4537" s="1" t="s">
        <v>503</v>
      </c>
    </row>
    <row r="4538" spans="1:44" x14ac:dyDescent="0.25">
      <c r="A4538" s="1">
        <v>6093</v>
      </c>
      <c r="B4538" s="1" t="s">
        <v>1035</v>
      </c>
      <c r="C4538" s="1">
        <v>102</v>
      </c>
      <c r="D4538" s="1" t="s">
        <v>6574</v>
      </c>
      <c r="F4538" s="1" t="s">
        <v>445</v>
      </c>
      <c r="H4538" s="1">
        <v>100</v>
      </c>
      <c r="J4538" s="1"/>
      <c r="K4538" s="3">
        <v>1027</v>
      </c>
      <c r="N4538" s="1">
        <v>562</v>
      </c>
      <c r="O4538" s="1">
        <v>222.7</v>
      </c>
      <c r="Q4538" s="1">
        <v>36.380000000000003</v>
      </c>
      <c r="R4538" s="1">
        <v>20.21</v>
      </c>
      <c r="S4538" s="47">
        <v>60.55</v>
      </c>
      <c r="Y4538" s="47">
        <v>5.98</v>
      </c>
      <c r="AB4538" s="47">
        <v>1.46</v>
      </c>
      <c r="AJ4538" s="1" t="s">
        <v>413</v>
      </c>
      <c r="AK4538" s="19">
        <v>27.53</v>
      </c>
      <c r="AL4538" s="19">
        <v>99.2</v>
      </c>
      <c r="AM4538" s="1">
        <v>3590</v>
      </c>
      <c r="AN4538" s="3">
        <v>1994</v>
      </c>
      <c r="AP4538" s="47">
        <v>17.899999999999999</v>
      </c>
      <c r="AQ4538">
        <v>80516</v>
      </c>
      <c r="AR4538" s="1" t="s">
        <v>503</v>
      </c>
    </row>
    <row r="4539" spans="1:44" x14ac:dyDescent="0.25">
      <c r="A4539" s="1">
        <v>6094</v>
      </c>
      <c r="B4539" s="1" t="s">
        <v>1035</v>
      </c>
      <c r="C4539" s="1">
        <v>102</v>
      </c>
      <c r="D4539" s="1" t="s">
        <v>6574</v>
      </c>
      <c r="F4539" s="1" t="s">
        <v>445</v>
      </c>
      <c r="H4539" s="1">
        <v>200</v>
      </c>
      <c r="J4539" s="1"/>
      <c r="K4539" s="3">
        <v>1554</v>
      </c>
      <c r="N4539" s="1">
        <v>737</v>
      </c>
      <c r="O4539" s="1">
        <v>300.7</v>
      </c>
      <c r="Q4539" s="1">
        <v>52.72</v>
      </c>
      <c r="R4539" s="1">
        <v>29.29</v>
      </c>
      <c r="S4539" s="47">
        <v>84.88</v>
      </c>
      <c r="Y4539" s="47">
        <v>8.23</v>
      </c>
      <c r="AB4539" s="47">
        <v>2.0099999999999998</v>
      </c>
      <c r="AJ4539" s="1" t="s">
        <v>413</v>
      </c>
      <c r="AK4539" s="19">
        <v>27.82</v>
      </c>
      <c r="AL4539" s="19">
        <v>99.13</v>
      </c>
      <c r="AM4539" s="1">
        <v>3780</v>
      </c>
      <c r="AN4539" s="3">
        <v>1994</v>
      </c>
      <c r="AP4539" s="47">
        <v>25.94</v>
      </c>
      <c r="AQ4539">
        <v>80516</v>
      </c>
      <c r="AR4539" s="1" t="s">
        <v>503</v>
      </c>
    </row>
    <row r="4540" spans="1:44" x14ac:dyDescent="0.25">
      <c r="A4540" s="1">
        <v>6095</v>
      </c>
      <c r="B4540" s="1" t="s">
        <v>1035</v>
      </c>
      <c r="C4540" s="1">
        <v>102</v>
      </c>
      <c r="D4540" s="1" t="s">
        <v>6574</v>
      </c>
      <c r="F4540" s="1" t="s">
        <v>445</v>
      </c>
      <c r="H4540" s="1">
        <v>150</v>
      </c>
      <c r="J4540" s="1"/>
      <c r="K4540" s="3">
        <v>279</v>
      </c>
      <c r="N4540" s="1">
        <v>1152</v>
      </c>
      <c r="O4540" s="1">
        <v>417.1</v>
      </c>
      <c r="Q4540" s="1">
        <v>13.13</v>
      </c>
      <c r="R4540" s="1">
        <v>7.3</v>
      </c>
      <c r="S4540" s="47">
        <v>60.19</v>
      </c>
      <c r="Y4540" s="47">
        <v>8.76</v>
      </c>
      <c r="AB4540" s="47">
        <v>2.14</v>
      </c>
      <c r="AJ4540" s="1" t="s">
        <v>413</v>
      </c>
      <c r="AK4540" s="19">
        <v>27.82</v>
      </c>
      <c r="AL4540" s="19">
        <v>99.27</v>
      </c>
      <c r="AM4540" s="1">
        <v>3220</v>
      </c>
      <c r="AN4540" s="3">
        <v>1994</v>
      </c>
      <c r="AP4540" s="47">
        <v>6.47</v>
      </c>
      <c r="AQ4540">
        <v>80516</v>
      </c>
      <c r="AR4540" s="1" t="s">
        <v>503</v>
      </c>
    </row>
    <row r="4541" spans="1:44" x14ac:dyDescent="0.25">
      <c r="A4541" s="1">
        <v>6096</v>
      </c>
      <c r="B4541" s="1" t="s">
        <v>1035</v>
      </c>
      <c r="C4541" s="1">
        <v>102</v>
      </c>
      <c r="D4541" s="1" t="s">
        <v>6574</v>
      </c>
      <c r="F4541" s="1" t="s">
        <v>445</v>
      </c>
      <c r="H4541" s="1">
        <v>175</v>
      </c>
      <c r="J4541" s="1"/>
      <c r="K4541" s="3">
        <v>406</v>
      </c>
      <c r="N4541" s="1">
        <v>750</v>
      </c>
      <c r="O4541" s="1">
        <v>305.39999999999998</v>
      </c>
      <c r="Q4541" s="1">
        <v>17.88</v>
      </c>
      <c r="R4541" s="1">
        <v>9.94</v>
      </c>
      <c r="S4541" s="47">
        <v>53.72</v>
      </c>
      <c r="Y4541" s="47">
        <v>6.81</v>
      </c>
      <c r="AB4541" s="47">
        <v>1.66</v>
      </c>
      <c r="AJ4541" s="1" t="s">
        <v>413</v>
      </c>
      <c r="AK4541" s="19">
        <v>28</v>
      </c>
      <c r="AL4541" s="19">
        <v>99.15</v>
      </c>
      <c r="AM4541" s="1">
        <v>3790</v>
      </c>
      <c r="AN4541" s="3">
        <v>1994</v>
      </c>
      <c r="AP4541" s="47">
        <v>9.4499999999999993</v>
      </c>
      <c r="AQ4541">
        <v>80516</v>
      </c>
      <c r="AR4541" s="1" t="s">
        <v>503</v>
      </c>
    </row>
    <row r="4542" spans="1:44" x14ac:dyDescent="0.25">
      <c r="A4542" s="1">
        <v>6097</v>
      </c>
      <c r="B4542" s="1" t="s">
        <v>1035</v>
      </c>
      <c r="C4542" s="1">
        <v>102</v>
      </c>
      <c r="D4542" s="1" t="s">
        <v>6574</v>
      </c>
      <c r="F4542" s="1" t="s">
        <v>445</v>
      </c>
      <c r="H4542" s="1">
        <v>150</v>
      </c>
      <c r="J4542" s="1"/>
      <c r="K4542" s="3">
        <v>256</v>
      </c>
      <c r="N4542" s="1">
        <v>1140</v>
      </c>
      <c r="O4542" s="1">
        <v>449.7</v>
      </c>
      <c r="Q4542" s="1">
        <v>12.12</v>
      </c>
      <c r="R4542" s="1">
        <v>6.74</v>
      </c>
      <c r="S4542" s="47">
        <v>61.55</v>
      </c>
      <c r="Y4542" s="47">
        <v>9.33</v>
      </c>
      <c r="AB4542" s="47">
        <v>2.2799999999999998</v>
      </c>
      <c r="AJ4542" s="1" t="s">
        <v>413</v>
      </c>
      <c r="AK4542" s="19">
        <v>28.18</v>
      </c>
      <c r="AL4542" s="19">
        <v>98.97</v>
      </c>
      <c r="AM4542" s="1">
        <v>3720</v>
      </c>
      <c r="AN4542" s="3">
        <v>1994</v>
      </c>
      <c r="AP4542" s="47">
        <v>7.08</v>
      </c>
      <c r="AQ4542">
        <v>80516</v>
      </c>
      <c r="AR4542" s="1" t="s">
        <v>503</v>
      </c>
    </row>
    <row r="4543" spans="1:44" x14ac:dyDescent="0.25">
      <c r="A4543" s="1">
        <v>6098</v>
      </c>
      <c r="B4543" s="1" t="s">
        <v>1035</v>
      </c>
      <c r="C4543" s="1">
        <v>102</v>
      </c>
      <c r="D4543" s="1" t="s">
        <v>6574</v>
      </c>
      <c r="F4543" s="1" t="s">
        <v>445</v>
      </c>
      <c r="H4543" s="1">
        <v>120</v>
      </c>
      <c r="J4543" s="1"/>
      <c r="K4543" s="3">
        <v>222</v>
      </c>
      <c r="N4543" s="1">
        <v>527</v>
      </c>
      <c r="O4543" s="1">
        <v>197.1</v>
      </c>
      <c r="Q4543" s="1">
        <v>10.14</v>
      </c>
      <c r="R4543" s="1">
        <v>5.64</v>
      </c>
      <c r="S4543" s="47">
        <v>33.74</v>
      </c>
      <c r="Y4543" s="47">
        <v>4.34</v>
      </c>
      <c r="AB4543" s="47">
        <v>1.06</v>
      </c>
      <c r="AJ4543" s="1" t="s">
        <v>413</v>
      </c>
      <c r="AK4543" s="19">
        <v>28.53</v>
      </c>
      <c r="AL4543" s="19">
        <v>98.83</v>
      </c>
      <c r="AM4543" s="1">
        <v>3420</v>
      </c>
      <c r="AN4543" s="3">
        <v>1994</v>
      </c>
      <c r="AP4543" s="47">
        <v>5</v>
      </c>
      <c r="AQ4543">
        <v>80516</v>
      </c>
      <c r="AR4543" s="1" t="s">
        <v>503</v>
      </c>
    </row>
    <row r="4544" spans="1:44" x14ac:dyDescent="0.25">
      <c r="A4544" s="1">
        <v>6099</v>
      </c>
      <c r="B4544" s="1" t="s">
        <v>1035</v>
      </c>
      <c r="C4544" s="1">
        <v>102</v>
      </c>
      <c r="D4544" s="1" t="s">
        <v>6574</v>
      </c>
      <c r="F4544" s="1" t="s">
        <v>445</v>
      </c>
      <c r="H4544" s="1">
        <v>150</v>
      </c>
      <c r="J4544" s="1"/>
      <c r="K4544" s="3">
        <v>203</v>
      </c>
      <c r="N4544" s="1">
        <v>690</v>
      </c>
      <c r="O4544" s="1">
        <v>250.7</v>
      </c>
      <c r="Q4544" s="1">
        <v>9.4700000000000006</v>
      </c>
      <c r="R4544" s="1">
        <v>5.26</v>
      </c>
      <c r="S4544" s="47">
        <v>38.520000000000003</v>
      </c>
      <c r="Y4544" s="47">
        <v>5.35</v>
      </c>
      <c r="AB4544" s="47">
        <v>1.31</v>
      </c>
      <c r="AJ4544" s="1" t="s">
        <v>413</v>
      </c>
      <c r="AK4544" s="19">
        <v>28.62</v>
      </c>
      <c r="AL4544" s="19">
        <v>98.65</v>
      </c>
      <c r="AM4544" s="1">
        <v>4120</v>
      </c>
      <c r="AN4544" s="3">
        <v>1994</v>
      </c>
      <c r="AP4544" s="47">
        <v>4.66</v>
      </c>
      <c r="AQ4544">
        <v>80516</v>
      </c>
      <c r="AR4544" s="1" t="s">
        <v>503</v>
      </c>
    </row>
    <row r="4545" spans="1:44" x14ac:dyDescent="0.25">
      <c r="A4545" s="1">
        <v>6100</v>
      </c>
      <c r="B4545" s="1" t="s">
        <v>1035</v>
      </c>
      <c r="C4545" s="1">
        <v>102</v>
      </c>
      <c r="D4545" s="1" t="s">
        <v>6574</v>
      </c>
      <c r="F4545" s="1" t="s">
        <v>445</v>
      </c>
      <c r="H4545" s="1">
        <v>100</v>
      </c>
      <c r="J4545" s="1"/>
      <c r="K4545" s="3">
        <v>543</v>
      </c>
      <c r="N4545" s="1">
        <v>314</v>
      </c>
      <c r="O4545" s="1">
        <v>128.69999999999999</v>
      </c>
      <c r="Q4545" s="1">
        <v>19.829999999999998</v>
      </c>
      <c r="R4545" s="1">
        <v>11.02</v>
      </c>
      <c r="S4545" s="47">
        <v>33.99</v>
      </c>
      <c r="Y4545" s="47">
        <v>3.41</v>
      </c>
      <c r="AB4545" s="47">
        <v>0.83</v>
      </c>
      <c r="AJ4545" s="1" t="s">
        <v>413</v>
      </c>
      <c r="AK4545" s="19">
        <v>28.9</v>
      </c>
      <c r="AL4545" s="19">
        <v>99.02</v>
      </c>
      <c r="AM4545" s="1">
        <v>4200</v>
      </c>
      <c r="AN4545" s="3">
        <v>1994</v>
      </c>
      <c r="AP4545" s="47">
        <v>9.76</v>
      </c>
      <c r="AQ4545">
        <v>80516</v>
      </c>
      <c r="AR4545" s="1" t="s">
        <v>503</v>
      </c>
    </row>
    <row r="4546" spans="1:44" x14ac:dyDescent="0.25">
      <c r="A4546" s="1">
        <v>6101</v>
      </c>
      <c r="B4546" s="1" t="s">
        <v>1035</v>
      </c>
      <c r="C4546" s="1">
        <v>102</v>
      </c>
      <c r="D4546" s="1" t="s">
        <v>6574</v>
      </c>
      <c r="F4546" s="1" t="s">
        <v>445</v>
      </c>
      <c r="H4546" s="1">
        <v>100</v>
      </c>
      <c r="J4546" s="1"/>
      <c r="K4546" s="3">
        <v>434</v>
      </c>
      <c r="N4546" s="1">
        <v>471</v>
      </c>
      <c r="O4546" s="1">
        <v>202.3</v>
      </c>
      <c r="Q4546" s="1">
        <v>18.489999999999998</v>
      </c>
      <c r="R4546" s="1">
        <v>10.27</v>
      </c>
      <c r="S4546" s="47">
        <v>42.8</v>
      </c>
      <c r="Y4546" s="47">
        <v>4.82</v>
      </c>
      <c r="AB4546" s="47">
        <v>1.18</v>
      </c>
      <c r="AJ4546" s="1" t="s">
        <v>413</v>
      </c>
      <c r="AK4546" s="19">
        <v>26.95</v>
      </c>
      <c r="AL4546" s="19">
        <v>99.5</v>
      </c>
      <c r="AM4546" s="1">
        <v>3720</v>
      </c>
      <c r="AN4546" s="3">
        <v>1994</v>
      </c>
      <c r="AP4546" s="47">
        <v>10.79</v>
      </c>
      <c r="AQ4546">
        <v>80516</v>
      </c>
      <c r="AR4546" s="1" t="s">
        <v>503</v>
      </c>
    </row>
    <row r="4547" spans="1:44" x14ac:dyDescent="0.25">
      <c r="A4547" s="1">
        <v>6102</v>
      </c>
      <c r="B4547" s="1" t="s">
        <v>1035</v>
      </c>
      <c r="C4547" s="1">
        <v>102</v>
      </c>
      <c r="D4547" s="1" t="s">
        <v>6574</v>
      </c>
      <c r="F4547" s="1" t="s">
        <v>445</v>
      </c>
      <c r="H4547" s="1">
        <v>100</v>
      </c>
      <c r="J4547" s="1"/>
      <c r="K4547" s="3">
        <v>151</v>
      </c>
      <c r="N4547" s="1">
        <v>663</v>
      </c>
      <c r="O4547" s="1">
        <v>238.9</v>
      </c>
      <c r="Q4547" s="1">
        <v>7.12</v>
      </c>
      <c r="R4547" s="1">
        <v>3.96</v>
      </c>
      <c r="S4547" s="47">
        <v>33.840000000000003</v>
      </c>
      <c r="Y4547" s="47">
        <v>5</v>
      </c>
      <c r="AB4547" s="47">
        <v>1.22</v>
      </c>
      <c r="AJ4547" s="1" t="s">
        <v>413</v>
      </c>
      <c r="AK4547" s="19">
        <v>27.02</v>
      </c>
      <c r="AL4547" s="19">
        <v>99.62</v>
      </c>
      <c r="AM4547" s="1">
        <v>3220</v>
      </c>
      <c r="AN4547" s="3">
        <v>1994</v>
      </c>
      <c r="AP4547" s="47">
        <v>3.51</v>
      </c>
      <c r="AQ4547">
        <v>80516</v>
      </c>
      <c r="AR4547" s="1" t="s">
        <v>503</v>
      </c>
    </row>
    <row r="4548" spans="1:44" x14ac:dyDescent="0.25">
      <c r="A4548" s="1">
        <v>6103</v>
      </c>
      <c r="B4548" s="1" t="s">
        <v>1035</v>
      </c>
      <c r="C4548" s="1">
        <v>102</v>
      </c>
      <c r="D4548" s="1" t="s">
        <v>6574</v>
      </c>
      <c r="F4548" s="1" t="s">
        <v>445</v>
      </c>
      <c r="H4548" s="1">
        <v>120</v>
      </c>
      <c r="J4548" s="1"/>
      <c r="K4548" s="3">
        <v>459</v>
      </c>
      <c r="N4548" s="1">
        <v>717</v>
      </c>
      <c r="O4548" s="1">
        <v>295.89999999999998</v>
      </c>
      <c r="Q4548" s="1">
        <v>20.38</v>
      </c>
      <c r="R4548" s="1">
        <v>11.32</v>
      </c>
      <c r="S4548" s="47">
        <v>56.27</v>
      </c>
      <c r="Y4548" s="47">
        <v>6.76</v>
      </c>
      <c r="AB4548" s="47">
        <v>1.65</v>
      </c>
      <c r="AJ4548" s="1" t="s">
        <v>413</v>
      </c>
      <c r="AK4548" s="19">
        <v>27.1</v>
      </c>
      <c r="AL4548" s="19">
        <v>99.43</v>
      </c>
      <c r="AM4548" s="1">
        <v>3240</v>
      </c>
      <c r="AN4548" s="3">
        <v>1994</v>
      </c>
      <c r="AP4548" s="47">
        <v>11.9</v>
      </c>
      <c r="AQ4548">
        <v>80516</v>
      </c>
      <c r="AR4548" s="1" t="s">
        <v>503</v>
      </c>
    </row>
    <row r="4549" spans="1:44" x14ac:dyDescent="0.25">
      <c r="A4549" s="1">
        <v>6104</v>
      </c>
      <c r="B4549" s="1" t="s">
        <v>1035</v>
      </c>
      <c r="C4549" s="1">
        <v>102</v>
      </c>
      <c r="D4549" s="1" t="s">
        <v>6574</v>
      </c>
      <c r="F4549" s="1" t="s">
        <v>445</v>
      </c>
      <c r="H4549" s="1">
        <v>100</v>
      </c>
      <c r="J4549" s="1"/>
      <c r="K4549" s="3">
        <v>519</v>
      </c>
      <c r="N4549" s="1">
        <v>800</v>
      </c>
      <c r="O4549" s="1">
        <v>349.7</v>
      </c>
      <c r="Q4549" s="1">
        <v>23.15</v>
      </c>
      <c r="R4549" s="1">
        <v>12.86</v>
      </c>
      <c r="S4549" s="47">
        <v>65.55</v>
      </c>
      <c r="Y4549" s="47">
        <v>7.94</v>
      </c>
      <c r="AB4549" s="47">
        <v>1.94</v>
      </c>
      <c r="AJ4549" s="1" t="s">
        <v>413</v>
      </c>
      <c r="AK4549" s="19">
        <v>27.17</v>
      </c>
      <c r="AL4549" s="19">
        <v>99.57</v>
      </c>
      <c r="AM4549" s="1">
        <v>3120</v>
      </c>
      <c r="AN4549" s="3">
        <v>1994</v>
      </c>
      <c r="AP4549" s="47">
        <v>13.51</v>
      </c>
      <c r="AQ4549">
        <v>80516</v>
      </c>
      <c r="AR4549" s="1" t="s">
        <v>503</v>
      </c>
    </row>
    <row r="4550" spans="1:44" x14ac:dyDescent="0.25">
      <c r="A4550" s="1">
        <v>6105</v>
      </c>
      <c r="B4550" s="1" t="s">
        <v>1035</v>
      </c>
      <c r="C4550" s="1">
        <v>102</v>
      </c>
      <c r="D4550" s="1" t="s">
        <v>6574</v>
      </c>
      <c r="F4550" s="1" t="s">
        <v>445</v>
      </c>
      <c r="H4550" s="1">
        <v>122</v>
      </c>
      <c r="J4550" s="1"/>
      <c r="K4550" s="3">
        <v>497</v>
      </c>
      <c r="N4550" s="1">
        <v>422</v>
      </c>
      <c r="O4550" s="1">
        <v>150.19999999999999</v>
      </c>
      <c r="Q4550" s="1">
        <v>18.98</v>
      </c>
      <c r="R4550" s="1">
        <v>10.54</v>
      </c>
      <c r="S4550" s="47">
        <v>36.24</v>
      </c>
      <c r="Y4550" s="47">
        <v>3.8</v>
      </c>
      <c r="AB4550" s="47">
        <v>0.93</v>
      </c>
      <c r="AJ4550" s="1" t="s">
        <v>413</v>
      </c>
      <c r="AK4550" s="19">
        <v>26.8</v>
      </c>
      <c r="AL4550" s="19">
        <v>100.2</v>
      </c>
      <c r="AM4550" s="1">
        <v>3880</v>
      </c>
      <c r="AN4550" s="3">
        <v>1994</v>
      </c>
      <c r="AP4550" s="47">
        <v>9.34</v>
      </c>
      <c r="AQ4550">
        <v>80516</v>
      </c>
      <c r="AR4550" s="1" t="s">
        <v>503</v>
      </c>
    </row>
    <row r="4551" spans="1:44" x14ac:dyDescent="0.25">
      <c r="A4551" s="1">
        <v>6106</v>
      </c>
      <c r="B4551" s="1" t="s">
        <v>1035</v>
      </c>
      <c r="C4551" s="1">
        <v>102</v>
      </c>
      <c r="D4551" s="1" t="s">
        <v>6574</v>
      </c>
      <c r="F4551" s="1" t="s">
        <v>445</v>
      </c>
      <c r="H4551" s="1">
        <v>120</v>
      </c>
      <c r="J4551" s="1"/>
      <c r="K4551" s="3">
        <v>468</v>
      </c>
      <c r="N4551" s="1">
        <v>365</v>
      </c>
      <c r="O4551" s="1">
        <v>144.19999999999999</v>
      </c>
      <c r="Q4551" s="1">
        <v>18.399999999999999</v>
      </c>
      <c r="R4551" s="1">
        <v>10.220000000000001</v>
      </c>
      <c r="S4551" s="47">
        <v>34.950000000000003</v>
      </c>
      <c r="Y4551" s="47">
        <v>3.66</v>
      </c>
      <c r="AB4551" s="47">
        <v>0.89</v>
      </c>
      <c r="AJ4551" s="1" t="s">
        <v>413</v>
      </c>
      <c r="AK4551" s="19">
        <v>27.32</v>
      </c>
      <c r="AL4551" s="19">
        <v>100.67</v>
      </c>
      <c r="AM4551" s="1">
        <v>3820</v>
      </c>
      <c r="AN4551" s="3">
        <v>1994</v>
      </c>
      <c r="AP4551" s="47">
        <v>9.0500000000000007</v>
      </c>
      <c r="AQ4551">
        <v>80509</v>
      </c>
      <c r="AR4551" s="1" t="s">
        <v>503</v>
      </c>
    </row>
    <row r="4552" spans="1:44" x14ac:dyDescent="0.25">
      <c r="A4552" s="1">
        <v>6107</v>
      </c>
      <c r="B4552" s="1" t="s">
        <v>1035</v>
      </c>
      <c r="C4552" s="1">
        <v>102</v>
      </c>
      <c r="D4552" s="1" t="s">
        <v>6574</v>
      </c>
      <c r="F4552" s="1" t="s">
        <v>445</v>
      </c>
      <c r="H4552" s="1">
        <v>200</v>
      </c>
      <c r="J4552" s="1"/>
      <c r="K4552" s="3">
        <v>200</v>
      </c>
      <c r="N4552" s="1">
        <v>859</v>
      </c>
      <c r="O4552" s="1">
        <v>307.2</v>
      </c>
      <c r="Q4552" s="1">
        <v>9.42</v>
      </c>
      <c r="R4552" s="1">
        <v>5.24</v>
      </c>
      <c r="S4552" s="47">
        <v>43.94</v>
      </c>
      <c r="Y4552" s="47">
        <v>6.44</v>
      </c>
      <c r="AB4552" s="47">
        <v>1.57</v>
      </c>
      <c r="AJ4552" s="1" t="s">
        <v>413</v>
      </c>
      <c r="AK4552" s="19">
        <v>27.53</v>
      </c>
      <c r="AL4552" s="19">
        <v>100.6</v>
      </c>
      <c r="AM4552" s="1">
        <v>3500</v>
      </c>
      <c r="AN4552" s="3">
        <v>1994</v>
      </c>
      <c r="AP4552" s="47">
        <v>4.6399999999999997</v>
      </c>
      <c r="AQ4552">
        <v>80509</v>
      </c>
      <c r="AR4552" s="1" t="s">
        <v>503</v>
      </c>
    </row>
    <row r="4553" spans="1:44" x14ac:dyDescent="0.25">
      <c r="A4553" s="1">
        <v>6108</v>
      </c>
      <c r="B4553" s="1" t="s">
        <v>1035</v>
      </c>
      <c r="C4553" s="1">
        <v>102</v>
      </c>
      <c r="D4553" s="1" t="s">
        <v>6574</v>
      </c>
      <c r="F4553" s="1" t="s">
        <v>445</v>
      </c>
      <c r="H4553" s="1">
        <v>70</v>
      </c>
      <c r="J4553" s="1"/>
      <c r="K4553" s="3">
        <v>880</v>
      </c>
      <c r="N4553" s="1">
        <v>158</v>
      </c>
      <c r="O4553" s="1">
        <v>67.7</v>
      </c>
      <c r="Q4553" s="1">
        <v>15.56</v>
      </c>
      <c r="R4553" s="1">
        <v>8.64</v>
      </c>
      <c r="S4553" s="47">
        <v>25.85</v>
      </c>
      <c r="Y4553" s="47">
        <v>2.0699999999999998</v>
      </c>
      <c r="AB4553" s="47">
        <v>0.51</v>
      </c>
      <c r="AJ4553" s="1" t="s">
        <v>413</v>
      </c>
      <c r="AK4553" s="19">
        <v>27.67</v>
      </c>
      <c r="AL4553" s="19">
        <v>100.6</v>
      </c>
      <c r="AM4553" s="1">
        <v>4100</v>
      </c>
      <c r="AN4553" s="3">
        <v>1994</v>
      </c>
      <c r="AP4553" s="47">
        <v>7.65</v>
      </c>
      <c r="AQ4553">
        <v>80509</v>
      </c>
      <c r="AR4553" s="1" t="s">
        <v>503</v>
      </c>
    </row>
    <row r="4554" spans="1:44" x14ac:dyDescent="0.25">
      <c r="A4554" s="1">
        <v>6109</v>
      </c>
      <c r="B4554" s="1" t="s">
        <v>1035</v>
      </c>
      <c r="C4554" s="1">
        <v>102</v>
      </c>
      <c r="D4554" s="1" t="s">
        <v>6574</v>
      </c>
      <c r="F4554" s="1" t="s">
        <v>445</v>
      </c>
      <c r="H4554" s="1">
        <v>160</v>
      </c>
      <c r="J4554" s="1"/>
      <c r="K4554" s="3">
        <v>261</v>
      </c>
      <c r="N4554" s="1">
        <v>594</v>
      </c>
      <c r="O4554" s="1">
        <v>223.9</v>
      </c>
      <c r="Q4554" s="1">
        <v>11.71</v>
      </c>
      <c r="R4554" s="1">
        <v>6.5</v>
      </c>
      <c r="S4554" s="47">
        <v>37.770000000000003</v>
      </c>
      <c r="Y4554" s="47">
        <v>4.93</v>
      </c>
      <c r="AB4554" s="47">
        <v>1.2</v>
      </c>
      <c r="AJ4554" s="1" t="s">
        <v>413</v>
      </c>
      <c r="AK4554" s="19">
        <v>27.37</v>
      </c>
      <c r="AL4554" s="19">
        <v>99.33</v>
      </c>
      <c r="AM4554" s="1">
        <v>3260</v>
      </c>
      <c r="AN4554" s="3">
        <v>1994</v>
      </c>
      <c r="AP4554" s="47">
        <v>6.4</v>
      </c>
      <c r="AQ4554">
        <v>80516</v>
      </c>
      <c r="AR4554" s="1" t="s">
        <v>503</v>
      </c>
    </row>
    <row r="4555" spans="1:44" x14ac:dyDescent="0.25">
      <c r="A4555" s="1">
        <v>6110</v>
      </c>
      <c r="B4555" s="1" t="s">
        <v>1035</v>
      </c>
      <c r="C4555" s="1">
        <v>102</v>
      </c>
      <c r="D4555" s="1" t="s">
        <v>6574</v>
      </c>
      <c r="F4555" s="1" t="s">
        <v>445</v>
      </c>
      <c r="H4555" s="1">
        <v>161</v>
      </c>
      <c r="J4555" s="1"/>
      <c r="K4555" s="3">
        <v>651</v>
      </c>
      <c r="N4555" s="1">
        <v>500</v>
      </c>
      <c r="O4555" s="1">
        <v>192.6</v>
      </c>
      <c r="Q4555" s="1">
        <v>21.81</v>
      </c>
      <c r="R4555" s="1">
        <v>10.9</v>
      </c>
      <c r="S4555" s="47">
        <v>45.52</v>
      </c>
      <c r="Y4555" s="47">
        <v>4.7699999999999996</v>
      </c>
      <c r="AB4555" s="47">
        <v>1.1599999999999999</v>
      </c>
      <c r="AJ4555" s="1" t="s">
        <v>413</v>
      </c>
      <c r="AK4555" s="19">
        <v>27.1</v>
      </c>
      <c r="AL4555" s="19">
        <v>99.2</v>
      </c>
      <c r="AM4555" s="1">
        <v>3559</v>
      </c>
      <c r="AN4555" s="3">
        <v>1994</v>
      </c>
      <c r="AP4555" s="47">
        <v>10.61</v>
      </c>
      <c r="AQ4555">
        <v>40137</v>
      </c>
      <c r="AR4555" s="1" t="s">
        <v>503</v>
      </c>
    </row>
    <row r="4556" spans="1:44" x14ac:dyDescent="0.25">
      <c r="A4556" s="1">
        <v>6111</v>
      </c>
      <c r="B4556" s="1" t="s">
        <v>1035</v>
      </c>
      <c r="C4556" s="1">
        <v>102</v>
      </c>
      <c r="D4556" s="1" t="s">
        <v>6574</v>
      </c>
      <c r="F4556" s="1" t="s">
        <v>445</v>
      </c>
      <c r="H4556" s="1">
        <v>105</v>
      </c>
      <c r="J4556" s="1"/>
      <c r="K4556" s="3">
        <v>249</v>
      </c>
      <c r="N4556" s="1">
        <v>451</v>
      </c>
      <c r="O4556" s="1">
        <v>189.5</v>
      </c>
      <c r="Q4556" s="1">
        <v>11.18</v>
      </c>
      <c r="R4556" s="1">
        <v>6.21</v>
      </c>
      <c r="S4556" s="47">
        <v>33.9</v>
      </c>
      <c r="Y4556" s="47">
        <v>4.24</v>
      </c>
      <c r="AB4556" s="47">
        <v>1.04</v>
      </c>
      <c r="AJ4556" s="1" t="s">
        <v>413</v>
      </c>
      <c r="AK4556" s="19">
        <v>26.13</v>
      </c>
      <c r="AL4556" s="19">
        <v>99.38</v>
      </c>
      <c r="AM4556" s="1">
        <v>3055</v>
      </c>
      <c r="AN4556" s="3">
        <v>1994</v>
      </c>
      <c r="AP4556" s="47">
        <v>6.24</v>
      </c>
      <c r="AQ4556">
        <v>80102</v>
      </c>
      <c r="AR4556" s="1" t="s">
        <v>503</v>
      </c>
    </row>
    <row r="4557" spans="1:44" x14ac:dyDescent="0.25">
      <c r="A4557" s="1">
        <v>6112</v>
      </c>
      <c r="B4557" s="1" t="s">
        <v>1035</v>
      </c>
      <c r="C4557" s="1">
        <v>102</v>
      </c>
      <c r="D4557" s="1" t="s">
        <v>6574</v>
      </c>
      <c r="F4557" s="1" t="s">
        <v>445</v>
      </c>
      <c r="H4557" s="1">
        <v>155</v>
      </c>
      <c r="J4557" s="1"/>
      <c r="K4557" s="3">
        <v>342</v>
      </c>
      <c r="N4557" s="1">
        <v>554</v>
      </c>
      <c r="O4557" s="1">
        <v>223.8</v>
      </c>
      <c r="Q4557" s="1">
        <v>14.39</v>
      </c>
      <c r="R4557" s="1">
        <v>7.85</v>
      </c>
      <c r="S4557" s="47">
        <v>41.09</v>
      </c>
      <c r="Y4557" s="47">
        <v>5.05</v>
      </c>
      <c r="AB4557" s="47">
        <v>1.23</v>
      </c>
      <c r="AJ4557" s="1" t="s">
        <v>413</v>
      </c>
      <c r="AK4557" s="19">
        <v>27.7</v>
      </c>
      <c r="AL4557" s="19">
        <v>99.7</v>
      </c>
      <c r="AM4557" s="1">
        <v>3200</v>
      </c>
      <c r="AN4557" s="3">
        <v>1994</v>
      </c>
      <c r="AP4557" s="47">
        <v>8.1300000000000008</v>
      </c>
      <c r="AQ4557">
        <v>80509</v>
      </c>
      <c r="AR4557" s="1" t="s">
        <v>503</v>
      </c>
    </row>
    <row r="4558" spans="1:44" x14ac:dyDescent="0.25">
      <c r="A4558" s="1">
        <v>6113</v>
      </c>
      <c r="B4558" s="1" t="s">
        <v>5266</v>
      </c>
      <c r="C4558" s="1">
        <v>102</v>
      </c>
      <c r="D4558" s="1" t="s">
        <v>5633</v>
      </c>
      <c r="F4558" s="1" t="s">
        <v>445</v>
      </c>
      <c r="G4558" s="1">
        <v>9</v>
      </c>
      <c r="H4558" s="1">
        <v>49</v>
      </c>
      <c r="I4558" s="1">
        <v>10.5</v>
      </c>
      <c r="J4558" s="1">
        <v>20.9</v>
      </c>
      <c r="K4558" s="3">
        <v>642</v>
      </c>
      <c r="N4558" s="1">
        <v>124</v>
      </c>
      <c r="O4558" s="1">
        <v>65</v>
      </c>
      <c r="P4558" s="1">
        <v>7.64</v>
      </c>
      <c r="Q4558" s="1">
        <v>20.7</v>
      </c>
      <c r="R4558" s="1">
        <v>13.4</v>
      </c>
      <c r="S4558" s="1">
        <v>20.9</v>
      </c>
      <c r="AJ4558" s="1" t="s">
        <v>413</v>
      </c>
      <c r="AK4558" s="19">
        <v>31.5</v>
      </c>
      <c r="AL4558" s="19">
        <v>103.53</v>
      </c>
      <c r="AM4558" s="1">
        <v>3260</v>
      </c>
      <c r="AN4558" s="3">
        <v>1984</v>
      </c>
      <c r="AQ4558">
        <v>80518</v>
      </c>
      <c r="AR4558" s="1" t="s">
        <v>237</v>
      </c>
    </row>
    <row r="4559" spans="1:44" x14ac:dyDescent="0.25">
      <c r="A4559" s="1">
        <v>6114</v>
      </c>
      <c r="B4559" s="1" t="s">
        <v>5266</v>
      </c>
      <c r="C4559" s="1">
        <v>102</v>
      </c>
      <c r="D4559" s="1" t="s">
        <v>5633</v>
      </c>
      <c r="F4559" s="1" t="s">
        <v>445</v>
      </c>
      <c r="G4559" s="1">
        <v>10</v>
      </c>
      <c r="H4559" s="1">
        <v>40</v>
      </c>
      <c r="I4559" s="1">
        <v>5.0999999999999996</v>
      </c>
      <c r="J4559" s="1"/>
      <c r="K4559" s="3">
        <v>933</v>
      </c>
      <c r="N4559" s="1">
        <v>137</v>
      </c>
      <c r="O4559" s="1">
        <v>72</v>
      </c>
      <c r="P4559" s="1">
        <v>8.4600000000000009</v>
      </c>
      <c r="Q4559" s="1">
        <v>28.8</v>
      </c>
      <c r="R4559" s="1">
        <v>15.5</v>
      </c>
      <c r="S4559" s="1">
        <v>27.9</v>
      </c>
      <c r="AJ4559" s="1" t="s">
        <v>413</v>
      </c>
      <c r="AK4559" s="19">
        <v>31.5</v>
      </c>
      <c r="AL4559" s="19">
        <v>103.53</v>
      </c>
      <c r="AM4559" s="1">
        <v>3240</v>
      </c>
      <c r="AN4559" s="3">
        <v>1984</v>
      </c>
      <c r="AQ4559">
        <v>80518</v>
      </c>
      <c r="AR4559" s="1" t="s">
        <v>237</v>
      </c>
    </row>
    <row r="4560" spans="1:44" x14ac:dyDescent="0.25">
      <c r="A4560" s="1">
        <v>6115</v>
      </c>
      <c r="B4560" s="1" t="s">
        <v>5266</v>
      </c>
      <c r="C4560" s="1">
        <v>102</v>
      </c>
      <c r="D4560" s="1" t="s">
        <v>5633</v>
      </c>
      <c r="F4560" s="1" t="s">
        <v>445</v>
      </c>
      <c r="G4560" s="1">
        <v>9</v>
      </c>
      <c r="H4560" s="1">
        <v>46</v>
      </c>
      <c r="I4560" s="1">
        <v>5.8</v>
      </c>
      <c r="J4560" s="1"/>
      <c r="K4560" s="3">
        <v>867</v>
      </c>
      <c r="N4560" s="1">
        <v>104</v>
      </c>
      <c r="O4560" s="1">
        <v>55.2</v>
      </c>
      <c r="P4560" s="1">
        <v>6.48</v>
      </c>
      <c r="Q4560" s="1">
        <v>24.9</v>
      </c>
      <c r="R4560" s="1">
        <v>11.8</v>
      </c>
      <c r="S4560" s="1">
        <v>26.4</v>
      </c>
      <c r="AJ4560" s="1" t="s">
        <v>413</v>
      </c>
      <c r="AK4560" s="19">
        <v>31.5</v>
      </c>
      <c r="AL4560" s="19">
        <v>103.53</v>
      </c>
      <c r="AM4560" s="1">
        <v>3275</v>
      </c>
      <c r="AN4560" s="3">
        <v>1984</v>
      </c>
      <c r="AQ4560">
        <v>80518</v>
      </c>
      <c r="AR4560" s="1" t="s">
        <v>237</v>
      </c>
    </row>
    <row r="4561" spans="1:44" x14ac:dyDescent="0.25">
      <c r="A4561" s="1">
        <v>6116</v>
      </c>
      <c r="B4561" s="1" t="s">
        <v>5266</v>
      </c>
      <c r="C4561" s="1">
        <v>102</v>
      </c>
      <c r="D4561" s="1" t="s">
        <v>5633</v>
      </c>
      <c r="F4561" s="1" t="s">
        <v>445</v>
      </c>
      <c r="G4561" s="1">
        <v>10</v>
      </c>
      <c r="H4561" s="1">
        <v>50</v>
      </c>
      <c r="I4561" s="1">
        <v>7.8</v>
      </c>
      <c r="J4561" s="1">
        <v>13.6</v>
      </c>
      <c r="K4561" s="3">
        <v>950</v>
      </c>
      <c r="N4561" s="1">
        <v>150</v>
      </c>
      <c r="O4561" s="1">
        <v>79.400000000000006</v>
      </c>
      <c r="P4561" s="1">
        <v>9.33</v>
      </c>
      <c r="Q4561" s="1">
        <v>30.4</v>
      </c>
      <c r="R4561" s="1">
        <v>16.3</v>
      </c>
      <c r="S4561" s="1">
        <v>29.1</v>
      </c>
      <c r="AJ4561" s="1" t="s">
        <v>413</v>
      </c>
      <c r="AK4561" s="19">
        <v>31.5</v>
      </c>
      <c r="AL4561" s="19">
        <v>103.53</v>
      </c>
      <c r="AM4561" s="1">
        <v>3315</v>
      </c>
      <c r="AN4561" s="3">
        <v>1984</v>
      </c>
      <c r="AQ4561">
        <v>80518</v>
      </c>
      <c r="AR4561" s="1" t="s">
        <v>237</v>
      </c>
    </row>
    <row r="4562" spans="1:44" x14ac:dyDescent="0.25">
      <c r="A4562" s="1">
        <v>6117</v>
      </c>
      <c r="B4562" s="1" t="s">
        <v>1049</v>
      </c>
      <c r="C4562" s="1">
        <v>101</v>
      </c>
      <c r="D4562" s="1" t="s">
        <v>851</v>
      </c>
      <c r="F4562" s="1" t="s">
        <v>445</v>
      </c>
      <c r="H4562" s="1">
        <v>134</v>
      </c>
      <c r="J4562" s="1"/>
      <c r="K4562" s="3">
        <v>431</v>
      </c>
      <c r="N4562" s="1">
        <v>250</v>
      </c>
      <c r="O4562" s="1">
        <v>91.55</v>
      </c>
      <c r="Q4562" s="1">
        <v>10.32</v>
      </c>
      <c r="R4562" s="1">
        <v>4.07</v>
      </c>
      <c r="S4562" s="47">
        <v>21.5</v>
      </c>
      <c r="Y4562" s="47">
        <v>2.5499999999999998</v>
      </c>
      <c r="AB4562" s="47">
        <v>1.55</v>
      </c>
      <c r="AJ4562" s="1" t="s">
        <v>413</v>
      </c>
      <c r="AK4562" s="19">
        <v>52.3</v>
      </c>
      <c r="AL4562" s="19">
        <v>124.7</v>
      </c>
      <c r="AM4562" s="1">
        <v>500</v>
      </c>
      <c r="AN4562" s="3">
        <v>1994</v>
      </c>
      <c r="AP4562" s="47">
        <v>5.09</v>
      </c>
      <c r="AQ4562">
        <v>80505</v>
      </c>
      <c r="AR4562" s="1" t="s">
        <v>503</v>
      </c>
    </row>
    <row r="4563" spans="1:44" x14ac:dyDescent="0.25">
      <c r="A4563" s="1">
        <v>6118</v>
      </c>
      <c r="B4563" s="1" t="s">
        <v>1049</v>
      </c>
      <c r="C4563" s="1">
        <v>101</v>
      </c>
      <c r="D4563" s="1" t="s">
        <v>851</v>
      </c>
      <c r="F4563" s="1" t="s">
        <v>445</v>
      </c>
      <c r="H4563" s="1">
        <v>84</v>
      </c>
      <c r="J4563" s="1"/>
      <c r="K4563" s="3">
        <v>939</v>
      </c>
      <c r="N4563" s="1">
        <v>203</v>
      </c>
      <c r="O4563" s="1">
        <v>62.1</v>
      </c>
      <c r="Q4563" s="1">
        <v>10.74</v>
      </c>
      <c r="R4563" s="1">
        <v>4.8099999999999996</v>
      </c>
      <c r="S4563" s="47">
        <v>21.57</v>
      </c>
      <c r="Y4563" s="47">
        <v>1.98</v>
      </c>
      <c r="AB4563" s="47">
        <v>1.21</v>
      </c>
      <c r="AJ4563" s="1" t="s">
        <v>413</v>
      </c>
      <c r="AK4563" s="19">
        <v>51.7</v>
      </c>
      <c r="AL4563" s="19">
        <v>126.6</v>
      </c>
      <c r="AM4563" s="1">
        <v>608</v>
      </c>
      <c r="AN4563" s="3">
        <v>1994</v>
      </c>
      <c r="AP4563" s="47">
        <v>5.99</v>
      </c>
      <c r="AQ4563">
        <v>80505</v>
      </c>
      <c r="AR4563" s="1" t="s">
        <v>503</v>
      </c>
    </row>
    <row r="4564" spans="1:44" x14ac:dyDescent="0.25">
      <c r="A4564" s="1">
        <v>6119</v>
      </c>
      <c r="B4564" s="1" t="s">
        <v>1049</v>
      </c>
      <c r="C4564" s="1">
        <v>101</v>
      </c>
      <c r="D4564" s="1" t="s">
        <v>851</v>
      </c>
      <c r="F4564" s="1" t="s">
        <v>445</v>
      </c>
      <c r="H4564" s="1">
        <v>93</v>
      </c>
      <c r="J4564" s="1"/>
      <c r="K4564" s="3">
        <v>573</v>
      </c>
      <c r="N4564" s="1">
        <v>290</v>
      </c>
      <c r="O4564" s="1">
        <v>82.11</v>
      </c>
      <c r="Q4564" s="1">
        <v>11.32</v>
      </c>
      <c r="R4564" s="1">
        <v>4.74</v>
      </c>
      <c r="S4564" s="47">
        <v>24.43</v>
      </c>
      <c r="Y4564" s="47">
        <v>2.4500000000000002</v>
      </c>
      <c r="AB4564" s="47">
        <v>1.5</v>
      </c>
      <c r="AJ4564" s="1" t="s">
        <v>413</v>
      </c>
      <c r="AK4564" s="19">
        <v>52.7</v>
      </c>
      <c r="AL4564" s="19">
        <v>122</v>
      </c>
      <c r="AM4564" s="1">
        <v>560</v>
      </c>
      <c r="AN4564" s="3">
        <v>1994</v>
      </c>
      <c r="AP4564" s="47">
        <v>5.87</v>
      </c>
      <c r="AQ4564">
        <v>80505</v>
      </c>
      <c r="AR4564" s="1" t="s">
        <v>503</v>
      </c>
    </row>
    <row r="4565" spans="1:44" x14ac:dyDescent="0.25">
      <c r="A4565" s="1">
        <v>6120</v>
      </c>
      <c r="B4565" s="1" t="s">
        <v>1049</v>
      </c>
      <c r="C4565" s="1">
        <v>101</v>
      </c>
      <c r="D4565" s="1" t="s">
        <v>851</v>
      </c>
      <c r="F4565" s="1" t="s">
        <v>445</v>
      </c>
      <c r="H4565" s="1">
        <v>150</v>
      </c>
      <c r="J4565" s="1"/>
      <c r="K4565" s="3">
        <v>640</v>
      </c>
      <c r="N4565" s="1">
        <v>310</v>
      </c>
      <c r="O4565" s="1">
        <v>95.24</v>
      </c>
      <c r="Q4565" s="1">
        <v>12.78</v>
      </c>
      <c r="R4565" s="1">
        <v>5.27</v>
      </c>
      <c r="S4565" s="47">
        <v>27.44</v>
      </c>
      <c r="Y4565" s="47">
        <v>2.81</v>
      </c>
      <c r="AB4565" s="47">
        <v>1.72</v>
      </c>
      <c r="AJ4565" s="1" t="s">
        <v>413</v>
      </c>
      <c r="AK4565" s="19">
        <v>53</v>
      </c>
      <c r="AL4565" s="19">
        <v>122.4</v>
      </c>
      <c r="AM4565" s="1">
        <v>600</v>
      </c>
      <c r="AN4565" s="3">
        <v>1994</v>
      </c>
      <c r="AP4565" s="47">
        <v>6.58</v>
      </c>
      <c r="AQ4565">
        <v>80505</v>
      </c>
      <c r="AR4565" s="1" t="s">
        <v>503</v>
      </c>
    </row>
    <row r="4566" spans="1:44" x14ac:dyDescent="0.25">
      <c r="A4566" s="1">
        <v>6121</v>
      </c>
      <c r="B4566" s="1" t="s">
        <v>1049</v>
      </c>
      <c r="C4566" s="1">
        <v>101</v>
      </c>
      <c r="D4566" s="1" t="s">
        <v>851</v>
      </c>
      <c r="F4566" s="1" t="s">
        <v>445</v>
      </c>
      <c r="H4566" s="1">
        <v>53</v>
      </c>
      <c r="J4566" s="1"/>
      <c r="K4566" s="3">
        <v>1250</v>
      </c>
      <c r="N4566" s="1">
        <v>114</v>
      </c>
      <c r="O4566" s="1">
        <v>53.31</v>
      </c>
      <c r="Q4566" s="1">
        <v>11.49</v>
      </c>
      <c r="R4566" s="1">
        <v>4.6900000000000004</v>
      </c>
      <c r="S4566" s="47">
        <v>22.37</v>
      </c>
      <c r="Y4566" s="47">
        <v>1.84</v>
      </c>
      <c r="AB4566" s="47">
        <v>1.1200000000000001</v>
      </c>
      <c r="AJ4566" s="1" t="s">
        <v>413</v>
      </c>
      <c r="AK4566" s="19">
        <v>52.6</v>
      </c>
      <c r="AL4566" s="19">
        <v>124.2</v>
      </c>
      <c r="AM4566" s="1">
        <v>900</v>
      </c>
      <c r="AN4566" s="3">
        <v>1994</v>
      </c>
      <c r="AP4566" s="47">
        <v>6.17</v>
      </c>
      <c r="AQ4566">
        <v>80505</v>
      </c>
      <c r="AR4566" s="1" t="s">
        <v>503</v>
      </c>
    </row>
    <row r="4567" spans="1:44" x14ac:dyDescent="0.25">
      <c r="A4567" s="1">
        <v>6122</v>
      </c>
      <c r="B4567" s="1" t="s">
        <v>1049</v>
      </c>
      <c r="C4567" s="1">
        <v>101</v>
      </c>
      <c r="D4567" s="1" t="s">
        <v>851</v>
      </c>
      <c r="F4567" s="1" t="s">
        <v>445</v>
      </c>
      <c r="H4567" s="1">
        <v>180</v>
      </c>
      <c r="J4567" s="1"/>
      <c r="K4567" s="3">
        <v>438</v>
      </c>
      <c r="N4567" s="1">
        <v>342</v>
      </c>
      <c r="O4567" s="1">
        <v>104</v>
      </c>
      <c r="Q4567" s="1">
        <v>12.06</v>
      </c>
      <c r="R4567" s="1">
        <v>4.6900000000000004</v>
      </c>
      <c r="S4567" s="47">
        <v>25.07</v>
      </c>
      <c r="Y4567" s="47">
        <v>2.92</v>
      </c>
      <c r="AB4567" s="47">
        <v>1.78</v>
      </c>
      <c r="AJ4567" s="1" t="s">
        <v>413</v>
      </c>
      <c r="AK4567" s="19">
        <v>50.2</v>
      </c>
      <c r="AL4567" s="19">
        <v>126.4</v>
      </c>
      <c r="AM4567" s="1">
        <v>890</v>
      </c>
      <c r="AN4567" s="3">
        <v>1994</v>
      </c>
      <c r="AP4567" s="47">
        <v>5.88</v>
      </c>
      <c r="AQ4567">
        <v>80426</v>
      </c>
      <c r="AR4567" s="1" t="s">
        <v>503</v>
      </c>
    </row>
    <row r="4568" spans="1:44" x14ac:dyDescent="0.25">
      <c r="A4568" s="1">
        <v>6123</v>
      </c>
      <c r="B4568" s="1" t="s">
        <v>1049</v>
      </c>
      <c r="C4568" s="1">
        <v>101</v>
      </c>
      <c r="D4568" s="1" t="s">
        <v>5627</v>
      </c>
      <c r="F4568" s="1" t="s">
        <v>445</v>
      </c>
      <c r="G4568" s="1">
        <v>9</v>
      </c>
      <c r="H4568" s="1">
        <v>100</v>
      </c>
      <c r="I4568" s="1">
        <v>19</v>
      </c>
      <c r="J4568" s="1">
        <v>18</v>
      </c>
      <c r="K4568" s="3">
        <v>467</v>
      </c>
      <c r="L4568" s="2">
        <f>N4568/((1581.94)*(1-EXP(-(0.021301)*I4568))^(1.51716))</f>
        <v>0.35896108346288369</v>
      </c>
      <c r="N4568" s="1">
        <v>107</v>
      </c>
      <c r="O4568" s="1">
        <v>28.3</v>
      </c>
      <c r="Q4568" s="1">
        <v>7.13</v>
      </c>
      <c r="R4568" s="1">
        <v>2.95</v>
      </c>
      <c r="S4568" s="1">
        <v>8.19</v>
      </c>
      <c r="AJ4568" s="1" t="s">
        <v>413</v>
      </c>
      <c r="AK4568" s="19">
        <v>52.5</v>
      </c>
      <c r="AL4568" s="19">
        <v>124.5</v>
      </c>
      <c r="AM4568" s="1">
        <v>650</v>
      </c>
      <c r="AN4568" s="3">
        <v>1986</v>
      </c>
      <c r="AQ4568">
        <v>80505</v>
      </c>
      <c r="AR4568" s="1" t="s">
        <v>226</v>
      </c>
    </row>
    <row r="4569" spans="1:44" x14ac:dyDescent="0.25">
      <c r="A4569" s="1">
        <v>6124</v>
      </c>
      <c r="B4569" s="1" t="s">
        <v>1049</v>
      </c>
      <c r="C4569" s="1">
        <v>101</v>
      </c>
      <c r="D4569" s="1" t="s">
        <v>851</v>
      </c>
      <c r="F4569" s="1" t="s">
        <v>445</v>
      </c>
      <c r="H4569" s="1">
        <v>130</v>
      </c>
      <c r="J4569" s="1"/>
      <c r="K4569" s="3">
        <v>639</v>
      </c>
      <c r="N4569" s="1">
        <v>252</v>
      </c>
      <c r="O4569" s="1">
        <v>80.67</v>
      </c>
      <c r="Q4569" s="1">
        <v>10.6</v>
      </c>
      <c r="R4569" s="1">
        <v>4.62</v>
      </c>
      <c r="S4569" s="47">
        <v>19.37</v>
      </c>
      <c r="Y4569" s="47">
        <v>2.31</v>
      </c>
      <c r="AB4569" s="47">
        <v>1.41</v>
      </c>
      <c r="AJ4569" s="1" t="s">
        <v>413</v>
      </c>
      <c r="AK4569" s="19">
        <v>50.8</v>
      </c>
      <c r="AL4569" s="19">
        <v>121.5</v>
      </c>
      <c r="AM4569" s="1">
        <v>832</v>
      </c>
      <c r="AN4569" s="3">
        <v>1994</v>
      </c>
      <c r="AP4569" s="47">
        <v>5.6</v>
      </c>
      <c r="AQ4569">
        <v>80505</v>
      </c>
      <c r="AR4569" s="1" t="s">
        <v>503</v>
      </c>
    </row>
    <row r="4570" spans="1:44" x14ac:dyDescent="0.25">
      <c r="A4570" s="1">
        <v>6125</v>
      </c>
      <c r="B4570" s="1" t="s">
        <v>1049</v>
      </c>
      <c r="C4570" s="1">
        <v>101</v>
      </c>
      <c r="D4570" s="1" t="s">
        <v>851</v>
      </c>
      <c r="F4570" s="1" t="s">
        <v>445</v>
      </c>
      <c r="H4570" s="1">
        <v>90</v>
      </c>
      <c r="J4570" s="1"/>
      <c r="K4570" s="3">
        <v>822</v>
      </c>
      <c r="N4570" s="1">
        <v>218</v>
      </c>
      <c r="O4570" s="1">
        <v>79.319999999999993</v>
      </c>
      <c r="Q4570" s="1">
        <v>12.58</v>
      </c>
      <c r="R4570" s="1">
        <v>5.53</v>
      </c>
      <c r="S4570" s="47">
        <v>24.65</v>
      </c>
      <c r="Y4570" s="47">
        <v>2.44</v>
      </c>
      <c r="AB4570" s="47">
        <v>1.49</v>
      </c>
      <c r="AJ4570" s="1" t="s">
        <v>413</v>
      </c>
      <c r="AK4570" s="19">
        <v>52.6</v>
      </c>
      <c r="AL4570" s="19">
        <v>120.6</v>
      </c>
      <c r="AM4570" s="1">
        <v>793</v>
      </c>
      <c r="AN4570" s="3">
        <v>1994</v>
      </c>
      <c r="AP4570" s="47">
        <v>6.81</v>
      </c>
      <c r="AQ4570">
        <v>80505</v>
      </c>
      <c r="AR4570" s="1" t="s">
        <v>503</v>
      </c>
    </row>
    <row r="4571" spans="1:44" x14ac:dyDescent="0.25">
      <c r="A4571" s="1">
        <v>6126</v>
      </c>
      <c r="B4571" s="1" t="s">
        <v>1049</v>
      </c>
      <c r="C4571" s="1">
        <v>101</v>
      </c>
      <c r="D4571" s="1" t="s">
        <v>851</v>
      </c>
      <c r="F4571" s="1" t="s">
        <v>445</v>
      </c>
      <c r="H4571" s="1">
        <v>171</v>
      </c>
      <c r="J4571" s="1"/>
      <c r="K4571" s="3">
        <v>412</v>
      </c>
      <c r="N4571" s="1">
        <v>385</v>
      </c>
      <c r="O4571" s="1">
        <v>112.8</v>
      </c>
      <c r="Q4571" s="1">
        <v>11.77</v>
      </c>
      <c r="R4571" s="1">
        <v>4.62</v>
      </c>
      <c r="S4571" s="47">
        <v>23.88</v>
      </c>
      <c r="Y4571" s="47">
        <v>3.06</v>
      </c>
      <c r="AB4571" s="47">
        <v>1.87</v>
      </c>
      <c r="AJ4571" s="1" t="s">
        <v>413</v>
      </c>
      <c r="AK4571" s="19">
        <v>52.2</v>
      </c>
      <c r="AL4571" s="19">
        <v>120.8</v>
      </c>
      <c r="AM4571" s="1">
        <v>633</v>
      </c>
      <c r="AN4571" s="3">
        <v>1994</v>
      </c>
      <c r="AP4571" s="47">
        <v>5.69</v>
      </c>
      <c r="AQ4571">
        <v>80505</v>
      </c>
      <c r="AR4571" s="1" t="s">
        <v>503</v>
      </c>
    </row>
    <row r="4572" spans="1:44" x14ac:dyDescent="0.25">
      <c r="A4572" s="1">
        <v>6127</v>
      </c>
      <c r="B4572" s="1" t="s">
        <v>1049</v>
      </c>
      <c r="C4572" s="1">
        <v>101</v>
      </c>
      <c r="D4572" s="1" t="s">
        <v>851</v>
      </c>
      <c r="F4572" s="1" t="s">
        <v>445</v>
      </c>
      <c r="H4572" s="1">
        <v>63</v>
      </c>
      <c r="J4572" s="1"/>
      <c r="K4572" s="3">
        <v>635</v>
      </c>
      <c r="N4572" s="1">
        <v>208</v>
      </c>
      <c r="O4572" s="1">
        <v>61.9</v>
      </c>
      <c r="Q4572" s="1">
        <v>10.3</v>
      </c>
      <c r="R4572" s="1">
        <v>4.6500000000000004</v>
      </c>
      <c r="S4572" s="47">
        <v>18.2</v>
      </c>
      <c r="Y4572" s="47">
        <v>1.9</v>
      </c>
      <c r="AB4572" s="47">
        <v>1.1599999999999999</v>
      </c>
      <c r="AJ4572" s="1" t="s">
        <v>413</v>
      </c>
      <c r="AK4572" s="19">
        <v>50.4</v>
      </c>
      <c r="AL4572" s="19">
        <v>121.7</v>
      </c>
      <c r="AM4572" s="1">
        <v>700</v>
      </c>
      <c r="AN4572" s="3">
        <v>1994</v>
      </c>
      <c r="AP4572" s="47">
        <v>5.62</v>
      </c>
      <c r="AQ4572">
        <v>80505</v>
      </c>
      <c r="AR4572" s="1" t="s">
        <v>503</v>
      </c>
    </row>
    <row r="4573" spans="1:44" x14ac:dyDescent="0.25">
      <c r="A4573" s="1">
        <v>6128</v>
      </c>
      <c r="B4573" s="1" t="s">
        <v>5250</v>
      </c>
      <c r="C4573" s="1">
        <v>105</v>
      </c>
      <c r="D4573" s="1" t="s">
        <v>1149</v>
      </c>
      <c r="F4573" s="33" t="s">
        <v>859</v>
      </c>
      <c r="H4573" s="1">
        <v>21</v>
      </c>
      <c r="J4573" s="1"/>
      <c r="K4573" s="3">
        <v>6232</v>
      </c>
      <c r="N4573" s="1">
        <v>102</v>
      </c>
      <c r="O4573" s="1">
        <v>27.23</v>
      </c>
      <c r="Q4573" s="1">
        <v>9.59</v>
      </c>
      <c r="R4573" s="1">
        <v>6.66</v>
      </c>
      <c r="S4573" s="47">
        <v>6.29</v>
      </c>
      <c r="Y4573" s="47">
        <v>0.71</v>
      </c>
      <c r="AB4573" s="47">
        <v>0.36</v>
      </c>
      <c r="AJ4573" s="1" t="s">
        <v>413</v>
      </c>
      <c r="AK4573" s="19">
        <v>50.7</v>
      </c>
      <c r="AL4573" s="19">
        <v>127.2</v>
      </c>
      <c r="AM4573" s="1">
        <v>300</v>
      </c>
      <c r="AN4573" s="3">
        <v>1994</v>
      </c>
      <c r="AP4573" s="47">
        <v>8.89</v>
      </c>
      <c r="AQ4573">
        <v>80426</v>
      </c>
      <c r="AR4573" s="1" t="s">
        <v>503</v>
      </c>
    </row>
    <row r="4574" spans="1:44" x14ac:dyDescent="0.25">
      <c r="A4574" s="1">
        <v>6129</v>
      </c>
      <c r="B4574" s="1" t="s">
        <v>5250</v>
      </c>
      <c r="C4574" s="1">
        <v>105</v>
      </c>
      <c r="D4574" s="1" t="s">
        <v>1149</v>
      </c>
      <c r="F4574" s="1" t="s">
        <v>445</v>
      </c>
      <c r="H4574" s="1">
        <v>181</v>
      </c>
      <c r="J4574" s="1"/>
      <c r="K4574" s="3">
        <v>270</v>
      </c>
      <c r="N4574" s="1">
        <v>494</v>
      </c>
      <c r="O4574" s="1">
        <v>137.80000000000001</v>
      </c>
      <c r="Q4574" s="1">
        <v>12.51</v>
      </c>
      <c r="R4574" s="1">
        <v>5.7</v>
      </c>
      <c r="S4574" s="47">
        <v>86.2</v>
      </c>
      <c r="Y4574" s="47">
        <v>3.46</v>
      </c>
      <c r="AB4574" s="47">
        <v>1.77</v>
      </c>
      <c r="AJ4574" s="1" t="s">
        <v>413</v>
      </c>
      <c r="AK4574" s="19">
        <v>44.7</v>
      </c>
      <c r="AL4574" s="19">
        <v>129.69999999999999</v>
      </c>
      <c r="AM4574" s="1">
        <v>400</v>
      </c>
      <c r="AN4574" s="3">
        <v>1994</v>
      </c>
      <c r="AP4574" s="47">
        <v>6.64</v>
      </c>
      <c r="AQ4574">
        <v>80426</v>
      </c>
      <c r="AR4574" s="1" t="s">
        <v>503</v>
      </c>
    </row>
    <row r="4575" spans="1:44" x14ac:dyDescent="0.25">
      <c r="A4575" s="1">
        <v>6130</v>
      </c>
      <c r="B4575" s="1" t="s">
        <v>5250</v>
      </c>
      <c r="C4575" s="1">
        <v>105</v>
      </c>
      <c r="D4575" s="1" t="s">
        <v>1149</v>
      </c>
      <c r="F4575" s="33" t="s">
        <v>859</v>
      </c>
      <c r="H4575" s="1">
        <v>101</v>
      </c>
      <c r="J4575" s="1"/>
      <c r="K4575" s="3">
        <v>1100</v>
      </c>
      <c r="N4575" s="1">
        <v>246</v>
      </c>
      <c r="O4575" s="1">
        <v>60.09</v>
      </c>
      <c r="Q4575" s="1">
        <v>10.55</v>
      </c>
      <c r="R4575" s="1">
        <v>3.52</v>
      </c>
      <c r="S4575" s="47">
        <v>30.61</v>
      </c>
      <c r="Y4575" s="47">
        <v>1.5</v>
      </c>
      <c r="AB4575" s="47">
        <v>0.76</v>
      </c>
      <c r="AJ4575" s="1" t="s">
        <v>413</v>
      </c>
      <c r="AK4575" s="19">
        <v>47</v>
      </c>
      <c r="AL4575" s="19">
        <v>129</v>
      </c>
      <c r="AM4575" s="1">
        <v>350</v>
      </c>
      <c r="AN4575" s="3">
        <v>1994</v>
      </c>
      <c r="AP4575" s="47">
        <v>4.59</v>
      </c>
      <c r="AQ4575">
        <v>80426</v>
      </c>
      <c r="AR4575" s="1" t="s">
        <v>503</v>
      </c>
    </row>
    <row r="4576" spans="1:44" x14ac:dyDescent="0.25">
      <c r="A4576" s="1">
        <v>6131</v>
      </c>
      <c r="B4576" s="1" t="s">
        <v>5250</v>
      </c>
      <c r="C4576" s="1">
        <v>105</v>
      </c>
      <c r="D4576" s="1" t="s">
        <v>1149</v>
      </c>
      <c r="F4576" s="1" t="s">
        <v>445</v>
      </c>
      <c r="H4576" s="1">
        <v>124</v>
      </c>
      <c r="J4576" s="1"/>
      <c r="K4576" s="3">
        <v>307</v>
      </c>
      <c r="N4576" s="1">
        <v>364</v>
      </c>
      <c r="O4576" s="1">
        <v>109.1</v>
      </c>
      <c r="Q4576" s="1">
        <v>18.260000000000002</v>
      </c>
      <c r="R4576" s="1">
        <v>4.5</v>
      </c>
      <c r="S4576" s="47">
        <v>61.74</v>
      </c>
      <c r="Y4576" s="47">
        <v>2.77</v>
      </c>
      <c r="AB4576" s="47">
        <v>1.41</v>
      </c>
      <c r="AJ4576" s="1" t="s">
        <v>413</v>
      </c>
      <c r="AK4576" s="19">
        <v>46.5</v>
      </c>
      <c r="AL4576" s="19">
        <v>131.80000000000001</v>
      </c>
      <c r="AM4576" s="1">
        <v>378</v>
      </c>
      <c r="AN4576" s="3">
        <v>1994</v>
      </c>
      <c r="AP4576" s="47">
        <v>6</v>
      </c>
      <c r="AQ4576">
        <v>80901</v>
      </c>
      <c r="AR4576" s="1" t="s">
        <v>503</v>
      </c>
    </row>
    <row r="4577" spans="1:44" x14ac:dyDescent="0.25">
      <c r="A4577" s="1">
        <v>6132</v>
      </c>
      <c r="B4577" s="1" t="s">
        <v>5250</v>
      </c>
      <c r="C4577" s="1">
        <v>105</v>
      </c>
      <c r="D4577" s="1" t="s">
        <v>1149</v>
      </c>
      <c r="F4577" s="1" t="s">
        <v>445</v>
      </c>
      <c r="H4577" s="1">
        <v>191</v>
      </c>
      <c r="J4577" s="1"/>
      <c r="K4577" s="3">
        <v>235</v>
      </c>
      <c r="N4577" s="1">
        <v>384</v>
      </c>
      <c r="O4577" s="1">
        <v>117.6</v>
      </c>
      <c r="Q4577" s="1">
        <v>22.15</v>
      </c>
      <c r="R4577" s="1">
        <v>4.1100000000000003</v>
      </c>
      <c r="S4577" s="47">
        <v>65.86</v>
      </c>
      <c r="Y4577" s="47">
        <v>3</v>
      </c>
      <c r="AB4577" s="47">
        <v>1.53</v>
      </c>
      <c r="AJ4577" s="1" t="s">
        <v>413</v>
      </c>
      <c r="AK4577" s="19">
        <v>46.3</v>
      </c>
      <c r="AL4577" s="19">
        <v>133.5</v>
      </c>
      <c r="AM4577" s="1">
        <v>264</v>
      </c>
      <c r="AN4577" s="3">
        <v>1994</v>
      </c>
      <c r="AP4577" s="47">
        <v>5.55</v>
      </c>
      <c r="AQ4577">
        <v>80907</v>
      </c>
      <c r="AR4577" s="1" t="s">
        <v>503</v>
      </c>
    </row>
    <row r="4578" spans="1:44" x14ac:dyDescent="0.25">
      <c r="A4578" s="1">
        <v>6133</v>
      </c>
      <c r="B4578" s="1" t="s">
        <v>5250</v>
      </c>
      <c r="C4578" s="1">
        <v>105</v>
      </c>
      <c r="D4578" s="1" t="s">
        <v>1149</v>
      </c>
      <c r="F4578" s="1" t="s">
        <v>445</v>
      </c>
      <c r="H4578" s="1">
        <v>204</v>
      </c>
      <c r="J4578" s="1"/>
      <c r="K4578" s="3">
        <v>200</v>
      </c>
      <c r="N4578" s="1">
        <v>404</v>
      </c>
      <c r="O4578" s="1">
        <v>117.8</v>
      </c>
      <c r="Q4578" s="1">
        <v>22.69</v>
      </c>
      <c r="R4578" s="1">
        <v>3.43</v>
      </c>
      <c r="S4578" s="47">
        <v>63.14</v>
      </c>
      <c r="Y4578" s="47">
        <v>2.96</v>
      </c>
      <c r="AB4578" s="47">
        <v>1.51</v>
      </c>
      <c r="AJ4578" s="1" t="s">
        <v>413</v>
      </c>
      <c r="AK4578" s="19">
        <v>45.8</v>
      </c>
      <c r="AL4578" s="19">
        <v>132.9</v>
      </c>
      <c r="AM4578" s="1">
        <v>240</v>
      </c>
      <c r="AN4578" s="3">
        <v>1994</v>
      </c>
      <c r="AP4578" s="47">
        <v>4.97</v>
      </c>
      <c r="AQ4578">
        <v>80907</v>
      </c>
      <c r="AR4578" s="1" t="s">
        <v>503</v>
      </c>
    </row>
    <row r="4579" spans="1:44" x14ac:dyDescent="0.25">
      <c r="A4579" s="1">
        <v>6134</v>
      </c>
      <c r="B4579" s="1" t="s">
        <v>5250</v>
      </c>
      <c r="C4579" s="1">
        <v>105</v>
      </c>
      <c r="D4579" s="1" t="s">
        <v>1149</v>
      </c>
      <c r="F4579" s="33" t="s">
        <v>859</v>
      </c>
      <c r="H4579" s="1">
        <v>21</v>
      </c>
      <c r="J4579" s="1"/>
      <c r="K4579" s="3">
        <v>3628</v>
      </c>
      <c r="N4579" s="1">
        <v>42.7</v>
      </c>
      <c r="O4579" s="1">
        <v>22.19</v>
      </c>
      <c r="Q4579" s="1">
        <v>7.79</v>
      </c>
      <c r="R4579" s="1">
        <v>5.47</v>
      </c>
      <c r="S4579" s="47">
        <v>6.13</v>
      </c>
      <c r="Y4579" s="47">
        <v>0.59</v>
      </c>
      <c r="AB4579" s="47">
        <v>0.3</v>
      </c>
      <c r="AJ4579" s="1" t="s">
        <v>413</v>
      </c>
      <c r="AK4579" s="19">
        <v>45.18</v>
      </c>
      <c r="AL4579" s="19">
        <v>130.18</v>
      </c>
      <c r="AM4579" s="1">
        <v>450</v>
      </c>
      <c r="AN4579" s="3">
        <v>1994</v>
      </c>
      <c r="AP4579" s="47">
        <v>7.31</v>
      </c>
      <c r="AQ4579">
        <v>80426</v>
      </c>
      <c r="AR4579" s="1" t="s">
        <v>503</v>
      </c>
    </row>
    <row r="4580" spans="1:44" x14ac:dyDescent="0.25">
      <c r="A4580" s="1">
        <v>6135</v>
      </c>
      <c r="B4580" s="1" t="s">
        <v>5250</v>
      </c>
      <c r="C4580" s="1">
        <v>105</v>
      </c>
      <c r="D4580" s="1" t="s">
        <v>1149</v>
      </c>
      <c r="F4580" s="1" t="s">
        <v>445</v>
      </c>
      <c r="H4580" s="1">
        <v>238</v>
      </c>
      <c r="J4580" s="1"/>
      <c r="K4580" s="3">
        <v>400</v>
      </c>
      <c r="N4580" s="1">
        <v>512</v>
      </c>
      <c r="O4580" s="1">
        <v>137.9</v>
      </c>
      <c r="Q4580" s="1">
        <v>12.42</v>
      </c>
      <c r="R4580" s="1">
        <v>5.51</v>
      </c>
      <c r="S4580" s="47">
        <v>84.97</v>
      </c>
      <c r="Y4580" s="47">
        <v>3.44</v>
      </c>
      <c r="AB4580" s="47">
        <v>1.76</v>
      </c>
      <c r="AJ4580" s="1" t="s">
        <v>413</v>
      </c>
      <c r="AK4580" s="19">
        <v>44.5</v>
      </c>
      <c r="AL4580" s="19">
        <v>130.19999999999999</v>
      </c>
      <c r="AM4580" s="1">
        <v>600</v>
      </c>
      <c r="AN4580" s="3">
        <v>1994</v>
      </c>
      <c r="AP4580" s="47">
        <v>7.19</v>
      </c>
      <c r="AQ4580">
        <v>80426</v>
      </c>
      <c r="AR4580" s="1" t="s">
        <v>503</v>
      </c>
    </row>
    <row r="4581" spans="1:44" x14ac:dyDescent="0.25">
      <c r="A4581" s="1">
        <v>6136</v>
      </c>
      <c r="B4581" s="1" t="s">
        <v>5250</v>
      </c>
      <c r="C4581" s="1">
        <v>105</v>
      </c>
      <c r="D4581" s="1" t="s">
        <v>1149</v>
      </c>
      <c r="F4581" s="1" t="s">
        <v>445</v>
      </c>
      <c r="H4581" s="1">
        <v>173</v>
      </c>
      <c r="J4581" s="1"/>
      <c r="K4581" s="3">
        <v>662</v>
      </c>
      <c r="N4581" s="1">
        <v>405</v>
      </c>
      <c r="O4581" s="1">
        <v>106.3</v>
      </c>
      <c r="Q4581" s="1">
        <v>11.59</v>
      </c>
      <c r="R4581" s="1">
        <v>6.36</v>
      </c>
      <c r="S4581" s="47">
        <v>71.040000000000006</v>
      </c>
      <c r="Y4581" s="47">
        <v>2.79</v>
      </c>
      <c r="AB4581" s="47">
        <v>1.43</v>
      </c>
      <c r="AJ4581" s="1" t="s">
        <v>413</v>
      </c>
      <c r="AK4581" s="19">
        <v>44.3</v>
      </c>
      <c r="AL4581" s="19">
        <v>128.5</v>
      </c>
      <c r="AM4581" s="1">
        <v>400</v>
      </c>
      <c r="AN4581" s="3">
        <v>1994</v>
      </c>
      <c r="AP4581" s="47">
        <v>7.88</v>
      </c>
      <c r="AQ4581">
        <v>80426</v>
      </c>
      <c r="AR4581" s="1" t="s">
        <v>503</v>
      </c>
    </row>
    <row r="4582" spans="1:44" x14ac:dyDescent="0.25">
      <c r="A4582" s="1">
        <v>6137</v>
      </c>
      <c r="B4582" s="1" t="s">
        <v>5250</v>
      </c>
      <c r="C4582" s="1">
        <v>105</v>
      </c>
      <c r="D4582" s="1" t="s">
        <v>1149</v>
      </c>
      <c r="F4582" s="1" t="s">
        <v>445</v>
      </c>
      <c r="H4582" s="1">
        <v>227</v>
      </c>
      <c r="J4582" s="1"/>
      <c r="K4582" s="3">
        <v>444</v>
      </c>
      <c r="N4582" s="1">
        <v>500</v>
      </c>
      <c r="O4582" s="1">
        <v>143.6</v>
      </c>
      <c r="Q4582" s="1">
        <v>17.66</v>
      </c>
      <c r="R4582" s="1">
        <v>7.24</v>
      </c>
      <c r="S4582" s="47">
        <v>79.599999999999994</v>
      </c>
      <c r="Y4582" s="47">
        <v>3.55</v>
      </c>
      <c r="AB4582" s="47">
        <v>1.81</v>
      </c>
      <c r="AJ4582" s="1" t="s">
        <v>413</v>
      </c>
      <c r="AK4582" s="19">
        <v>44.3</v>
      </c>
      <c r="AL4582" s="19">
        <v>129.4</v>
      </c>
      <c r="AM4582" s="1">
        <v>514</v>
      </c>
      <c r="AN4582" s="3">
        <v>1994</v>
      </c>
      <c r="AP4582" s="47">
        <v>9.26</v>
      </c>
      <c r="AQ4582">
        <v>80426</v>
      </c>
      <c r="AR4582" s="1" t="s">
        <v>503</v>
      </c>
    </row>
    <row r="4583" spans="1:44" x14ac:dyDescent="0.25">
      <c r="A4583" s="1">
        <v>6138</v>
      </c>
      <c r="B4583" s="1" t="s">
        <v>5250</v>
      </c>
      <c r="C4583" s="1">
        <v>105</v>
      </c>
      <c r="D4583" s="1" t="s">
        <v>1149</v>
      </c>
      <c r="F4583" s="33" t="s">
        <v>859</v>
      </c>
      <c r="H4583" s="1">
        <v>23</v>
      </c>
      <c r="J4583" s="1"/>
      <c r="K4583" s="3">
        <v>2666</v>
      </c>
      <c r="N4583" s="1">
        <v>103</v>
      </c>
      <c r="O4583" s="1">
        <v>46.16</v>
      </c>
      <c r="Q4583" s="1">
        <v>13.93</v>
      </c>
      <c r="R4583" s="1">
        <v>8.2799999999999994</v>
      </c>
      <c r="S4583" s="47">
        <v>11.83</v>
      </c>
      <c r="Y4583" s="47">
        <v>1.1499999999999999</v>
      </c>
      <c r="AB4583" s="47">
        <v>0.59</v>
      </c>
      <c r="AJ4583" s="1" t="s">
        <v>413</v>
      </c>
      <c r="AK4583" s="19">
        <v>45.2</v>
      </c>
      <c r="AL4583" s="19">
        <v>127.5</v>
      </c>
      <c r="AM4583" s="1">
        <v>300</v>
      </c>
      <c r="AN4583" s="3">
        <v>1994</v>
      </c>
      <c r="AP4583" s="47">
        <v>11.06</v>
      </c>
      <c r="AQ4583">
        <v>80426</v>
      </c>
      <c r="AR4583" s="1" t="s">
        <v>503</v>
      </c>
    </row>
    <row r="4584" spans="1:44" x14ac:dyDescent="0.25">
      <c r="A4584" s="1">
        <v>6139</v>
      </c>
      <c r="B4584" s="1" t="s">
        <v>5250</v>
      </c>
      <c r="C4584" s="1">
        <v>105</v>
      </c>
      <c r="D4584" s="1" t="s">
        <v>1149</v>
      </c>
      <c r="F4584" s="1" t="s">
        <v>445</v>
      </c>
      <c r="H4584" s="1">
        <v>185</v>
      </c>
      <c r="J4584" s="1"/>
      <c r="K4584" s="3">
        <v>500</v>
      </c>
      <c r="N4584" s="1">
        <v>489</v>
      </c>
      <c r="O4584" s="1">
        <v>132.5</v>
      </c>
      <c r="Q4584" s="1">
        <v>12.81</v>
      </c>
      <c r="R4584" s="1">
        <v>5.57</v>
      </c>
      <c r="S4584" s="47">
        <v>86.12</v>
      </c>
      <c r="Y4584" s="47">
        <v>3.39</v>
      </c>
      <c r="AB4584" s="47">
        <v>1.73</v>
      </c>
      <c r="AJ4584" s="1" t="s">
        <v>413</v>
      </c>
      <c r="AK4584" s="19">
        <v>48.1</v>
      </c>
      <c r="AL4584" s="19">
        <v>129.30000000000001</v>
      </c>
      <c r="AM4584" s="1">
        <v>403</v>
      </c>
      <c r="AN4584" s="3">
        <v>1994</v>
      </c>
      <c r="AP4584" s="47">
        <v>7.27</v>
      </c>
      <c r="AQ4584">
        <v>80426</v>
      </c>
      <c r="AR4584" s="1" t="s">
        <v>503</v>
      </c>
    </row>
    <row r="4585" spans="1:44" x14ac:dyDescent="0.25">
      <c r="A4585" s="1">
        <v>6140</v>
      </c>
      <c r="B4585" s="1" t="s">
        <v>184</v>
      </c>
      <c r="C4585" s="1">
        <v>105</v>
      </c>
      <c r="D4585" s="1" t="s">
        <v>853</v>
      </c>
      <c r="F4585" s="1" t="s">
        <v>445</v>
      </c>
      <c r="J4585" s="1">
        <v>28.6</v>
      </c>
      <c r="K4585" s="3">
        <v>742</v>
      </c>
      <c r="N4585" s="1">
        <v>376</v>
      </c>
      <c r="AJ4585" s="1" t="s">
        <v>413</v>
      </c>
      <c r="AK4585" s="19">
        <v>47.74</v>
      </c>
      <c r="AL4585" s="19">
        <v>127.127</v>
      </c>
      <c r="AN4585" s="3">
        <v>1997</v>
      </c>
      <c r="AQ4585">
        <v>80426</v>
      </c>
      <c r="AR4585" s="1" t="s">
        <v>3039</v>
      </c>
    </row>
    <row r="4586" spans="1:44" x14ac:dyDescent="0.25">
      <c r="A4586" s="1">
        <v>6142</v>
      </c>
      <c r="B4586" s="1" t="s">
        <v>5250</v>
      </c>
      <c r="C4586" s="1">
        <v>105</v>
      </c>
      <c r="D4586" s="1" t="s">
        <v>1149</v>
      </c>
      <c r="F4586" s="1" t="s">
        <v>445</v>
      </c>
      <c r="H4586" s="1">
        <v>150</v>
      </c>
      <c r="J4586" s="1"/>
      <c r="K4586" s="3">
        <v>1102</v>
      </c>
      <c r="N4586" s="1">
        <v>607</v>
      </c>
      <c r="O4586" s="1">
        <v>207.6</v>
      </c>
      <c r="Q4586" s="1">
        <v>16.170000000000002</v>
      </c>
      <c r="R4586" s="1">
        <v>7.09</v>
      </c>
      <c r="S4586" s="47">
        <v>42.39</v>
      </c>
      <c r="Y4586" s="47">
        <v>3.91</v>
      </c>
      <c r="AB4586" s="47">
        <v>2</v>
      </c>
      <c r="AJ4586" s="1" t="s">
        <v>413</v>
      </c>
      <c r="AK4586" s="19">
        <v>42.42</v>
      </c>
      <c r="AL4586" s="19">
        <v>128.19999999999999</v>
      </c>
      <c r="AM4586" s="1">
        <v>650</v>
      </c>
      <c r="AN4586" s="3">
        <v>1994</v>
      </c>
      <c r="AP4586" s="47">
        <v>11.25</v>
      </c>
      <c r="AQ4586">
        <v>80414</v>
      </c>
      <c r="AR4586" s="1" t="s">
        <v>503</v>
      </c>
    </row>
    <row r="4587" spans="1:44" x14ac:dyDescent="0.25">
      <c r="A4587" s="1">
        <v>6143</v>
      </c>
      <c r="B4587" s="1" t="s">
        <v>5250</v>
      </c>
      <c r="C4587" s="1">
        <v>105</v>
      </c>
      <c r="D4587" s="1" t="s">
        <v>1149</v>
      </c>
      <c r="F4587" s="1" t="s">
        <v>445</v>
      </c>
      <c r="H4587" s="1">
        <v>166</v>
      </c>
      <c r="J4587" s="1"/>
      <c r="K4587" s="3">
        <v>437</v>
      </c>
      <c r="N4587" s="1">
        <v>527</v>
      </c>
      <c r="O4587" s="1">
        <v>180.1</v>
      </c>
      <c r="Q4587" s="1">
        <v>35.28</v>
      </c>
      <c r="R4587" s="1">
        <v>4.5599999999999996</v>
      </c>
      <c r="S4587" s="47">
        <v>45.22</v>
      </c>
      <c r="Y4587" s="47">
        <v>3.79</v>
      </c>
      <c r="AB4587" s="47">
        <v>1.94</v>
      </c>
      <c r="AJ4587" s="1" t="s">
        <v>413</v>
      </c>
      <c r="AK4587" s="19">
        <v>42.5</v>
      </c>
      <c r="AL4587" s="19">
        <v>128.33000000000001</v>
      </c>
      <c r="AM4587" s="1">
        <v>770</v>
      </c>
      <c r="AN4587" s="3">
        <v>1994</v>
      </c>
      <c r="AP4587" s="47">
        <v>6.09</v>
      </c>
      <c r="AQ4587">
        <v>80414</v>
      </c>
      <c r="AR4587" s="1" t="s">
        <v>503</v>
      </c>
    </row>
    <row r="4588" spans="1:44" x14ac:dyDescent="0.25">
      <c r="A4588" s="1">
        <v>6144</v>
      </c>
      <c r="B4588" s="1" t="s">
        <v>5250</v>
      </c>
      <c r="C4588" s="1">
        <v>105</v>
      </c>
      <c r="D4588" s="1" t="s">
        <v>1149</v>
      </c>
      <c r="F4588" s="33" t="s">
        <v>859</v>
      </c>
      <c r="H4588" s="1">
        <v>48</v>
      </c>
      <c r="J4588" s="1"/>
      <c r="K4588" s="3">
        <v>1133</v>
      </c>
      <c r="N4588" s="1">
        <v>162</v>
      </c>
      <c r="O4588" s="1">
        <v>60.85</v>
      </c>
      <c r="Q4588" s="1">
        <v>16.21</v>
      </c>
      <c r="R4588" s="1">
        <v>8.52</v>
      </c>
      <c r="S4588" s="47">
        <v>16.850000000000001</v>
      </c>
      <c r="Y4588" s="47">
        <v>1.46</v>
      </c>
      <c r="AB4588" s="47">
        <v>0.75</v>
      </c>
      <c r="AJ4588" s="1" t="s">
        <v>413</v>
      </c>
      <c r="AK4588" s="19">
        <v>43.9</v>
      </c>
      <c r="AL4588" s="19">
        <v>125.3</v>
      </c>
      <c r="AM4588" s="1">
        <v>250</v>
      </c>
      <c r="AN4588" s="3">
        <v>1994</v>
      </c>
      <c r="AP4588" s="47">
        <v>11.38</v>
      </c>
      <c r="AQ4588">
        <v>80430</v>
      </c>
      <c r="AR4588" s="1" t="s">
        <v>503</v>
      </c>
    </row>
    <row r="4589" spans="1:44" x14ac:dyDescent="0.25">
      <c r="A4589" s="1">
        <v>6145</v>
      </c>
      <c r="B4589" s="1" t="s">
        <v>5250</v>
      </c>
      <c r="C4589" s="1">
        <v>105</v>
      </c>
      <c r="D4589" s="1" t="s">
        <v>1149</v>
      </c>
      <c r="F4589" s="33" t="s">
        <v>859</v>
      </c>
      <c r="H4589" s="1">
        <v>22</v>
      </c>
      <c r="J4589" s="1"/>
      <c r="K4589" s="3">
        <v>2970</v>
      </c>
      <c r="N4589" s="1">
        <v>146</v>
      </c>
      <c r="O4589" s="1">
        <v>45.16</v>
      </c>
      <c r="Q4589" s="1">
        <v>12.45</v>
      </c>
      <c r="R4589" s="1">
        <v>7.64</v>
      </c>
      <c r="S4589" s="47">
        <v>13.85</v>
      </c>
      <c r="Y4589" s="47">
        <v>1.1299999999999999</v>
      </c>
      <c r="AB4589" s="47">
        <v>0.57999999999999996</v>
      </c>
      <c r="AJ4589" s="1" t="s">
        <v>413</v>
      </c>
      <c r="AK4589" s="19">
        <v>42.52</v>
      </c>
      <c r="AL4589" s="19">
        <v>125.42</v>
      </c>
      <c r="AM4589" s="1">
        <v>400</v>
      </c>
      <c r="AN4589" s="3">
        <v>1994</v>
      </c>
      <c r="AP4589" s="47">
        <v>9.17</v>
      </c>
      <c r="AQ4589">
        <v>80426</v>
      </c>
      <c r="AR4589" s="1" t="s">
        <v>503</v>
      </c>
    </row>
    <row r="4590" spans="1:44" x14ac:dyDescent="0.25">
      <c r="A4590" s="1">
        <v>6146</v>
      </c>
      <c r="B4590" s="1" t="s">
        <v>5250</v>
      </c>
      <c r="C4590" s="1">
        <v>105</v>
      </c>
      <c r="D4590" s="1" t="s">
        <v>1149</v>
      </c>
      <c r="F4590" s="1" t="s">
        <v>445</v>
      </c>
      <c r="H4590" s="1">
        <v>145</v>
      </c>
      <c r="J4590" s="1"/>
      <c r="K4590" s="3">
        <v>443</v>
      </c>
      <c r="N4590" s="1">
        <v>404</v>
      </c>
      <c r="O4590" s="1">
        <v>156.5</v>
      </c>
      <c r="Q4590" s="1">
        <v>32.450000000000003</v>
      </c>
      <c r="R4590" s="1">
        <v>6.18</v>
      </c>
      <c r="S4590" s="47">
        <v>65.290000000000006</v>
      </c>
      <c r="Y4590" s="47">
        <v>3.72</v>
      </c>
      <c r="AB4590" s="47">
        <v>1.9</v>
      </c>
      <c r="AJ4590" s="1" t="s">
        <v>413</v>
      </c>
      <c r="AK4590" s="19">
        <v>43.3</v>
      </c>
      <c r="AL4590" s="19">
        <v>128.19999999999999</v>
      </c>
      <c r="AM4590" s="1">
        <v>696</v>
      </c>
      <c r="AN4590" s="3">
        <v>1994</v>
      </c>
      <c r="AP4590" s="47">
        <v>9.2100000000000009</v>
      </c>
      <c r="AQ4590">
        <v>80426</v>
      </c>
      <c r="AR4590" s="1" t="s">
        <v>503</v>
      </c>
    </row>
    <row r="4591" spans="1:44" x14ac:dyDescent="0.25">
      <c r="A4591" s="1">
        <v>6147</v>
      </c>
      <c r="B4591" s="1" t="s">
        <v>5250</v>
      </c>
      <c r="C4591" s="1">
        <v>105</v>
      </c>
      <c r="D4591" s="1" t="s">
        <v>1149</v>
      </c>
      <c r="F4591" s="1" t="s">
        <v>445</v>
      </c>
      <c r="H4591" s="1">
        <v>146</v>
      </c>
      <c r="J4591" s="1"/>
      <c r="K4591" s="3">
        <v>706</v>
      </c>
      <c r="N4591" s="1">
        <v>318</v>
      </c>
      <c r="O4591" s="1">
        <v>108.7</v>
      </c>
      <c r="Q4591" s="1">
        <v>7.65</v>
      </c>
      <c r="R4591" s="1">
        <v>4.75</v>
      </c>
      <c r="S4591" s="47">
        <v>61.2</v>
      </c>
      <c r="Y4591" s="47">
        <v>2.61</v>
      </c>
      <c r="AB4591" s="47">
        <v>1.33</v>
      </c>
      <c r="AJ4591" s="1" t="s">
        <v>413</v>
      </c>
      <c r="AK4591" s="19">
        <v>42.3</v>
      </c>
      <c r="AL4591" s="19">
        <v>127.2</v>
      </c>
      <c r="AM4591" s="1">
        <v>600</v>
      </c>
      <c r="AN4591" s="3">
        <v>1994</v>
      </c>
      <c r="AP4591" s="47">
        <v>8.18</v>
      </c>
      <c r="AQ4591">
        <v>80414</v>
      </c>
      <c r="AR4591" s="1" t="s">
        <v>503</v>
      </c>
    </row>
    <row r="4592" spans="1:44" x14ac:dyDescent="0.25">
      <c r="A4592" s="1">
        <v>6148</v>
      </c>
      <c r="B4592" s="1" t="s">
        <v>5250</v>
      </c>
      <c r="C4592" s="1">
        <v>105</v>
      </c>
      <c r="D4592" s="1" t="s">
        <v>1149</v>
      </c>
      <c r="F4592" s="33" t="s">
        <v>859</v>
      </c>
      <c r="H4592" s="1">
        <v>24</v>
      </c>
      <c r="J4592" s="1"/>
      <c r="K4592" s="3">
        <v>2130</v>
      </c>
      <c r="N4592" s="1">
        <v>185</v>
      </c>
      <c r="O4592" s="1">
        <v>57.28</v>
      </c>
      <c r="Q4592" s="1">
        <v>16.52</v>
      </c>
      <c r="R4592" s="1">
        <v>9.39</v>
      </c>
      <c r="S4592" s="47">
        <v>15.09</v>
      </c>
      <c r="Y4592" s="47">
        <v>1.41</v>
      </c>
      <c r="AB4592" s="47">
        <v>0.72</v>
      </c>
      <c r="AJ4592" s="1" t="s">
        <v>413</v>
      </c>
      <c r="AK4592" s="19">
        <v>41.9</v>
      </c>
      <c r="AL4592" s="19">
        <v>127</v>
      </c>
      <c r="AM4592" s="1">
        <v>300</v>
      </c>
      <c r="AN4592" s="3">
        <v>1994</v>
      </c>
      <c r="AP4592" s="47">
        <v>12.53</v>
      </c>
      <c r="AQ4592">
        <v>80414</v>
      </c>
      <c r="AR4592" s="1" t="s">
        <v>503</v>
      </c>
    </row>
    <row r="4593" spans="1:44" x14ac:dyDescent="0.25">
      <c r="A4593" s="1">
        <v>6149</v>
      </c>
      <c r="B4593" s="1" t="s">
        <v>5250</v>
      </c>
      <c r="C4593" s="1">
        <v>105</v>
      </c>
      <c r="D4593" s="1" t="s">
        <v>1149</v>
      </c>
      <c r="F4593" s="1" t="s">
        <v>445</v>
      </c>
      <c r="H4593" s="1">
        <v>110</v>
      </c>
      <c r="J4593" s="1"/>
      <c r="K4593" s="3">
        <v>838</v>
      </c>
      <c r="O4593" s="1">
        <v>146.30000000000001</v>
      </c>
      <c r="Q4593" s="1">
        <v>32.630000000000003</v>
      </c>
      <c r="R4593" s="1">
        <v>7.38</v>
      </c>
      <c r="S4593" s="47">
        <v>48.06</v>
      </c>
      <c r="Y4593" s="47">
        <v>3.35</v>
      </c>
      <c r="AB4593" s="47">
        <v>1.71</v>
      </c>
      <c r="AJ4593" s="1" t="s">
        <v>413</v>
      </c>
      <c r="AK4593" s="19">
        <v>42.4</v>
      </c>
      <c r="AL4593" s="19">
        <v>128.16999999999999</v>
      </c>
      <c r="AM4593" s="1">
        <v>675</v>
      </c>
      <c r="AN4593" s="3">
        <v>1994</v>
      </c>
      <c r="AP4593" s="47">
        <v>10.06</v>
      </c>
      <c r="AQ4593">
        <v>80414</v>
      </c>
      <c r="AR4593" s="1" t="s">
        <v>503</v>
      </c>
    </row>
    <row r="4594" spans="1:44" x14ac:dyDescent="0.25">
      <c r="A4594" s="1">
        <v>6150</v>
      </c>
      <c r="B4594" s="1" t="s">
        <v>5250</v>
      </c>
      <c r="C4594" s="1">
        <v>105</v>
      </c>
      <c r="D4594" s="1" t="s">
        <v>1149</v>
      </c>
      <c r="F4594" s="33" t="s">
        <v>859</v>
      </c>
      <c r="H4594" s="1">
        <v>38</v>
      </c>
      <c r="J4594" s="1"/>
      <c r="K4594" s="3">
        <v>1001</v>
      </c>
      <c r="N4594" s="1">
        <v>276</v>
      </c>
      <c r="O4594" s="1">
        <v>85.73</v>
      </c>
      <c r="Q4594" s="1">
        <v>22.51</v>
      </c>
      <c r="R4594" s="1">
        <v>13.09</v>
      </c>
      <c r="S4594" s="47">
        <v>29.63</v>
      </c>
      <c r="Y4594" s="47">
        <v>2.16</v>
      </c>
      <c r="AB4594" s="47">
        <v>1.1000000000000001</v>
      </c>
      <c r="AJ4594" s="1" t="s">
        <v>413</v>
      </c>
      <c r="AK4594" s="19">
        <v>40.880000000000003</v>
      </c>
      <c r="AL4594" s="19">
        <v>123.9</v>
      </c>
      <c r="AM4594" s="1">
        <v>233</v>
      </c>
      <c r="AN4594" s="3">
        <v>1994</v>
      </c>
      <c r="AP4594" s="47">
        <v>17.48</v>
      </c>
      <c r="AQ4594">
        <v>80426</v>
      </c>
      <c r="AR4594" s="1" t="s">
        <v>503</v>
      </c>
    </row>
    <row r="4595" spans="1:44" x14ac:dyDescent="0.25">
      <c r="A4595" s="1">
        <v>6151</v>
      </c>
      <c r="B4595" s="1" t="s">
        <v>5250</v>
      </c>
      <c r="C4595" s="1">
        <v>105</v>
      </c>
      <c r="D4595" s="1" t="s">
        <v>1149</v>
      </c>
      <c r="F4595" s="33" t="s">
        <v>859</v>
      </c>
      <c r="H4595" s="1">
        <v>20</v>
      </c>
      <c r="J4595" s="1"/>
      <c r="K4595" s="3">
        <v>3340</v>
      </c>
      <c r="N4595" s="1">
        <v>106</v>
      </c>
      <c r="O4595" s="1">
        <v>32.92</v>
      </c>
      <c r="Q4595" s="1">
        <v>10.51</v>
      </c>
      <c r="R4595" s="1">
        <v>7.16</v>
      </c>
      <c r="S4595" s="47">
        <v>10.07</v>
      </c>
      <c r="Y4595" s="47">
        <v>0.87</v>
      </c>
      <c r="AB4595" s="47">
        <v>0.44</v>
      </c>
      <c r="AJ4595" s="1" t="s">
        <v>413</v>
      </c>
      <c r="AK4595" s="19">
        <v>41.6</v>
      </c>
      <c r="AL4595" s="19">
        <v>125.3</v>
      </c>
      <c r="AM4595" s="1">
        <v>500</v>
      </c>
      <c r="AN4595" s="3">
        <v>1994</v>
      </c>
      <c r="AP4595" s="47">
        <v>9.56</v>
      </c>
      <c r="AQ4595">
        <v>80426</v>
      </c>
      <c r="AR4595" s="1" t="s">
        <v>503</v>
      </c>
    </row>
    <row r="4596" spans="1:44" x14ac:dyDescent="0.25">
      <c r="A4596" s="1">
        <v>6152</v>
      </c>
      <c r="B4596" s="1" t="s">
        <v>4415</v>
      </c>
      <c r="C4596" s="1">
        <v>180</v>
      </c>
      <c r="D4596" s="1" t="s">
        <v>851</v>
      </c>
      <c r="F4596" s="1" t="s">
        <v>445</v>
      </c>
      <c r="H4596" s="1">
        <v>36</v>
      </c>
      <c r="J4596" s="1"/>
      <c r="K4596" s="3">
        <v>3363</v>
      </c>
      <c r="N4596" s="1">
        <v>178</v>
      </c>
      <c r="O4596" s="1">
        <v>77.150000000000006</v>
      </c>
      <c r="Q4596" s="1">
        <v>12.48</v>
      </c>
      <c r="R4596" s="1">
        <v>7.76</v>
      </c>
      <c r="S4596" s="47">
        <v>29.07</v>
      </c>
      <c r="Y4596" s="47">
        <v>1.9</v>
      </c>
      <c r="AB4596" s="47">
        <v>1.1000000000000001</v>
      </c>
      <c r="AJ4596" s="1" t="s">
        <v>413</v>
      </c>
      <c r="AK4596" s="19">
        <v>41.6</v>
      </c>
      <c r="AL4596" s="19">
        <v>119.3</v>
      </c>
      <c r="AM4596" s="1">
        <v>1110</v>
      </c>
      <c r="AN4596" s="3">
        <v>1994</v>
      </c>
      <c r="AP4596" s="47">
        <v>9.27</v>
      </c>
      <c r="AQ4596">
        <v>80411</v>
      </c>
      <c r="AR4596" s="1" t="s">
        <v>503</v>
      </c>
    </row>
    <row r="4597" spans="1:44" x14ac:dyDescent="0.25">
      <c r="A4597" s="1">
        <v>6153</v>
      </c>
      <c r="B4597" s="1" t="s">
        <v>4415</v>
      </c>
      <c r="C4597" s="1">
        <v>180</v>
      </c>
      <c r="D4597" s="1" t="s">
        <v>851</v>
      </c>
      <c r="F4597" s="1" t="s">
        <v>445</v>
      </c>
      <c r="H4597" s="1">
        <v>35</v>
      </c>
      <c r="J4597" s="1"/>
      <c r="K4597" s="3">
        <v>1793</v>
      </c>
      <c r="N4597" s="1">
        <v>169</v>
      </c>
      <c r="O4597" s="1">
        <v>73.37</v>
      </c>
      <c r="Q4597" s="1">
        <v>9.67</v>
      </c>
      <c r="R4597" s="1">
        <v>5.8</v>
      </c>
      <c r="S4597" s="47">
        <v>26.98</v>
      </c>
      <c r="Y4597" s="47">
        <v>1.74</v>
      </c>
      <c r="AB4597" s="47">
        <v>1.01</v>
      </c>
      <c r="AJ4597" s="1" t="s">
        <v>413</v>
      </c>
      <c r="AK4597" s="19">
        <v>42.27</v>
      </c>
      <c r="AL4597" s="19">
        <v>118.97</v>
      </c>
      <c r="AM4597" s="1">
        <v>843</v>
      </c>
      <c r="AN4597" s="3">
        <v>1994</v>
      </c>
      <c r="AP4597" s="47">
        <v>6.94</v>
      </c>
      <c r="AQ4597">
        <v>80430</v>
      </c>
      <c r="AR4597" s="1" t="s">
        <v>503</v>
      </c>
    </row>
    <row r="4598" spans="1:44" x14ac:dyDescent="0.25">
      <c r="A4598" s="1">
        <v>6154</v>
      </c>
      <c r="B4598" s="1" t="s">
        <v>4415</v>
      </c>
      <c r="C4598" s="1">
        <v>180</v>
      </c>
      <c r="D4598" s="1" t="s">
        <v>851</v>
      </c>
      <c r="F4598" s="1" t="s">
        <v>445</v>
      </c>
      <c r="H4598" s="1">
        <v>30</v>
      </c>
      <c r="J4598" s="1"/>
      <c r="K4598" s="3">
        <v>2343</v>
      </c>
      <c r="N4598" s="1">
        <v>71</v>
      </c>
      <c r="O4598" s="1">
        <v>40.159999999999997</v>
      </c>
      <c r="Q4598" s="1">
        <v>15.57</v>
      </c>
      <c r="R4598" s="1">
        <v>5.81</v>
      </c>
      <c r="S4598" s="47">
        <v>11.85</v>
      </c>
      <c r="Y4598" s="47">
        <v>1.1000000000000001</v>
      </c>
      <c r="AB4598" s="47">
        <v>0.64</v>
      </c>
      <c r="AJ4598" s="1" t="s">
        <v>413</v>
      </c>
      <c r="AK4598" s="19">
        <v>42.6</v>
      </c>
      <c r="AL4598" s="19">
        <v>129.5</v>
      </c>
      <c r="AM4598" s="1">
        <v>560</v>
      </c>
      <c r="AN4598" s="3">
        <v>1994</v>
      </c>
      <c r="AP4598" s="47">
        <v>6.95</v>
      </c>
      <c r="AQ4598">
        <v>80426</v>
      </c>
      <c r="AR4598" s="1" t="s">
        <v>503</v>
      </c>
    </row>
    <row r="4599" spans="1:44" x14ac:dyDescent="0.25">
      <c r="A4599" s="1">
        <v>6155</v>
      </c>
      <c r="B4599" s="1" t="s">
        <v>4415</v>
      </c>
      <c r="C4599" s="1">
        <v>180</v>
      </c>
      <c r="D4599" s="1" t="s">
        <v>5627</v>
      </c>
      <c r="F4599" s="33" t="s">
        <v>859</v>
      </c>
      <c r="G4599" s="1">
        <v>5</v>
      </c>
      <c r="H4599" s="1">
        <v>24</v>
      </c>
      <c r="I4599" s="1">
        <v>10.8</v>
      </c>
      <c r="J4599" s="1">
        <v>12</v>
      </c>
      <c r="K4599" s="3">
        <v>2100</v>
      </c>
      <c r="L4599" s="2">
        <f>N4599/((2111.2)*(1-EXP(-(0.024888)*I4599))^(1.82531))</f>
        <v>1.0797124688828625</v>
      </c>
      <c r="N4599" s="1">
        <v>163</v>
      </c>
      <c r="O4599" s="1">
        <v>65.2</v>
      </c>
      <c r="P4599" s="1">
        <v>7.54</v>
      </c>
      <c r="Q4599" s="1">
        <v>15.8</v>
      </c>
      <c r="R4599" s="1">
        <v>10.8</v>
      </c>
      <c r="S4599" s="1">
        <v>14.3</v>
      </c>
      <c r="AJ4599" s="1" t="s">
        <v>413</v>
      </c>
      <c r="AK4599" s="19">
        <v>42.52</v>
      </c>
      <c r="AL4599" s="19">
        <v>125.42</v>
      </c>
      <c r="AM4599" s="1">
        <v>400</v>
      </c>
      <c r="AN4599" s="3">
        <v>1993</v>
      </c>
      <c r="AQ4599">
        <v>80426</v>
      </c>
      <c r="AR4599" s="1" t="s">
        <v>238</v>
      </c>
    </row>
    <row r="4600" spans="1:44" x14ac:dyDescent="0.25">
      <c r="A4600" s="1">
        <v>6156</v>
      </c>
      <c r="B4600" s="1" t="s">
        <v>4415</v>
      </c>
      <c r="C4600" s="1">
        <v>180</v>
      </c>
      <c r="D4600" s="1" t="s">
        <v>851</v>
      </c>
      <c r="F4600" s="1" t="s">
        <v>445</v>
      </c>
      <c r="H4600" s="1">
        <v>95</v>
      </c>
      <c r="J4600" s="1"/>
      <c r="K4600" s="3">
        <v>1417</v>
      </c>
      <c r="N4600" s="1">
        <v>344</v>
      </c>
      <c r="O4600" s="1">
        <v>87.41</v>
      </c>
      <c r="Q4600" s="1">
        <v>16.55</v>
      </c>
      <c r="R4600" s="1">
        <v>10.44</v>
      </c>
      <c r="S4600" s="47">
        <v>13.22</v>
      </c>
      <c r="Y4600" s="47">
        <v>1.91</v>
      </c>
      <c r="AB4600" s="47">
        <v>1.1100000000000001</v>
      </c>
      <c r="AJ4600" s="1" t="s">
        <v>413</v>
      </c>
      <c r="AK4600" s="19">
        <v>40.5</v>
      </c>
      <c r="AL4600" s="19">
        <v>123.33</v>
      </c>
      <c r="AM4600" s="1">
        <v>600</v>
      </c>
      <c r="AN4600" s="3">
        <v>1994</v>
      </c>
      <c r="AP4600" s="47">
        <v>12.6</v>
      </c>
      <c r="AQ4600">
        <v>80426</v>
      </c>
      <c r="AR4600" s="1" t="s">
        <v>503</v>
      </c>
    </row>
    <row r="4601" spans="1:44" x14ac:dyDescent="0.25">
      <c r="A4601" s="1">
        <v>6157</v>
      </c>
      <c r="B4601" s="1" t="s">
        <v>4415</v>
      </c>
      <c r="C4601" s="1">
        <v>180</v>
      </c>
      <c r="D4601" s="1" t="s">
        <v>851</v>
      </c>
      <c r="F4601" s="1" t="s">
        <v>445</v>
      </c>
      <c r="H4601" s="1">
        <v>30</v>
      </c>
      <c r="J4601" s="1"/>
      <c r="K4601" s="3">
        <v>1475</v>
      </c>
      <c r="N4601" s="1">
        <v>49.7</v>
      </c>
      <c r="O4601" s="1">
        <v>21.83</v>
      </c>
      <c r="Q4601" s="1">
        <v>11.5</v>
      </c>
      <c r="R4601" s="1">
        <v>10.54</v>
      </c>
      <c r="S4601" s="47">
        <v>12.58</v>
      </c>
      <c r="Y4601" s="47">
        <v>0.85</v>
      </c>
      <c r="AB4601" s="47">
        <v>0.49</v>
      </c>
      <c r="AJ4601" s="1" t="s">
        <v>413</v>
      </c>
      <c r="AK4601" s="19">
        <v>40.299999999999997</v>
      </c>
      <c r="AL4601" s="19">
        <v>116.8</v>
      </c>
      <c r="AM4601" s="1">
        <v>553</v>
      </c>
      <c r="AN4601" s="3">
        <v>1994</v>
      </c>
      <c r="AP4601" s="47">
        <v>11.35</v>
      </c>
      <c r="AQ4601">
        <v>80411</v>
      </c>
      <c r="AR4601" s="1" t="s">
        <v>503</v>
      </c>
    </row>
    <row r="4602" spans="1:44" x14ac:dyDescent="0.25">
      <c r="A4602" s="1">
        <v>6158</v>
      </c>
      <c r="B4602" s="1" t="s">
        <v>4415</v>
      </c>
      <c r="C4602" s="1">
        <v>180</v>
      </c>
      <c r="D4602" s="1" t="s">
        <v>851</v>
      </c>
      <c r="F4602" s="1" t="s">
        <v>445</v>
      </c>
      <c r="H4602" s="1">
        <v>26</v>
      </c>
      <c r="J4602" s="1"/>
      <c r="K4602" s="3">
        <v>2543</v>
      </c>
      <c r="N4602" s="1">
        <v>58.5</v>
      </c>
      <c r="O4602" s="1">
        <v>27.59</v>
      </c>
      <c r="Q4602" s="1">
        <v>7.15</v>
      </c>
      <c r="R4602" s="1">
        <v>6.39</v>
      </c>
      <c r="S4602" s="47">
        <v>7.91</v>
      </c>
      <c r="Y4602" s="47">
        <v>0.74</v>
      </c>
      <c r="AB4602" s="47">
        <v>0.43</v>
      </c>
      <c r="AJ4602" s="1" t="s">
        <v>413</v>
      </c>
      <c r="AK4602" s="19">
        <v>40.4</v>
      </c>
      <c r="AL4602" s="19">
        <v>118.9</v>
      </c>
      <c r="AM4602" s="1">
        <v>315</v>
      </c>
      <c r="AN4602" s="3">
        <v>1994</v>
      </c>
      <c r="AP4602" s="47">
        <v>7.63</v>
      </c>
      <c r="AQ4602">
        <v>80411</v>
      </c>
      <c r="AR4602" s="1" t="s">
        <v>503</v>
      </c>
    </row>
    <row r="4603" spans="1:44" x14ac:dyDescent="0.25">
      <c r="A4603" s="1">
        <v>6159</v>
      </c>
      <c r="B4603" s="1" t="s">
        <v>4415</v>
      </c>
      <c r="C4603" s="1">
        <v>180</v>
      </c>
      <c r="D4603" s="1" t="s">
        <v>851</v>
      </c>
      <c r="F4603" s="1" t="s">
        <v>445</v>
      </c>
      <c r="H4603" s="1">
        <v>25</v>
      </c>
      <c r="J4603" s="1"/>
      <c r="K4603" s="3">
        <v>1533</v>
      </c>
      <c r="N4603" s="1">
        <v>84.1</v>
      </c>
      <c r="O4603" s="1">
        <v>38.81</v>
      </c>
      <c r="Q4603" s="1">
        <v>10.02</v>
      </c>
      <c r="R4603" s="1">
        <v>7.62</v>
      </c>
      <c r="S4603" s="47">
        <v>11.24</v>
      </c>
      <c r="Y4603" s="47">
        <v>1.02</v>
      </c>
      <c r="AB4603" s="47">
        <v>0.59</v>
      </c>
      <c r="AJ4603" s="1" t="s">
        <v>413</v>
      </c>
      <c r="AK4603" s="19">
        <v>40.9</v>
      </c>
      <c r="AL4603" s="19">
        <v>117.9</v>
      </c>
      <c r="AM4603" s="1">
        <v>1100</v>
      </c>
      <c r="AN4603" s="3">
        <v>1994</v>
      </c>
      <c r="AP4603" s="47">
        <v>9.11</v>
      </c>
      <c r="AQ4603">
        <v>80411</v>
      </c>
      <c r="AR4603" s="1" t="s">
        <v>503</v>
      </c>
    </row>
    <row r="4604" spans="1:44" x14ac:dyDescent="0.25">
      <c r="A4604" s="1">
        <v>6160</v>
      </c>
      <c r="B4604" s="1" t="s">
        <v>4415</v>
      </c>
      <c r="C4604" s="1">
        <v>180</v>
      </c>
      <c r="D4604" s="1" t="s">
        <v>851</v>
      </c>
      <c r="F4604" s="1" t="s">
        <v>445</v>
      </c>
      <c r="H4604" s="1">
        <v>42</v>
      </c>
      <c r="J4604" s="1"/>
      <c r="K4604" s="3">
        <v>1380</v>
      </c>
      <c r="N4604" s="1">
        <v>133</v>
      </c>
      <c r="O4604" s="1">
        <v>60.87</v>
      </c>
      <c r="Q4604" s="1">
        <v>15.7</v>
      </c>
      <c r="R4604" s="1">
        <v>11.14</v>
      </c>
      <c r="S4604" s="47">
        <v>17.7</v>
      </c>
      <c r="Y4604" s="47">
        <v>1.58</v>
      </c>
      <c r="AB4604" s="47">
        <v>0.92</v>
      </c>
      <c r="AJ4604" s="1" t="s">
        <v>413</v>
      </c>
      <c r="AK4604" s="19">
        <v>42</v>
      </c>
      <c r="AL4604" s="19">
        <v>118.6</v>
      </c>
      <c r="AM4604" s="1">
        <v>898</v>
      </c>
      <c r="AN4604" s="3">
        <v>1994</v>
      </c>
      <c r="AP4604" s="47">
        <v>13.32</v>
      </c>
      <c r="AQ4604">
        <v>80411</v>
      </c>
      <c r="AR4604" s="1" t="s">
        <v>503</v>
      </c>
    </row>
    <row r="4605" spans="1:44" x14ac:dyDescent="0.25">
      <c r="A4605" s="1">
        <v>6161</v>
      </c>
      <c r="B4605" s="1" t="s">
        <v>4415</v>
      </c>
      <c r="C4605" s="1">
        <v>180</v>
      </c>
      <c r="D4605" s="1" t="s">
        <v>851</v>
      </c>
      <c r="F4605" s="1" t="s">
        <v>445</v>
      </c>
      <c r="H4605" s="1">
        <v>49</v>
      </c>
      <c r="J4605" s="1"/>
      <c r="K4605" s="3">
        <v>699</v>
      </c>
      <c r="N4605" s="1">
        <v>170</v>
      </c>
      <c r="O4605" s="1">
        <v>76.650000000000006</v>
      </c>
      <c r="Q4605" s="1">
        <v>19.7</v>
      </c>
      <c r="R4605" s="1">
        <v>12.08</v>
      </c>
      <c r="S4605" s="47">
        <v>22.48</v>
      </c>
      <c r="Y4605" s="47">
        <v>1.96</v>
      </c>
      <c r="AB4605" s="47">
        <v>1.1399999999999999</v>
      </c>
      <c r="AJ4605" s="1" t="s">
        <v>413</v>
      </c>
      <c r="AK4605" s="19">
        <v>41</v>
      </c>
      <c r="AL4605" s="19">
        <v>117.3</v>
      </c>
      <c r="AM4605" s="1">
        <v>1140</v>
      </c>
      <c r="AN4605" s="3">
        <v>1994</v>
      </c>
      <c r="AP4605" s="47">
        <v>14.43</v>
      </c>
      <c r="AQ4605">
        <v>80411</v>
      </c>
      <c r="AR4605" s="1" t="s">
        <v>503</v>
      </c>
    </row>
    <row r="4606" spans="1:44" x14ac:dyDescent="0.25">
      <c r="A4606" s="1">
        <v>6162</v>
      </c>
      <c r="B4606" s="1" t="s">
        <v>4415</v>
      </c>
      <c r="C4606" s="1">
        <v>180</v>
      </c>
      <c r="D4606" s="1" t="s">
        <v>5627</v>
      </c>
      <c r="F4606" s="33" t="s">
        <v>859</v>
      </c>
      <c r="G4606" s="1">
        <v>6</v>
      </c>
      <c r="H4606" s="1">
        <v>20</v>
      </c>
      <c r="I4606" s="1">
        <v>8.9</v>
      </c>
      <c r="J4606" s="1">
        <v>10.7</v>
      </c>
      <c r="K4606" s="3">
        <v>3500</v>
      </c>
      <c r="L4606" s="2">
        <f>N4606/((1963.5)*(1-EXP(-(0.024337)*I4606))^(1.76926))</f>
        <v>0.9040445190156563</v>
      </c>
      <c r="N4606" s="1">
        <v>98.2</v>
      </c>
      <c r="O4606" s="1">
        <v>39.299999999999997</v>
      </c>
      <c r="P4606" s="1">
        <v>6.24</v>
      </c>
      <c r="Q4606" s="1">
        <v>12.3</v>
      </c>
      <c r="R4606" s="1">
        <v>7.87</v>
      </c>
      <c r="S4606" s="1">
        <v>9.98</v>
      </c>
      <c r="AJ4606" s="1" t="s">
        <v>413</v>
      </c>
      <c r="AK4606" s="19">
        <v>33.43</v>
      </c>
      <c r="AL4606" s="19">
        <v>108.45</v>
      </c>
      <c r="AM4606" s="1">
        <v>1700</v>
      </c>
      <c r="AN4606" s="3">
        <v>1988</v>
      </c>
      <c r="AQ4606">
        <v>80434</v>
      </c>
      <c r="AR4606" s="1" t="s">
        <v>239</v>
      </c>
    </row>
    <row r="4607" spans="1:44" x14ac:dyDescent="0.25">
      <c r="A4607" s="1">
        <v>6163</v>
      </c>
      <c r="B4607" s="1" t="s">
        <v>4415</v>
      </c>
      <c r="C4607" s="1">
        <v>180</v>
      </c>
      <c r="D4607" s="1" t="s">
        <v>5627</v>
      </c>
      <c r="F4607" s="33" t="s">
        <v>859</v>
      </c>
      <c r="G4607" s="1">
        <v>7</v>
      </c>
      <c r="H4607" s="1">
        <v>21</v>
      </c>
      <c r="I4607" s="1">
        <v>7.1</v>
      </c>
      <c r="J4607" s="1">
        <v>7.2</v>
      </c>
      <c r="K4607" s="3">
        <v>4400</v>
      </c>
      <c r="L4607" s="2">
        <f>N4607/((1824.17)*(1-EXP(-(0.023514)*I4607))^(1.69151))</f>
        <v>0.8981051618718302</v>
      </c>
      <c r="N4607" s="33">
        <v>69.010999999999996</v>
      </c>
      <c r="O4607" s="33">
        <v>35.47</v>
      </c>
      <c r="P4607" s="1">
        <v>5.82</v>
      </c>
      <c r="Q4607" s="1">
        <v>6.91</v>
      </c>
      <c r="R4607" s="1">
        <v>5.48</v>
      </c>
      <c r="S4607" s="1">
        <v>11.3</v>
      </c>
      <c r="Y4607" s="33">
        <v>0.12</v>
      </c>
      <c r="Z4607" s="33">
        <v>0.03</v>
      </c>
      <c r="AA4607" s="33">
        <v>0.12</v>
      </c>
      <c r="AB4607" s="33">
        <v>0.11</v>
      </c>
      <c r="AC4607" s="33">
        <v>0.34</v>
      </c>
      <c r="AF4607" s="33">
        <v>0</v>
      </c>
      <c r="AG4607" s="33"/>
      <c r="AH4607" s="33"/>
      <c r="AI4607" s="33">
        <v>4.1900000000000004</v>
      </c>
      <c r="AJ4607" s="1" t="s">
        <v>413</v>
      </c>
      <c r="AK4607" s="19">
        <v>34.03</v>
      </c>
      <c r="AL4607" s="19">
        <v>110.45</v>
      </c>
      <c r="AM4607" s="1">
        <v>1000</v>
      </c>
      <c r="AN4607" s="3">
        <v>1988</v>
      </c>
      <c r="AQ4607">
        <v>80434</v>
      </c>
      <c r="AR4607" s="1" t="s">
        <v>239</v>
      </c>
    </row>
    <row r="4608" spans="1:44" x14ac:dyDescent="0.25">
      <c r="A4608" s="1">
        <v>6164</v>
      </c>
      <c r="B4608" s="1" t="s">
        <v>4415</v>
      </c>
      <c r="C4608" s="1">
        <v>180</v>
      </c>
      <c r="D4608" s="1" t="s">
        <v>5627</v>
      </c>
      <c r="F4608" s="33" t="s">
        <v>859</v>
      </c>
      <c r="G4608" s="1">
        <v>6</v>
      </c>
      <c r="H4608" s="1">
        <v>21</v>
      </c>
      <c r="I4608" s="1">
        <v>8.6</v>
      </c>
      <c r="J4608" s="1">
        <v>8.3000000000000007</v>
      </c>
      <c r="K4608" s="3">
        <v>4400</v>
      </c>
      <c r="L4608" s="2">
        <f>N4608/((1963.5)*(1-EXP(-(0.024337)*I4608))^(1.76926))</f>
        <v>1.2151498724728631</v>
      </c>
      <c r="N4608" s="1">
        <v>125</v>
      </c>
      <c r="O4608" s="1">
        <v>50</v>
      </c>
      <c r="P4608" s="1">
        <v>7.06</v>
      </c>
      <c r="Q4608" s="1">
        <v>12.4</v>
      </c>
      <c r="R4608" s="1">
        <v>7.62</v>
      </c>
      <c r="S4608" s="1">
        <v>14.7</v>
      </c>
      <c r="AJ4608" s="1" t="s">
        <v>413</v>
      </c>
      <c r="AK4608" s="19">
        <v>34.15</v>
      </c>
      <c r="AL4608" s="19">
        <v>109.43</v>
      </c>
      <c r="AM4608" s="1">
        <v>800</v>
      </c>
      <c r="AN4608" s="3">
        <v>1988</v>
      </c>
      <c r="AQ4608">
        <v>80424</v>
      </c>
      <c r="AR4608" s="1" t="s">
        <v>239</v>
      </c>
    </row>
    <row r="4609" spans="1:44" x14ac:dyDescent="0.25">
      <c r="A4609" s="1">
        <v>6165</v>
      </c>
      <c r="B4609" s="1" t="s">
        <v>4415</v>
      </c>
      <c r="C4609" s="1">
        <v>180</v>
      </c>
      <c r="D4609" s="1" t="s">
        <v>5627</v>
      </c>
      <c r="F4609" s="33" t="s">
        <v>859</v>
      </c>
      <c r="G4609" s="1">
        <v>7</v>
      </c>
      <c r="H4609" s="1">
        <v>25</v>
      </c>
      <c r="I4609" s="1">
        <v>8.5</v>
      </c>
      <c r="J4609" s="1">
        <v>9.1</v>
      </c>
      <c r="K4609" s="3">
        <v>3100</v>
      </c>
      <c r="L4609" s="2">
        <f>N4609/((1824.17)*(1-EXP(-(0.023514)*I4609))^(1.69151))</f>
        <v>0.80367278930135566</v>
      </c>
      <c r="N4609" s="1">
        <v>81.5</v>
      </c>
      <c r="O4609" s="33">
        <v>32.56</v>
      </c>
      <c r="P4609" s="1">
        <v>4.78</v>
      </c>
      <c r="Q4609" s="1">
        <v>9.7899999999999991</v>
      </c>
      <c r="R4609" s="1">
        <v>5.63</v>
      </c>
      <c r="S4609" s="1">
        <v>9.5</v>
      </c>
      <c r="Y4609" s="33">
        <v>0.27</v>
      </c>
      <c r="Z4609" s="33">
        <v>0.12</v>
      </c>
      <c r="AA4609" s="33">
        <v>0.27</v>
      </c>
      <c r="AB4609" s="33">
        <v>0.14000000000000001</v>
      </c>
      <c r="AC4609" s="33">
        <v>0.31</v>
      </c>
      <c r="AD4609" s="33"/>
      <c r="AE4609" s="33"/>
      <c r="AF4609" s="33">
        <v>0</v>
      </c>
      <c r="AG4609" s="33"/>
      <c r="AH4609" s="33"/>
      <c r="AI4609" s="33">
        <v>17.55</v>
      </c>
      <c r="AJ4609" s="1" t="s">
        <v>413</v>
      </c>
      <c r="AK4609" s="19">
        <v>35.53</v>
      </c>
      <c r="AL4609" s="19">
        <v>109</v>
      </c>
      <c r="AM4609" s="1">
        <v>1000</v>
      </c>
      <c r="AN4609" s="3">
        <v>1988</v>
      </c>
      <c r="AQ4609">
        <v>80411</v>
      </c>
      <c r="AR4609" s="1" t="s">
        <v>239</v>
      </c>
    </row>
    <row r="4610" spans="1:44" x14ac:dyDescent="0.25">
      <c r="A4610" s="1">
        <v>6166</v>
      </c>
      <c r="B4610" s="1" t="s">
        <v>4415</v>
      </c>
      <c r="C4610" s="1">
        <v>180</v>
      </c>
      <c r="D4610" s="1" t="s">
        <v>5627</v>
      </c>
      <c r="F4610" s="33" t="s">
        <v>859</v>
      </c>
      <c r="G4610" s="1">
        <v>7</v>
      </c>
      <c r="H4610" s="1">
        <v>22</v>
      </c>
      <c r="I4610" s="1">
        <v>8.1</v>
      </c>
      <c r="J4610" s="1">
        <v>8.3000000000000007</v>
      </c>
      <c r="K4610" s="3">
        <v>5270</v>
      </c>
      <c r="L4610" s="2">
        <f>N4610/((1824.17)*(1-EXP(-(0.023514)*I4610))^(1.69151))</f>
        <v>0.97142712402255438</v>
      </c>
      <c r="N4610" s="1">
        <v>91.5</v>
      </c>
      <c r="O4610" s="1">
        <v>36.6</v>
      </c>
      <c r="P4610" s="1">
        <v>5.78</v>
      </c>
      <c r="Q4610" s="1">
        <v>8.77</v>
      </c>
      <c r="R4610" s="1">
        <v>8.99</v>
      </c>
      <c r="S4610" s="1">
        <v>11.5</v>
      </c>
      <c r="Y4610" s="33">
        <v>0.72</v>
      </c>
      <c r="Z4610" s="33">
        <v>0.39</v>
      </c>
      <c r="AA4610" s="33">
        <v>0.72</v>
      </c>
      <c r="AB4610" s="33">
        <v>0.22</v>
      </c>
      <c r="AC4610" s="33">
        <v>0.41</v>
      </c>
      <c r="AD4610" s="33"/>
      <c r="AE4610" s="33"/>
      <c r="AF4610" s="33">
        <v>0</v>
      </c>
      <c r="AG4610" s="33"/>
      <c r="AH4610" s="33"/>
      <c r="AI4610" s="33">
        <v>24.88</v>
      </c>
      <c r="AJ4610" s="1" t="s">
        <v>413</v>
      </c>
      <c r="AK4610" s="19">
        <v>35.799999999999997</v>
      </c>
      <c r="AL4610" s="19">
        <v>109.7</v>
      </c>
      <c r="AM4610" s="1">
        <v>1100</v>
      </c>
      <c r="AN4610" s="3">
        <v>1988</v>
      </c>
      <c r="AQ4610">
        <v>80411</v>
      </c>
      <c r="AR4610" s="1" t="s">
        <v>239</v>
      </c>
    </row>
    <row r="4611" spans="1:44" x14ac:dyDescent="0.25">
      <c r="A4611" s="1">
        <v>6167</v>
      </c>
      <c r="B4611" s="1" t="s">
        <v>4415</v>
      </c>
      <c r="C4611" s="1">
        <v>180</v>
      </c>
      <c r="D4611" s="1" t="s">
        <v>5627</v>
      </c>
      <c r="F4611" s="33" t="s">
        <v>859</v>
      </c>
      <c r="G4611" s="1">
        <v>7</v>
      </c>
      <c r="H4611" s="1">
        <v>20</v>
      </c>
      <c r="I4611" s="1">
        <v>7.2</v>
      </c>
      <c r="J4611" s="1">
        <v>6.9</v>
      </c>
      <c r="K4611" s="3">
        <v>5100</v>
      </c>
      <c r="L4611" s="2">
        <f>N4611/((1824.17)*(1-EXP(-(0.023514)*I4611))^(1.69151))</f>
        <v>1.2543251091505829</v>
      </c>
      <c r="N4611" s="1">
        <v>98.5</v>
      </c>
      <c r="O4611" s="1">
        <v>39.4</v>
      </c>
      <c r="P4611" s="1">
        <v>6.31</v>
      </c>
      <c r="Q4611" s="1">
        <v>8.59</v>
      </c>
      <c r="R4611" s="1">
        <v>10.5</v>
      </c>
      <c r="S4611" s="1">
        <v>11.4</v>
      </c>
      <c r="AJ4611" s="1" t="s">
        <v>413</v>
      </c>
      <c r="AK4611" s="19">
        <v>36.53</v>
      </c>
      <c r="AL4611" s="19">
        <v>108.88</v>
      </c>
      <c r="AM4611" s="1">
        <v>1440</v>
      </c>
      <c r="AN4611" s="3">
        <v>1988</v>
      </c>
      <c r="AQ4611">
        <v>80411</v>
      </c>
      <c r="AR4611" s="1" t="s">
        <v>239</v>
      </c>
    </row>
    <row r="4612" spans="1:44" x14ac:dyDescent="0.25">
      <c r="A4612" s="1">
        <v>6169</v>
      </c>
      <c r="B4612" s="1" t="s">
        <v>4415</v>
      </c>
      <c r="C4612" s="1">
        <v>180</v>
      </c>
      <c r="D4612" s="1" t="s">
        <v>851</v>
      </c>
      <c r="F4612" s="1" t="s">
        <v>445</v>
      </c>
      <c r="H4612" s="1">
        <v>23</v>
      </c>
      <c r="J4612" s="1"/>
      <c r="K4612" s="3">
        <v>1710</v>
      </c>
      <c r="N4612" s="1">
        <v>48</v>
      </c>
      <c r="O4612" s="1">
        <v>24.61</v>
      </c>
      <c r="Q4612" s="1">
        <v>9.39</v>
      </c>
      <c r="R4612" s="1">
        <v>3.63</v>
      </c>
      <c r="S4612" s="47">
        <v>7.2</v>
      </c>
      <c r="Y4612" s="47">
        <v>0.67</v>
      </c>
      <c r="AB4612" s="47">
        <v>0.39</v>
      </c>
      <c r="AJ4612" s="1" t="s">
        <v>413</v>
      </c>
      <c r="AK4612" s="19">
        <v>36.4</v>
      </c>
      <c r="AL4612" s="19">
        <v>117.2</v>
      </c>
      <c r="AM4612" s="1">
        <v>1000</v>
      </c>
      <c r="AN4612" s="3">
        <v>1994</v>
      </c>
      <c r="AP4612" s="47">
        <v>4.34</v>
      </c>
      <c r="AQ4612">
        <v>80424</v>
      </c>
      <c r="AR4612" s="1" t="s">
        <v>503</v>
      </c>
    </row>
    <row r="4613" spans="1:44" x14ac:dyDescent="0.25">
      <c r="A4613" s="1">
        <v>6170</v>
      </c>
      <c r="B4613" s="1" t="s">
        <v>4415</v>
      </c>
      <c r="C4613" s="1">
        <v>180</v>
      </c>
      <c r="D4613" s="1" t="s">
        <v>851</v>
      </c>
      <c r="F4613" s="1" t="s">
        <v>445</v>
      </c>
      <c r="H4613" s="1">
        <v>27</v>
      </c>
      <c r="J4613" s="1"/>
      <c r="K4613" s="3">
        <v>2513</v>
      </c>
      <c r="N4613" s="1">
        <v>64.2</v>
      </c>
      <c r="O4613" s="1">
        <v>38.549999999999997</v>
      </c>
      <c r="Q4613" s="1">
        <v>15.58</v>
      </c>
      <c r="R4613" s="1">
        <v>7.14</v>
      </c>
      <c r="S4613" s="47">
        <v>11.47</v>
      </c>
      <c r="Y4613" s="47">
        <v>1.0900000000000001</v>
      </c>
      <c r="AB4613" s="47">
        <v>0.63</v>
      </c>
      <c r="AJ4613" s="1" t="s">
        <v>413</v>
      </c>
      <c r="AK4613" s="19">
        <v>36.5</v>
      </c>
      <c r="AL4613" s="19">
        <v>118.2</v>
      </c>
      <c r="AM4613" s="1">
        <v>680</v>
      </c>
      <c r="AN4613" s="3">
        <v>1994</v>
      </c>
      <c r="AP4613" s="47">
        <v>8.14</v>
      </c>
      <c r="AQ4613">
        <v>80424</v>
      </c>
      <c r="AR4613" s="1" t="s">
        <v>503</v>
      </c>
    </row>
    <row r="4614" spans="1:44" x14ac:dyDescent="0.25">
      <c r="A4614" s="1">
        <v>6171</v>
      </c>
      <c r="B4614" s="1" t="s">
        <v>4415</v>
      </c>
      <c r="C4614" s="1">
        <v>180</v>
      </c>
      <c r="D4614" s="1" t="s">
        <v>851</v>
      </c>
      <c r="F4614" s="1" t="s">
        <v>445</v>
      </c>
      <c r="H4614" s="1">
        <v>15</v>
      </c>
      <c r="J4614" s="1"/>
      <c r="K4614" s="3">
        <v>3533</v>
      </c>
      <c r="N4614" s="1">
        <v>33.200000000000003</v>
      </c>
      <c r="O4614" s="1">
        <v>22.79</v>
      </c>
      <c r="Q4614" s="1">
        <v>8.19</v>
      </c>
      <c r="R4614" s="1">
        <v>3.63</v>
      </c>
      <c r="S4614" s="47">
        <v>6.43</v>
      </c>
      <c r="Y4614" s="47">
        <v>0.62</v>
      </c>
      <c r="AB4614" s="47">
        <v>0.36</v>
      </c>
      <c r="AJ4614" s="1" t="s">
        <v>413</v>
      </c>
      <c r="AK4614" s="19">
        <v>36.700000000000003</v>
      </c>
      <c r="AL4614" s="19">
        <v>121.1</v>
      </c>
      <c r="AM4614" s="1">
        <v>250</v>
      </c>
      <c r="AN4614" s="3">
        <v>1994</v>
      </c>
      <c r="AP4614" s="47">
        <v>4.34</v>
      </c>
      <c r="AQ4614">
        <v>80424</v>
      </c>
      <c r="AR4614" s="1" t="s">
        <v>503</v>
      </c>
    </row>
    <row r="4615" spans="1:44" x14ac:dyDescent="0.25">
      <c r="A4615" s="1">
        <v>6172</v>
      </c>
      <c r="B4615" s="1" t="s">
        <v>4415</v>
      </c>
      <c r="C4615" s="1">
        <v>180</v>
      </c>
      <c r="D4615" s="1" t="s">
        <v>851</v>
      </c>
      <c r="F4615" s="1" t="s">
        <v>445</v>
      </c>
      <c r="H4615" s="1">
        <v>15</v>
      </c>
      <c r="J4615" s="1"/>
      <c r="K4615" s="3">
        <v>7095</v>
      </c>
      <c r="N4615" s="1">
        <v>30</v>
      </c>
      <c r="O4615" s="1">
        <v>17.170000000000002</v>
      </c>
      <c r="Q4615" s="1">
        <v>5.59</v>
      </c>
      <c r="R4615" s="1">
        <v>3.08</v>
      </c>
      <c r="S4615" s="47">
        <v>4.58</v>
      </c>
      <c r="Y4615" s="47">
        <v>0.46</v>
      </c>
      <c r="AB4615" s="47">
        <v>0.26</v>
      </c>
      <c r="AJ4615" s="1" t="s">
        <v>413</v>
      </c>
      <c r="AK4615" s="19">
        <v>37</v>
      </c>
      <c r="AL4615" s="19">
        <v>120</v>
      </c>
      <c r="AM4615" s="1">
        <v>240</v>
      </c>
      <c r="AN4615" s="3">
        <v>1994</v>
      </c>
      <c r="AP4615" s="47">
        <v>3.68</v>
      </c>
      <c r="AQ4615">
        <v>80424</v>
      </c>
      <c r="AR4615" s="1" t="s">
        <v>503</v>
      </c>
    </row>
    <row r="4616" spans="1:44" x14ac:dyDescent="0.25">
      <c r="A4616" s="1">
        <v>6173</v>
      </c>
      <c r="B4616" s="1" t="s">
        <v>4415</v>
      </c>
      <c r="C4616" s="1">
        <v>180</v>
      </c>
      <c r="D4616" s="1" t="s">
        <v>851</v>
      </c>
      <c r="F4616" s="1" t="s">
        <v>445</v>
      </c>
      <c r="H4616" s="1">
        <v>24</v>
      </c>
      <c r="J4616" s="1"/>
      <c r="K4616" s="3">
        <v>3812</v>
      </c>
      <c r="N4616" s="1">
        <v>107.3</v>
      </c>
      <c r="O4616" s="1">
        <v>43.25</v>
      </c>
      <c r="Q4616" s="1">
        <v>16.559999999999999</v>
      </c>
      <c r="R4616" s="1">
        <v>6.39</v>
      </c>
      <c r="S4616" s="47">
        <v>12.67</v>
      </c>
      <c r="Y4616" s="47">
        <v>1.18</v>
      </c>
      <c r="AB4616" s="47">
        <v>0.69</v>
      </c>
      <c r="AJ4616" s="1" t="s">
        <v>413</v>
      </c>
      <c r="AK4616" s="19">
        <v>37.200000000000003</v>
      </c>
      <c r="AL4616" s="19">
        <v>121.7</v>
      </c>
      <c r="AM4616" s="1">
        <v>275</v>
      </c>
      <c r="AN4616" s="3">
        <v>1994</v>
      </c>
      <c r="AP4616" s="47">
        <v>7.63</v>
      </c>
      <c r="AQ4616">
        <v>80424</v>
      </c>
      <c r="AR4616" s="1" t="s">
        <v>503</v>
      </c>
    </row>
    <row r="4617" spans="1:44" x14ac:dyDescent="0.25">
      <c r="A4617" s="1">
        <v>6174</v>
      </c>
      <c r="B4617" s="1" t="s">
        <v>4415</v>
      </c>
      <c r="C4617" s="1">
        <v>180</v>
      </c>
      <c r="D4617" s="1" t="s">
        <v>851</v>
      </c>
      <c r="F4617" s="1" t="s">
        <v>445</v>
      </c>
      <c r="H4617" s="1">
        <v>60</v>
      </c>
      <c r="J4617" s="1"/>
      <c r="K4617" s="3">
        <v>985</v>
      </c>
      <c r="N4617" s="1">
        <v>324</v>
      </c>
      <c r="O4617" s="1">
        <v>99.61</v>
      </c>
      <c r="Q4617" s="1">
        <v>37.19</v>
      </c>
      <c r="R4617" s="1">
        <v>11.16</v>
      </c>
      <c r="S4617" s="47">
        <v>24.97</v>
      </c>
      <c r="Y4617" s="47">
        <v>2.59</v>
      </c>
      <c r="AB4617" s="47">
        <v>1.5</v>
      </c>
      <c r="AJ4617" s="1" t="s">
        <v>413</v>
      </c>
      <c r="AK4617" s="19">
        <v>33.33</v>
      </c>
      <c r="AL4617" s="19">
        <v>108.5</v>
      </c>
      <c r="AM4617" s="1">
        <v>1670</v>
      </c>
      <c r="AN4617" s="3">
        <v>1994</v>
      </c>
      <c r="AP4617" s="47">
        <v>13.53</v>
      </c>
      <c r="AQ4617">
        <v>80434</v>
      </c>
      <c r="AR4617" s="1" t="s">
        <v>503</v>
      </c>
    </row>
    <row r="4618" spans="1:44" x14ac:dyDescent="0.25">
      <c r="A4618" s="1">
        <v>6175</v>
      </c>
      <c r="B4618" s="1" t="s">
        <v>4415</v>
      </c>
      <c r="C4618" s="1">
        <v>180</v>
      </c>
      <c r="D4618" s="1" t="s">
        <v>851</v>
      </c>
      <c r="F4618" s="1" t="s">
        <v>445</v>
      </c>
      <c r="H4618" s="1">
        <v>86</v>
      </c>
      <c r="J4618" s="1"/>
      <c r="K4618" s="3">
        <v>301</v>
      </c>
      <c r="N4618" s="1">
        <v>384</v>
      </c>
      <c r="O4618" s="1">
        <v>166.5</v>
      </c>
      <c r="Q4618" s="1">
        <v>47.19</v>
      </c>
      <c r="R4618" s="1">
        <v>5.09</v>
      </c>
      <c r="S4618" s="47">
        <v>59.96</v>
      </c>
      <c r="Y4618" s="47">
        <v>4.18</v>
      </c>
      <c r="AB4618" s="47">
        <v>2.4300000000000002</v>
      </c>
      <c r="AJ4618" s="1" t="s">
        <v>413</v>
      </c>
      <c r="AK4618" s="19">
        <v>34</v>
      </c>
      <c r="AL4618" s="19">
        <v>107.3</v>
      </c>
      <c r="AM4618" s="1">
        <v>1520</v>
      </c>
      <c r="AN4618" s="3">
        <v>1994</v>
      </c>
      <c r="AP4618" s="47">
        <v>6.09</v>
      </c>
      <c r="AQ4618">
        <v>80434</v>
      </c>
      <c r="AR4618" s="1" t="s">
        <v>503</v>
      </c>
    </row>
    <row r="4619" spans="1:44" x14ac:dyDescent="0.25">
      <c r="A4619" s="1">
        <v>6176</v>
      </c>
      <c r="B4619" s="1" t="s">
        <v>4415</v>
      </c>
      <c r="C4619" s="1">
        <v>180</v>
      </c>
      <c r="D4619" s="1" t="s">
        <v>851</v>
      </c>
      <c r="F4619" s="1" t="s">
        <v>445</v>
      </c>
      <c r="H4619" s="1">
        <v>36</v>
      </c>
      <c r="J4619" s="1"/>
      <c r="K4619" s="3">
        <v>1010</v>
      </c>
      <c r="N4619" s="1">
        <v>39.5</v>
      </c>
      <c r="O4619" s="1">
        <v>18.420000000000002</v>
      </c>
      <c r="Q4619" s="1">
        <v>3.62</v>
      </c>
      <c r="R4619" s="1">
        <v>2.99</v>
      </c>
      <c r="S4619" s="47">
        <v>7.58</v>
      </c>
      <c r="Y4619" s="47">
        <v>0.49</v>
      </c>
      <c r="AB4619" s="47">
        <v>0.28000000000000003</v>
      </c>
      <c r="AJ4619" s="1" t="s">
        <v>413</v>
      </c>
      <c r="AK4619" s="19">
        <v>35.43</v>
      </c>
      <c r="AL4619" s="19">
        <v>112.12</v>
      </c>
      <c r="AM4619" s="1">
        <v>1589</v>
      </c>
      <c r="AN4619" s="3">
        <v>1994</v>
      </c>
      <c r="AP4619" s="47">
        <v>3.57</v>
      </c>
      <c r="AQ4619">
        <v>80411</v>
      </c>
      <c r="AR4619" s="1" t="s">
        <v>503</v>
      </c>
    </row>
    <row r="4620" spans="1:44" x14ac:dyDescent="0.25">
      <c r="A4620" s="1">
        <v>6177</v>
      </c>
      <c r="B4620" s="1" t="s">
        <v>4415</v>
      </c>
      <c r="C4620" s="1">
        <v>180</v>
      </c>
      <c r="D4620" s="1" t="s">
        <v>851</v>
      </c>
      <c r="F4620" s="1" t="s">
        <v>445</v>
      </c>
      <c r="H4620" s="1">
        <v>53</v>
      </c>
      <c r="J4620" s="1"/>
      <c r="K4620" s="3">
        <v>760</v>
      </c>
      <c r="N4620" s="1">
        <v>62.6</v>
      </c>
      <c r="O4620" s="1">
        <v>29.2</v>
      </c>
      <c r="Q4620" s="1">
        <v>6.05</v>
      </c>
      <c r="R4620" s="1">
        <v>4.3600000000000003</v>
      </c>
      <c r="S4620" s="47">
        <v>10.42</v>
      </c>
      <c r="Y4620" s="47">
        <v>0.75</v>
      </c>
      <c r="AB4620" s="47">
        <v>0.44</v>
      </c>
      <c r="AJ4620" s="1" t="s">
        <v>413</v>
      </c>
      <c r="AK4620" s="19">
        <v>35.58</v>
      </c>
      <c r="AL4620" s="19">
        <v>112.02</v>
      </c>
      <c r="AM4620" s="1">
        <v>1242</v>
      </c>
      <c r="AN4620" s="3">
        <v>1994</v>
      </c>
      <c r="AP4620" s="47">
        <v>5.21</v>
      </c>
      <c r="AQ4620">
        <v>80411</v>
      </c>
      <c r="AR4620" s="1" t="s">
        <v>503</v>
      </c>
    </row>
    <row r="4621" spans="1:44" x14ac:dyDescent="0.25">
      <c r="A4621" s="1">
        <v>6178</v>
      </c>
      <c r="B4621" s="1" t="s">
        <v>4415</v>
      </c>
      <c r="C4621" s="1">
        <v>180</v>
      </c>
      <c r="D4621" s="1" t="s">
        <v>851</v>
      </c>
      <c r="F4621" s="1" t="s">
        <v>445</v>
      </c>
      <c r="H4621" s="1">
        <v>55</v>
      </c>
      <c r="J4621" s="1"/>
      <c r="K4621" s="3">
        <v>824</v>
      </c>
      <c r="N4621" s="1">
        <v>67.599999999999994</v>
      </c>
      <c r="O4621" s="1">
        <v>31.5</v>
      </c>
      <c r="Q4621" s="1">
        <v>6.52</v>
      </c>
      <c r="R4621" s="1">
        <v>4.7</v>
      </c>
      <c r="S4621" s="47">
        <v>11.25</v>
      </c>
      <c r="Y4621" s="47">
        <v>0.81</v>
      </c>
      <c r="AB4621" s="47">
        <v>0.47</v>
      </c>
      <c r="AJ4621" s="1" t="s">
        <v>413</v>
      </c>
      <c r="AK4621" s="19">
        <v>35.6</v>
      </c>
      <c r="AL4621" s="19">
        <v>112.08</v>
      </c>
      <c r="AM4621" s="1">
        <v>1150</v>
      </c>
      <c r="AN4621" s="3">
        <v>1994</v>
      </c>
      <c r="AP4621" s="47">
        <v>5.62</v>
      </c>
      <c r="AQ4621">
        <v>80411</v>
      </c>
      <c r="AR4621" s="1" t="s">
        <v>503</v>
      </c>
    </row>
    <row r="4622" spans="1:44" x14ac:dyDescent="0.25">
      <c r="A4622" s="1">
        <v>6179</v>
      </c>
      <c r="B4622" s="1" t="s">
        <v>4415</v>
      </c>
      <c r="C4622" s="1">
        <v>180</v>
      </c>
      <c r="D4622" s="1" t="s">
        <v>851</v>
      </c>
      <c r="F4622" s="1" t="s">
        <v>445</v>
      </c>
      <c r="H4622" s="1">
        <v>28</v>
      </c>
      <c r="J4622" s="1"/>
      <c r="K4622" s="3">
        <v>1205</v>
      </c>
      <c r="N4622" s="1">
        <v>40.200000000000003</v>
      </c>
      <c r="O4622" s="1">
        <v>18.760000000000002</v>
      </c>
      <c r="Q4622" s="1">
        <v>3.65</v>
      </c>
      <c r="R4622" s="1">
        <v>3.1</v>
      </c>
      <c r="S4622" s="47">
        <v>7.96</v>
      </c>
      <c r="Y4622" s="47">
        <v>0.5</v>
      </c>
      <c r="AB4622" s="47">
        <v>0.28999999999999998</v>
      </c>
      <c r="AJ4622" s="1" t="s">
        <v>413</v>
      </c>
      <c r="AK4622" s="19">
        <v>35.68</v>
      </c>
      <c r="AL4622" s="19">
        <v>112.1</v>
      </c>
      <c r="AM4622" s="1">
        <v>1180</v>
      </c>
      <c r="AN4622" s="3">
        <v>1994</v>
      </c>
      <c r="AP4622" s="47">
        <v>3.71</v>
      </c>
      <c r="AQ4622">
        <v>80411</v>
      </c>
      <c r="AR4622" s="1" t="s">
        <v>503</v>
      </c>
    </row>
    <row r="4623" spans="1:44" x14ac:dyDescent="0.25">
      <c r="A4623" s="1">
        <v>6180</v>
      </c>
      <c r="B4623" s="1" t="s">
        <v>4415</v>
      </c>
      <c r="C4623" s="1">
        <v>180</v>
      </c>
      <c r="D4623" s="1" t="s">
        <v>851</v>
      </c>
      <c r="F4623" s="1" t="s">
        <v>445</v>
      </c>
      <c r="H4623" s="1">
        <v>24</v>
      </c>
      <c r="J4623" s="1"/>
      <c r="K4623" s="3">
        <v>1481</v>
      </c>
      <c r="N4623" s="1">
        <v>43.4</v>
      </c>
      <c r="O4623" s="1">
        <v>20.25</v>
      </c>
      <c r="Q4623" s="1">
        <v>3.9</v>
      </c>
      <c r="R4623" s="1">
        <v>3.4</v>
      </c>
      <c r="S4623" s="47">
        <v>8.81</v>
      </c>
      <c r="Y4623" s="47">
        <v>0.55000000000000004</v>
      </c>
      <c r="AB4623" s="47">
        <v>0.32</v>
      </c>
      <c r="AJ4623" s="1" t="s">
        <v>413</v>
      </c>
      <c r="AK4623" s="19">
        <v>35.72</v>
      </c>
      <c r="AL4623" s="19">
        <v>112.22</v>
      </c>
      <c r="AM4623" s="1">
        <v>990</v>
      </c>
      <c r="AN4623" s="3">
        <v>1994</v>
      </c>
      <c r="AP4623" s="47">
        <v>4.0599999999999996</v>
      </c>
      <c r="AQ4623">
        <v>80411</v>
      </c>
      <c r="AR4623" s="1" t="s">
        <v>503</v>
      </c>
    </row>
    <row r="4624" spans="1:44" x14ac:dyDescent="0.25">
      <c r="A4624" s="1">
        <v>6181</v>
      </c>
      <c r="B4624" s="1" t="s">
        <v>4415</v>
      </c>
      <c r="C4624" s="1">
        <v>180</v>
      </c>
      <c r="D4624" s="1" t="s">
        <v>851</v>
      </c>
      <c r="F4624" s="1" t="s">
        <v>445</v>
      </c>
      <c r="H4624" s="1">
        <v>35</v>
      </c>
      <c r="J4624" s="1"/>
      <c r="K4624" s="3">
        <v>640</v>
      </c>
      <c r="N4624" s="1">
        <v>38.700000000000003</v>
      </c>
      <c r="O4624" s="1">
        <v>18.07</v>
      </c>
      <c r="Q4624" s="1">
        <v>3.66</v>
      </c>
      <c r="R4624" s="1">
        <v>2.79</v>
      </c>
      <c r="S4624" s="47">
        <v>6.84</v>
      </c>
      <c r="Y4624" s="47">
        <v>0.47</v>
      </c>
      <c r="AB4624" s="47">
        <v>0.27</v>
      </c>
      <c r="AJ4624" s="1" t="s">
        <v>413</v>
      </c>
      <c r="AK4624" s="19">
        <v>35.75</v>
      </c>
      <c r="AL4624" s="19">
        <v>112.17</v>
      </c>
      <c r="AM4624" s="1">
        <v>1120</v>
      </c>
      <c r="AN4624" s="3">
        <v>1994</v>
      </c>
      <c r="AP4624" s="47">
        <v>3.34</v>
      </c>
      <c r="AQ4624">
        <v>80411</v>
      </c>
      <c r="AR4624" s="1" t="s">
        <v>503</v>
      </c>
    </row>
    <row r="4625" spans="1:44" x14ac:dyDescent="0.25">
      <c r="A4625" s="1">
        <v>6182</v>
      </c>
      <c r="B4625" s="1" t="s">
        <v>4415</v>
      </c>
      <c r="C4625" s="1">
        <v>180</v>
      </c>
      <c r="D4625" s="1" t="s">
        <v>851</v>
      </c>
      <c r="F4625" s="1" t="s">
        <v>445</v>
      </c>
      <c r="H4625" s="1">
        <v>28</v>
      </c>
      <c r="J4625" s="1"/>
      <c r="K4625" s="3">
        <v>984</v>
      </c>
      <c r="N4625" s="1">
        <v>23.3</v>
      </c>
      <c r="O4625" s="1">
        <v>10.9</v>
      </c>
      <c r="Q4625" s="1">
        <v>2.0699999999999998</v>
      </c>
      <c r="R4625" s="1">
        <v>1.88</v>
      </c>
      <c r="S4625" s="47">
        <v>4.9400000000000004</v>
      </c>
      <c r="Y4625" s="47">
        <v>0.3</v>
      </c>
      <c r="AB4625" s="47">
        <v>0.17</v>
      </c>
      <c r="AJ4625" s="1" t="s">
        <v>413</v>
      </c>
      <c r="AK4625" s="19">
        <v>35.770000000000003</v>
      </c>
      <c r="AL4625" s="19">
        <v>112.28</v>
      </c>
      <c r="AM4625" s="1">
        <v>980</v>
      </c>
      <c r="AN4625" s="3">
        <v>1994</v>
      </c>
      <c r="AP4625" s="47">
        <v>2.25</v>
      </c>
      <c r="AQ4625">
        <v>80411</v>
      </c>
      <c r="AR4625" s="1" t="s">
        <v>503</v>
      </c>
    </row>
    <row r="4626" spans="1:44" x14ac:dyDescent="0.25">
      <c r="A4626" s="1">
        <v>6183</v>
      </c>
      <c r="B4626" s="1" t="s">
        <v>4415</v>
      </c>
      <c r="C4626" s="1">
        <v>180</v>
      </c>
      <c r="D4626" s="1" t="s">
        <v>851</v>
      </c>
      <c r="F4626" s="1" t="s">
        <v>445</v>
      </c>
      <c r="H4626" s="1">
        <v>59</v>
      </c>
      <c r="J4626" s="1"/>
      <c r="K4626" s="3">
        <v>830</v>
      </c>
      <c r="N4626" s="1">
        <v>136</v>
      </c>
      <c r="O4626" s="1">
        <v>63.55</v>
      </c>
      <c r="Q4626" s="1">
        <v>13.81</v>
      </c>
      <c r="R4626" s="1">
        <v>8.76</v>
      </c>
      <c r="S4626" s="47">
        <v>19.87</v>
      </c>
      <c r="Y4626" s="47">
        <v>1.59</v>
      </c>
      <c r="AB4626" s="47">
        <v>0.92</v>
      </c>
      <c r="AJ4626" s="1" t="s">
        <v>413</v>
      </c>
      <c r="AK4626" s="19">
        <v>35.950000000000003</v>
      </c>
      <c r="AL4626" s="19">
        <v>113.12</v>
      </c>
      <c r="AM4626" s="1">
        <v>1350</v>
      </c>
      <c r="AN4626" s="3">
        <v>1994</v>
      </c>
      <c r="AP4626" s="47">
        <v>10.47</v>
      </c>
      <c r="AQ4626">
        <v>80411</v>
      </c>
      <c r="AR4626" s="1" t="s">
        <v>503</v>
      </c>
    </row>
    <row r="4627" spans="1:44" x14ac:dyDescent="0.25">
      <c r="A4627" s="1">
        <v>6184</v>
      </c>
      <c r="B4627" s="1" t="s">
        <v>4415</v>
      </c>
      <c r="C4627" s="1">
        <v>180</v>
      </c>
      <c r="D4627" s="1" t="s">
        <v>851</v>
      </c>
      <c r="F4627" s="1" t="s">
        <v>445</v>
      </c>
      <c r="H4627" s="1">
        <v>45</v>
      </c>
      <c r="J4627" s="1"/>
      <c r="K4627" s="3">
        <v>1532</v>
      </c>
      <c r="N4627" s="1">
        <v>88.8</v>
      </c>
      <c r="O4627" s="1">
        <v>41.45</v>
      </c>
      <c r="Q4627" s="1">
        <v>8.3800000000000008</v>
      </c>
      <c r="R4627" s="1">
        <v>6.44</v>
      </c>
      <c r="S4627" s="47">
        <v>15.82</v>
      </c>
      <c r="Y4627" s="47">
        <v>1.08</v>
      </c>
      <c r="AB4627" s="47">
        <v>0.63</v>
      </c>
      <c r="AJ4627" s="1" t="s">
        <v>413</v>
      </c>
      <c r="AK4627" s="19">
        <v>35.979999999999997</v>
      </c>
      <c r="AL4627" s="19">
        <v>112.07</v>
      </c>
      <c r="AM4627" s="1">
        <v>1300</v>
      </c>
      <c r="AN4627" s="3">
        <v>1994</v>
      </c>
      <c r="AP4627" s="47">
        <v>7.7</v>
      </c>
      <c r="AQ4627">
        <v>80411</v>
      </c>
      <c r="AR4627" s="1" t="s">
        <v>503</v>
      </c>
    </row>
    <row r="4628" spans="1:44" x14ac:dyDescent="0.25">
      <c r="A4628" s="1">
        <v>6185</v>
      </c>
      <c r="B4628" s="1" t="s">
        <v>4415</v>
      </c>
      <c r="C4628" s="1">
        <v>180</v>
      </c>
      <c r="D4628" s="1" t="s">
        <v>851</v>
      </c>
      <c r="F4628" s="1" t="s">
        <v>445</v>
      </c>
      <c r="H4628" s="1">
        <v>46</v>
      </c>
      <c r="J4628" s="1"/>
      <c r="K4628" s="3">
        <v>423</v>
      </c>
      <c r="N4628" s="1">
        <v>37.299999999999997</v>
      </c>
      <c r="O4628" s="1">
        <v>17.45</v>
      </c>
      <c r="Q4628" s="1">
        <v>3.63</v>
      </c>
      <c r="R4628" s="1">
        <v>2.58</v>
      </c>
      <c r="S4628" s="47">
        <v>6.14</v>
      </c>
      <c r="Y4628" s="47">
        <v>0.45</v>
      </c>
      <c r="AB4628" s="47">
        <v>0.26</v>
      </c>
      <c r="AJ4628" s="1" t="s">
        <v>413</v>
      </c>
      <c r="AK4628" s="19">
        <v>36</v>
      </c>
      <c r="AL4628" s="19">
        <v>112.4</v>
      </c>
      <c r="AM4628" s="1">
        <v>1200</v>
      </c>
      <c r="AN4628" s="3">
        <v>1994</v>
      </c>
      <c r="AP4628" s="47">
        <v>3.08</v>
      </c>
      <c r="AQ4628">
        <v>80411</v>
      </c>
      <c r="AR4628" s="1" t="s">
        <v>503</v>
      </c>
    </row>
    <row r="4629" spans="1:44" x14ac:dyDescent="0.25">
      <c r="A4629" s="1">
        <v>6186</v>
      </c>
      <c r="B4629" s="1" t="s">
        <v>4415</v>
      </c>
      <c r="C4629" s="1">
        <v>180</v>
      </c>
      <c r="D4629" s="1" t="s">
        <v>851</v>
      </c>
      <c r="F4629" s="1" t="s">
        <v>445</v>
      </c>
      <c r="H4629" s="1">
        <v>56</v>
      </c>
      <c r="J4629" s="1"/>
      <c r="K4629" s="3">
        <v>587</v>
      </c>
      <c r="N4629" s="1">
        <v>62.9</v>
      </c>
      <c r="O4629" s="1">
        <v>29.35</v>
      </c>
      <c r="Q4629" s="1">
        <v>6.19</v>
      </c>
      <c r="R4629" s="1">
        <v>4.25</v>
      </c>
      <c r="S4629" s="47">
        <v>9.9600000000000009</v>
      </c>
      <c r="Y4629" s="47">
        <v>0.75</v>
      </c>
      <c r="AB4629" s="47">
        <v>0.43</v>
      </c>
      <c r="AJ4629" s="1" t="s">
        <v>413</v>
      </c>
      <c r="AK4629" s="19">
        <v>36.08</v>
      </c>
      <c r="AL4629" s="19">
        <v>111.07</v>
      </c>
      <c r="AM4629" s="1">
        <v>1380</v>
      </c>
      <c r="AN4629" s="3">
        <v>1994</v>
      </c>
      <c r="AP4629" s="47">
        <v>5.08</v>
      </c>
      <c r="AQ4629">
        <v>80411</v>
      </c>
      <c r="AR4629" s="1" t="s">
        <v>503</v>
      </c>
    </row>
    <row r="4630" spans="1:44" x14ac:dyDescent="0.25">
      <c r="A4630" s="1">
        <v>6187</v>
      </c>
      <c r="B4630" s="1" t="s">
        <v>4415</v>
      </c>
      <c r="C4630" s="1">
        <v>180</v>
      </c>
      <c r="D4630" s="1" t="s">
        <v>851</v>
      </c>
      <c r="F4630" s="1" t="s">
        <v>445</v>
      </c>
      <c r="H4630" s="1">
        <v>47</v>
      </c>
      <c r="J4630" s="1"/>
      <c r="K4630" s="3">
        <v>1186</v>
      </c>
      <c r="N4630" s="1">
        <v>52.2</v>
      </c>
      <c r="O4630" s="1">
        <v>24.36</v>
      </c>
      <c r="Q4630" s="1">
        <v>4.83</v>
      </c>
      <c r="R4630" s="1">
        <v>3.9</v>
      </c>
      <c r="S4630" s="47">
        <v>9.8000000000000007</v>
      </c>
      <c r="Y4630" s="47">
        <v>0.64</v>
      </c>
      <c r="AB4630" s="47">
        <v>0.37</v>
      </c>
      <c r="AJ4630" s="1" t="s">
        <v>413</v>
      </c>
      <c r="AK4630" s="19">
        <v>36.17</v>
      </c>
      <c r="AL4630" s="19">
        <v>112.28</v>
      </c>
      <c r="AM4630" s="1">
        <v>1100</v>
      </c>
      <c r="AN4630" s="3">
        <v>1994</v>
      </c>
      <c r="AP4630" s="47">
        <v>4.66</v>
      </c>
      <c r="AQ4630">
        <v>80411</v>
      </c>
      <c r="AR4630" s="1" t="s">
        <v>503</v>
      </c>
    </row>
    <row r="4631" spans="1:44" x14ac:dyDescent="0.25">
      <c r="A4631" s="1">
        <v>6188</v>
      </c>
      <c r="B4631" s="1" t="s">
        <v>4415</v>
      </c>
      <c r="C4631" s="1">
        <v>180</v>
      </c>
      <c r="D4631" s="1" t="s">
        <v>851</v>
      </c>
      <c r="F4631" s="1" t="s">
        <v>445</v>
      </c>
      <c r="H4631" s="1">
        <v>38</v>
      </c>
      <c r="J4631" s="1"/>
      <c r="K4631" s="3">
        <v>803</v>
      </c>
      <c r="N4631" s="1">
        <v>67.099999999999994</v>
      </c>
      <c r="O4631" s="1">
        <v>31.34</v>
      </c>
      <c r="Q4631" s="1">
        <v>6.5</v>
      </c>
      <c r="R4631" s="1">
        <v>4.67</v>
      </c>
      <c r="S4631" s="47">
        <v>11.15</v>
      </c>
      <c r="Y4631" s="47">
        <v>0.8</v>
      </c>
      <c r="AB4631" s="47">
        <v>0.47</v>
      </c>
      <c r="AJ4631" s="1" t="s">
        <v>413</v>
      </c>
      <c r="AK4631" s="19">
        <v>36.17</v>
      </c>
      <c r="AL4631" s="19">
        <v>112.47</v>
      </c>
      <c r="AM4631" s="1">
        <v>1250</v>
      </c>
      <c r="AN4631" s="3">
        <v>1994</v>
      </c>
      <c r="AP4631" s="47">
        <v>5.58</v>
      </c>
      <c r="AQ4631">
        <v>80411</v>
      </c>
      <c r="AR4631" s="1" t="s">
        <v>503</v>
      </c>
    </row>
    <row r="4632" spans="1:44" x14ac:dyDescent="0.25">
      <c r="A4632" s="1">
        <v>6189</v>
      </c>
      <c r="B4632" s="1" t="s">
        <v>4415</v>
      </c>
      <c r="C4632" s="1">
        <v>180</v>
      </c>
      <c r="D4632" s="1" t="s">
        <v>851</v>
      </c>
      <c r="F4632" s="1" t="s">
        <v>445</v>
      </c>
      <c r="H4632" s="1">
        <v>53</v>
      </c>
      <c r="J4632" s="1"/>
      <c r="K4632" s="3">
        <v>1113</v>
      </c>
      <c r="N4632" s="1">
        <v>41.1</v>
      </c>
      <c r="O4632" s="1">
        <v>19.18</v>
      </c>
      <c r="Q4632" s="1">
        <v>3.76</v>
      </c>
      <c r="R4632" s="1">
        <v>3.14</v>
      </c>
      <c r="S4632" s="47">
        <v>7.98</v>
      </c>
      <c r="Y4632" s="47">
        <v>0.51</v>
      </c>
      <c r="AB4632" s="47">
        <v>0.3</v>
      </c>
      <c r="AJ4632" s="1" t="s">
        <v>413</v>
      </c>
      <c r="AK4632" s="19">
        <v>36.32</v>
      </c>
      <c r="AL4632" s="19">
        <v>112.17</v>
      </c>
      <c r="AM4632" s="1">
        <v>1150</v>
      </c>
      <c r="AN4632" s="3">
        <v>1994</v>
      </c>
      <c r="AP4632" s="47">
        <v>3.75</v>
      </c>
      <c r="AQ4632">
        <v>80411</v>
      </c>
      <c r="AR4632" s="1" t="s">
        <v>503</v>
      </c>
    </row>
    <row r="4633" spans="1:44" x14ac:dyDescent="0.25">
      <c r="A4633" s="1">
        <v>6190</v>
      </c>
      <c r="B4633" s="1" t="s">
        <v>4415</v>
      </c>
      <c r="C4633" s="1">
        <v>180</v>
      </c>
      <c r="D4633" s="1" t="s">
        <v>851</v>
      </c>
      <c r="F4633" s="1" t="s">
        <v>445</v>
      </c>
      <c r="H4633" s="1">
        <v>60</v>
      </c>
      <c r="J4633" s="1"/>
      <c r="K4633" s="3">
        <v>791</v>
      </c>
      <c r="N4633" s="1">
        <v>72.900000000000006</v>
      </c>
      <c r="O4633" s="1">
        <v>34</v>
      </c>
      <c r="Q4633" s="1">
        <v>7.1</v>
      </c>
      <c r="R4633" s="1">
        <v>5.01</v>
      </c>
      <c r="S4633" s="47">
        <v>11.88</v>
      </c>
      <c r="Y4633" s="47">
        <v>0.87</v>
      </c>
      <c r="AB4633" s="47">
        <v>0.5</v>
      </c>
      <c r="AJ4633" s="1" t="s">
        <v>413</v>
      </c>
      <c r="AK4633" s="19">
        <v>36.42</v>
      </c>
      <c r="AL4633" s="19">
        <v>112.25</v>
      </c>
      <c r="AM4633" s="1">
        <v>1065</v>
      </c>
      <c r="AN4633" s="3">
        <v>1994</v>
      </c>
      <c r="AP4633" s="47">
        <v>5.99</v>
      </c>
      <c r="AQ4633">
        <v>80411</v>
      </c>
      <c r="AR4633" s="1" t="s">
        <v>503</v>
      </c>
    </row>
    <row r="4634" spans="1:44" x14ac:dyDescent="0.25">
      <c r="A4634" s="1">
        <v>6191</v>
      </c>
      <c r="B4634" s="1" t="s">
        <v>4415</v>
      </c>
      <c r="C4634" s="1">
        <v>180</v>
      </c>
      <c r="D4634" s="1" t="s">
        <v>851</v>
      </c>
      <c r="F4634" s="1" t="s">
        <v>445</v>
      </c>
      <c r="H4634" s="1">
        <v>33</v>
      </c>
      <c r="J4634" s="1"/>
      <c r="K4634" s="3">
        <v>719</v>
      </c>
      <c r="N4634" s="1">
        <v>47.9</v>
      </c>
      <c r="O4634" s="1">
        <v>22.31</v>
      </c>
      <c r="Q4634" s="1">
        <v>4.55</v>
      </c>
      <c r="R4634" s="1">
        <v>3.41</v>
      </c>
      <c r="S4634" s="47">
        <v>8.2899999999999991</v>
      </c>
      <c r="Y4634" s="47">
        <v>0.57999999999999996</v>
      </c>
      <c r="AB4634" s="47">
        <v>0.34</v>
      </c>
      <c r="AJ4634" s="1" t="s">
        <v>413</v>
      </c>
      <c r="AK4634" s="19">
        <v>36.42</v>
      </c>
      <c r="AL4634" s="19">
        <v>112.47</v>
      </c>
      <c r="AM4634" s="1">
        <v>1332</v>
      </c>
      <c r="AN4634" s="3">
        <v>1994</v>
      </c>
      <c r="AP4634" s="47">
        <v>4.08</v>
      </c>
      <c r="AQ4634">
        <v>80411</v>
      </c>
      <c r="AR4634" s="1" t="s">
        <v>503</v>
      </c>
    </row>
    <row r="4635" spans="1:44" x14ac:dyDescent="0.25">
      <c r="A4635" s="1">
        <v>6192</v>
      </c>
      <c r="B4635" s="1" t="s">
        <v>4415</v>
      </c>
      <c r="C4635" s="1">
        <v>180</v>
      </c>
      <c r="D4635" s="1" t="s">
        <v>851</v>
      </c>
      <c r="F4635" s="1" t="s">
        <v>445</v>
      </c>
      <c r="H4635" s="1">
        <v>60</v>
      </c>
      <c r="J4635" s="1"/>
      <c r="K4635" s="3">
        <v>946</v>
      </c>
      <c r="N4635" s="1">
        <v>120.4</v>
      </c>
      <c r="O4635" s="1">
        <v>56.19</v>
      </c>
      <c r="Q4635" s="1">
        <v>11.99</v>
      </c>
      <c r="R4635" s="1">
        <v>7.97</v>
      </c>
      <c r="S4635" s="47">
        <v>18.45</v>
      </c>
      <c r="Y4635" s="47">
        <v>1.42</v>
      </c>
      <c r="AB4635" s="47">
        <v>0.82</v>
      </c>
      <c r="AJ4635" s="1" t="s">
        <v>413</v>
      </c>
      <c r="AK4635" s="19">
        <v>36.43</v>
      </c>
      <c r="AL4635" s="19">
        <v>111.87</v>
      </c>
      <c r="AM4635" s="1">
        <v>1900</v>
      </c>
      <c r="AN4635" s="3">
        <v>1994</v>
      </c>
      <c r="AP4635" s="47">
        <v>9.5299999999999994</v>
      </c>
      <c r="AQ4635">
        <v>80411</v>
      </c>
      <c r="AR4635" s="1" t="s">
        <v>503</v>
      </c>
    </row>
    <row r="4636" spans="1:44" x14ac:dyDescent="0.25">
      <c r="A4636" s="1">
        <v>6193</v>
      </c>
      <c r="B4636" s="1" t="s">
        <v>4415</v>
      </c>
      <c r="C4636" s="1">
        <v>180</v>
      </c>
      <c r="D4636" s="1" t="s">
        <v>851</v>
      </c>
      <c r="F4636" s="1" t="s">
        <v>445</v>
      </c>
      <c r="H4636" s="1">
        <v>29</v>
      </c>
      <c r="J4636" s="1"/>
      <c r="K4636" s="3">
        <v>1461</v>
      </c>
      <c r="N4636" s="1">
        <v>42.5</v>
      </c>
      <c r="O4636" s="1">
        <v>19.829999999999998</v>
      </c>
      <c r="Q4636" s="1">
        <v>3.82</v>
      </c>
      <c r="R4636" s="1">
        <v>3.33</v>
      </c>
      <c r="S4636" s="47">
        <v>8.64</v>
      </c>
      <c r="Y4636" s="47">
        <v>0.53</v>
      </c>
      <c r="AB4636" s="47">
        <v>0.31</v>
      </c>
      <c r="AJ4636" s="1" t="s">
        <v>413</v>
      </c>
      <c r="AK4636" s="19">
        <v>36.450000000000003</v>
      </c>
      <c r="AL4636" s="19">
        <v>111.3</v>
      </c>
      <c r="AM4636" s="1">
        <v>1550</v>
      </c>
      <c r="AN4636" s="3">
        <v>1994</v>
      </c>
      <c r="AP4636" s="47">
        <v>3.98</v>
      </c>
      <c r="AQ4636">
        <v>80411</v>
      </c>
      <c r="AR4636" s="1" t="s">
        <v>503</v>
      </c>
    </row>
    <row r="4637" spans="1:44" x14ac:dyDescent="0.25">
      <c r="A4637" s="1">
        <v>6194</v>
      </c>
      <c r="B4637" s="1" t="s">
        <v>4415</v>
      </c>
      <c r="C4637" s="1">
        <v>180</v>
      </c>
      <c r="D4637" s="1" t="s">
        <v>851</v>
      </c>
      <c r="F4637" s="1" t="s">
        <v>445</v>
      </c>
      <c r="H4637" s="1">
        <v>40</v>
      </c>
      <c r="J4637" s="1"/>
      <c r="K4637" s="3">
        <v>2733</v>
      </c>
      <c r="N4637" s="1">
        <v>56.3</v>
      </c>
      <c r="O4637" s="1">
        <v>27.63</v>
      </c>
      <c r="Q4637" s="1">
        <v>13.99</v>
      </c>
      <c r="R4637" s="1">
        <v>11.8</v>
      </c>
      <c r="S4637" s="47">
        <v>11.2</v>
      </c>
      <c r="Y4637" s="47">
        <v>0.97</v>
      </c>
      <c r="AB4637" s="47">
        <v>0.56000000000000005</v>
      </c>
      <c r="AJ4637" s="1" t="s">
        <v>413</v>
      </c>
      <c r="AK4637" s="19">
        <v>36.450000000000003</v>
      </c>
      <c r="AL4637" s="19">
        <v>111.37</v>
      </c>
      <c r="AM4637" s="1">
        <v>1440</v>
      </c>
      <c r="AN4637" s="3">
        <v>1994</v>
      </c>
      <c r="AP4637" s="47">
        <v>12.7</v>
      </c>
      <c r="AQ4637">
        <v>80411</v>
      </c>
      <c r="AR4637" s="1" t="s">
        <v>503</v>
      </c>
    </row>
    <row r="4638" spans="1:44" x14ac:dyDescent="0.25">
      <c r="A4638" s="1">
        <v>6195</v>
      </c>
      <c r="B4638" s="1" t="s">
        <v>4415</v>
      </c>
      <c r="C4638" s="1">
        <v>180</v>
      </c>
      <c r="D4638" s="1" t="s">
        <v>851</v>
      </c>
      <c r="F4638" s="1" t="s">
        <v>445</v>
      </c>
      <c r="H4638" s="1">
        <v>56</v>
      </c>
      <c r="J4638" s="1"/>
      <c r="K4638" s="3">
        <v>633</v>
      </c>
      <c r="N4638" s="1">
        <v>79.5</v>
      </c>
      <c r="O4638" s="1">
        <v>37.090000000000003</v>
      </c>
      <c r="Q4638" s="1">
        <v>7.91</v>
      </c>
      <c r="R4638" s="1">
        <v>5.27</v>
      </c>
      <c r="S4638" s="47">
        <v>12.21</v>
      </c>
      <c r="Y4638" s="47">
        <v>0.94</v>
      </c>
      <c r="AB4638" s="47">
        <v>0.54</v>
      </c>
      <c r="AJ4638" s="1" t="s">
        <v>413</v>
      </c>
      <c r="AK4638" s="19">
        <v>36.450000000000003</v>
      </c>
      <c r="AL4638" s="19">
        <v>112.28</v>
      </c>
      <c r="AM4638" s="1">
        <v>1135</v>
      </c>
      <c r="AN4638" s="3">
        <v>1994</v>
      </c>
      <c r="AP4638" s="47">
        <v>6.3</v>
      </c>
      <c r="AQ4638">
        <v>80411</v>
      </c>
      <c r="AR4638" s="1" t="s">
        <v>503</v>
      </c>
    </row>
    <row r="4639" spans="1:44" x14ac:dyDescent="0.25">
      <c r="A4639" s="1">
        <v>6196</v>
      </c>
      <c r="B4639" s="1" t="s">
        <v>4415</v>
      </c>
      <c r="C4639" s="1">
        <v>180</v>
      </c>
      <c r="D4639" s="1" t="s">
        <v>851</v>
      </c>
      <c r="F4639" s="1" t="s">
        <v>445</v>
      </c>
      <c r="H4639" s="1">
        <v>56</v>
      </c>
      <c r="J4639" s="1"/>
      <c r="K4639" s="3">
        <v>934</v>
      </c>
      <c r="N4639" s="1">
        <v>78.099999999999994</v>
      </c>
      <c r="O4639" s="1">
        <v>36.4</v>
      </c>
      <c r="Q4639" s="1">
        <v>7.55</v>
      </c>
      <c r="R4639" s="1">
        <v>5.42</v>
      </c>
      <c r="S4639" s="47">
        <v>12.95</v>
      </c>
      <c r="Y4639" s="47">
        <v>0.93</v>
      </c>
      <c r="AB4639" s="47">
        <v>0.54</v>
      </c>
      <c r="AJ4639" s="1" t="s">
        <v>413</v>
      </c>
      <c r="AK4639" s="19">
        <v>36.47</v>
      </c>
      <c r="AL4639" s="19">
        <v>112.42</v>
      </c>
      <c r="AM4639" s="1">
        <v>1130</v>
      </c>
      <c r="AN4639" s="3">
        <v>1994</v>
      </c>
      <c r="AP4639" s="47">
        <v>6.48</v>
      </c>
      <c r="AQ4639">
        <v>80411</v>
      </c>
      <c r="AR4639" s="1" t="s">
        <v>503</v>
      </c>
    </row>
    <row r="4640" spans="1:44" x14ac:dyDescent="0.25">
      <c r="A4640" s="1">
        <v>6197</v>
      </c>
      <c r="B4640" s="1" t="s">
        <v>4415</v>
      </c>
      <c r="C4640" s="1">
        <v>180</v>
      </c>
      <c r="D4640" s="1" t="s">
        <v>851</v>
      </c>
      <c r="F4640" s="1" t="s">
        <v>445</v>
      </c>
      <c r="H4640" s="1">
        <v>56</v>
      </c>
      <c r="J4640" s="1"/>
      <c r="K4640" s="3">
        <v>668</v>
      </c>
      <c r="N4640" s="1">
        <v>47.5</v>
      </c>
      <c r="O4640" s="1">
        <v>22.19</v>
      </c>
      <c r="Q4640" s="1">
        <v>4.55</v>
      </c>
      <c r="R4640" s="1">
        <v>3.36</v>
      </c>
      <c r="S4640" s="47">
        <v>8.14</v>
      </c>
      <c r="Y4640" s="47">
        <v>0.56999999999999995</v>
      </c>
      <c r="AB4640" s="47">
        <v>0.33</v>
      </c>
      <c r="AJ4640" s="1" t="s">
        <v>413</v>
      </c>
      <c r="AK4640" s="19">
        <v>36.479999999999997</v>
      </c>
      <c r="AL4640" s="19">
        <v>112.43</v>
      </c>
      <c r="AM4640" s="1">
        <v>1210</v>
      </c>
      <c r="AN4640" s="3">
        <v>1994</v>
      </c>
      <c r="AP4640" s="47">
        <v>4.0199999999999996</v>
      </c>
      <c r="AQ4640">
        <v>80411</v>
      </c>
      <c r="AR4640" s="1" t="s">
        <v>503</v>
      </c>
    </row>
    <row r="4641" spans="1:44" x14ac:dyDescent="0.25">
      <c r="A4641" s="1">
        <v>6198</v>
      </c>
      <c r="B4641" s="1" t="s">
        <v>4415</v>
      </c>
      <c r="C4641" s="1">
        <v>180</v>
      </c>
      <c r="D4641" s="1" t="s">
        <v>851</v>
      </c>
      <c r="F4641" s="1" t="s">
        <v>445</v>
      </c>
      <c r="H4641" s="1">
        <v>56</v>
      </c>
      <c r="J4641" s="1"/>
      <c r="K4641" s="3">
        <v>840</v>
      </c>
      <c r="N4641" s="1">
        <v>34.799999999999997</v>
      </c>
      <c r="O4641" s="1">
        <v>16.260000000000002</v>
      </c>
      <c r="Q4641" s="1">
        <v>3.21</v>
      </c>
      <c r="R4641" s="1">
        <v>2.62</v>
      </c>
      <c r="S4641" s="47">
        <v>6.62</v>
      </c>
      <c r="Y4641" s="47">
        <v>0.43</v>
      </c>
      <c r="AB4641" s="47">
        <v>0.25</v>
      </c>
      <c r="AJ4641" s="1" t="s">
        <v>413</v>
      </c>
      <c r="AK4641" s="19">
        <v>36.479999999999997</v>
      </c>
      <c r="AL4641" s="19">
        <v>112.45</v>
      </c>
      <c r="AM4641" s="1">
        <v>1250</v>
      </c>
      <c r="AN4641" s="3">
        <v>1994</v>
      </c>
      <c r="AP4641" s="47">
        <v>3.13</v>
      </c>
      <c r="AQ4641">
        <v>80411</v>
      </c>
      <c r="AR4641" s="1" t="s">
        <v>503</v>
      </c>
    </row>
    <row r="4642" spans="1:44" x14ac:dyDescent="0.25">
      <c r="A4642" s="1">
        <v>6199</v>
      </c>
      <c r="B4642" s="1" t="s">
        <v>4415</v>
      </c>
      <c r="C4642" s="1">
        <v>180</v>
      </c>
      <c r="D4642" s="1" t="s">
        <v>851</v>
      </c>
      <c r="F4642" s="1" t="s">
        <v>445</v>
      </c>
      <c r="H4642" s="1">
        <v>45</v>
      </c>
      <c r="J4642" s="1"/>
      <c r="K4642" s="3">
        <v>767</v>
      </c>
      <c r="N4642" s="1">
        <v>141</v>
      </c>
      <c r="O4642" s="1">
        <v>66.040000000000006</v>
      </c>
      <c r="Q4642" s="1">
        <v>20.74</v>
      </c>
      <c r="R4642" s="1">
        <v>4.6900000000000004</v>
      </c>
      <c r="S4642" s="47">
        <v>26.05</v>
      </c>
      <c r="Y4642" s="47">
        <v>1.76</v>
      </c>
      <c r="AB4642" s="47">
        <v>1.02</v>
      </c>
      <c r="AJ4642" s="1" t="s">
        <v>413</v>
      </c>
      <c r="AK4642" s="19">
        <v>36.5</v>
      </c>
      <c r="AL4642" s="19">
        <v>109.4</v>
      </c>
      <c r="AM4642" s="1">
        <v>1153</v>
      </c>
      <c r="AN4642" s="3">
        <v>1994</v>
      </c>
      <c r="AP4642" s="47">
        <v>5.6</v>
      </c>
      <c r="AQ4642">
        <v>80411</v>
      </c>
      <c r="AR4642" s="1" t="s">
        <v>503</v>
      </c>
    </row>
    <row r="4643" spans="1:44" x14ac:dyDescent="0.25">
      <c r="A4643" s="1">
        <v>6200</v>
      </c>
      <c r="B4643" s="1" t="s">
        <v>4415</v>
      </c>
      <c r="C4643" s="1">
        <v>180</v>
      </c>
      <c r="D4643" s="1" t="s">
        <v>851</v>
      </c>
      <c r="F4643" s="1" t="s">
        <v>445</v>
      </c>
      <c r="H4643" s="1">
        <v>45</v>
      </c>
      <c r="J4643" s="1"/>
      <c r="K4643" s="3">
        <v>818</v>
      </c>
      <c r="N4643" s="1">
        <v>51.2</v>
      </c>
      <c r="O4643" s="1">
        <v>23.88</v>
      </c>
      <c r="Q4643" s="1">
        <v>4.8499999999999996</v>
      </c>
      <c r="R4643" s="1">
        <v>3.68</v>
      </c>
      <c r="S4643" s="47">
        <v>8.98</v>
      </c>
      <c r="Y4643" s="47">
        <v>0.62</v>
      </c>
      <c r="AB4643" s="47">
        <v>0.36</v>
      </c>
      <c r="AJ4643" s="1" t="s">
        <v>413</v>
      </c>
      <c r="AK4643" s="19">
        <v>36.520000000000003</v>
      </c>
      <c r="AL4643" s="19">
        <v>112.18</v>
      </c>
      <c r="AM4643" s="1">
        <v>1197</v>
      </c>
      <c r="AN4643" s="3">
        <v>1994</v>
      </c>
      <c r="AP4643" s="47">
        <v>4.4000000000000004</v>
      </c>
      <c r="AQ4643">
        <v>80411</v>
      </c>
      <c r="AR4643" s="1" t="s">
        <v>503</v>
      </c>
    </row>
    <row r="4644" spans="1:44" x14ac:dyDescent="0.25">
      <c r="A4644" s="1">
        <v>6201</v>
      </c>
      <c r="B4644" s="1" t="s">
        <v>4415</v>
      </c>
      <c r="C4644" s="1">
        <v>180</v>
      </c>
      <c r="D4644" s="1" t="s">
        <v>851</v>
      </c>
      <c r="F4644" s="1" t="s">
        <v>445</v>
      </c>
      <c r="H4644" s="1">
        <v>30</v>
      </c>
      <c r="J4644" s="1"/>
      <c r="K4644" s="3">
        <v>654</v>
      </c>
      <c r="N4644" s="1">
        <v>42.7</v>
      </c>
      <c r="O4644" s="1">
        <v>19.940000000000001</v>
      </c>
      <c r="Q4644" s="1">
        <v>4.0599999999999996</v>
      </c>
      <c r="R4644" s="1">
        <v>3.05</v>
      </c>
      <c r="S4644" s="47">
        <v>7.44</v>
      </c>
      <c r="Y4644" s="47">
        <v>0.52</v>
      </c>
      <c r="AB4644" s="47">
        <v>0.3</v>
      </c>
      <c r="AJ4644" s="1" t="s">
        <v>413</v>
      </c>
      <c r="AK4644" s="19">
        <v>36.520000000000003</v>
      </c>
      <c r="AL4644" s="19">
        <v>112.53</v>
      </c>
      <c r="AM4644" s="1">
        <v>1300</v>
      </c>
      <c r="AN4644" s="3">
        <v>1994</v>
      </c>
      <c r="AP4644" s="47">
        <v>3.65</v>
      </c>
      <c r="AQ4644">
        <v>80411</v>
      </c>
      <c r="AR4644" s="1" t="s">
        <v>503</v>
      </c>
    </row>
    <row r="4645" spans="1:44" x14ac:dyDescent="0.25">
      <c r="A4645" s="1">
        <v>6202</v>
      </c>
      <c r="B4645" s="1" t="s">
        <v>4415</v>
      </c>
      <c r="C4645" s="1">
        <v>180</v>
      </c>
      <c r="D4645" s="1" t="s">
        <v>851</v>
      </c>
      <c r="F4645" s="1" t="s">
        <v>445</v>
      </c>
      <c r="H4645" s="1">
        <v>50</v>
      </c>
      <c r="J4645" s="1"/>
      <c r="K4645" s="3">
        <v>1072</v>
      </c>
      <c r="N4645" s="1">
        <v>75.400000000000006</v>
      </c>
      <c r="O4645" s="1">
        <v>35.19</v>
      </c>
      <c r="Q4645" s="1">
        <v>7.21</v>
      </c>
      <c r="R4645" s="1">
        <v>5.34</v>
      </c>
      <c r="S4645" s="47">
        <v>12.94</v>
      </c>
      <c r="Y4645" s="47">
        <v>0.91</v>
      </c>
      <c r="AB4645" s="47">
        <v>0.53</v>
      </c>
      <c r="AJ4645" s="1" t="s">
        <v>413</v>
      </c>
      <c r="AK4645" s="19">
        <v>36.53</v>
      </c>
      <c r="AL4645" s="19">
        <v>112.3</v>
      </c>
      <c r="AM4645" s="1">
        <v>1260</v>
      </c>
      <c r="AN4645" s="3">
        <v>1994</v>
      </c>
      <c r="AP4645" s="47">
        <v>6.38</v>
      </c>
      <c r="AQ4645">
        <v>80411</v>
      </c>
      <c r="AR4645" s="1" t="s">
        <v>503</v>
      </c>
    </row>
    <row r="4646" spans="1:44" x14ac:dyDescent="0.25">
      <c r="A4646" s="1">
        <v>6203</v>
      </c>
      <c r="B4646" s="1" t="s">
        <v>4415</v>
      </c>
      <c r="C4646" s="1">
        <v>180</v>
      </c>
      <c r="D4646" s="1" t="s">
        <v>851</v>
      </c>
      <c r="F4646" s="1" t="s">
        <v>445</v>
      </c>
      <c r="H4646" s="1">
        <v>36</v>
      </c>
      <c r="J4646" s="1"/>
      <c r="K4646" s="3">
        <v>321</v>
      </c>
      <c r="N4646" s="1">
        <v>48.2</v>
      </c>
      <c r="O4646" s="1">
        <v>22.51</v>
      </c>
      <c r="Q4646" s="1">
        <v>4.8600000000000003</v>
      </c>
      <c r="R4646" s="1">
        <v>3.13</v>
      </c>
      <c r="S4646" s="47">
        <v>7.16</v>
      </c>
      <c r="Y4646" s="47">
        <v>0.56000000000000005</v>
      </c>
      <c r="AB4646" s="47">
        <v>0.33</v>
      </c>
      <c r="AJ4646" s="1" t="s">
        <v>413</v>
      </c>
      <c r="AK4646" s="19">
        <v>36.53</v>
      </c>
      <c r="AL4646" s="19">
        <v>112.43</v>
      </c>
      <c r="AM4646" s="1">
        <v>1345</v>
      </c>
      <c r="AN4646" s="3">
        <v>1994</v>
      </c>
      <c r="AP4646" s="47">
        <v>3.74</v>
      </c>
      <c r="AQ4646">
        <v>80411</v>
      </c>
      <c r="AR4646" s="1" t="s">
        <v>503</v>
      </c>
    </row>
    <row r="4647" spans="1:44" x14ac:dyDescent="0.25">
      <c r="A4647" s="1">
        <v>6204</v>
      </c>
      <c r="B4647" s="1" t="s">
        <v>4415</v>
      </c>
      <c r="C4647" s="1">
        <v>180</v>
      </c>
      <c r="D4647" s="1" t="s">
        <v>851</v>
      </c>
      <c r="F4647" s="1" t="s">
        <v>445</v>
      </c>
      <c r="H4647" s="1">
        <v>46</v>
      </c>
      <c r="J4647" s="1"/>
      <c r="K4647" s="3">
        <v>877</v>
      </c>
      <c r="N4647" s="1">
        <v>40</v>
      </c>
      <c r="O4647" s="1">
        <v>18.68</v>
      </c>
      <c r="Q4647" s="1">
        <v>3.71</v>
      </c>
      <c r="R4647" s="1">
        <v>2.98</v>
      </c>
      <c r="S4647" s="47">
        <v>7.46</v>
      </c>
      <c r="Y4647" s="47">
        <v>0.49</v>
      </c>
      <c r="AB4647" s="47">
        <v>0.28999999999999998</v>
      </c>
      <c r="AJ4647" s="1" t="s">
        <v>413</v>
      </c>
      <c r="AK4647" s="19">
        <v>36.549999999999997</v>
      </c>
      <c r="AL4647" s="19">
        <v>112.42</v>
      </c>
      <c r="AM4647" s="1">
        <v>1290</v>
      </c>
      <c r="AN4647" s="3">
        <v>1994</v>
      </c>
      <c r="AP4647" s="47">
        <v>3.56</v>
      </c>
      <c r="AQ4647">
        <v>80411</v>
      </c>
      <c r="AR4647" s="1" t="s">
        <v>503</v>
      </c>
    </row>
    <row r="4648" spans="1:44" x14ac:dyDescent="0.25">
      <c r="A4648" s="1">
        <v>6205</v>
      </c>
      <c r="B4648" s="1" t="s">
        <v>4415</v>
      </c>
      <c r="C4648" s="1">
        <v>180</v>
      </c>
      <c r="D4648" s="1" t="s">
        <v>851</v>
      </c>
      <c r="F4648" s="1" t="s">
        <v>445</v>
      </c>
      <c r="H4648" s="1">
        <v>37</v>
      </c>
      <c r="J4648" s="1"/>
      <c r="K4648" s="3">
        <v>1546</v>
      </c>
      <c r="N4648" s="1">
        <v>110.2</v>
      </c>
      <c r="O4648" s="1">
        <v>51.42</v>
      </c>
      <c r="Q4648" s="1">
        <v>10.54</v>
      </c>
      <c r="R4648" s="1">
        <v>7.8</v>
      </c>
      <c r="S4648" s="47">
        <v>18.87</v>
      </c>
      <c r="Y4648" s="47">
        <v>1.33</v>
      </c>
      <c r="AB4648" s="47">
        <v>0.77</v>
      </c>
      <c r="AJ4648" s="1" t="s">
        <v>413</v>
      </c>
      <c r="AK4648" s="19">
        <v>36.58</v>
      </c>
      <c r="AL4648" s="19">
        <v>111.2</v>
      </c>
      <c r="AM4648" s="1">
        <v>1650</v>
      </c>
      <c r="AN4648" s="3">
        <v>1994</v>
      </c>
      <c r="AP4648" s="47">
        <v>9.32</v>
      </c>
      <c r="AQ4648">
        <v>80411</v>
      </c>
      <c r="AR4648" s="1" t="s">
        <v>503</v>
      </c>
    </row>
    <row r="4649" spans="1:44" x14ac:dyDescent="0.25">
      <c r="A4649" s="1">
        <v>6206</v>
      </c>
      <c r="B4649" s="1" t="s">
        <v>4415</v>
      </c>
      <c r="C4649" s="1">
        <v>180</v>
      </c>
      <c r="D4649" s="1" t="s">
        <v>851</v>
      </c>
      <c r="F4649" s="1" t="s">
        <v>445</v>
      </c>
      <c r="H4649" s="1">
        <v>50</v>
      </c>
      <c r="J4649" s="1"/>
      <c r="K4649" s="3">
        <v>412</v>
      </c>
      <c r="N4649" s="1">
        <v>45.2</v>
      </c>
      <c r="O4649" s="1">
        <v>21.09</v>
      </c>
      <c r="Q4649" s="1">
        <v>4.45</v>
      </c>
      <c r="R4649" s="1">
        <v>3.04</v>
      </c>
      <c r="S4649" s="47">
        <v>7.12</v>
      </c>
      <c r="Y4649" s="47">
        <v>0.54</v>
      </c>
      <c r="AB4649" s="47">
        <v>0.31</v>
      </c>
      <c r="AJ4649" s="1" t="s">
        <v>413</v>
      </c>
      <c r="AK4649" s="19">
        <v>36.58</v>
      </c>
      <c r="AL4649" s="19">
        <v>112.1</v>
      </c>
      <c r="AM4649" s="1">
        <v>1450</v>
      </c>
      <c r="AN4649" s="3">
        <v>1994</v>
      </c>
      <c r="AP4649" s="47">
        <v>3.63</v>
      </c>
      <c r="AQ4649">
        <v>80411</v>
      </c>
      <c r="AR4649" s="1" t="s">
        <v>503</v>
      </c>
    </row>
    <row r="4650" spans="1:44" x14ac:dyDescent="0.25">
      <c r="A4650" s="1">
        <v>6207</v>
      </c>
      <c r="B4650" s="1" t="s">
        <v>4415</v>
      </c>
      <c r="C4650" s="1">
        <v>180</v>
      </c>
      <c r="D4650" s="1" t="s">
        <v>851</v>
      </c>
      <c r="F4650" s="1" t="s">
        <v>445</v>
      </c>
      <c r="H4650" s="1">
        <v>59</v>
      </c>
      <c r="J4650" s="1"/>
      <c r="K4650" s="3">
        <v>367</v>
      </c>
      <c r="N4650" s="1">
        <v>64.7</v>
      </c>
      <c r="O4650" s="1">
        <v>30.21</v>
      </c>
      <c r="Q4650" s="1">
        <v>6.6</v>
      </c>
      <c r="R4650" s="1">
        <v>4.13</v>
      </c>
      <c r="S4650" s="47">
        <v>9.32</v>
      </c>
      <c r="Y4650" s="47">
        <v>0.75</v>
      </c>
      <c r="AB4650" s="47">
        <v>0.44</v>
      </c>
      <c r="AJ4650" s="1" t="s">
        <v>413</v>
      </c>
      <c r="AK4650" s="19">
        <v>36.6</v>
      </c>
      <c r="AL4650" s="19">
        <v>112.07</v>
      </c>
      <c r="AM4650" s="1">
        <v>1550</v>
      </c>
      <c r="AN4650" s="3">
        <v>1994</v>
      </c>
      <c r="AP4650" s="47">
        <v>4.9400000000000004</v>
      </c>
      <c r="AQ4650">
        <v>80411</v>
      </c>
      <c r="AR4650" s="1" t="s">
        <v>503</v>
      </c>
    </row>
    <row r="4651" spans="1:44" x14ac:dyDescent="0.25">
      <c r="A4651" s="1">
        <v>6208</v>
      </c>
      <c r="B4651" s="1" t="s">
        <v>4415</v>
      </c>
      <c r="C4651" s="1">
        <v>180</v>
      </c>
      <c r="D4651" s="1" t="s">
        <v>851</v>
      </c>
      <c r="F4651" s="1" t="s">
        <v>445</v>
      </c>
      <c r="H4651" s="1">
        <v>29</v>
      </c>
      <c r="J4651" s="1"/>
      <c r="K4651" s="3">
        <v>1358</v>
      </c>
      <c r="N4651" s="1">
        <v>50.9</v>
      </c>
      <c r="O4651" s="1">
        <v>23.27</v>
      </c>
      <c r="Q4651" s="1">
        <v>4.5599999999999996</v>
      </c>
      <c r="R4651" s="1">
        <v>3.81</v>
      </c>
      <c r="S4651" s="47">
        <v>9.6999999999999993</v>
      </c>
      <c r="Y4651" s="47">
        <v>0.62</v>
      </c>
      <c r="AB4651" s="47">
        <v>0.36</v>
      </c>
      <c r="AJ4651" s="1" t="s">
        <v>413</v>
      </c>
      <c r="AK4651" s="19">
        <v>36.6</v>
      </c>
      <c r="AL4651" s="19">
        <v>112.33</v>
      </c>
      <c r="AM4651" s="1">
        <v>1207</v>
      </c>
      <c r="AN4651" s="3">
        <v>1994</v>
      </c>
      <c r="AP4651" s="47">
        <v>4.55</v>
      </c>
      <c r="AQ4651">
        <v>80411</v>
      </c>
      <c r="AR4651" s="1" t="s">
        <v>503</v>
      </c>
    </row>
    <row r="4652" spans="1:44" x14ac:dyDescent="0.25">
      <c r="A4652" s="1">
        <v>6209</v>
      </c>
      <c r="B4652" s="1" t="s">
        <v>4415</v>
      </c>
      <c r="C4652" s="1">
        <v>180</v>
      </c>
      <c r="D4652" s="1" t="s">
        <v>851</v>
      </c>
      <c r="F4652" s="1" t="s">
        <v>445</v>
      </c>
      <c r="H4652" s="1">
        <v>38</v>
      </c>
      <c r="J4652" s="1"/>
      <c r="K4652" s="3">
        <v>1634</v>
      </c>
      <c r="N4652" s="1">
        <v>74</v>
      </c>
      <c r="O4652" s="1">
        <v>34.520000000000003</v>
      </c>
      <c r="Q4652" s="1">
        <v>6.86</v>
      </c>
      <c r="R4652" s="1">
        <v>5.51</v>
      </c>
      <c r="S4652" s="47">
        <v>13.81</v>
      </c>
      <c r="Y4652" s="47">
        <v>0.91</v>
      </c>
      <c r="AB4652" s="47">
        <v>0.53</v>
      </c>
      <c r="AJ4652" s="1" t="s">
        <v>413</v>
      </c>
      <c r="AK4652" s="19">
        <v>36.630000000000003</v>
      </c>
      <c r="AL4652" s="19">
        <v>111.22</v>
      </c>
      <c r="AM4652" s="1">
        <v>1580</v>
      </c>
      <c r="AN4652" s="3">
        <v>1994</v>
      </c>
      <c r="AP4652" s="47">
        <v>6.59</v>
      </c>
      <c r="AQ4652">
        <v>80411</v>
      </c>
      <c r="AR4652" s="1" t="s">
        <v>503</v>
      </c>
    </row>
    <row r="4653" spans="1:44" x14ac:dyDescent="0.25">
      <c r="A4653" s="1">
        <v>6210</v>
      </c>
      <c r="B4653" s="1" t="s">
        <v>4415</v>
      </c>
      <c r="C4653" s="1">
        <v>180</v>
      </c>
      <c r="D4653" s="1" t="s">
        <v>851</v>
      </c>
      <c r="F4653" s="1" t="s">
        <v>445</v>
      </c>
      <c r="H4653" s="1">
        <v>56</v>
      </c>
      <c r="J4653" s="1"/>
      <c r="K4653" s="3">
        <v>514</v>
      </c>
      <c r="N4653" s="1">
        <v>100.6</v>
      </c>
      <c r="O4653" s="1">
        <v>46.96</v>
      </c>
      <c r="Q4653" s="1">
        <v>10.33</v>
      </c>
      <c r="R4653" s="1">
        <v>6.34</v>
      </c>
      <c r="S4653" s="47">
        <v>14.19</v>
      </c>
      <c r="Y4653" s="47">
        <v>1.17</v>
      </c>
      <c r="AB4653" s="47">
        <v>0.68</v>
      </c>
      <c r="AJ4653" s="1" t="s">
        <v>413</v>
      </c>
      <c r="AK4653" s="19">
        <v>36.630000000000003</v>
      </c>
      <c r="AL4653" s="19">
        <v>112.07</v>
      </c>
      <c r="AM4653" s="1">
        <v>1680</v>
      </c>
      <c r="AN4653" s="3">
        <v>1994</v>
      </c>
      <c r="AP4653" s="47">
        <v>7.58</v>
      </c>
      <c r="AQ4653">
        <v>80411</v>
      </c>
      <c r="AR4653" s="1" t="s">
        <v>503</v>
      </c>
    </row>
    <row r="4654" spans="1:44" x14ac:dyDescent="0.25">
      <c r="A4654" s="1">
        <v>6211</v>
      </c>
      <c r="B4654" s="1" t="s">
        <v>4415</v>
      </c>
      <c r="C4654" s="1">
        <v>180</v>
      </c>
      <c r="D4654" s="1" t="s">
        <v>851</v>
      </c>
      <c r="F4654" s="1" t="s">
        <v>445</v>
      </c>
      <c r="H4654" s="1">
        <v>41</v>
      </c>
      <c r="J4654" s="1"/>
      <c r="K4654" s="3">
        <v>910</v>
      </c>
      <c r="N4654" s="1">
        <v>32.4</v>
      </c>
      <c r="O4654" s="1">
        <v>15.13</v>
      </c>
      <c r="Q4654" s="1">
        <v>2.96</v>
      </c>
      <c r="R4654" s="1">
        <v>2.48</v>
      </c>
      <c r="S4654" s="47">
        <v>6.34</v>
      </c>
      <c r="Y4654" s="47">
        <v>0.4</v>
      </c>
      <c r="AB4654" s="47">
        <v>0.23</v>
      </c>
      <c r="AJ4654" s="1" t="s">
        <v>413</v>
      </c>
      <c r="AK4654" s="19">
        <v>36.630000000000003</v>
      </c>
      <c r="AL4654" s="19">
        <v>112.33</v>
      </c>
      <c r="AM4654" s="1">
        <v>1251</v>
      </c>
      <c r="AN4654" s="3">
        <v>1994</v>
      </c>
      <c r="AP4654" s="47">
        <v>2.96</v>
      </c>
      <c r="AQ4654">
        <v>80411</v>
      </c>
      <c r="AR4654" s="1" t="s">
        <v>503</v>
      </c>
    </row>
    <row r="4655" spans="1:44" x14ac:dyDescent="0.25">
      <c r="A4655" s="1">
        <v>6212</v>
      </c>
      <c r="B4655" s="1" t="s">
        <v>4415</v>
      </c>
      <c r="C4655" s="1">
        <v>180</v>
      </c>
      <c r="D4655" s="1" t="s">
        <v>851</v>
      </c>
      <c r="F4655" s="1" t="s">
        <v>445</v>
      </c>
      <c r="H4655" s="1">
        <v>56</v>
      </c>
      <c r="J4655" s="1"/>
      <c r="K4655" s="3">
        <v>938</v>
      </c>
      <c r="N4655" s="1">
        <v>108.6</v>
      </c>
      <c r="O4655" s="1">
        <v>50.66</v>
      </c>
      <c r="Q4655" s="1">
        <v>10.74</v>
      </c>
      <c r="R4655" s="1">
        <v>7.27</v>
      </c>
      <c r="S4655" s="47">
        <v>16.940000000000001</v>
      </c>
      <c r="Y4655" s="47">
        <v>1.28</v>
      </c>
      <c r="AB4655" s="47">
        <v>0.74</v>
      </c>
      <c r="AJ4655" s="1" t="s">
        <v>413</v>
      </c>
      <c r="AK4655" s="19">
        <v>36.65</v>
      </c>
      <c r="AL4655" s="19">
        <v>112.1</v>
      </c>
      <c r="AM4655" s="1">
        <v>1800</v>
      </c>
      <c r="AN4655" s="3">
        <v>1994</v>
      </c>
      <c r="AP4655" s="47">
        <v>8.69</v>
      </c>
      <c r="AQ4655">
        <v>80411</v>
      </c>
      <c r="AR4655" s="1" t="s">
        <v>503</v>
      </c>
    </row>
    <row r="4656" spans="1:44" x14ac:dyDescent="0.25">
      <c r="A4656" s="1">
        <v>6213</v>
      </c>
      <c r="B4656" s="1" t="s">
        <v>4415</v>
      </c>
      <c r="C4656" s="1">
        <v>180</v>
      </c>
      <c r="D4656" s="1" t="s">
        <v>851</v>
      </c>
      <c r="F4656" s="1" t="s">
        <v>445</v>
      </c>
      <c r="H4656" s="1">
        <v>45</v>
      </c>
      <c r="J4656" s="1"/>
      <c r="K4656" s="3">
        <v>1107</v>
      </c>
      <c r="N4656" s="1">
        <v>79.8</v>
      </c>
      <c r="O4656" s="1">
        <v>37.24</v>
      </c>
      <c r="Q4656" s="1">
        <v>7.64</v>
      </c>
      <c r="R4656" s="1">
        <v>5.64</v>
      </c>
      <c r="S4656" s="47">
        <v>13.63</v>
      </c>
      <c r="Y4656" s="47">
        <v>0.96</v>
      </c>
      <c r="AB4656" s="47">
        <v>0.56000000000000005</v>
      </c>
      <c r="AJ4656" s="1" t="s">
        <v>413</v>
      </c>
      <c r="AK4656" s="19">
        <v>36.65</v>
      </c>
      <c r="AL4656" s="19">
        <v>112.27</v>
      </c>
      <c r="AM4656" s="1">
        <v>1210</v>
      </c>
      <c r="AN4656" s="3">
        <v>1994</v>
      </c>
      <c r="AP4656" s="47">
        <v>6.74</v>
      </c>
      <c r="AQ4656">
        <v>80411</v>
      </c>
      <c r="AR4656" s="1" t="s">
        <v>503</v>
      </c>
    </row>
    <row r="4657" spans="1:44" x14ac:dyDescent="0.25">
      <c r="A4657" s="1">
        <v>6214</v>
      </c>
      <c r="B4657" s="1" t="s">
        <v>4415</v>
      </c>
      <c r="C4657" s="1">
        <v>180</v>
      </c>
      <c r="D4657" s="1" t="s">
        <v>851</v>
      </c>
      <c r="F4657" s="1" t="s">
        <v>445</v>
      </c>
      <c r="H4657" s="1">
        <v>56</v>
      </c>
      <c r="J4657" s="1"/>
      <c r="K4657" s="3">
        <v>811</v>
      </c>
      <c r="N4657" s="1">
        <v>121.8</v>
      </c>
      <c r="O4657" s="1">
        <v>56.74</v>
      </c>
      <c r="Q4657" s="1">
        <v>12.25</v>
      </c>
      <c r="R4657" s="1">
        <v>7.9</v>
      </c>
      <c r="S4657" s="47">
        <v>18.05</v>
      </c>
      <c r="Y4657" s="47">
        <v>1.42</v>
      </c>
      <c r="AB4657" s="47">
        <v>0.83</v>
      </c>
      <c r="AJ4657" s="1" t="s">
        <v>413</v>
      </c>
      <c r="AK4657" s="19">
        <v>36.700000000000003</v>
      </c>
      <c r="AL4657" s="19">
        <v>112.07</v>
      </c>
      <c r="AM4657" s="1">
        <v>1790</v>
      </c>
      <c r="AN4657" s="3">
        <v>1994</v>
      </c>
      <c r="AP4657" s="47">
        <v>9.44</v>
      </c>
      <c r="AQ4657">
        <v>80411</v>
      </c>
      <c r="AR4657" s="1" t="s">
        <v>503</v>
      </c>
    </row>
    <row r="4658" spans="1:44" x14ac:dyDescent="0.25">
      <c r="A4658" s="1">
        <v>6215</v>
      </c>
      <c r="B4658" s="1" t="s">
        <v>4415</v>
      </c>
      <c r="C4658" s="1">
        <v>180</v>
      </c>
      <c r="D4658" s="1" t="s">
        <v>851</v>
      </c>
      <c r="F4658" s="1" t="s">
        <v>445</v>
      </c>
      <c r="H4658" s="1">
        <v>50</v>
      </c>
      <c r="J4658" s="1"/>
      <c r="K4658" s="3">
        <v>397</v>
      </c>
      <c r="N4658" s="1">
        <v>106.7</v>
      </c>
      <c r="O4658" s="1">
        <v>49.75</v>
      </c>
      <c r="Q4658" s="1">
        <v>11.18</v>
      </c>
      <c r="R4658" s="1">
        <v>6.48</v>
      </c>
      <c r="S4658" s="47">
        <v>14.15</v>
      </c>
      <c r="Y4658" s="47">
        <v>1.22</v>
      </c>
      <c r="AB4658" s="47">
        <v>0.71</v>
      </c>
      <c r="AJ4658" s="1" t="s">
        <v>413</v>
      </c>
      <c r="AK4658" s="19">
        <v>36.700000000000003</v>
      </c>
      <c r="AL4658" s="19">
        <v>112.12</v>
      </c>
      <c r="AM4658" s="1">
        <v>1804</v>
      </c>
      <c r="AN4658" s="3">
        <v>1994</v>
      </c>
      <c r="AP4658" s="47">
        <v>7.75</v>
      </c>
      <c r="AQ4658">
        <v>80411</v>
      </c>
      <c r="AR4658" s="1" t="s">
        <v>503</v>
      </c>
    </row>
    <row r="4659" spans="1:44" x14ac:dyDescent="0.25">
      <c r="A4659" s="1">
        <v>6216</v>
      </c>
      <c r="B4659" s="1" t="s">
        <v>4415</v>
      </c>
      <c r="C4659" s="1">
        <v>180</v>
      </c>
      <c r="D4659" s="1" t="s">
        <v>851</v>
      </c>
      <c r="F4659" s="1" t="s">
        <v>445</v>
      </c>
      <c r="H4659" s="1">
        <v>25</v>
      </c>
      <c r="J4659" s="1"/>
      <c r="K4659" s="3">
        <v>8506</v>
      </c>
      <c r="N4659" s="1">
        <v>106</v>
      </c>
      <c r="O4659" s="1">
        <v>48.74</v>
      </c>
      <c r="Q4659" s="1">
        <v>9.1300000000000008</v>
      </c>
      <c r="R4659" s="1">
        <v>8.66</v>
      </c>
      <c r="S4659" s="47">
        <v>23.47</v>
      </c>
      <c r="Y4659" s="47">
        <v>1.35</v>
      </c>
      <c r="AB4659" s="47">
        <v>0.78</v>
      </c>
      <c r="AJ4659" s="1" t="s">
        <v>413</v>
      </c>
      <c r="AK4659" s="19">
        <v>36.700000000000003</v>
      </c>
      <c r="AL4659" s="19">
        <v>112</v>
      </c>
      <c r="AM4659" s="1">
        <v>1445</v>
      </c>
      <c r="AN4659" s="3">
        <v>1994</v>
      </c>
      <c r="AP4659" s="47">
        <v>10.36</v>
      </c>
      <c r="AQ4659">
        <v>80411</v>
      </c>
      <c r="AR4659" s="1" t="s">
        <v>503</v>
      </c>
    </row>
    <row r="4660" spans="1:44" x14ac:dyDescent="0.25">
      <c r="A4660" s="1">
        <v>6217</v>
      </c>
      <c r="B4660" s="1" t="s">
        <v>4415</v>
      </c>
      <c r="C4660" s="1">
        <v>180</v>
      </c>
      <c r="D4660" s="1" t="s">
        <v>851</v>
      </c>
      <c r="F4660" s="1" t="s">
        <v>445</v>
      </c>
      <c r="H4660" s="1">
        <v>43</v>
      </c>
      <c r="J4660" s="1"/>
      <c r="K4660" s="3">
        <v>703</v>
      </c>
      <c r="N4660" s="1">
        <v>55.6</v>
      </c>
      <c r="O4660" s="1">
        <v>25.94</v>
      </c>
      <c r="Q4660" s="1">
        <v>5.36</v>
      </c>
      <c r="R4660" s="1">
        <v>3.89</v>
      </c>
      <c r="S4660" s="47">
        <v>9.33</v>
      </c>
      <c r="Y4660" s="47">
        <v>0.67</v>
      </c>
      <c r="AB4660" s="47">
        <v>0.39</v>
      </c>
      <c r="AJ4660" s="1" t="s">
        <v>413</v>
      </c>
      <c r="AK4660" s="19">
        <v>36.729999999999997</v>
      </c>
      <c r="AL4660" s="19">
        <v>112.23</v>
      </c>
      <c r="AM4660" s="1">
        <v>1352</v>
      </c>
      <c r="AN4660" s="3">
        <v>1994</v>
      </c>
      <c r="AP4660" s="47">
        <v>4.6500000000000004</v>
      </c>
      <c r="AQ4660">
        <v>80411</v>
      </c>
      <c r="AR4660" s="1" t="s">
        <v>503</v>
      </c>
    </row>
    <row r="4661" spans="1:44" x14ac:dyDescent="0.25">
      <c r="A4661" s="1">
        <v>6218</v>
      </c>
      <c r="B4661" s="1" t="s">
        <v>4415</v>
      </c>
      <c r="C4661" s="1">
        <v>180</v>
      </c>
      <c r="D4661" s="1" t="s">
        <v>851</v>
      </c>
      <c r="F4661" s="1" t="s">
        <v>445</v>
      </c>
      <c r="H4661" s="1">
        <v>71</v>
      </c>
      <c r="J4661" s="1"/>
      <c r="K4661" s="3">
        <v>979</v>
      </c>
      <c r="N4661" s="1">
        <v>116.6</v>
      </c>
      <c r="O4661" s="1">
        <v>54.3</v>
      </c>
      <c r="Q4661" s="1">
        <v>11.54</v>
      </c>
      <c r="R4661" s="1">
        <v>7.76</v>
      </c>
      <c r="S4661" s="47">
        <v>18.059999999999999</v>
      </c>
      <c r="Y4661" s="47">
        <v>1.37</v>
      </c>
      <c r="AB4661" s="47">
        <v>0.8</v>
      </c>
      <c r="AJ4661" s="1" t="s">
        <v>413</v>
      </c>
      <c r="AK4661" s="19">
        <v>36.770000000000003</v>
      </c>
      <c r="AL4661" s="19">
        <v>112.33</v>
      </c>
      <c r="AM4661" s="1">
        <v>1352</v>
      </c>
      <c r="AN4661" s="3">
        <v>1994</v>
      </c>
      <c r="AP4661" s="47">
        <v>9.2799999999999994</v>
      </c>
      <c r="AQ4661">
        <v>80411</v>
      </c>
      <c r="AR4661" s="1" t="s">
        <v>503</v>
      </c>
    </row>
    <row r="4662" spans="1:44" x14ac:dyDescent="0.25">
      <c r="A4662" s="1">
        <v>6219</v>
      </c>
      <c r="B4662" s="1" t="s">
        <v>4415</v>
      </c>
      <c r="C4662" s="1">
        <v>180</v>
      </c>
      <c r="D4662" s="1" t="s">
        <v>851</v>
      </c>
      <c r="F4662" s="1" t="s">
        <v>445</v>
      </c>
      <c r="H4662" s="1">
        <v>36</v>
      </c>
      <c r="J4662" s="1"/>
      <c r="K4662" s="3">
        <v>1601</v>
      </c>
      <c r="N4662" s="1">
        <v>56.1</v>
      </c>
      <c r="O4662" s="1">
        <v>26.16</v>
      </c>
      <c r="Q4662" s="1">
        <v>5.1100000000000003</v>
      </c>
      <c r="R4662" s="1">
        <v>4.3</v>
      </c>
      <c r="S4662" s="47">
        <v>11</v>
      </c>
      <c r="Y4662" s="47">
        <v>0.7</v>
      </c>
      <c r="AB4662" s="47">
        <v>0.41</v>
      </c>
      <c r="AJ4662" s="1" t="s">
        <v>413</v>
      </c>
      <c r="AK4662" s="19">
        <v>36.770000000000003</v>
      </c>
      <c r="AL4662" s="19">
        <v>112.37</v>
      </c>
      <c r="AM4662" s="1">
        <v>1322</v>
      </c>
      <c r="AN4662" s="3">
        <v>1994</v>
      </c>
      <c r="AP4662" s="47">
        <v>5.14</v>
      </c>
      <c r="AQ4662">
        <v>80411</v>
      </c>
      <c r="AR4662" s="1" t="s">
        <v>503</v>
      </c>
    </row>
    <row r="4663" spans="1:44" x14ac:dyDescent="0.25">
      <c r="A4663" s="1">
        <v>6220</v>
      </c>
      <c r="B4663" s="1" t="s">
        <v>4415</v>
      </c>
      <c r="C4663" s="1">
        <v>180</v>
      </c>
      <c r="D4663" s="1" t="s">
        <v>851</v>
      </c>
      <c r="F4663" s="1" t="s">
        <v>445</v>
      </c>
      <c r="H4663" s="1">
        <v>45</v>
      </c>
      <c r="J4663" s="1"/>
      <c r="K4663" s="3">
        <v>1042</v>
      </c>
      <c r="N4663" s="1">
        <v>116.7</v>
      </c>
      <c r="O4663" s="1">
        <v>54.45</v>
      </c>
      <c r="Q4663" s="1">
        <v>11.52</v>
      </c>
      <c r="R4663" s="1">
        <v>7.84</v>
      </c>
      <c r="S4663" s="47">
        <v>18.32</v>
      </c>
      <c r="Y4663" s="47">
        <v>1.38</v>
      </c>
      <c r="AB4663" s="47">
        <v>0.8</v>
      </c>
      <c r="AJ4663" s="1" t="s">
        <v>413</v>
      </c>
      <c r="AK4663" s="19">
        <v>36.78</v>
      </c>
      <c r="AL4663" s="19">
        <v>112.12</v>
      </c>
      <c r="AM4663" s="1">
        <v>1810</v>
      </c>
      <c r="AN4663" s="3">
        <v>1994</v>
      </c>
      <c r="AP4663" s="47">
        <v>9.3699999999999992</v>
      </c>
      <c r="AQ4663">
        <v>80411</v>
      </c>
      <c r="AR4663" s="1" t="s">
        <v>503</v>
      </c>
    </row>
    <row r="4664" spans="1:44" x14ac:dyDescent="0.25">
      <c r="A4664" s="1">
        <v>6221</v>
      </c>
      <c r="B4664" s="1" t="s">
        <v>4415</v>
      </c>
      <c r="C4664" s="1">
        <v>180</v>
      </c>
      <c r="D4664" s="1" t="s">
        <v>851</v>
      </c>
      <c r="F4664" s="1" t="s">
        <v>445</v>
      </c>
      <c r="H4664" s="1">
        <v>43</v>
      </c>
      <c r="J4664" s="1"/>
      <c r="K4664" s="3">
        <v>854</v>
      </c>
      <c r="N4664" s="1">
        <v>112.5</v>
      </c>
      <c r="O4664" s="1">
        <v>52.46</v>
      </c>
      <c r="Q4664" s="1">
        <v>11.22</v>
      </c>
      <c r="R4664" s="1">
        <v>7.41</v>
      </c>
      <c r="S4664" s="47">
        <v>17.11</v>
      </c>
      <c r="Y4664" s="47">
        <v>1.32</v>
      </c>
      <c r="AB4664" s="47">
        <v>0.77</v>
      </c>
      <c r="AJ4664" s="1" t="s">
        <v>413</v>
      </c>
      <c r="AK4664" s="19">
        <v>36.82</v>
      </c>
      <c r="AL4664" s="19">
        <v>112.17</v>
      </c>
      <c r="AM4664" s="1">
        <v>1600</v>
      </c>
      <c r="AN4664" s="3">
        <v>1994</v>
      </c>
      <c r="AP4664" s="47">
        <v>8.86</v>
      </c>
      <c r="AQ4664">
        <v>80411</v>
      </c>
      <c r="AR4664" s="1" t="s">
        <v>503</v>
      </c>
    </row>
    <row r="4665" spans="1:44" x14ac:dyDescent="0.25">
      <c r="A4665" s="1">
        <v>6222</v>
      </c>
      <c r="B4665" s="1" t="s">
        <v>4415</v>
      </c>
      <c r="C4665" s="1">
        <v>180</v>
      </c>
      <c r="D4665" s="1" t="s">
        <v>851</v>
      </c>
      <c r="F4665" s="1" t="s">
        <v>445</v>
      </c>
      <c r="H4665" s="1">
        <v>44</v>
      </c>
      <c r="J4665" s="1"/>
      <c r="K4665" s="3">
        <v>943</v>
      </c>
      <c r="N4665" s="1">
        <v>82.2</v>
      </c>
      <c r="O4665" s="1">
        <v>38.35</v>
      </c>
      <c r="Q4665" s="1">
        <v>7.97</v>
      </c>
      <c r="R4665" s="1">
        <v>5.68</v>
      </c>
      <c r="S4665" s="47">
        <v>13.54</v>
      </c>
      <c r="Y4665" s="47">
        <v>0.98</v>
      </c>
      <c r="AB4665" s="47">
        <v>0.56999999999999995</v>
      </c>
      <c r="AJ4665" s="1" t="s">
        <v>413</v>
      </c>
      <c r="AK4665" s="19">
        <v>36.82</v>
      </c>
      <c r="AL4665" s="19">
        <v>112.33</v>
      </c>
      <c r="AM4665" s="1">
        <v>1527</v>
      </c>
      <c r="AN4665" s="3">
        <v>1994</v>
      </c>
      <c r="AP4665" s="47">
        <v>6.79</v>
      </c>
      <c r="AQ4665">
        <v>80411</v>
      </c>
      <c r="AR4665" s="1" t="s">
        <v>503</v>
      </c>
    </row>
    <row r="4666" spans="1:44" x14ac:dyDescent="0.25">
      <c r="A4666" s="1">
        <v>6223</v>
      </c>
      <c r="B4666" s="1" t="s">
        <v>4415</v>
      </c>
      <c r="C4666" s="1">
        <v>180</v>
      </c>
      <c r="D4666" s="1" t="s">
        <v>851</v>
      </c>
      <c r="F4666" s="1" t="s">
        <v>445</v>
      </c>
      <c r="H4666" s="1">
        <v>68</v>
      </c>
      <c r="J4666" s="1"/>
      <c r="K4666" s="3">
        <v>541</v>
      </c>
      <c r="N4666" s="1">
        <v>81.599999999999994</v>
      </c>
      <c r="O4666" s="1">
        <v>38.08</v>
      </c>
      <c r="Q4666" s="1">
        <v>8.23</v>
      </c>
      <c r="R4666" s="1">
        <v>5.3</v>
      </c>
      <c r="S4666" s="47">
        <v>12.1</v>
      </c>
      <c r="Y4666" s="47">
        <v>0.96</v>
      </c>
      <c r="AB4666" s="47">
        <v>0.55000000000000004</v>
      </c>
      <c r="AJ4666" s="1" t="s">
        <v>413</v>
      </c>
      <c r="AK4666" s="19">
        <v>36.83</v>
      </c>
      <c r="AL4666" s="19">
        <v>112.42</v>
      </c>
      <c r="AM4666" s="1">
        <v>1421</v>
      </c>
      <c r="AN4666" s="3">
        <v>1994</v>
      </c>
      <c r="AP4666" s="47">
        <v>6.34</v>
      </c>
      <c r="AQ4666">
        <v>80411</v>
      </c>
      <c r="AR4666" s="1" t="s">
        <v>503</v>
      </c>
    </row>
    <row r="4667" spans="1:44" x14ac:dyDescent="0.25">
      <c r="A4667" s="1">
        <v>6224</v>
      </c>
      <c r="B4667" s="1" t="s">
        <v>4415</v>
      </c>
      <c r="C4667" s="1">
        <v>180</v>
      </c>
      <c r="D4667" s="1" t="s">
        <v>851</v>
      </c>
      <c r="F4667" s="1" t="s">
        <v>445</v>
      </c>
      <c r="H4667" s="1">
        <v>62</v>
      </c>
      <c r="J4667" s="1"/>
      <c r="K4667" s="3">
        <v>874</v>
      </c>
      <c r="N4667" s="1">
        <v>131.30000000000001</v>
      </c>
      <c r="O4667" s="1">
        <v>61.21</v>
      </c>
      <c r="Q4667" s="1">
        <v>13.22</v>
      </c>
      <c r="R4667" s="1">
        <v>8.52</v>
      </c>
      <c r="S4667" s="47">
        <v>19.47</v>
      </c>
      <c r="Y4667" s="47">
        <v>1.54</v>
      </c>
      <c r="AB4667" s="47">
        <v>0.89</v>
      </c>
      <c r="AJ4667" s="1" t="s">
        <v>413</v>
      </c>
      <c r="AK4667" s="19">
        <v>36.85</v>
      </c>
      <c r="AL4667" s="19">
        <v>113.03</v>
      </c>
      <c r="AM4667" s="1">
        <v>1610</v>
      </c>
      <c r="AN4667" s="3">
        <v>1994</v>
      </c>
      <c r="AP4667" s="47">
        <v>10.18</v>
      </c>
      <c r="AQ4667">
        <v>80411</v>
      </c>
      <c r="AR4667" s="1" t="s">
        <v>503</v>
      </c>
    </row>
    <row r="4668" spans="1:44" x14ac:dyDescent="0.25">
      <c r="A4668" s="1">
        <v>6225</v>
      </c>
      <c r="B4668" s="1" t="s">
        <v>4415</v>
      </c>
      <c r="C4668" s="1">
        <v>180</v>
      </c>
      <c r="D4668" s="1" t="s">
        <v>851</v>
      </c>
      <c r="F4668" s="1" t="s">
        <v>445</v>
      </c>
      <c r="H4668" s="1">
        <v>39</v>
      </c>
      <c r="J4668" s="1"/>
      <c r="K4668" s="3">
        <v>1406</v>
      </c>
      <c r="N4668" s="1">
        <v>72.3</v>
      </c>
      <c r="O4668" s="1">
        <v>33.729999999999997</v>
      </c>
      <c r="Q4668" s="1">
        <v>6.76</v>
      </c>
      <c r="R4668" s="1">
        <v>5.31</v>
      </c>
      <c r="S4668" s="47">
        <v>13.17</v>
      </c>
      <c r="Y4668" s="47">
        <v>0.88</v>
      </c>
      <c r="AB4668" s="47">
        <v>0.51</v>
      </c>
      <c r="AJ4668" s="1" t="s">
        <v>413</v>
      </c>
      <c r="AK4668" s="19">
        <v>36.9</v>
      </c>
      <c r="AL4668" s="19">
        <v>112.37</v>
      </c>
      <c r="AM4668" s="1">
        <v>1583</v>
      </c>
      <c r="AN4668" s="3">
        <v>1994</v>
      </c>
      <c r="AP4668" s="47">
        <v>6.35</v>
      </c>
      <c r="AQ4668">
        <v>80411</v>
      </c>
      <c r="AR4668" s="1" t="s">
        <v>503</v>
      </c>
    </row>
    <row r="4669" spans="1:44" x14ac:dyDescent="0.25">
      <c r="A4669" s="1">
        <v>6226</v>
      </c>
      <c r="B4669" s="1" t="s">
        <v>4415</v>
      </c>
      <c r="C4669" s="1">
        <v>180</v>
      </c>
      <c r="D4669" s="1" t="s">
        <v>851</v>
      </c>
      <c r="F4669" s="1" t="s">
        <v>445</v>
      </c>
      <c r="H4669" s="1">
        <v>56</v>
      </c>
      <c r="J4669" s="1"/>
      <c r="K4669" s="3">
        <v>1517</v>
      </c>
      <c r="N4669" s="1">
        <v>74.5</v>
      </c>
      <c r="O4669" s="1">
        <v>34.75</v>
      </c>
      <c r="Q4669" s="1">
        <v>6.94</v>
      </c>
      <c r="R4669" s="1">
        <v>5.5</v>
      </c>
      <c r="S4669" s="47">
        <v>13.69</v>
      </c>
      <c r="Y4669" s="47">
        <v>0.91</v>
      </c>
      <c r="AB4669" s="47">
        <v>0.53</v>
      </c>
      <c r="AJ4669" s="1" t="s">
        <v>413</v>
      </c>
      <c r="AK4669" s="19">
        <v>36.9</v>
      </c>
      <c r="AL4669" s="19">
        <v>112.42</v>
      </c>
      <c r="AM4669" s="1">
        <v>1470</v>
      </c>
      <c r="AN4669" s="3">
        <v>1994</v>
      </c>
      <c r="AP4669" s="47">
        <v>6.57</v>
      </c>
      <c r="AQ4669">
        <v>80411</v>
      </c>
      <c r="AR4669" s="1" t="s">
        <v>503</v>
      </c>
    </row>
    <row r="4670" spans="1:44" x14ac:dyDescent="0.25">
      <c r="A4670" s="1">
        <v>6227</v>
      </c>
      <c r="B4670" s="1" t="s">
        <v>4415</v>
      </c>
      <c r="C4670" s="1">
        <v>180</v>
      </c>
      <c r="D4670" s="1" t="s">
        <v>851</v>
      </c>
      <c r="F4670" s="1" t="s">
        <v>445</v>
      </c>
      <c r="H4670" s="1">
        <v>38</v>
      </c>
      <c r="J4670" s="1"/>
      <c r="K4670" s="3">
        <v>1698</v>
      </c>
      <c r="N4670" s="1">
        <v>85.9</v>
      </c>
      <c r="O4670" s="1">
        <v>40.049999999999997</v>
      </c>
      <c r="Q4670" s="1">
        <v>8.02</v>
      </c>
      <c r="R4670" s="1">
        <v>6.32</v>
      </c>
      <c r="S4670" s="47">
        <v>15.69</v>
      </c>
      <c r="Y4670" s="47">
        <v>1.05</v>
      </c>
      <c r="AB4670" s="47">
        <v>0.61</v>
      </c>
      <c r="AJ4670" s="1" t="s">
        <v>413</v>
      </c>
      <c r="AK4670" s="19">
        <v>36.92</v>
      </c>
      <c r="AL4670" s="19">
        <v>112.03</v>
      </c>
      <c r="AM4670" s="1">
        <v>1820</v>
      </c>
      <c r="AN4670" s="3">
        <v>1994</v>
      </c>
      <c r="AP4670" s="47">
        <v>7.56</v>
      </c>
      <c r="AQ4670">
        <v>80411</v>
      </c>
      <c r="AR4670" s="1" t="s">
        <v>503</v>
      </c>
    </row>
    <row r="4671" spans="1:44" x14ac:dyDescent="0.25">
      <c r="A4671" s="1">
        <v>6228</v>
      </c>
      <c r="B4671" s="1" t="s">
        <v>4415</v>
      </c>
      <c r="C4671" s="1">
        <v>180</v>
      </c>
      <c r="D4671" s="1" t="s">
        <v>851</v>
      </c>
      <c r="F4671" s="1" t="s">
        <v>445</v>
      </c>
      <c r="H4671" s="1">
        <v>57</v>
      </c>
      <c r="J4671" s="1"/>
      <c r="K4671" s="3">
        <v>1316</v>
      </c>
      <c r="N4671" s="1">
        <v>38.4</v>
      </c>
      <c r="O4671" s="1">
        <v>17.91</v>
      </c>
      <c r="Q4671" s="1">
        <v>3.45</v>
      </c>
      <c r="R4671" s="1">
        <v>3.01</v>
      </c>
      <c r="S4671" s="47">
        <v>7.8</v>
      </c>
      <c r="Y4671" s="47">
        <v>0.48</v>
      </c>
      <c r="AB4671" s="47">
        <v>0.28000000000000003</v>
      </c>
      <c r="AJ4671" s="1" t="s">
        <v>413</v>
      </c>
      <c r="AK4671" s="19">
        <v>36.92</v>
      </c>
      <c r="AL4671" s="19">
        <v>112.3</v>
      </c>
      <c r="AM4671" s="1">
        <v>1600</v>
      </c>
      <c r="AN4671" s="3">
        <v>1994</v>
      </c>
      <c r="AP4671" s="47">
        <v>3.6</v>
      </c>
      <c r="AQ4671">
        <v>80411</v>
      </c>
      <c r="AR4671" s="1" t="s">
        <v>503</v>
      </c>
    </row>
    <row r="4672" spans="1:44" x14ac:dyDescent="0.25">
      <c r="A4672" s="1">
        <v>6229</v>
      </c>
      <c r="B4672" s="1" t="s">
        <v>4415</v>
      </c>
      <c r="C4672" s="1">
        <v>180</v>
      </c>
      <c r="D4672" s="1" t="s">
        <v>851</v>
      </c>
      <c r="F4672" s="1" t="s">
        <v>445</v>
      </c>
      <c r="H4672" s="1">
        <v>66</v>
      </c>
      <c r="J4672" s="1"/>
      <c r="K4672" s="3">
        <v>781</v>
      </c>
      <c r="N4672" s="1">
        <v>98.8</v>
      </c>
      <c r="O4672" s="1">
        <v>46.06</v>
      </c>
      <c r="Q4672" s="1">
        <v>9.83</v>
      </c>
      <c r="R4672" s="1">
        <v>6.54</v>
      </c>
      <c r="S4672" s="47">
        <v>15.14</v>
      </c>
      <c r="Y4672" s="47">
        <v>1.1599999999999999</v>
      </c>
      <c r="AB4672" s="47">
        <v>0.67</v>
      </c>
      <c r="AJ4672" s="1" t="s">
        <v>413</v>
      </c>
      <c r="AK4672" s="19">
        <v>36.92</v>
      </c>
      <c r="AL4672" s="19">
        <v>112.38</v>
      </c>
      <c r="AM4672" s="1">
        <v>1680</v>
      </c>
      <c r="AN4672" s="3">
        <v>1994</v>
      </c>
      <c r="AP4672" s="47">
        <v>7.82</v>
      </c>
      <c r="AQ4672">
        <v>80411</v>
      </c>
      <c r="AR4672" s="1" t="s">
        <v>503</v>
      </c>
    </row>
    <row r="4673" spans="1:44" x14ac:dyDescent="0.25">
      <c r="A4673" s="1">
        <v>6230</v>
      </c>
      <c r="B4673" s="1" t="s">
        <v>4415</v>
      </c>
      <c r="C4673" s="1">
        <v>180</v>
      </c>
      <c r="D4673" s="1" t="s">
        <v>851</v>
      </c>
      <c r="F4673" s="1" t="s">
        <v>445</v>
      </c>
      <c r="H4673" s="1">
        <v>36</v>
      </c>
      <c r="J4673" s="1"/>
      <c r="K4673" s="3">
        <v>2032</v>
      </c>
      <c r="N4673" s="1">
        <v>104.3</v>
      </c>
      <c r="O4673" s="1">
        <v>48.65</v>
      </c>
      <c r="Q4673" s="1">
        <v>9.75</v>
      </c>
      <c r="R4673" s="1">
        <v>7.66</v>
      </c>
      <c r="S4673" s="47">
        <v>19.010000000000002</v>
      </c>
      <c r="Y4673" s="47">
        <v>1.28</v>
      </c>
      <c r="AB4673" s="47">
        <v>0.74</v>
      </c>
      <c r="AJ4673" s="1" t="s">
        <v>413</v>
      </c>
      <c r="AK4673" s="19">
        <v>36.93</v>
      </c>
      <c r="AL4673" s="19">
        <v>112.35</v>
      </c>
      <c r="AM4673" s="1">
        <v>1720</v>
      </c>
      <c r="AN4673" s="3">
        <v>1994</v>
      </c>
      <c r="AP4673" s="47">
        <v>9.16</v>
      </c>
      <c r="AQ4673">
        <v>80411</v>
      </c>
      <c r="AR4673" s="1" t="s">
        <v>503</v>
      </c>
    </row>
    <row r="4674" spans="1:44" x14ac:dyDescent="0.25">
      <c r="A4674" s="1">
        <v>6231</v>
      </c>
      <c r="B4674" s="1" t="s">
        <v>4415</v>
      </c>
      <c r="C4674" s="1">
        <v>180</v>
      </c>
      <c r="D4674" s="1" t="s">
        <v>851</v>
      </c>
      <c r="F4674" s="1" t="s">
        <v>445</v>
      </c>
      <c r="H4674" s="1">
        <v>52</v>
      </c>
      <c r="J4674" s="1"/>
      <c r="K4674" s="3">
        <v>1362</v>
      </c>
      <c r="N4674" s="1">
        <v>81.099999999999994</v>
      </c>
      <c r="O4674" s="1">
        <v>37.79</v>
      </c>
      <c r="Q4674" s="1">
        <v>7.65</v>
      </c>
      <c r="R4674" s="1">
        <v>5.85</v>
      </c>
      <c r="S4674" s="47">
        <v>14.35</v>
      </c>
      <c r="Y4674" s="47">
        <v>0.98</v>
      </c>
      <c r="AB4674" s="47">
        <v>0.56999999999999995</v>
      </c>
      <c r="AJ4674" s="1" t="s">
        <v>413</v>
      </c>
      <c r="AK4674" s="19">
        <v>36.97</v>
      </c>
      <c r="AL4674" s="19">
        <v>112.3</v>
      </c>
      <c r="AM4674" s="1">
        <v>1819</v>
      </c>
      <c r="AN4674" s="3">
        <v>1994</v>
      </c>
      <c r="AP4674" s="47">
        <v>6.99</v>
      </c>
      <c r="AQ4674">
        <v>80411</v>
      </c>
      <c r="AR4674" s="1" t="s">
        <v>503</v>
      </c>
    </row>
    <row r="4675" spans="1:44" x14ac:dyDescent="0.25">
      <c r="A4675" s="1">
        <v>6232</v>
      </c>
      <c r="B4675" s="1" t="s">
        <v>4415</v>
      </c>
      <c r="C4675" s="1">
        <v>180</v>
      </c>
      <c r="D4675" s="1" t="s">
        <v>851</v>
      </c>
      <c r="F4675" s="1" t="s">
        <v>445</v>
      </c>
      <c r="H4675" s="1">
        <v>61</v>
      </c>
      <c r="J4675" s="1"/>
      <c r="K4675" s="3">
        <v>418</v>
      </c>
      <c r="N4675" s="1">
        <v>78.5</v>
      </c>
      <c r="O4675" s="1">
        <v>36.590000000000003</v>
      </c>
      <c r="Q4675" s="1">
        <v>8.02</v>
      </c>
      <c r="R4675" s="1">
        <v>4.96</v>
      </c>
      <c r="S4675" s="47">
        <v>11.15</v>
      </c>
      <c r="Y4675" s="47">
        <v>0.91</v>
      </c>
      <c r="AB4675" s="47">
        <v>0.53</v>
      </c>
      <c r="AJ4675" s="1" t="s">
        <v>413</v>
      </c>
      <c r="AK4675" s="19">
        <v>36.97</v>
      </c>
      <c r="AL4675" s="19">
        <v>112.35</v>
      </c>
      <c r="AM4675" s="1">
        <v>1781</v>
      </c>
      <c r="AN4675" s="3">
        <v>1994</v>
      </c>
      <c r="AP4675" s="47">
        <v>5.93</v>
      </c>
      <c r="AQ4675">
        <v>80411</v>
      </c>
      <c r="AR4675" s="1" t="s">
        <v>503</v>
      </c>
    </row>
    <row r="4676" spans="1:44" x14ac:dyDescent="0.25">
      <c r="A4676" s="1">
        <v>6233</v>
      </c>
      <c r="B4676" s="1" t="s">
        <v>4415</v>
      </c>
      <c r="C4676" s="1">
        <v>180</v>
      </c>
      <c r="D4676" s="1" t="s">
        <v>851</v>
      </c>
      <c r="F4676" s="1" t="s">
        <v>445</v>
      </c>
      <c r="H4676" s="1">
        <v>46</v>
      </c>
      <c r="J4676" s="1"/>
      <c r="K4676" s="3">
        <v>851</v>
      </c>
      <c r="N4676" s="1">
        <v>69.5</v>
      </c>
      <c r="O4676" s="1">
        <v>31.51</v>
      </c>
      <c r="Q4676" s="1">
        <v>6.51</v>
      </c>
      <c r="R4676" s="1">
        <v>4.72</v>
      </c>
      <c r="S4676" s="47">
        <v>11.32</v>
      </c>
      <c r="Y4676" s="47">
        <v>0.81</v>
      </c>
      <c r="AB4676" s="47">
        <v>0.47</v>
      </c>
      <c r="AJ4676" s="1" t="s">
        <v>413</v>
      </c>
      <c r="AK4676" s="19">
        <v>36.979999999999997</v>
      </c>
      <c r="AL4676" s="19">
        <v>112.28</v>
      </c>
      <c r="AM4676" s="1">
        <v>1850</v>
      </c>
      <c r="AN4676" s="3">
        <v>1994</v>
      </c>
      <c r="AP4676" s="47">
        <v>5.64</v>
      </c>
      <c r="AQ4676">
        <v>80411</v>
      </c>
      <c r="AR4676" s="1" t="s">
        <v>503</v>
      </c>
    </row>
    <row r="4677" spans="1:44" x14ac:dyDescent="0.25">
      <c r="A4677" s="1">
        <v>6234</v>
      </c>
      <c r="B4677" s="1" t="s">
        <v>4415</v>
      </c>
      <c r="C4677" s="1">
        <v>180</v>
      </c>
      <c r="D4677" s="1" t="s">
        <v>851</v>
      </c>
      <c r="F4677" s="1" t="s">
        <v>445</v>
      </c>
      <c r="H4677" s="1">
        <v>36</v>
      </c>
      <c r="J4677" s="1"/>
      <c r="K4677" s="3">
        <v>892</v>
      </c>
      <c r="N4677" s="1">
        <v>53</v>
      </c>
      <c r="O4677" s="1">
        <v>24.69</v>
      </c>
      <c r="Q4677" s="1">
        <v>5</v>
      </c>
      <c r="R4677" s="1">
        <v>3.82</v>
      </c>
      <c r="S4677" s="47">
        <v>9.3800000000000008</v>
      </c>
      <c r="Y4677" s="47">
        <v>0.64</v>
      </c>
      <c r="AB4677" s="47">
        <v>0.37</v>
      </c>
      <c r="AJ4677" s="1" t="s">
        <v>413</v>
      </c>
      <c r="AK4677" s="19">
        <v>36.979999999999997</v>
      </c>
      <c r="AL4677" s="19">
        <v>112.37</v>
      </c>
      <c r="AM4677" s="1">
        <v>1813</v>
      </c>
      <c r="AN4677" s="3">
        <v>1994</v>
      </c>
      <c r="AP4677" s="47">
        <v>4.57</v>
      </c>
      <c r="AQ4677">
        <v>80411</v>
      </c>
      <c r="AR4677" s="1" t="s">
        <v>503</v>
      </c>
    </row>
    <row r="4678" spans="1:44" x14ac:dyDescent="0.25">
      <c r="A4678" s="1">
        <v>6235</v>
      </c>
      <c r="B4678" s="1" t="s">
        <v>4415</v>
      </c>
      <c r="C4678" s="1">
        <v>180</v>
      </c>
      <c r="D4678" s="1" t="s">
        <v>851</v>
      </c>
      <c r="F4678" s="1" t="s">
        <v>445</v>
      </c>
      <c r="H4678" s="1">
        <v>41</v>
      </c>
      <c r="J4678" s="1"/>
      <c r="K4678" s="3">
        <v>1261</v>
      </c>
      <c r="N4678" s="1">
        <v>95.9</v>
      </c>
      <c r="O4678" s="1">
        <v>44.67</v>
      </c>
      <c r="Q4678" s="1">
        <v>9.1999999999999993</v>
      </c>
      <c r="R4678" s="1">
        <v>6.72</v>
      </c>
      <c r="S4678" s="47">
        <v>16.190000000000001</v>
      </c>
      <c r="Y4678" s="47">
        <v>1.1499999999999999</v>
      </c>
      <c r="AB4678" s="47">
        <v>0.67</v>
      </c>
      <c r="AJ4678" s="1" t="s">
        <v>413</v>
      </c>
      <c r="AK4678" s="19">
        <v>37</v>
      </c>
      <c r="AL4678" s="19">
        <v>112.3</v>
      </c>
      <c r="AM4678" s="1">
        <v>1820</v>
      </c>
      <c r="AN4678" s="3">
        <v>1994</v>
      </c>
      <c r="AP4678" s="47">
        <v>8.0299999999999994</v>
      </c>
      <c r="AQ4678">
        <v>80411</v>
      </c>
      <c r="AR4678" s="1" t="s">
        <v>503</v>
      </c>
    </row>
    <row r="4679" spans="1:44" x14ac:dyDescent="0.25">
      <c r="A4679" s="1">
        <v>6236</v>
      </c>
      <c r="B4679" s="1" t="s">
        <v>4415</v>
      </c>
      <c r="C4679" s="1">
        <v>180</v>
      </c>
      <c r="D4679" s="1" t="s">
        <v>851</v>
      </c>
      <c r="F4679" s="1" t="s">
        <v>445</v>
      </c>
      <c r="H4679" s="1">
        <v>51</v>
      </c>
      <c r="J4679" s="1"/>
      <c r="K4679" s="3">
        <v>782</v>
      </c>
      <c r="N4679" s="1">
        <v>77.099999999999994</v>
      </c>
      <c r="O4679" s="1">
        <v>36</v>
      </c>
      <c r="Q4679" s="1">
        <v>7.55</v>
      </c>
      <c r="R4679" s="1">
        <v>5.26</v>
      </c>
      <c r="S4679" s="47">
        <v>12.41</v>
      </c>
      <c r="Y4679" s="47">
        <v>0.92</v>
      </c>
      <c r="AB4679" s="47">
        <v>0.53</v>
      </c>
      <c r="AJ4679" s="1" t="s">
        <v>413</v>
      </c>
      <c r="AK4679" s="19">
        <v>37</v>
      </c>
      <c r="AL4679" s="19">
        <v>112.35</v>
      </c>
      <c r="AM4679" s="1">
        <v>1670</v>
      </c>
      <c r="AN4679" s="3">
        <v>1994</v>
      </c>
      <c r="AP4679" s="47">
        <v>6.29</v>
      </c>
      <c r="AQ4679">
        <v>80411</v>
      </c>
      <c r="AR4679" s="1" t="s">
        <v>503</v>
      </c>
    </row>
    <row r="4680" spans="1:44" x14ac:dyDescent="0.25">
      <c r="A4680" s="1">
        <v>6237</v>
      </c>
      <c r="B4680" s="1" t="s">
        <v>4415</v>
      </c>
      <c r="C4680" s="1">
        <v>180</v>
      </c>
      <c r="D4680" s="1" t="s">
        <v>851</v>
      </c>
      <c r="F4680" s="1" t="s">
        <v>445</v>
      </c>
      <c r="H4680" s="1">
        <v>46</v>
      </c>
      <c r="J4680" s="1"/>
      <c r="K4680" s="3">
        <v>871</v>
      </c>
      <c r="N4680" s="1">
        <v>43.5</v>
      </c>
      <c r="O4680" s="1">
        <v>20.27</v>
      </c>
      <c r="Q4680" s="1">
        <v>4.05</v>
      </c>
      <c r="R4680" s="1">
        <v>3.2</v>
      </c>
      <c r="S4680" s="47">
        <v>7.96</v>
      </c>
      <c r="Y4680" s="47">
        <v>0.53</v>
      </c>
      <c r="AB4680" s="47">
        <v>0.31</v>
      </c>
      <c r="AJ4680" s="1" t="s">
        <v>413</v>
      </c>
      <c r="AK4680" s="19">
        <v>37.020000000000003</v>
      </c>
      <c r="AL4680" s="19">
        <v>112.33</v>
      </c>
      <c r="AM4680" s="1">
        <v>1690</v>
      </c>
      <c r="AN4680" s="3">
        <v>1994</v>
      </c>
      <c r="AP4680" s="47">
        <v>3.83</v>
      </c>
      <c r="AQ4680">
        <v>80411</v>
      </c>
      <c r="AR4680" s="1" t="s">
        <v>503</v>
      </c>
    </row>
    <row r="4681" spans="1:44" x14ac:dyDescent="0.25">
      <c r="A4681" s="1">
        <v>6238</v>
      </c>
      <c r="B4681" s="1" t="s">
        <v>4415</v>
      </c>
      <c r="C4681" s="1">
        <v>180</v>
      </c>
      <c r="D4681" s="1" t="s">
        <v>851</v>
      </c>
      <c r="F4681" s="1" t="s">
        <v>445</v>
      </c>
      <c r="H4681" s="1">
        <v>41</v>
      </c>
      <c r="J4681" s="1"/>
      <c r="K4681" s="3">
        <v>742</v>
      </c>
      <c r="N4681" s="1">
        <v>52.3</v>
      </c>
      <c r="O4681" s="1">
        <v>24.41</v>
      </c>
      <c r="Q4681" s="1">
        <v>5</v>
      </c>
      <c r="R4681" s="1">
        <v>3.71</v>
      </c>
      <c r="S4681" s="47">
        <v>8.9700000000000006</v>
      </c>
      <c r="Y4681" s="47">
        <v>0.63</v>
      </c>
      <c r="AB4681" s="47">
        <v>0.37</v>
      </c>
      <c r="AJ4681" s="1" t="s">
        <v>413</v>
      </c>
      <c r="AK4681" s="19">
        <v>37.020000000000003</v>
      </c>
      <c r="AL4681" s="19">
        <v>112.37</v>
      </c>
      <c r="AM4681" s="1">
        <v>1865</v>
      </c>
      <c r="AN4681" s="3">
        <v>1994</v>
      </c>
      <c r="AP4681" s="47">
        <v>4.43</v>
      </c>
      <c r="AQ4681">
        <v>80411</v>
      </c>
      <c r="AR4681" s="1" t="s">
        <v>503</v>
      </c>
    </row>
    <row r="4682" spans="1:44" x14ac:dyDescent="0.25">
      <c r="A4682" s="1">
        <v>6239</v>
      </c>
      <c r="B4682" s="1" t="s">
        <v>4415</v>
      </c>
      <c r="C4682" s="1">
        <v>180</v>
      </c>
      <c r="D4682" s="1" t="s">
        <v>851</v>
      </c>
      <c r="F4682" s="1" t="s">
        <v>445</v>
      </c>
      <c r="H4682" s="1">
        <v>46</v>
      </c>
      <c r="J4682" s="1"/>
      <c r="K4682" s="3">
        <v>716</v>
      </c>
      <c r="N4682" s="1">
        <v>67.400000000000006</v>
      </c>
      <c r="O4682" s="1">
        <v>31.44</v>
      </c>
      <c r="Q4682" s="1">
        <v>6.57</v>
      </c>
      <c r="R4682" s="1">
        <v>4.62</v>
      </c>
      <c r="S4682" s="47">
        <v>10.94</v>
      </c>
      <c r="Y4682" s="47">
        <v>0.8</v>
      </c>
      <c r="AB4682" s="47">
        <v>0.47</v>
      </c>
      <c r="AJ4682" s="1" t="s">
        <v>413</v>
      </c>
      <c r="AK4682" s="19">
        <v>37.020000000000003</v>
      </c>
      <c r="AL4682" s="19">
        <v>112.42</v>
      </c>
      <c r="AM4682" s="1">
        <v>1630</v>
      </c>
      <c r="AN4682" s="3">
        <v>1994</v>
      </c>
      <c r="AP4682" s="47">
        <v>5.52</v>
      </c>
      <c r="AQ4682">
        <v>80411</v>
      </c>
      <c r="AR4682" s="1" t="s">
        <v>503</v>
      </c>
    </row>
    <row r="4683" spans="1:44" x14ac:dyDescent="0.25">
      <c r="A4683" s="1">
        <v>6240</v>
      </c>
      <c r="B4683" s="1" t="s">
        <v>4415</v>
      </c>
      <c r="C4683" s="1">
        <v>180</v>
      </c>
      <c r="D4683" s="1" t="s">
        <v>851</v>
      </c>
      <c r="F4683" s="1" t="s">
        <v>445</v>
      </c>
      <c r="H4683" s="1">
        <v>62</v>
      </c>
      <c r="J4683" s="1"/>
      <c r="K4683" s="3">
        <v>631</v>
      </c>
      <c r="N4683" s="1">
        <v>71.400000000000006</v>
      </c>
      <c r="O4683" s="1">
        <v>33.36</v>
      </c>
      <c r="Q4683" s="1">
        <v>7.06</v>
      </c>
      <c r="R4683" s="1">
        <v>4.8</v>
      </c>
      <c r="S4683" s="47">
        <v>11.2</v>
      </c>
      <c r="Y4683" s="47">
        <v>0.85</v>
      </c>
      <c r="AB4683" s="47">
        <v>0.49</v>
      </c>
      <c r="AJ4683" s="1" t="s">
        <v>413</v>
      </c>
      <c r="AK4683" s="19">
        <v>37.119999999999997</v>
      </c>
      <c r="AL4683" s="19">
        <v>113.45</v>
      </c>
      <c r="AM4683" s="1">
        <v>1600</v>
      </c>
      <c r="AN4683" s="3">
        <v>1994</v>
      </c>
      <c r="AP4683" s="47">
        <v>5.74</v>
      </c>
      <c r="AQ4683">
        <v>80411</v>
      </c>
      <c r="AR4683" s="1" t="s">
        <v>503</v>
      </c>
    </row>
    <row r="4684" spans="1:44" x14ac:dyDescent="0.25">
      <c r="A4684" s="1">
        <v>6241</v>
      </c>
      <c r="B4684" s="1" t="s">
        <v>4415</v>
      </c>
      <c r="C4684" s="1">
        <v>180</v>
      </c>
      <c r="D4684" s="1" t="s">
        <v>851</v>
      </c>
      <c r="F4684" s="1" t="s">
        <v>445</v>
      </c>
      <c r="H4684" s="1">
        <v>51</v>
      </c>
      <c r="J4684" s="1"/>
      <c r="K4684" s="3">
        <v>767</v>
      </c>
      <c r="N4684" s="1">
        <v>79.900000000000006</v>
      </c>
      <c r="O4684" s="1">
        <v>37.35</v>
      </c>
      <c r="Q4684" s="1">
        <v>7.86</v>
      </c>
      <c r="R4684" s="1">
        <v>5.42</v>
      </c>
      <c r="S4684" s="47">
        <v>12.74</v>
      </c>
      <c r="Y4684" s="47">
        <v>0.95</v>
      </c>
      <c r="AB4684" s="47">
        <v>0.55000000000000004</v>
      </c>
      <c r="AJ4684" s="1" t="s">
        <v>413</v>
      </c>
      <c r="AK4684" s="19">
        <v>37.18</v>
      </c>
      <c r="AL4684" s="19">
        <v>113.52</v>
      </c>
      <c r="AM4684" s="1">
        <v>1856</v>
      </c>
      <c r="AN4684" s="3">
        <v>1994</v>
      </c>
      <c r="AP4684" s="47">
        <v>6.48</v>
      </c>
      <c r="AQ4684">
        <v>80411</v>
      </c>
      <c r="AR4684" s="1" t="s">
        <v>503</v>
      </c>
    </row>
    <row r="4685" spans="1:44" x14ac:dyDescent="0.25">
      <c r="A4685" s="1">
        <v>6242</v>
      </c>
      <c r="B4685" s="1" t="s">
        <v>4415</v>
      </c>
      <c r="C4685" s="1">
        <v>180</v>
      </c>
      <c r="D4685" s="1" t="s">
        <v>851</v>
      </c>
      <c r="F4685" s="1" t="s">
        <v>445</v>
      </c>
      <c r="H4685" s="1">
        <v>40</v>
      </c>
      <c r="J4685" s="1"/>
      <c r="K4685" s="3">
        <v>1960</v>
      </c>
      <c r="N4685" s="1">
        <v>81.400000000000006</v>
      </c>
      <c r="O4685" s="1">
        <v>37.97</v>
      </c>
      <c r="Q4685" s="1">
        <v>7.5</v>
      </c>
      <c r="R4685" s="1">
        <v>6.13</v>
      </c>
      <c r="S4685" s="47">
        <v>15.45</v>
      </c>
      <c r="Y4685" s="47">
        <v>1.01</v>
      </c>
      <c r="AB4685" s="47">
        <v>0.57999999999999996</v>
      </c>
      <c r="AJ4685" s="1" t="s">
        <v>413</v>
      </c>
      <c r="AK4685" s="19">
        <v>37.229999999999997</v>
      </c>
      <c r="AL4685" s="19">
        <v>112.52</v>
      </c>
      <c r="AM4685" s="1">
        <v>1320</v>
      </c>
      <c r="AN4685" s="3">
        <v>1994</v>
      </c>
      <c r="AP4685" s="47">
        <v>7.33</v>
      </c>
      <c r="AQ4685">
        <v>80411</v>
      </c>
      <c r="AR4685" s="1" t="s">
        <v>503</v>
      </c>
    </row>
    <row r="4686" spans="1:44" x14ac:dyDescent="0.25">
      <c r="A4686" s="1">
        <v>6243</v>
      </c>
      <c r="B4686" s="1" t="s">
        <v>4415</v>
      </c>
      <c r="C4686" s="1">
        <v>180</v>
      </c>
      <c r="D4686" s="1" t="s">
        <v>851</v>
      </c>
      <c r="F4686" s="1" t="s">
        <v>445</v>
      </c>
      <c r="H4686" s="1">
        <v>43</v>
      </c>
      <c r="J4686" s="1"/>
      <c r="K4686" s="3">
        <v>1479</v>
      </c>
      <c r="N4686" s="1">
        <v>36</v>
      </c>
      <c r="O4686" s="1">
        <v>17.04</v>
      </c>
      <c r="Q4686" s="1">
        <v>9.3800000000000008</v>
      </c>
      <c r="R4686" s="1">
        <v>8.2100000000000009</v>
      </c>
      <c r="S4686" s="47">
        <v>8.26</v>
      </c>
      <c r="Y4686" s="47">
        <v>0.64</v>
      </c>
      <c r="AB4686" s="47">
        <v>0.37</v>
      </c>
      <c r="AJ4686" s="1" t="s">
        <v>413</v>
      </c>
      <c r="AK4686" s="19">
        <v>37.25</v>
      </c>
      <c r="AL4686" s="19">
        <v>111.23</v>
      </c>
      <c r="AM4686" s="1">
        <v>1500</v>
      </c>
      <c r="AN4686" s="3">
        <v>1994</v>
      </c>
      <c r="AP4686" s="47">
        <v>8.84</v>
      </c>
      <c r="AQ4686">
        <v>80411</v>
      </c>
      <c r="AR4686" s="1" t="s">
        <v>503</v>
      </c>
    </row>
    <row r="4687" spans="1:44" x14ac:dyDescent="0.25">
      <c r="A4687" s="1">
        <v>6244</v>
      </c>
      <c r="B4687" s="1" t="s">
        <v>4415</v>
      </c>
      <c r="C4687" s="1">
        <v>180</v>
      </c>
      <c r="D4687" s="1" t="s">
        <v>851</v>
      </c>
      <c r="F4687" s="1" t="s">
        <v>445</v>
      </c>
      <c r="H4687" s="1">
        <v>41</v>
      </c>
      <c r="J4687" s="1"/>
      <c r="K4687" s="3">
        <v>837</v>
      </c>
      <c r="N4687" s="1">
        <v>67.599999999999994</v>
      </c>
      <c r="O4687" s="1">
        <v>31.57</v>
      </c>
      <c r="Q4687" s="1">
        <v>6.53</v>
      </c>
      <c r="R4687" s="1">
        <v>4.72</v>
      </c>
      <c r="S4687" s="47">
        <v>11.31</v>
      </c>
      <c r="Y4687" s="47">
        <v>0.81</v>
      </c>
      <c r="AB4687" s="47">
        <v>0.47</v>
      </c>
      <c r="AJ4687" s="1" t="s">
        <v>413</v>
      </c>
      <c r="AK4687" s="19">
        <v>37.270000000000003</v>
      </c>
      <c r="AL4687" s="19">
        <v>113.58</v>
      </c>
      <c r="AM4687" s="1">
        <v>1700</v>
      </c>
      <c r="AN4687" s="3">
        <v>1994</v>
      </c>
      <c r="AP4687" s="47">
        <v>5.64</v>
      </c>
      <c r="AQ4687">
        <v>80411</v>
      </c>
      <c r="AR4687" s="1" t="s">
        <v>503</v>
      </c>
    </row>
    <row r="4688" spans="1:44" x14ac:dyDescent="0.25">
      <c r="A4688" s="1">
        <v>6245</v>
      </c>
      <c r="B4688" s="1" t="s">
        <v>4415</v>
      </c>
      <c r="C4688" s="1">
        <v>180</v>
      </c>
      <c r="D4688" s="1" t="s">
        <v>851</v>
      </c>
      <c r="F4688" s="1" t="s">
        <v>445</v>
      </c>
      <c r="H4688" s="1">
        <v>37</v>
      </c>
      <c r="J4688" s="1"/>
      <c r="K4688" s="3">
        <v>2409</v>
      </c>
      <c r="N4688" s="1">
        <v>44.3</v>
      </c>
      <c r="O4688" s="1">
        <v>22.17</v>
      </c>
      <c r="Q4688" s="1">
        <v>11.32</v>
      </c>
      <c r="R4688" s="1">
        <v>9.41</v>
      </c>
      <c r="S4688" s="47">
        <v>8.7899999999999991</v>
      </c>
      <c r="Y4688" s="47">
        <v>0.78</v>
      </c>
      <c r="AB4688" s="47">
        <v>0.45</v>
      </c>
      <c r="AJ4688" s="1" t="s">
        <v>413</v>
      </c>
      <c r="AK4688" s="19">
        <v>37.28</v>
      </c>
      <c r="AL4688" s="19">
        <v>111.18</v>
      </c>
      <c r="AM4688" s="1">
        <v>1530</v>
      </c>
      <c r="AN4688" s="3">
        <v>1994</v>
      </c>
      <c r="AP4688" s="47">
        <v>10.130000000000001</v>
      </c>
      <c r="AQ4688">
        <v>80411</v>
      </c>
      <c r="AR4688" s="1" t="s">
        <v>503</v>
      </c>
    </row>
    <row r="4689" spans="1:44" x14ac:dyDescent="0.25">
      <c r="A4689" s="1">
        <v>6246</v>
      </c>
      <c r="B4689" s="1" t="s">
        <v>4415</v>
      </c>
      <c r="C4689" s="1">
        <v>180</v>
      </c>
      <c r="D4689" s="1" t="s">
        <v>851</v>
      </c>
      <c r="F4689" s="1" t="s">
        <v>445</v>
      </c>
      <c r="H4689" s="1">
        <v>49</v>
      </c>
      <c r="J4689" s="1"/>
      <c r="K4689" s="3">
        <v>2161</v>
      </c>
      <c r="N4689" s="1">
        <v>36.1</v>
      </c>
      <c r="O4689" s="1">
        <v>18.39</v>
      </c>
      <c r="Q4689" s="1">
        <v>9.1999999999999993</v>
      </c>
      <c r="R4689" s="1">
        <v>7.54</v>
      </c>
      <c r="S4689" s="47">
        <v>7.03</v>
      </c>
      <c r="Y4689" s="47">
        <v>0.63</v>
      </c>
      <c r="AB4689" s="47">
        <v>0.37</v>
      </c>
      <c r="AJ4689" s="1" t="s">
        <v>413</v>
      </c>
      <c r="AK4689" s="19">
        <v>37.299999999999997</v>
      </c>
      <c r="AL4689" s="19">
        <v>111.23</v>
      </c>
      <c r="AM4689" s="1">
        <v>1395</v>
      </c>
      <c r="AN4689" s="3">
        <v>1994</v>
      </c>
      <c r="AP4689" s="47">
        <v>8.1199999999999992</v>
      </c>
      <c r="AQ4689">
        <v>80411</v>
      </c>
      <c r="AR4689" s="1" t="s">
        <v>503</v>
      </c>
    </row>
    <row r="4690" spans="1:44" x14ac:dyDescent="0.25">
      <c r="A4690" s="1">
        <v>6247</v>
      </c>
      <c r="B4690" s="1" t="s">
        <v>4415</v>
      </c>
      <c r="C4690" s="1">
        <v>180</v>
      </c>
      <c r="D4690" s="1" t="s">
        <v>851</v>
      </c>
      <c r="F4690" s="1" t="s">
        <v>445</v>
      </c>
      <c r="H4690" s="1">
        <v>53</v>
      </c>
      <c r="J4690" s="1"/>
      <c r="K4690" s="3">
        <v>535</v>
      </c>
      <c r="N4690" s="1">
        <v>65.900000000000006</v>
      </c>
      <c r="O4690" s="1">
        <v>30.81</v>
      </c>
      <c r="Q4690" s="1">
        <v>6.56</v>
      </c>
      <c r="R4690" s="1">
        <v>4.3899999999999997</v>
      </c>
      <c r="S4690" s="47">
        <v>10.18</v>
      </c>
      <c r="Y4690" s="47">
        <v>0.78</v>
      </c>
      <c r="AB4690" s="47">
        <v>0.45</v>
      </c>
      <c r="AJ4690" s="1" t="s">
        <v>413</v>
      </c>
      <c r="AK4690" s="19">
        <v>37.32</v>
      </c>
      <c r="AL4690" s="19">
        <v>113.48</v>
      </c>
      <c r="AM4690" s="1">
        <v>1551</v>
      </c>
      <c r="AN4690" s="3">
        <v>1994</v>
      </c>
      <c r="AP4690" s="47">
        <v>5.25</v>
      </c>
      <c r="AQ4690">
        <v>80411</v>
      </c>
      <c r="AR4690" s="1" t="s">
        <v>503</v>
      </c>
    </row>
    <row r="4691" spans="1:44" x14ac:dyDescent="0.25">
      <c r="A4691" s="1">
        <v>6248</v>
      </c>
      <c r="B4691" s="1" t="s">
        <v>4415</v>
      </c>
      <c r="C4691" s="1">
        <v>180</v>
      </c>
      <c r="D4691" s="1" t="s">
        <v>851</v>
      </c>
      <c r="F4691" s="1" t="s">
        <v>445</v>
      </c>
      <c r="H4691" s="1">
        <v>35</v>
      </c>
      <c r="J4691" s="1"/>
      <c r="K4691" s="3">
        <v>984</v>
      </c>
      <c r="N4691" s="1">
        <v>57.1</v>
      </c>
      <c r="O4691" s="1">
        <v>26.65</v>
      </c>
      <c r="Q4691" s="1">
        <v>5.39</v>
      </c>
      <c r="R4691" s="1">
        <v>4.1399999999999997</v>
      </c>
      <c r="S4691" s="47">
        <v>10.17</v>
      </c>
      <c r="Y4691" s="47">
        <v>0.7</v>
      </c>
      <c r="AB4691" s="47">
        <v>0.4</v>
      </c>
      <c r="AJ4691" s="1" t="s">
        <v>413</v>
      </c>
      <c r="AK4691" s="19">
        <v>37.33</v>
      </c>
      <c r="AL4691" s="19">
        <v>113.37</v>
      </c>
      <c r="AM4691" s="1">
        <v>1520</v>
      </c>
      <c r="AN4691" s="3">
        <v>1994</v>
      </c>
      <c r="AP4691" s="47">
        <v>4.95</v>
      </c>
      <c r="AQ4691">
        <v>80411</v>
      </c>
      <c r="AR4691" s="1" t="s">
        <v>503</v>
      </c>
    </row>
    <row r="4692" spans="1:44" x14ac:dyDescent="0.25">
      <c r="A4692" s="1">
        <v>6249</v>
      </c>
      <c r="B4692" s="1" t="s">
        <v>4415</v>
      </c>
      <c r="C4692" s="1">
        <v>180</v>
      </c>
      <c r="D4692" s="1" t="s">
        <v>851</v>
      </c>
      <c r="F4692" s="1" t="s">
        <v>445</v>
      </c>
      <c r="H4692" s="1">
        <v>33</v>
      </c>
      <c r="J4692" s="1"/>
      <c r="K4692" s="3">
        <v>2061</v>
      </c>
      <c r="N4692" s="1">
        <v>69</v>
      </c>
      <c r="O4692" s="1">
        <v>32.15</v>
      </c>
      <c r="Q4692" s="1">
        <v>6.25</v>
      </c>
      <c r="R4692" s="1">
        <v>5.32</v>
      </c>
      <c r="S4692" s="47">
        <v>13.64</v>
      </c>
      <c r="Y4692" s="47">
        <v>0.86</v>
      </c>
      <c r="AB4692" s="47">
        <v>0.5</v>
      </c>
      <c r="AJ4692" s="1" t="s">
        <v>413</v>
      </c>
      <c r="AK4692" s="19">
        <v>37.35</v>
      </c>
      <c r="AL4692" s="19">
        <v>111.32</v>
      </c>
      <c r="AM4692" s="1">
        <v>1550</v>
      </c>
      <c r="AN4692" s="3">
        <v>1994</v>
      </c>
      <c r="AP4692" s="47">
        <v>6.36</v>
      </c>
      <c r="AQ4692">
        <v>80411</v>
      </c>
      <c r="AR4692" s="1" t="s">
        <v>503</v>
      </c>
    </row>
    <row r="4693" spans="1:44" x14ac:dyDescent="0.25">
      <c r="A4693" s="1">
        <v>6250</v>
      </c>
      <c r="B4693" s="1" t="s">
        <v>4415</v>
      </c>
      <c r="C4693" s="1">
        <v>180</v>
      </c>
      <c r="D4693" s="1" t="s">
        <v>851</v>
      </c>
      <c r="F4693" s="1" t="s">
        <v>445</v>
      </c>
      <c r="H4693" s="1">
        <v>42</v>
      </c>
      <c r="J4693" s="1"/>
      <c r="K4693" s="3">
        <v>575</v>
      </c>
      <c r="N4693" s="1">
        <v>49.6</v>
      </c>
      <c r="O4693" s="1">
        <v>23.14</v>
      </c>
      <c r="Q4693" s="1">
        <v>4.8099999999999996</v>
      </c>
      <c r="R4693" s="1">
        <v>3.43</v>
      </c>
      <c r="S4693" s="47">
        <v>8.19</v>
      </c>
      <c r="Y4693" s="47">
        <v>0.59</v>
      </c>
      <c r="AB4693" s="47">
        <v>0.34</v>
      </c>
      <c r="AJ4693" s="1" t="s">
        <v>413</v>
      </c>
      <c r="AK4693" s="19">
        <v>37.4</v>
      </c>
      <c r="AL4693" s="19">
        <v>113.48</v>
      </c>
      <c r="AM4693" s="1">
        <v>1445</v>
      </c>
      <c r="AN4693" s="3">
        <v>1994</v>
      </c>
      <c r="AP4693" s="47">
        <v>4.0999999999999996</v>
      </c>
      <c r="AQ4693">
        <v>80411</v>
      </c>
      <c r="AR4693" s="1" t="s">
        <v>503</v>
      </c>
    </row>
    <row r="4694" spans="1:44" x14ac:dyDescent="0.25">
      <c r="A4694" s="1">
        <v>6251</v>
      </c>
      <c r="B4694" s="1" t="s">
        <v>4415</v>
      </c>
      <c r="C4694" s="1">
        <v>180</v>
      </c>
      <c r="D4694" s="1" t="s">
        <v>851</v>
      </c>
      <c r="F4694" s="1" t="s">
        <v>445</v>
      </c>
      <c r="H4694" s="1">
        <v>46</v>
      </c>
      <c r="J4694" s="1"/>
      <c r="K4694" s="3">
        <v>1125</v>
      </c>
      <c r="N4694" s="1">
        <v>64.5</v>
      </c>
      <c r="O4694" s="1">
        <v>30.13</v>
      </c>
      <c r="Q4694" s="1">
        <v>6.09</v>
      </c>
      <c r="R4694" s="1">
        <v>4.68</v>
      </c>
      <c r="S4694" s="47">
        <v>11.52</v>
      </c>
      <c r="Y4694" s="47">
        <v>0.79</v>
      </c>
      <c r="AB4694" s="47">
        <v>0.46</v>
      </c>
      <c r="AJ4694" s="1" t="s">
        <v>413</v>
      </c>
      <c r="AK4694" s="19">
        <v>37.42</v>
      </c>
      <c r="AL4694" s="19">
        <v>113.47</v>
      </c>
      <c r="AM4694" s="1">
        <v>1490</v>
      </c>
      <c r="AN4694" s="3">
        <v>1994</v>
      </c>
      <c r="AP4694" s="47">
        <v>5.59</v>
      </c>
      <c r="AQ4694">
        <v>80411</v>
      </c>
      <c r="AR4694" s="1" t="s">
        <v>503</v>
      </c>
    </row>
    <row r="4695" spans="1:44" x14ac:dyDescent="0.25">
      <c r="A4695" s="1">
        <v>6252</v>
      </c>
      <c r="B4695" s="1" t="s">
        <v>4415</v>
      </c>
      <c r="C4695" s="1">
        <v>180</v>
      </c>
      <c r="D4695" s="1" t="s">
        <v>851</v>
      </c>
      <c r="F4695" s="1" t="s">
        <v>445</v>
      </c>
      <c r="H4695" s="1">
        <v>52</v>
      </c>
      <c r="J4695" s="1"/>
      <c r="K4695" s="3">
        <v>1037</v>
      </c>
      <c r="N4695" s="1">
        <v>60.3</v>
      </c>
      <c r="O4695" s="1">
        <v>28.14</v>
      </c>
      <c r="Q4695" s="1">
        <v>5.69</v>
      </c>
      <c r="R4695" s="1">
        <v>4.37</v>
      </c>
      <c r="S4695" s="47">
        <v>10.73</v>
      </c>
      <c r="Y4695" s="47">
        <v>0.73</v>
      </c>
      <c r="AB4695" s="47">
        <v>0.43</v>
      </c>
      <c r="AJ4695" s="1" t="s">
        <v>413</v>
      </c>
      <c r="AK4695" s="19">
        <v>37.47</v>
      </c>
      <c r="AL4695" s="19">
        <v>111.77</v>
      </c>
      <c r="AM4695" s="1">
        <v>1575</v>
      </c>
      <c r="AN4695" s="3">
        <v>1994</v>
      </c>
      <c r="AP4695" s="47">
        <v>5.22</v>
      </c>
      <c r="AQ4695">
        <v>80411</v>
      </c>
      <c r="AR4695" s="1" t="s">
        <v>503</v>
      </c>
    </row>
    <row r="4696" spans="1:44" x14ac:dyDescent="0.25">
      <c r="A4696" s="1">
        <v>6253</v>
      </c>
      <c r="B4696" s="1" t="s">
        <v>4415</v>
      </c>
      <c r="C4696" s="1">
        <v>180</v>
      </c>
      <c r="D4696" s="1" t="s">
        <v>851</v>
      </c>
      <c r="F4696" s="1" t="s">
        <v>445</v>
      </c>
      <c r="H4696" s="1">
        <v>62</v>
      </c>
      <c r="J4696" s="1"/>
      <c r="K4696" s="3">
        <v>353</v>
      </c>
      <c r="N4696" s="1">
        <v>106.8</v>
      </c>
      <c r="O4696" s="1">
        <v>49.9</v>
      </c>
      <c r="Q4696" s="1">
        <v>11.31</v>
      </c>
      <c r="R4696" s="1">
        <v>6.41</v>
      </c>
      <c r="S4696" s="47">
        <v>13.87</v>
      </c>
      <c r="Y4696" s="47">
        <v>1.22</v>
      </c>
      <c r="AB4696" s="47">
        <v>0.71</v>
      </c>
      <c r="AJ4696" s="1" t="s">
        <v>413</v>
      </c>
      <c r="AK4696" s="19">
        <v>37.47</v>
      </c>
      <c r="AL4696" s="19">
        <v>111.82</v>
      </c>
      <c r="AM4696" s="1">
        <v>1650</v>
      </c>
      <c r="AN4696" s="3">
        <v>1994</v>
      </c>
      <c r="AP4696" s="47">
        <v>7.66</v>
      </c>
      <c r="AQ4696">
        <v>80411</v>
      </c>
      <c r="AR4696" s="1" t="s">
        <v>503</v>
      </c>
    </row>
    <row r="4697" spans="1:44" x14ac:dyDescent="0.25">
      <c r="A4697" s="1">
        <v>6254</v>
      </c>
      <c r="B4697" s="1" t="s">
        <v>4415</v>
      </c>
      <c r="C4697" s="1">
        <v>180</v>
      </c>
      <c r="D4697" s="1" t="s">
        <v>851</v>
      </c>
      <c r="F4697" s="1" t="s">
        <v>445</v>
      </c>
      <c r="H4697" s="1">
        <v>55</v>
      </c>
      <c r="J4697" s="1"/>
      <c r="K4697" s="3">
        <v>864</v>
      </c>
      <c r="N4697" s="1">
        <v>82.1</v>
      </c>
      <c r="O4697" s="1">
        <v>38.28</v>
      </c>
      <c r="Q4697" s="1">
        <v>8.01</v>
      </c>
      <c r="R4697" s="1">
        <v>5.62</v>
      </c>
      <c r="S4697" s="47">
        <v>13.29</v>
      </c>
      <c r="Y4697" s="47">
        <v>0.98</v>
      </c>
      <c r="AB4697" s="47">
        <v>0.56999999999999995</v>
      </c>
      <c r="AJ4697" s="1" t="s">
        <v>413</v>
      </c>
      <c r="AK4697" s="19">
        <v>37.47</v>
      </c>
      <c r="AL4697" s="19">
        <v>113.32</v>
      </c>
      <c r="AM4697" s="1">
        <v>1430</v>
      </c>
      <c r="AN4697" s="3">
        <v>1994</v>
      </c>
      <c r="AP4697" s="47">
        <v>6.72</v>
      </c>
      <c r="AQ4697">
        <v>80411</v>
      </c>
      <c r="AR4697" s="1" t="s">
        <v>503</v>
      </c>
    </row>
    <row r="4698" spans="1:44" x14ac:dyDescent="0.25">
      <c r="A4698" s="1">
        <v>6255</v>
      </c>
      <c r="B4698" s="1" t="s">
        <v>4415</v>
      </c>
      <c r="C4698" s="1">
        <v>180</v>
      </c>
      <c r="D4698" s="1" t="s">
        <v>851</v>
      </c>
      <c r="F4698" s="1" t="s">
        <v>445</v>
      </c>
      <c r="H4698" s="1">
        <v>65</v>
      </c>
      <c r="J4698" s="1"/>
      <c r="K4698" s="3">
        <v>566</v>
      </c>
      <c r="N4698" s="1">
        <v>61.5</v>
      </c>
      <c r="O4698" s="1">
        <v>28.71</v>
      </c>
      <c r="Q4698" s="1">
        <v>6.06</v>
      </c>
      <c r="R4698" s="1">
        <v>4.1500000000000004</v>
      </c>
      <c r="S4698" s="47">
        <v>9.7100000000000009</v>
      </c>
      <c r="Y4698" s="47">
        <v>0.73</v>
      </c>
      <c r="AB4698" s="47">
        <v>0.42</v>
      </c>
      <c r="AJ4698" s="1" t="s">
        <v>413</v>
      </c>
      <c r="AK4698" s="19">
        <v>37.47</v>
      </c>
      <c r="AL4698" s="19">
        <v>113.35</v>
      </c>
      <c r="AM4698" s="1">
        <v>1590</v>
      </c>
      <c r="AN4698" s="3">
        <v>1994</v>
      </c>
      <c r="AP4698" s="47">
        <v>4.96</v>
      </c>
      <c r="AQ4698">
        <v>80411</v>
      </c>
      <c r="AR4698" s="1" t="s">
        <v>503</v>
      </c>
    </row>
    <row r="4699" spans="1:44" x14ac:dyDescent="0.25">
      <c r="A4699" s="1">
        <v>6256</v>
      </c>
      <c r="B4699" s="1" t="s">
        <v>4415</v>
      </c>
      <c r="C4699" s="1">
        <v>180</v>
      </c>
      <c r="D4699" s="1" t="s">
        <v>851</v>
      </c>
      <c r="F4699" s="1" t="s">
        <v>445</v>
      </c>
      <c r="H4699" s="1">
        <v>53</v>
      </c>
      <c r="J4699" s="1"/>
      <c r="K4699" s="3">
        <v>667</v>
      </c>
      <c r="N4699" s="1">
        <v>118.8</v>
      </c>
      <c r="O4699" s="1">
        <v>55.41</v>
      </c>
      <c r="Q4699" s="1">
        <v>12.11</v>
      </c>
      <c r="R4699" s="1">
        <v>7.56</v>
      </c>
      <c r="S4699" s="47">
        <v>17.059999999999999</v>
      </c>
      <c r="Y4699" s="47">
        <v>1.38</v>
      </c>
      <c r="AB4699" s="47">
        <v>0.8</v>
      </c>
      <c r="AJ4699" s="1" t="s">
        <v>413</v>
      </c>
      <c r="AK4699" s="19">
        <v>37.47</v>
      </c>
      <c r="AL4699" s="19">
        <v>111.7</v>
      </c>
      <c r="AM4699" s="1">
        <v>1595</v>
      </c>
      <c r="AN4699" s="3">
        <v>1994</v>
      </c>
      <c r="AP4699" s="47">
        <v>9.0399999999999991</v>
      </c>
      <c r="AQ4699">
        <v>80411</v>
      </c>
      <c r="AR4699" s="1" t="s">
        <v>503</v>
      </c>
    </row>
    <row r="4700" spans="1:44" x14ac:dyDescent="0.25">
      <c r="A4700" s="1">
        <v>6257</v>
      </c>
      <c r="B4700" s="1" t="s">
        <v>4415</v>
      </c>
      <c r="C4700" s="1">
        <v>180</v>
      </c>
      <c r="D4700" s="1" t="s">
        <v>851</v>
      </c>
      <c r="F4700" s="1" t="s">
        <v>445</v>
      </c>
      <c r="H4700" s="1">
        <v>56</v>
      </c>
      <c r="J4700" s="1"/>
      <c r="K4700" s="3">
        <v>817</v>
      </c>
      <c r="N4700" s="1">
        <v>93.6</v>
      </c>
      <c r="O4700" s="1">
        <v>43.66</v>
      </c>
      <c r="Q4700" s="1">
        <v>9.25</v>
      </c>
      <c r="R4700" s="1">
        <v>6.27</v>
      </c>
      <c r="S4700" s="47">
        <v>14.63</v>
      </c>
      <c r="Y4700" s="47">
        <v>1.1100000000000001</v>
      </c>
      <c r="AB4700" s="47">
        <v>0.64</v>
      </c>
      <c r="AJ4700" s="1" t="s">
        <v>413</v>
      </c>
      <c r="AK4700" s="19">
        <v>37.47</v>
      </c>
      <c r="AL4700" s="19">
        <v>113.28</v>
      </c>
      <c r="AM4700" s="1">
        <v>1641</v>
      </c>
      <c r="AN4700" s="3">
        <v>1994</v>
      </c>
      <c r="AP4700" s="47">
        <v>7.5</v>
      </c>
      <c r="AQ4700">
        <v>80411</v>
      </c>
      <c r="AR4700" s="1" t="s">
        <v>503</v>
      </c>
    </row>
    <row r="4701" spans="1:44" x14ac:dyDescent="0.25">
      <c r="A4701" s="1">
        <v>6258</v>
      </c>
      <c r="B4701" s="1" t="s">
        <v>4415</v>
      </c>
      <c r="C4701" s="1">
        <v>180</v>
      </c>
      <c r="D4701" s="1" t="s">
        <v>851</v>
      </c>
      <c r="F4701" s="1" t="s">
        <v>445</v>
      </c>
      <c r="H4701" s="1">
        <v>50</v>
      </c>
      <c r="J4701" s="1"/>
      <c r="K4701" s="3">
        <v>837</v>
      </c>
      <c r="N4701" s="1">
        <v>94.5</v>
      </c>
      <c r="O4701" s="1">
        <v>44.08</v>
      </c>
      <c r="Q4701" s="1">
        <v>9.33</v>
      </c>
      <c r="R4701" s="1">
        <v>6.34</v>
      </c>
      <c r="S4701" s="47">
        <v>14.81</v>
      </c>
      <c r="Y4701" s="47">
        <v>1.1200000000000001</v>
      </c>
      <c r="AB4701" s="47">
        <v>0.65</v>
      </c>
      <c r="AJ4701" s="1" t="s">
        <v>413</v>
      </c>
      <c r="AK4701" s="19">
        <v>37.47</v>
      </c>
      <c r="AL4701" s="19">
        <v>113.33</v>
      </c>
      <c r="AM4701" s="1">
        <v>1582</v>
      </c>
      <c r="AN4701" s="3">
        <v>1994</v>
      </c>
      <c r="AP4701" s="47">
        <v>7.58</v>
      </c>
      <c r="AQ4701">
        <v>80411</v>
      </c>
      <c r="AR4701" s="1" t="s">
        <v>503</v>
      </c>
    </row>
    <row r="4702" spans="1:44" x14ac:dyDescent="0.25">
      <c r="A4702" s="1">
        <v>6259</v>
      </c>
      <c r="B4702" s="1" t="s">
        <v>4415</v>
      </c>
      <c r="C4702" s="1">
        <v>180</v>
      </c>
      <c r="D4702" s="1" t="s">
        <v>851</v>
      </c>
      <c r="F4702" s="1" t="s">
        <v>445</v>
      </c>
      <c r="H4702" s="1">
        <v>74</v>
      </c>
      <c r="J4702" s="1"/>
      <c r="K4702" s="3">
        <v>606</v>
      </c>
      <c r="N4702" s="1">
        <v>121.3</v>
      </c>
      <c r="O4702" s="1">
        <v>56.53</v>
      </c>
      <c r="Q4702" s="1">
        <v>12.45</v>
      </c>
      <c r="R4702" s="1">
        <v>7.61</v>
      </c>
      <c r="S4702" s="47">
        <v>17.02</v>
      </c>
      <c r="Y4702" s="47">
        <v>1.4</v>
      </c>
      <c r="AB4702" s="47">
        <v>0.81</v>
      </c>
      <c r="AJ4702" s="1" t="s">
        <v>413</v>
      </c>
      <c r="AK4702" s="19">
        <v>37.47</v>
      </c>
      <c r="AL4702" s="19">
        <v>113.27</v>
      </c>
      <c r="AM4702" s="1">
        <v>1600</v>
      </c>
      <c r="AN4702" s="3">
        <v>1994</v>
      </c>
      <c r="AP4702" s="47">
        <v>9.1</v>
      </c>
      <c r="AQ4702">
        <v>80411</v>
      </c>
      <c r="AR4702" s="1" t="s">
        <v>503</v>
      </c>
    </row>
    <row r="4703" spans="1:44" x14ac:dyDescent="0.25">
      <c r="A4703" s="1">
        <v>6260</v>
      </c>
      <c r="B4703" s="1" t="s">
        <v>4415</v>
      </c>
      <c r="C4703" s="1">
        <v>180</v>
      </c>
      <c r="D4703" s="1" t="s">
        <v>851</v>
      </c>
      <c r="F4703" s="1" t="s">
        <v>445</v>
      </c>
      <c r="H4703" s="1">
        <v>64</v>
      </c>
      <c r="J4703" s="1"/>
      <c r="K4703" s="3">
        <v>486</v>
      </c>
      <c r="N4703" s="1">
        <v>127.6</v>
      </c>
      <c r="O4703" s="1">
        <v>59.49</v>
      </c>
      <c r="Q4703" s="1">
        <v>13.35</v>
      </c>
      <c r="R4703" s="1">
        <v>7.77</v>
      </c>
      <c r="S4703" s="47">
        <v>17</v>
      </c>
      <c r="Y4703" s="47">
        <v>1.46</v>
      </c>
      <c r="AB4703" s="47">
        <v>0.85</v>
      </c>
      <c r="AJ4703" s="1" t="s">
        <v>413</v>
      </c>
      <c r="AK4703" s="19">
        <v>37.479999999999997</v>
      </c>
      <c r="AL4703" s="19">
        <v>111.75</v>
      </c>
      <c r="AM4703" s="1">
        <v>1620</v>
      </c>
      <c r="AN4703" s="3">
        <v>1994</v>
      </c>
      <c r="AP4703" s="47">
        <v>9.2899999999999991</v>
      </c>
      <c r="AQ4703">
        <v>80411</v>
      </c>
      <c r="AR4703" s="1" t="s">
        <v>503</v>
      </c>
    </row>
    <row r="4704" spans="1:44" x14ac:dyDescent="0.25">
      <c r="A4704" s="1">
        <v>6261</v>
      </c>
      <c r="B4704" s="1" t="s">
        <v>4415</v>
      </c>
      <c r="C4704" s="1">
        <v>180</v>
      </c>
      <c r="D4704" s="1" t="s">
        <v>851</v>
      </c>
      <c r="F4704" s="1" t="s">
        <v>445</v>
      </c>
      <c r="H4704" s="1">
        <v>61</v>
      </c>
      <c r="J4704" s="1"/>
      <c r="K4704" s="3">
        <v>223</v>
      </c>
      <c r="N4704" s="1">
        <v>72.8</v>
      </c>
      <c r="O4704" s="1">
        <v>33.92</v>
      </c>
      <c r="Q4704" s="1">
        <v>7.73</v>
      </c>
      <c r="R4704" s="1">
        <v>4.32</v>
      </c>
      <c r="S4704" s="47">
        <v>9.3000000000000007</v>
      </c>
      <c r="Y4704" s="47">
        <v>0.83</v>
      </c>
      <c r="AB4704" s="47">
        <v>0.48</v>
      </c>
      <c r="AJ4704" s="1" t="s">
        <v>413</v>
      </c>
      <c r="AK4704" s="19">
        <v>37.5</v>
      </c>
      <c r="AL4704" s="19">
        <v>111.58</v>
      </c>
      <c r="AM4704" s="1">
        <v>1750</v>
      </c>
      <c r="AN4704" s="3">
        <v>1994</v>
      </c>
      <c r="AP4704" s="47">
        <v>5.16</v>
      </c>
      <c r="AQ4704">
        <v>80411</v>
      </c>
      <c r="AR4704" s="1" t="s">
        <v>503</v>
      </c>
    </row>
    <row r="4705" spans="1:44" x14ac:dyDescent="0.25">
      <c r="A4705" s="1">
        <v>6262</v>
      </c>
      <c r="B4705" s="1" t="s">
        <v>4415</v>
      </c>
      <c r="C4705" s="1">
        <v>180</v>
      </c>
      <c r="D4705" s="1" t="s">
        <v>851</v>
      </c>
      <c r="F4705" s="1" t="s">
        <v>445</v>
      </c>
      <c r="H4705" s="1">
        <v>61</v>
      </c>
      <c r="J4705" s="1"/>
      <c r="K4705" s="3">
        <v>260</v>
      </c>
      <c r="N4705" s="1">
        <v>109.6</v>
      </c>
      <c r="O4705" s="1">
        <v>51.21</v>
      </c>
      <c r="Q4705" s="1">
        <v>11.88</v>
      </c>
      <c r="R4705" s="1">
        <v>6.33</v>
      </c>
      <c r="S4705" s="47">
        <v>13.36</v>
      </c>
      <c r="Y4705" s="47">
        <v>1.24</v>
      </c>
      <c r="AB4705" s="47">
        <v>0.72</v>
      </c>
      <c r="AJ4705" s="1" t="s">
        <v>413</v>
      </c>
      <c r="AK4705" s="19">
        <v>37.5</v>
      </c>
      <c r="AL4705" s="19">
        <v>111.72</v>
      </c>
      <c r="AM4705" s="1">
        <v>1680</v>
      </c>
      <c r="AN4705" s="3">
        <v>1994</v>
      </c>
      <c r="AP4705" s="47">
        <v>7.57</v>
      </c>
      <c r="AQ4705">
        <v>80411</v>
      </c>
      <c r="AR4705" s="1" t="s">
        <v>503</v>
      </c>
    </row>
    <row r="4706" spans="1:44" x14ac:dyDescent="0.25">
      <c r="A4706" s="1">
        <v>6263</v>
      </c>
      <c r="B4706" s="1" t="s">
        <v>4415</v>
      </c>
      <c r="C4706" s="1">
        <v>180</v>
      </c>
      <c r="D4706" s="1" t="s">
        <v>851</v>
      </c>
      <c r="F4706" s="1" t="s">
        <v>445</v>
      </c>
      <c r="H4706" s="1">
        <v>55</v>
      </c>
      <c r="J4706" s="1"/>
      <c r="K4706" s="3">
        <v>1292</v>
      </c>
      <c r="N4706" s="1">
        <v>68.3</v>
      </c>
      <c r="O4706" s="1">
        <v>31.89</v>
      </c>
      <c r="Q4706" s="1">
        <v>6.4</v>
      </c>
      <c r="R4706" s="1">
        <v>5</v>
      </c>
      <c r="S4706" s="47">
        <v>12.39</v>
      </c>
      <c r="Y4706" s="47">
        <v>0.84</v>
      </c>
      <c r="AB4706" s="47">
        <v>0.48</v>
      </c>
      <c r="AJ4706" s="1" t="s">
        <v>413</v>
      </c>
      <c r="AK4706" s="19">
        <v>37.5</v>
      </c>
      <c r="AL4706" s="19">
        <v>111.87</v>
      </c>
      <c r="AM4706" s="1">
        <v>1460</v>
      </c>
      <c r="AN4706" s="3">
        <v>1994</v>
      </c>
      <c r="AP4706" s="47">
        <v>5.98</v>
      </c>
      <c r="AQ4706">
        <v>80411</v>
      </c>
      <c r="AR4706" s="1" t="s">
        <v>503</v>
      </c>
    </row>
    <row r="4707" spans="1:44" x14ac:dyDescent="0.25">
      <c r="A4707" s="1">
        <v>6264</v>
      </c>
      <c r="B4707" s="1" t="s">
        <v>4415</v>
      </c>
      <c r="C4707" s="1">
        <v>180</v>
      </c>
      <c r="D4707" s="1" t="s">
        <v>851</v>
      </c>
      <c r="F4707" s="1" t="s">
        <v>445</v>
      </c>
      <c r="H4707" s="1">
        <v>63</v>
      </c>
      <c r="J4707" s="1"/>
      <c r="K4707" s="3">
        <v>836</v>
      </c>
      <c r="N4707" s="1">
        <v>167</v>
      </c>
      <c r="O4707" s="1">
        <v>77.78</v>
      </c>
      <c r="Q4707" s="1">
        <v>17.350000000000001</v>
      </c>
      <c r="R4707" s="1">
        <v>10.29</v>
      </c>
      <c r="S4707" s="47">
        <v>22.8</v>
      </c>
      <c r="Y4707" s="47">
        <v>1.92</v>
      </c>
      <c r="AB4707" s="47">
        <v>1.1200000000000001</v>
      </c>
      <c r="AJ4707" s="1" t="s">
        <v>413</v>
      </c>
      <c r="AK4707" s="19">
        <v>37.520000000000003</v>
      </c>
      <c r="AL4707" s="19">
        <v>111.77</v>
      </c>
      <c r="AM4707" s="1">
        <v>1645</v>
      </c>
      <c r="AN4707" s="3">
        <v>1994</v>
      </c>
      <c r="AP4707" s="47">
        <v>12.3</v>
      </c>
      <c r="AQ4707">
        <v>80411</v>
      </c>
      <c r="AR4707" s="1" t="s">
        <v>503</v>
      </c>
    </row>
    <row r="4708" spans="1:44" x14ac:dyDescent="0.25">
      <c r="A4708" s="1">
        <v>6265</v>
      </c>
      <c r="B4708" s="1" t="s">
        <v>4415</v>
      </c>
      <c r="C4708" s="1">
        <v>180</v>
      </c>
      <c r="D4708" s="1" t="s">
        <v>851</v>
      </c>
      <c r="F4708" s="1" t="s">
        <v>445</v>
      </c>
      <c r="H4708" s="1">
        <v>52</v>
      </c>
      <c r="J4708" s="1"/>
      <c r="K4708" s="3">
        <v>838</v>
      </c>
      <c r="N4708" s="1">
        <v>72.099999999999994</v>
      </c>
      <c r="O4708" s="1">
        <v>33.61</v>
      </c>
      <c r="Q4708" s="1">
        <v>6.98</v>
      </c>
      <c r="R4708" s="1">
        <v>4.99</v>
      </c>
      <c r="S4708" s="47">
        <v>11.9</v>
      </c>
      <c r="Y4708" s="47">
        <v>0.86</v>
      </c>
      <c r="AB4708" s="47">
        <v>0.5</v>
      </c>
      <c r="AJ4708" s="1" t="s">
        <v>413</v>
      </c>
      <c r="AK4708" s="19">
        <v>37.630000000000003</v>
      </c>
      <c r="AL4708" s="19">
        <v>111.67</v>
      </c>
      <c r="AM4708" s="1">
        <v>1820</v>
      </c>
      <c r="AN4708" s="3">
        <v>1994</v>
      </c>
      <c r="AP4708" s="47">
        <v>5.97</v>
      </c>
      <c r="AQ4708">
        <v>80411</v>
      </c>
      <c r="AR4708" s="1" t="s">
        <v>503</v>
      </c>
    </row>
    <row r="4709" spans="1:44" x14ac:dyDescent="0.25">
      <c r="A4709" s="1">
        <v>6266</v>
      </c>
      <c r="B4709" s="1" t="s">
        <v>4415</v>
      </c>
      <c r="C4709" s="1">
        <v>180</v>
      </c>
      <c r="D4709" s="1" t="s">
        <v>851</v>
      </c>
      <c r="F4709" s="1" t="s">
        <v>445</v>
      </c>
      <c r="H4709" s="1">
        <v>52</v>
      </c>
      <c r="J4709" s="1"/>
      <c r="K4709" s="3">
        <v>1217</v>
      </c>
      <c r="N4709" s="1">
        <v>106.9</v>
      </c>
      <c r="O4709" s="1">
        <v>49.85</v>
      </c>
      <c r="Q4709" s="1">
        <v>10.37</v>
      </c>
      <c r="R4709" s="1">
        <v>7.38</v>
      </c>
      <c r="S4709" s="47">
        <v>17.57</v>
      </c>
      <c r="Y4709" s="47">
        <v>1.28</v>
      </c>
      <c r="AB4709" s="47">
        <v>0.74</v>
      </c>
      <c r="AJ4709" s="1" t="s">
        <v>413</v>
      </c>
      <c r="AK4709" s="19">
        <v>37.630000000000003</v>
      </c>
      <c r="AL4709" s="19">
        <v>111.7</v>
      </c>
      <c r="AM4709" s="1">
        <v>1680</v>
      </c>
      <c r="AN4709" s="3">
        <v>1994</v>
      </c>
      <c r="AP4709" s="47">
        <v>8.82</v>
      </c>
      <c r="AQ4709">
        <v>80411</v>
      </c>
      <c r="AR4709" s="1" t="s">
        <v>503</v>
      </c>
    </row>
    <row r="4710" spans="1:44" x14ac:dyDescent="0.25">
      <c r="A4710" s="1">
        <v>6267</v>
      </c>
      <c r="B4710" s="1" t="s">
        <v>4415</v>
      </c>
      <c r="C4710" s="1">
        <v>180</v>
      </c>
      <c r="D4710" s="1" t="s">
        <v>851</v>
      </c>
      <c r="F4710" s="1" t="s">
        <v>445</v>
      </c>
      <c r="H4710" s="1">
        <v>56</v>
      </c>
      <c r="J4710" s="1"/>
      <c r="K4710" s="3">
        <v>940</v>
      </c>
      <c r="N4710" s="1">
        <v>144.69999999999999</v>
      </c>
      <c r="O4710" s="1">
        <v>67.430000000000007</v>
      </c>
      <c r="Q4710" s="1">
        <v>14.58</v>
      </c>
      <c r="R4710" s="1">
        <v>9.36</v>
      </c>
      <c r="S4710" s="47">
        <v>21.35</v>
      </c>
      <c r="Y4710" s="47">
        <v>1.69</v>
      </c>
      <c r="AB4710" s="47">
        <v>0.98</v>
      </c>
      <c r="AJ4710" s="1" t="s">
        <v>413</v>
      </c>
      <c r="AK4710" s="19">
        <v>37.630000000000003</v>
      </c>
      <c r="AL4710" s="19">
        <v>111.75</v>
      </c>
      <c r="AM4710" s="1">
        <v>1424</v>
      </c>
      <c r="AN4710" s="3">
        <v>1994</v>
      </c>
      <c r="AP4710" s="47">
        <v>11.19</v>
      </c>
      <c r="AQ4710">
        <v>80411</v>
      </c>
      <c r="AR4710" s="1" t="s">
        <v>503</v>
      </c>
    </row>
    <row r="4711" spans="1:44" x14ac:dyDescent="0.25">
      <c r="A4711" s="1">
        <v>6268</v>
      </c>
      <c r="B4711" s="1" t="s">
        <v>4415</v>
      </c>
      <c r="C4711" s="1">
        <v>180</v>
      </c>
      <c r="D4711" s="1" t="s">
        <v>851</v>
      </c>
      <c r="F4711" s="1" t="s">
        <v>445</v>
      </c>
      <c r="H4711" s="1">
        <v>50</v>
      </c>
      <c r="J4711" s="1"/>
      <c r="K4711" s="3">
        <v>1133</v>
      </c>
      <c r="N4711" s="1">
        <v>69.8</v>
      </c>
      <c r="O4711" s="1">
        <v>32.61</v>
      </c>
      <c r="Q4711" s="1">
        <v>6.62</v>
      </c>
      <c r="R4711" s="1">
        <v>5.03</v>
      </c>
      <c r="S4711" s="47">
        <v>12.3</v>
      </c>
      <c r="Y4711" s="47">
        <v>0.85</v>
      </c>
      <c r="AB4711" s="47">
        <v>0.49</v>
      </c>
      <c r="AJ4711" s="1" t="s">
        <v>413</v>
      </c>
      <c r="AK4711" s="19">
        <v>37.630000000000003</v>
      </c>
      <c r="AL4711" s="19">
        <v>111.83</v>
      </c>
      <c r="AM4711" s="1">
        <v>1300</v>
      </c>
      <c r="AN4711" s="3">
        <v>1994</v>
      </c>
      <c r="AP4711" s="47">
        <v>6.01</v>
      </c>
      <c r="AQ4711">
        <v>80411</v>
      </c>
      <c r="AR4711" s="1" t="s">
        <v>503</v>
      </c>
    </row>
    <row r="4712" spans="1:44" x14ac:dyDescent="0.25">
      <c r="A4712" s="1">
        <v>6269</v>
      </c>
      <c r="B4712" s="1" t="s">
        <v>4415</v>
      </c>
      <c r="C4712" s="1">
        <v>180</v>
      </c>
      <c r="D4712" s="1" t="s">
        <v>851</v>
      </c>
      <c r="F4712" s="1" t="s">
        <v>445</v>
      </c>
      <c r="H4712" s="1">
        <v>61</v>
      </c>
      <c r="J4712" s="1"/>
      <c r="K4712" s="3">
        <v>553</v>
      </c>
      <c r="N4712" s="1">
        <v>188.8</v>
      </c>
      <c r="O4712" s="1">
        <v>88</v>
      </c>
      <c r="Q4712" s="1">
        <v>20.11</v>
      </c>
      <c r="R4712" s="1">
        <v>11.15</v>
      </c>
      <c r="S4712" s="47">
        <v>23.92</v>
      </c>
      <c r="Y4712" s="47">
        <v>2.15</v>
      </c>
      <c r="AB4712" s="47">
        <v>1.25</v>
      </c>
      <c r="AJ4712" s="1" t="s">
        <v>413</v>
      </c>
      <c r="AK4712" s="19">
        <v>37.65</v>
      </c>
      <c r="AL4712" s="19">
        <v>111.58</v>
      </c>
      <c r="AM4712" s="1">
        <v>1750</v>
      </c>
      <c r="AN4712" s="3">
        <v>1994</v>
      </c>
      <c r="AP4712" s="47">
        <v>13.33</v>
      </c>
      <c r="AQ4712">
        <v>80411</v>
      </c>
      <c r="AR4712" s="1" t="s">
        <v>503</v>
      </c>
    </row>
    <row r="4713" spans="1:44" x14ac:dyDescent="0.25">
      <c r="A4713" s="1">
        <v>6270</v>
      </c>
      <c r="B4713" s="1" t="s">
        <v>4415</v>
      </c>
      <c r="C4713" s="1">
        <v>180</v>
      </c>
      <c r="D4713" s="1" t="s">
        <v>851</v>
      </c>
      <c r="F4713" s="1" t="s">
        <v>445</v>
      </c>
      <c r="H4713" s="1">
        <v>66</v>
      </c>
      <c r="J4713" s="1"/>
      <c r="K4713" s="3">
        <v>448</v>
      </c>
      <c r="N4713" s="1">
        <v>95.9</v>
      </c>
      <c r="O4713" s="1">
        <v>44.69</v>
      </c>
      <c r="Q4713" s="1">
        <v>9.89</v>
      </c>
      <c r="R4713" s="1">
        <v>5.97</v>
      </c>
      <c r="S4713" s="47">
        <v>13.28</v>
      </c>
      <c r="Y4713" s="47">
        <v>1.1100000000000001</v>
      </c>
      <c r="AB4713" s="47">
        <v>0.64</v>
      </c>
      <c r="AJ4713" s="1" t="s">
        <v>413</v>
      </c>
      <c r="AK4713" s="19">
        <v>37.65</v>
      </c>
      <c r="AL4713" s="19">
        <v>111.63</v>
      </c>
      <c r="AM4713" s="1">
        <v>1575</v>
      </c>
      <c r="AN4713" s="3">
        <v>1994</v>
      </c>
      <c r="AP4713" s="47">
        <v>7.14</v>
      </c>
      <c r="AQ4713">
        <v>80411</v>
      </c>
      <c r="AR4713" s="1" t="s">
        <v>503</v>
      </c>
    </row>
    <row r="4714" spans="1:44" x14ac:dyDescent="0.25">
      <c r="A4714" s="1">
        <v>6271</v>
      </c>
      <c r="B4714" s="1" t="s">
        <v>4415</v>
      </c>
      <c r="C4714" s="1">
        <v>180</v>
      </c>
      <c r="D4714" s="1" t="s">
        <v>851</v>
      </c>
      <c r="F4714" s="1" t="s">
        <v>445</v>
      </c>
      <c r="H4714" s="1">
        <v>56</v>
      </c>
      <c r="J4714" s="1"/>
      <c r="K4714" s="3">
        <v>552</v>
      </c>
      <c r="N4714" s="1">
        <v>79.099999999999994</v>
      </c>
      <c r="O4714" s="1">
        <v>36.880000000000003</v>
      </c>
      <c r="Q4714" s="1">
        <v>7.94</v>
      </c>
      <c r="R4714" s="1">
        <v>5.16</v>
      </c>
      <c r="S4714" s="47">
        <v>11.84</v>
      </c>
      <c r="Y4714" s="47">
        <v>0.93</v>
      </c>
      <c r="AB4714" s="47">
        <v>0.54</v>
      </c>
      <c r="AJ4714" s="1" t="s">
        <v>413</v>
      </c>
      <c r="AK4714" s="19">
        <v>37.65</v>
      </c>
      <c r="AL4714" s="19">
        <v>111.73</v>
      </c>
      <c r="AM4714" s="1">
        <v>1300</v>
      </c>
      <c r="AN4714" s="3">
        <v>1994</v>
      </c>
      <c r="AP4714" s="47">
        <v>6.17</v>
      </c>
      <c r="AQ4714">
        <v>80411</v>
      </c>
      <c r="AR4714" s="1" t="s">
        <v>503</v>
      </c>
    </row>
    <row r="4715" spans="1:44" x14ac:dyDescent="0.25">
      <c r="A4715" s="1">
        <v>6272</v>
      </c>
      <c r="B4715" s="1" t="s">
        <v>4415</v>
      </c>
      <c r="C4715" s="1">
        <v>180</v>
      </c>
      <c r="D4715" s="1" t="s">
        <v>851</v>
      </c>
      <c r="F4715" s="1" t="s">
        <v>445</v>
      </c>
      <c r="H4715" s="1">
        <v>54</v>
      </c>
      <c r="J4715" s="1"/>
      <c r="K4715" s="3">
        <v>509</v>
      </c>
      <c r="N4715" s="1">
        <v>85</v>
      </c>
      <c r="O4715" s="1">
        <v>39.67</v>
      </c>
      <c r="Q4715" s="1">
        <v>8.6300000000000008</v>
      </c>
      <c r="R4715" s="1">
        <v>5.46</v>
      </c>
      <c r="S4715" s="47">
        <v>12.36</v>
      </c>
      <c r="Y4715" s="47">
        <v>0.99</v>
      </c>
      <c r="AB4715" s="47">
        <v>0.57999999999999996</v>
      </c>
      <c r="AJ4715" s="1" t="s">
        <v>413</v>
      </c>
      <c r="AK4715" s="19">
        <v>37.65</v>
      </c>
      <c r="AL4715" s="19">
        <v>111.82</v>
      </c>
      <c r="AM4715" s="1">
        <v>1450</v>
      </c>
      <c r="AN4715" s="3">
        <v>1994</v>
      </c>
      <c r="AP4715" s="47">
        <v>6.53</v>
      </c>
      <c r="AQ4715">
        <v>80411</v>
      </c>
      <c r="AR4715" s="1" t="s">
        <v>503</v>
      </c>
    </row>
    <row r="4716" spans="1:44" x14ac:dyDescent="0.25">
      <c r="A4716" s="1">
        <v>6273</v>
      </c>
      <c r="B4716" s="1" t="s">
        <v>4415</v>
      </c>
      <c r="C4716" s="1">
        <v>180</v>
      </c>
      <c r="D4716" s="1" t="s">
        <v>851</v>
      </c>
      <c r="F4716" s="1" t="s">
        <v>445</v>
      </c>
      <c r="H4716" s="1">
        <v>71</v>
      </c>
      <c r="J4716" s="1"/>
      <c r="K4716" s="3">
        <v>235</v>
      </c>
      <c r="N4716" s="1">
        <v>94.9</v>
      </c>
      <c r="O4716" s="1">
        <v>44.21</v>
      </c>
      <c r="Q4716" s="1">
        <v>10.220000000000001</v>
      </c>
      <c r="R4716" s="1">
        <v>5.49</v>
      </c>
      <c r="S4716" s="47">
        <v>11.64</v>
      </c>
      <c r="Y4716" s="47">
        <v>1.07</v>
      </c>
      <c r="AB4716" s="47">
        <v>0.62</v>
      </c>
      <c r="AJ4716" s="1" t="s">
        <v>413</v>
      </c>
      <c r="AK4716" s="19">
        <v>37.67</v>
      </c>
      <c r="AL4716" s="19">
        <v>111.57</v>
      </c>
      <c r="AM4716" s="1">
        <v>1800</v>
      </c>
      <c r="AN4716" s="3">
        <v>1994</v>
      </c>
      <c r="AP4716" s="47">
        <v>6.56</v>
      </c>
      <c r="AQ4716">
        <v>80411</v>
      </c>
      <c r="AR4716" s="1" t="s">
        <v>503</v>
      </c>
    </row>
    <row r="4717" spans="1:44" x14ac:dyDescent="0.25">
      <c r="A4717" s="1">
        <v>6274</v>
      </c>
      <c r="B4717" s="1" t="s">
        <v>4415</v>
      </c>
      <c r="C4717" s="1">
        <v>180</v>
      </c>
      <c r="D4717" s="1" t="s">
        <v>851</v>
      </c>
      <c r="F4717" s="1" t="s">
        <v>445</v>
      </c>
      <c r="H4717" s="1">
        <v>30</v>
      </c>
      <c r="J4717" s="1"/>
      <c r="K4717" s="3">
        <v>1058</v>
      </c>
      <c r="N4717" s="1">
        <v>42.1</v>
      </c>
      <c r="O4717" s="1">
        <v>18.12</v>
      </c>
      <c r="Q4717" s="1">
        <v>10.91</v>
      </c>
      <c r="R4717" s="1">
        <v>10.37</v>
      </c>
      <c r="S4717" s="47">
        <v>13.32</v>
      </c>
      <c r="Y4717" s="47">
        <v>0.79</v>
      </c>
      <c r="AB4717" s="47">
        <v>0.46</v>
      </c>
      <c r="AJ4717" s="1" t="s">
        <v>413</v>
      </c>
      <c r="AK4717" s="19">
        <v>37.67</v>
      </c>
      <c r="AL4717" s="19">
        <v>111.97</v>
      </c>
      <c r="AM4717" s="1">
        <v>1230</v>
      </c>
      <c r="AN4717" s="3">
        <v>1994</v>
      </c>
      <c r="AP4717" s="47">
        <v>11.17</v>
      </c>
      <c r="AQ4717">
        <v>80411</v>
      </c>
      <c r="AR4717" s="1" t="s">
        <v>503</v>
      </c>
    </row>
    <row r="4718" spans="1:44" x14ac:dyDescent="0.25">
      <c r="A4718" s="1">
        <v>6275</v>
      </c>
      <c r="B4718" s="1" t="s">
        <v>4415</v>
      </c>
      <c r="C4718" s="1">
        <v>180</v>
      </c>
      <c r="D4718" s="1" t="s">
        <v>851</v>
      </c>
      <c r="F4718" s="1" t="s">
        <v>445</v>
      </c>
      <c r="H4718" s="1">
        <v>33</v>
      </c>
      <c r="J4718" s="1"/>
      <c r="K4718" s="3">
        <v>717</v>
      </c>
      <c r="N4718" s="1">
        <v>52</v>
      </c>
      <c r="O4718" s="1">
        <v>24.32</v>
      </c>
      <c r="Q4718" s="1">
        <v>4.99</v>
      </c>
      <c r="R4718" s="1">
        <v>3.68</v>
      </c>
      <c r="S4718" s="47">
        <v>8.89</v>
      </c>
      <c r="Y4718" s="47">
        <v>0.63</v>
      </c>
      <c r="AB4718" s="47">
        <v>0.36</v>
      </c>
      <c r="AJ4718" s="1" t="s">
        <v>413</v>
      </c>
      <c r="AK4718" s="19">
        <v>37.68</v>
      </c>
      <c r="AL4718" s="19">
        <v>111.82</v>
      </c>
      <c r="AM4718" s="1">
        <v>1360</v>
      </c>
      <c r="AN4718" s="3">
        <v>1994</v>
      </c>
      <c r="AP4718" s="47">
        <v>4.4000000000000004</v>
      </c>
      <c r="AQ4718">
        <v>80411</v>
      </c>
      <c r="AR4718" s="1" t="s">
        <v>503</v>
      </c>
    </row>
    <row r="4719" spans="1:44" x14ac:dyDescent="0.25">
      <c r="A4719" s="1">
        <v>6276</v>
      </c>
      <c r="B4719" s="1" t="s">
        <v>4415</v>
      </c>
      <c r="C4719" s="1">
        <v>180</v>
      </c>
      <c r="D4719" s="1" t="s">
        <v>851</v>
      </c>
      <c r="F4719" s="1" t="s">
        <v>445</v>
      </c>
      <c r="H4719" s="1">
        <v>55</v>
      </c>
      <c r="J4719" s="1"/>
      <c r="K4719" s="3">
        <v>345</v>
      </c>
      <c r="N4719" s="1">
        <v>186</v>
      </c>
      <c r="O4719" s="1">
        <v>86.71</v>
      </c>
      <c r="Q4719" s="1">
        <v>20.46</v>
      </c>
      <c r="R4719" s="1">
        <v>10.42</v>
      </c>
      <c r="S4719" s="47">
        <v>21.59</v>
      </c>
      <c r="Y4719" s="47">
        <v>2.09</v>
      </c>
      <c r="AB4719" s="47">
        <v>1.21</v>
      </c>
      <c r="AJ4719" s="1" t="s">
        <v>413</v>
      </c>
      <c r="AK4719" s="19">
        <v>37.700000000000003</v>
      </c>
      <c r="AL4719" s="19">
        <v>111.43</v>
      </c>
      <c r="AM4719" s="1">
        <v>1985</v>
      </c>
      <c r="AN4719" s="3">
        <v>1994</v>
      </c>
      <c r="AP4719" s="47">
        <v>12.46</v>
      </c>
      <c r="AQ4719">
        <v>80411</v>
      </c>
      <c r="AR4719" s="1" t="s">
        <v>503</v>
      </c>
    </row>
    <row r="4720" spans="1:44" x14ac:dyDescent="0.25">
      <c r="A4720" s="1">
        <v>6277</v>
      </c>
      <c r="B4720" s="1" t="s">
        <v>4415</v>
      </c>
      <c r="C4720" s="1">
        <v>180</v>
      </c>
      <c r="D4720" s="1" t="s">
        <v>851</v>
      </c>
      <c r="F4720" s="1" t="s">
        <v>445</v>
      </c>
      <c r="H4720" s="1">
        <v>58</v>
      </c>
      <c r="J4720" s="1"/>
      <c r="K4720" s="3">
        <v>791</v>
      </c>
      <c r="N4720" s="1">
        <v>85.8</v>
      </c>
      <c r="O4720" s="1">
        <v>40</v>
      </c>
      <c r="Q4720" s="1">
        <v>8.44</v>
      </c>
      <c r="R4720" s="1">
        <v>5.78</v>
      </c>
      <c r="S4720" s="47">
        <v>13.54</v>
      </c>
      <c r="Y4720" s="47">
        <v>1.02</v>
      </c>
      <c r="AB4720" s="47">
        <v>0.59</v>
      </c>
      <c r="AJ4720" s="1" t="s">
        <v>413</v>
      </c>
      <c r="AK4720" s="19">
        <v>37.700000000000003</v>
      </c>
      <c r="AL4720" s="19">
        <v>111.67</v>
      </c>
      <c r="AM4720" s="1">
        <v>1550</v>
      </c>
      <c r="AN4720" s="3">
        <v>1994</v>
      </c>
      <c r="AP4720" s="47">
        <v>6.91</v>
      </c>
      <c r="AQ4720">
        <v>80411</v>
      </c>
      <c r="AR4720" s="1" t="s">
        <v>503</v>
      </c>
    </row>
    <row r="4721" spans="1:44" x14ac:dyDescent="0.25">
      <c r="A4721" s="1">
        <v>6278</v>
      </c>
      <c r="B4721" s="1" t="s">
        <v>4415</v>
      </c>
      <c r="C4721" s="1">
        <v>180</v>
      </c>
      <c r="D4721" s="1" t="s">
        <v>851</v>
      </c>
      <c r="F4721" s="1" t="s">
        <v>445</v>
      </c>
      <c r="H4721" s="1">
        <v>51</v>
      </c>
      <c r="J4721" s="1"/>
      <c r="K4721" s="3">
        <v>583</v>
      </c>
      <c r="N4721" s="1">
        <v>52.6</v>
      </c>
      <c r="O4721" s="1">
        <v>24.53</v>
      </c>
      <c r="Q4721" s="1">
        <v>5.1100000000000003</v>
      </c>
      <c r="R4721" s="1">
        <v>3.62</v>
      </c>
      <c r="S4721" s="47">
        <v>8.6</v>
      </c>
      <c r="Y4721" s="47">
        <v>0.63</v>
      </c>
      <c r="AB4721" s="47">
        <v>0.36</v>
      </c>
      <c r="AJ4721" s="1" t="s">
        <v>413</v>
      </c>
      <c r="AK4721" s="19">
        <v>37.700000000000003</v>
      </c>
      <c r="AL4721" s="19">
        <v>111.7</v>
      </c>
      <c r="AM4721" s="1">
        <v>1420</v>
      </c>
      <c r="AN4721" s="3">
        <v>1994</v>
      </c>
      <c r="AP4721" s="47">
        <v>4.33</v>
      </c>
      <c r="AQ4721">
        <v>80411</v>
      </c>
      <c r="AR4721" s="1" t="s">
        <v>503</v>
      </c>
    </row>
    <row r="4722" spans="1:44" x14ac:dyDescent="0.25">
      <c r="A4722" s="1">
        <v>6279</v>
      </c>
      <c r="B4722" s="1" t="s">
        <v>4415</v>
      </c>
      <c r="C4722" s="1">
        <v>180</v>
      </c>
      <c r="D4722" s="1" t="s">
        <v>851</v>
      </c>
      <c r="F4722" s="1" t="s">
        <v>445</v>
      </c>
      <c r="H4722" s="1">
        <v>56</v>
      </c>
      <c r="J4722" s="1"/>
      <c r="K4722" s="3">
        <v>549</v>
      </c>
      <c r="N4722" s="1">
        <v>196.1</v>
      </c>
      <c r="O4722" s="1">
        <v>91.44</v>
      </c>
      <c r="Q4722" s="1">
        <v>20.97</v>
      </c>
      <c r="R4722" s="1">
        <v>11.52</v>
      </c>
      <c r="S4722" s="47">
        <v>24.63</v>
      </c>
      <c r="Y4722" s="47">
        <v>2.23</v>
      </c>
      <c r="AB4722" s="47">
        <v>1.29</v>
      </c>
      <c r="AJ4722" s="1" t="s">
        <v>413</v>
      </c>
      <c r="AK4722" s="19">
        <v>37.72</v>
      </c>
      <c r="AL4722" s="19">
        <v>111.6</v>
      </c>
      <c r="AM4722" s="1">
        <v>1670</v>
      </c>
      <c r="AN4722" s="3">
        <v>1994</v>
      </c>
      <c r="AP4722" s="47">
        <v>13.77</v>
      </c>
      <c r="AQ4722">
        <v>80411</v>
      </c>
      <c r="AR4722" s="1" t="s">
        <v>503</v>
      </c>
    </row>
    <row r="4723" spans="1:44" x14ac:dyDescent="0.25">
      <c r="A4723" s="1">
        <v>6280</v>
      </c>
      <c r="B4723" s="1" t="s">
        <v>4415</v>
      </c>
      <c r="C4723" s="1">
        <v>180</v>
      </c>
      <c r="D4723" s="1" t="s">
        <v>851</v>
      </c>
      <c r="F4723" s="1" t="s">
        <v>445</v>
      </c>
      <c r="H4723" s="1">
        <v>47</v>
      </c>
      <c r="J4723" s="1"/>
      <c r="K4723" s="3">
        <v>751</v>
      </c>
      <c r="N4723" s="1">
        <v>76.099999999999994</v>
      </c>
      <c r="O4723" s="1">
        <v>35.479999999999997</v>
      </c>
      <c r="Q4723" s="1">
        <v>7.45</v>
      </c>
      <c r="R4723" s="1">
        <v>5.17</v>
      </c>
      <c r="S4723" s="47">
        <v>12.17</v>
      </c>
      <c r="Y4723" s="47">
        <v>0.9</v>
      </c>
      <c r="AB4723" s="47">
        <v>0.52</v>
      </c>
      <c r="AJ4723" s="1" t="s">
        <v>413</v>
      </c>
      <c r="AK4723" s="19">
        <v>37.72</v>
      </c>
      <c r="AL4723" s="19">
        <v>111.87</v>
      </c>
      <c r="AM4723" s="1">
        <v>1600</v>
      </c>
      <c r="AN4723" s="3">
        <v>1994</v>
      </c>
      <c r="AP4723" s="47">
        <v>6.18</v>
      </c>
      <c r="AQ4723">
        <v>80411</v>
      </c>
      <c r="AR4723" s="1" t="s">
        <v>503</v>
      </c>
    </row>
    <row r="4724" spans="1:44" x14ac:dyDescent="0.25">
      <c r="A4724" s="1">
        <v>6281</v>
      </c>
      <c r="B4724" s="1" t="s">
        <v>4415</v>
      </c>
      <c r="C4724" s="1">
        <v>180</v>
      </c>
      <c r="D4724" s="1" t="s">
        <v>851</v>
      </c>
      <c r="F4724" s="1" t="s">
        <v>445</v>
      </c>
      <c r="H4724" s="1">
        <v>47</v>
      </c>
      <c r="J4724" s="1"/>
      <c r="K4724" s="3">
        <v>485</v>
      </c>
      <c r="N4724" s="1">
        <v>75.400000000000006</v>
      </c>
      <c r="O4724" s="1">
        <v>17.309999999999999</v>
      </c>
      <c r="Q4724" s="1">
        <v>3.57</v>
      </c>
      <c r="R4724" s="1">
        <v>2.6</v>
      </c>
      <c r="S4724" s="47">
        <v>6.27</v>
      </c>
      <c r="Y4724" s="47">
        <v>0.45</v>
      </c>
      <c r="AB4724" s="47">
        <v>0.26</v>
      </c>
      <c r="AJ4724" s="1" t="s">
        <v>413</v>
      </c>
      <c r="AK4724" s="19">
        <v>37.72</v>
      </c>
      <c r="AL4724" s="19">
        <v>111.58</v>
      </c>
      <c r="AM4724" s="1">
        <v>1100</v>
      </c>
      <c r="AN4724" s="3">
        <v>1994</v>
      </c>
      <c r="AP4724" s="47">
        <v>3.11</v>
      </c>
      <c r="AQ4724">
        <v>80411</v>
      </c>
      <c r="AR4724" s="1" t="s">
        <v>503</v>
      </c>
    </row>
    <row r="4725" spans="1:44" x14ac:dyDescent="0.25">
      <c r="A4725" s="1">
        <v>6282</v>
      </c>
      <c r="B4725" s="1" t="s">
        <v>4415</v>
      </c>
      <c r="C4725" s="1">
        <v>180</v>
      </c>
      <c r="D4725" s="1" t="s">
        <v>851</v>
      </c>
      <c r="F4725" s="1" t="s">
        <v>445</v>
      </c>
      <c r="H4725" s="1">
        <v>51</v>
      </c>
      <c r="J4725" s="1"/>
      <c r="K4725" s="3">
        <v>146</v>
      </c>
      <c r="N4725" s="1">
        <v>74.7</v>
      </c>
      <c r="O4725" s="1">
        <v>34.92</v>
      </c>
      <c r="Q4725" s="1">
        <v>8.2100000000000009</v>
      </c>
      <c r="R4725" s="1">
        <v>4.22</v>
      </c>
      <c r="S4725" s="47">
        <v>8.7799999999999994</v>
      </c>
      <c r="Y4725" s="47">
        <v>0.84</v>
      </c>
      <c r="AB4725" s="47">
        <v>0.49</v>
      </c>
      <c r="AJ4725" s="1" t="s">
        <v>413</v>
      </c>
      <c r="AK4725" s="19">
        <v>37.729999999999997</v>
      </c>
      <c r="AL4725" s="19">
        <v>111.48</v>
      </c>
      <c r="AM4725" s="1">
        <v>1670</v>
      </c>
      <c r="AN4725" s="3">
        <v>1994</v>
      </c>
      <c r="AP4725" s="47">
        <v>5.04</v>
      </c>
      <c r="AQ4725">
        <v>80411</v>
      </c>
      <c r="AR4725" s="1" t="s">
        <v>503</v>
      </c>
    </row>
    <row r="4726" spans="1:44" x14ac:dyDescent="0.25">
      <c r="A4726" s="1">
        <v>6283</v>
      </c>
      <c r="B4726" s="1" t="s">
        <v>4415</v>
      </c>
      <c r="C4726" s="1">
        <v>180</v>
      </c>
      <c r="D4726" s="1" t="s">
        <v>851</v>
      </c>
      <c r="F4726" s="1" t="s">
        <v>445</v>
      </c>
      <c r="H4726" s="1">
        <v>42</v>
      </c>
      <c r="J4726" s="1"/>
      <c r="K4726" s="3">
        <v>663</v>
      </c>
      <c r="N4726" s="1">
        <v>93.4</v>
      </c>
      <c r="O4726" s="1">
        <v>43.54</v>
      </c>
      <c r="Q4726" s="1">
        <v>9.36</v>
      </c>
      <c r="R4726" s="1">
        <v>6.11</v>
      </c>
      <c r="S4726" s="47">
        <v>14.02</v>
      </c>
      <c r="Y4726" s="47">
        <v>1.1000000000000001</v>
      </c>
      <c r="AB4726" s="47">
        <v>0.64</v>
      </c>
      <c r="AJ4726" s="1" t="s">
        <v>413</v>
      </c>
      <c r="AK4726" s="19">
        <v>37.729999999999997</v>
      </c>
      <c r="AL4726" s="19">
        <v>111.62</v>
      </c>
      <c r="AM4726" s="1">
        <v>1600</v>
      </c>
      <c r="AN4726" s="3">
        <v>1994</v>
      </c>
      <c r="AP4726" s="47">
        <v>7.3</v>
      </c>
      <c r="AQ4726">
        <v>80411</v>
      </c>
      <c r="AR4726" s="1" t="s">
        <v>503</v>
      </c>
    </row>
    <row r="4727" spans="1:44" x14ac:dyDescent="0.25">
      <c r="A4727" s="1">
        <v>6284</v>
      </c>
      <c r="B4727" s="1" t="s">
        <v>4415</v>
      </c>
      <c r="C4727" s="1">
        <v>180</v>
      </c>
      <c r="D4727" s="1" t="s">
        <v>851</v>
      </c>
      <c r="F4727" s="1" t="s">
        <v>445</v>
      </c>
      <c r="H4727" s="1">
        <v>56</v>
      </c>
      <c r="J4727" s="1"/>
      <c r="K4727" s="3">
        <v>687</v>
      </c>
      <c r="N4727" s="1">
        <v>114.6</v>
      </c>
      <c r="O4727" s="1">
        <v>53.43</v>
      </c>
      <c r="Q4727" s="1">
        <v>11.62</v>
      </c>
      <c r="R4727" s="1">
        <v>7.35</v>
      </c>
      <c r="S4727" s="47">
        <v>16.66</v>
      </c>
      <c r="Y4727" s="47">
        <v>1.34</v>
      </c>
      <c r="AB4727" s="47">
        <v>0.77</v>
      </c>
      <c r="AJ4727" s="1" t="s">
        <v>413</v>
      </c>
      <c r="AK4727" s="19">
        <v>37.729999999999997</v>
      </c>
      <c r="AL4727" s="19">
        <v>111.67</v>
      </c>
      <c r="AM4727" s="1">
        <v>1650</v>
      </c>
      <c r="AN4727" s="3">
        <v>1994</v>
      </c>
      <c r="AP4727" s="47">
        <v>8.7899999999999991</v>
      </c>
      <c r="AQ4727">
        <v>80411</v>
      </c>
      <c r="AR4727" s="1" t="s">
        <v>503</v>
      </c>
    </row>
    <row r="4728" spans="1:44" x14ac:dyDescent="0.25">
      <c r="A4728" s="1">
        <v>6285</v>
      </c>
      <c r="B4728" s="1" t="s">
        <v>4415</v>
      </c>
      <c r="C4728" s="1">
        <v>180</v>
      </c>
      <c r="D4728" s="1" t="s">
        <v>851</v>
      </c>
      <c r="F4728" s="1" t="s">
        <v>445</v>
      </c>
      <c r="H4728" s="1">
        <v>56</v>
      </c>
      <c r="J4728" s="1"/>
      <c r="K4728" s="3">
        <v>397</v>
      </c>
      <c r="N4728" s="1">
        <v>91.7</v>
      </c>
      <c r="O4728" s="1">
        <v>42.47</v>
      </c>
      <c r="Q4728" s="1">
        <v>9.44</v>
      </c>
      <c r="R4728" s="1">
        <v>5.63</v>
      </c>
      <c r="S4728" s="47">
        <v>12.45</v>
      </c>
      <c r="Y4728" s="47">
        <v>1.05</v>
      </c>
      <c r="AB4728" s="47">
        <v>0.61</v>
      </c>
      <c r="AJ4728" s="1" t="s">
        <v>413</v>
      </c>
      <c r="AK4728" s="19">
        <v>37.729999999999997</v>
      </c>
      <c r="AL4728" s="19">
        <v>111.7</v>
      </c>
      <c r="AM4728" s="1">
        <v>1410</v>
      </c>
      <c r="AN4728" s="3">
        <v>1994</v>
      </c>
      <c r="AP4728" s="47">
        <v>6.73</v>
      </c>
      <c r="AQ4728">
        <v>80411</v>
      </c>
      <c r="AR4728" s="1" t="s">
        <v>503</v>
      </c>
    </row>
    <row r="4729" spans="1:44" x14ac:dyDescent="0.25">
      <c r="A4729" s="1">
        <v>6286</v>
      </c>
      <c r="B4729" s="1" t="s">
        <v>4415</v>
      </c>
      <c r="C4729" s="1">
        <v>180</v>
      </c>
      <c r="D4729" s="1" t="s">
        <v>851</v>
      </c>
      <c r="F4729" s="1" t="s">
        <v>445</v>
      </c>
      <c r="H4729" s="1">
        <v>59</v>
      </c>
      <c r="J4729" s="1"/>
      <c r="K4729" s="3">
        <v>420</v>
      </c>
      <c r="N4729" s="1">
        <v>94.2</v>
      </c>
      <c r="O4729" s="1">
        <v>43.91</v>
      </c>
      <c r="Q4729" s="1">
        <v>9.75</v>
      </c>
      <c r="R4729" s="1">
        <v>5.84</v>
      </c>
      <c r="S4729" s="47">
        <v>12.93</v>
      </c>
      <c r="Y4729" s="47">
        <v>1.0900000000000001</v>
      </c>
      <c r="AB4729" s="47">
        <v>0.63</v>
      </c>
      <c r="AJ4729" s="1" t="s">
        <v>413</v>
      </c>
      <c r="AK4729" s="19">
        <v>37.729999999999997</v>
      </c>
      <c r="AL4729" s="19">
        <v>111.83</v>
      </c>
      <c r="AM4729" s="1">
        <v>1700</v>
      </c>
      <c r="AN4729" s="3">
        <v>1994</v>
      </c>
      <c r="AP4729" s="47">
        <v>6.98</v>
      </c>
      <c r="AQ4729">
        <v>80411</v>
      </c>
      <c r="AR4729" s="1" t="s">
        <v>503</v>
      </c>
    </row>
    <row r="4730" spans="1:44" x14ac:dyDescent="0.25">
      <c r="A4730" s="1">
        <v>6287</v>
      </c>
      <c r="B4730" s="1" t="s">
        <v>4415</v>
      </c>
      <c r="C4730" s="1">
        <v>180</v>
      </c>
      <c r="D4730" s="1" t="s">
        <v>851</v>
      </c>
      <c r="F4730" s="1" t="s">
        <v>445</v>
      </c>
      <c r="H4730" s="1">
        <v>57</v>
      </c>
      <c r="J4730" s="1"/>
      <c r="K4730" s="3">
        <v>677</v>
      </c>
      <c r="N4730" s="1">
        <v>132.1</v>
      </c>
      <c r="O4730" s="1">
        <v>61.62</v>
      </c>
      <c r="Q4730" s="1">
        <v>13.55</v>
      </c>
      <c r="R4730" s="1">
        <v>8.32</v>
      </c>
      <c r="S4730" s="47">
        <v>18.64</v>
      </c>
      <c r="Y4730" s="47">
        <v>1.53</v>
      </c>
      <c r="AB4730" s="47">
        <v>0.89</v>
      </c>
      <c r="AJ4730" s="1" t="s">
        <v>413</v>
      </c>
      <c r="AK4730" s="19">
        <v>37.75</v>
      </c>
      <c r="AL4730" s="19">
        <v>111.63</v>
      </c>
      <c r="AM4730" s="1">
        <v>1940</v>
      </c>
      <c r="AN4730" s="3">
        <v>1994</v>
      </c>
      <c r="AP4730" s="47">
        <v>9.9499999999999993</v>
      </c>
      <c r="AQ4730">
        <v>80411</v>
      </c>
      <c r="AR4730" s="1" t="s">
        <v>503</v>
      </c>
    </row>
    <row r="4731" spans="1:44" x14ac:dyDescent="0.25">
      <c r="A4731" s="1">
        <v>6288</v>
      </c>
      <c r="B4731" s="1" t="s">
        <v>4415</v>
      </c>
      <c r="C4731" s="1">
        <v>180</v>
      </c>
      <c r="D4731" s="1" t="s">
        <v>851</v>
      </c>
      <c r="F4731" s="1" t="s">
        <v>445</v>
      </c>
      <c r="H4731" s="1">
        <v>59</v>
      </c>
      <c r="J4731" s="1"/>
      <c r="K4731" s="3">
        <v>731</v>
      </c>
      <c r="N4731" s="1">
        <v>74.5</v>
      </c>
      <c r="O4731" s="1">
        <v>34.78</v>
      </c>
      <c r="Q4731" s="1">
        <v>7.31</v>
      </c>
      <c r="R4731" s="1">
        <v>5.0599999999999996</v>
      </c>
      <c r="S4731" s="47">
        <v>11.91</v>
      </c>
      <c r="Y4731" s="47">
        <v>0.89</v>
      </c>
      <c r="AB4731" s="47">
        <v>0.51</v>
      </c>
      <c r="AJ4731" s="1" t="s">
        <v>413</v>
      </c>
      <c r="AK4731" s="19">
        <v>37.75</v>
      </c>
      <c r="AL4731" s="19">
        <v>111.78</v>
      </c>
      <c r="AM4731" s="1">
        <v>1560</v>
      </c>
      <c r="AN4731" s="3">
        <v>1994</v>
      </c>
      <c r="AP4731" s="47">
        <v>6.05</v>
      </c>
      <c r="AQ4731">
        <v>80411</v>
      </c>
      <c r="AR4731" s="1" t="s">
        <v>503</v>
      </c>
    </row>
    <row r="4732" spans="1:44" x14ac:dyDescent="0.25">
      <c r="A4732" s="1">
        <v>6289</v>
      </c>
      <c r="B4732" s="1" t="s">
        <v>4415</v>
      </c>
      <c r="C4732" s="1">
        <v>180</v>
      </c>
      <c r="D4732" s="1" t="s">
        <v>851</v>
      </c>
      <c r="F4732" s="1" t="s">
        <v>445</v>
      </c>
      <c r="H4732" s="1">
        <v>66</v>
      </c>
      <c r="J4732" s="1"/>
      <c r="K4732" s="3">
        <v>292</v>
      </c>
      <c r="N4732" s="1">
        <v>59.4</v>
      </c>
      <c r="O4732" s="1">
        <v>27.77</v>
      </c>
      <c r="Q4732" s="1">
        <v>6.12</v>
      </c>
      <c r="R4732" s="1">
        <v>3.73</v>
      </c>
      <c r="S4732" s="47">
        <v>8.33</v>
      </c>
      <c r="Y4732" s="47">
        <v>0.69</v>
      </c>
      <c r="AB4732" s="47">
        <v>0.4</v>
      </c>
      <c r="AJ4732" s="1" t="s">
        <v>413</v>
      </c>
      <c r="AK4732" s="19">
        <v>37.75</v>
      </c>
      <c r="AL4732" s="19">
        <v>111.82</v>
      </c>
      <c r="AM4732" s="1">
        <v>1400</v>
      </c>
      <c r="AN4732" s="3">
        <v>1994</v>
      </c>
      <c r="AP4732" s="47">
        <v>4.46</v>
      </c>
      <c r="AQ4732">
        <v>80411</v>
      </c>
      <c r="AR4732" s="1" t="s">
        <v>503</v>
      </c>
    </row>
    <row r="4733" spans="1:44" x14ac:dyDescent="0.25">
      <c r="A4733" s="1">
        <v>6290</v>
      </c>
      <c r="B4733" s="1" t="s">
        <v>4415</v>
      </c>
      <c r="C4733" s="1">
        <v>180</v>
      </c>
      <c r="D4733" s="1" t="s">
        <v>851</v>
      </c>
      <c r="F4733" s="1" t="s">
        <v>445</v>
      </c>
      <c r="H4733" s="1">
        <v>66</v>
      </c>
      <c r="J4733" s="1"/>
      <c r="K4733" s="3">
        <v>482</v>
      </c>
      <c r="N4733" s="1">
        <v>72.7</v>
      </c>
      <c r="O4733" s="1">
        <v>33.950000000000003</v>
      </c>
      <c r="Q4733" s="1">
        <v>7.33</v>
      </c>
      <c r="R4733" s="1">
        <v>4.72</v>
      </c>
      <c r="S4733" s="47">
        <v>10.79</v>
      </c>
      <c r="Y4733" s="47">
        <v>0.85</v>
      </c>
      <c r="AB4733" s="47">
        <v>0.49</v>
      </c>
      <c r="AJ4733" s="1" t="s">
        <v>413</v>
      </c>
      <c r="AK4733" s="19">
        <v>37.75</v>
      </c>
      <c r="AL4733" s="19">
        <v>111.87</v>
      </c>
      <c r="AM4733" s="1">
        <v>1550</v>
      </c>
      <c r="AN4733" s="3">
        <v>1994</v>
      </c>
      <c r="AP4733" s="47">
        <v>5.64</v>
      </c>
      <c r="AQ4733">
        <v>80411</v>
      </c>
      <c r="AR4733" s="1" t="s">
        <v>503</v>
      </c>
    </row>
    <row r="4734" spans="1:44" x14ac:dyDescent="0.25">
      <c r="A4734" s="1">
        <v>6291</v>
      </c>
      <c r="B4734" s="1" t="s">
        <v>4415</v>
      </c>
      <c r="C4734" s="1">
        <v>180</v>
      </c>
      <c r="D4734" s="1" t="s">
        <v>851</v>
      </c>
      <c r="F4734" s="1" t="s">
        <v>445</v>
      </c>
      <c r="H4734" s="1">
        <v>55</v>
      </c>
      <c r="J4734" s="1"/>
      <c r="K4734" s="3">
        <v>709</v>
      </c>
      <c r="N4734" s="1">
        <v>96.7</v>
      </c>
      <c r="O4734" s="1">
        <v>45.08</v>
      </c>
      <c r="Q4734" s="1">
        <v>9.67</v>
      </c>
      <c r="R4734" s="1">
        <v>6.35</v>
      </c>
      <c r="S4734" s="47">
        <v>14.61</v>
      </c>
      <c r="Y4734" s="47">
        <v>1.1399999999999999</v>
      </c>
      <c r="AB4734" s="47">
        <v>0.66</v>
      </c>
      <c r="AJ4734" s="1" t="s">
        <v>413</v>
      </c>
      <c r="AK4734" s="19">
        <v>37.75</v>
      </c>
      <c r="AL4734" s="19">
        <v>111.92</v>
      </c>
      <c r="AM4734" s="1">
        <v>1555</v>
      </c>
      <c r="AN4734" s="3">
        <v>1994</v>
      </c>
      <c r="AP4734" s="47">
        <v>7.59</v>
      </c>
      <c r="AQ4734">
        <v>80411</v>
      </c>
      <c r="AR4734" s="1" t="s">
        <v>503</v>
      </c>
    </row>
    <row r="4735" spans="1:44" x14ac:dyDescent="0.25">
      <c r="A4735" s="1">
        <v>6292</v>
      </c>
      <c r="B4735" s="1" t="s">
        <v>4415</v>
      </c>
      <c r="C4735" s="1">
        <v>180</v>
      </c>
      <c r="D4735" s="1" t="s">
        <v>851</v>
      </c>
      <c r="F4735" s="1" t="s">
        <v>445</v>
      </c>
      <c r="H4735" s="1">
        <v>41</v>
      </c>
      <c r="J4735" s="1"/>
      <c r="K4735" s="3">
        <v>1519</v>
      </c>
      <c r="N4735" s="1">
        <v>72.900000000000006</v>
      </c>
      <c r="O4735" s="1">
        <v>33.99</v>
      </c>
      <c r="Q4735" s="1">
        <v>6.78</v>
      </c>
      <c r="R4735" s="1">
        <v>5.39</v>
      </c>
      <c r="S4735" s="47">
        <v>13.45</v>
      </c>
      <c r="Y4735" s="47">
        <v>0.89</v>
      </c>
      <c r="AB4735" s="47">
        <v>0.52</v>
      </c>
      <c r="AJ4735" s="1" t="s">
        <v>413</v>
      </c>
      <c r="AK4735" s="19">
        <v>37.78</v>
      </c>
      <c r="AL4735" s="19">
        <v>111.95</v>
      </c>
      <c r="AM4735" s="1">
        <v>1750</v>
      </c>
      <c r="AN4735" s="3">
        <v>1994</v>
      </c>
      <c r="AP4735" s="47">
        <v>6.44</v>
      </c>
      <c r="AQ4735">
        <v>80411</v>
      </c>
      <c r="AR4735" s="1" t="s">
        <v>503</v>
      </c>
    </row>
    <row r="4736" spans="1:44" x14ac:dyDescent="0.25">
      <c r="A4736" s="1">
        <v>6293</v>
      </c>
      <c r="B4736" s="1" t="s">
        <v>4415</v>
      </c>
      <c r="C4736" s="1">
        <v>180</v>
      </c>
      <c r="D4736" s="1" t="s">
        <v>851</v>
      </c>
      <c r="F4736" s="1" t="s">
        <v>445</v>
      </c>
      <c r="H4736" s="1">
        <v>56</v>
      </c>
      <c r="J4736" s="1"/>
      <c r="K4736" s="3">
        <v>404</v>
      </c>
      <c r="N4736" s="1">
        <v>62.8</v>
      </c>
      <c r="O4736" s="1">
        <v>29.26</v>
      </c>
      <c r="Q4736" s="1">
        <v>6.33</v>
      </c>
      <c r="R4736" s="1">
        <v>4.0599999999999996</v>
      </c>
      <c r="S4736" s="47">
        <v>9.25</v>
      </c>
      <c r="Y4736" s="47">
        <v>0.73</v>
      </c>
      <c r="AB4736" s="47">
        <v>0.43</v>
      </c>
      <c r="AJ4736" s="1" t="s">
        <v>413</v>
      </c>
      <c r="AK4736" s="19">
        <v>37.799999999999997</v>
      </c>
      <c r="AL4736" s="19">
        <v>111.7</v>
      </c>
      <c r="AM4736" s="1">
        <v>1740</v>
      </c>
      <c r="AN4736" s="3">
        <v>1994</v>
      </c>
      <c r="AP4736" s="47">
        <v>4.8499999999999996</v>
      </c>
      <c r="AQ4736">
        <v>80411</v>
      </c>
      <c r="AR4736" s="1" t="s">
        <v>503</v>
      </c>
    </row>
    <row r="4737" spans="1:44" x14ac:dyDescent="0.25">
      <c r="A4737" s="1">
        <v>6294</v>
      </c>
      <c r="B4737" s="1" t="s">
        <v>4415</v>
      </c>
      <c r="C4737" s="1">
        <v>180</v>
      </c>
      <c r="D4737" s="1" t="s">
        <v>851</v>
      </c>
      <c r="F4737" s="1" t="s">
        <v>445</v>
      </c>
      <c r="H4737" s="1">
        <v>56</v>
      </c>
      <c r="J4737" s="1"/>
      <c r="K4737" s="3">
        <v>947</v>
      </c>
      <c r="N4737" s="1">
        <v>58.1</v>
      </c>
      <c r="O4737" s="1">
        <v>27.16</v>
      </c>
      <c r="Q4737" s="1">
        <v>5.51</v>
      </c>
      <c r="R4737" s="1">
        <v>4.1900000000000004</v>
      </c>
      <c r="S4737" s="47">
        <v>10.25</v>
      </c>
      <c r="Y4737" s="47">
        <v>0.71</v>
      </c>
      <c r="AB4737" s="47">
        <v>0.41</v>
      </c>
      <c r="AJ4737" s="1" t="s">
        <v>413</v>
      </c>
      <c r="AK4737" s="19">
        <v>37.799999999999997</v>
      </c>
      <c r="AL4737" s="19">
        <v>111.98</v>
      </c>
      <c r="AM4737" s="1">
        <v>1580</v>
      </c>
      <c r="AN4737" s="3">
        <v>1994</v>
      </c>
      <c r="AP4737" s="47">
        <v>5.01</v>
      </c>
      <c r="AQ4737">
        <v>80411</v>
      </c>
      <c r="AR4737" s="1" t="s">
        <v>503</v>
      </c>
    </row>
    <row r="4738" spans="1:44" x14ac:dyDescent="0.25">
      <c r="A4738" s="1">
        <v>6295</v>
      </c>
      <c r="B4738" s="1" t="s">
        <v>4415</v>
      </c>
      <c r="C4738" s="1">
        <v>180</v>
      </c>
      <c r="D4738" s="1" t="s">
        <v>851</v>
      </c>
      <c r="F4738" s="1" t="s">
        <v>445</v>
      </c>
      <c r="H4738" s="1">
        <v>42</v>
      </c>
      <c r="J4738" s="1"/>
      <c r="K4738" s="3">
        <v>841</v>
      </c>
      <c r="N4738" s="1">
        <v>57.5</v>
      </c>
      <c r="O4738" s="1">
        <v>26.84</v>
      </c>
      <c r="Q4738" s="1">
        <v>5.49</v>
      </c>
      <c r="R4738" s="1">
        <v>4.09</v>
      </c>
      <c r="S4738" s="47">
        <v>9.93</v>
      </c>
      <c r="Y4738" s="47">
        <v>0.7</v>
      </c>
      <c r="AB4738" s="47">
        <v>0.4</v>
      </c>
      <c r="AJ4738" s="1" t="s">
        <v>413</v>
      </c>
      <c r="AK4738" s="19">
        <v>37.82</v>
      </c>
      <c r="AL4738" s="19">
        <v>111.32</v>
      </c>
      <c r="AM4738" s="1">
        <v>1475</v>
      </c>
      <c r="AN4738" s="3">
        <v>1994</v>
      </c>
      <c r="AP4738" s="47">
        <v>4.8899999999999997</v>
      </c>
      <c r="AQ4738">
        <v>80411</v>
      </c>
      <c r="AR4738" s="1" t="s">
        <v>503</v>
      </c>
    </row>
    <row r="4739" spans="1:44" x14ac:dyDescent="0.25">
      <c r="A4739" s="1">
        <v>6296</v>
      </c>
      <c r="B4739" s="1" t="s">
        <v>4415</v>
      </c>
      <c r="C4739" s="1">
        <v>180</v>
      </c>
      <c r="D4739" s="1" t="s">
        <v>851</v>
      </c>
      <c r="F4739" s="1" t="s">
        <v>445</v>
      </c>
      <c r="H4739" s="1">
        <v>62</v>
      </c>
      <c r="J4739" s="1"/>
      <c r="K4739" s="3">
        <v>494</v>
      </c>
      <c r="N4739" s="1">
        <v>68.2</v>
      </c>
      <c r="O4739" s="1">
        <v>31.81</v>
      </c>
      <c r="Q4739" s="1">
        <v>6.83</v>
      </c>
      <c r="R4739" s="1">
        <v>4.47</v>
      </c>
      <c r="S4739" s="47">
        <v>10.28</v>
      </c>
      <c r="Y4739" s="47">
        <v>0.8</v>
      </c>
      <c r="AB4739" s="47">
        <v>0.46</v>
      </c>
      <c r="AJ4739" s="1" t="s">
        <v>413</v>
      </c>
      <c r="AK4739" s="19">
        <v>37.9</v>
      </c>
      <c r="AL4739" s="19">
        <v>111.37</v>
      </c>
      <c r="AM4739" s="1">
        <v>1711</v>
      </c>
      <c r="AN4739" s="3">
        <v>1994</v>
      </c>
      <c r="AP4739" s="47">
        <v>5.34</v>
      </c>
      <c r="AQ4739">
        <v>80411</v>
      </c>
      <c r="AR4739" s="1" t="s">
        <v>503</v>
      </c>
    </row>
    <row r="4740" spans="1:44" x14ac:dyDescent="0.25">
      <c r="A4740" s="1">
        <v>6297</v>
      </c>
      <c r="B4740" s="1" t="s">
        <v>4415</v>
      </c>
      <c r="C4740" s="1">
        <v>180</v>
      </c>
      <c r="D4740" s="1" t="s">
        <v>851</v>
      </c>
      <c r="F4740" s="1" t="s">
        <v>445</v>
      </c>
      <c r="H4740" s="1">
        <v>30</v>
      </c>
      <c r="J4740" s="1"/>
      <c r="K4740" s="3">
        <v>3013</v>
      </c>
      <c r="N4740" s="1">
        <v>202</v>
      </c>
      <c r="O4740" s="1">
        <v>94.21</v>
      </c>
      <c r="Q4740" s="1">
        <v>19.79</v>
      </c>
      <c r="R4740" s="1">
        <v>13.81</v>
      </c>
      <c r="S4740" s="47">
        <v>32.799999999999997</v>
      </c>
      <c r="Y4740" s="47">
        <v>2.41</v>
      </c>
      <c r="AB4740" s="47">
        <v>1.4</v>
      </c>
      <c r="AJ4740" s="1" t="s">
        <v>413</v>
      </c>
      <c r="AK4740" s="19">
        <v>37.9</v>
      </c>
      <c r="AL4740" s="19">
        <v>111.5</v>
      </c>
      <c r="AM4740" s="1">
        <v>1692</v>
      </c>
      <c r="AN4740" s="3">
        <v>1994</v>
      </c>
      <c r="AP4740" s="47">
        <v>16.510000000000002</v>
      </c>
      <c r="AQ4740">
        <v>80411</v>
      </c>
      <c r="AR4740" s="1" t="s">
        <v>503</v>
      </c>
    </row>
    <row r="4741" spans="1:44" x14ac:dyDescent="0.25">
      <c r="A4741" s="1">
        <v>6298</v>
      </c>
      <c r="B4741" s="1" t="s">
        <v>4415</v>
      </c>
      <c r="C4741" s="1">
        <v>180</v>
      </c>
      <c r="D4741" s="1" t="s">
        <v>851</v>
      </c>
      <c r="F4741" s="1" t="s">
        <v>445</v>
      </c>
      <c r="H4741" s="1">
        <v>58</v>
      </c>
      <c r="J4741" s="1"/>
      <c r="K4741" s="3">
        <v>1157</v>
      </c>
      <c r="N4741" s="1">
        <v>53.4</v>
      </c>
      <c r="O4741" s="1">
        <v>24.93</v>
      </c>
      <c r="Q4741" s="1">
        <v>4.96</v>
      </c>
      <c r="R4741" s="1">
        <v>3.97</v>
      </c>
      <c r="S4741" s="47">
        <v>9.94</v>
      </c>
      <c r="Y4741" s="47">
        <v>0.66</v>
      </c>
      <c r="AB4741" s="47">
        <v>0.38</v>
      </c>
      <c r="AJ4741" s="1" t="s">
        <v>413</v>
      </c>
      <c r="AK4741" s="19">
        <v>37.92</v>
      </c>
      <c r="AL4741" s="19">
        <v>111.98</v>
      </c>
      <c r="AM4741" s="1">
        <v>1497</v>
      </c>
      <c r="AN4741" s="3">
        <v>1994</v>
      </c>
      <c r="AP4741" s="47">
        <v>4.75</v>
      </c>
      <c r="AQ4741">
        <v>80411</v>
      </c>
      <c r="AR4741" s="1" t="s">
        <v>503</v>
      </c>
    </row>
    <row r="4742" spans="1:44" x14ac:dyDescent="0.25">
      <c r="A4742" s="1">
        <v>6299</v>
      </c>
      <c r="B4742" s="1" t="s">
        <v>4415</v>
      </c>
      <c r="C4742" s="1">
        <v>180</v>
      </c>
      <c r="D4742" s="1" t="s">
        <v>851</v>
      </c>
      <c r="F4742" s="1" t="s">
        <v>445</v>
      </c>
      <c r="H4742" s="1">
        <v>27</v>
      </c>
      <c r="J4742" s="1"/>
      <c r="K4742" s="3">
        <v>1208</v>
      </c>
      <c r="N4742" s="1">
        <v>38.4</v>
      </c>
      <c r="O4742" s="1">
        <v>17.95</v>
      </c>
      <c r="Q4742" s="1">
        <v>3.48</v>
      </c>
      <c r="R4742" s="1">
        <v>2.99</v>
      </c>
      <c r="S4742" s="47">
        <v>7.68</v>
      </c>
      <c r="Y4742" s="47">
        <v>0.48</v>
      </c>
      <c r="AB4742" s="47">
        <v>0.28000000000000003</v>
      </c>
      <c r="AJ4742" s="1" t="s">
        <v>413</v>
      </c>
      <c r="AK4742" s="19">
        <v>38.020000000000003</v>
      </c>
      <c r="AL4742" s="19">
        <v>111.98</v>
      </c>
      <c r="AM4742" s="1">
        <v>1400</v>
      </c>
      <c r="AN4742" s="3">
        <v>1994</v>
      </c>
      <c r="AP4742" s="47">
        <v>3.57</v>
      </c>
      <c r="AQ4742">
        <v>80411</v>
      </c>
      <c r="AR4742" s="1" t="s">
        <v>503</v>
      </c>
    </row>
    <row r="4743" spans="1:44" x14ac:dyDescent="0.25">
      <c r="A4743" s="1">
        <v>6300</v>
      </c>
      <c r="B4743" s="1" t="s">
        <v>4415</v>
      </c>
      <c r="C4743" s="1">
        <v>180</v>
      </c>
      <c r="D4743" s="1" t="s">
        <v>851</v>
      </c>
      <c r="F4743" s="1" t="s">
        <v>445</v>
      </c>
      <c r="H4743" s="1">
        <v>48</v>
      </c>
      <c r="J4743" s="1"/>
      <c r="K4743" s="3">
        <v>722</v>
      </c>
      <c r="N4743" s="1">
        <v>94.4</v>
      </c>
      <c r="O4743" s="1">
        <v>44.03</v>
      </c>
      <c r="Q4743" s="1">
        <v>9.42</v>
      </c>
      <c r="R4743" s="1">
        <v>6.23</v>
      </c>
      <c r="S4743" s="47">
        <v>14.38</v>
      </c>
      <c r="Y4743" s="47">
        <v>1.1100000000000001</v>
      </c>
      <c r="AB4743" s="47">
        <v>0.64</v>
      </c>
      <c r="AJ4743" s="1" t="s">
        <v>413</v>
      </c>
      <c r="AK4743" s="19">
        <v>38.1</v>
      </c>
      <c r="AL4743" s="19">
        <v>111.25</v>
      </c>
      <c r="AM4743" s="1">
        <v>1680</v>
      </c>
      <c r="AN4743" s="3">
        <v>1994</v>
      </c>
      <c r="AP4743" s="47">
        <v>7.45</v>
      </c>
      <c r="AQ4743">
        <v>81013</v>
      </c>
      <c r="AR4743" s="1" t="s">
        <v>503</v>
      </c>
    </row>
    <row r="4744" spans="1:44" x14ac:dyDescent="0.25">
      <c r="A4744" s="1">
        <v>6301</v>
      </c>
      <c r="B4744" s="1" t="s">
        <v>4415</v>
      </c>
      <c r="C4744" s="1">
        <v>180</v>
      </c>
      <c r="D4744" s="1" t="s">
        <v>851</v>
      </c>
      <c r="F4744" s="1" t="s">
        <v>445</v>
      </c>
      <c r="H4744" s="1">
        <v>56</v>
      </c>
      <c r="J4744" s="1"/>
      <c r="K4744" s="3">
        <v>760</v>
      </c>
      <c r="N4744" s="1">
        <v>89</v>
      </c>
      <c r="O4744" s="1">
        <v>41.49</v>
      </c>
      <c r="Q4744" s="1">
        <v>8.8000000000000007</v>
      </c>
      <c r="R4744" s="1">
        <v>5.94</v>
      </c>
      <c r="S4744" s="47">
        <v>13.84</v>
      </c>
      <c r="Y4744" s="47">
        <v>1.05</v>
      </c>
      <c r="AB4744" s="47">
        <v>0.61</v>
      </c>
      <c r="AJ4744" s="1" t="s">
        <v>413</v>
      </c>
      <c r="AK4744" s="19">
        <v>38.130000000000003</v>
      </c>
      <c r="AL4744" s="19">
        <v>112.38</v>
      </c>
      <c r="AM4744" s="1">
        <v>1390</v>
      </c>
      <c r="AN4744" s="3">
        <v>1994</v>
      </c>
      <c r="AP4744" s="47">
        <v>7.1</v>
      </c>
      <c r="AQ4744">
        <v>80411</v>
      </c>
      <c r="AR4744" s="1" t="s">
        <v>503</v>
      </c>
    </row>
    <row r="4745" spans="1:44" x14ac:dyDescent="0.25">
      <c r="A4745" s="1">
        <v>6302</v>
      </c>
      <c r="B4745" s="1" t="s">
        <v>4415</v>
      </c>
      <c r="C4745" s="1">
        <v>180</v>
      </c>
      <c r="D4745" s="1" t="s">
        <v>851</v>
      </c>
      <c r="F4745" s="1" t="s">
        <v>445</v>
      </c>
      <c r="H4745" s="1">
        <v>54</v>
      </c>
      <c r="J4745" s="1"/>
      <c r="K4745" s="3">
        <v>569</v>
      </c>
      <c r="N4745" s="1">
        <v>80.5</v>
      </c>
      <c r="O4745" s="1">
        <v>37.5</v>
      </c>
      <c r="Q4745" s="1">
        <v>8.06</v>
      </c>
      <c r="R4745" s="1">
        <v>5.26</v>
      </c>
      <c r="S4745" s="47">
        <v>12.07</v>
      </c>
      <c r="Y4745" s="47">
        <v>0.94</v>
      </c>
      <c r="AB4745" s="47">
        <v>0.55000000000000004</v>
      </c>
      <c r="AJ4745" s="1" t="s">
        <v>413</v>
      </c>
      <c r="AK4745" s="19">
        <v>38.22</v>
      </c>
      <c r="AL4745" s="19">
        <v>111.32</v>
      </c>
      <c r="AM4745" s="1">
        <v>1667</v>
      </c>
      <c r="AN4745" s="3">
        <v>1994</v>
      </c>
      <c r="AP4745" s="47">
        <v>6.29</v>
      </c>
      <c r="AQ4745">
        <v>81013</v>
      </c>
      <c r="AR4745" s="1" t="s">
        <v>503</v>
      </c>
    </row>
    <row r="4746" spans="1:44" x14ac:dyDescent="0.25">
      <c r="A4746" s="1">
        <v>6303</v>
      </c>
      <c r="B4746" s="1" t="s">
        <v>4415</v>
      </c>
      <c r="C4746" s="1">
        <v>180</v>
      </c>
      <c r="D4746" s="1" t="s">
        <v>851</v>
      </c>
      <c r="F4746" s="1" t="s">
        <v>445</v>
      </c>
      <c r="H4746" s="1">
        <v>52</v>
      </c>
      <c r="J4746" s="1"/>
      <c r="K4746" s="3">
        <v>301</v>
      </c>
      <c r="N4746" s="1">
        <v>94.1</v>
      </c>
      <c r="O4746" s="1">
        <v>43.87</v>
      </c>
      <c r="Q4746" s="1">
        <v>9.9600000000000009</v>
      </c>
      <c r="R4746" s="1">
        <v>5.61</v>
      </c>
      <c r="S4746" s="47">
        <v>12.12</v>
      </c>
      <c r="Y4746" s="47">
        <v>1.07</v>
      </c>
      <c r="AB4746" s="47">
        <v>0.62</v>
      </c>
      <c r="AJ4746" s="1" t="s">
        <v>413</v>
      </c>
      <c r="AK4746" s="19">
        <v>38.25</v>
      </c>
      <c r="AL4746" s="19">
        <v>111.37</v>
      </c>
      <c r="AM4746" s="1">
        <v>1750</v>
      </c>
      <c r="AN4746" s="3">
        <v>1994</v>
      </c>
      <c r="AP4746" s="47">
        <v>6.71</v>
      </c>
      <c r="AQ4746">
        <v>81013</v>
      </c>
      <c r="AR4746" s="1" t="s">
        <v>503</v>
      </c>
    </row>
    <row r="4747" spans="1:44" x14ac:dyDescent="0.25">
      <c r="A4747" s="1">
        <v>6304</v>
      </c>
      <c r="B4747" s="1" t="s">
        <v>4415</v>
      </c>
      <c r="C4747" s="1">
        <v>180</v>
      </c>
      <c r="D4747" s="1" t="s">
        <v>851</v>
      </c>
      <c r="F4747" s="1" t="s">
        <v>445</v>
      </c>
      <c r="H4747" s="1">
        <v>51</v>
      </c>
      <c r="J4747" s="1"/>
      <c r="K4747" s="3">
        <v>980</v>
      </c>
      <c r="N4747" s="1">
        <v>85.5</v>
      </c>
      <c r="O4747" s="1">
        <v>39.85</v>
      </c>
      <c r="Q4747" s="1">
        <v>8.2899999999999991</v>
      </c>
      <c r="R4747" s="1">
        <v>5.9</v>
      </c>
      <c r="S4747" s="47">
        <v>14.07</v>
      </c>
      <c r="Y4747" s="47">
        <v>1.02</v>
      </c>
      <c r="AB4747" s="47">
        <v>0.59</v>
      </c>
      <c r="AJ4747" s="1" t="s">
        <v>413</v>
      </c>
      <c r="AK4747" s="19">
        <v>38.380000000000003</v>
      </c>
      <c r="AL4747" s="19">
        <v>111.43</v>
      </c>
      <c r="AM4747" s="1">
        <v>1940</v>
      </c>
      <c r="AN4747" s="3">
        <v>1994</v>
      </c>
      <c r="AP4747" s="47">
        <v>7.05</v>
      </c>
      <c r="AQ4747">
        <v>81013</v>
      </c>
      <c r="AR4747" s="1" t="s">
        <v>503</v>
      </c>
    </row>
    <row r="4748" spans="1:44" x14ac:dyDescent="0.25">
      <c r="A4748" s="1">
        <v>6305</v>
      </c>
      <c r="B4748" s="1" t="s">
        <v>4415</v>
      </c>
      <c r="C4748" s="1">
        <v>180</v>
      </c>
      <c r="D4748" s="1" t="s">
        <v>851</v>
      </c>
      <c r="F4748" s="1" t="s">
        <v>445</v>
      </c>
      <c r="H4748" s="1">
        <v>31</v>
      </c>
      <c r="J4748" s="1"/>
      <c r="K4748" s="3">
        <v>1248</v>
      </c>
      <c r="N4748" s="1">
        <v>46.3</v>
      </c>
      <c r="O4748" s="1">
        <v>21.58</v>
      </c>
      <c r="Q4748" s="1">
        <v>4.2300000000000004</v>
      </c>
      <c r="R4748" s="1">
        <v>3.53</v>
      </c>
      <c r="S4748" s="47">
        <v>8.9700000000000006</v>
      </c>
      <c r="Y4748" s="47">
        <v>0.56999999999999995</v>
      </c>
      <c r="AB4748" s="47">
        <v>0.33</v>
      </c>
      <c r="AJ4748" s="1" t="s">
        <v>413</v>
      </c>
      <c r="AK4748" s="19">
        <v>38.42</v>
      </c>
      <c r="AL4748" s="19">
        <v>112.4</v>
      </c>
      <c r="AM4748" s="1">
        <v>1200</v>
      </c>
      <c r="AN4748" s="3">
        <v>1994</v>
      </c>
      <c r="AP4748" s="47">
        <v>4.22</v>
      </c>
      <c r="AQ4748">
        <v>80411</v>
      </c>
      <c r="AR4748" s="1" t="s">
        <v>503</v>
      </c>
    </row>
    <row r="4749" spans="1:44" x14ac:dyDescent="0.25">
      <c r="A4749" s="1">
        <v>6306</v>
      </c>
      <c r="B4749" s="1" t="s">
        <v>4415</v>
      </c>
      <c r="C4749" s="1">
        <v>180</v>
      </c>
      <c r="D4749" s="1" t="s">
        <v>851</v>
      </c>
      <c r="F4749" s="1" t="s">
        <v>445</v>
      </c>
      <c r="H4749" s="1">
        <v>50</v>
      </c>
      <c r="J4749" s="1"/>
      <c r="K4749" s="3">
        <v>991</v>
      </c>
      <c r="N4749" s="1">
        <v>108.6</v>
      </c>
      <c r="O4749" s="1">
        <v>50.57</v>
      </c>
      <c r="Q4749" s="1">
        <v>10.68</v>
      </c>
      <c r="R4749" s="1">
        <v>7.3</v>
      </c>
      <c r="S4749" s="47">
        <v>17.09</v>
      </c>
      <c r="Y4749" s="47">
        <v>1.28</v>
      </c>
      <c r="AB4749" s="47">
        <v>0.75</v>
      </c>
      <c r="AJ4749" s="1" t="s">
        <v>413</v>
      </c>
      <c r="AK4749" s="19">
        <v>38.43</v>
      </c>
      <c r="AL4749" s="19">
        <v>111.37</v>
      </c>
      <c r="AM4749" s="1">
        <v>1620</v>
      </c>
      <c r="AN4749" s="3">
        <v>1994</v>
      </c>
      <c r="AP4749" s="47">
        <v>8.73</v>
      </c>
      <c r="AQ4749">
        <v>81013</v>
      </c>
      <c r="AR4749" s="1" t="s">
        <v>503</v>
      </c>
    </row>
    <row r="4750" spans="1:44" x14ac:dyDescent="0.25">
      <c r="A4750" s="1">
        <v>6307</v>
      </c>
      <c r="B4750" s="1" t="s">
        <v>4415</v>
      </c>
      <c r="C4750" s="1">
        <v>180</v>
      </c>
      <c r="D4750" s="1" t="s">
        <v>851</v>
      </c>
      <c r="F4750" s="1" t="s">
        <v>445</v>
      </c>
      <c r="H4750" s="1">
        <v>68</v>
      </c>
      <c r="J4750" s="1"/>
      <c r="K4750" s="3">
        <v>800</v>
      </c>
      <c r="N4750" s="1">
        <v>116.1</v>
      </c>
      <c r="O4750" s="1">
        <v>54.05</v>
      </c>
      <c r="Q4750" s="1">
        <v>11.64</v>
      </c>
      <c r="R4750" s="1">
        <v>7.55</v>
      </c>
      <c r="S4750" s="47">
        <v>17.309999999999999</v>
      </c>
      <c r="Y4750" s="47">
        <v>1.36</v>
      </c>
      <c r="AB4750" s="47">
        <v>0.79</v>
      </c>
      <c r="AJ4750" s="1" t="s">
        <v>413</v>
      </c>
      <c r="AK4750" s="19">
        <v>38.450000000000003</v>
      </c>
      <c r="AL4750" s="19">
        <v>111.38</v>
      </c>
      <c r="AM4750" s="1">
        <v>1650</v>
      </c>
      <c r="AN4750" s="3">
        <v>1994</v>
      </c>
      <c r="AP4750" s="47">
        <v>9.0299999999999994</v>
      </c>
      <c r="AQ4750">
        <v>81013</v>
      </c>
      <c r="AR4750" s="1" t="s">
        <v>503</v>
      </c>
    </row>
    <row r="4751" spans="1:44" x14ac:dyDescent="0.25">
      <c r="A4751" s="1">
        <v>6308</v>
      </c>
      <c r="B4751" s="1" t="s">
        <v>4415</v>
      </c>
      <c r="C4751" s="1">
        <v>180</v>
      </c>
      <c r="D4751" s="1" t="s">
        <v>851</v>
      </c>
      <c r="F4751" s="1" t="s">
        <v>445</v>
      </c>
      <c r="H4751" s="1">
        <v>42</v>
      </c>
      <c r="J4751" s="1"/>
      <c r="K4751" s="3">
        <v>809</v>
      </c>
      <c r="N4751" s="1">
        <v>70</v>
      </c>
      <c r="O4751" s="1">
        <v>32.64</v>
      </c>
      <c r="Q4751" s="1">
        <v>6.78</v>
      </c>
      <c r="R4751" s="1">
        <v>4.84</v>
      </c>
      <c r="S4751" s="47">
        <v>11.54</v>
      </c>
      <c r="Y4751" s="47">
        <v>0.84</v>
      </c>
      <c r="AB4751" s="47">
        <v>0.49</v>
      </c>
      <c r="AJ4751" s="1" t="s">
        <v>413</v>
      </c>
      <c r="AK4751" s="19">
        <v>38.619999999999997</v>
      </c>
      <c r="AL4751" s="19">
        <v>111.73</v>
      </c>
      <c r="AM4751" s="1">
        <v>1690</v>
      </c>
      <c r="AN4751" s="3">
        <v>1994</v>
      </c>
      <c r="AP4751" s="47">
        <v>5.79</v>
      </c>
      <c r="AQ4751">
        <v>81013</v>
      </c>
      <c r="AR4751" s="1" t="s">
        <v>503</v>
      </c>
    </row>
    <row r="4752" spans="1:44" x14ac:dyDescent="0.25">
      <c r="A4752" s="1">
        <v>6309</v>
      </c>
      <c r="B4752" s="1" t="s">
        <v>4415</v>
      </c>
      <c r="C4752" s="1">
        <v>180</v>
      </c>
      <c r="D4752" s="1" t="s">
        <v>851</v>
      </c>
      <c r="F4752" s="1" t="s">
        <v>445</v>
      </c>
      <c r="H4752" s="1">
        <v>28</v>
      </c>
      <c r="J4752" s="1"/>
      <c r="K4752" s="3">
        <v>1713</v>
      </c>
      <c r="N4752" s="1">
        <v>63</v>
      </c>
      <c r="O4752" s="1">
        <v>29.38</v>
      </c>
      <c r="Q4752" s="1">
        <v>5.75</v>
      </c>
      <c r="R4752" s="1">
        <v>4.8099999999999996</v>
      </c>
      <c r="S4752" s="47">
        <v>12.24</v>
      </c>
      <c r="Y4752" s="47">
        <v>0.78</v>
      </c>
      <c r="AB4752" s="47">
        <v>0.45</v>
      </c>
      <c r="AJ4752" s="1" t="s">
        <v>413</v>
      </c>
      <c r="AK4752" s="19">
        <v>38.68</v>
      </c>
      <c r="AL4752" s="19">
        <v>111.97</v>
      </c>
      <c r="AM4752" s="1">
        <v>1700</v>
      </c>
      <c r="AN4752" s="3">
        <v>1994</v>
      </c>
      <c r="AP4752" s="47">
        <v>5.75</v>
      </c>
      <c r="AQ4752">
        <v>80411</v>
      </c>
      <c r="AR4752" s="1" t="s">
        <v>503</v>
      </c>
    </row>
    <row r="4753" spans="1:44" x14ac:dyDescent="0.25">
      <c r="A4753" s="1">
        <v>6310</v>
      </c>
      <c r="B4753" s="1" t="s">
        <v>4415</v>
      </c>
      <c r="C4753" s="1">
        <v>180</v>
      </c>
      <c r="D4753" s="1" t="s">
        <v>851</v>
      </c>
      <c r="F4753" s="1" t="s">
        <v>445</v>
      </c>
      <c r="H4753" s="1">
        <v>51</v>
      </c>
      <c r="J4753" s="1"/>
      <c r="K4753" s="3">
        <v>1024</v>
      </c>
      <c r="N4753" s="1">
        <v>97.8</v>
      </c>
      <c r="O4753" s="1">
        <v>45.55</v>
      </c>
      <c r="Q4753" s="1">
        <v>9.5299999999999994</v>
      </c>
      <c r="R4753" s="1">
        <v>6.68</v>
      </c>
      <c r="S4753" s="47">
        <v>15.8</v>
      </c>
      <c r="Y4753" s="47">
        <v>1.1599999999999999</v>
      </c>
      <c r="AB4753" s="47">
        <v>0.67</v>
      </c>
      <c r="AJ4753" s="1" t="s">
        <v>413</v>
      </c>
      <c r="AK4753" s="19">
        <v>38.68</v>
      </c>
      <c r="AL4753" s="19">
        <v>111.93</v>
      </c>
      <c r="AM4753" s="1">
        <v>1700</v>
      </c>
      <c r="AN4753" s="3">
        <v>1994</v>
      </c>
      <c r="AP4753" s="47">
        <v>7.99</v>
      </c>
      <c r="AQ4753">
        <v>80411</v>
      </c>
      <c r="AR4753" s="1" t="s">
        <v>503</v>
      </c>
    </row>
    <row r="4754" spans="1:44" x14ac:dyDescent="0.25">
      <c r="A4754" s="1">
        <v>6311</v>
      </c>
      <c r="B4754" s="1" t="s">
        <v>4415</v>
      </c>
      <c r="C4754" s="1">
        <v>180</v>
      </c>
      <c r="D4754" s="1" t="s">
        <v>851</v>
      </c>
      <c r="F4754" s="1" t="s">
        <v>445</v>
      </c>
      <c r="H4754" s="1">
        <v>51</v>
      </c>
      <c r="J4754" s="1"/>
      <c r="K4754" s="3">
        <v>840</v>
      </c>
      <c r="N4754" s="1">
        <v>163</v>
      </c>
      <c r="O4754" s="1">
        <v>107.2</v>
      </c>
      <c r="Q4754" s="1">
        <v>14.33</v>
      </c>
      <c r="R4754" s="1">
        <v>4.55</v>
      </c>
      <c r="S4754" s="47">
        <v>16.05</v>
      </c>
      <c r="Y4754" s="47">
        <v>2.13</v>
      </c>
      <c r="AB4754" s="47">
        <v>1.24</v>
      </c>
      <c r="AJ4754" s="1" t="s">
        <v>413</v>
      </c>
      <c r="AK4754" s="19">
        <v>33.22</v>
      </c>
      <c r="AL4754" s="19">
        <v>103.83</v>
      </c>
      <c r="AM4754" s="1">
        <v>3200</v>
      </c>
      <c r="AN4754" s="3">
        <v>1994</v>
      </c>
      <c r="AP4754" s="47">
        <v>5.39</v>
      </c>
      <c r="AQ4754">
        <v>81017</v>
      </c>
      <c r="AR4754" s="1" t="s">
        <v>503</v>
      </c>
    </row>
    <row r="4755" spans="1:44" x14ac:dyDescent="0.25">
      <c r="A4755" s="1">
        <v>6312</v>
      </c>
      <c r="B4755" s="1" t="s">
        <v>4415</v>
      </c>
      <c r="C4755" s="1">
        <v>180</v>
      </c>
      <c r="D4755" s="1" t="s">
        <v>851</v>
      </c>
      <c r="F4755" s="1" t="s">
        <v>445</v>
      </c>
      <c r="H4755" s="1">
        <v>40</v>
      </c>
      <c r="J4755" s="1"/>
      <c r="K4755" s="3">
        <v>790</v>
      </c>
      <c r="N4755" s="1">
        <v>175</v>
      </c>
      <c r="O4755" s="1">
        <v>89</v>
      </c>
      <c r="Q4755" s="1">
        <v>14.8</v>
      </c>
      <c r="R4755" s="1">
        <v>4.07</v>
      </c>
      <c r="S4755" s="47">
        <v>23.81</v>
      </c>
      <c r="Y4755" s="47">
        <v>1.98</v>
      </c>
      <c r="AB4755" s="47">
        <v>1.1499999999999999</v>
      </c>
      <c r="AJ4755" s="1" t="s">
        <v>413</v>
      </c>
      <c r="AK4755" s="19">
        <v>33.630000000000003</v>
      </c>
      <c r="AL4755" s="19">
        <v>103.78</v>
      </c>
      <c r="AM4755" s="1">
        <v>3114</v>
      </c>
      <c r="AN4755" s="3">
        <v>1994</v>
      </c>
      <c r="AP4755" s="47">
        <v>4.87</v>
      </c>
      <c r="AQ4755">
        <v>81017</v>
      </c>
      <c r="AR4755" s="1" t="s">
        <v>503</v>
      </c>
    </row>
    <row r="4756" spans="1:44" x14ac:dyDescent="0.25">
      <c r="A4756" s="1">
        <v>6313</v>
      </c>
      <c r="B4756" s="1" t="s">
        <v>4415</v>
      </c>
      <c r="C4756" s="1">
        <v>180</v>
      </c>
      <c r="D4756" s="1" t="s">
        <v>851</v>
      </c>
      <c r="F4756" s="1" t="s">
        <v>445</v>
      </c>
      <c r="H4756" s="1">
        <v>18</v>
      </c>
      <c r="J4756" s="1"/>
      <c r="K4756" s="3">
        <v>2165</v>
      </c>
      <c r="N4756" s="1">
        <v>62.3</v>
      </c>
      <c r="O4756" s="1">
        <v>35.43</v>
      </c>
      <c r="Q4756" s="1">
        <v>13.72</v>
      </c>
      <c r="R4756" s="1">
        <v>5.13</v>
      </c>
      <c r="S4756" s="47">
        <v>10.45</v>
      </c>
      <c r="Y4756" s="47">
        <v>0.97</v>
      </c>
      <c r="AB4756" s="47">
        <v>0.56000000000000005</v>
      </c>
      <c r="AJ4756" s="1" t="s">
        <v>413</v>
      </c>
      <c r="AK4756" s="19">
        <v>32.6</v>
      </c>
      <c r="AL4756" s="19">
        <v>118</v>
      </c>
      <c r="AM4756" s="1">
        <v>400</v>
      </c>
      <c r="AN4756" s="3">
        <v>1994</v>
      </c>
      <c r="AP4756" s="47">
        <v>6.14</v>
      </c>
      <c r="AQ4756">
        <v>80415</v>
      </c>
      <c r="AR4756" s="1" t="s">
        <v>503</v>
      </c>
    </row>
    <row r="4757" spans="1:44" x14ac:dyDescent="0.25">
      <c r="A4757" s="1">
        <v>6314</v>
      </c>
      <c r="B4757" s="1" t="s">
        <v>5251</v>
      </c>
      <c r="C4757" s="1">
        <v>180</v>
      </c>
      <c r="F4757" s="1" t="s">
        <v>445</v>
      </c>
      <c r="H4757" s="1">
        <v>26</v>
      </c>
      <c r="J4757" s="1"/>
      <c r="K4757" s="3">
        <v>3500</v>
      </c>
      <c r="N4757" s="1">
        <v>63</v>
      </c>
      <c r="O4757" s="1">
        <v>25.32</v>
      </c>
      <c r="Q4757" s="1">
        <v>21.5</v>
      </c>
      <c r="R4757" s="1">
        <v>6.83</v>
      </c>
      <c r="S4757" s="47">
        <v>10.61</v>
      </c>
      <c r="Y4757" s="47">
        <v>0.85</v>
      </c>
      <c r="AB4757" s="47">
        <v>0.65</v>
      </c>
      <c r="AJ4757" s="1" t="s">
        <v>413</v>
      </c>
      <c r="AK4757" s="19">
        <v>34.549999999999997</v>
      </c>
      <c r="AL4757" s="19">
        <v>105.88</v>
      </c>
      <c r="AM4757" s="1">
        <v>1625</v>
      </c>
      <c r="AN4757" s="3">
        <v>1994</v>
      </c>
      <c r="AP4757" s="47">
        <v>12.26</v>
      </c>
      <c r="AQ4757">
        <v>80411</v>
      </c>
      <c r="AR4757" s="1" t="s">
        <v>503</v>
      </c>
    </row>
    <row r="4758" spans="1:44" x14ac:dyDescent="0.25">
      <c r="A4758" s="1">
        <v>6315</v>
      </c>
      <c r="B4758" s="1" t="s">
        <v>5251</v>
      </c>
      <c r="C4758" s="1">
        <v>180</v>
      </c>
      <c r="F4758" s="1" t="s">
        <v>445</v>
      </c>
      <c r="H4758" s="1">
        <v>30</v>
      </c>
      <c r="J4758" s="1"/>
      <c r="K4758" s="3">
        <v>4200</v>
      </c>
      <c r="N4758" s="1">
        <v>137</v>
      </c>
      <c r="O4758" s="1">
        <v>51.21</v>
      </c>
      <c r="Q4758" s="1">
        <v>11.66</v>
      </c>
      <c r="R4758" s="1">
        <v>5.0599999999999996</v>
      </c>
      <c r="S4758" s="47">
        <v>13.35</v>
      </c>
      <c r="Y4758" s="47">
        <v>1.07</v>
      </c>
      <c r="AB4758" s="47">
        <v>0.82</v>
      </c>
      <c r="AJ4758" s="1" t="s">
        <v>413</v>
      </c>
      <c r="AK4758" s="19">
        <v>32.67</v>
      </c>
      <c r="AL4758" s="19">
        <v>105.6</v>
      </c>
      <c r="AM4758" s="1">
        <v>1435</v>
      </c>
      <c r="AN4758" s="3">
        <v>1994</v>
      </c>
      <c r="AP4758" s="47">
        <v>6.49</v>
      </c>
      <c r="AQ4758">
        <v>80434</v>
      </c>
      <c r="AR4758" s="1" t="s">
        <v>503</v>
      </c>
    </row>
    <row r="4759" spans="1:44" x14ac:dyDescent="0.25">
      <c r="A4759" s="1">
        <v>6316</v>
      </c>
      <c r="B4759" s="1" t="s">
        <v>5251</v>
      </c>
      <c r="C4759" s="1">
        <v>180</v>
      </c>
      <c r="F4759" s="1" t="s">
        <v>445</v>
      </c>
      <c r="H4759" s="1">
        <v>41</v>
      </c>
      <c r="J4759" s="1"/>
      <c r="K4759" s="3">
        <v>920</v>
      </c>
      <c r="N4759" s="1">
        <v>154</v>
      </c>
      <c r="O4759" s="1">
        <v>57.57</v>
      </c>
      <c r="Q4759" s="1">
        <v>21.64</v>
      </c>
      <c r="R4759" s="1">
        <v>4.7300000000000004</v>
      </c>
      <c r="S4759" s="47">
        <v>28.62</v>
      </c>
      <c r="Y4759" s="47">
        <v>1.49</v>
      </c>
      <c r="AB4759" s="47">
        <v>1.1399999999999999</v>
      </c>
      <c r="AJ4759" s="1" t="s">
        <v>413</v>
      </c>
      <c r="AK4759" s="19">
        <v>33.5</v>
      </c>
      <c r="AL4759" s="19">
        <v>106.6</v>
      </c>
      <c r="AM4759" s="1">
        <v>2040</v>
      </c>
      <c r="AN4759" s="3">
        <v>1994</v>
      </c>
      <c r="AP4759" s="47">
        <v>7.59</v>
      </c>
      <c r="AQ4759">
        <v>80434</v>
      </c>
      <c r="AR4759" s="1" t="s">
        <v>503</v>
      </c>
    </row>
    <row r="4760" spans="1:44" x14ac:dyDescent="0.25">
      <c r="A4760" s="1">
        <v>6317</v>
      </c>
      <c r="B4760" s="1" t="s">
        <v>5251</v>
      </c>
      <c r="C4760" s="1">
        <v>180</v>
      </c>
      <c r="F4760" s="1" t="s">
        <v>445</v>
      </c>
      <c r="H4760" s="1">
        <v>29</v>
      </c>
      <c r="J4760" s="1"/>
      <c r="K4760" s="3">
        <v>2825</v>
      </c>
      <c r="N4760" s="1">
        <v>124</v>
      </c>
      <c r="O4760" s="1">
        <v>49.76</v>
      </c>
      <c r="Q4760" s="1">
        <v>18.97</v>
      </c>
      <c r="R4760" s="1">
        <v>6.6</v>
      </c>
      <c r="S4760" s="47">
        <v>17.55</v>
      </c>
      <c r="Y4760" s="47">
        <v>1.23</v>
      </c>
      <c r="AB4760" s="47">
        <v>0.94</v>
      </c>
      <c r="AJ4760" s="1" t="s">
        <v>413</v>
      </c>
      <c r="AK4760" s="19">
        <v>33.35</v>
      </c>
      <c r="AL4760" s="19">
        <v>108.35</v>
      </c>
      <c r="AM4760" s="1">
        <v>1787</v>
      </c>
      <c r="AN4760" s="3">
        <v>1994</v>
      </c>
      <c r="AP4760" s="47">
        <v>11.42</v>
      </c>
      <c r="AQ4760">
        <v>80434</v>
      </c>
      <c r="AR4760" s="1" t="s">
        <v>503</v>
      </c>
    </row>
    <row r="4761" spans="1:44" x14ac:dyDescent="0.25">
      <c r="A4761" s="1">
        <v>6318</v>
      </c>
      <c r="B4761" s="1" t="s">
        <v>5251</v>
      </c>
      <c r="C4761" s="1">
        <v>180</v>
      </c>
      <c r="F4761" s="1" t="s">
        <v>445</v>
      </c>
      <c r="H4761" s="1">
        <v>56</v>
      </c>
      <c r="J4761" s="1"/>
      <c r="K4761" s="3">
        <v>640</v>
      </c>
      <c r="N4761" s="1">
        <v>194</v>
      </c>
      <c r="O4761" s="1">
        <v>74.17</v>
      </c>
      <c r="Q4761" s="1">
        <v>30.29</v>
      </c>
      <c r="R4761" s="1">
        <v>7.96</v>
      </c>
      <c r="S4761" s="47">
        <v>25.92</v>
      </c>
      <c r="Y4761" s="47">
        <v>1.83</v>
      </c>
      <c r="AB4761" s="47">
        <v>1.4</v>
      </c>
      <c r="AJ4761" s="1" t="s">
        <v>413</v>
      </c>
      <c r="AK4761" s="19">
        <v>33.200000000000003</v>
      </c>
      <c r="AL4761" s="19">
        <v>107.5</v>
      </c>
      <c r="AM4761" s="1">
        <v>1700</v>
      </c>
      <c r="AN4761" s="3">
        <v>1994</v>
      </c>
      <c r="AP4761" s="47">
        <v>14.29</v>
      </c>
      <c r="AQ4761">
        <v>80417</v>
      </c>
      <c r="AR4761" s="1" t="s">
        <v>503</v>
      </c>
    </row>
    <row r="4762" spans="1:44" x14ac:dyDescent="0.25">
      <c r="A4762" s="1">
        <v>6319</v>
      </c>
      <c r="B4762" s="1" t="s">
        <v>5251</v>
      </c>
      <c r="C4762" s="1">
        <v>180</v>
      </c>
      <c r="F4762" s="1" t="s">
        <v>445</v>
      </c>
      <c r="H4762" s="1">
        <v>35</v>
      </c>
      <c r="J4762" s="1"/>
      <c r="K4762" s="3">
        <v>2104</v>
      </c>
      <c r="N4762" s="1">
        <v>217</v>
      </c>
      <c r="O4762" s="1">
        <v>87.15</v>
      </c>
      <c r="Q4762" s="1">
        <v>36.99</v>
      </c>
      <c r="R4762" s="1">
        <v>7</v>
      </c>
      <c r="S4762" s="47">
        <v>39.6</v>
      </c>
      <c r="Y4762" s="47">
        <v>2.25</v>
      </c>
      <c r="AB4762" s="47">
        <v>1.72</v>
      </c>
      <c r="AJ4762" s="1" t="s">
        <v>413</v>
      </c>
      <c r="AK4762" s="19">
        <v>33.9</v>
      </c>
      <c r="AL4762" s="19">
        <v>107.2</v>
      </c>
      <c r="AM4762" s="1">
        <v>2120</v>
      </c>
      <c r="AN4762" s="3">
        <v>1994</v>
      </c>
      <c r="AP4762" s="47">
        <v>12.35</v>
      </c>
      <c r="AQ4762">
        <v>80434</v>
      </c>
      <c r="AR4762" s="1" t="s">
        <v>503</v>
      </c>
    </row>
    <row r="4763" spans="1:44" x14ac:dyDescent="0.25">
      <c r="A4763" s="1">
        <v>6320</v>
      </c>
      <c r="B4763" s="1" t="s">
        <v>5251</v>
      </c>
      <c r="C4763" s="1">
        <v>180</v>
      </c>
      <c r="F4763" s="33" t="s">
        <v>859</v>
      </c>
      <c r="H4763" s="1">
        <v>18</v>
      </c>
      <c r="J4763" s="1"/>
      <c r="K4763" s="3">
        <v>2545</v>
      </c>
      <c r="N4763" s="1">
        <v>81.5</v>
      </c>
      <c r="O4763" s="1">
        <v>27.25</v>
      </c>
      <c r="Q4763" s="1">
        <v>17.45</v>
      </c>
      <c r="R4763" s="1">
        <v>6.13</v>
      </c>
      <c r="S4763" s="47">
        <v>6.43</v>
      </c>
      <c r="Y4763" s="47">
        <v>0.76</v>
      </c>
      <c r="AB4763" s="47">
        <v>0.57999999999999996</v>
      </c>
      <c r="AJ4763" s="1" t="s">
        <v>413</v>
      </c>
      <c r="AK4763" s="19">
        <v>36.4</v>
      </c>
      <c r="AL4763" s="19">
        <v>117.2</v>
      </c>
      <c r="AM4763" s="1">
        <v>1000</v>
      </c>
      <c r="AN4763" s="3">
        <v>1994</v>
      </c>
      <c r="AP4763" s="47">
        <v>11.01</v>
      </c>
      <c r="AQ4763">
        <v>80424</v>
      </c>
      <c r="AR4763" s="1" t="s">
        <v>503</v>
      </c>
    </row>
    <row r="4764" spans="1:44" x14ac:dyDescent="0.25">
      <c r="A4764" s="1">
        <v>6321</v>
      </c>
      <c r="B4764" s="1" t="s">
        <v>5251</v>
      </c>
      <c r="C4764" s="1">
        <v>180</v>
      </c>
      <c r="F4764" s="1" t="s">
        <v>445</v>
      </c>
      <c r="H4764" s="1">
        <v>48</v>
      </c>
      <c r="J4764" s="1"/>
      <c r="K4764" s="3">
        <v>2556</v>
      </c>
      <c r="N4764" s="1">
        <v>192</v>
      </c>
      <c r="O4764" s="1">
        <v>82.58</v>
      </c>
      <c r="Q4764" s="1">
        <v>30.31</v>
      </c>
      <c r="R4764" s="1">
        <v>10.58</v>
      </c>
      <c r="S4764" s="47">
        <v>30.79</v>
      </c>
      <c r="Y4764" s="47">
        <v>2.04</v>
      </c>
      <c r="AB4764" s="47">
        <v>1.56</v>
      </c>
      <c r="AJ4764" s="1" t="s">
        <v>413</v>
      </c>
      <c r="AK4764" s="19">
        <v>31.6</v>
      </c>
      <c r="AL4764" s="19">
        <v>114.8</v>
      </c>
      <c r="AM4764" s="1">
        <v>802</v>
      </c>
      <c r="AN4764" s="3">
        <v>1994</v>
      </c>
      <c r="AP4764" s="47">
        <v>13.38</v>
      </c>
      <c r="AQ4764">
        <v>80415</v>
      </c>
      <c r="AR4764" s="1" t="s">
        <v>503</v>
      </c>
    </row>
    <row r="4765" spans="1:44" x14ac:dyDescent="0.25">
      <c r="A4765" s="1">
        <v>6322</v>
      </c>
      <c r="B4765" s="1" t="s">
        <v>5251</v>
      </c>
      <c r="C4765" s="1">
        <v>180</v>
      </c>
      <c r="F4765" s="1" t="s">
        <v>445</v>
      </c>
      <c r="H4765" s="1">
        <v>34</v>
      </c>
      <c r="J4765" s="1"/>
      <c r="K4765" s="3">
        <v>1442</v>
      </c>
      <c r="N4765" s="1">
        <v>147</v>
      </c>
      <c r="O4765" s="1">
        <v>64.47</v>
      </c>
      <c r="Q4765" s="1">
        <v>31.26</v>
      </c>
      <c r="R4765" s="1">
        <v>9.19</v>
      </c>
      <c r="S4765" s="47">
        <v>23.95</v>
      </c>
      <c r="Y4765" s="47">
        <v>1.7</v>
      </c>
      <c r="AB4765" s="47">
        <v>1.3</v>
      </c>
      <c r="AJ4765" s="1" t="s">
        <v>413</v>
      </c>
      <c r="AK4765" s="19">
        <v>31.5</v>
      </c>
      <c r="AL4765" s="19">
        <v>115.5</v>
      </c>
      <c r="AM4765" s="1">
        <v>718</v>
      </c>
      <c r="AN4765" s="3">
        <v>1994</v>
      </c>
      <c r="AP4765" s="47">
        <v>13.81</v>
      </c>
      <c r="AQ4765">
        <v>80415</v>
      </c>
      <c r="AR4765" s="1" t="s">
        <v>503</v>
      </c>
    </row>
    <row r="4766" spans="1:44" x14ac:dyDescent="0.25">
      <c r="A4766" s="1">
        <v>6323</v>
      </c>
      <c r="B4766" s="1" t="s">
        <v>5251</v>
      </c>
      <c r="C4766" s="1">
        <v>180</v>
      </c>
      <c r="F4766" s="1" t="s">
        <v>445</v>
      </c>
      <c r="H4766" s="1">
        <v>40</v>
      </c>
      <c r="J4766" s="1"/>
      <c r="K4766" s="3">
        <v>288</v>
      </c>
      <c r="N4766" s="1">
        <v>293</v>
      </c>
      <c r="O4766" s="1">
        <v>110.7</v>
      </c>
      <c r="Q4766" s="1">
        <v>12.09</v>
      </c>
      <c r="R4766" s="1">
        <v>7.01</v>
      </c>
      <c r="S4766" s="47">
        <v>16.899999999999999</v>
      </c>
      <c r="Y4766" s="47">
        <v>1.94</v>
      </c>
      <c r="AB4766" s="47">
        <v>1.48</v>
      </c>
      <c r="AJ4766" s="1" t="s">
        <v>413</v>
      </c>
      <c r="AK4766" s="19">
        <v>30.1</v>
      </c>
      <c r="AL4766" s="19">
        <v>95</v>
      </c>
      <c r="AM4766" s="1">
        <v>2414</v>
      </c>
      <c r="AN4766" s="3">
        <v>1994</v>
      </c>
      <c r="AP4766" s="47">
        <v>9.16</v>
      </c>
      <c r="AQ4766">
        <v>80514</v>
      </c>
      <c r="AR4766" s="1" t="s">
        <v>503</v>
      </c>
    </row>
    <row r="4767" spans="1:44" x14ac:dyDescent="0.25">
      <c r="A4767" s="1">
        <v>6324</v>
      </c>
      <c r="B4767" s="1" t="s">
        <v>5251</v>
      </c>
      <c r="C4767" s="1">
        <v>180</v>
      </c>
      <c r="F4767" s="1" t="s">
        <v>445</v>
      </c>
      <c r="H4767" s="1">
        <v>40</v>
      </c>
      <c r="J4767" s="1"/>
      <c r="K4767" s="3">
        <v>307</v>
      </c>
      <c r="N4767" s="1">
        <v>311</v>
      </c>
      <c r="O4767" s="1">
        <v>118.4</v>
      </c>
      <c r="Q4767" s="1">
        <v>14.72</v>
      </c>
      <c r="R4767" s="1">
        <v>7.18</v>
      </c>
      <c r="S4767" s="47">
        <v>20.45</v>
      </c>
      <c r="Y4767" s="47">
        <v>2.12</v>
      </c>
      <c r="AB4767" s="47">
        <v>1.62</v>
      </c>
      <c r="AJ4767" s="1" t="s">
        <v>413</v>
      </c>
      <c r="AK4767" s="19">
        <v>30.2</v>
      </c>
      <c r="AL4767" s="19">
        <v>94.9</v>
      </c>
      <c r="AM4767" s="1">
        <v>2400</v>
      </c>
      <c r="AN4767" s="3">
        <v>1994</v>
      </c>
      <c r="AP4767" s="47">
        <v>9.6300000000000008</v>
      </c>
      <c r="AQ4767">
        <v>80514</v>
      </c>
      <c r="AR4767" s="1" t="s">
        <v>503</v>
      </c>
    </row>
    <row r="4768" spans="1:44" x14ac:dyDescent="0.25">
      <c r="A4768" s="1">
        <v>6325</v>
      </c>
      <c r="B4768" s="1" t="s">
        <v>5251</v>
      </c>
      <c r="C4768" s="1">
        <v>180</v>
      </c>
      <c r="F4768" s="1" t="s">
        <v>445</v>
      </c>
      <c r="H4768" s="1">
        <v>68</v>
      </c>
      <c r="J4768" s="1"/>
      <c r="K4768" s="3">
        <v>266</v>
      </c>
      <c r="N4768" s="1">
        <v>561</v>
      </c>
      <c r="O4768" s="1">
        <v>174.7</v>
      </c>
      <c r="Q4768" s="1">
        <v>46.07</v>
      </c>
      <c r="R4768" s="1">
        <v>7.92</v>
      </c>
      <c r="S4768" s="47">
        <v>82.82</v>
      </c>
      <c r="Y4768" s="47">
        <v>4.1100000000000003</v>
      </c>
      <c r="AB4768" s="47">
        <v>3.15</v>
      </c>
      <c r="AJ4768" s="1" t="s">
        <v>413</v>
      </c>
      <c r="AK4768" s="19">
        <v>29.8</v>
      </c>
      <c r="AL4768" s="19">
        <v>95.7</v>
      </c>
      <c r="AM4768" s="1">
        <v>2864</v>
      </c>
      <c r="AN4768" s="3">
        <v>1994</v>
      </c>
      <c r="AP4768" s="47">
        <v>13.15</v>
      </c>
      <c r="AQ4768">
        <v>81003</v>
      </c>
      <c r="AR4768" s="1" t="s">
        <v>503</v>
      </c>
    </row>
    <row r="4769" spans="1:44" x14ac:dyDescent="0.25">
      <c r="A4769" s="1">
        <v>6326</v>
      </c>
      <c r="B4769" s="1" t="s">
        <v>5251</v>
      </c>
      <c r="C4769" s="1">
        <v>180</v>
      </c>
      <c r="F4769" s="1" t="s">
        <v>445</v>
      </c>
      <c r="H4769" s="1">
        <v>70</v>
      </c>
      <c r="J4769" s="1"/>
      <c r="K4769" s="3">
        <v>369</v>
      </c>
      <c r="N4769" s="1">
        <v>552</v>
      </c>
      <c r="O4769" s="1">
        <v>194.9</v>
      </c>
      <c r="Q4769" s="1">
        <v>18.13</v>
      </c>
      <c r="R4769" s="1">
        <v>9.24</v>
      </c>
      <c r="S4769" s="47">
        <v>28.67</v>
      </c>
      <c r="Y4769" s="47">
        <v>3.31</v>
      </c>
      <c r="AB4769" s="47">
        <v>2.5299999999999998</v>
      </c>
      <c r="AJ4769" s="1" t="s">
        <v>413</v>
      </c>
      <c r="AK4769" s="19">
        <v>29.8</v>
      </c>
      <c r="AL4769" s="19">
        <v>95.7</v>
      </c>
      <c r="AM4769" s="1">
        <v>2866</v>
      </c>
      <c r="AN4769" s="3">
        <v>1994</v>
      </c>
      <c r="AP4769" s="47">
        <v>12.24</v>
      </c>
      <c r="AQ4769">
        <v>81003</v>
      </c>
      <c r="AR4769" s="1" t="s">
        <v>503</v>
      </c>
    </row>
    <row r="4770" spans="1:44" x14ac:dyDescent="0.25">
      <c r="A4770" s="1">
        <v>6327</v>
      </c>
      <c r="B4770" s="1" t="s">
        <v>5251</v>
      </c>
      <c r="C4770" s="1">
        <v>180</v>
      </c>
      <c r="F4770" s="1" t="s">
        <v>445</v>
      </c>
      <c r="H4770" s="1">
        <v>80</v>
      </c>
      <c r="J4770" s="1"/>
      <c r="K4770" s="3">
        <v>338</v>
      </c>
      <c r="N4770" s="1">
        <v>238</v>
      </c>
      <c r="O4770" s="1">
        <v>90.49</v>
      </c>
      <c r="Q4770" s="1">
        <v>12.21</v>
      </c>
      <c r="R4770" s="1">
        <v>7.17</v>
      </c>
      <c r="S4770" s="47">
        <v>15.26</v>
      </c>
      <c r="Y4770" s="47">
        <v>1.65</v>
      </c>
      <c r="AB4770" s="47">
        <v>1.26</v>
      </c>
      <c r="AJ4770" s="1" t="s">
        <v>413</v>
      </c>
      <c r="AK4770" s="19">
        <v>29.2</v>
      </c>
      <c r="AL4770" s="19">
        <v>94.1</v>
      </c>
      <c r="AM4770" s="1">
        <v>3210</v>
      </c>
      <c r="AN4770" s="3">
        <v>1994</v>
      </c>
      <c r="AP4770" s="47">
        <v>9.35</v>
      </c>
      <c r="AQ4770">
        <v>80514</v>
      </c>
      <c r="AR4770" s="1" t="s">
        <v>503</v>
      </c>
    </row>
    <row r="4771" spans="1:44" x14ac:dyDescent="0.25">
      <c r="A4771" s="1">
        <v>6328</v>
      </c>
      <c r="B4771" s="1" t="s">
        <v>5251</v>
      </c>
      <c r="C4771" s="1">
        <v>180</v>
      </c>
      <c r="F4771" s="1" t="s">
        <v>445</v>
      </c>
      <c r="H4771" s="1">
        <v>71</v>
      </c>
      <c r="J4771" s="1"/>
      <c r="K4771" s="3">
        <v>853</v>
      </c>
      <c r="N4771" s="1">
        <v>346</v>
      </c>
      <c r="O4771" s="1">
        <v>124.9</v>
      </c>
      <c r="Q4771" s="1">
        <v>18.440000000000001</v>
      </c>
      <c r="R4771" s="1">
        <v>10.78</v>
      </c>
      <c r="S4771" s="47">
        <v>22.22</v>
      </c>
      <c r="Y4771" s="47">
        <v>2.33</v>
      </c>
      <c r="AB4771" s="47">
        <v>1.78</v>
      </c>
      <c r="AJ4771" s="1" t="s">
        <v>413</v>
      </c>
      <c r="AK4771" s="19">
        <v>29.7</v>
      </c>
      <c r="AL4771" s="19">
        <v>94.1</v>
      </c>
      <c r="AM4771" s="1">
        <v>3219</v>
      </c>
      <c r="AN4771" s="3">
        <v>1994</v>
      </c>
      <c r="AP4771" s="47">
        <v>14.05</v>
      </c>
      <c r="AQ4771">
        <v>80514</v>
      </c>
      <c r="AR4771" s="1" t="s">
        <v>503</v>
      </c>
    </row>
    <row r="4772" spans="1:44" x14ac:dyDescent="0.25">
      <c r="A4772" s="1">
        <v>6329</v>
      </c>
      <c r="B4772" s="1" t="s">
        <v>5251</v>
      </c>
      <c r="C4772" s="1">
        <v>180</v>
      </c>
      <c r="F4772" s="1" t="s">
        <v>445</v>
      </c>
      <c r="H4772" s="1">
        <v>57</v>
      </c>
      <c r="J4772" s="1"/>
      <c r="K4772" s="3">
        <v>589</v>
      </c>
      <c r="N4772" s="1">
        <v>343</v>
      </c>
      <c r="O4772" s="1">
        <v>130.5</v>
      </c>
      <c r="Q4772" s="1">
        <v>16.86</v>
      </c>
      <c r="R4772" s="1">
        <v>9.8800000000000008</v>
      </c>
      <c r="S4772" s="47">
        <v>21.34</v>
      </c>
      <c r="Y4772" s="47">
        <v>2.36</v>
      </c>
      <c r="AB4772" s="47">
        <v>1.8</v>
      </c>
      <c r="AJ4772" s="1" t="s">
        <v>413</v>
      </c>
      <c r="AK4772" s="19">
        <v>28.9</v>
      </c>
      <c r="AL4772" s="19">
        <v>85.2</v>
      </c>
      <c r="AM4772" s="1">
        <v>2651</v>
      </c>
      <c r="AN4772" s="3">
        <v>1994</v>
      </c>
      <c r="AP4772" s="47">
        <v>9.4</v>
      </c>
      <c r="AQ4772">
        <v>81003</v>
      </c>
      <c r="AR4772" s="1" t="s">
        <v>503</v>
      </c>
    </row>
    <row r="4773" spans="1:44" x14ac:dyDescent="0.25">
      <c r="A4773" s="1">
        <v>6330</v>
      </c>
      <c r="B4773" s="1" t="s">
        <v>5251</v>
      </c>
      <c r="C4773" s="1">
        <v>180</v>
      </c>
      <c r="F4773" s="1" t="s">
        <v>445</v>
      </c>
      <c r="H4773" s="1">
        <v>35</v>
      </c>
      <c r="J4773" s="1"/>
      <c r="K4773" s="3">
        <v>1069</v>
      </c>
      <c r="N4773" s="1">
        <v>96</v>
      </c>
      <c r="O4773" s="1">
        <v>50.21</v>
      </c>
      <c r="Q4773" s="1">
        <v>13.2</v>
      </c>
      <c r="R4773" s="1">
        <v>6.68</v>
      </c>
      <c r="S4773" s="47">
        <v>14.04</v>
      </c>
      <c r="Y4773" s="47">
        <v>1.1100000000000001</v>
      </c>
      <c r="AB4773" s="47">
        <v>0.85</v>
      </c>
      <c r="AJ4773" s="1" t="s">
        <v>413</v>
      </c>
      <c r="AK4773" s="19">
        <v>28.9</v>
      </c>
      <c r="AL4773" s="19">
        <v>91.9</v>
      </c>
      <c r="AM4773" s="1">
        <v>2880</v>
      </c>
      <c r="AN4773" s="3">
        <v>1994</v>
      </c>
      <c r="AP4773" s="47">
        <v>5.66</v>
      </c>
      <c r="AQ4773">
        <v>81003</v>
      </c>
      <c r="AR4773" s="1" t="s">
        <v>503</v>
      </c>
    </row>
    <row r="4774" spans="1:44" x14ac:dyDescent="0.25">
      <c r="A4774" s="1">
        <v>6331</v>
      </c>
      <c r="B4774" s="1" t="s">
        <v>5251</v>
      </c>
      <c r="C4774" s="1">
        <v>180</v>
      </c>
      <c r="F4774" s="1" t="s">
        <v>445</v>
      </c>
      <c r="H4774" s="1">
        <v>108</v>
      </c>
      <c r="J4774" s="1"/>
      <c r="K4774" s="3">
        <v>316</v>
      </c>
      <c r="N4774" s="1">
        <v>254</v>
      </c>
      <c r="O4774" s="1">
        <v>98.72</v>
      </c>
      <c r="Q4774" s="1">
        <v>11.91</v>
      </c>
      <c r="R4774" s="1">
        <v>6.62</v>
      </c>
      <c r="S4774" s="47">
        <v>16.649999999999999</v>
      </c>
      <c r="Y4774" s="47">
        <v>1.77</v>
      </c>
      <c r="AB4774" s="47">
        <v>1.35</v>
      </c>
      <c r="AJ4774" s="1" t="s">
        <v>413</v>
      </c>
      <c r="AK4774" s="19">
        <v>29</v>
      </c>
      <c r="AL4774" s="19">
        <v>93.1</v>
      </c>
      <c r="AM4774" s="1">
        <v>3558</v>
      </c>
      <c r="AN4774" s="3">
        <v>1994</v>
      </c>
      <c r="AP4774" s="47">
        <v>8.73</v>
      </c>
      <c r="AQ4774">
        <v>80514</v>
      </c>
      <c r="AR4774" s="1" t="s">
        <v>503</v>
      </c>
    </row>
    <row r="4775" spans="1:44" x14ac:dyDescent="0.25">
      <c r="A4775" s="1">
        <v>6332</v>
      </c>
      <c r="B4775" s="1" t="s">
        <v>5251</v>
      </c>
      <c r="C4775" s="1">
        <v>180</v>
      </c>
      <c r="F4775" s="1" t="s">
        <v>445</v>
      </c>
      <c r="H4775" s="1">
        <v>90</v>
      </c>
      <c r="J4775" s="1"/>
      <c r="K4775" s="3">
        <v>267</v>
      </c>
      <c r="N4775" s="1">
        <v>185</v>
      </c>
      <c r="O4775" s="1">
        <v>69.97</v>
      </c>
      <c r="Q4775" s="1">
        <v>9.5399999999999991</v>
      </c>
      <c r="R4775" s="1">
        <v>5.6</v>
      </c>
      <c r="S4775" s="47">
        <v>11.86</v>
      </c>
      <c r="Y4775" s="47">
        <v>1.28</v>
      </c>
      <c r="AB4775" s="47">
        <v>0.98</v>
      </c>
      <c r="AJ4775" s="1" t="s">
        <v>413</v>
      </c>
      <c r="AK4775" s="19">
        <v>28.4</v>
      </c>
      <c r="AL4775" s="19">
        <v>92.3</v>
      </c>
      <c r="AM4775" s="1">
        <v>2900</v>
      </c>
      <c r="AN4775" s="3">
        <v>1994</v>
      </c>
      <c r="AP4775" s="47">
        <v>7.31</v>
      </c>
      <c r="AQ4775">
        <v>81003</v>
      </c>
      <c r="AR4775" s="1" t="s">
        <v>503</v>
      </c>
    </row>
    <row r="4776" spans="1:44" x14ac:dyDescent="0.25">
      <c r="A4776" s="1">
        <v>6333</v>
      </c>
      <c r="B4776" s="1" t="s">
        <v>5251</v>
      </c>
      <c r="C4776" s="1">
        <v>180</v>
      </c>
      <c r="F4776" s="1" t="s">
        <v>445</v>
      </c>
      <c r="H4776" s="1">
        <v>55</v>
      </c>
      <c r="J4776" s="1"/>
      <c r="K4776" s="3">
        <v>183</v>
      </c>
      <c r="N4776" s="1">
        <v>257</v>
      </c>
      <c r="O4776" s="1">
        <v>113.5</v>
      </c>
      <c r="Q4776" s="1">
        <v>35.25</v>
      </c>
      <c r="R4776" s="1">
        <v>5.22</v>
      </c>
      <c r="S4776" s="47">
        <v>61.46</v>
      </c>
      <c r="Y4776" s="47">
        <v>2.84</v>
      </c>
      <c r="AB4776" s="47">
        <v>2.1800000000000002</v>
      </c>
      <c r="AJ4776" s="1" t="s">
        <v>413</v>
      </c>
      <c r="AK4776" s="19">
        <v>28.7</v>
      </c>
      <c r="AL4776" s="19">
        <v>96.7</v>
      </c>
      <c r="AM4776" s="1">
        <v>2350</v>
      </c>
      <c r="AN4776" s="3">
        <v>1994</v>
      </c>
      <c r="AP4776" s="47">
        <v>9.36</v>
      </c>
      <c r="AQ4776">
        <v>81003</v>
      </c>
      <c r="AR4776" s="1" t="s">
        <v>503</v>
      </c>
    </row>
    <row r="4777" spans="1:44" x14ac:dyDescent="0.25">
      <c r="A4777" s="1">
        <v>6334</v>
      </c>
      <c r="B4777" s="1" t="s">
        <v>5251</v>
      </c>
      <c r="C4777" s="1">
        <v>180</v>
      </c>
      <c r="F4777" s="1" t="s">
        <v>445</v>
      </c>
      <c r="H4777" s="1">
        <v>80</v>
      </c>
      <c r="J4777" s="1"/>
      <c r="K4777" s="3">
        <v>1178</v>
      </c>
      <c r="N4777" s="1">
        <v>183</v>
      </c>
      <c r="O4777" s="1">
        <v>79.73</v>
      </c>
      <c r="Q4777" s="1">
        <v>20.63</v>
      </c>
      <c r="R4777" s="1">
        <v>12.12</v>
      </c>
      <c r="S4777" s="47">
        <v>18.25</v>
      </c>
      <c r="Y4777" s="47">
        <v>1.73</v>
      </c>
      <c r="AB4777" s="47">
        <v>1.32</v>
      </c>
      <c r="AJ4777" s="1" t="s">
        <v>413</v>
      </c>
      <c r="AK4777" s="19">
        <v>28.7</v>
      </c>
      <c r="AL4777" s="19">
        <v>96.7</v>
      </c>
      <c r="AM4777" s="1">
        <v>3000</v>
      </c>
      <c r="AN4777" s="3">
        <v>1994</v>
      </c>
      <c r="AP4777" s="47">
        <v>15.81</v>
      </c>
      <c r="AQ4777">
        <v>81003</v>
      </c>
      <c r="AR4777" s="1" t="s">
        <v>503</v>
      </c>
    </row>
    <row r="4778" spans="1:44" x14ac:dyDescent="0.25">
      <c r="A4778" s="1">
        <v>6335</v>
      </c>
      <c r="B4778" s="1" t="s">
        <v>5251</v>
      </c>
      <c r="C4778" s="1">
        <v>180</v>
      </c>
      <c r="F4778" s="1" t="s">
        <v>445</v>
      </c>
      <c r="H4778" s="1">
        <v>60</v>
      </c>
      <c r="J4778" s="1"/>
      <c r="K4778" s="3">
        <v>509</v>
      </c>
      <c r="N4778" s="1">
        <v>450</v>
      </c>
      <c r="O4778" s="1">
        <v>165.7</v>
      </c>
      <c r="Q4778" s="1">
        <v>20.399999999999999</v>
      </c>
      <c r="R4778" s="1">
        <v>11.98</v>
      </c>
      <c r="S4778" s="47">
        <v>26.76</v>
      </c>
      <c r="Y4778" s="47">
        <v>2.97</v>
      </c>
      <c r="AB4778" s="47">
        <v>2.27</v>
      </c>
      <c r="AJ4778" s="1" t="s">
        <v>413</v>
      </c>
      <c r="AK4778" s="19">
        <v>27.4</v>
      </c>
      <c r="AL4778" s="19">
        <v>88.9</v>
      </c>
      <c r="AM4778" s="1">
        <v>2900</v>
      </c>
      <c r="AN4778" s="3">
        <v>1994</v>
      </c>
      <c r="AP4778" s="47">
        <v>10.15</v>
      </c>
      <c r="AQ4778">
        <v>40501</v>
      </c>
      <c r="AR4778" s="1" t="s">
        <v>503</v>
      </c>
    </row>
    <row r="4779" spans="1:44" x14ac:dyDescent="0.25">
      <c r="A4779" s="1">
        <v>6336</v>
      </c>
      <c r="B4779" s="1" t="s">
        <v>5251</v>
      </c>
      <c r="C4779" s="1">
        <v>180</v>
      </c>
      <c r="F4779" s="1" t="s">
        <v>445</v>
      </c>
      <c r="H4779" s="1">
        <v>64</v>
      </c>
      <c r="J4779" s="1"/>
      <c r="K4779" s="3">
        <v>993</v>
      </c>
      <c r="N4779" s="1">
        <v>189</v>
      </c>
      <c r="O4779" s="1">
        <v>64.03</v>
      </c>
      <c r="Q4779" s="1">
        <v>16.43</v>
      </c>
      <c r="R4779" s="1">
        <v>9.6</v>
      </c>
      <c r="S4779" s="47">
        <v>14.81</v>
      </c>
      <c r="Y4779" s="47">
        <v>1.38</v>
      </c>
      <c r="AB4779" s="47">
        <v>1.06</v>
      </c>
      <c r="AJ4779" s="1" t="s">
        <v>413</v>
      </c>
      <c r="AK4779" s="19">
        <v>27.9</v>
      </c>
      <c r="AL4779" s="19">
        <v>101</v>
      </c>
      <c r="AM4779" s="1">
        <v>3445</v>
      </c>
      <c r="AN4779" s="3">
        <v>1994</v>
      </c>
      <c r="AP4779" s="47">
        <v>12.48</v>
      </c>
      <c r="AQ4779">
        <v>80509</v>
      </c>
      <c r="AR4779" s="1" t="s">
        <v>503</v>
      </c>
    </row>
    <row r="4780" spans="1:44" x14ac:dyDescent="0.25">
      <c r="A4780" s="1">
        <v>6337</v>
      </c>
      <c r="B4780" s="1" t="s">
        <v>5251</v>
      </c>
      <c r="C4780" s="1">
        <v>180</v>
      </c>
      <c r="F4780" s="1" t="s">
        <v>445</v>
      </c>
      <c r="H4780" s="1">
        <v>48</v>
      </c>
      <c r="J4780" s="1"/>
      <c r="K4780" s="3">
        <v>1291</v>
      </c>
      <c r="N4780" s="1">
        <v>223</v>
      </c>
      <c r="O4780" s="1">
        <v>82.89</v>
      </c>
      <c r="Q4780" s="1">
        <v>19.98</v>
      </c>
      <c r="R4780" s="1">
        <v>11.73</v>
      </c>
      <c r="S4780" s="47">
        <v>17.96</v>
      </c>
      <c r="Y4780" s="47">
        <v>1.75</v>
      </c>
      <c r="AB4780" s="47">
        <v>1.34</v>
      </c>
      <c r="AJ4780" s="1" t="s">
        <v>413</v>
      </c>
      <c r="AK4780" s="19">
        <v>30</v>
      </c>
      <c r="AL4780" s="19">
        <v>101.2</v>
      </c>
      <c r="AM4780" s="1">
        <v>3100</v>
      </c>
      <c r="AN4780" s="3">
        <v>1994</v>
      </c>
      <c r="AP4780" s="47">
        <v>15.3</v>
      </c>
      <c r="AQ4780">
        <v>80509</v>
      </c>
      <c r="AR4780" s="1" t="s">
        <v>503</v>
      </c>
    </row>
    <row r="4781" spans="1:44" x14ac:dyDescent="0.25">
      <c r="A4781" s="1">
        <v>6338</v>
      </c>
      <c r="B4781" s="1" t="s">
        <v>5251</v>
      </c>
      <c r="C4781" s="1">
        <v>180</v>
      </c>
      <c r="F4781" s="33" t="s">
        <v>859</v>
      </c>
      <c r="H4781" s="1">
        <v>20</v>
      </c>
      <c r="J4781" s="1"/>
      <c r="K4781" s="3">
        <v>3066</v>
      </c>
      <c r="N4781" s="1">
        <v>178</v>
      </c>
      <c r="O4781" s="1">
        <v>58.94</v>
      </c>
      <c r="Q4781" s="1">
        <v>19.350000000000001</v>
      </c>
      <c r="R4781" s="1">
        <v>13.19</v>
      </c>
      <c r="S4781" s="47">
        <v>15.78</v>
      </c>
      <c r="Y4781" s="47">
        <v>1.42</v>
      </c>
      <c r="AB4781" s="47">
        <v>1.08</v>
      </c>
      <c r="AJ4781" s="1" t="s">
        <v>413</v>
      </c>
      <c r="AK4781" s="19">
        <v>31</v>
      </c>
      <c r="AL4781" s="19">
        <v>110.3</v>
      </c>
      <c r="AM4781" s="1">
        <v>1638</v>
      </c>
      <c r="AN4781" s="3">
        <v>1994</v>
      </c>
      <c r="AP4781" s="47">
        <v>17.61</v>
      </c>
      <c r="AQ4781">
        <v>80417</v>
      </c>
      <c r="AR4781" s="1" t="s">
        <v>503</v>
      </c>
    </row>
    <row r="4782" spans="1:44" x14ac:dyDescent="0.25">
      <c r="A4782" s="1">
        <v>6339</v>
      </c>
      <c r="B4782" s="1" t="s">
        <v>5251</v>
      </c>
      <c r="C4782" s="1">
        <v>180</v>
      </c>
      <c r="F4782" s="1" t="s">
        <v>445</v>
      </c>
      <c r="H4782" s="1">
        <v>20</v>
      </c>
      <c r="J4782" s="1"/>
      <c r="K4782" s="3">
        <v>950</v>
      </c>
      <c r="N4782" s="1">
        <v>92.4</v>
      </c>
      <c r="O4782" s="1">
        <v>46.8</v>
      </c>
      <c r="Q4782" s="1">
        <v>8.7799999999999994</v>
      </c>
      <c r="R4782" s="1">
        <v>4.88</v>
      </c>
      <c r="S4782" s="47">
        <v>20.7</v>
      </c>
      <c r="Y4782" s="47">
        <v>1.07</v>
      </c>
      <c r="AB4782" s="47">
        <v>0.82</v>
      </c>
      <c r="AJ4782" s="1" t="s">
        <v>413</v>
      </c>
      <c r="AK4782" s="19">
        <v>30.8</v>
      </c>
      <c r="AL4782" s="19">
        <v>111.7</v>
      </c>
      <c r="AM4782" s="1">
        <v>1190</v>
      </c>
      <c r="AN4782" s="3">
        <v>1994</v>
      </c>
      <c r="AP4782" s="47">
        <v>5.13</v>
      </c>
      <c r="AQ4782">
        <v>80417</v>
      </c>
      <c r="AR4782" s="1" t="s">
        <v>503</v>
      </c>
    </row>
    <row r="4783" spans="1:44" x14ac:dyDescent="0.25">
      <c r="A4783" s="1">
        <v>6340</v>
      </c>
      <c r="B4783" s="1" t="s">
        <v>5251</v>
      </c>
      <c r="C4783" s="1">
        <v>180</v>
      </c>
      <c r="F4783" s="1" t="s">
        <v>445</v>
      </c>
      <c r="H4783" s="1">
        <v>30</v>
      </c>
      <c r="J4783" s="1"/>
      <c r="K4783" s="3">
        <v>1085</v>
      </c>
      <c r="N4783" s="1">
        <v>89.6</v>
      </c>
      <c r="O4783" s="1">
        <v>38.46</v>
      </c>
      <c r="Q4783" s="1">
        <v>19.53</v>
      </c>
      <c r="R4783" s="1">
        <v>5.43</v>
      </c>
      <c r="S4783" s="47">
        <v>14.12</v>
      </c>
      <c r="Y4783" s="47">
        <v>1.02</v>
      </c>
      <c r="AB4783" s="47">
        <v>0.78</v>
      </c>
      <c r="AJ4783" s="1" t="s">
        <v>413</v>
      </c>
      <c r="AK4783" s="19">
        <v>31.7</v>
      </c>
      <c r="AL4783" s="19">
        <v>110.6</v>
      </c>
      <c r="AM4783" s="1">
        <v>1800</v>
      </c>
      <c r="AN4783" s="3">
        <v>1994</v>
      </c>
      <c r="AP4783" s="47">
        <v>9.4600000000000009</v>
      </c>
      <c r="AQ4783">
        <v>80417</v>
      </c>
      <c r="AR4783" s="1" t="s">
        <v>503</v>
      </c>
    </row>
    <row r="4784" spans="1:44" x14ac:dyDescent="0.25">
      <c r="A4784" s="1">
        <v>6341</v>
      </c>
      <c r="B4784" s="1" t="s">
        <v>5251</v>
      </c>
      <c r="C4784" s="1">
        <v>180</v>
      </c>
      <c r="F4784" s="33" t="s">
        <v>859</v>
      </c>
      <c r="H4784" s="1">
        <v>16</v>
      </c>
      <c r="J4784" s="1"/>
      <c r="K4784" s="3">
        <v>6195</v>
      </c>
      <c r="N4784" s="1">
        <v>157</v>
      </c>
      <c r="O4784" s="1">
        <v>33.4</v>
      </c>
      <c r="Q4784" s="1">
        <v>19.72</v>
      </c>
      <c r="R4784" s="1">
        <v>6.48</v>
      </c>
      <c r="S4784" s="47">
        <v>7.69</v>
      </c>
      <c r="Y4784" s="47">
        <v>0.89</v>
      </c>
      <c r="AB4784" s="47">
        <v>0.68</v>
      </c>
      <c r="AJ4784" s="1" t="s">
        <v>413</v>
      </c>
      <c r="AK4784" s="19">
        <v>31.4</v>
      </c>
      <c r="AL4784" s="19">
        <v>113.6</v>
      </c>
      <c r="AM4784" s="1">
        <v>1700</v>
      </c>
      <c r="AN4784" s="3">
        <v>1994</v>
      </c>
      <c r="AP4784" s="47">
        <v>11.64</v>
      </c>
      <c r="AQ4784">
        <v>80415</v>
      </c>
      <c r="AR4784" s="1" t="s">
        <v>503</v>
      </c>
    </row>
    <row r="4785" spans="1:44" x14ac:dyDescent="0.25">
      <c r="A4785" s="1">
        <v>6342</v>
      </c>
      <c r="B4785" s="1" t="s">
        <v>5251</v>
      </c>
      <c r="C4785" s="1">
        <v>180</v>
      </c>
      <c r="F4785" s="1" t="s">
        <v>445</v>
      </c>
      <c r="H4785" s="1">
        <v>80</v>
      </c>
      <c r="J4785" s="1"/>
      <c r="K4785" s="3">
        <v>840</v>
      </c>
      <c r="N4785" s="1">
        <v>487</v>
      </c>
      <c r="O4785" s="1">
        <v>223.5</v>
      </c>
      <c r="Q4785" s="1">
        <v>31.77</v>
      </c>
      <c r="R4785" s="1">
        <v>17.649999999999999</v>
      </c>
      <c r="S4785" s="47">
        <v>56.83</v>
      </c>
      <c r="Y4785" s="47">
        <v>4.3499999999999996</v>
      </c>
      <c r="AB4785" s="47">
        <v>3.33</v>
      </c>
      <c r="AJ4785" s="1" t="s">
        <v>413</v>
      </c>
      <c r="AK4785" s="19">
        <v>30.3</v>
      </c>
      <c r="AL4785" s="19">
        <v>108.9</v>
      </c>
      <c r="AM4785" s="1">
        <v>1140</v>
      </c>
      <c r="AN4785" s="3">
        <v>1994</v>
      </c>
      <c r="AP4785" s="47">
        <v>14.95</v>
      </c>
      <c r="AQ4785">
        <v>80101</v>
      </c>
      <c r="AR4785" s="1" t="s">
        <v>503</v>
      </c>
    </row>
    <row r="4786" spans="1:44" x14ac:dyDescent="0.25">
      <c r="A4786" s="1">
        <v>6343</v>
      </c>
      <c r="B4786" s="1" t="s">
        <v>5251</v>
      </c>
      <c r="C4786" s="1">
        <v>180</v>
      </c>
      <c r="F4786" s="33" t="s">
        <v>859</v>
      </c>
      <c r="H4786" s="1">
        <v>18</v>
      </c>
      <c r="J4786" s="1"/>
      <c r="K4786" s="3">
        <v>2536</v>
      </c>
      <c r="N4786" s="1">
        <v>101</v>
      </c>
      <c r="O4786" s="1">
        <v>49.47</v>
      </c>
      <c r="Q4786" s="1">
        <v>13.19</v>
      </c>
      <c r="R4786" s="1">
        <v>6.47</v>
      </c>
      <c r="S4786" s="47">
        <v>17.38</v>
      </c>
      <c r="Y4786" s="47">
        <v>1.1399999999999999</v>
      </c>
      <c r="AB4786" s="47">
        <v>0.87</v>
      </c>
      <c r="AJ4786" s="1" t="s">
        <v>413</v>
      </c>
      <c r="AK4786" s="19">
        <v>31</v>
      </c>
      <c r="AL4786" s="19">
        <v>115.7</v>
      </c>
      <c r="AM4786" s="1">
        <v>1350</v>
      </c>
      <c r="AN4786" s="3">
        <v>1994</v>
      </c>
      <c r="AP4786" s="47">
        <v>8.3699999999999992</v>
      </c>
      <c r="AQ4786">
        <v>80415</v>
      </c>
      <c r="AR4786" s="1" t="s">
        <v>503</v>
      </c>
    </row>
    <row r="4787" spans="1:44" x14ac:dyDescent="0.25">
      <c r="A4787" s="1">
        <v>6344</v>
      </c>
      <c r="B4787" s="1" t="s">
        <v>5251</v>
      </c>
      <c r="C4787" s="1">
        <v>180</v>
      </c>
      <c r="F4787" s="33" t="s">
        <v>859</v>
      </c>
      <c r="H4787" s="1">
        <v>16</v>
      </c>
      <c r="J4787" s="1"/>
      <c r="K4787" s="3">
        <v>1575</v>
      </c>
      <c r="N4787" s="1">
        <v>115</v>
      </c>
      <c r="O4787" s="1">
        <v>35.89</v>
      </c>
      <c r="Q4787" s="1">
        <v>16.170000000000002</v>
      </c>
      <c r="R4787" s="1">
        <v>7.6</v>
      </c>
      <c r="S4787" s="47">
        <v>10.38</v>
      </c>
      <c r="Y4787" s="47">
        <v>0.92</v>
      </c>
      <c r="AB4787" s="47">
        <v>0.71</v>
      </c>
      <c r="AJ4787" s="1" t="s">
        <v>413</v>
      </c>
      <c r="AK4787" s="19">
        <v>29.2</v>
      </c>
      <c r="AL4787" s="19">
        <v>113.8</v>
      </c>
      <c r="AM4787" s="1">
        <v>925</v>
      </c>
      <c r="AN4787" s="3">
        <v>1994</v>
      </c>
      <c r="AP4787" s="47">
        <v>10.06</v>
      </c>
      <c r="AQ4787">
        <v>80415</v>
      </c>
      <c r="AR4787" s="1" t="s">
        <v>503</v>
      </c>
    </row>
    <row r="4788" spans="1:44" x14ac:dyDescent="0.25">
      <c r="A4788" s="1">
        <v>6345</v>
      </c>
      <c r="B4788" s="1" t="s">
        <v>5251</v>
      </c>
      <c r="C4788" s="1">
        <v>180</v>
      </c>
      <c r="F4788" s="33" t="s">
        <v>859</v>
      </c>
      <c r="H4788" s="1">
        <v>16</v>
      </c>
      <c r="J4788" s="1"/>
      <c r="K4788" s="3">
        <v>2550</v>
      </c>
      <c r="N4788" s="1">
        <v>124</v>
      </c>
      <c r="O4788" s="1">
        <v>56.05</v>
      </c>
      <c r="Q4788" s="1">
        <v>24.97</v>
      </c>
      <c r="R4788" s="1">
        <v>9.0500000000000007</v>
      </c>
      <c r="S4788" s="47">
        <v>13.57</v>
      </c>
      <c r="Y4788" s="47">
        <v>1.37</v>
      </c>
      <c r="AB4788" s="47">
        <v>1.05</v>
      </c>
      <c r="AJ4788" s="1" t="s">
        <v>413</v>
      </c>
      <c r="AK4788" s="19">
        <v>29.7</v>
      </c>
      <c r="AL4788" s="19">
        <v>114.3</v>
      </c>
      <c r="AM4788" s="1">
        <v>120</v>
      </c>
      <c r="AN4788" s="3">
        <v>1994</v>
      </c>
      <c r="AP4788" s="47">
        <v>14.68</v>
      </c>
      <c r="AQ4788">
        <v>80415</v>
      </c>
      <c r="AR4788" s="1" t="s">
        <v>503</v>
      </c>
    </row>
    <row r="4789" spans="1:44" x14ac:dyDescent="0.25">
      <c r="A4789" s="1">
        <v>6346</v>
      </c>
      <c r="B4789" s="1" t="s">
        <v>5251</v>
      </c>
      <c r="C4789" s="1">
        <v>180</v>
      </c>
      <c r="F4789" s="33" t="s">
        <v>859</v>
      </c>
      <c r="H4789" s="1">
        <v>21</v>
      </c>
      <c r="J4789" s="1"/>
      <c r="K4789" s="3">
        <v>845</v>
      </c>
      <c r="N4789" s="1">
        <v>168</v>
      </c>
      <c r="O4789" s="1">
        <v>57.64</v>
      </c>
      <c r="Q4789" s="1">
        <v>37.380000000000003</v>
      </c>
      <c r="R4789" s="1">
        <v>15.44</v>
      </c>
      <c r="S4789" s="47">
        <v>14.46</v>
      </c>
      <c r="Y4789" s="47">
        <v>1.65</v>
      </c>
      <c r="AB4789" s="47">
        <v>1.26</v>
      </c>
      <c r="AJ4789" s="1" t="s">
        <v>413</v>
      </c>
      <c r="AK4789" s="19">
        <v>30.7</v>
      </c>
      <c r="AL4789" s="19">
        <v>111.3</v>
      </c>
      <c r="AM4789" s="1">
        <v>1500</v>
      </c>
      <c r="AN4789" s="3">
        <v>1994</v>
      </c>
      <c r="AP4789" s="47">
        <v>27.72</v>
      </c>
      <c r="AQ4789">
        <v>80101</v>
      </c>
      <c r="AR4789" s="1" t="s">
        <v>503</v>
      </c>
    </row>
    <row r="4790" spans="1:44" x14ac:dyDescent="0.25">
      <c r="A4790" s="1">
        <v>6347</v>
      </c>
      <c r="B4790" s="1" t="s">
        <v>5251</v>
      </c>
      <c r="C4790" s="1">
        <v>180</v>
      </c>
      <c r="F4790" s="1" t="s">
        <v>445</v>
      </c>
      <c r="H4790" s="1">
        <v>25</v>
      </c>
      <c r="J4790" s="1"/>
      <c r="K4790" s="3">
        <v>2200</v>
      </c>
      <c r="N4790" s="1">
        <v>134</v>
      </c>
      <c r="O4790" s="1">
        <v>54.55</v>
      </c>
      <c r="Q4790" s="1">
        <v>28.52</v>
      </c>
      <c r="R4790" s="1">
        <v>11.28</v>
      </c>
      <c r="S4790" s="47">
        <v>19.37</v>
      </c>
      <c r="Y4790" s="47">
        <v>1.5</v>
      </c>
      <c r="AB4790" s="47">
        <v>1.1499999999999999</v>
      </c>
      <c r="AJ4790" s="1" t="s">
        <v>413</v>
      </c>
      <c r="AK4790" s="19">
        <v>30.8</v>
      </c>
      <c r="AL4790" s="19">
        <v>116.3</v>
      </c>
      <c r="AM4790" s="1">
        <v>1700</v>
      </c>
      <c r="AN4790" s="3">
        <v>1994</v>
      </c>
      <c r="AP4790" s="47">
        <v>14.6</v>
      </c>
      <c r="AQ4790">
        <v>80415</v>
      </c>
      <c r="AR4790" s="1" t="s">
        <v>503</v>
      </c>
    </row>
    <row r="4791" spans="1:44" x14ac:dyDescent="0.25">
      <c r="A4791" s="1">
        <v>6348</v>
      </c>
      <c r="B4791" s="1" t="s">
        <v>5251</v>
      </c>
      <c r="C4791" s="1">
        <v>180</v>
      </c>
      <c r="F4791" s="1" t="s">
        <v>445</v>
      </c>
      <c r="H4791" s="1">
        <v>28</v>
      </c>
      <c r="J4791" s="1"/>
      <c r="K4791" s="3">
        <v>2360</v>
      </c>
      <c r="N4791" s="1">
        <v>268</v>
      </c>
      <c r="O4791" s="1">
        <v>125.6</v>
      </c>
      <c r="Q4791" s="1">
        <v>39.4</v>
      </c>
      <c r="R4791" s="1">
        <v>13.3</v>
      </c>
      <c r="S4791" s="47">
        <v>40.5</v>
      </c>
      <c r="Y4791" s="47">
        <v>2.89</v>
      </c>
      <c r="AB4791" s="47">
        <v>2.21</v>
      </c>
      <c r="AJ4791" s="1" t="s">
        <v>413</v>
      </c>
      <c r="AK4791" s="19">
        <v>31</v>
      </c>
      <c r="AL4791" s="19">
        <v>116.1</v>
      </c>
      <c r="AM4791" s="1">
        <v>1050</v>
      </c>
      <c r="AN4791" s="3">
        <v>1994</v>
      </c>
      <c r="AP4791" s="47">
        <v>17.68</v>
      </c>
      <c r="AQ4791">
        <v>80415</v>
      </c>
      <c r="AR4791" s="1" t="s">
        <v>503</v>
      </c>
    </row>
    <row r="4792" spans="1:44" x14ac:dyDescent="0.25">
      <c r="A4792" s="1">
        <v>6349</v>
      </c>
      <c r="B4792" s="1" t="s">
        <v>5251</v>
      </c>
      <c r="C4792" s="1">
        <v>180</v>
      </c>
      <c r="F4792" s="1" t="s">
        <v>445</v>
      </c>
      <c r="H4792" s="1">
        <v>23</v>
      </c>
      <c r="J4792" s="1"/>
      <c r="K4792" s="3">
        <v>3667</v>
      </c>
      <c r="N4792" s="1">
        <v>135</v>
      </c>
      <c r="O4792" s="1">
        <v>63.5</v>
      </c>
      <c r="Q4792" s="1">
        <v>19.25</v>
      </c>
      <c r="R4792" s="1">
        <v>9.16</v>
      </c>
      <c r="S4792" s="47">
        <v>22.32</v>
      </c>
      <c r="Y4792" s="47">
        <v>1.51</v>
      </c>
      <c r="AB4792" s="47">
        <v>1.1499999999999999</v>
      </c>
      <c r="AJ4792" s="1" t="s">
        <v>413</v>
      </c>
      <c r="AK4792" s="19">
        <v>28.9</v>
      </c>
      <c r="AL4792" s="19">
        <v>113.8</v>
      </c>
      <c r="AM4792" s="1">
        <v>1433</v>
      </c>
      <c r="AN4792" s="3">
        <v>1994</v>
      </c>
      <c r="AP4792" s="47">
        <v>11.86</v>
      </c>
      <c r="AQ4792">
        <v>40118</v>
      </c>
      <c r="AR4792" s="1" t="s">
        <v>503</v>
      </c>
    </row>
    <row r="4793" spans="1:44" x14ac:dyDescent="0.25">
      <c r="A4793" s="1">
        <v>6350</v>
      </c>
      <c r="B4793" s="1" t="s">
        <v>5251</v>
      </c>
      <c r="C4793" s="1">
        <v>180</v>
      </c>
      <c r="F4793" s="1" t="s">
        <v>445</v>
      </c>
      <c r="H4793" s="1">
        <v>102</v>
      </c>
      <c r="J4793" s="1"/>
      <c r="K4793" s="3">
        <v>710</v>
      </c>
      <c r="N4793" s="1">
        <v>274</v>
      </c>
      <c r="O4793" s="1">
        <v>137.30000000000001</v>
      </c>
      <c r="Q4793" s="1">
        <v>31.34</v>
      </c>
      <c r="R4793" s="1">
        <v>8.4</v>
      </c>
      <c r="S4793" s="47">
        <v>35.520000000000003</v>
      </c>
      <c r="Y4793" s="47">
        <v>2.81</v>
      </c>
      <c r="AB4793" s="47">
        <v>2.15</v>
      </c>
      <c r="AJ4793" s="1" t="s">
        <v>413</v>
      </c>
      <c r="AK4793" s="19">
        <v>26</v>
      </c>
      <c r="AL4793" s="19">
        <v>119.3</v>
      </c>
      <c r="AM4793" s="1">
        <v>845</v>
      </c>
      <c r="AN4793" s="3">
        <v>1994</v>
      </c>
      <c r="AP4793" s="47">
        <v>8.48</v>
      </c>
      <c r="AQ4793">
        <v>40118</v>
      </c>
      <c r="AR4793" s="1" t="s">
        <v>503</v>
      </c>
    </row>
    <row r="4794" spans="1:44" x14ac:dyDescent="0.25">
      <c r="A4794" s="1">
        <v>6351</v>
      </c>
      <c r="B4794" s="1" t="s">
        <v>5251</v>
      </c>
      <c r="C4794" s="1">
        <v>180</v>
      </c>
      <c r="F4794" s="1" t="s">
        <v>445</v>
      </c>
      <c r="H4794" s="1">
        <v>160</v>
      </c>
      <c r="J4794" s="1"/>
      <c r="K4794" s="3">
        <v>2100</v>
      </c>
      <c r="N4794" s="1">
        <v>562</v>
      </c>
      <c r="O4794" s="1">
        <v>152.9</v>
      </c>
      <c r="Q4794" s="1">
        <v>37.71</v>
      </c>
      <c r="R4794" s="1">
        <v>11.28</v>
      </c>
      <c r="S4794" s="47">
        <v>46.58</v>
      </c>
      <c r="Y4794" s="47">
        <v>3.28</v>
      </c>
      <c r="AB4794" s="47">
        <v>2.5099999999999998</v>
      </c>
      <c r="AJ4794" s="1" t="s">
        <v>413</v>
      </c>
      <c r="AK4794" s="19">
        <v>27</v>
      </c>
      <c r="AL4794" s="19">
        <v>118.9</v>
      </c>
      <c r="AM4794" s="1">
        <v>1200</v>
      </c>
      <c r="AN4794" s="3">
        <v>1994</v>
      </c>
      <c r="AP4794" s="47">
        <v>14.08</v>
      </c>
      <c r="AQ4794">
        <v>40118</v>
      </c>
      <c r="AR4794" s="1" t="s">
        <v>503</v>
      </c>
    </row>
    <row r="4795" spans="1:44" x14ac:dyDescent="0.25">
      <c r="A4795" s="1">
        <v>6352</v>
      </c>
      <c r="B4795" s="1" t="s">
        <v>5251</v>
      </c>
      <c r="C4795" s="1">
        <v>180</v>
      </c>
      <c r="F4795" s="1" t="s">
        <v>445</v>
      </c>
      <c r="H4795" s="1">
        <v>20</v>
      </c>
      <c r="J4795" s="1"/>
      <c r="K4795" s="3">
        <v>2500</v>
      </c>
      <c r="N4795" s="1">
        <v>180</v>
      </c>
      <c r="O4795" s="1">
        <v>76.02</v>
      </c>
      <c r="Q4795" s="1">
        <v>20.23</v>
      </c>
      <c r="R4795" s="1">
        <v>8.94</v>
      </c>
      <c r="S4795" s="47">
        <v>27.22</v>
      </c>
      <c r="Y4795" s="47">
        <v>1.75</v>
      </c>
      <c r="AB4795" s="47">
        <v>1.34</v>
      </c>
      <c r="AJ4795" s="1" t="s">
        <v>413</v>
      </c>
      <c r="AK4795" s="19">
        <v>27</v>
      </c>
      <c r="AL4795" s="19">
        <v>117.1</v>
      </c>
      <c r="AM4795" s="1">
        <v>1200</v>
      </c>
      <c r="AN4795" s="3">
        <v>1994</v>
      </c>
      <c r="AP4795" s="47">
        <v>11.57</v>
      </c>
      <c r="AQ4795">
        <v>40118</v>
      </c>
      <c r="AR4795" s="1" t="s">
        <v>503</v>
      </c>
    </row>
    <row r="4796" spans="1:44" x14ac:dyDescent="0.25">
      <c r="A4796" s="1">
        <v>6353</v>
      </c>
      <c r="B4796" s="1" t="s">
        <v>5251</v>
      </c>
      <c r="C4796" s="1">
        <v>180</v>
      </c>
      <c r="F4796" s="33" t="s">
        <v>859</v>
      </c>
      <c r="H4796" s="1">
        <v>19</v>
      </c>
      <c r="J4796" s="1"/>
      <c r="K4796" s="3">
        <v>4767</v>
      </c>
      <c r="N4796" s="1">
        <v>85.5</v>
      </c>
      <c r="O4796" s="1">
        <v>29.59</v>
      </c>
      <c r="Q4796" s="1">
        <v>16.82</v>
      </c>
      <c r="R4796" s="1">
        <v>5.58</v>
      </c>
      <c r="S4796" s="47">
        <v>6.85</v>
      </c>
      <c r="Y4796" s="47">
        <v>0.78</v>
      </c>
      <c r="AB4796" s="47">
        <v>0.59</v>
      </c>
      <c r="AJ4796" s="1" t="s">
        <v>413</v>
      </c>
      <c r="AK4796" s="19">
        <v>27.17</v>
      </c>
      <c r="AL4796" s="19">
        <v>105.62</v>
      </c>
      <c r="AM4796" s="1">
        <v>1850</v>
      </c>
      <c r="AN4796" s="3">
        <v>1994</v>
      </c>
      <c r="AP4796" s="47">
        <v>10.02</v>
      </c>
      <c r="AQ4796">
        <v>80101</v>
      </c>
      <c r="AR4796" s="1" t="s">
        <v>503</v>
      </c>
    </row>
    <row r="4797" spans="1:44" x14ac:dyDescent="0.25">
      <c r="A4797" s="1">
        <v>6354</v>
      </c>
      <c r="B4797" s="1" t="s">
        <v>5251</v>
      </c>
      <c r="C4797" s="1">
        <v>180</v>
      </c>
      <c r="F4797" s="33" t="s">
        <v>859</v>
      </c>
      <c r="H4797" s="1">
        <v>17</v>
      </c>
      <c r="J4797" s="1"/>
      <c r="K4797" s="3">
        <v>3639</v>
      </c>
      <c r="N4797" s="1">
        <v>55.1</v>
      </c>
      <c r="O4797" s="1">
        <v>18.97</v>
      </c>
      <c r="Q4797" s="1">
        <v>10.84</v>
      </c>
      <c r="R4797" s="1">
        <v>3.54</v>
      </c>
      <c r="S4797" s="47">
        <v>4.3600000000000003</v>
      </c>
      <c r="Y4797" s="47">
        <v>0.5</v>
      </c>
      <c r="AB4797" s="47">
        <v>0.38</v>
      </c>
      <c r="AJ4797" s="1" t="s">
        <v>413</v>
      </c>
      <c r="AK4797" s="19">
        <v>27.05</v>
      </c>
      <c r="AL4797" s="19">
        <v>104.65</v>
      </c>
      <c r="AM4797" s="1">
        <v>1940</v>
      </c>
      <c r="AN4797" s="3">
        <v>1994</v>
      </c>
      <c r="AP4797" s="47">
        <v>6.36</v>
      </c>
      <c r="AQ4797">
        <v>80101</v>
      </c>
      <c r="AR4797" s="1" t="s">
        <v>503</v>
      </c>
    </row>
    <row r="4798" spans="1:44" x14ac:dyDescent="0.25">
      <c r="A4798" s="1">
        <v>6355</v>
      </c>
      <c r="B4798" s="1" t="s">
        <v>5251</v>
      </c>
      <c r="C4798" s="1">
        <v>180</v>
      </c>
      <c r="F4798" s="33" t="s">
        <v>859</v>
      </c>
      <c r="H4798" s="1">
        <v>16</v>
      </c>
      <c r="J4798" s="1"/>
      <c r="K4798" s="3">
        <v>821</v>
      </c>
      <c r="N4798" s="1">
        <v>87.8</v>
      </c>
      <c r="O4798" s="1">
        <v>32.549999999999997</v>
      </c>
      <c r="Q4798" s="1">
        <v>18.43</v>
      </c>
      <c r="R4798" s="1">
        <v>7.18</v>
      </c>
      <c r="S4798" s="47">
        <v>8.0299999999999994</v>
      </c>
      <c r="Y4798" s="47">
        <v>0.87</v>
      </c>
      <c r="AB4798" s="47">
        <v>0.67</v>
      </c>
      <c r="AJ4798" s="1" t="s">
        <v>413</v>
      </c>
      <c r="AK4798" s="19">
        <v>27.22</v>
      </c>
      <c r="AL4798" s="19">
        <v>104.88</v>
      </c>
      <c r="AM4798" s="1">
        <v>1443</v>
      </c>
      <c r="AN4798" s="3">
        <v>1994</v>
      </c>
      <c r="AP4798" s="47">
        <v>12.89</v>
      </c>
      <c r="AQ4798">
        <v>80101</v>
      </c>
      <c r="AR4798" s="1" t="s">
        <v>503</v>
      </c>
    </row>
    <row r="4799" spans="1:44" x14ac:dyDescent="0.25">
      <c r="A4799" s="1">
        <v>6356</v>
      </c>
      <c r="B4799" s="1" t="s">
        <v>5251</v>
      </c>
      <c r="C4799" s="1">
        <v>180</v>
      </c>
      <c r="F4799" s="33" t="s">
        <v>859</v>
      </c>
      <c r="H4799" s="1">
        <v>23</v>
      </c>
      <c r="J4799" s="1"/>
      <c r="K4799" s="3">
        <v>674</v>
      </c>
      <c r="N4799" s="1">
        <v>114</v>
      </c>
      <c r="O4799" s="1">
        <v>41.97</v>
      </c>
      <c r="Q4799" s="1">
        <v>17.7</v>
      </c>
      <c r="R4799" s="1">
        <v>6.99</v>
      </c>
      <c r="S4799" s="47">
        <v>10.5</v>
      </c>
      <c r="Y4799" s="47">
        <v>1.02</v>
      </c>
      <c r="AB4799" s="47">
        <v>0.78</v>
      </c>
      <c r="AJ4799" s="1" t="s">
        <v>413</v>
      </c>
      <c r="AK4799" s="19">
        <v>27.05</v>
      </c>
      <c r="AL4799" s="19">
        <v>106.82</v>
      </c>
      <c r="AM4799" s="1">
        <v>1400</v>
      </c>
      <c r="AN4799" s="3">
        <v>1994</v>
      </c>
      <c r="AP4799" s="47">
        <v>12.55</v>
      </c>
      <c r="AQ4799">
        <v>80101</v>
      </c>
      <c r="AR4799" s="1" t="s">
        <v>503</v>
      </c>
    </row>
    <row r="4800" spans="1:44" x14ac:dyDescent="0.25">
      <c r="A4800" s="1">
        <v>6357</v>
      </c>
      <c r="B4800" s="1" t="s">
        <v>5251</v>
      </c>
      <c r="C4800" s="1">
        <v>180</v>
      </c>
      <c r="F4800" s="33" t="s">
        <v>859</v>
      </c>
      <c r="H4800" s="1">
        <v>23</v>
      </c>
      <c r="J4800" s="1"/>
      <c r="K4800" s="3">
        <v>1520</v>
      </c>
      <c r="N4800" s="1">
        <v>119</v>
      </c>
      <c r="O4800" s="1">
        <v>43.39</v>
      </c>
      <c r="Q4800" s="1">
        <v>23.29</v>
      </c>
      <c r="R4800" s="1">
        <v>8.7799999999999994</v>
      </c>
      <c r="S4800" s="47">
        <v>10.59</v>
      </c>
      <c r="Y4800" s="47">
        <v>1.1399999999999999</v>
      </c>
      <c r="AB4800" s="47">
        <v>0.87</v>
      </c>
      <c r="AJ4800" s="1" t="s">
        <v>413</v>
      </c>
      <c r="AK4800" s="19">
        <v>26.73</v>
      </c>
      <c r="AL4800" s="19">
        <v>105.37</v>
      </c>
      <c r="AM4800" s="1">
        <v>1680</v>
      </c>
      <c r="AN4800" s="3">
        <v>1994</v>
      </c>
      <c r="AP4800" s="47">
        <v>15.77</v>
      </c>
      <c r="AQ4800">
        <v>80101</v>
      </c>
      <c r="AR4800" s="1" t="s">
        <v>503</v>
      </c>
    </row>
    <row r="4801" spans="1:44" x14ac:dyDescent="0.25">
      <c r="A4801" s="1">
        <v>6358</v>
      </c>
      <c r="B4801" s="1" t="s">
        <v>5251</v>
      </c>
      <c r="C4801" s="1">
        <v>180</v>
      </c>
      <c r="F4801" s="33" t="s">
        <v>859</v>
      </c>
      <c r="H4801" s="1">
        <v>23</v>
      </c>
      <c r="J4801" s="1"/>
      <c r="K4801" s="3">
        <v>1724</v>
      </c>
      <c r="N4801" s="1">
        <v>123</v>
      </c>
      <c r="O4801" s="1">
        <v>44.95</v>
      </c>
      <c r="Q4801" s="1">
        <v>25.44</v>
      </c>
      <c r="R4801" s="1">
        <v>9.56</v>
      </c>
      <c r="S4801" s="47">
        <v>10.94</v>
      </c>
      <c r="Y4801" s="47">
        <v>1.2</v>
      </c>
      <c r="AB4801" s="47">
        <v>0.92</v>
      </c>
      <c r="AJ4801" s="1" t="s">
        <v>413</v>
      </c>
      <c r="AK4801" s="19">
        <v>25.68</v>
      </c>
      <c r="AL4801" s="19">
        <v>105.13</v>
      </c>
      <c r="AM4801" s="1">
        <v>1700</v>
      </c>
      <c r="AN4801" s="3">
        <v>1994</v>
      </c>
      <c r="AP4801" s="47">
        <v>17.170000000000002</v>
      </c>
      <c r="AQ4801">
        <v>80102</v>
      </c>
      <c r="AR4801" s="1" t="s">
        <v>503</v>
      </c>
    </row>
    <row r="4802" spans="1:44" x14ac:dyDescent="0.25">
      <c r="A4802" s="1">
        <v>6359</v>
      </c>
      <c r="B4802" s="1" t="s">
        <v>5251</v>
      </c>
      <c r="C4802" s="1">
        <v>180</v>
      </c>
      <c r="F4802" s="1" t="s">
        <v>445</v>
      </c>
      <c r="H4802" s="1">
        <v>31</v>
      </c>
      <c r="J4802" s="1"/>
      <c r="K4802" s="3">
        <v>1174</v>
      </c>
      <c r="N4802" s="1">
        <v>107</v>
      </c>
      <c r="O4802" s="1">
        <v>40.880000000000003</v>
      </c>
      <c r="Q4802" s="1">
        <v>21.39</v>
      </c>
      <c r="R4802" s="1">
        <v>3.7</v>
      </c>
      <c r="S4802" s="47">
        <v>18.22</v>
      </c>
      <c r="Y4802" s="47">
        <v>1.1100000000000001</v>
      </c>
      <c r="AB4802" s="47">
        <v>0.85</v>
      </c>
      <c r="AJ4802" s="1" t="s">
        <v>413</v>
      </c>
      <c r="AK4802" s="19">
        <v>26.7</v>
      </c>
      <c r="AL4802" s="19">
        <v>103.83</v>
      </c>
      <c r="AM4802" s="1">
        <v>2200</v>
      </c>
      <c r="AN4802" s="3">
        <v>1994</v>
      </c>
      <c r="AP4802" s="47">
        <v>6.64</v>
      </c>
      <c r="AQ4802">
        <v>80102</v>
      </c>
      <c r="AR4802" s="1" t="s">
        <v>503</v>
      </c>
    </row>
    <row r="4803" spans="1:44" x14ac:dyDescent="0.25">
      <c r="A4803" s="1">
        <v>6360</v>
      </c>
      <c r="B4803" s="1" t="s">
        <v>5251</v>
      </c>
      <c r="C4803" s="1">
        <v>180</v>
      </c>
      <c r="F4803" s="33" t="s">
        <v>859</v>
      </c>
      <c r="H4803" s="1">
        <v>16</v>
      </c>
      <c r="J4803" s="1"/>
      <c r="K4803" s="3">
        <v>899</v>
      </c>
      <c r="N4803" s="1">
        <v>71.400000000000006</v>
      </c>
      <c r="O4803" s="1">
        <v>26.28</v>
      </c>
      <c r="Q4803" s="1">
        <v>15.65</v>
      </c>
      <c r="R4803" s="1">
        <v>5.96</v>
      </c>
      <c r="S4803" s="47">
        <v>6.42</v>
      </c>
      <c r="Y4803" s="47">
        <v>0.72</v>
      </c>
      <c r="AB4803" s="47">
        <v>0.55000000000000004</v>
      </c>
      <c r="AJ4803" s="1" t="s">
        <v>413</v>
      </c>
      <c r="AK4803" s="19">
        <v>26.88</v>
      </c>
      <c r="AL4803" s="19">
        <v>104.33</v>
      </c>
      <c r="AM4803" s="1">
        <v>2360</v>
      </c>
      <c r="AN4803" s="3">
        <v>1994</v>
      </c>
      <c r="AP4803" s="47">
        <v>10.7</v>
      </c>
      <c r="AQ4803">
        <v>80101</v>
      </c>
      <c r="AR4803" s="1" t="s">
        <v>503</v>
      </c>
    </row>
    <row r="4804" spans="1:44" x14ac:dyDescent="0.25">
      <c r="A4804" s="1">
        <v>6361</v>
      </c>
      <c r="B4804" s="1" t="s">
        <v>5251</v>
      </c>
      <c r="C4804" s="1">
        <v>180</v>
      </c>
      <c r="F4804" s="33" t="s">
        <v>859</v>
      </c>
      <c r="H4804" s="1">
        <v>30</v>
      </c>
      <c r="J4804" s="1"/>
      <c r="K4804" s="3">
        <v>1370</v>
      </c>
      <c r="N4804" s="1">
        <v>82.8</v>
      </c>
      <c r="O4804" s="1">
        <v>29.83</v>
      </c>
      <c r="Q4804" s="1">
        <v>15.93</v>
      </c>
      <c r="R4804" s="1">
        <v>5.86</v>
      </c>
      <c r="S4804" s="47">
        <v>7.22</v>
      </c>
      <c r="Y4804" s="47">
        <v>0.78</v>
      </c>
      <c r="AB4804" s="47">
        <v>0.59</v>
      </c>
      <c r="AJ4804" s="1" t="s">
        <v>413</v>
      </c>
      <c r="AK4804" s="19">
        <v>27.02</v>
      </c>
      <c r="AL4804" s="19">
        <v>104.17</v>
      </c>
      <c r="AM4804" s="1">
        <v>2300</v>
      </c>
      <c r="AN4804" s="3">
        <v>1994</v>
      </c>
      <c r="AP4804" s="47">
        <v>10.52</v>
      </c>
      <c r="AQ4804">
        <v>80101</v>
      </c>
      <c r="AR4804" s="1" t="s">
        <v>503</v>
      </c>
    </row>
    <row r="4805" spans="1:44" x14ac:dyDescent="0.25">
      <c r="A4805" s="1">
        <v>6362</v>
      </c>
      <c r="B4805" s="1" t="s">
        <v>5251</v>
      </c>
      <c r="C4805" s="1">
        <v>180</v>
      </c>
      <c r="F4805" s="1" t="s">
        <v>445</v>
      </c>
      <c r="H4805" s="1">
        <v>52</v>
      </c>
      <c r="J4805" s="1"/>
      <c r="K4805" s="3">
        <v>968</v>
      </c>
      <c r="N4805" s="1">
        <v>247</v>
      </c>
      <c r="O4805" s="1">
        <v>100.2</v>
      </c>
      <c r="Q4805" s="1">
        <v>38.22</v>
      </c>
      <c r="R4805" s="1">
        <v>8.0299999999999994</v>
      </c>
      <c r="S4805" s="47">
        <v>37.64</v>
      </c>
      <c r="Y4805" s="47">
        <v>2.4300000000000002</v>
      </c>
      <c r="AB4805" s="47">
        <v>1.86</v>
      </c>
      <c r="AJ4805" s="1" t="s">
        <v>413</v>
      </c>
      <c r="AK4805" s="19">
        <v>26.8</v>
      </c>
      <c r="AL4805" s="19">
        <v>104.2</v>
      </c>
      <c r="AM4805" s="1">
        <v>2225</v>
      </c>
      <c r="AN4805" s="3">
        <v>1994</v>
      </c>
      <c r="AP4805" s="47">
        <v>11.58</v>
      </c>
      <c r="AQ4805">
        <v>80101</v>
      </c>
      <c r="AR4805" s="1" t="s">
        <v>503</v>
      </c>
    </row>
    <row r="4806" spans="1:44" x14ac:dyDescent="0.25">
      <c r="A4806" s="1">
        <v>6363</v>
      </c>
      <c r="B4806" s="1" t="s">
        <v>5251</v>
      </c>
      <c r="C4806" s="1">
        <v>180</v>
      </c>
      <c r="F4806" s="33" t="s">
        <v>859</v>
      </c>
      <c r="H4806" s="1">
        <v>20</v>
      </c>
      <c r="J4806" s="1"/>
      <c r="K4806" s="3">
        <v>1202</v>
      </c>
      <c r="N4806" s="1">
        <v>70.099999999999994</v>
      </c>
      <c r="O4806" s="1">
        <v>25.03</v>
      </c>
      <c r="Q4806" s="1">
        <v>12.3</v>
      </c>
      <c r="R4806" s="1">
        <v>4.47</v>
      </c>
      <c r="S4806" s="47">
        <v>6.05</v>
      </c>
      <c r="Y4806" s="47">
        <v>0.63</v>
      </c>
      <c r="AB4806" s="47">
        <v>0.48</v>
      </c>
      <c r="AJ4806" s="1" t="s">
        <v>413</v>
      </c>
      <c r="AK4806" s="19">
        <v>24.9</v>
      </c>
      <c r="AL4806" s="19">
        <v>104.65</v>
      </c>
      <c r="AM4806" s="1">
        <v>1920</v>
      </c>
      <c r="AN4806" s="3">
        <v>1994</v>
      </c>
      <c r="AP4806" s="47">
        <v>8.0299999999999994</v>
      </c>
      <c r="AQ4806">
        <v>80102</v>
      </c>
      <c r="AR4806" s="1" t="s">
        <v>503</v>
      </c>
    </row>
    <row r="4807" spans="1:44" x14ac:dyDescent="0.25">
      <c r="A4807" s="1">
        <v>6364</v>
      </c>
      <c r="B4807" s="1" t="s">
        <v>5251</v>
      </c>
      <c r="C4807" s="1">
        <v>180</v>
      </c>
      <c r="F4807" s="1" t="s">
        <v>445</v>
      </c>
      <c r="H4807" s="1">
        <v>50</v>
      </c>
      <c r="J4807" s="1"/>
      <c r="K4807" s="3">
        <v>1055</v>
      </c>
      <c r="N4807" s="1">
        <v>123</v>
      </c>
      <c r="O4807" s="1">
        <v>44.98</v>
      </c>
      <c r="Q4807" s="1">
        <v>14.49</v>
      </c>
      <c r="R4807" s="1">
        <v>8.51</v>
      </c>
      <c r="S4807" s="47">
        <v>11.41</v>
      </c>
      <c r="Y4807" s="47">
        <v>1.05</v>
      </c>
      <c r="AB4807" s="47">
        <v>0.8</v>
      </c>
      <c r="AJ4807" s="1" t="s">
        <v>413</v>
      </c>
      <c r="AK4807" s="19">
        <v>28.25</v>
      </c>
      <c r="AL4807" s="19">
        <v>99.2</v>
      </c>
      <c r="AM4807" s="1">
        <v>3360</v>
      </c>
      <c r="AN4807" s="3">
        <v>1994</v>
      </c>
      <c r="AP4807" s="47">
        <v>11.1</v>
      </c>
      <c r="AQ4807">
        <v>80516</v>
      </c>
      <c r="AR4807" s="1" t="s">
        <v>503</v>
      </c>
    </row>
    <row r="4808" spans="1:44" x14ac:dyDescent="0.25">
      <c r="A4808" s="1">
        <v>6365</v>
      </c>
      <c r="B4808" s="1" t="s">
        <v>5251</v>
      </c>
      <c r="C4808" s="1">
        <v>180</v>
      </c>
      <c r="F4808" s="1" t="s">
        <v>445</v>
      </c>
      <c r="H4808" s="1">
        <v>38</v>
      </c>
      <c r="J4808" s="1"/>
      <c r="K4808" s="3">
        <v>2581</v>
      </c>
      <c r="N4808" s="1">
        <v>65.400000000000006</v>
      </c>
      <c r="O4808" s="1">
        <v>21.89</v>
      </c>
      <c r="Q4808" s="1">
        <v>15.14</v>
      </c>
      <c r="R4808" s="1">
        <v>8.89</v>
      </c>
      <c r="S4808" s="47">
        <v>7.95</v>
      </c>
      <c r="Y4808" s="47">
        <v>0.71</v>
      </c>
      <c r="AB4808" s="47">
        <v>0.54</v>
      </c>
      <c r="AJ4808" s="1" t="s">
        <v>413</v>
      </c>
      <c r="AK4808" s="19">
        <v>26.67</v>
      </c>
      <c r="AL4808" s="19">
        <v>100.12</v>
      </c>
      <c r="AM4808" s="1">
        <v>3450</v>
      </c>
      <c r="AN4808" s="3">
        <v>1994</v>
      </c>
      <c r="AP4808" s="47">
        <v>11.6</v>
      </c>
      <c r="AQ4808">
        <v>80516</v>
      </c>
      <c r="AR4808" s="1" t="s">
        <v>503</v>
      </c>
    </row>
    <row r="4809" spans="1:44" x14ac:dyDescent="0.25">
      <c r="A4809" s="1">
        <v>6366</v>
      </c>
      <c r="B4809" s="1" t="s">
        <v>5251</v>
      </c>
      <c r="C4809" s="1">
        <v>180</v>
      </c>
      <c r="F4809" s="1" t="s">
        <v>445</v>
      </c>
      <c r="H4809" s="1">
        <v>60</v>
      </c>
      <c r="J4809" s="1"/>
      <c r="K4809" s="3">
        <v>1145</v>
      </c>
      <c r="N4809" s="1">
        <v>201</v>
      </c>
      <c r="O4809" s="1">
        <v>71.760000000000005</v>
      </c>
      <c r="Q4809" s="1">
        <v>19.27</v>
      </c>
      <c r="R4809" s="1">
        <v>11.31</v>
      </c>
      <c r="S4809" s="47">
        <v>16.71</v>
      </c>
      <c r="Y4809" s="47">
        <v>1.57</v>
      </c>
      <c r="AB4809" s="47">
        <v>1.2</v>
      </c>
      <c r="AJ4809" s="1" t="s">
        <v>413</v>
      </c>
      <c r="AK4809" s="19">
        <v>27.38</v>
      </c>
      <c r="AL4809" s="19">
        <v>100.48</v>
      </c>
      <c r="AM4809" s="1">
        <v>3152</v>
      </c>
      <c r="AN4809" s="3">
        <v>1994</v>
      </c>
      <c r="AP4809" s="47">
        <v>14.76</v>
      </c>
      <c r="AQ4809">
        <v>80516</v>
      </c>
      <c r="AR4809" s="1" t="s">
        <v>503</v>
      </c>
    </row>
    <row r="4810" spans="1:44" x14ac:dyDescent="0.25">
      <c r="A4810" s="1">
        <v>6367</v>
      </c>
      <c r="B4810" s="1" t="s">
        <v>5251</v>
      </c>
      <c r="C4810" s="1">
        <v>180</v>
      </c>
      <c r="F4810" s="1" t="s">
        <v>445</v>
      </c>
      <c r="H4810" s="1">
        <v>45</v>
      </c>
      <c r="J4810" s="1"/>
      <c r="K4810" s="3">
        <v>1002</v>
      </c>
      <c r="N4810" s="1">
        <v>255</v>
      </c>
      <c r="O4810" s="1">
        <v>92.27</v>
      </c>
      <c r="Q4810" s="1">
        <v>20.65</v>
      </c>
      <c r="R4810" s="1">
        <v>12.12</v>
      </c>
      <c r="S4810" s="47">
        <v>19.73</v>
      </c>
      <c r="Y4810" s="47">
        <v>1.91</v>
      </c>
      <c r="AB4810" s="47">
        <v>1.46</v>
      </c>
      <c r="AJ4810" s="1" t="s">
        <v>413</v>
      </c>
      <c r="AK4810" s="19">
        <v>27.53</v>
      </c>
      <c r="AL4810" s="19">
        <v>99.52</v>
      </c>
      <c r="AM4810" s="1">
        <v>3300</v>
      </c>
      <c r="AN4810" s="3">
        <v>1994</v>
      </c>
      <c r="AP4810" s="47">
        <v>15.81</v>
      </c>
      <c r="AQ4810">
        <v>80509</v>
      </c>
      <c r="AR4810" s="1" t="s">
        <v>503</v>
      </c>
    </row>
    <row r="4811" spans="1:44" x14ac:dyDescent="0.25">
      <c r="A4811" s="1">
        <v>6368</v>
      </c>
      <c r="B4811" s="1" t="s">
        <v>5251</v>
      </c>
      <c r="C4811" s="1">
        <v>180</v>
      </c>
      <c r="F4811" s="1" t="s">
        <v>445</v>
      </c>
      <c r="H4811" s="1">
        <v>20</v>
      </c>
      <c r="J4811" s="1"/>
      <c r="K4811" s="3">
        <v>1931</v>
      </c>
      <c r="N4811" s="1">
        <v>32.4</v>
      </c>
      <c r="O4811" s="1">
        <v>11.3</v>
      </c>
      <c r="Q4811" s="1">
        <v>9.32</v>
      </c>
      <c r="R4811" s="1">
        <v>5.47</v>
      </c>
      <c r="S4811" s="47">
        <v>4.46</v>
      </c>
      <c r="Y4811" s="47">
        <v>0.4</v>
      </c>
      <c r="AB4811" s="47">
        <v>0.31</v>
      </c>
      <c r="AJ4811" s="1" t="s">
        <v>413</v>
      </c>
      <c r="AK4811" s="19">
        <v>27.23</v>
      </c>
      <c r="AL4811" s="19">
        <v>100.97</v>
      </c>
      <c r="AM4811" s="1">
        <v>3220</v>
      </c>
      <c r="AN4811" s="3">
        <v>1994</v>
      </c>
      <c r="AP4811" s="47">
        <v>7.14</v>
      </c>
      <c r="AQ4811">
        <v>80509</v>
      </c>
      <c r="AR4811" s="1" t="s">
        <v>503</v>
      </c>
    </row>
    <row r="4812" spans="1:44" x14ac:dyDescent="0.25">
      <c r="A4812" s="1">
        <v>6369</v>
      </c>
      <c r="B4812" s="1" t="s">
        <v>990</v>
      </c>
      <c r="C4812" s="1">
        <v>180</v>
      </c>
      <c r="F4812" s="1" t="s">
        <v>445</v>
      </c>
      <c r="H4812" s="1">
        <v>30</v>
      </c>
      <c r="J4812" s="1"/>
      <c r="K4812" s="3">
        <v>3200</v>
      </c>
      <c r="N4812" s="1">
        <v>197</v>
      </c>
      <c r="O4812" s="1">
        <v>118</v>
      </c>
      <c r="Q4812" s="1">
        <v>9.76</v>
      </c>
      <c r="R4812" s="1">
        <v>7.74</v>
      </c>
      <c r="S4812" s="47">
        <v>24.27</v>
      </c>
      <c r="Y4812" s="47">
        <v>4.63</v>
      </c>
      <c r="AB4812" s="47">
        <v>3.05</v>
      </c>
      <c r="AJ4812" s="1" t="s">
        <v>413</v>
      </c>
      <c r="AK4812" s="19">
        <v>31.6</v>
      </c>
      <c r="AL4812" s="19">
        <v>114.67</v>
      </c>
      <c r="AM4812" s="1">
        <v>400</v>
      </c>
      <c r="AN4812" s="3">
        <v>1994</v>
      </c>
      <c r="AP4812" s="47">
        <v>6.64</v>
      </c>
      <c r="AQ4812">
        <v>80415</v>
      </c>
      <c r="AR4812" s="1" t="s">
        <v>503</v>
      </c>
    </row>
    <row r="4813" spans="1:44" x14ac:dyDescent="0.25">
      <c r="A4813" s="1">
        <v>6370</v>
      </c>
      <c r="B4813" s="1" t="s">
        <v>990</v>
      </c>
      <c r="C4813" s="1">
        <v>180</v>
      </c>
      <c r="F4813" s="33" t="s">
        <v>859</v>
      </c>
      <c r="H4813" s="1">
        <v>20</v>
      </c>
      <c r="J4813" s="1"/>
      <c r="K4813" s="3">
        <v>1515</v>
      </c>
      <c r="N4813" s="1">
        <v>213</v>
      </c>
      <c r="O4813" s="1">
        <v>66.39</v>
      </c>
      <c r="Q4813" s="1">
        <v>15.41</v>
      </c>
      <c r="R4813" s="1">
        <v>7.3</v>
      </c>
      <c r="S4813" s="47">
        <v>19.86</v>
      </c>
      <c r="Y4813" s="47">
        <v>3.16</v>
      </c>
      <c r="AB4813" s="47">
        <v>2.08</v>
      </c>
      <c r="AJ4813" s="1" t="s">
        <v>413</v>
      </c>
      <c r="AK4813" s="19">
        <v>32.200000000000003</v>
      </c>
      <c r="AL4813" s="19">
        <v>118.2</v>
      </c>
      <c r="AM4813" s="1">
        <v>400</v>
      </c>
      <c r="AN4813" s="3">
        <v>1994</v>
      </c>
      <c r="AP4813" s="47">
        <v>6.02</v>
      </c>
      <c r="AQ4813">
        <v>80415</v>
      </c>
      <c r="AR4813" s="1" t="s">
        <v>503</v>
      </c>
    </row>
    <row r="4814" spans="1:44" x14ac:dyDescent="0.25">
      <c r="A4814" s="1">
        <v>6371</v>
      </c>
      <c r="B4814" s="1" t="s">
        <v>990</v>
      </c>
      <c r="C4814" s="1">
        <v>180</v>
      </c>
      <c r="F4814" s="33" t="s">
        <v>859</v>
      </c>
      <c r="H4814" s="1">
        <v>19</v>
      </c>
      <c r="J4814" s="1"/>
      <c r="K4814" s="3">
        <v>2235</v>
      </c>
      <c r="N4814" s="1">
        <v>194</v>
      </c>
      <c r="O4814" s="1">
        <v>60.53</v>
      </c>
      <c r="Q4814" s="1">
        <v>10.15</v>
      </c>
      <c r="R4814" s="1">
        <v>7.27</v>
      </c>
      <c r="S4814" s="47">
        <v>16.21</v>
      </c>
      <c r="Y4814" s="47">
        <v>2.73</v>
      </c>
      <c r="AB4814" s="47">
        <v>1.8</v>
      </c>
      <c r="AJ4814" s="1" t="s">
        <v>413</v>
      </c>
      <c r="AK4814" s="19">
        <v>32.700000000000003</v>
      </c>
      <c r="AL4814" s="19">
        <v>117.9</v>
      </c>
      <c r="AM4814" s="1">
        <v>500</v>
      </c>
      <c r="AN4814" s="3">
        <v>1994</v>
      </c>
      <c r="AP4814" s="47">
        <v>6</v>
      </c>
      <c r="AQ4814">
        <v>80415</v>
      </c>
      <c r="AR4814" s="1" t="s">
        <v>503</v>
      </c>
    </row>
    <row r="4815" spans="1:44" x14ac:dyDescent="0.25">
      <c r="A4815" s="1">
        <v>6372</v>
      </c>
      <c r="B4815" s="1" t="s">
        <v>990</v>
      </c>
      <c r="C4815" s="1">
        <v>180</v>
      </c>
      <c r="F4815" s="33" t="s">
        <v>859</v>
      </c>
      <c r="H4815" s="1">
        <v>21</v>
      </c>
      <c r="J4815" s="1"/>
      <c r="K4815" s="3">
        <v>1425</v>
      </c>
      <c r="N4815" s="1">
        <v>252</v>
      </c>
      <c r="O4815" s="1">
        <v>78.45</v>
      </c>
      <c r="Q4815" s="1">
        <v>9.2799999999999994</v>
      </c>
      <c r="R4815" s="1">
        <v>3.22</v>
      </c>
      <c r="S4815" s="47">
        <v>18.73</v>
      </c>
      <c r="Y4815" s="47">
        <v>3.18</v>
      </c>
      <c r="AB4815" s="47">
        <v>2.09</v>
      </c>
      <c r="AJ4815" s="1" t="s">
        <v>413</v>
      </c>
      <c r="AK4815" s="19">
        <v>30.13</v>
      </c>
      <c r="AL4815" s="19">
        <v>118.15</v>
      </c>
      <c r="AM4815" s="1">
        <v>500</v>
      </c>
      <c r="AN4815" s="3">
        <v>1994</v>
      </c>
      <c r="AP4815" s="47">
        <v>2.66</v>
      </c>
      <c r="AQ4815">
        <v>80415</v>
      </c>
      <c r="AR4815" s="1" t="s">
        <v>503</v>
      </c>
    </row>
    <row r="4816" spans="1:44" x14ac:dyDescent="0.25">
      <c r="A4816" s="1">
        <v>6373</v>
      </c>
      <c r="B4816" s="1" t="s">
        <v>990</v>
      </c>
      <c r="C4816" s="1">
        <v>180</v>
      </c>
      <c r="F4816" s="33" t="s">
        <v>859</v>
      </c>
      <c r="H4816" s="1">
        <v>20</v>
      </c>
      <c r="J4816" s="1"/>
      <c r="K4816" s="3">
        <v>3600</v>
      </c>
      <c r="N4816" s="1">
        <v>59</v>
      </c>
      <c r="O4816" s="1">
        <v>21.08</v>
      </c>
      <c r="Q4816" s="1">
        <v>6.42</v>
      </c>
      <c r="R4816" s="1">
        <v>3.43</v>
      </c>
      <c r="S4816" s="47">
        <v>5.73</v>
      </c>
      <c r="Y4816" s="47">
        <v>1.06</v>
      </c>
      <c r="AB4816" s="47">
        <v>0.7</v>
      </c>
      <c r="AJ4816" s="1" t="s">
        <v>413</v>
      </c>
      <c r="AK4816" s="19">
        <v>29.72</v>
      </c>
      <c r="AL4816" s="19">
        <v>106.6</v>
      </c>
      <c r="AM4816" s="1">
        <v>450</v>
      </c>
      <c r="AN4816" s="3">
        <v>1994</v>
      </c>
      <c r="AP4816" s="47">
        <v>2.83</v>
      </c>
      <c r="AQ4816">
        <v>80417</v>
      </c>
      <c r="AR4816" s="1" t="s">
        <v>503</v>
      </c>
    </row>
    <row r="4817" spans="1:44" x14ac:dyDescent="0.25">
      <c r="A4817" s="1">
        <v>6374</v>
      </c>
      <c r="B4817" s="1" t="s">
        <v>990</v>
      </c>
      <c r="C4817" s="1">
        <v>180</v>
      </c>
      <c r="F4817" s="33" t="s">
        <v>859</v>
      </c>
      <c r="H4817" s="1">
        <v>22</v>
      </c>
      <c r="J4817" s="1"/>
      <c r="K4817" s="3">
        <v>1290</v>
      </c>
      <c r="N4817" s="1">
        <v>217</v>
      </c>
      <c r="O4817" s="1">
        <v>77.290000000000006</v>
      </c>
      <c r="Q4817" s="1">
        <v>19.559999999999999</v>
      </c>
      <c r="R4817" s="1">
        <v>8.84</v>
      </c>
      <c r="S4817" s="47">
        <v>24.44</v>
      </c>
      <c r="Y4817" s="47">
        <v>3.77</v>
      </c>
      <c r="AB4817" s="47">
        <v>2.4900000000000002</v>
      </c>
      <c r="AJ4817" s="1" t="s">
        <v>413</v>
      </c>
      <c r="AK4817" s="19">
        <v>30.2</v>
      </c>
      <c r="AL4817" s="19">
        <v>109.4</v>
      </c>
      <c r="AM4817" s="1">
        <v>680</v>
      </c>
      <c r="AN4817" s="3">
        <v>1994</v>
      </c>
      <c r="AP4817" s="47">
        <v>7.29</v>
      </c>
      <c r="AQ4817">
        <v>80101</v>
      </c>
      <c r="AR4817" s="1" t="s">
        <v>503</v>
      </c>
    </row>
    <row r="4818" spans="1:44" x14ac:dyDescent="0.25">
      <c r="A4818" s="1">
        <v>6375</v>
      </c>
      <c r="B4818" s="1" t="s">
        <v>990</v>
      </c>
      <c r="C4818" s="1">
        <v>180</v>
      </c>
      <c r="F4818" s="33" t="s">
        <v>859</v>
      </c>
      <c r="H4818" s="1">
        <v>22</v>
      </c>
      <c r="J4818" s="1"/>
      <c r="K4818" s="3">
        <v>3345</v>
      </c>
      <c r="N4818" s="1">
        <v>190</v>
      </c>
      <c r="O4818" s="1">
        <v>65.180000000000007</v>
      </c>
      <c r="Q4818" s="1">
        <v>12.1</v>
      </c>
      <c r="R4818" s="1">
        <v>6.93</v>
      </c>
      <c r="S4818" s="47">
        <v>16.88</v>
      </c>
      <c r="Y4818" s="47">
        <v>2.93</v>
      </c>
      <c r="AB4818" s="47">
        <v>1.93</v>
      </c>
      <c r="AJ4818" s="1" t="s">
        <v>413</v>
      </c>
      <c r="AK4818" s="19">
        <v>29.4</v>
      </c>
      <c r="AL4818" s="19">
        <v>109.3</v>
      </c>
      <c r="AM4818" s="1">
        <v>1100</v>
      </c>
      <c r="AN4818" s="3">
        <v>1994</v>
      </c>
      <c r="AP4818" s="47">
        <v>5.72</v>
      </c>
      <c r="AQ4818">
        <v>80101</v>
      </c>
      <c r="AR4818" s="1" t="s">
        <v>503</v>
      </c>
    </row>
    <row r="4819" spans="1:44" x14ac:dyDescent="0.25">
      <c r="A4819" s="1">
        <v>6376</v>
      </c>
      <c r="B4819" s="1" t="s">
        <v>990</v>
      </c>
      <c r="C4819" s="1">
        <v>180</v>
      </c>
      <c r="F4819" s="1" t="s">
        <v>445</v>
      </c>
      <c r="H4819" s="1">
        <v>54</v>
      </c>
      <c r="J4819" s="1"/>
      <c r="K4819" s="3">
        <v>795</v>
      </c>
      <c r="N4819" s="1">
        <v>500</v>
      </c>
      <c r="O4819" s="1">
        <v>187.5</v>
      </c>
      <c r="Q4819" s="1">
        <v>82.84</v>
      </c>
      <c r="R4819" s="1">
        <v>11.84</v>
      </c>
      <c r="S4819" s="47">
        <v>84.74</v>
      </c>
      <c r="Y4819" s="47">
        <v>10.64</v>
      </c>
      <c r="AB4819" s="47">
        <v>7.01</v>
      </c>
      <c r="AJ4819" s="1" t="s">
        <v>413</v>
      </c>
      <c r="AK4819" s="19">
        <v>26.5</v>
      </c>
      <c r="AL4819" s="19">
        <v>110.1</v>
      </c>
      <c r="AM4819" s="1">
        <v>483</v>
      </c>
      <c r="AN4819" s="3">
        <v>1994</v>
      </c>
      <c r="AP4819" s="47">
        <v>9.76</v>
      </c>
      <c r="AQ4819">
        <v>40118</v>
      </c>
      <c r="AR4819" s="1" t="s">
        <v>503</v>
      </c>
    </row>
    <row r="4820" spans="1:44" x14ac:dyDescent="0.25">
      <c r="A4820" s="1">
        <v>6377</v>
      </c>
      <c r="B4820" s="1" t="s">
        <v>990</v>
      </c>
      <c r="C4820" s="1">
        <v>180</v>
      </c>
      <c r="F4820" s="1" t="s">
        <v>445</v>
      </c>
      <c r="H4820" s="1">
        <v>28</v>
      </c>
      <c r="J4820" s="1"/>
      <c r="K4820" s="3">
        <v>1418</v>
      </c>
      <c r="N4820" s="1">
        <v>326</v>
      </c>
      <c r="O4820" s="1">
        <v>110.8</v>
      </c>
      <c r="Q4820" s="1">
        <v>30.54</v>
      </c>
      <c r="R4820" s="1">
        <v>13.2</v>
      </c>
      <c r="S4820" s="47">
        <v>36.6</v>
      </c>
      <c r="Y4820" s="47">
        <v>5.54</v>
      </c>
      <c r="AB4820" s="47">
        <v>3.65</v>
      </c>
      <c r="AJ4820" s="1" t="s">
        <v>413</v>
      </c>
      <c r="AK4820" s="19">
        <v>26.7</v>
      </c>
      <c r="AL4820" s="19">
        <v>109.6</v>
      </c>
      <c r="AM4820" s="1">
        <v>350</v>
      </c>
      <c r="AN4820" s="3">
        <v>1994</v>
      </c>
      <c r="AP4820" s="47">
        <v>11.04</v>
      </c>
      <c r="AQ4820">
        <v>80101</v>
      </c>
      <c r="AR4820" s="1" t="s">
        <v>503</v>
      </c>
    </row>
    <row r="4821" spans="1:44" x14ac:dyDescent="0.25">
      <c r="A4821" s="1">
        <v>6378</v>
      </c>
      <c r="B4821" s="1" t="s">
        <v>990</v>
      </c>
      <c r="C4821" s="1">
        <v>180</v>
      </c>
      <c r="F4821" s="1" t="s">
        <v>445</v>
      </c>
      <c r="H4821" s="1">
        <v>52</v>
      </c>
      <c r="J4821" s="1"/>
      <c r="K4821" s="3">
        <v>797</v>
      </c>
      <c r="N4821" s="1">
        <v>555</v>
      </c>
      <c r="O4821" s="1">
        <v>208.8</v>
      </c>
      <c r="Q4821" s="1">
        <v>84.89</v>
      </c>
      <c r="R4821" s="1">
        <v>12.79</v>
      </c>
      <c r="S4821" s="47">
        <v>90.24</v>
      </c>
      <c r="Y4821" s="47">
        <v>11.51</v>
      </c>
      <c r="AB4821" s="47">
        <v>7.58</v>
      </c>
      <c r="AJ4821" s="1" t="s">
        <v>413</v>
      </c>
      <c r="AK4821" s="19">
        <v>26.8</v>
      </c>
      <c r="AL4821" s="19">
        <v>109.9</v>
      </c>
      <c r="AM4821" s="1">
        <v>440</v>
      </c>
      <c r="AN4821" s="3">
        <v>1994</v>
      </c>
      <c r="AP4821" s="47">
        <v>10.51</v>
      </c>
      <c r="AQ4821">
        <v>80101</v>
      </c>
      <c r="AR4821" s="1" t="s">
        <v>503</v>
      </c>
    </row>
    <row r="4822" spans="1:44" x14ac:dyDescent="0.25">
      <c r="A4822" s="1">
        <v>6379</v>
      </c>
      <c r="B4822" s="1" t="s">
        <v>990</v>
      </c>
      <c r="C4822" s="1">
        <v>180</v>
      </c>
      <c r="F4822" s="33" t="s">
        <v>859</v>
      </c>
      <c r="H4822" s="1">
        <v>19</v>
      </c>
      <c r="J4822" s="1"/>
      <c r="K4822" s="3">
        <v>1845</v>
      </c>
      <c r="N4822" s="1">
        <v>138</v>
      </c>
      <c r="O4822" s="1">
        <v>48.01</v>
      </c>
      <c r="Q4822" s="1">
        <v>9.66</v>
      </c>
      <c r="R4822" s="1">
        <v>5.1100000000000003</v>
      </c>
      <c r="S4822" s="47">
        <v>13.09</v>
      </c>
      <c r="Y4822" s="47">
        <v>2.2000000000000002</v>
      </c>
      <c r="AB4822" s="47">
        <v>1.45</v>
      </c>
      <c r="AJ4822" s="1" t="s">
        <v>413</v>
      </c>
      <c r="AK4822" s="19">
        <v>30.8</v>
      </c>
      <c r="AL4822" s="19">
        <v>112.8</v>
      </c>
      <c r="AM4822" s="1">
        <v>120</v>
      </c>
      <c r="AN4822" s="3">
        <v>1994</v>
      </c>
      <c r="AP4822" s="47">
        <v>4.22</v>
      </c>
      <c r="AQ4822">
        <v>80417</v>
      </c>
      <c r="AR4822" s="1" t="s">
        <v>503</v>
      </c>
    </row>
    <row r="4823" spans="1:44" x14ac:dyDescent="0.25">
      <c r="A4823" s="1">
        <v>6380</v>
      </c>
      <c r="B4823" s="1" t="s">
        <v>990</v>
      </c>
      <c r="C4823" s="1">
        <v>180</v>
      </c>
      <c r="F4823" s="33" t="s">
        <v>859</v>
      </c>
      <c r="H4823" s="1">
        <v>18</v>
      </c>
      <c r="J4823" s="1"/>
      <c r="K4823" s="3">
        <v>2169</v>
      </c>
      <c r="N4823" s="1">
        <v>148</v>
      </c>
      <c r="O4823" s="1">
        <v>50.24</v>
      </c>
      <c r="Q4823" s="1">
        <v>9.7899999999999991</v>
      </c>
      <c r="R4823" s="1">
        <v>5.34</v>
      </c>
      <c r="S4823" s="47">
        <v>13.42</v>
      </c>
      <c r="Y4823" s="47">
        <v>2.2799999999999998</v>
      </c>
      <c r="AB4823" s="47">
        <v>1.5</v>
      </c>
      <c r="AJ4823" s="1" t="s">
        <v>413</v>
      </c>
      <c r="AK4823" s="19">
        <v>31.8</v>
      </c>
      <c r="AL4823" s="19">
        <v>111.2</v>
      </c>
      <c r="AM4823" s="1">
        <v>650</v>
      </c>
      <c r="AN4823" s="3">
        <v>1994</v>
      </c>
      <c r="AP4823" s="47">
        <v>4.41</v>
      </c>
      <c r="AQ4823">
        <v>80417</v>
      </c>
      <c r="AR4823" s="1" t="s">
        <v>503</v>
      </c>
    </row>
    <row r="4824" spans="1:44" x14ac:dyDescent="0.25">
      <c r="A4824" s="1">
        <v>6381</v>
      </c>
      <c r="B4824" s="1" t="s">
        <v>990</v>
      </c>
      <c r="C4824" s="1">
        <v>180</v>
      </c>
      <c r="F4824" s="33" t="s">
        <v>859</v>
      </c>
      <c r="H4824" s="1">
        <v>29</v>
      </c>
      <c r="J4824" s="1"/>
      <c r="K4824" s="3">
        <v>1425</v>
      </c>
      <c r="N4824" s="1">
        <v>402</v>
      </c>
      <c r="O4824" s="1">
        <v>134.30000000000001</v>
      </c>
      <c r="Q4824" s="1">
        <v>38.479999999999997</v>
      </c>
      <c r="R4824" s="1">
        <v>16.71</v>
      </c>
      <c r="S4824" s="47">
        <v>45.75</v>
      </c>
      <c r="Y4824" s="47">
        <v>6.79</v>
      </c>
      <c r="AB4824" s="47">
        <v>4.47</v>
      </c>
      <c r="AJ4824" s="1" t="s">
        <v>413</v>
      </c>
      <c r="AK4824" s="19">
        <v>24.9</v>
      </c>
      <c r="AL4824" s="19">
        <v>114.4</v>
      </c>
      <c r="AM4824" s="1">
        <v>600</v>
      </c>
      <c r="AN4824" s="3">
        <v>1994</v>
      </c>
      <c r="AP4824" s="47">
        <v>13.71</v>
      </c>
      <c r="AQ4824">
        <v>40118</v>
      </c>
      <c r="AR4824" s="1" t="s">
        <v>503</v>
      </c>
    </row>
    <row r="4825" spans="1:44" x14ac:dyDescent="0.25">
      <c r="A4825" s="1">
        <v>6382</v>
      </c>
      <c r="B4825" s="1" t="s">
        <v>990</v>
      </c>
      <c r="C4825" s="1">
        <v>180</v>
      </c>
      <c r="F4825" s="1" t="s">
        <v>445</v>
      </c>
      <c r="H4825" s="1">
        <v>52</v>
      </c>
      <c r="J4825" s="1"/>
      <c r="K4825" s="3">
        <v>848</v>
      </c>
      <c r="N4825" s="1">
        <v>259</v>
      </c>
      <c r="O4825" s="1">
        <v>112.2</v>
      </c>
      <c r="Q4825" s="1">
        <v>37.33</v>
      </c>
      <c r="R4825" s="1">
        <v>8.15</v>
      </c>
      <c r="S4825" s="47">
        <v>42.23</v>
      </c>
      <c r="Y4825" s="47">
        <v>5.8</v>
      </c>
      <c r="AB4825" s="47">
        <v>3.82</v>
      </c>
      <c r="AJ4825" s="1" t="s">
        <v>413</v>
      </c>
      <c r="AK4825" s="19">
        <v>28.3</v>
      </c>
      <c r="AL4825" s="19">
        <v>114.7</v>
      </c>
      <c r="AM4825" s="1">
        <v>571</v>
      </c>
      <c r="AN4825" s="3">
        <v>1994</v>
      </c>
      <c r="AP4825" s="47">
        <v>6.73</v>
      </c>
      <c r="AQ4825">
        <v>80415</v>
      </c>
      <c r="AR4825" s="1" t="s">
        <v>503</v>
      </c>
    </row>
    <row r="4826" spans="1:44" x14ac:dyDescent="0.25">
      <c r="A4826" s="1">
        <v>6383</v>
      </c>
      <c r="B4826" s="1" t="s">
        <v>990</v>
      </c>
      <c r="C4826" s="1">
        <v>180</v>
      </c>
      <c r="F4826" s="33" t="s">
        <v>859</v>
      </c>
      <c r="H4826" s="1">
        <v>34</v>
      </c>
      <c r="J4826" s="1"/>
      <c r="K4826" s="3">
        <v>915</v>
      </c>
      <c r="N4826" s="1">
        <v>142</v>
      </c>
      <c r="O4826" s="1">
        <v>72.430000000000007</v>
      </c>
      <c r="Q4826" s="1">
        <v>24.54</v>
      </c>
      <c r="R4826" s="1">
        <v>7.51</v>
      </c>
      <c r="S4826" s="47">
        <v>19.53</v>
      </c>
      <c r="Y4826" s="47">
        <v>3.6</v>
      </c>
      <c r="AB4826" s="47">
        <v>2.37</v>
      </c>
      <c r="AJ4826" s="1" t="s">
        <v>413</v>
      </c>
      <c r="AK4826" s="19">
        <v>29</v>
      </c>
      <c r="AL4826" s="19">
        <v>115.8</v>
      </c>
      <c r="AM4826" s="1">
        <v>217</v>
      </c>
      <c r="AN4826" s="3">
        <v>1994</v>
      </c>
      <c r="AP4826" s="47">
        <v>8.58</v>
      </c>
      <c r="AQ4826">
        <v>80415</v>
      </c>
      <c r="AR4826" s="1" t="s">
        <v>503</v>
      </c>
    </row>
    <row r="4827" spans="1:44" x14ac:dyDescent="0.25">
      <c r="A4827" s="1">
        <v>6384</v>
      </c>
      <c r="B4827" s="1" t="s">
        <v>990</v>
      </c>
      <c r="C4827" s="1">
        <v>180</v>
      </c>
      <c r="F4827" s="33" t="s">
        <v>859</v>
      </c>
      <c r="H4827" s="1">
        <v>22</v>
      </c>
      <c r="J4827" s="1"/>
      <c r="K4827" s="3">
        <v>1695</v>
      </c>
      <c r="N4827" s="1">
        <v>143</v>
      </c>
      <c r="O4827" s="1">
        <v>71.790000000000006</v>
      </c>
      <c r="Q4827" s="1">
        <v>7.58</v>
      </c>
      <c r="R4827" s="33">
        <v>3.5489999999999999</v>
      </c>
      <c r="S4827" s="47">
        <v>16.989999999999998</v>
      </c>
      <c r="Y4827" s="47">
        <v>2.9</v>
      </c>
      <c r="AB4827" s="47">
        <v>1.91</v>
      </c>
      <c r="AG4827" s="33"/>
      <c r="AH4827" s="33"/>
      <c r="AI4827" s="33"/>
      <c r="AJ4827" s="1" t="s">
        <v>413</v>
      </c>
      <c r="AK4827" s="19">
        <v>28.4</v>
      </c>
      <c r="AL4827" s="19">
        <v>119.9</v>
      </c>
      <c r="AM4827" s="33">
        <v>434</v>
      </c>
      <c r="AN4827" s="3">
        <v>1994</v>
      </c>
      <c r="AP4827" s="47">
        <v>2.93</v>
      </c>
      <c r="AQ4827">
        <v>40118</v>
      </c>
      <c r="AR4827" s="1" t="s">
        <v>1133</v>
      </c>
    </row>
    <row r="4828" spans="1:44" x14ac:dyDescent="0.25">
      <c r="A4828" s="1">
        <v>6385</v>
      </c>
      <c r="B4828" s="1" t="s">
        <v>990</v>
      </c>
      <c r="C4828" s="1">
        <v>180</v>
      </c>
      <c r="F4828" s="33" t="s">
        <v>859</v>
      </c>
      <c r="H4828" s="1">
        <v>20</v>
      </c>
      <c r="J4828" s="1"/>
      <c r="K4828" s="3">
        <v>1725</v>
      </c>
      <c r="N4828" s="1">
        <v>87</v>
      </c>
      <c r="O4828" s="1">
        <v>43.88</v>
      </c>
      <c r="Q4828" s="1">
        <v>5.86</v>
      </c>
      <c r="R4828" s="1">
        <v>5.53</v>
      </c>
      <c r="S4828" s="47">
        <v>17.100000000000001</v>
      </c>
      <c r="Y4828" s="47">
        <v>4.63</v>
      </c>
      <c r="AB4828" s="47">
        <v>3.05</v>
      </c>
      <c r="AJ4828" s="1" t="s">
        <v>413</v>
      </c>
      <c r="AK4828" s="19">
        <v>29.1</v>
      </c>
      <c r="AL4828" s="19">
        <v>119.6</v>
      </c>
      <c r="AM4828" s="1">
        <v>300</v>
      </c>
      <c r="AN4828" s="3">
        <v>1994</v>
      </c>
      <c r="AP4828" s="47">
        <v>2.31</v>
      </c>
      <c r="AQ4828">
        <v>40118</v>
      </c>
      <c r="AR4828" s="1" t="s">
        <v>503</v>
      </c>
    </row>
    <row r="4829" spans="1:44" x14ac:dyDescent="0.25">
      <c r="A4829" s="1">
        <v>6386</v>
      </c>
      <c r="B4829" s="1" t="s">
        <v>990</v>
      </c>
      <c r="C4829" s="1">
        <v>180</v>
      </c>
      <c r="F4829" s="1" t="s">
        <v>445</v>
      </c>
      <c r="H4829" s="1">
        <v>18</v>
      </c>
      <c r="J4829" s="1"/>
      <c r="K4829" s="3">
        <v>2816</v>
      </c>
      <c r="N4829" s="1">
        <v>138</v>
      </c>
      <c r="O4829" s="1">
        <v>109.4</v>
      </c>
      <c r="Q4829" s="1">
        <v>8.4600000000000009</v>
      </c>
      <c r="R4829" s="1">
        <v>7.17</v>
      </c>
      <c r="S4829" s="47">
        <v>21.59</v>
      </c>
      <c r="Y4829" s="47">
        <v>4.25</v>
      </c>
      <c r="AB4829" s="47">
        <v>2.8</v>
      </c>
      <c r="AJ4829" s="1" t="s">
        <v>413</v>
      </c>
      <c r="AK4829" s="19">
        <v>28.5</v>
      </c>
      <c r="AL4829" s="19">
        <v>120.6</v>
      </c>
      <c r="AM4829" s="1">
        <v>369</v>
      </c>
      <c r="AN4829" s="3">
        <v>1994</v>
      </c>
      <c r="AP4829" s="47">
        <v>5.92</v>
      </c>
      <c r="AQ4829">
        <v>40118</v>
      </c>
      <c r="AR4829" s="1" t="s">
        <v>503</v>
      </c>
    </row>
    <row r="4830" spans="1:44" x14ac:dyDescent="0.25">
      <c r="A4830" s="1">
        <v>6387</v>
      </c>
      <c r="B4830" s="1" t="s">
        <v>990</v>
      </c>
      <c r="C4830" s="1">
        <v>180</v>
      </c>
      <c r="F4830" s="33" t="s">
        <v>859</v>
      </c>
      <c r="H4830" s="1">
        <v>18</v>
      </c>
      <c r="J4830" s="1"/>
      <c r="K4830" s="3">
        <v>1733</v>
      </c>
      <c r="N4830" s="1">
        <v>149</v>
      </c>
      <c r="O4830" s="1">
        <v>74.86</v>
      </c>
      <c r="Q4830" s="1">
        <v>11.73</v>
      </c>
      <c r="R4830" s="1">
        <v>9.2899999999999991</v>
      </c>
      <c r="S4830" s="47">
        <v>19.649999999999999</v>
      </c>
      <c r="Y4830" s="47">
        <v>3.35</v>
      </c>
      <c r="AB4830" s="47">
        <v>2.21</v>
      </c>
      <c r="AJ4830" s="1" t="s">
        <v>413</v>
      </c>
      <c r="AK4830" s="19">
        <v>28</v>
      </c>
      <c r="AL4830" s="19">
        <v>120</v>
      </c>
      <c r="AM4830" s="1">
        <v>200</v>
      </c>
      <c r="AN4830" s="3">
        <v>1994</v>
      </c>
      <c r="AP4830" s="47">
        <v>7.22</v>
      </c>
      <c r="AQ4830">
        <v>40118</v>
      </c>
      <c r="AR4830" s="1" t="s">
        <v>503</v>
      </c>
    </row>
    <row r="4831" spans="1:44" x14ac:dyDescent="0.25">
      <c r="A4831" s="1">
        <v>6388</v>
      </c>
      <c r="B4831" s="1" t="s">
        <v>990</v>
      </c>
      <c r="C4831" s="1">
        <v>180</v>
      </c>
      <c r="F4831" s="1" t="s">
        <v>445</v>
      </c>
      <c r="H4831" s="1">
        <v>53</v>
      </c>
      <c r="J4831" s="1"/>
      <c r="K4831" s="3">
        <v>1185</v>
      </c>
      <c r="N4831" s="1">
        <v>331</v>
      </c>
      <c r="O4831" s="1">
        <v>138.30000000000001</v>
      </c>
      <c r="Q4831" s="1">
        <v>35.96</v>
      </c>
      <c r="R4831" s="1">
        <v>6.82</v>
      </c>
      <c r="S4831" s="47">
        <v>45.76</v>
      </c>
      <c r="Y4831" s="47">
        <v>6.58</v>
      </c>
      <c r="AB4831" s="47">
        <v>4.33</v>
      </c>
      <c r="AJ4831" s="1" t="s">
        <v>413</v>
      </c>
      <c r="AK4831" s="19">
        <v>25.7</v>
      </c>
      <c r="AL4831" s="19">
        <v>116.9</v>
      </c>
      <c r="AM4831" s="1">
        <v>820</v>
      </c>
      <c r="AN4831" s="3">
        <v>1994</v>
      </c>
      <c r="AP4831" s="47">
        <v>6.69</v>
      </c>
      <c r="AQ4831">
        <v>40118</v>
      </c>
      <c r="AR4831" s="1" t="s">
        <v>503</v>
      </c>
    </row>
    <row r="4832" spans="1:44" x14ac:dyDescent="0.25">
      <c r="A4832" s="1">
        <v>6389</v>
      </c>
      <c r="B4832" s="1" t="s">
        <v>990</v>
      </c>
      <c r="C4832" s="1">
        <v>180</v>
      </c>
      <c r="F4832" s="1" t="s">
        <v>445</v>
      </c>
      <c r="H4832" s="1">
        <v>25</v>
      </c>
      <c r="J4832" s="1"/>
      <c r="K4832" s="3">
        <v>1251</v>
      </c>
      <c r="N4832" s="1">
        <v>240</v>
      </c>
      <c r="O4832" s="1">
        <v>88.05</v>
      </c>
      <c r="Q4832" s="1">
        <v>25.53</v>
      </c>
      <c r="R4832" s="1">
        <v>10.78</v>
      </c>
      <c r="S4832" s="47">
        <v>30.09</v>
      </c>
      <c r="Y4832" s="47">
        <v>4.4800000000000004</v>
      </c>
      <c r="AB4832" s="47">
        <v>2.95</v>
      </c>
      <c r="AJ4832" s="1" t="s">
        <v>413</v>
      </c>
      <c r="AK4832" s="19">
        <v>25.8</v>
      </c>
      <c r="AL4832" s="19">
        <v>117.2</v>
      </c>
      <c r="AM4832" s="1">
        <v>550</v>
      </c>
      <c r="AN4832" s="3">
        <v>1994</v>
      </c>
      <c r="AP4832" s="47">
        <v>9.41</v>
      </c>
      <c r="AQ4832">
        <v>40118</v>
      </c>
      <c r="AR4832" s="1" t="s">
        <v>503</v>
      </c>
    </row>
    <row r="4833" spans="1:44" x14ac:dyDescent="0.25">
      <c r="A4833" s="1">
        <v>6390</v>
      </c>
      <c r="B4833" s="1" t="s">
        <v>990</v>
      </c>
      <c r="C4833" s="1">
        <v>180</v>
      </c>
      <c r="F4833" s="1" t="s">
        <v>445</v>
      </c>
      <c r="H4833" s="1">
        <v>54</v>
      </c>
      <c r="J4833" s="1"/>
      <c r="K4833" s="3">
        <v>563</v>
      </c>
      <c r="N4833" s="1">
        <v>469</v>
      </c>
      <c r="O4833" s="1">
        <v>194.6</v>
      </c>
      <c r="Q4833" s="1">
        <v>80.38</v>
      </c>
      <c r="R4833" s="1">
        <v>10.210000000000001</v>
      </c>
      <c r="S4833" s="47">
        <v>86.39</v>
      </c>
      <c r="Y4833" s="47">
        <v>10.78</v>
      </c>
      <c r="AB4833" s="47">
        <v>7.1</v>
      </c>
      <c r="AJ4833" s="1" t="s">
        <v>413</v>
      </c>
      <c r="AK4833" s="19">
        <v>25.3</v>
      </c>
      <c r="AL4833" s="19">
        <v>111.3</v>
      </c>
      <c r="AM4833" s="1">
        <v>380</v>
      </c>
      <c r="AN4833" s="3">
        <v>1994</v>
      </c>
      <c r="AP4833" s="47">
        <v>8.33</v>
      </c>
      <c r="AQ4833">
        <v>40118</v>
      </c>
      <c r="AR4833" s="1" t="s">
        <v>503</v>
      </c>
    </row>
    <row r="4834" spans="1:44" x14ac:dyDescent="0.25">
      <c r="A4834" s="1">
        <v>6391</v>
      </c>
      <c r="B4834" s="1" t="s">
        <v>990</v>
      </c>
      <c r="C4834" s="1">
        <v>180</v>
      </c>
      <c r="F4834" s="33" t="s">
        <v>859</v>
      </c>
      <c r="H4834" s="1">
        <v>30</v>
      </c>
      <c r="J4834" s="1"/>
      <c r="K4834" s="3">
        <v>392</v>
      </c>
      <c r="N4834" s="1">
        <v>171</v>
      </c>
      <c r="O4834" s="1">
        <v>62.3</v>
      </c>
      <c r="Q4834" s="1">
        <v>20.63</v>
      </c>
      <c r="R4834" s="1">
        <v>8.89</v>
      </c>
      <c r="S4834" s="47">
        <v>23.44</v>
      </c>
      <c r="Y4834" s="47">
        <v>3.34</v>
      </c>
      <c r="AB4834" s="47">
        <v>2.2000000000000002</v>
      </c>
      <c r="AJ4834" s="1" t="s">
        <v>413</v>
      </c>
      <c r="AK4834" s="19">
        <v>26.83</v>
      </c>
      <c r="AL4834" s="19">
        <v>109.58</v>
      </c>
      <c r="AM4834" s="1">
        <v>410</v>
      </c>
      <c r="AN4834" s="3">
        <v>1994</v>
      </c>
      <c r="AP4834" s="47">
        <v>7.34</v>
      </c>
      <c r="AQ4834">
        <v>40118</v>
      </c>
      <c r="AR4834" s="1" t="s">
        <v>503</v>
      </c>
    </row>
    <row r="4835" spans="1:44" x14ac:dyDescent="0.25">
      <c r="A4835" s="1">
        <v>6392</v>
      </c>
      <c r="B4835" s="1" t="s">
        <v>990</v>
      </c>
      <c r="C4835" s="1">
        <v>180</v>
      </c>
      <c r="F4835" s="1" t="s">
        <v>445</v>
      </c>
      <c r="H4835" s="1">
        <v>20</v>
      </c>
      <c r="J4835" s="1"/>
      <c r="K4835" s="3">
        <v>1750</v>
      </c>
      <c r="N4835" s="1">
        <v>181</v>
      </c>
      <c r="O4835" s="1">
        <v>60.9</v>
      </c>
      <c r="Q4835" s="1">
        <v>13.07</v>
      </c>
      <c r="R4835" s="1">
        <v>9.0299999999999994</v>
      </c>
      <c r="S4835" s="47">
        <v>17.04</v>
      </c>
      <c r="Y4835" s="47">
        <v>2.9</v>
      </c>
      <c r="AB4835" s="47">
        <v>1.91</v>
      </c>
      <c r="AJ4835" s="1" t="s">
        <v>413</v>
      </c>
      <c r="AK4835" s="19">
        <v>26.83</v>
      </c>
      <c r="AL4835" s="19">
        <v>109.75</v>
      </c>
      <c r="AM4835" s="1">
        <v>300</v>
      </c>
      <c r="AN4835" s="3">
        <v>1994</v>
      </c>
      <c r="AP4835" s="47">
        <v>7.45</v>
      </c>
      <c r="AQ4835">
        <v>80101</v>
      </c>
      <c r="AR4835" s="1" t="s">
        <v>503</v>
      </c>
    </row>
    <row r="4836" spans="1:44" x14ac:dyDescent="0.25">
      <c r="A4836" s="1">
        <v>6393</v>
      </c>
      <c r="B4836" s="1" t="s">
        <v>990</v>
      </c>
      <c r="C4836" s="1">
        <v>180</v>
      </c>
      <c r="F4836" s="1" t="s">
        <v>445</v>
      </c>
      <c r="H4836" s="1">
        <v>25</v>
      </c>
      <c r="J4836" s="1"/>
      <c r="K4836" s="3">
        <v>2900</v>
      </c>
      <c r="N4836" s="1">
        <v>364</v>
      </c>
      <c r="O4836" s="1">
        <v>122.2</v>
      </c>
      <c r="Q4836" s="1">
        <v>26.97</v>
      </c>
      <c r="R4836" s="1">
        <v>13.18</v>
      </c>
      <c r="S4836" s="47">
        <v>35.71</v>
      </c>
      <c r="Y4836" s="47">
        <v>5.74</v>
      </c>
      <c r="AB4836" s="47">
        <v>3.78</v>
      </c>
      <c r="AJ4836" s="1" t="s">
        <v>413</v>
      </c>
      <c r="AK4836" s="19">
        <v>26.9</v>
      </c>
      <c r="AL4836" s="19">
        <v>109.9</v>
      </c>
      <c r="AM4836" s="1">
        <v>275</v>
      </c>
      <c r="AN4836" s="3">
        <v>1994</v>
      </c>
      <c r="AP4836" s="47">
        <v>10.78</v>
      </c>
      <c r="AQ4836">
        <v>80101</v>
      </c>
      <c r="AR4836" s="1" t="s">
        <v>503</v>
      </c>
    </row>
    <row r="4837" spans="1:44" x14ac:dyDescent="0.25">
      <c r="A4837" s="1">
        <v>6394</v>
      </c>
      <c r="B4837" s="1" t="s">
        <v>990</v>
      </c>
      <c r="C4837" s="1">
        <v>180</v>
      </c>
      <c r="F4837" s="1" t="s">
        <v>445</v>
      </c>
      <c r="H4837" s="1">
        <v>30</v>
      </c>
      <c r="J4837" s="1"/>
      <c r="K4837" s="3">
        <v>689</v>
      </c>
      <c r="N4837" s="1">
        <v>214</v>
      </c>
      <c r="O4837" s="1">
        <v>77.59</v>
      </c>
      <c r="Q4837" s="1">
        <v>23.36</v>
      </c>
      <c r="R4837" s="1">
        <v>10.07</v>
      </c>
      <c r="S4837" s="47">
        <v>27.45</v>
      </c>
      <c r="Y4837" s="47">
        <v>4.0199999999999996</v>
      </c>
      <c r="AB4837" s="47">
        <v>2.64</v>
      </c>
      <c r="AJ4837" s="1" t="s">
        <v>413</v>
      </c>
      <c r="AK4837" s="19">
        <v>27.62</v>
      </c>
      <c r="AL4837" s="19">
        <v>109.58</v>
      </c>
      <c r="AM4837" s="1">
        <v>615</v>
      </c>
      <c r="AN4837" s="3">
        <v>1994</v>
      </c>
      <c r="AP4837" s="47">
        <v>8.31</v>
      </c>
      <c r="AQ4837">
        <v>80101</v>
      </c>
      <c r="AR4837" s="1" t="s">
        <v>503</v>
      </c>
    </row>
    <row r="4838" spans="1:44" x14ac:dyDescent="0.25">
      <c r="A4838" s="1">
        <v>6395</v>
      </c>
      <c r="B4838" s="1" t="s">
        <v>990</v>
      </c>
      <c r="C4838" s="1">
        <v>180</v>
      </c>
      <c r="F4838" s="1" t="s">
        <v>445</v>
      </c>
      <c r="H4838" s="1">
        <v>21</v>
      </c>
      <c r="J4838" s="1"/>
      <c r="K4838" s="3">
        <v>2415</v>
      </c>
      <c r="N4838" s="1">
        <v>248</v>
      </c>
      <c r="O4838" s="1">
        <v>95.84</v>
      </c>
      <c r="Q4838" s="1">
        <v>21.65</v>
      </c>
      <c r="R4838" s="1">
        <v>10.44</v>
      </c>
      <c r="S4838" s="47">
        <v>28.17</v>
      </c>
      <c r="Y4838" s="47">
        <v>4.53</v>
      </c>
      <c r="AB4838" s="47">
        <v>2.98</v>
      </c>
      <c r="AJ4838" s="1" t="s">
        <v>413</v>
      </c>
      <c r="AK4838" s="19">
        <v>28.3</v>
      </c>
      <c r="AL4838" s="19">
        <v>111.1</v>
      </c>
      <c r="AM4838" s="1">
        <v>500</v>
      </c>
      <c r="AN4838" s="3">
        <v>1994</v>
      </c>
      <c r="AP4838" s="47">
        <v>8.61</v>
      </c>
      <c r="AQ4838">
        <v>40118</v>
      </c>
      <c r="AR4838" s="1" t="s">
        <v>503</v>
      </c>
    </row>
    <row r="4839" spans="1:44" x14ac:dyDescent="0.25">
      <c r="A4839" s="1">
        <v>6396</v>
      </c>
      <c r="B4839" s="1" t="s">
        <v>990</v>
      </c>
      <c r="C4839" s="1">
        <v>180</v>
      </c>
      <c r="F4839" s="1" t="s">
        <v>445</v>
      </c>
      <c r="H4839" s="1">
        <v>19</v>
      </c>
      <c r="J4839" s="1"/>
      <c r="K4839" s="3">
        <v>2020</v>
      </c>
      <c r="N4839" s="1">
        <v>255</v>
      </c>
      <c r="O4839" s="1">
        <v>86.24</v>
      </c>
      <c r="Q4839" s="1">
        <v>16.87</v>
      </c>
      <c r="R4839" s="1">
        <v>9.02</v>
      </c>
      <c r="S4839" s="47">
        <v>24.69</v>
      </c>
      <c r="Y4839" s="47">
        <v>3.97</v>
      </c>
      <c r="AB4839" s="47">
        <v>2.61</v>
      </c>
      <c r="AJ4839" s="1" t="s">
        <v>413</v>
      </c>
      <c r="AK4839" s="19">
        <v>25.7</v>
      </c>
      <c r="AL4839" s="19">
        <v>113.3</v>
      </c>
      <c r="AM4839" s="1">
        <v>500</v>
      </c>
      <c r="AN4839" s="3">
        <v>1994</v>
      </c>
      <c r="AP4839" s="47">
        <v>7.03</v>
      </c>
      <c r="AQ4839">
        <v>40118</v>
      </c>
      <c r="AR4839" s="1" t="s">
        <v>503</v>
      </c>
    </row>
    <row r="4840" spans="1:44" x14ac:dyDescent="0.25">
      <c r="A4840" s="1">
        <v>6397</v>
      </c>
      <c r="B4840" s="1" t="s">
        <v>990</v>
      </c>
      <c r="C4840" s="1">
        <v>180</v>
      </c>
      <c r="F4840" s="33" t="s">
        <v>859</v>
      </c>
      <c r="H4840" s="1">
        <v>20</v>
      </c>
      <c r="J4840" s="1"/>
      <c r="K4840" s="3">
        <v>1161</v>
      </c>
      <c r="N4840" s="1">
        <v>169</v>
      </c>
      <c r="O4840" s="1">
        <v>79.599999999999994</v>
      </c>
      <c r="Q4840" s="1">
        <v>13.49</v>
      </c>
      <c r="R4840" s="1">
        <v>6.64</v>
      </c>
      <c r="S4840" s="47">
        <v>11.67</v>
      </c>
      <c r="Y4840" s="47">
        <v>3.23</v>
      </c>
      <c r="AB4840" s="47">
        <v>2.13</v>
      </c>
      <c r="AJ4840" s="1" t="s">
        <v>413</v>
      </c>
      <c r="AK4840" s="19">
        <v>25.58</v>
      </c>
      <c r="AL4840" s="19">
        <v>105.13</v>
      </c>
      <c r="AM4840" s="1">
        <v>1390</v>
      </c>
      <c r="AN4840" s="3">
        <v>1994</v>
      </c>
      <c r="AP4840" s="47">
        <v>5.48</v>
      </c>
      <c r="AQ4840">
        <v>80102</v>
      </c>
      <c r="AR4840" s="1" t="s">
        <v>503</v>
      </c>
    </row>
    <row r="4841" spans="1:44" x14ac:dyDescent="0.25">
      <c r="A4841" s="1">
        <v>6398</v>
      </c>
      <c r="B4841" s="1" t="s">
        <v>990</v>
      </c>
      <c r="C4841" s="1">
        <v>180</v>
      </c>
      <c r="F4841" s="1" t="s">
        <v>445</v>
      </c>
      <c r="H4841" s="1">
        <v>46</v>
      </c>
      <c r="J4841" s="1"/>
      <c r="K4841" s="3">
        <v>795</v>
      </c>
      <c r="N4841" s="1">
        <v>297</v>
      </c>
      <c r="O4841" s="1">
        <v>138.6</v>
      </c>
      <c r="Q4841" s="1">
        <v>25.43</v>
      </c>
      <c r="R4841" s="1">
        <v>7.73</v>
      </c>
      <c r="S4841" s="47">
        <v>16.829999999999998</v>
      </c>
      <c r="Y4841" s="47">
        <v>5.47</v>
      </c>
      <c r="AB4841" s="47">
        <v>3.6</v>
      </c>
      <c r="AJ4841" s="1" t="s">
        <v>413</v>
      </c>
      <c r="AK4841" s="19">
        <v>26.23</v>
      </c>
      <c r="AL4841" s="19">
        <v>106.65</v>
      </c>
      <c r="AM4841" s="1">
        <v>1050</v>
      </c>
      <c r="AN4841" s="3">
        <v>1994</v>
      </c>
      <c r="AP4841" s="47">
        <v>6.38</v>
      </c>
      <c r="AQ4841">
        <v>80101</v>
      </c>
      <c r="AR4841" s="1" t="s">
        <v>503</v>
      </c>
    </row>
    <row r="4842" spans="1:44" x14ac:dyDescent="0.25">
      <c r="A4842" s="1">
        <v>6399</v>
      </c>
      <c r="B4842" s="1" t="s">
        <v>990</v>
      </c>
      <c r="C4842" s="1">
        <v>180</v>
      </c>
      <c r="F4842" s="1" t="s">
        <v>445</v>
      </c>
      <c r="H4842" s="1">
        <v>36</v>
      </c>
      <c r="J4842" s="1"/>
      <c r="K4842" s="3">
        <v>493</v>
      </c>
      <c r="N4842" s="1">
        <v>256</v>
      </c>
      <c r="O4842" s="1">
        <v>119</v>
      </c>
      <c r="Q4842" s="1">
        <v>22.66</v>
      </c>
      <c r="R4842" s="1">
        <v>6.36</v>
      </c>
      <c r="S4842" s="47">
        <v>13.51</v>
      </c>
      <c r="Y4842" s="47">
        <v>4.68</v>
      </c>
      <c r="AB4842" s="47">
        <v>3.08</v>
      </c>
      <c r="AJ4842" s="1" t="s">
        <v>413</v>
      </c>
      <c r="AK4842" s="19">
        <v>26.52</v>
      </c>
      <c r="AL4842" s="19">
        <v>108.58</v>
      </c>
      <c r="AM4842" s="1">
        <v>520</v>
      </c>
      <c r="AN4842" s="3">
        <v>1994</v>
      </c>
      <c r="AP4842" s="47">
        <v>5.25</v>
      </c>
      <c r="AQ4842">
        <v>40118</v>
      </c>
      <c r="AR4842" s="1" t="s">
        <v>503</v>
      </c>
    </row>
    <row r="4843" spans="1:44" x14ac:dyDescent="0.25">
      <c r="A4843" s="1">
        <v>6400</v>
      </c>
      <c r="B4843" s="1" t="s">
        <v>990</v>
      </c>
      <c r="C4843" s="1">
        <v>180</v>
      </c>
      <c r="F4843" s="1" t="s">
        <v>445</v>
      </c>
      <c r="H4843" s="1">
        <v>21</v>
      </c>
      <c r="J4843" s="1"/>
      <c r="K4843" s="3">
        <v>1389</v>
      </c>
      <c r="N4843" s="1">
        <v>158</v>
      </c>
      <c r="O4843" s="1">
        <v>75.349999999999994</v>
      </c>
      <c r="Q4843" s="1">
        <v>12.61</v>
      </c>
      <c r="R4843" s="1">
        <v>6.06</v>
      </c>
      <c r="S4843" s="47">
        <v>11.58</v>
      </c>
      <c r="Y4843" s="47">
        <v>3.06</v>
      </c>
      <c r="AB4843" s="47">
        <v>2.02</v>
      </c>
      <c r="AJ4843" s="1" t="s">
        <v>413</v>
      </c>
      <c r="AK4843" s="19">
        <v>26.63</v>
      </c>
      <c r="AL4843" s="19">
        <v>109.35</v>
      </c>
      <c r="AM4843" s="1">
        <v>500</v>
      </c>
      <c r="AN4843" s="3">
        <v>1994</v>
      </c>
      <c r="AP4843" s="47">
        <v>5</v>
      </c>
      <c r="AQ4843">
        <v>40118</v>
      </c>
      <c r="AR4843" s="1" t="s">
        <v>503</v>
      </c>
    </row>
    <row r="4844" spans="1:44" x14ac:dyDescent="0.25">
      <c r="A4844" s="1">
        <v>6401</v>
      </c>
      <c r="B4844" s="1" t="s">
        <v>990</v>
      </c>
      <c r="C4844" s="1">
        <v>180</v>
      </c>
      <c r="F4844" s="1" t="s">
        <v>445</v>
      </c>
      <c r="H4844" s="1">
        <v>30</v>
      </c>
      <c r="J4844" s="1"/>
      <c r="K4844" s="3">
        <v>708</v>
      </c>
      <c r="N4844" s="1">
        <v>151</v>
      </c>
      <c r="O4844" s="1">
        <v>71.150000000000006</v>
      </c>
      <c r="Q4844" s="1">
        <v>12.38</v>
      </c>
      <c r="R4844" s="1">
        <v>6.43</v>
      </c>
      <c r="S4844" s="47">
        <v>9.66</v>
      </c>
      <c r="Y4844" s="47">
        <v>2.89</v>
      </c>
      <c r="AB4844" s="47">
        <v>1.9</v>
      </c>
      <c r="AJ4844" s="1" t="s">
        <v>413</v>
      </c>
      <c r="AK4844" s="19">
        <v>27.03</v>
      </c>
      <c r="AL4844" s="19">
        <v>109.13</v>
      </c>
      <c r="AM4844" s="1">
        <v>500</v>
      </c>
      <c r="AN4844" s="3">
        <v>1994</v>
      </c>
      <c r="AP4844" s="47">
        <v>5.31</v>
      </c>
      <c r="AQ4844">
        <v>40118</v>
      </c>
      <c r="AR4844" s="1" t="s">
        <v>503</v>
      </c>
    </row>
    <row r="4845" spans="1:44" x14ac:dyDescent="0.25">
      <c r="A4845" s="1">
        <v>6402</v>
      </c>
      <c r="B4845" s="1" t="s">
        <v>990</v>
      </c>
      <c r="C4845" s="1">
        <v>180</v>
      </c>
      <c r="F4845" s="1" t="s">
        <v>445</v>
      </c>
      <c r="H4845" s="1">
        <v>28</v>
      </c>
      <c r="J4845" s="1"/>
      <c r="K4845" s="3">
        <v>447</v>
      </c>
      <c r="N4845" s="1">
        <v>137</v>
      </c>
      <c r="O4845" s="1">
        <v>64.45</v>
      </c>
      <c r="Q4845" s="1">
        <v>11.59</v>
      </c>
      <c r="R4845" s="1">
        <v>6.42</v>
      </c>
      <c r="S4845" s="47">
        <v>8.1300000000000008</v>
      </c>
      <c r="Y4845" s="47">
        <v>2.63</v>
      </c>
      <c r="AB4845" s="47">
        <v>1.73</v>
      </c>
      <c r="AJ4845" s="1" t="s">
        <v>413</v>
      </c>
      <c r="AK4845" s="19">
        <v>27.7</v>
      </c>
      <c r="AL4845" s="19">
        <v>107.62</v>
      </c>
      <c r="AM4845" s="1">
        <v>1012</v>
      </c>
      <c r="AN4845" s="3">
        <v>1994</v>
      </c>
      <c r="AP4845" s="47">
        <v>5.3</v>
      </c>
      <c r="AQ4845">
        <v>80101</v>
      </c>
      <c r="AR4845" s="1" t="s">
        <v>503</v>
      </c>
    </row>
    <row r="4846" spans="1:44" x14ac:dyDescent="0.25">
      <c r="A4846" s="1">
        <v>6403</v>
      </c>
      <c r="B4846" s="1" t="s">
        <v>990</v>
      </c>
      <c r="C4846" s="1">
        <v>180</v>
      </c>
      <c r="F4846" s="1" t="s">
        <v>445</v>
      </c>
      <c r="H4846" s="1">
        <v>30</v>
      </c>
      <c r="J4846" s="1"/>
      <c r="K4846" s="3">
        <v>2120</v>
      </c>
      <c r="N4846" s="1">
        <v>231</v>
      </c>
      <c r="O4846" s="1">
        <v>108.9</v>
      </c>
      <c r="Q4846" s="1">
        <v>16.7</v>
      </c>
      <c r="R4846" s="1">
        <v>6.92</v>
      </c>
      <c r="S4846" s="47">
        <v>22.63</v>
      </c>
      <c r="Y4846" s="47">
        <v>4.5</v>
      </c>
      <c r="AB4846" s="47">
        <v>2.96</v>
      </c>
      <c r="AJ4846" s="1" t="s">
        <v>413</v>
      </c>
      <c r="AK4846" s="19">
        <v>28.25</v>
      </c>
      <c r="AL4846" s="19">
        <v>108.12</v>
      </c>
      <c r="AM4846" s="1">
        <v>540</v>
      </c>
      <c r="AN4846" s="3">
        <v>1994</v>
      </c>
      <c r="AP4846" s="47">
        <v>5.71</v>
      </c>
      <c r="AQ4846">
        <v>80101</v>
      </c>
      <c r="AR4846" s="1" t="s">
        <v>503</v>
      </c>
    </row>
    <row r="4847" spans="1:44" x14ac:dyDescent="0.25">
      <c r="A4847" s="1">
        <v>6404</v>
      </c>
      <c r="B4847" s="1" t="s">
        <v>990</v>
      </c>
      <c r="C4847" s="1">
        <v>180</v>
      </c>
      <c r="F4847" s="1" t="s">
        <v>445</v>
      </c>
      <c r="H4847" s="1">
        <v>28</v>
      </c>
      <c r="J4847" s="1"/>
      <c r="K4847" s="3">
        <v>531</v>
      </c>
      <c r="N4847" s="1">
        <v>164</v>
      </c>
      <c r="O4847" s="1">
        <v>76.78</v>
      </c>
      <c r="Q4847" s="1">
        <v>13.81</v>
      </c>
      <c r="R4847" s="1">
        <v>7.66</v>
      </c>
      <c r="S4847" s="47">
        <v>9.68</v>
      </c>
      <c r="Y4847" s="47">
        <v>3.13</v>
      </c>
      <c r="AB4847" s="47">
        <v>2.06</v>
      </c>
      <c r="AJ4847" s="1" t="s">
        <v>413</v>
      </c>
      <c r="AK4847" s="19">
        <v>28.47</v>
      </c>
      <c r="AL4847" s="19">
        <v>106.97</v>
      </c>
      <c r="AM4847" s="1">
        <v>1330</v>
      </c>
      <c r="AN4847" s="3">
        <v>1994</v>
      </c>
      <c r="AP4847" s="47">
        <v>6.32</v>
      </c>
      <c r="AQ4847">
        <v>80101</v>
      </c>
      <c r="AR4847" s="1" t="s">
        <v>503</v>
      </c>
    </row>
    <row r="4848" spans="1:44" x14ac:dyDescent="0.25">
      <c r="A4848" s="1">
        <v>6405</v>
      </c>
      <c r="B4848" s="1" t="s">
        <v>990</v>
      </c>
      <c r="C4848" s="1">
        <v>180</v>
      </c>
      <c r="F4848" s="33" t="s">
        <v>859</v>
      </c>
      <c r="H4848" s="1">
        <v>18</v>
      </c>
      <c r="J4848" s="1"/>
      <c r="K4848" s="3">
        <v>1260</v>
      </c>
      <c r="N4848" s="1">
        <v>100</v>
      </c>
      <c r="O4848" s="1">
        <v>48.53</v>
      </c>
      <c r="Q4848" s="1">
        <v>8.02</v>
      </c>
      <c r="R4848" s="1">
        <v>3.76</v>
      </c>
      <c r="S4848" s="47">
        <v>7.98</v>
      </c>
      <c r="Y4848" s="47">
        <v>1.98</v>
      </c>
      <c r="AB4848" s="47">
        <v>1.3</v>
      </c>
      <c r="AJ4848" s="1" t="s">
        <v>413</v>
      </c>
      <c r="AK4848" s="19">
        <v>26.27</v>
      </c>
      <c r="AL4848" s="19">
        <v>106.08</v>
      </c>
      <c r="AM4848" s="1">
        <v>1420</v>
      </c>
      <c r="AN4848" s="3">
        <v>1994</v>
      </c>
      <c r="AP4848" s="47">
        <v>3.1</v>
      </c>
      <c r="AQ4848">
        <v>80101</v>
      </c>
      <c r="AR4848" s="1" t="s">
        <v>503</v>
      </c>
    </row>
    <row r="4849" spans="1:44" x14ac:dyDescent="0.25">
      <c r="A4849" s="1">
        <v>6406</v>
      </c>
      <c r="B4849" s="1" t="s">
        <v>990</v>
      </c>
      <c r="C4849" s="1">
        <v>180</v>
      </c>
      <c r="F4849" s="1" t="s">
        <v>445</v>
      </c>
      <c r="H4849" s="1">
        <v>21</v>
      </c>
      <c r="J4849" s="1"/>
      <c r="K4849" s="3">
        <v>612</v>
      </c>
      <c r="N4849" s="1">
        <v>140</v>
      </c>
      <c r="O4849" s="1">
        <v>65.47</v>
      </c>
      <c r="Q4849" s="1">
        <v>11.45</v>
      </c>
      <c r="R4849" s="1">
        <v>6.01</v>
      </c>
      <c r="S4849" s="47">
        <v>8.7799999999999994</v>
      </c>
      <c r="Y4849" s="47">
        <v>2.66</v>
      </c>
      <c r="AB4849" s="47">
        <v>1.75</v>
      </c>
      <c r="AJ4849" s="1" t="s">
        <v>413</v>
      </c>
      <c r="AK4849" s="19">
        <v>26.17</v>
      </c>
      <c r="AL4849" s="19">
        <v>108.23</v>
      </c>
      <c r="AM4849" s="1">
        <v>1070</v>
      </c>
      <c r="AN4849" s="3">
        <v>1994</v>
      </c>
      <c r="AP4849" s="47">
        <v>4.96</v>
      </c>
      <c r="AQ4849">
        <v>80101</v>
      </c>
      <c r="AR4849" s="1" t="s">
        <v>503</v>
      </c>
    </row>
    <row r="4850" spans="1:44" x14ac:dyDescent="0.25">
      <c r="A4850" s="1">
        <v>6407</v>
      </c>
      <c r="B4850" s="1" t="s">
        <v>990</v>
      </c>
      <c r="C4850" s="1">
        <v>180</v>
      </c>
      <c r="F4850" s="1" t="s">
        <v>445</v>
      </c>
      <c r="H4850" s="1">
        <v>25</v>
      </c>
      <c r="J4850" s="1"/>
      <c r="K4850" s="3">
        <v>476</v>
      </c>
      <c r="N4850" s="1">
        <v>138</v>
      </c>
      <c r="O4850" s="1">
        <v>64.38</v>
      </c>
      <c r="Q4850" s="1">
        <v>11.5</v>
      </c>
      <c r="R4850" s="1">
        <v>6.3</v>
      </c>
      <c r="S4850" s="47">
        <v>8.23</v>
      </c>
      <c r="Y4850" s="47">
        <v>2.62</v>
      </c>
      <c r="AB4850" s="47">
        <v>1.73</v>
      </c>
      <c r="AJ4850" s="1" t="s">
        <v>413</v>
      </c>
      <c r="AK4850" s="19">
        <v>26.33</v>
      </c>
      <c r="AL4850" s="19">
        <v>108</v>
      </c>
      <c r="AM4850" s="1">
        <v>700</v>
      </c>
      <c r="AN4850" s="3">
        <v>1994</v>
      </c>
      <c r="AP4850" s="47">
        <v>5.2</v>
      </c>
      <c r="AQ4850">
        <v>80101</v>
      </c>
      <c r="AR4850" s="1" t="s">
        <v>503</v>
      </c>
    </row>
    <row r="4851" spans="1:44" x14ac:dyDescent="0.25">
      <c r="A4851" s="1">
        <v>6408</v>
      </c>
      <c r="B4851" s="1" t="s">
        <v>990</v>
      </c>
      <c r="C4851" s="1">
        <v>180</v>
      </c>
      <c r="F4851" s="33" t="s">
        <v>859</v>
      </c>
      <c r="H4851" s="1">
        <v>19</v>
      </c>
      <c r="J4851" s="1"/>
      <c r="K4851" s="3">
        <v>999</v>
      </c>
      <c r="N4851" s="1">
        <v>86.4</v>
      </c>
      <c r="O4851" s="1">
        <v>41.33</v>
      </c>
      <c r="Q4851" s="1">
        <v>6.85</v>
      </c>
      <c r="R4851" s="1">
        <v>3.22</v>
      </c>
      <c r="S4851" s="47">
        <v>6.7</v>
      </c>
      <c r="Y4851" s="47">
        <v>1.68</v>
      </c>
      <c r="AB4851" s="47">
        <v>1.1100000000000001</v>
      </c>
      <c r="AJ4851" s="1" t="s">
        <v>413</v>
      </c>
      <c r="AK4851" s="19">
        <v>26.33</v>
      </c>
      <c r="AL4851" s="19">
        <v>106.73</v>
      </c>
      <c r="AM4851" s="1">
        <v>1106</v>
      </c>
      <c r="AN4851" s="3">
        <v>1994</v>
      </c>
      <c r="AP4851" s="47">
        <v>2.66</v>
      </c>
      <c r="AQ4851">
        <v>80101</v>
      </c>
      <c r="AR4851" s="1" t="s">
        <v>503</v>
      </c>
    </row>
    <row r="4852" spans="1:44" x14ac:dyDescent="0.25">
      <c r="A4852" s="1">
        <v>6409</v>
      </c>
      <c r="B4852" s="1" t="s">
        <v>990</v>
      </c>
      <c r="C4852" s="1">
        <v>180</v>
      </c>
      <c r="F4852" s="1" t="s">
        <v>445</v>
      </c>
      <c r="H4852" s="1">
        <v>23</v>
      </c>
      <c r="J4852" s="1"/>
      <c r="K4852" s="3">
        <v>747</v>
      </c>
      <c r="N4852" s="1">
        <v>139</v>
      </c>
      <c r="O4852" s="1">
        <v>65.819999999999993</v>
      </c>
      <c r="Q4852" s="1">
        <v>11.34</v>
      </c>
      <c r="R4852" s="1">
        <v>5.77</v>
      </c>
      <c r="S4852" s="47">
        <v>9.18</v>
      </c>
      <c r="Y4852" s="47">
        <v>2.67</v>
      </c>
      <c r="AB4852" s="47">
        <v>1.76</v>
      </c>
      <c r="AJ4852" s="1" t="s">
        <v>413</v>
      </c>
      <c r="AK4852" s="19">
        <v>26.88</v>
      </c>
      <c r="AL4852" s="19">
        <v>107.83</v>
      </c>
      <c r="AM4852" s="1">
        <v>920</v>
      </c>
      <c r="AN4852" s="3">
        <v>1994</v>
      </c>
      <c r="AP4852" s="47">
        <v>4.76</v>
      </c>
      <c r="AQ4852">
        <v>80101</v>
      </c>
      <c r="AR4852" s="1" t="s">
        <v>503</v>
      </c>
    </row>
    <row r="4853" spans="1:44" x14ac:dyDescent="0.25">
      <c r="A4853" s="1">
        <v>6410</v>
      </c>
      <c r="B4853" s="1" t="s">
        <v>990</v>
      </c>
      <c r="C4853" s="1">
        <v>180</v>
      </c>
      <c r="F4853" s="1" t="s">
        <v>445</v>
      </c>
      <c r="H4853" s="1">
        <v>26</v>
      </c>
      <c r="J4853" s="1"/>
      <c r="K4853" s="3">
        <v>1473</v>
      </c>
      <c r="N4853" s="1">
        <v>127</v>
      </c>
      <c r="O4853" s="1">
        <v>60.95</v>
      </c>
      <c r="Q4853" s="1">
        <v>10.1</v>
      </c>
      <c r="R4853" s="1">
        <v>4.75</v>
      </c>
      <c r="S4853" s="47">
        <v>9.89</v>
      </c>
      <c r="Y4853" s="47">
        <v>2.4900000000000002</v>
      </c>
      <c r="AB4853" s="47">
        <v>1.64</v>
      </c>
      <c r="AJ4853" s="1" t="s">
        <v>413</v>
      </c>
      <c r="AK4853" s="19">
        <v>28</v>
      </c>
      <c r="AL4853" s="19">
        <v>106.5</v>
      </c>
      <c r="AM4853" s="1">
        <v>760</v>
      </c>
      <c r="AN4853" s="3">
        <v>1994</v>
      </c>
      <c r="AP4853" s="47">
        <v>3.92</v>
      </c>
      <c r="AQ4853">
        <v>80101</v>
      </c>
      <c r="AR4853" s="1" t="s">
        <v>503</v>
      </c>
    </row>
    <row r="4854" spans="1:44" x14ac:dyDescent="0.25">
      <c r="A4854" s="1">
        <v>6411</v>
      </c>
      <c r="B4854" s="1" t="s">
        <v>990</v>
      </c>
      <c r="C4854" s="1">
        <v>180</v>
      </c>
      <c r="F4854" s="1" t="s">
        <v>445</v>
      </c>
      <c r="H4854" s="1">
        <v>27</v>
      </c>
      <c r="J4854" s="1"/>
      <c r="K4854" s="3">
        <v>1186</v>
      </c>
      <c r="N4854" s="1">
        <v>128</v>
      </c>
      <c r="O4854" s="1">
        <v>60.62</v>
      </c>
      <c r="Q4854" s="1">
        <v>10.119999999999999</v>
      </c>
      <c r="R4854" s="1">
        <v>4.84</v>
      </c>
      <c r="S4854" s="47">
        <v>9.43</v>
      </c>
      <c r="Y4854" s="47">
        <v>2.4700000000000002</v>
      </c>
      <c r="AB4854" s="47">
        <v>1.62</v>
      </c>
      <c r="AJ4854" s="1" t="s">
        <v>413</v>
      </c>
      <c r="AK4854" s="19">
        <v>28.03</v>
      </c>
      <c r="AL4854" s="19">
        <v>108.12</v>
      </c>
      <c r="AM4854" s="1">
        <v>900</v>
      </c>
      <c r="AN4854" s="3">
        <v>1994</v>
      </c>
      <c r="AP4854" s="47">
        <v>3.99</v>
      </c>
      <c r="AQ4854">
        <v>80101</v>
      </c>
      <c r="AR4854" s="1" t="s">
        <v>503</v>
      </c>
    </row>
    <row r="4855" spans="1:44" x14ac:dyDescent="0.25">
      <c r="A4855" s="1">
        <v>6412</v>
      </c>
      <c r="B4855" s="1" t="s">
        <v>990</v>
      </c>
      <c r="C4855" s="1">
        <v>180</v>
      </c>
      <c r="F4855" s="33" t="s">
        <v>859</v>
      </c>
      <c r="H4855" s="1">
        <v>27</v>
      </c>
      <c r="J4855" s="1"/>
      <c r="K4855" s="3">
        <v>481</v>
      </c>
      <c r="N4855" s="1">
        <v>178</v>
      </c>
      <c r="O4855" s="1">
        <v>70.5</v>
      </c>
      <c r="Q4855" s="1">
        <v>30.49</v>
      </c>
      <c r="R4855" s="1">
        <v>8.69</v>
      </c>
      <c r="S4855" s="47">
        <v>14.58</v>
      </c>
      <c r="Y4855" s="47">
        <v>3.6</v>
      </c>
      <c r="AB4855" s="47">
        <v>2.37</v>
      </c>
      <c r="AJ4855" s="1" t="s">
        <v>413</v>
      </c>
      <c r="AK4855" s="19">
        <v>23</v>
      </c>
      <c r="AL4855" s="19">
        <v>110.65</v>
      </c>
      <c r="AM4855" s="1">
        <v>175</v>
      </c>
      <c r="AN4855" s="3">
        <v>1994</v>
      </c>
      <c r="AP4855" s="47">
        <v>7.17</v>
      </c>
      <c r="AQ4855">
        <v>40149</v>
      </c>
      <c r="AR4855" s="1" t="s">
        <v>503</v>
      </c>
    </row>
    <row r="4856" spans="1:44" x14ac:dyDescent="0.25">
      <c r="A4856" s="1">
        <v>6413</v>
      </c>
      <c r="B4856" s="1" t="s">
        <v>990</v>
      </c>
      <c r="C4856" s="1">
        <v>180</v>
      </c>
      <c r="F4856" s="33" t="s">
        <v>859</v>
      </c>
      <c r="H4856" s="1">
        <v>18</v>
      </c>
      <c r="J4856" s="1"/>
      <c r="K4856" s="3">
        <v>1089</v>
      </c>
      <c r="N4856" s="1">
        <v>204</v>
      </c>
      <c r="O4856" s="1">
        <v>82.72</v>
      </c>
      <c r="Q4856" s="1">
        <v>22.97</v>
      </c>
      <c r="R4856" s="1">
        <v>8.44</v>
      </c>
      <c r="S4856" s="47">
        <v>15.76</v>
      </c>
      <c r="Y4856" s="47">
        <v>3.77</v>
      </c>
      <c r="AB4856" s="47">
        <v>2.48</v>
      </c>
      <c r="AJ4856" s="1" t="s">
        <v>413</v>
      </c>
      <c r="AK4856" s="19">
        <v>23</v>
      </c>
      <c r="AL4856" s="19">
        <v>113.7</v>
      </c>
      <c r="AM4856" s="1">
        <v>200</v>
      </c>
      <c r="AN4856" s="3">
        <v>1994</v>
      </c>
      <c r="AP4856" s="47">
        <v>6.96</v>
      </c>
      <c r="AQ4856">
        <v>40149</v>
      </c>
      <c r="AR4856" s="1" t="s">
        <v>503</v>
      </c>
    </row>
    <row r="4857" spans="1:44" x14ac:dyDescent="0.25">
      <c r="A4857" s="1">
        <v>6414</v>
      </c>
      <c r="B4857" s="1" t="s">
        <v>990</v>
      </c>
      <c r="C4857" s="1">
        <v>180</v>
      </c>
      <c r="F4857" s="33" t="s">
        <v>859</v>
      </c>
      <c r="H4857" s="1">
        <v>30</v>
      </c>
      <c r="J4857" s="1"/>
      <c r="K4857" s="3">
        <v>2500</v>
      </c>
      <c r="N4857" s="1">
        <v>310</v>
      </c>
      <c r="O4857" s="1">
        <v>126.1</v>
      </c>
      <c r="Q4857" s="1">
        <v>31.96</v>
      </c>
      <c r="R4857" s="1">
        <v>17.54</v>
      </c>
      <c r="S4857" s="47">
        <v>84.92</v>
      </c>
      <c r="Y4857" s="47">
        <v>6.27</v>
      </c>
      <c r="AB4857" s="47">
        <v>4.13</v>
      </c>
      <c r="AJ4857" s="1" t="s">
        <v>413</v>
      </c>
      <c r="AK4857" s="19">
        <v>23.08</v>
      </c>
      <c r="AL4857" s="19">
        <v>112.35</v>
      </c>
      <c r="AM4857" s="1">
        <v>270</v>
      </c>
      <c r="AN4857" s="3">
        <v>1994</v>
      </c>
      <c r="AP4857" s="47">
        <v>14.47</v>
      </c>
      <c r="AQ4857">
        <v>40118</v>
      </c>
      <c r="AR4857" s="1" t="s">
        <v>503</v>
      </c>
    </row>
    <row r="4858" spans="1:44" x14ac:dyDescent="0.25">
      <c r="A4858" s="1">
        <v>6415</v>
      </c>
      <c r="B4858" s="1" t="s">
        <v>990</v>
      </c>
      <c r="C4858" s="1">
        <v>180</v>
      </c>
      <c r="F4858" s="33" t="s">
        <v>859</v>
      </c>
      <c r="H4858" s="1">
        <v>22</v>
      </c>
      <c r="J4858" s="1"/>
      <c r="K4858" s="3">
        <v>1065</v>
      </c>
      <c r="N4858" s="1">
        <v>181</v>
      </c>
      <c r="O4858" s="1">
        <v>79.900000000000006</v>
      </c>
      <c r="Q4858" s="1">
        <v>22.01</v>
      </c>
      <c r="R4858" s="1">
        <v>8.1300000000000008</v>
      </c>
      <c r="S4858" s="47">
        <v>15.2</v>
      </c>
      <c r="Y4858" s="47">
        <v>3.63</v>
      </c>
      <c r="AB4858" s="47">
        <v>2.39</v>
      </c>
      <c r="AJ4858" s="1" t="s">
        <v>413</v>
      </c>
      <c r="AK4858" s="19">
        <v>23.6</v>
      </c>
      <c r="AL4858" s="19">
        <v>115.1</v>
      </c>
      <c r="AM4858" s="1">
        <v>500</v>
      </c>
      <c r="AN4858" s="3">
        <v>1994</v>
      </c>
      <c r="AP4858" s="47">
        <v>6.71</v>
      </c>
      <c r="AQ4858">
        <v>40118</v>
      </c>
      <c r="AR4858" s="1" t="s">
        <v>503</v>
      </c>
    </row>
    <row r="4859" spans="1:44" x14ac:dyDescent="0.25">
      <c r="A4859" s="1">
        <v>6416</v>
      </c>
      <c r="B4859" s="1" t="s">
        <v>990</v>
      </c>
      <c r="C4859" s="1">
        <v>180</v>
      </c>
      <c r="F4859" s="33" t="s">
        <v>859</v>
      </c>
      <c r="H4859" s="1">
        <v>38</v>
      </c>
      <c r="J4859" s="1"/>
      <c r="K4859" s="3">
        <v>435</v>
      </c>
      <c r="N4859" s="1">
        <v>312</v>
      </c>
      <c r="O4859" s="1">
        <v>130.80000000000001</v>
      </c>
      <c r="Q4859" s="1">
        <v>33.700000000000003</v>
      </c>
      <c r="R4859" s="1">
        <v>9</v>
      </c>
      <c r="S4859" s="47">
        <v>29.1</v>
      </c>
      <c r="Y4859" s="47">
        <v>5.88</v>
      </c>
      <c r="AB4859" s="47">
        <v>3.87</v>
      </c>
      <c r="AJ4859" s="1" t="s">
        <v>413</v>
      </c>
      <c r="AK4859" s="19">
        <v>23.75</v>
      </c>
      <c r="AL4859" s="19">
        <v>105.08</v>
      </c>
      <c r="AM4859" s="1">
        <v>300</v>
      </c>
      <c r="AN4859" s="3">
        <v>1994</v>
      </c>
      <c r="AP4859" s="47">
        <v>7.43</v>
      </c>
      <c r="AQ4859">
        <v>80102</v>
      </c>
      <c r="AR4859" s="1" t="s">
        <v>503</v>
      </c>
    </row>
    <row r="4860" spans="1:44" x14ac:dyDescent="0.25">
      <c r="A4860" s="1">
        <v>6417</v>
      </c>
      <c r="B4860" s="1" t="s">
        <v>990</v>
      </c>
      <c r="C4860" s="1">
        <v>180</v>
      </c>
      <c r="F4860" s="1" t="s">
        <v>445</v>
      </c>
      <c r="H4860" s="1">
        <v>28</v>
      </c>
      <c r="J4860" s="1"/>
      <c r="K4860" s="3">
        <v>542</v>
      </c>
      <c r="N4860" s="1">
        <v>162</v>
      </c>
      <c r="O4860" s="1">
        <v>65.02</v>
      </c>
      <c r="Q4860" s="1">
        <v>24.5</v>
      </c>
      <c r="R4860" s="1">
        <v>7.51</v>
      </c>
      <c r="S4860" s="47">
        <v>13.11</v>
      </c>
      <c r="Y4860" s="47">
        <v>3.19</v>
      </c>
      <c r="AB4860" s="47">
        <v>2.1</v>
      </c>
      <c r="AJ4860" s="1" t="s">
        <v>413</v>
      </c>
      <c r="AK4860" s="19">
        <v>24.23</v>
      </c>
      <c r="AL4860" s="19">
        <v>111.77</v>
      </c>
      <c r="AM4860" s="1">
        <v>380</v>
      </c>
      <c r="AN4860" s="3">
        <v>1994</v>
      </c>
      <c r="AP4860" s="47">
        <v>6.2</v>
      </c>
      <c r="AQ4860">
        <v>40118</v>
      </c>
      <c r="AR4860" s="1" t="s">
        <v>503</v>
      </c>
    </row>
    <row r="4861" spans="1:44" x14ac:dyDescent="0.25">
      <c r="A4861" s="1">
        <v>6418</v>
      </c>
      <c r="B4861" s="1" t="s">
        <v>990</v>
      </c>
      <c r="C4861" s="1">
        <v>180</v>
      </c>
      <c r="F4861" s="33" t="s">
        <v>859</v>
      </c>
      <c r="H4861" s="1">
        <v>32</v>
      </c>
      <c r="J4861" s="1"/>
      <c r="K4861" s="3">
        <v>546</v>
      </c>
      <c r="N4861" s="1">
        <v>199</v>
      </c>
      <c r="O4861" s="1">
        <v>78.64</v>
      </c>
      <c r="Q4861" s="1">
        <v>33.6</v>
      </c>
      <c r="R4861" s="1">
        <v>9.6300000000000008</v>
      </c>
      <c r="S4861" s="47">
        <v>16.22</v>
      </c>
      <c r="Y4861" s="47">
        <v>4</v>
      </c>
      <c r="AB4861" s="47">
        <v>2.64</v>
      </c>
      <c r="AJ4861" s="1" t="s">
        <v>413</v>
      </c>
      <c r="AK4861" s="19">
        <v>24.45</v>
      </c>
      <c r="AL4861" s="19">
        <v>111.77</v>
      </c>
      <c r="AM4861" s="1">
        <v>255</v>
      </c>
      <c r="AN4861" s="3">
        <v>1994</v>
      </c>
      <c r="AP4861" s="47">
        <v>7.95</v>
      </c>
      <c r="AQ4861">
        <v>40118</v>
      </c>
      <c r="AR4861" s="1" t="s">
        <v>503</v>
      </c>
    </row>
    <row r="4862" spans="1:44" x14ac:dyDescent="0.25">
      <c r="A4862" s="1">
        <v>6419</v>
      </c>
      <c r="B4862" s="1" t="s">
        <v>990</v>
      </c>
      <c r="C4862" s="1">
        <v>180</v>
      </c>
      <c r="F4862" s="33" t="s">
        <v>859</v>
      </c>
      <c r="H4862" s="1">
        <v>28</v>
      </c>
      <c r="J4862" s="1"/>
      <c r="K4862" s="3">
        <v>540</v>
      </c>
      <c r="N4862" s="1">
        <v>167</v>
      </c>
      <c r="O4862" s="1">
        <v>66.7</v>
      </c>
      <c r="Q4862" s="1">
        <v>25.64</v>
      </c>
      <c r="R4862" s="1">
        <v>7.77</v>
      </c>
      <c r="S4862" s="47">
        <v>13.5</v>
      </c>
      <c r="Y4862" s="47">
        <v>3.29</v>
      </c>
      <c r="AB4862" s="47">
        <v>2.17</v>
      </c>
      <c r="AJ4862" s="1" t="s">
        <v>413</v>
      </c>
      <c r="AK4862" s="19">
        <v>24.58</v>
      </c>
      <c r="AL4862" s="19">
        <v>108.28</v>
      </c>
      <c r="AM4862" s="1">
        <v>215</v>
      </c>
      <c r="AN4862" s="3">
        <v>1994</v>
      </c>
      <c r="AP4862" s="47">
        <v>6.41</v>
      </c>
      <c r="AQ4862">
        <v>40118</v>
      </c>
      <c r="AR4862" s="1" t="s">
        <v>503</v>
      </c>
    </row>
    <row r="4863" spans="1:44" x14ac:dyDescent="0.25">
      <c r="A4863" s="1">
        <v>6420</v>
      </c>
      <c r="B4863" s="1" t="s">
        <v>990</v>
      </c>
      <c r="C4863" s="1">
        <v>180</v>
      </c>
      <c r="F4863" s="33" t="s">
        <v>859</v>
      </c>
      <c r="H4863" s="1">
        <v>26</v>
      </c>
      <c r="J4863" s="1"/>
      <c r="K4863" s="3">
        <v>671</v>
      </c>
      <c r="N4863" s="1">
        <v>201</v>
      </c>
      <c r="O4863" s="1">
        <v>80.12</v>
      </c>
      <c r="Q4863" s="1">
        <v>30.09</v>
      </c>
      <c r="R4863" s="1">
        <v>9.24</v>
      </c>
      <c r="S4863" s="47">
        <v>16.14</v>
      </c>
      <c r="Y4863" s="47">
        <v>3.93</v>
      </c>
      <c r="AB4863" s="47">
        <v>2.59</v>
      </c>
      <c r="AJ4863" s="1" t="s">
        <v>413</v>
      </c>
      <c r="AK4863" s="19">
        <v>24.9</v>
      </c>
      <c r="AL4863" s="19">
        <v>108.8</v>
      </c>
      <c r="AM4863" s="1">
        <v>490</v>
      </c>
      <c r="AN4863" s="3">
        <v>1994</v>
      </c>
      <c r="AP4863" s="47">
        <v>7.62</v>
      </c>
      <c r="AQ4863">
        <v>40118</v>
      </c>
      <c r="AR4863" s="1" t="s">
        <v>503</v>
      </c>
    </row>
    <row r="4864" spans="1:44" x14ac:dyDescent="0.25">
      <c r="A4864" s="1">
        <v>6421</v>
      </c>
      <c r="B4864" s="1" t="s">
        <v>990</v>
      </c>
      <c r="C4864" s="1">
        <v>180</v>
      </c>
      <c r="F4864" s="1" t="s">
        <v>445</v>
      </c>
      <c r="H4864" s="1">
        <v>28</v>
      </c>
      <c r="J4864" s="1"/>
      <c r="K4864" s="3">
        <v>775</v>
      </c>
      <c r="N4864" s="1">
        <v>182</v>
      </c>
      <c r="O4864" s="1">
        <v>70.58</v>
      </c>
      <c r="Q4864" s="1">
        <v>22.09</v>
      </c>
      <c r="R4864" s="1">
        <v>7.53</v>
      </c>
      <c r="S4864" s="47">
        <v>13.75</v>
      </c>
      <c r="Y4864" s="47">
        <v>3.3</v>
      </c>
      <c r="AB4864" s="47">
        <v>2.1800000000000002</v>
      </c>
      <c r="AJ4864" s="1" t="s">
        <v>413</v>
      </c>
      <c r="AK4864" s="19">
        <v>25.8</v>
      </c>
      <c r="AL4864" s="19">
        <v>110.6</v>
      </c>
      <c r="AM4864" s="1">
        <v>500</v>
      </c>
      <c r="AN4864" s="3">
        <v>1994</v>
      </c>
      <c r="AP4864" s="47">
        <v>6.21</v>
      </c>
      <c r="AQ4864">
        <v>40118</v>
      </c>
      <c r="AR4864" s="1" t="s">
        <v>503</v>
      </c>
    </row>
    <row r="4865" spans="1:44" x14ac:dyDescent="0.25">
      <c r="A4865" s="1">
        <v>6422</v>
      </c>
      <c r="B4865" s="1" t="s">
        <v>990</v>
      </c>
      <c r="C4865" s="1">
        <v>180</v>
      </c>
      <c r="F4865" s="1" t="s">
        <v>445</v>
      </c>
      <c r="H4865" s="1">
        <v>101</v>
      </c>
      <c r="J4865" s="1"/>
      <c r="K4865" s="3">
        <v>534</v>
      </c>
      <c r="N4865" s="1">
        <v>286</v>
      </c>
      <c r="O4865" s="1">
        <v>118.8</v>
      </c>
      <c r="Q4865" s="1">
        <v>86.48</v>
      </c>
      <c r="R4865" s="1">
        <v>8.26</v>
      </c>
      <c r="S4865" s="47">
        <v>29.5</v>
      </c>
      <c r="Y4865" s="47">
        <v>7.05</v>
      </c>
      <c r="AB4865" s="47">
        <v>4.6399999999999997</v>
      </c>
      <c r="AJ4865" s="1" t="s">
        <v>413</v>
      </c>
      <c r="AK4865" s="19">
        <v>25.9</v>
      </c>
      <c r="AL4865" s="19">
        <v>110.1</v>
      </c>
      <c r="AM4865" s="1">
        <v>500</v>
      </c>
      <c r="AN4865" s="3">
        <v>1994</v>
      </c>
      <c r="AP4865" s="47">
        <v>8.25</v>
      </c>
      <c r="AQ4865">
        <v>40118</v>
      </c>
      <c r="AR4865" s="1" t="s">
        <v>503</v>
      </c>
    </row>
    <row r="4866" spans="1:44" x14ac:dyDescent="0.25">
      <c r="A4866" s="1">
        <v>6423</v>
      </c>
      <c r="B4866" s="1" t="s">
        <v>990</v>
      </c>
      <c r="C4866" s="1">
        <v>180</v>
      </c>
      <c r="F4866" s="1" t="s">
        <v>445</v>
      </c>
      <c r="H4866" s="1">
        <v>39</v>
      </c>
      <c r="J4866" s="1"/>
      <c r="K4866" s="3">
        <v>2213</v>
      </c>
      <c r="N4866" s="1">
        <v>179</v>
      </c>
      <c r="O4866" s="1">
        <v>105.5</v>
      </c>
      <c r="Q4866" s="1">
        <v>13.14</v>
      </c>
      <c r="R4866" s="1">
        <v>12.35</v>
      </c>
      <c r="S4866" s="47">
        <v>24.08</v>
      </c>
      <c r="Y4866" s="47">
        <v>4.5</v>
      </c>
      <c r="AB4866" s="47">
        <v>2.96</v>
      </c>
      <c r="AJ4866" s="1" t="s">
        <v>413</v>
      </c>
      <c r="AK4866" s="19">
        <v>21.75</v>
      </c>
      <c r="AL4866" s="19">
        <v>108.4</v>
      </c>
      <c r="AM4866" s="1">
        <v>10</v>
      </c>
      <c r="AN4866" s="3">
        <v>1994</v>
      </c>
      <c r="AP4866" s="47">
        <v>11.57</v>
      </c>
      <c r="AQ4866">
        <v>40149</v>
      </c>
      <c r="AR4866" s="1" t="s">
        <v>503</v>
      </c>
    </row>
    <row r="4867" spans="1:44" x14ac:dyDescent="0.25">
      <c r="A4867" s="1">
        <v>6424</v>
      </c>
      <c r="B4867" s="1" t="s">
        <v>990</v>
      </c>
      <c r="C4867" s="1">
        <v>180</v>
      </c>
      <c r="F4867" s="33" t="s">
        <v>859</v>
      </c>
      <c r="H4867" s="1">
        <v>30</v>
      </c>
      <c r="J4867" s="1"/>
      <c r="K4867" s="3">
        <v>1700</v>
      </c>
      <c r="N4867" s="1">
        <v>289</v>
      </c>
      <c r="O4867" s="1">
        <v>117.4</v>
      </c>
      <c r="Q4867" s="1">
        <v>16.95</v>
      </c>
      <c r="R4867" s="1">
        <v>10.67</v>
      </c>
      <c r="S4867" s="47">
        <v>45.2</v>
      </c>
      <c r="Y4867" s="47">
        <v>5.55</v>
      </c>
      <c r="AB4867" s="47">
        <v>4.37</v>
      </c>
      <c r="AJ4867" s="1" t="s">
        <v>413</v>
      </c>
      <c r="AK4867" s="19">
        <v>23.22</v>
      </c>
      <c r="AL4867" s="19">
        <v>113.72</v>
      </c>
      <c r="AM4867" s="1">
        <v>250</v>
      </c>
      <c r="AN4867" s="3">
        <v>1994</v>
      </c>
      <c r="AP4867" s="47">
        <v>15.68</v>
      </c>
      <c r="AQ4867">
        <v>40118</v>
      </c>
      <c r="AR4867" s="1" t="s">
        <v>503</v>
      </c>
    </row>
    <row r="4868" spans="1:44" x14ac:dyDescent="0.25">
      <c r="A4868" s="1">
        <v>6425</v>
      </c>
      <c r="B4868" s="1" t="s">
        <v>990</v>
      </c>
      <c r="C4868" s="1">
        <v>180</v>
      </c>
      <c r="F4868" s="33" t="s">
        <v>859</v>
      </c>
      <c r="H4868" s="1">
        <v>23</v>
      </c>
      <c r="J4868" s="1"/>
      <c r="K4868" s="3">
        <v>1782</v>
      </c>
      <c r="N4868" s="1">
        <v>239</v>
      </c>
      <c r="O4868" s="1">
        <v>97.46</v>
      </c>
      <c r="Q4868" s="1">
        <v>23.26</v>
      </c>
      <c r="R4868" s="1">
        <v>9.48</v>
      </c>
      <c r="S4868" s="47">
        <v>17.97</v>
      </c>
      <c r="Y4868" s="47">
        <v>4.3</v>
      </c>
      <c r="AB4868" s="47">
        <v>2.83</v>
      </c>
      <c r="AJ4868" s="1" t="s">
        <v>413</v>
      </c>
      <c r="AK4868" s="19">
        <v>23.2</v>
      </c>
      <c r="AL4868" s="19">
        <v>113.2</v>
      </c>
      <c r="AM4868" s="1">
        <v>200</v>
      </c>
      <c r="AN4868" s="3">
        <v>1994</v>
      </c>
      <c r="AP4868" s="47">
        <v>7.82</v>
      </c>
      <c r="AQ4868">
        <v>40149</v>
      </c>
      <c r="AR4868" s="1" t="s">
        <v>503</v>
      </c>
    </row>
    <row r="4869" spans="1:44" x14ac:dyDescent="0.25">
      <c r="A4869" s="1">
        <v>6426</v>
      </c>
      <c r="B4869" s="1" t="s">
        <v>990</v>
      </c>
      <c r="C4869" s="1">
        <v>180</v>
      </c>
      <c r="F4869" s="33" t="s">
        <v>859</v>
      </c>
      <c r="H4869" s="1">
        <v>24</v>
      </c>
      <c r="J4869" s="1"/>
      <c r="K4869" s="3">
        <v>1697</v>
      </c>
      <c r="N4869" s="1">
        <v>311</v>
      </c>
      <c r="O4869" s="1">
        <v>126.3</v>
      </c>
      <c r="Q4869" s="1">
        <v>36.71</v>
      </c>
      <c r="R4869" s="1">
        <v>13.13</v>
      </c>
      <c r="S4869" s="47">
        <v>24.17</v>
      </c>
      <c r="Y4869" s="47">
        <v>5.81</v>
      </c>
      <c r="AB4869" s="47">
        <v>3.83</v>
      </c>
      <c r="AJ4869" s="1" t="s">
        <v>413</v>
      </c>
      <c r="AK4869" s="19">
        <v>24.1</v>
      </c>
      <c r="AL4869" s="19">
        <v>111.5</v>
      </c>
      <c r="AM4869" s="1">
        <v>450</v>
      </c>
      <c r="AN4869" s="3">
        <v>1994</v>
      </c>
      <c r="AP4869" s="47">
        <v>10.83</v>
      </c>
      <c r="AQ4869">
        <v>40118</v>
      </c>
      <c r="AR4869" s="1" t="s">
        <v>503</v>
      </c>
    </row>
    <row r="4870" spans="1:44" x14ac:dyDescent="0.25">
      <c r="A4870" s="1">
        <v>6427</v>
      </c>
      <c r="B4870" s="1" t="s">
        <v>990</v>
      </c>
      <c r="C4870" s="1">
        <v>180</v>
      </c>
      <c r="F4870" s="1" t="s">
        <v>445</v>
      </c>
      <c r="H4870" s="1">
        <v>30</v>
      </c>
      <c r="J4870" s="1"/>
      <c r="K4870" s="3">
        <v>1109</v>
      </c>
      <c r="N4870" s="1">
        <v>348</v>
      </c>
      <c r="O4870" s="1">
        <v>133.1</v>
      </c>
      <c r="Q4870" s="1">
        <v>47.96</v>
      </c>
      <c r="R4870" s="1">
        <v>15.14</v>
      </c>
      <c r="S4870" s="47">
        <v>28.74</v>
      </c>
      <c r="Y4870" s="47">
        <v>6.52</v>
      </c>
      <c r="AB4870" s="47">
        <v>4.3</v>
      </c>
      <c r="AJ4870" s="1" t="s">
        <v>413</v>
      </c>
      <c r="AK4870" s="19">
        <v>25.7</v>
      </c>
      <c r="AL4870" s="19">
        <v>110</v>
      </c>
      <c r="AM4870" s="1">
        <v>520</v>
      </c>
      <c r="AN4870" s="3">
        <v>1994</v>
      </c>
      <c r="AP4870" s="47">
        <v>12.81</v>
      </c>
      <c r="AQ4870">
        <v>40118</v>
      </c>
      <c r="AR4870" s="1" t="s">
        <v>503</v>
      </c>
    </row>
    <row r="4871" spans="1:44" x14ac:dyDescent="0.25">
      <c r="A4871" s="1">
        <v>6428</v>
      </c>
      <c r="B4871" s="1" t="s">
        <v>990</v>
      </c>
      <c r="C4871" s="1">
        <v>180</v>
      </c>
      <c r="F4871" s="1" t="s">
        <v>445</v>
      </c>
      <c r="H4871" s="1">
        <v>30</v>
      </c>
      <c r="J4871" s="1"/>
      <c r="K4871" s="3">
        <v>1135</v>
      </c>
      <c r="N4871" s="1">
        <v>195</v>
      </c>
      <c r="O4871" s="1">
        <v>74.489999999999995</v>
      </c>
      <c r="Q4871" s="1">
        <v>19.489999999999998</v>
      </c>
      <c r="R4871" s="1">
        <v>7.63</v>
      </c>
      <c r="S4871" s="47">
        <v>15.08</v>
      </c>
      <c r="Y4871" s="47">
        <v>3.38</v>
      </c>
      <c r="AB4871" s="47">
        <v>2.23</v>
      </c>
      <c r="AJ4871" s="1" t="s">
        <v>413</v>
      </c>
      <c r="AK4871" s="19">
        <v>26</v>
      </c>
      <c r="AL4871" s="19">
        <v>110.6</v>
      </c>
      <c r="AM4871" s="1">
        <v>800</v>
      </c>
      <c r="AN4871" s="3">
        <v>1994</v>
      </c>
      <c r="AP4871" s="47">
        <v>6.13</v>
      </c>
      <c r="AQ4871">
        <v>40118</v>
      </c>
      <c r="AR4871" s="1" t="s">
        <v>503</v>
      </c>
    </row>
    <row r="4872" spans="1:44" x14ac:dyDescent="0.25">
      <c r="A4872" s="1">
        <v>6429</v>
      </c>
      <c r="B4872" s="1" t="s">
        <v>990</v>
      </c>
      <c r="C4872" s="1">
        <v>180</v>
      </c>
      <c r="F4872" s="1" t="s">
        <v>445</v>
      </c>
      <c r="H4872" s="1">
        <v>30</v>
      </c>
      <c r="J4872" s="1"/>
      <c r="K4872" s="3">
        <v>937</v>
      </c>
      <c r="N4872" s="1">
        <v>230</v>
      </c>
      <c r="O4872" s="1">
        <v>91.35</v>
      </c>
      <c r="Q4872" s="1">
        <v>32.65</v>
      </c>
      <c r="R4872" s="1">
        <v>10.28</v>
      </c>
      <c r="S4872" s="47">
        <v>18.34</v>
      </c>
      <c r="Y4872" s="47">
        <v>4.43</v>
      </c>
      <c r="AB4872" s="47">
        <v>2.92</v>
      </c>
      <c r="AJ4872" s="1" t="s">
        <v>413</v>
      </c>
      <c r="AK4872" s="19">
        <v>26</v>
      </c>
      <c r="AL4872" s="19">
        <v>110.4</v>
      </c>
      <c r="AM4872" s="1">
        <v>530</v>
      </c>
      <c r="AN4872" s="3">
        <v>1994</v>
      </c>
      <c r="AP4872" s="47">
        <v>8.5399999999999991</v>
      </c>
      <c r="AQ4872">
        <v>40118</v>
      </c>
      <c r="AR4872" s="1" t="s">
        <v>503</v>
      </c>
    </row>
    <row r="4873" spans="1:44" x14ac:dyDescent="0.25">
      <c r="A4873" s="1">
        <v>6430</v>
      </c>
      <c r="B4873" s="1" t="s">
        <v>990</v>
      </c>
      <c r="C4873" s="1">
        <v>180</v>
      </c>
      <c r="F4873" s="1" t="s">
        <v>445</v>
      </c>
      <c r="H4873" s="1">
        <v>16</v>
      </c>
      <c r="J4873" s="1"/>
      <c r="K4873" s="3">
        <v>1920</v>
      </c>
      <c r="N4873" s="1">
        <v>128</v>
      </c>
      <c r="O4873" s="1">
        <v>53.71</v>
      </c>
      <c r="Q4873" s="1">
        <v>8.15</v>
      </c>
      <c r="R4873" s="1">
        <v>4.7</v>
      </c>
      <c r="S4873" s="47">
        <v>9.06</v>
      </c>
      <c r="Y4873" s="47">
        <v>2.19</v>
      </c>
      <c r="AB4873" s="47">
        <v>1.44</v>
      </c>
      <c r="AJ4873" s="1" t="s">
        <v>413</v>
      </c>
      <c r="AK4873" s="19">
        <v>21.92</v>
      </c>
      <c r="AL4873" s="19">
        <v>107.65</v>
      </c>
      <c r="AM4873" s="1">
        <v>475</v>
      </c>
      <c r="AN4873" s="3">
        <v>1994</v>
      </c>
      <c r="AP4873" s="47">
        <v>3.88</v>
      </c>
      <c r="AQ4873">
        <v>40149</v>
      </c>
      <c r="AR4873" s="1" t="s">
        <v>503</v>
      </c>
    </row>
    <row r="4874" spans="1:44" x14ac:dyDescent="0.25">
      <c r="A4874" s="1">
        <v>6431</v>
      </c>
      <c r="B4874" s="1" t="s">
        <v>990</v>
      </c>
      <c r="C4874" s="1">
        <v>180</v>
      </c>
      <c r="F4874" s="33" t="s">
        <v>859</v>
      </c>
      <c r="H4874" s="1">
        <v>15</v>
      </c>
      <c r="J4874" s="1"/>
      <c r="K4874" s="3">
        <v>1606</v>
      </c>
      <c r="N4874" s="1">
        <v>111</v>
      </c>
      <c r="O4874" s="1">
        <v>46.67</v>
      </c>
      <c r="Q4874" s="1">
        <v>7.24</v>
      </c>
      <c r="R4874" s="1">
        <v>4.0999999999999996</v>
      </c>
      <c r="S4874" s="47">
        <v>7.91</v>
      </c>
      <c r="Y4874" s="47">
        <v>1.91</v>
      </c>
      <c r="AB4874" s="47">
        <v>1.26</v>
      </c>
      <c r="AJ4874" s="1" t="s">
        <v>413</v>
      </c>
      <c r="AK4874" s="19">
        <v>21.98</v>
      </c>
      <c r="AL4874" s="19">
        <v>107.07</v>
      </c>
      <c r="AM4874" s="1">
        <v>350</v>
      </c>
      <c r="AN4874" s="3">
        <v>1994</v>
      </c>
      <c r="AP4874" s="47">
        <v>3.38</v>
      </c>
      <c r="AQ4874">
        <v>40149</v>
      </c>
      <c r="AR4874" s="1" t="s">
        <v>503</v>
      </c>
    </row>
    <row r="4875" spans="1:44" x14ac:dyDescent="0.25">
      <c r="A4875" s="1">
        <v>6432</v>
      </c>
      <c r="B4875" s="1" t="s">
        <v>990</v>
      </c>
      <c r="C4875" s="1">
        <v>180</v>
      </c>
      <c r="F4875" s="33" t="s">
        <v>859</v>
      </c>
      <c r="H4875" s="1">
        <v>23</v>
      </c>
      <c r="J4875" s="1"/>
      <c r="K4875" s="3">
        <v>1725</v>
      </c>
      <c r="N4875" s="1">
        <v>308</v>
      </c>
      <c r="O4875" s="1">
        <v>125.2</v>
      </c>
      <c r="Q4875" s="1">
        <v>14.7</v>
      </c>
      <c r="R4875" s="1">
        <v>2.8</v>
      </c>
      <c r="S4875" s="47">
        <v>11.32</v>
      </c>
      <c r="Y4875" s="47">
        <v>1.93</v>
      </c>
      <c r="AB4875" s="47">
        <v>1.27</v>
      </c>
      <c r="AJ4875" s="1" t="s">
        <v>413</v>
      </c>
      <c r="AK4875" s="19">
        <v>23.75</v>
      </c>
      <c r="AL4875" s="19">
        <v>105.08</v>
      </c>
      <c r="AM4875" s="1">
        <v>300</v>
      </c>
      <c r="AN4875" s="3">
        <v>1994</v>
      </c>
      <c r="AP4875" s="47">
        <v>4.5599999999999996</v>
      </c>
      <c r="AQ4875">
        <v>80102</v>
      </c>
      <c r="AR4875" s="1" t="s">
        <v>503</v>
      </c>
    </row>
    <row r="4876" spans="1:44" x14ac:dyDescent="0.25">
      <c r="A4876" s="1">
        <v>6434</v>
      </c>
      <c r="B4876" s="1" t="s">
        <v>5252</v>
      </c>
      <c r="C4876" s="1">
        <v>180</v>
      </c>
      <c r="F4876" s="1" t="s">
        <v>445</v>
      </c>
      <c r="H4876" s="1">
        <v>76</v>
      </c>
      <c r="J4876" s="1"/>
      <c r="K4876" s="3">
        <v>171</v>
      </c>
      <c r="N4876" s="1">
        <v>533</v>
      </c>
      <c r="O4876" s="1">
        <v>290</v>
      </c>
      <c r="Q4876" s="1">
        <v>31.9</v>
      </c>
      <c r="R4876" s="1">
        <v>6.24</v>
      </c>
      <c r="S4876" s="47">
        <v>33.74</v>
      </c>
      <c r="Y4876" s="47">
        <v>1.49</v>
      </c>
      <c r="AB4876" s="47">
        <v>0.91</v>
      </c>
      <c r="AJ4876" s="1" t="s">
        <v>413</v>
      </c>
      <c r="AK4876" s="19">
        <v>28.6</v>
      </c>
      <c r="AL4876" s="19">
        <v>97.4</v>
      </c>
      <c r="AM4876" s="1">
        <v>2200</v>
      </c>
      <c r="AN4876" s="3">
        <v>1994</v>
      </c>
      <c r="AP4876" s="47">
        <v>5.29</v>
      </c>
      <c r="AQ4876">
        <v>80514</v>
      </c>
      <c r="AR4876" s="1" t="s">
        <v>503</v>
      </c>
    </row>
    <row r="4877" spans="1:44" x14ac:dyDescent="0.25">
      <c r="A4877" s="1">
        <v>6435</v>
      </c>
      <c r="B4877" s="1" t="s">
        <v>5252</v>
      </c>
      <c r="C4877" s="1">
        <v>180</v>
      </c>
      <c r="F4877" s="1" t="s">
        <v>445</v>
      </c>
      <c r="H4877" s="1">
        <v>93</v>
      </c>
      <c r="J4877" s="1"/>
      <c r="K4877" s="3">
        <v>828</v>
      </c>
      <c r="N4877" s="1">
        <v>175</v>
      </c>
      <c r="O4877" s="1">
        <v>88.09</v>
      </c>
      <c r="Q4877" s="1">
        <v>18.260000000000002</v>
      </c>
      <c r="R4877" s="1">
        <v>7.24</v>
      </c>
      <c r="S4877" s="47">
        <v>11.2</v>
      </c>
      <c r="Y4877" s="47">
        <v>3.62</v>
      </c>
      <c r="AB4877" s="47">
        <v>2.38</v>
      </c>
      <c r="AJ4877" s="1" t="s">
        <v>413</v>
      </c>
      <c r="AK4877" s="19">
        <v>27.9</v>
      </c>
      <c r="AL4877" s="19">
        <v>101.2</v>
      </c>
      <c r="AM4877" s="1">
        <v>2850</v>
      </c>
      <c r="AN4877" s="3">
        <v>1994</v>
      </c>
      <c r="AP4877" s="47">
        <v>6.13</v>
      </c>
      <c r="AQ4877">
        <v>80509</v>
      </c>
      <c r="AR4877" s="1" t="s">
        <v>503</v>
      </c>
    </row>
    <row r="4878" spans="1:44" x14ac:dyDescent="0.25">
      <c r="A4878" s="1">
        <v>6436</v>
      </c>
      <c r="B4878" s="1" t="s">
        <v>5252</v>
      </c>
      <c r="C4878" s="1">
        <v>180</v>
      </c>
      <c r="F4878" s="1" t="s">
        <v>445</v>
      </c>
      <c r="H4878" s="1">
        <v>23</v>
      </c>
      <c r="J4878" s="1"/>
      <c r="K4878" s="3">
        <v>1800</v>
      </c>
      <c r="N4878" s="1">
        <v>158</v>
      </c>
      <c r="O4878" s="1">
        <v>68.63</v>
      </c>
      <c r="Q4878" s="1">
        <v>10.87</v>
      </c>
      <c r="R4878" s="1">
        <v>6.42</v>
      </c>
      <c r="S4878" s="47">
        <v>8.59</v>
      </c>
      <c r="Y4878" s="47">
        <v>2.75</v>
      </c>
      <c r="AB4878" s="47">
        <v>1.81</v>
      </c>
      <c r="AJ4878" s="1" t="s">
        <v>413</v>
      </c>
      <c r="AK4878" s="19">
        <v>28</v>
      </c>
      <c r="AL4878" s="19">
        <v>102.5</v>
      </c>
      <c r="AM4878" s="1">
        <v>2068</v>
      </c>
      <c r="AN4878" s="3">
        <v>1994</v>
      </c>
      <c r="AP4878" s="47">
        <v>5.44</v>
      </c>
      <c r="AQ4878">
        <v>80102</v>
      </c>
      <c r="AR4878" s="1" t="s">
        <v>503</v>
      </c>
    </row>
    <row r="4879" spans="1:44" x14ac:dyDescent="0.25">
      <c r="A4879" s="1">
        <v>6437</v>
      </c>
      <c r="B4879" s="1" t="s">
        <v>5252</v>
      </c>
      <c r="C4879" s="1">
        <v>180</v>
      </c>
      <c r="F4879" s="1" t="s">
        <v>445</v>
      </c>
      <c r="H4879" s="1">
        <v>23</v>
      </c>
      <c r="J4879" s="1"/>
      <c r="K4879" s="3">
        <v>7239</v>
      </c>
      <c r="N4879" s="1">
        <v>131</v>
      </c>
      <c r="O4879" s="1">
        <v>56.83</v>
      </c>
      <c r="Q4879" s="1">
        <v>17.829999999999998</v>
      </c>
      <c r="R4879" s="1">
        <v>6</v>
      </c>
      <c r="S4879" s="47">
        <v>17.53</v>
      </c>
      <c r="Y4879" s="47">
        <v>2.85</v>
      </c>
      <c r="AB4879" s="47">
        <v>1.88</v>
      </c>
      <c r="AJ4879" s="1" t="s">
        <v>413</v>
      </c>
      <c r="AK4879" s="19">
        <v>26.77</v>
      </c>
      <c r="AL4879" s="19">
        <v>104.13</v>
      </c>
      <c r="AM4879" s="1">
        <v>2344</v>
      </c>
      <c r="AN4879" s="3">
        <v>1994</v>
      </c>
      <c r="AP4879" s="47">
        <v>5.08</v>
      </c>
      <c r="AQ4879">
        <v>80101</v>
      </c>
      <c r="AR4879" s="1" t="s">
        <v>503</v>
      </c>
    </row>
    <row r="4880" spans="1:44" x14ac:dyDescent="0.25">
      <c r="A4880" s="1">
        <v>6438</v>
      </c>
      <c r="B4880" s="1" t="s">
        <v>5252</v>
      </c>
      <c r="C4880" s="1">
        <v>180</v>
      </c>
      <c r="F4880" s="1" t="s">
        <v>445</v>
      </c>
      <c r="H4880" s="1">
        <v>36</v>
      </c>
      <c r="J4880" s="1"/>
      <c r="K4880" s="3">
        <v>575</v>
      </c>
      <c r="N4880" s="1">
        <v>117</v>
      </c>
      <c r="O4880" s="1">
        <v>57.7</v>
      </c>
      <c r="Q4880" s="1">
        <v>13.19</v>
      </c>
      <c r="R4880" s="1">
        <v>7.33</v>
      </c>
      <c r="S4880" s="47">
        <v>20.2</v>
      </c>
      <c r="Y4880" s="47">
        <v>2.85</v>
      </c>
      <c r="AB4880" s="47">
        <v>1.88</v>
      </c>
      <c r="AJ4880" s="1" t="s">
        <v>413</v>
      </c>
      <c r="AK4880" s="19">
        <v>26.73</v>
      </c>
      <c r="AL4880" s="19">
        <v>104.42</v>
      </c>
      <c r="AM4880" s="1">
        <v>1697</v>
      </c>
      <c r="AN4880" s="3">
        <v>1994</v>
      </c>
      <c r="AP4880" s="47">
        <v>6.49</v>
      </c>
      <c r="AQ4880">
        <v>80102</v>
      </c>
      <c r="AR4880" s="1" t="s">
        <v>503</v>
      </c>
    </row>
    <row r="4881" spans="1:44" x14ac:dyDescent="0.25">
      <c r="A4881" s="1">
        <v>6439</v>
      </c>
      <c r="B4881" s="1" t="s">
        <v>5252</v>
      </c>
      <c r="C4881" s="1">
        <v>180</v>
      </c>
      <c r="F4881" s="1" t="s">
        <v>445</v>
      </c>
      <c r="H4881" s="1">
        <v>57</v>
      </c>
      <c r="J4881" s="1"/>
      <c r="K4881" s="3">
        <v>145</v>
      </c>
      <c r="N4881" s="1">
        <v>256</v>
      </c>
      <c r="O4881" s="1">
        <v>138.1</v>
      </c>
      <c r="Q4881" s="1">
        <v>26.85</v>
      </c>
      <c r="R4881" s="1">
        <v>10.28</v>
      </c>
      <c r="S4881" s="47">
        <v>12.35</v>
      </c>
      <c r="Y4881" s="47">
        <v>5.44</v>
      </c>
      <c r="AB4881" s="47">
        <v>3.58</v>
      </c>
      <c r="AJ4881" s="1" t="s">
        <v>413</v>
      </c>
      <c r="AK4881" s="19">
        <v>24.73</v>
      </c>
      <c r="AL4881" s="19">
        <v>106.23</v>
      </c>
      <c r="AM4881" s="1">
        <v>970</v>
      </c>
      <c r="AN4881" s="3">
        <v>1994</v>
      </c>
      <c r="AP4881" s="47">
        <v>8.7100000000000009</v>
      </c>
      <c r="AQ4881">
        <v>80102</v>
      </c>
      <c r="AR4881" s="1" t="s">
        <v>503</v>
      </c>
    </row>
    <row r="4882" spans="1:44" x14ac:dyDescent="0.25">
      <c r="A4882" s="1">
        <v>6440</v>
      </c>
      <c r="B4882" s="1" t="s">
        <v>5252</v>
      </c>
      <c r="C4882" s="1">
        <v>180</v>
      </c>
      <c r="F4882" s="1" t="s">
        <v>445</v>
      </c>
      <c r="H4882" s="1">
        <v>70</v>
      </c>
      <c r="J4882" s="1"/>
      <c r="K4882" s="3">
        <v>113</v>
      </c>
      <c r="N4882" s="1">
        <v>171</v>
      </c>
      <c r="O4882" s="1">
        <v>93.07</v>
      </c>
      <c r="Q4882" s="1">
        <v>18.21</v>
      </c>
      <c r="R4882" s="1">
        <v>7.03</v>
      </c>
      <c r="S4882" s="47">
        <v>8.67</v>
      </c>
      <c r="Y4882" s="47">
        <v>3.68</v>
      </c>
      <c r="AB4882" s="47">
        <v>2.4300000000000002</v>
      </c>
      <c r="AJ4882" s="1" t="s">
        <v>413</v>
      </c>
      <c r="AK4882" s="19">
        <v>24.8</v>
      </c>
      <c r="AL4882" s="19">
        <v>106.28</v>
      </c>
      <c r="AM4882" s="1">
        <v>1011</v>
      </c>
      <c r="AN4882" s="3">
        <v>1994</v>
      </c>
      <c r="AP4882" s="47">
        <v>5.96</v>
      </c>
      <c r="AQ4882">
        <v>80102</v>
      </c>
      <c r="AR4882" s="1" t="s">
        <v>503</v>
      </c>
    </row>
    <row r="4883" spans="1:44" x14ac:dyDescent="0.25">
      <c r="A4883" s="1">
        <v>6441</v>
      </c>
      <c r="B4883" s="1" t="s">
        <v>5252</v>
      </c>
      <c r="C4883" s="1">
        <v>180</v>
      </c>
      <c r="F4883" s="1" t="s">
        <v>445</v>
      </c>
      <c r="H4883" s="1">
        <v>48</v>
      </c>
      <c r="J4883" s="1"/>
      <c r="K4883" s="3">
        <v>121</v>
      </c>
      <c r="N4883" s="1">
        <v>155</v>
      </c>
      <c r="O4883" s="1">
        <v>84.31</v>
      </c>
      <c r="Q4883" s="1">
        <v>16.63</v>
      </c>
      <c r="R4883" s="1">
        <v>6.48</v>
      </c>
      <c r="S4883" s="47">
        <v>8.23</v>
      </c>
      <c r="Y4883" s="47">
        <v>3.35</v>
      </c>
      <c r="AB4883" s="47">
        <v>2.21</v>
      </c>
      <c r="AJ4883" s="1" t="s">
        <v>413</v>
      </c>
      <c r="AK4883" s="19">
        <v>24.95</v>
      </c>
      <c r="AL4883" s="19">
        <v>106.28</v>
      </c>
      <c r="AM4883" s="1">
        <v>206</v>
      </c>
      <c r="AN4883" s="3">
        <v>1994</v>
      </c>
      <c r="AP4883" s="47">
        <v>5.49</v>
      </c>
      <c r="AQ4883">
        <v>40118</v>
      </c>
      <c r="AR4883" s="1" t="s">
        <v>503</v>
      </c>
    </row>
    <row r="4884" spans="1:44" x14ac:dyDescent="0.25">
      <c r="A4884" s="1">
        <v>6442</v>
      </c>
      <c r="B4884" s="1" t="s">
        <v>5252</v>
      </c>
      <c r="C4884" s="1">
        <v>180</v>
      </c>
      <c r="F4884" s="1" t="s">
        <v>445</v>
      </c>
      <c r="H4884" s="1">
        <v>110</v>
      </c>
      <c r="J4884" s="1"/>
      <c r="K4884" s="3">
        <v>204</v>
      </c>
      <c r="N4884" s="1">
        <v>277</v>
      </c>
      <c r="O4884" s="1">
        <v>153.4</v>
      </c>
      <c r="Q4884" s="1">
        <v>30.14</v>
      </c>
      <c r="R4884" s="1">
        <v>11.69</v>
      </c>
      <c r="S4884" s="47">
        <v>14.66</v>
      </c>
      <c r="Y4884" s="47">
        <v>6.09</v>
      </c>
      <c r="AB4884" s="47">
        <v>4.01</v>
      </c>
      <c r="AJ4884" s="1" t="s">
        <v>413</v>
      </c>
      <c r="AK4884" s="19">
        <v>26.15</v>
      </c>
      <c r="AL4884" s="19">
        <v>99.08</v>
      </c>
      <c r="AM4884" s="1">
        <v>2636</v>
      </c>
      <c r="AN4884" s="3">
        <v>1994</v>
      </c>
      <c r="AP4884" s="47">
        <v>9.9</v>
      </c>
      <c r="AQ4884">
        <v>40137</v>
      </c>
      <c r="AR4884" s="1" t="s">
        <v>503</v>
      </c>
    </row>
    <row r="4885" spans="1:44" x14ac:dyDescent="0.25">
      <c r="A4885" s="1">
        <v>6443</v>
      </c>
      <c r="B4885" s="1" t="s">
        <v>5252</v>
      </c>
      <c r="C4885" s="1">
        <v>180</v>
      </c>
      <c r="F4885" s="1" t="s">
        <v>445</v>
      </c>
      <c r="H4885" s="1">
        <v>120</v>
      </c>
      <c r="J4885" s="1"/>
      <c r="K4885" s="3">
        <v>89</v>
      </c>
      <c r="N4885" s="1">
        <v>238</v>
      </c>
      <c r="O4885" s="1">
        <v>137.19999999999999</v>
      </c>
      <c r="Q4885" s="1">
        <v>26.07</v>
      </c>
      <c r="R4885" s="1">
        <v>9.6999999999999993</v>
      </c>
      <c r="S4885" s="47">
        <v>10.7</v>
      </c>
      <c r="Y4885" s="47">
        <v>5.33</v>
      </c>
      <c r="AB4885" s="47">
        <v>3.51</v>
      </c>
      <c r="AJ4885" s="1" t="s">
        <v>413</v>
      </c>
      <c r="AK4885" s="19">
        <v>26.3</v>
      </c>
      <c r="AL4885" s="19">
        <v>99.32</v>
      </c>
      <c r="AM4885" s="1">
        <v>2880</v>
      </c>
      <c r="AN4885" s="3">
        <v>1994</v>
      </c>
      <c r="AP4885" s="47">
        <v>8.2200000000000006</v>
      </c>
      <c r="AQ4885">
        <v>80102</v>
      </c>
      <c r="AR4885" s="1" t="s">
        <v>503</v>
      </c>
    </row>
    <row r="4886" spans="1:44" x14ac:dyDescent="0.25">
      <c r="A4886" s="1">
        <v>6444</v>
      </c>
      <c r="B4886" s="1" t="s">
        <v>5252</v>
      </c>
      <c r="C4886" s="1">
        <v>180</v>
      </c>
      <c r="F4886" s="1" t="s">
        <v>445</v>
      </c>
      <c r="H4886" s="1">
        <v>35</v>
      </c>
      <c r="J4886" s="1"/>
      <c r="K4886" s="3">
        <v>898</v>
      </c>
      <c r="N4886" s="1">
        <v>153</v>
      </c>
      <c r="O4886" s="1">
        <v>72.48</v>
      </c>
      <c r="Q4886" s="1">
        <v>15.88</v>
      </c>
      <c r="R4886" s="1">
        <v>6.78</v>
      </c>
      <c r="S4886" s="47">
        <v>12.74</v>
      </c>
      <c r="Y4886" s="47">
        <v>3.13</v>
      </c>
      <c r="AB4886" s="47">
        <v>2.06</v>
      </c>
      <c r="AJ4886" s="1" t="s">
        <v>413</v>
      </c>
      <c r="AK4886" s="19">
        <v>27.82</v>
      </c>
      <c r="AL4886" s="19">
        <v>99.32</v>
      </c>
      <c r="AM4886" s="1">
        <v>3050</v>
      </c>
      <c r="AN4886" s="3">
        <v>1994</v>
      </c>
      <c r="AP4886" s="47">
        <v>5.74</v>
      </c>
      <c r="AQ4886">
        <v>80516</v>
      </c>
      <c r="AR4886" s="1" t="s">
        <v>503</v>
      </c>
    </row>
    <row r="4887" spans="1:44" x14ac:dyDescent="0.25">
      <c r="A4887" s="1">
        <v>6445</v>
      </c>
      <c r="B4887" s="1" t="s">
        <v>5252</v>
      </c>
      <c r="C4887" s="1">
        <v>180</v>
      </c>
      <c r="F4887" s="1" t="s">
        <v>445</v>
      </c>
      <c r="H4887" s="1">
        <v>50</v>
      </c>
      <c r="J4887" s="1"/>
      <c r="K4887" s="3">
        <v>288</v>
      </c>
      <c r="N4887" s="1">
        <v>200</v>
      </c>
      <c r="O4887" s="1">
        <v>104.5</v>
      </c>
      <c r="Q4887" s="1">
        <v>21.23</v>
      </c>
      <c r="R4887" s="1">
        <v>8.57</v>
      </c>
      <c r="S4887" s="47">
        <v>12.24</v>
      </c>
      <c r="Y4887" s="47">
        <v>4.25</v>
      </c>
      <c r="AB4887" s="47">
        <v>2.8</v>
      </c>
      <c r="AJ4887" s="1" t="s">
        <v>413</v>
      </c>
      <c r="AK4887" s="19">
        <v>25.72</v>
      </c>
      <c r="AL4887" s="19">
        <v>99.38</v>
      </c>
      <c r="AM4887" s="1">
        <v>2020</v>
      </c>
      <c r="AN4887" s="3">
        <v>1994</v>
      </c>
      <c r="AP4887" s="47">
        <v>7.26</v>
      </c>
      <c r="AQ4887">
        <v>80102</v>
      </c>
      <c r="AR4887" s="1" t="s">
        <v>503</v>
      </c>
    </row>
    <row r="4888" spans="1:44" x14ac:dyDescent="0.25">
      <c r="A4888" s="1">
        <v>6446</v>
      </c>
      <c r="B4888" s="1" t="s">
        <v>5252</v>
      </c>
      <c r="C4888" s="1">
        <v>180</v>
      </c>
      <c r="F4888" s="1" t="s">
        <v>445</v>
      </c>
      <c r="H4888" s="1">
        <v>42</v>
      </c>
      <c r="J4888" s="1"/>
      <c r="K4888" s="3">
        <v>400</v>
      </c>
      <c r="N4888" s="1">
        <v>175</v>
      </c>
      <c r="O4888" s="1">
        <v>86.66</v>
      </c>
      <c r="Q4888" s="1">
        <v>18.02</v>
      </c>
      <c r="R4888" s="1">
        <v>7.45</v>
      </c>
      <c r="S4888" s="47">
        <v>11.69</v>
      </c>
      <c r="Y4888" s="47">
        <v>3.59</v>
      </c>
      <c r="AB4888" s="47">
        <v>2.36</v>
      </c>
      <c r="AJ4888" s="1" t="s">
        <v>413</v>
      </c>
      <c r="AK4888" s="19">
        <v>26.02</v>
      </c>
      <c r="AL4888" s="19">
        <v>99.38</v>
      </c>
      <c r="AM4888" s="1">
        <v>2715</v>
      </c>
      <c r="AN4888" s="3">
        <v>1994</v>
      </c>
      <c r="AP4888" s="47">
        <v>6.31</v>
      </c>
      <c r="AQ4888">
        <v>80102</v>
      </c>
      <c r="AR4888" s="1" t="s">
        <v>503</v>
      </c>
    </row>
    <row r="4889" spans="1:44" x14ac:dyDescent="0.25">
      <c r="A4889" s="1">
        <v>6447</v>
      </c>
      <c r="B4889" s="1" t="s">
        <v>5252</v>
      </c>
      <c r="C4889" s="1">
        <v>180</v>
      </c>
      <c r="F4889" s="1" t="s">
        <v>445</v>
      </c>
      <c r="H4889" s="1">
        <v>30</v>
      </c>
      <c r="J4889" s="1"/>
      <c r="K4889" s="3">
        <v>956</v>
      </c>
      <c r="N4889" s="1">
        <v>184</v>
      </c>
      <c r="O4889" s="1">
        <v>89.34</v>
      </c>
      <c r="Q4889" s="1">
        <v>19.399999999999999</v>
      </c>
      <c r="R4889" s="1">
        <v>8.26</v>
      </c>
      <c r="S4889" s="47">
        <v>15.11</v>
      </c>
      <c r="Y4889" s="47">
        <v>3.83</v>
      </c>
      <c r="AB4889" s="47">
        <v>2.52</v>
      </c>
      <c r="AJ4889" s="1" t="s">
        <v>413</v>
      </c>
      <c r="AK4889" s="19">
        <v>27.23</v>
      </c>
      <c r="AL4889" s="19">
        <v>99.43</v>
      </c>
      <c r="AM4889" s="1">
        <v>2940</v>
      </c>
      <c r="AN4889" s="3">
        <v>1994</v>
      </c>
      <c r="AP4889" s="47">
        <v>7</v>
      </c>
      <c r="AQ4889">
        <v>80516</v>
      </c>
      <c r="AR4889" s="1" t="s">
        <v>503</v>
      </c>
    </row>
    <row r="4890" spans="1:44" x14ac:dyDescent="0.25">
      <c r="A4890" s="1">
        <v>6448</v>
      </c>
      <c r="B4890" s="1" t="s">
        <v>5252</v>
      </c>
      <c r="C4890" s="1">
        <v>180</v>
      </c>
      <c r="F4890" s="1" t="s">
        <v>445</v>
      </c>
      <c r="H4890" s="1">
        <v>45</v>
      </c>
      <c r="J4890" s="1"/>
      <c r="K4890" s="3">
        <v>134</v>
      </c>
      <c r="N4890" s="1">
        <v>148</v>
      </c>
      <c r="O4890" s="1">
        <v>81.180000000000007</v>
      </c>
      <c r="Q4890" s="1">
        <v>16.11</v>
      </c>
      <c r="R4890" s="1">
        <v>6.33</v>
      </c>
      <c r="S4890" s="47">
        <v>8.24</v>
      </c>
      <c r="Y4890" s="47">
        <v>3.24</v>
      </c>
      <c r="AB4890" s="47">
        <v>2.14</v>
      </c>
      <c r="AJ4890" s="1" t="s">
        <v>413</v>
      </c>
      <c r="AK4890" s="19">
        <v>27.32</v>
      </c>
      <c r="AL4890" s="19">
        <v>99.43</v>
      </c>
      <c r="AM4890" s="1">
        <v>2940</v>
      </c>
      <c r="AN4890" s="3">
        <v>1994</v>
      </c>
      <c r="AP4890" s="47">
        <v>5.36</v>
      </c>
      <c r="AQ4890">
        <v>80516</v>
      </c>
      <c r="AR4890" s="1" t="s">
        <v>503</v>
      </c>
    </row>
    <row r="4891" spans="1:44" x14ac:dyDescent="0.25">
      <c r="A4891" s="1">
        <v>6449</v>
      </c>
      <c r="B4891" s="1" t="s">
        <v>5252</v>
      </c>
      <c r="C4891" s="1">
        <v>180</v>
      </c>
      <c r="F4891" s="1" t="s">
        <v>445</v>
      </c>
      <c r="H4891" s="1">
        <v>50</v>
      </c>
      <c r="J4891" s="1"/>
      <c r="K4891" s="3">
        <v>101</v>
      </c>
      <c r="N4891" s="1">
        <v>264</v>
      </c>
      <c r="O4891" s="1">
        <v>152.1</v>
      </c>
      <c r="Q4891" s="1">
        <v>28.93</v>
      </c>
      <c r="R4891" s="1">
        <v>10.78</v>
      </c>
      <c r="S4891" s="47">
        <v>11.94</v>
      </c>
      <c r="Y4891" s="47">
        <v>5.91</v>
      </c>
      <c r="AB4891" s="47">
        <v>3.89</v>
      </c>
      <c r="AJ4891" s="1" t="s">
        <v>413</v>
      </c>
      <c r="AK4891" s="19">
        <v>25.72</v>
      </c>
      <c r="AL4891" s="19">
        <v>99.5</v>
      </c>
      <c r="AM4891" s="1">
        <v>2550</v>
      </c>
      <c r="AN4891" s="3">
        <v>1994</v>
      </c>
      <c r="AP4891" s="47">
        <v>9.1300000000000008</v>
      </c>
      <c r="AQ4891">
        <v>80102</v>
      </c>
      <c r="AR4891" s="1" t="s">
        <v>503</v>
      </c>
    </row>
    <row r="4892" spans="1:44" x14ac:dyDescent="0.25">
      <c r="A4892" s="1">
        <v>6450</v>
      </c>
      <c r="B4892" s="1" t="s">
        <v>5252</v>
      </c>
      <c r="C4892" s="1">
        <v>180</v>
      </c>
      <c r="F4892" s="1" t="s">
        <v>445</v>
      </c>
      <c r="H4892" s="1">
        <v>50</v>
      </c>
      <c r="J4892" s="1"/>
      <c r="K4892" s="3">
        <v>389</v>
      </c>
      <c r="N4892" s="1">
        <v>214</v>
      </c>
      <c r="O4892" s="1">
        <v>110</v>
      </c>
      <c r="Q4892" s="1">
        <v>22.61</v>
      </c>
      <c r="R4892" s="1">
        <v>9.24</v>
      </c>
      <c r="S4892" s="47">
        <v>13.81</v>
      </c>
      <c r="Y4892" s="47">
        <v>4.5199999999999996</v>
      </c>
      <c r="AB4892" s="47">
        <v>2.97</v>
      </c>
      <c r="AJ4892" s="1" t="s">
        <v>413</v>
      </c>
      <c r="AK4892" s="19">
        <v>27.17</v>
      </c>
      <c r="AL4892" s="19">
        <v>99.5</v>
      </c>
      <c r="AM4892" s="1">
        <v>2980</v>
      </c>
      <c r="AN4892" s="3">
        <v>1994</v>
      </c>
      <c r="AP4892" s="47">
        <v>7.83</v>
      </c>
      <c r="AQ4892">
        <v>80516</v>
      </c>
      <c r="AR4892" s="1" t="s">
        <v>503</v>
      </c>
    </row>
    <row r="4893" spans="1:44" x14ac:dyDescent="0.25">
      <c r="A4893" s="1">
        <v>6451</v>
      </c>
      <c r="B4893" s="1" t="s">
        <v>5252</v>
      </c>
      <c r="C4893" s="1">
        <v>180</v>
      </c>
      <c r="F4893" s="1" t="s">
        <v>445</v>
      </c>
      <c r="H4893" s="1">
        <v>110</v>
      </c>
      <c r="J4893" s="1"/>
      <c r="K4893" s="3">
        <v>91</v>
      </c>
      <c r="N4893" s="1">
        <v>326</v>
      </c>
      <c r="O4893" s="1">
        <v>189.8</v>
      </c>
      <c r="Q4893" s="1">
        <v>35.54</v>
      </c>
      <c r="R4893" s="1">
        <v>12.99</v>
      </c>
      <c r="S4893" s="47">
        <v>13.57</v>
      </c>
      <c r="Y4893" s="47">
        <v>7.31</v>
      </c>
      <c r="AB4893" s="47">
        <v>4.8099999999999996</v>
      </c>
      <c r="AJ4893" s="1" t="s">
        <v>413</v>
      </c>
      <c r="AK4893" s="19">
        <v>27.32</v>
      </c>
      <c r="AL4893" s="19">
        <v>99.57</v>
      </c>
      <c r="AM4893" s="1">
        <v>3040</v>
      </c>
      <c r="AN4893" s="3">
        <v>1994</v>
      </c>
      <c r="AP4893" s="47">
        <v>11.01</v>
      </c>
      <c r="AQ4893">
        <v>80516</v>
      </c>
      <c r="AR4893" s="1" t="s">
        <v>503</v>
      </c>
    </row>
    <row r="4894" spans="1:44" x14ac:dyDescent="0.25">
      <c r="A4894" s="1">
        <v>6452</v>
      </c>
      <c r="B4894" s="1" t="s">
        <v>5252</v>
      </c>
      <c r="C4894" s="1">
        <v>180</v>
      </c>
      <c r="F4894" s="1" t="s">
        <v>445</v>
      </c>
      <c r="H4894" s="1">
        <v>25</v>
      </c>
      <c r="J4894" s="1"/>
      <c r="K4894" s="3">
        <v>1874</v>
      </c>
      <c r="N4894" s="1">
        <v>143</v>
      </c>
      <c r="O4894" s="1">
        <v>67.64</v>
      </c>
      <c r="Q4894" s="1">
        <v>15.8</v>
      </c>
      <c r="R4894" s="1">
        <v>6.69</v>
      </c>
      <c r="S4894" s="47">
        <v>14.6</v>
      </c>
      <c r="Y4894" s="47">
        <v>3.04</v>
      </c>
      <c r="AB4894" s="47">
        <v>2</v>
      </c>
      <c r="AJ4894" s="1" t="s">
        <v>413</v>
      </c>
      <c r="AK4894" s="19">
        <v>25.43</v>
      </c>
      <c r="AL4894" s="19">
        <v>99.62</v>
      </c>
      <c r="AM4894" s="1">
        <v>2104</v>
      </c>
      <c r="AN4894" s="3">
        <v>1994</v>
      </c>
      <c r="AP4894" s="47">
        <v>5.67</v>
      </c>
      <c r="AQ4894">
        <v>80102</v>
      </c>
      <c r="AR4894" s="1" t="s">
        <v>503</v>
      </c>
    </row>
    <row r="4895" spans="1:44" x14ac:dyDescent="0.25">
      <c r="A4895" s="1">
        <v>6453</v>
      </c>
      <c r="B4895" s="1" t="s">
        <v>5252</v>
      </c>
      <c r="C4895" s="1">
        <v>180</v>
      </c>
      <c r="F4895" s="1" t="s">
        <v>445</v>
      </c>
      <c r="H4895" s="1">
        <v>30</v>
      </c>
      <c r="J4895" s="1"/>
      <c r="K4895" s="3">
        <v>714</v>
      </c>
      <c r="N4895" s="1">
        <v>153</v>
      </c>
      <c r="O4895" s="1">
        <v>74.36</v>
      </c>
      <c r="Q4895" s="1">
        <v>16.05</v>
      </c>
      <c r="R4895" s="1">
        <v>6.81</v>
      </c>
      <c r="S4895" s="47">
        <v>12.22</v>
      </c>
      <c r="Y4895" s="47">
        <v>3.17</v>
      </c>
      <c r="AB4895" s="47">
        <v>2.09</v>
      </c>
      <c r="AJ4895" s="1" t="s">
        <v>413</v>
      </c>
      <c r="AK4895" s="19">
        <v>25.58</v>
      </c>
      <c r="AL4895" s="19">
        <v>99.62</v>
      </c>
      <c r="AM4895" s="1">
        <v>2340</v>
      </c>
      <c r="AN4895" s="3">
        <v>1994</v>
      </c>
      <c r="AP4895" s="47">
        <v>5.77</v>
      </c>
      <c r="AQ4895">
        <v>80102</v>
      </c>
      <c r="AR4895" s="1" t="s">
        <v>503</v>
      </c>
    </row>
    <row r="4896" spans="1:44" x14ac:dyDescent="0.25">
      <c r="A4896" s="1">
        <v>6454</v>
      </c>
      <c r="B4896" s="1" t="s">
        <v>5252</v>
      </c>
      <c r="C4896" s="1">
        <v>180</v>
      </c>
      <c r="F4896" s="1" t="s">
        <v>445</v>
      </c>
      <c r="H4896" s="1">
        <v>63</v>
      </c>
      <c r="J4896" s="1"/>
      <c r="K4896" s="3">
        <v>201</v>
      </c>
      <c r="N4896" s="1">
        <v>275</v>
      </c>
      <c r="O4896" s="1">
        <v>150.30000000000001</v>
      </c>
      <c r="Q4896" s="1">
        <v>29.42</v>
      </c>
      <c r="R4896" s="1">
        <v>11.36</v>
      </c>
      <c r="S4896" s="47">
        <v>14.12</v>
      </c>
      <c r="Y4896" s="47">
        <v>5.95</v>
      </c>
      <c r="AB4896" s="47">
        <v>3.92</v>
      </c>
      <c r="AJ4896" s="1" t="s">
        <v>413</v>
      </c>
      <c r="AK4896" s="19">
        <v>25.87</v>
      </c>
      <c r="AL4896" s="19">
        <v>99.62</v>
      </c>
      <c r="AM4896" s="1">
        <v>2635</v>
      </c>
      <c r="AN4896" s="3">
        <v>1994</v>
      </c>
      <c r="AP4896" s="47">
        <v>9.6199999999999992</v>
      </c>
      <c r="AQ4896">
        <v>80102</v>
      </c>
      <c r="AR4896" s="1" t="s">
        <v>503</v>
      </c>
    </row>
    <row r="4897" spans="1:44" x14ac:dyDescent="0.25">
      <c r="A4897" s="1">
        <v>6455</v>
      </c>
      <c r="B4897" s="1" t="s">
        <v>5252</v>
      </c>
      <c r="C4897" s="1">
        <v>180</v>
      </c>
      <c r="F4897" s="1" t="s">
        <v>445</v>
      </c>
      <c r="H4897" s="1">
        <v>25</v>
      </c>
      <c r="J4897" s="1"/>
      <c r="K4897" s="3">
        <v>4330</v>
      </c>
      <c r="N4897" s="1">
        <v>165</v>
      </c>
      <c r="O4897" s="1">
        <v>74.239999999999995</v>
      </c>
      <c r="Q4897" s="1">
        <v>19.2</v>
      </c>
      <c r="R4897" s="1">
        <v>7.65</v>
      </c>
      <c r="S4897" s="47">
        <v>19.2</v>
      </c>
      <c r="Y4897" s="47">
        <v>3.49</v>
      </c>
      <c r="AB4897" s="47">
        <v>2.2999999999999998</v>
      </c>
      <c r="AJ4897" s="1" t="s">
        <v>413</v>
      </c>
      <c r="AK4897" s="19">
        <v>26.8</v>
      </c>
      <c r="AL4897" s="19">
        <v>99.68</v>
      </c>
      <c r="AM4897" s="1">
        <v>3120</v>
      </c>
      <c r="AN4897" s="3">
        <v>1994</v>
      </c>
      <c r="AP4897" s="47">
        <v>6.48</v>
      </c>
      <c r="AQ4897">
        <v>80516</v>
      </c>
      <c r="AR4897" s="1" t="s">
        <v>503</v>
      </c>
    </row>
    <row r="4898" spans="1:44" x14ac:dyDescent="0.25">
      <c r="A4898" s="1">
        <v>6456</v>
      </c>
      <c r="B4898" s="1" t="s">
        <v>5252</v>
      </c>
      <c r="C4898" s="1">
        <v>180</v>
      </c>
      <c r="F4898" s="1" t="s">
        <v>445</v>
      </c>
      <c r="H4898" s="1">
        <v>60</v>
      </c>
      <c r="J4898" s="1"/>
      <c r="K4898" s="3">
        <v>510</v>
      </c>
      <c r="N4898" s="1">
        <v>147</v>
      </c>
      <c r="O4898" s="1">
        <v>74.2</v>
      </c>
      <c r="Q4898" s="1">
        <v>15.73</v>
      </c>
      <c r="R4898" s="1">
        <v>6.61</v>
      </c>
      <c r="S4898" s="47">
        <v>11.15</v>
      </c>
      <c r="Y4898" s="47">
        <v>3.12</v>
      </c>
      <c r="AB4898" s="47">
        <v>2.06</v>
      </c>
      <c r="AJ4898" s="1" t="s">
        <v>413</v>
      </c>
      <c r="AK4898" s="19">
        <v>27.1</v>
      </c>
      <c r="AL4898" s="19">
        <v>99.68</v>
      </c>
      <c r="AM4898" s="1">
        <v>2540</v>
      </c>
      <c r="AN4898" s="3">
        <v>1994</v>
      </c>
      <c r="AP4898" s="47">
        <v>5.6</v>
      </c>
      <c r="AQ4898">
        <v>80516</v>
      </c>
      <c r="AR4898" s="1" t="s">
        <v>503</v>
      </c>
    </row>
    <row r="4899" spans="1:44" x14ac:dyDescent="0.25">
      <c r="A4899" s="1">
        <v>6457</v>
      </c>
      <c r="B4899" s="1" t="s">
        <v>5252</v>
      </c>
      <c r="C4899" s="1">
        <v>180</v>
      </c>
      <c r="F4899" s="1" t="s">
        <v>445</v>
      </c>
      <c r="H4899" s="1">
        <v>22</v>
      </c>
      <c r="J4899" s="1"/>
      <c r="K4899" s="3">
        <v>5675</v>
      </c>
      <c r="N4899" s="1">
        <v>143</v>
      </c>
      <c r="O4899" s="1">
        <v>61.66</v>
      </c>
      <c r="Q4899" s="1">
        <v>17.600000000000001</v>
      </c>
      <c r="R4899" s="1">
        <v>6.46</v>
      </c>
      <c r="S4899" s="47">
        <v>17.71</v>
      </c>
      <c r="Y4899" s="47">
        <v>3</v>
      </c>
      <c r="AB4899" s="47">
        <v>1.98</v>
      </c>
      <c r="AJ4899" s="1" t="s">
        <v>413</v>
      </c>
      <c r="AK4899" s="19">
        <v>27.7</v>
      </c>
      <c r="AL4899" s="19">
        <v>99.7</v>
      </c>
      <c r="AM4899" s="1">
        <v>2900</v>
      </c>
      <c r="AN4899" s="3">
        <v>1994</v>
      </c>
      <c r="AP4899" s="47">
        <v>5.47</v>
      </c>
      <c r="AQ4899">
        <v>80509</v>
      </c>
      <c r="AR4899" s="1" t="s">
        <v>503</v>
      </c>
    </row>
    <row r="4900" spans="1:44" x14ac:dyDescent="0.25">
      <c r="A4900" s="1">
        <v>6458</v>
      </c>
      <c r="B4900" s="1" t="s">
        <v>5252</v>
      </c>
      <c r="C4900" s="1">
        <v>180</v>
      </c>
      <c r="F4900" s="1" t="s">
        <v>445</v>
      </c>
      <c r="H4900" s="1">
        <v>50</v>
      </c>
      <c r="J4900" s="1"/>
      <c r="K4900" s="3">
        <v>147</v>
      </c>
      <c r="N4900" s="1">
        <v>162</v>
      </c>
      <c r="O4900" s="1">
        <v>87.61</v>
      </c>
      <c r="Q4900" s="1">
        <v>17.399999999999999</v>
      </c>
      <c r="R4900" s="1">
        <v>6.84</v>
      </c>
      <c r="S4900" s="47">
        <v>8.94</v>
      </c>
      <c r="Y4900" s="47">
        <v>3.5</v>
      </c>
      <c r="AB4900" s="47">
        <v>2.31</v>
      </c>
      <c r="AJ4900" s="1" t="s">
        <v>413</v>
      </c>
      <c r="AK4900" s="19">
        <v>25.37</v>
      </c>
      <c r="AL4900" s="19">
        <v>99.73</v>
      </c>
      <c r="AM4900" s="1">
        <v>2092</v>
      </c>
      <c r="AN4900" s="3">
        <v>1994</v>
      </c>
      <c r="AP4900" s="47">
        <v>5.8</v>
      </c>
      <c r="AQ4900">
        <v>80102</v>
      </c>
      <c r="AR4900" s="1" t="s">
        <v>503</v>
      </c>
    </row>
    <row r="4901" spans="1:44" x14ac:dyDescent="0.25">
      <c r="A4901" s="1">
        <v>6459</v>
      </c>
      <c r="B4901" s="1" t="s">
        <v>5252</v>
      </c>
      <c r="C4901" s="1">
        <v>180</v>
      </c>
      <c r="F4901" s="1" t="s">
        <v>445</v>
      </c>
      <c r="H4901" s="1">
        <v>30</v>
      </c>
      <c r="J4901" s="1"/>
      <c r="K4901" s="3">
        <v>1154</v>
      </c>
      <c r="N4901" s="1">
        <v>210</v>
      </c>
      <c r="O4901" s="1">
        <v>102.5</v>
      </c>
      <c r="Q4901" s="1">
        <v>22.34</v>
      </c>
      <c r="R4901" s="1">
        <v>9.52</v>
      </c>
      <c r="S4901" s="47">
        <v>17.57</v>
      </c>
      <c r="Y4901" s="47">
        <v>4.41</v>
      </c>
      <c r="AB4901" s="47">
        <v>2.9</v>
      </c>
      <c r="AJ4901" s="1" t="s">
        <v>413</v>
      </c>
      <c r="AK4901" s="19">
        <v>25.43</v>
      </c>
      <c r="AL4901" s="19">
        <v>99.73</v>
      </c>
      <c r="AM4901" s="1">
        <v>2750</v>
      </c>
      <c r="AN4901" s="3">
        <v>1994</v>
      </c>
      <c r="AP4901" s="47">
        <v>8.07</v>
      </c>
      <c r="AQ4901">
        <v>80102</v>
      </c>
      <c r="AR4901" s="1" t="s">
        <v>503</v>
      </c>
    </row>
    <row r="4902" spans="1:44" x14ac:dyDescent="0.25">
      <c r="A4902" s="1">
        <v>6460</v>
      </c>
      <c r="B4902" s="1" t="s">
        <v>5252</v>
      </c>
      <c r="C4902" s="1">
        <v>180</v>
      </c>
      <c r="F4902" s="1" t="s">
        <v>445</v>
      </c>
      <c r="H4902" s="1">
        <v>45</v>
      </c>
      <c r="J4902" s="1"/>
      <c r="K4902" s="3">
        <v>458</v>
      </c>
      <c r="N4902" s="1">
        <v>162</v>
      </c>
      <c r="O4902" s="1">
        <v>81.38</v>
      </c>
      <c r="Q4902" s="1">
        <v>17.09</v>
      </c>
      <c r="R4902" s="1">
        <v>7.13</v>
      </c>
      <c r="S4902" s="47">
        <v>11.59</v>
      </c>
      <c r="Y4902" s="47">
        <v>3.4</v>
      </c>
      <c r="AB4902" s="47">
        <v>2.2400000000000002</v>
      </c>
      <c r="AJ4902" s="1" t="s">
        <v>413</v>
      </c>
      <c r="AK4902" s="19">
        <v>25.87</v>
      </c>
      <c r="AL4902" s="19">
        <v>99.73</v>
      </c>
      <c r="AM4902" s="1">
        <v>2400</v>
      </c>
      <c r="AN4902" s="3">
        <v>1994</v>
      </c>
      <c r="AP4902" s="47">
        <v>6.04</v>
      </c>
      <c r="AQ4902">
        <v>80102</v>
      </c>
      <c r="AR4902" s="1" t="s">
        <v>503</v>
      </c>
    </row>
    <row r="4903" spans="1:44" x14ac:dyDescent="0.25">
      <c r="A4903" s="1">
        <v>6461</v>
      </c>
      <c r="B4903" s="1" t="s">
        <v>5252</v>
      </c>
      <c r="C4903" s="1">
        <v>180</v>
      </c>
      <c r="F4903" s="1" t="s">
        <v>445</v>
      </c>
      <c r="H4903" s="1">
        <v>35</v>
      </c>
      <c r="J4903" s="1"/>
      <c r="K4903" s="3">
        <v>710</v>
      </c>
      <c r="N4903" s="1">
        <v>134</v>
      </c>
      <c r="O4903" s="1">
        <v>65.13</v>
      </c>
      <c r="Q4903" s="1">
        <v>14.16</v>
      </c>
      <c r="R4903" s="1">
        <v>6.03</v>
      </c>
      <c r="S4903" s="47">
        <v>11.07</v>
      </c>
      <c r="Y4903" s="47">
        <v>2.8</v>
      </c>
      <c r="AB4903" s="47">
        <v>1.84</v>
      </c>
      <c r="AJ4903" s="1" t="s">
        <v>413</v>
      </c>
      <c r="AK4903" s="19">
        <v>26.95</v>
      </c>
      <c r="AL4903" s="19">
        <v>99.75</v>
      </c>
      <c r="AM4903" s="1">
        <v>2780</v>
      </c>
      <c r="AN4903" s="3">
        <v>1994</v>
      </c>
      <c r="AP4903" s="47">
        <v>5.1100000000000003</v>
      </c>
      <c r="AQ4903">
        <v>80516</v>
      </c>
      <c r="AR4903" s="1" t="s">
        <v>503</v>
      </c>
    </row>
    <row r="4904" spans="1:44" x14ac:dyDescent="0.25">
      <c r="A4904" s="1">
        <v>6462</v>
      </c>
      <c r="B4904" s="1" t="s">
        <v>5252</v>
      </c>
      <c r="C4904" s="1">
        <v>180</v>
      </c>
      <c r="F4904" s="1" t="s">
        <v>445</v>
      </c>
      <c r="H4904" s="1">
        <v>70</v>
      </c>
      <c r="J4904" s="1"/>
      <c r="K4904" s="3">
        <v>275</v>
      </c>
      <c r="N4904" s="1">
        <v>179</v>
      </c>
      <c r="O4904" s="1">
        <v>93.09</v>
      </c>
      <c r="Q4904" s="1">
        <v>18.97</v>
      </c>
      <c r="R4904" s="1">
        <v>7.68</v>
      </c>
      <c r="S4904" s="47">
        <v>11.11</v>
      </c>
      <c r="Y4904" s="47">
        <v>3.79</v>
      </c>
      <c r="AB4904" s="47">
        <v>2.5</v>
      </c>
      <c r="AJ4904" s="1" t="s">
        <v>413</v>
      </c>
      <c r="AK4904" s="19">
        <v>25.28</v>
      </c>
      <c r="AL4904" s="19">
        <v>99.78</v>
      </c>
      <c r="AM4904" s="1">
        <v>1950</v>
      </c>
      <c r="AN4904" s="3">
        <v>1994</v>
      </c>
      <c r="AP4904" s="47">
        <v>6.51</v>
      </c>
      <c r="AQ4904">
        <v>80102</v>
      </c>
      <c r="AR4904" s="1" t="s">
        <v>503</v>
      </c>
    </row>
    <row r="4905" spans="1:44" x14ac:dyDescent="0.25">
      <c r="A4905" s="1">
        <v>6463</v>
      </c>
      <c r="B4905" s="1" t="s">
        <v>5252</v>
      </c>
      <c r="C4905" s="1">
        <v>180</v>
      </c>
      <c r="F4905" s="1" t="s">
        <v>445</v>
      </c>
      <c r="H4905" s="1">
        <v>35</v>
      </c>
      <c r="J4905" s="1"/>
      <c r="K4905" s="3">
        <v>491</v>
      </c>
      <c r="N4905" s="1">
        <v>140</v>
      </c>
      <c r="O4905" s="1">
        <v>68.89</v>
      </c>
      <c r="Q4905" s="1">
        <v>14.63</v>
      </c>
      <c r="R4905" s="1">
        <v>6.16</v>
      </c>
      <c r="S4905" s="47">
        <v>10.45</v>
      </c>
      <c r="Y4905" s="47">
        <v>2.9</v>
      </c>
      <c r="AB4905" s="47">
        <v>1.91</v>
      </c>
      <c r="AJ4905" s="1" t="s">
        <v>413</v>
      </c>
      <c r="AK4905" s="19">
        <v>25.58</v>
      </c>
      <c r="AL4905" s="19">
        <v>99.8</v>
      </c>
      <c r="AM4905" s="1">
        <v>1800</v>
      </c>
      <c r="AN4905" s="3">
        <v>1994</v>
      </c>
      <c r="AP4905" s="47">
        <v>5.22</v>
      </c>
      <c r="AQ4905">
        <v>80102</v>
      </c>
      <c r="AR4905" s="1" t="s">
        <v>503</v>
      </c>
    </row>
    <row r="4906" spans="1:44" x14ac:dyDescent="0.25">
      <c r="A4906" s="1">
        <v>6464</v>
      </c>
      <c r="B4906" s="1" t="s">
        <v>5252</v>
      </c>
      <c r="C4906" s="1">
        <v>180</v>
      </c>
      <c r="F4906" s="1" t="s">
        <v>445</v>
      </c>
      <c r="H4906" s="1">
        <v>45</v>
      </c>
      <c r="J4906" s="1"/>
      <c r="K4906" s="3">
        <v>317</v>
      </c>
      <c r="N4906" s="1">
        <v>161</v>
      </c>
      <c r="O4906" s="1">
        <v>82.49</v>
      </c>
      <c r="Q4906" s="1">
        <v>17.010000000000002</v>
      </c>
      <c r="R4906" s="1">
        <v>6.98</v>
      </c>
      <c r="S4906" s="47">
        <v>10.59</v>
      </c>
      <c r="Y4906" s="47">
        <v>3.4</v>
      </c>
      <c r="AB4906" s="47">
        <v>2.2400000000000002</v>
      </c>
      <c r="AJ4906" s="1" t="s">
        <v>413</v>
      </c>
      <c r="AK4906" s="19">
        <v>25.28</v>
      </c>
      <c r="AL4906" s="19">
        <v>99.85</v>
      </c>
      <c r="AM4906" s="1">
        <v>1951</v>
      </c>
      <c r="AN4906" s="3">
        <v>1994</v>
      </c>
      <c r="AP4906" s="47">
        <v>5.91</v>
      </c>
      <c r="AQ4906">
        <v>80102</v>
      </c>
      <c r="AR4906" s="1" t="s">
        <v>503</v>
      </c>
    </row>
    <row r="4907" spans="1:44" x14ac:dyDescent="0.25">
      <c r="A4907" s="1">
        <v>6465</v>
      </c>
      <c r="B4907" s="1" t="s">
        <v>5252</v>
      </c>
      <c r="C4907" s="1">
        <v>180</v>
      </c>
      <c r="F4907" s="1" t="s">
        <v>445</v>
      </c>
      <c r="H4907" s="1">
        <v>68</v>
      </c>
      <c r="J4907" s="1"/>
      <c r="K4907" s="3">
        <v>1487</v>
      </c>
      <c r="N4907" s="1">
        <v>256</v>
      </c>
      <c r="O4907" s="1">
        <v>129.80000000000001</v>
      </c>
      <c r="Q4907" s="1">
        <v>27.3</v>
      </c>
      <c r="R4907" s="1">
        <v>10.94</v>
      </c>
      <c r="S4907" s="47">
        <v>18.25</v>
      </c>
      <c r="Y4907" s="47">
        <v>5.4</v>
      </c>
      <c r="AB4907" s="47">
        <v>3.56</v>
      </c>
      <c r="AJ4907" s="1" t="s">
        <v>413</v>
      </c>
      <c r="AK4907" s="19">
        <v>26.8</v>
      </c>
      <c r="AL4907" s="19">
        <v>100.2</v>
      </c>
      <c r="AM4907" s="1">
        <v>2800</v>
      </c>
      <c r="AN4907" s="3">
        <v>1994</v>
      </c>
      <c r="AP4907" s="47">
        <v>9.2799999999999994</v>
      </c>
      <c r="AQ4907">
        <v>80516</v>
      </c>
      <c r="AR4907" s="1" t="s">
        <v>503</v>
      </c>
    </row>
    <row r="4908" spans="1:44" x14ac:dyDescent="0.25">
      <c r="A4908" s="1">
        <v>6466</v>
      </c>
      <c r="B4908" s="1" t="s">
        <v>5252</v>
      </c>
      <c r="C4908" s="1">
        <v>180</v>
      </c>
      <c r="F4908" s="1" t="s">
        <v>445</v>
      </c>
      <c r="H4908" s="1">
        <v>45</v>
      </c>
      <c r="J4908" s="1"/>
      <c r="K4908" s="3">
        <v>557</v>
      </c>
      <c r="N4908" s="1">
        <v>104</v>
      </c>
      <c r="O4908" s="1">
        <v>51.41</v>
      </c>
      <c r="Q4908" s="1">
        <v>11.87</v>
      </c>
      <c r="R4908" s="1">
        <v>6.6</v>
      </c>
      <c r="S4908" s="47">
        <v>18.5</v>
      </c>
      <c r="Y4908" s="47">
        <v>2.56</v>
      </c>
      <c r="AB4908" s="47">
        <v>1.69</v>
      </c>
      <c r="AJ4908" s="1" t="s">
        <v>413</v>
      </c>
      <c r="AK4908" s="19">
        <v>26.37</v>
      </c>
      <c r="AL4908" s="19">
        <v>100.33</v>
      </c>
      <c r="AM4908" s="1">
        <v>2210</v>
      </c>
      <c r="AN4908" s="3">
        <v>1994</v>
      </c>
      <c r="AP4908" s="47">
        <v>5.85</v>
      </c>
      <c r="AQ4908">
        <v>80102</v>
      </c>
      <c r="AR4908" s="1" t="s">
        <v>503</v>
      </c>
    </row>
    <row r="4909" spans="1:44" x14ac:dyDescent="0.25">
      <c r="A4909" s="1">
        <v>6467</v>
      </c>
      <c r="B4909" s="1" t="s">
        <v>5252</v>
      </c>
      <c r="C4909" s="1">
        <v>180</v>
      </c>
      <c r="F4909" s="1" t="s">
        <v>445</v>
      </c>
      <c r="H4909" s="1">
        <v>20</v>
      </c>
      <c r="J4909" s="1"/>
      <c r="K4909" s="3">
        <v>3032</v>
      </c>
      <c r="N4909" s="1">
        <v>136</v>
      </c>
      <c r="O4909" s="1">
        <v>60.72</v>
      </c>
      <c r="Q4909" s="1">
        <v>15.29</v>
      </c>
      <c r="R4909" s="1">
        <v>6.21</v>
      </c>
      <c r="S4909" s="47">
        <v>15.14</v>
      </c>
      <c r="Y4909" s="47">
        <v>2.82</v>
      </c>
      <c r="AB4909" s="47">
        <v>1.86</v>
      </c>
      <c r="AJ4909" s="1" t="s">
        <v>413</v>
      </c>
      <c r="AK4909" s="19">
        <v>27.45</v>
      </c>
      <c r="AL4909" s="19">
        <v>100.48</v>
      </c>
      <c r="AM4909" s="1">
        <v>3060</v>
      </c>
      <c r="AN4909" s="3">
        <v>1994</v>
      </c>
      <c r="AP4909" s="47">
        <v>5.26</v>
      </c>
      <c r="AQ4909">
        <v>80509</v>
      </c>
      <c r="AR4909" s="1" t="s">
        <v>503</v>
      </c>
    </row>
    <row r="4910" spans="1:44" x14ac:dyDescent="0.25">
      <c r="A4910" s="1">
        <v>6468</v>
      </c>
      <c r="B4910" s="1" t="s">
        <v>5252</v>
      </c>
      <c r="C4910" s="1">
        <v>180</v>
      </c>
      <c r="F4910" s="1" t="s">
        <v>445</v>
      </c>
      <c r="H4910" s="1">
        <v>150</v>
      </c>
      <c r="J4910" s="1"/>
      <c r="K4910" s="3">
        <v>507</v>
      </c>
      <c r="N4910" s="1">
        <v>192</v>
      </c>
      <c r="O4910" s="1">
        <v>96.3</v>
      </c>
      <c r="Q4910" s="1">
        <v>20.149999999999999</v>
      </c>
      <c r="R4910" s="1">
        <v>8.3800000000000008</v>
      </c>
      <c r="S4910" s="47">
        <v>13.47</v>
      </c>
      <c r="Y4910" s="47">
        <v>4.01</v>
      </c>
      <c r="AB4910" s="47">
        <v>2.64</v>
      </c>
      <c r="AJ4910" s="1" t="s">
        <v>413</v>
      </c>
      <c r="AK4910" s="19">
        <v>27.75</v>
      </c>
      <c r="AL4910" s="19">
        <v>100.53</v>
      </c>
      <c r="AM4910" s="1">
        <v>3300</v>
      </c>
      <c r="AN4910" s="3">
        <v>1994</v>
      </c>
      <c r="AP4910" s="47">
        <v>7.1</v>
      </c>
      <c r="AQ4910">
        <v>80509</v>
      </c>
      <c r="AR4910" s="1" t="s">
        <v>503</v>
      </c>
    </row>
    <row r="4911" spans="1:44" x14ac:dyDescent="0.25">
      <c r="A4911" s="1">
        <v>6469</v>
      </c>
      <c r="B4911" s="1" t="s">
        <v>5252</v>
      </c>
      <c r="C4911" s="1">
        <v>180</v>
      </c>
      <c r="F4911" s="1" t="s">
        <v>445</v>
      </c>
      <c r="H4911" s="1">
        <v>140</v>
      </c>
      <c r="J4911" s="1"/>
      <c r="K4911" s="3">
        <v>289</v>
      </c>
      <c r="N4911" s="1">
        <v>544</v>
      </c>
      <c r="O4911" s="1">
        <v>309.10000000000002</v>
      </c>
      <c r="Q4911" s="1">
        <v>59.75</v>
      </c>
      <c r="R4911" s="1">
        <v>22.71</v>
      </c>
      <c r="S4911" s="47">
        <v>26.74</v>
      </c>
      <c r="Y4911" s="47">
        <v>2.13</v>
      </c>
      <c r="AB4911" s="47">
        <v>0.99</v>
      </c>
      <c r="AJ4911" s="1" t="s">
        <v>413</v>
      </c>
      <c r="AK4911" s="19">
        <v>27.1</v>
      </c>
      <c r="AL4911" s="19">
        <v>100.58</v>
      </c>
      <c r="AM4911" s="1">
        <v>2540</v>
      </c>
      <c r="AN4911" s="3">
        <v>1994</v>
      </c>
      <c r="AP4911" s="47">
        <v>19.239999999999998</v>
      </c>
      <c r="AQ4911">
        <v>80516</v>
      </c>
      <c r="AR4911" s="1" t="s">
        <v>503</v>
      </c>
    </row>
    <row r="4912" spans="1:44" x14ac:dyDescent="0.25">
      <c r="A4912" s="1">
        <v>6470</v>
      </c>
      <c r="B4912" s="1" t="s">
        <v>5252</v>
      </c>
      <c r="C4912" s="1">
        <v>180</v>
      </c>
      <c r="F4912" s="1" t="s">
        <v>445</v>
      </c>
      <c r="H4912" s="1">
        <v>150</v>
      </c>
      <c r="J4912" s="1"/>
      <c r="K4912" s="3">
        <v>784</v>
      </c>
      <c r="N4912" s="1">
        <v>157</v>
      </c>
      <c r="O4912" s="1">
        <v>76.06</v>
      </c>
      <c r="Q4912" s="1">
        <v>16.48</v>
      </c>
      <c r="R4912" s="1">
        <v>7.01</v>
      </c>
      <c r="S4912" s="47">
        <v>12.73</v>
      </c>
      <c r="Y4912" s="47">
        <v>3.26</v>
      </c>
      <c r="AB4912" s="47">
        <v>2.14</v>
      </c>
      <c r="AJ4912" s="1" t="s">
        <v>413</v>
      </c>
      <c r="AK4912" s="19">
        <v>27.82</v>
      </c>
      <c r="AL4912" s="19">
        <v>100.6</v>
      </c>
      <c r="AM4912" s="1">
        <v>2940</v>
      </c>
      <c r="AN4912" s="3">
        <v>1994</v>
      </c>
      <c r="AP4912" s="47">
        <v>5.94</v>
      </c>
      <c r="AQ4912">
        <v>80509</v>
      </c>
      <c r="AR4912" s="1" t="s">
        <v>503</v>
      </c>
    </row>
    <row r="4913" spans="1:44" x14ac:dyDescent="0.25">
      <c r="A4913" s="1">
        <v>6471</v>
      </c>
      <c r="B4913" s="1" t="s">
        <v>5252</v>
      </c>
      <c r="C4913" s="1">
        <v>180</v>
      </c>
      <c r="F4913" s="1" t="s">
        <v>445</v>
      </c>
      <c r="H4913" s="1">
        <v>48</v>
      </c>
      <c r="J4913" s="1"/>
      <c r="K4913" s="3">
        <v>2222</v>
      </c>
      <c r="N4913" s="1">
        <v>263</v>
      </c>
      <c r="O4913" s="1">
        <v>127.9</v>
      </c>
      <c r="Q4913" s="1">
        <v>28.69</v>
      </c>
      <c r="R4913" s="1">
        <v>12.27</v>
      </c>
      <c r="S4913" s="47">
        <v>24.54</v>
      </c>
      <c r="Y4913" s="47">
        <v>5.61</v>
      </c>
      <c r="AB4913" s="47">
        <v>3.69</v>
      </c>
      <c r="AJ4913" s="1" t="s">
        <v>413</v>
      </c>
      <c r="AK4913" s="19">
        <v>27.1</v>
      </c>
      <c r="AL4913" s="19">
        <v>100.65</v>
      </c>
      <c r="AM4913" s="1">
        <v>2730</v>
      </c>
      <c r="AN4913" s="3">
        <v>1994</v>
      </c>
      <c r="AP4913" s="47">
        <v>10.4</v>
      </c>
      <c r="AQ4913">
        <v>80509</v>
      </c>
      <c r="AR4913" s="1" t="s">
        <v>503</v>
      </c>
    </row>
    <row r="4914" spans="1:44" x14ac:dyDescent="0.25">
      <c r="A4914" s="1">
        <v>6472</v>
      </c>
      <c r="B4914" s="1" t="s">
        <v>5252</v>
      </c>
      <c r="C4914" s="1">
        <v>180</v>
      </c>
      <c r="F4914" s="1" t="s">
        <v>445</v>
      </c>
      <c r="H4914" s="1">
        <v>100</v>
      </c>
      <c r="J4914" s="1"/>
      <c r="K4914" s="3">
        <v>431</v>
      </c>
      <c r="N4914" s="1">
        <v>147</v>
      </c>
      <c r="O4914" s="1">
        <v>72.09</v>
      </c>
      <c r="Q4914" s="1">
        <v>15.18</v>
      </c>
      <c r="R4914" s="1">
        <v>6.35</v>
      </c>
      <c r="S4914" s="47">
        <v>10.44</v>
      </c>
      <c r="Y4914" s="47">
        <v>3.02</v>
      </c>
      <c r="AB4914" s="47">
        <v>1.99</v>
      </c>
      <c r="AJ4914" s="1" t="s">
        <v>413</v>
      </c>
      <c r="AK4914" s="19">
        <v>27.67</v>
      </c>
      <c r="AL4914" s="19">
        <v>100.67</v>
      </c>
      <c r="AM4914" s="1">
        <v>3278</v>
      </c>
      <c r="AN4914" s="3">
        <v>1994</v>
      </c>
      <c r="AP4914" s="47">
        <v>5.38</v>
      </c>
      <c r="AQ4914">
        <v>80509</v>
      </c>
      <c r="AR4914" s="1" t="s">
        <v>503</v>
      </c>
    </row>
    <row r="4915" spans="1:44" x14ac:dyDescent="0.25">
      <c r="A4915" s="1">
        <v>6473</v>
      </c>
      <c r="B4915" s="1" t="s">
        <v>5252</v>
      </c>
      <c r="C4915" s="1">
        <v>180</v>
      </c>
      <c r="F4915" s="1" t="s">
        <v>445</v>
      </c>
      <c r="H4915" s="1">
        <v>77</v>
      </c>
      <c r="J4915" s="1"/>
      <c r="K4915" s="3">
        <v>600</v>
      </c>
      <c r="N4915" s="1">
        <v>308</v>
      </c>
      <c r="O4915" s="1">
        <v>161.6</v>
      </c>
      <c r="Q4915" s="1">
        <v>32.33</v>
      </c>
      <c r="R4915" s="1">
        <v>12.72</v>
      </c>
      <c r="S4915" s="47">
        <v>18.03</v>
      </c>
      <c r="Y4915" s="47">
        <v>6.52</v>
      </c>
      <c r="AB4915" s="47">
        <v>4.29</v>
      </c>
      <c r="AJ4915" s="1" t="s">
        <v>413</v>
      </c>
      <c r="AK4915" s="19">
        <v>26.7</v>
      </c>
      <c r="AL4915" s="19">
        <v>100.7</v>
      </c>
      <c r="AM4915" s="1">
        <v>2779</v>
      </c>
      <c r="AN4915" s="3">
        <v>1994</v>
      </c>
      <c r="AP4915" s="47">
        <v>10.78</v>
      </c>
      <c r="AQ4915">
        <v>80102</v>
      </c>
      <c r="AR4915" s="1" t="s">
        <v>503</v>
      </c>
    </row>
    <row r="4916" spans="1:44" x14ac:dyDescent="0.25">
      <c r="A4916" s="1">
        <v>6474</v>
      </c>
      <c r="B4916" s="1" t="s">
        <v>5252</v>
      </c>
      <c r="C4916" s="1">
        <v>180</v>
      </c>
      <c r="F4916" s="1" t="s">
        <v>445</v>
      </c>
      <c r="H4916" s="1">
        <v>20</v>
      </c>
      <c r="J4916" s="1"/>
      <c r="K4916" s="3">
        <v>1552</v>
      </c>
      <c r="N4916" s="1">
        <v>149</v>
      </c>
      <c r="O4916" s="1">
        <v>69.61</v>
      </c>
      <c r="Q4916" s="1">
        <v>15.93</v>
      </c>
      <c r="R4916" s="1">
        <v>6.79</v>
      </c>
      <c r="S4916" s="47">
        <v>14.23</v>
      </c>
      <c r="Y4916" s="47">
        <v>3.09</v>
      </c>
      <c r="AB4916" s="47">
        <v>2.04</v>
      </c>
      <c r="AJ4916" s="1" t="s">
        <v>413</v>
      </c>
      <c r="AK4916" s="19">
        <v>27.32</v>
      </c>
      <c r="AL4916" s="19">
        <v>100.72</v>
      </c>
      <c r="AM4916" s="1">
        <v>3110</v>
      </c>
      <c r="AN4916" s="3">
        <v>1994</v>
      </c>
      <c r="AP4916" s="47">
        <v>5.75</v>
      </c>
      <c r="AQ4916">
        <v>80509</v>
      </c>
      <c r="AR4916" s="1" t="s">
        <v>503</v>
      </c>
    </row>
    <row r="4917" spans="1:44" x14ac:dyDescent="0.25">
      <c r="A4917" s="1">
        <v>6475</v>
      </c>
      <c r="B4917" s="1" t="s">
        <v>5252</v>
      </c>
      <c r="C4917" s="1">
        <v>180</v>
      </c>
      <c r="F4917" s="1" t="s">
        <v>445</v>
      </c>
      <c r="H4917" s="1">
        <v>80</v>
      </c>
      <c r="J4917" s="1"/>
      <c r="K4917" s="3">
        <v>414</v>
      </c>
      <c r="N4917" s="1">
        <v>158</v>
      </c>
      <c r="O4917" s="1">
        <v>78.42</v>
      </c>
      <c r="Q4917" s="1">
        <v>16.420000000000002</v>
      </c>
      <c r="R4917" s="1">
        <v>6.83</v>
      </c>
      <c r="S4917" s="47">
        <v>10.98</v>
      </c>
      <c r="Y4917" s="47">
        <v>3.27</v>
      </c>
      <c r="AB4917" s="47">
        <v>2.15</v>
      </c>
      <c r="AJ4917" s="1" t="s">
        <v>413</v>
      </c>
      <c r="AK4917" s="19">
        <v>26.45</v>
      </c>
      <c r="AL4917" s="19">
        <v>100.77</v>
      </c>
      <c r="AM4917" s="1">
        <v>2735</v>
      </c>
      <c r="AN4917" s="3">
        <v>1994</v>
      </c>
      <c r="AP4917" s="47">
        <v>5.79</v>
      </c>
      <c r="AQ4917">
        <v>80102</v>
      </c>
      <c r="AR4917" s="1" t="s">
        <v>503</v>
      </c>
    </row>
    <row r="4918" spans="1:44" x14ac:dyDescent="0.25">
      <c r="A4918" s="1">
        <v>6476</v>
      </c>
      <c r="B4918" s="1" t="s">
        <v>5252</v>
      </c>
      <c r="C4918" s="1">
        <v>180</v>
      </c>
      <c r="F4918" s="1" t="s">
        <v>445</v>
      </c>
      <c r="H4918" s="1">
        <v>100</v>
      </c>
      <c r="J4918" s="1"/>
      <c r="K4918" s="3">
        <v>157</v>
      </c>
      <c r="N4918" s="1">
        <v>408</v>
      </c>
      <c r="O4918" s="1">
        <v>233.6</v>
      </c>
      <c r="Q4918" s="1">
        <v>44.47</v>
      </c>
      <c r="R4918" s="1">
        <v>16.579999999999998</v>
      </c>
      <c r="S4918" s="47">
        <v>18.399999999999999</v>
      </c>
      <c r="Y4918" s="47">
        <v>4.08</v>
      </c>
      <c r="AB4918" s="47">
        <v>2.98</v>
      </c>
      <c r="AJ4918" s="1" t="s">
        <v>413</v>
      </c>
      <c r="AK4918" s="19">
        <v>26.45</v>
      </c>
      <c r="AL4918" s="19">
        <v>100.88</v>
      </c>
      <c r="AM4918" s="1">
        <v>2850</v>
      </c>
      <c r="AN4918" s="3">
        <v>1994</v>
      </c>
      <c r="AP4918" s="47">
        <v>14.05</v>
      </c>
      <c r="AQ4918">
        <v>80102</v>
      </c>
      <c r="AR4918" s="1" t="s">
        <v>503</v>
      </c>
    </row>
    <row r="4919" spans="1:44" x14ac:dyDescent="0.25">
      <c r="A4919" s="1">
        <v>6477</v>
      </c>
      <c r="B4919" s="1" t="s">
        <v>5252</v>
      </c>
      <c r="C4919" s="1">
        <v>180</v>
      </c>
      <c r="F4919" s="1" t="s">
        <v>445</v>
      </c>
      <c r="H4919" s="1">
        <v>71</v>
      </c>
      <c r="J4919" s="1"/>
      <c r="K4919" s="3">
        <v>895</v>
      </c>
      <c r="N4919" s="1">
        <v>234</v>
      </c>
      <c r="O4919" s="1">
        <v>136.69999999999999</v>
      </c>
      <c r="Q4919" s="1">
        <v>28.22</v>
      </c>
      <c r="R4919" s="1">
        <v>11.11</v>
      </c>
      <c r="S4919" s="47">
        <v>19.61</v>
      </c>
      <c r="Y4919" s="47">
        <v>5.67</v>
      </c>
      <c r="AB4919" s="47">
        <v>3.74</v>
      </c>
      <c r="AJ4919" s="1" t="s">
        <v>413</v>
      </c>
      <c r="AK4919" s="19">
        <v>26.7</v>
      </c>
      <c r="AL4919" s="19">
        <v>101.2</v>
      </c>
      <c r="AM4919" s="1">
        <v>2241</v>
      </c>
      <c r="AN4919" s="3">
        <v>1994</v>
      </c>
      <c r="AP4919" s="47">
        <v>9.5399999999999991</v>
      </c>
      <c r="AQ4919">
        <v>80509</v>
      </c>
      <c r="AR4919" s="1" t="s">
        <v>503</v>
      </c>
    </row>
    <row r="4920" spans="1:44" x14ac:dyDescent="0.25">
      <c r="A4920" s="1">
        <v>6478</v>
      </c>
      <c r="B4920" s="1" t="s">
        <v>5252</v>
      </c>
      <c r="C4920" s="1">
        <v>180</v>
      </c>
      <c r="F4920" s="1" t="s">
        <v>445</v>
      </c>
      <c r="H4920" s="1">
        <v>55</v>
      </c>
      <c r="J4920" s="1"/>
      <c r="K4920" s="3">
        <v>512</v>
      </c>
      <c r="N4920" s="1">
        <v>250</v>
      </c>
      <c r="O4920" s="1">
        <v>129.80000000000001</v>
      </c>
      <c r="Q4920" s="1">
        <v>26.58</v>
      </c>
      <c r="R4920" s="1">
        <v>10.79</v>
      </c>
      <c r="S4920" s="47">
        <v>16.05</v>
      </c>
      <c r="Y4920" s="47">
        <v>5.31</v>
      </c>
      <c r="AB4920" s="47">
        <v>3.5</v>
      </c>
      <c r="AJ4920" s="1" t="s">
        <v>413</v>
      </c>
      <c r="AK4920" s="19">
        <v>26.73</v>
      </c>
      <c r="AL4920" s="19">
        <v>101.33</v>
      </c>
      <c r="AM4920" s="1">
        <v>2039</v>
      </c>
      <c r="AN4920" s="3">
        <v>1994</v>
      </c>
      <c r="AP4920" s="47">
        <v>9.14</v>
      </c>
      <c r="AQ4920">
        <v>80102</v>
      </c>
      <c r="AR4920" s="1" t="s">
        <v>503</v>
      </c>
    </row>
    <row r="4921" spans="1:44" x14ac:dyDescent="0.25">
      <c r="A4921" s="1">
        <v>6479</v>
      </c>
      <c r="B4921" s="1" t="s">
        <v>5252</v>
      </c>
      <c r="C4921" s="1">
        <v>180</v>
      </c>
      <c r="F4921" s="1" t="s">
        <v>445</v>
      </c>
      <c r="H4921" s="1">
        <v>58</v>
      </c>
      <c r="J4921" s="1"/>
      <c r="K4921" s="3">
        <v>914</v>
      </c>
      <c r="N4921" s="1">
        <v>261</v>
      </c>
      <c r="O4921" s="1">
        <v>134.19999999999999</v>
      </c>
      <c r="Q4921" s="1">
        <v>28.39</v>
      </c>
      <c r="R4921" s="1">
        <v>11.4</v>
      </c>
      <c r="S4921" s="47">
        <v>20.9</v>
      </c>
      <c r="Y4921" s="47">
        <v>5.65</v>
      </c>
      <c r="AB4921" s="47">
        <v>3.72</v>
      </c>
      <c r="AJ4921" s="1" t="s">
        <v>413</v>
      </c>
      <c r="AK4921" s="19">
        <v>26</v>
      </c>
      <c r="AL4921" s="19">
        <v>101.7</v>
      </c>
      <c r="AM4921" s="1">
        <v>2210</v>
      </c>
      <c r="AN4921" s="3">
        <v>1994</v>
      </c>
      <c r="AP4921" s="47">
        <v>9.7200000000000006</v>
      </c>
      <c r="AQ4921">
        <v>80102</v>
      </c>
      <c r="AR4921" s="1" t="s">
        <v>503</v>
      </c>
    </row>
    <row r="4922" spans="1:44" x14ac:dyDescent="0.25">
      <c r="A4922" s="1">
        <v>6480</v>
      </c>
      <c r="B4922" s="1" t="s">
        <v>992</v>
      </c>
      <c r="C4922" s="1">
        <v>124</v>
      </c>
      <c r="D4922" s="1" t="s">
        <v>5601</v>
      </c>
      <c r="F4922" s="1" t="s">
        <v>445</v>
      </c>
      <c r="G4922" s="1">
        <v>8</v>
      </c>
      <c r="H4922" s="1">
        <v>100</v>
      </c>
      <c r="I4922" s="1">
        <v>20</v>
      </c>
      <c r="J4922" s="1">
        <v>20</v>
      </c>
      <c r="K4922" s="3">
        <v>500</v>
      </c>
      <c r="L4922" s="2">
        <f>N4922/((12281.9)*(1-EXP(-(0.00354)*I4922))^(1.50598))</f>
        <v>0.44956962882076545</v>
      </c>
      <c r="N4922" s="1">
        <v>97.1</v>
      </c>
      <c r="O4922" s="1">
        <v>49.6</v>
      </c>
      <c r="Q4922" s="1">
        <v>12.6</v>
      </c>
      <c r="R4922" s="1">
        <v>2.78</v>
      </c>
      <c r="S4922" s="1">
        <v>8.58</v>
      </c>
      <c r="AJ4922" s="1" t="s">
        <v>413</v>
      </c>
      <c r="AK4922" s="19">
        <v>52.5</v>
      </c>
      <c r="AL4922" s="19">
        <v>124.5</v>
      </c>
      <c r="AM4922" s="1">
        <v>650</v>
      </c>
      <c r="AN4922" s="3">
        <v>1986</v>
      </c>
      <c r="AQ4922">
        <v>80505</v>
      </c>
      <c r="AR4922" s="1" t="s">
        <v>226</v>
      </c>
    </row>
    <row r="4923" spans="1:44" x14ac:dyDescent="0.25">
      <c r="A4923" s="1">
        <v>6481</v>
      </c>
      <c r="B4923" s="1" t="s">
        <v>992</v>
      </c>
      <c r="C4923" s="1">
        <v>124</v>
      </c>
      <c r="D4923" s="1" t="s">
        <v>5945</v>
      </c>
      <c r="F4923" s="1" t="s">
        <v>445</v>
      </c>
      <c r="G4923" s="1">
        <v>7</v>
      </c>
      <c r="H4923" s="1">
        <v>35</v>
      </c>
      <c r="I4923" s="1">
        <v>11</v>
      </c>
      <c r="J4923" s="1">
        <v>12.3</v>
      </c>
      <c r="K4923" s="3">
        <v>1418</v>
      </c>
      <c r="N4923" s="1">
        <v>131</v>
      </c>
      <c r="O4923" s="1">
        <v>63.8</v>
      </c>
      <c r="Q4923" s="1">
        <v>13</v>
      </c>
      <c r="R4923" s="1">
        <v>6</v>
      </c>
      <c r="S4923" s="1">
        <v>8.36</v>
      </c>
      <c r="AJ4923" s="1" t="s">
        <v>413</v>
      </c>
      <c r="AK4923" s="19">
        <v>42.75</v>
      </c>
      <c r="AL4923" s="19">
        <v>128.27000000000001</v>
      </c>
      <c r="AM4923" s="1">
        <v>800</v>
      </c>
      <c r="AN4923" s="3">
        <v>1979</v>
      </c>
      <c r="AQ4923">
        <v>80414</v>
      </c>
      <c r="AR4923" s="1" t="s">
        <v>230</v>
      </c>
    </row>
    <row r="4924" spans="1:44" x14ac:dyDescent="0.25">
      <c r="A4924" s="1">
        <v>6482</v>
      </c>
      <c r="B4924" s="1" t="s">
        <v>992</v>
      </c>
      <c r="C4924" s="1">
        <v>124</v>
      </c>
      <c r="D4924" s="1" t="s">
        <v>5601</v>
      </c>
      <c r="F4924" s="1" t="s">
        <v>445</v>
      </c>
      <c r="G4924" s="1">
        <v>9</v>
      </c>
      <c r="H4924" s="1">
        <v>46</v>
      </c>
      <c r="I4924" s="1">
        <v>10.6</v>
      </c>
      <c r="J4924" s="1">
        <v>12.3</v>
      </c>
      <c r="K4924" s="3">
        <v>513</v>
      </c>
      <c r="L4924" s="2">
        <f>N4924/((4584.46)*(1-EXP(-(0.006602)*I4924))^(1.49294))</f>
        <v>0.38975350768016276</v>
      </c>
      <c r="N4924" s="1">
        <v>32</v>
      </c>
      <c r="O4924" s="1">
        <v>15.4</v>
      </c>
      <c r="P4924" s="1">
        <v>2.65</v>
      </c>
      <c r="Q4924" s="1">
        <v>2.86</v>
      </c>
      <c r="R4924" s="1">
        <v>0.37</v>
      </c>
      <c r="S4924" s="1">
        <v>7.9</v>
      </c>
      <c r="AJ4924" s="1" t="s">
        <v>413</v>
      </c>
      <c r="AK4924" s="19">
        <v>37.17</v>
      </c>
      <c r="AL4924" s="19">
        <v>100.65</v>
      </c>
      <c r="AM4924" s="1">
        <v>2860</v>
      </c>
      <c r="AN4924" s="3">
        <v>1991</v>
      </c>
      <c r="AQ4924">
        <v>81002</v>
      </c>
      <c r="AR4924" s="1" t="s">
        <v>234</v>
      </c>
    </row>
    <row r="4925" spans="1:44" x14ac:dyDescent="0.25">
      <c r="A4925" s="1">
        <v>6483</v>
      </c>
      <c r="B4925" s="1" t="s">
        <v>5220</v>
      </c>
      <c r="C4925" s="1">
        <v>124</v>
      </c>
      <c r="D4925" s="1" t="s">
        <v>5601</v>
      </c>
      <c r="F4925" s="1" t="s">
        <v>445</v>
      </c>
      <c r="G4925" s="1">
        <v>7</v>
      </c>
      <c r="H4925" s="1">
        <v>35</v>
      </c>
      <c r="I4925" s="1">
        <v>12</v>
      </c>
      <c r="J4925" s="1">
        <v>20</v>
      </c>
      <c r="K4925" s="3">
        <v>600</v>
      </c>
      <c r="L4925" s="2">
        <f>N4925/((12787.1)*(1-EXP(-(0.003885)*I4925))^(1.55886))</f>
        <v>1.5823439145216618</v>
      </c>
      <c r="N4925" s="1">
        <v>164</v>
      </c>
      <c r="O4925" s="1">
        <v>73.2</v>
      </c>
      <c r="Q4925" s="1">
        <v>17.8</v>
      </c>
      <c r="R4925" s="1">
        <v>1.95</v>
      </c>
      <c r="S4925" s="1">
        <v>36.299999999999997</v>
      </c>
      <c r="AJ4925" s="1" t="s">
        <v>413</v>
      </c>
      <c r="AK4925" s="19">
        <v>42.75</v>
      </c>
      <c r="AL4925" s="19">
        <v>128.27000000000001</v>
      </c>
      <c r="AM4925" s="1">
        <v>1800</v>
      </c>
      <c r="AN4925" s="3">
        <v>1979</v>
      </c>
      <c r="AQ4925">
        <v>80414</v>
      </c>
      <c r="AR4925" s="1" t="s">
        <v>230</v>
      </c>
    </row>
    <row r="4926" spans="1:44" x14ac:dyDescent="0.25">
      <c r="A4926" s="1">
        <v>6484</v>
      </c>
      <c r="B4926" s="1" t="s">
        <v>5253</v>
      </c>
      <c r="C4926" s="1">
        <v>131</v>
      </c>
      <c r="D4926" s="1" t="s">
        <v>6573</v>
      </c>
      <c r="F4926" s="1" t="s">
        <v>445</v>
      </c>
      <c r="H4926" s="1">
        <v>78</v>
      </c>
      <c r="J4926" s="1"/>
      <c r="K4926" s="3">
        <v>518</v>
      </c>
      <c r="N4926" s="1">
        <v>200</v>
      </c>
      <c r="O4926" s="1">
        <v>88.83</v>
      </c>
      <c r="Q4926" s="1">
        <v>28.37</v>
      </c>
      <c r="R4926" s="1">
        <v>4.99</v>
      </c>
      <c r="S4926" s="47">
        <v>38.79</v>
      </c>
      <c r="Y4926" s="47">
        <v>3.83</v>
      </c>
      <c r="AB4926" s="47">
        <v>1.64</v>
      </c>
      <c r="AJ4926" s="1" t="s">
        <v>413</v>
      </c>
      <c r="AK4926" s="19">
        <v>45.7</v>
      </c>
      <c r="AL4926" s="19">
        <v>130.5</v>
      </c>
      <c r="AM4926" s="1">
        <v>350</v>
      </c>
      <c r="AN4926" s="3">
        <v>1994</v>
      </c>
      <c r="AP4926" s="47">
        <v>8.4700000000000006</v>
      </c>
      <c r="AQ4926">
        <v>80426</v>
      </c>
      <c r="AR4926" s="1" t="s">
        <v>503</v>
      </c>
    </row>
    <row r="4927" spans="1:44" x14ac:dyDescent="0.25">
      <c r="A4927" s="1">
        <v>6485</v>
      </c>
      <c r="B4927" s="1" t="s">
        <v>5253</v>
      </c>
      <c r="C4927" s="1">
        <v>131</v>
      </c>
      <c r="D4927" s="1" t="s">
        <v>6573</v>
      </c>
      <c r="F4927" s="1" t="s">
        <v>445</v>
      </c>
      <c r="H4927" s="1">
        <v>66</v>
      </c>
      <c r="J4927" s="1"/>
      <c r="K4927" s="3">
        <v>527</v>
      </c>
      <c r="N4927" s="1">
        <v>174</v>
      </c>
      <c r="O4927" s="1">
        <v>74.45</v>
      </c>
      <c r="Q4927" s="1">
        <v>22.99</v>
      </c>
      <c r="R4927" s="1">
        <v>4.05</v>
      </c>
      <c r="S4927" s="47">
        <v>32.17</v>
      </c>
      <c r="Y4927" s="47">
        <v>3.18</v>
      </c>
      <c r="AB4927" s="47">
        <v>1.36</v>
      </c>
      <c r="AJ4927" s="1" t="s">
        <v>413</v>
      </c>
      <c r="AK4927" s="19">
        <v>44.7</v>
      </c>
      <c r="AL4927" s="19">
        <v>129.69999999999999</v>
      </c>
      <c r="AM4927" s="1">
        <v>450</v>
      </c>
      <c r="AN4927" s="3">
        <v>1994</v>
      </c>
      <c r="AP4927" s="47">
        <v>6.98</v>
      </c>
      <c r="AQ4927">
        <v>80426</v>
      </c>
      <c r="AR4927" s="1" t="s">
        <v>503</v>
      </c>
    </row>
    <row r="4928" spans="1:44" x14ac:dyDescent="0.25">
      <c r="A4928" s="1">
        <v>6486</v>
      </c>
      <c r="B4928" s="1" t="s">
        <v>5253</v>
      </c>
      <c r="C4928" s="1">
        <v>131</v>
      </c>
      <c r="D4928" s="1" t="s">
        <v>6573</v>
      </c>
      <c r="F4928" s="1" t="s">
        <v>445</v>
      </c>
      <c r="H4928" s="1">
        <v>89</v>
      </c>
      <c r="J4928" s="1"/>
      <c r="K4928" s="3">
        <v>403</v>
      </c>
      <c r="N4928" s="1">
        <v>187</v>
      </c>
      <c r="O4928" s="1">
        <v>81.92</v>
      </c>
      <c r="Q4928" s="1">
        <v>24.12</v>
      </c>
      <c r="R4928" s="1">
        <v>4.49</v>
      </c>
      <c r="S4928" s="47">
        <v>34.94</v>
      </c>
      <c r="Y4928" s="47">
        <v>3.46</v>
      </c>
      <c r="AB4928" s="47">
        <v>1.48</v>
      </c>
      <c r="AJ4928" s="1" t="s">
        <v>413</v>
      </c>
      <c r="AK4928" s="19">
        <v>44.3</v>
      </c>
      <c r="AL4928" s="19">
        <v>128.4</v>
      </c>
      <c r="AM4928" s="1">
        <v>400</v>
      </c>
      <c r="AN4928" s="3">
        <v>1994</v>
      </c>
      <c r="AP4928" s="47">
        <v>7.36</v>
      </c>
      <c r="AQ4928">
        <v>80426</v>
      </c>
      <c r="AR4928" s="1" t="s">
        <v>503</v>
      </c>
    </row>
    <row r="4929" spans="1:44" x14ac:dyDescent="0.25">
      <c r="A4929" s="1">
        <v>6487</v>
      </c>
      <c r="B4929" s="1" t="s">
        <v>5253</v>
      </c>
      <c r="C4929" s="1">
        <v>131</v>
      </c>
      <c r="D4929" s="1" t="s">
        <v>6573</v>
      </c>
      <c r="F4929" s="1" t="s">
        <v>445</v>
      </c>
      <c r="H4929" s="1">
        <v>36</v>
      </c>
      <c r="J4929" s="1"/>
      <c r="K4929" s="3">
        <v>1595</v>
      </c>
      <c r="N4929" s="1">
        <v>82.4</v>
      </c>
      <c r="O4929" s="1">
        <v>37.93</v>
      </c>
      <c r="Q4929" s="1">
        <v>7.64</v>
      </c>
      <c r="R4929" s="1">
        <v>2.52</v>
      </c>
      <c r="S4929" s="47">
        <v>18.46</v>
      </c>
      <c r="Y4929" s="47">
        <v>1.58</v>
      </c>
      <c r="AB4929" s="47">
        <v>0.68</v>
      </c>
      <c r="AJ4929" s="1" t="s">
        <v>413</v>
      </c>
      <c r="AK4929" s="19">
        <v>51.7</v>
      </c>
      <c r="AL4929" s="19">
        <v>126.6</v>
      </c>
      <c r="AM4929" s="1">
        <v>261</v>
      </c>
      <c r="AN4929" s="3">
        <v>1994</v>
      </c>
      <c r="AP4929" s="47">
        <v>3.97</v>
      </c>
      <c r="AQ4929">
        <v>80505</v>
      </c>
      <c r="AR4929" s="1" t="s">
        <v>503</v>
      </c>
    </row>
    <row r="4930" spans="1:44" x14ac:dyDescent="0.25">
      <c r="A4930" s="1">
        <v>6488</v>
      </c>
      <c r="B4930" s="1" t="s">
        <v>5253</v>
      </c>
      <c r="C4930" s="1">
        <v>131</v>
      </c>
      <c r="D4930" s="1" t="s">
        <v>6573</v>
      </c>
      <c r="F4930" s="1" t="s">
        <v>445</v>
      </c>
      <c r="H4930" s="1">
        <v>79</v>
      </c>
      <c r="J4930" s="1"/>
      <c r="K4930" s="3">
        <v>938</v>
      </c>
      <c r="N4930" s="1">
        <v>128</v>
      </c>
      <c r="O4930" s="1">
        <v>62.03</v>
      </c>
      <c r="Q4930" s="1">
        <v>17.78</v>
      </c>
      <c r="R4930" s="1">
        <v>3.73</v>
      </c>
      <c r="S4930" s="47">
        <v>28.34</v>
      </c>
      <c r="Y4930" s="47">
        <v>2.66</v>
      </c>
      <c r="AB4930" s="47">
        <v>1.1399999999999999</v>
      </c>
      <c r="AJ4930" s="1" t="s">
        <v>413</v>
      </c>
      <c r="AK4930" s="19">
        <v>51.7</v>
      </c>
      <c r="AL4930" s="19">
        <v>112.6</v>
      </c>
      <c r="AM4930" s="1">
        <v>507</v>
      </c>
      <c r="AN4930" s="3">
        <v>1994</v>
      </c>
      <c r="AP4930" s="47">
        <v>6.21</v>
      </c>
      <c r="AQ4930">
        <v>80609</v>
      </c>
      <c r="AR4930" s="1" t="s">
        <v>503</v>
      </c>
    </row>
    <row r="4931" spans="1:44" x14ac:dyDescent="0.25">
      <c r="A4931" s="1">
        <v>6489</v>
      </c>
      <c r="B4931" s="1" t="s">
        <v>5253</v>
      </c>
      <c r="C4931" s="1">
        <v>131</v>
      </c>
      <c r="D4931" s="1" t="s">
        <v>6573</v>
      </c>
      <c r="F4931" s="1" t="s">
        <v>445</v>
      </c>
      <c r="H4931" s="1">
        <v>44</v>
      </c>
      <c r="J4931" s="1"/>
      <c r="K4931" s="3">
        <v>1026</v>
      </c>
      <c r="N4931" s="1">
        <v>250</v>
      </c>
      <c r="O4931" s="1">
        <v>105.6</v>
      </c>
      <c r="Q4931" s="1">
        <v>17.670000000000002</v>
      </c>
      <c r="R4931" s="1">
        <v>7.46</v>
      </c>
      <c r="S4931" s="47">
        <v>53.12</v>
      </c>
      <c r="Y4931" s="47">
        <v>4.38</v>
      </c>
      <c r="AB4931" s="47">
        <v>1.88</v>
      </c>
      <c r="AJ4931" s="1" t="s">
        <v>413</v>
      </c>
      <c r="AK4931" s="19">
        <v>52</v>
      </c>
      <c r="AL4931" s="19">
        <v>124.7</v>
      </c>
      <c r="AM4931" s="1">
        <v>400</v>
      </c>
      <c r="AN4931" s="3">
        <v>1994</v>
      </c>
      <c r="AP4931" s="47">
        <v>9.64</v>
      </c>
      <c r="AQ4931">
        <v>80505</v>
      </c>
      <c r="AR4931" s="1" t="s">
        <v>503</v>
      </c>
    </row>
    <row r="4932" spans="1:44" x14ac:dyDescent="0.25">
      <c r="A4932" s="1">
        <v>6490</v>
      </c>
      <c r="B4932" s="1" t="s">
        <v>5253</v>
      </c>
      <c r="C4932" s="1">
        <v>131</v>
      </c>
      <c r="D4932" s="1" t="s">
        <v>6573</v>
      </c>
      <c r="F4932" s="1" t="s">
        <v>445</v>
      </c>
      <c r="H4932" s="1">
        <v>61</v>
      </c>
      <c r="J4932" s="1"/>
      <c r="K4932" s="3">
        <v>578</v>
      </c>
      <c r="N4932" s="1">
        <v>198</v>
      </c>
      <c r="O4932" s="1">
        <v>84.68</v>
      </c>
      <c r="Q4932" s="1">
        <v>18.89</v>
      </c>
      <c r="R4932" s="1">
        <v>7.21</v>
      </c>
      <c r="S4932" s="47">
        <v>40</v>
      </c>
      <c r="Y4932" s="47">
        <v>3.59</v>
      </c>
      <c r="AB4932" s="47">
        <v>1.54</v>
      </c>
      <c r="AJ4932" s="1" t="s">
        <v>413</v>
      </c>
      <c r="AK4932" s="19">
        <v>46.3</v>
      </c>
      <c r="AL4932" s="19">
        <v>133.5</v>
      </c>
      <c r="AM4932" s="1">
        <v>226</v>
      </c>
      <c r="AN4932" s="3">
        <v>1994</v>
      </c>
      <c r="AP4932" s="47">
        <v>9.7200000000000006</v>
      </c>
      <c r="AQ4932">
        <v>80907</v>
      </c>
      <c r="AR4932" s="1" t="s">
        <v>503</v>
      </c>
    </row>
    <row r="4933" spans="1:44" x14ac:dyDescent="0.25">
      <c r="A4933" s="1">
        <v>6491</v>
      </c>
      <c r="B4933" s="1" t="s">
        <v>5253</v>
      </c>
      <c r="C4933" s="1">
        <v>131</v>
      </c>
      <c r="D4933" s="1" t="s">
        <v>6573</v>
      </c>
      <c r="F4933" s="1" t="s">
        <v>445</v>
      </c>
      <c r="H4933" s="1">
        <v>53</v>
      </c>
      <c r="J4933" s="1"/>
      <c r="K4933" s="3">
        <v>782</v>
      </c>
      <c r="N4933" s="1">
        <v>204</v>
      </c>
      <c r="O4933" s="1">
        <v>98.05</v>
      </c>
      <c r="Q4933" s="1">
        <v>33.58</v>
      </c>
      <c r="R4933" s="1">
        <v>5.81</v>
      </c>
      <c r="S4933" s="47">
        <v>39.65</v>
      </c>
      <c r="Y4933" s="47">
        <v>4.21</v>
      </c>
      <c r="AB4933" s="47">
        <v>1.81</v>
      </c>
      <c r="AJ4933" s="1" t="s">
        <v>413</v>
      </c>
      <c r="AK4933" s="19">
        <v>46.3</v>
      </c>
      <c r="AL4933" s="19">
        <v>130.19999999999999</v>
      </c>
      <c r="AM4933" s="1">
        <v>880</v>
      </c>
      <c r="AN4933" s="3">
        <v>1994</v>
      </c>
      <c r="AP4933" s="47">
        <v>9.42</v>
      </c>
      <c r="AQ4933">
        <v>80430</v>
      </c>
      <c r="AR4933" s="1" t="s">
        <v>503</v>
      </c>
    </row>
    <row r="4934" spans="1:44" x14ac:dyDescent="0.25">
      <c r="A4934" s="1">
        <v>6492</v>
      </c>
      <c r="B4934" s="1" t="s">
        <v>5253</v>
      </c>
      <c r="C4934" s="1">
        <v>131</v>
      </c>
      <c r="D4934" s="1" t="s">
        <v>6573</v>
      </c>
      <c r="F4934" s="1" t="s">
        <v>445</v>
      </c>
      <c r="H4934" s="1">
        <v>77</v>
      </c>
      <c r="J4934" s="1"/>
      <c r="K4934" s="3">
        <v>184</v>
      </c>
      <c r="N4934" s="1">
        <v>113</v>
      </c>
      <c r="O4934" s="1">
        <v>47.93</v>
      </c>
      <c r="Q4934" s="1">
        <v>17.21</v>
      </c>
      <c r="R4934" s="1">
        <v>2.71</v>
      </c>
      <c r="S4934" s="47">
        <v>21.28</v>
      </c>
      <c r="Y4934" s="47">
        <v>2.12</v>
      </c>
      <c r="AB4934" s="47">
        <v>0.91</v>
      </c>
      <c r="AJ4934" s="1" t="s">
        <v>413</v>
      </c>
      <c r="AK4934" s="19">
        <v>44.5</v>
      </c>
      <c r="AL4934" s="19">
        <v>130.19999999999999</v>
      </c>
      <c r="AM4934" s="1">
        <v>800</v>
      </c>
      <c r="AN4934" s="3">
        <v>1994</v>
      </c>
      <c r="AP4934" s="47">
        <v>4.59</v>
      </c>
      <c r="AQ4934">
        <v>80426</v>
      </c>
      <c r="AR4934" s="1" t="s">
        <v>503</v>
      </c>
    </row>
    <row r="4935" spans="1:44" x14ac:dyDescent="0.25">
      <c r="A4935" s="1">
        <v>6493</v>
      </c>
      <c r="B4935" s="1" t="s">
        <v>5253</v>
      </c>
      <c r="C4935" s="1">
        <v>131</v>
      </c>
      <c r="D4935" s="1" t="s">
        <v>6573</v>
      </c>
      <c r="F4935" s="1" t="s">
        <v>445</v>
      </c>
      <c r="H4935" s="1">
        <v>49</v>
      </c>
      <c r="J4935" s="1"/>
      <c r="K4935" s="3">
        <v>800</v>
      </c>
      <c r="N4935" s="1">
        <v>149</v>
      </c>
      <c r="O4935" s="1">
        <v>79.45</v>
      </c>
      <c r="Q4935" s="1">
        <v>15.33</v>
      </c>
      <c r="R4935" s="1">
        <v>4.87</v>
      </c>
      <c r="S4935" s="47">
        <v>28.98</v>
      </c>
      <c r="Y4935" s="47">
        <v>3.06</v>
      </c>
      <c r="AB4935" s="47">
        <v>1.31</v>
      </c>
      <c r="AJ4935" s="1" t="s">
        <v>413</v>
      </c>
      <c r="AK4935" s="19">
        <v>43.8</v>
      </c>
      <c r="AL4935" s="19">
        <v>129.19999999999999</v>
      </c>
      <c r="AM4935" s="1">
        <v>650</v>
      </c>
      <c r="AN4935" s="3">
        <v>1994</v>
      </c>
      <c r="AP4935" s="47">
        <v>8.17</v>
      </c>
      <c r="AQ4935">
        <v>80426</v>
      </c>
      <c r="AR4935" s="1" t="s">
        <v>503</v>
      </c>
    </row>
    <row r="4936" spans="1:44" x14ac:dyDescent="0.25">
      <c r="A4936" s="1">
        <v>6494</v>
      </c>
      <c r="B4936" s="1" t="s">
        <v>5253</v>
      </c>
      <c r="C4936" s="1">
        <v>131</v>
      </c>
      <c r="D4936" s="1" t="s">
        <v>6573</v>
      </c>
      <c r="F4936" s="1" t="s">
        <v>445</v>
      </c>
      <c r="H4936" s="1">
        <v>81</v>
      </c>
      <c r="J4936" s="1"/>
      <c r="K4936" s="3">
        <v>254</v>
      </c>
      <c r="N4936" s="1">
        <v>249</v>
      </c>
      <c r="O4936" s="1">
        <v>88.73</v>
      </c>
      <c r="Q4936" s="1">
        <v>12.69</v>
      </c>
      <c r="R4936" s="1">
        <v>8.83</v>
      </c>
      <c r="S4936" s="47">
        <v>45.43</v>
      </c>
      <c r="Y4936" s="47">
        <v>3.7</v>
      </c>
      <c r="AB4936" s="47">
        <v>1.59</v>
      </c>
      <c r="AJ4936" s="1" t="s">
        <v>413</v>
      </c>
      <c r="AK4936" s="19">
        <v>46.8</v>
      </c>
      <c r="AL4936" s="19">
        <v>134</v>
      </c>
      <c r="AM4936" s="1">
        <v>170</v>
      </c>
      <c r="AN4936" s="3">
        <v>1994</v>
      </c>
      <c r="AP4936" s="47">
        <v>11.64</v>
      </c>
      <c r="AQ4936">
        <v>80426</v>
      </c>
      <c r="AR4936" s="1" t="s">
        <v>503</v>
      </c>
    </row>
    <row r="4937" spans="1:44" x14ac:dyDescent="0.25">
      <c r="A4937" s="1">
        <v>6495</v>
      </c>
      <c r="B4937" s="1" t="s">
        <v>5253</v>
      </c>
      <c r="C4937" s="1">
        <v>131</v>
      </c>
      <c r="D4937" s="1" t="s">
        <v>6573</v>
      </c>
      <c r="F4937" s="1" t="s">
        <v>445</v>
      </c>
      <c r="H4937" s="1">
        <v>26</v>
      </c>
      <c r="J4937" s="1"/>
      <c r="K4937" s="3">
        <v>1474</v>
      </c>
      <c r="N4937" s="1">
        <v>168</v>
      </c>
      <c r="O4937" s="1">
        <v>79.069999999999993</v>
      </c>
      <c r="Q4937" s="1">
        <v>15.1</v>
      </c>
      <c r="R4937" s="1">
        <v>7.11</v>
      </c>
      <c r="S4937" s="47">
        <v>39.96</v>
      </c>
      <c r="Y4937" s="47">
        <v>3.36</v>
      </c>
      <c r="AB4937" s="47">
        <v>1.44</v>
      </c>
      <c r="AJ4937" s="1" t="s">
        <v>413</v>
      </c>
      <c r="AK4937" s="19">
        <v>45</v>
      </c>
      <c r="AL4937" s="19">
        <v>128.19999999999999</v>
      </c>
      <c r="AM4937" s="1">
        <v>450</v>
      </c>
      <c r="AN4937" s="3">
        <v>1994</v>
      </c>
      <c r="AP4937" s="47">
        <v>9.3800000000000008</v>
      </c>
      <c r="AQ4937">
        <v>80426</v>
      </c>
      <c r="AR4937" s="1" t="s">
        <v>503</v>
      </c>
    </row>
    <row r="4938" spans="1:44" x14ac:dyDescent="0.25">
      <c r="A4938" s="1">
        <v>6496</v>
      </c>
      <c r="B4938" s="1" t="s">
        <v>5253</v>
      </c>
      <c r="C4938" s="1">
        <v>131</v>
      </c>
      <c r="D4938" s="1" t="s">
        <v>6573</v>
      </c>
      <c r="F4938" s="1" t="s">
        <v>445</v>
      </c>
      <c r="H4938" s="1">
        <v>32</v>
      </c>
      <c r="J4938" s="1"/>
      <c r="K4938" s="3">
        <v>2046</v>
      </c>
      <c r="O4938" s="1">
        <v>118.5</v>
      </c>
      <c r="Q4938" s="1">
        <v>16.850000000000001</v>
      </c>
      <c r="R4938" s="1">
        <v>3.5</v>
      </c>
      <c r="S4938" s="47">
        <v>30.59</v>
      </c>
      <c r="Y4938" s="47">
        <v>4.03</v>
      </c>
      <c r="AB4938" s="47">
        <v>1.73</v>
      </c>
      <c r="AJ4938" s="1" t="s">
        <v>413</v>
      </c>
      <c r="AK4938" s="19">
        <v>45.33</v>
      </c>
      <c r="AL4938" s="19">
        <v>127.55</v>
      </c>
      <c r="AM4938" s="1">
        <v>455</v>
      </c>
      <c r="AN4938" s="3">
        <v>1994</v>
      </c>
      <c r="AP4938" s="47">
        <v>5.01</v>
      </c>
      <c r="AQ4938">
        <v>80426</v>
      </c>
      <c r="AR4938" s="1" t="s">
        <v>503</v>
      </c>
    </row>
    <row r="4939" spans="1:44" x14ac:dyDescent="0.25">
      <c r="A4939" s="1">
        <v>6497</v>
      </c>
      <c r="B4939" s="1" t="s">
        <v>5253</v>
      </c>
      <c r="C4939" s="1">
        <v>131</v>
      </c>
      <c r="D4939" s="1" t="s">
        <v>6573</v>
      </c>
      <c r="F4939" s="1" t="s">
        <v>445</v>
      </c>
      <c r="H4939" s="1">
        <v>45</v>
      </c>
      <c r="J4939" s="1"/>
      <c r="K4939" s="3">
        <v>500</v>
      </c>
      <c r="N4939" s="1">
        <v>105</v>
      </c>
      <c r="O4939" s="1">
        <v>49.62</v>
      </c>
      <c r="Q4939" s="1">
        <v>10.92</v>
      </c>
      <c r="R4939" s="1">
        <v>4.5199999999999996</v>
      </c>
      <c r="S4939" s="47">
        <v>8.58</v>
      </c>
      <c r="Y4939" s="47">
        <v>1.75</v>
      </c>
      <c r="AB4939" s="47">
        <v>0.75</v>
      </c>
      <c r="AJ4939" s="1" t="s">
        <v>413</v>
      </c>
      <c r="AK4939" s="19">
        <v>52.5</v>
      </c>
      <c r="AL4939" s="19">
        <v>124.5</v>
      </c>
      <c r="AM4939" s="1">
        <v>500</v>
      </c>
      <c r="AN4939" s="3">
        <v>1994</v>
      </c>
      <c r="AP4939" s="47">
        <v>7.63</v>
      </c>
      <c r="AQ4939">
        <v>80505</v>
      </c>
      <c r="AR4939" s="1" t="s">
        <v>503</v>
      </c>
    </row>
    <row r="4940" spans="1:44" x14ac:dyDescent="0.25">
      <c r="A4940" s="1">
        <v>6498</v>
      </c>
      <c r="B4940" s="1" t="s">
        <v>5253</v>
      </c>
      <c r="C4940" s="1">
        <v>131</v>
      </c>
      <c r="D4940" s="1" t="s">
        <v>6573</v>
      </c>
      <c r="F4940" s="1" t="s">
        <v>445</v>
      </c>
      <c r="H4940" s="1">
        <v>44</v>
      </c>
      <c r="J4940" s="1"/>
      <c r="K4940" s="3">
        <v>864</v>
      </c>
      <c r="N4940" s="1">
        <v>201</v>
      </c>
      <c r="O4940" s="1">
        <v>95.36</v>
      </c>
      <c r="Q4940" s="1">
        <v>27.71</v>
      </c>
      <c r="R4940" s="1">
        <v>7.29</v>
      </c>
      <c r="S4940" s="47">
        <v>40.47</v>
      </c>
      <c r="Y4940" s="47">
        <v>4.07</v>
      </c>
      <c r="AB4940" s="47">
        <v>1.74</v>
      </c>
      <c r="AJ4940" s="1" t="s">
        <v>413</v>
      </c>
      <c r="AK4940" s="19">
        <v>44.9</v>
      </c>
      <c r="AL4940" s="19">
        <v>127.6</v>
      </c>
      <c r="AM4940" s="1">
        <v>533</v>
      </c>
      <c r="AN4940" s="3">
        <v>1994</v>
      </c>
      <c r="AP4940" s="47">
        <v>10.02</v>
      </c>
      <c r="AQ4940">
        <v>80430</v>
      </c>
      <c r="AR4940" s="1" t="s">
        <v>503</v>
      </c>
    </row>
    <row r="4941" spans="1:44" x14ac:dyDescent="0.25">
      <c r="A4941" s="1">
        <v>6499</v>
      </c>
      <c r="B4941" s="1" t="s">
        <v>5253</v>
      </c>
      <c r="C4941" s="1">
        <v>131</v>
      </c>
      <c r="D4941" s="1" t="s">
        <v>6573</v>
      </c>
      <c r="F4941" s="1" t="s">
        <v>445</v>
      </c>
      <c r="H4941" s="1">
        <v>63</v>
      </c>
      <c r="J4941" s="1"/>
      <c r="K4941" s="3">
        <v>697</v>
      </c>
      <c r="N4941" s="1">
        <v>206</v>
      </c>
      <c r="O4941" s="1">
        <v>80.66</v>
      </c>
      <c r="Q4941" s="1">
        <v>24.8</v>
      </c>
      <c r="R4941" s="1">
        <v>4.84</v>
      </c>
      <c r="S4941" s="47">
        <v>36.79</v>
      </c>
      <c r="Y4941" s="47">
        <v>3.5</v>
      </c>
      <c r="AB4941" s="47">
        <v>1.5</v>
      </c>
      <c r="AJ4941" s="1" t="s">
        <v>413</v>
      </c>
      <c r="AK4941" s="19">
        <v>49.5</v>
      </c>
      <c r="AL4941" s="19">
        <v>128.4</v>
      </c>
      <c r="AM4941" s="1">
        <v>700</v>
      </c>
      <c r="AN4941" s="3">
        <v>1994</v>
      </c>
      <c r="AP4941" s="47">
        <v>7.92</v>
      </c>
      <c r="AQ4941">
        <v>80426</v>
      </c>
      <c r="AR4941" s="1" t="s">
        <v>503</v>
      </c>
    </row>
    <row r="4942" spans="1:44" x14ac:dyDescent="0.25">
      <c r="A4942" s="1">
        <v>6500</v>
      </c>
      <c r="B4942" s="1" t="s">
        <v>5253</v>
      </c>
      <c r="C4942" s="1">
        <v>131</v>
      </c>
      <c r="D4942" s="1" t="s">
        <v>6573</v>
      </c>
      <c r="F4942" s="1" t="s">
        <v>445</v>
      </c>
      <c r="H4942" s="1">
        <v>68</v>
      </c>
      <c r="J4942" s="1"/>
      <c r="K4942" s="3">
        <v>396</v>
      </c>
      <c r="N4942" s="1">
        <v>223</v>
      </c>
      <c r="O4942" s="1">
        <v>91.47</v>
      </c>
      <c r="Q4942" s="1">
        <v>15.69</v>
      </c>
      <c r="R4942" s="1">
        <v>7.11</v>
      </c>
      <c r="S4942" s="47">
        <v>41.49</v>
      </c>
      <c r="Y4942" s="47">
        <v>3.71</v>
      </c>
      <c r="AB4942" s="47">
        <v>1.59</v>
      </c>
      <c r="AJ4942" s="1" t="s">
        <v>413</v>
      </c>
      <c r="AK4942" s="19">
        <v>47</v>
      </c>
      <c r="AL4942" s="19">
        <v>129</v>
      </c>
      <c r="AM4942" s="1">
        <v>600</v>
      </c>
      <c r="AN4942" s="3">
        <v>1994</v>
      </c>
      <c r="AP4942" s="47">
        <v>10.47</v>
      </c>
      <c r="AQ4942">
        <v>80426</v>
      </c>
      <c r="AR4942" s="1" t="s">
        <v>503</v>
      </c>
    </row>
    <row r="4943" spans="1:44" x14ac:dyDescent="0.25">
      <c r="A4943" s="1">
        <v>6501</v>
      </c>
      <c r="B4943" s="1" t="s">
        <v>5253</v>
      </c>
      <c r="C4943" s="1">
        <v>131</v>
      </c>
      <c r="D4943" s="1" t="s">
        <v>6573</v>
      </c>
      <c r="F4943" s="1" t="s">
        <v>445</v>
      </c>
      <c r="H4943" s="1">
        <v>66</v>
      </c>
      <c r="J4943" s="1"/>
      <c r="K4943" s="3">
        <v>407</v>
      </c>
      <c r="N4943" s="1">
        <v>168</v>
      </c>
      <c r="O4943" s="1">
        <v>75.150000000000006</v>
      </c>
      <c r="Q4943" s="1">
        <v>21.56</v>
      </c>
      <c r="R4943" s="1">
        <v>4.91</v>
      </c>
      <c r="S4943" s="47">
        <v>34.270000000000003</v>
      </c>
      <c r="Y4943" s="47">
        <v>3.23</v>
      </c>
      <c r="AB4943" s="47">
        <v>1.39</v>
      </c>
      <c r="AJ4943" s="1" t="s">
        <v>413</v>
      </c>
      <c r="AK4943" s="19">
        <v>46.5</v>
      </c>
      <c r="AL4943" s="19">
        <v>131.80000000000001</v>
      </c>
      <c r="AM4943" s="1">
        <v>400</v>
      </c>
      <c r="AN4943" s="3">
        <v>1994</v>
      </c>
      <c r="AP4943" s="47">
        <v>7.9</v>
      </c>
      <c r="AQ4943">
        <v>80901</v>
      </c>
      <c r="AR4943" s="1" t="s">
        <v>503</v>
      </c>
    </row>
    <row r="4944" spans="1:44" x14ac:dyDescent="0.25">
      <c r="A4944" s="1">
        <v>6502</v>
      </c>
      <c r="B4944" s="1" t="s">
        <v>5253</v>
      </c>
      <c r="C4944" s="1">
        <v>131</v>
      </c>
      <c r="D4944" s="1" t="s">
        <v>6573</v>
      </c>
      <c r="F4944" s="1" t="s">
        <v>445</v>
      </c>
      <c r="H4944" s="1">
        <v>35</v>
      </c>
      <c r="J4944" s="1"/>
      <c r="K4944" s="3">
        <v>3018</v>
      </c>
      <c r="N4944" s="1">
        <v>120</v>
      </c>
      <c r="O4944" s="1">
        <v>63.82</v>
      </c>
      <c r="Q4944" s="1">
        <v>13.04</v>
      </c>
      <c r="R4944" s="1">
        <v>6</v>
      </c>
      <c r="S4944" s="47">
        <v>7.6</v>
      </c>
      <c r="Y4944" s="47">
        <v>2.15</v>
      </c>
      <c r="AB4944" s="47">
        <v>0.92</v>
      </c>
      <c r="AJ4944" s="1" t="s">
        <v>413</v>
      </c>
      <c r="AK4944" s="19">
        <v>42.75</v>
      </c>
      <c r="AL4944" s="19">
        <v>128.27000000000001</v>
      </c>
      <c r="AM4944" s="1">
        <v>600</v>
      </c>
      <c r="AN4944" s="3">
        <v>1994</v>
      </c>
      <c r="AP4944" s="47">
        <v>10.130000000000001</v>
      </c>
      <c r="AQ4944">
        <v>80414</v>
      </c>
      <c r="AR4944" s="1" t="s">
        <v>503</v>
      </c>
    </row>
    <row r="4945" spans="1:44" x14ac:dyDescent="0.25">
      <c r="A4945" s="1">
        <v>6503</v>
      </c>
      <c r="B4945" s="1" t="s">
        <v>5253</v>
      </c>
      <c r="C4945" s="1">
        <v>131</v>
      </c>
      <c r="D4945" s="1" t="s">
        <v>6573</v>
      </c>
      <c r="F4945" s="1" t="s">
        <v>445</v>
      </c>
      <c r="H4945" s="1">
        <v>58</v>
      </c>
      <c r="J4945" s="1"/>
      <c r="K4945" s="3">
        <v>1693</v>
      </c>
      <c r="N4945" s="1">
        <v>162</v>
      </c>
      <c r="O4945" s="1">
        <v>81.59</v>
      </c>
      <c r="Q4945" s="1">
        <v>17.55</v>
      </c>
      <c r="R4945" s="1">
        <v>6.12</v>
      </c>
      <c r="S4945" s="47">
        <v>40.83</v>
      </c>
      <c r="Y4945" s="47">
        <v>3.48</v>
      </c>
      <c r="AB4945" s="47">
        <v>1.49</v>
      </c>
      <c r="AJ4945" s="1" t="s">
        <v>413</v>
      </c>
      <c r="AK4945" s="19">
        <v>42.4</v>
      </c>
      <c r="AL4945" s="19">
        <v>128.1</v>
      </c>
      <c r="AM4945" s="1">
        <v>590</v>
      </c>
      <c r="AN4945" s="3">
        <v>1994</v>
      </c>
      <c r="AP4945" s="47">
        <v>8.74</v>
      </c>
      <c r="AQ4945">
        <v>80414</v>
      </c>
      <c r="AR4945" s="1" t="s">
        <v>503</v>
      </c>
    </row>
    <row r="4946" spans="1:44" x14ac:dyDescent="0.25">
      <c r="A4946" s="1">
        <v>6504</v>
      </c>
      <c r="B4946" s="1" t="s">
        <v>5253</v>
      </c>
      <c r="C4946" s="1">
        <v>131</v>
      </c>
      <c r="D4946" s="1" t="s">
        <v>6573</v>
      </c>
      <c r="F4946" s="1" t="s">
        <v>445</v>
      </c>
      <c r="H4946" s="1">
        <v>83</v>
      </c>
      <c r="J4946" s="1"/>
      <c r="K4946" s="3">
        <v>724</v>
      </c>
      <c r="N4946" s="1">
        <v>294</v>
      </c>
      <c r="O4946" s="1">
        <v>118.3</v>
      </c>
      <c r="Q4946" s="1">
        <v>16.39</v>
      </c>
      <c r="R4946" s="1">
        <v>9.41</v>
      </c>
      <c r="S4946" s="47">
        <v>61.9</v>
      </c>
      <c r="Y4946" s="47">
        <v>4.9000000000000004</v>
      </c>
      <c r="AB4946" s="47">
        <v>2.1</v>
      </c>
      <c r="AJ4946" s="1" t="s">
        <v>413</v>
      </c>
      <c r="AK4946" s="19">
        <v>41.8</v>
      </c>
      <c r="AL4946" s="19">
        <v>126.9</v>
      </c>
      <c r="AM4946" s="1">
        <v>845</v>
      </c>
      <c r="AN4946" s="3">
        <v>1994</v>
      </c>
      <c r="AP4946" s="47">
        <v>12.38</v>
      </c>
      <c r="AQ4946">
        <v>80414</v>
      </c>
      <c r="AR4946" s="1" t="s">
        <v>503</v>
      </c>
    </row>
    <row r="4947" spans="1:44" x14ac:dyDescent="0.25">
      <c r="A4947" s="1">
        <v>6505</v>
      </c>
      <c r="B4947" s="1" t="s">
        <v>5253</v>
      </c>
      <c r="C4947" s="1">
        <v>131</v>
      </c>
      <c r="D4947" s="1" t="s">
        <v>6573</v>
      </c>
      <c r="F4947" s="1" t="s">
        <v>445</v>
      </c>
      <c r="H4947" s="1">
        <v>40</v>
      </c>
      <c r="J4947" s="1"/>
      <c r="K4947" s="3">
        <v>6975</v>
      </c>
      <c r="N4947" s="1">
        <v>141</v>
      </c>
      <c r="O4947" s="1">
        <v>74.569999999999993</v>
      </c>
      <c r="Q4947" s="1">
        <v>12.63</v>
      </c>
      <c r="R4947" s="1">
        <v>6.93</v>
      </c>
      <c r="S4947" s="47">
        <v>38.56</v>
      </c>
      <c r="Y4947" s="47">
        <v>3.16</v>
      </c>
      <c r="AB4947" s="47">
        <v>1.35</v>
      </c>
      <c r="AJ4947" s="1" t="s">
        <v>413</v>
      </c>
      <c r="AK4947" s="19">
        <v>43.5</v>
      </c>
      <c r="AL4947" s="19">
        <v>128.1</v>
      </c>
      <c r="AM4947" s="1">
        <v>817</v>
      </c>
      <c r="AN4947" s="3">
        <v>1994</v>
      </c>
      <c r="AP4947" s="47">
        <v>9.51</v>
      </c>
      <c r="AQ4947">
        <v>80426</v>
      </c>
      <c r="AR4947" s="1" t="s">
        <v>503</v>
      </c>
    </row>
    <row r="4948" spans="1:44" x14ac:dyDescent="0.25">
      <c r="A4948" s="1">
        <v>6506</v>
      </c>
      <c r="B4948" s="1" t="s">
        <v>5253</v>
      </c>
      <c r="C4948" s="1">
        <v>131</v>
      </c>
      <c r="D4948" s="1" t="s">
        <v>6573</v>
      </c>
      <c r="F4948" s="1" t="s">
        <v>445</v>
      </c>
      <c r="H4948" s="1">
        <v>41</v>
      </c>
      <c r="J4948" s="1"/>
      <c r="K4948" s="3">
        <v>3160</v>
      </c>
      <c r="N4948" s="1">
        <v>196</v>
      </c>
      <c r="O4948" s="1">
        <v>107.6</v>
      </c>
      <c r="Q4948" s="1">
        <v>19.87</v>
      </c>
      <c r="R4948" s="1">
        <v>8.7200000000000006</v>
      </c>
      <c r="S4948" s="47">
        <v>56.25</v>
      </c>
      <c r="Y4948" s="47">
        <v>4.58</v>
      </c>
      <c r="AB4948" s="47">
        <v>1.96</v>
      </c>
      <c r="AJ4948" s="1" t="s">
        <v>413</v>
      </c>
      <c r="AK4948" s="19">
        <v>42.4</v>
      </c>
      <c r="AL4948" s="19">
        <v>128.80000000000001</v>
      </c>
      <c r="AM4948" s="1">
        <v>650</v>
      </c>
      <c r="AN4948" s="3">
        <v>1994</v>
      </c>
      <c r="AP4948" s="47">
        <v>12.11</v>
      </c>
      <c r="AQ4948">
        <v>80414</v>
      </c>
      <c r="AR4948" s="1" t="s">
        <v>503</v>
      </c>
    </row>
    <row r="4949" spans="1:44" x14ac:dyDescent="0.25">
      <c r="A4949" s="1">
        <v>6507</v>
      </c>
      <c r="B4949" s="1" t="s">
        <v>5253</v>
      </c>
      <c r="C4949" s="1">
        <v>131</v>
      </c>
      <c r="D4949" s="1" t="s">
        <v>6573</v>
      </c>
      <c r="F4949" s="1" t="s">
        <v>445</v>
      </c>
      <c r="H4949" s="1">
        <v>30</v>
      </c>
      <c r="J4949" s="1"/>
      <c r="K4949" s="3">
        <v>1030</v>
      </c>
      <c r="N4949" s="1">
        <v>84.9</v>
      </c>
      <c r="O4949" s="1">
        <v>45.93</v>
      </c>
      <c r="Q4949" s="1">
        <v>15.07</v>
      </c>
      <c r="R4949" s="1">
        <v>4.2300000000000004</v>
      </c>
      <c r="S4949" s="47">
        <v>19.97</v>
      </c>
      <c r="Y4949" s="47">
        <v>2.0299999999999998</v>
      </c>
      <c r="AB4949" s="47">
        <v>0.87</v>
      </c>
      <c r="AJ4949" s="1" t="s">
        <v>413</v>
      </c>
      <c r="AK4949" s="19">
        <v>41.9</v>
      </c>
      <c r="AL4949" s="19">
        <v>126.4</v>
      </c>
      <c r="AM4949" s="1">
        <v>550</v>
      </c>
      <c r="AN4949" s="3">
        <v>1994</v>
      </c>
      <c r="AP4949" s="47">
        <v>5.31</v>
      </c>
      <c r="AQ4949">
        <v>80414</v>
      </c>
      <c r="AR4949" s="1" t="s">
        <v>503</v>
      </c>
    </row>
    <row r="4950" spans="1:44" x14ac:dyDescent="0.25">
      <c r="A4950" s="1">
        <v>6508</v>
      </c>
      <c r="B4950" s="1" t="s">
        <v>5253</v>
      </c>
      <c r="C4950" s="1">
        <v>131</v>
      </c>
      <c r="D4950" s="1" t="s">
        <v>6573</v>
      </c>
      <c r="F4950" s="1" t="s">
        <v>445</v>
      </c>
      <c r="H4950" s="1">
        <v>30</v>
      </c>
      <c r="J4950" s="1"/>
      <c r="K4950" s="3">
        <v>1450</v>
      </c>
      <c r="N4950" s="1">
        <v>157</v>
      </c>
      <c r="O4950" s="1">
        <v>87.45</v>
      </c>
      <c r="Q4950" s="1">
        <v>31.62</v>
      </c>
      <c r="R4950" s="1">
        <v>7.85</v>
      </c>
      <c r="S4950" s="47">
        <v>36.08</v>
      </c>
      <c r="Y4950" s="47">
        <v>3.88</v>
      </c>
      <c r="AB4950" s="47">
        <v>1.66</v>
      </c>
      <c r="AJ4950" s="1" t="s">
        <v>413</v>
      </c>
      <c r="AK4950" s="19">
        <v>42.2</v>
      </c>
      <c r="AL4950" s="19">
        <v>125.7</v>
      </c>
      <c r="AM4950" s="1">
        <v>600</v>
      </c>
      <c r="AN4950" s="3">
        <v>1994</v>
      </c>
      <c r="AP4950" s="47">
        <v>9.85</v>
      </c>
      <c r="AQ4950">
        <v>80426</v>
      </c>
      <c r="AR4950" s="1" t="s">
        <v>503</v>
      </c>
    </row>
    <row r="4951" spans="1:44" x14ac:dyDescent="0.25">
      <c r="A4951" s="1">
        <v>6509</v>
      </c>
      <c r="B4951" s="1" t="s">
        <v>5253</v>
      </c>
      <c r="C4951" s="1">
        <v>131</v>
      </c>
      <c r="D4951" s="1" t="s">
        <v>6573</v>
      </c>
      <c r="F4951" s="1" t="s">
        <v>445</v>
      </c>
      <c r="H4951" s="1">
        <v>78</v>
      </c>
      <c r="J4951" s="1"/>
      <c r="K4951" s="3">
        <v>666</v>
      </c>
      <c r="N4951" s="1">
        <v>185</v>
      </c>
      <c r="O4951" s="1">
        <v>103.1</v>
      </c>
      <c r="Q4951" s="1">
        <v>45.44</v>
      </c>
      <c r="R4951" s="1">
        <v>8.75</v>
      </c>
      <c r="S4951" s="47">
        <v>37.799999999999997</v>
      </c>
      <c r="Y4951" s="47">
        <v>4.6399999999999997</v>
      </c>
      <c r="AB4951" s="47">
        <v>1.99</v>
      </c>
      <c r="AJ4951" s="1" t="s">
        <v>413</v>
      </c>
      <c r="AK4951" s="19">
        <v>44.4</v>
      </c>
      <c r="AL4951" s="19">
        <v>126.9</v>
      </c>
      <c r="AM4951" s="1">
        <v>550</v>
      </c>
      <c r="AN4951" s="3">
        <v>1994</v>
      </c>
      <c r="AP4951" s="47">
        <v>10.98</v>
      </c>
      <c r="AQ4951">
        <v>80430</v>
      </c>
      <c r="AR4951" s="1" t="s">
        <v>503</v>
      </c>
    </row>
    <row r="4952" spans="1:44" x14ac:dyDescent="0.25">
      <c r="A4952" s="1">
        <v>6510</v>
      </c>
      <c r="B4952" s="1" t="s">
        <v>5253</v>
      </c>
      <c r="C4952" s="1">
        <v>131</v>
      </c>
      <c r="D4952" s="1" t="s">
        <v>6573</v>
      </c>
      <c r="F4952" s="1" t="s">
        <v>445</v>
      </c>
      <c r="H4952" s="1">
        <v>27</v>
      </c>
      <c r="J4952" s="1"/>
      <c r="K4952" s="3">
        <v>2935</v>
      </c>
      <c r="N4952" s="1">
        <v>142</v>
      </c>
      <c r="O4952" s="1">
        <v>84.29</v>
      </c>
      <c r="Q4952" s="1">
        <v>17.559999999999999</v>
      </c>
      <c r="R4952" s="1">
        <v>7.01</v>
      </c>
      <c r="S4952" s="47">
        <v>42.73</v>
      </c>
      <c r="Y4952" s="47">
        <v>3.61</v>
      </c>
      <c r="AB4952" s="47">
        <v>1.55</v>
      </c>
      <c r="AJ4952" s="1" t="s">
        <v>413</v>
      </c>
      <c r="AK4952" s="19">
        <v>40</v>
      </c>
      <c r="AL4952" s="19">
        <v>127.2</v>
      </c>
      <c r="AM4952" s="1">
        <v>590</v>
      </c>
      <c r="AN4952" s="3">
        <v>1994</v>
      </c>
      <c r="AP4952" s="47">
        <v>9.15</v>
      </c>
      <c r="AQ4952">
        <v>80426</v>
      </c>
      <c r="AR4952" s="1" t="s">
        <v>503</v>
      </c>
    </row>
    <row r="4953" spans="1:44" x14ac:dyDescent="0.25">
      <c r="A4953" s="1">
        <v>6511</v>
      </c>
      <c r="B4953" s="1" t="s">
        <v>5253</v>
      </c>
      <c r="C4953" s="1">
        <v>131</v>
      </c>
      <c r="D4953" s="1" t="s">
        <v>6573</v>
      </c>
      <c r="F4953" s="1" t="s">
        <v>445</v>
      </c>
      <c r="H4953" s="1">
        <v>68</v>
      </c>
      <c r="J4953" s="1"/>
      <c r="K4953" s="3">
        <v>1244</v>
      </c>
      <c r="N4953" s="1">
        <v>223</v>
      </c>
      <c r="O4953" s="1">
        <v>102.4</v>
      </c>
      <c r="Q4953" s="1">
        <v>22.44</v>
      </c>
      <c r="R4953" s="1">
        <v>7.43</v>
      </c>
      <c r="S4953" s="47">
        <v>51.47</v>
      </c>
      <c r="Y4953" s="47">
        <v>4.37</v>
      </c>
      <c r="AB4953" s="47">
        <v>1.87</v>
      </c>
      <c r="AJ4953" s="1" t="s">
        <v>413</v>
      </c>
      <c r="AK4953" s="19">
        <v>43.3</v>
      </c>
      <c r="AL4953" s="19">
        <v>129.69999999999999</v>
      </c>
      <c r="AM4953" s="1">
        <v>650</v>
      </c>
      <c r="AN4953" s="3">
        <v>1994</v>
      </c>
      <c r="AP4953" s="47">
        <v>10.59</v>
      </c>
      <c r="AQ4953">
        <v>80426</v>
      </c>
      <c r="AR4953" s="1" t="s">
        <v>503</v>
      </c>
    </row>
    <row r="4954" spans="1:44" x14ac:dyDescent="0.25">
      <c r="A4954" s="1">
        <v>6512</v>
      </c>
      <c r="B4954" s="1" t="s">
        <v>5253</v>
      </c>
      <c r="C4954" s="1">
        <v>131</v>
      </c>
      <c r="D4954" s="1" t="s">
        <v>6573</v>
      </c>
      <c r="F4954" s="1" t="s">
        <v>445</v>
      </c>
      <c r="H4954" s="1">
        <v>35</v>
      </c>
      <c r="J4954" s="1"/>
      <c r="K4954" s="3">
        <v>967</v>
      </c>
      <c r="N4954" s="1">
        <v>215</v>
      </c>
      <c r="O4954" s="1">
        <v>96.59</v>
      </c>
      <c r="Q4954" s="1">
        <v>26.31</v>
      </c>
      <c r="R4954" s="1">
        <v>7.15</v>
      </c>
      <c r="S4954" s="47">
        <v>46.31</v>
      </c>
      <c r="Y4954" s="47">
        <v>4.2</v>
      </c>
      <c r="AB4954" s="47">
        <v>1.8</v>
      </c>
      <c r="AJ4954" s="1" t="s">
        <v>413</v>
      </c>
      <c r="AK4954" s="19">
        <v>43.3</v>
      </c>
      <c r="AL4954" s="19">
        <v>129.19999999999999</v>
      </c>
      <c r="AM4954" s="1">
        <v>800</v>
      </c>
      <c r="AN4954" s="3">
        <v>1994</v>
      </c>
      <c r="AP4954" s="47">
        <v>10.81</v>
      </c>
      <c r="AQ4954">
        <v>80426</v>
      </c>
      <c r="AR4954" s="1" t="s">
        <v>503</v>
      </c>
    </row>
    <row r="4955" spans="1:44" x14ac:dyDescent="0.25">
      <c r="A4955" s="1">
        <v>6513</v>
      </c>
      <c r="B4955" s="1" t="s">
        <v>5253</v>
      </c>
      <c r="C4955" s="1">
        <v>131</v>
      </c>
      <c r="D4955" s="1" t="s">
        <v>6573</v>
      </c>
      <c r="F4955" s="1" t="s">
        <v>445</v>
      </c>
      <c r="H4955" s="1">
        <v>38</v>
      </c>
      <c r="J4955" s="1"/>
      <c r="K4955" s="3">
        <v>728</v>
      </c>
      <c r="N4955" s="1">
        <v>238</v>
      </c>
      <c r="O4955" s="1">
        <v>98.25</v>
      </c>
      <c r="Q4955" s="1">
        <v>15.68</v>
      </c>
      <c r="R4955" s="1">
        <v>9.24</v>
      </c>
      <c r="S4955" s="47">
        <v>50.43</v>
      </c>
      <c r="Y4955" s="47">
        <v>4.13</v>
      </c>
      <c r="AB4955" s="47">
        <v>1.77</v>
      </c>
      <c r="AJ4955" s="1" t="s">
        <v>413</v>
      </c>
      <c r="AK4955" s="19">
        <v>42.7</v>
      </c>
      <c r="AL4955" s="19">
        <v>129.4</v>
      </c>
      <c r="AM4955" s="1">
        <v>700</v>
      </c>
      <c r="AN4955" s="3">
        <v>1994</v>
      </c>
      <c r="AP4955" s="47">
        <v>12.23</v>
      </c>
      <c r="AQ4955">
        <v>80426</v>
      </c>
      <c r="AR4955" s="1" t="s">
        <v>503</v>
      </c>
    </row>
    <row r="4956" spans="1:44" x14ac:dyDescent="0.25">
      <c r="A4956" s="1">
        <v>6514</v>
      </c>
      <c r="B4956" s="1" t="s">
        <v>5253</v>
      </c>
      <c r="C4956" s="1">
        <v>131</v>
      </c>
      <c r="D4956" s="1" t="s">
        <v>6573</v>
      </c>
      <c r="F4956" s="1" t="s">
        <v>445</v>
      </c>
      <c r="H4956" s="1">
        <v>37</v>
      </c>
      <c r="J4956" s="1"/>
      <c r="K4956" s="3">
        <v>2791</v>
      </c>
      <c r="N4956" s="1">
        <v>160</v>
      </c>
      <c r="O4956" s="1">
        <v>99.85</v>
      </c>
      <c r="Q4956" s="1">
        <v>22.87</v>
      </c>
      <c r="R4956" s="1">
        <v>7.35</v>
      </c>
      <c r="S4956" s="47">
        <v>46.66</v>
      </c>
      <c r="Y4956" s="47">
        <v>4.21</v>
      </c>
      <c r="AB4956" s="47">
        <v>1.8</v>
      </c>
      <c r="AJ4956" s="1" t="s">
        <v>413</v>
      </c>
      <c r="AK4956" s="19">
        <v>42.6</v>
      </c>
      <c r="AL4956" s="19">
        <v>129.5</v>
      </c>
      <c r="AM4956" s="1">
        <v>847</v>
      </c>
      <c r="AN4956" s="3">
        <v>1994</v>
      </c>
      <c r="AP4956" s="47">
        <v>11.72</v>
      </c>
      <c r="AQ4956">
        <v>80426</v>
      </c>
      <c r="AR4956" s="1" t="s">
        <v>503</v>
      </c>
    </row>
    <row r="4957" spans="1:44" x14ac:dyDescent="0.25">
      <c r="A4957" s="1">
        <v>6515</v>
      </c>
      <c r="B4957" s="1" t="s">
        <v>5253</v>
      </c>
      <c r="C4957" s="1">
        <v>131</v>
      </c>
      <c r="D4957" s="1" t="s">
        <v>6573</v>
      </c>
      <c r="F4957" s="1" t="s">
        <v>445</v>
      </c>
      <c r="H4957" s="1">
        <v>25</v>
      </c>
      <c r="J4957" s="1"/>
      <c r="K4957" s="3">
        <v>4066</v>
      </c>
      <c r="N4957" s="1">
        <v>122</v>
      </c>
      <c r="O4957" s="1">
        <v>73.510000000000005</v>
      </c>
      <c r="Q4957" s="1">
        <v>11.31</v>
      </c>
      <c r="R4957" s="1">
        <v>5.89</v>
      </c>
      <c r="S4957" s="47">
        <v>36.6</v>
      </c>
      <c r="Y4957" s="47">
        <v>3.03</v>
      </c>
      <c r="AB4957" s="47">
        <v>1.3</v>
      </c>
      <c r="AJ4957" s="1" t="s">
        <v>413</v>
      </c>
      <c r="AK4957" s="19">
        <v>43.5</v>
      </c>
      <c r="AL4957" s="19">
        <v>126.7</v>
      </c>
      <c r="AM4957" s="1">
        <v>650</v>
      </c>
      <c r="AN4957" s="3">
        <v>1994</v>
      </c>
      <c r="AP4957" s="47">
        <v>7.88</v>
      </c>
      <c r="AQ4957">
        <v>80426</v>
      </c>
      <c r="AR4957" s="1" t="s">
        <v>503</v>
      </c>
    </row>
    <row r="4958" spans="1:44" x14ac:dyDescent="0.25">
      <c r="A4958" s="1">
        <v>6516</v>
      </c>
      <c r="B4958" s="1" t="s">
        <v>5253</v>
      </c>
      <c r="C4958" s="1">
        <v>131</v>
      </c>
      <c r="D4958" s="1" t="s">
        <v>6573</v>
      </c>
      <c r="F4958" s="1" t="s">
        <v>445</v>
      </c>
      <c r="H4958" s="1">
        <v>40</v>
      </c>
      <c r="J4958" s="1"/>
      <c r="K4958" s="3">
        <v>1062</v>
      </c>
      <c r="N4958" s="1">
        <v>224</v>
      </c>
      <c r="O4958" s="1">
        <v>99.81</v>
      </c>
      <c r="Q4958" s="1">
        <v>32.82</v>
      </c>
      <c r="R4958" s="1">
        <v>7.69</v>
      </c>
      <c r="S4958" s="47">
        <v>45.47</v>
      </c>
      <c r="Y4958" s="47">
        <v>4.42</v>
      </c>
      <c r="AB4958" s="47">
        <v>1.9</v>
      </c>
      <c r="AJ4958" s="1" t="s">
        <v>413</v>
      </c>
      <c r="AK4958" s="19">
        <v>42.9</v>
      </c>
      <c r="AL4958" s="19">
        <v>127.1</v>
      </c>
      <c r="AM4958" s="1">
        <v>684</v>
      </c>
      <c r="AN4958" s="3">
        <v>1994</v>
      </c>
      <c r="AP4958" s="47">
        <v>10.75</v>
      </c>
      <c r="AQ4958">
        <v>80414</v>
      </c>
      <c r="AR4958" s="1" t="s">
        <v>503</v>
      </c>
    </row>
    <row r="4959" spans="1:44" x14ac:dyDescent="0.25">
      <c r="A4959" s="1">
        <v>6517</v>
      </c>
      <c r="B4959" s="1" t="s">
        <v>5253</v>
      </c>
      <c r="C4959" s="1">
        <v>131</v>
      </c>
      <c r="D4959" s="1" t="s">
        <v>6573</v>
      </c>
      <c r="F4959" s="1" t="s">
        <v>445</v>
      </c>
      <c r="H4959" s="1">
        <v>34</v>
      </c>
      <c r="J4959" s="1"/>
      <c r="K4959" s="3">
        <v>1595</v>
      </c>
      <c r="N4959" s="1">
        <v>182</v>
      </c>
      <c r="O4959" s="1">
        <v>95.77</v>
      </c>
      <c r="Q4959" s="1">
        <v>13.15</v>
      </c>
      <c r="R4959" s="1">
        <v>7.91</v>
      </c>
      <c r="S4959" s="47">
        <v>52.18</v>
      </c>
      <c r="Y4959" s="47">
        <v>4.0199999999999996</v>
      </c>
      <c r="AB4959" s="47">
        <v>1.72</v>
      </c>
      <c r="AJ4959" s="1" t="s">
        <v>413</v>
      </c>
      <c r="AK4959" s="19">
        <v>42</v>
      </c>
      <c r="AL4959" s="19">
        <v>119.4</v>
      </c>
      <c r="AM4959" s="1">
        <v>500</v>
      </c>
      <c r="AN4959" s="3">
        <v>1994</v>
      </c>
      <c r="AP4959" s="47">
        <v>10.4</v>
      </c>
      <c r="AQ4959">
        <v>80813</v>
      </c>
      <c r="AR4959" s="1" t="s">
        <v>503</v>
      </c>
    </row>
    <row r="4960" spans="1:44" x14ac:dyDescent="0.25">
      <c r="A4960" s="1">
        <v>6518</v>
      </c>
      <c r="B4960" s="1" t="s">
        <v>5253</v>
      </c>
      <c r="C4960" s="1">
        <v>131</v>
      </c>
      <c r="D4960" s="1" t="s">
        <v>6573</v>
      </c>
      <c r="F4960" s="1" t="s">
        <v>445</v>
      </c>
      <c r="H4960" s="1">
        <v>50</v>
      </c>
      <c r="J4960" s="1"/>
      <c r="K4960" s="3">
        <v>1510</v>
      </c>
      <c r="N4960" s="1">
        <v>163</v>
      </c>
      <c r="O4960" s="1">
        <v>75.11</v>
      </c>
      <c r="Q4960" s="1">
        <v>22.44</v>
      </c>
      <c r="R4960" s="1">
        <v>6.21</v>
      </c>
      <c r="S4960" s="47">
        <v>34.26</v>
      </c>
      <c r="Y4960" s="47">
        <v>3.28</v>
      </c>
      <c r="AB4960" s="47">
        <v>1.41</v>
      </c>
      <c r="AJ4960" s="1" t="s">
        <v>413</v>
      </c>
      <c r="AK4960" s="19">
        <v>50.8</v>
      </c>
      <c r="AL4960" s="19">
        <v>121.5</v>
      </c>
      <c r="AM4960" s="1">
        <v>712</v>
      </c>
      <c r="AN4960" s="3">
        <v>1994</v>
      </c>
      <c r="AP4960" s="47">
        <v>8.76</v>
      </c>
      <c r="AQ4960">
        <v>80505</v>
      </c>
      <c r="AR4960" s="1" t="s">
        <v>503</v>
      </c>
    </row>
    <row r="4961" spans="1:44" x14ac:dyDescent="0.25">
      <c r="A4961" s="1">
        <v>6519</v>
      </c>
      <c r="B4961" s="1" t="s">
        <v>5253</v>
      </c>
      <c r="C4961" s="1">
        <v>131</v>
      </c>
      <c r="D4961" s="1" t="s">
        <v>6573</v>
      </c>
      <c r="F4961" s="1" t="s">
        <v>445</v>
      </c>
      <c r="H4961" s="1">
        <v>28</v>
      </c>
      <c r="J4961" s="1"/>
      <c r="K4961" s="3">
        <v>7320</v>
      </c>
      <c r="N4961" s="1">
        <v>129</v>
      </c>
      <c r="O4961" s="1">
        <v>73</v>
      </c>
      <c r="Q4961" s="1">
        <v>11.4</v>
      </c>
      <c r="R4961" s="1">
        <v>2</v>
      </c>
      <c r="S4961" s="47">
        <v>17.2</v>
      </c>
      <c r="Y4961" s="47">
        <v>2.4700000000000002</v>
      </c>
      <c r="AB4961" s="47">
        <v>1.06</v>
      </c>
      <c r="AJ4961" s="1" t="s">
        <v>413</v>
      </c>
      <c r="AK4961" s="19">
        <v>42.3</v>
      </c>
      <c r="AL4961" s="19">
        <v>119</v>
      </c>
      <c r="AM4961" s="1">
        <v>1750</v>
      </c>
      <c r="AN4961" s="3">
        <v>1994</v>
      </c>
      <c r="AP4961" s="47">
        <v>3.38</v>
      </c>
      <c r="AQ4961">
        <v>80430</v>
      </c>
      <c r="AR4961" s="1" t="s">
        <v>503</v>
      </c>
    </row>
    <row r="4962" spans="1:44" x14ac:dyDescent="0.25">
      <c r="A4962" s="1">
        <v>6520</v>
      </c>
      <c r="B4962" s="1" t="s">
        <v>5253</v>
      </c>
      <c r="C4962" s="1">
        <v>131</v>
      </c>
      <c r="D4962" s="1" t="s">
        <v>6573</v>
      </c>
      <c r="F4962" s="1" t="s">
        <v>445</v>
      </c>
      <c r="H4962" s="1">
        <v>37</v>
      </c>
      <c r="J4962" s="1"/>
      <c r="K4962" s="3">
        <v>2913</v>
      </c>
      <c r="N4962" s="1">
        <v>153</v>
      </c>
      <c r="O4962" s="1">
        <v>86.65</v>
      </c>
      <c r="Q4962" s="1">
        <v>18.559999999999999</v>
      </c>
      <c r="R4962" s="1">
        <v>6.27</v>
      </c>
      <c r="S4962" s="47">
        <v>41.79</v>
      </c>
      <c r="Y4962" s="47">
        <v>3.65</v>
      </c>
      <c r="AB4962" s="47">
        <v>1.56</v>
      </c>
      <c r="AJ4962" s="1" t="s">
        <v>413</v>
      </c>
      <c r="AK4962" s="19">
        <v>41.6</v>
      </c>
      <c r="AL4962" s="19">
        <v>119.3</v>
      </c>
      <c r="AM4962" s="1">
        <v>1434</v>
      </c>
      <c r="AN4962" s="3">
        <v>1994</v>
      </c>
      <c r="AP4962" s="47">
        <v>9.4700000000000006</v>
      </c>
      <c r="AQ4962">
        <v>80411</v>
      </c>
      <c r="AR4962" s="1" t="s">
        <v>503</v>
      </c>
    </row>
    <row r="4963" spans="1:44" x14ac:dyDescent="0.25">
      <c r="A4963" s="1">
        <v>6521</v>
      </c>
      <c r="B4963" s="1" t="s">
        <v>5253</v>
      </c>
      <c r="C4963" s="1">
        <v>131</v>
      </c>
      <c r="D4963" s="1" t="s">
        <v>6573</v>
      </c>
      <c r="F4963" s="1" t="s">
        <v>445</v>
      </c>
      <c r="H4963" s="1">
        <v>69</v>
      </c>
      <c r="J4963" s="1"/>
      <c r="K4963" s="3">
        <v>811</v>
      </c>
      <c r="N4963" s="1">
        <v>284</v>
      </c>
      <c r="O4963" s="1">
        <v>110.9</v>
      </c>
      <c r="Q4963" s="1">
        <v>17.2</v>
      </c>
      <c r="R4963" s="1">
        <v>7.62</v>
      </c>
      <c r="S4963" s="47">
        <v>56.36</v>
      </c>
      <c r="Y4963" s="47">
        <v>4.57</v>
      </c>
      <c r="AB4963" s="47">
        <v>1.96</v>
      </c>
      <c r="AJ4963" s="1" t="s">
        <v>413</v>
      </c>
      <c r="AK4963" s="19">
        <v>49.5</v>
      </c>
      <c r="AL4963" s="19">
        <v>122</v>
      </c>
      <c r="AM4963" s="1">
        <v>150</v>
      </c>
      <c r="AN4963" s="3">
        <v>1994</v>
      </c>
      <c r="AP4963" s="47">
        <v>9.89</v>
      </c>
      <c r="AQ4963">
        <v>80813</v>
      </c>
      <c r="AR4963" s="1" t="s">
        <v>503</v>
      </c>
    </row>
    <row r="4964" spans="1:44" x14ac:dyDescent="0.25">
      <c r="A4964" s="1">
        <v>6522</v>
      </c>
      <c r="B4964" s="1" t="s">
        <v>5253</v>
      </c>
      <c r="C4964" s="1">
        <v>131</v>
      </c>
      <c r="D4964" s="1" t="s">
        <v>6573</v>
      </c>
      <c r="F4964" s="1" t="s">
        <v>445</v>
      </c>
      <c r="H4964" s="1">
        <v>58</v>
      </c>
      <c r="J4964" s="1"/>
      <c r="K4964" s="3">
        <v>1188</v>
      </c>
      <c r="N4964" s="1">
        <v>124</v>
      </c>
      <c r="O4964" s="1">
        <v>61.47</v>
      </c>
      <c r="Q4964" s="1">
        <v>16.79</v>
      </c>
      <c r="R4964" s="1">
        <v>3.66</v>
      </c>
      <c r="S4964" s="47">
        <v>27.24</v>
      </c>
      <c r="Y4964" s="47">
        <v>2.6</v>
      </c>
      <c r="AB4964" s="47">
        <v>1.1100000000000001</v>
      </c>
      <c r="AJ4964" s="1" t="s">
        <v>413</v>
      </c>
      <c r="AK4964" s="19">
        <v>50.4</v>
      </c>
      <c r="AL4964" s="19">
        <v>124</v>
      </c>
      <c r="AM4964" s="1">
        <v>677</v>
      </c>
      <c r="AN4964" s="3">
        <v>1994</v>
      </c>
      <c r="AP4964" s="47">
        <v>6.09</v>
      </c>
      <c r="AQ4964">
        <v>80505</v>
      </c>
      <c r="AR4964" s="1" t="s">
        <v>503</v>
      </c>
    </row>
    <row r="4965" spans="1:44" x14ac:dyDescent="0.25">
      <c r="A4965" s="1">
        <v>6523</v>
      </c>
      <c r="B4965" s="1" t="s">
        <v>5253</v>
      </c>
      <c r="C4965" s="1">
        <v>131</v>
      </c>
      <c r="D4965" s="1" t="s">
        <v>6573</v>
      </c>
      <c r="F4965" s="1" t="s">
        <v>445</v>
      </c>
      <c r="H4965" s="1">
        <v>79</v>
      </c>
      <c r="J4965" s="1"/>
      <c r="K4965" s="3">
        <v>403</v>
      </c>
      <c r="N4965" s="1">
        <v>163</v>
      </c>
      <c r="O4965" s="1">
        <v>68.75</v>
      </c>
      <c r="Q4965" s="1">
        <v>18.91</v>
      </c>
      <c r="R4965" s="1">
        <v>3.66</v>
      </c>
      <c r="S4965" s="47">
        <v>29.6</v>
      </c>
      <c r="Y4965" s="47">
        <v>2.88</v>
      </c>
      <c r="AB4965" s="47">
        <v>1.23</v>
      </c>
      <c r="AJ4965" s="1" t="s">
        <v>413</v>
      </c>
      <c r="AK4965" s="19">
        <v>51.7</v>
      </c>
      <c r="AL4965" s="19">
        <v>126.6</v>
      </c>
      <c r="AM4965" s="1">
        <v>800</v>
      </c>
      <c r="AN4965" s="3">
        <v>1994</v>
      </c>
      <c r="AP4965" s="47">
        <v>5.95</v>
      </c>
      <c r="AQ4965">
        <v>80505</v>
      </c>
      <c r="AR4965" s="1" t="s">
        <v>503</v>
      </c>
    </row>
    <row r="4966" spans="1:44" x14ac:dyDescent="0.25">
      <c r="A4966" s="1">
        <v>6524</v>
      </c>
      <c r="B4966" s="1" t="s">
        <v>5253</v>
      </c>
      <c r="C4966" s="1">
        <v>131</v>
      </c>
      <c r="D4966" s="1" t="s">
        <v>6573</v>
      </c>
      <c r="F4966" s="1" t="s">
        <v>445</v>
      </c>
      <c r="H4966" s="1">
        <v>38</v>
      </c>
      <c r="J4966" s="1"/>
      <c r="K4966" s="3">
        <v>4255</v>
      </c>
      <c r="N4966" s="1">
        <v>121</v>
      </c>
      <c r="O4966" s="1">
        <v>73.56</v>
      </c>
      <c r="Q4966" s="1">
        <v>11.79</v>
      </c>
      <c r="R4966" s="1">
        <v>6.19</v>
      </c>
      <c r="S4966" s="47">
        <v>38.21</v>
      </c>
      <c r="Y4966" s="47">
        <v>3.09</v>
      </c>
      <c r="AB4966" s="47">
        <v>1.32</v>
      </c>
      <c r="AJ4966" s="1" t="s">
        <v>413</v>
      </c>
      <c r="AK4966" s="19">
        <v>40.700000000000003</v>
      </c>
      <c r="AL4966" s="19">
        <v>109.4</v>
      </c>
      <c r="AM4966" s="1">
        <v>800</v>
      </c>
      <c r="AN4966" s="3">
        <v>1994</v>
      </c>
      <c r="AP4966" s="47">
        <v>8.2200000000000006</v>
      </c>
      <c r="AQ4966">
        <v>80813</v>
      </c>
      <c r="AR4966" s="1" t="s">
        <v>503</v>
      </c>
    </row>
    <row r="4967" spans="1:44" x14ac:dyDescent="0.25">
      <c r="A4967" s="1">
        <v>6525</v>
      </c>
      <c r="B4967" s="1" t="s">
        <v>5253</v>
      </c>
      <c r="C4967" s="1">
        <v>131</v>
      </c>
      <c r="D4967" s="1" t="s">
        <v>6573</v>
      </c>
      <c r="F4967" s="1" t="s">
        <v>445</v>
      </c>
      <c r="H4967" s="1">
        <v>68</v>
      </c>
      <c r="J4967" s="1"/>
      <c r="K4967" s="3">
        <v>1822</v>
      </c>
      <c r="N4967" s="1">
        <v>234</v>
      </c>
      <c r="O4967" s="1">
        <v>117.3</v>
      </c>
      <c r="Q4967" s="1">
        <v>30.29</v>
      </c>
      <c r="R4967" s="1">
        <v>7.23</v>
      </c>
      <c r="S4967" s="47">
        <v>54.8</v>
      </c>
      <c r="Y4967" s="47">
        <v>4.99</v>
      </c>
      <c r="AB4967" s="47">
        <v>2.14</v>
      </c>
      <c r="AJ4967" s="1" t="s">
        <v>413</v>
      </c>
      <c r="AK4967" s="19">
        <v>48.5</v>
      </c>
      <c r="AL4967" s="19">
        <v>122.1</v>
      </c>
      <c r="AM4967" s="1">
        <v>600</v>
      </c>
      <c r="AN4967" s="3">
        <v>1994</v>
      </c>
      <c r="AP4967" s="47">
        <v>12.31</v>
      </c>
      <c r="AQ4967">
        <v>80505</v>
      </c>
      <c r="AR4967" s="1" t="s">
        <v>503</v>
      </c>
    </row>
    <row r="4968" spans="1:44" x14ac:dyDescent="0.25">
      <c r="A4968" s="1">
        <v>6526</v>
      </c>
      <c r="B4968" s="1" t="s">
        <v>5253</v>
      </c>
      <c r="C4968" s="1">
        <v>131</v>
      </c>
      <c r="D4968" s="1" t="s">
        <v>6573</v>
      </c>
      <c r="F4968" s="1" t="s">
        <v>445</v>
      </c>
      <c r="H4968" s="1">
        <v>29</v>
      </c>
      <c r="J4968" s="1"/>
      <c r="K4968" s="3">
        <v>2000</v>
      </c>
      <c r="N4968" s="1">
        <v>61</v>
      </c>
      <c r="O4968" s="1">
        <v>34.42</v>
      </c>
      <c r="Q4968" s="1">
        <v>16.309999999999999</v>
      </c>
      <c r="R4968" s="1">
        <v>2.77</v>
      </c>
      <c r="S4968" s="47">
        <v>16.57</v>
      </c>
      <c r="Y4968" s="47">
        <v>1.67</v>
      </c>
      <c r="AB4968" s="47">
        <v>0.71</v>
      </c>
      <c r="AJ4968" s="1" t="s">
        <v>413</v>
      </c>
      <c r="AK4968" s="19">
        <v>35.6</v>
      </c>
      <c r="AL4968" s="19">
        <v>106.27</v>
      </c>
      <c r="AM4968" s="1">
        <v>2125</v>
      </c>
      <c r="AN4968" s="3">
        <v>1994</v>
      </c>
      <c r="AP4968" s="47">
        <v>4.07</v>
      </c>
      <c r="AQ4968">
        <v>81013</v>
      </c>
      <c r="AR4968" s="1" t="s">
        <v>503</v>
      </c>
    </row>
    <row r="4969" spans="1:44" x14ac:dyDescent="0.25">
      <c r="A4969" s="1">
        <v>6527</v>
      </c>
      <c r="B4969" s="1" t="s">
        <v>5253</v>
      </c>
      <c r="C4969" s="1">
        <v>131</v>
      </c>
      <c r="D4969" s="1" t="s">
        <v>6573</v>
      </c>
      <c r="F4969" s="33" t="s">
        <v>860</v>
      </c>
      <c r="H4969" s="1">
        <v>39</v>
      </c>
      <c r="J4969" s="1"/>
      <c r="K4969" s="3">
        <v>2774</v>
      </c>
      <c r="N4969" s="1">
        <v>62</v>
      </c>
      <c r="O4969" s="1">
        <v>37.92</v>
      </c>
      <c r="P4969" s="33">
        <v>6.67</v>
      </c>
      <c r="Q4969" s="1">
        <v>8.7200000000000006</v>
      </c>
      <c r="R4969" s="1">
        <v>9.4</v>
      </c>
      <c r="S4969" s="47">
        <v>9.41</v>
      </c>
      <c r="Y4969" s="47">
        <v>1.56</v>
      </c>
      <c r="AB4969" s="47">
        <v>0.67</v>
      </c>
      <c r="AC4969" s="33">
        <v>4.0599999999999996</v>
      </c>
      <c r="AF4969" s="33">
        <v>0</v>
      </c>
      <c r="AG4969" s="33"/>
      <c r="AI4969" s="33">
        <v>6.23</v>
      </c>
      <c r="AJ4969" s="1" t="s">
        <v>413</v>
      </c>
      <c r="AK4969" s="19">
        <v>37</v>
      </c>
      <c r="AL4969" s="19">
        <v>101.8</v>
      </c>
      <c r="AM4969" s="1">
        <v>2650</v>
      </c>
      <c r="AN4969" s="3">
        <v>1986</v>
      </c>
      <c r="AP4969" s="47">
        <v>12.36</v>
      </c>
      <c r="AQ4969">
        <v>81017</v>
      </c>
      <c r="AR4969" s="1" t="s">
        <v>1134</v>
      </c>
    </row>
    <row r="4970" spans="1:44" x14ac:dyDescent="0.25">
      <c r="A4970" s="1">
        <v>6528</v>
      </c>
      <c r="B4970" s="1" t="s">
        <v>5253</v>
      </c>
      <c r="C4970" s="1">
        <v>131</v>
      </c>
      <c r="D4970" s="1" t="s">
        <v>6573</v>
      </c>
      <c r="F4970" s="1" t="s">
        <v>445</v>
      </c>
      <c r="H4970" s="1">
        <v>43</v>
      </c>
      <c r="J4970" s="1"/>
      <c r="K4970" s="3">
        <v>1479</v>
      </c>
      <c r="N4970" s="1">
        <v>65.2</v>
      </c>
      <c r="O4970" s="1">
        <v>37.69</v>
      </c>
      <c r="Q4970" s="1">
        <v>11.48</v>
      </c>
      <c r="R4970" s="1">
        <v>3.83</v>
      </c>
      <c r="S4970" s="47">
        <v>18.760000000000002</v>
      </c>
      <c r="Y4970" s="47">
        <v>1.71</v>
      </c>
      <c r="AB4970" s="47">
        <v>0.73</v>
      </c>
      <c r="AJ4970" s="1" t="s">
        <v>413</v>
      </c>
      <c r="AK4970" s="19">
        <v>35.43</v>
      </c>
      <c r="AL4970" s="19">
        <v>111.98</v>
      </c>
      <c r="AM4970" s="1">
        <v>1838</v>
      </c>
      <c r="AN4970" s="3">
        <v>1994</v>
      </c>
      <c r="AP4970" s="47">
        <v>4.8099999999999996</v>
      </c>
      <c r="AQ4970">
        <v>80424</v>
      </c>
      <c r="AR4970" s="1" t="s">
        <v>503</v>
      </c>
    </row>
    <row r="4971" spans="1:44" x14ac:dyDescent="0.25">
      <c r="A4971" s="1">
        <v>6529</v>
      </c>
      <c r="B4971" s="1" t="s">
        <v>5253</v>
      </c>
      <c r="C4971" s="1">
        <v>131</v>
      </c>
      <c r="D4971" s="1" t="s">
        <v>6573</v>
      </c>
      <c r="F4971" s="1" t="s">
        <v>445</v>
      </c>
      <c r="H4971" s="1">
        <v>55</v>
      </c>
      <c r="J4971" s="1"/>
      <c r="K4971" s="3">
        <v>642</v>
      </c>
      <c r="N4971" s="1">
        <v>49.3</v>
      </c>
      <c r="O4971" s="1">
        <v>26.8</v>
      </c>
      <c r="Q4971" s="1">
        <v>9.09</v>
      </c>
      <c r="R4971" s="1">
        <v>2.59</v>
      </c>
      <c r="S4971" s="47">
        <v>12.25</v>
      </c>
      <c r="Y4971" s="47">
        <v>1.21</v>
      </c>
      <c r="AB4971" s="47">
        <v>0.52</v>
      </c>
      <c r="AJ4971" s="1" t="s">
        <v>413</v>
      </c>
      <c r="AK4971" s="19">
        <v>35.47</v>
      </c>
      <c r="AL4971" s="19">
        <v>111.98</v>
      </c>
      <c r="AM4971" s="1">
        <v>1675</v>
      </c>
      <c r="AN4971" s="3">
        <v>1994</v>
      </c>
      <c r="AP4971" s="47">
        <v>3.25</v>
      </c>
      <c r="AQ4971">
        <v>80424</v>
      </c>
      <c r="AR4971" s="1" t="s">
        <v>503</v>
      </c>
    </row>
    <row r="4972" spans="1:44" x14ac:dyDescent="0.25">
      <c r="A4972" s="1">
        <v>6530</v>
      </c>
      <c r="B4972" s="1" t="s">
        <v>5253</v>
      </c>
      <c r="C4972" s="1">
        <v>131</v>
      </c>
      <c r="D4972" s="1" t="s">
        <v>6573</v>
      </c>
      <c r="F4972" s="1" t="s">
        <v>445</v>
      </c>
      <c r="H4972" s="1">
        <v>29</v>
      </c>
      <c r="J4972" s="1"/>
      <c r="K4972" s="3">
        <v>2377</v>
      </c>
      <c r="N4972" s="1">
        <v>40.799999999999997</v>
      </c>
      <c r="O4972" s="1">
        <v>26.3</v>
      </c>
      <c r="Q4972" s="1">
        <v>5.76</v>
      </c>
      <c r="R4972" s="1">
        <v>1.86</v>
      </c>
      <c r="S4972" s="47">
        <v>11.78</v>
      </c>
      <c r="Y4972" s="47">
        <v>1.0900000000000001</v>
      </c>
      <c r="AB4972" s="47">
        <v>0.47</v>
      </c>
      <c r="AJ4972" s="1" t="s">
        <v>413</v>
      </c>
      <c r="AK4972" s="19">
        <v>36.18</v>
      </c>
      <c r="AL4972" s="19">
        <v>111.02</v>
      </c>
      <c r="AM4972" s="1">
        <v>1590</v>
      </c>
      <c r="AN4972" s="3">
        <v>1994</v>
      </c>
      <c r="AP4972" s="47">
        <v>3.14</v>
      </c>
      <c r="AQ4972">
        <v>80411</v>
      </c>
      <c r="AR4972" s="1" t="s">
        <v>503</v>
      </c>
    </row>
    <row r="4973" spans="1:44" x14ac:dyDescent="0.25">
      <c r="A4973" s="1">
        <v>6531</v>
      </c>
      <c r="B4973" s="1" t="s">
        <v>5253</v>
      </c>
      <c r="C4973" s="1">
        <v>131</v>
      </c>
      <c r="D4973" s="1" t="s">
        <v>6573</v>
      </c>
      <c r="F4973" s="1" t="s">
        <v>445</v>
      </c>
      <c r="H4973" s="1">
        <v>35</v>
      </c>
      <c r="J4973" s="1"/>
      <c r="K4973" s="3">
        <v>980</v>
      </c>
      <c r="N4973" s="1">
        <v>54.1</v>
      </c>
      <c r="O4973" s="1">
        <v>30.29</v>
      </c>
      <c r="Q4973" s="1">
        <v>7.87</v>
      </c>
      <c r="R4973" s="1">
        <v>1.98</v>
      </c>
      <c r="S4973" s="47">
        <v>13.75</v>
      </c>
      <c r="Y4973" s="47">
        <v>1.28</v>
      </c>
      <c r="AB4973" s="47">
        <v>0.55000000000000004</v>
      </c>
      <c r="AJ4973" s="1" t="s">
        <v>413</v>
      </c>
      <c r="AK4973" s="19">
        <v>36.270000000000003</v>
      </c>
      <c r="AL4973" s="19">
        <v>111</v>
      </c>
      <c r="AM4973" s="1">
        <v>1700</v>
      </c>
      <c r="AN4973" s="3">
        <v>1994</v>
      </c>
      <c r="AP4973" s="47">
        <v>3.34</v>
      </c>
      <c r="AQ4973">
        <v>80411</v>
      </c>
      <c r="AR4973" s="1" t="s">
        <v>503</v>
      </c>
    </row>
    <row r="4974" spans="1:44" x14ac:dyDescent="0.25">
      <c r="A4974" s="1">
        <v>6532</v>
      </c>
      <c r="B4974" s="1" t="s">
        <v>5253</v>
      </c>
      <c r="C4974" s="1">
        <v>131</v>
      </c>
      <c r="D4974" s="1" t="s">
        <v>6573</v>
      </c>
      <c r="F4974" s="1" t="s">
        <v>445</v>
      </c>
      <c r="H4974" s="1">
        <v>57</v>
      </c>
      <c r="J4974" s="1"/>
      <c r="K4974" s="3">
        <v>460</v>
      </c>
      <c r="N4974" s="1">
        <v>127</v>
      </c>
      <c r="O4974" s="1">
        <v>61.79</v>
      </c>
      <c r="Q4974" s="1">
        <v>20.67</v>
      </c>
      <c r="R4974" s="1">
        <v>3.6</v>
      </c>
      <c r="S4974" s="47">
        <v>28.29</v>
      </c>
      <c r="Y4974" s="47">
        <v>2.72</v>
      </c>
      <c r="AB4974" s="47">
        <v>1.17</v>
      </c>
      <c r="AJ4974" s="1" t="s">
        <v>413</v>
      </c>
      <c r="AK4974" s="19">
        <v>36.53</v>
      </c>
      <c r="AL4974" s="19">
        <v>111.88</v>
      </c>
      <c r="AM4974" s="1">
        <v>1420</v>
      </c>
      <c r="AN4974" s="3">
        <v>1994</v>
      </c>
      <c r="AP4974" s="47">
        <v>6.08</v>
      </c>
      <c r="AQ4974">
        <v>80411</v>
      </c>
      <c r="AR4974" s="1" t="s">
        <v>503</v>
      </c>
    </row>
    <row r="4975" spans="1:44" x14ac:dyDescent="0.25">
      <c r="A4975" s="1">
        <v>6533</v>
      </c>
      <c r="B4975" s="1" t="s">
        <v>5253</v>
      </c>
      <c r="C4975" s="1">
        <v>131</v>
      </c>
      <c r="D4975" s="1" t="s">
        <v>6573</v>
      </c>
      <c r="F4975" s="1" t="s">
        <v>445</v>
      </c>
      <c r="H4975" s="1">
        <v>36</v>
      </c>
      <c r="J4975" s="1"/>
      <c r="K4975" s="3">
        <v>898</v>
      </c>
      <c r="N4975" s="1">
        <v>68.8</v>
      </c>
      <c r="O4975" s="1">
        <v>37.4</v>
      </c>
      <c r="Q4975" s="1">
        <v>10.23</v>
      </c>
      <c r="R4975" s="1">
        <v>2.39</v>
      </c>
      <c r="S4975" s="47">
        <v>17.03</v>
      </c>
      <c r="Y4975" s="47">
        <v>1.6</v>
      </c>
      <c r="AB4975" s="47">
        <v>0.68</v>
      </c>
      <c r="AJ4975" s="1" t="s">
        <v>413</v>
      </c>
      <c r="AK4975" s="19">
        <v>36.65</v>
      </c>
      <c r="AL4975" s="19">
        <v>112.05</v>
      </c>
      <c r="AM4975" s="1">
        <v>1980</v>
      </c>
      <c r="AN4975" s="3">
        <v>1994</v>
      </c>
      <c r="AP4975" s="47">
        <v>4.04</v>
      </c>
      <c r="AQ4975">
        <v>80411</v>
      </c>
      <c r="AR4975" s="1" t="s">
        <v>503</v>
      </c>
    </row>
    <row r="4976" spans="1:44" x14ac:dyDescent="0.25">
      <c r="A4976" s="1">
        <v>6534</v>
      </c>
      <c r="B4976" s="1" t="s">
        <v>5253</v>
      </c>
      <c r="C4976" s="1">
        <v>131</v>
      </c>
      <c r="D4976" s="1" t="s">
        <v>6573</v>
      </c>
      <c r="F4976" s="1" t="s">
        <v>445</v>
      </c>
      <c r="H4976" s="1">
        <v>34</v>
      </c>
      <c r="J4976" s="1"/>
      <c r="K4976" s="3">
        <v>1814</v>
      </c>
      <c r="N4976" s="1">
        <v>103</v>
      </c>
      <c r="O4976" s="1">
        <v>57.52</v>
      </c>
      <c r="Q4976" s="1">
        <v>19.66</v>
      </c>
      <c r="R4976" s="1">
        <v>6.04</v>
      </c>
      <c r="S4976" s="47">
        <v>28.95</v>
      </c>
      <c r="Y4976" s="47">
        <v>2.67</v>
      </c>
      <c r="AB4976" s="47">
        <v>1.1399999999999999</v>
      </c>
      <c r="AJ4976" s="1" t="s">
        <v>413</v>
      </c>
      <c r="AK4976" s="19">
        <v>36.65</v>
      </c>
      <c r="AL4976" s="19">
        <v>113.3</v>
      </c>
      <c r="AM4976" s="1">
        <v>1480</v>
      </c>
      <c r="AN4976" s="3">
        <v>1994</v>
      </c>
      <c r="AP4976" s="47">
        <v>7.59</v>
      </c>
      <c r="AQ4976">
        <v>80411</v>
      </c>
      <c r="AR4976" s="1" t="s">
        <v>503</v>
      </c>
    </row>
    <row r="4977" spans="1:71" x14ac:dyDescent="0.25">
      <c r="A4977" s="1">
        <v>6535</v>
      </c>
      <c r="B4977" s="1" t="s">
        <v>5253</v>
      </c>
      <c r="C4977" s="1">
        <v>131</v>
      </c>
      <c r="D4977" s="1" t="s">
        <v>6573</v>
      </c>
      <c r="F4977" s="1" t="s">
        <v>445</v>
      </c>
      <c r="H4977" s="1">
        <v>27</v>
      </c>
      <c r="J4977" s="1"/>
      <c r="K4977" s="3">
        <v>1626</v>
      </c>
      <c r="N4977" s="1">
        <v>63.2</v>
      </c>
      <c r="O4977" s="1">
        <v>36.99</v>
      </c>
      <c r="Q4977" s="1">
        <v>9.1300000000000008</v>
      </c>
      <c r="R4977" s="1">
        <v>2.48</v>
      </c>
      <c r="S4977" s="47">
        <v>16.739999999999998</v>
      </c>
      <c r="Y4977" s="47">
        <v>1.56</v>
      </c>
      <c r="AB4977" s="47">
        <v>0.67</v>
      </c>
      <c r="AJ4977" s="1" t="s">
        <v>413</v>
      </c>
      <c r="AK4977" s="19">
        <v>36.799999999999997</v>
      </c>
      <c r="AL4977" s="19">
        <v>112.05</v>
      </c>
      <c r="AM4977" s="1">
        <v>1900</v>
      </c>
      <c r="AN4977" s="3">
        <v>1994</v>
      </c>
      <c r="AP4977" s="47">
        <v>4.1900000000000004</v>
      </c>
      <c r="AQ4977">
        <v>80411</v>
      </c>
      <c r="AR4977" s="1" t="s">
        <v>503</v>
      </c>
    </row>
    <row r="4978" spans="1:71" x14ac:dyDescent="0.25">
      <c r="A4978" s="1">
        <v>6536</v>
      </c>
      <c r="B4978" s="1" t="s">
        <v>5253</v>
      </c>
      <c r="C4978" s="1">
        <v>131</v>
      </c>
      <c r="D4978" s="1" t="s">
        <v>6573</v>
      </c>
      <c r="F4978" s="1" t="s">
        <v>445</v>
      </c>
      <c r="H4978" s="1">
        <v>59</v>
      </c>
      <c r="J4978" s="1"/>
      <c r="K4978" s="3">
        <v>654</v>
      </c>
      <c r="N4978" s="1">
        <v>107</v>
      </c>
      <c r="O4978" s="1">
        <v>52.98</v>
      </c>
      <c r="Q4978" s="1">
        <v>16.54</v>
      </c>
      <c r="R4978" s="1">
        <v>3.2</v>
      </c>
      <c r="S4978" s="47">
        <v>24.22</v>
      </c>
      <c r="Y4978" s="47">
        <v>2.31</v>
      </c>
      <c r="AB4978" s="47">
        <v>0.99</v>
      </c>
      <c r="AJ4978" s="1" t="s">
        <v>413</v>
      </c>
      <c r="AK4978" s="19">
        <v>36.869999999999997</v>
      </c>
      <c r="AL4978" s="19">
        <v>112.03</v>
      </c>
      <c r="AM4978" s="1">
        <v>2210</v>
      </c>
      <c r="AN4978" s="3">
        <v>1994</v>
      </c>
      <c r="AP4978" s="47">
        <v>5.4</v>
      </c>
      <c r="AQ4978">
        <v>80411</v>
      </c>
      <c r="AR4978" s="1" t="s">
        <v>503</v>
      </c>
    </row>
    <row r="4979" spans="1:71" x14ac:dyDescent="0.25">
      <c r="A4979" s="1">
        <v>6537</v>
      </c>
      <c r="B4979" s="1" t="s">
        <v>5253</v>
      </c>
      <c r="C4979" s="1">
        <v>131</v>
      </c>
      <c r="D4979" s="1" t="s">
        <v>6573</v>
      </c>
      <c r="F4979" s="1" t="s">
        <v>445</v>
      </c>
      <c r="H4979" s="1">
        <v>36</v>
      </c>
      <c r="J4979" s="1"/>
      <c r="K4979" s="3">
        <v>1117</v>
      </c>
      <c r="N4979" s="1">
        <v>78</v>
      </c>
      <c r="O4979" s="1">
        <v>52</v>
      </c>
      <c r="Q4979" s="1">
        <v>7.18</v>
      </c>
      <c r="R4979" s="1">
        <v>2.75</v>
      </c>
      <c r="S4979" s="47">
        <v>29.66</v>
      </c>
      <c r="Y4979" s="47">
        <v>2.1800000000000002</v>
      </c>
      <c r="AB4979" s="47">
        <v>0.93</v>
      </c>
      <c r="AJ4979" s="1" t="s">
        <v>413</v>
      </c>
      <c r="AK4979" s="19">
        <v>36.869999999999997</v>
      </c>
      <c r="AL4979" s="19">
        <v>113.37</v>
      </c>
      <c r="AM4979" s="1">
        <v>1550</v>
      </c>
      <c r="AN4979" s="3">
        <v>1994</v>
      </c>
      <c r="AP4979" s="47">
        <v>3.62</v>
      </c>
      <c r="AQ4979">
        <v>80411</v>
      </c>
      <c r="AR4979" s="1" t="s">
        <v>503</v>
      </c>
    </row>
    <row r="4980" spans="1:71" x14ac:dyDescent="0.25">
      <c r="A4980" s="1">
        <v>6538</v>
      </c>
      <c r="B4980" s="1" t="s">
        <v>5253</v>
      </c>
      <c r="C4980" s="1">
        <v>131</v>
      </c>
      <c r="D4980" s="1" t="s">
        <v>6573</v>
      </c>
      <c r="F4980" s="1" t="s">
        <v>445</v>
      </c>
      <c r="H4980" s="1">
        <v>65</v>
      </c>
      <c r="J4980" s="1"/>
      <c r="K4980" s="3">
        <v>936</v>
      </c>
      <c r="N4980" s="1">
        <v>87.4</v>
      </c>
      <c r="O4980" s="1">
        <v>52.74</v>
      </c>
      <c r="Q4980" s="1">
        <v>7.28</v>
      </c>
      <c r="R4980" s="1">
        <v>2.98</v>
      </c>
      <c r="S4980" s="47">
        <v>29.5</v>
      </c>
      <c r="Y4980" s="47">
        <v>2.2000000000000002</v>
      </c>
      <c r="AB4980" s="47">
        <v>0.94</v>
      </c>
      <c r="AJ4980" s="1" t="s">
        <v>413</v>
      </c>
      <c r="AK4980" s="19">
        <v>36.97</v>
      </c>
      <c r="AL4980" s="19">
        <v>112.08</v>
      </c>
      <c r="AM4980" s="1">
        <v>1750</v>
      </c>
      <c r="AN4980" s="3">
        <v>1994</v>
      </c>
      <c r="AP4980" s="47">
        <v>3.92</v>
      </c>
      <c r="AQ4980">
        <v>80411</v>
      </c>
      <c r="AR4980" s="1" t="s">
        <v>503</v>
      </c>
      <c r="AZ4980" s="25"/>
      <c r="BA4980" s="25"/>
      <c r="BB4980" s="25"/>
      <c r="BC4980" s="25"/>
      <c r="BD4980" s="25"/>
      <c r="BE4980" s="25"/>
      <c r="BF4980" s="25"/>
      <c r="BG4980" s="25"/>
      <c r="BH4980" s="25"/>
      <c r="BI4980" s="25"/>
      <c r="BJ4980" s="25"/>
      <c r="BK4980" s="25"/>
      <c r="BL4980" s="25"/>
      <c r="BM4980" s="25"/>
      <c r="BN4980" s="25"/>
      <c r="BO4980" s="25"/>
      <c r="BP4980" s="25"/>
      <c r="BQ4980" s="25"/>
      <c r="BR4980" s="25"/>
      <c r="BS4980" s="25"/>
    </row>
    <row r="4981" spans="1:71" x14ac:dyDescent="0.25">
      <c r="A4981" s="1">
        <v>6539</v>
      </c>
      <c r="B4981" s="1" t="s">
        <v>5253</v>
      </c>
      <c r="C4981" s="1">
        <v>131</v>
      </c>
      <c r="D4981" s="1" t="s">
        <v>6573</v>
      </c>
      <c r="F4981" s="1" t="s">
        <v>445</v>
      </c>
      <c r="H4981" s="1">
        <v>48</v>
      </c>
      <c r="J4981" s="1"/>
      <c r="K4981" s="3">
        <v>1414</v>
      </c>
      <c r="N4981" s="1">
        <v>64.5</v>
      </c>
      <c r="O4981" s="1">
        <v>36.909999999999997</v>
      </c>
      <c r="Q4981" s="1">
        <v>9.41</v>
      </c>
      <c r="R4981" s="1">
        <v>2.44</v>
      </c>
      <c r="S4981" s="47">
        <v>16.73</v>
      </c>
      <c r="Y4981" s="47">
        <v>1.56</v>
      </c>
      <c r="AB4981" s="47">
        <v>0.67</v>
      </c>
      <c r="AJ4981" s="1" t="s">
        <v>413</v>
      </c>
      <c r="AK4981" s="19">
        <v>37.08</v>
      </c>
      <c r="AL4981" s="19">
        <v>111.23</v>
      </c>
      <c r="AM4981" s="1">
        <v>1910</v>
      </c>
      <c r="AN4981" s="3">
        <v>1994</v>
      </c>
      <c r="AP4981" s="47">
        <v>4.12</v>
      </c>
      <c r="AQ4981">
        <v>80411</v>
      </c>
      <c r="AR4981" s="1" t="s">
        <v>503</v>
      </c>
    </row>
    <row r="4982" spans="1:71" x14ac:dyDescent="0.25">
      <c r="A4982" s="1">
        <v>6540</v>
      </c>
      <c r="B4982" s="1" t="s">
        <v>5253</v>
      </c>
      <c r="C4982" s="1">
        <v>131</v>
      </c>
      <c r="D4982" s="1" t="s">
        <v>6573</v>
      </c>
      <c r="F4982" s="1" t="s">
        <v>445</v>
      </c>
      <c r="H4982" s="1">
        <v>30</v>
      </c>
      <c r="J4982" s="1"/>
      <c r="K4982" s="3">
        <v>1489</v>
      </c>
      <c r="N4982" s="1">
        <v>81.099999999999994</v>
      </c>
      <c r="O4982" s="1">
        <v>56.41</v>
      </c>
      <c r="Q4982" s="1">
        <v>7.76</v>
      </c>
      <c r="R4982" s="1">
        <v>2.99</v>
      </c>
      <c r="S4982" s="47">
        <v>32.28</v>
      </c>
      <c r="Y4982" s="47">
        <v>2.37</v>
      </c>
      <c r="AB4982" s="47">
        <v>1.01</v>
      </c>
      <c r="AJ4982" s="1" t="s">
        <v>413</v>
      </c>
      <c r="AK4982" s="19">
        <v>37.119999999999997</v>
      </c>
      <c r="AL4982" s="19">
        <v>113.5</v>
      </c>
      <c r="AM4982" s="1">
        <v>1845</v>
      </c>
      <c r="AN4982" s="3">
        <v>1994</v>
      </c>
      <c r="AP4982" s="47">
        <v>3.93</v>
      </c>
      <c r="AQ4982">
        <v>80411</v>
      </c>
      <c r="AR4982" s="1" t="s">
        <v>503</v>
      </c>
    </row>
    <row r="4983" spans="1:71" x14ac:dyDescent="0.25">
      <c r="A4983" s="1">
        <v>6541</v>
      </c>
      <c r="B4983" s="1" t="s">
        <v>5253</v>
      </c>
      <c r="C4983" s="1">
        <v>131</v>
      </c>
      <c r="D4983" s="1" t="s">
        <v>6573</v>
      </c>
      <c r="F4983" s="1" t="s">
        <v>445</v>
      </c>
      <c r="H4983" s="1">
        <v>35</v>
      </c>
      <c r="J4983" s="1"/>
      <c r="K4983" s="3">
        <v>939</v>
      </c>
      <c r="N4983" s="1">
        <v>63.5</v>
      </c>
      <c r="O4983" s="1">
        <v>34.799999999999997</v>
      </c>
      <c r="Q4983" s="1">
        <v>9.33</v>
      </c>
      <c r="R4983" s="1">
        <v>2.2400000000000002</v>
      </c>
      <c r="S4983" s="47">
        <v>15.83</v>
      </c>
      <c r="Y4983" s="47">
        <v>1.48</v>
      </c>
      <c r="AB4983" s="47">
        <v>0.63</v>
      </c>
      <c r="AJ4983" s="1" t="s">
        <v>413</v>
      </c>
      <c r="AK4983" s="19">
        <v>37.200000000000003</v>
      </c>
      <c r="AL4983" s="19">
        <v>113.55</v>
      </c>
      <c r="AM4983" s="1">
        <v>2000</v>
      </c>
      <c r="AN4983" s="3">
        <v>1994</v>
      </c>
      <c r="AP4983" s="47">
        <v>3.78</v>
      </c>
      <c r="AQ4983">
        <v>80411</v>
      </c>
      <c r="AR4983" s="1" t="s">
        <v>503</v>
      </c>
    </row>
    <row r="4984" spans="1:71" x14ac:dyDescent="0.25">
      <c r="A4984" s="1">
        <v>6542</v>
      </c>
      <c r="B4984" s="1" t="s">
        <v>5253</v>
      </c>
      <c r="C4984" s="1">
        <v>131</v>
      </c>
      <c r="D4984" s="1" t="s">
        <v>6573</v>
      </c>
      <c r="F4984" s="1" t="s">
        <v>445</v>
      </c>
      <c r="H4984" s="1">
        <v>59</v>
      </c>
      <c r="J4984" s="1"/>
      <c r="K4984" s="3">
        <v>357</v>
      </c>
      <c r="N4984" s="1">
        <v>65.2</v>
      </c>
      <c r="O4984" s="1">
        <v>32.15</v>
      </c>
      <c r="Q4984" s="1">
        <v>10.039999999999999</v>
      </c>
      <c r="R4984" s="1">
        <v>1.94</v>
      </c>
      <c r="S4984" s="47">
        <v>14.7</v>
      </c>
      <c r="Y4984" s="47">
        <v>1.4</v>
      </c>
      <c r="AB4984" s="47">
        <v>0.6</v>
      </c>
      <c r="AJ4984" s="1" t="s">
        <v>413</v>
      </c>
      <c r="AK4984" s="19">
        <v>37.22</v>
      </c>
      <c r="AL4984" s="19">
        <v>111.15</v>
      </c>
      <c r="AM4984" s="1">
        <v>1680</v>
      </c>
      <c r="AN4984" s="3">
        <v>1994</v>
      </c>
      <c r="AP4984" s="47">
        <v>3.28</v>
      </c>
      <c r="AQ4984">
        <v>80411</v>
      </c>
      <c r="AR4984" s="1" t="s">
        <v>503</v>
      </c>
    </row>
    <row r="4985" spans="1:71" x14ac:dyDescent="0.25">
      <c r="A4985" s="1">
        <v>6543</v>
      </c>
      <c r="B4985" s="1" t="s">
        <v>5253</v>
      </c>
      <c r="C4985" s="1">
        <v>131</v>
      </c>
      <c r="D4985" s="1" t="s">
        <v>6573</v>
      </c>
      <c r="F4985" s="1" t="s">
        <v>445</v>
      </c>
      <c r="H4985" s="1">
        <v>48</v>
      </c>
      <c r="J4985" s="1"/>
      <c r="K4985" s="3">
        <v>987</v>
      </c>
      <c r="N4985" s="1">
        <v>83.4</v>
      </c>
      <c r="O4985" s="1">
        <v>53.86</v>
      </c>
      <c r="Q4985" s="1">
        <v>7.46</v>
      </c>
      <c r="R4985" s="1">
        <v>2.85</v>
      </c>
      <c r="S4985" s="47">
        <v>30.65</v>
      </c>
      <c r="Y4985" s="47">
        <v>2.2599999999999998</v>
      </c>
      <c r="AB4985" s="47">
        <v>0.97</v>
      </c>
      <c r="AJ4985" s="1" t="s">
        <v>413</v>
      </c>
      <c r="AK4985" s="19">
        <v>37.42</v>
      </c>
      <c r="AL4985" s="19">
        <v>111.42</v>
      </c>
      <c r="AM4985" s="1">
        <v>1659</v>
      </c>
      <c r="AN4985" s="3">
        <v>1994</v>
      </c>
      <c r="AP4985" s="47">
        <v>3.75</v>
      </c>
      <c r="AQ4985">
        <v>80411</v>
      </c>
      <c r="AR4985" s="1" t="s">
        <v>503</v>
      </c>
    </row>
    <row r="4986" spans="1:71" x14ac:dyDescent="0.25">
      <c r="A4986" s="1">
        <v>6544</v>
      </c>
      <c r="B4986" s="1" t="s">
        <v>5253</v>
      </c>
      <c r="C4986" s="1">
        <v>131</v>
      </c>
      <c r="D4986" s="1" t="s">
        <v>6573</v>
      </c>
      <c r="F4986" s="1" t="s">
        <v>445</v>
      </c>
      <c r="H4986" s="1">
        <v>40</v>
      </c>
      <c r="J4986" s="1"/>
      <c r="K4986" s="3">
        <v>1025</v>
      </c>
      <c r="N4986" s="1">
        <v>88.9</v>
      </c>
      <c r="O4986" s="1">
        <v>57.87</v>
      </c>
      <c r="Q4986" s="1">
        <v>8.0299999999999994</v>
      </c>
      <c r="R4986" s="1">
        <v>3.01</v>
      </c>
      <c r="S4986" s="47">
        <v>33.03</v>
      </c>
      <c r="Y4986" s="47">
        <v>2.4300000000000002</v>
      </c>
      <c r="AB4986" s="47">
        <v>1.04</v>
      </c>
      <c r="AJ4986" s="1" t="s">
        <v>413</v>
      </c>
      <c r="AK4986" s="19">
        <v>37.479999999999997</v>
      </c>
      <c r="AL4986" s="19">
        <v>111.57</v>
      </c>
      <c r="AM4986" s="1">
        <v>1880</v>
      </c>
      <c r="AN4986" s="3">
        <v>1994</v>
      </c>
      <c r="AP4986" s="47">
        <v>3.96</v>
      </c>
      <c r="AQ4986">
        <v>80411</v>
      </c>
      <c r="AR4986" s="1" t="s">
        <v>503</v>
      </c>
    </row>
    <row r="4987" spans="1:71" x14ac:dyDescent="0.25">
      <c r="A4987" s="1">
        <v>6545</v>
      </c>
      <c r="B4987" s="1" t="s">
        <v>5253</v>
      </c>
      <c r="C4987" s="1">
        <v>131</v>
      </c>
      <c r="D4987" s="1" t="s">
        <v>6573</v>
      </c>
      <c r="F4987" s="1" t="s">
        <v>445</v>
      </c>
      <c r="H4987" s="1">
        <v>44</v>
      </c>
      <c r="J4987" s="1"/>
      <c r="K4987" s="3">
        <v>782</v>
      </c>
      <c r="N4987" s="1">
        <v>159</v>
      </c>
      <c r="O4987" s="1">
        <v>93.64</v>
      </c>
      <c r="Q4987" s="1">
        <v>13.25</v>
      </c>
      <c r="R4987" s="1">
        <v>4.58</v>
      </c>
      <c r="S4987" s="47">
        <v>53.66</v>
      </c>
      <c r="Y4987" s="47">
        <v>3.93</v>
      </c>
      <c r="AB4987" s="47">
        <v>1.68</v>
      </c>
      <c r="AJ4987" s="1" t="s">
        <v>413</v>
      </c>
      <c r="AK4987" s="19">
        <v>37.479999999999997</v>
      </c>
      <c r="AL4987" s="19">
        <v>111.68</v>
      </c>
      <c r="AM4987" s="1">
        <v>1810</v>
      </c>
      <c r="AN4987" s="3">
        <v>1994</v>
      </c>
      <c r="AP4987" s="47">
        <v>6.02</v>
      </c>
      <c r="AQ4987">
        <v>80411</v>
      </c>
      <c r="AR4987" s="1" t="s">
        <v>503</v>
      </c>
    </row>
    <row r="4988" spans="1:71" x14ac:dyDescent="0.25">
      <c r="A4988" s="1">
        <v>6546</v>
      </c>
      <c r="B4988" s="1" t="s">
        <v>5253</v>
      </c>
      <c r="C4988" s="1">
        <v>131</v>
      </c>
      <c r="D4988" s="1" t="s">
        <v>6573</v>
      </c>
      <c r="F4988" s="1" t="s">
        <v>445</v>
      </c>
      <c r="H4988" s="1">
        <v>26</v>
      </c>
      <c r="J4988" s="1"/>
      <c r="K4988" s="3">
        <v>2559</v>
      </c>
      <c r="N4988" s="1">
        <v>80.7</v>
      </c>
      <c r="O4988" s="1">
        <v>67.62</v>
      </c>
      <c r="Q4988" s="1">
        <v>9.2799999999999994</v>
      </c>
      <c r="R4988" s="1">
        <v>3.16</v>
      </c>
      <c r="S4988" s="47">
        <v>39.93</v>
      </c>
      <c r="Y4988" s="47">
        <v>2.86</v>
      </c>
      <c r="AB4988" s="47">
        <v>1.22</v>
      </c>
      <c r="AJ4988" s="1" t="s">
        <v>413</v>
      </c>
      <c r="AK4988" s="19">
        <v>37.520000000000003</v>
      </c>
      <c r="AL4988" s="19">
        <v>111.57</v>
      </c>
      <c r="AM4988" s="1">
        <v>1772</v>
      </c>
      <c r="AN4988" s="3">
        <v>1994</v>
      </c>
      <c r="AP4988" s="47">
        <v>4.1500000000000004</v>
      </c>
      <c r="AQ4988">
        <v>80411</v>
      </c>
      <c r="AR4988" s="1" t="s">
        <v>503</v>
      </c>
    </row>
    <row r="4989" spans="1:71" x14ac:dyDescent="0.25">
      <c r="A4989" s="1">
        <v>6547</v>
      </c>
      <c r="B4989" s="1" t="s">
        <v>5253</v>
      </c>
      <c r="C4989" s="1">
        <v>131</v>
      </c>
      <c r="D4989" s="1" t="s">
        <v>6573</v>
      </c>
      <c r="F4989" s="1" t="s">
        <v>445</v>
      </c>
      <c r="H4989" s="1">
        <v>54</v>
      </c>
      <c r="J4989" s="1"/>
      <c r="K4989" s="3">
        <v>885</v>
      </c>
      <c r="N4989" s="1">
        <v>115</v>
      </c>
      <c r="O4989" s="1">
        <v>61.83</v>
      </c>
      <c r="Q4989" s="1">
        <v>8.51</v>
      </c>
      <c r="R4989" s="1">
        <v>3.77</v>
      </c>
      <c r="S4989" s="47">
        <v>33.72</v>
      </c>
      <c r="Y4989" s="47">
        <v>2.57</v>
      </c>
      <c r="AB4989" s="47">
        <v>1.1000000000000001</v>
      </c>
      <c r="AJ4989" s="1" t="s">
        <v>413</v>
      </c>
      <c r="AK4989" s="19">
        <v>37.549999999999997</v>
      </c>
      <c r="AL4989" s="19">
        <v>111.67</v>
      </c>
      <c r="AM4989" s="1">
        <v>1750</v>
      </c>
      <c r="AN4989" s="3">
        <v>1994</v>
      </c>
      <c r="AP4989" s="47">
        <v>4.96</v>
      </c>
      <c r="AQ4989">
        <v>80411</v>
      </c>
      <c r="AR4989" s="1" t="s">
        <v>503</v>
      </c>
    </row>
    <row r="4990" spans="1:71" x14ac:dyDescent="0.25">
      <c r="A4990" s="1">
        <v>6548</v>
      </c>
      <c r="B4990" s="1" t="s">
        <v>5253</v>
      </c>
      <c r="C4990" s="1">
        <v>131</v>
      </c>
      <c r="D4990" s="1" t="s">
        <v>6573</v>
      </c>
      <c r="F4990" s="1" t="s">
        <v>445</v>
      </c>
      <c r="H4990" s="1">
        <v>46</v>
      </c>
      <c r="J4990" s="1"/>
      <c r="K4990" s="3">
        <v>873</v>
      </c>
      <c r="N4990" s="1">
        <v>60.8</v>
      </c>
      <c r="O4990" s="1">
        <v>33.01</v>
      </c>
      <c r="Q4990" s="1">
        <v>8.8800000000000008</v>
      </c>
      <c r="R4990" s="1">
        <v>2.13</v>
      </c>
      <c r="S4990" s="47">
        <v>15.01</v>
      </c>
      <c r="Y4990" s="47">
        <v>1.4</v>
      </c>
      <c r="AB4990" s="47">
        <v>0.6</v>
      </c>
      <c r="AJ4990" s="1" t="s">
        <v>413</v>
      </c>
      <c r="AK4990" s="19">
        <v>37.57</v>
      </c>
      <c r="AL4990" s="19">
        <v>111.63</v>
      </c>
      <c r="AM4990" s="1">
        <v>1925</v>
      </c>
      <c r="AN4990" s="3">
        <v>1994</v>
      </c>
      <c r="AP4990" s="47">
        <v>3.6</v>
      </c>
      <c r="AQ4990">
        <v>80411</v>
      </c>
      <c r="AR4990" s="1" t="s">
        <v>503</v>
      </c>
    </row>
    <row r="4991" spans="1:71" x14ac:dyDescent="0.25">
      <c r="A4991" s="1">
        <v>6549</v>
      </c>
      <c r="B4991" s="1" t="s">
        <v>5253</v>
      </c>
      <c r="C4991" s="1">
        <v>131</v>
      </c>
      <c r="D4991" s="1" t="s">
        <v>6573</v>
      </c>
      <c r="F4991" s="1" t="s">
        <v>445</v>
      </c>
      <c r="H4991" s="1">
        <v>35</v>
      </c>
      <c r="J4991" s="1"/>
      <c r="K4991" s="3">
        <v>1488</v>
      </c>
      <c r="N4991" s="1">
        <v>87.4</v>
      </c>
      <c r="O4991" s="1">
        <v>67.150000000000006</v>
      </c>
      <c r="Q4991" s="1">
        <v>9.34</v>
      </c>
      <c r="R4991" s="1">
        <v>3.07</v>
      </c>
      <c r="S4991" s="47">
        <v>39.520000000000003</v>
      </c>
      <c r="Y4991" s="47">
        <v>2.83</v>
      </c>
      <c r="AB4991" s="47">
        <v>1.21</v>
      </c>
      <c r="AJ4991" s="1" t="s">
        <v>413</v>
      </c>
      <c r="AK4991" s="19">
        <v>37.67</v>
      </c>
      <c r="AL4991" s="19">
        <v>111.38</v>
      </c>
      <c r="AM4991" s="1">
        <v>1550</v>
      </c>
      <c r="AN4991" s="3">
        <v>1994</v>
      </c>
      <c r="AP4991" s="47">
        <v>4.04</v>
      </c>
      <c r="AQ4991">
        <v>80411</v>
      </c>
      <c r="AR4991" s="1" t="s">
        <v>503</v>
      </c>
    </row>
    <row r="4992" spans="1:71" x14ac:dyDescent="0.25">
      <c r="A4992" s="1">
        <v>6550</v>
      </c>
      <c r="B4992" s="1" t="s">
        <v>5253</v>
      </c>
      <c r="C4992" s="1">
        <v>131</v>
      </c>
      <c r="D4992" s="1" t="s">
        <v>6573</v>
      </c>
      <c r="F4992" s="1" t="s">
        <v>445</v>
      </c>
      <c r="H4992" s="1">
        <v>39</v>
      </c>
      <c r="J4992" s="1"/>
      <c r="K4992" s="3">
        <v>984</v>
      </c>
      <c r="N4992" s="1">
        <v>111</v>
      </c>
      <c r="O4992" s="1">
        <v>57.66</v>
      </c>
      <c r="Q4992" s="1">
        <v>16.72</v>
      </c>
      <c r="R4992" s="1">
        <v>3.59</v>
      </c>
      <c r="S4992" s="47">
        <v>26.31</v>
      </c>
      <c r="Y4992" s="47">
        <v>2.48</v>
      </c>
      <c r="AB4992" s="47">
        <v>1.06</v>
      </c>
      <c r="AJ4992" s="1" t="s">
        <v>413</v>
      </c>
      <c r="AK4992" s="19">
        <v>37.67</v>
      </c>
      <c r="AL4992" s="19">
        <v>111.52</v>
      </c>
      <c r="AM4992" s="1">
        <v>2230</v>
      </c>
      <c r="AN4992" s="3">
        <v>1994</v>
      </c>
      <c r="AP4992" s="47">
        <v>6.06</v>
      </c>
      <c r="AQ4992">
        <v>80411</v>
      </c>
      <c r="AR4992" s="1" t="s">
        <v>503</v>
      </c>
    </row>
    <row r="4993" spans="1:44" x14ac:dyDescent="0.25">
      <c r="A4993" s="1">
        <v>6551</v>
      </c>
      <c r="B4993" s="1" t="s">
        <v>5253</v>
      </c>
      <c r="C4993" s="1">
        <v>131</v>
      </c>
      <c r="D4993" s="1" t="s">
        <v>6573</v>
      </c>
      <c r="F4993" s="1" t="s">
        <v>445</v>
      </c>
      <c r="H4993" s="1">
        <v>58</v>
      </c>
      <c r="J4993" s="1"/>
      <c r="K4993" s="3">
        <v>601</v>
      </c>
      <c r="N4993" s="1">
        <v>57</v>
      </c>
      <c r="O4993" s="1">
        <v>30.42</v>
      </c>
      <c r="Q4993" s="1">
        <v>8.6</v>
      </c>
      <c r="R4993" s="1">
        <v>1.92</v>
      </c>
      <c r="S4993" s="47">
        <v>13.87</v>
      </c>
      <c r="Y4993" s="47">
        <v>1.3</v>
      </c>
      <c r="AB4993" s="47">
        <v>0.56000000000000005</v>
      </c>
      <c r="AJ4993" s="1" t="s">
        <v>413</v>
      </c>
      <c r="AK4993" s="19">
        <v>37.68</v>
      </c>
      <c r="AL4993" s="19">
        <v>111.87</v>
      </c>
      <c r="AM4993" s="1">
        <v>1805</v>
      </c>
      <c r="AN4993" s="3">
        <v>1994</v>
      </c>
      <c r="AP4993" s="47">
        <v>3.24</v>
      </c>
      <c r="AQ4993">
        <v>80411</v>
      </c>
      <c r="AR4993" s="1" t="s">
        <v>503</v>
      </c>
    </row>
    <row r="4994" spans="1:44" x14ac:dyDescent="0.25">
      <c r="A4994" s="1">
        <v>6552</v>
      </c>
      <c r="B4994" s="1" t="s">
        <v>5253</v>
      </c>
      <c r="C4994" s="1">
        <v>131</v>
      </c>
      <c r="D4994" s="1" t="s">
        <v>6573</v>
      </c>
      <c r="F4994" s="1" t="s">
        <v>445</v>
      </c>
      <c r="H4994" s="1">
        <v>48</v>
      </c>
      <c r="J4994" s="1"/>
      <c r="K4994" s="3">
        <v>651</v>
      </c>
      <c r="N4994" s="1">
        <v>68.2</v>
      </c>
      <c r="O4994" s="1">
        <v>35.68</v>
      </c>
      <c r="Q4994" s="1">
        <v>10.23</v>
      </c>
      <c r="R4994" s="1">
        <v>2.23</v>
      </c>
      <c r="S4994" s="47">
        <v>16.28</v>
      </c>
      <c r="Y4994" s="47">
        <v>1.53</v>
      </c>
      <c r="AB4994" s="47">
        <v>0.66</v>
      </c>
      <c r="AJ4994" s="1" t="s">
        <v>413</v>
      </c>
      <c r="AK4994" s="19">
        <v>37.700000000000003</v>
      </c>
      <c r="AL4994" s="19">
        <v>111.52</v>
      </c>
      <c r="AM4994" s="1">
        <v>1447</v>
      </c>
      <c r="AN4994" s="3">
        <v>1994</v>
      </c>
      <c r="AP4994" s="47">
        <v>3.77</v>
      </c>
      <c r="AQ4994">
        <v>80411</v>
      </c>
      <c r="AR4994" s="1" t="s">
        <v>503</v>
      </c>
    </row>
    <row r="4995" spans="1:44" x14ac:dyDescent="0.25">
      <c r="A4995" s="1">
        <v>6553</v>
      </c>
      <c r="B4995" s="1" t="s">
        <v>5253</v>
      </c>
      <c r="C4995" s="1">
        <v>131</v>
      </c>
      <c r="D4995" s="1" t="s">
        <v>6573</v>
      </c>
      <c r="F4995" s="1" t="s">
        <v>445</v>
      </c>
      <c r="H4995" s="1">
        <v>66</v>
      </c>
      <c r="J4995" s="1"/>
      <c r="K4995" s="3">
        <v>335</v>
      </c>
      <c r="N4995" s="1">
        <v>73.099999999999994</v>
      </c>
      <c r="O4995" s="1">
        <v>35.51</v>
      </c>
      <c r="Q4995" s="1">
        <v>11.4</v>
      </c>
      <c r="R4995" s="1">
        <v>2.11</v>
      </c>
      <c r="S4995" s="47">
        <v>16.25</v>
      </c>
      <c r="Y4995" s="47">
        <v>1.55</v>
      </c>
      <c r="AB4995" s="47">
        <v>0.67</v>
      </c>
      <c r="AJ4995" s="1" t="s">
        <v>413</v>
      </c>
      <c r="AK4995" s="19">
        <v>37.72</v>
      </c>
      <c r="AL4995" s="19">
        <v>111.45</v>
      </c>
      <c r="AM4995" s="1">
        <v>2100</v>
      </c>
      <c r="AN4995" s="3">
        <v>1994</v>
      </c>
      <c r="AP4995" s="47">
        <v>3.56</v>
      </c>
      <c r="AQ4995">
        <v>80411</v>
      </c>
      <c r="AR4995" s="1" t="s">
        <v>503</v>
      </c>
    </row>
    <row r="4996" spans="1:44" x14ac:dyDescent="0.25">
      <c r="A4996" s="1">
        <v>6554</v>
      </c>
      <c r="B4996" s="1" t="s">
        <v>5253</v>
      </c>
      <c r="C4996" s="1">
        <v>131</v>
      </c>
      <c r="D4996" s="1" t="s">
        <v>6573</v>
      </c>
      <c r="F4996" s="1" t="s">
        <v>445</v>
      </c>
      <c r="H4996" s="1">
        <v>54</v>
      </c>
      <c r="J4996" s="1"/>
      <c r="K4996" s="3">
        <v>377</v>
      </c>
      <c r="N4996" s="1">
        <v>72.400000000000006</v>
      </c>
      <c r="O4996" s="1">
        <v>35.409999999999997</v>
      </c>
      <c r="Q4996" s="1">
        <v>11.13</v>
      </c>
      <c r="R4996" s="1">
        <v>2.13</v>
      </c>
      <c r="S4996" s="47">
        <v>16.2</v>
      </c>
      <c r="Y4996" s="47">
        <v>1.54</v>
      </c>
      <c r="AB4996" s="47">
        <v>0.66</v>
      </c>
      <c r="AJ4996" s="1" t="s">
        <v>413</v>
      </c>
      <c r="AK4996" s="19">
        <v>37.75</v>
      </c>
      <c r="AL4996" s="19">
        <v>111.45</v>
      </c>
      <c r="AM4996" s="1">
        <v>1952</v>
      </c>
      <c r="AN4996" s="3">
        <v>1994</v>
      </c>
      <c r="AP4996" s="47">
        <v>3.6</v>
      </c>
      <c r="AQ4996">
        <v>80411</v>
      </c>
      <c r="AR4996" s="1" t="s">
        <v>503</v>
      </c>
    </row>
    <row r="4997" spans="1:44" x14ac:dyDescent="0.25">
      <c r="A4997" s="1">
        <v>6555</v>
      </c>
      <c r="B4997" s="1" t="s">
        <v>5253</v>
      </c>
      <c r="C4997" s="1">
        <v>131</v>
      </c>
      <c r="D4997" s="1" t="s">
        <v>6573</v>
      </c>
      <c r="F4997" s="1" t="s">
        <v>445</v>
      </c>
      <c r="H4997" s="1">
        <v>61</v>
      </c>
      <c r="J4997" s="1"/>
      <c r="K4997" s="3">
        <v>943</v>
      </c>
      <c r="N4997" s="1">
        <v>144</v>
      </c>
      <c r="O4997" s="1">
        <v>79.010000000000005</v>
      </c>
      <c r="Q4997" s="1">
        <v>10.97</v>
      </c>
      <c r="R4997" s="1">
        <v>4.51</v>
      </c>
      <c r="S4997" s="47">
        <v>43.74</v>
      </c>
      <c r="Y4997" s="47">
        <v>3.29</v>
      </c>
      <c r="AB4997" s="47">
        <v>1.41</v>
      </c>
      <c r="AJ4997" s="1" t="s">
        <v>413</v>
      </c>
      <c r="AK4997" s="19">
        <v>37.75</v>
      </c>
      <c r="AL4997" s="19">
        <v>111.57</v>
      </c>
      <c r="AM4997" s="1">
        <v>1965</v>
      </c>
      <c r="AN4997" s="3">
        <v>1994</v>
      </c>
      <c r="AP4997" s="47">
        <v>5.93</v>
      </c>
      <c r="AQ4997">
        <v>80411</v>
      </c>
      <c r="AR4997" s="1" t="s">
        <v>503</v>
      </c>
    </row>
    <row r="4998" spans="1:44" x14ac:dyDescent="0.25">
      <c r="A4998" s="1">
        <v>6556</v>
      </c>
      <c r="B4998" s="1" t="s">
        <v>5253</v>
      </c>
      <c r="C4998" s="1">
        <v>131</v>
      </c>
      <c r="D4998" s="1" t="s">
        <v>6573</v>
      </c>
      <c r="F4998" s="1" t="s">
        <v>445</v>
      </c>
      <c r="H4998" s="1">
        <v>38</v>
      </c>
      <c r="J4998" s="1"/>
      <c r="K4998" s="3">
        <v>1779</v>
      </c>
      <c r="N4998" s="1">
        <v>95.4</v>
      </c>
      <c r="O4998" s="1">
        <v>71.41</v>
      </c>
      <c r="Q4998" s="1">
        <v>9.8800000000000008</v>
      </c>
      <c r="R4998" s="1">
        <v>3.45</v>
      </c>
      <c r="S4998" s="47">
        <v>41.64</v>
      </c>
      <c r="Y4998" s="47">
        <v>3.01</v>
      </c>
      <c r="AB4998" s="47">
        <v>1.29</v>
      </c>
      <c r="AJ4998" s="1" t="s">
        <v>413</v>
      </c>
      <c r="AK4998" s="19">
        <v>37.770000000000003</v>
      </c>
      <c r="AL4998" s="19">
        <v>111.48</v>
      </c>
      <c r="AM4998" s="1">
        <v>1798</v>
      </c>
      <c r="AN4998" s="3">
        <v>1994</v>
      </c>
      <c r="AP4998" s="47">
        <v>4.54</v>
      </c>
      <c r="AQ4998">
        <v>80411</v>
      </c>
      <c r="AR4998" s="1" t="s">
        <v>503</v>
      </c>
    </row>
    <row r="4999" spans="1:44" x14ac:dyDescent="0.25">
      <c r="A4999" s="1">
        <v>6557</v>
      </c>
      <c r="B4999" s="1" t="s">
        <v>5253</v>
      </c>
      <c r="C4999" s="1">
        <v>131</v>
      </c>
      <c r="D4999" s="1" t="s">
        <v>6573</v>
      </c>
      <c r="F4999" s="1" t="s">
        <v>445</v>
      </c>
      <c r="H4999" s="1">
        <v>46</v>
      </c>
      <c r="J4999" s="1"/>
      <c r="K4999" s="3">
        <v>629</v>
      </c>
      <c r="N4999" s="1">
        <v>116</v>
      </c>
      <c r="O4999" s="1">
        <v>57.39</v>
      </c>
      <c r="Q4999" s="1">
        <v>17.96</v>
      </c>
      <c r="R4999" s="1">
        <v>3.45</v>
      </c>
      <c r="S4999" s="47">
        <v>26.25</v>
      </c>
      <c r="Y4999" s="47">
        <v>2.5</v>
      </c>
      <c r="AB4999" s="47">
        <v>1.07</v>
      </c>
      <c r="AJ4999" s="1" t="s">
        <v>413</v>
      </c>
      <c r="AK4999" s="19">
        <v>37.78</v>
      </c>
      <c r="AL4999" s="19">
        <v>111.58</v>
      </c>
      <c r="AM4999" s="1">
        <v>2050</v>
      </c>
      <c r="AN4999" s="3">
        <v>1994</v>
      </c>
      <c r="AP4999" s="47">
        <v>5.83</v>
      </c>
      <c r="AQ4999">
        <v>80411</v>
      </c>
      <c r="AR4999" s="1" t="s">
        <v>503</v>
      </c>
    </row>
    <row r="5000" spans="1:44" x14ac:dyDescent="0.25">
      <c r="A5000" s="1">
        <v>6558</v>
      </c>
      <c r="B5000" s="1" t="s">
        <v>5253</v>
      </c>
      <c r="C5000" s="1">
        <v>131</v>
      </c>
      <c r="D5000" s="1" t="s">
        <v>6573</v>
      </c>
      <c r="F5000" s="1" t="s">
        <v>445</v>
      </c>
      <c r="H5000" s="1">
        <v>32</v>
      </c>
      <c r="J5000" s="1"/>
      <c r="K5000" s="3">
        <v>1113</v>
      </c>
      <c r="N5000" s="1">
        <v>80.7</v>
      </c>
      <c r="O5000" s="1">
        <v>55.67</v>
      </c>
      <c r="Q5000" s="1">
        <v>7.7</v>
      </c>
      <c r="R5000" s="1">
        <v>2.93</v>
      </c>
      <c r="S5000" s="47">
        <v>31.75</v>
      </c>
      <c r="Y5000" s="47">
        <v>2.33</v>
      </c>
      <c r="AB5000" s="47">
        <v>1</v>
      </c>
      <c r="AJ5000" s="1" t="s">
        <v>413</v>
      </c>
      <c r="AK5000" s="19">
        <v>37.85</v>
      </c>
      <c r="AL5000" s="19">
        <v>111.38</v>
      </c>
      <c r="AM5000" s="1">
        <v>1810</v>
      </c>
      <c r="AN5000" s="3">
        <v>1994</v>
      </c>
      <c r="AP5000" s="47">
        <v>3.85</v>
      </c>
      <c r="AQ5000">
        <v>80411</v>
      </c>
      <c r="AR5000" s="1" t="s">
        <v>503</v>
      </c>
    </row>
    <row r="5001" spans="1:44" x14ac:dyDescent="0.25">
      <c r="A5001" s="1">
        <v>6559</v>
      </c>
      <c r="B5001" s="1" t="s">
        <v>5253</v>
      </c>
      <c r="C5001" s="1">
        <v>131</v>
      </c>
      <c r="D5001" s="1" t="s">
        <v>6573</v>
      </c>
      <c r="F5001" s="1" t="s">
        <v>445</v>
      </c>
      <c r="H5001" s="1">
        <v>51</v>
      </c>
      <c r="J5001" s="1"/>
      <c r="K5001" s="3">
        <v>814</v>
      </c>
      <c r="N5001" s="1">
        <v>123</v>
      </c>
      <c r="O5001" s="1">
        <v>72.77</v>
      </c>
      <c r="Q5001" s="1">
        <v>10.19</v>
      </c>
      <c r="R5001" s="1">
        <v>3.78</v>
      </c>
      <c r="S5001" s="47">
        <v>41.26</v>
      </c>
      <c r="Y5001" s="47">
        <v>3.05</v>
      </c>
      <c r="AB5001" s="47">
        <v>1.31</v>
      </c>
      <c r="AJ5001" s="1" t="s">
        <v>413</v>
      </c>
      <c r="AK5001" s="19">
        <v>37.93</v>
      </c>
      <c r="AL5001" s="19">
        <v>111.37</v>
      </c>
      <c r="AM5001" s="1">
        <v>1850</v>
      </c>
      <c r="AN5001" s="3">
        <v>1994</v>
      </c>
      <c r="AP5001" s="47">
        <v>4.97</v>
      </c>
      <c r="AQ5001">
        <v>81013</v>
      </c>
      <c r="AR5001" s="1" t="s">
        <v>503</v>
      </c>
    </row>
    <row r="5002" spans="1:44" x14ac:dyDescent="0.25">
      <c r="A5002" s="1">
        <v>6560</v>
      </c>
      <c r="B5002" s="1" t="s">
        <v>5253</v>
      </c>
      <c r="C5002" s="1">
        <v>131</v>
      </c>
      <c r="D5002" s="1" t="s">
        <v>6573</v>
      </c>
      <c r="F5002" s="1" t="s">
        <v>445</v>
      </c>
      <c r="H5002" s="1">
        <v>33</v>
      </c>
      <c r="J5002" s="1"/>
      <c r="K5002" s="3">
        <v>576</v>
      </c>
      <c r="N5002" s="1">
        <v>84.9</v>
      </c>
      <c r="O5002" s="1">
        <v>42.41</v>
      </c>
      <c r="Q5002" s="1">
        <v>12.79</v>
      </c>
      <c r="R5002" s="1">
        <v>2.59</v>
      </c>
      <c r="S5002" s="47">
        <v>19.38</v>
      </c>
      <c r="Y5002" s="47">
        <v>1.84</v>
      </c>
      <c r="AB5002" s="47">
        <v>0.79</v>
      </c>
      <c r="AJ5002" s="1" t="s">
        <v>413</v>
      </c>
      <c r="AK5002" s="19">
        <v>37.93</v>
      </c>
      <c r="AL5002" s="19">
        <v>111.57</v>
      </c>
      <c r="AM5002" s="1">
        <v>2000</v>
      </c>
      <c r="AN5002" s="3">
        <v>1994</v>
      </c>
      <c r="AP5002" s="47">
        <v>4.37</v>
      </c>
      <c r="AQ5002">
        <v>80411</v>
      </c>
      <c r="AR5002" s="1" t="s">
        <v>503</v>
      </c>
    </row>
    <row r="5003" spans="1:44" x14ac:dyDescent="0.25">
      <c r="A5003" s="1">
        <v>6561</v>
      </c>
      <c r="B5003" s="1" t="s">
        <v>5253</v>
      </c>
      <c r="C5003" s="1">
        <v>131</v>
      </c>
      <c r="D5003" s="1" t="s">
        <v>6573</v>
      </c>
      <c r="F5003" s="1" t="s">
        <v>445</v>
      </c>
      <c r="H5003" s="1">
        <v>37</v>
      </c>
      <c r="J5003" s="1"/>
      <c r="K5003" s="3">
        <v>1159</v>
      </c>
      <c r="N5003" s="1">
        <v>89.1</v>
      </c>
      <c r="O5003" s="1">
        <v>47.99</v>
      </c>
      <c r="Q5003" s="1">
        <v>13.11</v>
      </c>
      <c r="R5003" s="1">
        <v>3.07</v>
      </c>
      <c r="S5003" s="47">
        <v>21.85</v>
      </c>
      <c r="Y5003" s="47">
        <v>2.0499999999999998</v>
      </c>
      <c r="AB5003" s="47">
        <v>0.88</v>
      </c>
      <c r="AJ5003" s="1" t="s">
        <v>413</v>
      </c>
      <c r="AK5003" s="19">
        <v>37.93</v>
      </c>
      <c r="AL5003" s="19">
        <v>111.58</v>
      </c>
      <c r="AM5003" s="1">
        <v>1947</v>
      </c>
      <c r="AN5003" s="3">
        <v>1994</v>
      </c>
      <c r="AP5003" s="47">
        <v>5.18</v>
      </c>
      <c r="AQ5003">
        <v>80411</v>
      </c>
      <c r="AR5003" s="1" t="s">
        <v>503</v>
      </c>
    </row>
    <row r="5004" spans="1:44" x14ac:dyDescent="0.25">
      <c r="A5004" s="1">
        <v>6562</v>
      </c>
      <c r="B5004" s="1" t="s">
        <v>5253</v>
      </c>
      <c r="C5004" s="1">
        <v>131</v>
      </c>
      <c r="D5004" s="1" t="s">
        <v>6573</v>
      </c>
      <c r="F5004" s="1" t="s">
        <v>445</v>
      </c>
      <c r="H5004" s="1">
        <v>40</v>
      </c>
      <c r="J5004" s="1"/>
      <c r="K5004" s="3">
        <v>1108</v>
      </c>
      <c r="N5004" s="1">
        <v>53.4</v>
      </c>
      <c r="O5004" s="1">
        <v>30.54</v>
      </c>
      <c r="Q5004" s="1">
        <v>7.79</v>
      </c>
      <c r="R5004" s="1">
        <v>2.02</v>
      </c>
      <c r="S5004" s="47">
        <v>13.85</v>
      </c>
      <c r="Y5004" s="47">
        <v>1.29</v>
      </c>
      <c r="AB5004" s="47">
        <v>0.55000000000000004</v>
      </c>
      <c r="AJ5004" s="1" t="s">
        <v>413</v>
      </c>
      <c r="AK5004" s="19">
        <v>37.97</v>
      </c>
      <c r="AL5004" s="19">
        <v>111.55</v>
      </c>
      <c r="AM5004" s="1">
        <v>1799</v>
      </c>
      <c r="AN5004" s="3">
        <v>1994</v>
      </c>
      <c r="AP5004" s="47">
        <v>3.41</v>
      </c>
      <c r="AQ5004">
        <v>80411</v>
      </c>
      <c r="AR5004" s="1" t="s">
        <v>503</v>
      </c>
    </row>
    <row r="5005" spans="1:44" x14ac:dyDescent="0.25">
      <c r="A5005" s="1">
        <v>6563</v>
      </c>
      <c r="B5005" s="1" t="s">
        <v>5253</v>
      </c>
      <c r="C5005" s="1">
        <v>131</v>
      </c>
      <c r="D5005" s="1" t="s">
        <v>6573</v>
      </c>
      <c r="F5005" s="1" t="s">
        <v>445</v>
      </c>
      <c r="H5005" s="1">
        <v>41</v>
      </c>
      <c r="J5005" s="1"/>
      <c r="K5005" s="3">
        <v>1676</v>
      </c>
      <c r="N5005" s="1">
        <v>59.6</v>
      </c>
      <c r="O5005" s="1">
        <v>40.520000000000003</v>
      </c>
      <c r="Q5005" s="1">
        <v>5.49</v>
      </c>
      <c r="R5005" s="1">
        <v>2.4300000000000002</v>
      </c>
      <c r="S5005" s="47">
        <v>22.69</v>
      </c>
      <c r="Y5005" s="47">
        <v>1.69</v>
      </c>
      <c r="AB5005" s="47">
        <v>0.73</v>
      </c>
      <c r="AJ5005" s="1" t="s">
        <v>413</v>
      </c>
      <c r="AK5005" s="19">
        <v>37.979999999999997</v>
      </c>
      <c r="AL5005" s="19">
        <v>111.43</v>
      </c>
      <c r="AM5005" s="1">
        <v>1680</v>
      </c>
      <c r="AN5005" s="3">
        <v>1994</v>
      </c>
      <c r="AP5005" s="47">
        <v>3.19</v>
      </c>
      <c r="AQ5005">
        <v>80411</v>
      </c>
      <c r="AR5005" s="1" t="s">
        <v>503</v>
      </c>
    </row>
    <row r="5006" spans="1:44" x14ac:dyDescent="0.25">
      <c r="A5006" s="1">
        <v>6564</v>
      </c>
      <c r="B5006" s="1" t="s">
        <v>5253</v>
      </c>
      <c r="C5006" s="1">
        <v>131</v>
      </c>
      <c r="D5006" s="1" t="s">
        <v>6573</v>
      </c>
      <c r="F5006" s="1" t="s">
        <v>445</v>
      </c>
      <c r="H5006" s="1">
        <v>36</v>
      </c>
      <c r="J5006" s="1"/>
      <c r="K5006" s="3">
        <v>788</v>
      </c>
      <c r="N5006" s="1">
        <v>130</v>
      </c>
      <c r="O5006" s="1">
        <v>68.62</v>
      </c>
      <c r="Q5006" s="1">
        <v>9.51</v>
      </c>
      <c r="R5006" s="1">
        <v>4.03</v>
      </c>
      <c r="S5006" s="47">
        <v>37.65</v>
      </c>
      <c r="Y5006" s="47">
        <v>2.85</v>
      </c>
      <c r="AB5006" s="47">
        <v>1.22</v>
      </c>
      <c r="AJ5006" s="1" t="s">
        <v>413</v>
      </c>
      <c r="AK5006" s="19">
        <v>38.08</v>
      </c>
      <c r="AL5006" s="19">
        <v>111.32</v>
      </c>
      <c r="AM5006" s="1">
        <v>1780</v>
      </c>
      <c r="AN5006" s="3">
        <v>1994</v>
      </c>
      <c r="AP5006" s="47">
        <v>5.3</v>
      </c>
      <c r="AQ5006">
        <v>81013</v>
      </c>
      <c r="AR5006" s="1" t="s">
        <v>503</v>
      </c>
    </row>
    <row r="5007" spans="1:44" x14ac:dyDescent="0.25">
      <c r="A5007" s="1">
        <v>6565</v>
      </c>
      <c r="B5007" s="1" t="s">
        <v>5253</v>
      </c>
      <c r="C5007" s="1">
        <v>131</v>
      </c>
      <c r="D5007" s="1" t="s">
        <v>6573</v>
      </c>
      <c r="F5007" s="1" t="s">
        <v>445</v>
      </c>
      <c r="H5007" s="1">
        <v>31</v>
      </c>
      <c r="J5007" s="1"/>
      <c r="K5007" s="3">
        <v>585</v>
      </c>
      <c r="N5007" s="1">
        <v>106</v>
      </c>
      <c r="O5007" s="1">
        <v>52.23</v>
      </c>
      <c r="Q5007" s="1">
        <v>16.28</v>
      </c>
      <c r="R5007" s="1">
        <v>3.15</v>
      </c>
      <c r="S5007" s="47">
        <v>23.89</v>
      </c>
      <c r="Y5007" s="47">
        <v>2.27</v>
      </c>
      <c r="AB5007" s="47">
        <v>0.97</v>
      </c>
      <c r="AJ5007" s="1" t="s">
        <v>413</v>
      </c>
      <c r="AK5007" s="19">
        <v>38.25</v>
      </c>
      <c r="AL5007" s="19">
        <v>111.32</v>
      </c>
      <c r="AM5007" s="1">
        <v>1751</v>
      </c>
      <c r="AN5007" s="3">
        <v>1994</v>
      </c>
      <c r="AP5007" s="47">
        <v>5.32</v>
      </c>
      <c r="AQ5007">
        <v>81013</v>
      </c>
      <c r="AR5007" s="1" t="s">
        <v>503</v>
      </c>
    </row>
    <row r="5008" spans="1:44" x14ac:dyDescent="0.25">
      <c r="A5008" s="1">
        <v>6566</v>
      </c>
      <c r="B5008" s="1" t="s">
        <v>5253</v>
      </c>
      <c r="C5008" s="1">
        <v>131</v>
      </c>
      <c r="D5008" s="1" t="s">
        <v>6573</v>
      </c>
      <c r="F5008" s="1" t="s">
        <v>445</v>
      </c>
      <c r="H5008" s="1">
        <v>47</v>
      </c>
      <c r="J5008" s="1"/>
      <c r="K5008" s="3">
        <v>542</v>
      </c>
      <c r="N5008" s="1">
        <v>81.2</v>
      </c>
      <c r="O5008" s="1">
        <v>40.94</v>
      </c>
      <c r="Q5008" s="1">
        <v>12.4</v>
      </c>
      <c r="R5008" s="1">
        <v>2.5</v>
      </c>
      <c r="S5008" s="47">
        <v>18.71</v>
      </c>
      <c r="Y5008" s="47">
        <v>1.77</v>
      </c>
      <c r="AB5008" s="47">
        <v>0.76</v>
      </c>
      <c r="AJ5008" s="1" t="s">
        <v>413</v>
      </c>
      <c r="AK5008" s="19">
        <v>38.32</v>
      </c>
      <c r="AL5008" s="19">
        <v>111.43</v>
      </c>
      <c r="AM5008" s="1">
        <v>2078</v>
      </c>
      <c r="AN5008" s="3">
        <v>1994</v>
      </c>
      <c r="AP5008" s="47">
        <v>4.22</v>
      </c>
      <c r="AQ5008">
        <v>81013</v>
      </c>
      <c r="AR5008" s="1" t="s">
        <v>503</v>
      </c>
    </row>
    <row r="5009" spans="1:44" x14ac:dyDescent="0.25">
      <c r="A5009" s="1">
        <v>6567</v>
      </c>
      <c r="B5009" s="1" t="s">
        <v>5253</v>
      </c>
      <c r="C5009" s="1">
        <v>131</v>
      </c>
      <c r="D5009" s="1" t="s">
        <v>6573</v>
      </c>
      <c r="F5009" s="1" t="s">
        <v>445</v>
      </c>
      <c r="H5009" s="1">
        <v>48</v>
      </c>
      <c r="J5009" s="1"/>
      <c r="K5009" s="3">
        <v>669</v>
      </c>
      <c r="N5009" s="1">
        <v>90.3</v>
      </c>
      <c r="O5009" s="1">
        <v>45.91</v>
      </c>
      <c r="Q5009" s="1">
        <v>13.68</v>
      </c>
      <c r="R5009" s="1">
        <v>2.82</v>
      </c>
      <c r="S5009" s="47">
        <v>20.97</v>
      </c>
      <c r="Y5009" s="47">
        <v>1.98</v>
      </c>
      <c r="AB5009" s="47">
        <v>0.85</v>
      </c>
      <c r="AJ5009" s="1" t="s">
        <v>413</v>
      </c>
      <c r="AK5009" s="19">
        <v>38.35</v>
      </c>
      <c r="AL5009" s="19">
        <v>111.38</v>
      </c>
      <c r="AM5009" s="1">
        <v>1990</v>
      </c>
      <c r="AN5009" s="3">
        <v>1994</v>
      </c>
      <c r="AP5009" s="47">
        <v>4.76</v>
      </c>
      <c r="AQ5009">
        <v>81013</v>
      </c>
      <c r="AR5009" s="1" t="s">
        <v>503</v>
      </c>
    </row>
    <row r="5010" spans="1:44" x14ac:dyDescent="0.25">
      <c r="A5010" s="1">
        <v>6568</v>
      </c>
      <c r="B5010" s="1" t="s">
        <v>5253</v>
      </c>
      <c r="C5010" s="1">
        <v>131</v>
      </c>
      <c r="D5010" s="1" t="s">
        <v>6573</v>
      </c>
      <c r="F5010" s="1" t="s">
        <v>445</v>
      </c>
      <c r="H5010" s="1">
        <v>32</v>
      </c>
      <c r="J5010" s="1"/>
      <c r="K5010" s="3">
        <v>1659</v>
      </c>
      <c r="N5010" s="1">
        <v>160</v>
      </c>
      <c r="O5010" s="1">
        <v>90.59</v>
      </c>
      <c r="Q5010" s="1">
        <v>12.43</v>
      </c>
      <c r="R5010" s="1">
        <v>5.5</v>
      </c>
      <c r="S5010" s="47">
        <v>49.71</v>
      </c>
      <c r="Y5010" s="47">
        <v>3.77</v>
      </c>
      <c r="AB5010" s="47">
        <v>1.61</v>
      </c>
      <c r="AJ5010" s="1" t="s">
        <v>413</v>
      </c>
      <c r="AK5010" s="19">
        <v>38.35</v>
      </c>
      <c r="AL5010" s="19">
        <v>111.43</v>
      </c>
      <c r="AM5010" s="1">
        <v>1888</v>
      </c>
      <c r="AN5010" s="3">
        <v>1994</v>
      </c>
      <c r="AP5010" s="47">
        <v>7.23</v>
      </c>
      <c r="AQ5010">
        <v>81013</v>
      </c>
      <c r="AR5010" s="1" t="s">
        <v>503</v>
      </c>
    </row>
    <row r="5011" spans="1:44" x14ac:dyDescent="0.25">
      <c r="A5011" s="1">
        <v>6569</v>
      </c>
      <c r="B5011" s="1" t="s">
        <v>5253</v>
      </c>
      <c r="C5011" s="1">
        <v>131</v>
      </c>
      <c r="D5011" s="1" t="s">
        <v>6573</v>
      </c>
      <c r="F5011" s="1" t="s">
        <v>445</v>
      </c>
      <c r="H5011" s="1">
        <v>37</v>
      </c>
      <c r="J5011" s="1"/>
      <c r="K5011" s="3">
        <v>1224</v>
      </c>
      <c r="N5011" s="1">
        <v>74.099999999999994</v>
      </c>
      <c r="O5011" s="1">
        <v>49.44</v>
      </c>
      <c r="Q5011" s="1">
        <v>6.8</v>
      </c>
      <c r="R5011" s="1">
        <v>2.7</v>
      </c>
      <c r="S5011" s="47">
        <v>28.06</v>
      </c>
      <c r="Y5011" s="47">
        <v>2.0699999999999998</v>
      </c>
      <c r="AB5011" s="47">
        <v>0.89</v>
      </c>
      <c r="AJ5011" s="1" t="s">
        <v>413</v>
      </c>
      <c r="AK5011" s="19">
        <v>38.47</v>
      </c>
      <c r="AL5011" s="19">
        <v>111.37</v>
      </c>
      <c r="AM5011" s="1">
        <v>1580</v>
      </c>
      <c r="AN5011" s="3">
        <v>1994</v>
      </c>
      <c r="AP5011" s="47">
        <v>3.55</v>
      </c>
      <c r="AQ5011">
        <v>81013</v>
      </c>
      <c r="AR5011" s="1" t="s">
        <v>503</v>
      </c>
    </row>
    <row r="5012" spans="1:44" x14ac:dyDescent="0.25">
      <c r="A5012" s="1">
        <v>6570</v>
      </c>
      <c r="B5012" s="1" t="s">
        <v>5253</v>
      </c>
      <c r="C5012" s="1">
        <v>131</v>
      </c>
      <c r="D5012" s="1" t="s">
        <v>6573</v>
      </c>
      <c r="F5012" s="1" t="s">
        <v>445</v>
      </c>
      <c r="H5012" s="1">
        <v>38</v>
      </c>
      <c r="J5012" s="1"/>
      <c r="K5012" s="3">
        <v>1344</v>
      </c>
      <c r="N5012" s="1">
        <v>88.2</v>
      </c>
      <c r="O5012" s="1">
        <v>48.06</v>
      </c>
      <c r="Q5012" s="1">
        <v>12.81</v>
      </c>
      <c r="R5012" s="1">
        <v>3.11</v>
      </c>
      <c r="S5012" s="47">
        <v>21.85</v>
      </c>
      <c r="Y5012" s="47">
        <v>2.04</v>
      </c>
      <c r="AB5012" s="47">
        <v>0.88</v>
      </c>
      <c r="AJ5012" s="1" t="s">
        <v>413</v>
      </c>
      <c r="AK5012" s="19">
        <v>38.520000000000003</v>
      </c>
      <c r="AL5012" s="19">
        <v>111.62</v>
      </c>
      <c r="AM5012" s="1">
        <v>1970</v>
      </c>
      <c r="AN5012" s="3">
        <v>1994</v>
      </c>
      <c r="AP5012" s="47">
        <v>5.25</v>
      </c>
      <c r="AQ5012">
        <v>81013</v>
      </c>
      <c r="AR5012" s="1" t="s">
        <v>503</v>
      </c>
    </row>
    <row r="5013" spans="1:44" x14ac:dyDescent="0.25">
      <c r="A5013" s="1">
        <v>6571</v>
      </c>
      <c r="B5013" s="1" t="s">
        <v>5253</v>
      </c>
      <c r="C5013" s="1">
        <v>131</v>
      </c>
      <c r="D5013" s="1" t="s">
        <v>6573</v>
      </c>
      <c r="F5013" s="1" t="s">
        <v>445</v>
      </c>
      <c r="H5013" s="1">
        <v>37</v>
      </c>
      <c r="J5013" s="1"/>
      <c r="K5013" s="3">
        <v>758</v>
      </c>
      <c r="N5013" s="1">
        <v>96.3</v>
      </c>
      <c r="O5013" s="1">
        <v>55.26</v>
      </c>
      <c r="Q5013" s="1">
        <v>7.67</v>
      </c>
      <c r="R5013" s="1">
        <v>3.1</v>
      </c>
      <c r="S5013" s="47">
        <v>30.82</v>
      </c>
      <c r="Y5013" s="47">
        <v>2.31</v>
      </c>
      <c r="AB5013" s="47">
        <v>0.99</v>
      </c>
      <c r="AJ5013" s="1" t="s">
        <v>413</v>
      </c>
      <c r="AK5013" s="19">
        <v>38.65</v>
      </c>
      <c r="AL5013" s="19">
        <v>111.78</v>
      </c>
      <c r="AM5013" s="1">
        <v>2020</v>
      </c>
      <c r="AN5013" s="3">
        <v>1994</v>
      </c>
      <c r="AP5013" s="47">
        <v>4.08</v>
      </c>
      <c r="AQ5013">
        <v>81013</v>
      </c>
      <c r="AR5013" s="1" t="s">
        <v>503</v>
      </c>
    </row>
    <row r="5014" spans="1:44" x14ac:dyDescent="0.25">
      <c r="A5014" s="1">
        <v>6572</v>
      </c>
      <c r="B5014" s="1" t="s">
        <v>5253</v>
      </c>
      <c r="C5014" s="1">
        <v>131</v>
      </c>
      <c r="D5014" s="1" t="s">
        <v>6573</v>
      </c>
      <c r="F5014" s="1" t="s">
        <v>445</v>
      </c>
      <c r="H5014" s="1">
        <v>49</v>
      </c>
      <c r="J5014" s="1"/>
      <c r="K5014" s="3">
        <v>741</v>
      </c>
      <c r="N5014" s="1">
        <v>60.3</v>
      </c>
      <c r="O5014" s="1">
        <v>32.79</v>
      </c>
      <c r="Q5014" s="1">
        <v>9.06</v>
      </c>
      <c r="R5014" s="1">
        <v>2.09</v>
      </c>
      <c r="S5014" s="47">
        <v>14.93</v>
      </c>
      <c r="Y5014" s="47">
        <v>1.4</v>
      </c>
      <c r="AB5014" s="47">
        <v>0.6</v>
      </c>
      <c r="AJ5014" s="1" t="s">
        <v>413</v>
      </c>
      <c r="AK5014" s="19">
        <v>39.299999999999997</v>
      </c>
      <c r="AL5014" s="19">
        <v>112.95</v>
      </c>
      <c r="AM5014" s="1">
        <v>2030</v>
      </c>
      <c r="AN5014" s="3">
        <v>1994</v>
      </c>
      <c r="AP5014" s="47">
        <v>3.53</v>
      </c>
      <c r="AQ5014">
        <v>80411</v>
      </c>
      <c r="AR5014" s="1" t="s">
        <v>503</v>
      </c>
    </row>
    <row r="5015" spans="1:44" x14ac:dyDescent="0.25">
      <c r="A5015" s="1">
        <v>6573</v>
      </c>
      <c r="B5015" s="1" t="s">
        <v>5253</v>
      </c>
      <c r="C5015" s="1">
        <v>131</v>
      </c>
      <c r="D5015" s="1" t="s">
        <v>6573</v>
      </c>
      <c r="F5015" s="1" t="s">
        <v>445</v>
      </c>
      <c r="H5015" s="1">
        <v>35</v>
      </c>
      <c r="J5015" s="1"/>
      <c r="K5015" s="3">
        <v>2449</v>
      </c>
      <c r="N5015" s="1">
        <v>52.5</v>
      </c>
      <c r="O5015" s="1">
        <v>33.21</v>
      </c>
      <c r="Q5015" s="1">
        <v>7.52</v>
      </c>
      <c r="R5015" s="1">
        <v>2.31</v>
      </c>
      <c r="S5015" s="47">
        <v>14.92</v>
      </c>
      <c r="Y5015" s="47">
        <v>1.38</v>
      </c>
      <c r="AB5015" s="47">
        <v>0.59</v>
      </c>
      <c r="AJ5015" s="1" t="s">
        <v>413</v>
      </c>
      <c r="AK5015" s="19">
        <v>39.93</v>
      </c>
      <c r="AL5015" s="19">
        <v>113.97</v>
      </c>
      <c r="AM5015" s="1">
        <v>2010</v>
      </c>
      <c r="AN5015" s="3">
        <v>1994</v>
      </c>
      <c r="AP5015" s="47">
        <v>3.9</v>
      </c>
      <c r="AQ5015">
        <v>80813</v>
      </c>
      <c r="AR5015" s="1" t="s">
        <v>503</v>
      </c>
    </row>
    <row r="5016" spans="1:44" x14ac:dyDescent="0.25">
      <c r="A5016" s="1">
        <v>6574</v>
      </c>
      <c r="B5016" s="1" t="s">
        <v>5253</v>
      </c>
      <c r="C5016" s="1">
        <v>131</v>
      </c>
      <c r="D5016" s="1" t="s">
        <v>6573</v>
      </c>
      <c r="F5016" s="1" t="s">
        <v>445</v>
      </c>
      <c r="H5016" s="1">
        <v>44</v>
      </c>
      <c r="J5016" s="1"/>
      <c r="K5016" s="3">
        <v>4167</v>
      </c>
      <c r="N5016" s="1">
        <v>146</v>
      </c>
      <c r="O5016" s="1">
        <v>76.53</v>
      </c>
      <c r="Q5016" s="1">
        <v>19.28</v>
      </c>
      <c r="R5016" s="1">
        <v>5.23</v>
      </c>
      <c r="S5016" s="47">
        <v>35.82</v>
      </c>
      <c r="Y5016" s="47">
        <v>3.26</v>
      </c>
      <c r="AB5016" s="47">
        <v>1.4</v>
      </c>
      <c r="AJ5016" s="1" t="s">
        <v>413</v>
      </c>
      <c r="AK5016" s="19">
        <v>33.5</v>
      </c>
      <c r="AL5016" s="19">
        <v>107.9</v>
      </c>
      <c r="AM5016" s="1">
        <v>2637</v>
      </c>
      <c r="AN5016" s="3">
        <v>1994</v>
      </c>
      <c r="AP5016" s="47">
        <v>8.4</v>
      </c>
      <c r="AQ5016">
        <v>80434</v>
      </c>
      <c r="AR5016" s="1" t="s">
        <v>503</v>
      </c>
    </row>
    <row r="5017" spans="1:44" x14ac:dyDescent="0.25">
      <c r="A5017" s="1">
        <v>6575</v>
      </c>
      <c r="B5017" s="1" t="s">
        <v>5253</v>
      </c>
      <c r="C5017" s="1">
        <v>131</v>
      </c>
      <c r="D5017" s="1" t="s">
        <v>6573</v>
      </c>
      <c r="F5017" s="1" t="s">
        <v>445</v>
      </c>
      <c r="H5017" s="1">
        <v>52</v>
      </c>
      <c r="J5017" s="1"/>
      <c r="K5017" s="3">
        <v>335</v>
      </c>
      <c r="N5017" s="1">
        <v>96.1</v>
      </c>
      <c r="O5017" s="1">
        <v>42.9</v>
      </c>
      <c r="Q5017" s="1">
        <v>14.74</v>
      </c>
      <c r="R5017" s="1">
        <v>4.22</v>
      </c>
      <c r="S5017" s="47">
        <v>19.86</v>
      </c>
      <c r="Y5017" s="47">
        <v>1.94</v>
      </c>
      <c r="AB5017" s="47">
        <v>0.83</v>
      </c>
      <c r="AJ5017" s="1" t="s">
        <v>413</v>
      </c>
      <c r="AK5017" s="19">
        <v>33.299999999999997</v>
      </c>
      <c r="AL5017" s="19">
        <v>106.1</v>
      </c>
      <c r="AM5017" s="1">
        <v>2060</v>
      </c>
      <c r="AN5017" s="3">
        <v>1994</v>
      </c>
      <c r="AP5017" s="47">
        <v>5.48</v>
      </c>
      <c r="AQ5017">
        <v>80434</v>
      </c>
      <c r="AR5017" s="1" t="s">
        <v>503</v>
      </c>
    </row>
    <row r="5018" spans="1:44" x14ac:dyDescent="0.25">
      <c r="A5018" s="1">
        <v>6576</v>
      </c>
      <c r="B5018" s="1" t="s">
        <v>5253</v>
      </c>
      <c r="C5018" s="1">
        <v>131</v>
      </c>
      <c r="D5018" s="1" t="s">
        <v>6573</v>
      </c>
      <c r="F5018" s="1" t="s">
        <v>445</v>
      </c>
      <c r="H5018" s="1">
        <v>48</v>
      </c>
      <c r="J5018" s="1"/>
      <c r="K5018" s="3">
        <v>1781</v>
      </c>
      <c r="N5018" s="1">
        <v>140</v>
      </c>
      <c r="O5018" s="1">
        <v>68.05</v>
      </c>
      <c r="Q5018" s="1">
        <v>17.59</v>
      </c>
      <c r="R5018" s="1">
        <v>4.9400000000000004</v>
      </c>
      <c r="S5018" s="47">
        <v>32.61</v>
      </c>
      <c r="Y5018" s="47">
        <v>2.93</v>
      </c>
      <c r="AB5018" s="47">
        <v>1.26</v>
      </c>
      <c r="AJ5018" s="1" t="s">
        <v>413</v>
      </c>
      <c r="AK5018" s="19">
        <v>33.299999999999997</v>
      </c>
      <c r="AL5018" s="19">
        <v>108.3</v>
      </c>
      <c r="AM5018" s="1">
        <v>2137</v>
      </c>
      <c r="AN5018" s="3">
        <v>1994</v>
      </c>
      <c r="AP5018" s="47">
        <v>7.51</v>
      </c>
      <c r="AQ5018">
        <v>80434</v>
      </c>
      <c r="AR5018" s="1" t="s">
        <v>503</v>
      </c>
    </row>
    <row r="5019" spans="1:44" x14ac:dyDescent="0.25">
      <c r="A5019" s="1">
        <v>6577</v>
      </c>
      <c r="B5019" s="1" t="s">
        <v>5253</v>
      </c>
      <c r="C5019" s="1">
        <v>131</v>
      </c>
      <c r="D5019" s="1" t="s">
        <v>6573</v>
      </c>
      <c r="F5019" s="1" t="s">
        <v>445</v>
      </c>
      <c r="H5019" s="1">
        <v>47</v>
      </c>
      <c r="J5019" s="1"/>
      <c r="K5019" s="3">
        <v>432</v>
      </c>
      <c r="N5019" s="1">
        <v>107</v>
      </c>
      <c r="O5019" s="1">
        <v>42.3</v>
      </c>
      <c r="Q5019" s="1">
        <v>10.26</v>
      </c>
      <c r="R5019" s="1">
        <v>4.5599999999999996</v>
      </c>
      <c r="S5019" s="47">
        <v>19.72</v>
      </c>
      <c r="Y5019" s="47">
        <v>1.83</v>
      </c>
      <c r="AB5019" s="47">
        <v>0.78</v>
      </c>
      <c r="AJ5019" s="1" t="s">
        <v>413</v>
      </c>
      <c r="AK5019" s="19">
        <v>33.4</v>
      </c>
      <c r="AL5019" s="19">
        <v>108.4</v>
      </c>
      <c r="AM5019" s="1">
        <v>1950</v>
      </c>
      <c r="AN5019" s="3">
        <v>1994</v>
      </c>
      <c r="AP5019" s="47">
        <v>6.77</v>
      </c>
      <c r="AQ5019">
        <v>80434</v>
      </c>
      <c r="AR5019" s="1" t="s">
        <v>503</v>
      </c>
    </row>
    <row r="5020" spans="1:44" x14ac:dyDescent="0.25">
      <c r="A5020" s="1">
        <v>6578</v>
      </c>
      <c r="B5020" s="1" t="s">
        <v>5253</v>
      </c>
      <c r="C5020" s="1">
        <v>131</v>
      </c>
      <c r="D5020" s="1" t="s">
        <v>6573</v>
      </c>
      <c r="F5020" s="1" t="s">
        <v>445</v>
      </c>
      <c r="H5020" s="1">
        <v>49</v>
      </c>
      <c r="J5020" s="1"/>
      <c r="K5020" s="3">
        <v>1320</v>
      </c>
      <c r="N5020" s="1">
        <v>162</v>
      </c>
      <c r="O5020" s="1">
        <v>80.67</v>
      </c>
      <c r="Q5020" s="1">
        <v>21.04</v>
      </c>
      <c r="R5020" s="1">
        <v>5.43</v>
      </c>
      <c r="S5020" s="47">
        <v>34.79</v>
      </c>
      <c r="Y5020" s="47">
        <v>3.38</v>
      </c>
      <c r="AB5020" s="47">
        <v>1.45</v>
      </c>
      <c r="AJ5020" s="1" t="s">
        <v>413</v>
      </c>
      <c r="AK5020" s="19">
        <v>33.5</v>
      </c>
      <c r="AL5020" s="19">
        <v>108.5</v>
      </c>
      <c r="AM5020" s="1">
        <v>2210</v>
      </c>
      <c r="AN5020" s="3">
        <v>1994</v>
      </c>
      <c r="AP5020" s="47">
        <v>8.61</v>
      </c>
      <c r="AQ5020">
        <v>80434</v>
      </c>
      <c r="AR5020" s="1" t="s">
        <v>503</v>
      </c>
    </row>
    <row r="5021" spans="1:44" x14ac:dyDescent="0.25">
      <c r="A5021" s="1">
        <v>6579</v>
      </c>
      <c r="B5021" s="1" t="s">
        <v>5253</v>
      </c>
      <c r="C5021" s="1">
        <v>131</v>
      </c>
      <c r="D5021" s="1" t="s">
        <v>6573</v>
      </c>
      <c r="F5021" s="1" t="s">
        <v>445</v>
      </c>
      <c r="H5021" s="1">
        <v>56</v>
      </c>
      <c r="J5021" s="1"/>
      <c r="K5021" s="3">
        <v>320</v>
      </c>
      <c r="N5021" s="1">
        <v>194</v>
      </c>
      <c r="O5021" s="1">
        <v>78.67</v>
      </c>
      <c r="Q5021" s="1">
        <v>29.35</v>
      </c>
      <c r="R5021" s="1">
        <v>4.37</v>
      </c>
      <c r="S5021" s="47">
        <v>36.03</v>
      </c>
      <c r="Y5021" s="47">
        <v>3.53</v>
      </c>
      <c r="AB5021" s="47">
        <v>1.51</v>
      </c>
      <c r="AJ5021" s="1" t="s">
        <v>413</v>
      </c>
      <c r="AK5021" s="19">
        <v>33.5</v>
      </c>
      <c r="AL5021" s="19">
        <v>108</v>
      </c>
      <c r="AM5021" s="1">
        <v>1700</v>
      </c>
      <c r="AN5021" s="3">
        <v>1994</v>
      </c>
      <c r="AP5021" s="47">
        <v>7.37</v>
      </c>
      <c r="AQ5021">
        <v>80434</v>
      </c>
      <c r="AR5021" s="1" t="s">
        <v>503</v>
      </c>
    </row>
    <row r="5022" spans="1:44" x14ac:dyDescent="0.25">
      <c r="A5022" s="1">
        <v>6580</v>
      </c>
      <c r="B5022" s="1" t="s">
        <v>5253</v>
      </c>
      <c r="C5022" s="1">
        <v>131</v>
      </c>
      <c r="D5022" s="1" t="s">
        <v>6573</v>
      </c>
      <c r="F5022" s="1" t="s">
        <v>445</v>
      </c>
      <c r="H5022" s="1">
        <v>65</v>
      </c>
      <c r="J5022" s="1"/>
      <c r="K5022" s="3">
        <v>1215</v>
      </c>
      <c r="N5022" s="1">
        <v>110</v>
      </c>
      <c r="O5022" s="1">
        <v>63.95</v>
      </c>
      <c r="Q5022" s="1">
        <v>18.2</v>
      </c>
      <c r="R5022" s="1">
        <v>4.0199999999999996</v>
      </c>
      <c r="S5022" s="47">
        <v>29.16</v>
      </c>
      <c r="Y5022" s="47">
        <v>2.74</v>
      </c>
      <c r="AB5022" s="47">
        <v>1.18</v>
      </c>
      <c r="AJ5022" s="1" t="s">
        <v>413</v>
      </c>
      <c r="AK5022" s="19">
        <v>33.200000000000003</v>
      </c>
      <c r="AL5022" s="19">
        <v>107.5</v>
      </c>
      <c r="AM5022" s="1">
        <v>1700</v>
      </c>
      <c r="AN5022" s="3">
        <v>1994</v>
      </c>
      <c r="AP5022" s="47">
        <v>6.79</v>
      </c>
      <c r="AQ5022">
        <v>80417</v>
      </c>
      <c r="AR5022" s="1" t="s">
        <v>503</v>
      </c>
    </row>
    <row r="5023" spans="1:44" x14ac:dyDescent="0.25">
      <c r="A5023" s="1">
        <v>6581</v>
      </c>
      <c r="B5023" s="1" t="s">
        <v>5253</v>
      </c>
      <c r="C5023" s="1">
        <v>131</v>
      </c>
      <c r="D5023" s="1" t="s">
        <v>6573</v>
      </c>
      <c r="F5023" s="1" t="s">
        <v>445</v>
      </c>
      <c r="H5023" s="1">
        <v>31</v>
      </c>
      <c r="J5023" s="1"/>
      <c r="K5023" s="3">
        <v>2001</v>
      </c>
      <c r="N5023" s="1">
        <v>98.8</v>
      </c>
      <c r="O5023" s="1">
        <v>60.81</v>
      </c>
      <c r="Q5023" s="1">
        <v>15.56</v>
      </c>
      <c r="R5023" s="1">
        <v>4.41</v>
      </c>
      <c r="S5023" s="47">
        <v>28.72</v>
      </c>
      <c r="Y5023" s="47">
        <v>2.61</v>
      </c>
      <c r="AB5023" s="47">
        <v>1.1200000000000001</v>
      </c>
      <c r="AJ5023" s="1" t="s">
        <v>413</v>
      </c>
      <c r="AK5023" s="19">
        <v>40.9</v>
      </c>
      <c r="AL5023" s="19">
        <v>117.9</v>
      </c>
      <c r="AM5023" s="1">
        <v>1170</v>
      </c>
      <c r="AN5023" s="3">
        <v>1994</v>
      </c>
      <c r="AP5023" s="47">
        <v>6.69</v>
      </c>
      <c r="AQ5023">
        <v>80411</v>
      </c>
      <c r="AR5023" s="1" t="s">
        <v>503</v>
      </c>
    </row>
    <row r="5024" spans="1:44" x14ac:dyDescent="0.25">
      <c r="A5024" s="1">
        <v>6582</v>
      </c>
      <c r="B5024" s="1" t="s">
        <v>5253</v>
      </c>
      <c r="C5024" s="1">
        <v>131</v>
      </c>
      <c r="D5024" s="1" t="s">
        <v>6573</v>
      </c>
      <c r="F5024" s="1" t="s">
        <v>445</v>
      </c>
      <c r="H5024" s="1">
        <v>50</v>
      </c>
      <c r="J5024" s="1"/>
      <c r="K5024" s="3">
        <v>1035</v>
      </c>
      <c r="N5024" s="1">
        <v>112</v>
      </c>
      <c r="O5024" s="1">
        <v>62.18</v>
      </c>
      <c r="Q5024" s="1">
        <v>18.14</v>
      </c>
      <c r="R5024" s="1">
        <v>3.86</v>
      </c>
      <c r="S5024" s="47">
        <v>28.38</v>
      </c>
      <c r="Y5024" s="47">
        <v>2.68</v>
      </c>
      <c r="AB5024" s="47">
        <v>1.1499999999999999</v>
      </c>
      <c r="AJ5024" s="1" t="s">
        <v>413</v>
      </c>
      <c r="AK5024" s="19">
        <v>40.9</v>
      </c>
      <c r="AL5024" s="19">
        <v>115.2</v>
      </c>
      <c r="AM5024" s="1">
        <v>1600</v>
      </c>
      <c r="AN5024" s="3">
        <v>1994</v>
      </c>
      <c r="AP5024" s="47">
        <v>6.53</v>
      </c>
      <c r="AQ5024">
        <v>80411</v>
      </c>
      <c r="AR5024" s="1" t="s">
        <v>503</v>
      </c>
    </row>
    <row r="5025" spans="1:44" x14ac:dyDescent="0.25">
      <c r="A5025" s="1">
        <v>6583</v>
      </c>
      <c r="B5025" s="1" t="s">
        <v>5253</v>
      </c>
      <c r="C5025" s="1">
        <v>131</v>
      </c>
      <c r="D5025" s="1" t="s">
        <v>6573</v>
      </c>
      <c r="F5025" s="1" t="s">
        <v>445</v>
      </c>
      <c r="H5025" s="1">
        <v>40</v>
      </c>
      <c r="J5025" s="1"/>
      <c r="K5025" s="3">
        <v>2040</v>
      </c>
      <c r="N5025" s="1">
        <v>89.3</v>
      </c>
      <c r="O5025" s="1">
        <v>46.13</v>
      </c>
      <c r="Q5025" s="1">
        <v>11.37</v>
      </c>
      <c r="R5025" s="1">
        <v>3.09</v>
      </c>
      <c r="S5025" s="47">
        <v>20.88</v>
      </c>
      <c r="Y5025" s="47">
        <v>1.94</v>
      </c>
      <c r="AB5025" s="47">
        <v>0.83</v>
      </c>
      <c r="AJ5025" s="1" t="s">
        <v>413</v>
      </c>
      <c r="AK5025" s="19">
        <v>41.2</v>
      </c>
      <c r="AL5025" s="19">
        <v>116.3</v>
      </c>
      <c r="AM5025" s="1">
        <v>1300</v>
      </c>
      <c r="AN5025" s="3">
        <v>1994</v>
      </c>
      <c r="AP5025" s="47">
        <v>5.22</v>
      </c>
      <c r="AQ5025">
        <v>80411</v>
      </c>
      <c r="AR5025" s="1" t="s">
        <v>503</v>
      </c>
    </row>
    <row r="5026" spans="1:44" x14ac:dyDescent="0.25">
      <c r="A5026" s="1">
        <v>6584</v>
      </c>
      <c r="B5026" s="1" t="s">
        <v>5253</v>
      </c>
      <c r="C5026" s="1">
        <v>131</v>
      </c>
      <c r="D5026" s="1" t="s">
        <v>6573</v>
      </c>
      <c r="F5026" s="1" t="s">
        <v>445</v>
      </c>
      <c r="H5026" s="1">
        <v>42</v>
      </c>
      <c r="J5026" s="1"/>
      <c r="K5026" s="3">
        <v>855</v>
      </c>
      <c r="N5026" s="1">
        <v>143</v>
      </c>
      <c r="O5026" s="1">
        <v>67.59</v>
      </c>
      <c r="Q5026" s="1">
        <v>20.63</v>
      </c>
      <c r="R5026" s="1">
        <v>4.1100000000000003</v>
      </c>
      <c r="S5026" s="47">
        <v>30.9</v>
      </c>
      <c r="Y5026" s="47">
        <v>2.93</v>
      </c>
      <c r="AB5026" s="47">
        <v>1.26</v>
      </c>
      <c r="AJ5026" s="1" t="s">
        <v>413</v>
      </c>
      <c r="AK5026" s="19">
        <v>40.6</v>
      </c>
      <c r="AL5026" s="19">
        <v>118.4</v>
      </c>
      <c r="AM5026" s="1">
        <v>1400</v>
      </c>
      <c r="AN5026" s="3">
        <v>1994</v>
      </c>
      <c r="AP5026" s="47">
        <v>6.94</v>
      </c>
      <c r="AQ5026">
        <v>80411</v>
      </c>
      <c r="AR5026" s="1" t="s">
        <v>503</v>
      </c>
    </row>
    <row r="5027" spans="1:44" x14ac:dyDescent="0.25">
      <c r="A5027" s="1">
        <v>6585</v>
      </c>
      <c r="B5027" s="1" t="s">
        <v>5253</v>
      </c>
      <c r="C5027" s="1">
        <v>131</v>
      </c>
      <c r="D5027" s="1" t="s">
        <v>6573</v>
      </c>
      <c r="F5027" s="1" t="s">
        <v>445</v>
      </c>
      <c r="H5027" s="1">
        <v>33</v>
      </c>
      <c r="J5027" s="1"/>
      <c r="K5027" s="3">
        <v>1560</v>
      </c>
      <c r="N5027" s="1">
        <v>87.5</v>
      </c>
      <c r="O5027" s="1">
        <v>48.64</v>
      </c>
      <c r="Q5027" s="1">
        <v>12.66</v>
      </c>
      <c r="R5027" s="1">
        <v>3.18</v>
      </c>
      <c r="S5027" s="47">
        <v>22.09</v>
      </c>
      <c r="Y5027" s="47">
        <v>2.06</v>
      </c>
      <c r="AB5027" s="47">
        <v>0.88</v>
      </c>
      <c r="AJ5027" s="1" t="s">
        <v>413</v>
      </c>
      <c r="AK5027" s="19">
        <v>41.6</v>
      </c>
      <c r="AL5027" s="19">
        <v>117.2</v>
      </c>
      <c r="AM5027" s="1">
        <v>1260</v>
      </c>
      <c r="AN5027" s="3">
        <v>1994</v>
      </c>
      <c r="AP5027" s="47">
        <v>5.37</v>
      </c>
      <c r="AQ5027">
        <v>80411</v>
      </c>
      <c r="AR5027" s="1" t="s">
        <v>503</v>
      </c>
    </row>
    <row r="5028" spans="1:44" x14ac:dyDescent="0.25">
      <c r="A5028" s="1">
        <v>6586</v>
      </c>
      <c r="B5028" s="1" t="s">
        <v>5253</v>
      </c>
      <c r="C5028" s="1">
        <v>131</v>
      </c>
      <c r="D5028" s="1" t="s">
        <v>6573</v>
      </c>
      <c r="F5028" s="1" t="s">
        <v>445</v>
      </c>
      <c r="H5028" s="1">
        <v>37</v>
      </c>
      <c r="J5028" s="1"/>
      <c r="K5028" s="3">
        <v>915</v>
      </c>
      <c r="N5028" s="1">
        <v>72.8</v>
      </c>
      <c r="O5028" s="1">
        <v>44.11</v>
      </c>
      <c r="Q5028" s="1">
        <v>12.37</v>
      </c>
      <c r="R5028" s="1">
        <v>2.79</v>
      </c>
      <c r="S5028" s="47">
        <v>20.100000000000001</v>
      </c>
      <c r="Y5028" s="47">
        <v>1.89</v>
      </c>
      <c r="AB5028" s="47">
        <v>0.81</v>
      </c>
      <c r="AJ5028" s="1" t="s">
        <v>413</v>
      </c>
      <c r="AK5028" s="19">
        <v>41.9</v>
      </c>
      <c r="AL5028" s="19">
        <v>117.6</v>
      </c>
      <c r="AM5028" s="1">
        <v>1600</v>
      </c>
      <c r="AN5028" s="3">
        <v>1994</v>
      </c>
      <c r="AP5028" s="47">
        <v>4.71</v>
      </c>
      <c r="AQ5028">
        <v>80411</v>
      </c>
      <c r="AR5028" s="1" t="s">
        <v>503</v>
      </c>
    </row>
    <row r="5029" spans="1:44" x14ac:dyDescent="0.25">
      <c r="A5029" s="1">
        <v>6587</v>
      </c>
      <c r="B5029" s="1" t="s">
        <v>5253</v>
      </c>
      <c r="C5029" s="1">
        <v>131</v>
      </c>
      <c r="D5029" s="1" t="s">
        <v>6573</v>
      </c>
      <c r="F5029" s="1" t="s">
        <v>445</v>
      </c>
      <c r="H5029" s="1">
        <v>30</v>
      </c>
      <c r="J5029" s="1"/>
      <c r="K5029" s="3">
        <v>2460</v>
      </c>
      <c r="N5029" s="1">
        <v>97</v>
      </c>
      <c r="O5029" s="1">
        <v>52.73</v>
      </c>
      <c r="Q5029" s="1">
        <v>12.88</v>
      </c>
      <c r="R5029" s="1">
        <v>3.55</v>
      </c>
      <c r="S5029" s="47">
        <v>23.85</v>
      </c>
      <c r="Y5029" s="47">
        <v>2.21</v>
      </c>
      <c r="AB5029" s="47">
        <v>0.95</v>
      </c>
      <c r="AJ5029" s="1" t="s">
        <v>413</v>
      </c>
      <c r="AK5029" s="19">
        <v>42</v>
      </c>
      <c r="AL5029" s="19">
        <v>117.3</v>
      </c>
      <c r="AM5029" s="1">
        <v>1600</v>
      </c>
      <c r="AN5029" s="3">
        <v>1994</v>
      </c>
      <c r="AP5029" s="47">
        <v>5.99</v>
      </c>
      <c r="AQ5029">
        <v>80411</v>
      </c>
      <c r="AR5029" s="1" t="s">
        <v>503</v>
      </c>
    </row>
    <row r="5030" spans="1:44" x14ac:dyDescent="0.25">
      <c r="A5030" s="1">
        <v>6588</v>
      </c>
      <c r="B5030" s="1" t="s">
        <v>5253</v>
      </c>
      <c r="C5030" s="1">
        <v>131</v>
      </c>
      <c r="D5030" s="1" t="s">
        <v>6573</v>
      </c>
      <c r="F5030" s="1" t="s">
        <v>445</v>
      </c>
      <c r="H5030" s="1">
        <v>31</v>
      </c>
      <c r="J5030" s="1"/>
      <c r="K5030" s="3">
        <v>2340</v>
      </c>
      <c r="N5030" s="1">
        <v>38.9</v>
      </c>
      <c r="O5030" s="1">
        <v>27.78</v>
      </c>
      <c r="Q5030" s="1">
        <v>5.88</v>
      </c>
      <c r="R5030" s="1">
        <v>2.02</v>
      </c>
      <c r="S5030" s="47">
        <v>12.42</v>
      </c>
      <c r="Y5030" s="47">
        <v>1.1399999999999999</v>
      </c>
      <c r="AB5030" s="47">
        <v>0.49</v>
      </c>
      <c r="AJ5030" s="1" t="s">
        <v>413</v>
      </c>
      <c r="AK5030" s="19">
        <v>39.799999999999997</v>
      </c>
      <c r="AL5030" s="19">
        <v>115.6</v>
      </c>
      <c r="AM5030" s="1">
        <v>1500</v>
      </c>
      <c r="AN5030" s="3">
        <v>1994</v>
      </c>
      <c r="AP5030" s="47">
        <v>3.38</v>
      </c>
      <c r="AQ5030">
        <v>80411</v>
      </c>
      <c r="AR5030" s="1" t="s">
        <v>503</v>
      </c>
    </row>
    <row r="5031" spans="1:44" x14ac:dyDescent="0.25">
      <c r="A5031" s="1">
        <v>6589</v>
      </c>
      <c r="B5031" s="1" t="s">
        <v>5253</v>
      </c>
      <c r="C5031" s="1">
        <v>131</v>
      </c>
      <c r="D5031" s="1" t="s">
        <v>6573</v>
      </c>
      <c r="F5031" s="1" t="s">
        <v>445</v>
      </c>
      <c r="H5031" s="1">
        <v>58</v>
      </c>
      <c r="J5031" s="1"/>
      <c r="K5031" s="3">
        <v>1075</v>
      </c>
      <c r="N5031" s="1">
        <v>53</v>
      </c>
      <c r="O5031" s="1">
        <v>37.619999999999997</v>
      </c>
      <c r="Q5031" s="1">
        <v>21.76</v>
      </c>
      <c r="R5031" s="1">
        <v>4.88</v>
      </c>
      <c r="S5031" s="47">
        <v>20.41</v>
      </c>
      <c r="Y5031" s="47">
        <v>2.0099999999999998</v>
      </c>
      <c r="AB5031" s="47">
        <v>0.86</v>
      </c>
      <c r="AJ5031" s="1" t="s">
        <v>413</v>
      </c>
      <c r="AK5031" s="19">
        <v>39.97</v>
      </c>
      <c r="AL5031" s="19">
        <v>115.43</v>
      </c>
      <c r="AM5031" s="1">
        <v>1492</v>
      </c>
      <c r="AN5031" s="3">
        <v>1994</v>
      </c>
      <c r="AP5031" s="47">
        <v>8.24</v>
      </c>
      <c r="AQ5031">
        <v>80411</v>
      </c>
      <c r="AR5031" s="1" t="s">
        <v>503</v>
      </c>
    </row>
    <row r="5032" spans="1:44" x14ac:dyDescent="0.25">
      <c r="A5032" s="1">
        <v>6590</v>
      </c>
      <c r="B5032" s="1" t="s">
        <v>5253</v>
      </c>
      <c r="C5032" s="1">
        <v>131</v>
      </c>
      <c r="D5032" s="1" t="s">
        <v>6573</v>
      </c>
      <c r="F5032" s="1" t="s">
        <v>445</v>
      </c>
      <c r="H5032" s="1">
        <v>50</v>
      </c>
      <c r="J5032" s="1"/>
      <c r="K5032" s="3">
        <v>496</v>
      </c>
      <c r="N5032" s="1">
        <v>500</v>
      </c>
      <c r="O5032" s="1">
        <v>167.3</v>
      </c>
      <c r="Q5032" s="1">
        <v>23.31</v>
      </c>
      <c r="R5032" s="1">
        <v>10.61</v>
      </c>
      <c r="S5032" s="47">
        <v>87.09</v>
      </c>
      <c r="Y5032" s="47">
        <v>6.86</v>
      </c>
      <c r="AB5032" s="47">
        <v>2.94</v>
      </c>
      <c r="AJ5032" s="1" t="s">
        <v>413</v>
      </c>
      <c r="AK5032" s="19">
        <v>30.1</v>
      </c>
      <c r="AL5032" s="19">
        <v>95</v>
      </c>
      <c r="AM5032" s="1">
        <v>2300</v>
      </c>
      <c r="AN5032" s="3">
        <v>1994</v>
      </c>
      <c r="AP5032" s="47">
        <v>13.95</v>
      </c>
      <c r="AQ5032">
        <v>80514</v>
      </c>
      <c r="AR5032" s="1" t="s">
        <v>503</v>
      </c>
    </row>
    <row r="5033" spans="1:44" x14ac:dyDescent="0.25">
      <c r="A5033" s="1">
        <v>6591</v>
      </c>
      <c r="B5033" s="1" t="s">
        <v>5253</v>
      </c>
      <c r="C5033" s="1">
        <v>131</v>
      </c>
      <c r="D5033" s="1" t="s">
        <v>6573</v>
      </c>
      <c r="F5033" s="1" t="s">
        <v>445</v>
      </c>
      <c r="H5033" s="1">
        <v>58</v>
      </c>
      <c r="J5033" s="1"/>
      <c r="K5033" s="3">
        <v>672</v>
      </c>
      <c r="N5033" s="1">
        <v>103</v>
      </c>
      <c r="O5033" s="1">
        <v>47.84</v>
      </c>
      <c r="Q5033" s="1">
        <v>9.4499999999999993</v>
      </c>
      <c r="R5033" s="1">
        <v>2.79</v>
      </c>
      <c r="S5033" s="47">
        <v>24.46</v>
      </c>
      <c r="Y5033" s="47">
        <v>2.0099999999999998</v>
      </c>
      <c r="AB5033" s="47">
        <v>0.86</v>
      </c>
      <c r="AJ5033" s="1" t="s">
        <v>413</v>
      </c>
      <c r="AK5033" s="19">
        <v>29.5</v>
      </c>
      <c r="AL5033" s="19">
        <v>93.3</v>
      </c>
      <c r="AM5033" s="1">
        <v>3355</v>
      </c>
      <c r="AN5033" s="3">
        <v>1994</v>
      </c>
      <c r="AP5033" s="47">
        <v>4.17</v>
      </c>
      <c r="AQ5033">
        <v>81017</v>
      </c>
      <c r="AR5033" s="1" t="s">
        <v>503</v>
      </c>
    </row>
    <row r="5034" spans="1:44" x14ac:dyDescent="0.25">
      <c r="A5034" s="1">
        <v>6592</v>
      </c>
      <c r="B5034" s="1" t="s">
        <v>5253</v>
      </c>
      <c r="C5034" s="1">
        <v>131</v>
      </c>
      <c r="D5034" s="1" t="s">
        <v>6573</v>
      </c>
      <c r="F5034" s="1" t="s">
        <v>445</v>
      </c>
      <c r="H5034" s="1">
        <v>50</v>
      </c>
      <c r="J5034" s="1"/>
      <c r="K5034" s="3">
        <v>149</v>
      </c>
      <c r="N5034" s="1">
        <v>73.5</v>
      </c>
      <c r="O5034" s="1">
        <v>33</v>
      </c>
      <c r="Q5034" s="1">
        <v>12.03</v>
      </c>
      <c r="R5034" s="1">
        <v>1.85</v>
      </c>
      <c r="S5034" s="47">
        <v>15.12</v>
      </c>
      <c r="Y5034" s="47">
        <v>1.48</v>
      </c>
      <c r="AB5034" s="47">
        <v>0.63</v>
      </c>
      <c r="AJ5034" s="1" t="s">
        <v>413</v>
      </c>
      <c r="AK5034" s="19">
        <v>28.9</v>
      </c>
      <c r="AL5034" s="19">
        <v>85.2</v>
      </c>
      <c r="AM5034" s="1">
        <v>3500</v>
      </c>
      <c r="AN5034" s="3">
        <v>1994</v>
      </c>
      <c r="AP5034" s="47">
        <v>3.12</v>
      </c>
      <c r="AQ5034">
        <v>81003</v>
      </c>
      <c r="AR5034" s="1" t="s">
        <v>503</v>
      </c>
    </row>
    <row r="5035" spans="1:44" x14ac:dyDescent="0.25">
      <c r="A5035" s="1">
        <v>6593</v>
      </c>
      <c r="B5035" s="1" t="s">
        <v>5253</v>
      </c>
      <c r="C5035" s="1">
        <v>131</v>
      </c>
      <c r="D5035" s="1" t="s">
        <v>6573</v>
      </c>
      <c r="F5035" s="1" t="s">
        <v>445</v>
      </c>
      <c r="H5035" s="1">
        <v>81</v>
      </c>
      <c r="J5035" s="1"/>
      <c r="K5035" s="3">
        <v>278</v>
      </c>
      <c r="N5035" s="1">
        <v>352</v>
      </c>
      <c r="O5035" s="1">
        <v>98.7</v>
      </c>
      <c r="Q5035" s="1">
        <v>13.59</v>
      </c>
      <c r="R5035" s="1">
        <v>6.7</v>
      </c>
      <c r="S5035" s="47">
        <v>49.29</v>
      </c>
      <c r="Y5035" s="47">
        <v>4.01</v>
      </c>
      <c r="AB5035" s="47">
        <v>1.72</v>
      </c>
      <c r="AJ5035" s="1" t="s">
        <v>413</v>
      </c>
      <c r="AK5035" s="19">
        <v>28.7</v>
      </c>
      <c r="AL5035" s="19">
        <v>96.7</v>
      </c>
      <c r="AM5035" s="1">
        <v>2335</v>
      </c>
      <c r="AN5035" s="3">
        <v>1994</v>
      </c>
      <c r="AP5035" s="47">
        <v>8.8000000000000007</v>
      </c>
      <c r="AQ5035">
        <v>81003</v>
      </c>
      <c r="AR5035" s="1" t="s">
        <v>503</v>
      </c>
    </row>
    <row r="5036" spans="1:44" x14ac:dyDescent="0.25">
      <c r="A5036" s="1">
        <v>6594</v>
      </c>
      <c r="B5036" s="1" t="s">
        <v>5253</v>
      </c>
      <c r="C5036" s="1">
        <v>131</v>
      </c>
      <c r="D5036" s="1" t="s">
        <v>6573</v>
      </c>
      <c r="F5036" s="1" t="s">
        <v>445</v>
      </c>
      <c r="H5036" s="1">
        <v>50</v>
      </c>
      <c r="J5036" s="1"/>
      <c r="K5036" s="3">
        <v>2082</v>
      </c>
      <c r="N5036" s="1">
        <v>132</v>
      </c>
      <c r="O5036" s="1">
        <v>77.22</v>
      </c>
      <c r="Q5036" s="1">
        <v>18.27</v>
      </c>
      <c r="R5036" s="1">
        <v>6.38</v>
      </c>
      <c r="S5036" s="47">
        <v>31.22</v>
      </c>
      <c r="Y5036" s="47">
        <v>3.17</v>
      </c>
      <c r="AB5036" s="47">
        <v>1.36</v>
      </c>
      <c r="AJ5036" s="1" t="s">
        <v>413</v>
      </c>
      <c r="AK5036" s="19">
        <v>28.4</v>
      </c>
      <c r="AL5036" s="19">
        <v>97</v>
      </c>
      <c r="AM5036" s="1">
        <v>2010</v>
      </c>
      <c r="AN5036" s="3">
        <v>1994</v>
      </c>
      <c r="AP5036" s="47">
        <v>9.51</v>
      </c>
      <c r="AQ5036">
        <v>80514</v>
      </c>
      <c r="AR5036" s="1" t="s">
        <v>503</v>
      </c>
    </row>
    <row r="5037" spans="1:44" x14ac:dyDescent="0.25">
      <c r="A5037" s="1">
        <v>6595</v>
      </c>
      <c r="B5037" s="1" t="s">
        <v>5253</v>
      </c>
      <c r="C5037" s="1">
        <v>131</v>
      </c>
      <c r="D5037" s="1" t="s">
        <v>6573</v>
      </c>
      <c r="F5037" s="1" t="s">
        <v>445</v>
      </c>
      <c r="H5037" s="1">
        <v>83</v>
      </c>
      <c r="J5037" s="1"/>
      <c r="K5037" s="3">
        <v>500</v>
      </c>
      <c r="N5037" s="1">
        <v>177</v>
      </c>
      <c r="O5037" s="1">
        <v>72.97</v>
      </c>
      <c r="Q5037" s="1">
        <v>19.440000000000001</v>
      </c>
      <c r="R5037" s="1">
        <v>4.4800000000000004</v>
      </c>
      <c r="S5037" s="47">
        <v>29.57</v>
      </c>
      <c r="Y5037" s="47">
        <v>3.01</v>
      </c>
      <c r="AB5037" s="47">
        <v>1.29</v>
      </c>
      <c r="AJ5037" s="1" t="s">
        <v>413</v>
      </c>
      <c r="AK5037" s="19">
        <v>32.979999999999997</v>
      </c>
      <c r="AL5037" s="19">
        <v>104.18</v>
      </c>
      <c r="AM5037" s="1">
        <v>3200</v>
      </c>
      <c r="AN5037" s="3">
        <v>1994</v>
      </c>
      <c r="AP5037" s="47">
        <v>5.93</v>
      </c>
      <c r="AQ5037">
        <v>81017</v>
      </c>
      <c r="AR5037" s="1" t="s">
        <v>503</v>
      </c>
    </row>
    <row r="5038" spans="1:44" x14ac:dyDescent="0.25">
      <c r="A5038" s="1">
        <v>6596</v>
      </c>
      <c r="B5038" s="1" t="s">
        <v>5253</v>
      </c>
      <c r="C5038" s="1">
        <v>131</v>
      </c>
      <c r="D5038" s="1" t="s">
        <v>6573</v>
      </c>
      <c r="F5038" s="1" t="s">
        <v>445</v>
      </c>
      <c r="H5038" s="1">
        <v>45</v>
      </c>
      <c r="J5038" s="1"/>
      <c r="K5038" s="3">
        <v>2300</v>
      </c>
      <c r="N5038" s="1">
        <v>153</v>
      </c>
      <c r="O5038" s="1">
        <v>93.86</v>
      </c>
      <c r="Q5038" s="1">
        <v>12.94</v>
      </c>
      <c r="R5038" s="1">
        <v>7.25</v>
      </c>
      <c r="S5038" s="47">
        <v>53.84</v>
      </c>
      <c r="Y5038" s="47">
        <v>4</v>
      </c>
      <c r="AB5038" s="47">
        <v>1.71</v>
      </c>
      <c r="AJ5038" s="1" t="s">
        <v>413</v>
      </c>
      <c r="AK5038" s="19">
        <v>31.2</v>
      </c>
      <c r="AL5038" s="19">
        <v>98.8</v>
      </c>
      <c r="AM5038" s="1">
        <v>3300</v>
      </c>
      <c r="AN5038" s="3">
        <v>1994</v>
      </c>
      <c r="AP5038" s="47">
        <v>9.5299999999999994</v>
      </c>
      <c r="AQ5038">
        <v>80509</v>
      </c>
      <c r="AR5038" s="1" t="s">
        <v>503</v>
      </c>
    </row>
    <row r="5039" spans="1:44" x14ac:dyDescent="0.25">
      <c r="A5039" s="1">
        <v>6597</v>
      </c>
      <c r="B5039" s="1" t="s">
        <v>5253</v>
      </c>
      <c r="C5039" s="1">
        <v>131</v>
      </c>
      <c r="D5039" s="1" t="s">
        <v>6573</v>
      </c>
      <c r="F5039" s="1" t="s">
        <v>445</v>
      </c>
      <c r="H5039" s="1">
        <v>52</v>
      </c>
      <c r="J5039" s="1"/>
      <c r="K5039" s="3">
        <v>704</v>
      </c>
      <c r="N5039" s="1">
        <v>146</v>
      </c>
      <c r="O5039" s="1">
        <v>63.86</v>
      </c>
      <c r="Q5039" s="1">
        <v>20.309999999999999</v>
      </c>
      <c r="R5039" s="1">
        <v>3.81</v>
      </c>
      <c r="S5039" s="47">
        <v>29.05</v>
      </c>
      <c r="Y5039" s="47">
        <v>2.79</v>
      </c>
      <c r="AB5039" s="47">
        <v>1.19</v>
      </c>
      <c r="AJ5039" s="1" t="s">
        <v>413</v>
      </c>
      <c r="AK5039" s="19">
        <v>30.6</v>
      </c>
      <c r="AL5039" s="19">
        <v>102.7</v>
      </c>
      <c r="AM5039" s="1">
        <v>2580</v>
      </c>
      <c r="AN5039" s="3">
        <v>1994</v>
      </c>
      <c r="AP5039" s="47">
        <v>6.42</v>
      </c>
      <c r="AQ5039">
        <v>81017</v>
      </c>
      <c r="AR5039" s="1" t="s">
        <v>503</v>
      </c>
    </row>
    <row r="5040" spans="1:44" x14ac:dyDescent="0.25">
      <c r="A5040" s="1">
        <v>6598</v>
      </c>
      <c r="B5040" s="1" t="s">
        <v>5253</v>
      </c>
      <c r="C5040" s="1">
        <v>131</v>
      </c>
      <c r="D5040" s="1" t="s">
        <v>6573</v>
      </c>
      <c r="F5040" s="1" t="s">
        <v>445</v>
      </c>
      <c r="H5040" s="1">
        <v>94</v>
      </c>
      <c r="J5040" s="1"/>
      <c r="K5040" s="3">
        <v>1009</v>
      </c>
      <c r="N5040" s="1">
        <v>323</v>
      </c>
      <c r="O5040" s="1">
        <v>140.80000000000001</v>
      </c>
      <c r="Q5040" s="1">
        <v>35.520000000000003</v>
      </c>
      <c r="R5040" s="1">
        <v>8.0299999999999994</v>
      </c>
      <c r="S5040" s="47">
        <v>55.5</v>
      </c>
      <c r="Y5040" s="47">
        <v>5.71</v>
      </c>
      <c r="AB5040" s="47">
        <v>2.4500000000000002</v>
      </c>
      <c r="AJ5040" s="1" t="s">
        <v>413</v>
      </c>
      <c r="AK5040" s="19">
        <v>31.4</v>
      </c>
      <c r="AL5040" s="19">
        <v>103.1</v>
      </c>
      <c r="AM5040" s="1">
        <v>2600</v>
      </c>
      <c r="AN5040" s="3">
        <v>1994</v>
      </c>
      <c r="AP5040" s="47">
        <v>13.23</v>
      </c>
      <c r="AQ5040">
        <v>80518</v>
      </c>
      <c r="AR5040" s="1" t="s">
        <v>503</v>
      </c>
    </row>
    <row r="5041" spans="1:44" x14ac:dyDescent="0.25">
      <c r="A5041" s="1">
        <v>6599</v>
      </c>
      <c r="B5041" s="1" t="s">
        <v>5253</v>
      </c>
      <c r="C5041" s="1">
        <v>131</v>
      </c>
      <c r="D5041" s="1" t="s">
        <v>6573</v>
      </c>
      <c r="F5041" s="1" t="s">
        <v>445</v>
      </c>
      <c r="H5041" s="1">
        <v>49</v>
      </c>
      <c r="J5041" s="1"/>
      <c r="K5041" s="3">
        <v>780</v>
      </c>
      <c r="N5041" s="1">
        <v>75.3</v>
      </c>
      <c r="O5041" s="1">
        <v>39.590000000000003</v>
      </c>
      <c r="Q5041" s="1">
        <v>10.5</v>
      </c>
      <c r="R5041" s="1">
        <v>2.52</v>
      </c>
      <c r="S5041" s="47">
        <v>17.5</v>
      </c>
      <c r="Y5041" s="47">
        <v>1.67</v>
      </c>
      <c r="AB5041" s="47">
        <v>0.72</v>
      </c>
      <c r="AJ5041" s="1" t="s">
        <v>413</v>
      </c>
      <c r="AK5041" s="19">
        <v>33.5</v>
      </c>
      <c r="AL5041" s="19">
        <v>104.83</v>
      </c>
      <c r="AM5041" s="1">
        <v>3200</v>
      </c>
      <c r="AN5041" s="3">
        <v>1994</v>
      </c>
      <c r="AP5041" s="47">
        <v>4.16</v>
      </c>
      <c r="AQ5041">
        <v>80434</v>
      </c>
      <c r="AR5041" s="1" t="s">
        <v>503</v>
      </c>
    </row>
    <row r="5042" spans="1:44" x14ac:dyDescent="0.25">
      <c r="A5042" s="1">
        <v>6600</v>
      </c>
      <c r="B5042" s="1" t="s">
        <v>5253</v>
      </c>
      <c r="C5042" s="1">
        <v>131</v>
      </c>
      <c r="D5042" s="1" t="s">
        <v>6573</v>
      </c>
      <c r="F5042" s="1" t="s">
        <v>445</v>
      </c>
      <c r="H5042" s="1">
        <v>98</v>
      </c>
      <c r="J5042" s="1"/>
      <c r="K5042" s="3">
        <v>780</v>
      </c>
      <c r="N5042" s="1">
        <v>175</v>
      </c>
      <c r="O5042" s="1">
        <v>71.34</v>
      </c>
      <c r="Q5042" s="1">
        <v>17.25</v>
      </c>
      <c r="R5042" s="1">
        <v>4.43</v>
      </c>
      <c r="S5042" s="47">
        <v>29.33</v>
      </c>
      <c r="Y5042" s="47">
        <v>2.91</v>
      </c>
      <c r="AB5042" s="47">
        <v>1.25</v>
      </c>
      <c r="AJ5042" s="1" t="s">
        <v>413</v>
      </c>
      <c r="AK5042" s="19">
        <v>33.53</v>
      </c>
      <c r="AL5042" s="19">
        <v>104.92</v>
      </c>
      <c r="AM5042" s="1">
        <v>3200</v>
      </c>
      <c r="AN5042" s="3">
        <v>1994</v>
      </c>
      <c r="AP5042" s="47">
        <v>6.58</v>
      </c>
      <c r="AQ5042">
        <v>80434</v>
      </c>
      <c r="AR5042" s="1" t="s">
        <v>503</v>
      </c>
    </row>
    <row r="5043" spans="1:44" x14ac:dyDescent="0.25">
      <c r="A5043" s="1">
        <v>6601</v>
      </c>
      <c r="B5043" s="1" t="s">
        <v>5253</v>
      </c>
      <c r="C5043" s="1">
        <v>131</v>
      </c>
      <c r="D5043" s="1" t="s">
        <v>6573</v>
      </c>
      <c r="F5043" s="1" t="s">
        <v>445</v>
      </c>
      <c r="H5043" s="1">
        <v>110</v>
      </c>
      <c r="J5043" s="1"/>
      <c r="K5043" s="3">
        <v>1200</v>
      </c>
      <c r="N5043" s="1">
        <v>235</v>
      </c>
      <c r="O5043" s="1">
        <v>100.2</v>
      </c>
      <c r="Q5043" s="1">
        <v>15.53</v>
      </c>
      <c r="R5043" s="1">
        <v>7.69</v>
      </c>
      <c r="S5043" s="47">
        <v>40.54</v>
      </c>
      <c r="Y5043" s="47">
        <v>3.64</v>
      </c>
      <c r="AB5043" s="47">
        <v>1.56</v>
      </c>
      <c r="AJ5043" s="1" t="s">
        <v>413</v>
      </c>
      <c r="AK5043" s="19">
        <v>33.57</v>
      </c>
      <c r="AL5043" s="19">
        <v>103.68</v>
      </c>
      <c r="AM5043" s="1">
        <v>3180</v>
      </c>
      <c r="AN5043" s="3">
        <v>1994</v>
      </c>
      <c r="AP5043" s="47">
        <v>6.67</v>
      </c>
      <c r="AQ5043">
        <v>80518</v>
      </c>
      <c r="AR5043" s="1" t="s">
        <v>503</v>
      </c>
    </row>
    <row r="5044" spans="1:44" x14ac:dyDescent="0.25">
      <c r="A5044" s="1">
        <v>6602</v>
      </c>
      <c r="B5044" s="1" t="s">
        <v>5253</v>
      </c>
      <c r="C5044" s="1">
        <v>131</v>
      </c>
      <c r="D5044" s="1" t="s">
        <v>6573</v>
      </c>
      <c r="F5044" s="1" t="s">
        <v>445</v>
      </c>
      <c r="H5044" s="1">
        <v>72</v>
      </c>
      <c r="J5044" s="1"/>
      <c r="K5044" s="3">
        <v>670</v>
      </c>
      <c r="N5044" s="1">
        <v>191</v>
      </c>
      <c r="O5044" s="1">
        <v>83.81</v>
      </c>
      <c r="Q5044" s="1">
        <v>13.04</v>
      </c>
      <c r="R5044" s="1">
        <v>5.92</v>
      </c>
      <c r="S5044" s="47">
        <v>28.56</v>
      </c>
      <c r="Y5044" s="47">
        <v>3.13</v>
      </c>
      <c r="AB5044" s="47">
        <v>1.34</v>
      </c>
      <c r="AJ5044" s="1" t="s">
        <v>413</v>
      </c>
      <c r="AK5044" s="19">
        <v>33.33</v>
      </c>
      <c r="AL5044" s="19">
        <v>103.77</v>
      </c>
      <c r="AM5044" s="1">
        <v>3200</v>
      </c>
      <c r="AN5044" s="3">
        <v>1994</v>
      </c>
      <c r="AP5044" s="47">
        <v>8.82</v>
      </c>
      <c r="AQ5044">
        <v>80518</v>
      </c>
      <c r="AR5044" s="1" t="s">
        <v>503</v>
      </c>
    </row>
    <row r="5045" spans="1:44" x14ac:dyDescent="0.25">
      <c r="A5045" s="1">
        <v>6603</v>
      </c>
      <c r="B5045" s="1" t="s">
        <v>5253</v>
      </c>
      <c r="C5045" s="1">
        <v>131</v>
      </c>
      <c r="D5045" s="1" t="s">
        <v>6573</v>
      </c>
      <c r="F5045" s="1" t="s">
        <v>445</v>
      </c>
      <c r="H5045" s="1">
        <v>63</v>
      </c>
      <c r="J5045" s="1"/>
      <c r="K5045" s="3">
        <v>679</v>
      </c>
      <c r="N5045" s="1">
        <v>180</v>
      </c>
      <c r="O5045" s="1">
        <v>87.86</v>
      </c>
      <c r="Q5045" s="1">
        <v>28.36</v>
      </c>
      <c r="R5045" s="1">
        <v>5.0999999999999996</v>
      </c>
      <c r="S5045" s="47">
        <v>39.369999999999997</v>
      </c>
      <c r="Y5045" s="47">
        <v>3.82</v>
      </c>
      <c r="AB5045" s="47">
        <v>1.64</v>
      </c>
      <c r="AJ5045" s="1" t="s">
        <v>413</v>
      </c>
      <c r="AK5045" s="19">
        <v>30.9</v>
      </c>
      <c r="AL5045" s="19">
        <v>102.3</v>
      </c>
      <c r="AM5045" s="1">
        <v>2850</v>
      </c>
      <c r="AN5045" s="3">
        <v>1994</v>
      </c>
      <c r="AP5045" s="47">
        <v>8.4</v>
      </c>
      <c r="AQ5045">
        <v>80518</v>
      </c>
      <c r="AR5045" s="1" t="s">
        <v>503</v>
      </c>
    </row>
    <row r="5046" spans="1:44" x14ac:dyDescent="0.25">
      <c r="A5046" s="1">
        <v>6604</v>
      </c>
      <c r="B5046" s="1" t="s">
        <v>5253</v>
      </c>
      <c r="C5046" s="1">
        <v>131</v>
      </c>
      <c r="D5046" s="1" t="s">
        <v>6573</v>
      </c>
      <c r="F5046" s="1" t="s">
        <v>445</v>
      </c>
      <c r="H5046" s="1">
        <v>82</v>
      </c>
      <c r="J5046" s="1"/>
      <c r="K5046" s="3">
        <v>430</v>
      </c>
      <c r="N5046" s="1">
        <v>194</v>
      </c>
      <c r="O5046" s="1">
        <v>70.349999999999994</v>
      </c>
      <c r="Q5046" s="1">
        <v>16.73</v>
      </c>
      <c r="R5046" s="1">
        <v>3.94</v>
      </c>
      <c r="S5046" s="47">
        <v>26.37</v>
      </c>
      <c r="Y5046" s="47">
        <v>2.79</v>
      </c>
      <c r="AB5046" s="47">
        <v>1.2</v>
      </c>
      <c r="AJ5046" s="1" t="s">
        <v>413</v>
      </c>
      <c r="AK5046" s="19">
        <v>30.9</v>
      </c>
      <c r="AL5046" s="19">
        <v>103.1</v>
      </c>
      <c r="AM5046" s="1">
        <v>2185</v>
      </c>
      <c r="AN5046" s="3">
        <v>1994</v>
      </c>
      <c r="AP5046" s="47">
        <v>6.42</v>
      </c>
      <c r="AQ5046">
        <v>80518</v>
      </c>
      <c r="AR5046" s="1" t="s">
        <v>503</v>
      </c>
    </row>
    <row r="5047" spans="1:44" x14ac:dyDescent="0.25">
      <c r="A5047" s="1">
        <v>6605</v>
      </c>
      <c r="B5047" s="1" t="s">
        <v>5253</v>
      </c>
      <c r="C5047" s="1">
        <v>131</v>
      </c>
      <c r="D5047" s="1" t="s">
        <v>6573</v>
      </c>
      <c r="F5047" s="1" t="s">
        <v>445</v>
      </c>
      <c r="H5047" s="1">
        <v>27</v>
      </c>
      <c r="J5047" s="1"/>
      <c r="K5047" s="3">
        <v>626</v>
      </c>
      <c r="N5047" s="1">
        <v>75.900000000000006</v>
      </c>
      <c r="O5047" s="1">
        <v>40.450000000000003</v>
      </c>
      <c r="Q5047" s="1">
        <v>9.89</v>
      </c>
      <c r="R5047" s="1">
        <v>2.4500000000000002</v>
      </c>
      <c r="S5047" s="47">
        <v>12.96</v>
      </c>
      <c r="Y5047" s="47">
        <v>1.56</v>
      </c>
      <c r="AB5047" s="47">
        <v>0.67</v>
      </c>
      <c r="AJ5047" s="1" t="s">
        <v>413</v>
      </c>
      <c r="AK5047" s="19">
        <v>27.78</v>
      </c>
      <c r="AL5047" s="19">
        <v>107.85</v>
      </c>
      <c r="AM5047" s="1">
        <v>680</v>
      </c>
      <c r="AN5047" s="3">
        <v>1994</v>
      </c>
      <c r="AP5047" s="47">
        <v>3.22</v>
      </c>
      <c r="AQ5047">
        <v>80101</v>
      </c>
      <c r="AR5047" s="1" t="s">
        <v>503</v>
      </c>
    </row>
    <row r="5048" spans="1:44" x14ac:dyDescent="0.25">
      <c r="A5048" s="1">
        <v>6606</v>
      </c>
      <c r="B5048" s="1" t="s">
        <v>5253</v>
      </c>
      <c r="C5048" s="1">
        <v>131</v>
      </c>
      <c r="D5048" s="1" t="s">
        <v>6573</v>
      </c>
      <c r="F5048" s="1" t="s">
        <v>445</v>
      </c>
      <c r="H5048" s="1">
        <v>25</v>
      </c>
      <c r="J5048" s="1"/>
      <c r="K5048" s="3">
        <v>1325</v>
      </c>
      <c r="N5048" s="1">
        <v>133</v>
      </c>
      <c r="O5048" s="1">
        <v>102</v>
      </c>
      <c r="Q5048" s="1">
        <v>20.329999999999998</v>
      </c>
      <c r="R5048" s="1">
        <v>7.78</v>
      </c>
      <c r="S5048" s="47">
        <v>57.32</v>
      </c>
      <c r="Y5048" s="47">
        <v>4.46</v>
      </c>
      <c r="AB5048" s="47">
        <v>1.91</v>
      </c>
      <c r="AJ5048" s="1" t="s">
        <v>413</v>
      </c>
      <c r="AK5048" s="19">
        <v>26.7</v>
      </c>
      <c r="AL5048" s="19">
        <v>105.9</v>
      </c>
      <c r="AM5048" s="1">
        <v>1800</v>
      </c>
      <c r="AN5048" s="3">
        <v>1994</v>
      </c>
      <c r="AP5048" s="47">
        <v>11.19</v>
      </c>
      <c r="AQ5048">
        <v>80101</v>
      </c>
      <c r="AR5048" s="1" t="s">
        <v>503</v>
      </c>
    </row>
    <row r="5049" spans="1:44" x14ac:dyDescent="0.25">
      <c r="A5049" s="1">
        <v>6607</v>
      </c>
      <c r="B5049" s="1" t="s">
        <v>5253</v>
      </c>
      <c r="C5049" s="1">
        <v>131</v>
      </c>
      <c r="D5049" s="1" t="s">
        <v>6573</v>
      </c>
      <c r="F5049" s="1" t="s">
        <v>445</v>
      </c>
      <c r="H5049" s="1">
        <v>36</v>
      </c>
      <c r="J5049" s="1"/>
      <c r="K5049" s="3">
        <v>724</v>
      </c>
      <c r="N5049" s="1">
        <v>265</v>
      </c>
      <c r="O5049" s="1">
        <v>126.1</v>
      </c>
      <c r="Q5049" s="1">
        <v>17.77</v>
      </c>
      <c r="R5049" s="1">
        <v>6.9</v>
      </c>
      <c r="S5049" s="47">
        <v>69.78</v>
      </c>
      <c r="Y5049" s="47">
        <v>5.25</v>
      </c>
      <c r="AB5049" s="47">
        <v>2.25</v>
      </c>
      <c r="AJ5049" s="1" t="s">
        <v>413</v>
      </c>
      <c r="AK5049" s="19">
        <v>25.75</v>
      </c>
      <c r="AL5049" s="19">
        <v>108.08</v>
      </c>
      <c r="AM5049" s="1">
        <v>748</v>
      </c>
      <c r="AN5049" s="3">
        <v>1994</v>
      </c>
      <c r="AP5049" s="47">
        <v>9.07</v>
      </c>
      <c r="AQ5049">
        <v>80101</v>
      </c>
      <c r="AR5049" s="1" t="s">
        <v>503</v>
      </c>
    </row>
    <row r="5050" spans="1:44" x14ac:dyDescent="0.25">
      <c r="A5050" s="1">
        <v>6608</v>
      </c>
      <c r="B5050" s="1" t="s">
        <v>5253</v>
      </c>
      <c r="C5050" s="1">
        <v>131</v>
      </c>
      <c r="D5050" s="1" t="s">
        <v>6573</v>
      </c>
      <c r="F5050" s="1" t="s">
        <v>445</v>
      </c>
      <c r="H5050" s="1">
        <v>72</v>
      </c>
      <c r="J5050" s="1"/>
      <c r="K5050" s="3">
        <v>1347</v>
      </c>
      <c r="N5050" s="1">
        <v>217</v>
      </c>
      <c r="O5050" s="1">
        <v>117.6</v>
      </c>
      <c r="Q5050" s="1">
        <v>36.9</v>
      </c>
      <c r="R5050" s="1">
        <v>7.39</v>
      </c>
      <c r="S5050" s="47">
        <v>55.46</v>
      </c>
      <c r="Y5050" s="47">
        <v>5.17</v>
      </c>
      <c r="AB5050" s="47">
        <v>2.2200000000000002</v>
      </c>
      <c r="AJ5050" s="1" t="s">
        <v>413</v>
      </c>
      <c r="AK5050" s="19">
        <v>27.1</v>
      </c>
      <c r="AL5050" s="19">
        <v>99.2</v>
      </c>
      <c r="AM5050" s="1">
        <v>3012</v>
      </c>
      <c r="AN5050" s="3">
        <v>1994</v>
      </c>
      <c r="AP5050" s="47">
        <v>10.98</v>
      </c>
      <c r="AQ5050">
        <v>40137</v>
      </c>
      <c r="AR5050" s="1" t="s">
        <v>503</v>
      </c>
    </row>
    <row r="5051" spans="1:44" x14ac:dyDescent="0.25">
      <c r="A5051" s="1">
        <v>6609</v>
      </c>
      <c r="B5051" s="1" t="s">
        <v>5253</v>
      </c>
      <c r="C5051" s="1">
        <v>131</v>
      </c>
      <c r="D5051" s="1" t="s">
        <v>6573</v>
      </c>
      <c r="F5051" s="1" t="s">
        <v>445</v>
      </c>
      <c r="H5051" s="1">
        <v>222</v>
      </c>
      <c r="J5051" s="1"/>
      <c r="K5051" s="3">
        <v>2250</v>
      </c>
      <c r="N5051" s="1">
        <v>364</v>
      </c>
      <c r="O5051" s="1">
        <v>181.8</v>
      </c>
      <c r="Q5051" s="1">
        <v>48.84</v>
      </c>
      <c r="R5051" s="1">
        <v>9.5399999999999991</v>
      </c>
      <c r="S5051" s="47">
        <v>75.47</v>
      </c>
      <c r="Y5051" s="47">
        <v>7.51</v>
      </c>
      <c r="AB5051" s="47">
        <v>3.22</v>
      </c>
      <c r="AJ5051" s="1" t="s">
        <v>413</v>
      </c>
      <c r="AK5051" s="19">
        <v>27.1</v>
      </c>
      <c r="AL5051" s="19">
        <v>107.8</v>
      </c>
      <c r="AM5051" s="1">
        <v>3640</v>
      </c>
      <c r="AN5051" s="3">
        <v>1994</v>
      </c>
      <c r="AP5051" s="47">
        <v>11.98</v>
      </c>
      <c r="AQ5051">
        <v>40118</v>
      </c>
      <c r="AR5051" s="1" t="s">
        <v>503</v>
      </c>
    </row>
    <row r="5052" spans="1:44" x14ac:dyDescent="0.25">
      <c r="A5052" s="1">
        <v>6610</v>
      </c>
      <c r="B5052" s="1" t="s">
        <v>5253</v>
      </c>
      <c r="C5052" s="1">
        <v>131</v>
      </c>
      <c r="D5052" s="1" t="s">
        <v>6573</v>
      </c>
      <c r="F5052" s="1" t="s">
        <v>445</v>
      </c>
      <c r="H5052" s="1">
        <v>26</v>
      </c>
      <c r="J5052" s="1"/>
      <c r="K5052" s="3">
        <v>3173</v>
      </c>
      <c r="N5052" s="1">
        <v>72</v>
      </c>
      <c r="O5052" s="1">
        <v>46.63</v>
      </c>
      <c r="Q5052" s="1">
        <v>10.7</v>
      </c>
      <c r="R5052" s="1">
        <v>3.22</v>
      </c>
      <c r="S5052" s="47">
        <v>20.98</v>
      </c>
      <c r="Y5052" s="47">
        <v>1.94</v>
      </c>
      <c r="AB5052" s="47">
        <v>0.83</v>
      </c>
      <c r="AJ5052" s="1" t="s">
        <v>413</v>
      </c>
      <c r="AK5052" s="19">
        <v>27.7</v>
      </c>
      <c r="AL5052" s="19">
        <v>99.7</v>
      </c>
      <c r="AM5052" s="1">
        <v>3400</v>
      </c>
      <c r="AN5052" s="3">
        <v>1994</v>
      </c>
      <c r="AP5052" s="47">
        <v>5.44</v>
      </c>
      <c r="AQ5052">
        <v>80509</v>
      </c>
      <c r="AR5052" s="1" t="s">
        <v>503</v>
      </c>
    </row>
    <row r="5053" spans="1:44" x14ac:dyDescent="0.25">
      <c r="A5053" s="1">
        <v>6611</v>
      </c>
      <c r="B5053" s="1" t="s">
        <v>165</v>
      </c>
      <c r="C5053" s="1">
        <v>125</v>
      </c>
      <c r="D5053" s="1" t="s">
        <v>1239</v>
      </c>
      <c r="F5053" s="1" t="s">
        <v>445</v>
      </c>
      <c r="J5053" s="1">
        <v>21.9</v>
      </c>
      <c r="K5053" s="3">
        <v>807</v>
      </c>
      <c r="N5053" s="1">
        <v>280</v>
      </c>
      <c r="AJ5053" s="1" t="s">
        <v>413</v>
      </c>
      <c r="AK5053" s="19">
        <v>42</v>
      </c>
      <c r="AL5053" s="19">
        <v>128</v>
      </c>
      <c r="AN5053" s="3">
        <v>1997</v>
      </c>
      <c r="AQ5053">
        <v>80414</v>
      </c>
      <c r="AR5053" s="1" t="s">
        <v>3039</v>
      </c>
    </row>
    <row r="5054" spans="1:44" x14ac:dyDescent="0.25">
      <c r="A5054" s="1">
        <v>6612</v>
      </c>
      <c r="B5054" s="1" t="s">
        <v>5083</v>
      </c>
      <c r="C5054" s="1">
        <v>131</v>
      </c>
      <c r="D5054" s="1" t="s">
        <v>5629</v>
      </c>
      <c r="F5054" s="1" t="s">
        <v>859</v>
      </c>
      <c r="H5054" s="1">
        <v>3</v>
      </c>
      <c r="J5054" s="1"/>
      <c r="K5054" s="3">
        <v>10000</v>
      </c>
      <c r="AJ5054" s="1" t="s">
        <v>413</v>
      </c>
      <c r="AK5054" s="19">
        <v>33.130000000000003</v>
      </c>
      <c r="AL5054" s="19">
        <v>119.15</v>
      </c>
      <c r="AN5054" s="3">
        <v>1994</v>
      </c>
      <c r="AQ5054">
        <v>80415</v>
      </c>
      <c r="AR5054" s="1" t="s">
        <v>240</v>
      </c>
    </row>
    <row r="5055" spans="1:44" x14ac:dyDescent="0.25">
      <c r="A5055" s="1">
        <v>6613</v>
      </c>
      <c r="B5055" s="1" t="s">
        <v>5083</v>
      </c>
      <c r="C5055" s="1">
        <v>131</v>
      </c>
      <c r="D5055" s="1" t="s">
        <v>5629</v>
      </c>
      <c r="F5055" s="1" t="s">
        <v>859</v>
      </c>
      <c r="H5055" s="1">
        <v>3</v>
      </c>
      <c r="J5055" s="1"/>
      <c r="K5055" s="3">
        <v>10000</v>
      </c>
      <c r="AJ5055" s="1" t="s">
        <v>413</v>
      </c>
      <c r="AK5055" s="19">
        <v>33.130000000000003</v>
      </c>
      <c r="AL5055" s="19">
        <v>119.15</v>
      </c>
      <c r="AN5055" s="3">
        <v>1994</v>
      </c>
      <c r="AQ5055">
        <v>80415</v>
      </c>
      <c r="AR5055" s="1" t="s">
        <v>240</v>
      </c>
    </row>
    <row r="5056" spans="1:44" x14ac:dyDescent="0.25">
      <c r="A5056" s="1">
        <v>6614</v>
      </c>
      <c r="B5056" s="1" t="s">
        <v>5083</v>
      </c>
      <c r="C5056" s="1">
        <v>131</v>
      </c>
      <c r="D5056" s="1" t="s">
        <v>5629</v>
      </c>
      <c r="F5056" s="1" t="s">
        <v>859</v>
      </c>
      <c r="H5056" s="1">
        <v>3</v>
      </c>
      <c r="J5056" s="1"/>
      <c r="K5056" s="3">
        <v>5000</v>
      </c>
      <c r="AJ5056" s="1" t="s">
        <v>413</v>
      </c>
      <c r="AK5056" s="19">
        <v>33.130000000000003</v>
      </c>
      <c r="AL5056" s="19">
        <v>119.15</v>
      </c>
      <c r="AN5056" s="3">
        <v>1994</v>
      </c>
      <c r="AQ5056">
        <v>80415</v>
      </c>
      <c r="AR5056" s="1" t="s">
        <v>240</v>
      </c>
    </row>
    <row r="5057" spans="1:44" x14ac:dyDescent="0.25">
      <c r="A5057" s="1">
        <v>6615</v>
      </c>
      <c r="B5057" s="1" t="s">
        <v>5083</v>
      </c>
      <c r="C5057" s="1">
        <v>131</v>
      </c>
      <c r="D5057" s="1" t="s">
        <v>5629</v>
      </c>
      <c r="F5057" s="1" t="s">
        <v>859</v>
      </c>
      <c r="H5057" s="1">
        <v>3</v>
      </c>
      <c r="J5057" s="1"/>
      <c r="K5057" s="3">
        <v>5000</v>
      </c>
      <c r="AJ5057" s="1" t="s">
        <v>413</v>
      </c>
      <c r="AK5057" s="19">
        <v>33.130000000000003</v>
      </c>
      <c r="AL5057" s="19">
        <v>119.15</v>
      </c>
      <c r="AN5057" s="3">
        <v>1994</v>
      </c>
      <c r="AQ5057">
        <v>80415</v>
      </c>
      <c r="AR5057" s="1" t="s">
        <v>240</v>
      </c>
    </row>
    <row r="5058" spans="1:44" x14ac:dyDescent="0.25">
      <c r="A5058" s="1">
        <v>6616</v>
      </c>
      <c r="B5058" s="1" t="s">
        <v>5083</v>
      </c>
      <c r="C5058" s="1">
        <v>131</v>
      </c>
      <c r="D5058" s="1" t="s">
        <v>5629</v>
      </c>
      <c r="F5058" s="1" t="s">
        <v>859</v>
      </c>
      <c r="H5058" s="1">
        <v>3</v>
      </c>
      <c r="J5058" s="1"/>
      <c r="K5058" s="3">
        <v>2500</v>
      </c>
      <c r="AJ5058" s="1" t="s">
        <v>413</v>
      </c>
      <c r="AK5058" s="19">
        <v>33.130000000000003</v>
      </c>
      <c r="AL5058" s="19">
        <v>119.15</v>
      </c>
      <c r="AN5058" s="3">
        <v>1994</v>
      </c>
      <c r="AQ5058">
        <v>80415</v>
      </c>
      <c r="AR5058" s="1" t="s">
        <v>240</v>
      </c>
    </row>
    <row r="5059" spans="1:44" x14ac:dyDescent="0.25">
      <c r="A5059" s="1">
        <v>6617</v>
      </c>
      <c r="B5059" s="1" t="s">
        <v>5083</v>
      </c>
      <c r="C5059" s="1">
        <v>131</v>
      </c>
      <c r="D5059" s="1" t="s">
        <v>5629</v>
      </c>
      <c r="F5059" s="1" t="s">
        <v>859</v>
      </c>
      <c r="H5059" s="1">
        <v>3</v>
      </c>
      <c r="J5059" s="1"/>
      <c r="K5059" s="3">
        <v>2500</v>
      </c>
      <c r="AJ5059" s="1" t="s">
        <v>413</v>
      </c>
      <c r="AK5059" s="19">
        <v>33.130000000000003</v>
      </c>
      <c r="AL5059" s="19">
        <v>119.15</v>
      </c>
      <c r="AN5059" s="3">
        <v>1994</v>
      </c>
      <c r="AQ5059">
        <v>80415</v>
      </c>
      <c r="AR5059" s="1" t="s">
        <v>240</v>
      </c>
    </row>
    <row r="5060" spans="1:44" x14ac:dyDescent="0.25">
      <c r="A5060" s="1">
        <v>6618</v>
      </c>
      <c r="B5060" s="1" t="s">
        <v>5254</v>
      </c>
      <c r="C5060" s="1">
        <v>131</v>
      </c>
      <c r="D5060" s="1" t="s">
        <v>5629</v>
      </c>
      <c r="F5060" s="1" t="s">
        <v>445</v>
      </c>
      <c r="H5060" s="1">
        <v>35</v>
      </c>
      <c r="J5060" s="1"/>
      <c r="K5060" s="3">
        <v>700</v>
      </c>
      <c r="N5060" s="1">
        <v>198</v>
      </c>
      <c r="O5060" s="1">
        <v>46.86</v>
      </c>
      <c r="Q5060" s="1">
        <v>21.65</v>
      </c>
      <c r="R5060" s="1">
        <v>1.4</v>
      </c>
      <c r="S5060" s="47">
        <v>18.46</v>
      </c>
      <c r="Y5060" s="47">
        <v>2.1</v>
      </c>
      <c r="AB5060" s="47">
        <v>0.9</v>
      </c>
      <c r="AJ5060" s="1" t="s">
        <v>413</v>
      </c>
      <c r="AK5060" s="19">
        <v>38.4</v>
      </c>
      <c r="AL5060" s="19">
        <v>80.8</v>
      </c>
      <c r="AM5060" s="1">
        <v>900</v>
      </c>
      <c r="AN5060" s="3">
        <v>1994</v>
      </c>
      <c r="AP5060" s="47">
        <v>0.56000000000000005</v>
      </c>
      <c r="AQ5060">
        <v>80442</v>
      </c>
      <c r="AR5060" s="1" t="s">
        <v>503</v>
      </c>
    </row>
    <row r="5061" spans="1:44" x14ac:dyDescent="0.25">
      <c r="A5061" s="1">
        <v>6619</v>
      </c>
      <c r="B5061" s="1" t="s">
        <v>5254</v>
      </c>
      <c r="C5061" s="1">
        <v>131</v>
      </c>
      <c r="D5061" s="1" t="s">
        <v>5629</v>
      </c>
      <c r="F5061" s="1" t="s">
        <v>445</v>
      </c>
      <c r="H5061" s="1">
        <v>50</v>
      </c>
      <c r="J5061" s="1"/>
      <c r="K5061" s="3">
        <v>100</v>
      </c>
      <c r="N5061" s="1">
        <v>58.5</v>
      </c>
      <c r="O5061" s="1">
        <v>22.44</v>
      </c>
      <c r="Q5061" s="1">
        <v>5.48</v>
      </c>
      <c r="R5061" s="1">
        <v>0.42</v>
      </c>
      <c r="S5061" s="47">
        <v>4.5999999999999996</v>
      </c>
      <c r="Y5061" s="47">
        <v>0.78</v>
      </c>
      <c r="AB5061" s="47">
        <v>0.34</v>
      </c>
      <c r="AJ5061" s="1" t="s">
        <v>413</v>
      </c>
      <c r="AK5061" s="19">
        <v>40.1</v>
      </c>
      <c r="AL5061" s="19">
        <v>88.1</v>
      </c>
      <c r="AM5061" s="1">
        <v>900</v>
      </c>
      <c r="AN5061" s="3">
        <v>1994</v>
      </c>
      <c r="AP5061" s="47">
        <v>0.17</v>
      </c>
      <c r="AQ5061">
        <v>81330</v>
      </c>
      <c r="AR5061" s="1" t="s">
        <v>503</v>
      </c>
    </row>
    <row r="5062" spans="1:44" x14ac:dyDescent="0.25">
      <c r="A5062" s="1">
        <v>6620</v>
      </c>
      <c r="B5062" s="1" t="s">
        <v>5254</v>
      </c>
      <c r="C5062" s="1">
        <v>131</v>
      </c>
      <c r="D5062" s="1" t="s">
        <v>5629</v>
      </c>
      <c r="F5062" s="1" t="s">
        <v>445</v>
      </c>
      <c r="H5062" s="1">
        <v>40</v>
      </c>
      <c r="J5062" s="1"/>
      <c r="K5062" s="3">
        <v>120</v>
      </c>
      <c r="N5062" s="1">
        <v>76.400000000000006</v>
      </c>
      <c r="O5062" s="1">
        <v>34.979999999999997</v>
      </c>
      <c r="Q5062" s="1">
        <v>7.93</v>
      </c>
      <c r="R5062" s="1">
        <v>0.63</v>
      </c>
      <c r="S5062" s="47">
        <v>6.63</v>
      </c>
      <c r="Y5062" s="47">
        <v>1.19</v>
      </c>
      <c r="AB5062" s="47">
        <v>0.51</v>
      </c>
      <c r="AJ5062" s="1" t="s">
        <v>413</v>
      </c>
      <c r="AK5062" s="19">
        <v>40.4</v>
      </c>
      <c r="AL5062" s="19">
        <v>80.599999999999994</v>
      </c>
      <c r="AM5062" s="1">
        <v>900</v>
      </c>
      <c r="AN5062" s="3">
        <v>1994</v>
      </c>
      <c r="AP5062" s="47">
        <v>0.25</v>
      </c>
      <c r="AQ5062">
        <v>80442</v>
      </c>
      <c r="AR5062" s="1" t="s">
        <v>503</v>
      </c>
    </row>
    <row r="5063" spans="1:44" x14ac:dyDescent="0.25">
      <c r="A5063" s="1">
        <v>6621</v>
      </c>
      <c r="B5063" s="1" t="s">
        <v>5254</v>
      </c>
      <c r="C5063" s="1">
        <v>131</v>
      </c>
      <c r="D5063" s="1" t="s">
        <v>5629</v>
      </c>
      <c r="F5063" s="1" t="s">
        <v>445</v>
      </c>
      <c r="H5063" s="1">
        <v>33</v>
      </c>
      <c r="J5063" s="1"/>
      <c r="K5063" s="3">
        <v>800</v>
      </c>
      <c r="N5063" s="1">
        <v>106</v>
      </c>
      <c r="O5063" s="1">
        <v>42.9</v>
      </c>
      <c r="Q5063" s="1">
        <v>7.74</v>
      </c>
      <c r="R5063" s="1">
        <v>1.99</v>
      </c>
      <c r="S5063" s="47">
        <v>6.6</v>
      </c>
      <c r="Y5063" s="47">
        <v>1.41</v>
      </c>
      <c r="AB5063" s="47">
        <v>0.6</v>
      </c>
      <c r="AJ5063" s="1" t="s">
        <v>413</v>
      </c>
      <c r="AK5063" s="19">
        <v>41.5</v>
      </c>
      <c r="AL5063" s="19">
        <v>85.2</v>
      </c>
      <c r="AM5063" s="1">
        <v>925</v>
      </c>
      <c r="AN5063" s="3">
        <v>1994</v>
      </c>
      <c r="AP5063" s="47">
        <v>0.8</v>
      </c>
      <c r="AQ5063">
        <v>81330</v>
      </c>
      <c r="AR5063" s="1" t="s">
        <v>503</v>
      </c>
    </row>
    <row r="5064" spans="1:44" x14ac:dyDescent="0.25">
      <c r="A5064" s="1">
        <v>6622</v>
      </c>
      <c r="B5064" s="1" t="s">
        <v>5254</v>
      </c>
      <c r="C5064" s="1">
        <v>131</v>
      </c>
      <c r="D5064" s="1" t="s">
        <v>5629</v>
      </c>
      <c r="F5064" s="1" t="s">
        <v>445</v>
      </c>
      <c r="H5064" s="1">
        <v>40</v>
      </c>
      <c r="J5064" s="1"/>
      <c r="K5064" s="3">
        <v>140</v>
      </c>
      <c r="N5064" s="1">
        <v>138</v>
      </c>
      <c r="O5064" s="1">
        <v>55.59</v>
      </c>
      <c r="Q5064" s="1">
        <v>11.55</v>
      </c>
      <c r="R5064" s="1">
        <v>0.98</v>
      </c>
      <c r="S5064" s="47">
        <v>9.6</v>
      </c>
      <c r="Y5064" s="47">
        <v>1.85</v>
      </c>
      <c r="AB5064" s="47">
        <v>0.79</v>
      </c>
      <c r="AJ5064" s="1" t="s">
        <v>413</v>
      </c>
      <c r="AK5064" s="19">
        <v>41.7</v>
      </c>
      <c r="AL5064" s="19">
        <v>82.9</v>
      </c>
      <c r="AM5064" s="1">
        <v>900</v>
      </c>
      <c r="AN5064" s="3">
        <v>1994</v>
      </c>
      <c r="AP5064" s="47">
        <v>0.39</v>
      </c>
      <c r="AQ5064">
        <v>81330</v>
      </c>
      <c r="AR5064" s="1" t="s">
        <v>503</v>
      </c>
    </row>
    <row r="5065" spans="1:44" x14ac:dyDescent="0.25">
      <c r="A5065" s="1">
        <v>6623</v>
      </c>
      <c r="B5065" s="1" t="s">
        <v>5254</v>
      </c>
      <c r="C5065" s="1">
        <v>131</v>
      </c>
      <c r="D5065" s="1" t="s">
        <v>5629</v>
      </c>
      <c r="F5065" s="1" t="s">
        <v>445</v>
      </c>
      <c r="H5065" s="1">
        <v>40</v>
      </c>
      <c r="J5065" s="1"/>
      <c r="K5065" s="3">
        <v>498</v>
      </c>
      <c r="N5065" s="1">
        <v>62</v>
      </c>
      <c r="O5065" s="1">
        <v>16.170000000000002</v>
      </c>
      <c r="Q5065" s="1">
        <v>8.75</v>
      </c>
      <c r="R5065" s="1">
        <v>0.5</v>
      </c>
      <c r="S5065" s="47">
        <v>7.57</v>
      </c>
      <c r="Y5065" s="47">
        <v>0.78</v>
      </c>
      <c r="AB5065" s="47">
        <v>0.34</v>
      </c>
      <c r="AJ5065" s="1" t="s">
        <v>413</v>
      </c>
      <c r="AK5065" s="19">
        <v>40.4</v>
      </c>
      <c r="AL5065" s="19">
        <v>80.8</v>
      </c>
      <c r="AM5065" s="1">
        <v>900</v>
      </c>
      <c r="AN5065" s="3">
        <v>1994</v>
      </c>
      <c r="AP5065" s="47">
        <v>0.2</v>
      </c>
      <c r="AQ5065">
        <v>80442</v>
      </c>
      <c r="AR5065" s="1" t="s">
        <v>503</v>
      </c>
    </row>
    <row r="5066" spans="1:44" x14ac:dyDescent="0.25">
      <c r="A5066" s="1">
        <v>6624</v>
      </c>
      <c r="B5066" s="1" t="s">
        <v>5254</v>
      </c>
      <c r="C5066" s="1">
        <v>131</v>
      </c>
      <c r="D5066" s="1" t="s">
        <v>5629</v>
      </c>
      <c r="F5066" s="1" t="s">
        <v>445</v>
      </c>
      <c r="H5066" s="1">
        <v>53</v>
      </c>
      <c r="J5066" s="1"/>
      <c r="K5066" s="3">
        <v>449</v>
      </c>
      <c r="N5066" s="1">
        <v>92.1</v>
      </c>
      <c r="O5066" s="1">
        <v>34.5</v>
      </c>
      <c r="Q5066" s="1">
        <v>10.02</v>
      </c>
      <c r="R5066" s="1">
        <v>0.66</v>
      </c>
      <c r="S5066" s="47">
        <v>8.5500000000000007</v>
      </c>
      <c r="Y5066" s="47">
        <v>1.28</v>
      </c>
      <c r="AB5066" s="47">
        <v>0.55000000000000004</v>
      </c>
      <c r="AJ5066" s="1" t="s">
        <v>413</v>
      </c>
      <c r="AK5066" s="19">
        <v>41.7</v>
      </c>
      <c r="AL5066" s="19">
        <v>84.3</v>
      </c>
      <c r="AM5066" s="1">
        <v>950</v>
      </c>
      <c r="AN5066" s="3">
        <v>1994</v>
      </c>
      <c r="AP5066" s="47">
        <v>0.26</v>
      </c>
      <c r="AQ5066">
        <v>81330</v>
      </c>
      <c r="AR5066" s="1" t="s">
        <v>503</v>
      </c>
    </row>
    <row r="5067" spans="1:44" x14ac:dyDescent="0.25">
      <c r="A5067" s="1">
        <v>6625</v>
      </c>
      <c r="B5067" s="1" t="s">
        <v>5254</v>
      </c>
      <c r="C5067" s="1">
        <v>131</v>
      </c>
      <c r="D5067" s="1" t="s">
        <v>5629</v>
      </c>
      <c r="F5067" s="1" t="s">
        <v>445</v>
      </c>
      <c r="H5067" s="1">
        <v>30</v>
      </c>
      <c r="J5067" s="1"/>
      <c r="K5067" s="3">
        <v>2406</v>
      </c>
      <c r="N5067" s="1">
        <v>91.1</v>
      </c>
      <c r="O5067" s="1">
        <v>45.26</v>
      </c>
      <c r="Q5067" s="1">
        <v>9</v>
      </c>
      <c r="R5067" s="1">
        <v>2.29</v>
      </c>
      <c r="S5067" s="47">
        <v>27.43</v>
      </c>
      <c r="Y5067" s="47">
        <v>2</v>
      </c>
      <c r="AB5067" s="47">
        <v>0.86</v>
      </c>
      <c r="AJ5067" s="1" t="s">
        <v>413</v>
      </c>
      <c r="AK5067" s="19">
        <v>44.3</v>
      </c>
      <c r="AL5067" s="19">
        <v>86.2</v>
      </c>
      <c r="AM5067" s="1">
        <v>650</v>
      </c>
      <c r="AN5067" s="3">
        <v>1994</v>
      </c>
      <c r="AP5067" s="47">
        <v>2.87</v>
      </c>
      <c r="AQ5067">
        <v>81317</v>
      </c>
      <c r="AR5067" s="1" t="s">
        <v>503</v>
      </c>
    </row>
    <row r="5068" spans="1:44" x14ac:dyDescent="0.25">
      <c r="A5068" s="1">
        <v>6626</v>
      </c>
      <c r="B5068" s="1" t="s">
        <v>5254</v>
      </c>
      <c r="C5068" s="1">
        <v>131</v>
      </c>
      <c r="D5068" s="1" t="s">
        <v>5629</v>
      </c>
      <c r="F5068" s="1" t="s">
        <v>445</v>
      </c>
      <c r="H5068" s="1">
        <v>25</v>
      </c>
      <c r="J5068" s="1"/>
      <c r="K5068" s="3">
        <v>261</v>
      </c>
      <c r="N5068" s="1">
        <v>101</v>
      </c>
      <c r="O5068" s="1">
        <v>35.35</v>
      </c>
      <c r="Q5068" s="1">
        <v>8.17</v>
      </c>
      <c r="R5068" s="1">
        <v>1.47</v>
      </c>
      <c r="S5068" s="47">
        <v>1.48</v>
      </c>
      <c r="Y5068" s="47">
        <v>1.1100000000000001</v>
      </c>
      <c r="AB5068" s="47">
        <v>0.47</v>
      </c>
      <c r="AJ5068" s="1" t="s">
        <v>413</v>
      </c>
      <c r="AK5068" s="19">
        <v>48</v>
      </c>
      <c r="AL5068" s="19">
        <v>86.4</v>
      </c>
      <c r="AM5068" s="1">
        <v>500</v>
      </c>
      <c r="AN5068" s="3">
        <v>1994</v>
      </c>
      <c r="AP5068" s="47">
        <v>1.7</v>
      </c>
      <c r="AQ5068">
        <v>81317</v>
      </c>
      <c r="AR5068" s="1" t="s">
        <v>503</v>
      </c>
    </row>
    <row r="5069" spans="1:44" x14ac:dyDescent="0.25">
      <c r="A5069" s="1">
        <v>6627</v>
      </c>
      <c r="B5069" s="1" t="s">
        <v>166</v>
      </c>
      <c r="C5069" s="1">
        <v>114</v>
      </c>
      <c r="D5069" s="1" t="s">
        <v>5597</v>
      </c>
      <c r="F5069" s="1" t="s">
        <v>445</v>
      </c>
      <c r="G5069" s="1">
        <v>6</v>
      </c>
      <c r="H5069" s="1">
        <v>43</v>
      </c>
      <c r="I5069" s="1">
        <v>16.600000000000001</v>
      </c>
      <c r="J5069" s="1">
        <v>22.2</v>
      </c>
      <c r="K5069" s="3">
        <v>620</v>
      </c>
      <c r="N5069" s="1">
        <v>243</v>
      </c>
      <c r="O5069" s="1">
        <v>93.1</v>
      </c>
      <c r="P5069" s="1">
        <v>13.2</v>
      </c>
      <c r="Q5069" s="1">
        <v>36.799999999999997</v>
      </c>
      <c r="R5069" s="1">
        <v>5.88</v>
      </c>
      <c r="AJ5069" s="1" t="s">
        <v>413</v>
      </c>
      <c r="AK5069" s="19">
        <v>45.35</v>
      </c>
      <c r="AL5069" s="19">
        <v>127.5</v>
      </c>
      <c r="AN5069" s="3">
        <v>1987</v>
      </c>
      <c r="AQ5069">
        <v>80426</v>
      </c>
      <c r="AR5069" s="1" t="s">
        <v>3322</v>
      </c>
    </row>
    <row r="5070" spans="1:44" x14ac:dyDescent="0.25">
      <c r="A5070" s="1">
        <v>6628</v>
      </c>
      <c r="B5070" s="1" t="s">
        <v>166</v>
      </c>
      <c r="C5070" s="1">
        <v>114</v>
      </c>
      <c r="D5070" s="1" t="s">
        <v>5713</v>
      </c>
      <c r="F5070" s="1" t="s">
        <v>445</v>
      </c>
      <c r="H5070" s="1">
        <v>160</v>
      </c>
      <c r="J5070" s="1">
        <v>23.6</v>
      </c>
      <c r="K5070" s="3">
        <v>772</v>
      </c>
      <c r="N5070" s="1">
        <v>493</v>
      </c>
      <c r="O5070" s="1">
        <v>203.4</v>
      </c>
      <c r="Q5070" s="1">
        <v>23.4</v>
      </c>
      <c r="R5070" s="1">
        <v>5.1100000000000003</v>
      </c>
      <c r="S5070" s="1">
        <v>53</v>
      </c>
      <c r="AJ5070" s="1" t="s">
        <v>413</v>
      </c>
      <c r="AK5070" s="19">
        <v>42.75</v>
      </c>
      <c r="AL5070" s="19">
        <v>128.27000000000001</v>
      </c>
      <c r="AM5070" s="1">
        <v>800</v>
      </c>
      <c r="AN5070" s="3">
        <v>1979</v>
      </c>
      <c r="AQ5070">
        <v>80414</v>
      </c>
      <c r="AR5070" s="1" t="s">
        <v>230</v>
      </c>
    </row>
    <row r="5071" spans="1:44" x14ac:dyDescent="0.25">
      <c r="A5071" s="1">
        <v>6629</v>
      </c>
      <c r="B5071" s="1" t="s">
        <v>5255</v>
      </c>
      <c r="C5071" s="1">
        <v>110</v>
      </c>
      <c r="D5071" s="1" t="s">
        <v>6571</v>
      </c>
      <c r="F5071" s="1" t="s">
        <v>445</v>
      </c>
      <c r="H5071" s="1">
        <v>38</v>
      </c>
      <c r="J5071" s="1"/>
      <c r="K5071" s="3">
        <v>2584</v>
      </c>
      <c r="N5071" s="1">
        <v>93.8</v>
      </c>
      <c r="O5071" s="1">
        <v>47.82</v>
      </c>
      <c r="Q5071" s="1">
        <v>5.45</v>
      </c>
      <c r="R5071" s="1">
        <v>2.64</v>
      </c>
      <c r="S5071" s="47">
        <v>24.29</v>
      </c>
      <c r="Y5071" s="47">
        <v>1.91</v>
      </c>
      <c r="AB5071" s="47">
        <v>0.82</v>
      </c>
      <c r="AJ5071" s="1" t="s">
        <v>413</v>
      </c>
      <c r="AK5071" s="19">
        <v>45.7</v>
      </c>
      <c r="AL5071" s="19">
        <v>130.5</v>
      </c>
      <c r="AM5071" s="1">
        <v>293</v>
      </c>
      <c r="AN5071" s="3">
        <v>1994</v>
      </c>
      <c r="AP5071" s="47">
        <v>4.55</v>
      </c>
      <c r="AQ5071">
        <v>80426</v>
      </c>
      <c r="AR5071" s="1" t="s">
        <v>503</v>
      </c>
    </row>
    <row r="5072" spans="1:44" x14ac:dyDescent="0.25">
      <c r="A5072" s="1">
        <v>6630</v>
      </c>
      <c r="B5072" s="1" t="s">
        <v>5255</v>
      </c>
      <c r="C5072" s="1">
        <v>110</v>
      </c>
      <c r="D5072" s="1" t="s">
        <v>6571</v>
      </c>
      <c r="F5072" s="1" t="s">
        <v>445</v>
      </c>
      <c r="H5072" s="1">
        <v>120</v>
      </c>
      <c r="J5072" s="1"/>
      <c r="K5072" s="3">
        <v>408</v>
      </c>
      <c r="N5072" s="1">
        <v>103</v>
      </c>
      <c r="O5072" s="1">
        <v>47.18</v>
      </c>
      <c r="Q5072" s="1">
        <v>13.43</v>
      </c>
      <c r="R5072" s="1">
        <v>3.46</v>
      </c>
      <c r="S5072" s="47">
        <v>19.489999999999998</v>
      </c>
      <c r="Y5072" s="47">
        <v>1.99</v>
      </c>
      <c r="AB5072" s="47">
        <v>0.85</v>
      </c>
      <c r="AJ5072" s="1" t="s">
        <v>413</v>
      </c>
      <c r="AK5072" s="19">
        <v>51.7</v>
      </c>
      <c r="AL5072" s="19">
        <v>126.6</v>
      </c>
      <c r="AM5072" s="1">
        <v>350</v>
      </c>
      <c r="AN5072" s="3">
        <v>1994</v>
      </c>
      <c r="AP5072" s="47">
        <v>5.25</v>
      </c>
      <c r="AQ5072">
        <v>80505</v>
      </c>
      <c r="AR5072" s="1" t="s">
        <v>503</v>
      </c>
    </row>
    <row r="5073" spans="1:44" x14ac:dyDescent="0.25">
      <c r="A5073" s="1">
        <v>6631</v>
      </c>
      <c r="B5073" s="1" t="s">
        <v>5255</v>
      </c>
      <c r="C5073" s="1">
        <v>110</v>
      </c>
      <c r="D5073" s="1" t="s">
        <v>6571</v>
      </c>
      <c r="F5073" s="1" t="s">
        <v>445</v>
      </c>
      <c r="H5073" s="1">
        <v>77</v>
      </c>
      <c r="J5073" s="1"/>
      <c r="K5073" s="3">
        <v>1145</v>
      </c>
      <c r="N5073" s="1">
        <v>173</v>
      </c>
      <c r="O5073" s="1">
        <v>93.26</v>
      </c>
      <c r="Q5073" s="1">
        <v>42.75</v>
      </c>
      <c r="R5073" s="1">
        <v>5.77</v>
      </c>
      <c r="S5073" s="47">
        <v>26.41</v>
      </c>
      <c r="Y5073" s="47">
        <v>4</v>
      </c>
      <c r="AB5073" s="47">
        <v>1.72</v>
      </c>
      <c r="AJ5073" s="1" t="s">
        <v>413</v>
      </c>
      <c r="AK5073" s="19">
        <v>46.3</v>
      </c>
      <c r="AL5073" s="19">
        <v>133.5</v>
      </c>
      <c r="AM5073" s="1">
        <v>177</v>
      </c>
      <c r="AN5073" s="3">
        <v>1994</v>
      </c>
      <c r="AP5073" s="47">
        <v>7.68</v>
      </c>
      <c r="AQ5073">
        <v>80907</v>
      </c>
      <c r="AR5073" s="1" t="s">
        <v>503</v>
      </c>
    </row>
    <row r="5074" spans="1:44" x14ac:dyDescent="0.25">
      <c r="A5074" s="1">
        <v>6632</v>
      </c>
      <c r="B5074" s="1" t="s">
        <v>5255</v>
      </c>
      <c r="C5074" s="1">
        <v>110</v>
      </c>
      <c r="D5074" s="1" t="s">
        <v>6571</v>
      </c>
      <c r="F5074" s="1" t="s">
        <v>445</v>
      </c>
      <c r="H5074" s="1">
        <v>84</v>
      </c>
      <c r="J5074" s="1"/>
      <c r="K5074" s="3">
        <v>637</v>
      </c>
      <c r="N5074" s="1">
        <v>182</v>
      </c>
      <c r="O5074" s="1">
        <v>73.39</v>
      </c>
      <c r="Q5074" s="1">
        <v>10.89</v>
      </c>
      <c r="R5074" s="1">
        <v>2.63</v>
      </c>
      <c r="S5074" s="47">
        <v>19.239999999999998</v>
      </c>
      <c r="Y5074" s="47">
        <v>2.5299999999999998</v>
      </c>
      <c r="AB5074" s="47">
        <v>1.08</v>
      </c>
      <c r="AJ5074" s="1" t="s">
        <v>413</v>
      </c>
      <c r="AK5074" s="19">
        <v>45.8</v>
      </c>
      <c r="AL5074" s="19">
        <v>132.9</v>
      </c>
      <c r="AM5074" s="1">
        <v>190</v>
      </c>
      <c r="AN5074" s="3">
        <v>1994</v>
      </c>
      <c r="AP5074" s="47">
        <v>5.41</v>
      </c>
      <c r="AQ5074">
        <v>80907</v>
      </c>
      <c r="AR5074" s="1" t="s">
        <v>503</v>
      </c>
    </row>
    <row r="5075" spans="1:44" x14ac:dyDescent="0.25">
      <c r="A5075" s="1">
        <v>6633</v>
      </c>
      <c r="B5075" s="1" t="s">
        <v>5255</v>
      </c>
      <c r="C5075" s="1">
        <v>110</v>
      </c>
      <c r="D5075" s="1" t="s">
        <v>6571</v>
      </c>
      <c r="F5075" s="1" t="s">
        <v>445</v>
      </c>
      <c r="H5075" s="1">
        <v>103</v>
      </c>
      <c r="J5075" s="1"/>
      <c r="K5075" s="3">
        <v>419</v>
      </c>
      <c r="N5075" s="1">
        <v>176</v>
      </c>
      <c r="O5075" s="1">
        <v>81.260000000000005</v>
      </c>
      <c r="Q5075" s="1">
        <v>27.92</v>
      </c>
      <c r="R5075" s="1">
        <v>4.0599999999999996</v>
      </c>
      <c r="S5075" s="47">
        <v>23.14</v>
      </c>
      <c r="Y5075" s="47">
        <v>3.25</v>
      </c>
      <c r="AB5075" s="47">
        <v>1.39</v>
      </c>
      <c r="AJ5075" s="1" t="s">
        <v>413</v>
      </c>
      <c r="AK5075" s="19">
        <v>46.8</v>
      </c>
      <c r="AL5075" s="19">
        <v>134</v>
      </c>
      <c r="AM5075" s="1">
        <v>218</v>
      </c>
      <c r="AN5075" s="3">
        <v>1994</v>
      </c>
      <c r="AP5075" s="47">
        <v>6.31</v>
      </c>
      <c r="AQ5075">
        <v>80426</v>
      </c>
      <c r="AR5075" s="1" t="s">
        <v>503</v>
      </c>
    </row>
    <row r="5076" spans="1:44" x14ac:dyDescent="0.25">
      <c r="A5076" s="1">
        <v>6634</v>
      </c>
      <c r="B5076" s="1" t="s">
        <v>5255</v>
      </c>
      <c r="C5076" s="1">
        <v>110</v>
      </c>
      <c r="D5076" s="1" t="s">
        <v>6571</v>
      </c>
      <c r="F5076" s="1" t="s">
        <v>445</v>
      </c>
      <c r="H5076" s="1">
        <v>32</v>
      </c>
      <c r="J5076" s="1"/>
      <c r="K5076" s="3">
        <v>1085</v>
      </c>
      <c r="N5076" s="1">
        <v>104</v>
      </c>
      <c r="O5076" s="1">
        <v>67.760000000000005</v>
      </c>
      <c r="Q5076" s="1">
        <v>24.02</v>
      </c>
      <c r="R5076" s="1">
        <v>5.15</v>
      </c>
      <c r="S5076" s="47">
        <v>24.58</v>
      </c>
      <c r="Y5076" s="47">
        <v>2.89</v>
      </c>
      <c r="AB5076" s="47">
        <v>1.24</v>
      </c>
      <c r="AJ5076" s="1" t="s">
        <v>413</v>
      </c>
      <c r="AK5076" s="19">
        <v>45.2</v>
      </c>
      <c r="AL5076" s="19">
        <v>127.5</v>
      </c>
      <c r="AM5076" s="1">
        <v>492</v>
      </c>
      <c r="AN5076" s="3">
        <v>1994</v>
      </c>
      <c r="AP5076" s="47">
        <v>7.82</v>
      </c>
      <c r="AQ5076">
        <v>80426</v>
      </c>
      <c r="AR5076" s="1" t="s">
        <v>503</v>
      </c>
    </row>
    <row r="5077" spans="1:44" x14ac:dyDescent="0.25">
      <c r="A5077" s="1">
        <v>6635</v>
      </c>
      <c r="B5077" s="1" t="s">
        <v>5255</v>
      </c>
      <c r="C5077" s="1">
        <v>110</v>
      </c>
      <c r="D5077" s="1" t="s">
        <v>6571</v>
      </c>
      <c r="F5077" s="1" t="s">
        <v>445</v>
      </c>
      <c r="H5077" s="1">
        <v>35</v>
      </c>
      <c r="J5077" s="1"/>
      <c r="K5077" s="3">
        <v>1200</v>
      </c>
      <c r="N5077" s="1">
        <v>185</v>
      </c>
      <c r="O5077" s="1">
        <v>89.33</v>
      </c>
      <c r="Q5077" s="1">
        <v>18.809999999999999</v>
      </c>
      <c r="R5077" s="1">
        <v>4.28</v>
      </c>
      <c r="S5077" s="47">
        <v>42.35</v>
      </c>
      <c r="Y5077" s="47">
        <v>3.95</v>
      </c>
      <c r="AB5077" s="47">
        <v>1.69</v>
      </c>
      <c r="AJ5077" s="1" t="s">
        <v>413</v>
      </c>
      <c r="AK5077" s="19">
        <v>45.43</v>
      </c>
      <c r="AL5077" s="19">
        <v>127.6</v>
      </c>
      <c r="AM5077" s="1">
        <v>400</v>
      </c>
      <c r="AN5077" s="3">
        <v>1994</v>
      </c>
      <c r="AP5077" s="47">
        <v>9.66</v>
      </c>
      <c r="AQ5077">
        <v>80426</v>
      </c>
      <c r="AR5077" s="1" t="s">
        <v>503</v>
      </c>
    </row>
    <row r="5078" spans="1:44" x14ac:dyDescent="0.25">
      <c r="A5078" s="1">
        <v>6636</v>
      </c>
      <c r="B5078" s="1" t="s">
        <v>5255</v>
      </c>
      <c r="C5078" s="1">
        <v>110</v>
      </c>
      <c r="D5078" s="1" t="s">
        <v>6571</v>
      </c>
      <c r="F5078" s="1" t="s">
        <v>445</v>
      </c>
      <c r="H5078" s="1">
        <v>37</v>
      </c>
      <c r="J5078" s="1"/>
      <c r="K5078" s="3">
        <v>805</v>
      </c>
      <c r="N5078" s="1">
        <v>154</v>
      </c>
      <c r="O5078" s="1">
        <v>74.27</v>
      </c>
      <c r="Q5078" s="1">
        <v>27.8</v>
      </c>
      <c r="R5078" s="1">
        <v>5.43</v>
      </c>
      <c r="S5078" s="47">
        <v>25.99</v>
      </c>
      <c r="Y5078" s="47">
        <v>3.18</v>
      </c>
      <c r="AB5078" s="47">
        <v>1.36</v>
      </c>
      <c r="AJ5078" s="1" t="s">
        <v>413</v>
      </c>
      <c r="AK5078" s="19">
        <v>45</v>
      </c>
      <c r="AL5078" s="19">
        <v>128.19999999999999</v>
      </c>
      <c r="AM5078" s="1">
        <v>500</v>
      </c>
      <c r="AN5078" s="3">
        <v>1994</v>
      </c>
      <c r="AP5078" s="47">
        <v>9.59</v>
      </c>
      <c r="AQ5078">
        <v>80426</v>
      </c>
      <c r="AR5078" s="1" t="s">
        <v>503</v>
      </c>
    </row>
    <row r="5079" spans="1:44" x14ac:dyDescent="0.25">
      <c r="A5079" s="1">
        <v>6637</v>
      </c>
      <c r="B5079" s="1" t="s">
        <v>5255</v>
      </c>
      <c r="C5079" s="1">
        <v>110</v>
      </c>
      <c r="D5079" s="1" t="s">
        <v>6571</v>
      </c>
      <c r="F5079" s="1" t="s">
        <v>445</v>
      </c>
      <c r="H5079" s="1">
        <v>40</v>
      </c>
      <c r="J5079" s="1"/>
      <c r="K5079" s="3">
        <v>1301</v>
      </c>
      <c r="N5079" s="1">
        <v>184</v>
      </c>
      <c r="O5079" s="1">
        <v>90.58</v>
      </c>
      <c r="Q5079" s="1">
        <v>15.46</v>
      </c>
      <c r="R5079" s="1">
        <v>4.42</v>
      </c>
      <c r="S5079" s="47">
        <v>30.11</v>
      </c>
      <c r="Y5079" s="47">
        <v>3.35</v>
      </c>
      <c r="AB5079" s="47">
        <v>1.43</v>
      </c>
      <c r="AJ5079" s="1" t="s">
        <v>413</v>
      </c>
      <c r="AK5079" s="19">
        <v>44.9</v>
      </c>
      <c r="AL5079" s="19">
        <v>127.6</v>
      </c>
      <c r="AM5079" s="1">
        <v>383</v>
      </c>
      <c r="AN5079" s="3">
        <v>1994</v>
      </c>
      <c r="AP5079" s="47">
        <v>7.43</v>
      </c>
      <c r="AQ5079">
        <v>80430</v>
      </c>
      <c r="AR5079" s="1" t="s">
        <v>503</v>
      </c>
    </row>
    <row r="5080" spans="1:44" x14ac:dyDescent="0.25">
      <c r="A5080" s="1">
        <v>6638</v>
      </c>
      <c r="B5080" s="1" t="s">
        <v>5255</v>
      </c>
      <c r="C5080" s="1">
        <v>110</v>
      </c>
      <c r="D5080" s="1" t="s">
        <v>6571</v>
      </c>
      <c r="F5080" s="1" t="s">
        <v>445</v>
      </c>
      <c r="H5080" s="1">
        <v>65</v>
      </c>
      <c r="J5080" s="1"/>
      <c r="K5080" s="3">
        <v>625</v>
      </c>
      <c r="N5080" s="1">
        <v>117</v>
      </c>
      <c r="O5080" s="1">
        <v>57.65</v>
      </c>
      <c r="Q5080" s="1">
        <v>9.26</v>
      </c>
      <c r="R5080" s="1">
        <v>3.13</v>
      </c>
      <c r="S5080" s="47">
        <v>21.81</v>
      </c>
      <c r="Y5080" s="47">
        <v>2.19</v>
      </c>
      <c r="AB5080" s="47">
        <v>0.94</v>
      </c>
      <c r="AJ5080" s="1" t="s">
        <v>413</v>
      </c>
      <c r="AK5080" s="19">
        <v>46.5</v>
      </c>
      <c r="AL5080" s="19">
        <v>131.80000000000001</v>
      </c>
      <c r="AM5080" s="1">
        <v>500</v>
      </c>
      <c r="AN5080" s="3">
        <v>1994</v>
      </c>
      <c r="AP5080" s="47">
        <v>5.4</v>
      </c>
      <c r="AQ5080">
        <v>80901</v>
      </c>
      <c r="AR5080" s="1" t="s">
        <v>503</v>
      </c>
    </row>
    <row r="5081" spans="1:44" x14ac:dyDescent="0.25">
      <c r="A5081" s="1">
        <v>6639</v>
      </c>
      <c r="B5081" s="1" t="s">
        <v>5255</v>
      </c>
      <c r="C5081" s="1">
        <v>110</v>
      </c>
      <c r="D5081" s="1" t="s">
        <v>6571</v>
      </c>
      <c r="F5081" s="1" t="s">
        <v>445</v>
      </c>
      <c r="H5081" s="1">
        <v>69</v>
      </c>
      <c r="J5081" s="1"/>
      <c r="K5081" s="3">
        <v>531</v>
      </c>
      <c r="N5081" s="1">
        <v>95.5</v>
      </c>
      <c r="O5081" s="1">
        <v>66.400000000000006</v>
      </c>
      <c r="Q5081" s="1">
        <v>41.04</v>
      </c>
      <c r="R5081" s="1">
        <v>5.69</v>
      </c>
      <c r="S5081" s="47">
        <v>18.3</v>
      </c>
      <c r="Y5081" s="47">
        <v>3.13</v>
      </c>
      <c r="AB5081" s="47">
        <v>1.34</v>
      </c>
      <c r="AJ5081" s="1" t="s">
        <v>413</v>
      </c>
      <c r="AK5081" s="19">
        <v>47</v>
      </c>
      <c r="AL5081" s="19">
        <v>130.69999999999999</v>
      </c>
      <c r="AM5081" s="1">
        <v>240</v>
      </c>
      <c r="AN5081" s="3">
        <v>1994</v>
      </c>
      <c r="AP5081" s="47">
        <v>6.56</v>
      </c>
      <c r="AQ5081">
        <v>80901</v>
      </c>
      <c r="AR5081" s="1" t="s">
        <v>503</v>
      </c>
    </row>
    <row r="5082" spans="1:44" x14ac:dyDescent="0.25">
      <c r="A5082" s="1">
        <v>6642</v>
      </c>
      <c r="B5082" s="1" t="s">
        <v>5255</v>
      </c>
      <c r="C5082" s="1">
        <v>110</v>
      </c>
      <c r="D5082" s="1" t="s">
        <v>6571</v>
      </c>
      <c r="F5082" s="1" t="s">
        <v>445</v>
      </c>
      <c r="H5082" s="1">
        <v>140</v>
      </c>
      <c r="J5082" s="1"/>
      <c r="K5082" s="3">
        <v>352</v>
      </c>
      <c r="N5082" s="1">
        <v>356</v>
      </c>
      <c r="O5082" s="1">
        <v>120.2</v>
      </c>
      <c r="Q5082" s="1">
        <v>41.82</v>
      </c>
      <c r="R5082" s="1">
        <v>2.73</v>
      </c>
      <c r="S5082" s="47">
        <v>32.590000000000003</v>
      </c>
      <c r="Y5082" s="47">
        <v>4.7</v>
      </c>
      <c r="AB5082" s="47">
        <v>2.0099999999999998</v>
      </c>
      <c r="AJ5082" s="1" t="s">
        <v>413</v>
      </c>
      <c r="AK5082" s="19">
        <v>42.4</v>
      </c>
      <c r="AL5082" s="19">
        <v>128.1</v>
      </c>
      <c r="AM5082" s="1">
        <v>550</v>
      </c>
      <c r="AN5082" s="3">
        <v>1994</v>
      </c>
      <c r="AP5082" s="47">
        <v>6.52</v>
      </c>
      <c r="AQ5082">
        <v>80414</v>
      </c>
      <c r="AR5082" s="1" t="s">
        <v>1129</v>
      </c>
    </row>
    <row r="5083" spans="1:44" x14ac:dyDescent="0.25">
      <c r="A5083" s="1">
        <v>6643</v>
      </c>
      <c r="B5083" s="1" t="s">
        <v>5255</v>
      </c>
      <c r="C5083" s="1">
        <v>110</v>
      </c>
      <c r="D5083" s="1" t="s">
        <v>6571</v>
      </c>
      <c r="F5083" s="1" t="s">
        <v>445</v>
      </c>
      <c r="H5083" s="1">
        <v>157</v>
      </c>
      <c r="J5083" s="1"/>
      <c r="K5083" s="3">
        <v>460</v>
      </c>
      <c r="N5083" s="1">
        <v>385</v>
      </c>
      <c r="O5083" s="1">
        <v>129.9</v>
      </c>
      <c r="Q5083" s="1">
        <v>62.7</v>
      </c>
      <c r="R5083" s="1">
        <v>6.19</v>
      </c>
      <c r="S5083" s="47">
        <v>40.4</v>
      </c>
      <c r="Y5083" s="47">
        <v>5.69</v>
      </c>
      <c r="AB5083" s="47">
        <v>2.44</v>
      </c>
      <c r="AJ5083" s="1" t="s">
        <v>413</v>
      </c>
      <c r="AK5083" s="19">
        <v>40.700000000000003</v>
      </c>
      <c r="AL5083" s="19">
        <v>127.5</v>
      </c>
      <c r="AM5083" s="1">
        <v>800</v>
      </c>
      <c r="AN5083" s="3">
        <v>1994</v>
      </c>
      <c r="AP5083" s="47">
        <v>8.52</v>
      </c>
      <c r="AQ5083">
        <v>80414</v>
      </c>
      <c r="AR5083" s="1" t="s">
        <v>503</v>
      </c>
    </row>
    <row r="5084" spans="1:44" x14ac:dyDescent="0.25">
      <c r="A5084" s="1">
        <v>6644</v>
      </c>
      <c r="B5084" s="1" t="s">
        <v>5255</v>
      </c>
      <c r="C5084" s="1">
        <v>110</v>
      </c>
      <c r="D5084" s="1" t="s">
        <v>6571</v>
      </c>
      <c r="F5084" s="1" t="s">
        <v>445</v>
      </c>
      <c r="H5084" s="1">
        <v>156</v>
      </c>
      <c r="J5084" s="1"/>
      <c r="K5084" s="3">
        <v>226</v>
      </c>
      <c r="N5084" s="1">
        <v>314</v>
      </c>
      <c r="O5084" s="1">
        <v>124.7</v>
      </c>
      <c r="Q5084" s="1">
        <v>27.62</v>
      </c>
      <c r="R5084" s="1">
        <v>6.86</v>
      </c>
      <c r="S5084" s="47">
        <v>36.049999999999997</v>
      </c>
      <c r="Y5084" s="47">
        <v>4.6500000000000004</v>
      </c>
      <c r="AB5084" s="47">
        <v>1.99</v>
      </c>
      <c r="AJ5084" s="1" t="s">
        <v>413</v>
      </c>
      <c r="AK5084" s="19">
        <v>43.3</v>
      </c>
      <c r="AL5084" s="19">
        <v>128.19999999999999</v>
      </c>
      <c r="AM5084" s="1">
        <v>650</v>
      </c>
      <c r="AN5084" s="3">
        <v>1994</v>
      </c>
      <c r="AP5084" s="47">
        <v>11.25</v>
      </c>
      <c r="AQ5084">
        <v>80426</v>
      </c>
      <c r="AR5084" s="1" t="s">
        <v>503</v>
      </c>
    </row>
    <row r="5085" spans="1:44" x14ac:dyDescent="0.25">
      <c r="A5085" s="1">
        <v>6645</v>
      </c>
      <c r="B5085" s="1" t="s">
        <v>5255</v>
      </c>
      <c r="C5085" s="1">
        <v>110</v>
      </c>
      <c r="D5085" s="1" t="s">
        <v>6571</v>
      </c>
      <c r="F5085" s="1" t="s">
        <v>445</v>
      </c>
      <c r="H5085" s="1">
        <v>39</v>
      </c>
      <c r="J5085" s="1"/>
      <c r="K5085" s="3">
        <v>1304</v>
      </c>
      <c r="N5085" s="1">
        <v>107</v>
      </c>
      <c r="O5085" s="1">
        <v>53.29</v>
      </c>
      <c r="Q5085" s="1">
        <v>9.91</v>
      </c>
      <c r="R5085" s="1">
        <v>2.89</v>
      </c>
      <c r="S5085" s="47">
        <v>21.74</v>
      </c>
      <c r="Y5085" s="47">
        <v>2.09</v>
      </c>
      <c r="AB5085" s="47">
        <v>0.9</v>
      </c>
      <c r="AJ5085" s="1" t="s">
        <v>413</v>
      </c>
      <c r="AK5085" s="19">
        <v>42.5</v>
      </c>
      <c r="AL5085" s="19">
        <v>129</v>
      </c>
      <c r="AM5085" s="1">
        <v>615</v>
      </c>
      <c r="AN5085" s="3">
        <v>1994</v>
      </c>
      <c r="AP5085" s="47">
        <v>5</v>
      </c>
      <c r="AQ5085">
        <v>80426</v>
      </c>
      <c r="AR5085" s="1" t="s">
        <v>503</v>
      </c>
    </row>
    <row r="5086" spans="1:44" x14ac:dyDescent="0.25">
      <c r="A5086" s="1">
        <v>6646</v>
      </c>
      <c r="B5086" s="1" t="s">
        <v>5255</v>
      </c>
      <c r="C5086" s="1">
        <v>110</v>
      </c>
      <c r="D5086" s="1" t="s">
        <v>6571</v>
      </c>
      <c r="F5086" s="1" t="s">
        <v>445</v>
      </c>
      <c r="H5086" s="1">
        <v>125</v>
      </c>
      <c r="J5086" s="1"/>
      <c r="K5086" s="3">
        <v>307</v>
      </c>
      <c r="N5086" s="1">
        <v>345</v>
      </c>
      <c r="O5086" s="1">
        <v>121</v>
      </c>
      <c r="Q5086" s="1">
        <v>13.44</v>
      </c>
      <c r="R5086" s="1">
        <v>2.17</v>
      </c>
      <c r="S5086" s="47">
        <v>22.11</v>
      </c>
      <c r="Y5086" s="47">
        <v>3.78</v>
      </c>
      <c r="AB5086" s="47">
        <v>1.62</v>
      </c>
      <c r="AJ5086" s="1" t="s">
        <v>413</v>
      </c>
      <c r="AK5086" s="19">
        <v>41.8</v>
      </c>
      <c r="AL5086" s="19">
        <v>126.9</v>
      </c>
      <c r="AM5086" s="1">
        <v>700</v>
      </c>
      <c r="AN5086" s="3">
        <v>1994</v>
      </c>
      <c r="AP5086" s="47">
        <v>5.17</v>
      </c>
      <c r="AQ5086">
        <v>80414</v>
      </c>
      <c r="AR5086" s="1" t="s">
        <v>503</v>
      </c>
    </row>
    <row r="5087" spans="1:44" x14ac:dyDescent="0.25">
      <c r="A5087" s="1">
        <v>6647</v>
      </c>
      <c r="B5087" s="1" t="s">
        <v>5255</v>
      </c>
      <c r="C5087" s="1">
        <v>110</v>
      </c>
      <c r="D5087" s="1" t="s">
        <v>6571</v>
      </c>
      <c r="F5087" s="1" t="s">
        <v>445</v>
      </c>
      <c r="H5087" s="1">
        <v>102</v>
      </c>
      <c r="J5087" s="1"/>
      <c r="K5087" s="3">
        <v>494</v>
      </c>
      <c r="N5087" s="1">
        <v>147</v>
      </c>
      <c r="O5087" s="1">
        <v>65.239999999999995</v>
      </c>
      <c r="Q5087" s="1">
        <v>16.55</v>
      </c>
      <c r="R5087" s="1">
        <v>4.1500000000000004</v>
      </c>
      <c r="S5087" s="47">
        <v>24.28</v>
      </c>
      <c r="Y5087" s="47">
        <v>2.62</v>
      </c>
      <c r="AB5087" s="47">
        <v>1.1200000000000001</v>
      </c>
      <c r="AJ5087" s="1" t="s">
        <v>413</v>
      </c>
      <c r="AK5087" s="19">
        <v>44.5</v>
      </c>
      <c r="AL5087" s="19">
        <v>130.19999999999999</v>
      </c>
      <c r="AM5087" s="1">
        <v>650</v>
      </c>
      <c r="AN5087" s="3">
        <v>1994</v>
      </c>
      <c r="AP5087" s="47">
        <v>6.62</v>
      </c>
      <c r="AQ5087">
        <v>80426</v>
      </c>
      <c r="AR5087" s="1" t="s">
        <v>503</v>
      </c>
    </row>
    <row r="5088" spans="1:44" x14ac:dyDescent="0.25">
      <c r="A5088" s="1">
        <v>6648</v>
      </c>
      <c r="B5088" s="1" t="s">
        <v>5255</v>
      </c>
      <c r="C5088" s="1">
        <v>110</v>
      </c>
      <c r="D5088" s="1" t="s">
        <v>6571</v>
      </c>
      <c r="F5088" s="1" t="s">
        <v>445</v>
      </c>
      <c r="H5088" s="1">
        <v>101</v>
      </c>
      <c r="J5088" s="1"/>
      <c r="K5088" s="3">
        <v>559</v>
      </c>
      <c r="N5088" s="1">
        <v>250</v>
      </c>
      <c r="O5088" s="1">
        <v>115.2</v>
      </c>
      <c r="Q5088" s="1">
        <v>18.39</v>
      </c>
      <c r="R5088" s="1">
        <v>5.84</v>
      </c>
      <c r="S5088" s="47">
        <v>34.89</v>
      </c>
      <c r="Y5088" s="47">
        <v>4.1500000000000004</v>
      </c>
      <c r="AB5088" s="47">
        <v>1.78</v>
      </c>
      <c r="AJ5088" s="1" t="s">
        <v>413</v>
      </c>
      <c r="AK5088" s="19">
        <v>43.3</v>
      </c>
      <c r="AL5088" s="19">
        <v>129.69999999999999</v>
      </c>
      <c r="AM5088" s="1">
        <v>450</v>
      </c>
      <c r="AN5088" s="3">
        <v>1994</v>
      </c>
      <c r="AP5088" s="47">
        <v>8.33</v>
      </c>
      <c r="AQ5088">
        <v>80426</v>
      </c>
      <c r="AR5088" s="1" t="s">
        <v>503</v>
      </c>
    </row>
    <row r="5089" spans="1:44" x14ac:dyDescent="0.25">
      <c r="A5089" s="1">
        <v>6649</v>
      </c>
      <c r="B5089" s="1" t="s">
        <v>5255</v>
      </c>
      <c r="C5089" s="1">
        <v>110</v>
      </c>
      <c r="D5089" s="1" t="s">
        <v>6571</v>
      </c>
      <c r="F5089" s="1" t="s">
        <v>445</v>
      </c>
      <c r="H5089" s="1">
        <v>38</v>
      </c>
      <c r="J5089" s="1"/>
      <c r="K5089" s="3">
        <v>2950</v>
      </c>
      <c r="N5089" s="1">
        <v>149</v>
      </c>
      <c r="O5089" s="1">
        <v>72.81</v>
      </c>
      <c r="Q5089" s="1">
        <v>12.31</v>
      </c>
      <c r="R5089" s="1">
        <v>3.91</v>
      </c>
      <c r="S5089" s="47">
        <v>31.95</v>
      </c>
      <c r="Y5089" s="47">
        <v>2.88</v>
      </c>
      <c r="AB5089" s="47">
        <v>1.23</v>
      </c>
      <c r="AJ5089" s="1" t="s">
        <v>413</v>
      </c>
      <c r="AK5089" s="19">
        <v>43.3</v>
      </c>
      <c r="AL5089" s="19">
        <v>129.69999999999999</v>
      </c>
      <c r="AM5089" s="1">
        <v>450</v>
      </c>
      <c r="AN5089" s="3">
        <v>1994</v>
      </c>
      <c r="AP5089" s="47">
        <v>6.67</v>
      </c>
      <c r="AQ5089">
        <v>80426</v>
      </c>
      <c r="AR5089" s="1" t="s">
        <v>503</v>
      </c>
    </row>
    <row r="5090" spans="1:44" x14ac:dyDescent="0.25">
      <c r="A5090" s="1">
        <v>6650</v>
      </c>
      <c r="B5090" s="1" t="s">
        <v>5255</v>
      </c>
      <c r="C5090" s="1">
        <v>110</v>
      </c>
      <c r="D5090" s="1" t="s">
        <v>6571</v>
      </c>
      <c r="F5090" s="1" t="s">
        <v>445</v>
      </c>
      <c r="H5090" s="1">
        <v>28</v>
      </c>
      <c r="J5090" s="1"/>
      <c r="K5090" s="3">
        <v>5617</v>
      </c>
      <c r="N5090" s="1">
        <v>86.2</v>
      </c>
      <c r="O5090" s="1">
        <v>44.63</v>
      </c>
      <c r="Q5090" s="1">
        <v>4.43</v>
      </c>
      <c r="R5090" s="1">
        <v>2.4</v>
      </c>
      <c r="S5090" s="47">
        <v>23.5</v>
      </c>
      <c r="Y5090" s="47">
        <v>1.78</v>
      </c>
      <c r="AB5090" s="47">
        <v>0.76</v>
      </c>
      <c r="AJ5090" s="1" t="s">
        <v>413</v>
      </c>
      <c r="AK5090" s="19">
        <v>42.6</v>
      </c>
      <c r="AL5090" s="19">
        <v>129.5</v>
      </c>
      <c r="AM5090" s="1">
        <v>450</v>
      </c>
      <c r="AN5090" s="3">
        <v>1994</v>
      </c>
      <c r="AP5090" s="47">
        <v>4.22</v>
      </c>
      <c r="AQ5090">
        <v>80426</v>
      </c>
      <c r="AR5090" s="1" t="s">
        <v>503</v>
      </c>
    </row>
    <row r="5091" spans="1:44" x14ac:dyDescent="0.25">
      <c r="A5091" s="1">
        <v>6651</v>
      </c>
      <c r="B5091" s="1" t="s">
        <v>5255</v>
      </c>
      <c r="C5091" s="1">
        <v>110</v>
      </c>
      <c r="D5091" s="1" t="s">
        <v>6571</v>
      </c>
      <c r="F5091" s="1" t="s">
        <v>445</v>
      </c>
      <c r="H5091" s="1">
        <v>20</v>
      </c>
      <c r="J5091" s="1"/>
      <c r="K5091" s="3">
        <v>3200</v>
      </c>
      <c r="N5091" s="1">
        <v>95</v>
      </c>
      <c r="O5091" s="1">
        <v>47.59</v>
      </c>
      <c r="Q5091" s="1">
        <v>5.78</v>
      </c>
      <c r="R5091" s="1">
        <v>2.4</v>
      </c>
      <c r="S5091" s="47">
        <v>20.87</v>
      </c>
      <c r="Y5091" s="47">
        <v>1.82</v>
      </c>
      <c r="AB5091" s="47">
        <v>0.78</v>
      </c>
      <c r="AJ5091" s="1" t="s">
        <v>413</v>
      </c>
      <c r="AK5091" s="19">
        <v>43.5</v>
      </c>
      <c r="AL5091" s="19">
        <v>126.7</v>
      </c>
      <c r="AM5091" s="1">
        <v>450</v>
      </c>
      <c r="AN5091" s="3">
        <v>1994</v>
      </c>
      <c r="AP5091" s="47">
        <v>4.1100000000000003</v>
      </c>
      <c r="AQ5091">
        <v>80426</v>
      </c>
      <c r="AR5091" s="1" t="s">
        <v>503</v>
      </c>
    </row>
    <row r="5092" spans="1:44" x14ac:dyDescent="0.25">
      <c r="A5092" s="1">
        <v>6652</v>
      </c>
      <c r="B5092" s="1" t="s">
        <v>5255</v>
      </c>
      <c r="C5092" s="1">
        <v>110</v>
      </c>
      <c r="D5092" s="1" t="s">
        <v>6571</v>
      </c>
      <c r="F5092" s="1" t="s">
        <v>445</v>
      </c>
      <c r="H5092" s="1">
        <v>21</v>
      </c>
      <c r="J5092" s="1"/>
      <c r="K5092" s="3">
        <v>5582</v>
      </c>
      <c r="N5092" s="1">
        <v>92.9</v>
      </c>
      <c r="O5092" s="1">
        <v>40.56</v>
      </c>
      <c r="Q5092" s="1">
        <v>5.34</v>
      </c>
      <c r="R5092" s="1">
        <v>2.73</v>
      </c>
      <c r="S5092" s="47">
        <v>21.6</v>
      </c>
      <c r="Y5092" s="47">
        <v>1.67</v>
      </c>
      <c r="AB5092" s="47">
        <v>0.72</v>
      </c>
      <c r="AJ5092" s="1" t="s">
        <v>413</v>
      </c>
      <c r="AK5092" s="19">
        <v>43.5</v>
      </c>
      <c r="AL5092" s="19">
        <v>126.7</v>
      </c>
      <c r="AM5092" s="1">
        <v>450</v>
      </c>
      <c r="AN5092" s="3">
        <v>1994</v>
      </c>
      <c r="AP5092" s="47">
        <v>6.48</v>
      </c>
      <c r="AQ5092">
        <v>80426</v>
      </c>
      <c r="AR5092" s="1" t="s">
        <v>503</v>
      </c>
    </row>
    <row r="5093" spans="1:44" x14ac:dyDescent="0.25">
      <c r="A5093" s="1">
        <v>6653</v>
      </c>
      <c r="B5093" s="1" t="s">
        <v>5255</v>
      </c>
      <c r="C5093" s="1">
        <v>110</v>
      </c>
      <c r="D5093" s="1" t="s">
        <v>6571</v>
      </c>
      <c r="F5093" s="1" t="s">
        <v>445</v>
      </c>
      <c r="H5093" s="1">
        <v>48</v>
      </c>
      <c r="J5093" s="1"/>
      <c r="K5093" s="3">
        <v>1875</v>
      </c>
      <c r="N5093" s="1">
        <v>195</v>
      </c>
      <c r="O5093" s="1">
        <v>96.51</v>
      </c>
      <c r="Q5093" s="1">
        <v>13.02</v>
      </c>
      <c r="R5093" s="1">
        <v>4.4800000000000004</v>
      </c>
      <c r="S5093" s="47">
        <v>33.25</v>
      </c>
      <c r="Y5093" s="47">
        <v>3.5</v>
      </c>
      <c r="AB5093" s="47">
        <v>1.5</v>
      </c>
      <c r="AJ5093" s="1" t="s">
        <v>413</v>
      </c>
      <c r="AK5093" s="19">
        <v>42.9</v>
      </c>
      <c r="AL5093" s="19">
        <v>126.7</v>
      </c>
      <c r="AM5093" s="1">
        <v>460</v>
      </c>
      <c r="AN5093" s="3">
        <v>1994</v>
      </c>
      <c r="AP5093" s="47">
        <v>7.52</v>
      </c>
      <c r="AQ5093">
        <v>80414</v>
      </c>
      <c r="AR5093" s="1" t="s">
        <v>503</v>
      </c>
    </row>
    <row r="5094" spans="1:44" x14ac:dyDescent="0.25">
      <c r="A5094" s="1">
        <v>6655</v>
      </c>
      <c r="B5094" s="1" t="s">
        <v>5255</v>
      </c>
      <c r="C5094" s="1">
        <v>110</v>
      </c>
      <c r="D5094" s="1" t="s">
        <v>6571</v>
      </c>
      <c r="F5094" s="1" t="s">
        <v>445</v>
      </c>
      <c r="H5094" s="1">
        <v>51</v>
      </c>
      <c r="J5094" s="1"/>
      <c r="K5094" s="3">
        <v>599</v>
      </c>
      <c r="N5094" s="1">
        <v>161</v>
      </c>
      <c r="O5094" s="1">
        <v>87.76</v>
      </c>
      <c r="Q5094" s="1">
        <v>35.99</v>
      </c>
      <c r="R5094" s="1">
        <v>4.62</v>
      </c>
      <c r="S5094" s="47">
        <v>22.67</v>
      </c>
      <c r="Y5094" s="47">
        <v>3.59</v>
      </c>
      <c r="AB5094" s="47">
        <v>1.54</v>
      </c>
      <c r="AJ5094" s="1" t="s">
        <v>413</v>
      </c>
      <c r="AK5094" s="19">
        <v>41.7</v>
      </c>
      <c r="AL5094" s="19">
        <v>125</v>
      </c>
      <c r="AM5094" s="1">
        <v>350</v>
      </c>
      <c r="AN5094" s="3">
        <v>1994</v>
      </c>
      <c r="AP5094" s="47">
        <v>6.51</v>
      </c>
      <c r="AQ5094">
        <v>80426</v>
      </c>
      <c r="AR5094" s="1" t="s">
        <v>503</v>
      </c>
    </row>
    <row r="5095" spans="1:44" x14ac:dyDescent="0.25">
      <c r="A5095" s="1">
        <v>6656</v>
      </c>
      <c r="B5095" s="1" t="s">
        <v>5255</v>
      </c>
      <c r="C5095" s="1">
        <v>110</v>
      </c>
      <c r="D5095" s="1" t="s">
        <v>6571</v>
      </c>
      <c r="F5095" s="1" t="s">
        <v>445</v>
      </c>
      <c r="H5095" s="1">
        <v>24</v>
      </c>
      <c r="J5095" s="1"/>
      <c r="K5095" s="3">
        <v>6360</v>
      </c>
      <c r="N5095" s="1">
        <v>83</v>
      </c>
      <c r="O5095" s="1">
        <v>45.37</v>
      </c>
      <c r="Q5095" s="1">
        <v>16.22</v>
      </c>
      <c r="R5095" s="1">
        <v>4.79</v>
      </c>
      <c r="S5095" s="47">
        <v>18.86</v>
      </c>
      <c r="Y5095" s="47">
        <v>2.0299999999999998</v>
      </c>
      <c r="AB5095" s="47">
        <v>0.87</v>
      </c>
      <c r="AJ5095" s="1" t="s">
        <v>413</v>
      </c>
      <c r="AK5095" s="19">
        <v>40.700000000000003</v>
      </c>
      <c r="AL5095" s="19">
        <v>124.7</v>
      </c>
      <c r="AM5095" s="1">
        <v>400</v>
      </c>
      <c r="AN5095" s="3">
        <v>1994</v>
      </c>
      <c r="AP5095" s="47">
        <v>8.23</v>
      </c>
      <c r="AQ5095">
        <v>80426</v>
      </c>
      <c r="AR5095" s="1" t="s">
        <v>503</v>
      </c>
    </row>
    <row r="5096" spans="1:44" x14ac:dyDescent="0.25">
      <c r="A5096" s="1">
        <v>6657</v>
      </c>
      <c r="B5096" s="1" t="s">
        <v>5255</v>
      </c>
      <c r="C5096" s="1">
        <v>110</v>
      </c>
      <c r="D5096" s="1" t="s">
        <v>6571</v>
      </c>
      <c r="F5096" s="1" t="s">
        <v>445</v>
      </c>
      <c r="H5096" s="1">
        <v>26</v>
      </c>
      <c r="J5096" s="1"/>
      <c r="K5096" s="3">
        <v>1380</v>
      </c>
      <c r="N5096" s="1">
        <v>124</v>
      </c>
      <c r="O5096" s="1">
        <v>51.86</v>
      </c>
      <c r="Q5096" s="1">
        <v>6.36</v>
      </c>
      <c r="R5096" s="1">
        <v>1.84</v>
      </c>
      <c r="S5096" s="47">
        <v>17.79</v>
      </c>
      <c r="Y5096" s="47">
        <v>1.85</v>
      </c>
      <c r="AB5096" s="47">
        <v>0.79</v>
      </c>
      <c r="AJ5096" s="1" t="s">
        <v>413</v>
      </c>
      <c r="AK5096" s="19">
        <v>42</v>
      </c>
      <c r="AL5096" s="19">
        <v>121.7</v>
      </c>
      <c r="AM5096" s="1">
        <v>350</v>
      </c>
      <c r="AN5096" s="3">
        <v>1994</v>
      </c>
      <c r="AP5096" s="47">
        <v>4.4000000000000004</v>
      </c>
      <c r="AQ5096">
        <v>80430</v>
      </c>
      <c r="AR5096" s="1" t="s">
        <v>503</v>
      </c>
    </row>
    <row r="5097" spans="1:44" x14ac:dyDescent="0.25">
      <c r="A5097" s="1">
        <v>6658</v>
      </c>
      <c r="B5097" s="1" t="s">
        <v>5255</v>
      </c>
      <c r="C5097" s="1">
        <v>110</v>
      </c>
      <c r="D5097" s="1" t="s">
        <v>6571</v>
      </c>
      <c r="F5097" s="1" t="s">
        <v>445</v>
      </c>
      <c r="H5097" s="1">
        <v>97</v>
      </c>
      <c r="J5097" s="1"/>
      <c r="K5097" s="3">
        <v>526</v>
      </c>
      <c r="N5097" s="1">
        <v>87.2</v>
      </c>
      <c r="O5097" s="1">
        <v>40.6</v>
      </c>
      <c r="Q5097" s="1">
        <v>8.92</v>
      </c>
      <c r="R5097" s="1">
        <v>2.59</v>
      </c>
      <c r="S5097" s="47">
        <v>18.29</v>
      </c>
      <c r="Y5097" s="47">
        <v>1.68</v>
      </c>
      <c r="AB5097" s="47">
        <v>0.72</v>
      </c>
      <c r="AJ5097" s="1" t="s">
        <v>413</v>
      </c>
      <c r="AK5097" s="19">
        <v>50.4</v>
      </c>
      <c r="AL5097" s="19">
        <v>124</v>
      </c>
      <c r="AM5097" s="1">
        <v>498</v>
      </c>
      <c r="AN5097" s="3">
        <v>1994</v>
      </c>
      <c r="AP5097" s="47">
        <v>4.46</v>
      </c>
      <c r="AQ5097">
        <v>80505</v>
      </c>
      <c r="AR5097" s="1" t="s">
        <v>503</v>
      </c>
    </row>
    <row r="5098" spans="1:44" x14ac:dyDescent="0.25">
      <c r="A5098" s="1">
        <v>6659</v>
      </c>
      <c r="B5098" s="1" t="s">
        <v>5255</v>
      </c>
      <c r="C5098" s="1">
        <v>110</v>
      </c>
      <c r="D5098" s="1" t="s">
        <v>6571</v>
      </c>
      <c r="F5098" s="1" t="s">
        <v>445</v>
      </c>
      <c r="H5098" s="1">
        <v>32</v>
      </c>
      <c r="J5098" s="1"/>
      <c r="K5098" s="3">
        <v>2000</v>
      </c>
      <c r="N5098" s="1">
        <v>79</v>
      </c>
      <c r="O5098" s="1">
        <v>39.619999999999997</v>
      </c>
      <c r="Q5098" s="1">
        <v>23.94</v>
      </c>
      <c r="R5098" s="1">
        <v>6.77</v>
      </c>
      <c r="S5098" s="47">
        <v>149.44999999999999</v>
      </c>
      <c r="Y5098" s="47">
        <v>9.91</v>
      </c>
      <c r="AB5098" s="47">
        <v>1.99</v>
      </c>
      <c r="AJ5098" s="1" t="s">
        <v>413</v>
      </c>
      <c r="AK5098" s="19">
        <v>35.6</v>
      </c>
      <c r="AL5098" s="19">
        <v>106.27</v>
      </c>
      <c r="AM5098" s="1">
        <v>2050</v>
      </c>
      <c r="AN5098" s="3">
        <v>1994</v>
      </c>
      <c r="AP5098" s="47">
        <v>3.97</v>
      </c>
      <c r="AQ5098">
        <v>81013</v>
      </c>
      <c r="AR5098" s="1" t="s">
        <v>503</v>
      </c>
    </row>
    <row r="5099" spans="1:44" x14ac:dyDescent="0.25">
      <c r="A5099" s="1">
        <v>6660</v>
      </c>
      <c r="B5099" s="1" t="s">
        <v>5255</v>
      </c>
      <c r="C5099" s="1">
        <v>110</v>
      </c>
      <c r="D5099" s="1" t="s">
        <v>6571</v>
      </c>
      <c r="F5099" s="1" t="s">
        <v>445</v>
      </c>
      <c r="H5099" s="1">
        <v>26</v>
      </c>
      <c r="J5099" s="1"/>
      <c r="K5099" s="3">
        <v>3850</v>
      </c>
      <c r="N5099" s="1">
        <v>86.9</v>
      </c>
      <c r="O5099" s="1">
        <v>47.47</v>
      </c>
      <c r="Q5099" s="1">
        <v>4.92</v>
      </c>
      <c r="R5099" s="1">
        <v>2.64</v>
      </c>
      <c r="S5099" s="47">
        <v>26.54</v>
      </c>
      <c r="Y5099" s="47">
        <v>1.94</v>
      </c>
      <c r="AB5099" s="47">
        <v>0.83</v>
      </c>
      <c r="AJ5099" s="1" t="s">
        <v>413</v>
      </c>
      <c r="AK5099" s="19">
        <v>40.9</v>
      </c>
      <c r="AL5099" s="19">
        <v>117.9</v>
      </c>
      <c r="AM5099" s="1">
        <v>1300</v>
      </c>
      <c r="AN5099" s="3">
        <v>1994</v>
      </c>
      <c r="AP5099" s="47">
        <v>4.5599999999999996</v>
      </c>
      <c r="AQ5099">
        <v>80411</v>
      </c>
      <c r="AR5099" s="1" t="s">
        <v>503</v>
      </c>
    </row>
    <row r="5100" spans="1:44" x14ac:dyDescent="0.25">
      <c r="A5100" s="1">
        <v>6661</v>
      </c>
      <c r="B5100" s="1" t="s">
        <v>5255</v>
      </c>
      <c r="C5100" s="1">
        <v>110</v>
      </c>
      <c r="D5100" s="1" t="s">
        <v>6571</v>
      </c>
      <c r="F5100" s="1" t="s">
        <v>445</v>
      </c>
      <c r="H5100" s="1">
        <v>30</v>
      </c>
      <c r="J5100" s="1"/>
      <c r="K5100" s="3">
        <v>2954</v>
      </c>
      <c r="N5100" s="1">
        <v>137</v>
      </c>
      <c r="O5100" s="1">
        <v>67.62</v>
      </c>
      <c r="Q5100" s="1">
        <v>6.29</v>
      </c>
      <c r="R5100" s="1">
        <v>3.11</v>
      </c>
      <c r="S5100" s="47">
        <v>28.82</v>
      </c>
      <c r="Y5100" s="47">
        <v>2.52</v>
      </c>
      <c r="AB5100" s="47">
        <v>1.08</v>
      </c>
      <c r="AJ5100" s="1" t="s">
        <v>413</v>
      </c>
      <c r="AK5100" s="19">
        <v>40.6</v>
      </c>
      <c r="AL5100" s="19">
        <v>118.4</v>
      </c>
      <c r="AM5100" s="1">
        <v>1200</v>
      </c>
      <c r="AN5100" s="3">
        <v>1994</v>
      </c>
      <c r="AP5100" s="47">
        <v>5.38</v>
      </c>
      <c r="AQ5100">
        <v>80411</v>
      </c>
      <c r="AR5100" s="1" t="s">
        <v>503</v>
      </c>
    </row>
    <row r="5101" spans="1:44" x14ac:dyDescent="0.25">
      <c r="A5101" s="1">
        <v>6662</v>
      </c>
      <c r="B5101" s="1" t="s">
        <v>5255</v>
      </c>
      <c r="C5101" s="1">
        <v>110</v>
      </c>
      <c r="D5101" s="1" t="s">
        <v>6571</v>
      </c>
      <c r="F5101" s="1" t="s">
        <v>445</v>
      </c>
      <c r="H5101" s="1">
        <v>33</v>
      </c>
      <c r="J5101" s="1"/>
      <c r="K5101" s="3">
        <v>1603</v>
      </c>
      <c r="N5101" s="1">
        <v>108</v>
      </c>
      <c r="O5101" s="1">
        <v>53.04</v>
      </c>
      <c r="Q5101" s="1">
        <v>5.75</v>
      </c>
      <c r="R5101" s="1">
        <v>2.58</v>
      </c>
      <c r="S5101" s="47">
        <v>21.86</v>
      </c>
      <c r="Y5101" s="47">
        <v>1.98</v>
      </c>
      <c r="AB5101" s="47">
        <v>0.85</v>
      </c>
      <c r="AJ5101" s="1" t="s">
        <v>413</v>
      </c>
      <c r="AK5101" s="19">
        <v>41</v>
      </c>
      <c r="AL5101" s="19">
        <v>118.6</v>
      </c>
      <c r="AM5101" s="1">
        <v>1150</v>
      </c>
      <c r="AN5101" s="3">
        <v>1994</v>
      </c>
      <c r="AP5101" s="47">
        <v>4.46</v>
      </c>
      <c r="AQ5101">
        <v>80411</v>
      </c>
      <c r="AR5101" s="1" t="s">
        <v>503</v>
      </c>
    </row>
    <row r="5102" spans="1:44" x14ac:dyDescent="0.25">
      <c r="A5102" s="1">
        <v>6663</v>
      </c>
      <c r="B5102" s="1" t="s">
        <v>5255</v>
      </c>
      <c r="C5102" s="1">
        <v>110</v>
      </c>
      <c r="D5102" s="1" t="s">
        <v>6571</v>
      </c>
      <c r="F5102" s="1" t="s">
        <v>445</v>
      </c>
      <c r="H5102" s="1">
        <v>26</v>
      </c>
      <c r="J5102" s="1"/>
      <c r="K5102" s="3">
        <v>8326</v>
      </c>
      <c r="N5102" s="1">
        <v>119</v>
      </c>
      <c r="O5102" s="1">
        <v>59.94</v>
      </c>
      <c r="Q5102" s="1">
        <v>5.29</v>
      </c>
      <c r="R5102" s="1">
        <v>3.18</v>
      </c>
      <c r="S5102" s="47">
        <v>35.76</v>
      </c>
      <c r="Y5102" s="47">
        <v>2.48</v>
      </c>
      <c r="AB5102" s="47">
        <v>1.06</v>
      </c>
      <c r="AJ5102" s="1" t="s">
        <v>413</v>
      </c>
      <c r="AK5102" s="19">
        <v>40.5</v>
      </c>
      <c r="AL5102" s="19">
        <v>118.7</v>
      </c>
      <c r="AM5102" s="1">
        <v>1100</v>
      </c>
      <c r="AN5102" s="3">
        <v>1994</v>
      </c>
      <c r="AP5102" s="47">
        <v>5.5</v>
      </c>
      <c r="AQ5102">
        <v>80411</v>
      </c>
      <c r="AR5102" s="1" t="s">
        <v>503</v>
      </c>
    </row>
    <row r="5103" spans="1:44" x14ac:dyDescent="0.25">
      <c r="A5103" s="1">
        <v>6664</v>
      </c>
      <c r="B5103" s="1" t="s">
        <v>5255</v>
      </c>
      <c r="C5103" s="1">
        <v>110</v>
      </c>
      <c r="D5103" s="1" t="s">
        <v>6571</v>
      </c>
      <c r="F5103" s="1" t="s">
        <v>445</v>
      </c>
      <c r="H5103" s="1">
        <v>32</v>
      </c>
      <c r="J5103" s="1"/>
      <c r="K5103" s="3">
        <v>1438</v>
      </c>
      <c r="N5103" s="1">
        <v>166</v>
      </c>
      <c r="O5103" s="1">
        <v>80.05</v>
      </c>
      <c r="Q5103" s="1">
        <v>9.66</v>
      </c>
      <c r="R5103" s="1">
        <v>2.4700000000000002</v>
      </c>
      <c r="S5103" s="47">
        <v>24.72</v>
      </c>
      <c r="Y5103" s="47">
        <v>2.78</v>
      </c>
      <c r="AB5103" s="47">
        <v>1.19</v>
      </c>
      <c r="AJ5103" s="1" t="s">
        <v>413</v>
      </c>
      <c r="AK5103" s="19">
        <v>40.6</v>
      </c>
      <c r="AL5103" s="19">
        <v>117.4</v>
      </c>
      <c r="AM5103" s="1">
        <v>1005</v>
      </c>
      <c r="AN5103" s="3">
        <v>1994</v>
      </c>
      <c r="AP5103" s="47">
        <v>5.9</v>
      </c>
      <c r="AQ5103">
        <v>80411</v>
      </c>
      <c r="AR5103" s="1" t="s">
        <v>503</v>
      </c>
    </row>
    <row r="5104" spans="1:44" x14ac:dyDescent="0.25">
      <c r="A5104" s="1">
        <v>6665</v>
      </c>
      <c r="B5104" s="1" t="s">
        <v>5255</v>
      </c>
      <c r="C5104" s="1">
        <v>110</v>
      </c>
      <c r="D5104" s="1" t="s">
        <v>6571</v>
      </c>
      <c r="F5104" s="1" t="s">
        <v>445</v>
      </c>
      <c r="H5104" s="1">
        <v>61</v>
      </c>
      <c r="J5104" s="1"/>
      <c r="K5104" s="3">
        <v>1163</v>
      </c>
      <c r="N5104" s="1">
        <v>107</v>
      </c>
      <c r="O5104" s="1">
        <v>51.82</v>
      </c>
      <c r="Q5104" s="1">
        <v>29.84</v>
      </c>
      <c r="R5104" s="1">
        <v>8.59</v>
      </c>
      <c r="S5104" s="47">
        <v>21.46</v>
      </c>
      <c r="Y5104" s="47">
        <v>2.66</v>
      </c>
      <c r="AB5104" s="47">
        <v>1.1399999999999999</v>
      </c>
      <c r="AJ5104" s="1" t="s">
        <v>413</v>
      </c>
      <c r="AK5104" s="19">
        <v>39.97</v>
      </c>
      <c r="AL5104" s="19">
        <v>115.43</v>
      </c>
      <c r="AM5104" s="1">
        <v>1365</v>
      </c>
      <c r="AN5104" s="3">
        <v>1994</v>
      </c>
      <c r="AP5104" s="47">
        <v>11.12</v>
      </c>
      <c r="AQ5104">
        <v>80411</v>
      </c>
      <c r="AR5104" s="1" t="s">
        <v>503</v>
      </c>
    </row>
    <row r="5105" spans="1:44" x14ac:dyDescent="0.25">
      <c r="A5105" s="1">
        <v>6666</v>
      </c>
      <c r="B5105" s="1" t="s">
        <v>5255</v>
      </c>
      <c r="C5105" s="1">
        <v>110</v>
      </c>
      <c r="D5105" s="1" t="s">
        <v>6571</v>
      </c>
      <c r="F5105" s="1" t="s">
        <v>445</v>
      </c>
      <c r="H5105" s="1">
        <v>20</v>
      </c>
      <c r="J5105" s="1"/>
      <c r="K5105" s="3">
        <v>428</v>
      </c>
      <c r="N5105" s="1">
        <v>57.2</v>
      </c>
      <c r="O5105" s="1">
        <v>29.12</v>
      </c>
      <c r="Q5105" s="1">
        <v>11.53</v>
      </c>
      <c r="R5105" s="1">
        <v>2.83</v>
      </c>
      <c r="S5105" s="47">
        <v>12.78</v>
      </c>
      <c r="Y5105" s="47">
        <v>1.34</v>
      </c>
      <c r="AB5105" s="47">
        <v>0.56999999999999995</v>
      </c>
      <c r="AJ5105" s="1" t="s">
        <v>413</v>
      </c>
      <c r="AK5105" s="19">
        <v>35.700000000000003</v>
      </c>
      <c r="AL5105" s="19">
        <v>117.9</v>
      </c>
      <c r="AM5105" s="1">
        <v>400</v>
      </c>
      <c r="AN5105" s="3">
        <v>1994</v>
      </c>
      <c r="AP5105" s="47">
        <v>5.07</v>
      </c>
      <c r="AQ5105">
        <v>80424</v>
      </c>
      <c r="AR5105" s="1" t="s">
        <v>503</v>
      </c>
    </row>
    <row r="5106" spans="1:44" x14ac:dyDescent="0.25">
      <c r="A5106" s="1">
        <v>6667</v>
      </c>
      <c r="B5106" s="1" t="s">
        <v>5255</v>
      </c>
      <c r="C5106" s="1">
        <v>110</v>
      </c>
      <c r="D5106" s="1" t="s">
        <v>6571</v>
      </c>
      <c r="F5106" s="1" t="s">
        <v>445</v>
      </c>
      <c r="H5106" s="1">
        <v>23</v>
      </c>
      <c r="J5106" s="1"/>
      <c r="K5106" s="3">
        <v>1455</v>
      </c>
      <c r="N5106" s="1">
        <v>63.5</v>
      </c>
      <c r="O5106" s="1">
        <v>41.3</v>
      </c>
      <c r="Q5106" s="1">
        <v>10.19</v>
      </c>
      <c r="R5106" s="1">
        <v>3.93</v>
      </c>
      <c r="S5106" s="47">
        <v>13.7</v>
      </c>
      <c r="Y5106" s="47">
        <v>1.65</v>
      </c>
      <c r="AB5106" s="47">
        <v>0.71</v>
      </c>
      <c r="AJ5106" s="1" t="s">
        <v>413</v>
      </c>
      <c r="AK5106" s="19">
        <v>36.4</v>
      </c>
      <c r="AL5106" s="19">
        <v>117.2</v>
      </c>
      <c r="AM5106" s="1">
        <v>700</v>
      </c>
      <c r="AN5106" s="3">
        <v>1994</v>
      </c>
      <c r="AP5106" s="47">
        <v>5.6</v>
      </c>
      <c r="AQ5106">
        <v>80424</v>
      </c>
      <c r="AR5106" s="1" t="s">
        <v>503</v>
      </c>
    </row>
    <row r="5107" spans="1:44" x14ac:dyDescent="0.25">
      <c r="A5107" s="1">
        <v>6668</v>
      </c>
      <c r="B5107" s="1" t="s">
        <v>5255</v>
      </c>
      <c r="C5107" s="1">
        <v>110</v>
      </c>
      <c r="D5107" s="1" t="s">
        <v>6571</v>
      </c>
      <c r="F5107" s="1" t="s">
        <v>445</v>
      </c>
      <c r="H5107" s="1">
        <v>39</v>
      </c>
      <c r="J5107" s="1"/>
      <c r="K5107" s="3">
        <v>730</v>
      </c>
      <c r="N5107" s="1">
        <v>91.8</v>
      </c>
      <c r="O5107" s="1">
        <v>47</v>
      </c>
      <c r="Q5107" s="1">
        <v>25.52</v>
      </c>
      <c r="R5107" s="1">
        <v>6.76</v>
      </c>
      <c r="S5107" s="47">
        <v>16.34</v>
      </c>
      <c r="Y5107" s="47">
        <v>2.2799999999999998</v>
      </c>
      <c r="AB5107" s="47">
        <v>0.98</v>
      </c>
      <c r="AJ5107" s="1" t="s">
        <v>413</v>
      </c>
      <c r="AK5107" s="19">
        <v>34.97</v>
      </c>
      <c r="AL5107" s="19">
        <v>111.42</v>
      </c>
      <c r="AM5107" s="1">
        <v>1250</v>
      </c>
      <c r="AN5107" s="3">
        <v>1994</v>
      </c>
      <c r="AP5107" s="47">
        <v>10.24</v>
      </c>
      <c r="AQ5107">
        <v>80424</v>
      </c>
      <c r="AR5107" s="1" t="s">
        <v>503</v>
      </c>
    </row>
    <row r="5108" spans="1:44" x14ac:dyDescent="0.25">
      <c r="A5108" s="1">
        <v>6669</v>
      </c>
      <c r="B5108" s="1" t="s">
        <v>5255</v>
      </c>
      <c r="C5108" s="1">
        <v>110</v>
      </c>
      <c r="D5108" s="1" t="s">
        <v>6571</v>
      </c>
      <c r="F5108" s="1" t="s">
        <v>445</v>
      </c>
      <c r="H5108" s="1">
        <v>43</v>
      </c>
      <c r="J5108" s="1"/>
      <c r="K5108" s="3">
        <v>1401</v>
      </c>
      <c r="N5108" s="1">
        <v>61.4</v>
      </c>
      <c r="O5108" s="1">
        <v>35.18</v>
      </c>
      <c r="Q5108" s="1">
        <v>11.09</v>
      </c>
      <c r="R5108" s="1">
        <v>3.65</v>
      </c>
      <c r="S5108" s="47">
        <v>17.82</v>
      </c>
      <c r="Y5108" s="47">
        <v>1.61</v>
      </c>
      <c r="AB5108" s="47">
        <v>0.69</v>
      </c>
      <c r="AJ5108" s="1" t="s">
        <v>413</v>
      </c>
      <c r="AK5108" s="19">
        <v>34.979999999999997</v>
      </c>
      <c r="AL5108" s="19">
        <v>111.42</v>
      </c>
      <c r="AM5108" s="1">
        <v>1100</v>
      </c>
      <c r="AN5108" s="3">
        <v>1994</v>
      </c>
      <c r="AP5108" s="47">
        <v>6.54</v>
      </c>
      <c r="AQ5108">
        <v>80424</v>
      </c>
      <c r="AR5108" s="1" t="s">
        <v>503</v>
      </c>
    </row>
    <row r="5109" spans="1:44" x14ac:dyDescent="0.25">
      <c r="A5109" s="1">
        <v>6670</v>
      </c>
      <c r="B5109" s="1" t="s">
        <v>5255</v>
      </c>
      <c r="C5109" s="1">
        <v>110</v>
      </c>
      <c r="D5109" s="1" t="s">
        <v>6571</v>
      </c>
      <c r="F5109" s="1" t="s">
        <v>445</v>
      </c>
      <c r="H5109" s="1">
        <v>53</v>
      </c>
      <c r="J5109" s="1"/>
      <c r="K5109" s="3">
        <v>1396</v>
      </c>
      <c r="N5109" s="1">
        <v>63.8</v>
      </c>
      <c r="O5109" s="1">
        <v>37.35</v>
      </c>
      <c r="Q5109" s="1">
        <v>24.13</v>
      </c>
      <c r="R5109" s="1">
        <v>7.54</v>
      </c>
      <c r="S5109" s="47">
        <v>22.12</v>
      </c>
      <c r="Y5109" s="47">
        <v>2.17</v>
      </c>
      <c r="AB5109" s="47">
        <v>0.93</v>
      </c>
      <c r="AJ5109" s="1" t="s">
        <v>413</v>
      </c>
      <c r="AK5109" s="19">
        <v>35.03</v>
      </c>
      <c r="AL5109" s="19">
        <v>111.55</v>
      </c>
      <c r="AM5109" s="1">
        <v>936</v>
      </c>
      <c r="AN5109" s="3">
        <v>1994</v>
      </c>
      <c r="AP5109" s="47">
        <v>10.75</v>
      </c>
      <c r="AQ5109">
        <v>80424</v>
      </c>
      <c r="AR5109" s="1" t="s">
        <v>503</v>
      </c>
    </row>
    <row r="5110" spans="1:44" x14ac:dyDescent="0.25">
      <c r="A5110" s="1">
        <v>6671</v>
      </c>
      <c r="B5110" s="1" t="s">
        <v>5255</v>
      </c>
      <c r="C5110" s="1">
        <v>110</v>
      </c>
      <c r="D5110" s="1" t="s">
        <v>6571</v>
      </c>
      <c r="F5110" s="1" t="s">
        <v>445</v>
      </c>
      <c r="H5110" s="1">
        <v>24</v>
      </c>
      <c r="J5110" s="1"/>
      <c r="K5110" s="3">
        <v>1534</v>
      </c>
      <c r="N5110" s="1">
        <v>37</v>
      </c>
      <c r="O5110" s="1">
        <v>24.39</v>
      </c>
      <c r="Q5110" s="1">
        <v>8.3000000000000007</v>
      </c>
      <c r="R5110" s="1">
        <v>3.32</v>
      </c>
      <c r="S5110" s="47">
        <v>14.87</v>
      </c>
      <c r="Y5110" s="47">
        <v>1.21</v>
      </c>
      <c r="AB5110" s="47">
        <v>0.52</v>
      </c>
      <c r="AJ5110" s="1" t="s">
        <v>413</v>
      </c>
      <c r="AK5110" s="19">
        <v>35.130000000000003</v>
      </c>
      <c r="AL5110" s="19">
        <v>111.67</v>
      </c>
      <c r="AM5110" s="1">
        <v>830</v>
      </c>
      <c r="AN5110" s="3">
        <v>1994</v>
      </c>
      <c r="AP5110" s="47">
        <v>4.74</v>
      </c>
      <c r="AQ5110">
        <v>80424</v>
      </c>
      <c r="AR5110" s="1" t="s">
        <v>503</v>
      </c>
    </row>
    <row r="5111" spans="1:44" x14ac:dyDescent="0.25">
      <c r="A5111" s="1">
        <v>6672</v>
      </c>
      <c r="B5111" s="1" t="s">
        <v>5255</v>
      </c>
      <c r="C5111" s="1">
        <v>110</v>
      </c>
      <c r="D5111" s="1" t="s">
        <v>6571</v>
      </c>
      <c r="F5111" s="1" t="s">
        <v>445</v>
      </c>
      <c r="H5111" s="1">
        <v>61</v>
      </c>
      <c r="J5111" s="1"/>
      <c r="K5111" s="3">
        <v>861</v>
      </c>
      <c r="N5111" s="1">
        <v>101</v>
      </c>
      <c r="O5111" s="1">
        <v>52.47</v>
      </c>
      <c r="Q5111" s="1">
        <v>19.82</v>
      </c>
      <c r="R5111" s="1">
        <v>5.03</v>
      </c>
      <c r="S5111" s="47">
        <v>23.05</v>
      </c>
      <c r="Y5111" s="47">
        <v>2.39</v>
      </c>
      <c r="AB5111" s="47">
        <v>1.02</v>
      </c>
      <c r="AJ5111" s="1" t="s">
        <v>413</v>
      </c>
      <c r="AK5111" s="19">
        <v>35.15</v>
      </c>
      <c r="AL5111" s="19">
        <v>111.57</v>
      </c>
      <c r="AM5111" s="1">
        <v>1100</v>
      </c>
      <c r="AN5111" s="3">
        <v>1994</v>
      </c>
      <c r="AP5111" s="47">
        <v>9.02</v>
      </c>
      <c r="AQ5111">
        <v>80424</v>
      </c>
      <c r="AR5111" s="1" t="s">
        <v>503</v>
      </c>
    </row>
    <row r="5112" spans="1:44" x14ac:dyDescent="0.25">
      <c r="A5112" s="1">
        <v>6673</v>
      </c>
      <c r="B5112" s="1" t="s">
        <v>5255</v>
      </c>
      <c r="C5112" s="1">
        <v>110</v>
      </c>
      <c r="D5112" s="1" t="s">
        <v>6571</v>
      </c>
      <c r="F5112" s="1" t="s">
        <v>445</v>
      </c>
      <c r="H5112" s="1">
        <v>30</v>
      </c>
      <c r="J5112" s="1"/>
      <c r="K5112" s="3">
        <v>900</v>
      </c>
      <c r="N5112" s="1">
        <v>51.5</v>
      </c>
      <c r="O5112" s="1">
        <v>29.98</v>
      </c>
      <c r="Q5112" s="1">
        <v>12.81</v>
      </c>
      <c r="R5112" s="1">
        <v>4.3499999999999996</v>
      </c>
      <c r="S5112" s="47">
        <v>12.04</v>
      </c>
      <c r="Y5112" s="47">
        <v>1.41</v>
      </c>
      <c r="AB5112" s="47">
        <v>0.6</v>
      </c>
      <c r="AJ5112" s="1" t="s">
        <v>413</v>
      </c>
      <c r="AK5112" s="19">
        <v>35.200000000000003</v>
      </c>
      <c r="AL5112" s="19">
        <v>111.57</v>
      </c>
      <c r="AM5112" s="1">
        <v>1050</v>
      </c>
      <c r="AN5112" s="3">
        <v>1994</v>
      </c>
      <c r="AP5112" s="47">
        <v>6.21</v>
      </c>
      <c r="AQ5112">
        <v>80424</v>
      </c>
      <c r="AR5112" s="1" t="s">
        <v>503</v>
      </c>
    </row>
    <row r="5113" spans="1:44" x14ac:dyDescent="0.25">
      <c r="A5113" s="1">
        <v>6674</v>
      </c>
      <c r="B5113" s="1" t="s">
        <v>5255</v>
      </c>
      <c r="C5113" s="1">
        <v>110</v>
      </c>
      <c r="D5113" s="1" t="s">
        <v>6571</v>
      </c>
      <c r="F5113" s="1" t="s">
        <v>445</v>
      </c>
      <c r="H5113" s="1">
        <v>52</v>
      </c>
      <c r="J5113" s="1"/>
      <c r="K5113" s="3">
        <v>1948</v>
      </c>
      <c r="N5113" s="1">
        <v>77.7</v>
      </c>
      <c r="O5113" s="1">
        <v>47.19</v>
      </c>
      <c r="Q5113" s="1">
        <v>23.51</v>
      </c>
      <c r="R5113" s="1">
        <v>8.08</v>
      </c>
      <c r="S5113" s="47">
        <v>26.13</v>
      </c>
      <c r="Y5113" s="47">
        <v>2.5</v>
      </c>
      <c r="AB5113" s="47">
        <v>1.07</v>
      </c>
      <c r="AJ5113" s="1" t="s">
        <v>413</v>
      </c>
      <c r="AK5113" s="19">
        <v>35.229999999999997</v>
      </c>
      <c r="AL5113" s="19">
        <v>112.32</v>
      </c>
      <c r="AM5113" s="1">
        <v>1490</v>
      </c>
      <c r="AN5113" s="3">
        <v>1994</v>
      </c>
      <c r="AP5113" s="47">
        <v>11.53</v>
      </c>
      <c r="AQ5113">
        <v>80411</v>
      </c>
      <c r="AR5113" s="1" t="s">
        <v>503</v>
      </c>
    </row>
    <row r="5114" spans="1:44" x14ac:dyDescent="0.25">
      <c r="A5114" s="1">
        <v>6675</v>
      </c>
      <c r="B5114" s="1" t="s">
        <v>5255</v>
      </c>
      <c r="C5114" s="1">
        <v>110</v>
      </c>
      <c r="D5114" s="1" t="s">
        <v>6571</v>
      </c>
      <c r="F5114" s="1" t="s">
        <v>445</v>
      </c>
      <c r="H5114" s="1">
        <v>46</v>
      </c>
      <c r="J5114" s="1"/>
      <c r="K5114" s="3">
        <v>421</v>
      </c>
      <c r="N5114" s="1">
        <v>40.5</v>
      </c>
      <c r="O5114" s="1">
        <v>21.84</v>
      </c>
      <c r="Q5114" s="1">
        <v>11.84</v>
      </c>
      <c r="R5114" s="1">
        <v>3.53</v>
      </c>
      <c r="S5114" s="47">
        <v>7.58</v>
      </c>
      <c r="Y5114" s="47">
        <v>1.07</v>
      </c>
      <c r="AB5114" s="47">
        <v>0.46</v>
      </c>
      <c r="AJ5114" s="1" t="s">
        <v>413</v>
      </c>
      <c r="AK5114" s="19">
        <v>35.25</v>
      </c>
      <c r="AL5114" s="19">
        <v>112.3</v>
      </c>
      <c r="AM5114" s="1">
        <v>1350</v>
      </c>
      <c r="AN5114" s="3">
        <v>1994</v>
      </c>
      <c r="AP5114" s="47">
        <v>5.04</v>
      </c>
      <c r="AQ5114">
        <v>80411</v>
      </c>
      <c r="AR5114" s="1" t="s">
        <v>503</v>
      </c>
    </row>
    <row r="5115" spans="1:44" x14ac:dyDescent="0.25">
      <c r="A5115" s="1">
        <v>6676</v>
      </c>
      <c r="B5115" s="1" t="s">
        <v>5255</v>
      </c>
      <c r="C5115" s="1">
        <v>110</v>
      </c>
      <c r="D5115" s="1" t="s">
        <v>6571</v>
      </c>
      <c r="F5115" s="1" t="s">
        <v>445</v>
      </c>
      <c r="H5115" s="1">
        <v>58</v>
      </c>
      <c r="J5115" s="1"/>
      <c r="K5115" s="3">
        <v>389</v>
      </c>
      <c r="N5115" s="1">
        <v>50.4</v>
      </c>
      <c r="O5115" s="1">
        <v>26.1</v>
      </c>
      <c r="Q5115" s="1">
        <v>14.67</v>
      </c>
      <c r="R5115" s="1">
        <v>4.18</v>
      </c>
      <c r="S5115" s="47">
        <v>7.83</v>
      </c>
      <c r="Y5115" s="47">
        <v>1.26</v>
      </c>
      <c r="AB5115" s="47">
        <v>0.54</v>
      </c>
      <c r="AJ5115" s="1" t="s">
        <v>413</v>
      </c>
      <c r="AK5115" s="19">
        <v>35.270000000000003</v>
      </c>
      <c r="AL5115" s="19">
        <v>112.45</v>
      </c>
      <c r="AM5115" s="1">
        <v>1500</v>
      </c>
      <c r="AN5115" s="3">
        <v>1994</v>
      </c>
      <c r="AP5115" s="47">
        <v>5.96</v>
      </c>
      <c r="AQ5115">
        <v>80411</v>
      </c>
      <c r="AR5115" s="1" t="s">
        <v>503</v>
      </c>
    </row>
    <row r="5116" spans="1:44" x14ac:dyDescent="0.25">
      <c r="A5116" s="1">
        <v>6677</v>
      </c>
      <c r="B5116" s="1" t="s">
        <v>5255</v>
      </c>
      <c r="C5116" s="1">
        <v>110</v>
      </c>
      <c r="D5116" s="1" t="s">
        <v>6571</v>
      </c>
      <c r="F5116" s="1" t="s">
        <v>445</v>
      </c>
      <c r="H5116" s="1">
        <v>36</v>
      </c>
      <c r="J5116" s="1"/>
      <c r="K5116" s="3">
        <v>1565</v>
      </c>
      <c r="N5116" s="1">
        <v>33.299999999999997</v>
      </c>
      <c r="O5116" s="1">
        <v>22.23</v>
      </c>
      <c r="Q5116" s="1">
        <v>7.93</v>
      </c>
      <c r="R5116" s="1">
        <v>3.22</v>
      </c>
      <c r="S5116" s="47">
        <v>15.16</v>
      </c>
      <c r="Y5116" s="47">
        <v>1.1599999999999999</v>
      </c>
      <c r="AB5116" s="47">
        <v>0.5</v>
      </c>
      <c r="AJ5116" s="1" t="s">
        <v>413</v>
      </c>
      <c r="AK5116" s="19">
        <v>35.299999999999997</v>
      </c>
      <c r="AL5116" s="19">
        <v>111.78</v>
      </c>
      <c r="AM5116" s="1">
        <v>800</v>
      </c>
      <c r="AN5116" s="3">
        <v>1994</v>
      </c>
      <c r="AP5116" s="47">
        <v>4.59</v>
      </c>
      <c r="AQ5116">
        <v>80424</v>
      </c>
      <c r="AR5116" s="1" t="s">
        <v>503</v>
      </c>
    </row>
    <row r="5117" spans="1:44" x14ac:dyDescent="0.25">
      <c r="A5117" s="1">
        <v>6678</v>
      </c>
      <c r="B5117" s="1" t="s">
        <v>5255</v>
      </c>
      <c r="C5117" s="1">
        <v>110</v>
      </c>
      <c r="D5117" s="1" t="s">
        <v>6571</v>
      </c>
      <c r="F5117" s="1" t="s">
        <v>445</v>
      </c>
      <c r="H5117" s="1">
        <v>76</v>
      </c>
      <c r="J5117" s="1"/>
      <c r="K5117" s="3">
        <v>1201</v>
      </c>
      <c r="N5117" s="1">
        <v>149</v>
      </c>
      <c r="O5117" s="1">
        <v>76.44</v>
      </c>
      <c r="Q5117" s="1">
        <v>31.6</v>
      </c>
      <c r="R5117" s="1">
        <v>7.82</v>
      </c>
      <c r="S5117" s="47">
        <v>35.17</v>
      </c>
      <c r="Y5117" s="47">
        <v>3.59</v>
      </c>
      <c r="AB5117" s="47">
        <v>1.54</v>
      </c>
      <c r="AJ5117" s="1" t="s">
        <v>413</v>
      </c>
      <c r="AK5117" s="19">
        <v>35.299999999999997</v>
      </c>
      <c r="AL5117" s="19">
        <v>112.18</v>
      </c>
      <c r="AM5117" s="1">
        <v>1422</v>
      </c>
      <c r="AN5117" s="3">
        <v>1994</v>
      </c>
      <c r="AP5117" s="47">
        <v>14.03</v>
      </c>
      <c r="AQ5117">
        <v>80424</v>
      </c>
      <c r="AR5117" s="1" t="s">
        <v>503</v>
      </c>
    </row>
    <row r="5118" spans="1:44" x14ac:dyDescent="0.25">
      <c r="A5118" s="1">
        <v>6679</v>
      </c>
      <c r="B5118" s="1" t="s">
        <v>5255</v>
      </c>
      <c r="C5118" s="1">
        <v>110</v>
      </c>
      <c r="D5118" s="1" t="s">
        <v>6571</v>
      </c>
      <c r="F5118" s="1" t="s">
        <v>445</v>
      </c>
      <c r="H5118" s="1">
        <v>50</v>
      </c>
      <c r="J5118" s="1"/>
      <c r="K5118" s="3">
        <v>1275</v>
      </c>
      <c r="N5118" s="1">
        <v>59.4</v>
      </c>
      <c r="O5118" s="1">
        <v>33.909999999999997</v>
      </c>
      <c r="Q5118" s="1">
        <v>11</v>
      </c>
      <c r="R5118" s="1">
        <v>3.59</v>
      </c>
      <c r="S5118" s="47">
        <v>17.45</v>
      </c>
      <c r="Y5118" s="47">
        <v>1.57</v>
      </c>
      <c r="AB5118" s="47">
        <v>0.67</v>
      </c>
      <c r="AJ5118" s="1" t="s">
        <v>413</v>
      </c>
      <c r="AK5118" s="19">
        <v>35.32</v>
      </c>
      <c r="AL5118" s="19">
        <v>111.98</v>
      </c>
      <c r="AM5118" s="1">
        <v>850</v>
      </c>
      <c r="AN5118" s="3">
        <v>1994</v>
      </c>
      <c r="AP5118" s="47">
        <v>6.44</v>
      </c>
      <c r="AQ5118">
        <v>80424</v>
      </c>
      <c r="AR5118" s="1" t="s">
        <v>503</v>
      </c>
    </row>
    <row r="5119" spans="1:44" x14ac:dyDescent="0.25">
      <c r="A5119" s="1">
        <v>6680</v>
      </c>
      <c r="B5119" s="1" t="s">
        <v>5255</v>
      </c>
      <c r="C5119" s="1">
        <v>110</v>
      </c>
      <c r="D5119" s="1" t="s">
        <v>6571</v>
      </c>
      <c r="F5119" s="1" t="s">
        <v>445</v>
      </c>
      <c r="H5119" s="1">
        <v>57</v>
      </c>
      <c r="J5119" s="1"/>
      <c r="K5119" s="3">
        <v>1184</v>
      </c>
      <c r="N5119" s="1">
        <v>95.2</v>
      </c>
      <c r="O5119" s="1">
        <v>52.73</v>
      </c>
      <c r="Q5119" s="1">
        <v>25.67</v>
      </c>
      <c r="R5119" s="1">
        <v>8.08</v>
      </c>
      <c r="S5119" s="47">
        <v>18.84</v>
      </c>
      <c r="Y5119" s="47">
        <v>2.5099999999999998</v>
      </c>
      <c r="AB5119" s="47">
        <v>1.07</v>
      </c>
      <c r="AJ5119" s="1" t="s">
        <v>413</v>
      </c>
      <c r="AK5119" s="19">
        <v>35.33</v>
      </c>
      <c r="AL5119" s="19">
        <v>111.43</v>
      </c>
      <c r="AM5119" s="1">
        <v>1180</v>
      </c>
      <c r="AN5119" s="3">
        <v>1994</v>
      </c>
      <c r="AP5119" s="47">
        <v>11.53</v>
      </c>
      <c r="AQ5119">
        <v>80424</v>
      </c>
      <c r="AR5119" s="1" t="s">
        <v>503</v>
      </c>
    </row>
    <row r="5120" spans="1:44" x14ac:dyDescent="0.25">
      <c r="A5120" s="1">
        <v>6681</v>
      </c>
      <c r="B5120" s="1" t="s">
        <v>5255</v>
      </c>
      <c r="C5120" s="1">
        <v>110</v>
      </c>
      <c r="D5120" s="1" t="s">
        <v>6571</v>
      </c>
      <c r="F5120" s="1" t="s">
        <v>445</v>
      </c>
      <c r="H5120" s="1">
        <v>56</v>
      </c>
      <c r="J5120" s="1"/>
      <c r="K5120" s="3">
        <v>2140</v>
      </c>
      <c r="N5120" s="1">
        <v>42.3</v>
      </c>
      <c r="O5120" s="1">
        <v>26.78</v>
      </c>
      <c r="Q5120" s="1">
        <v>7.2</v>
      </c>
      <c r="R5120" s="1">
        <v>3.08</v>
      </c>
      <c r="S5120" s="47">
        <v>15.9</v>
      </c>
      <c r="Y5120" s="47">
        <v>1.26</v>
      </c>
      <c r="AB5120" s="47">
        <v>0.54</v>
      </c>
      <c r="AJ5120" s="1" t="s">
        <v>413</v>
      </c>
      <c r="AK5120" s="19">
        <v>35.35</v>
      </c>
      <c r="AL5120" s="19">
        <v>111.98</v>
      </c>
      <c r="AM5120" s="1">
        <v>1200</v>
      </c>
      <c r="AN5120" s="3">
        <v>1994</v>
      </c>
      <c r="AP5120" s="47">
        <v>5.53</v>
      </c>
      <c r="AQ5120">
        <v>80424</v>
      </c>
      <c r="AR5120" s="1" t="s">
        <v>503</v>
      </c>
    </row>
    <row r="5121" spans="1:44" x14ac:dyDescent="0.25">
      <c r="A5121" s="1">
        <v>6682</v>
      </c>
      <c r="B5121" s="1" t="s">
        <v>5255</v>
      </c>
      <c r="C5121" s="1">
        <v>110</v>
      </c>
      <c r="D5121" s="1" t="s">
        <v>6571</v>
      </c>
      <c r="F5121" s="1" t="s">
        <v>445</v>
      </c>
      <c r="H5121" s="1">
        <v>65</v>
      </c>
      <c r="J5121" s="1"/>
      <c r="K5121" s="3">
        <v>1181</v>
      </c>
      <c r="N5121" s="1">
        <v>90.6</v>
      </c>
      <c r="O5121" s="1">
        <v>50.35</v>
      </c>
      <c r="Q5121" s="1">
        <v>26.46</v>
      </c>
      <c r="R5121" s="1">
        <v>8.19</v>
      </c>
      <c r="S5121" s="47">
        <v>19.54</v>
      </c>
      <c r="Y5121" s="47">
        <v>2.4900000000000002</v>
      </c>
      <c r="AB5121" s="47">
        <v>1.07</v>
      </c>
      <c r="AJ5121" s="1" t="s">
        <v>413</v>
      </c>
      <c r="AK5121" s="19">
        <v>35.369999999999997</v>
      </c>
      <c r="AL5121" s="19">
        <v>111.78</v>
      </c>
      <c r="AM5121" s="1">
        <v>1220</v>
      </c>
      <c r="AN5121" s="3">
        <v>1994</v>
      </c>
      <c r="AP5121" s="47">
        <v>11.68</v>
      </c>
      <c r="AQ5121">
        <v>80424</v>
      </c>
      <c r="AR5121" s="1" t="s">
        <v>503</v>
      </c>
    </row>
    <row r="5122" spans="1:44" x14ac:dyDescent="0.25">
      <c r="A5122" s="1">
        <v>6683</v>
      </c>
      <c r="B5122" s="1" t="s">
        <v>5255</v>
      </c>
      <c r="C5122" s="1">
        <v>110</v>
      </c>
      <c r="D5122" s="1" t="s">
        <v>6571</v>
      </c>
      <c r="F5122" s="1" t="s">
        <v>445</v>
      </c>
      <c r="H5122" s="1">
        <v>68</v>
      </c>
      <c r="J5122" s="1"/>
      <c r="K5122" s="3">
        <v>1920</v>
      </c>
      <c r="N5122" s="1">
        <v>136</v>
      </c>
      <c r="O5122" s="1">
        <v>73.92</v>
      </c>
      <c r="Q5122" s="1">
        <v>26.17</v>
      </c>
      <c r="R5122" s="1">
        <v>7.58</v>
      </c>
      <c r="S5122" s="47">
        <v>35.78</v>
      </c>
      <c r="Y5122" s="47">
        <v>3.41</v>
      </c>
      <c r="AB5122" s="47">
        <v>1.46</v>
      </c>
      <c r="AJ5122" s="1" t="s">
        <v>413</v>
      </c>
      <c r="AK5122" s="19">
        <v>35.380000000000003</v>
      </c>
      <c r="AL5122" s="19">
        <v>111.68</v>
      </c>
      <c r="AM5122" s="1">
        <v>1380</v>
      </c>
      <c r="AN5122" s="3">
        <v>1994</v>
      </c>
      <c r="AP5122" s="47">
        <v>13.6</v>
      </c>
      <c r="AQ5122">
        <v>80424</v>
      </c>
      <c r="AR5122" s="1" t="s">
        <v>503</v>
      </c>
    </row>
    <row r="5123" spans="1:44" x14ac:dyDescent="0.25">
      <c r="A5123" s="1">
        <v>6684</v>
      </c>
      <c r="B5123" s="1" t="s">
        <v>5255</v>
      </c>
      <c r="C5123" s="1">
        <v>110</v>
      </c>
      <c r="D5123" s="1" t="s">
        <v>6571</v>
      </c>
      <c r="F5123" s="1" t="s">
        <v>445</v>
      </c>
      <c r="H5123" s="1">
        <v>68</v>
      </c>
      <c r="J5123" s="1"/>
      <c r="K5123" s="3">
        <v>566</v>
      </c>
      <c r="N5123" s="1">
        <v>90.3</v>
      </c>
      <c r="O5123" s="1">
        <v>45.18</v>
      </c>
      <c r="Q5123" s="1">
        <v>18.95</v>
      </c>
      <c r="R5123" s="1">
        <v>4.43</v>
      </c>
      <c r="S5123" s="47">
        <v>19.690000000000001</v>
      </c>
      <c r="Y5123" s="47">
        <v>2.1</v>
      </c>
      <c r="AB5123" s="47">
        <v>0.9</v>
      </c>
      <c r="AJ5123" s="1" t="s">
        <v>413</v>
      </c>
      <c r="AK5123" s="19">
        <v>35.4</v>
      </c>
      <c r="AL5123" s="19">
        <v>112.1</v>
      </c>
      <c r="AM5123" s="1">
        <v>1675</v>
      </c>
      <c r="AN5123" s="3">
        <v>1994</v>
      </c>
      <c r="AP5123" s="47">
        <v>7.95</v>
      </c>
      <c r="AQ5123">
        <v>80424</v>
      </c>
      <c r="AR5123" s="1" t="s">
        <v>503</v>
      </c>
    </row>
    <row r="5124" spans="1:44" x14ac:dyDescent="0.25">
      <c r="A5124" s="1">
        <v>6685</v>
      </c>
      <c r="B5124" s="1" t="s">
        <v>5255</v>
      </c>
      <c r="C5124" s="1">
        <v>110</v>
      </c>
      <c r="D5124" s="1" t="s">
        <v>6571</v>
      </c>
      <c r="F5124" s="1" t="s">
        <v>445</v>
      </c>
      <c r="H5124" s="1">
        <v>58</v>
      </c>
      <c r="J5124" s="1"/>
      <c r="K5124" s="3">
        <v>1132</v>
      </c>
      <c r="N5124" s="1">
        <v>83.1</v>
      </c>
      <c r="O5124" s="1">
        <v>46.34</v>
      </c>
      <c r="Q5124" s="1">
        <v>26.39</v>
      </c>
      <c r="R5124" s="1">
        <v>8.01</v>
      </c>
      <c r="S5124" s="47">
        <v>19.48</v>
      </c>
      <c r="Y5124" s="47">
        <v>2.39</v>
      </c>
      <c r="AB5124" s="47">
        <v>1.02</v>
      </c>
      <c r="AJ5124" s="1" t="s">
        <v>413</v>
      </c>
      <c r="AK5124" s="19">
        <v>35.450000000000003</v>
      </c>
      <c r="AL5124" s="19">
        <v>111.78</v>
      </c>
      <c r="AM5124" s="1">
        <v>1500</v>
      </c>
      <c r="AN5124" s="3">
        <v>1994</v>
      </c>
      <c r="AP5124" s="47">
        <v>11.43</v>
      </c>
      <c r="AQ5124">
        <v>80424</v>
      </c>
      <c r="AR5124" s="1" t="s">
        <v>503</v>
      </c>
    </row>
    <row r="5125" spans="1:44" x14ac:dyDescent="0.25">
      <c r="A5125" s="1">
        <v>6686</v>
      </c>
      <c r="B5125" s="1" t="s">
        <v>5255</v>
      </c>
      <c r="C5125" s="1">
        <v>110</v>
      </c>
      <c r="D5125" s="1" t="s">
        <v>6571</v>
      </c>
      <c r="F5125" s="1" t="s">
        <v>445</v>
      </c>
      <c r="H5125" s="1">
        <v>49</v>
      </c>
      <c r="J5125" s="1"/>
      <c r="K5125" s="3">
        <v>1117</v>
      </c>
      <c r="N5125" s="1">
        <v>65.2</v>
      </c>
      <c r="O5125" s="1">
        <v>36.47</v>
      </c>
      <c r="Q5125" s="1">
        <v>11.92</v>
      </c>
      <c r="R5125" s="1">
        <v>3.66</v>
      </c>
      <c r="S5125" s="47">
        <v>17.59</v>
      </c>
      <c r="Y5125" s="47">
        <v>1.66</v>
      </c>
      <c r="AB5125" s="47">
        <v>0.71</v>
      </c>
      <c r="AJ5125" s="1" t="s">
        <v>413</v>
      </c>
      <c r="AK5125" s="19">
        <v>35.47</v>
      </c>
      <c r="AL5125" s="19">
        <v>112.08</v>
      </c>
      <c r="AM5125" s="1">
        <v>1214</v>
      </c>
      <c r="AN5125" s="3">
        <v>1994</v>
      </c>
      <c r="AP5125" s="47">
        <v>6.57</v>
      </c>
      <c r="AQ5125">
        <v>80424</v>
      </c>
      <c r="AR5125" s="1" t="s">
        <v>503</v>
      </c>
    </row>
    <row r="5126" spans="1:44" x14ac:dyDescent="0.25">
      <c r="A5126" s="1">
        <v>6687</v>
      </c>
      <c r="B5126" s="1" t="s">
        <v>5255</v>
      </c>
      <c r="C5126" s="1">
        <v>110</v>
      </c>
      <c r="D5126" s="1" t="s">
        <v>6571</v>
      </c>
      <c r="F5126" s="1" t="s">
        <v>445</v>
      </c>
      <c r="H5126" s="1">
        <v>52</v>
      </c>
      <c r="J5126" s="1"/>
      <c r="K5126" s="3">
        <v>403</v>
      </c>
      <c r="N5126" s="1">
        <v>61.3</v>
      </c>
      <c r="O5126" s="1">
        <v>30.95</v>
      </c>
      <c r="Q5126" s="1">
        <v>12.3</v>
      </c>
      <c r="R5126" s="1">
        <v>2.92</v>
      </c>
      <c r="S5126" s="47">
        <v>13.16</v>
      </c>
      <c r="Y5126" s="47">
        <v>1.41</v>
      </c>
      <c r="AB5126" s="47">
        <v>0.61</v>
      </c>
      <c r="AJ5126" s="1" t="s">
        <v>413</v>
      </c>
      <c r="AK5126" s="19">
        <v>35.479999999999997</v>
      </c>
      <c r="AL5126" s="19">
        <v>111.83</v>
      </c>
      <c r="AM5126" s="1">
        <v>1300</v>
      </c>
      <c r="AN5126" s="3">
        <v>1994</v>
      </c>
      <c r="AP5126" s="47">
        <v>5.24</v>
      </c>
      <c r="AQ5126">
        <v>80424</v>
      </c>
      <c r="AR5126" s="1" t="s">
        <v>503</v>
      </c>
    </row>
    <row r="5127" spans="1:44" x14ac:dyDescent="0.25">
      <c r="A5127" s="1">
        <v>6688</v>
      </c>
      <c r="B5127" s="1" t="s">
        <v>5255</v>
      </c>
      <c r="C5127" s="1">
        <v>110</v>
      </c>
      <c r="D5127" s="1" t="s">
        <v>6571</v>
      </c>
      <c r="F5127" s="1" t="s">
        <v>445</v>
      </c>
      <c r="H5127" s="1">
        <v>44</v>
      </c>
      <c r="J5127" s="1"/>
      <c r="K5127" s="3">
        <v>2230</v>
      </c>
      <c r="N5127" s="1">
        <v>35</v>
      </c>
      <c r="O5127" s="1">
        <v>22.83</v>
      </c>
      <c r="Q5127" s="1">
        <v>5.85</v>
      </c>
      <c r="R5127" s="1">
        <v>2.71</v>
      </c>
      <c r="S5127" s="47">
        <v>14.21</v>
      </c>
      <c r="Y5127" s="47">
        <v>1.0900000000000001</v>
      </c>
      <c r="AB5127" s="47">
        <v>0.47</v>
      </c>
      <c r="AJ5127" s="1" t="s">
        <v>413</v>
      </c>
      <c r="AK5127" s="19">
        <v>35.520000000000003</v>
      </c>
      <c r="AL5127" s="19">
        <v>113.17</v>
      </c>
      <c r="AM5127" s="1">
        <v>1280</v>
      </c>
      <c r="AN5127" s="3">
        <v>1994</v>
      </c>
      <c r="AP5127" s="47">
        <v>4.8600000000000003</v>
      </c>
      <c r="AQ5127">
        <v>80411</v>
      </c>
      <c r="AR5127" s="1" t="s">
        <v>503</v>
      </c>
    </row>
    <row r="5128" spans="1:44" x14ac:dyDescent="0.25">
      <c r="A5128" s="1">
        <v>6689</v>
      </c>
      <c r="B5128" s="1" t="s">
        <v>5255</v>
      </c>
      <c r="C5128" s="1">
        <v>110</v>
      </c>
      <c r="D5128" s="1" t="s">
        <v>6571</v>
      </c>
      <c r="F5128" s="1" t="s">
        <v>445</v>
      </c>
      <c r="H5128" s="1">
        <v>37</v>
      </c>
      <c r="J5128" s="1"/>
      <c r="K5128" s="3">
        <v>735</v>
      </c>
      <c r="N5128" s="1">
        <v>73.8</v>
      </c>
      <c r="O5128" s="1">
        <v>39.4</v>
      </c>
      <c r="Q5128" s="1">
        <v>23.19</v>
      </c>
      <c r="R5128" s="1">
        <v>6.7</v>
      </c>
      <c r="S5128" s="47">
        <v>14.17</v>
      </c>
      <c r="Y5128" s="47">
        <v>1.99</v>
      </c>
      <c r="AB5128" s="47">
        <v>0.85</v>
      </c>
      <c r="AJ5128" s="1" t="s">
        <v>413</v>
      </c>
      <c r="AK5128" s="19">
        <v>35.520000000000003</v>
      </c>
      <c r="AL5128" s="19">
        <v>113.28</v>
      </c>
      <c r="AM5128" s="1">
        <v>1280</v>
      </c>
      <c r="AN5128" s="3">
        <v>1994</v>
      </c>
      <c r="AP5128" s="47">
        <v>9.56</v>
      </c>
      <c r="AQ5128">
        <v>80411</v>
      </c>
      <c r="AR5128" s="1" t="s">
        <v>503</v>
      </c>
    </row>
    <row r="5129" spans="1:44" x14ac:dyDescent="0.25">
      <c r="A5129" s="1">
        <v>6690</v>
      </c>
      <c r="B5129" s="1" t="s">
        <v>5255</v>
      </c>
      <c r="C5129" s="1">
        <v>110</v>
      </c>
      <c r="D5129" s="1" t="s">
        <v>6571</v>
      </c>
      <c r="F5129" s="1" t="s">
        <v>445</v>
      </c>
      <c r="H5129" s="1">
        <v>70</v>
      </c>
      <c r="J5129" s="1"/>
      <c r="K5129" s="3">
        <v>1739</v>
      </c>
      <c r="N5129" s="1">
        <v>32.9</v>
      </c>
      <c r="O5129" s="1">
        <v>20.89</v>
      </c>
      <c r="Q5129" s="1">
        <v>5.79</v>
      </c>
      <c r="R5129" s="1">
        <v>2.4900000000000002</v>
      </c>
      <c r="S5129" s="47">
        <v>12.91</v>
      </c>
      <c r="Y5129" s="47">
        <v>1</v>
      </c>
      <c r="AB5129" s="47">
        <v>0.43</v>
      </c>
      <c r="AJ5129" s="1" t="s">
        <v>413</v>
      </c>
      <c r="AK5129" s="19">
        <v>35.549999999999997</v>
      </c>
      <c r="AL5129" s="19">
        <v>111.83</v>
      </c>
      <c r="AM5129" s="1">
        <v>1500</v>
      </c>
      <c r="AN5129" s="3">
        <v>1994</v>
      </c>
      <c r="AP5129" s="47">
        <v>4.47</v>
      </c>
      <c r="AQ5129">
        <v>80424</v>
      </c>
      <c r="AR5129" s="1" t="s">
        <v>503</v>
      </c>
    </row>
    <row r="5130" spans="1:44" x14ac:dyDescent="0.25">
      <c r="A5130" s="1">
        <v>6691</v>
      </c>
      <c r="B5130" s="1" t="s">
        <v>5255</v>
      </c>
      <c r="C5130" s="1">
        <v>110</v>
      </c>
      <c r="D5130" s="1" t="s">
        <v>6571</v>
      </c>
      <c r="F5130" s="1" t="s">
        <v>445</v>
      </c>
      <c r="H5130" s="1">
        <v>51</v>
      </c>
      <c r="J5130" s="1"/>
      <c r="K5130" s="3">
        <v>776</v>
      </c>
      <c r="N5130" s="1">
        <v>84.9</v>
      </c>
      <c r="O5130" s="1">
        <v>44.8</v>
      </c>
      <c r="Q5130" s="1">
        <v>27.01</v>
      </c>
      <c r="R5130" s="1">
        <v>7.66</v>
      </c>
      <c r="S5130" s="47">
        <v>15.61</v>
      </c>
      <c r="Y5130" s="47">
        <v>2.2599999999999998</v>
      </c>
      <c r="AB5130" s="47">
        <v>0.97</v>
      </c>
      <c r="AJ5130" s="1" t="s">
        <v>413</v>
      </c>
      <c r="AK5130" s="19">
        <v>35.630000000000003</v>
      </c>
      <c r="AL5130" s="19">
        <v>112.15</v>
      </c>
      <c r="AM5130" s="1">
        <v>1250</v>
      </c>
      <c r="AN5130" s="3">
        <v>1994</v>
      </c>
      <c r="AP5130" s="47">
        <v>10.93</v>
      </c>
      <c r="AQ5130">
        <v>80411</v>
      </c>
      <c r="AR5130" s="1" t="s">
        <v>503</v>
      </c>
    </row>
    <row r="5131" spans="1:44" x14ac:dyDescent="0.25">
      <c r="A5131" s="1">
        <v>6692</v>
      </c>
      <c r="B5131" s="1" t="s">
        <v>5255</v>
      </c>
      <c r="C5131" s="1">
        <v>110</v>
      </c>
      <c r="D5131" s="1" t="s">
        <v>6571</v>
      </c>
      <c r="F5131" s="1" t="s">
        <v>445</v>
      </c>
      <c r="H5131" s="1">
        <v>56</v>
      </c>
      <c r="J5131" s="1"/>
      <c r="K5131" s="3">
        <v>1145</v>
      </c>
      <c r="N5131" s="1">
        <v>50.3</v>
      </c>
      <c r="O5131" s="1">
        <v>30.27</v>
      </c>
      <c r="Q5131" s="1">
        <v>13.17</v>
      </c>
      <c r="R5131" s="1">
        <v>4.62</v>
      </c>
      <c r="S5131" s="47">
        <v>14.55</v>
      </c>
      <c r="Y5131" s="47">
        <v>1.49</v>
      </c>
      <c r="AB5131" s="47">
        <v>0.64</v>
      </c>
      <c r="AJ5131" s="1" t="s">
        <v>413</v>
      </c>
      <c r="AK5131" s="19">
        <v>35.67</v>
      </c>
      <c r="AL5131" s="19">
        <v>112.15</v>
      </c>
      <c r="AM5131" s="1">
        <v>1300</v>
      </c>
      <c r="AN5131" s="3">
        <v>1994</v>
      </c>
      <c r="AP5131" s="47">
        <v>6.59</v>
      </c>
      <c r="AQ5131">
        <v>80411</v>
      </c>
      <c r="AR5131" s="1" t="s">
        <v>503</v>
      </c>
    </row>
    <row r="5132" spans="1:44" x14ac:dyDescent="0.25">
      <c r="A5132" s="1">
        <v>6693</v>
      </c>
      <c r="B5132" s="1" t="s">
        <v>5255</v>
      </c>
      <c r="C5132" s="1">
        <v>110</v>
      </c>
      <c r="D5132" s="1" t="s">
        <v>6571</v>
      </c>
      <c r="F5132" s="1" t="s">
        <v>445</v>
      </c>
      <c r="H5132" s="1">
        <v>37</v>
      </c>
      <c r="J5132" s="1"/>
      <c r="K5132" s="3">
        <v>594</v>
      </c>
      <c r="N5132" s="1">
        <v>53.8</v>
      </c>
      <c r="O5132" s="1">
        <v>29.7</v>
      </c>
      <c r="Q5132" s="1">
        <v>11.38</v>
      </c>
      <c r="R5132" s="1">
        <v>3.76</v>
      </c>
      <c r="S5132" s="47">
        <v>8.0299999999999994</v>
      </c>
      <c r="Y5132" s="47">
        <v>1.26</v>
      </c>
      <c r="AB5132" s="47">
        <v>0.54</v>
      </c>
      <c r="AJ5132" s="1" t="s">
        <v>413</v>
      </c>
      <c r="AK5132" s="19">
        <v>35.67</v>
      </c>
      <c r="AL5132" s="19">
        <v>113.52</v>
      </c>
      <c r="AM5132" s="1">
        <v>1385</v>
      </c>
      <c r="AN5132" s="3">
        <v>1994</v>
      </c>
      <c r="AP5132" s="47">
        <v>5.36</v>
      </c>
      <c r="AQ5132">
        <v>80411</v>
      </c>
      <c r="AR5132" s="1" t="s">
        <v>503</v>
      </c>
    </row>
    <row r="5133" spans="1:44" x14ac:dyDescent="0.25">
      <c r="A5133" s="1">
        <v>6694</v>
      </c>
      <c r="B5133" s="1" t="s">
        <v>5255</v>
      </c>
      <c r="C5133" s="1">
        <v>110</v>
      </c>
      <c r="D5133" s="1" t="s">
        <v>6571</v>
      </c>
      <c r="F5133" s="1" t="s">
        <v>445</v>
      </c>
      <c r="H5133" s="1">
        <v>62</v>
      </c>
      <c r="J5133" s="1"/>
      <c r="K5133" s="3">
        <v>1868</v>
      </c>
      <c r="N5133" s="1">
        <v>65.5</v>
      </c>
      <c r="O5133" s="1">
        <v>40.630000000000003</v>
      </c>
      <c r="Q5133" s="1">
        <v>18.05</v>
      </c>
      <c r="R5133" s="1">
        <v>6.5</v>
      </c>
      <c r="S5133" s="47">
        <v>22.75</v>
      </c>
      <c r="Y5133" s="47">
        <v>2.09</v>
      </c>
      <c r="AB5133" s="47">
        <v>0.9</v>
      </c>
      <c r="AJ5133" s="1" t="s">
        <v>413</v>
      </c>
      <c r="AK5133" s="19">
        <v>35.72</v>
      </c>
      <c r="AL5133" s="19">
        <v>112.03</v>
      </c>
      <c r="AM5133" s="1">
        <v>1400</v>
      </c>
      <c r="AN5133" s="3">
        <v>1994</v>
      </c>
      <c r="AP5133" s="47">
        <v>9.27</v>
      </c>
      <c r="AQ5133">
        <v>80411</v>
      </c>
      <c r="AR5133" s="1" t="s">
        <v>503</v>
      </c>
    </row>
    <row r="5134" spans="1:44" x14ac:dyDescent="0.25">
      <c r="A5134" s="1">
        <v>6695</v>
      </c>
      <c r="B5134" s="1" t="s">
        <v>5255</v>
      </c>
      <c r="C5134" s="1">
        <v>110</v>
      </c>
      <c r="D5134" s="1" t="s">
        <v>6571</v>
      </c>
      <c r="F5134" s="1" t="s">
        <v>445</v>
      </c>
      <c r="H5134" s="1">
        <v>42</v>
      </c>
      <c r="J5134" s="1"/>
      <c r="K5134" s="3">
        <v>496</v>
      </c>
      <c r="N5134" s="1">
        <v>41.4</v>
      </c>
      <c r="O5134" s="1">
        <v>23.87</v>
      </c>
      <c r="Q5134" s="1">
        <v>12.95</v>
      </c>
      <c r="R5134" s="1">
        <v>3.9</v>
      </c>
      <c r="S5134" s="47">
        <v>8.7200000000000006</v>
      </c>
      <c r="Y5134" s="47">
        <v>1.18</v>
      </c>
      <c r="AB5134" s="47">
        <v>0.5</v>
      </c>
      <c r="AJ5134" s="1" t="s">
        <v>413</v>
      </c>
      <c r="AK5134" s="19">
        <v>35.82</v>
      </c>
      <c r="AL5134" s="19">
        <v>110.98</v>
      </c>
      <c r="AM5134" s="1">
        <v>1500</v>
      </c>
      <c r="AN5134" s="3">
        <v>1994</v>
      </c>
      <c r="AP5134" s="47">
        <v>5.56</v>
      </c>
      <c r="AQ5134">
        <v>80411</v>
      </c>
      <c r="AR5134" s="1" t="s">
        <v>503</v>
      </c>
    </row>
    <row r="5135" spans="1:44" x14ac:dyDescent="0.25">
      <c r="A5135" s="1">
        <v>6696</v>
      </c>
      <c r="B5135" s="1" t="s">
        <v>5255</v>
      </c>
      <c r="C5135" s="1">
        <v>110</v>
      </c>
      <c r="D5135" s="1" t="s">
        <v>6571</v>
      </c>
      <c r="F5135" s="1" t="s">
        <v>445</v>
      </c>
      <c r="H5135" s="1">
        <v>38</v>
      </c>
      <c r="J5135" s="1"/>
      <c r="K5135" s="3">
        <v>1807</v>
      </c>
      <c r="N5135" s="1">
        <v>69.2</v>
      </c>
      <c r="O5135" s="1">
        <v>40.14</v>
      </c>
      <c r="Q5135" s="1">
        <v>13.56</v>
      </c>
      <c r="R5135" s="1">
        <v>4.62</v>
      </c>
      <c r="S5135" s="47">
        <v>22.61</v>
      </c>
      <c r="Y5135" s="47">
        <v>1.93</v>
      </c>
      <c r="AB5135" s="47">
        <v>0.83</v>
      </c>
      <c r="AJ5135" s="1" t="s">
        <v>413</v>
      </c>
      <c r="AK5135" s="19">
        <v>35.97</v>
      </c>
      <c r="AL5135" s="19">
        <v>110</v>
      </c>
      <c r="AM5135" s="1">
        <v>1247</v>
      </c>
      <c r="AN5135" s="3">
        <v>1994</v>
      </c>
      <c r="AP5135" s="47">
        <v>8.2899999999999991</v>
      </c>
      <c r="AQ5135">
        <v>80411</v>
      </c>
      <c r="AR5135" s="1" t="s">
        <v>503</v>
      </c>
    </row>
    <row r="5136" spans="1:44" x14ac:dyDescent="0.25">
      <c r="A5136" s="1">
        <v>6697</v>
      </c>
      <c r="B5136" s="1" t="s">
        <v>5255</v>
      </c>
      <c r="C5136" s="1">
        <v>110</v>
      </c>
      <c r="D5136" s="1" t="s">
        <v>6571</v>
      </c>
      <c r="F5136" s="1" t="s">
        <v>445</v>
      </c>
      <c r="H5136" s="1">
        <v>76</v>
      </c>
      <c r="J5136" s="1"/>
      <c r="K5136" s="3">
        <v>1252</v>
      </c>
      <c r="N5136" s="1">
        <v>81.2</v>
      </c>
      <c r="O5136" s="1">
        <v>45.74</v>
      </c>
      <c r="Q5136" s="1">
        <v>31.92</v>
      </c>
      <c r="R5136" s="1">
        <v>9.23</v>
      </c>
      <c r="S5136" s="47">
        <v>23.42</v>
      </c>
      <c r="Y5136" s="47">
        <v>2.63</v>
      </c>
      <c r="AB5136" s="47">
        <v>1.1299999999999999</v>
      </c>
      <c r="AJ5136" s="1" t="s">
        <v>413</v>
      </c>
      <c r="AK5136" s="19">
        <v>36.1</v>
      </c>
      <c r="AL5136" s="19">
        <v>110.97</v>
      </c>
      <c r="AM5136" s="1">
        <v>1440</v>
      </c>
      <c r="AN5136" s="3">
        <v>1994</v>
      </c>
      <c r="AP5136" s="47">
        <v>13.17</v>
      </c>
      <c r="AQ5136">
        <v>80411</v>
      </c>
      <c r="AR5136" s="1" t="s">
        <v>503</v>
      </c>
    </row>
    <row r="5137" spans="1:44" x14ac:dyDescent="0.25">
      <c r="A5137" s="1">
        <v>6698</v>
      </c>
      <c r="B5137" s="1" t="s">
        <v>5255</v>
      </c>
      <c r="C5137" s="1">
        <v>110</v>
      </c>
      <c r="D5137" s="1" t="s">
        <v>6571</v>
      </c>
      <c r="F5137" s="1" t="s">
        <v>445</v>
      </c>
      <c r="H5137" s="1">
        <v>56</v>
      </c>
      <c r="J5137" s="1"/>
      <c r="K5137" s="3">
        <v>1170</v>
      </c>
      <c r="N5137" s="1">
        <v>86</v>
      </c>
      <c r="O5137" s="1">
        <v>47.95</v>
      </c>
      <c r="Q5137" s="1">
        <v>26.72</v>
      </c>
      <c r="R5137" s="1">
        <v>8.17</v>
      </c>
      <c r="S5137" s="47">
        <v>19.87</v>
      </c>
      <c r="Y5137" s="47">
        <v>2.44</v>
      </c>
      <c r="AB5137" s="47">
        <v>1.05</v>
      </c>
      <c r="AJ5137" s="1" t="s">
        <v>413</v>
      </c>
      <c r="AK5137" s="19">
        <v>36.119999999999997</v>
      </c>
      <c r="AL5137" s="19">
        <v>111.07</v>
      </c>
      <c r="AM5137" s="1">
        <v>1300</v>
      </c>
      <c r="AN5137" s="3">
        <v>1994</v>
      </c>
      <c r="AP5137" s="47">
        <v>11.66</v>
      </c>
      <c r="AQ5137">
        <v>80411</v>
      </c>
      <c r="AR5137" s="1" t="s">
        <v>503</v>
      </c>
    </row>
    <row r="5138" spans="1:44" x14ac:dyDescent="0.25">
      <c r="A5138" s="1">
        <v>6699</v>
      </c>
      <c r="B5138" s="1" t="s">
        <v>5255</v>
      </c>
      <c r="C5138" s="1">
        <v>110</v>
      </c>
      <c r="D5138" s="1" t="s">
        <v>6571</v>
      </c>
      <c r="F5138" s="1" t="s">
        <v>445</v>
      </c>
      <c r="H5138" s="1">
        <v>60</v>
      </c>
      <c r="J5138" s="1"/>
      <c r="K5138" s="3">
        <v>1677</v>
      </c>
      <c r="N5138" s="1">
        <v>60</v>
      </c>
      <c r="O5138" s="1">
        <v>37.159999999999997</v>
      </c>
      <c r="Q5138" s="1">
        <v>15.76</v>
      </c>
      <c r="R5138" s="1">
        <v>5.72</v>
      </c>
      <c r="S5138" s="47">
        <v>19.989999999999998</v>
      </c>
      <c r="Y5138" s="47">
        <v>1.87</v>
      </c>
      <c r="AB5138" s="47">
        <v>0.8</v>
      </c>
      <c r="AJ5138" s="1" t="s">
        <v>413</v>
      </c>
      <c r="AK5138" s="19">
        <v>36.130000000000003</v>
      </c>
      <c r="AL5138" s="19">
        <v>110.92</v>
      </c>
      <c r="AM5138" s="1">
        <v>1630</v>
      </c>
      <c r="AN5138" s="3">
        <v>1994</v>
      </c>
      <c r="AP5138" s="47">
        <v>8.16</v>
      </c>
      <c r="AQ5138">
        <v>80411</v>
      </c>
      <c r="AR5138" s="1" t="s">
        <v>503</v>
      </c>
    </row>
    <row r="5139" spans="1:44" x14ac:dyDescent="0.25">
      <c r="A5139" s="1">
        <v>6700</v>
      </c>
      <c r="B5139" s="1" t="s">
        <v>5255</v>
      </c>
      <c r="C5139" s="1">
        <v>110</v>
      </c>
      <c r="D5139" s="1" t="s">
        <v>6571</v>
      </c>
      <c r="F5139" s="1" t="s">
        <v>445</v>
      </c>
      <c r="H5139" s="1">
        <v>67</v>
      </c>
      <c r="J5139" s="1"/>
      <c r="K5139" s="3">
        <v>526</v>
      </c>
      <c r="N5139" s="1">
        <v>70.3</v>
      </c>
      <c r="O5139" s="1">
        <v>36.14</v>
      </c>
      <c r="Q5139" s="1">
        <v>21.36</v>
      </c>
      <c r="R5139" s="1">
        <v>5.97</v>
      </c>
      <c r="S5139" s="47">
        <v>11.08</v>
      </c>
      <c r="Y5139" s="47">
        <v>1.77</v>
      </c>
      <c r="AB5139" s="47">
        <v>0.76</v>
      </c>
      <c r="AJ5139" s="1" t="s">
        <v>413</v>
      </c>
      <c r="AK5139" s="19">
        <v>36.15</v>
      </c>
      <c r="AL5139" s="19">
        <v>111.02</v>
      </c>
      <c r="AM5139" s="1">
        <v>1490</v>
      </c>
      <c r="AN5139" s="3">
        <v>1994</v>
      </c>
      <c r="AP5139" s="47">
        <v>8.52</v>
      </c>
      <c r="AQ5139">
        <v>80411</v>
      </c>
      <c r="AR5139" s="1" t="s">
        <v>503</v>
      </c>
    </row>
    <row r="5140" spans="1:44" x14ac:dyDescent="0.25">
      <c r="A5140" s="1">
        <v>6701</v>
      </c>
      <c r="B5140" s="1" t="s">
        <v>5255</v>
      </c>
      <c r="C5140" s="1">
        <v>110</v>
      </c>
      <c r="D5140" s="1" t="s">
        <v>6571</v>
      </c>
      <c r="F5140" s="1" t="s">
        <v>445</v>
      </c>
      <c r="H5140" s="1">
        <v>49</v>
      </c>
      <c r="J5140" s="1"/>
      <c r="K5140" s="3">
        <v>589</v>
      </c>
      <c r="N5140" s="1">
        <v>53.5</v>
      </c>
      <c r="O5140" s="1">
        <v>29.17</v>
      </c>
      <c r="Q5140" s="1">
        <v>14.1</v>
      </c>
      <c r="R5140" s="1">
        <v>4.3899999999999997</v>
      </c>
      <c r="S5140" s="47">
        <v>9.6199999999999992</v>
      </c>
      <c r="Y5140" s="47">
        <v>1.36</v>
      </c>
      <c r="AB5140" s="47">
        <v>0.57999999999999996</v>
      </c>
      <c r="AJ5140" s="1" t="s">
        <v>413</v>
      </c>
      <c r="AK5140" s="19">
        <v>36.17</v>
      </c>
      <c r="AL5140" s="19">
        <v>111.03</v>
      </c>
      <c r="AM5140" s="1">
        <v>1620</v>
      </c>
      <c r="AN5140" s="3">
        <v>1994</v>
      </c>
      <c r="AP5140" s="47">
        <v>6.26</v>
      </c>
      <c r="AQ5140">
        <v>80411</v>
      </c>
      <c r="AR5140" s="1" t="s">
        <v>503</v>
      </c>
    </row>
    <row r="5141" spans="1:44" x14ac:dyDescent="0.25">
      <c r="A5141" s="1">
        <v>6702</v>
      </c>
      <c r="B5141" s="1" t="s">
        <v>5255</v>
      </c>
      <c r="C5141" s="1">
        <v>110</v>
      </c>
      <c r="D5141" s="1" t="s">
        <v>6571</v>
      </c>
      <c r="F5141" s="1" t="s">
        <v>445</v>
      </c>
      <c r="H5141" s="1">
        <v>56</v>
      </c>
      <c r="J5141" s="1"/>
      <c r="K5141" s="3">
        <v>1446</v>
      </c>
      <c r="N5141" s="1">
        <v>72.099999999999994</v>
      </c>
      <c r="O5141" s="1">
        <v>42.9</v>
      </c>
      <c r="Q5141" s="1">
        <v>16.829999999999998</v>
      </c>
      <c r="R5141" s="1">
        <v>5.93</v>
      </c>
      <c r="S5141" s="47">
        <v>17.71</v>
      </c>
      <c r="Y5141" s="47">
        <v>1.98</v>
      </c>
      <c r="AB5141" s="47">
        <v>0.85</v>
      </c>
      <c r="AJ5141" s="1" t="s">
        <v>413</v>
      </c>
      <c r="AK5141" s="19">
        <v>36.270000000000003</v>
      </c>
      <c r="AL5141" s="19">
        <v>110.63</v>
      </c>
      <c r="AM5141" s="1">
        <v>1510</v>
      </c>
      <c r="AN5141" s="3">
        <v>1994</v>
      </c>
      <c r="AP5141" s="47">
        <v>8.4600000000000009</v>
      </c>
      <c r="AQ5141">
        <v>80411</v>
      </c>
      <c r="AR5141" s="1" t="s">
        <v>503</v>
      </c>
    </row>
    <row r="5142" spans="1:44" x14ac:dyDescent="0.25">
      <c r="A5142" s="1">
        <v>6703</v>
      </c>
      <c r="B5142" s="1" t="s">
        <v>5255</v>
      </c>
      <c r="C5142" s="1">
        <v>110</v>
      </c>
      <c r="D5142" s="1" t="s">
        <v>6571</v>
      </c>
      <c r="F5142" s="1" t="s">
        <v>445</v>
      </c>
      <c r="H5142" s="1">
        <v>56</v>
      </c>
      <c r="J5142" s="1"/>
      <c r="K5142" s="3">
        <v>388</v>
      </c>
      <c r="N5142" s="1">
        <v>55.2</v>
      </c>
      <c r="O5142" s="1">
        <v>28.28</v>
      </c>
      <c r="Q5142" s="1">
        <v>20.02</v>
      </c>
      <c r="R5142" s="1">
        <v>5.19</v>
      </c>
      <c r="S5142" s="47">
        <v>9.5</v>
      </c>
      <c r="Y5142" s="47">
        <v>1.5</v>
      </c>
      <c r="AB5142" s="47">
        <v>0.64</v>
      </c>
      <c r="AJ5142" s="1" t="s">
        <v>413</v>
      </c>
      <c r="AK5142" s="19">
        <v>36.270000000000003</v>
      </c>
      <c r="AL5142" s="19">
        <v>110.95</v>
      </c>
      <c r="AM5142" s="1">
        <v>1410</v>
      </c>
      <c r="AN5142" s="3">
        <v>1994</v>
      </c>
      <c r="AP5142" s="47">
        <v>7.4</v>
      </c>
      <c r="AQ5142">
        <v>80411</v>
      </c>
      <c r="AR5142" s="1" t="s">
        <v>503</v>
      </c>
    </row>
    <row r="5143" spans="1:44" x14ac:dyDescent="0.25">
      <c r="A5143" s="1">
        <v>6704</v>
      </c>
      <c r="B5143" s="1" t="s">
        <v>5255</v>
      </c>
      <c r="C5143" s="1">
        <v>110</v>
      </c>
      <c r="D5143" s="1" t="s">
        <v>6571</v>
      </c>
      <c r="F5143" s="1" t="s">
        <v>445</v>
      </c>
      <c r="H5143" s="1">
        <v>50</v>
      </c>
      <c r="J5143" s="1"/>
      <c r="K5143" s="3">
        <v>632</v>
      </c>
      <c r="N5143" s="1">
        <v>33.1</v>
      </c>
      <c r="O5143" s="1">
        <v>19.39</v>
      </c>
      <c r="Q5143" s="1">
        <v>9.77</v>
      </c>
      <c r="R5143" s="1">
        <v>3.22</v>
      </c>
      <c r="S5143" s="47">
        <v>9.18</v>
      </c>
      <c r="Y5143" s="47">
        <v>0.99</v>
      </c>
      <c r="AB5143" s="47">
        <v>0.42</v>
      </c>
      <c r="AJ5143" s="1" t="s">
        <v>413</v>
      </c>
      <c r="AK5143" s="19">
        <v>36.299999999999997</v>
      </c>
      <c r="AL5143" s="19">
        <v>111.67</v>
      </c>
      <c r="AM5143" s="1">
        <v>1270</v>
      </c>
      <c r="AN5143" s="3">
        <v>1994</v>
      </c>
      <c r="AP5143" s="47">
        <v>4.59</v>
      </c>
      <c r="AQ5143">
        <v>80411</v>
      </c>
      <c r="AR5143" s="1" t="s">
        <v>503</v>
      </c>
    </row>
    <row r="5144" spans="1:44" x14ac:dyDescent="0.25">
      <c r="A5144" s="1">
        <v>6705</v>
      </c>
      <c r="B5144" s="1" t="s">
        <v>5255</v>
      </c>
      <c r="C5144" s="1">
        <v>110</v>
      </c>
      <c r="D5144" s="1" t="s">
        <v>6571</v>
      </c>
      <c r="F5144" s="1" t="s">
        <v>445</v>
      </c>
      <c r="H5144" s="1">
        <v>40</v>
      </c>
      <c r="J5144" s="1"/>
      <c r="K5144" s="3">
        <v>1505</v>
      </c>
      <c r="N5144" s="1">
        <v>48.5</v>
      </c>
      <c r="O5144" s="1">
        <v>30.24</v>
      </c>
      <c r="Q5144" s="1">
        <v>15.77</v>
      </c>
      <c r="R5144" s="1">
        <v>5.54</v>
      </c>
      <c r="S5144" s="47">
        <v>19.52</v>
      </c>
      <c r="Y5144" s="47">
        <v>1.69</v>
      </c>
      <c r="AB5144" s="47">
        <v>0.72</v>
      </c>
      <c r="AJ5144" s="1" t="s">
        <v>413</v>
      </c>
      <c r="AK5144" s="19">
        <v>36.33</v>
      </c>
      <c r="AL5144" s="19">
        <v>111.28</v>
      </c>
      <c r="AM5144" s="1">
        <v>1400</v>
      </c>
      <c r="AN5144" s="3">
        <v>1994</v>
      </c>
      <c r="AP5144" s="47">
        <v>7.9</v>
      </c>
      <c r="AQ5144">
        <v>80411</v>
      </c>
      <c r="AR5144" s="1" t="s">
        <v>503</v>
      </c>
    </row>
    <row r="5145" spans="1:44" x14ac:dyDescent="0.25">
      <c r="A5145" s="1">
        <v>6706</v>
      </c>
      <c r="B5145" s="1" t="s">
        <v>5255</v>
      </c>
      <c r="C5145" s="1">
        <v>110</v>
      </c>
      <c r="D5145" s="1" t="s">
        <v>6571</v>
      </c>
      <c r="F5145" s="1" t="s">
        <v>445</v>
      </c>
      <c r="H5145" s="1">
        <v>51</v>
      </c>
      <c r="J5145" s="1"/>
      <c r="K5145" s="3">
        <v>1934</v>
      </c>
      <c r="N5145" s="1">
        <v>73.7</v>
      </c>
      <c r="O5145" s="1">
        <v>45.25</v>
      </c>
      <c r="Q5145" s="1">
        <v>19.559999999999999</v>
      </c>
      <c r="R5145" s="1">
        <v>7</v>
      </c>
      <c r="S5145" s="47">
        <v>23.67</v>
      </c>
      <c r="Y5145" s="47">
        <v>2.27</v>
      </c>
      <c r="AB5145" s="47">
        <v>0.97</v>
      </c>
      <c r="AJ5145" s="1" t="s">
        <v>413</v>
      </c>
      <c r="AK5145" s="19">
        <v>36.369999999999997</v>
      </c>
      <c r="AL5145" s="19">
        <v>111.87</v>
      </c>
      <c r="AM5145" s="1">
        <v>1450</v>
      </c>
      <c r="AN5145" s="3">
        <v>1994</v>
      </c>
      <c r="AP5145" s="47">
        <v>9.99</v>
      </c>
      <c r="AQ5145">
        <v>80411</v>
      </c>
      <c r="AR5145" s="1" t="s">
        <v>503</v>
      </c>
    </row>
    <row r="5146" spans="1:44" x14ac:dyDescent="0.25">
      <c r="A5146" s="1">
        <v>6707</v>
      </c>
      <c r="B5146" s="1" t="s">
        <v>5255</v>
      </c>
      <c r="C5146" s="1">
        <v>110</v>
      </c>
      <c r="D5146" s="1" t="s">
        <v>6571</v>
      </c>
      <c r="F5146" s="1" t="s">
        <v>445</v>
      </c>
      <c r="H5146" s="1">
        <v>41</v>
      </c>
      <c r="J5146" s="1"/>
      <c r="K5146" s="3">
        <v>943</v>
      </c>
      <c r="N5146" s="1">
        <v>68.8</v>
      </c>
      <c r="O5146" s="1">
        <v>37.79</v>
      </c>
      <c r="Q5146" s="1">
        <v>12.37</v>
      </c>
      <c r="R5146" s="1">
        <v>3.58</v>
      </c>
      <c r="S5146" s="47">
        <v>17.010000000000002</v>
      </c>
      <c r="Y5146" s="47">
        <v>1.68</v>
      </c>
      <c r="AB5146" s="47">
        <v>0.72</v>
      </c>
      <c r="AJ5146" s="1" t="s">
        <v>413</v>
      </c>
      <c r="AK5146" s="19">
        <v>36.380000000000003</v>
      </c>
      <c r="AL5146" s="19">
        <v>110.6</v>
      </c>
      <c r="AM5146" s="1">
        <v>1400</v>
      </c>
      <c r="AN5146" s="3">
        <v>1994</v>
      </c>
      <c r="AP5146" s="47">
        <v>6.42</v>
      </c>
      <c r="AQ5146">
        <v>80411</v>
      </c>
      <c r="AR5146" s="1" t="s">
        <v>503</v>
      </c>
    </row>
    <row r="5147" spans="1:44" x14ac:dyDescent="0.25">
      <c r="A5147" s="1">
        <v>6708</v>
      </c>
      <c r="B5147" s="1" t="s">
        <v>5255</v>
      </c>
      <c r="C5147" s="1">
        <v>110</v>
      </c>
      <c r="D5147" s="1" t="s">
        <v>6571</v>
      </c>
      <c r="F5147" s="1" t="s">
        <v>445</v>
      </c>
      <c r="H5147" s="1">
        <v>50</v>
      </c>
      <c r="J5147" s="1"/>
      <c r="K5147" s="3">
        <v>515</v>
      </c>
      <c r="N5147" s="1">
        <v>89.6</v>
      </c>
      <c r="O5147" s="1">
        <v>44.25</v>
      </c>
      <c r="Q5147" s="1">
        <v>31.7</v>
      </c>
      <c r="R5147" s="1">
        <v>8.01</v>
      </c>
      <c r="S5147" s="47">
        <v>13.54</v>
      </c>
      <c r="Y5147" s="47">
        <v>2.3199999999999998</v>
      </c>
      <c r="AB5147" s="47">
        <v>0.99</v>
      </c>
      <c r="AJ5147" s="1" t="s">
        <v>413</v>
      </c>
      <c r="AK5147" s="19">
        <v>36.42</v>
      </c>
      <c r="AL5147" s="19">
        <v>111.28</v>
      </c>
      <c r="AM5147" s="1">
        <v>1900</v>
      </c>
      <c r="AN5147" s="3">
        <v>1994</v>
      </c>
      <c r="AP5147" s="47">
        <v>11.43</v>
      </c>
      <c r="AQ5147">
        <v>80411</v>
      </c>
      <c r="AR5147" s="1" t="s">
        <v>503</v>
      </c>
    </row>
    <row r="5148" spans="1:44" x14ac:dyDescent="0.25">
      <c r="A5148" s="1">
        <v>6709</v>
      </c>
      <c r="B5148" s="1" t="s">
        <v>5255</v>
      </c>
      <c r="C5148" s="1">
        <v>110</v>
      </c>
      <c r="D5148" s="1" t="s">
        <v>6571</v>
      </c>
      <c r="F5148" s="1" t="s">
        <v>445</v>
      </c>
      <c r="H5148" s="1">
        <v>76</v>
      </c>
      <c r="J5148" s="1"/>
      <c r="K5148" s="3">
        <v>660</v>
      </c>
      <c r="N5148" s="1">
        <v>72.7</v>
      </c>
      <c r="O5148" s="1">
        <v>38.32</v>
      </c>
      <c r="Q5148" s="1">
        <v>24.38</v>
      </c>
      <c r="R5148" s="1">
        <v>6.78</v>
      </c>
      <c r="S5148" s="47">
        <v>13.8</v>
      </c>
      <c r="Y5148" s="47">
        <v>1.98</v>
      </c>
      <c r="AB5148" s="47">
        <v>0.85</v>
      </c>
      <c r="AJ5148" s="1" t="s">
        <v>413</v>
      </c>
      <c r="AK5148" s="19">
        <v>36.42</v>
      </c>
      <c r="AL5148" s="19">
        <v>111.93</v>
      </c>
      <c r="AM5148" s="1">
        <v>1281</v>
      </c>
      <c r="AN5148" s="3">
        <v>1994</v>
      </c>
      <c r="AP5148" s="47">
        <v>9.67</v>
      </c>
      <c r="AQ5148">
        <v>80411</v>
      </c>
      <c r="AR5148" s="1" t="s">
        <v>503</v>
      </c>
    </row>
    <row r="5149" spans="1:44" x14ac:dyDescent="0.25">
      <c r="A5149" s="1">
        <v>6710</v>
      </c>
      <c r="B5149" s="1" t="s">
        <v>5255</v>
      </c>
      <c r="C5149" s="1">
        <v>110</v>
      </c>
      <c r="D5149" s="1" t="s">
        <v>6571</v>
      </c>
      <c r="F5149" s="1" t="s">
        <v>445</v>
      </c>
      <c r="H5149" s="1">
        <v>71</v>
      </c>
      <c r="J5149" s="1"/>
      <c r="K5149" s="3">
        <v>344</v>
      </c>
      <c r="N5149" s="1">
        <v>94.4</v>
      </c>
      <c r="O5149" s="1">
        <v>43.71</v>
      </c>
      <c r="Q5149" s="1">
        <v>37.43</v>
      </c>
      <c r="R5149" s="1">
        <v>8.39</v>
      </c>
      <c r="S5149" s="47">
        <v>12.05</v>
      </c>
      <c r="Y5149" s="47">
        <v>2.42</v>
      </c>
      <c r="AB5149" s="47">
        <v>1.04</v>
      </c>
      <c r="AJ5149" s="1" t="s">
        <v>413</v>
      </c>
      <c r="AK5149" s="19">
        <v>36.450000000000003</v>
      </c>
      <c r="AL5149" s="19">
        <v>111.93</v>
      </c>
      <c r="AM5149" s="1">
        <v>1015</v>
      </c>
      <c r="AN5149" s="3">
        <v>1994</v>
      </c>
      <c r="AP5149" s="47">
        <v>11.97</v>
      </c>
      <c r="AQ5149">
        <v>80411</v>
      </c>
      <c r="AR5149" s="1" t="s">
        <v>503</v>
      </c>
    </row>
    <row r="5150" spans="1:44" x14ac:dyDescent="0.25">
      <c r="A5150" s="1">
        <v>6711</v>
      </c>
      <c r="B5150" s="1" t="s">
        <v>5255</v>
      </c>
      <c r="C5150" s="1">
        <v>110</v>
      </c>
      <c r="D5150" s="1" t="s">
        <v>6571</v>
      </c>
      <c r="F5150" s="1" t="s">
        <v>445</v>
      </c>
      <c r="H5150" s="1">
        <v>56</v>
      </c>
      <c r="J5150" s="1"/>
      <c r="K5150" s="3">
        <v>909</v>
      </c>
      <c r="N5150" s="1">
        <v>80.2</v>
      </c>
      <c r="O5150" s="1">
        <v>43.76</v>
      </c>
      <c r="Q5150" s="1">
        <v>22.4</v>
      </c>
      <c r="R5150" s="1">
        <v>6.87</v>
      </c>
      <c r="S5150" s="47">
        <v>15.35</v>
      </c>
      <c r="Y5150" s="47">
        <v>2.1</v>
      </c>
      <c r="AB5150" s="47">
        <v>0.9</v>
      </c>
      <c r="AJ5150" s="1" t="s">
        <v>413</v>
      </c>
      <c r="AK5150" s="19">
        <v>36.47</v>
      </c>
      <c r="AL5150" s="19">
        <v>111.92</v>
      </c>
      <c r="AM5150" s="1">
        <v>1450</v>
      </c>
      <c r="AN5150" s="3">
        <v>1994</v>
      </c>
      <c r="AP5150" s="47">
        <v>9.8000000000000007</v>
      </c>
      <c r="AQ5150">
        <v>80411</v>
      </c>
      <c r="AR5150" s="1" t="s">
        <v>503</v>
      </c>
    </row>
    <row r="5151" spans="1:44" x14ac:dyDescent="0.25">
      <c r="A5151" s="1">
        <v>6712</v>
      </c>
      <c r="B5151" s="1" t="s">
        <v>5255</v>
      </c>
      <c r="C5151" s="1">
        <v>110</v>
      </c>
      <c r="D5151" s="1" t="s">
        <v>6571</v>
      </c>
      <c r="F5151" s="1" t="s">
        <v>445</v>
      </c>
      <c r="H5151" s="1">
        <v>45</v>
      </c>
      <c r="J5151" s="1"/>
      <c r="K5151" s="3">
        <v>426</v>
      </c>
      <c r="N5151" s="1">
        <v>73.599999999999994</v>
      </c>
      <c r="O5151" s="1">
        <v>36.35</v>
      </c>
      <c r="Q5151" s="1">
        <v>16.809999999999999</v>
      </c>
      <c r="R5151" s="1">
        <v>3.79</v>
      </c>
      <c r="S5151" s="47">
        <v>16.48</v>
      </c>
      <c r="Y5151" s="47">
        <v>1.75</v>
      </c>
      <c r="AB5151" s="47">
        <v>0.75</v>
      </c>
      <c r="AJ5151" s="1" t="s">
        <v>413</v>
      </c>
      <c r="AK5151" s="19">
        <v>36.479999999999997</v>
      </c>
      <c r="AL5151" s="19">
        <v>111.85</v>
      </c>
      <c r="AM5151" s="1">
        <v>1633</v>
      </c>
      <c r="AN5151" s="3">
        <v>1994</v>
      </c>
      <c r="AP5151" s="47">
        <v>6.8</v>
      </c>
      <c r="AQ5151">
        <v>80411</v>
      </c>
      <c r="AR5151" s="1" t="s">
        <v>503</v>
      </c>
    </row>
    <row r="5152" spans="1:44" x14ac:dyDescent="0.25">
      <c r="A5152" s="1">
        <v>6713</v>
      </c>
      <c r="B5152" s="1" t="s">
        <v>5255</v>
      </c>
      <c r="C5152" s="1">
        <v>110</v>
      </c>
      <c r="D5152" s="1" t="s">
        <v>6571</v>
      </c>
      <c r="F5152" s="1" t="s">
        <v>445</v>
      </c>
      <c r="H5152" s="1">
        <v>51</v>
      </c>
      <c r="J5152" s="1"/>
      <c r="K5152" s="3">
        <v>1020</v>
      </c>
      <c r="N5152" s="1">
        <v>57.2</v>
      </c>
      <c r="O5152" s="1">
        <v>33.25</v>
      </c>
      <c r="Q5152" s="1">
        <v>15.62</v>
      </c>
      <c r="R5152" s="1">
        <v>5.19</v>
      </c>
      <c r="S5152" s="47">
        <v>14.44</v>
      </c>
      <c r="Y5152" s="47">
        <v>1.63</v>
      </c>
      <c r="AB5152" s="47">
        <v>0.7</v>
      </c>
      <c r="AJ5152" s="1" t="s">
        <v>413</v>
      </c>
      <c r="AK5152" s="19">
        <v>36.479999999999997</v>
      </c>
      <c r="AL5152" s="19">
        <v>111.93</v>
      </c>
      <c r="AM5152" s="1">
        <v>1350</v>
      </c>
      <c r="AN5152" s="3">
        <v>1994</v>
      </c>
      <c r="AP5152" s="47">
        <v>7.4</v>
      </c>
      <c r="AQ5152">
        <v>80411</v>
      </c>
      <c r="AR5152" s="1" t="s">
        <v>503</v>
      </c>
    </row>
    <row r="5153" spans="1:44" x14ac:dyDescent="0.25">
      <c r="A5153" s="1">
        <v>6714</v>
      </c>
      <c r="B5153" s="1" t="s">
        <v>5255</v>
      </c>
      <c r="C5153" s="1">
        <v>110</v>
      </c>
      <c r="D5153" s="1" t="s">
        <v>6571</v>
      </c>
      <c r="F5153" s="1" t="s">
        <v>445</v>
      </c>
      <c r="H5153" s="1">
        <v>36</v>
      </c>
      <c r="J5153" s="1"/>
      <c r="K5153" s="3">
        <v>1345</v>
      </c>
      <c r="N5153" s="1">
        <v>36.5</v>
      </c>
      <c r="O5153" s="1">
        <v>23.55</v>
      </c>
      <c r="Q5153" s="1">
        <v>9.08</v>
      </c>
      <c r="R5153" s="1">
        <v>3.5</v>
      </c>
      <c r="S5153" s="47">
        <v>14.29</v>
      </c>
      <c r="Y5153" s="47">
        <v>1.2</v>
      </c>
      <c r="AB5153" s="47">
        <v>0.51</v>
      </c>
      <c r="AJ5153" s="1" t="s">
        <v>413</v>
      </c>
      <c r="AK5153" s="19">
        <v>36.520000000000003</v>
      </c>
      <c r="AL5153" s="19">
        <v>111.92</v>
      </c>
      <c r="AM5153" s="1">
        <v>1500</v>
      </c>
      <c r="AN5153" s="3">
        <v>1994</v>
      </c>
      <c r="AP5153" s="47">
        <v>4.99</v>
      </c>
      <c r="AQ5153">
        <v>80411</v>
      </c>
      <c r="AR5153" s="1" t="s">
        <v>503</v>
      </c>
    </row>
    <row r="5154" spans="1:44" x14ac:dyDescent="0.25">
      <c r="A5154" s="1">
        <v>6715</v>
      </c>
      <c r="B5154" s="1" t="s">
        <v>5255</v>
      </c>
      <c r="C5154" s="1">
        <v>110</v>
      </c>
      <c r="D5154" s="1" t="s">
        <v>6571</v>
      </c>
      <c r="F5154" s="1" t="s">
        <v>445</v>
      </c>
      <c r="H5154" s="1">
        <v>60</v>
      </c>
      <c r="J5154" s="1"/>
      <c r="K5154" s="3">
        <v>1647</v>
      </c>
      <c r="N5154" s="1">
        <v>33.299999999999997</v>
      </c>
      <c r="O5154" s="1">
        <v>22.38</v>
      </c>
      <c r="Q5154" s="1">
        <v>7.97</v>
      </c>
      <c r="R5154" s="1">
        <v>3.26</v>
      </c>
      <c r="S5154" s="47">
        <v>15.78</v>
      </c>
      <c r="Y5154" s="47">
        <v>1.18</v>
      </c>
      <c r="AB5154" s="47">
        <v>0.5</v>
      </c>
      <c r="AJ5154" s="1" t="s">
        <v>413</v>
      </c>
      <c r="AK5154" s="19">
        <v>36.520000000000003</v>
      </c>
      <c r="AL5154" s="19">
        <v>112</v>
      </c>
      <c r="AM5154" s="1">
        <v>1380</v>
      </c>
      <c r="AN5154" s="3">
        <v>1994</v>
      </c>
      <c r="AP5154" s="47">
        <v>4.6500000000000004</v>
      </c>
      <c r="AQ5154">
        <v>80411</v>
      </c>
      <c r="AR5154" s="1" t="s">
        <v>503</v>
      </c>
    </row>
    <row r="5155" spans="1:44" x14ac:dyDescent="0.25">
      <c r="A5155" s="1">
        <v>6716</v>
      </c>
      <c r="B5155" s="1" t="s">
        <v>5255</v>
      </c>
      <c r="C5155" s="1">
        <v>110</v>
      </c>
      <c r="D5155" s="1" t="s">
        <v>6571</v>
      </c>
      <c r="F5155" s="1" t="s">
        <v>445</v>
      </c>
      <c r="H5155" s="1">
        <v>56</v>
      </c>
      <c r="J5155" s="1"/>
      <c r="K5155" s="3">
        <v>1852</v>
      </c>
      <c r="N5155" s="1">
        <v>85.5</v>
      </c>
      <c r="O5155" s="1">
        <v>50.8</v>
      </c>
      <c r="Q5155" s="1">
        <v>26.88</v>
      </c>
      <c r="R5155" s="1">
        <v>8.89</v>
      </c>
      <c r="S5155" s="47">
        <v>26.73</v>
      </c>
      <c r="Y5155" s="47">
        <v>2.7</v>
      </c>
      <c r="AB5155" s="47">
        <v>1.1599999999999999</v>
      </c>
      <c r="AJ5155" s="1" t="s">
        <v>413</v>
      </c>
      <c r="AK5155" s="19">
        <v>36.549999999999997</v>
      </c>
      <c r="AL5155" s="19">
        <v>111.92</v>
      </c>
      <c r="AM5155" s="1">
        <v>1400</v>
      </c>
      <c r="AN5155" s="3">
        <v>1994</v>
      </c>
      <c r="AP5155" s="47">
        <v>12.68</v>
      </c>
      <c r="AQ5155">
        <v>80411</v>
      </c>
      <c r="AR5155" s="1" t="s">
        <v>503</v>
      </c>
    </row>
    <row r="5156" spans="1:44" x14ac:dyDescent="0.25">
      <c r="A5156" s="1">
        <v>6717</v>
      </c>
      <c r="B5156" s="1" t="s">
        <v>5255</v>
      </c>
      <c r="C5156" s="1">
        <v>110</v>
      </c>
      <c r="D5156" s="1" t="s">
        <v>6571</v>
      </c>
      <c r="F5156" s="1" t="s">
        <v>445</v>
      </c>
      <c r="H5156" s="1">
        <v>50</v>
      </c>
      <c r="J5156" s="1"/>
      <c r="K5156" s="3">
        <v>1533</v>
      </c>
      <c r="N5156" s="1">
        <v>50.5</v>
      </c>
      <c r="O5156" s="1">
        <v>31.65</v>
      </c>
      <c r="Q5156" s="1">
        <v>13.05</v>
      </c>
      <c r="R5156" s="1">
        <v>4.83</v>
      </c>
      <c r="S5156" s="47">
        <v>17.649999999999999</v>
      </c>
      <c r="Y5156" s="47">
        <v>1.6</v>
      </c>
      <c r="AB5156" s="47">
        <v>0.69</v>
      </c>
      <c r="AJ5156" s="1" t="s">
        <v>413</v>
      </c>
      <c r="AK5156" s="19">
        <v>36.549999999999997</v>
      </c>
      <c r="AL5156" s="19">
        <v>111.97</v>
      </c>
      <c r="AM5156" s="1">
        <v>1490</v>
      </c>
      <c r="AN5156" s="3">
        <v>1994</v>
      </c>
      <c r="AP5156" s="47">
        <v>6.89</v>
      </c>
      <c r="AQ5156">
        <v>80411</v>
      </c>
      <c r="AR5156" s="1" t="s">
        <v>503</v>
      </c>
    </row>
    <row r="5157" spans="1:44" x14ac:dyDescent="0.25">
      <c r="A5157" s="1">
        <v>6718</v>
      </c>
      <c r="B5157" s="1" t="s">
        <v>5255</v>
      </c>
      <c r="C5157" s="1">
        <v>110</v>
      </c>
      <c r="D5157" s="1" t="s">
        <v>6571</v>
      </c>
      <c r="F5157" s="1" t="s">
        <v>445</v>
      </c>
      <c r="H5157" s="1">
        <v>43</v>
      </c>
      <c r="J5157" s="1"/>
      <c r="K5157" s="3">
        <v>720</v>
      </c>
      <c r="N5157" s="1">
        <v>50.9</v>
      </c>
      <c r="O5157" s="1">
        <v>28.67</v>
      </c>
      <c r="Q5157" s="1">
        <v>14.24</v>
      </c>
      <c r="R5157" s="1">
        <v>4.53</v>
      </c>
      <c r="S5157" s="47">
        <v>11.23</v>
      </c>
      <c r="Y5157" s="47">
        <v>1.4</v>
      </c>
      <c r="AB5157" s="47">
        <v>0.6</v>
      </c>
      <c r="AJ5157" s="1" t="s">
        <v>413</v>
      </c>
      <c r="AK5157" s="19">
        <v>36.57</v>
      </c>
      <c r="AL5157" s="19">
        <v>111.93</v>
      </c>
      <c r="AM5157" s="1">
        <v>1460</v>
      </c>
      <c r="AN5157" s="3">
        <v>1994</v>
      </c>
      <c r="AP5157" s="47">
        <v>6.46</v>
      </c>
      <c r="AQ5157">
        <v>80411</v>
      </c>
      <c r="AR5157" s="1" t="s">
        <v>503</v>
      </c>
    </row>
    <row r="5158" spans="1:44" x14ac:dyDescent="0.25">
      <c r="A5158" s="1">
        <v>6719</v>
      </c>
      <c r="B5158" s="1" t="s">
        <v>5255</v>
      </c>
      <c r="C5158" s="1">
        <v>110</v>
      </c>
      <c r="D5158" s="1" t="s">
        <v>6571</v>
      </c>
      <c r="F5158" s="1" t="s">
        <v>445</v>
      </c>
      <c r="H5158" s="1">
        <v>58</v>
      </c>
      <c r="J5158" s="1"/>
      <c r="K5158" s="3">
        <v>1753</v>
      </c>
      <c r="N5158" s="1">
        <v>104</v>
      </c>
      <c r="O5158" s="1">
        <v>57.97</v>
      </c>
      <c r="Q5158" s="1">
        <v>19.239999999999998</v>
      </c>
      <c r="R5158" s="1">
        <v>5.87</v>
      </c>
      <c r="S5158" s="47">
        <v>28.16</v>
      </c>
      <c r="Y5158" s="47">
        <v>2.65</v>
      </c>
      <c r="AB5158" s="47">
        <v>1.1299999999999999</v>
      </c>
      <c r="AJ5158" s="1" t="s">
        <v>413</v>
      </c>
      <c r="AK5158" s="19">
        <v>36.6</v>
      </c>
      <c r="AL5158" s="19">
        <v>111.22</v>
      </c>
      <c r="AM5158" s="1">
        <v>1580</v>
      </c>
      <c r="AN5158" s="3">
        <v>1994</v>
      </c>
      <c r="AP5158" s="47">
        <v>10.53</v>
      </c>
      <c r="AQ5158">
        <v>80411</v>
      </c>
      <c r="AR5158" s="1" t="s">
        <v>503</v>
      </c>
    </row>
    <row r="5159" spans="1:44" x14ac:dyDescent="0.25">
      <c r="A5159" s="1">
        <v>6720</v>
      </c>
      <c r="B5159" s="1" t="s">
        <v>5255</v>
      </c>
      <c r="C5159" s="1">
        <v>110</v>
      </c>
      <c r="D5159" s="1" t="s">
        <v>6571</v>
      </c>
      <c r="F5159" s="1" t="s">
        <v>445</v>
      </c>
      <c r="H5159" s="1">
        <v>66</v>
      </c>
      <c r="J5159" s="1"/>
      <c r="K5159" s="3">
        <v>2120</v>
      </c>
      <c r="N5159" s="1">
        <v>94.2</v>
      </c>
      <c r="O5159" s="1">
        <v>54.31</v>
      </c>
      <c r="Q5159" s="1">
        <v>16.739999999999998</v>
      </c>
      <c r="R5159" s="1">
        <v>5.57</v>
      </c>
      <c r="S5159" s="47">
        <v>27.25</v>
      </c>
      <c r="Y5159" s="47">
        <v>2.4700000000000002</v>
      </c>
      <c r="AB5159" s="47">
        <v>1.06</v>
      </c>
      <c r="AJ5159" s="1" t="s">
        <v>413</v>
      </c>
      <c r="AK5159" s="19">
        <v>36.6</v>
      </c>
      <c r="AL5159" s="19">
        <v>111.93</v>
      </c>
      <c r="AM5159" s="1">
        <v>1450</v>
      </c>
      <c r="AN5159" s="3">
        <v>1994</v>
      </c>
      <c r="AP5159" s="47">
        <v>9.99</v>
      </c>
      <c r="AQ5159">
        <v>80411</v>
      </c>
      <c r="AR5159" s="1" t="s">
        <v>503</v>
      </c>
    </row>
    <row r="5160" spans="1:44" x14ac:dyDescent="0.25">
      <c r="A5160" s="1">
        <v>6721</v>
      </c>
      <c r="B5160" s="1" t="s">
        <v>5255</v>
      </c>
      <c r="C5160" s="1">
        <v>110</v>
      </c>
      <c r="D5160" s="1" t="s">
        <v>6571</v>
      </c>
      <c r="F5160" s="1" t="s">
        <v>445</v>
      </c>
      <c r="H5160" s="1">
        <v>54</v>
      </c>
      <c r="J5160" s="1"/>
      <c r="K5160" s="3">
        <v>1101</v>
      </c>
      <c r="N5160" s="1">
        <v>97.2</v>
      </c>
      <c r="O5160" s="1">
        <v>53.1</v>
      </c>
      <c r="Q5160" s="1">
        <v>26.39</v>
      </c>
      <c r="R5160" s="1">
        <v>8.17</v>
      </c>
      <c r="S5160" s="47">
        <v>18.21</v>
      </c>
      <c r="Y5160" s="47">
        <v>2.52</v>
      </c>
      <c r="AB5160" s="47">
        <v>1.08</v>
      </c>
      <c r="AJ5160" s="1" t="s">
        <v>413</v>
      </c>
      <c r="AK5160" s="19">
        <v>36.619999999999997</v>
      </c>
      <c r="AL5160" s="19">
        <v>112.02</v>
      </c>
      <c r="AM5160" s="1">
        <v>1630</v>
      </c>
      <c r="AN5160" s="3">
        <v>1994</v>
      </c>
      <c r="AP5160" s="47">
        <v>11.66</v>
      </c>
      <c r="AQ5160">
        <v>80411</v>
      </c>
      <c r="AR5160" s="1" t="s">
        <v>503</v>
      </c>
    </row>
    <row r="5161" spans="1:44" x14ac:dyDescent="0.25">
      <c r="A5161" s="1">
        <v>6722</v>
      </c>
      <c r="B5161" s="1" t="s">
        <v>5255</v>
      </c>
      <c r="C5161" s="1">
        <v>110</v>
      </c>
      <c r="D5161" s="1" t="s">
        <v>6571</v>
      </c>
      <c r="F5161" s="1" t="s">
        <v>445</v>
      </c>
      <c r="H5161" s="1">
        <v>36</v>
      </c>
      <c r="J5161" s="1"/>
      <c r="K5161" s="3">
        <v>2051</v>
      </c>
      <c r="N5161" s="1">
        <v>57.5</v>
      </c>
      <c r="O5161" s="1">
        <v>34.69</v>
      </c>
      <c r="Q5161" s="1">
        <v>10.61</v>
      </c>
      <c r="R5161" s="1">
        <v>4.01</v>
      </c>
      <c r="S5161" s="47">
        <v>20.149999999999999</v>
      </c>
      <c r="Y5161" s="47">
        <v>1.65</v>
      </c>
      <c r="AB5161" s="47">
        <v>0.71</v>
      </c>
      <c r="AJ5161" s="1" t="s">
        <v>413</v>
      </c>
      <c r="AK5161" s="19">
        <v>36.630000000000003</v>
      </c>
      <c r="AL5161" s="19">
        <v>113.33</v>
      </c>
      <c r="AM5161" s="1">
        <v>1670</v>
      </c>
      <c r="AN5161" s="3">
        <v>1994</v>
      </c>
      <c r="AP5161" s="47">
        <v>7.19</v>
      </c>
      <c r="AQ5161">
        <v>80411</v>
      </c>
      <c r="AR5161" s="1" t="s">
        <v>503</v>
      </c>
    </row>
    <row r="5162" spans="1:44" x14ac:dyDescent="0.25">
      <c r="A5162" s="1">
        <v>6723</v>
      </c>
      <c r="B5162" s="1" t="s">
        <v>5255</v>
      </c>
      <c r="C5162" s="1">
        <v>110</v>
      </c>
      <c r="D5162" s="1" t="s">
        <v>6571</v>
      </c>
      <c r="F5162" s="1" t="s">
        <v>445</v>
      </c>
      <c r="H5162" s="1">
        <v>73</v>
      </c>
      <c r="J5162" s="1"/>
      <c r="K5162" s="3">
        <v>617</v>
      </c>
      <c r="N5162" s="1">
        <v>110</v>
      </c>
      <c r="O5162" s="1">
        <v>54.62</v>
      </c>
      <c r="Q5162" s="1">
        <v>31.98</v>
      </c>
      <c r="R5162" s="1">
        <v>8.7100000000000009</v>
      </c>
      <c r="S5162" s="47">
        <v>14.07</v>
      </c>
      <c r="Y5162" s="47">
        <v>2.6</v>
      </c>
      <c r="AB5162" s="47">
        <v>1.1200000000000001</v>
      </c>
      <c r="AJ5162" s="1" t="s">
        <v>413</v>
      </c>
      <c r="AK5162" s="19">
        <v>36.65</v>
      </c>
      <c r="AL5162" s="19">
        <v>111.92</v>
      </c>
      <c r="AM5162" s="1">
        <v>1930</v>
      </c>
      <c r="AN5162" s="3">
        <v>1994</v>
      </c>
      <c r="AP5162" s="47">
        <v>12.43</v>
      </c>
      <c r="AQ5162">
        <v>80411</v>
      </c>
      <c r="AR5162" s="1" t="s">
        <v>503</v>
      </c>
    </row>
    <row r="5163" spans="1:44" x14ac:dyDescent="0.25">
      <c r="A5163" s="1">
        <v>6724</v>
      </c>
      <c r="B5163" s="1" t="s">
        <v>5255</v>
      </c>
      <c r="C5163" s="1">
        <v>110</v>
      </c>
      <c r="D5163" s="1" t="s">
        <v>6571</v>
      </c>
      <c r="F5163" s="1" t="s">
        <v>445</v>
      </c>
      <c r="H5163" s="1">
        <v>34</v>
      </c>
      <c r="J5163" s="1"/>
      <c r="K5163" s="3">
        <v>1480</v>
      </c>
      <c r="N5163" s="1">
        <v>59</v>
      </c>
      <c r="O5163" s="1">
        <v>35.89</v>
      </c>
      <c r="Q5163" s="1">
        <v>17.18</v>
      </c>
      <c r="R5163" s="1">
        <v>5.97</v>
      </c>
      <c r="S5163" s="47">
        <v>19.420000000000002</v>
      </c>
      <c r="Y5163" s="47">
        <v>1.87</v>
      </c>
      <c r="AB5163" s="47">
        <v>0.8</v>
      </c>
      <c r="AJ5163" s="1" t="s">
        <v>413</v>
      </c>
      <c r="AK5163" s="19">
        <v>36.67</v>
      </c>
      <c r="AL5163" s="19">
        <v>111.27</v>
      </c>
      <c r="AM5163" s="1">
        <v>1650</v>
      </c>
      <c r="AN5163" s="3">
        <v>1994</v>
      </c>
      <c r="AP5163" s="47">
        <v>8.52</v>
      </c>
      <c r="AQ5163">
        <v>80411</v>
      </c>
      <c r="AR5163" s="1" t="s">
        <v>503</v>
      </c>
    </row>
    <row r="5164" spans="1:44" x14ac:dyDescent="0.25">
      <c r="A5164" s="1">
        <v>6725</v>
      </c>
      <c r="B5164" s="1" t="s">
        <v>5255</v>
      </c>
      <c r="C5164" s="1">
        <v>110</v>
      </c>
      <c r="D5164" s="1" t="s">
        <v>6571</v>
      </c>
      <c r="F5164" s="1" t="s">
        <v>445</v>
      </c>
      <c r="H5164" s="1">
        <v>52</v>
      </c>
      <c r="J5164" s="1"/>
      <c r="K5164" s="3">
        <v>1251</v>
      </c>
      <c r="N5164" s="1">
        <v>90.5</v>
      </c>
      <c r="O5164" s="1">
        <v>50.68</v>
      </c>
      <c r="Q5164" s="1">
        <v>26.62</v>
      </c>
      <c r="R5164" s="1">
        <v>8.3000000000000007</v>
      </c>
      <c r="S5164" s="47">
        <v>20.36</v>
      </c>
      <c r="Y5164" s="47">
        <v>2.52</v>
      </c>
      <c r="AB5164" s="47">
        <v>1.08</v>
      </c>
      <c r="AJ5164" s="1" t="s">
        <v>413</v>
      </c>
      <c r="AK5164" s="19">
        <v>36.67</v>
      </c>
      <c r="AL5164" s="19">
        <v>111.93</v>
      </c>
      <c r="AM5164" s="1">
        <v>1650</v>
      </c>
      <c r="AN5164" s="3">
        <v>1994</v>
      </c>
      <c r="AP5164" s="47">
        <v>11.84</v>
      </c>
      <c r="AQ5164">
        <v>80411</v>
      </c>
      <c r="AR5164" s="1" t="s">
        <v>503</v>
      </c>
    </row>
    <row r="5165" spans="1:44" x14ac:dyDescent="0.25">
      <c r="A5165" s="1">
        <v>6726</v>
      </c>
      <c r="B5165" s="1" t="s">
        <v>5255</v>
      </c>
      <c r="C5165" s="1">
        <v>110</v>
      </c>
      <c r="D5165" s="1" t="s">
        <v>6571</v>
      </c>
      <c r="F5165" s="1" t="s">
        <v>445</v>
      </c>
      <c r="H5165" s="1">
        <v>38</v>
      </c>
      <c r="J5165" s="1"/>
      <c r="K5165" s="3">
        <v>1507</v>
      </c>
      <c r="N5165" s="1">
        <v>73.8</v>
      </c>
      <c r="O5165" s="1">
        <v>43.82</v>
      </c>
      <c r="Q5165" s="1">
        <v>18.68</v>
      </c>
      <c r="R5165" s="1">
        <v>6.48</v>
      </c>
      <c r="S5165" s="47">
        <v>19.41</v>
      </c>
      <c r="Y5165" s="47">
        <v>2.1</v>
      </c>
      <c r="AB5165" s="47">
        <v>0.9</v>
      </c>
      <c r="AJ5165" s="1" t="s">
        <v>413</v>
      </c>
      <c r="AK5165" s="19">
        <v>36.67</v>
      </c>
      <c r="AL5165" s="19">
        <v>112.07</v>
      </c>
      <c r="AM5165" s="1">
        <v>1770</v>
      </c>
      <c r="AN5165" s="3">
        <v>1994</v>
      </c>
      <c r="AP5165" s="47">
        <v>9.25</v>
      </c>
      <c r="AQ5165">
        <v>80411</v>
      </c>
      <c r="AR5165" s="1" t="s">
        <v>503</v>
      </c>
    </row>
    <row r="5166" spans="1:44" x14ac:dyDescent="0.25">
      <c r="A5166" s="1">
        <v>6727</v>
      </c>
      <c r="B5166" s="1" t="s">
        <v>5255</v>
      </c>
      <c r="C5166" s="1">
        <v>110</v>
      </c>
      <c r="D5166" s="1" t="s">
        <v>6571</v>
      </c>
      <c r="F5166" s="1" t="s">
        <v>445</v>
      </c>
      <c r="H5166" s="1">
        <v>61</v>
      </c>
      <c r="J5166" s="1"/>
      <c r="K5166" s="3">
        <v>678</v>
      </c>
      <c r="N5166" s="1">
        <v>80.599999999999994</v>
      </c>
      <c r="O5166" s="1">
        <v>42.07</v>
      </c>
      <c r="Q5166" s="1">
        <v>25.27</v>
      </c>
      <c r="R5166" s="1">
        <v>7.11</v>
      </c>
      <c r="S5166" s="47">
        <v>13.95</v>
      </c>
      <c r="Y5166" s="47">
        <v>2.1</v>
      </c>
      <c r="AB5166" s="47">
        <v>0.9</v>
      </c>
      <c r="AJ5166" s="1" t="s">
        <v>413</v>
      </c>
      <c r="AK5166" s="19">
        <v>36.67</v>
      </c>
      <c r="AL5166" s="19">
        <v>112.07</v>
      </c>
      <c r="AM5166" s="1">
        <v>1760</v>
      </c>
      <c r="AN5166" s="3">
        <v>1994</v>
      </c>
      <c r="AP5166" s="47">
        <v>10.14</v>
      </c>
      <c r="AQ5166">
        <v>80411</v>
      </c>
      <c r="AR5166" s="1" t="s">
        <v>503</v>
      </c>
    </row>
    <row r="5167" spans="1:44" x14ac:dyDescent="0.25">
      <c r="A5167" s="1">
        <v>6728</v>
      </c>
      <c r="B5167" s="1" t="s">
        <v>5255</v>
      </c>
      <c r="C5167" s="1">
        <v>110</v>
      </c>
      <c r="D5167" s="1" t="s">
        <v>6571</v>
      </c>
      <c r="F5167" s="1" t="s">
        <v>445</v>
      </c>
      <c r="H5167" s="1">
        <v>51</v>
      </c>
      <c r="J5167" s="1"/>
      <c r="K5167" s="3">
        <v>1194</v>
      </c>
      <c r="N5167" s="1">
        <v>86.1</v>
      </c>
      <c r="O5167" s="1">
        <v>48.41</v>
      </c>
      <c r="Q5167" s="1">
        <v>22.92</v>
      </c>
      <c r="R5167" s="1">
        <v>7.37</v>
      </c>
      <c r="S5167" s="47">
        <v>18.12</v>
      </c>
      <c r="Y5167" s="47">
        <v>2.2999999999999998</v>
      </c>
      <c r="AB5167" s="47">
        <v>0.99</v>
      </c>
      <c r="AJ5167" s="1" t="s">
        <v>413</v>
      </c>
      <c r="AK5167" s="19">
        <v>36.68</v>
      </c>
      <c r="AL5167" s="19">
        <v>112.1</v>
      </c>
      <c r="AM5167" s="1">
        <v>1700</v>
      </c>
      <c r="AN5167" s="3">
        <v>1994</v>
      </c>
      <c r="AP5167" s="47">
        <v>10.51</v>
      </c>
      <c r="AQ5167">
        <v>80411</v>
      </c>
      <c r="AR5167" s="1" t="s">
        <v>503</v>
      </c>
    </row>
    <row r="5168" spans="1:44" x14ac:dyDescent="0.25">
      <c r="A5168" s="1">
        <v>6729</v>
      </c>
      <c r="B5168" s="1" t="s">
        <v>5255</v>
      </c>
      <c r="C5168" s="1">
        <v>110</v>
      </c>
      <c r="D5168" s="1" t="s">
        <v>6571</v>
      </c>
      <c r="F5168" s="1" t="s">
        <v>445</v>
      </c>
      <c r="H5168" s="1">
        <v>39</v>
      </c>
      <c r="J5168" s="1"/>
      <c r="K5168" s="3">
        <v>1069</v>
      </c>
      <c r="N5168" s="1">
        <v>83.1</v>
      </c>
      <c r="O5168" s="1">
        <v>46.29</v>
      </c>
      <c r="Q5168" s="1">
        <v>21.87</v>
      </c>
      <c r="R5168" s="1">
        <v>6.97</v>
      </c>
      <c r="S5168" s="47">
        <v>16.510000000000002</v>
      </c>
      <c r="Y5168" s="47">
        <v>2.1800000000000002</v>
      </c>
      <c r="AB5168" s="47">
        <v>0.93</v>
      </c>
      <c r="AJ5168" s="1" t="s">
        <v>413</v>
      </c>
      <c r="AK5168" s="19">
        <v>36.68</v>
      </c>
      <c r="AL5168" s="19">
        <v>113.3</v>
      </c>
      <c r="AM5168" s="1">
        <v>1630</v>
      </c>
      <c r="AN5168" s="3">
        <v>1994</v>
      </c>
      <c r="AP5168" s="47">
        <v>9.94</v>
      </c>
      <c r="AQ5168">
        <v>80411</v>
      </c>
      <c r="AR5168" s="1" t="s">
        <v>503</v>
      </c>
    </row>
    <row r="5169" spans="1:44" x14ac:dyDescent="0.25">
      <c r="A5169" s="1">
        <v>6730</v>
      </c>
      <c r="B5169" s="1" t="s">
        <v>5255</v>
      </c>
      <c r="C5169" s="1">
        <v>110</v>
      </c>
      <c r="D5169" s="1" t="s">
        <v>6571</v>
      </c>
      <c r="F5169" s="1" t="s">
        <v>445</v>
      </c>
      <c r="H5169" s="1">
        <v>33</v>
      </c>
      <c r="J5169" s="1"/>
      <c r="K5169" s="3">
        <v>796</v>
      </c>
      <c r="N5169" s="1">
        <v>75.3</v>
      </c>
      <c r="O5169" s="1">
        <v>39.909999999999997</v>
      </c>
      <c r="Q5169" s="1">
        <v>14.52</v>
      </c>
      <c r="R5169" s="1">
        <v>3.92</v>
      </c>
      <c r="S5169" s="47">
        <v>18.18</v>
      </c>
      <c r="Y5169" s="47">
        <v>1.82</v>
      </c>
      <c r="AB5169" s="47">
        <v>0.78</v>
      </c>
      <c r="AJ5169" s="1" t="s">
        <v>413</v>
      </c>
      <c r="AK5169" s="19">
        <v>36.700000000000003</v>
      </c>
      <c r="AL5169" s="19">
        <v>113.28</v>
      </c>
      <c r="AM5169" s="1">
        <v>1740</v>
      </c>
      <c r="AN5169" s="3">
        <v>1994</v>
      </c>
      <c r="AP5169" s="47">
        <v>7.03</v>
      </c>
      <c r="AQ5169">
        <v>80411</v>
      </c>
      <c r="AR5169" s="1" t="s">
        <v>503</v>
      </c>
    </row>
    <row r="5170" spans="1:44" x14ac:dyDescent="0.25">
      <c r="A5170" s="1">
        <v>6731</v>
      </c>
      <c r="B5170" s="1" t="s">
        <v>5255</v>
      </c>
      <c r="C5170" s="1">
        <v>110</v>
      </c>
      <c r="D5170" s="1" t="s">
        <v>6571</v>
      </c>
      <c r="F5170" s="1" t="s">
        <v>445</v>
      </c>
      <c r="H5170" s="1">
        <v>54</v>
      </c>
      <c r="J5170" s="1"/>
      <c r="K5170" s="3">
        <v>587</v>
      </c>
      <c r="N5170" s="1">
        <v>108</v>
      </c>
      <c r="O5170" s="1">
        <v>53.06</v>
      </c>
      <c r="Q5170" s="1">
        <v>32.020000000000003</v>
      </c>
      <c r="R5170" s="1">
        <v>8.6</v>
      </c>
      <c r="S5170" s="47">
        <v>13.81</v>
      </c>
      <c r="Y5170" s="47">
        <v>2.56</v>
      </c>
      <c r="AB5170" s="47">
        <v>1.1000000000000001</v>
      </c>
      <c r="AJ5170" s="1" t="s">
        <v>413</v>
      </c>
      <c r="AK5170" s="19">
        <v>36.700000000000003</v>
      </c>
      <c r="AL5170" s="19">
        <v>111.18</v>
      </c>
      <c r="AM5170" s="1">
        <v>1630</v>
      </c>
      <c r="AN5170" s="3">
        <v>1994</v>
      </c>
      <c r="AP5170" s="47">
        <v>12.27</v>
      </c>
      <c r="AQ5170">
        <v>80411</v>
      </c>
      <c r="AR5170" s="1" t="s">
        <v>503</v>
      </c>
    </row>
    <row r="5171" spans="1:44" x14ac:dyDescent="0.25">
      <c r="A5171" s="1">
        <v>6732</v>
      </c>
      <c r="B5171" s="1" t="s">
        <v>5255</v>
      </c>
      <c r="C5171" s="1">
        <v>110</v>
      </c>
      <c r="D5171" s="1" t="s">
        <v>6571</v>
      </c>
      <c r="F5171" s="1" t="s">
        <v>445</v>
      </c>
      <c r="H5171" s="1">
        <v>37</v>
      </c>
      <c r="J5171" s="1"/>
      <c r="K5171" s="3">
        <v>1163</v>
      </c>
      <c r="N5171" s="1">
        <v>33.6</v>
      </c>
      <c r="O5171" s="1">
        <v>21.36</v>
      </c>
      <c r="Q5171" s="1">
        <v>10.19</v>
      </c>
      <c r="R5171" s="1">
        <v>3.72</v>
      </c>
      <c r="S5171" s="47">
        <v>14.02</v>
      </c>
      <c r="Y5171" s="47">
        <v>1.17</v>
      </c>
      <c r="AB5171" s="47">
        <v>0.5</v>
      </c>
      <c r="AJ5171" s="1" t="s">
        <v>413</v>
      </c>
      <c r="AK5171" s="19">
        <v>36.729999999999997</v>
      </c>
      <c r="AL5171" s="19">
        <v>111.28</v>
      </c>
      <c r="AM5171" s="1">
        <v>1290</v>
      </c>
      <c r="AN5171" s="3">
        <v>1994</v>
      </c>
      <c r="AP5171" s="47">
        <v>5.31</v>
      </c>
      <c r="AQ5171">
        <v>80411</v>
      </c>
      <c r="AR5171" s="1" t="s">
        <v>503</v>
      </c>
    </row>
    <row r="5172" spans="1:44" x14ac:dyDescent="0.25">
      <c r="A5172" s="1">
        <v>6733</v>
      </c>
      <c r="B5172" s="1" t="s">
        <v>5255</v>
      </c>
      <c r="C5172" s="1">
        <v>110</v>
      </c>
      <c r="D5172" s="1" t="s">
        <v>6571</v>
      </c>
      <c r="F5172" s="1" t="s">
        <v>445</v>
      </c>
      <c r="H5172" s="1">
        <v>66</v>
      </c>
      <c r="J5172" s="1"/>
      <c r="K5172" s="3">
        <v>430</v>
      </c>
      <c r="N5172" s="1">
        <v>71.099999999999994</v>
      </c>
      <c r="O5172" s="1">
        <v>35.46</v>
      </c>
      <c r="Q5172" s="1">
        <v>22.74</v>
      </c>
      <c r="R5172" s="1">
        <v>6.03</v>
      </c>
      <c r="S5172" s="47">
        <v>10.27</v>
      </c>
      <c r="Y5172" s="47">
        <v>1.77</v>
      </c>
      <c r="AB5172" s="47">
        <v>0.76</v>
      </c>
      <c r="AJ5172" s="1" t="s">
        <v>413</v>
      </c>
      <c r="AK5172" s="19">
        <v>36.729999999999997</v>
      </c>
      <c r="AL5172" s="19">
        <v>112.1</v>
      </c>
      <c r="AM5172" s="1">
        <v>1761</v>
      </c>
      <c r="AN5172" s="3">
        <v>1994</v>
      </c>
      <c r="AP5172" s="47">
        <v>8.6</v>
      </c>
      <c r="AQ5172">
        <v>80411</v>
      </c>
      <c r="AR5172" s="1" t="s">
        <v>503</v>
      </c>
    </row>
    <row r="5173" spans="1:44" x14ac:dyDescent="0.25">
      <c r="A5173" s="1">
        <v>6734</v>
      </c>
      <c r="B5173" s="1" t="s">
        <v>5255</v>
      </c>
      <c r="C5173" s="1">
        <v>110</v>
      </c>
      <c r="D5173" s="1" t="s">
        <v>6571</v>
      </c>
      <c r="F5173" s="1" t="s">
        <v>445</v>
      </c>
      <c r="H5173" s="1">
        <v>61</v>
      </c>
      <c r="J5173" s="1"/>
      <c r="K5173" s="3">
        <v>1020</v>
      </c>
      <c r="N5173" s="1">
        <v>93.1</v>
      </c>
      <c r="O5173" s="1">
        <v>50.5</v>
      </c>
      <c r="Q5173" s="1">
        <v>27.36</v>
      </c>
      <c r="R5173" s="1">
        <v>8.2100000000000009</v>
      </c>
      <c r="S5173" s="47">
        <v>18.09</v>
      </c>
      <c r="Y5173" s="47">
        <v>2.48</v>
      </c>
      <c r="AB5173" s="47">
        <v>1.06</v>
      </c>
      <c r="AJ5173" s="1" t="s">
        <v>413</v>
      </c>
      <c r="AK5173" s="19">
        <v>36.75</v>
      </c>
      <c r="AL5173" s="19">
        <v>111.98</v>
      </c>
      <c r="AM5173" s="1">
        <v>1699</v>
      </c>
      <c r="AN5173" s="3">
        <v>1994</v>
      </c>
      <c r="AP5173" s="47">
        <v>11.71</v>
      </c>
      <c r="AQ5173">
        <v>80411</v>
      </c>
      <c r="AR5173" s="1" t="s">
        <v>503</v>
      </c>
    </row>
    <row r="5174" spans="1:44" x14ac:dyDescent="0.25">
      <c r="A5174" s="1">
        <v>6735</v>
      </c>
      <c r="B5174" s="1" t="s">
        <v>5255</v>
      </c>
      <c r="C5174" s="1">
        <v>110</v>
      </c>
      <c r="D5174" s="1" t="s">
        <v>6571</v>
      </c>
      <c r="F5174" s="1" t="s">
        <v>445</v>
      </c>
      <c r="H5174" s="1">
        <v>81</v>
      </c>
      <c r="J5174" s="1"/>
      <c r="K5174" s="3">
        <v>605</v>
      </c>
      <c r="N5174" s="1">
        <v>85.2</v>
      </c>
      <c r="O5174" s="1">
        <v>43.46</v>
      </c>
      <c r="Q5174" s="1">
        <v>27.23</v>
      </c>
      <c r="R5174" s="1">
        <v>7.41</v>
      </c>
      <c r="S5174" s="47">
        <v>13.51</v>
      </c>
      <c r="Y5174" s="47">
        <v>2.1800000000000002</v>
      </c>
      <c r="AB5174" s="47">
        <v>0.93</v>
      </c>
      <c r="AJ5174" s="1" t="s">
        <v>413</v>
      </c>
      <c r="AK5174" s="19">
        <v>36.75</v>
      </c>
      <c r="AL5174" s="19">
        <v>112.48</v>
      </c>
      <c r="AM5174" s="1">
        <v>1579</v>
      </c>
      <c r="AN5174" s="3">
        <v>1994</v>
      </c>
      <c r="AP5174" s="47">
        <v>10.57</v>
      </c>
      <c r="AQ5174">
        <v>80411</v>
      </c>
      <c r="AR5174" s="1" t="s">
        <v>503</v>
      </c>
    </row>
    <row r="5175" spans="1:44" x14ac:dyDescent="0.25">
      <c r="A5175" s="1">
        <v>6736</v>
      </c>
      <c r="B5175" s="1" t="s">
        <v>5255</v>
      </c>
      <c r="C5175" s="1">
        <v>110</v>
      </c>
      <c r="D5175" s="1" t="s">
        <v>6571</v>
      </c>
      <c r="F5175" s="1" t="s">
        <v>445</v>
      </c>
      <c r="H5175" s="1">
        <v>51</v>
      </c>
      <c r="J5175" s="1"/>
      <c r="K5175" s="3">
        <v>732</v>
      </c>
      <c r="N5175" s="1">
        <v>74.7</v>
      </c>
      <c r="O5175" s="1">
        <v>40.46</v>
      </c>
      <c r="Q5175" s="1">
        <v>21.03</v>
      </c>
      <c r="R5175" s="1">
        <v>6.31</v>
      </c>
      <c r="S5175" s="47">
        <v>13.05</v>
      </c>
      <c r="Y5175" s="47">
        <v>1.92</v>
      </c>
      <c r="AB5175" s="47">
        <v>0.82</v>
      </c>
      <c r="AJ5175" s="1" t="s">
        <v>413</v>
      </c>
      <c r="AK5175" s="19">
        <v>36.770000000000003</v>
      </c>
      <c r="AL5175" s="19">
        <v>111.2</v>
      </c>
      <c r="AM5175" s="1">
        <v>1650</v>
      </c>
      <c r="AN5175" s="3">
        <v>1994</v>
      </c>
      <c r="AP5175" s="47">
        <v>9</v>
      </c>
      <c r="AQ5175">
        <v>80411</v>
      </c>
      <c r="AR5175" s="1" t="s">
        <v>503</v>
      </c>
    </row>
    <row r="5176" spans="1:44" x14ac:dyDescent="0.25">
      <c r="A5176" s="1">
        <v>6737</v>
      </c>
      <c r="B5176" s="1" t="s">
        <v>5255</v>
      </c>
      <c r="C5176" s="1">
        <v>110</v>
      </c>
      <c r="D5176" s="1" t="s">
        <v>6571</v>
      </c>
      <c r="F5176" s="1" t="s">
        <v>445</v>
      </c>
      <c r="H5176" s="1">
        <v>48</v>
      </c>
      <c r="J5176" s="1"/>
      <c r="K5176" s="3">
        <v>1957</v>
      </c>
      <c r="N5176" s="1">
        <v>80.7</v>
      </c>
      <c r="O5176" s="1">
        <v>48.95</v>
      </c>
      <c r="Q5176" s="1">
        <v>21.72</v>
      </c>
      <c r="R5176" s="1">
        <v>7.65</v>
      </c>
      <c r="S5176" s="47">
        <v>24.78</v>
      </c>
      <c r="Y5176" s="47">
        <v>2.4500000000000002</v>
      </c>
      <c r="AB5176" s="47">
        <v>1.05</v>
      </c>
      <c r="AJ5176" s="1" t="s">
        <v>413</v>
      </c>
      <c r="AK5176" s="19">
        <v>36.770000000000003</v>
      </c>
      <c r="AL5176" s="19">
        <v>111.97</v>
      </c>
      <c r="AM5176" s="1">
        <v>2011</v>
      </c>
      <c r="AN5176" s="3">
        <v>1994</v>
      </c>
      <c r="AP5176" s="47">
        <v>10.91</v>
      </c>
      <c r="AQ5176">
        <v>80411</v>
      </c>
      <c r="AR5176" s="1" t="s">
        <v>503</v>
      </c>
    </row>
    <row r="5177" spans="1:44" x14ac:dyDescent="0.25">
      <c r="A5177" s="1">
        <v>6738</v>
      </c>
      <c r="B5177" s="1" t="s">
        <v>5255</v>
      </c>
      <c r="C5177" s="1">
        <v>110</v>
      </c>
      <c r="D5177" s="1" t="s">
        <v>6571</v>
      </c>
      <c r="F5177" s="1" t="s">
        <v>445</v>
      </c>
      <c r="H5177" s="1">
        <v>53</v>
      </c>
      <c r="J5177" s="1"/>
      <c r="K5177" s="3">
        <v>820</v>
      </c>
      <c r="N5177" s="1">
        <v>61.7</v>
      </c>
      <c r="O5177" s="1">
        <v>34.32</v>
      </c>
      <c r="Q5177" s="1">
        <v>18.75</v>
      </c>
      <c r="R5177" s="1">
        <v>5.75</v>
      </c>
      <c r="S5177" s="47">
        <v>13.84</v>
      </c>
      <c r="Y5177" s="47">
        <v>1.73</v>
      </c>
      <c r="AB5177" s="47">
        <v>0.74</v>
      </c>
      <c r="AJ5177" s="1" t="s">
        <v>413</v>
      </c>
      <c r="AK5177" s="19">
        <v>36.770000000000003</v>
      </c>
      <c r="AL5177" s="19">
        <v>112.05</v>
      </c>
      <c r="AM5177" s="1">
        <v>1811</v>
      </c>
      <c r="AN5177" s="3">
        <v>1994</v>
      </c>
      <c r="AP5177" s="47">
        <v>8.1999999999999993</v>
      </c>
      <c r="AQ5177">
        <v>80411</v>
      </c>
      <c r="AR5177" s="1" t="s">
        <v>503</v>
      </c>
    </row>
    <row r="5178" spans="1:44" x14ac:dyDescent="0.25">
      <c r="A5178" s="1">
        <v>6739</v>
      </c>
      <c r="B5178" s="1" t="s">
        <v>5255</v>
      </c>
      <c r="C5178" s="1">
        <v>110</v>
      </c>
      <c r="D5178" s="1" t="s">
        <v>6571</v>
      </c>
      <c r="F5178" s="1" t="s">
        <v>445</v>
      </c>
      <c r="H5178" s="1">
        <v>53</v>
      </c>
      <c r="J5178" s="1"/>
      <c r="K5178" s="3">
        <v>1890</v>
      </c>
      <c r="N5178" s="1">
        <v>91.6</v>
      </c>
      <c r="O5178" s="1">
        <v>54.32</v>
      </c>
      <c r="Q5178" s="1">
        <v>25.23</v>
      </c>
      <c r="R5178" s="1">
        <v>8.59</v>
      </c>
      <c r="S5178" s="47">
        <v>25.61</v>
      </c>
      <c r="Y5178" s="47">
        <v>2.71</v>
      </c>
      <c r="AB5178" s="47">
        <v>1.1599999999999999</v>
      </c>
      <c r="AJ5178" s="1" t="s">
        <v>413</v>
      </c>
      <c r="AK5178" s="19">
        <v>36.770000000000003</v>
      </c>
      <c r="AL5178" s="19">
        <v>112.13</v>
      </c>
      <c r="AM5178" s="1">
        <v>1608</v>
      </c>
      <c r="AN5178" s="3">
        <v>1994</v>
      </c>
      <c r="AP5178" s="47">
        <v>12.26</v>
      </c>
      <c r="AQ5178">
        <v>80411</v>
      </c>
      <c r="AR5178" s="1" t="s">
        <v>503</v>
      </c>
    </row>
    <row r="5179" spans="1:44" x14ac:dyDescent="0.25">
      <c r="A5179" s="1">
        <v>6740</v>
      </c>
      <c r="B5179" s="1" t="s">
        <v>5255</v>
      </c>
      <c r="C5179" s="1">
        <v>110</v>
      </c>
      <c r="D5179" s="1" t="s">
        <v>6571</v>
      </c>
      <c r="F5179" s="1" t="s">
        <v>445</v>
      </c>
      <c r="H5179" s="1">
        <v>54</v>
      </c>
      <c r="J5179" s="1"/>
      <c r="K5179" s="3">
        <v>1355</v>
      </c>
      <c r="N5179" s="1">
        <v>89.7</v>
      </c>
      <c r="O5179" s="1">
        <v>50.95</v>
      </c>
      <c r="Q5179" s="1">
        <v>24.52</v>
      </c>
      <c r="R5179" s="1">
        <v>7.93</v>
      </c>
      <c r="S5179" s="47">
        <v>20.329999999999998</v>
      </c>
      <c r="Y5179" s="47">
        <v>2.4700000000000002</v>
      </c>
      <c r="AB5179" s="47">
        <v>1.06</v>
      </c>
      <c r="AJ5179" s="1" t="s">
        <v>413</v>
      </c>
      <c r="AK5179" s="19">
        <v>36.78</v>
      </c>
      <c r="AL5179" s="19">
        <v>112.17</v>
      </c>
      <c r="AM5179" s="1">
        <v>1605</v>
      </c>
      <c r="AN5179" s="3">
        <v>1994</v>
      </c>
      <c r="AP5179" s="47">
        <v>11.31</v>
      </c>
      <c r="AQ5179">
        <v>80411</v>
      </c>
      <c r="AR5179" s="1" t="s">
        <v>503</v>
      </c>
    </row>
    <row r="5180" spans="1:44" x14ac:dyDescent="0.25">
      <c r="A5180" s="1">
        <v>6741</v>
      </c>
      <c r="B5180" s="1" t="s">
        <v>5255</v>
      </c>
      <c r="C5180" s="1">
        <v>110</v>
      </c>
      <c r="D5180" s="1" t="s">
        <v>6571</v>
      </c>
      <c r="F5180" s="1" t="s">
        <v>445</v>
      </c>
      <c r="H5180" s="1">
        <v>45</v>
      </c>
      <c r="J5180" s="1"/>
      <c r="K5180" s="3">
        <v>315</v>
      </c>
      <c r="N5180" s="1">
        <v>99.9</v>
      </c>
      <c r="O5180" s="1">
        <v>45.74</v>
      </c>
      <c r="Q5180" s="1">
        <v>29.44</v>
      </c>
      <c r="R5180" s="1">
        <v>7.37</v>
      </c>
      <c r="S5180" s="47">
        <v>9.24</v>
      </c>
      <c r="Y5180" s="47">
        <v>2.1800000000000002</v>
      </c>
      <c r="AB5180" s="47">
        <v>0.94</v>
      </c>
      <c r="AJ5180" s="1" t="s">
        <v>413</v>
      </c>
      <c r="AK5180" s="19">
        <v>36.799999999999997</v>
      </c>
      <c r="AL5180" s="19">
        <v>111.2</v>
      </c>
      <c r="AM5180" s="1">
        <v>1550</v>
      </c>
      <c r="AN5180" s="3">
        <v>1994</v>
      </c>
      <c r="AP5180" s="47">
        <v>10.51</v>
      </c>
      <c r="AQ5180">
        <v>80411</v>
      </c>
      <c r="AR5180" s="1" t="s">
        <v>503</v>
      </c>
    </row>
    <row r="5181" spans="1:44" x14ac:dyDescent="0.25">
      <c r="A5181" s="1">
        <v>6742</v>
      </c>
      <c r="B5181" s="1" t="s">
        <v>5255</v>
      </c>
      <c r="C5181" s="1">
        <v>110</v>
      </c>
      <c r="D5181" s="1" t="s">
        <v>6571</v>
      </c>
      <c r="F5181" s="1" t="s">
        <v>445</v>
      </c>
      <c r="H5181" s="1">
        <v>58</v>
      </c>
      <c r="J5181" s="1"/>
      <c r="K5181" s="3">
        <v>831</v>
      </c>
      <c r="N5181" s="1">
        <v>91.7</v>
      </c>
      <c r="O5181" s="1">
        <v>48.51</v>
      </c>
      <c r="Q5181" s="1">
        <v>26.56</v>
      </c>
      <c r="R5181" s="1">
        <v>7.78</v>
      </c>
      <c r="S5181" s="47">
        <v>15.67</v>
      </c>
      <c r="Y5181" s="47">
        <v>2.34</v>
      </c>
      <c r="AB5181" s="47">
        <v>1</v>
      </c>
      <c r="AJ5181" s="1" t="s">
        <v>413</v>
      </c>
      <c r="AK5181" s="19">
        <v>36.799999999999997</v>
      </c>
      <c r="AL5181" s="19">
        <v>111.92</v>
      </c>
      <c r="AM5181" s="1">
        <v>1703</v>
      </c>
      <c r="AN5181" s="3">
        <v>1994</v>
      </c>
      <c r="AP5181" s="47">
        <v>11.1</v>
      </c>
      <c r="AQ5181">
        <v>80411</v>
      </c>
      <c r="AR5181" s="1" t="s">
        <v>503</v>
      </c>
    </row>
    <row r="5182" spans="1:44" x14ac:dyDescent="0.25">
      <c r="A5182" s="1">
        <v>6743</v>
      </c>
      <c r="B5182" s="1" t="s">
        <v>5255</v>
      </c>
      <c r="C5182" s="1">
        <v>110</v>
      </c>
      <c r="D5182" s="1" t="s">
        <v>6571</v>
      </c>
      <c r="F5182" s="1" t="s">
        <v>445</v>
      </c>
      <c r="H5182" s="1">
        <v>35</v>
      </c>
      <c r="J5182" s="1"/>
      <c r="K5182" s="3">
        <v>534</v>
      </c>
      <c r="N5182" s="1">
        <v>58.1</v>
      </c>
      <c r="O5182" s="1">
        <v>30.88</v>
      </c>
      <c r="Q5182" s="1">
        <v>15.39</v>
      </c>
      <c r="R5182" s="1">
        <v>4.6500000000000004</v>
      </c>
      <c r="S5182" s="47">
        <v>9.35</v>
      </c>
      <c r="Y5182" s="47">
        <v>1.43</v>
      </c>
      <c r="AB5182" s="47">
        <v>0.61</v>
      </c>
      <c r="AJ5182" s="1" t="s">
        <v>413</v>
      </c>
      <c r="AK5182" s="19">
        <v>36.82</v>
      </c>
      <c r="AL5182" s="19">
        <v>113.33</v>
      </c>
      <c r="AM5182" s="1">
        <v>1640</v>
      </c>
      <c r="AN5182" s="3">
        <v>1994</v>
      </c>
      <c r="AP5182" s="47">
        <v>6.63</v>
      </c>
      <c r="AQ5182">
        <v>80411</v>
      </c>
      <c r="AR5182" s="1" t="s">
        <v>503</v>
      </c>
    </row>
    <row r="5183" spans="1:44" x14ac:dyDescent="0.25">
      <c r="A5183" s="1">
        <v>6744</v>
      </c>
      <c r="B5183" s="1" t="s">
        <v>5255</v>
      </c>
      <c r="C5183" s="1">
        <v>110</v>
      </c>
      <c r="D5183" s="1" t="s">
        <v>6571</v>
      </c>
      <c r="F5183" s="1" t="s">
        <v>445</v>
      </c>
      <c r="H5183" s="1">
        <v>52</v>
      </c>
      <c r="J5183" s="1"/>
      <c r="K5183" s="3">
        <v>780</v>
      </c>
      <c r="N5183" s="1">
        <v>75.2</v>
      </c>
      <c r="O5183" s="1">
        <v>40.69</v>
      </c>
      <c r="Q5183" s="1">
        <v>19.7</v>
      </c>
      <c r="R5183" s="1">
        <v>6.09</v>
      </c>
      <c r="S5183" s="47">
        <v>12.95</v>
      </c>
      <c r="Y5183" s="47">
        <v>1.89</v>
      </c>
      <c r="AB5183" s="47">
        <v>0.81</v>
      </c>
      <c r="AJ5183" s="1" t="s">
        <v>413</v>
      </c>
      <c r="AK5183" s="19">
        <v>36.83</v>
      </c>
      <c r="AL5183" s="19">
        <v>111.2</v>
      </c>
      <c r="AM5183" s="1">
        <v>1470</v>
      </c>
      <c r="AN5183" s="3">
        <v>1994</v>
      </c>
      <c r="AP5183" s="47">
        <v>8.69</v>
      </c>
      <c r="AQ5183">
        <v>80411</v>
      </c>
      <c r="AR5183" s="1" t="s">
        <v>503</v>
      </c>
    </row>
    <row r="5184" spans="1:44" x14ac:dyDescent="0.25">
      <c r="A5184" s="1">
        <v>6745</v>
      </c>
      <c r="B5184" s="1" t="s">
        <v>5255</v>
      </c>
      <c r="C5184" s="1">
        <v>110</v>
      </c>
      <c r="D5184" s="1" t="s">
        <v>6571</v>
      </c>
      <c r="F5184" s="1" t="s">
        <v>445</v>
      </c>
      <c r="H5184" s="1">
        <v>30</v>
      </c>
      <c r="J5184" s="1"/>
      <c r="K5184" s="3">
        <v>496</v>
      </c>
      <c r="N5184" s="1">
        <v>62.6</v>
      </c>
      <c r="O5184" s="1">
        <v>32.35</v>
      </c>
      <c r="Q5184" s="1">
        <v>12.07</v>
      </c>
      <c r="R5184" s="1">
        <v>3.01</v>
      </c>
      <c r="S5184" s="47">
        <v>13.8</v>
      </c>
      <c r="Y5184" s="47">
        <v>1.46</v>
      </c>
      <c r="AB5184" s="47">
        <v>0.62</v>
      </c>
      <c r="AJ5184" s="1" t="s">
        <v>413</v>
      </c>
      <c r="AK5184" s="19">
        <v>36.85</v>
      </c>
      <c r="AL5184" s="19">
        <v>113.35</v>
      </c>
      <c r="AM5184" s="1">
        <v>1540</v>
      </c>
      <c r="AN5184" s="3">
        <v>1994</v>
      </c>
      <c r="AP5184" s="47">
        <v>5.4</v>
      </c>
      <c r="AQ5184">
        <v>80411</v>
      </c>
      <c r="AR5184" s="1" t="s">
        <v>503</v>
      </c>
    </row>
    <row r="5185" spans="1:44" x14ac:dyDescent="0.25">
      <c r="A5185" s="1">
        <v>6746</v>
      </c>
      <c r="B5185" s="1" t="s">
        <v>5255</v>
      </c>
      <c r="C5185" s="1">
        <v>110</v>
      </c>
      <c r="D5185" s="1" t="s">
        <v>6571</v>
      </c>
      <c r="F5185" s="1" t="s">
        <v>445</v>
      </c>
      <c r="H5185" s="1">
        <v>21</v>
      </c>
      <c r="J5185" s="1"/>
      <c r="K5185" s="3">
        <v>2016</v>
      </c>
      <c r="N5185" s="1">
        <v>45</v>
      </c>
      <c r="O5185" s="1">
        <v>27.79</v>
      </c>
      <c r="Q5185" s="1">
        <v>7.17</v>
      </c>
      <c r="R5185" s="1">
        <v>2.99</v>
      </c>
      <c r="S5185" s="47">
        <v>15.29</v>
      </c>
      <c r="Y5185" s="47">
        <v>1.27</v>
      </c>
      <c r="AB5185" s="47">
        <v>0.54</v>
      </c>
      <c r="AJ5185" s="1" t="s">
        <v>413</v>
      </c>
      <c r="AK5185" s="19">
        <v>36.869999999999997</v>
      </c>
      <c r="AL5185" s="19">
        <v>110.72</v>
      </c>
      <c r="AM5185" s="1">
        <v>1200</v>
      </c>
      <c r="AN5185" s="3">
        <v>1994</v>
      </c>
      <c r="AP5185" s="47">
        <v>5.36</v>
      </c>
      <c r="AQ5185">
        <v>80411</v>
      </c>
      <c r="AR5185" s="1" t="s">
        <v>503</v>
      </c>
    </row>
    <row r="5186" spans="1:44" x14ac:dyDescent="0.25">
      <c r="A5186" s="1">
        <v>6747</v>
      </c>
      <c r="B5186" s="1" t="s">
        <v>5255</v>
      </c>
      <c r="C5186" s="1">
        <v>110</v>
      </c>
      <c r="D5186" s="1" t="s">
        <v>6571</v>
      </c>
      <c r="F5186" s="1" t="s">
        <v>445</v>
      </c>
      <c r="H5186" s="1">
        <v>51</v>
      </c>
      <c r="J5186" s="1"/>
      <c r="K5186" s="3">
        <v>1154</v>
      </c>
      <c r="N5186" s="1">
        <v>71.7</v>
      </c>
      <c r="O5186" s="1">
        <v>41.16</v>
      </c>
      <c r="Q5186" s="1">
        <v>18.93</v>
      </c>
      <c r="R5186" s="1">
        <v>6.25</v>
      </c>
      <c r="S5186" s="47">
        <v>16.54</v>
      </c>
      <c r="Y5186" s="47">
        <v>1.97</v>
      </c>
      <c r="AB5186" s="47">
        <v>0.85</v>
      </c>
      <c r="AJ5186" s="1" t="s">
        <v>413</v>
      </c>
      <c r="AK5186" s="19">
        <v>36.9</v>
      </c>
      <c r="AL5186" s="19">
        <v>111.12</v>
      </c>
      <c r="AM5186" s="1">
        <v>1640</v>
      </c>
      <c r="AN5186" s="3">
        <v>1994</v>
      </c>
      <c r="AP5186" s="47">
        <v>8.92</v>
      </c>
      <c r="AQ5186">
        <v>80411</v>
      </c>
      <c r="AR5186" s="1" t="s">
        <v>503</v>
      </c>
    </row>
    <row r="5187" spans="1:44" x14ac:dyDescent="0.25">
      <c r="A5187" s="1">
        <v>6748</v>
      </c>
      <c r="B5187" s="1" t="s">
        <v>5255</v>
      </c>
      <c r="C5187" s="1">
        <v>110</v>
      </c>
      <c r="D5187" s="1" t="s">
        <v>6571</v>
      </c>
      <c r="F5187" s="1" t="s">
        <v>445</v>
      </c>
      <c r="H5187" s="1">
        <v>60</v>
      </c>
      <c r="J5187" s="1"/>
      <c r="K5187" s="3">
        <v>1216</v>
      </c>
      <c r="N5187" s="1">
        <v>49.5</v>
      </c>
      <c r="O5187" s="1">
        <v>30.07</v>
      </c>
      <c r="Q5187" s="1">
        <v>13.4</v>
      </c>
      <c r="R5187" s="1">
        <v>4.72</v>
      </c>
      <c r="S5187" s="47">
        <v>15.39</v>
      </c>
      <c r="Y5187" s="47">
        <v>1.51</v>
      </c>
      <c r="AB5187" s="47">
        <v>0.65</v>
      </c>
      <c r="AJ5187" s="1" t="s">
        <v>413</v>
      </c>
      <c r="AK5187" s="19">
        <v>36.9</v>
      </c>
      <c r="AL5187" s="19">
        <v>111.98</v>
      </c>
      <c r="AM5187" s="1">
        <v>1750</v>
      </c>
      <c r="AN5187" s="3">
        <v>1994</v>
      </c>
      <c r="AP5187" s="47">
        <v>6.73</v>
      </c>
      <c r="AQ5187">
        <v>80411</v>
      </c>
      <c r="AR5187" s="1" t="s">
        <v>503</v>
      </c>
    </row>
    <row r="5188" spans="1:44" x14ac:dyDescent="0.25">
      <c r="A5188" s="1">
        <v>6749</v>
      </c>
      <c r="B5188" s="1" t="s">
        <v>5255</v>
      </c>
      <c r="C5188" s="1">
        <v>110</v>
      </c>
      <c r="D5188" s="1" t="s">
        <v>6571</v>
      </c>
      <c r="F5188" s="1" t="s">
        <v>445</v>
      </c>
      <c r="H5188" s="1">
        <v>55</v>
      </c>
      <c r="J5188" s="1"/>
      <c r="K5188" s="3">
        <v>625</v>
      </c>
      <c r="N5188" s="1">
        <v>59.2</v>
      </c>
      <c r="O5188" s="1">
        <v>32.04</v>
      </c>
      <c r="Q5188" s="1">
        <v>16.34</v>
      </c>
      <c r="R5188" s="1">
        <v>4.9800000000000004</v>
      </c>
      <c r="S5188" s="47">
        <v>10.73</v>
      </c>
      <c r="Y5188" s="47">
        <v>1.53</v>
      </c>
      <c r="AB5188" s="47">
        <v>0.65</v>
      </c>
      <c r="AJ5188" s="1" t="s">
        <v>413</v>
      </c>
      <c r="AK5188" s="19">
        <v>36.97</v>
      </c>
      <c r="AL5188" s="19">
        <v>112.08</v>
      </c>
      <c r="AM5188" s="1">
        <v>2150</v>
      </c>
      <c r="AN5188" s="3">
        <v>1994</v>
      </c>
      <c r="AP5188" s="47">
        <v>7.1</v>
      </c>
      <c r="AQ5188">
        <v>80411</v>
      </c>
      <c r="AR5188" s="1" t="s">
        <v>503</v>
      </c>
    </row>
    <row r="5189" spans="1:44" x14ac:dyDescent="0.25">
      <c r="A5189" s="1">
        <v>6750</v>
      </c>
      <c r="B5189" s="1" t="s">
        <v>5255</v>
      </c>
      <c r="C5189" s="1">
        <v>110</v>
      </c>
      <c r="D5189" s="1" t="s">
        <v>6571</v>
      </c>
      <c r="F5189" s="1" t="s">
        <v>445</v>
      </c>
      <c r="H5189" s="1">
        <v>59</v>
      </c>
      <c r="J5189" s="1"/>
      <c r="K5189" s="3">
        <v>870</v>
      </c>
      <c r="N5189" s="1">
        <v>97.3</v>
      </c>
      <c r="O5189" s="1">
        <v>50.9</v>
      </c>
      <c r="Q5189" s="1">
        <v>33.76</v>
      </c>
      <c r="R5189" s="1">
        <v>9.24</v>
      </c>
      <c r="S5189" s="47">
        <v>18.73</v>
      </c>
      <c r="Y5189" s="47">
        <v>2.68</v>
      </c>
      <c r="AB5189" s="47">
        <v>1.1499999999999999</v>
      </c>
      <c r="AJ5189" s="1" t="s">
        <v>413</v>
      </c>
      <c r="AK5189" s="19">
        <v>37.03</v>
      </c>
      <c r="AL5189" s="19">
        <v>111.12</v>
      </c>
      <c r="AM5189" s="1">
        <v>1555</v>
      </c>
      <c r="AN5189" s="3">
        <v>1994</v>
      </c>
      <c r="AP5189" s="47">
        <v>13.18</v>
      </c>
      <c r="AQ5189">
        <v>80411</v>
      </c>
      <c r="AR5189" s="1" t="s">
        <v>503</v>
      </c>
    </row>
    <row r="5190" spans="1:44" x14ac:dyDescent="0.25">
      <c r="A5190" s="1">
        <v>6751</v>
      </c>
      <c r="B5190" s="1" t="s">
        <v>5255</v>
      </c>
      <c r="C5190" s="1">
        <v>110</v>
      </c>
      <c r="D5190" s="1" t="s">
        <v>6571</v>
      </c>
      <c r="F5190" s="1" t="s">
        <v>445</v>
      </c>
      <c r="H5190" s="1">
        <v>46</v>
      </c>
      <c r="J5190" s="1"/>
      <c r="K5190" s="3">
        <v>1399</v>
      </c>
      <c r="N5190" s="1">
        <v>94.9</v>
      </c>
      <c r="O5190" s="1">
        <v>53.8</v>
      </c>
      <c r="Q5190" s="1">
        <v>25.15</v>
      </c>
      <c r="R5190" s="1">
        <v>8.18</v>
      </c>
      <c r="S5190" s="47">
        <v>20.72</v>
      </c>
      <c r="Y5190" s="47">
        <v>2.57</v>
      </c>
      <c r="AB5190" s="47">
        <v>1.1000000000000001</v>
      </c>
      <c r="AJ5190" s="1" t="s">
        <v>413</v>
      </c>
      <c r="AK5190" s="19">
        <v>37.049999999999997</v>
      </c>
      <c r="AL5190" s="19">
        <v>111.12</v>
      </c>
      <c r="AM5190" s="1">
        <v>1690</v>
      </c>
      <c r="AN5190" s="3">
        <v>1994</v>
      </c>
      <c r="AP5190" s="47">
        <v>11.67</v>
      </c>
      <c r="AQ5190">
        <v>80411</v>
      </c>
      <c r="AR5190" s="1" t="s">
        <v>503</v>
      </c>
    </row>
    <row r="5191" spans="1:44" x14ac:dyDescent="0.25">
      <c r="A5191" s="1">
        <v>6752</v>
      </c>
      <c r="B5191" s="1" t="s">
        <v>5255</v>
      </c>
      <c r="C5191" s="1">
        <v>110</v>
      </c>
      <c r="D5191" s="1" t="s">
        <v>6571</v>
      </c>
      <c r="F5191" s="1" t="s">
        <v>445</v>
      </c>
      <c r="H5191" s="1">
        <v>74</v>
      </c>
      <c r="J5191" s="1"/>
      <c r="K5191" s="3">
        <v>1015</v>
      </c>
      <c r="N5191" s="1">
        <v>49.5</v>
      </c>
      <c r="O5191" s="1">
        <v>29.13</v>
      </c>
      <c r="Q5191" s="1">
        <v>17.11</v>
      </c>
      <c r="R5191" s="1">
        <v>5.45</v>
      </c>
      <c r="S5191" s="47">
        <v>15.78</v>
      </c>
      <c r="Y5191" s="47">
        <v>1.61</v>
      </c>
      <c r="AB5191" s="47">
        <v>0.69</v>
      </c>
      <c r="AJ5191" s="1" t="s">
        <v>413</v>
      </c>
      <c r="AK5191" s="19">
        <v>37.049999999999997</v>
      </c>
      <c r="AL5191" s="19">
        <v>111.28</v>
      </c>
      <c r="AM5191" s="1">
        <v>1150</v>
      </c>
      <c r="AN5191" s="3">
        <v>1994</v>
      </c>
      <c r="AP5191" s="47">
        <v>7.78</v>
      </c>
      <c r="AQ5191">
        <v>80411</v>
      </c>
      <c r="AR5191" s="1" t="s">
        <v>503</v>
      </c>
    </row>
    <row r="5192" spans="1:44" x14ac:dyDescent="0.25">
      <c r="A5192" s="1">
        <v>6753</v>
      </c>
      <c r="B5192" s="1" t="s">
        <v>5255</v>
      </c>
      <c r="C5192" s="1">
        <v>110</v>
      </c>
      <c r="D5192" s="1" t="s">
        <v>6571</v>
      </c>
      <c r="F5192" s="1" t="s">
        <v>445</v>
      </c>
      <c r="H5192" s="1">
        <v>60</v>
      </c>
      <c r="J5192" s="1"/>
      <c r="K5192" s="3">
        <v>666</v>
      </c>
      <c r="N5192" s="1">
        <v>107</v>
      </c>
      <c r="O5192" s="1">
        <v>53.8</v>
      </c>
      <c r="Q5192" s="1">
        <v>32.369999999999997</v>
      </c>
      <c r="R5192" s="1">
        <v>8.82</v>
      </c>
      <c r="S5192" s="47">
        <v>15.04</v>
      </c>
      <c r="Y5192" s="47">
        <v>2.62</v>
      </c>
      <c r="AB5192" s="47">
        <v>1.1200000000000001</v>
      </c>
      <c r="AJ5192" s="1" t="s">
        <v>413</v>
      </c>
      <c r="AK5192" s="19">
        <v>37.049999999999997</v>
      </c>
      <c r="AL5192" s="19">
        <v>113.5</v>
      </c>
      <c r="AM5192" s="1">
        <v>1556</v>
      </c>
      <c r="AN5192" s="3">
        <v>1994</v>
      </c>
      <c r="AP5192" s="47">
        <v>12.58</v>
      </c>
      <c r="AQ5192">
        <v>80411</v>
      </c>
      <c r="AR5192" s="1" t="s">
        <v>503</v>
      </c>
    </row>
    <row r="5193" spans="1:44" x14ac:dyDescent="0.25">
      <c r="A5193" s="1">
        <v>6754</v>
      </c>
      <c r="B5193" s="1" t="s">
        <v>5255</v>
      </c>
      <c r="C5193" s="1">
        <v>110</v>
      </c>
      <c r="D5193" s="1" t="s">
        <v>6571</v>
      </c>
      <c r="F5193" s="1" t="s">
        <v>445</v>
      </c>
      <c r="H5193" s="1">
        <v>61</v>
      </c>
      <c r="J5193" s="1"/>
      <c r="K5193" s="3">
        <v>864</v>
      </c>
      <c r="N5193" s="1">
        <v>76.8</v>
      </c>
      <c r="O5193" s="1">
        <v>41.99</v>
      </c>
      <c r="Q5193" s="1">
        <v>20.23</v>
      </c>
      <c r="R5193" s="1">
        <v>6.32</v>
      </c>
      <c r="S5193" s="47">
        <v>14</v>
      </c>
      <c r="Y5193" s="47">
        <v>1.96</v>
      </c>
      <c r="AB5193" s="47">
        <v>0.84</v>
      </c>
      <c r="AJ5193" s="1" t="s">
        <v>413</v>
      </c>
      <c r="AK5193" s="19">
        <v>37.07</v>
      </c>
      <c r="AL5193" s="19">
        <v>111.32</v>
      </c>
      <c r="AM5193" s="1">
        <v>1430</v>
      </c>
      <c r="AN5193" s="3">
        <v>1994</v>
      </c>
      <c r="AP5193" s="47">
        <v>9.02</v>
      </c>
      <c r="AQ5193">
        <v>80411</v>
      </c>
      <c r="AR5193" s="1" t="s">
        <v>503</v>
      </c>
    </row>
    <row r="5194" spans="1:44" x14ac:dyDescent="0.25">
      <c r="A5194" s="1">
        <v>6755</v>
      </c>
      <c r="B5194" s="1" t="s">
        <v>5255</v>
      </c>
      <c r="C5194" s="1">
        <v>110</v>
      </c>
      <c r="D5194" s="1" t="s">
        <v>6571</v>
      </c>
      <c r="F5194" s="1" t="s">
        <v>445</v>
      </c>
      <c r="H5194" s="1">
        <v>76</v>
      </c>
      <c r="J5194" s="1"/>
      <c r="K5194" s="3">
        <v>1047</v>
      </c>
      <c r="N5194" s="1">
        <v>93.7</v>
      </c>
      <c r="O5194" s="1">
        <v>51.03</v>
      </c>
      <c r="Q5194" s="1">
        <v>26.5</v>
      </c>
      <c r="R5194" s="1">
        <v>8.08</v>
      </c>
      <c r="S5194" s="47">
        <v>17.93</v>
      </c>
      <c r="Y5194" s="47">
        <v>2.46</v>
      </c>
      <c r="AB5194" s="47">
        <v>1.06</v>
      </c>
      <c r="AJ5194" s="1" t="s">
        <v>413</v>
      </c>
      <c r="AK5194" s="19">
        <v>37.119999999999997</v>
      </c>
      <c r="AL5194" s="19">
        <v>111.12</v>
      </c>
      <c r="AM5194" s="1">
        <v>1820</v>
      </c>
      <c r="AN5194" s="3">
        <v>1994</v>
      </c>
      <c r="AP5194" s="47">
        <v>11.53</v>
      </c>
      <c r="AQ5194">
        <v>80411</v>
      </c>
      <c r="AR5194" s="1" t="s">
        <v>503</v>
      </c>
    </row>
    <row r="5195" spans="1:44" x14ac:dyDescent="0.25">
      <c r="A5195" s="1">
        <v>6756</v>
      </c>
      <c r="B5195" s="1" t="s">
        <v>5255</v>
      </c>
      <c r="C5195" s="1">
        <v>110</v>
      </c>
      <c r="D5195" s="1" t="s">
        <v>6571</v>
      </c>
      <c r="F5195" s="1" t="s">
        <v>445</v>
      </c>
      <c r="H5195" s="1">
        <v>59</v>
      </c>
      <c r="J5195" s="1"/>
      <c r="K5195" s="3">
        <v>1349</v>
      </c>
      <c r="N5195" s="1">
        <v>49.9</v>
      </c>
      <c r="O5195" s="1">
        <v>30.76</v>
      </c>
      <c r="Q5195" s="1">
        <v>13.25</v>
      </c>
      <c r="R5195" s="1">
        <v>4.7699999999999996</v>
      </c>
      <c r="S5195" s="47">
        <v>16.36</v>
      </c>
      <c r="Y5195" s="47">
        <v>1.55</v>
      </c>
      <c r="AB5195" s="47">
        <v>0.66</v>
      </c>
      <c r="AJ5195" s="1" t="s">
        <v>413</v>
      </c>
      <c r="AK5195" s="19">
        <v>37.119999999999997</v>
      </c>
      <c r="AL5195" s="19">
        <v>111.2</v>
      </c>
      <c r="AM5195" s="1">
        <v>1750</v>
      </c>
      <c r="AN5195" s="3">
        <v>1994</v>
      </c>
      <c r="AP5195" s="47">
        <v>6.81</v>
      </c>
      <c r="AQ5195">
        <v>80411</v>
      </c>
      <c r="AR5195" s="1" t="s">
        <v>503</v>
      </c>
    </row>
    <row r="5196" spans="1:44" x14ac:dyDescent="0.25">
      <c r="A5196" s="1">
        <v>6757</v>
      </c>
      <c r="B5196" s="1" t="s">
        <v>5255</v>
      </c>
      <c r="C5196" s="1">
        <v>110</v>
      </c>
      <c r="D5196" s="1" t="s">
        <v>6571</v>
      </c>
      <c r="F5196" s="1" t="s">
        <v>445</v>
      </c>
      <c r="H5196" s="1">
        <v>36</v>
      </c>
      <c r="J5196" s="1"/>
      <c r="K5196" s="3">
        <v>922</v>
      </c>
      <c r="N5196" s="1">
        <v>49.7</v>
      </c>
      <c r="O5196" s="1">
        <v>28.94</v>
      </c>
      <c r="Q5196" s="1">
        <v>15.32</v>
      </c>
      <c r="R5196" s="1">
        <v>4.96</v>
      </c>
      <c r="S5196" s="47">
        <v>13.9</v>
      </c>
      <c r="Y5196" s="47">
        <v>1.5</v>
      </c>
      <c r="AB5196" s="47">
        <v>0.64</v>
      </c>
      <c r="AJ5196" s="1" t="s">
        <v>413</v>
      </c>
      <c r="AK5196" s="19">
        <v>37.119999999999997</v>
      </c>
      <c r="AL5196" s="19">
        <v>111.38</v>
      </c>
      <c r="AM5196" s="1">
        <v>1340</v>
      </c>
      <c r="AN5196" s="3">
        <v>1994</v>
      </c>
      <c r="AP5196" s="47">
        <v>7.08</v>
      </c>
      <c r="AQ5196">
        <v>80411</v>
      </c>
      <c r="AR5196" s="1" t="s">
        <v>503</v>
      </c>
    </row>
    <row r="5197" spans="1:44" x14ac:dyDescent="0.25">
      <c r="A5197" s="1">
        <v>6758</v>
      </c>
      <c r="B5197" s="1" t="s">
        <v>5255</v>
      </c>
      <c r="C5197" s="1">
        <v>110</v>
      </c>
      <c r="D5197" s="1" t="s">
        <v>6571</v>
      </c>
      <c r="F5197" s="1" t="s">
        <v>445</v>
      </c>
      <c r="H5197" s="1">
        <v>43</v>
      </c>
      <c r="J5197" s="1"/>
      <c r="K5197" s="3">
        <v>588</v>
      </c>
      <c r="N5197" s="1">
        <v>78.7</v>
      </c>
      <c r="O5197" s="1">
        <v>40.4</v>
      </c>
      <c r="Q5197" s="1">
        <v>26.5</v>
      </c>
      <c r="R5197" s="1">
        <v>7.13</v>
      </c>
      <c r="S5197" s="47">
        <v>13.35</v>
      </c>
      <c r="Y5197" s="47">
        <v>2.08</v>
      </c>
      <c r="AB5197" s="47">
        <v>0.89</v>
      </c>
      <c r="AJ5197" s="1" t="s">
        <v>413</v>
      </c>
      <c r="AK5197" s="19">
        <v>37.200000000000003</v>
      </c>
      <c r="AL5197" s="19">
        <v>111.38</v>
      </c>
      <c r="AM5197" s="1">
        <v>1482</v>
      </c>
      <c r="AN5197" s="3">
        <v>1994</v>
      </c>
      <c r="AP5197" s="47">
        <v>10.17</v>
      </c>
      <c r="AQ5197">
        <v>80411</v>
      </c>
      <c r="AR5197" s="1" t="s">
        <v>503</v>
      </c>
    </row>
    <row r="5198" spans="1:44" x14ac:dyDescent="0.25">
      <c r="A5198" s="1">
        <v>6759</v>
      </c>
      <c r="B5198" s="1" t="s">
        <v>5255</v>
      </c>
      <c r="C5198" s="1">
        <v>110</v>
      </c>
      <c r="D5198" s="1" t="s">
        <v>6571</v>
      </c>
      <c r="F5198" s="1" t="s">
        <v>445</v>
      </c>
      <c r="H5198" s="1">
        <v>56</v>
      </c>
      <c r="J5198" s="1"/>
      <c r="K5198" s="3">
        <v>1230</v>
      </c>
      <c r="N5198" s="1">
        <v>35.6</v>
      </c>
      <c r="O5198" s="1">
        <v>22.66</v>
      </c>
      <c r="Q5198" s="1">
        <v>10.33</v>
      </c>
      <c r="R5198" s="1">
        <v>3.81</v>
      </c>
      <c r="S5198" s="47">
        <v>14.49</v>
      </c>
      <c r="Y5198" s="47">
        <v>1.22</v>
      </c>
      <c r="AB5198" s="47">
        <v>0.52</v>
      </c>
      <c r="AJ5198" s="1" t="s">
        <v>413</v>
      </c>
      <c r="AK5198" s="19">
        <v>37.299999999999997</v>
      </c>
      <c r="AL5198" s="19">
        <v>111.38</v>
      </c>
      <c r="AM5198" s="1">
        <v>1520</v>
      </c>
      <c r="AN5198" s="3">
        <v>1994</v>
      </c>
      <c r="AP5198" s="47">
        <v>5.44</v>
      </c>
      <c r="AQ5198">
        <v>80411</v>
      </c>
      <c r="AR5198" s="1" t="s">
        <v>503</v>
      </c>
    </row>
    <row r="5199" spans="1:44" x14ac:dyDescent="0.25">
      <c r="A5199" s="1">
        <v>6760</v>
      </c>
      <c r="B5199" s="1" t="s">
        <v>5255</v>
      </c>
      <c r="C5199" s="1">
        <v>110</v>
      </c>
      <c r="D5199" s="1" t="s">
        <v>6571</v>
      </c>
      <c r="F5199" s="1" t="s">
        <v>445</v>
      </c>
      <c r="H5199" s="1">
        <v>65</v>
      </c>
      <c r="J5199" s="1"/>
      <c r="K5199" s="3">
        <v>1002</v>
      </c>
      <c r="N5199" s="1">
        <v>77.2</v>
      </c>
      <c r="O5199" s="1">
        <v>42.96</v>
      </c>
      <c r="Q5199" s="1">
        <v>21.85</v>
      </c>
      <c r="R5199" s="1">
        <v>6.82</v>
      </c>
      <c r="S5199" s="47">
        <v>16.25</v>
      </c>
      <c r="Y5199" s="47">
        <v>2.09</v>
      </c>
      <c r="AB5199" s="47">
        <v>0.9</v>
      </c>
      <c r="AJ5199" s="1" t="s">
        <v>413</v>
      </c>
      <c r="AK5199" s="19">
        <v>37.369999999999997</v>
      </c>
      <c r="AL5199" s="19">
        <v>111.38</v>
      </c>
      <c r="AM5199" s="1">
        <v>1780</v>
      </c>
      <c r="AN5199" s="3">
        <v>1994</v>
      </c>
      <c r="AP5199" s="47">
        <v>9.73</v>
      </c>
      <c r="AQ5199">
        <v>80411</v>
      </c>
      <c r="AR5199" s="1" t="s">
        <v>503</v>
      </c>
    </row>
    <row r="5200" spans="1:44" x14ac:dyDescent="0.25">
      <c r="A5200" s="1">
        <v>6761</v>
      </c>
      <c r="B5200" s="1" t="s">
        <v>5255</v>
      </c>
      <c r="C5200" s="1">
        <v>110</v>
      </c>
      <c r="D5200" s="1" t="s">
        <v>6571</v>
      </c>
      <c r="F5200" s="1" t="s">
        <v>445</v>
      </c>
      <c r="H5200" s="1">
        <v>69</v>
      </c>
      <c r="J5200" s="1"/>
      <c r="K5200" s="3">
        <v>166</v>
      </c>
      <c r="N5200" s="1">
        <v>35.9</v>
      </c>
      <c r="O5200" s="1">
        <v>17.27</v>
      </c>
      <c r="Q5200" s="1">
        <v>11.43</v>
      </c>
      <c r="R5200" s="1">
        <v>2.92</v>
      </c>
      <c r="S5200" s="47">
        <v>4.42</v>
      </c>
      <c r="Y5200" s="47">
        <v>0.86</v>
      </c>
      <c r="AB5200" s="47">
        <v>0.37</v>
      </c>
      <c r="AJ5200" s="1" t="s">
        <v>413</v>
      </c>
      <c r="AK5200" s="19">
        <v>37.4</v>
      </c>
      <c r="AL5200" s="19">
        <v>111.33</v>
      </c>
      <c r="AM5200" s="1">
        <v>1840</v>
      </c>
      <c r="AN5200" s="3">
        <v>1994</v>
      </c>
      <c r="AP5200" s="47">
        <v>4.17</v>
      </c>
      <c r="AQ5200">
        <v>80411</v>
      </c>
      <c r="AR5200" s="1" t="s">
        <v>503</v>
      </c>
    </row>
    <row r="5201" spans="1:44" x14ac:dyDescent="0.25">
      <c r="A5201" s="1">
        <v>6762</v>
      </c>
      <c r="B5201" s="1" t="s">
        <v>5255</v>
      </c>
      <c r="C5201" s="1">
        <v>110</v>
      </c>
      <c r="D5201" s="1" t="s">
        <v>6571</v>
      </c>
      <c r="F5201" s="1" t="s">
        <v>445</v>
      </c>
      <c r="H5201" s="1">
        <v>35</v>
      </c>
      <c r="J5201" s="1"/>
      <c r="K5201" s="3">
        <v>1261</v>
      </c>
      <c r="N5201" s="1">
        <v>46.5</v>
      </c>
      <c r="O5201" s="1">
        <v>28.61</v>
      </c>
      <c r="Q5201" s="1">
        <v>13.18</v>
      </c>
      <c r="R5201" s="1">
        <v>4.68</v>
      </c>
      <c r="S5201" s="47">
        <v>15.87</v>
      </c>
      <c r="Y5201" s="47">
        <v>1.48</v>
      </c>
      <c r="AB5201" s="47">
        <v>0.64</v>
      </c>
      <c r="AJ5201" s="1" t="s">
        <v>413</v>
      </c>
      <c r="AK5201" s="19">
        <v>37.43</v>
      </c>
      <c r="AL5201" s="19">
        <v>113.35</v>
      </c>
      <c r="AM5201" s="1">
        <v>1500</v>
      </c>
      <c r="AN5201" s="3">
        <v>1994</v>
      </c>
      <c r="AP5201" s="47">
        <v>6.68</v>
      </c>
      <c r="AQ5201">
        <v>80411</v>
      </c>
      <c r="AR5201" s="1" t="s">
        <v>503</v>
      </c>
    </row>
    <row r="5202" spans="1:44" x14ac:dyDescent="0.25">
      <c r="A5202" s="1">
        <v>6763</v>
      </c>
      <c r="B5202" s="1" t="s">
        <v>5255</v>
      </c>
      <c r="C5202" s="1">
        <v>110</v>
      </c>
      <c r="D5202" s="1" t="s">
        <v>6571</v>
      </c>
      <c r="F5202" s="1" t="s">
        <v>445</v>
      </c>
      <c r="H5202" s="1">
        <v>52</v>
      </c>
      <c r="J5202" s="1"/>
      <c r="K5202" s="3">
        <v>2027</v>
      </c>
      <c r="N5202" s="1">
        <v>70.099999999999994</v>
      </c>
      <c r="O5202" s="1">
        <v>43.68</v>
      </c>
      <c r="Q5202" s="1">
        <v>17.53</v>
      </c>
      <c r="R5202" s="1">
        <v>6.47</v>
      </c>
      <c r="S5202" s="47">
        <v>23.23</v>
      </c>
      <c r="Y5202" s="47">
        <v>2.16</v>
      </c>
      <c r="AB5202" s="47">
        <v>0.93</v>
      </c>
      <c r="AJ5202" s="1" t="s">
        <v>413</v>
      </c>
      <c r="AK5202" s="19">
        <v>37.47</v>
      </c>
      <c r="AL5202" s="19">
        <v>111.72</v>
      </c>
      <c r="AM5202" s="1">
        <v>1690</v>
      </c>
      <c r="AN5202" s="3">
        <v>1994</v>
      </c>
      <c r="AP5202" s="47">
        <v>9.23</v>
      </c>
      <c r="AQ5202">
        <v>80411</v>
      </c>
      <c r="AR5202" s="1" t="s">
        <v>503</v>
      </c>
    </row>
    <row r="5203" spans="1:44" x14ac:dyDescent="0.25">
      <c r="A5203" s="1">
        <v>6764</v>
      </c>
      <c r="B5203" s="1" t="s">
        <v>5255</v>
      </c>
      <c r="C5203" s="1">
        <v>110</v>
      </c>
      <c r="D5203" s="1" t="s">
        <v>6571</v>
      </c>
      <c r="F5203" s="1" t="s">
        <v>445</v>
      </c>
      <c r="H5203" s="1">
        <v>41</v>
      </c>
      <c r="J5203" s="1"/>
      <c r="K5203" s="3">
        <v>1683</v>
      </c>
      <c r="N5203" s="1">
        <v>62.2</v>
      </c>
      <c r="O5203" s="1">
        <v>38.450000000000003</v>
      </c>
      <c r="Q5203" s="1">
        <v>15.34</v>
      </c>
      <c r="R5203" s="1">
        <v>5.61</v>
      </c>
      <c r="S5203" s="47">
        <v>19.510000000000002</v>
      </c>
      <c r="Y5203" s="47">
        <v>1.88</v>
      </c>
      <c r="AB5203" s="47">
        <v>0.8</v>
      </c>
      <c r="AJ5203" s="1" t="s">
        <v>413</v>
      </c>
      <c r="AK5203" s="19">
        <v>37.47</v>
      </c>
      <c r="AL5203" s="19">
        <v>111.75</v>
      </c>
      <c r="AM5203" s="1">
        <v>1620</v>
      </c>
      <c r="AN5203" s="3">
        <v>1994</v>
      </c>
      <c r="AP5203" s="47">
        <v>8</v>
      </c>
      <c r="AQ5203">
        <v>80411</v>
      </c>
      <c r="AR5203" s="1" t="s">
        <v>503</v>
      </c>
    </row>
    <row r="5204" spans="1:44" x14ac:dyDescent="0.25">
      <c r="A5204" s="1">
        <v>6765</v>
      </c>
      <c r="B5204" s="1" t="s">
        <v>5255</v>
      </c>
      <c r="C5204" s="1">
        <v>110</v>
      </c>
      <c r="D5204" s="1" t="s">
        <v>6571</v>
      </c>
      <c r="F5204" s="1" t="s">
        <v>445</v>
      </c>
      <c r="H5204" s="1">
        <v>48</v>
      </c>
      <c r="J5204" s="1"/>
      <c r="K5204" s="3">
        <v>1448</v>
      </c>
      <c r="N5204" s="1">
        <v>51</v>
      </c>
      <c r="O5204" s="1">
        <v>31.79</v>
      </c>
      <c r="Q5204" s="1">
        <v>12.21</v>
      </c>
      <c r="R5204" s="1">
        <v>4.53</v>
      </c>
      <c r="S5204" s="47">
        <v>16.239999999999998</v>
      </c>
      <c r="Y5204" s="47">
        <v>1.54</v>
      </c>
      <c r="AB5204" s="47">
        <v>0.66</v>
      </c>
      <c r="AJ5204" s="1" t="s">
        <v>413</v>
      </c>
      <c r="AK5204" s="19">
        <v>37.479999999999997</v>
      </c>
      <c r="AL5204" s="19">
        <v>111.43</v>
      </c>
      <c r="AM5204" s="1">
        <v>1712</v>
      </c>
      <c r="AN5204" s="3">
        <v>1994</v>
      </c>
      <c r="AP5204" s="47">
        <v>6.46</v>
      </c>
      <c r="AQ5204">
        <v>80411</v>
      </c>
      <c r="AR5204" s="1" t="s">
        <v>503</v>
      </c>
    </row>
    <row r="5205" spans="1:44" x14ac:dyDescent="0.25">
      <c r="A5205" s="1">
        <v>6766</v>
      </c>
      <c r="B5205" s="1" t="s">
        <v>5255</v>
      </c>
      <c r="C5205" s="1">
        <v>110</v>
      </c>
      <c r="D5205" s="1" t="s">
        <v>6571</v>
      </c>
      <c r="F5205" s="1" t="s">
        <v>445</v>
      </c>
      <c r="H5205" s="1">
        <v>57</v>
      </c>
      <c r="J5205" s="1"/>
      <c r="K5205" s="3">
        <v>2056</v>
      </c>
      <c r="N5205" s="1">
        <v>71.099999999999994</v>
      </c>
      <c r="O5205" s="1">
        <v>44.15</v>
      </c>
      <c r="Q5205" s="1">
        <v>19.71</v>
      </c>
      <c r="R5205" s="1">
        <v>7.11</v>
      </c>
      <c r="S5205" s="47">
        <v>25.02</v>
      </c>
      <c r="Y5205" s="47">
        <v>2.2799999999999998</v>
      </c>
      <c r="AB5205" s="47">
        <v>0.98</v>
      </c>
      <c r="AJ5205" s="1" t="s">
        <v>413</v>
      </c>
      <c r="AK5205" s="19">
        <v>37.479999999999997</v>
      </c>
      <c r="AL5205" s="19">
        <v>111.78</v>
      </c>
      <c r="AM5205" s="1">
        <v>1620</v>
      </c>
      <c r="AN5205" s="3">
        <v>1994</v>
      </c>
      <c r="AP5205" s="47">
        <v>10.14</v>
      </c>
      <c r="AQ5205">
        <v>80411</v>
      </c>
      <c r="AR5205" s="1" t="s">
        <v>503</v>
      </c>
    </row>
    <row r="5206" spans="1:44" x14ac:dyDescent="0.25">
      <c r="A5206" s="1">
        <v>6767</v>
      </c>
      <c r="B5206" s="1" t="s">
        <v>5255</v>
      </c>
      <c r="C5206" s="1">
        <v>110</v>
      </c>
      <c r="D5206" s="1" t="s">
        <v>6571</v>
      </c>
      <c r="F5206" s="1" t="s">
        <v>445</v>
      </c>
      <c r="H5206" s="1">
        <v>52</v>
      </c>
      <c r="J5206" s="1"/>
      <c r="K5206" s="3">
        <v>883</v>
      </c>
      <c r="N5206" s="1">
        <v>55.6</v>
      </c>
      <c r="O5206" s="1">
        <v>31.88</v>
      </c>
      <c r="Q5206" s="1">
        <v>14.76</v>
      </c>
      <c r="R5206" s="1">
        <v>4.8499999999999996</v>
      </c>
      <c r="S5206" s="47">
        <v>12.76</v>
      </c>
      <c r="Y5206" s="47">
        <v>1.53</v>
      </c>
      <c r="AB5206" s="47">
        <v>0.66</v>
      </c>
      <c r="AJ5206" s="1" t="s">
        <v>413</v>
      </c>
      <c r="AK5206" s="19">
        <v>37.479999999999997</v>
      </c>
      <c r="AL5206" s="19">
        <v>111.83</v>
      </c>
      <c r="AM5206" s="1">
        <v>1490</v>
      </c>
      <c r="AN5206" s="3">
        <v>1994</v>
      </c>
      <c r="AP5206" s="47">
        <v>6.92</v>
      </c>
      <c r="AQ5206">
        <v>80411</v>
      </c>
      <c r="AR5206" s="1" t="s">
        <v>503</v>
      </c>
    </row>
    <row r="5207" spans="1:44" x14ac:dyDescent="0.25">
      <c r="A5207" s="1">
        <v>6768</v>
      </c>
      <c r="B5207" s="1" t="s">
        <v>5255</v>
      </c>
      <c r="C5207" s="1">
        <v>110</v>
      </c>
      <c r="D5207" s="1" t="s">
        <v>6571</v>
      </c>
      <c r="F5207" s="1" t="s">
        <v>445</v>
      </c>
      <c r="H5207" s="1">
        <v>45</v>
      </c>
      <c r="J5207" s="1"/>
      <c r="K5207" s="3">
        <v>1437</v>
      </c>
      <c r="N5207" s="1">
        <v>59</v>
      </c>
      <c r="O5207" s="1">
        <v>34.14</v>
      </c>
      <c r="Q5207" s="1">
        <v>11.01</v>
      </c>
      <c r="R5207" s="1">
        <v>3.71</v>
      </c>
      <c r="S5207" s="47">
        <v>18.2</v>
      </c>
      <c r="Y5207" s="47">
        <v>1.6</v>
      </c>
      <c r="AB5207" s="47">
        <v>0.68</v>
      </c>
      <c r="AJ5207" s="1" t="s">
        <v>413</v>
      </c>
      <c r="AK5207" s="19">
        <v>37.479999999999997</v>
      </c>
      <c r="AL5207" s="19">
        <v>111.9</v>
      </c>
      <c r="AM5207" s="1">
        <v>1550</v>
      </c>
      <c r="AN5207" s="3">
        <v>1994</v>
      </c>
      <c r="AP5207" s="47">
        <v>6.66</v>
      </c>
      <c r="AQ5207">
        <v>80411</v>
      </c>
      <c r="AR5207" s="1" t="s">
        <v>503</v>
      </c>
    </row>
    <row r="5208" spans="1:44" x14ac:dyDescent="0.25">
      <c r="A5208" s="1">
        <v>6769</v>
      </c>
      <c r="B5208" s="1" t="s">
        <v>5255</v>
      </c>
      <c r="C5208" s="1">
        <v>110</v>
      </c>
      <c r="D5208" s="1" t="s">
        <v>6571</v>
      </c>
      <c r="F5208" s="1" t="s">
        <v>445</v>
      </c>
      <c r="H5208" s="1">
        <v>41</v>
      </c>
      <c r="J5208" s="1"/>
      <c r="K5208" s="3">
        <v>1223</v>
      </c>
      <c r="N5208" s="1">
        <v>50.2</v>
      </c>
      <c r="O5208" s="1">
        <v>30.41</v>
      </c>
      <c r="Q5208" s="1">
        <v>14.23</v>
      </c>
      <c r="R5208" s="1">
        <v>4.95</v>
      </c>
      <c r="S5208" s="47">
        <v>15.95</v>
      </c>
      <c r="Y5208" s="47">
        <v>1.56</v>
      </c>
      <c r="AB5208" s="47">
        <v>0.67</v>
      </c>
      <c r="AJ5208" s="1" t="s">
        <v>413</v>
      </c>
      <c r="AK5208" s="19">
        <v>37.5</v>
      </c>
      <c r="AL5208" s="19">
        <v>113.35</v>
      </c>
      <c r="AM5208" s="1">
        <v>1575</v>
      </c>
      <c r="AN5208" s="3">
        <v>1994</v>
      </c>
      <c r="AP5208" s="47">
        <v>7.06</v>
      </c>
      <c r="AQ5208">
        <v>80411</v>
      </c>
      <c r="AR5208" s="1" t="s">
        <v>503</v>
      </c>
    </row>
    <row r="5209" spans="1:44" x14ac:dyDescent="0.25">
      <c r="A5209" s="1">
        <v>6770</v>
      </c>
      <c r="B5209" s="1" t="s">
        <v>5255</v>
      </c>
      <c r="C5209" s="1">
        <v>110</v>
      </c>
      <c r="D5209" s="1" t="s">
        <v>6571</v>
      </c>
      <c r="F5209" s="1" t="s">
        <v>445</v>
      </c>
      <c r="H5209" s="1">
        <v>50</v>
      </c>
      <c r="J5209" s="1"/>
      <c r="K5209" s="3">
        <v>921</v>
      </c>
      <c r="N5209" s="1">
        <v>63.2</v>
      </c>
      <c r="O5209" s="1">
        <v>34.74</v>
      </c>
      <c r="Q5209" s="1">
        <v>11.68</v>
      </c>
      <c r="R5209" s="1">
        <v>3.43</v>
      </c>
      <c r="S5209" s="47">
        <v>16.3</v>
      </c>
      <c r="Y5209" s="47">
        <v>1.57</v>
      </c>
      <c r="AB5209" s="47">
        <v>0.67</v>
      </c>
      <c r="AJ5209" s="1" t="s">
        <v>413</v>
      </c>
      <c r="AK5209" s="19">
        <v>37.520000000000003</v>
      </c>
      <c r="AL5209" s="19">
        <v>111.78</v>
      </c>
      <c r="AM5209" s="1">
        <v>1484</v>
      </c>
      <c r="AN5209" s="3">
        <v>1994</v>
      </c>
      <c r="AP5209" s="47">
        <v>6.15</v>
      </c>
      <c r="AQ5209">
        <v>80411</v>
      </c>
      <c r="AR5209" s="1" t="s">
        <v>503</v>
      </c>
    </row>
    <row r="5210" spans="1:44" x14ac:dyDescent="0.25">
      <c r="A5210" s="1">
        <v>6771</v>
      </c>
      <c r="B5210" s="1" t="s">
        <v>5255</v>
      </c>
      <c r="C5210" s="1">
        <v>110</v>
      </c>
      <c r="D5210" s="1" t="s">
        <v>6571</v>
      </c>
      <c r="F5210" s="1" t="s">
        <v>445</v>
      </c>
      <c r="H5210" s="1">
        <v>43</v>
      </c>
      <c r="J5210" s="1"/>
      <c r="K5210" s="3">
        <v>1080</v>
      </c>
      <c r="N5210" s="1">
        <v>37.4</v>
      </c>
      <c r="O5210" s="1">
        <v>23.23</v>
      </c>
      <c r="Q5210" s="1">
        <v>10.65</v>
      </c>
      <c r="R5210" s="1">
        <v>3.82</v>
      </c>
      <c r="S5210" s="47">
        <v>13.35</v>
      </c>
      <c r="Y5210" s="47">
        <v>1.21</v>
      </c>
      <c r="AB5210" s="47">
        <v>0.52</v>
      </c>
      <c r="AJ5210" s="1" t="s">
        <v>413</v>
      </c>
      <c r="AK5210" s="19">
        <v>37.520000000000003</v>
      </c>
      <c r="AL5210" s="19">
        <v>111.88</v>
      </c>
      <c r="AM5210" s="1">
        <v>1420</v>
      </c>
      <c r="AN5210" s="3">
        <v>1994</v>
      </c>
      <c r="AP5210" s="47">
        <v>5.45</v>
      </c>
      <c r="AQ5210">
        <v>80411</v>
      </c>
      <c r="AR5210" s="1" t="s">
        <v>503</v>
      </c>
    </row>
    <row r="5211" spans="1:44" x14ac:dyDescent="0.25">
      <c r="A5211" s="1">
        <v>6772</v>
      </c>
      <c r="B5211" s="1" t="s">
        <v>5255</v>
      </c>
      <c r="C5211" s="1">
        <v>110</v>
      </c>
      <c r="D5211" s="1" t="s">
        <v>6571</v>
      </c>
      <c r="F5211" s="1" t="s">
        <v>445</v>
      </c>
      <c r="H5211" s="1">
        <v>46</v>
      </c>
      <c r="J5211" s="1"/>
      <c r="K5211" s="3">
        <v>1067</v>
      </c>
      <c r="N5211" s="1">
        <v>84.3</v>
      </c>
      <c r="O5211" s="1">
        <v>46.55</v>
      </c>
      <c r="Q5211" s="1">
        <v>25.78</v>
      </c>
      <c r="R5211" s="1">
        <v>7.82</v>
      </c>
      <c r="S5211" s="47">
        <v>18.420000000000002</v>
      </c>
      <c r="Y5211" s="47">
        <v>2.35</v>
      </c>
      <c r="AB5211" s="47">
        <v>1.01</v>
      </c>
      <c r="AJ5211" s="1" t="s">
        <v>413</v>
      </c>
      <c r="AK5211" s="19">
        <v>37.57</v>
      </c>
      <c r="AL5211" s="19">
        <v>111.68</v>
      </c>
      <c r="AM5211" s="1">
        <v>1670</v>
      </c>
      <c r="AN5211" s="3">
        <v>1994</v>
      </c>
      <c r="AP5211" s="47">
        <v>11.16</v>
      </c>
      <c r="AQ5211">
        <v>80411</v>
      </c>
      <c r="AR5211" s="1" t="s">
        <v>503</v>
      </c>
    </row>
    <row r="5212" spans="1:44" x14ac:dyDescent="0.25">
      <c r="A5212" s="1">
        <v>6773</v>
      </c>
      <c r="B5212" s="1" t="s">
        <v>5255</v>
      </c>
      <c r="C5212" s="1">
        <v>110</v>
      </c>
      <c r="D5212" s="1" t="s">
        <v>6571</v>
      </c>
      <c r="F5212" s="1" t="s">
        <v>445</v>
      </c>
      <c r="H5212" s="1">
        <v>47</v>
      </c>
      <c r="J5212" s="1"/>
      <c r="K5212" s="3">
        <v>613</v>
      </c>
      <c r="N5212" s="1">
        <v>56.9</v>
      </c>
      <c r="O5212" s="1">
        <v>30.73</v>
      </c>
      <c r="Q5212" s="1">
        <v>17.91</v>
      </c>
      <c r="R5212" s="1">
        <v>5.24</v>
      </c>
      <c r="S5212" s="47">
        <v>11.48</v>
      </c>
      <c r="Y5212" s="47">
        <v>1.56</v>
      </c>
      <c r="AB5212" s="47">
        <v>0.67</v>
      </c>
      <c r="AJ5212" s="1" t="s">
        <v>413</v>
      </c>
      <c r="AK5212" s="19">
        <v>37.58</v>
      </c>
      <c r="AL5212" s="19">
        <v>111.7</v>
      </c>
      <c r="AM5212" s="1">
        <v>1452</v>
      </c>
      <c r="AN5212" s="3">
        <v>1994</v>
      </c>
      <c r="AP5212" s="47">
        <v>7.48</v>
      </c>
      <c r="AQ5212">
        <v>80411</v>
      </c>
      <c r="AR5212" s="1" t="s">
        <v>503</v>
      </c>
    </row>
    <row r="5213" spans="1:44" x14ac:dyDescent="0.25">
      <c r="A5213" s="1">
        <v>6774</v>
      </c>
      <c r="B5213" s="1" t="s">
        <v>5255</v>
      </c>
      <c r="C5213" s="1">
        <v>110</v>
      </c>
      <c r="D5213" s="1" t="s">
        <v>6571</v>
      </c>
      <c r="F5213" s="1" t="s">
        <v>445</v>
      </c>
      <c r="H5213" s="1">
        <v>64</v>
      </c>
      <c r="J5213" s="1"/>
      <c r="K5213" s="3">
        <v>1383</v>
      </c>
      <c r="N5213" s="1">
        <v>63</v>
      </c>
      <c r="O5213" s="1">
        <v>37.57</v>
      </c>
      <c r="Q5213" s="1">
        <v>19.22</v>
      </c>
      <c r="R5213" s="1">
        <v>6.43</v>
      </c>
      <c r="S5213" s="47">
        <v>19.52</v>
      </c>
      <c r="Y5213" s="47">
        <v>1.97</v>
      </c>
      <c r="AB5213" s="47">
        <v>0.84</v>
      </c>
      <c r="AJ5213" s="1" t="s">
        <v>413</v>
      </c>
      <c r="AK5213" s="19">
        <v>37.630000000000003</v>
      </c>
      <c r="AL5213" s="19">
        <v>111.88</v>
      </c>
      <c r="AM5213" s="1">
        <v>1650</v>
      </c>
      <c r="AN5213" s="3">
        <v>1994</v>
      </c>
      <c r="AP5213" s="47">
        <v>9.17</v>
      </c>
      <c r="AQ5213">
        <v>80411</v>
      </c>
      <c r="AR5213" s="1" t="s">
        <v>503</v>
      </c>
    </row>
    <row r="5214" spans="1:44" x14ac:dyDescent="0.25">
      <c r="A5214" s="1">
        <v>6775</v>
      </c>
      <c r="B5214" s="1" t="s">
        <v>5255</v>
      </c>
      <c r="C5214" s="1">
        <v>110</v>
      </c>
      <c r="D5214" s="1" t="s">
        <v>6571</v>
      </c>
      <c r="F5214" s="1" t="s">
        <v>445</v>
      </c>
      <c r="H5214" s="1">
        <v>48</v>
      </c>
      <c r="J5214" s="1"/>
      <c r="K5214" s="3">
        <v>565</v>
      </c>
      <c r="N5214" s="1">
        <v>56.4</v>
      </c>
      <c r="O5214" s="1">
        <v>30.44</v>
      </c>
      <c r="Q5214" s="1">
        <v>14.21</v>
      </c>
      <c r="R5214" s="1">
        <v>4.42</v>
      </c>
      <c r="S5214" s="47">
        <v>9.2100000000000009</v>
      </c>
      <c r="Y5214" s="47">
        <v>1.39</v>
      </c>
      <c r="AB5214" s="47">
        <v>0.59</v>
      </c>
      <c r="AJ5214" s="1" t="s">
        <v>413</v>
      </c>
      <c r="AK5214" s="19">
        <v>37.67</v>
      </c>
      <c r="AL5214" s="19">
        <v>111.45</v>
      </c>
      <c r="AM5214" s="1">
        <v>1810</v>
      </c>
      <c r="AN5214" s="3">
        <v>1994</v>
      </c>
      <c r="AP5214" s="47">
        <v>6.31</v>
      </c>
      <c r="AQ5214">
        <v>80411</v>
      </c>
      <c r="AR5214" s="1" t="s">
        <v>503</v>
      </c>
    </row>
    <row r="5215" spans="1:44" x14ac:dyDescent="0.25">
      <c r="A5215" s="1">
        <v>6776</v>
      </c>
      <c r="B5215" s="1" t="s">
        <v>5255</v>
      </c>
      <c r="C5215" s="1">
        <v>110</v>
      </c>
      <c r="D5215" s="1" t="s">
        <v>6571</v>
      </c>
      <c r="F5215" s="1" t="s">
        <v>445</v>
      </c>
      <c r="H5215" s="1">
        <v>71</v>
      </c>
      <c r="J5215" s="1"/>
      <c r="K5215" s="3">
        <v>455</v>
      </c>
      <c r="N5215" s="1">
        <v>44.7</v>
      </c>
      <c r="O5215" s="1">
        <v>23.93</v>
      </c>
      <c r="Q5215" s="1">
        <v>14.07</v>
      </c>
      <c r="R5215" s="1">
        <v>4.08</v>
      </c>
      <c r="S5215" s="47">
        <v>8.7100000000000009</v>
      </c>
      <c r="Y5215" s="47">
        <v>1.21</v>
      </c>
      <c r="AB5215" s="47">
        <v>0.52</v>
      </c>
      <c r="AJ5215" s="1" t="s">
        <v>413</v>
      </c>
      <c r="AK5215" s="19">
        <v>37.67</v>
      </c>
      <c r="AL5215" s="19">
        <v>111.88</v>
      </c>
      <c r="AM5215" s="1">
        <v>1500</v>
      </c>
      <c r="AN5215" s="3">
        <v>1994</v>
      </c>
      <c r="AP5215" s="47">
        <v>5.82</v>
      </c>
      <c r="AQ5215">
        <v>80411</v>
      </c>
      <c r="AR5215" s="1" t="s">
        <v>503</v>
      </c>
    </row>
    <row r="5216" spans="1:44" x14ac:dyDescent="0.25">
      <c r="A5216" s="1">
        <v>6777</v>
      </c>
      <c r="B5216" s="1" t="s">
        <v>5255</v>
      </c>
      <c r="C5216" s="1">
        <v>110</v>
      </c>
      <c r="D5216" s="1" t="s">
        <v>6571</v>
      </c>
      <c r="F5216" s="1" t="s">
        <v>445</v>
      </c>
      <c r="H5216" s="1">
        <v>88</v>
      </c>
      <c r="J5216" s="1"/>
      <c r="K5216" s="3">
        <v>710</v>
      </c>
      <c r="N5216" s="1">
        <v>99.7</v>
      </c>
      <c r="O5216" s="1">
        <v>51.1</v>
      </c>
      <c r="Q5216" s="1">
        <v>28.45</v>
      </c>
      <c r="R5216" s="1">
        <v>8.08</v>
      </c>
      <c r="S5216" s="47">
        <v>14.52</v>
      </c>
      <c r="Y5216" s="47">
        <v>2.4300000000000002</v>
      </c>
      <c r="AB5216" s="47">
        <v>1.04</v>
      </c>
      <c r="AJ5216" s="1" t="s">
        <v>413</v>
      </c>
      <c r="AK5216" s="19">
        <v>37.700000000000003</v>
      </c>
      <c r="AL5216" s="19">
        <v>111.48</v>
      </c>
      <c r="AM5216" s="1">
        <v>1022</v>
      </c>
      <c r="AN5216" s="3">
        <v>1994</v>
      </c>
      <c r="AP5216" s="47">
        <v>11.53</v>
      </c>
      <c r="AQ5216">
        <v>80411</v>
      </c>
      <c r="AR5216" s="1" t="s">
        <v>503</v>
      </c>
    </row>
    <row r="5217" spans="1:44" x14ac:dyDescent="0.25">
      <c r="A5217" s="1">
        <v>6778</v>
      </c>
      <c r="B5217" s="1" t="s">
        <v>5255</v>
      </c>
      <c r="C5217" s="1">
        <v>110</v>
      </c>
      <c r="D5217" s="1" t="s">
        <v>6571</v>
      </c>
      <c r="F5217" s="1" t="s">
        <v>445</v>
      </c>
      <c r="H5217" s="1">
        <v>62</v>
      </c>
      <c r="J5217" s="1"/>
      <c r="K5217" s="3">
        <v>1131</v>
      </c>
      <c r="N5217" s="1">
        <v>61.7</v>
      </c>
      <c r="O5217" s="1">
        <v>35.94</v>
      </c>
      <c r="Q5217" s="1">
        <v>18.05</v>
      </c>
      <c r="R5217" s="1">
        <v>5.92</v>
      </c>
      <c r="S5217" s="47">
        <v>16.57</v>
      </c>
      <c r="Y5217" s="47">
        <v>1.82</v>
      </c>
      <c r="AB5217" s="47">
        <v>0.78</v>
      </c>
      <c r="AJ5217" s="1" t="s">
        <v>413</v>
      </c>
      <c r="AK5217" s="19">
        <v>37.700000000000003</v>
      </c>
      <c r="AL5217" s="19">
        <v>111.83</v>
      </c>
      <c r="AM5217" s="1">
        <v>1691</v>
      </c>
      <c r="AN5217" s="3">
        <v>1994</v>
      </c>
      <c r="AP5217" s="47">
        <v>8.4499999999999993</v>
      </c>
      <c r="AQ5217">
        <v>80411</v>
      </c>
      <c r="AR5217" s="1" t="s">
        <v>503</v>
      </c>
    </row>
    <row r="5218" spans="1:44" x14ac:dyDescent="0.25">
      <c r="A5218" s="1">
        <v>6779</v>
      </c>
      <c r="B5218" s="1" t="s">
        <v>5255</v>
      </c>
      <c r="C5218" s="1">
        <v>110</v>
      </c>
      <c r="D5218" s="1" t="s">
        <v>6571</v>
      </c>
      <c r="F5218" s="1" t="s">
        <v>445</v>
      </c>
      <c r="H5218" s="1">
        <v>47</v>
      </c>
      <c r="J5218" s="1"/>
      <c r="K5218" s="3">
        <v>1458</v>
      </c>
      <c r="N5218" s="1">
        <v>73.3</v>
      </c>
      <c r="O5218" s="1">
        <v>43.15</v>
      </c>
      <c r="Q5218" s="1">
        <v>21.29</v>
      </c>
      <c r="R5218" s="1">
        <v>7.09</v>
      </c>
      <c r="S5218" s="47">
        <v>20.67</v>
      </c>
      <c r="Y5218" s="47">
        <v>2.19</v>
      </c>
      <c r="AB5218" s="47">
        <v>0.94</v>
      </c>
      <c r="AJ5218" s="1" t="s">
        <v>413</v>
      </c>
      <c r="AK5218" s="19">
        <v>37.770000000000003</v>
      </c>
      <c r="AL5218" s="19">
        <v>111.67</v>
      </c>
      <c r="AM5218" s="1">
        <v>1630</v>
      </c>
      <c r="AN5218" s="3">
        <v>1994</v>
      </c>
      <c r="AP5218" s="47">
        <v>10.119999999999999</v>
      </c>
      <c r="AQ5218">
        <v>80411</v>
      </c>
      <c r="AR5218" s="1" t="s">
        <v>503</v>
      </c>
    </row>
    <row r="5219" spans="1:44" x14ac:dyDescent="0.25">
      <c r="A5219" s="1">
        <v>6780</v>
      </c>
      <c r="B5219" s="1" t="s">
        <v>5255</v>
      </c>
      <c r="C5219" s="1">
        <v>110</v>
      </c>
      <c r="D5219" s="1" t="s">
        <v>6571</v>
      </c>
      <c r="F5219" s="1" t="s">
        <v>445</v>
      </c>
      <c r="H5219" s="1">
        <v>61</v>
      </c>
      <c r="J5219" s="1"/>
      <c r="K5219" s="3">
        <v>1213</v>
      </c>
      <c r="N5219" s="1">
        <v>99.3</v>
      </c>
      <c r="O5219" s="1">
        <v>54.52</v>
      </c>
      <c r="Q5219" s="1">
        <v>31.39</v>
      </c>
      <c r="R5219" s="1">
        <v>9.3699999999999992</v>
      </c>
      <c r="S5219" s="47">
        <v>21.7</v>
      </c>
      <c r="Y5219" s="47">
        <v>2.78</v>
      </c>
      <c r="AB5219" s="47">
        <v>1.19</v>
      </c>
      <c r="AJ5219" s="1" t="s">
        <v>413</v>
      </c>
      <c r="AK5219" s="19">
        <v>37.770000000000003</v>
      </c>
      <c r="AL5219" s="19">
        <v>111.75</v>
      </c>
      <c r="AM5219" s="1">
        <v>2020</v>
      </c>
      <c r="AN5219" s="3">
        <v>1994</v>
      </c>
      <c r="AP5219" s="47">
        <v>13.37</v>
      </c>
      <c r="AQ5219">
        <v>80411</v>
      </c>
      <c r="AR5219" s="1" t="s">
        <v>503</v>
      </c>
    </row>
    <row r="5220" spans="1:44" x14ac:dyDescent="0.25">
      <c r="A5220" s="1">
        <v>6781</v>
      </c>
      <c r="B5220" s="1" t="s">
        <v>5255</v>
      </c>
      <c r="C5220" s="1">
        <v>110</v>
      </c>
      <c r="D5220" s="1" t="s">
        <v>6571</v>
      </c>
      <c r="F5220" s="1" t="s">
        <v>445</v>
      </c>
      <c r="H5220" s="1">
        <v>51</v>
      </c>
      <c r="J5220" s="1"/>
      <c r="K5220" s="3">
        <v>1776</v>
      </c>
      <c r="N5220" s="1">
        <v>92</v>
      </c>
      <c r="O5220" s="1">
        <v>54.07</v>
      </c>
      <c r="Q5220" s="1">
        <v>25.17</v>
      </c>
      <c r="R5220" s="1">
        <v>8.48</v>
      </c>
      <c r="S5220" s="47">
        <v>24.5</v>
      </c>
      <c r="Y5220" s="47">
        <v>2.67</v>
      </c>
      <c r="AB5220" s="47">
        <v>1.1399999999999999</v>
      </c>
      <c r="AJ5220" s="1" t="s">
        <v>413</v>
      </c>
      <c r="AK5220" s="19">
        <v>37.770000000000003</v>
      </c>
      <c r="AL5220" s="19">
        <v>111.83</v>
      </c>
      <c r="AM5220" s="1">
        <v>1900</v>
      </c>
      <c r="AN5220" s="3">
        <v>1994</v>
      </c>
      <c r="AP5220" s="47">
        <v>12.1</v>
      </c>
      <c r="AQ5220">
        <v>80411</v>
      </c>
      <c r="AR5220" s="1" t="s">
        <v>503</v>
      </c>
    </row>
    <row r="5221" spans="1:44" x14ac:dyDescent="0.25">
      <c r="A5221" s="1">
        <v>6782</v>
      </c>
      <c r="B5221" s="1" t="s">
        <v>5255</v>
      </c>
      <c r="C5221" s="1">
        <v>110</v>
      </c>
      <c r="D5221" s="1" t="s">
        <v>6571</v>
      </c>
      <c r="F5221" s="1" t="s">
        <v>445</v>
      </c>
      <c r="H5221" s="1">
        <v>47</v>
      </c>
      <c r="J5221" s="1"/>
      <c r="K5221" s="3">
        <v>2267</v>
      </c>
      <c r="N5221" s="1">
        <v>89.1</v>
      </c>
      <c r="O5221" s="1">
        <v>52.42</v>
      </c>
      <c r="Q5221" s="1">
        <v>22.76</v>
      </c>
      <c r="R5221" s="1">
        <v>8.16</v>
      </c>
      <c r="S5221" s="47">
        <v>27.72</v>
      </c>
      <c r="Y5221" s="47">
        <v>2.64</v>
      </c>
      <c r="AB5221" s="47">
        <v>1.1299999999999999</v>
      </c>
      <c r="AJ5221" s="1" t="s">
        <v>413</v>
      </c>
      <c r="AK5221" s="19">
        <v>37.78</v>
      </c>
      <c r="AL5221" s="19">
        <v>111.92</v>
      </c>
      <c r="AM5221" s="1">
        <v>1880</v>
      </c>
      <c r="AN5221" s="3">
        <v>1994</v>
      </c>
      <c r="AP5221" s="47">
        <v>11.64</v>
      </c>
      <c r="AQ5221">
        <v>80411</v>
      </c>
      <c r="AR5221" s="1" t="s">
        <v>503</v>
      </c>
    </row>
    <row r="5222" spans="1:44" x14ac:dyDescent="0.25">
      <c r="A5222" s="1">
        <v>6783</v>
      </c>
      <c r="B5222" s="1" t="s">
        <v>5255</v>
      </c>
      <c r="C5222" s="1">
        <v>110</v>
      </c>
      <c r="D5222" s="1" t="s">
        <v>6571</v>
      </c>
      <c r="F5222" s="1" t="s">
        <v>445</v>
      </c>
      <c r="H5222" s="1">
        <v>58</v>
      </c>
      <c r="J5222" s="1"/>
      <c r="K5222" s="3">
        <v>1205</v>
      </c>
      <c r="N5222" s="1">
        <v>45.2</v>
      </c>
      <c r="O5222" s="1">
        <v>27.72</v>
      </c>
      <c r="Q5222" s="1">
        <v>12.87</v>
      </c>
      <c r="R5222" s="1">
        <v>4.54</v>
      </c>
      <c r="S5222" s="47">
        <v>15.29</v>
      </c>
      <c r="Y5222" s="47">
        <v>1.44</v>
      </c>
      <c r="AB5222" s="47">
        <v>0.62</v>
      </c>
      <c r="AJ5222" s="1" t="s">
        <v>413</v>
      </c>
      <c r="AK5222" s="19">
        <v>37.9</v>
      </c>
      <c r="AL5222" s="19">
        <v>111.32</v>
      </c>
      <c r="AM5222" s="1">
        <v>1621</v>
      </c>
      <c r="AN5222" s="3">
        <v>1994</v>
      </c>
      <c r="AP5222" s="47">
        <v>6.48</v>
      </c>
      <c r="AQ5222">
        <v>80411</v>
      </c>
      <c r="AR5222" s="1" t="s">
        <v>503</v>
      </c>
    </row>
    <row r="5223" spans="1:44" x14ac:dyDescent="0.25">
      <c r="A5223" s="1">
        <v>6784</v>
      </c>
      <c r="B5223" s="1" t="s">
        <v>5255</v>
      </c>
      <c r="C5223" s="1">
        <v>110</v>
      </c>
      <c r="D5223" s="1" t="s">
        <v>6571</v>
      </c>
      <c r="F5223" s="1" t="s">
        <v>445</v>
      </c>
      <c r="H5223" s="1">
        <v>36</v>
      </c>
      <c r="J5223" s="1"/>
      <c r="K5223" s="3">
        <v>688</v>
      </c>
      <c r="N5223" s="1">
        <v>63.7</v>
      </c>
      <c r="O5223" s="1">
        <v>34.72</v>
      </c>
      <c r="Q5223" s="1">
        <v>15.95</v>
      </c>
      <c r="R5223" s="1">
        <v>5.0199999999999996</v>
      </c>
      <c r="S5223" s="47">
        <v>10.87</v>
      </c>
      <c r="Y5223" s="47">
        <v>1.58</v>
      </c>
      <c r="AB5223" s="47">
        <v>0.68</v>
      </c>
      <c r="AJ5223" s="1" t="s">
        <v>413</v>
      </c>
      <c r="AK5223" s="19">
        <v>38.07</v>
      </c>
      <c r="AL5223" s="19">
        <v>111.48</v>
      </c>
      <c r="AM5223" s="1">
        <v>2120</v>
      </c>
      <c r="AN5223" s="3">
        <v>1994</v>
      </c>
      <c r="AP5223" s="47">
        <v>7.16</v>
      </c>
      <c r="AQ5223">
        <v>80411</v>
      </c>
      <c r="AR5223" s="1" t="s">
        <v>503</v>
      </c>
    </row>
    <row r="5224" spans="1:44" x14ac:dyDescent="0.25">
      <c r="A5224" s="1">
        <v>6785</v>
      </c>
      <c r="B5224" s="1" t="s">
        <v>5255</v>
      </c>
      <c r="C5224" s="1">
        <v>110</v>
      </c>
      <c r="D5224" s="1" t="s">
        <v>6571</v>
      </c>
      <c r="F5224" s="1" t="s">
        <v>445</v>
      </c>
      <c r="H5224" s="1">
        <v>30</v>
      </c>
      <c r="J5224" s="1"/>
      <c r="K5224" s="3">
        <v>784</v>
      </c>
      <c r="N5224" s="1">
        <v>35.299999999999997</v>
      </c>
      <c r="O5224" s="1">
        <v>21.02</v>
      </c>
      <c r="Q5224" s="1">
        <v>11.83</v>
      </c>
      <c r="R5224" s="1">
        <v>3.86</v>
      </c>
      <c r="S5224" s="47">
        <v>11.63</v>
      </c>
      <c r="Y5224" s="47">
        <v>1.1499999999999999</v>
      </c>
      <c r="AB5224" s="47">
        <v>0.49</v>
      </c>
      <c r="AJ5224" s="1" t="s">
        <v>413</v>
      </c>
      <c r="AK5224" s="19">
        <v>38.1</v>
      </c>
      <c r="AL5224" s="19">
        <v>112.3</v>
      </c>
      <c r="AM5224" s="1">
        <v>1630</v>
      </c>
      <c r="AN5224" s="3">
        <v>1994</v>
      </c>
      <c r="AP5224" s="47">
        <v>5.51</v>
      </c>
      <c r="AQ5224">
        <v>80411</v>
      </c>
      <c r="AR5224" s="1" t="s">
        <v>503</v>
      </c>
    </row>
    <row r="5225" spans="1:44" x14ac:dyDescent="0.25">
      <c r="A5225" s="1">
        <v>6786</v>
      </c>
      <c r="B5225" s="1" t="s">
        <v>5255</v>
      </c>
      <c r="C5225" s="1">
        <v>110</v>
      </c>
      <c r="D5225" s="1" t="s">
        <v>6571</v>
      </c>
      <c r="F5225" s="1" t="s">
        <v>445</v>
      </c>
      <c r="H5225" s="1">
        <v>47</v>
      </c>
      <c r="J5225" s="1"/>
      <c r="K5225" s="3">
        <v>2077</v>
      </c>
      <c r="N5225" s="1">
        <v>58.8</v>
      </c>
      <c r="O5225" s="1">
        <v>37.58</v>
      </c>
      <c r="Q5225" s="1">
        <v>15.82</v>
      </c>
      <c r="R5225" s="1">
        <v>5.96</v>
      </c>
      <c r="S5225" s="47">
        <v>23.34</v>
      </c>
      <c r="Y5225" s="47">
        <v>1.97</v>
      </c>
      <c r="AB5225" s="47">
        <v>0.84</v>
      </c>
      <c r="AJ5225" s="1" t="s">
        <v>413</v>
      </c>
      <c r="AK5225" s="19">
        <v>38.119999999999997</v>
      </c>
      <c r="AL5225" s="19">
        <v>112.42</v>
      </c>
      <c r="AM5225" s="1">
        <v>1410</v>
      </c>
      <c r="AN5225" s="3">
        <v>1994</v>
      </c>
      <c r="AP5225" s="47">
        <v>8.5</v>
      </c>
      <c r="AQ5225">
        <v>80411</v>
      </c>
      <c r="AR5225" s="1" t="s">
        <v>503</v>
      </c>
    </row>
    <row r="5226" spans="1:44" x14ac:dyDescent="0.25">
      <c r="A5226" s="1">
        <v>6787</v>
      </c>
      <c r="B5226" s="1" t="s">
        <v>5255</v>
      </c>
      <c r="C5226" s="1">
        <v>110</v>
      </c>
      <c r="D5226" s="1" t="s">
        <v>6571</v>
      </c>
      <c r="F5226" s="1" t="s">
        <v>445</v>
      </c>
      <c r="H5226" s="1">
        <v>37</v>
      </c>
      <c r="J5226" s="1"/>
      <c r="K5226" s="3">
        <v>610</v>
      </c>
      <c r="N5226" s="1">
        <v>90.6</v>
      </c>
      <c r="O5226" s="1">
        <v>47.69</v>
      </c>
      <c r="Q5226" s="1">
        <v>23.04</v>
      </c>
      <c r="R5226" s="1">
        <v>6.81</v>
      </c>
      <c r="S5226" s="47">
        <v>11.36</v>
      </c>
      <c r="Y5226" s="47">
        <v>2.12</v>
      </c>
      <c r="AB5226" s="47">
        <v>0.91</v>
      </c>
      <c r="AJ5226" s="1" t="s">
        <v>413</v>
      </c>
      <c r="AK5226" s="19">
        <v>38.18</v>
      </c>
      <c r="AL5226" s="19">
        <v>111.32</v>
      </c>
      <c r="AM5226" s="1">
        <v>1710</v>
      </c>
      <c r="AN5226" s="3">
        <v>1994</v>
      </c>
      <c r="AP5226" s="47">
        <v>9.7200000000000006</v>
      </c>
      <c r="AQ5226">
        <v>81013</v>
      </c>
      <c r="AR5226" s="1" t="s">
        <v>503</v>
      </c>
    </row>
    <row r="5227" spans="1:44" x14ac:dyDescent="0.25">
      <c r="A5227" s="1">
        <v>6788</v>
      </c>
      <c r="B5227" s="1" t="s">
        <v>5255</v>
      </c>
      <c r="C5227" s="1">
        <v>110</v>
      </c>
      <c r="D5227" s="1" t="s">
        <v>6571</v>
      </c>
      <c r="F5227" s="1" t="s">
        <v>445</v>
      </c>
      <c r="H5227" s="1">
        <v>36</v>
      </c>
      <c r="J5227" s="1"/>
      <c r="K5227" s="3">
        <v>2113</v>
      </c>
      <c r="N5227" s="1">
        <v>59.1</v>
      </c>
      <c r="O5227" s="1">
        <v>38</v>
      </c>
      <c r="Q5227" s="1">
        <v>14.13</v>
      </c>
      <c r="R5227" s="1">
        <v>5.46</v>
      </c>
      <c r="S5227" s="47">
        <v>22.15</v>
      </c>
      <c r="Y5227" s="47">
        <v>1.9</v>
      </c>
      <c r="AB5227" s="47">
        <v>0.81</v>
      </c>
      <c r="AJ5227" s="1" t="s">
        <v>413</v>
      </c>
      <c r="AK5227" s="19">
        <v>38.200000000000003</v>
      </c>
      <c r="AL5227" s="19">
        <v>111.33</v>
      </c>
      <c r="AM5227" s="1">
        <v>1990</v>
      </c>
      <c r="AN5227" s="3">
        <v>1994</v>
      </c>
      <c r="AP5227" s="47">
        <v>7.79</v>
      </c>
      <c r="AQ5227">
        <v>81013</v>
      </c>
      <c r="AR5227" s="1" t="s">
        <v>503</v>
      </c>
    </row>
    <row r="5228" spans="1:44" x14ac:dyDescent="0.25">
      <c r="A5228" s="1">
        <v>6789</v>
      </c>
      <c r="B5228" s="1" t="s">
        <v>5255</v>
      </c>
      <c r="C5228" s="1">
        <v>110</v>
      </c>
      <c r="D5228" s="1" t="s">
        <v>6571</v>
      </c>
      <c r="F5228" s="1" t="s">
        <v>445</v>
      </c>
      <c r="H5228" s="1">
        <v>48</v>
      </c>
      <c r="J5228" s="1"/>
      <c r="K5228" s="3">
        <v>1477</v>
      </c>
      <c r="N5228" s="1">
        <v>34.5</v>
      </c>
      <c r="O5228" s="1">
        <v>22.48</v>
      </c>
      <c r="Q5228" s="1">
        <v>11.56</v>
      </c>
      <c r="R5228" s="1">
        <v>4.3</v>
      </c>
      <c r="S5228" s="47">
        <v>17.45</v>
      </c>
      <c r="Y5228" s="47">
        <v>1.33</v>
      </c>
      <c r="AB5228" s="47">
        <v>0.56999999999999995</v>
      </c>
      <c r="AJ5228" s="1" t="s">
        <v>413</v>
      </c>
      <c r="AK5228" s="19">
        <v>38.799999999999997</v>
      </c>
      <c r="AL5228" s="19">
        <v>112.07</v>
      </c>
      <c r="AM5228" s="1">
        <v>2117</v>
      </c>
      <c r="AN5228" s="3">
        <v>1994</v>
      </c>
      <c r="AP5228" s="47">
        <v>6.13</v>
      </c>
      <c r="AQ5228">
        <v>80813</v>
      </c>
      <c r="AR5228" s="1" t="s">
        <v>503</v>
      </c>
    </row>
    <row r="5229" spans="1:44" x14ac:dyDescent="0.25">
      <c r="A5229" s="1">
        <v>6790</v>
      </c>
      <c r="B5229" s="1" t="s">
        <v>5255</v>
      </c>
      <c r="C5229" s="1">
        <v>110</v>
      </c>
      <c r="D5229" s="1" t="s">
        <v>6571</v>
      </c>
      <c r="F5229" s="1" t="s">
        <v>445</v>
      </c>
      <c r="H5229" s="1">
        <v>63</v>
      </c>
      <c r="J5229" s="1"/>
      <c r="K5229" s="3">
        <v>670</v>
      </c>
      <c r="N5229" s="1">
        <v>103</v>
      </c>
      <c r="O5229" s="1">
        <v>74.540000000000006</v>
      </c>
      <c r="Q5229" s="1">
        <v>28.95</v>
      </c>
      <c r="R5229" s="1">
        <v>6.82</v>
      </c>
      <c r="S5229" s="47">
        <v>16.059999999999999</v>
      </c>
      <c r="Y5229" s="47">
        <v>3.01</v>
      </c>
      <c r="AB5229" s="47">
        <v>1.29</v>
      </c>
      <c r="AJ5229" s="1" t="s">
        <v>413</v>
      </c>
      <c r="AK5229" s="19">
        <v>37.5</v>
      </c>
      <c r="AL5229" s="19">
        <v>111.1</v>
      </c>
      <c r="AM5229" s="1">
        <v>1785</v>
      </c>
      <c r="AN5229" s="3">
        <v>1994</v>
      </c>
      <c r="AP5229" s="47">
        <v>9.73</v>
      </c>
      <c r="AQ5229">
        <v>80411</v>
      </c>
      <c r="AR5229" s="1" t="s">
        <v>503</v>
      </c>
    </row>
    <row r="5230" spans="1:44" x14ac:dyDescent="0.25">
      <c r="A5230" s="1">
        <v>6791</v>
      </c>
      <c r="B5230" s="1" t="s">
        <v>5255</v>
      </c>
      <c r="C5230" s="1">
        <v>110</v>
      </c>
      <c r="D5230" s="1" t="s">
        <v>6571</v>
      </c>
      <c r="F5230" s="1" t="s">
        <v>445</v>
      </c>
      <c r="H5230" s="1">
        <v>55</v>
      </c>
      <c r="J5230" s="1"/>
      <c r="K5230" s="3">
        <v>1224</v>
      </c>
      <c r="N5230" s="1">
        <v>117</v>
      </c>
      <c r="O5230" s="1">
        <v>85.33</v>
      </c>
      <c r="Q5230" s="1">
        <v>32.82</v>
      </c>
      <c r="R5230" s="1">
        <v>7.98</v>
      </c>
      <c r="S5230" s="47">
        <v>20.22</v>
      </c>
      <c r="Y5230" s="47">
        <v>3.48</v>
      </c>
      <c r="AB5230" s="47">
        <v>1.49</v>
      </c>
      <c r="AJ5230" s="1" t="s">
        <v>413</v>
      </c>
      <c r="AK5230" s="19">
        <v>36.5</v>
      </c>
      <c r="AL5230" s="19">
        <v>112.3</v>
      </c>
      <c r="AM5230" s="1">
        <v>1810</v>
      </c>
      <c r="AN5230" s="3">
        <v>1994</v>
      </c>
      <c r="AP5230" s="47">
        <v>11.39</v>
      </c>
      <c r="AQ5230">
        <v>80411</v>
      </c>
      <c r="AR5230" s="1" t="s">
        <v>503</v>
      </c>
    </row>
    <row r="5231" spans="1:44" x14ac:dyDescent="0.25">
      <c r="A5231" s="1">
        <v>6792</v>
      </c>
      <c r="B5231" s="1" t="s">
        <v>5255</v>
      </c>
      <c r="C5231" s="1">
        <v>110</v>
      </c>
      <c r="D5231" s="1" t="s">
        <v>6571</v>
      </c>
      <c r="F5231" s="1" t="s">
        <v>445</v>
      </c>
      <c r="H5231" s="1">
        <v>50</v>
      </c>
      <c r="J5231" s="1"/>
      <c r="K5231" s="3">
        <v>1860</v>
      </c>
      <c r="N5231" s="1">
        <v>89.2</v>
      </c>
      <c r="O5231" s="1">
        <v>53.37</v>
      </c>
      <c r="Q5231" s="1">
        <v>20.22</v>
      </c>
      <c r="R5231" s="1">
        <v>6.32</v>
      </c>
      <c r="S5231" s="47">
        <v>22.06</v>
      </c>
      <c r="Y5231" s="47">
        <v>2.4300000000000002</v>
      </c>
      <c r="AB5231" s="47">
        <v>1.04</v>
      </c>
      <c r="AJ5231" s="1" t="s">
        <v>413</v>
      </c>
      <c r="AK5231" s="19">
        <v>36.700000000000003</v>
      </c>
      <c r="AL5231" s="19">
        <v>112</v>
      </c>
      <c r="AM5231" s="1">
        <v>1400</v>
      </c>
      <c r="AN5231" s="3">
        <v>1994</v>
      </c>
      <c r="AP5231" s="47">
        <v>7.11</v>
      </c>
      <c r="AQ5231">
        <v>80411</v>
      </c>
      <c r="AR5231" s="1" t="s">
        <v>503</v>
      </c>
    </row>
    <row r="5232" spans="1:44" x14ac:dyDescent="0.25">
      <c r="A5232" s="1">
        <v>6793</v>
      </c>
      <c r="B5232" s="1" t="s">
        <v>5255</v>
      </c>
      <c r="C5232" s="1">
        <v>110</v>
      </c>
      <c r="D5232" s="1" t="s">
        <v>6571</v>
      </c>
      <c r="F5232" s="1" t="s">
        <v>445</v>
      </c>
      <c r="H5232" s="1">
        <v>45</v>
      </c>
      <c r="J5232" s="1"/>
      <c r="K5232" s="3">
        <v>472</v>
      </c>
      <c r="N5232" s="1">
        <v>68</v>
      </c>
      <c r="O5232" s="1">
        <v>34.72</v>
      </c>
      <c r="Q5232" s="1">
        <v>13.15</v>
      </c>
      <c r="R5232" s="1">
        <v>3.18</v>
      </c>
      <c r="S5232" s="47">
        <v>14.45</v>
      </c>
      <c r="Y5232" s="47">
        <v>1.56</v>
      </c>
      <c r="AB5232" s="47">
        <v>0.67</v>
      </c>
      <c r="AJ5232" s="1" t="s">
        <v>413</v>
      </c>
      <c r="AK5232" s="19">
        <v>36.700000000000003</v>
      </c>
      <c r="AL5232" s="19">
        <v>112</v>
      </c>
      <c r="AM5232" s="1">
        <v>1400</v>
      </c>
      <c r="AN5232" s="3">
        <v>1994</v>
      </c>
      <c r="AP5232" s="47">
        <v>5.71</v>
      </c>
      <c r="AQ5232">
        <v>80411</v>
      </c>
      <c r="AR5232" s="1" t="s">
        <v>503</v>
      </c>
    </row>
    <row r="5233" spans="1:44" x14ac:dyDescent="0.25">
      <c r="A5233" s="1">
        <v>6794</v>
      </c>
      <c r="B5233" s="1" t="s">
        <v>5255</v>
      </c>
      <c r="C5233" s="1">
        <v>180</v>
      </c>
      <c r="D5233" s="1" t="s">
        <v>6571</v>
      </c>
      <c r="F5233" s="1" t="s">
        <v>445</v>
      </c>
      <c r="H5233" s="1">
        <v>80</v>
      </c>
      <c r="J5233" s="1"/>
      <c r="K5233" s="3">
        <v>750</v>
      </c>
      <c r="N5233" s="1">
        <v>333</v>
      </c>
      <c r="O5233" s="1">
        <v>67.02</v>
      </c>
      <c r="Q5233" s="1">
        <v>30.99</v>
      </c>
      <c r="R5233" s="1">
        <v>6.07</v>
      </c>
      <c r="S5233" s="47">
        <v>13.87</v>
      </c>
      <c r="Y5233" s="47">
        <v>2.81</v>
      </c>
      <c r="AB5233" s="47">
        <v>1.2</v>
      </c>
      <c r="AJ5233" s="1" t="s">
        <v>413</v>
      </c>
      <c r="AK5233" s="19">
        <v>33.200000000000003</v>
      </c>
      <c r="AL5233" s="19">
        <v>104.2</v>
      </c>
      <c r="AM5233" s="1">
        <v>2160</v>
      </c>
      <c r="AN5233" s="3">
        <v>1994</v>
      </c>
      <c r="AP5233" s="47">
        <v>6.83</v>
      </c>
      <c r="AQ5233">
        <v>81017</v>
      </c>
      <c r="AR5233" s="1" t="s">
        <v>503</v>
      </c>
    </row>
    <row r="5234" spans="1:44" x14ac:dyDescent="0.25">
      <c r="A5234" s="1">
        <v>6795</v>
      </c>
      <c r="B5234" s="1" t="s">
        <v>5255</v>
      </c>
      <c r="C5234" s="1">
        <v>180</v>
      </c>
      <c r="D5234" s="1" t="s">
        <v>6571</v>
      </c>
      <c r="F5234" s="1" t="s">
        <v>445</v>
      </c>
      <c r="H5234" s="1">
        <v>120</v>
      </c>
      <c r="J5234" s="1"/>
      <c r="K5234" s="3">
        <v>737</v>
      </c>
      <c r="N5234" s="1">
        <v>300</v>
      </c>
      <c r="O5234" s="1">
        <v>83.19</v>
      </c>
      <c r="Q5234" s="1">
        <v>40.56</v>
      </c>
      <c r="R5234" s="1">
        <v>7.31</v>
      </c>
      <c r="S5234" s="47">
        <v>15.28</v>
      </c>
      <c r="Y5234" s="47">
        <v>3.48</v>
      </c>
      <c r="AB5234" s="47">
        <v>1.49</v>
      </c>
      <c r="AJ5234" s="1" t="s">
        <v>413</v>
      </c>
      <c r="AK5234" s="19">
        <v>32.6</v>
      </c>
      <c r="AL5234" s="19">
        <v>103</v>
      </c>
      <c r="AM5234" s="1">
        <v>2600</v>
      </c>
      <c r="AN5234" s="3">
        <v>1994</v>
      </c>
      <c r="AP5234" s="47">
        <v>8.2200000000000006</v>
      </c>
      <c r="AQ5234">
        <v>81017</v>
      </c>
      <c r="AR5234" s="1" t="s">
        <v>503</v>
      </c>
    </row>
    <row r="5235" spans="1:44" x14ac:dyDescent="0.25">
      <c r="A5235" s="1">
        <v>6796</v>
      </c>
      <c r="B5235" s="1" t="s">
        <v>5255</v>
      </c>
      <c r="C5235" s="1">
        <v>110</v>
      </c>
      <c r="D5235" s="1" t="s">
        <v>6571</v>
      </c>
      <c r="F5235" s="1" t="s">
        <v>445</v>
      </c>
      <c r="H5235" s="1">
        <v>25</v>
      </c>
      <c r="J5235" s="1"/>
      <c r="K5235" s="3">
        <v>1214</v>
      </c>
      <c r="N5235" s="1">
        <v>97</v>
      </c>
      <c r="O5235" s="1">
        <v>49.53</v>
      </c>
      <c r="Q5235" s="1">
        <v>10.85</v>
      </c>
      <c r="R5235" s="1">
        <v>4.0999999999999996</v>
      </c>
      <c r="S5235" s="47">
        <v>14.76</v>
      </c>
      <c r="Y5235" s="47">
        <v>1.89</v>
      </c>
      <c r="AB5235" s="47">
        <v>0.81</v>
      </c>
      <c r="AJ5235" s="1" t="s">
        <v>413</v>
      </c>
      <c r="AK5235" s="19">
        <v>28.25</v>
      </c>
      <c r="AL5235" s="19">
        <v>108.12</v>
      </c>
      <c r="AM5235" s="1">
        <v>540</v>
      </c>
      <c r="AN5235" s="3">
        <v>1994</v>
      </c>
      <c r="AP5235" s="47">
        <v>5.85</v>
      </c>
      <c r="AQ5235">
        <v>80101</v>
      </c>
      <c r="AR5235" s="1" t="s">
        <v>503</v>
      </c>
    </row>
    <row r="5236" spans="1:44" x14ac:dyDescent="0.25">
      <c r="A5236" s="1">
        <v>6797</v>
      </c>
      <c r="B5236" s="1" t="s">
        <v>5256</v>
      </c>
      <c r="C5236" s="1">
        <v>180</v>
      </c>
      <c r="D5236" s="1" t="s">
        <v>6570</v>
      </c>
      <c r="F5236" s="1" t="s">
        <v>445</v>
      </c>
      <c r="H5236" s="1">
        <v>95</v>
      </c>
      <c r="J5236" s="1"/>
      <c r="K5236" s="3">
        <v>575</v>
      </c>
      <c r="N5236" s="1">
        <v>226</v>
      </c>
      <c r="O5236" s="1">
        <v>106.5</v>
      </c>
      <c r="Q5236" s="1">
        <v>19.16</v>
      </c>
      <c r="R5236" s="1">
        <v>10.64</v>
      </c>
      <c r="S5236" s="47">
        <v>30.5</v>
      </c>
      <c r="Y5236" s="47">
        <v>10.16</v>
      </c>
      <c r="AB5236" s="47">
        <v>2.0299999999999998</v>
      </c>
      <c r="AJ5236" s="1" t="s">
        <v>413</v>
      </c>
      <c r="AK5236" s="19">
        <v>33</v>
      </c>
      <c r="AL5236" s="19">
        <v>108.2</v>
      </c>
      <c r="AM5236" s="1">
        <v>1800</v>
      </c>
      <c r="AN5236" s="3">
        <v>1994</v>
      </c>
      <c r="AP5236" s="47">
        <v>11.18</v>
      </c>
      <c r="AQ5236">
        <v>80417</v>
      </c>
      <c r="AR5236" s="1" t="s">
        <v>503</v>
      </c>
    </row>
    <row r="5237" spans="1:44" x14ac:dyDescent="0.25">
      <c r="A5237" s="1">
        <v>6798</v>
      </c>
      <c r="B5237" s="1" t="s">
        <v>5256</v>
      </c>
      <c r="C5237" s="1">
        <v>180</v>
      </c>
      <c r="D5237" s="1" t="s">
        <v>6570</v>
      </c>
      <c r="F5237" s="1" t="s">
        <v>445</v>
      </c>
      <c r="H5237" s="1">
        <v>36</v>
      </c>
      <c r="J5237" s="1"/>
      <c r="K5237" s="3">
        <v>1820</v>
      </c>
      <c r="N5237" s="1">
        <v>122</v>
      </c>
      <c r="O5237" s="1">
        <v>77.319999999999993</v>
      </c>
      <c r="Q5237" s="1">
        <v>22.69</v>
      </c>
      <c r="R5237" s="1">
        <v>6.46</v>
      </c>
      <c r="S5237" s="47">
        <v>28.67</v>
      </c>
      <c r="Y5237" s="47">
        <v>8.23</v>
      </c>
      <c r="AB5237" s="47">
        <v>1.65</v>
      </c>
      <c r="AJ5237" s="1" t="s">
        <v>413</v>
      </c>
      <c r="AK5237" s="19">
        <v>33.6</v>
      </c>
      <c r="AL5237" s="19">
        <v>111.6</v>
      </c>
      <c r="AM5237" s="1">
        <v>1296</v>
      </c>
      <c r="AN5237" s="3">
        <v>1994</v>
      </c>
      <c r="AP5237" s="47">
        <v>9.3000000000000007</v>
      </c>
      <c r="AQ5237">
        <v>80434</v>
      </c>
      <c r="AR5237" s="1" t="s">
        <v>503</v>
      </c>
    </row>
    <row r="5238" spans="1:44" x14ac:dyDescent="0.25">
      <c r="A5238" s="1">
        <v>6799</v>
      </c>
      <c r="B5238" s="1" t="s">
        <v>5256</v>
      </c>
      <c r="C5238" s="1">
        <v>180</v>
      </c>
      <c r="D5238" s="1" t="s">
        <v>6570</v>
      </c>
      <c r="F5238" s="1" t="s">
        <v>445</v>
      </c>
      <c r="H5238" s="1">
        <v>23</v>
      </c>
      <c r="J5238" s="1"/>
      <c r="K5238" s="3">
        <v>1884</v>
      </c>
      <c r="N5238" s="1">
        <v>64.3</v>
      </c>
      <c r="O5238" s="1">
        <v>40.619999999999997</v>
      </c>
      <c r="Q5238" s="1">
        <v>14.41</v>
      </c>
      <c r="R5238" s="1">
        <v>4.01</v>
      </c>
      <c r="S5238" s="47">
        <v>16.260000000000002</v>
      </c>
      <c r="Y5238" s="47">
        <v>4.59</v>
      </c>
      <c r="AB5238" s="47">
        <v>0.92</v>
      </c>
      <c r="AJ5238" s="1" t="s">
        <v>413</v>
      </c>
      <c r="AK5238" s="19">
        <v>33.6</v>
      </c>
      <c r="AL5238" s="19">
        <v>111.3</v>
      </c>
      <c r="AM5238" s="1">
        <v>1080</v>
      </c>
      <c r="AN5238" s="3">
        <v>1994</v>
      </c>
      <c r="AP5238" s="47">
        <v>6.48</v>
      </c>
      <c r="AQ5238">
        <v>80434</v>
      </c>
      <c r="AR5238" s="1" t="s">
        <v>503</v>
      </c>
    </row>
    <row r="5239" spans="1:44" x14ac:dyDescent="0.25">
      <c r="A5239" s="1">
        <v>6800</v>
      </c>
      <c r="B5239" s="1" t="s">
        <v>5256</v>
      </c>
      <c r="C5239" s="1">
        <v>180</v>
      </c>
      <c r="D5239" s="1" t="s">
        <v>6570</v>
      </c>
      <c r="F5239" s="1" t="s">
        <v>445</v>
      </c>
      <c r="H5239" s="1">
        <v>43</v>
      </c>
      <c r="J5239" s="1"/>
      <c r="K5239" s="3">
        <v>2478</v>
      </c>
      <c r="N5239" s="1">
        <v>108</v>
      </c>
      <c r="O5239" s="1">
        <v>62.71</v>
      </c>
      <c r="Q5239" s="1">
        <v>20.03</v>
      </c>
      <c r="R5239" s="1">
        <v>5.81</v>
      </c>
      <c r="S5239" s="47">
        <v>25.6</v>
      </c>
      <c r="Y5239" s="47">
        <v>6.95</v>
      </c>
      <c r="AB5239" s="47">
        <v>1.39</v>
      </c>
      <c r="AJ5239" s="1" t="s">
        <v>413</v>
      </c>
      <c r="AK5239" s="19">
        <v>31.6</v>
      </c>
      <c r="AL5239" s="19">
        <v>114.8</v>
      </c>
      <c r="AM5239" s="1">
        <v>500</v>
      </c>
      <c r="AN5239" s="3">
        <v>1994</v>
      </c>
      <c r="AP5239" s="47">
        <v>9.1</v>
      </c>
      <c r="AQ5239">
        <v>80415</v>
      </c>
      <c r="AR5239" s="1" t="s">
        <v>503</v>
      </c>
    </row>
    <row r="5240" spans="1:44" x14ac:dyDescent="0.25">
      <c r="A5240" s="1">
        <v>6801</v>
      </c>
      <c r="B5240" s="1" t="s">
        <v>5256</v>
      </c>
      <c r="C5240" s="1">
        <v>180</v>
      </c>
      <c r="D5240" s="1" t="s">
        <v>6570</v>
      </c>
      <c r="F5240" s="1" t="s">
        <v>445</v>
      </c>
      <c r="H5240" s="1">
        <v>51</v>
      </c>
      <c r="J5240" s="1"/>
      <c r="K5240" s="3">
        <v>1600</v>
      </c>
      <c r="N5240" s="1">
        <v>121</v>
      </c>
      <c r="O5240" s="1">
        <v>78.33</v>
      </c>
      <c r="Q5240" s="1">
        <v>25.23</v>
      </c>
      <c r="R5240" s="1">
        <v>6.74</v>
      </c>
      <c r="S5240" s="47">
        <v>26.6</v>
      </c>
      <c r="Y5240" s="47">
        <v>8.34</v>
      </c>
      <c r="AB5240" s="47">
        <v>1.67</v>
      </c>
      <c r="AJ5240" s="1" t="s">
        <v>413</v>
      </c>
      <c r="AK5240" s="19">
        <v>33.5</v>
      </c>
      <c r="AL5240" s="19">
        <v>111.7</v>
      </c>
      <c r="AM5240" s="1">
        <v>1142</v>
      </c>
      <c r="AN5240" s="3">
        <v>1994</v>
      </c>
      <c r="AP5240" s="47">
        <v>9.76</v>
      </c>
      <c r="AQ5240">
        <v>80434</v>
      </c>
      <c r="AR5240" s="1" t="s">
        <v>503</v>
      </c>
    </row>
    <row r="5241" spans="1:44" x14ac:dyDescent="0.25">
      <c r="A5241" s="1">
        <v>6802</v>
      </c>
      <c r="B5241" s="1" t="s">
        <v>5256</v>
      </c>
      <c r="C5241" s="1">
        <v>180</v>
      </c>
      <c r="D5241" s="1" t="s">
        <v>6570</v>
      </c>
      <c r="F5241" s="1" t="s">
        <v>445</v>
      </c>
      <c r="H5241" s="1">
        <v>93</v>
      </c>
      <c r="J5241" s="1"/>
      <c r="K5241" s="3">
        <v>279</v>
      </c>
      <c r="N5241" s="1">
        <v>415</v>
      </c>
      <c r="O5241" s="1">
        <v>233.6</v>
      </c>
      <c r="Q5241" s="1">
        <v>41.49</v>
      </c>
      <c r="R5241" s="1">
        <v>8.5</v>
      </c>
      <c r="S5241" s="47">
        <v>88.51</v>
      </c>
      <c r="Y5241" s="47">
        <v>1.66</v>
      </c>
      <c r="AB5241" s="47">
        <v>0.54</v>
      </c>
      <c r="AJ5241" s="1" t="s">
        <v>413</v>
      </c>
      <c r="AK5241" s="19">
        <v>28.7</v>
      </c>
      <c r="AL5241" s="19">
        <v>96.7</v>
      </c>
      <c r="AM5241" s="1">
        <v>2075</v>
      </c>
      <c r="AN5241" s="3">
        <v>1994</v>
      </c>
      <c r="AP5241" s="47">
        <v>9.5299999999999994</v>
      </c>
      <c r="AQ5241">
        <v>81003</v>
      </c>
      <c r="AR5241" s="1" t="s">
        <v>503</v>
      </c>
    </row>
    <row r="5242" spans="1:44" x14ac:dyDescent="0.25">
      <c r="A5242" s="1">
        <v>6803</v>
      </c>
      <c r="B5242" s="1" t="s">
        <v>5256</v>
      </c>
      <c r="C5242" s="1">
        <v>180</v>
      </c>
      <c r="D5242" s="1" t="s">
        <v>6570</v>
      </c>
      <c r="F5242" s="1" t="s">
        <v>445</v>
      </c>
      <c r="H5242" s="1">
        <v>58</v>
      </c>
      <c r="J5242" s="1"/>
      <c r="K5242" s="3">
        <v>1145</v>
      </c>
      <c r="N5242" s="1">
        <v>196</v>
      </c>
      <c r="O5242" s="1">
        <v>111.6</v>
      </c>
      <c r="Q5242" s="1">
        <v>30.45</v>
      </c>
      <c r="R5242" s="1">
        <v>7.83</v>
      </c>
      <c r="S5242" s="47">
        <v>43.46</v>
      </c>
      <c r="Y5242" s="47">
        <v>1.77</v>
      </c>
      <c r="AB5242" s="47">
        <v>0.36</v>
      </c>
      <c r="AJ5242" s="1" t="s">
        <v>413</v>
      </c>
      <c r="AK5242" s="19">
        <v>32.299999999999997</v>
      </c>
      <c r="AL5242" s="19">
        <v>106.8</v>
      </c>
      <c r="AM5242" s="1">
        <v>1635</v>
      </c>
      <c r="AN5242" s="3">
        <v>1994</v>
      </c>
      <c r="AP5242" s="47">
        <v>13.69</v>
      </c>
      <c r="AQ5242">
        <v>80417</v>
      </c>
      <c r="AR5242" s="1" t="s">
        <v>503</v>
      </c>
    </row>
    <row r="5243" spans="1:44" x14ac:dyDescent="0.25">
      <c r="A5243" s="1">
        <v>6804</v>
      </c>
      <c r="B5243" s="1" t="s">
        <v>5256</v>
      </c>
      <c r="C5243" s="1">
        <v>180</v>
      </c>
      <c r="D5243" s="1" t="s">
        <v>6570</v>
      </c>
      <c r="F5243" s="1" t="s">
        <v>445</v>
      </c>
      <c r="H5243" s="1">
        <v>54</v>
      </c>
      <c r="J5243" s="1"/>
      <c r="K5243" s="3">
        <v>1225</v>
      </c>
      <c r="N5243" s="1">
        <v>181</v>
      </c>
      <c r="O5243" s="1">
        <v>114.4</v>
      </c>
      <c r="Q5243" s="1">
        <v>42.33</v>
      </c>
      <c r="R5243" s="1">
        <v>8.75</v>
      </c>
      <c r="S5243" s="47">
        <v>30.19</v>
      </c>
      <c r="Y5243" s="47">
        <v>1.92</v>
      </c>
      <c r="AB5243" s="47">
        <v>0.39</v>
      </c>
      <c r="AJ5243" s="1" t="s">
        <v>413</v>
      </c>
      <c r="AK5243" s="19">
        <v>31.7</v>
      </c>
      <c r="AL5243" s="19">
        <v>110.6</v>
      </c>
      <c r="AM5243" s="1">
        <v>1827</v>
      </c>
      <c r="AN5243" s="3">
        <v>1994</v>
      </c>
      <c r="AP5243" s="47">
        <v>13.02</v>
      </c>
      <c r="AQ5243">
        <v>80417</v>
      </c>
      <c r="AR5243" s="1" t="s">
        <v>503</v>
      </c>
    </row>
    <row r="5244" spans="1:44" x14ac:dyDescent="0.25">
      <c r="A5244" s="1">
        <v>6805</v>
      </c>
      <c r="B5244" s="1" t="s">
        <v>5256</v>
      </c>
      <c r="C5244" s="1">
        <v>180</v>
      </c>
      <c r="D5244" s="1" t="s">
        <v>6570</v>
      </c>
      <c r="F5244" s="1" t="s">
        <v>445</v>
      </c>
      <c r="H5244" s="1">
        <v>31</v>
      </c>
      <c r="J5244" s="1"/>
      <c r="K5244" s="3">
        <v>1013</v>
      </c>
      <c r="N5244" s="1">
        <v>148</v>
      </c>
      <c r="O5244" s="1">
        <v>75.34</v>
      </c>
      <c r="Q5244" s="1">
        <v>11.91</v>
      </c>
      <c r="R5244" s="1">
        <v>6.48</v>
      </c>
      <c r="S5244" s="47">
        <v>39.49</v>
      </c>
      <c r="Y5244" s="47">
        <v>1.1100000000000001</v>
      </c>
      <c r="AB5244" s="47">
        <v>0.63</v>
      </c>
      <c r="AJ5244" s="1" t="s">
        <v>413</v>
      </c>
      <c r="AK5244" s="19">
        <v>32</v>
      </c>
      <c r="AL5244" s="19">
        <v>110.7</v>
      </c>
      <c r="AM5244" s="1">
        <v>1600</v>
      </c>
      <c r="AN5244" s="3">
        <v>1994</v>
      </c>
      <c r="AP5244" s="47">
        <v>9.02</v>
      </c>
      <c r="AQ5244">
        <v>80417</v>
      </c>
      <c r="AR5244" s="1" t="s">
        <v>503</v>
      </c>
    </row>
    <row r="5245" spans="1:44" x14ac:dyDescent="0.25">
      <c r="A5245" s="1">
        <v>6806</v>
      </c>
      <c r="B5245" s="1" t="s">
        <v>5256</v>
      </c>
      <c r="C5245" s="1">
        <v>180</v>
      </c>
      <c r="D5245" s="1" t="s">
        <v>6570</v>
      </c>
      <c r="F5245" s="1" t="s">
        <v>445</v>
      </c>
      <c r="H5245" s="1">
        <v>51</v>
      </c>
      <c r="J5245" s="1"/>
      <c r="K5245" s="3">
        <v>1478</v>
      </c>
      <c r="N5245" s="1">
        <v>177</v>
      </c>
      <c r="O5245" s="1">
        <v>88.91</v>
      </c>
      <c r="Q5245" s="1">
        <v>26.46</v>
      </c>
      <c r="R5245" s="1">
        <v>6.65</v>
      </c>
      <c r="S5245" s="47">
        <v>38.08</v>
      </c>
      <c r="Y5245" s="47">
        <v>9.75</v>
      </c>
      <c r="AB5245" s="47">
        <v>1.95</v>
      </c>
      <c r="AJ5245" s="1" t="s">
        <v>413</v>
      </c>
      <c r="AK5245" s="19">
        <v>31.13</v>
      </c>
      <c r="AL5245" s="19">
        <v>110.3</v>
      </c>
      <c r="AM5245" s="1">
        <v>1730</v>
      </c>
      <c r="AN5245" s="3">
        <v>1994</v>
      </c>
      <c r="AP5245" s="47">
        <v>11.71</v>
      </c>
      <c r="AQ5245">
        <v>80417</v>
      </c>
      <c r="AR5245" s="1" t="s">
        <v>503</v>
      </c>
    </row>
    <row r="5246" spans="1:44" x14ac:dyDescent="0.25">
      <c r="A5246" s="1">
        <v>6807</v>
      </c>
      <c r="B5246" s="1" t="s">
        <v>5256</v>
      </c>
      <c r="C5246" s="1">
        <v>180</v>
      </c>
      <c r="D5246" s="1" t="s">
        <v>6570</v>
      </c>
      <c r="F5246" s="1" t="s">
        <v>445</v>
      </c>
      <c r="H5246" s="1">
        <v>87</v>
      </c>
      <c r="J5246" s="1"/>
      <c r="K5246" s="3">
        <v>1611</v>
      </c>
      <c r="N5246" s="1">
        <v>238</v>
      </c>
      <c r="O5246" s="1">
        <v>132.6</v>
      </c>
      <c r="Q5246" s="1">
        <v>41.7</v>
      </c>
      <c r="R5246" s="1">
        <v>9.6300000000000008</v>
      </c>
      <c r="S5246" s="47">
        <v>88.43</v>
      </c>
      <c r="Y5246" s="47">
        <v>1.59</v>
      </c>
      <c r="AB5246" s="47">
        <v>1.32</v>
      </c>
      <c r="AJ5246" s="1" t="s">
        <v>413</v>
      </c>
      <c r="AK5246" s="19">
        <v>26.4</v>
      </c>
      <c r="AL5246" s="19">
        <v>106.7</v>
      </c>
      <c r="AM5246" s="1">
        <v>1093</v>
      </c>
      <c r="AN5246" s="3">
        <v>1994</v>
      </c>
      <c r="AP5246" s="47">
        <v>17.41</v>
      </c>
      <c r="AQ5246">
        <v>80101</v>
      </c>
      <c r="AR5246" s="1" t="s">
        <v>503</v>
      </c>
    </row>
    <row r="5247" spans="1:44" x14ac:dyDescent="0.25">
      <c r="A5247" s="1">
        <v>6808</v>
      </c>
      <c r="B5247" s="1" t="s">
        <v>5256</v>
      </c>
      <c r="C5247" s="1">
        <v>180</v>
      </c>
      <c r="D5247" s="1" t="s">
        <v>6570</v>
      </c>
      <c r="F5247" s="1" t="s">
        <v>445</v>
      </c>
      <c r="H5247" s="1">
        <v>80</v>
      </c>
      <c r="J5247" s="1"/>
      <c r="K5247" s="3">
        <v>2121</v>
      </c>
      <c r="N5247" s="1">
        <v>423</v>
      </c>
      <c r="O5247" s="1">
        <v>216.5</v>
      </c>
      <c r="Q5247" s="1">
        <v>59.17</v>
      </c>
      <c r="R5247" s="1">
        <v>15.09</v>
      </c>
      <c r="S5247" s="47">
        <v>79.150000000000006</v>
      </c>
      <c r="Y5247" s="47">
        <v>0.53</v>
      </c>
      <c r="AB5247" s="47">
        <v>0.51</v>
      </c>
      <c r="AJ5247" s="1" t="s">
        <v>413</v>
      </c>
      <c r="AK5247" s="19">
        <v>28.2</v>
      </c>
      <c r="AL5247" s="19">
        <v>107</v>
      </c>
      <c r="AM5247" s="1">
        <v>1580</v>
      </c>
      <c r="AN5247" s="3">
        <v>1994</v>
      </c>
      <c r="AP5247" s="47">
        <v>27.29</v>
      </c>
      <c r="AQ5247">
        <v>80101</v>
      </c>
      <c r="AR5247" s="1" t="s">
        <v>503</v>
      </c>
    </row>
    <row r="5248" spans="1:44" x14ac:dyDescent="0.25">
      <c r="A5248" s="1">
        <v>6809</v>
      </c>
      <c r="B5248" s="1" t="s">
        <v>5256</v>
      </c>
      <c r="C5248" s="1">
        <v>180</v>
      </c>
      <c r="D5248" s="1" t="s">
        <v>6570</v>
      </c>
      <c r="F5248" s="1" t="s">
        <v>445</v>
      </c>
      <c r="H5248" s="1">
        <v>100</v>
      </c>
      <c r="J5248" s="1">
        <v>11</v>
      </c>
      <c r="K5248" s="3">
        <v>1500</v>
      </c>
      <c r="N5248" s="1">
        <v>114</v>
      </c>
      <c r="O5248" s="33">
        <v>58.158999999999999</v>
      </c>
      <c r="P5248" s="33"/>
      <c r="Q5248" s="33">
        <v>28.205000000000002</v>
      </c>
      <c r="R5248" s="33">
        <v>2.8340000000000001</v>
      </c>
      <c r="S5248" s="47">
        <v>50.62</v>
      </c>
      <c r="Y5248" s="47">
        <v>9.16</v>
      </c>
      <c r="AB5248" s="47">
        <v>0.84</v>
      </c>
      <c r="AF5248" s="33">
        <v>0</v>
      </c>
      <c r="AG5248" s="33"/>
      <c r="AH5248" s="33"/>
      <c r="AI5248" s="33">
        <v>6.5</v>
      </c>
      <c r="AJ5248" s="1" t="s">
        <v>413</v>
      </c>
      <c r="AK5248" s="19">
        <v>26.25</v>
      </c>
      <c r="AL5248" s="19">
        <v>107.98</v>
      </c>
      <c r="AM5248" s="1">
        <v>600</v>
      </c>
      <c r="AN5248" s="3">
        <v>1994</v>
      </c>
      <c r="AP5248" s="47">
        <v>16.809999999999999</v>
      </c>
      <c r="AQ5248">
        <v>80101</v>
      </c>
      <c r="AR5248" s="1" t="s">
        <v>503</v>
      </c>
    </row>
    <row r="5249" spans="1:44" x14ac:dyDescent="0.25">
      <c r="A5249" s="1">
        <v>6810</v>
      </c>
      <c r="B5249" s="1" t="s">
        <v>5256</v>
      </c>
      <c r="C5249" s="1">
        <v>180</v>
      </c>
      <c r="D5249" s="1" t="s">
        <v>6570</v>
      </c>
      <c r="F5249" s="1" t="s">
        <v>445</v>
      </c>
      <c r="H5249" s="1">
        <v>121</v>
      </c>
      <c r="J5249" s="1"/>
      <c r="K5249" s="3">
        <v>1651</v>
      </c>
      <c r="N5249" s="1">
        <v>240</v>
      </c>
      <c r="O5249" s="1">
        <v>191.7</v>
      </c>
      <c r="Q5249" s="1">
        <v>68.36</v>
      </c>
      <c r="R5249" s="1">
        <v>12.73</v>
      </c>
      <c r="S5249" s="47">
        <v>91.12</v>
      </c>
      <c r="Y5249" s="47">
        <v>2.16</v>
      </c>
      <c r="AB5249" s="47">
        <v>0.44</v>
      </c>
      <c r="AJ5249" s="1" t="s">
        <v>413</v>
      </c>
      <c r="AK5249" s="19">
        <v>28.1</v>
      </c>
      <c r="AL5249" s="19">
        <v>106.8</v>
      </c>
      <c r="AM5249" s="1">
        <v>1985</v>
      </c>
      <c r="AN5249" s="3">
        <v>1994</v>
      </c>
      <c r="AP5249" s="47">
        <v>10.72</v>
      </c>
      <c r="AQ5249">
        <v>80101</v>
      </c>
      <c r="AR5249" s="1" t="s">
        <v>503</v>
      </c>
    </row>
    <row r="5250" spans="1:44" x14ac:dyDescent="0.25">
      <c r="A5250" s="1">
        <v>6811</v>
      </c>
      <c r="B5250" s="1" t="s">
        <v>5256</v>
      </c>
      <c r="C5250" s="1">
        <v>180</v>
      </c>
      <c r="D5250" s="1" t="s">
        <v>6570</v>
      </c>
      <c r="F5250" s="1" t="s">
        <v>445</v>
      </c>
      <c r="H5250" s="1">
        <v>23</v>
      </c>
      <c r="J5250" s="1"/>
      <c r="K5250" s="3">
        <v>2516</v>
      </c>
      <c r="N5250" s="1">
        <v>56.9</v>
      </c>
      <c r="O5250" s="1">
        <v>53.16</v>
      </c>
      <c r="Q5250" s="1">
        <v>20.12</v>
      </c>
      <c r="R5250" s="1">
        <v>5.15</v>
      </c>
      <c r="S5250" s="47">
        <v>14.94</v>
      </c>
      <c r="Y5250" s="47">
        <v>5.69</v>
      </c>
      <c r="AB5250" s="47">
        <v>1.1399999999999999</v>
      </c>
      <c r="AJ5250" s="1" t="s">
        <v>413</v>
      </c>
      <c r="AK5250" s="19">
        <v>26.8</v>
      </c>
      <c r="AL5250" s="19">
        <v>104.2</v>
      </c>
      <c r="AM5250" s="1">
        <v>2150</v>
      </c>
      <c r="AN5250" s="3">
        <v>1994</v>
      </c>
      <c r="AP5250" s="47">
        <v>7.35</v>
      </c>
      <c r="AQ5250">
        <v>80101</v>
      </c>
      <c r="AR5250" s="1" t="s">
        <v>503</v>
      </c>
    </row>
    <row r="5251" spans="1:44" x14ac:dyDescent="0.25">
      <c r="A5251" s="1">
        <v>6812</v>
      </c>
      <c r="B5251" s="1" t="s">
        <v>5256</v>
      </c>
      <c r="C5251" s="1">
        <v>180</v>
      </c>
      <c r="D5251" s="1" t="s">
        <v>6570</v>
      </c>
      <c r="F5251" s="1" t="s">
        <v>445</v>
      </c>
      <c r="H5251" s="1">
        <v>40</v>
      </c>
      <c r="J5251" s="1"/>
      <c r="K5251" s="3">
        <v>2300</v>
      </c>
      <c r="N5251" s="1">
        <v>83.1</v>
      </c>
      <c r="O5251" s="1">
        <v>67.41</v>
      </c>
      <c r="Q5251" s="1">
        <v>17.38</v>
      </c>
      <c r="R5251" s="1">
        <v>4.8</v>
      </c>
      <c r="S5251" s="47">
        <v>16.350000000000001</v>
      </c>
      <c r="Y5251" s="47">
        <v>6.45</v>
      </c>
      <c r="AB5251" s="47">
        <v>1.29</v>
      </c>
      <c r="AJ5251" s="1" t="s">
        <v>413</v>
      </c>
      <c r="AK5251" s="19">
        <v>26</v>
      </c>
      <c r="AL5251" s="19">
        <v>108</v>
      </c>
      <c r="AM5251" s="1">
        <v>1420</v>
      </c>
      <c r="AN5251" s="3">
        <v>1994</v>
      </c>
      <c r="AP5251" s="47">
        <v>8.68</v>
      </c>
      <c r="AQ5251">
        <v>80101</v>
      </c>
      <c r="AR5251" s="1" t="s">
        <v>503</v>
      </c>
    </row>
    <row r="5252" spans="1:44" x14ac:dyDescent="0.25">
      <c r="A5252" s="1">
        <v>6813</v>
      </c>
      <c r="B5252" s="1" t="s">
        <v>5256</v>
      </c>
      <c r="C5252" s="1">
        <v>180</v>
      </c>
      <c r="D5252" s="1" t="s">
        <v>6570</v>
      </c>
      <c r="F5252" s="1" t="s">
        <v>445</v>
      </c>
      <c r="H5252" s="1">
        <v>20</v>
      </c>
      <c r="J5252" s="1"/>
      <c r="K5252" s="3">
        <v>1080</v>
      </c>
      <c r="N5252" s="1">
        <v>53.5</v>
      </c>
      <c r="O5252" s="1">
        <v>50.45</v>
      </c>
      <c r="Q5252" s="1">
        <v>10.41</v>
      </c>
      <c r="R5252" s="1">
        <v>5.37</v>
      </c>
      <c r="S5252" s="47">
        <v>25.51</v>
      </c>
      <c r="Y5252" s="47">
        <v>5.59</v>
      </c>
      <c r="AB5252" s="47">
        <v>1.1200000000000001</v>
      </c>
      <c r="AJ5252" s="1" t="s">
        <v>413</v>
      </c>
      <c r="AK5252" s="19">
        <v>29.1</v>
      </c>
      <c r="AL5252" s="19">
        <v>110.4</v>
      </c>
      <c r="AM5252" s="1">
        <v>500</v>
      </c>
      <c r="AN5252" s="3">
        <v>1994</v>
      </c>
      <c r="AP5252" s="47">
        <v>7.31</v>
      </c>
      <c r="AQ5252">
        <v>80101</v>
      </c>
      <c r="AR5252" s="1" t="s">
        <v>503</v>
      </c>
    </row>
    <row r="5253" spans="1:44" x14ac:dyDescent="0.25">
      <c r="A5253" s="1">
        <v>6814</v>
      </c>
      <c r="B5253" s="1" t="s">
        <v>5256</v>
      </c>
      <c r="C5253" s="1">
        <v>180</v>
      </c>
      <c r="D5253" s="1" t="s">
        <v>6570</v>
      </c>
      <c r="F5253" s="1" t="s">
        <v>445</v>
      </c>
      <c r="H5253" s="1">
        <v>130</v>
      </c>
      <c r="J5253" s="1"/>
      <c r="K5253" s="3">
        <v>539</v>
      </c>
      <c r="N5253" s="1">
        <v>146</v>
      </c>
      <c r="O5253" s="1">
        <v>97.86</v>
      </c>
      <c r="Q5253" s="1">
        <v>59.97</v>
      </c>
      <c r="R5253" s="1">
        <v>8.2100000000000009</v>
      </c>
      <c r="S5253" s="47">
        <v>29.11</v>
      </c>
      <c r="Y5253" s="47">
        <v>11.88</v>
      </c>
      <c r="AB5253" s="47">
        <v>2.38</v>
      </c>
      <c r="AJ5253" s="1" t="s">
        <v>413</v>
      </c>
      <c r="AK5253" s="19">
        <v>29.3</v>
      </c>
      <c r="AL5253" s="19">
        <v>110.1</v>
      </c>
      <c r="AM5253" s="1">
        <v>1210</v>
      </c>
      <c r="AN5253" s="3">
        <v>1994</v>
      </c>
      <c r="AP5253" s="47">
        <v>14.3</v>
      </c>
      <c r="AQ5253">
        <v>80101</v>
      </c>
      <c r="AR5253" s="1" t="s">
        <v>503</v>
      </c>
    </row>
    <row r="5254" spans="1:44" x14ac:dyDescent="0.25">
      <c r="A5254" s="1">
        <v>6815</v>
      </c>
      <c r="B5254" s="1" t="s">
        <v>5256</v>
      </c>
      <c r="C5254" s="1">
        <v>180</v>
      </c>
      <c r="D5254" s="1" t="s">
        <v>6570</v>
      </c>
      <c r="F5254" s="1" t="s">
        <v>445</v>
      </c>
      <c r="H5254" s="1">
        <v>114</v>
      </c>
      <c r="J5254" s="1"/>
      <c r="K5254" s="3">
        <v>2050</v>
      </c>
      <c r="N5254" s="1">
        <v>162</v>
      </c>
      <c r="O5254" s="1">
        <v>129.80000000000001</v>
      </c>
      <c r="Q5254" s="1">
        <v>68.540000000000006</v>
      </c>
      <c r="R5254" s="1">
        <v>10.58</v>
      </c>
      <c r="S5254" s="47">
        <v>42.71</v>
      </c>
      <c r="Y5254" s="47">
        <v>2.3199999999999998</v>
      </c>
      <c r="AB5254" s="47">
        <v>1.07</v>
      </c>
      <c r="AJ5254" s="1" t="s">
        <v>413</v>
      </c>
      <c r="AK5254" s="19">
        <v>27.1</v>
      </c>
      <c r="AL5254" s="19">
        <v>117.3</v>
      </c>
      <c r="AM5254" s="1">
        <v>1330</v>
      </c>
      <c r="AN5254" s="3">
        <v>1994</v>
      </c>
      <c r="AP5254" s="47">
        <v>19.13</v>
      </c>
      <c r="AQ5254">
        <v>40118</v>
      </c>
      <c r="AR5254" s="1" t="s">
        <v>503</v>
      </c>
    </row>
    <row r="5255" spans="1:44" x14ac:dyDescent="0.25">
      <c r="A5255" s="1">
        <v>6816</v>
      </c>
      <c r="B5255" s="1" t="s">
        <v>5256</v>
      </c>
      <c r="C5255" s="1">
        <v>180</v>
      </c>
      <c r="D5255" s="1" t="s">
        <v>6570</v>
      </c>
      <c r="F5255" s="1" t="s">
        <v>445</v>
      </c>
      <c r="H5255" s="1">
        <v>25</v>
      </c>
      <c r="J5255" s="1"/>
      <c r="K5255" s="3">
        <v>1144</v>
      </c>
      <c r="N5255" s="1">
        <v>138</v>
      </c>
      <c r="O5255" s="1">
        <v>81.94</v>
      </c>
      <c r="Q5255" s="1">
        <v>11.37</v>
      </c>
      <c r="R5255" s="1">
        <v>9.6300000000000008</v>
      </c>
      <c r="S5255" s="47">
        <v>45.84</v>
      </c>
      <c r="Y5255" s="47">
        <v>1.06</v>
      </c>
      <c r="AB5255" s="47">
        <v>0.82</v>
      </c>
      <c r="AJ5255" s="1" t="s">
        <v>413</v>
      </c>
      <c r="AK5255" s="19">
        <v>27.3</v>
      </c>
      <c r="AL5255" s="19">
        <v>117.3</v>
      </c>
      <c r="AM5255" s="1">
        <v>470</v>
      </c>
      <c r="AN5255" s="3">
        <v>1994</v>
      </c>
      <c r="AP5255" s="47">
        <v>12.66</v>
      </c>
      <c r="AQ5255">
        <v>40118</v>
      </c>
      <c r="AR5255" s="1" t="s">
        <v>503</v>
      </c>
    </row>
    <row r="5256" spans="1:44" x14ac:dyDescent="0.25">
      <c r="A5256" s="1">
        <v>6817</v>
      </c>
      <c r="B5256" s="1" t="s">
        <v>5256</v>
      </c>
      <c r="C5256" s="1">
        <v>180</v>
      </c>
      <c r="D5256" s="1" t="s">
        <v>6570</v>
      </c>
      <c r="F5256" s="1" t="s">
        <v>445</v>
      </c>
      <c r="H5256" s="1">
        <v>75</v>
      </c>
      <c r="J5256" s="1"/>
      <c r="K5256" s="3">
        <v>1482</v>
      </c>
      <c r="N5256" s="1">
        <v>345</v>
      </c>
      <c r="O5256" s="1">
        <v>148.1</v>
      </c>
      <c r="Q5256" s="1">
        <v>31.92</v>
      </c>
      <c r="R5256" s="1">
        <v>6.58</v>
      </c>
      <c r="S5256" s="47">
        <v>63.45</v>
      </c>
      <c r="Y5256" s="47">
        <v>1.23</v>
      </c>
      <c r="AB5256" s="47">
        <v>0.05</v>
      </c>
      <c r="AJ5256" s="1" t="s">
        <v>413</v>
      </c>
      <c r="AK5256" s="19">
        <v>27.1</v>
      </c>
      <c r="AL5256" s="19">
        <v>99.2</v>
      </c>
      <c r="AM5256" s="1">
        <v>2518</v>
      </c>
      <c r="AN5256" s="3">
        <v>1994</v>
      </c>
      <c r="AP5256" s="47">
        <v>7.82</v>
      </c>
      <c r="AQ5256">
        <v>40137</v>
      </c>
      <c r="AR5256" s="1" t="s">
        <v>503</v>
      </c>
    </row>
    <row r="5257" spans="1:44" x14ac:dyDescent="0.25">
      <c r="A5257" s="1">
        <v>6818</v>
      </c>
      <c r="B5257" s="1" t="s">
        <v>5256</v>
      </c>
      <c r="C5257" s="1">
        <v>180</v>
      </c>
      <c r="D5257" s="1" t="s">
        <v>6570</v>
      </c>
      <c r="F5257" s="1" t="s">
        <v>445</v>
      </c>
      <c r="H5257" s="1">
        <v>101</v>
      </c>
      <c r="J5257" s="1"/>
      <c r="K5257" s="3">
        <v>1253</v>
      </c>
      <c r="N5257" s="1">
        <v>451</v>
      </c>
      <c r="O5257" s="1">
        <v>170.3</v>
      </c>
      <c r="Q5257" s="1">
        <v>42.82</v>
      </c>
      <c r="R5257" s="1">
        <v>8.3800000000000008</v>
      </c>
      <c r="S5257" s="47">
        <v>76.45</v>
      </c>
      <c r="Y5257" s="47">
        <v>1.1499999999999999</v>
      </c>
      <c r="AB5257" s="47">
        <v>0.64</v>
      </c>
      <c r="AJ5257" s="1" t="s">
        <v>413</v>
      </c>
      <c r="AK5257" s="19">
        <v>27.7</v>
      </c>
      <c r="AL5257" s="19">
        <v>99.7</v>
      </c>
      <c r="AM5257" s="1">
        <v>2600</v>
      </c>
      <c r="AN5257" s="3">
        <v>1994</v>
      </c>
      <c r="AP5257" s="47">
        <v>7.34</v>
      </c>
      <c r="AQ5257">
        <v>80509</v>
      </c>
      <c r="AR5257" s="1" t="s">
        <v>503</v>
      </c>
    </row>
    <row r="5258" spans="1:44" x14ac:dyDescent="0.25">
      <c r="A5258" s="1">
        <v>6819</v>
      </c>
      <c r="B5258" s="1" t="s">
        <v>5258</v>
      </c>
      <c r="C5258" s="1">
        <v>180</v>
      </c>
      <c r="D5258" s="1" t="s">
        <v>147</v>
      </c>
      <c r="F5258" s="1" t="s">
        <v>445</v>
      </c>
      <c r="H5258" s="1">
        <v>134</v>
      </c>
      <c r="J5258" s="1"/>
      <c r="K5258" s="3">
        <v>1014</v>
      </c>
      <c r="N5258" s="1">
        <v>334</v>
      </c>
      <c r="O5258" s="1">
        <v>154.30000000000001</v>
      </c>
      <c r="Q5258" s="1">
        <v>37.22</v>
      </c>
      <c r="R5258" s="1">
        <v>8.52</v>
      </c>
      <c r="S5258" s="47">
        <v>63.27</v>
      </c>
      <c r="Y5258" s="47">
        <v>6.03</v>
      </c>
      <c r="AB5258" s="47">
        <v>0.21</v>
      </c>
      <c r="AJ5258" s="1" t="s">
        <v>413</v>
      </c>
      <c r="AK5258" s="19">
        <v>29</v>
      </c>
      <c r="AL5258" s="19">
        <v>101.5</v>
      </c>
      <c r="AM5258" s="1">
        <v>3800</v>
      </c>
      <c r="AN5258" s="3">
        <v>1994</v>
      </c>
      <c r="AP5258" s="47">
        <v>7.35</v>
      </c>
      <c r="AQ5258">
        <v>81017</v>
      </c>
      <c r="AR5258" s="1" t="s">
        <v>503</v>
      </c>
    </row>
    <row r="5259" spans="1:44" x14ac:dyDescent="0.25">
      <c r="A5259" s="1">
        <v>6820</v>
      </c>
      <c r="B5259" s="1" t="s">
        <v>5258</v>
      </c>
      <c r="C5259" s="1">
        <v>180</v>
      </c>
      <c r="D5259" s="1" t="s">
        <v>147</v>
      </c>
      <c r="F5259" s="1" t="s">
        <v>445</v>
      </c>
      <c r="H5259" s="1">
        <v>232</v>
      </c>
      <c r="J5259" s="1"/>
      <c r="K5259" s="3">
        <v>1148</v>
      </c>
      <c r="N5259" s="1">
        <v>457</v>
      </c>
      <c r="O5259" s="1">
        <v>187.6</v>
      </c>
      <c r="Q5259" s="1">
        <v>45.15</v>
      </c>
      <c r="R5259" s="1">
        <v>10.4</v>
      </c>
      <c r="S5259" s="47">
        <v>78.209999999999994</v>
      </c>
      <c r="Y5259" s="47">
        <v>9.57</v>
      </c>
      <c r="AB5259" s="47">
        <v>0.92</v>
      </c>
      <c r="AJ5259" s="1" t="s">
        <v>413</v>
      </c>
      <c r="AK5259" s="19">
        <v>27.9</v>
      </c>
      <c r="AL5259" s="19">
        <v>101.2</v>
      </c>
      <c r="AM5259" s="1">
        <v>3800</v>
      </c>
      <c r="AN5259" s="3">
        <v>1994</v>
      </c>
      <c r="AP5259" s="47">
        <v>9.5</v>
      </c>
      <c r="AQ5259">
        <v>80509</v>
      </c>
      <c r="AR5259" s="1" t="s">
        <v>503</v>
      </c>
    </row>
    <row r="5260" spans="1:44" x14ac:dyDescent="0.25">
      <c r="A5260" s="1">
        <v>6821</v>
      </c>
      <c r="B5260" s="1" t="s">
        <v>5258</v>
      </c>
      <c r="C5260" s="1">
        <v>180</v>
      </c>
      <c r="D5260" s="1" t="s">
        <v>147</v>
      </c>
      <c r="F5260" s="1" t="s">
        <v>445</v>
      </c>
      <c r="H5260" s="1">
        <v>105</v>
      </c>
      <c r="J5260" s="1"/>
      <c r="K5260" s="3">
        <v>381</v>
      </c>
      <c r="N5260" s="1">
        <v>273</v>
      </c>
      <c r="O5260" s="1">
        <v>135.9</v>
      </c>
      <c r="Q5260" s="1">
        <v>42.45</v>
      </c>
      <c r="R5260" s="1">
        <v>7.24</v>
      </c>
      <c r="S5260" s="47">
        <v>69.83</v>
      </c>
      <c r="Y5260" s="47">
        <v>5.56</v>
      </c>
      <c r="AB5260" s="47">
        <v>0.12</v>
      </c>
      <c r="AJ5260" s="1" t="s">
        <v>413</v>
      </c>
      <c r="AK5260" s="19">
        <v>28.6</v>
      </c>
      <c r="AL5260" s="19">
        <v>97.4</v>
      </c>
      <c r="AM5260" s="1">
        <v>3000</v>
      </c>
      <c r="AN5260" s="3">
        <v>1994</v>
      </c>
      <c r="AP5260" s="47">
        <v>7.15</v>
      </c>
      <c r="AQ5260">
        <v>80514</v>
      </c>
      <c r="AR5260" s="1" t="s">
        <v>503</v>
      </c>
    </row>
    <row r="5261" spans="1:44" x14ac:dyDescent="0.25">
      <c r="A5261" s="1">
        <v>6822</v>
      </c>
      <c r="B5261" s="1" t="s">
        <v>5258</v>
      </c>
      <c r="C5261" s="1">
        <v>180</v>
      </c>
      <c r="D5261" s="1" t="s">
        <v>147</v>
      </c>
      <c r="F5261" s="1" t="s">
        <v>445</v>
      </c>
      <c r="H5261" s="1">
        <v>87</v>
      </c>
      <c r="J5261" s="1"/>
      <c r="K5261" s="3">
        <v>397</v>
      </c>
      <c r="N5261" s="1">
        <v>269</v>
      </c>
      <c r="O5261" s="1">
        <v>132.69999999999999</v>
      </c>
      <c r="Q5261" s="1">
        <v>43.79</v>
      </c>
      <c r="R5261" s="1">
        <v>7.98</v>
      </c>
      <c r="S5261" s="47">
        <v>63.58</v>
      </c>
      <c r="Y5261" s="47">
        <v>5.1100000000000003</v>
      </c>
      <c r="AB5261" s="47">
        <v>0.03</v>
      </c>
      <c r="AJ5261" s="1" t="s">
        <v>413</v>
      </c>
      <c r="AK5261" s="19">
        <v>29.7</v>
      </c>
      <c r="AL5261" s="19">
        <v>96.1</v>
      </c>
      <c r="AM5261" s="1">
        <v>3281</v>
      </c>
      <c r="AN5261" s="3">
        <v>1994</v>
      </c>
      <c r="AP5261" s="47">
        <v>7.62</v>
      </c>
      <c r="AQ5261">
        <v>80514</v>
      </c>
      <c r="AR5261" s="1" t="s">
        <v>503</v>
      </c>
    </row>
    <row r="5262" spans="1:44" x14ac:dyDescent="0.25">
      <c r="A5262" s="1">
        <v>6823</v>
      </c>
      <c r="B5262" s="1" t="s">
        <v>5258</v>
      </c>
      <c r="C5262" s="1">
        <v>180</v>
      </c>
      <c r="D5262" s="1" t="s">
        <v>147</v>
      </c>
      <c r="F5262" s="1" t="s">
        <v>445</v>
      </c>
      <c r="H5262" s="1">
        <v>90</v>
      </c>
      <c r="J5262" s="1"/>
      <c r="K5262" s="3">
        <v>412</v>
      </c>
      <c r="N5262" s="1">
        <v>272</v>
      </c>
      <c r="O5262" s="1">
        <v>124.1</v>
      </c>
      <c r="Q5262" s="1">
        <v>37.880000000000003</v>
      </c>
      <c r="R5262" s="1">
        <v>6.89</v>
      </c>
      <c r="S5262" s="47">
        <v>59.81</v>
      </c>
      <c r="Y5262" s="47">
        <v>3.93</v>
      </c>
      <c r="AB5262" s="47">
        <v>0.79</v>
      </c>
      <c r="AJ5262" s="1" t="s">
        <v>413</v>
      </c>
      <c r="AK5262" s="19">
        <v>29.8</v>
      </c>
      <c r="AL5262" s="19">
        <v>95.7</v>
      </c>
      <c r="AM5262" s="1">
        <v>3020</v>
      </c>
      <c r="AN5262" s="3">
        <v>1994</v>
      </c>
      <c r="AP5262" s="47">
        <v>5.97</v>
      </c>
      <c r="AQ5262">
        <v>81003</v>
      </c>
      <c r="AR5262" s="1" t="s">
        <v>503</v>
      </c>
    </row>
    <row r="5263" spans="1:44" x14ac:dyDescent="0.25">
      <c r="A5263" s="1">
        <v>6824</v>
      </c>
      <c r="B5263" s="1" t="s">
        <v>5258</v>
      </c>
      <c r="C5263" s="1">
        <v>180</v>
      </c>
      <c r="D5263" s="1" t="s">
        <v>147</v>
      </c>
      <c r="F5263" s="1" t="s">
        <v>445</v>
      </c>
      <c r="H5263" s="1">
        <v>76</v>
      </c>
      <c r="J5263" s="1"/>
      <c r="K5263" s="3">
        <v>345</v>
      </c>
      <c r="N5263" s="1">
        <v>205</v>
      </c>
      <c r="O5263" s="1">
        <v>90.02</v>
      </c>
      <c r="Q5263" s="1">
        <v>24.39</v>
      </c>
      <c r="R5263" s="1">
        <v>4.5199999999999996</v>
      </c>
      <c r="S5263" s="47">
        <v>38.53</v>
      </c>
      <c r="Y5263" s="47">
        <v>9.59</v>
      </c>
      <c r="AB5263" s="47">
        <v>0.92</v>
      </c>
      <c r="AJ5263" s="1" t="s">
        <v>413</v>
      </c>
      <c r="AK5263" s="19">
        <v>29.5</v>
      </c>
      <c r="AL5263" s="19">
        <v>94.3</v>
      </c>
      <c r="AM5263" s="1">
        <v>2925</v>
      </c>
      <c r="AN5263" s="3">
        <v>1994</v>
      </c>
      <c r="AP5263" s="47">
        <v>3.89</v>
      </c>
      <c r="AQ5263">
        <v>80514</v>
      </c>
      <c r="AR5263" s="1" t="s">
        <v>503</v>
      </c>
    </row>
    <row r="5264" spans="1:44" x14ac:dyDescent="0.25">
      <c r="A5264" s="1">
        <v>6825</v>
      </c>
      <c r="B5264" s="1" t="s">
        <v>5258</v>
      </c>
      <c r="C5264" s="1">
        <v>180</v>
      </c>
      <c r="D5264" s="1" t="s">
        <v>147</v>
      </c>
      <c r="F5264" s="1" t="s">
        <v>445</v>
      </c>
      <c r="H5264" s="1">
        <v>95</v>
      </c>
      <c r="J5264" s="1"/>
      <c r="K5264" s="3">
        <v>165</v>
      </c>
      <c r="N5264" s="1">
        <v>168</v>
      </c>
      <c r="O5264" s="1">
        <v>83.13</v>
      </c>
      <c r="Q5264" s="1">
        <v>26.98</v>
      </c>
      <c r="R5264" s="1">
        <v>4.84</v>
      </c>
      <c r="S5264" s="47">
        <v>44.72</v>
      </c>
      <c r="Y5264" s="47">
        <v>9.7200000000000006</v>
      </c>
      <c r="AB5264" s="47">
        <v>0.95</v>
      </c>
      <c r="AJ5264" s="1" t="s">
        <v>413</v>
      </c>
      <c r="AK5264" s="19">
        <v>27.9</v>
      </c>
      <c r="AL5264" s="19">
        <v>85.9</v>
      </c>
      <c r="AM5264" s="1">
        <v>2375</v>
      </c>
      <c r="AN5264" s="3">
        <v>1994</v>
      </c>
      <c r="AP5264" s="47">
        <v>6.82</v>
      </c>
      <c r="AQ5264">
        <v>40401</v>
      </c>
      <c r="AR5264" s="1" t="s">
        <v>503</v>
      </c>
    </row>
    <row r="5265" spans="1:50" x14ac:dyDescent="0.25">
      <c r="A5265" s="1">
        <v>6826</v>
      </c>
      <c r="B5265" s="1" t="s">
        <v>5258</v>
      </c>
      <c r="C5265" s="1">
        <v>180</v>
      </c>
      <c r="D5265" s="1" t="s">
        <v>147</v>
      </c>
      <c r="F5265" s="1" t="s">
        <v>445</v>
      </c>
      <c r="H5265" s="1">
        <v>127</v>
      </c>
      <c r="J5265" s="1"/>
      <c r="K5265" s="3">
        <v>199</v>
      </c>
      <c r="N5265" s="1">
        <v>404</v>
      </c>
      <c r="O5265" s="1">
        <v>159.30000000000001</v>
      </c>
      <c r="Q5265" s="1">
        <v>43.83</v>
      </c>
      <c r="R5265" s="1">
        <v>7.72</v>
      </c>
      <c r="S5265" s="47">
        <v>80.650000000000006</v>
      </c>
      <c r="Y5265" s="47">
        <v>7.75</v>
      </c>
      <c r="AB5265" s="47">
        <v>0.56000000000000005</v>
      </c>
      <c r="AJ5265" s="1" t="s">
        <v>413</v>
      </c>
      <c r="AK5265" s="19">
        <v>27.9</v>
      </c>
      <c r="AL5265" s="19">
        <v>91.9</v>
      </c>
      <c r="AM5265" s="1">
        <v>3103</v>
      </c>
      <c r="AN5265" s="3">
        <v>1994</v>
      </c>
      <c r="AP5265" s="47">
        <v>6.63</v>
      </c>
      <c r="AQ5265">
        <v>80514</v>
      </c>
      <c r="AR5265" s="1" t="s">
        <v>503</v>
      </c>
    </row>
    <row r="5266" spans="1:50" x14ac:dyDescent="0.25">
      <c r="A5266" s="1">
        <v>6827</v>
      </c>
      <c r="B5266" s="1" t="s">
        <v>5258</v>
      </c>
      <c r="C5266" s="1">
        <v>180</v>
      </c>
      <c r="D5266" s="1" t="s">
        <v>147</v>
      </c>
      <c r="F5266" s="1" t="s">
        <v>445</v>
      </c>
      <c r="H5266" s="1">
        <v>83</v>
      </c>
      <c r="J5266" s="1"/>
      <c r="K5266" s="3">
        <v>895</v>
      </c>
      <c r="N5266" s="1">
        <v>357</v>
      </c>
      <c r="O5266" s="1">
        <v>139.1</v>
      </c>
      <c r="Q5266" s="1">
        <v>32.479999999999997</v>
      </c>
      <c r="R5266" s="1">
        <v>9.4700000000000006</v>
      </c>
      <c r="S5266" s="47">
        <v>57.45</v>
      </c>
      <c r="Y5266" s="47">
        <v>4.5199999999999996</v>
      </c>
      <c r="AB5266" s="47">
        <v>0.91</v>
      </c>
      <c r="AJ5266" s="1" t="s">
        <v>413</v>
      </c>
      <c r="AK5266" s="19">
        <v>27.7</v>
      </c>
      <c r="AL5266" s="19">
        <v>99.7</v>
      </c>
      <c r="AM5266" s="1">
        <v>3400</v>
      </c>
      <c r="AN5266" s="3">
        <v>1994</v>
      </c>
      <c r="AP5266" s="47">
        <v>8.68</v>
      </c>
      <c r="AQ5266">
        <v>80509</v>
      </c>
      <c r="AR5266" s="1" t="s">
        <v>503</v>
      </c>
    </row>
    <row r="5267" spans="1:50" x14ac:dyDescent="0.25">
      <c r="A5267" s="1">
        <v>6828</v>
      </c>
      <c r="B5267" s="1" t="s">
        <v>5257</v>
      </c>
      <c r="C5267" s="1">
        <v>180</v>
      </c>
      <c r="D5267" s="1" t="s">
        <v>6572</v>
      </c>
      <c r="F5267" s="1" t="s">
        <v>445</v>
      </c>
      <c r="H5267" s="1">
        <v>100</v>
      </c>
      <c r="J5267" s="1"/>
      <c r="K5267" s="3">
        <v>1120</v>
      </c>
      <c r="N5267" s="1">
        <v>431</v>
      </c>
      <c r="O5267" s="1">
        <v>208.8</v>
      </c>
      <c r="Q5267" s="1">
        <v>24.58</v>
      </c>
      <c r="R5267" s="1">
        <v>9.66</v>
      </c>
      <c r="S5267" s="47">
        <v>21.73</v>
      </c>
      <c r="Y5267" s="47">
        <v>6.12</v>
      </c>
      <c r="AB5267" s="47">
        <v>0.23</v>
      </c>
      <c r="AJ5267" s="1" t="s">
        <v>413</v>
      </c>
      <c r="AK5267" s="19">
        <v>28.6</v>
      </c>
      <c r="AL5267" s="19">
        <v>97.4</v>
      </c>
      <c r="AM5267" s="1">
        <v>1900</v>
      </c>
      <c r="AN5267" s="3">
        <v>1994</v>
      </c>
      <c r="AP5267" s="47">
        <v>10.35</v>
      </c>
      <c r="AQ5267">
        <v>80514</v>
      </c>
      <c r="AR5267" s="1" t="s">
        <v>503</v>
      </c>
    </row>
    <row r="5268" spans="1:50" x14ac:dyDescent="0.25">
      <c r="A5268" s="1">
        <v>6829</v>
      </c>
      <c r="B5268" s="1" t="s">
        <v>5257</v>
      </c>
      <c r="C5268" s="1">
        <v>180</v>
      </c>
      <c r="D5268" s="1" t="s">
        <v>6572</v>
      </c>
      <c r="F5268" s="1" t="s">
        <v>445</v>
      </c>
      <c r="H5268" s="1">
        <v>67</v>
      </c>
      <c r="J5268" s="1"/>
      <c r="K5268" s="3">
        <v>289</v>
      </c>
      <c r="N5268" s="1">
        <v>200</v>
      </c>
      <c r="O5268" s="1">
        <v>95.79</v>
      </c>
      <c r="Q5268" s="1">
        <v>26.45</v>
      </c>
      <c r="R5268" s="1">
        <v>4.5999999999999996</v>
      </c>
      <c r="S5268" s="47">
        <v>48.81</v>
      </c>
      <c r="Y5268" s="47">
        <v>10.7</v>
      </c>
      <c r="AB5268" s="47">
        <v>2.14</v>
      </c>
      <c r="AJ5268" s="1" t="s">
        <v>413</v>
      </c>
      <c r="AK5268" s="19">
        <v>30.2</v>
      </c>
      <c r="AL5268" s="19">
        <v>94.9</v>
      </c>
      <c r="AM5268" s="1">
        <v>2670</v>
      </c>
      <c r="AN5268" s="3">
        <v>1994</v>
      </c>
      <c r="AP5268" s="47">
        <v>4.4800000000000004</v>
      </c>
      <c r="AQ5268">
        <v>80514</v>
      </c>
      <c r="AR5268" s="1" t="s">
        <v>503</v>
      </c>
    </row>
    <row r="5269" spans="1:50" x14ac:dyDescent="0.25">
      <c r="A5269" s="1">
        <v>6830</v>
      </c>
      <c r="B5269" s="1" t="s">
        <v>5257</v>
      </c>
      <c r="C5269" s="1">
        <v>180</v>
      </c>
      <c r="D5269" s="1" t="s">
        <v>6572</v>
      </c>
      <c r="F5269" s="1" t="s">
        <v>445</v>
      </c>
      <c r="H5269" s="1">
        <v>45</v>
      </c>
      <c r="J5269" s="1"/>
      <c r="K5269" s="3">
        <v>1118</v>
      </c>
      <c r="N5269" s="1">
        <v>138</v>
      </c>
      <c r="O5269" s="1">
        <v>72.67</v>
      </c>
      <c r="Q5269" s="1">
        <v>20.190000000000001</v>
      </c>
      <c r="R5269" s="1">
        <v>4</v>
      </c>
      <c r="S5269" s="47">
        <v>33.950000000000003</v>
      </c>
      <c r="Y5269" s="47">
        <v>7.97</v>
      </c>
      <c r="AB5269" s="47">
        <v>1.6</v>
      </c>
      <c r="AJ5269" s="1" t="s">
        <v>413</v>
      </c>
      <c r="AK5269" s="19">
        <v>28.9</v>
      </c>
      <c r="AL5269" s="19">
        <v>85.2</v>
      </c>
      <c r="AM5269" s="1">
        <v>2980</v>
      </c>
      <c r="AN5269" s="3">
        <v>1994</v>
      </c>
      <c r="AP5269" s="47">
        <v>4.28</v>
      </c>
      <c r="AQ5269">
        <v>81003</v>
      </c>
      <c r="AR5269" s="1" t="s">
        <v>503</v>
      </c>
    </row>
    <row r="5270" spans="1:50" x14ac:dyDescent="0.25">
      <c r="A5270" s="1">
        <v>6831</v>
      </c>
      <c r="B5270" s="1" t="s">
        <v>5257</v>
      </c>
      <c r="C5270" s="1">
        <v>180</v>
      </c>
      <c r="D5270" s="1" t="s">
        <v>6572</v>
      </c>
      <c r="F5270" s="1" t="s">
        <v>445</v>
      </c>
      <c r="H5270" s="1">
        <v>71</v>
      </c>
      <c r="J5270" s="1"/>
      <c r="K5270" s="3">
        <v>992</v>
      </c>
      <c r="N5270" s="1">
        <v>434</v>
      </c>
      <c r="O5270" s="1">
        <v>165.6</v>
      </c>
      <c r="Q5270" s="1">
        <v>44.98</v>
      </c>
      <c r="R5270" s="1">
        <v>8.0399999999999991</v>
      </c>
      <c r="S5270" s="47">
        <v>85.33</v>
      </c>
      <c r="Y5270" s="47">
        <v>8.51</v>
      </c>
      <c r="AB5270" s="47">
        <v>0.71</v>
      </c>
      <c r="AJ5270" s="1" t="s">
        <v>413</v>
      </c>
      <c r="AK5270" s="19">
        <v>28.4</v>
      </c>
      <c r="AL5270" s="19">
        <v>97</v>
      </c>
      <c r="AM5270" s="1">
        <v>2020</v>
      </c>
      <c r="AN5270" s="3">
        <v>1994</v>
      </c>
      <c r="AP5270" s="47">
        <v>9.9</v>
      </c>
      <c r="AQ5270">
        <v>80514</v>
      </c>
      <c r="AR5270" s="1" t="s">
        <v>503</v>
      </c>
    </row>
    <row r="5271" spans="1:50" x14ac:dyDescent="0.25">
      <c r="A5271" s="1">
        <v>6832</v>
      </c>
      <c r="B5271" s="1" t="s">
        <v>5257</v>
      </c>
      <c r="C5271" s="1">
        <v>180</v>
      </c>
      <c r="D5271" s="1" t="s">
        <v>6572</v>
      </c>
      <c r="F5271" s="1" t="s">
        <v>445</v>
      </c>
      <c r="H5271" s="1">
        <v>50</v>
      </c>
      <c r="J5271" s="1"/>
      <c r="K5271" s="3">
        <v>1025</v>
      </c>
      <c r="N5271" s="1">
        <v>283</v>
      </c>
      <c r="O5271" s="1">
        <v>143.69999999999999</v>
      </c>
      <c r="Q5271" s="1">
        <v>35.21</v>
      </c>
      <c r="R5271" s="1">
        <v>6.39</v>
      </c>
      <c r="S5271" s="47">
        <v>68.75</v>
      </c>
      <c r="Y5271" s="47">
        <v>5.47</v>
      </c>
      <c r="AB5271" s="47">
        <v>0.1</v>
      </c>
      <c r="AJ5271" s="1" t="s">
        <v>413</v>
      </c>
      <c r="AK5271" s="19">
        <v>27.9</v>
      </c>
      <c r="AL5271" s="19">
        <v>85.9</v>
      </c>
      <c r="AM5271" s="1">
        <v>2020</v>
      </c>
      <c r="AN5271" s="3">
        <v>1994</v>
      </c>
      <c r="AP5271" s="47">
        <v>7.87</v>
      </c>
      <c r="AQ5271">
        <v>40401</v>
      </c>
      <c r="AR5271" s="1" t="s">
        <v>503</v>
      </c>
    </row>
    <row r="5272" spans="1:50" x14ac:dyDescent="0.25">
      <c r="A5272" s="1">
        <v>6833</v>
      </c>
      <c r="B5272" s="1" t="s">
        <v>5257</v>
      </c>
      <c r="C5272" s="1">
        <v>180</v>
      </c>
      <c r="D5272" s="1" t="s">
        <v>6572</v>
      </c>
      <c r="F5272" s="1" t="s">
        <v>445</v>
      </c>
      <c r="H5272" s="1">
        <v>105</v>
      </c>
      <c r="J5272" s="1"/>
      <c r="K5272" s="3">
        <v>188</v>
      </c>
      <c r="N5272" s="1">
        <v>228</v>
      </c>
      <c r="O5272" s="1">
        <v>110.5</v>
      </c>
      <c r="Q5272" s="1">
        <v>39.229999999999997</v>
      </c>
      <c r="R5272" s="1">
        <v>7.59</v>
      </c>
      <c r="S5272" s="47">
        <v>64.86</v>
      </c>
      <c r="Y5272" s="47">
        <v>13.53</v>
      </c>
      <c r="AB5272" s="47">
        <v>2.71</v>
      </c>
      <c r="AJ5272" s="1" t="s">
        <v>413</v>
      </c>
      <c r="AK5272" s="19">
        <v>28.3</v>
      </c>
      <c r="AL5272" s="19">
        <v>103.4</v>
      </c>
      <c r="AM5272" s="1">
        <v>1900</v>
      </c>
      <c r="AN5272" s="3">
        <v>1994</v>
      </c>
      <c r="AP5272" s="47">
        <v>6.35</v>
      </c>
      <c r="AQ5272">
        <v>80518</v>
      </c>
      <c r="AR5272" s="1" t="s">
        <v>503</v>
      </c>
    </row>
    <row r="5273" spans="1:50" x14ac:dyDescent="0.25">
      <c r="A5273" s="1">
        <v>6834</v>
      </c>
      <c r="B5273" s="1" t="s">
        <v>5257</v>
      </c>
      <c r="C5273" s="1">
        <v>180</v>
      </c>
      <c r="D5273" s="1" t="s">
        <v>6572</v>
      </c>
      <c r="F5273" s="1" t="s">
        <v>445</v>
      </c>
      <c r="H5273" s="1">
        <v>53</v>
      </c>
      <c r="J5273" s="1"/>
      <c r="K5273" s="3">
        <v>529</v>
      </c>
      <c r="N5273" s="1">
        <v>395</v>
      </c>
      <c r="O5273" s="1">
        <v>135.80000000000001</v>
      </c>
      <c r="Q5273" s="1">
        <v>40.47</v>
      </c>
      <c r="R5273" s="1">
        <v>9.32</v>
      </c>
      <c r="S5273" s="47">
        <v>60.11</v>
      </c>
      <c r="Y5273" s="47">
        <v>14.96</v>
      </c>
      <c r="AB5273" s="47">
        <v>3</v>
      </c>
      <c r="AJ5273" s="1" t="s">
        <v>413</v>
      </c>
      <c r="AK5273" s="19">
        <v>28.8</v>
      </c>
      <c r="AL5273" s="19">
        <v>103.5</v>
      </c>
      <c r="AM5273" s="1">
        <v>1520</v>
      </c>
      <c r="AN5273" s="3">
        <v>1994</v>
      </c>
      <c r="AP5273" s="47">
        <v>7.8</v>
      </c>
      <c r="AQ5273">
        <v>80518</v>
      </c>
      <c r="AR5273" s="1" t="s">
        <v>503</v>
      </c>
    </row>
    <row r="5274" spans="1:50" x14ac:dyDescent="0.25">
      <c r="A5274" s="1">
        <v>6835</v>
      </c>
      <c r="B5274" s="1" t="s">
        <v>5257</v>
      </c>
      <c r="C5274" s="1">
        <v>180</v>
      </c>
      <c r="D5274" s="1" t="s">
        <v>6572</v>
      </c>
      <c r="F5274" s="1" t="s">
        <v>445</v>
      </c>
      <c r="H5274" s="1">
        <v>40</v>
      </c>
      <c r="J5274" s="1"/>
      <c r="K5274" s="3">
        <v>827</v>
      </c>
      <c r="N5274" s="1">
        <v>184</v>
      </c>
      <c r="O5274" s="1">
        <v>93.7</v>
      </c>
      <c r="Q5274" s="1">
        <v>49.76</v>
      </c>
      <c r="R5274" s="1">
        <v>7.68</v>
      </c>
      <c r="S5274" s="47">
        <v>27.92</v>
      </c>
      <c r="Y5274" s="47">
        <v>10.9</v>
      </c>
      <c r="AB5274" s="47">
        <v>2.1800000000000002</v>
      </c>
      <c r="AJ5274" s="1" t="s">
        <v>413</v>
      </c>
      <c r="AK5274" s="19">
        <v>28.63</v>
      </c>
      <c r="AL5274" s="19">
        <v>106.38</v>
      </c>
      <c r="AM5274" s="1">
        <v>1200</v>
      </c>
      <c r="AN5274" s="3">
        <v>1994</v>
      </c>
      <c r="AP5274" s="47">
        <v>6.43</v>
      </c>
      <c r="AQ5274">
        <v>80101</v>
      </c>
      <c r="AR5274" s="1" t="s">
        <v>503</v>
      </c>
    </row>
    <row r="5275" spans="1:50" x14ac:dyDescent="0.25">
      <c r="A5275" s="1">
        <v>6836</v>
      </c>
      <c r="B5275" s="1" t="s">
        <v>5257</v>
      </c>
      <c r="C5275" s="1">
        <v>180</v>
      </c>
      <c r="D5275" s="1" t="s">
        <v>6572</v>
      </c>
      <c r="F5275" s="1" t="s">
        <v>445</v>
      </c>
      <c r="H5275" s="1">
        <v>35</v>
      </c>
      <c r="J5275" s="1"/>
      <c r="K5275" s="3">
        <v>1665</v>
      </c>
      <c r="N5275" s="1">
        <v>102</v>
      </c>
      <c r="O5275" s="1">
        <v>53.59</v>
      </c>
      <c r="Q5275" s="1">
        <v>17</v>
      </c>
      <c r="R5275" s="1">
        <v>4.84</v>
      </c>
      <c r="S5275" s="47">
        <v>17.239999999999998</v>
      </c>
      <c r="Y5275" s="47">
        <v>2.15</v>
      </c>
      <c r="AB5275" s="47">
        <v>1.69</v>
      </c>
      <c r="AJ5275" s="1" t="s">
        <v>413</v>
      </c>
      <c r="AK5275" s="19">
        <v>30.25</v>
      </c>
      <c r="AL5275" s="19">
        <v>120.17</v>
      </c>
      <c r="AM5275" s="1">
        <v>245</v>
      </c>
      <c r="AN5275" s="3">
        <v>1994</v>
      </c>
      <c r="AP5275" s="47">
        <v>10.27</v>
      </c>
      <c r="AQ5275">
        <v>80415</v>
      </c>
      <c r="AR5275" s="1" t="s">
        <v>503</v>
      </c>
    </row>
    <row r="5276" spans="1:50" x14ac:dyDescent="0.25">
      <c r="A5276" s="1">
        <v>6837</v>
      </c>
      <c r="B5276" s="1" t="s">
        <v>5257</v>
      </c>
      <c r="C5276" s="1">
        <v>180</v>
      </c>
      <c r="D5276" s="1" t="s">
        <v>6572</v>
      </c>
      <c r="F5276" s="1" t="s">
        <v>445</v>
      </c>
      <c r="H5276" s="1">
        <v>35</v>
      </c>
      <c r="J5276" s="1"/>
      <c r="K5276" s="3">
        <v>4584</v>
      </c>
      <c r="N5276" s="1">
        <v>115</v>
      </c>
      <c r="O5276" s="1">
        <v>60.64</v>
      </c>
      <c r="Q5276" s="1">
        <v>28.68</v>
      </c>
      <c r="R5276" s="1">
        <v>6.93</v>
      </c>
      <c r="S5276" s="47">
        <v>36.770000000000003</v>
      </c>
      <c r="Y5276" s="47">
        <v>8.1</v>
      </c>
      <c r="AB5276" s="47">
        <v>1.62</v>
      </c>
      <c r="AJ5276" s="1" t="s">
        <v>413</v>
      </c>
      <c r="AK5276" s="19">
        <v>29.48</v>
      </c>
      <c r="AL5276" s="19">
        <v>119.27</v>
      </c>
      <c r="AM5276" s="1">
        <v>483</v>
      </c>
      <c r="AN5276" s="3">
        <v>1994</v>
      </c>
      <c r="AP5276" s="47">
        <v>6.13</v>
      </c>
      <c r="AQ5276">
        <v>80415</v>
      </c>
      <c r="AR5276" s="1" t="s">
        <v>503</v>
      </c>
    </row>
    <row r="5277" spans="1:50" x14ac:dyDescent="0.25">
      <c r="A5277" s="1">
        <v>6838</v>
      </c>
      <c r="B5277" s="1" t="s">
        <v>5257</v>
      </c>
      <c r="C5277" s="1">
        <v>180</v>
      </c>
      <c r="D5277" s="1" t="s">
        <v>6572</v>
      </c>
      <c r="F5277" s="1" t="s">
        <v>445</v>
      </c>
      <c r="H5277" s="1">
        <v>25</v>
      </c>
      <c r="J5277" s="1"/>
      <c r="K5277" s="3">
        <v>1134</v>
      </c>
      <c r="N5277" s="1">
        <v>132</v>
      </c>
      <c r="O5277" s="1">
        <v>85.79</v>
      </c>
      <c r="Q5277" s="1">
        <v>24.39</v>
      </c>
      <c r="R5277" s="1">
        <v>5.65</v>
      </c>
      <c r="S5277" s="47">
        <v>22.91</v>
      </c>
      <c r="Y5277" s="47">
        <v>8.4499999999999993</v>
      </c>
      <c r="AB5277" s="47">
        <v>1.69</v>
      </c>
      <c r="AJ5277" s="1" t="s">
        <v>413</v>
      </c>
      <c r="AK5277" s="19">
        <v>24.75</v>
      </c>
      <c r="AL5277" s="19">
        <v>106</v>
      </c>
      <c r="AM5277" s="1">
        <v>965</v>
      </c>
      <c r="AN5277" s="3">
        <v>1994</v>
      </c>
      <c r="AP5277" s="47">
        <v>4.82</v>
      </c>
      <c r="AQ5277">
        <v>80102</v>
      </c>
      <c r="AR5277" s="1" t="s">
        <v>503</v>
      </c>
      <c r="AU5277" s="32"/>
      <c r="AV5277" s="32"/>
      <c r="AW5277" s="32"/>
      <c r="AX5277" s="32"/>
    </row>
    <row r="5278" spans="1:50" x14ac:dyDescent="0.25">
      <c r="A5278" s="1">
        <v>6839</v>
      </c>
      <c r="B5278" s="1" t="s">
        <v>5257</v>
      </c>
      <c r="C5278" s="1">
        <v>180</v>
      </c>
      <c r="D5278" s="1" t="s">
        <v>6572</v>
      </c>
      <c r="F5278" s="1" t="s">
        <v>445</v>
      </c>
      <c r="H5278" s="1">
        <v>78</v>
      </c>
      <c r="J5278" s="1"/>
      <c r="K5278" s="3">
        <v>680</v>
      </c>
      <c r="N5278" s="1">
        <v>417</v>
      </c>
      <c r="O5278" s="1">
        <v>207.5</v>
      </c>
      <c r="Q5278" s="1">
        <v>62.9</v>
      </c>
      <c r="R5278" s="1">
        <v>16.57</v>
      </c>
      <c r="S5278" s="47">
        <v>232.53</v>
      </c>
      <c r="Y5278" s="47">
        <v>3.64</v>
      </c>
      <c r="AB5278" s="47">
        <v>1.34</v>
      </c>
      <c r="AJ5278" s="1" t="s">
        <v>413</v>
      </c>
      <c r="AK5278" s="19">
        <v>25</v>
      </c>
      <c r="AL5278" s="19">
        <v>105.8</v>
      </c>
      <c r="AM5278" s="1">
        <v>540</v>
      </c>
      <c r="AN5278" s="3">
        <v>1994</v>
      </c>
      <c r="AP5278" s="47">
        <v>20.399999999999999</v>
      </c>
      <c r="AQ5278">
        <v>80102</v>
      </c>
      <c r="AR5278" s="1" t="s">
        <v>503</v>
      </c>
    </row>
    <row r="5279" spans="1:50" x14ac:dyDescent="0.25">
      <c r="A5279" s="1">
        <v>6840</v>
      </c>
      <c r="B5279" s="1" t="s">
        <v>5257</v>
      </c>
      <c r="C5279" s="1">
        <v>180</v>
      </c>
      <c r="D5279" s="1" t="s">
        <v>6572</v>
      </c>
      <c r="F5279" s="1" t="s">
        <v>445</v>
      </c>
      <c r="H5279" s="1">
        <v>70</v>
      </c>
      <c r="J5279" s="1"/>
      <c r="K5279" s="3">
        <v>2718</v>
      </c>
      <c r="N5279" s="1">
        <v>162</v>
      </c>
      <c r="O5279" s="1">
        <v>99.45</v>
      </c>
      <c r="Q5279" s="1">
        <v>25.57</v>
      </c>
      <c r="R5279" s="1">
        <v>7.06</v>
      </c>
      <c r="S5279" s="47">
        <v>25.44</v>
      </c>
      <c r="Y5279" s="47">
        <v>9.59</v>
      </c>
      <c r="AB5279" s="47">
        <v>1.92</v>
      </c>
      <c r="AJ5279" s="1" t="s">
        <v>413</v>
      </c>
      <c r="AK5279" s="19">
        <v>28.32</v>
      </c>
      <c r="AL5279" s="19">
        <v>105.87</v>
      </c>
      <c r="AM5279" s="1">
        <v>1543</v>
      </c>
      <c r="AN5279" s="3">
        <v>1994</v>
      </c>
      <c r="AP5279" s="47">
        <v>8.69</v>
      </c>
      <c r="AQ5279">
        <v>80101</v>
      </c>
      <c r="AR5279" s="1" t="s">
        <v>503</v>
      </c>
    </row>
    <row r="5280" spans="1:50" x14ac:dyDescent="0.25">
      <c r="A5280" s="1">
        <v>6841</v>
      </c>
      <c r="B5280" s="1" t="s">
        <v>5257</v>
      </c>
      <c r="C5280" s="1">
        <v>180</v>
      </c>
      <c r="D5280" s="1" t="s">
        <v>6572</v>
      </c>
      <c r="F5280" s="1" t="s">
        <v>445</v>
      </c>
      <c r="H5280" s="1">
        <v>50</v>
      </c>
      <c r="J5280" s="1"/>
      <c r="K5280" s="3">
        <v>1538</v>
      </c>
      <c r="N5280" s="1">
        <v>112</v>
      </c>
      <c r="O5280" s="1">
        <v>72.77</v>
      </c>
      <c r="Q5280" s="1">
        <v>19.79</v>
      </c>
      <c r="R5280" s="1">
        <v>4.92</v>
      </c>
      <c r="S5280" s="47">
        <v>18.059999999999999</v>
      </c>
      <c r="Y5280" s="47">
        <v>7.04</v>
      </c>
      <c r="AB5280" s="47">
        <v>1.41</v>
      </c>
      <c r="AJ5280" s="1" t="s">
        <v>413</v>
      </c>
      <c r="AK5280" s="19">
        <v>28.32</v>
      </c>
      <c r="AL5280" s="19">
        <v>105.7</v>
      </c>
      <c r="AM5280" s="1">
        <v>1400</v>
      </c>
      <c r="AN5280" s="3">
        <v>1994</v>
      </c>
      <c r="AP5280" s="47">
        <v>6.06</v>
      </c>
      <c r="AQ5280">
        <v>80101</v>
      </c>
      <c r="AR5280" s="1" t="s">
        <v>503</v>
      </c>
    </row>
    <row r="5281" spans="1:44" x14ac:dyDescent="0.25">
      <c r="A5281" s="1">
        <v>6842</v>
      </c>
      <c r="B5281" s="1" t="s">
        <v>5257</v>
      </c>
      <c r="C5281" s="1">
        <v>180</v>
      </c>
      <c r="D5281" s="1" t="s">
        <v>6572</v>
      </c>
      <c r="F5281" s="1" t="s">
        <v>445</v>
      </c>
      <c r="H5281" s="1">
        <v>51</v>
      </c>
      <c r="J5281" s="1"/>
      <c r="K5281" s="3">
        <v>1874</v>
      </c>
      <c r="N5281" s="1">
        <v>95.7</v>
      </c>
      <c r="O5281" s="1">
        <v>62.94</v>
      </c>
      <c r="Q5281" s="1">
        <v>16.7</v>
      </c>
      <c r="R5281" s="1">
        <v>4.3600000000000003</v>
      </c>
      <c r="S5281" s="47">
        <v>14.95</v>
      </c>
      <c r="Y5281" s="47">
        <v>6.03</v>
      </c>
      <c r="AB5281" s="47">
        <v>1.21</v>
      </c>
      <c r="AJ5281" s="1" t="s">
        <v>413</v>
      </c>
      <c r="AK5281" s="19">
        <v>28.35</v>
      </c>
      <c r="AL5281" s="19">
        <v>105.83</v>
      </c>
      <c r="AM5281" s="1">
        <v>1073</v>
      </c>
      <c r="AN5281" s="3">
        <v>1994</v>
      </c>
      <c r="AP5281" s="47">
        <v>5.37</v>
      </c>
      <c r="AQ5281">
        <v>80101</v>
      </c>
      <c r="AR5281" s="1" t="s">
        <v>503</v>
      </c>
    </row>
    <row r="5282" spans="1:44" x14ac:dyDescent="0.25">
      <c r="A5282" s="1">
        <v>6843</v>
      </c>
      <c r="B5282" s="1" t="s">
        <v>5257</v>
      </c>
      <c r="C5282" s="1">
        <v>180</v>
      </c>
      <c r="D5282" s="1" t="s">
        <v>6572</v>
      </c>
      <c r="F5282" s="1" t="s">
        <v>445</v>
      </c>
      <c r="H5282" s="1">
        <v>35</v>
      </c>
      <c r="J5282" s="1"/>
      <c r="K5282" s="3">
        <v>2405</v>
      </c>
      <c r="N5282" s="1">
        <v>91.5</v>
      </c>
      <c r="O5282" s="1">
        <v>57.27</v>
      </c>
      <c r="Q5282" s="1">
        <v>14.38</v>
      </c>
      <c r="R5282" s="1">
        <v>4.22</v>
      </c>
      <c r="S5282" s="47">
        <v>14</v>
      </c>
      <c r="Y5282" s="47">
        <v>5.47</v>
      </c>
      <c r="AB5282" s="47">
        <v>1.1000000000000001</v>
      </c>
      <c r="AJ5282" s="1" t="s">
        <v>413</v>
      </c>
      <c r="AK5282" s="19">
        <v>28.53</v>
      </c>
      <c r="AL5282" s="19">
        <v>106.2</v>
      </c>
      <c r="AM5282" s="1">
        <v>800</v>
      </c>
      <c r="AN5282" s="3">
        <v>1994</v>
      </c>
      <c r="AP5282" s="47">
        <v>5.2</v>
      </c>
      <c r="AQ5282">
        <v>80101</v>
      </c>
      <c r="AR5282" s="1" t="s">
        <v>503</v>
      </c>
    </row>
    <row r="5283" spans="1:44" x14ac:dyDescent="0.25">
      <c r="A5283" s="1">
        <v>6844</v>
      </c>
      <c r="B5283" s="1" t="s">
        <v>5257</v>
      </c>
      <c r="C5283" s="1">
        <v>180</v>
      </c>
      <c r="D5283" s="1" t="s">
        <v>6572</v>
      </c>
      <c r="F5283" s="1" t="s">
        <v>445</v>
      </c>
      <c r="H5283" s="1">
        <v>30</v>
      </c>
      <c r="J5283" s="1"/>
      <c r="K5283" s="3">
        <v>2646</v>
      </c>
      <c r="N5283" s="1">
        <v>145</v>
      </c>
      <c r="O5283" s="1">
        <v>99.46</v>
      </c>
      <c r="Q5283" s="1">
        <v>27.29</v>
      </c>
      <c r="R5283" s="1">
        <v>6.67</v>
      </c>
      <c r="S5283" s="47">
        <v>22.83</v>
      </c>
      <c r="Y5283" s="47">
        <v>9.52</v>
      </c>
      <c r="AB5283" s="47">
        <v>1.91</v>
      </c>
      <c r="AJ5283" s="1" t="s">
        <v>413</v>
      </c>
      <c r="AK5283" s="19">
        <v>28.65</v>
      </c>
      <c r="AL5283" s="19">
        <v>106.17</v>
      </c>
      <c r="AM5283" s="1">
        <v>840</v>
      </c>
      <c r="AN5283" s="3">
        <v>1994</v>
      </c>
      <c r="AP5283" s="47">
        <v>8.2100000000000009</v>
      </c>
      <c r="AQ5283">
        <v>80101</v>
      </c>
      <c r="AR5283" s="1" t="s">
        <v>503</v>
      </c>
    </row>
    <row r="5284" spans="1:44" x14ac:dyDescent="0.25">
      <c r="A5284" s="1">
        <v>6845</v>
      </c>
      <c r="B5284" s="1" t="s">
        <v>5257</v>
      </c>
      <c r="C5284" s="1">
        <v>180</v>
      </c>
      <c r="D5284" s="1" t="s">
        <v>6572</v>
      </c>
      <c r="F5284" s="1" t="s">
        <v>445</v>
      </c>
      <c r="H5284" s="1">
        <v>30</v>
      </c>
      <c r="J5284" s="1"/>
      <c r="K5284" s="3">
        <v>2765</v>
      </c>
      <c r="N5284" s="1">
        <v>135</v>
      </c>
      <c r="O5284" s="1">
        <v>90.63</v>
      </c>
      <c r="Q5284" s="1">
        <v>24.26</v>
      </c>
      <c r="R5284" s="1">
        <v>6.23</v>
      </c>
      <c r="S5284" s="47">
        <v>21.05</v>
      </c>
      <c r="Y5284" s="47">
        <v>8.66</v>
      </c>
      <c r="AB5284" s="47">
        <v>1.73</v>
      </c>
      <c r="AJ5284" s="1" t="s">
        <v>413</v>
      </c>
      <c r="AK5284" s="19">
        <v>25.5</v>
      </c>
      <c r="AL5284" s="19">
        <v>108.45</v>
      </c>
      <c r="AM5284" s="1">
        <v>750</v>
      </c>
      <c r="AN5284" s="3">
        <v>1994</v>
      </c>
      <c r="AP5284" s="47">
        <v>7.67</v>
      </c>
      <c r="AQ5284">
        <v>40118</v>
      </c>
      <c r="AR5284" s="1" t="s">
        <v>503</v>
      </c>
    </row>
    <row r="5285" spans="1:44" x14ac:dyDescent="0.25">
      <c r="A5285" s="1">
        <v>6846</v>
      </c>
      <c r="B5285" s="1" t="s">
        <v>5257</v>
      </c>
      <c r="C5285" s="1">
        <v>180</v>
      </c>
      <c r="D5285" s="1" t="s">
        <v>6572</v>
      </c>
      <c r="F5285" s="1" t="s">
        <v>445</v>
      </c>
      <c r="H5285" s="1">
        <v>20</v>
      </c>
      <c r="J5285" s="1"/>
      <c r="K5285" s="3">
        <v>3545</v>
      </c>
      <c r="N5285" s="1">
        <v>96.5</v>
      </c>
      <c r="O5285" s="1">
        <v>72.930000000000007</v>
      </c>
      <c r="Q5285" s="1">
        <v>19.829999999999998</v>
      </c>
      <c r="R5285" s="1">
        <v>4.97</v>
      </c>
      <c r="S5285" s="47">
        <v>14.8</v>
      </c>
      <c r="Y5285" s="47">
        <v>6.85</v>
      </c>
      <c r="AB5285" s="47">
        <v>1.37</v>
      </c>
      <c r="AJ5285" s="1" t="s">
        <v>413</v>
      </c>
      <c r="AK5285" s="19">
        <v>25.58</v>
      </c>
      <c r="AL5285" s="19">
        <v>108.33</v>
      </c>
      <c r="AM5285" s="1">
        <v>1200</v>
      </c>
      <c r="AN5285" s="3">
        <v>1994</v>
      </c>
      <c r="AP5285" s="47">
        <v>6.12</v>
      </c>
      <c r="AQ5285">
        <v>40118</v>
      </c>
      <c r="AR5285" s="1" t="s">
        <v>503</v>
      </c>
    </row>
    <row r="5286" spans="1:44" x14ac:dyDescent="0.25">
      <c r="A5286" s="1">
        <v>6847</v>
      </c>
      <c r="B5286" s="1" t="s">
        <v>5257</v>
      </c>
      <c r="C5286" s="1">
        <v>180</v>
      </c>
      <c r="D5286" s="1" t="s">
        <v>6572</v>
      </c>
      <c r="F5286" s="1" t="s">
        <v>445</v>
      </c>
      <c r="H5286" s="1">
        <v>50</v>
      </c>
      <c r="J5286" s="1"/>
      <c r="K5286" s="3">
        <v>885</v>
      </c>
      <c r="N5286" s="1">
        <v>115</v>
      </c>
      <c r="O5286" s="1">
        <v>78.12</v>
      </c>
      <c r="Q5286" s="1">
        <v>23.32</v>
      </c>
      <c r="R5286" s="1">
        <v>4.99</v>
      </c>
      <c r="S5286" s="47">
        <v>20.28</v>
      </c>
      <c r="Y5286" s="47">
        <v>7.72</v>
      </c>
      <c r="AB5286" s="47">
        <v>1.55</v>
      </c>
      <c r="AJ5286" s="1" t="s">
        <v>413</v>
      </c>
      <c r="AK5286" s="19">
        <v>25.62</v>
      </c>
      <c r="AL5286" s="19">
        <v>108.28</v>
      </c>
      <c r="AM5286" s="1">
        <v>1400</v>
      </c>
      <c r="AN5286" s="3">
        <v>1994</v>
      </c>
      <c r="AP5286" s="47">
        <v>6.14</v>
      </c>
      <c r="AQ5286">
        <v>40118</v>
      </c>
      <c r="AR5286" s="1" t="s">
        <v>503</v>
      </c>
    </row>
    <row r="5287" spans="1:44" x14ac:dyDescent="0.25">
      <c r="A5287" s="1">
        <v>6848</v>
      </c>
      <c r="B5287" s="1" t="s">
        <v>5257</v>
      </c>
      <c r="C5287" s="1">
        <v>180</v>
      </c>
      <c r="D5287" s="1" t="s">
        <v>6572</v>
      </c>
      <c r="F5287" s="1" t="s">
        <v>445</v>
      </c>
      <c r="H5287" s="1">
        <v>40</v>
      </c>
      <c r="J5287" s="1"/>
      <c r="K5287" s="3">
        <v>2004</v>
      </c>
      <c r="N5287" s="1">
        <v>169</v>
      </c>
      <c r="O5287" s="1">
        <v>88.41</v>
      </c>
      <c r="Q5287" s="1">
        <v>20.74</v>
      </c>
      <c r="R5287" s="1">
        <v>6.69</v>
      </c>
      <c r="S5287" s="47">
        <v>27.14</v>
      </c>
      <c r="Y5287" s="47">
        <v>8.7100000000000009</v>
      </c>
      <c r="AB5287" s="47">
        <v>1.74</v>
      </c>
      <c r="AJ5287" s="1" t="s">
        <v>413</v>
      </c>
      <c r="AK5287" s="19">
        <v>26.2</v>
      </c>
      <c r="AL5287" s="19">
        <v>107.97</v>
      </c>
      <c r="AM5287" s="1">
        <v>560</v>
      </c>
      <c r="AN5287" s="3">
        <v>1994</v>
      </c>
      <c r="AP5287" s="47">
        <v>8.24</v>
      </c>
      <c r="AQ5287">
        <v>80101</v>
      </c>
      <c r="AR5287" s="1" t="s">
        <v>503</v>
      </c>
    </row>
    <row r="5288" spans="1:44" x14ac:dyDescent="0.25">
      <c r="A5288" s="1">
        <v>6849</v>
      </c>
      <c r="B5288" s="1" t="s">
        <v>5257</v>
      </c>
      <c r="C5288" s="1">
        <v>180</v>
      </c>
      <c r="D5288" s="1" t="s">
        <v>6572</v>
      </c>
      <c r="F5288" s="1" t="s">
        <v>445</v>
      </c>
      <c r="H5288" s="1">
        <v>35</v>
      </c>
      <c r="J5288" s="1"/>
      <c r="K5288" s="3">
        <v>6378</v>
      </c>
      <c r="N5288" s="1">
        <v>137</v>
      </c>
      <c r="O5288" s="1">
        <v>88.59</v>
      </c>
      <c r="Q5288" s="1">
        <v>21.81</v>
      </c>
      <c r="R5288" s="1">
        <v>6.88</v>
      </c>
      <c r="S5288" s="47">
        <v>20.74</v>
      </c>
      <c r="Y5288" s="47">
        <v>8.41</v>
      </c>
      <c r="AB5288" s="47">
        <v>1.68</v>
      </c>
      <c r="AJ5288" s="1" t="s">
        <v>413</v>
      </c>
      <c r="AK5288" s="19">
        <v>26.23</v>
      </c>
      <c r="AL5288" s="19">
        <v>108</v>
      </c>
      <c r="AM5288" s="1">
        <v>892</v>
      </c>
      <c r="AN5288" s="3">
        <v>1994</v>
      </c>
      <c r="AP5288" s="47">
        <v>8.4700000000000006</v>
      </c>
      <c r="AQ5288">
        <v>80101</v>
      </c>
      <c r="AR5288" s="1" t="s">
        <v>503</v>
      </c>
    </row>
    <row r="5289" spans="1:44" x14ac:dyDescent="0.25">
      <c r="A5289" s="1">
        <v>6850</v>
      </c>
      <c r="B5289" s="1" t="s">
        <v>5257</v>
      </c>
      <c r="C5289" s="1">
        <v>180</v>
      </c>
      <c r="D5289" s="1" t="s">
        <v>6572</v>
      </c>
      <c r="F5289" s="1" t="s">
        <v>445</v>
      </c>
      <c r="H5289" s="1">
        <v>22</v>
      </c>
      <c r="J5289" s="1"/>
      <c r="K5289" s="3">
        <v>2515</v>
      </c>
      <c r="N5289" s="1">
        <v>105</v>
      </c>
      <c r="O5289" s="1">
        <v>66.67</v>
      </c>
      <c r="Q5289" s="1">
        <v>17.04</v>
      </c>
      <c r="R5289" s="1">
        <v>4.8099999999999996</v>
      </c>
      <c r="S5289" s="47">
        <v>16.11</v>
      </c>
      <c r="Y5289" s="47">
        <v>6.37</v>
      </c>
      <c r="AB5289" s="47">
        <v>1.28</v>
      </c>
      <c r="AJ5289" s="1" t="s">
        <v>413</v>
      </c>
      <c r="AK5289" s="19">
        <v>26.27</v>
      </c>
      <c r="AL5289" s="19">
        <v>107.93</v>
      </c>
      <c r="AM5289" s="1">
        <v>1080</v>
      </c>
      <c r="AN5289" s="3">
        <v>1994</v>
      </c>
      <c r="AP5289" s="47">
        <v>5.92</v>
      </c>
      <c r="AQ5289">
        <v>80101</v>
      </c>
      <c r="AR5289" s="1" t="s">
        <v>503</v>
      </c>
    </row>
    <row r="5290" spans="1:44" x14ac:dyDescent="0.25">
      <c r="A5290" s="1">
        <v>6851</v>
      </c>
      <c r="B5290" s="1" t="s">
        <v>5257</v>
      </c>
      <c r="C5290" s="1">
        <v>180</v>
      </c>
      <c r="D5290" s="1" t="s">
        <v>6572</v>
      </c>
      <c r="F5290" s="1" t="s">
        <v>445</v>
      </c>
      <c r="H5290" s="1">
        <v>40</v>
      </c>
      <c r="J5290" s="1"/>
      <c r="K5290" s="3">
        <v>2623</v>
      </c>
      <c r="N5290" s="1">
        <v>171</v>
      </c>
      <c r="O5290" s="1">
        <v>97.6</v>
      </c>
      <c r="Q5290" s="1">
        <v>23.98</v>
      </c>
      <c r="R5290" s="1">
        <v>7.18</v>
      </c>
      <c r="S5290" s="47">
        <v>26.97</v>
      </c>
      <c r="Y5290" s="47">
        <v>9.48</v>
      </c>
      <c r="AB5290" s="47">
        <v>1.9</v>
      </c>
      <c r="AJ5290" s="1" t="s">
        <v>413</v>
      </c>
      <c r="AK5290" s="19">
        <v>26.3</v>
      </c>
      <c r="AL5290" s="19">
        <v>107.97</v>
      </c>
      <c r="AM5290" s="1">
        <v>900</v>
      </c>
      <c r="AN5290" s="3">
        <v>1994</v>
      </c>
      <c r="AP5290" s="47">
        <v>8.84</v>
      </c>
      <c r="AQ5290">
        <v>80101</v>
      </c>
      <c r="AR5290" s="1" t="s">
        <v>503</v>
      </c>
    </row>
    <row r="5291" spans="1:44" x14ac:dyDescent="0.25">
      <c r="A5291" s="1">
        <v>6852</v>
      </c>
      <c r="B5291" s="1" t="s">
        <v>5257</v>
      </c>
      <c r="C5291" s="1">
        <v>180</v>
      </c>
      <c r="D5291" s="1" t="s">
        <v>6572</v>
      </c>
      <c r="F5291" s="1" t="s">
        <v>445</v>
      </c>
      <c r="H5291" s="1">
        <v>30</v>
      </c>
      <c r="J5291" s="1"/>
      <c r="K5291" s="3">
        <v>2033</v>
      </c>
      <c r="N5291" s="1">
        <v>72.7</v>
      </c>
      <c r="O5291" s="1">
        <v>52.12</v>
      </c>
      <c r="Q5291" s="1">
        <v>14.11</v>
      </c>
      <c r="R5291" s="1">
        <v>3.56</v>
      </c>
      <c r="S5291" s="47">
        <v>11.2</v>
      </c>
      <c r="Y5291" s="47">
        <v>4.93</v>
      </c>
      <c r="AB5291" s="47">
        <v>0.99</v>
      </c>
      <c r="AJ5291" s="1" t="s">
        <v>413</v>
      </c>
      <c r="AK5291" s="19">
        <v>29.22</v>
      </c>
      <c r="AL5291" s="19">
        <v>107.43</v>
      </c>
      <c r="AM5291" s="1">
        <v>1415</v>
      </c>
      <c r="AN5291" s="3">
        <v>1994</v>
      </c>
      <c r="AP5291" s="47">
        <v>4.38</v>
      </c>
      <c r="AQ5291">
        <v>80101</v>
      </c>
      <c r="AR5291" s="1" t="s">
        <v>503</v>
      </c>
    </row>
    <row r="5292" spans="1:44" x14ac:dyDescent="0.25">
      <c r="A5292" s="1">
        <v>6853</v>
      </c>
      <c r="B5292" s="1" t="s">
        <v>5257</v>
      </c>
      <c r="C5292" s="1">
        <v>180</v>
      </c>
      <c r="D5292" s="1" t="s">
        <v>6572</v>
      </c>
      <c r="F5292" s="1" t="s">
        <v>445</v>
      </c>
      <c r="H5292" s="1">
        <v>20</v>
      </c>
      <c r="J5292" s="1"/>
      <c r="K5292" s="3">
        <v>2797</v>
      </c>
      <c r="N5292" s="1">
        <v>145</v>
      </c>
      <c r="O5292" s="1">
        <v>80.42</v>
      </c>
      <c r="Q5292" s="1">
        <v>19.04</v>
      </c>
      <c r="R5292" s="1">
        <v>6.17</v>
      </c>
      <c r="S5292" s="47">
        <v>22.39</v>
      </c>
      <c r="Y5292" s="47">
        <v>7.8</v>
      </c>
      <c r="AB5292" s="47">
        <v>1.56</v>
      </c>
      <c r="AJ5292" s="1" t="s">
        <v>413</v>
      </c>
      <c r="AK5292" s="19">
        <v>28.68</v>
      </c>
      <c r="AL5292" s="19">
        <v>107.72</v>
      </c>
      <c r="AM5292" s="1">
        <v>1280</v>
      </c>
      <c r="AN5292" s="3">
        <v>1994</v>
      </c>
      <c r="AP5292" s="47">
        <v>5.1100000000000003</v>
      </c>
      <c r="AQ5292">
        <v>80101</v>
      </c>
      <c r="AR5292" s="1" t="s">
        <v>503</v>
      </c>
    </row>
    <row r="5293" spans="1:44" x14ac:dyDescent="0.25">
      <c r="A5293" s="1">
        <v>6854</v>
      </c>
      <c r="B5293" s="1" t="s">
        <v>5257</v>
      </c>
      <c r="C5293" s="1">
        <v>180</v>
      </c>
      <c r="D5293" s="1" t="s">
        <v>6572</v>
      </c>
      <c r="F5293" s="1" t="s">
        <v>445</v>
      </c>
      <c r="H5293" s="1">
        <v>31</v>
      </c>
      <c r="J5293" s="1"/>
      <c r="K5293" s="3">
        <v>1131</v>
      </c>
      <c r="N5293" s="1">
        <v>172</v>
      </c>
      <c r="O5293" s="1">
        <v>104.7</v>
      </c>
      <c r="Q5293" s="1">
        <v>29.03</v>
      </c>
      <c r="R5293" s="1">
        <v>7.06</v>
      </c>
      <c r="S5293" s="47">
        <v>31.44</v>
      </c>
      <c r="Y5293" s="47">
        <v>10.49</v>
      </c>
      <c r="AB5293" s="47">
        <v>2.1</v>
      </c>
      <c r="AJ5293" s="1" t="s">
        <v>413</v>
      </c>
      <c r="AK5293" s="19">
        <v>25.9</v>
      </c>
      <c r="AL5293" s="19">
        <v>107.68</v>
      </c>
      <c r="AM5293" s="1">
        <v>1340</v>
      </c>
      <c r="AN5293" s="3">
        <v>1994</v>
      </c>
      <c r="AP5293" s="47">
        <v>6.03</v>
      </c>
      <c r="AQ5293">
        <v>40118</v>
      </c>
      <c r="AR5293" s="1" t="s">
        <v>503</v>
      </c>
    </row>
    <row r="5294" spans="1:44" x14ac:dyDescent="0.25">
      <c r="A5294" s="1">
        <v>6855</v>
      </c>
      <c r="B5294" s="1" t="s">
        <v>5257</v>
      </c>
      <c r="C5294" s="1">
        <v>180</v>
      </c>
      <c r="D5294" s="1" t="s">
        <v>6572</v>
      </c>
      <c r="F5294" s="1" t="s">
        <v>445</v>
      </c>
      <c r="H5294" s="1">
        <v>22</v>
      </c>
      <c r="J5294" s="1"/>
      <c r="K5294" s="3">
        <v>478</v>
      </c>
      <c r="N5294" s="1">
        <v>88</v>
      </c>
      <c r="O5294" s="1">
        <v>53.08</v>
      </c>
      <c r="Q5294" s="1">
        <v>14.98</v>
      </c>
      <c r="R5294" s="1">
        <v>3.56</v>
      </c>
      <c r="S5294" s="47">
        <v>16.690000000000001</v>
      </c>
      <c r="Y5294" s="47">
        <v>5.38</v>
      </c>
      <c r="AB5294" s="47">
        <v>1.08</v>
      </c>
      <c r="AJ5294" s="1" t="s">
        <v>413</v>
      </c>
      <c r="AK5294" s="19">
        <v>27.13</v>
      </c>
      <c r="AL5294" s="19">
        <v>104.57</v>
      </c>
      <c r="AM5294" s="1">
        <v>1900</v>
      </c>
      <c r="AN5294" s="3">
        <v>1994</v>
      </c>
      <c r="AP5294" s="47">
        <v>4.38</v>
      </c>
      <c r="AQ5294">
        <v>80101</v>
      </c>
      <c r="AR5294" s="1" t="s">
        <v>503</v>
      </c>
    </row>
    <row r="5295" spans="1:44" x14ac:dyDescent="0.25">
      <c r="A5295" s="1">
        <v>6856</v>
      </c>
      <c r="B5295" s="1" t="s">
        <v>5257</v>
      </c>
      <c r="C5295" s="1">
        <v>180</v>
      </c>
      <c r="D5295" s="1" t="s">
        <v>6572</v>
      </c>
      <c r="F5295" s="1" t="s">
        <v>445</v>
      </c>
      <c r="H5295" s="1">
        <v>41</v>
      </c>
      <c r="J5295" s="1"/>
      <c r="K5295" s="3">
        <v>3516</v>
      </c>
      <c r="N5295" s="1">
        <v>216</v>
      </c>
      <c r="O5295" s="1">
        <v>152.69999999999999</v>
      </c>
      <c r="Q5295" s="1">
        <v>43.35</v>
      </c>
      <c r="R5295" s="1">
        <v>9.9499999999999993</v>
      </c>
      <c r="S5295" s="47">
        <v>34.19</v>
      </c>
      <c r="Y5295" s="47">
        <v>14.63</v>
      </c>
      <c r="AB5295" s="47">
        <v>2.93</v>
      </c>
      <c r="AJ5295" s="1" t="s">
        <v>413</v>
      </c>
      <c r="AK5295" s="19">
        <v>26.95</v>
      </c>
      <c r="AL5295" s="19">
        <v>107.63</v>
      </c>
      <c r="AM5295" s="1">
        <v>1190</v>
      </c>
      <c r="AN5295" s="3">
        <v>1994</v>
      </c>
      <c r="AP5295" s="47">
        <v>8.49</v>
      </c>
      <c r="AQ5295">
        <v>80101</v>
      </c>
      <c r="AR5295" s="1" t="s">
        <v>503</v>
      </c>
    </row>
    <row r="5296" spans="1:44" x14ac:dyDescent="0.25">
      <c r="A5296" s="1">
        <v>6857</v>
      </c>
      <c r="B5296" s="1" t="s">
        <v>5257</v>
      </c>
      <c r="C5296" s="1">
        <v>180</v>
      </c>
      <c r="D5296" s="1" t="s">
        <v>6572</v>
      </c>
      <c r="F5296" s="1" t="s">
        <v>445</v>
      </c>
      <c r="H5296" s="1">
        <v>30</v>
      </c>
      <c r="J5296" s="1"/>
      <c r="K5296" s="3">
        <v>1055</v>
      </c>
      <c r="N5296" s="1">
        <v>96.5</v>
      </c>
      <c r="O5296" s="1">
        <v>60.96</v>
      </c>
      <c r="Q5296" s="1">
        <v>16.66</v>
      </c>
      <c r="R5296" s="1">
        <v>4.1100000000000003</v>
      </c>
      <c r="S5296" s="47">
        <v>15.92</v>
      </c>
      <c r="Y5296" s="47">
        <v>5.95</v>
      </c>
      <c r="AB5296" s="47">
        <v>1.19</v>
      </c>
      <c r="AJ5296" s="1" t="s">
        <v>413</v>
      </c>
      <c r="AK5296" s="19">
        <v>26.45</v>
      </c>
      <c r="AL5296" s="19">
        <v>108.55</v>
      </c>
      <c r="AM5296" s="1">
        <v>870</v>
      </c>
      <c r="AN5296" s="3">
        <v>1994</v>
      </c>
      <c r="AP5296" s="47">
        <v>5.0599999999999996</v>
      </c>
      <c r="AQ5296">
        <v>40118</v>
      </c>
      <c r="AR5296" s="1" t="s">
        <v>503</v>
      </c>
    </row>
    <row r="5297" spans="1:44" x14ac:dyDescent="0.25">
      <c r="A5297" s="1">
        <v>6858</v>
      </c>
      <c r="B5297" s="1" t="s">
        <v>5257</v>
      </c>
      <c r="C5297" s="1">
        <v>180</v>
      </c>
      <c r="D5297" s="1" t="s">
        <v>6572</v>
      </c>
      <c r="F5297" s="1" t="s">
        <v>445</v>
      </c>
      <c r="H5297" s="1">
        <v>39</v>
      </c>
      <c r="J5297" s="1"/>
      <c r="K5297" s="3">
        <v>5897</v>
      </c>
      <c r="N5297" s="1">
        <v>296</v>
      </c>
      <c r="O5297" s="1">
        <v>210</v>
      </c>
      <c r="Q5297" s="1">
        <v>58.37</v>
      </c>
      <c r="R5297" s="1">
        <v>13.93</v>
      </c>
      <c r="S5297" s="47">
        <v>46.37</v>
      </c>
      <c r="Y5297" s="47">
        <v>2.02</v>
      </c>
      <c r="AB5297" s="47">
        <v>1.01</v>
      </c>
      <c r="AJ5297" s="1" t="s">
        <v>413</v>
      </c>
      <c r="AK5297" s="19">
        <v>26.52</v>
      </c>
      <c r="AL5297" s="19">
        <v>108.83</v>
      </c>
      <c r="AM5297" s="1">
        <v>700</v>
      </c>
      <c r="AN5297" s="3">
        <v>1994</v>
      </c>
      <c r="AP5297" s="47">
        <v>17.149999999999999</v>
      </c>
      <c r="AQ5297">
        <v>80101</v>
      </c>
      <c r="AR5297" s="1" t="s">
        <v>503</v>
      </c>
    </row>
    <row r="5298" spans="1:44" x14ac:dyDescent="0.25">
      <c r="A5298" s="1">
        <v>6859</v>
      </c>
      <c r="B5298" s="1" t="s">
        <v>5257</v>
      </c>
      <c r="C5298" s="1">
        <v>180</v>
      </c>
      <c r="D5298" s="1" t="s">
        <v>6572</v>
      </c>
      <c r="F5298" s="1" t="s">
        <v>445</v>
      </c>
      <c r="H5298" s="1">
        <v>65</v>
      </c>
      <c r="J5298" s="1"/>
      <c r="K5298" s="3">
        <v>423</v>
      </c>
      <c r="N5298" s="1">
        <v>256</v>
      </c>
      <c r="O5298" s="1">
        <v>149.1</v>
      </c>
      <c r="Q5298" s="1">
        <v>46.77</v>
      </c>
      <c r="R5298" s="1">
        <v>10.27</v>
      </c>
      <c r="S5298" s="47">
        <v>74.41</v>
      </c>
      <c r="Y5298" s="47">
        <v>17.079999999999998</v>
      </c>
      <c r="AB5298" s="47">
        <v>3.42</v>
      </c>
      <c r="AJ5298" s="1" t="s">
        <v>413</v>
      </c>
      <c r="AK5298" s="19">
        <v>26.73</v>
      </c>
      <c r="AL5298" s="19">
        <v>108.72</v>
      </c>
      <c r="AM5298" s="1">
        <v>700</v>
      </c>
      <c r="AN5298" s="3">
        <v>1994</v>
      </c>
      <c r="AP5298" s="47">
        <v>12.65</v>
      </c>
      <c r="AQ5298">
        <v>40118</v>
      </c>
      <c r="AR5298" s="1" t="s">
        <v>503</v>
      </c>
    </row>
    <row r="5299" spans="1:44" x14ac:dyDescent="0.25">
      <c r="A5299" s="1">
        <v>6860</v>
      </c>
      <c r="B5299" s="1" t="s">
        <v>5257</v>
      </c>
      <c r="C5299" s="1">
        <v>180</v>
      </c>
      <c r="D5299" s="1" t="s">
        <v>6572</v>
      </c>
      <c r="F5299" s="1" t="s">
        <v>445</v>
      </c>
      <c r="H5299" s="1">
        <v>50</v>
      </c>
      <c r="J5299" s="1"/>
      <c r="K5299" s="3">
        <v>9057</v>
      </c>
      <c r="N5299" s="1">
        <v>295</v>
      </c>
      <c r="O5299" s="1">
        <v>214.8</v>
      </c>
      <c r="Q5299" s="1">
        <v>58.18</v>
      </c>
      <c r="R5299" s="1">
        <v>14.67</v>
      </c>
      <c r="S5299" s="47">
        <v>45.34</v>
      </c>
      <c r="Y5299" s="47">
        <v>2.2799999999999998</v>
      </c>
      <c r="AB5299" s="47">
        <v>1.06</v>
      </c>
      <c r="AJ5299" s="1" t="s">
        <v>413</v>
      </c>
      <c r="AK5299" s="19">
        <v>26.55</v>
      </c>
      <c r="AL5299" s="19">
        <v>109.38</v>
      </c>
      <c r="AM5299" s="1">
        <v>860</v>
      </c>
      <c r="AN5299" s="3">
        <v>1994</v>
      </c>
      <c r="AP5299" s="47">
        <v>18.059999999999999</v>
      </c>
      <c r="AQ5299">
        <v>40118</v>
      </c>
      <c r="AR5299" s="1" t="s">
        <v>503</v>
      </c>
    </row>
    <row r="5300" spans="1:44" x14ac:dyDescent="0.25">
      <c r="A5300" s="1">
        <v>6861</v>
      </c>
      <c r="B5300" s="1" t="s">
        <v>5257</v>
      </c>
      <c r="C5300" s="1">
        <v>180</v>
      </c>
      <c r="D5300" s="1" t="s">
        <v>6572</v>
      </c>
      <c r="F5300" s="1" t="s">
        <v>445</v>
      </c>
      <c r="H5300" s="1">
        <v>46</v>
      </c>
      <c r="J5300" s="1"/>
      <c r="K5300" s="3">
        <v>2371</v>
      </c>
      <c r="N5300" s="1">
        <v>134</v>
      </c>
      <c r="O5300" s="1">
        <v>84.39</v>
      </c>
      <c r="Q5300" s="1">
        <v>21.92</v>
      </c>
      <c r="R5300" s="1">
        <v>5.94</v>
      </c>
      <c r="S5300" s="47">
        <v>21.1</v>
      </c>
      <c r="Y5300" s="47">
        <v>8.1199999999999992</v>
      </c>
      <c r="AB5300" s="47">
        <v>1.63</v>
      </c>
      <c r="AJ5300" s="1" t="s">
        <v>413</v>
      </c>
      <c r="AK5300" s="19">
        <v>26.52</v>
      </c>
      <c r="AL5300" s="19">
        <v>107.98</v>
      </c>
      <c r="AM5300" s="1">
        <v>950</v>
      </c>
      <c r="AN5300" s="3">
        <v>1994</v>
      </c>
      <c r="AP5300" s="47">
        <v>7.31</v>
      </c>
      <c r="AQ5300">
        <v>80101</v>
      </c>
      <c r="AR5300" s="1" t="s">
        <v>503</v>
      </c>
    </row>
    <row r="5301" spans="1:44" x14ac:dyDescent="0.25">
      <c r="A5301" s="1">
        <v>6862</v>
      </c>
      <c r="B5301" s="1" t="s">
        <v>5257</v>
      </c>
      <c r="C5301" s="1">
        <v>180</v>
      </c>
      <c r="D5301" s="1" t="s">
        <v>6572</v>
      </c>
      <c r="F5301" s="1" t="s">
        <v>445</v>
      </c>
      <c r="H5301" s="1">
        <v>35</v>
      </c>
      <c r="J5301" s="1"/>
      <c r="K5301" s="3">
        <v>2347</v>
      </c>
      <c r="N5301" s="1">
        <v>191</v>
      </c>
      <c r="O5301" s="1">
        <v>125.7</v>
      </c>
      <c r="Q5301" s="1">
        <v>34.880000000000003</v>
      </c>
      <c r="R5301" s="1">
        <v>8.36</v>
      </c>
      <c r="S5301" s="47">
        <v>31.2</v>
      </c>
      <c r="Y5301" s="47">
        <v>12.19</v>
      </c>
      <c r="AB5301" s="47">
        <v>2.44</v>
      </c>
      <c r="AJ5301" s="1" t="s">
        <v>413</v>
      </c>
      <c r="AK5301" s="19">
        <v>26.33</v>
      </c>
      <c r="AL5301" s="19">
        <v>108.17</v>
      </c>
      <c r="AM5301" s="1">
        <v>1600</v>
      </c>
      <c r="AN5301" s="3">
        <v>1994</v>
      </c>
      <c r="AP5301" s="47">
        <v>10.29</v>
      </c>
      <c r="AQ5301">
        <v>80101</v>
      </c>
      <c r="AR5301" s="1" t="s">
        <v>503</v>
      </c>
    </row>
    <row r="5302" spans="1:44" x14ac:dyDescent="0.25">
      <c r="A5302" s="1">
        <v>6863</v>
      </c>
      <c r="B5302" s="1" t="s">
        <v>5257</v>
      </c>
      <c r="C5302" s="1">
        <v>180</v>
      </c>
      <c r="D5302" s="1" t="s">
        <v>6572</v>
      </c>
      <c r="F5302" s="1" t="s">
        <v>445</v>
      </c>
      <c r="H5302" s="1">
        <v>20</v>
      </c>
      <c r="J5302" s="1"/>
      <c r="K5302" s="3">
        <v>2011</v>
      </c>
      <c r="N5302" s="1">
        <v>143</v>
      </c>
      <c r="O5302" s="1">
        <v>88.5</v>
      </c>
      <c r="Q5302" s="1">
        <v>23.24</v>
      </c>
      <c r="R5302" s="1">
        <v>6.16</v>
      </c>
      <c r="S5302" s="47">
        <v>22.88</v>
      </c>
      <c r="Y5302" s="47">
        <v>8.57</v>
      </c>
      <c r="AB5302" s="47">
        <v>1.72</v>
      </c>
      <c r="AJ5302" s="1" t="s">
        <v>413</v>
      </c>
      <c r="AK5302" s="19">
        <v>26.42</v>
      </c>
      <c r="AL5302" s="19">
        <v>108.27</v>
      </c>
      <c r="AM5302" s="1">
        <v>1430</v>
      </c>
      <c r="AN5302" s="3">
        <v>1994</v>
      </c>
      <c r="AP5302" s="47">
        <v>7.59</v>
      </c>
      <c r="AQ5302">
        <v>80101</v>
      </c>
      <c r="AR5302" s="1" t="s">
        <v>503</v>
      </c>
    </row>
    <row r="5303" spans="1:44" x14ac:dyDescent="0.25">
      <c r="A5303" s="1">
        <v>6864</v>
      </c>
      <c r="B5303" s="1" t="s">
        <v>5257</v>
      </c>
      <c r="C5303" s="1">
        <v>180</v>
      </c>
      <c r="D5303" s="1" t="s">
        <v>6572</v>
      </c>
      <c r="F5303" s="1" t="s">
        <v>445</v>
      </c>
      <c r="H5303" s="1">
        <v>35</v>
      </c>
      <c r="J5303" s="1"/>
      <c r="K5303" s="3">
        <v>1505</v>
      </c>
      <c r="N5303" s="1">
        <v>134</v>
      </c>
      <c r="O5303" s="1">
        <v>85.33</v>
      </c>
      <c r="Q5303" s="1">
        <v>23.32</v>
      </c>
      <c r="R5303" s="1">
        <v>5.75</v>
      </c>
      <c r="S5303" s="47">
        <v>22.15</v>
      </c>
      <c r="Y5303" s="47">
        <v>8.32</v>
      </c>
      <c r="AB5303" s="47">
        <v>1.67</v>
      </c>
      <c r="AJ5303" s="1" t="s">
        <v>413</v>
      </c>
      <c r="AK5303" s="19">
        <v>26.52</v>
      </c>
      <c r="AL5303" s="19">
        <v>108.23</v>
      </c>
      <c r="AM5303" s="1">
        <v>1865</v>
      </c>
      <c r="AN5303" s="3">
        <v>1994</v>
      </c>
      <c r="AP5303" s="47">
        <v>7.08</v>
      </c>
      <c r="AQ5303">
        <v>80101</v>
      </c>
      <c r="AR5303" s="1" t="s">
        <v>503</v>
      </c>
    </row>
    <row r="5304" spans="1:44" x14ac:dyDescent="0.25">
      <c r="A5304" s="1">
        <v>6865</v>
      </c>
      <c r="B5304" s="1" t="s">
        <v>5257</v>
      </c>
      <c r="C5304" s="1">
        <v>180</v>
      </c>
      <c r="D5304" s="1" t="s">
        <v>6572</v>
      </c>
      <c r="F5304" s="1" t="s">
        <v>445</v>
      </c>
      <c r="H5304" s="1">
        <v>43</v>
      </c>
      <c r="J5304" s="1"/>
      <c r="K5304" s="3">
        <v>1196</v>
      </c>
      <c r="N5304" s="1">
        <v>232</v>
      </c>
      <c r="O5304" s="1">
        <v>122.1</v>
      </c>
      <c r="Q5304" s="1">
        <v>32.119999999999997</v>
      </c>
      <c r="R5304" s="1">
        <v>8.74</v>
      </c>
      <c r="S5304" s="47">
        <v>49.01</v>
      </c>
      <c r="Y5304" s="47">
        <v>12.91</v>
      </c>
      <c r="AB5304" s="47">
        <v>2.59</v>
      </c>
      <c r="AJ5304" s="1" t="s">
        <v>413</v>
      </c>
      <c r="AK5304" s="19">
        <v>26.4</v>
      </c>
      <c r="AL5304" s="19">
        <v>108.2</v>
      </c>
      <c r="AM5304" s="1">
        <v>915</v>
      </c>
      <c r="AN5304" s="3">
        <v>1994</v>
      </c>
      <c r="AP5304" s="47">
        <v>8.94</v>
      </c>
      <c r="AQ5304">
        <v>80101</v>
      </c>
      <c r="AR5304" s="1" t="s">
        <v>503</v>
      </c>
    </row>
    <row r="5305" spans="1:44" x14ac:dyDescent="0.25">
      <c r="A5305" s="1">
        <v>6866</v>
      </c>
      <c r="B5305" s="1" t="s">
        <v>5257</v>
      </c>
      <c r="C5305" s="1">
        <v>180</v>
      </c>
      <c r="D5305" s="1" t="s">
        <v>6572</v>
      </c>
      <c r="F5305" s="1" t="s">
        <v>445</v>
      </c>
      <c r="H5305" s="1">
        <v>80</v>
      </c>
      <c r="J5305" s="1"/>
      <c r="K5305" s="3">
        <v>882</v>
      </c>
      <c r="N5305" s="1">
        <v>160</v>
      </c>
      <c r="O5305" s="1">
        <v>116.8</v>
      </c>
      <c r="Q5305" s="1">
        <v>34.93</v>
      </c>
      <c r="R5305" s="1">
        <v>7.77</v>
      </c>
      <c r="S5305" s="47">
        <v>41.46</v>
      </c>
      <c r="Y5305" s="47">
        <v>12.24</v>
      </c>
      <c r="AB5305" s="47">
        <v>2.4500000000000002</v>
      </c>
      <c r="AJ5305" s="1" t="s">
        <v>413</v>
      </c>
      <c r="AK5305" s="19">
        <v>26.3</v>
      </c>
      <c r="AL5305" s="19">
        <v>108</v>
      </c>
      <c r="AM5305" s="1">
        <v>1785</v>
      </c>
      <c r="AN5305" s="3">
        <v>1994</v>
      </c>
      <c r="AP5305" s="47">
        <v>9.09</v>
      </c>
      <c r="AQ5305">
        <v>80101</v>
      </c>
      <c r="AR5305" s="1" t="s">
        <v>503</v>
      </c>
    </row>
    <row r="5306" spans="1:44" x14ac:dyDescent="0.25">
      <c r="A5306" s="1">
        <v>6867</v>
      </c>
      <c r="B5306" s="1" t="s">
        <v>5257</v>
      </c>
      <c r="C5306" s="1">
        <v>180</v>
      </c>
      <c r="D5306" s="1" t="s">
        <v>6572</v>
      </c>
      <c r="F5306" s="1" t="s">
        <v>445</v>
      </c>
      <c r="H5306" s="1">
        <v>26</v>
      </c>
      <c r="J5306" s="1"/>
      <c r="K5306" s="3">
        <v>1523</v>
      </c>
      <c r="N5306" s="1">
        <v>104</v>
      </c>
      <c r="O5306" s="1">
        <v>70.27</v>
      </c>
      <c r="Q5306" s="1">
        <v>19.46</v>
      </c>
      <c r="R5306" s="1">
        <v>4.68</v>
      </c>
      <c r="S5306" s="47">
        <v>16.77</v>
      </c>
      <c r="Y5306" s="47">
        <v>6.77</v>
      </c>
      <c r="AB5306" s="47">
        <v>1.36</v>
      </c>
      <c r="AJ5306" s="1" t="s">
        <v>413</v>
      </c>
      <c r="AK5306" s="19">
        <v>25.95</v>
      </c>
      <c r="AL5306" s="19">
        <v>108.92</v>
      </c>
      <c r="AM5306" s="1">
        <v>490</v>
      </c>
      <c r="AN5306" s="3">
        <v>1994</v>
      </c>
      <c r="AP5306" s="47">
        <v>5.76</v>
      </c>
      <c r="AQ5306">
        <v>40118</v>
      </c>
      <c r="AR5306" s="1" t="s">
        <v>503</v>
      </c>
    </row>
    <row r="5307" spans="1:44" x14ac:dyDescent="0.25">
      <c r="A5307" s="1">
        <v>6868</v>
      </c>
      <c r="B5307" s="1" t="s">
        <v>5257</v>
      </c>
      <c r="C5307" s="1">
        <v>180</v>
      </c>
      <c r="D5307" s="1" t="s">
        <v>6572</v>
      </c>
      <c r="F5307" s="1" t="s">
        <v>445</v>
      </c>
      <c r="H5307" s="1">
        <v>25</v>
      </c>
      <c r="J5307" s="1"/>
      <c r="K5307" s="3">
        <v>1598</v>
      </c>
      <c r="N5307" s="1">
        <v>96</v>
      </c>
      <c r="O5307" s="1">
        <v>61.14</v>
      </c>
      <c r="Q5307" s="1">
        <v>16.12</v>
      </c>
      <c r="R5307" s="1">
        <v>4.25</v>
      </c>
      <c r="S5307" s="47">
        <v>15.16</v>
      </c>
      <c r="Y5307" s="47">
        <v>5.89</v>
      </c>
      <c r="AB5307" s="47">
        <v>1.18</v>
      </c>
      <c r="AJ5307" s="1" t="s">
        <v>413</v>
      </c>
      <c r="AK5307" s="19">
        <v>25.95</v>
      </c>
      <c r="AL5307" s="19">
        <v>108.97</v>
      </c>
      <c r="AM5307" s="1">
        <v>780</v>
      </c>
      <c r="AN5307" s="3">
        <v>1994</v>
      </c>
      <c r="AP5307" s="47">
        <v>5.23</v>
      </c>
      <c r="AQ5307">
        <v>40118</v>
      </c>
      <c r="AR5307" s="1" t="s">
        <v>503</v>
      </c>
    </row>
    <row r="5308" spans="1:44" x14ac:dyDescent="0.25">
      <c r="A5308" s="1">
        <v>6869</v>
      </c>
      <c r="B5308" s="1" t="s">
        <v>5257</v>
      </c>
      <c r="C5308" s="1">
        <v>180</v>
      </c>
      <c r="D5308" s="1" t="s">
        <v>6572</v>
      </c>
      <c r="F5308" s="1" t="s">
        <v>445</v>
      </c>
      <c r="H5308" s="1">
        <v>50</v>
      </c>
      <c r="J5308" s="1"/>
      <c r="K5308" s="3">
        <v>1212</v>
      </c>
      <c r="N5308" s="1">
        <v>206</v>
      </c>
      <c r="O5308" s="1">
        <v>119.9</v>
      </c>
      <c r="Q5308" s="1">
        <v>32.35</v>
      </c>
      <c r="R5308" s="1">
        <v>8.24</v>
      </c>
      <c r="S5308" s="47">
        <v>38.520000000000003</v>
      </c>
      <c r="Y5308" s="47">
        <v>12.12</v>
      </c>
      <c r="AB5308" s="47">
        <v>2.4300000000000002</v>
      </c>
      <c r="AJ5308" s="1" t="s">
        <v>413</v>
      </c>
      <c r="AK5308" s="19">
        <v>26.02</v>
      </c>
      <c r="AL5308" s="19">
        <v>109.37</v>
      </c>
      <c r="AM5308" s="1">
        <v>800</v>
      </c>
      <c r="AN5308" s="3">
        <v>1994</v>
      </c>
      <c r="AP5308" s="47">
        <v>7.03</v>
      </c>
      <c r="AQ5308">
        <v>40118</v>
      </c>
      <c r="AR5308" s="1" t="s">
        <v>503</v>
      </c>
    </row>
    <row r="5309" spans="1:44" x14ac:dyDescent="0.25">
      <c r="A5309" s="1">
        <v>6870</v>
      </c>
      <c r="B5309" s="1" t="s">
        <v>5257</v>
      </c>
      <c r="C5309" s="1">
        <v>180</v>
      </c>
      <c r="D5309" s="1" t="s">
        <v>6572</v>
      </c>
      <c r="F5309" s="1" t="s">
        <v>445</v>
      </c>
      <c r="H5309" s="1">
        <v>30</v>
      </c>
      <c r="J5309" s="1"/>
      <c r="K5309" s="3">
        <v>2356</v>
      </c>
      <c r="N5309" s="1">
        <v>113</v>
      </c>
      <c r="O5309" s="1">
        <v>75.790000000000006</v>
      </c>
      <c r="Q5309" s="1">
        <v>20.440000000000001</v>
      </c>
      <c r="R5309" s="1">
        <v>5.17</v>
      </c>
      <c r="S5309" s="47">
        <v>17.3</v>
      </c>
      <c r="Y5309" s="47">
        <v>7.23</v>
      </c>
      <c r="AB5309" s="47">
        <v>1.45</v>
      </c>
      <c r="AJ5309" s="1" t="s">
        <v>413</v>
      </c>
      <c r="AK5309" s="19">
        <v>26.08</v>
      </c>
      <c r="AL5309" s="19">
        <v>109.4</v>
      </c>
      <c r="AM5309" s="1">
        <v>780</v>
      </c>
      <c r="AN5309" s="3">
        <v>1994</v>
      </c>
      <c r="AP5309" s="47">
        <v>6.37</v>
      </c>
      <c r="AQ5309">
        <v>40118</v>
      </c>
      <c r="AR5309" s="1" t="s">
        <v>503</v>
      </c>
    </row>
    <row r="5310" spans="1:44" x14ac:dyDescent="0.25">
      <c r="A5310" s="1">
        <v>6871</v>
      </c>
      <c r="B5310" s="1" t="s">
        <v>5257</v>
      </c>
      <c r="C5310" s="1">
        <v>180</v>
      </c>
      <c r="D5310" s="1" t="s">
        <v>6572</v>
      </c>
      <c r="F5310" s="1" t="s">
        <v>445</v>
      </c>
      <c r="H5310" s="1">
        <v>30</v>
      </c>
      <c r="J5310" s="1"/>
      <c r="K5310" s="3">
        <v>1169</v>
      </c>
      <c r="N5310" s="1">
        <v>111</v>
      </c>
      <c r="O5310" s="1">
        <v>63.51</v>
      </c>
      <c r="Q5310" s="1">
        <v>16.149999999999999</v>
      </c>
      <c r="R5310" s="1">
        <v>4.5199999999999996</v>
      </c>
      <c r="S5310" s="47">
        <v>18.28</v>
      </c>
      <c r="Y5310" s="47">
        <v>6.24</v>
      </c>
      <c r="AB5310" s="47">
        <v>1.25</v>
      </c>
      <c r="AJ5310" s="1" t="s">
        <v>413</v>
      </c>
      <c r="AK5310" s="19">
        <v>26.2</v>
      </c>
      <c r="AL5310" s="19">
        <v>109.28</v>
      </c>
      <c r="AM5310" s="1">
        <v>670</v>
      </c>
      <c r="AN5310" s="3">
        <v>1994</v>
      </c>
      <c r="AP5310" s="47">
        <v>5.57</v>
      </c>
      <c r="AQ5310">
        <v>40118</v>
      </c>
      <c r="AR5310" s="1" t="s">
        <v>503</v>
      </c>
    </row>
    <row r="5311" spans="1:44" x14ac:dyDescent="0.25">
      <c r="A5311" s="1">
        <v>6872</v>
      </c>
      <c r="B5311" s="1" t="s">
        <v>5257</v>
      </c>
      <c r="C5311" s="1">
        <v>180</v>
      </c>
      <c r="D5311" s="1" t="s">
        <v>6572</v>
      </c>
      <c r="F5311" s="1" t="s">
        <v>445</v>
      </c>
      <c r="H5311" s="1">
        <v>25</v>
      </c>
      <c r="J5311" s="1"/>
      <c r="K5311" s="3">
        <v>5462</v>
      </c>
      <c r="N5311" s="1">
        <v>240</v>
      </c>
      <c r="O5311" s="1">
        <v>166.5</v>
      </c>
      <c r="Q5311" s="1">
        <v>45.02</v>
      </c>
      <c r="R5311" s="1">
        <v>11.35</v>
      </c>
      <c r="S5311" s="47">
        <v>37.33</v>
      </c>
      <c r="Y5311" s="47">
        <v>5.85</v>
      </c>
      <c r="AB5311" s="47">
        <v>1.17</v>
      </c>
      <c r="AJ5311" s="1" t="s">
        <v>413</v>
      </c>
      <c r="AK5311" s="19">
        <v>26.23</v>
      </c>
      <c r="AL5311" s="19">
        <v>109.32</v>
      </c>
      <c r="AM5311" s="1">
        <v>750</v>
      </c>
      <c r="AN5311" s="3">
        <v>1994</v>
      </c>
      <c r="AP5311" s="47">
        <v>13.98</v>
      </c>
      <c r="AQ5311">
        <v>40118</v>
      </c>
      <c r="AR5311" s="1" t="s">
        <v>503</v>
      </c>
    </row>
    <row r="5312" spans="1:44" x14ac:dyDescent="0.25">
      <c r="A5312" s="1">
        <v>6873</v>
      </c>
      <c r="B5312" s="1" t="s">
        <v>5257</v>
      </c>
      <c r="C5312" s="1">
        <v>180</v>
      </c>
      <c r="D5312" s="1" t="s">
        <v>6572</v>
      </c>
      <c r="F5312" s="1" t="s">
        <v>445</v>
      </c>
      <c r="H5312" s="1">
        <v>31</v>
      </c>
      <c r="J5312" s="1"/>
      <c r="K5312" s="3">
        <v>1600</v>
      </c>
      <c r="N5312" s="1">
        <v>153</v>
      </c>
      <c r="O5312" s="1">
        <v>93.72</v>
      </c>
      <c r="Q5312" s="1">
        <v>25.1</v>
      </c>
      <c r="R5312" s="1">
        <v>6.42</v>
      </c>
      <c r="S5312" s="47">
        <v>25.41</v>
      </c>
      <c r="Y5312" s="47">
        <v>9.17</v>
      </c>
      <c r="AB5312" s="47">
        <v>1.84</v>
      </c>
      <c r="AJ5312" s="1" t="s">
        <v>413</v>
      </c>
      <c r="AK5312" s="19">
        <v>25.22</v>
      </c>
      <c r="AL5312" s="19">
        <v>107.78</v>
      </c>
      <c r="AM5312" s="1">
        <v>800</v>
      </c>
      <c r="AN5312" s="3">
        <v>1994</v>
      </c>
      <c r="AP5312" s="47">
        <v>7.91</v>
      </c>
      <c r="AQ5312">
        <v>40118</v>
      </c>
      <c r="AR5312" s="1" t="s">
        <v>503</v>
      </c>
    </row>
    <row r="5313" spans="1:44" x14ac:dyDescent="0.25">
      <c r="A5313" s="1">
        <v>6874</v>
      </c>
      <c r="B5313" s="1" t="s">
        <v>5257</v>
      </c>
      <c r="C5313" s="1">
        <v>180</v>
      </c>
      <c r="D5313" s="1" t="s">
        <v>6572</v>
      </c>
      <c r="F5313" s="1" t="s">
        <v>445</v>
      </c>
      <c r="H5313" s="1">
        <v>50</v>
      </c>
      <c r="J5313" s="1"/>
      <c r="K5313" s="3">
        <v>2033</v>
      </c>
      <c r="N5313" s="1">
        <v>168</v>
      </c>
      <c r="O5313" s="1">
        <v>99.15</v>
      </c>
      <c r="Q5313" s="1">
        <v>25.45</v>
      </c>
      <c r="R5313" s="1">
        <v>7.01</v>
      </c>
      <c r="S5313" s="47">
        <v>27.3</v>
      </c>
      <c r="Y5313" s="47">
        <v>9.68</v>
      </c>
      <c r="AB5313" s="47">
        <v>1.94</v>
      </c>
      <c r="AJ5313" s="1" t="s">
        <v>413</v>
      </c>
      <c r="AK5313" s="19">
        <v>25.22</v>
      </c>
      <c r="AL5313" s="19">
        <v>107.92</v>
      </c>
      <c r="AM5313" s="1">
        <v>800</v>
      </c>
      <c r="AN5313" s="3">
        <v>1994</v>
      </c>
      <c r="AP5313" s="47">
        <v>8.6300000000000008</v>
      </c>
      <c r="AQ5313">
        <v>40118</v>
      </c>
      <c r="AR5313" s="1" t="s">
        <v>503</v>
      </c>
    </row>
    <row r="5314" spans="1:44" x14ac:dyDescent="0.25">
      <c r="A5314" s="1">
        <v>6875</v>
      </c>
      <c r="B5314" s="1" t="s">
        <v>5257</v>
      </c>
      <c r="C5314" s="1">
        <v>180</v>
      </c>
      <c r="D5314" s="1" t="s">
        <v>6572</v>
      </c>
      <c r="F5314" s="1" t="s">
        <v>445</v>
      </c>
      <c r="H5314" s="1">
        <v>45</v>
      </c>
      <c r="J5314" s="1"/>
      <c r="K5314" s="3">
        <v>3277</v>
      </c>
      <c r="N5314" s="1">
        <v>144</v>
      </c>
      <c r="O5314" s="1">
        <v>88.78</v>
      </c>
      <c r="Q5314" s="1">
        <v>22.33</v>
      </c>
      <c r="R5314" s="1">
        <v>6.49</v>
      </c>
      <c r="S5314" s="47">
        <v>22.16</v>
      </c>
      <c r="Y5314" s="47">
        <v>8.51</v>
      </c>
      <c r="AB5314" s="47">
        <v>1.71</v>
      </c>
      <c r="AJ5314" s="1" t="s">
        <v>413</v>
      </c>
      <c r="AK5314" s="19">
        <v>25.22</v>
      </c>
      <c r="AL5314" s="19">
        <v>107.95</v>
      </c>
      <c r="AM5314" s="1">
        <v>815</v>
      </c>
      <c r="AN5314" s="3">
        <v>1994</v>
      </c>
      <c r="AP5314" s="47">
        <v>7.99</v>
      </c>
      <c r="AQ5314">
        <v>40118</v>
      </c>
      <c r="AR5314" s="1" t="s">
        <v>503</v>
      </c>
    </row>
    <row r="5315" spans="1:44" x14ac:dyDescent="0.25">
      <c r="A5315" s="1">
        <v>6876</v>
      </c>
      <c r="B5315" s="1" t="s">
        <v>5257</v>
      </c>
      <c r="C5315" s="1">
        <v>180</v>
      </c>
      <c r="D5315" s="1" t="s">
        <v>6572</v>
      </c>
      <c r="F5315" s="1" t="s">
        <v>445</v>
      </c>
      <c r="H5315" s="1">
        <v>55</v>
      </c>
      <c r="J5315" s="1"/>
      <c r="K5315" s="3">
        <v>2447</v>
      </c>
      <c r="N5315" s="1">
        <v>178</v>
      </c>
      <c r="O5315" s="1">
        <v>108.3</v>
      </c>
      <c r="Q5315" s="1">
        <v>28.15</v>
      </c>
      <c r="R5315" s="1">
        <v>7.59</v>
      </c>
      <c r="S5315" s="47">
        <v>28.49</v>
      </c>
      <c r="Y5315" s="47">
        <v>10.51</v>
      </c>
      <c r="AB5315" s="47">
        <v>2.1</v>
      </c>
      <c r="AJ5315" s="1" t="s">
        <v>413</v>
      </c>
      <c r="AK5315" s="19">
        <v>25.22</v>
      </c>
      <c r="AL5315" s="19">
        <v>107.98</v>
      </c>
      <c r="AM5315" s="1">
        <v>750</v>
      </c>
      <c r="AN5315" s="3">
        <v>1994</v>
      </c>
      <c r="AP5315" s="47">
        <v>9.35</v>
      </c>
      <c r="AQ5315">
        <v>40118</v>
      </c>
      <c r="AR5315" s="1" t="s">
        <v>503</v>
      </c>
    </row>
    <row r="5316" spans="1:44" x14ac:dyDescent="0.25">
      <c r="A5316" s="1">
        <v>6877</v>
      </c>
      <c r="B5316" s="1" t="s">
        <v>5257</v>
      </c>
      <c r="C5316" s="1">
        <v>180</v>
      </c>
      <c r="D5316" s="1" t="s">
        <v>6572</v>
      </c>
      <c r="F5316" s="1" t="s">
        <v>445</v>
      </c>
      <c r="H5316" s="1">
        <v>20</v>
      </c>
      <c r="J5316" s="1"/>
      <c r="K5316" s="3">
        <v>2953</v>
      </c>
      <c r="N5316" s="1">
        <v>136</v>
      </c>
      <c r="O5316" s="1">
        <v>86.54</v>
      </c>
      <c r="Q5316" s="1">
        <v>22.32</v>
      </c>
      <c r="R5316" s="1">
        <v>6.17</v>
      </c>
      <c r="S5316" s="47">
        <v>21</v>
      </c>
      <c r="Y5316" s="47">
        <v>8.2799999999999994</v>
      </c>
      <c r="AB5316" s="47">
        <v>1.66</v>
      </c>
      <c r="AJ5316" s="1" t="s">
        <v>413</v>
      </c>
      <c r="AK5316" s="19">
        <v>25.25</v>
      </c>
      <c r="AL5316" s="19">
        <v>107.95</v>
      </c>
      <c r="AM5316" s="1">
        <v>790</v>
      </c>
      <c r="AN5316" s="3">
        <v>1994</v>
      </c>
      <c r="AP5316" s="47">
        <v>7.6</v>
      </c>
      <c r="AQ5316">
        <v>40118</v>
      </c>
      <c r="AR5316" s="1" t="s">
        <v>503</v>
      </c>
    </row>
    <row r="5317" spans="1:44" x14ac:dyDescent="0.25">
      <c r="A5317" s="1">
        <v>6878</v>
      </c>
      <c r="B5317" s="1" t="s">
        <v>5257</v>
      </c>
      <c r="C5317" s="1">
        <v>180</v>
      </c>
      <c r="D5317" s="1" t="s">
        <v>6572</v>
      </c>
      <c r="F5317" s="1" t="s">
        <v>445</v>
      </c>
      <c r="H5317" s="1">
        <v>45</v>
      </c>
      <c r="J5317" s="1"/>
      <c r="K5317" s="3">
        <v>2637</v>
      </c>
      <c r="N5317" s="1">
        <v>180</v>
      </c>
      <c r="O5317" s="1">
        <v>107</v>
      </c>
      <c r="Q5317" s="1">
        <v>27.17</v>
      </c>
      <c r="R5317" s="1">
        <v>7.65</v>
      </c>
      <c r="S5317" s="47">
        <v>28.61</v>
      </c>
      <c r="Y5317" s="47">
        <v>10.38</v>
      </c>
      <c r="AB5317" s="47">
        <v>2.08</v>
      </c>
      <c r="AJ5317" s="1" t="s">
        <v>413</v>
      </c>
      <c r="AK5317" s="19">
        <v>25.25</v>
      </c>
      <c r="AL5317" s="19">
        <v>107.98</v>
      </c>
      <c r="AM5317" s="1">
        <v>850</v>
      </c>
      <c r="AN5317" s="3">
        <v>1994</v>
      </c>
      <c r="AP5317" s="47">
        <v>9.42</v>
      </c>
      <c r="AQ5317">
        <v>40118</v>
      </c>
      <c r="AR5317" s="1" t="s">
        <v>503</v>
      </c>
    </row>
    <row r="5318" spans="1:44" x14ac:dyDescent="0.25">
      <c r="A5318" s="1">
        <v>6879</v>
      </c>
      <c r="B5318" s="1" t="s">
        <v>5257</v>
      </c>
      <c r="C5318" s="1">
        <v>180</v>
      </c>
      <c r="D5318" s="1" t="s">
        <v>6572</v>
      </c>
      <c r="F5318" s="1" t="s">
        <v>445</v>
      </c>
      <c r="H5318" s="1">
        <v>30</v>
      </c>
      <c r="J5318" s="1"/>
      <c r="K5318" s="3">
        <v>1257</v>
      </c>
      <c r="N5318" s="1">
        <v>90.9</v>
      </c>
      <c r="O5318" s="1">
        <v>53.16</v>
      </c>
      <c r="Q5318" s="1">
        <v>13.41</v>
      </c>
      <c r="R5318" s="1">
        <v>3.82</v>
      </c>
      <c r="S5318" s="47">
        <v>14.52</v>
      </c>
      <c r="Y5318" s="47">
        <v>5.17</v>
      </c>
      <c r="AB5318" s="47">
        <v>1.04</v>
      </c>
      <c r="AJ5318" s="1" t="s">
        <v>413</v>
      </c>
      <c r="AK5318" s="19">
        <v>25.3</v>
      </c>
      <c r="AL5318" s="19">
        <v>107.87</v>
      </c>
      <c r="AM5318" s="1">
        <v>900</v>
      </c>
      <c r="AN5318" s="3">
        <v>1994</v>
      </c>
      <c r="AP5318" s="47">
        <v>4.7</v>
      </c>
      <c r="AQ5318">
        <v>40118</v>
      </c>
      <c r="AR5318" s="1" t="s">
        <v>503</v>
      </c>
    </row>
    <row r="5319" spans="1:44" x14ac:dyDescent="0.25">
      <c r="A5319" s="1">
        <v>6880</v>
      </c>
      <c r="B5319" s="1" t="s">
        <v>5257</v>
      </c>
      <c r="C5319" s="1">
        <v>180</v>
      </c>
      <c r="D5319" s="1" t="s">
        <v>6572</v>
      </c>
      <c r="F5319" s="1" t="s">
        <v>445</v>
      </c>
      <c r="H5319" s="1">
        <v>30</v>
      </c>
      <c r="J5319" s="1"/>
      <c r="K5319" s="3">
        <v>2408</v>
      </c>
      <c r="N5319" s="1">
        <v>142</v>
      </c>
      <c r="O5319" s="1">
        <v>87.09</v>
      </c>
      <c r="Q5319" s="1">
        <v>22.31</v>
      </c>
      <c r="R5319" s="1">
        <v>6.2</v>
      </c>
      <c r="S5319" s="47">
        <v>22.37</v>
      </c>
      <c r="Y5319" s="47">
        <v>8.4</v>
      </c>
      <c r="AB5319" s="47">
        <v>1.68</v>
      </c>
      <c r="AJ5319" s="1" t="s">
        <v>413</v>
      </c>
      <c r="AK5319" s="19">
        <v>25.33</v>
      </c>
      <c r="AL5319" s="19">
        <v>107.92</v>
      </c>
      <c r="AM5319" s="1">
        <v>953</v>
      </c>
      <c r="AN5319" s="3">
        <v>1994</v>
      </c>
      <c r="AP5319" s="47">
        <v>7.63</v>
      </c>
      <c r="AQ5319">
        <v>40118</v>
      </c>
      <c r="AR5319" s="1" t="s">
        <v>503</v>
      </c>
    </row>
    <row r="5320" spans="1:44" x14ac:dyDescent="0.25">
      <c r="A5320" s="1">
        <v>6881</v>
      </c>
      <c r="B5320" s="1" t="s">
        <v>5257</v>
      </c>
      <c r="C5320" s="1">
        <v>180</v>
      </c>
      <c r="D5320" s="1" t="s">
        <v>6572</v>
      </c>
      <c r="F5320" s="1" t="s">
        <v>445</v>
      </c>
      <c r="H5320" s="1">
        <v>50</v>
      </c>
      <c r="J5320" s="1"/>
      <c r="K5320" s="3">
        <v>3555</v>
      </c>
      <c r="N5320" s="1">
        <v>90.2</v>
      </c>
      <c r="O5320" s="1">
        <v>60.2</v>
      </c>
      <c r="Q5320" s="1">
        <v>15.23</v>
      </c>
      <c r="R5320" s="1">
        <v>4.4800000000000004</v>
      </c>
      <c r="S5320" s="47">
        <v>13.71</v>
      </c>
      <c r="Y5320" s="47">
        <v>5.7</v>
      </c>
      <c r="AB5320" s="47">
        <v>1.1399999999999999</v>
      </c>
      <c r="AJ5320" s="1" t="s">
        <v>413</v>
      </c>
      <c r="AK5320" s="19">
        <v>25.37</v>
      </c>
      <c r="AL5320" s="19">
        <v>108.07</v>
      </c>
      <c r="AM5320" s="1">
        <v>600</v>
      </c>
      <c r="AN5320" s="3">
        <v>1994</v>
      </c>
      <c r="AP5320" s="47">
        <v>5.52</v>
      </c>
      <c r="AQ5320">
        <v>40118</v>
      </c>
      <c r="AR5320" s="1" t="s">
        <v>503</v>
      </c>
    </row>
    <row r="5321" spans="1:44" x14ac:dyDescent="0.25">
      <c r="A5321" s="1">
        <v>6882</v>
      </c>
      <c r="B5321" s="1" t="s">
        <v>5257</v>
      </c>
      <c r="C5321" s="1">
        <v>180</v>
      </c>
      <c r="D5321" s="1" t="s">
        <v>6572</v>
      </c>
      <c r="F5321" s="1" t="s">
        <v>445</v>
      </c>
      <c r="H5321" s="1">
        <v>30</v>
      </c>
      <c r="J5321" s="1"/>
      <c r="K5321" s="3">
        <v>2079</v>
      </c>
      <c r="N5321" s="1">
        <v>77.7</v>
      </c>
      <c r="O5321" s="1">
        <v>48.08</v>
      </c>
      <c r="Q5321" s="1">
        <v>11.97</v>
      </c>
      <c r="R5321" s="1">
        <v>3.57</v>
      </c>
      <c r="S5321" s="47">
        <v>11.87</v>
      </c>
      <c r="Y5321" s="47">
        <v>4.5999999999999996</v>
      </c>
      <c r="AB5321" s="47">
        <v>0.92</v>
      </c>
      <c r="AJ5321" s="1" t="s">
        <v>413</v>
      </c>
      <c r="AK5321" s="19">
        <v>25.37</v>
      </c>
      <c r="AL5321" s="19">
        <v>108.13</v>
      </c>
      <c r="AM5321" s="1">
        <v>650</v>
      </c>
      <c r="AN5321" s="3">
        <v>1994</v>
      </c>
      <c r="AP5321" s="47">
        <v>4.4000000000000004</v>
      </c>
      <c r="AQ5321">
        <v>40118</v>
      </c>
      <c r="AR5321" s="1" t="s">
        <v>503</v>
      </c>
    </row>
    <row r="5322" spans="1:44" x14ac:dyDescent="0.25">
      <c r="A5322" s="1">
        <v>6883</v>
      </c>
      <c r="B5322" s="1" t="s">
        <v>5257</v>
      </c>
      <c r="C5322" s="1">
        <v>180</v>
      </c>
      <c r="D5322" s="1" t="s">
        <v>6572</v>
      </c>
      <c r="F5322" s="1" t="s">
        <v>445</v>
      </c>
      <c r="H5322" s="1">
        <v>50</v>
      </c>
      <c r="J5322" s="1"/>
      <c r="K5322" s="3">
        <v>1395</v>
      </c>
      <c r="N5322" s="1">
        <v>101</v>
      </c>
      <c r="O5322" s="1">
        <v>72.89</v>
      </c>
      <c r="Q5322" s="1">
        <v>21.26</v>
      </c>
      <c r="R5322" s="1">
        <v>4.6500000000000004</v>
      </c>
      <c r="S5322" s="47">
        <v>16.37</v>
      </c>
      <c r="Y5322" s="47">
        <v>7.01</v>
      </c>
      <c r="AB5322" s="47">
        <v>1.41</v>
      </c>
      <c r="AJ5322" s="1" t="s">
        <v>413</v>
      </c>
      <c r="AK5322" s="19">
        <v>25.4</v>
      </c>
      <c r="AL5322" s="19">
        <v>107.98</v>
      </c>
      <c r="AM5322" s="1">
        <v>700</v>
      </c>
      <c r="AN5322" s="3">
        <v>1994</v>
      </c>
      <c r="AP5322" s="47">
        <v>5.73</v>
      </c>
      <c r="AQ5322">
        <v>40118</v>
      </c>
      <c r="AR5322" s="1" t="s">
        <v>503</v>
      </c>
    </row>
    <row r="5323" spans="1:44" x14ac:dyDescent="0.25">
      <c r="A5323" s="1">
        <v>6884</v>
      </c>
      <c r="B5323" s="1" t="s">
        <v>5257</v>
      </c>
      <c r="C5323" s="1">
        <v>180</v>
      </c>
      <c r="D5323" s="1" t="s">
        <v>6572</v>
      </c>
      <c r="F5323" s="1" t="s">
        <v>445</v>
      </c>
      <c r="H5323" s="1">
        <v>20</v>
      </c>
      <c r="J5323" s="1"/>
      <c r="K5323" s="3">
        <v>2595</v>
      </c>
      <c r="N5323" s="1">
        <v>70.099999999999994</v>
      </c>
      <c r="O5323" s="1">
        <v>44.99</v>
      </c>
      <c r="Q5323" s="1">
        <v>11.19</v>
      </c>
      <c r="R5323" s="1">
        <v>3.4</v>
      </c>
      <c r="S5323" s="47">
        <v>10.63</v>
      </c>
      <c r="Y5323" s="47">
        <v>4.28</v>
      </c>
      <c r="AB5323" s="47">
        <v>0.86</v>
      </c>
      <c r="AJ5323" s="1" t="s">
        <v>413</v>
      </c>
      <c r="AK5323" s="19">
        <v>25.4</v>
      </c>
      <c r="AL5323" s="19">
        <v>108.02</v>
      </c>
      <c r="AM5323" s="1">
        <v>760</v>
      </c>
      <c r="AN5323" s="3">
        <v>1994</v>
      </c>
      <c r="AP5323" s="47">
        <v>4.1900000000000004</v>
      </c>
      <c r="AQ5323">
        <v>40118</v>
      </c>
      <c r="AR5323" s="1" t="s">
        <v>503</v>
      </c>
    </row>
    <row r="5324" spans="1:44" x14ac:dyDescent="0.25">
      <c r="A5324" s="1">
        <v>6885</v>
      </c>
      <c r="B5324" s="1" t="s">
        <v>5257</v>
      </c>
      <c r="C5324" s="1">
        <v>180</v>
      </c>
      <c r="D5324" s="1" t="s">
        <v>6572</v>
      </c>
      <c r="F5324" s="1" t="s">
        <v>445</v>
      </c>
      <c r="H5324" s="1">
        <v>46</v>
      </c>
      <c r="J5324" s="1"/>
      <c r="K5324" s="3">
        <v>2348</v>
      </c>
      <c r="N5324" s="1">
        <v>117</v>
      </c>
      <c r="O5324" s="1">
        <v>84.69</v>
      </c>
      <c r="Q5324" s="1">
        <v>23.83</v>
      </c>
      <c r="R5324" s="1">
        <v>5.55</v>
      </c>
      <c r="S5324" s="47">
        <v>18.309999999999999</v>
      </c>
      <c r="Y5324" s="47">
        <v>8.06</v>
      </c>
      <c r="AB5324" s="47">
        <v>1.62</v>
      </c>
      <c r="AJ5324" s="1" t="s">
        <v>413</v>
      </c>
      <c r="AK5324" s="19">
        <v>25.43</v>
      </c>
      <c r="AL5324" s="19">
        <v>107.67</v>
      </c>
      <c r="AM5324" s="1">
        <v>970</v>
      </c>
      <c r="AN5324" s="3">
        <v>1994</v>
      </c>
      <c r="AP5324" s="47">
        <v>6.83</v>
      </c>
      <c r="AQ5324">
        <v>80101</v>
      </c>
      <c r="AR5324" s="1" t="s">
        <v>503</v>
      </c>
    </row>
    <row r="5325" spans="1:44" x14ac:dyDescent="0.25">
      <c r="A5325" s="1">
        <v>6886</v>
      </c>
      <c r="B5325" s="1" t="s">
        <v>5257</v>
      </c>
      <c r="C5325" s="1">
        <v>180</v>
      </c>
      <c r="D5325" s="1" t="s">
        <v>6572</v>
      </c>
      <c r="F5325" s="1" t="s">
        <v>445</v>
      </c>
      <c r="H5325" s="1">
        <v>50</v>
      </c>
      <c r="J5325" s="1"/>
      <c r="K5325" s="3">
        <v>2063</v>
      </c>
      <c r="N5325" s="1">
        <v>113</v>
      </c>
      <c r="O5325" s="1">
        <v>75.69</v>
      </c>
      <c r="Q5325" s="1">
        <v>20.440000000000001</v>
      </c>
      <c r="R5325" s="1">
        <v>5.15</v>
      </c>
      <c r="S5325" s="47">
        <v>17.79</v>
      </c>
      <c r="Y5325" s="47">
        <v>7.25</v>
      </c>
      <c r="AB5325" s="47">
        <v>1.45</v>
      </c>
      <c r="AJ5325" s="1" t="s">
        <v>413</v>
      </c>
      <c r="AK5325" s="19">
        <v>25.43</v>
      </c>
      <c r="AL5325" s="19">
        <v>108.13</v>
      </c>
      <c r="AM5325" s="1">
        <v>850</v>
      </c>
      <c r="AN5325" s="3">
        <v>1994</v>
      </c>
      <c r="AP5325" s="47">
        <v>6.34</v>
      </c>
      <c r="AQ5325">
        <v>40118</v>
      </c>
      <c r="AR5325" s="1" t="s">
        <v>503</v>
      </c>
    </row>
    <row r="5326" spans="1:44" x14ac:dyDescent="0.25">
      <c r="A5326" s="1">
        <v>6887</v>
      </c>
      <c r="B5326" s="1" t="s">
        <v>5257</v>
      </c>
      <c r="C5326" s="1">
        <v>180</v>
      </c>
      <c r="D5326" s="1" t="s">
        <v>6572</v>
      </c>
      <c r="F5326" s="1" t="s">
        <v>445</v>
      </c>
      <c r="H5326" s="1">
        <v>50</v>
      </c>
      <c r="J5326" s="1"/>
      <c r="K5326" s="3">
        <v>2896</v>
      </c>
      <c r="N5326" s="1">
        <v>148</v>
      </c>
      <c r="O5326" s="1">
        <v>97.26</v>
      </c>
      <c r="Q5326" s="1">
        <v>25.8</v>
      </c>
      <c r="R5326" s="1">
        <v>6.73</v>
      </c>
      <c r="S5326" s="47">
        <v>23.11</v>
      </c>
      <c r="Y5326" s="47">
        <v>9.31</v>
      </c>
      <c r="AB5326" s="47">
        <v>1.87</v>
      </c>
      <c r="AJ5326" s="1" t="s">
        <v>413</v>
      </c>
      <c r="AK5326" s="19">
        <v>25.47</v>
      </c>
      <c r="AL5326" s="19">
        <v>107.78</v>
      </c>
      <c r="AM5326" s="1">
        <v>700</v>
      </c>
      <c r="AN5326" s="3">
        <v>1994</v>
      </c>
      <c r="AP5326" s="47">
        <v>8.2899999999999991</v>
      </c>
      <c r="AQ5326">
        <v>80101</v>
      </c>
      <c r="AR5326" s="1" t="s">
        <v>503</v>
      </c>
    </row>
    <row r="5327" spans="1:44" x14ac:dyDescent="0.25">
      <c r="A5327" s="1">
        <v>6888</v>
      </c>
      <c r="B5327" s="1" t="s">
        <v>5257</v>
      </c>
      <c r="C5327" s="1">
        <v>180</v>
      </c>
      <c r="D5327" s="1" t="s">
        <v>6572</v>
      </c>
      <c r="F5327" s="1" t="s">
        <v>445</v>
      </c>
      <c r="H5327" s="1">
        <v>40</v>
      </c>
      <c r="J5327" s="1"/>
      <c r="K5327" s="3">
        <v>3002</v>
      </c>
      <c r="N5327" s="1">
        <v>125</v>
      </c>
      <c r="O5327" s="1">
        <v>76.66</v>
      </c>
      <c r="Q5327" s="1">
        <v>19.149999999999999</v>
      </c>
      <c r="R5327" s="1">
        <v>5.65</v>
      </c>
      <c r="S5327" s="47">
        <v>19.149999999999999</v>
      </c>
      <c r="Y5327" s="47">
        <v>7.35</v>
      </c>
      <c r="AB5327" s="47">
        <v>1.47</v>
      </c>
      <c r="AJ5327" s="1" t="s">
        <v>413</v>
      </c>
      <c r="AK5327" s="19">
        <v>25.52</v>
      </c>
      <c r="AL5327" s="19">
        <v>108.1</v>
      </c>
      <c r="AM5327" s="1">
        <v>800</v>
      </c>
      <c r="AN5327" s="3">
        <v>1994</v>
      </c>
      <c r="AP5327" s="47">
        <v>6.96</v>
      </c>
      <c r="AQ5327">
        <v>80101</v>
      </c>
      <c r="AR5327" s="1" t="s">
        <v>503</v>
      </c>
    </row>
    <row r="5328" spans="1:44" x14ac:dyDescent="0.25">
      <c r="A5328" s="1">
        <v>6889</v>
      </c>
      <c r="B5328" s="1" t="s">
        <v>5257</v>
      </c>
      <c r="C5328" s="1">
        <v>180</v>
      </c>
      <c r="D5328" s="1" t="s">
        <v>6572</v>
      </c>
      <c r="F5328" s="1" t="s">
        <v>445</v>
      </c>
      <c r="H5328" s="1">
        <v>50</v>
      </c>
      <c r="J5328" s="1"/>
      <c r="K5328" s="3">
        <v>2162</v>
      </c>
      <c r="N5328" s="1">
        <v>106</v>
      </c>
      <c r="O5328" s="1">
        <v>64.41</v>
      </c>
      <c r="Q5328" s="1">
        <v>16.37</v>
      </c>
      <c r="R5328" s="1">
        <v>4.6500000000000004</v>
      </c>
      <c r="S5328" s="47">
        <v>16.079999999999998</v>
      </c>
      <c r="Y5328" s="47">
        <v>6.18</v>
      </c>
      <c r="AB5328" s="47">
        <v>1.24</v>
      </c>
      <c r="AJ5328" s="1" t="s">
        <v>413</v>
      </c>
      <c r="AK5328" s="19">
        <v>25.52</v>
      </c>
      <c r="AL5328" s="19">
        <v>108.13</v>
      </c>
      <c r="AM5328" s="1">
        <v>800</v>
      </c>
      <c r="AN5328" s="3">
        <v>1994</v>
      </c>
      <c r="AP5328" s="47">
        <v>5.73</v>
      </c>
      <c r="AQ5328">
        <v>80101</v>
      </c>
      <c r="AR5328" s="1" t="s">
        <v>503</v>
      </c>
    </row>
    <row r="5329" spans="1:44" x14ac:dyDescent="0.25">
      <c r="A5329" s="1">
        <v>6890</v>
      </c>
      <c r="B5329" s="1" t="s">
        <v>5257</v>
      </c>
      <c r="C5329" s="1">
        <v>180</v>
      </c>
      <c r="D5329" s="1" t="s">
        <v>6572</v>
      </c>
      <c r="F5329" s="1" t="s">
        <v>445</v>
      </c>
      <c r="H5329" s="1">
        <v>36</v>
      </c>
      <c r="J5329" s="1"/>
      <c r="K5329" s="3">
        <v>2613</v>
      </c>
      <c r="N5329" s="1">
        <v>69.8</v>
      </c>
      <c r="O5329" s="1">
        <v>43.08</v>
      </c>
      <c r="Q5329" s="1">
        <v>10.48</v>
      </c>
      <c r="R5329" s="1">
        <v>3.35</v>
      </c>
      <c r="S5329" s="47">
        <v>10.55</v>
      </c>
      <c r="Y5329" s="47">
        <v>4.1100000000000003</v>
      </c>
      <c r="AB5329" s="47">
        <v>0.82</v>
      </c>
      <c r="AJ5329" s="1" t="s">
        <v>413</v>
      </c>
      <c r="AK5329" s="19">
        <v>25.55</v>
      </c>
      <c r="AL5329" s="19">
        <v>107.03</v>
      </c>
      <c r="AM5329" s="1">
        <v>1500</v>
      </c>
      <c r="AN5329" s="3">
        <v>1994</v>
      </c>
      <c r="AP5329" s="47">
        <v>4.13</v>
      </c>
      <c r="AQ5329">
        <v>80101</v>
      </c>
      <c r="AR5329" s="1" t="s">
        <v>503</v>
      </c>
    </row>
    <row r="5330" spans="1:44" x14ac:dyDescent="0.25">
      <c r="A5330" s="1">
        <v>6891</v>
      </c>
      <c r="B5330" s="1" t="s">
        <v>5257</v>
      </c>
      <c r="C5330" s="1">
        <v>180</v>
      </c>
      <c r="D5330" s="1" t="s">
        <v>6572</v>
      </c>
      <c r="F5330" s="1" t="s">
        <v>445</v>
      </c>
      <c r="H5330" s="1">
        <v>30</v>
      </c>
      <c r="J5330" s="1"/>
      <c r="K5330" s="3">
        <v>4695</v>
      </c>
      <c r="N5330" s="1">
        <v>168</v>
      </c>
      <c r="O5330" s="1">
        <v>101.1</v>
      </c>
      <c r="Q5330" s="1">
        <v>24.63</v>
      </c>
      <c r="R5330" s="1">
        <v>7.7</v>
      </c>
      <c r="S5330" s="47">
        <v>25.63</v>
      </c>
      <c r="Y5330" s="47">
        <v>9.69</v>
      </c>
      <c r="AB5330" s="47">
        <v>1.94</v>
      </c>
      <c r="AJ5330" s="1" t="s">
        <v>413</v>
      </c>
      <c r="AK5330" s="19">
        <v>25.55</v>
      </c>
      <c r="AL5330" s="19">
        <v>107.88</v>
      </c>
      <c r="AM5330" s="1">
        <v>1000</v>
      </c>
      <c r="AN5330" s="3">
        <v>1994</v>
      </c>
      <c r="AP5330" s="47">
        <v>9.48</v>
      </c>
      <c r="AQ5330">
        <v>80101</v>
      </c>
      <c r="AR5330" s="1" t="s">
        <v>503</v>
      </c>
    </row>
    <row r="5331" spans="1:44" x14ac:dyDescent="0.25">
      <c r="A5331" s="1">
        <v>6892</v>
      </c>
      <c r="B5331" s="1" t="s">
        <v>5257</v>
      </c>
      <c r="C5331" s="1">
        <v>180</v>
      </c>
      <c r="D5331" s="1" t="s">
        <v>6572</v>
      </c>
      <c r="F5331" s="1" t="s">
        <v>445</v>
      </c>
      <c r="H5331" s="1">
        <v>30</v>
      </c>
      <c r="J5331" s="1"/>
      <c r="K5331" s="3">
        <v>1037</v>
      </c>
      <c r="N5331" s="1">
        <v>85.9</v>
      </c>
      <c r="O5331" s="1">
        <v>53.12</v>
      </c>
      <c r="Q5331" s="1">
        <v>14.11</v>
      </c>
      <c r="R5331" s="1">
        <v>3.66</v>
      </c>
      <c r="S5331" s="47">
        <v>14.02</v>
      </c>
      <c r="Y5331" s="47">
        <v>5.17</v>
      </c>
      <c r="AB5331" s="47">
        <v>1.04</v>
      </c>
      <c r="AJ5331" s="1" t="s">
        <v>413</v>
      </c>
      <c r="AK5331" s="19">
        <v>25.55</v>
      </c>
      <c r="AL5331" s="19">
        <v>107.92</v>
      </c>
      <c r="AM5331" s="1">
        <v>650</v>
      </c>
      <c r="AN5331" s="3">
        <v>1994</v>
      </c>
      <c r="AP5331" s="47">
        <v>4.51</v>
      </c>
      <c r="AQ5331">
        <v>80101</v>
      </c>
      <c r="AR5331" s="1" t="s">
        <v>503</v>
      </c>
    </row>
    <row r="5332" spans="1:44" x14ac:dyDescent="0.25">
      <c r="A5332" s="1">
        <v>6893</v>
      </c>
      <c r="B5332" s="1" t="s">
        <v>5257</v>
      </c>
      <c r="C5332" s="1">
        <v>180</v>
      </c>
      <c r="D5332" s="1" t="s">
        <v>6572</v>
      </c>
      <c r="F5332" s="1" t="s">
        <v>445</v>
      </c>
      <c r="H5332" s="1">
        <v>46</v>
      </c>
      <c r="J5332" s="1"/>
      <c r="K5332" s="3">
        <v>1958</v>
      </c>
      <c r="N5332" s="1">
        <v>223</v>
      </c>
      <c r="O5332" s="1">
        <v>121.4</v>
      </c>
      <c r="Q5332" s="1">
        <v>30.1</v>
      </c>
      <c r="R5332" s="1">
        <v>8.7799999999999994</v>
      </c>
      <c r="S5332" s="47">
        <v>37.67</v>
      </c>
      <c r="Y5332" s="47">
        <v>12.06</v>
      </c>
      <c r="AB5332" s="47">
        <v>2.42</v>
      </c>
      <c r="AJ5332" s="1" t="s">
        <v>413</v>
      </c>
      <c r="AK5332" s="19">
        <v>25.55</v>
      </c>
      <c r="AL5332" s="19">
        <v>107.97</v>
      </c>
      <c r="AM5332" s="1">
        <v>540</v>
      </c>
      <c r="AN5332" s="3">
        <v>1994</v>
      </c>
      <c r="AP5332" s="47">
        <v>10.81</v>
      </c>
      <c r="AQ5332">
        <v>80101</v>
      </c>
      <c r="AR5332" s="1" t="s">
        <v>503</v>
      </c>
    </row>
    <row r="5333" spans="1:44" x14ac:dyDescent="0.25">
      <c r="A5333" s="1">
        <v>6894</v>
      </c>
      <c r="B5333" s="1" t="s">
        <v>5257</v>
      </c>
      <c r="C5333" s="1">
        <v>180</v>
      </c>
      <c r="D5333" s="1" t="s">
        <v>6572</v>
      </c>
      <c r="F5333" s="1" t="s">
        <v>445</v>
      </c>
      <c r="H5333" s="1">
        <v>45</v>
      </c>
      <c r="J5333" s="1"/>
      <c r="K5333" s="3">
        <v>1958</v>
      </c>
      <c r="N5333" s="1">
        <v>80.7</v>
      </c>
      <c r="O5333" s="1">
        <v>48.41</v>
      </c>
      <c r="Q5333" s="1">
        <v>11.91</v>
      </c>
      <c r="R5333" s="1">
        <v>3.63</v>
      </c>
      <c r="S5333" s="47">
        <v>12.35</v>
      </c>
      <c r="Y5333" s="47">
        <v>4.6500000000000004</v>
      </c>
      <c r="AB5333" s="47">
        <v>0.93</v>
      </c>
      <c r="AJ5333" s="1" t="s">
        <v>413</v>
      </c>
      <c r="AK5333" s="19">
        <v>25.58</v>
      </c>
      <c r="AL5333" s="19">
        <v>108.05</v>
      </c>
      <c r="AM5333" s="1">
        <v>850</v>
      </c>
      <c r="AN5333" s="3">
        <v>1994</v>
      </c>
      <c r="AP5333" s="47">
        <v>4.47</v>
      </c>
      <c r="AQ5333">
        <v>80101</v>
      </c>
      <c r="AR5333" s="1" t="s">
        <v>503</v>
      </c>
    </row>
    <row r="5334" spans="1:44" x14ac:dyDescent="0.25">
      <c r="A5334" s="1">
        <v>6895</v>
      </c>
      <c r="B5334" s="1" t="s">
        <v>5257</v>
      </c>
      <c r="C5334" s="1">
        <v>180</v>
      </c>
      <c r="D5334" s="1" t="s">
        <v>6572</v>
      </c>
      <c r="F5334" s="1" t="s">
        <v>445</v>
      </c>
      <c r="H5334" s="1">
        <v>38</v>
      </c>
      <c r="J5334" s="1"/>
      <c r="K5334" s="3">
        <v>1242</v>
      </c>
      <c r="N5334" s="1">
        <v>134</v>
      </c>
      <c r="O5334" s="1">
        <v>73.55</v>
      </c>
      <c r="Q5334" s="1">
        <v>18.27</v>
      </c>
      <c r="R5334" s="1">
        <v>5.31</v>
      </c>
      <c r="S5334" s="47">
        <v>22.45</v>
      </c>
      <c r="Y5334" s="47">
        <v>7.28</v>
      </c>
      <c r="AB5334" s="47">
        <v>1.46</v>
      </c>
      <c r="AJ5334" s="1" t="s">
        <v>413</v>
      </c>
      <c r="AK5334" s="19">
        <v>25.58</v>
      </c>
      <c r="AL5334" s="19">
        <v>108.08</v>
      </c>
      <c r="AM5334" s="1">
        <v>700</v>
      </c>
      <c r="AN5334" s="3">
        <v>1994</v>
      </c>
      <c r="AP5334" s="47">
        <v>6.54</v>
      </c>
      <c r="AQ5334">
        <v>80101</v>
      </c>
      <c r="AR5334" s="1" t="s">
        <v>503</v>
      </c>
    </row>
    <row r="5335" spans="1:44" x14ac:dyDescent="0.25">
      <c r="A5335" s="1">
        <v>6896</v>
      </c>
      <c r="B5335" s="1" t="s">
        <v>5257</v>
      </c>
      <c r="C5335" s="1">
        <v>180</v>
      </c>
      <c r="D5335" s="1" t="s">
        <v>6572</v>
      </c>
      <c r="F5335" s="1" t="s">
        <v>445</v>
      </c>
      <c r="H5335" s="1">
        <v>46</v>
      </c>
      <c r="J5335" s="1"/>
      <c r="K5335" s="3">
        <v>649</v>
      </c>
      <c r="N5335" s="1">
        <v>195</v>
      </c>
      <c r="O5335" s="1">
        <v>123.1</v>
      </c>
      <c r="Q5335" s="1">
        <v>37.31</v>
      </c>
      <c r="R5335" s="1">
        <v>8.16</v>
      </c>
      <c r="S5335" s="47">
        <v>44.59</v>
      </c>
      <c r="Y5335" s="47">
        <v>12.98</v>
      </c>
      <c r="AB5335" s="47">
        <v>2.6</v>
      </c>
      <c r="AJ5335" s="1" t="s">
        <v>413</v>
      </c>
      <c r="AK5335" s="19">
        <v>26.37</v>
      </c>
      <c r="AL5335" s="19">
        <v>106.97</v>
      </c>
      <c r="AM5335" s="1">
        <v>1462</v>
      </c>
      <c r="AN5335" s="3">
        <v>1994</v>
      </c>
      <c r="AP5335" s="47">
        <v>6.97</v>
      </c>
      <c r="AQ5335">
        <v>80101</v>
      </c>
      <c r="AR5335" s="1" t="s">
        <v>503</v>
      </c>
    </row>
    <row r="5336" spans="1:44" x14ac:dyDescent="0.25">
      <c r="A5336" s="1">
        <v>6897</v>
      </c>
      <c r="B5336" s="1" t="s">
        <v>5257</v>
      </c>
      <c r="C5336" s="1">
        <v>180</v>
      </c>
      <c r="D5336" s="1" t="s">
        <v>6572</v>
      </c>
      <c r="F5336" s="1" t="s">
        <v>445</v>
      </c>
      <c r="H5336" s="1">
        <v>21</v>
      </c>
      <c r="J5336" s="1"/>
      <c r="K5336" s="3">
        <v>848</v>
      </c>
      <c r="N5336" s="1">
        <v>125</v>
      </c>
      <c r="O5336" s="1">
        <v>76.72</v>
      </c>
      <c r="Q5336" s="1">
        <v>21.48</v>
      </c>
      <c r="R5336" s="1">
        <v>5.13</v>
      </c>
      <c r="S5336" s="47">
        <v>22.48</v>
      </c>
      <c r="Y5336" s="47">
        <v>7.66</v>
      </c>
      <c r="AB5336" s="47">
        <v>1.53</v>
      </c>
      <c r="AJ5336" s="1" t="s">
        <v>413</v>
      </c>
      <c r="AK5336" s="19">
        <v>25.43</v>
      </c>
      <c r="AL5336" s="19">
        <v>106.97</v>
      </c>
      <c r="AM5336" s="1">
        <v>710</v>
      </c>
      <c r="AN5336" s="3">
        <v>1994</v>
      </c>
      <c r="AP5336" s="47">
        <v>6.32</v>
      </c>
      <c r="AQ5336">
        <v>80101</v>
      </c>
      <c r="AR5336" s="1" t="s">
        <v>503</v>
      </c>
    </row>
    <row r="5337" spans="1:44" x14ac:dyDescent="0.25">
      <c r="A5337" s="1">
        <v>6898</v>
      </c>
      <c r="B5337" s="1" t="s">
        <v>5257</v>
      </c>
      <c r="C5337" s="1">
        <v>180</v>
      </c>
      <c r="D5337" s="1" t="s">
        <v>6572</v>
      </c>
      <c r="F5337" s="1" t="s">
        <v>445</v>
      </c>
      <c r="H5337" s="1">
        <v>35</v>
      </c>
      <c r="J5337" s="1"/>
      <c r="K5337" s="3">
        <v>1668</v>
      </c>
      <c r="N5337" s="1">
        <v>132</v>
      </c>
      <c r="O5337" s="1">
        <v>77.66</v>
      </c>
      <c r="Q5337" s="1">
        <v>19.82</v>
      </c>
      <c r="R5337" s="1">
        <v>5.52</v>
      </c>
      <c r="S5337" s="47">
        <v>21.32</v>
      </c>
      <c r="Y5337" s="47">
        <v>7.57</v>
      </c>
      <c r="AB5337" s="47">
        <v>1.52</v>
      </c>
      <c r="AJ5337" s="1" t="s">
        <v>413</v>
      </c>
      <c r="AK5337" s="19">
        <v>26.02</v>
      </c>
      <c r="AL5337" s="19">
        <v>107.13</v>
      </c>
      <c r="AM5337" s="1">
        <v>1090</v>
      </c>
      <c r="AN5337" s="3">
        <v>1994</v>
      </c>
      <c r="AP5337" s="47">
        <v>6.8</v>
      </c>
      <c r="AQ5337">
        <v>80101</v>
      </c>
      <c r="AR5337" s="1" t="s">
        <v>503</v>
      </c>
    </row>
    <row r="5338" spans="1:44" x14ac:dyDescent="0.25">
      <c r="A5338" s="1">
        <v>6899</v>
      </c>
      <c r="B5338" s="1" t="s">
        <v>5257</v>
      </c>
      <c r="C5338" s="1">
        <v>180</v>
      </c>
      <c r="D5338" s="1" t="s">
        <v>6572</v>
      </c>
      <c r="F5338" s="1" t="s">
        <v>445</v>
      </c>
      <c r="H5338" s="1">
        <v>20</v>
      </c>
      <c r="J5338" s="1"/>
      <c r="K5338" s="3">
        <v>1990</v>
      </c>
      <c r="N5338" s="1">
        <v>98</v>
      </c>
      <c r="O5338" s="1">
        <v>66.66</v>
      </c>
      <c r="Q5338" s="1">
        <v>18.010000000000002</v>
      </c>
      <c r="R5338" s="1">
        <v>4.54</v>
      </c>
      <c r="S5338" s="47">
        <v>15.3</v>
      </c>
      <c r="Y5338" s="47">
        <v>6.36</v>
      </c>
      <c r="AB5338" s="47">
        <v>1.28</v>
      </c>
      <c r="AJ5338" s="1" t="s">
        <v>413</v>
      </c>
      <c r="AK5338" s="19">
        <v>25.75</v>
      </c>
      <c r="AL5338" s="19">
        <v>108.05</v>
      </c>
      <c r="AM5338" s="1">
        <v>754</v>
      </c>
      <c r="AN5338" s="3">
        <v>1994</v>
      </c>
      <c r="AP5338" s="47">
        <v>5.59</v>
      </c>
      <c r="AQ5338">
        <v>80101</v>
      </c>
      <c r="AR5338" s="1" t="s">
        <v>503</v>
      </c>
    </row>
    <row r="5339" spans="1:44" x14ac:dyDescent="0.25">
      <c r="A5339" s="1">
        <v>6900</v>
      </c>
      <c r="B5339" s="1" t="s">
        <v>5257</v>
      </c>
      <c r="C5339" s="1">
        <v>180</v>
      </c>
      <c r="D5339" s="1" t="s">
        <v>6572</v>
      </c>
      <c r="F5339" s="1" t="s">
        <v>445</v>
      </c>
      <c r="H5339" s="1">
        <v>25</v>
      </c>
      <c r="J5339" s="1"/>
      <c r="K5339" s="3">
        <v>1767</v>
      </c>
      <c r="N5339" s="1">
        <v>134</v>
      </c>
      <c r="O5339" s="1">
        <v>86.27</v>
      </c>
      <c r="Q5339" s="1">
        <v>23.36</v>
      </c>
      <c r="R5339" s="1">
        <v>5.85</v>
      </c>
      <c r="S5339" s="47">
        <v>21.77</v>
      </c>
      <c r="Y5339" s="47">
        <v>8.36</v>
      </c>
      <c r="AB5339" s="47">
        <v>1.67</v>
      </c>
      <c r="AJ5339" s="1" t="s">
        <v>413</v>
      </c>
      <c r="AK5339" s="19">
        <v>26.02</v>
      </c>
      <c r="AL5339" s="19">
        <v>108.12</v>
      </c>
      <c r="AM5339" s="1">
        <v>1032</v>
      </c>
      <c r="AN5339" s="3">
        <v>1994</v>
      </c>
      <c r="AP5339" s="47">
        <v>7.2</v>
      </c>
      <c r="AQ5339">
        <v>80101</v>
      </c>
      <c r="AR5339" s="1" t="s">
        <v>503</v>
      </c>
    </row>
    <row r="5340" spans="1:44" x14ac:dyDescent="0.25">
      <c r="A5340" s="1">
        <v>6901</v>
      </c>
      <c r="B5340" s="1" t="s">
        <v>5257</v>
      </c>
      <c r="C5340" s="1">
        <v>180</v>
      </c>
      <c r="D5340" s="1" t="s">
        <v>6572</v>
      </c>
      <c r="F5340" s="1" t="s">
        <v>445</v>
      </c>
      <c r="H5340" s="1">
        <v>40</v>
      </c>
      <c r="J5340" s="1"/>
      <c r="K5340" s="3">
        <v>981</v>
      </c>
      <c r="N5340" s="1">
        <v>206</v>
      </c>
      <c r="O5340" s="1">
        <v>120.3</v>
      </c>
      <c r="Q5340" s="1">
        <v>33.520000000000003</v>
      </c>
      <c r="R5340" s="1">
        <v>8.17</v>
      </c>
      <c r="S5340" s="47">
        <v>40.22</v>
      </c>
      <c r="Y5340" s="47">
        <v>12.31</v>
      </c>
      <c r="AB5340" s="47">
        <v>2.4700000000000002</v>
      </c>
      <c r="AJ5340" s="1" t="s">
        <v>413</v>
      </c>
      <c r="AK5340" s="19">
        <v>26.02</v>
      </c>
      <c r="AL5340" s="19">
        <v>108.2</v>
      </c>
      <c r="AM5340" s="1">
        <v>620</v>
      </c>
      <c r="AN5340" s="3">
        <v>1994</v>
      </c>
      <c r="AP5340" s="47">
        <v>10.06</v>
      </c>
      <c r="AQ5340">
        <v>80101</v>
      </c>
      <c r="AR5340" s="1" t="s">
        <v>503</v>
      </c>
    </row>
    <row r="5341" spans="1:44" x14ac:dyDescent="0.25">
      <c r="A5341" s="1">
        <v>6902</v>
      </c>
      <c r="B5341" s="1" t="s">
        <v>5257</v>
      </c>
      <c r="C5341" s="1">
        <v>180</v>
      </c>
      <c r="D5341" s="1" t="s">
        <v>6572</v>
      </c>
      <c r="F5341" s="1" t="s">
        <v>445</v>
      </c>
      <c r="H5341" s="1">
        <v>46</v>
      </c>
      <c r="J5341" s="1"/>
      <c r="K5341" s="3">
        <v>2039</v>
      </c>
      <c r="N5341" s="1">
        <v>248</v>
      </c>
      <c r="O5341" s="1">
        <v>135.69999999999999</v>
      </c>
      <c r="Q5341" s="1">
        <v>33.94</v>
      </c>
      <c r="R5341" s="1">
        <v>9.75</v>
      </c>
      <c r="S5341" s="47">
        <v>42.47</v>
      </c>
      <c r="Y5341" s="47">
        <v>13.51</v>
      </c>
      <c r="AB5341" s="47">
        <v>2.71</v>
      </c>
      <c r="AJ5341" s="1" t="s">
        <v>413</v>
      </c>
      <c r="AK5341" s="19">
        <v>26.02</v>
      </c>
      <c r="AL5341" s="19">
        <v>107.93</v>
      </c>
      <c r="AM5341" s="1">
        <v>810</v>
      </c>
      <c r="AN5341" s="3">
        <v>1994</v>
      </c>
      <c r="AP5341" s="47">
        <v>12.01</v>
      </c>
      <c r="AQ5341">
        <v>80101</v>
      </c>
      <c r="AR5341" s="1" t="s">
        <v>503</v>
      </c>
    </row>
    <row r="5342" spans="1:44" x14ac:dyDescent="0.25">
      <c r="A5342" s="1">
        <v>6903</v>
      </c>
      <c r="B5342" s="1" t="s">
        <v>5257</v>
      </c>
      <c r="C5342" s="1">
        <v>180</v>
      </c>
      <c r="D5342" s="1" t="s">
        <v>6572</v>
      </c>
      <c r="F5342" s="1" t="s">
        <v>445</v>
      </c>
      <c r="H5342" s="1">
        <v>25</v>
      </c>
      <c r="J5342" s="1"/>
      <c r="K5342" s="3">
        <v>2502</v>
      </c>
      <c r="N5342" s="1">
        <v>120</v>
      </c>
      <c r="O5342" s="1">
        <v>68.430000000000007</v>
      </c>
      <c r="Q5342" s="1">
        <v>16.45</v>
      </c>
      <c r="R5342" s="1">
        <v>5.2</v>
      </c>
      <c r="S5342" s="47">
        <v>18.45</v>
      </c>
      <c r="Y5342" s="47">
        <v>6.61</v>
      </c>
      <c r="AB5342" s="47">
        <v>1.32</v>
      </c>
      <c r="AJ5342" s="1" t="s">
        <v>413</v>
      </c>
      <c r="AK5342" s="19">
        <v>27.17</v>
      </c>
      <c r="AL5342" s="19">
        <v>108.05</v>
      </c>
      <c r="AM5342" s="1">
        <v>950</v>
      </c>
      <c r="AN5342" s="3">
        <v>1994</v>
      </c>
      <c r="AP5342" s="47">
        <v>6.4</v>
      </c>
      <c r="AQ5342">
        <v>40118</v>
      </c>
      <c r="AR5342" s="1" t="s">
        <v>503</v>
      </c>
    </row>
    <row r="5343" spans="1:44" x14ac:dyDescent="0.25">
      <c r="A5343" s="1">
        <v>6904</v>
      </c>
      <c r="B5343" s="1" t="s">
        <v>5257</v>
      </c>
      <c r="C5343" s="1">
        <v>180</v>
      </c>
      <c r="D5343" s="1" t="s">
        <v>6572</v>
      </c>
      <c r="F5343" s="1" t="s">
        <v>445</v>
      </c>
      <c r="H5343" s="1">
        <v>50</v>
      </c>
      <c r="J5343" s="1"/>
      <c r="K5343" s="3">
        <v>633</v>
      </c>
      <c r="N5343" s="1">
        <v>147</v>
      </c>
      <c r="O5343" s="1">
        <v>88.09</v>
      </c>
      <c r="Q5343" s="1">
        <v>25.37</v>
      </c>
      <c r="R5343" s="1">
        <v>5.9</v>
      </c>
      <c r="S5343" s="47">
        <v>29.66</v>
      </c>
      <c r="Y5343" s="47">
        <v>9.08</v>
      </c>
      <c r="AB5343" s="47">
        <v>1.82</v>
      </c>
      <c r="AJ5343" s="1" t="s">
        <v>413</v>
      </c>
      <c r="AK5343" s="19">
        <v>27.53</v>
      </c>
      <c r="AL5343" s="19">
        <v>108.45</v>
      </c>
      <c r="AM5343" s="1">
        <v>980</v>
      </c>
      <c r="AN5343" s="3">
        <v>1994</v>
      </c>
      <c r="AP5343" s="47">
        <v>7.27</v>
      </c>
      <c r="AQ5343">
        <v>40118</v>
      </c>
      <c r="AR5343" s="1" t="s">
        <v>503</v>
      </c>
    </row>
    <row r="5344" spans="1:44" x14ac:dyDescent="0.25">
      <c r="A5344" s="1">
        <v>6905</v>
      </c>
      <c r="B5344" s="1" t="s">
        <v>5257</v>
      </c>
      <c r="C5344" s="1">
        <v>180</v>
      </c>
      <c r="D5344" s="1" t="s">
        <v>6572</v>
      </c>
      <c r="F5344" s="1" t="s">
        <v>445</v>
      </c>
      <c r="H5344" s="1">
        <v>22</v>
      </c>
      <c r="J5344" s="1"/>
      <c r="K5344" s="3">
        <v>986</v>
      </c>
      <c r="N5344" s="1">
        <v>133</v>
      </c>
      <c r="O5344" s="1">
        <v>85.02</v>
      </c>
      <c r="Q5344" s="1">
        <v>24.3</v>
      </c>
      <c r="R5344" s="1">
        <v>5.6</v>
      </c>
      <c r="S5344" s="47">
        <v>23.62</v>
      </c>
      <c r="Y5344" s="47">
        <v>8.44</v>
      </c>
      <c r="AB5344" s="47">
        <v>1.69</v>
      </c>
      <c r="AJ5344" s="1" t="s">
        <v>413</v>
      </c>
      <c r="AK5344" s="19">
        <v>28.13</v>
      </c>
      <c r="AL5344" s="19">
        <v>109.25</v>
      </c>
      <c r="AM5344" s="1">
        <v>850</v>
      </c>
      <c r="AN5344" s="3">
        <v>1994</v>
      </c>
      <c r="AP5344" s="47">
        <v>6.9</v>
      </c>
      <c r="AQ5344">
        <v>80101</v>
      </c>
      <c r="AR5344" s="1" t="s">
        <v>503</v>
      </c>
    </row>
    <row r="5345" spans="1:44" x14ac:dyDescent="0.25">
      <c r="A5345" s="1">
        <v>6906</v>
      </c>
      <c r="B5345" s="1" t="s">
        <v>5257</v>
      </c>
      <c r="C5345" s="1">
        <v>180</v>
      </c>
      <c r="D5345" s="1" t="s">
        <v>6572</v>
      </c>
      <c r="F5345" s="1" t="s">
        <v>445</v>
      </c>
      <c r="H5345" s="1">
        <v>25</v>
      </c>
      <c r="J5345" s="1"/>
      <c r="K5345" s="3">
        <v>2074</v>
      </c>
      <c r="N5345" s="1">
        <v>139</v>
      </c>
      <c r="O5345" s="1">
        <v>102.1</v>
      </c>
      <c r="Q5345" s="1">
        <v>29.83</v>
      </c>
      <c r="R5345" s="1">
        <v>6.5</v>
      </c>
      <c r="S5345" s="47">
        <v>22.4</v>
      </c>
      <c r="Y5345" s="47">
        <v>9.7899999999999991</v>
      </c>
      <c r="AB5345" s="47">
        <v>1.96</v>
      </c>
      <c r="AJ5345" s="1" t="s">
        <v>413</v>
      </c>
      <c r="AK5345" s="19">
        <v>26.55</v>
      </c>
      <c r="AL5345" s="19">
        <v>108.32</v>
      </c>
      <c r="AM5345" s="1">
        <v>1619</v>
      </c>
      <c r="AN5345" s="3">
        <v>1994</v>
      </c>
      <c r="AP5345" s="47">
        <v>8</v>
      </c>
      <c r="AQ5345">
        <v>80101</v>
      </c>
      <c r="AR5345" s="1" t="s">
        <v>503</v>
      </c>
    </row>
    <row r="5346" spans="1:44" x14ac:dyDescent="0.25">
      <c r="A5346" s="1">
        <v>6907</v>
      </c>
      <c r="B5346" s="1" t="s">
        <v>5257</v>
      </c>
      <c r="C5346" s="1">
        <v>180</v>
      </c>
      <c r="D5346" s="1" t="s">
        <v>6572</v>
      </c>
      <c r="F5346" s="1" t="s">
        <v>445</v>
      </c>
      <c r="H5346" s="1">
        <v>30</v>
      </c>
      <c r="J5346" s="1"/>
      <c r="K5346" s="3">
        <v>1869</v>
      </c>
      <c r="N5346" s="1">
        <v>189</v>
      </c>
      <c r="O5346" s="1">
        <v>103.8</v>
      </c>
      <c r="Q5346" s="1">
        <v>25.65</v>
      </c>
      <c r="R5346" s="1">
        <v>7.54</v>
      </c>
      <c r="S5346" s="47">
        <v>31.39</v>
      </c>
      <c r="Y5346" s="47">
        <v>10.26</v>
      </c>
      <c r="AB5346" s="47">
        <v>2.0499999999999998</v>
      </c>
      <c r="AJ5346" s="1" t="s">
        <v>413</v>
      </c>
      <c r="AK5346" s="19">
        <v>26.73</v>
      </c>
      <c r="AL5346" s="19">
        <v>109.35</v>
      </c>
      <c r="AM5346" s="1">
        <v>500</v>
      </c>
      <c r="AN5346" s="3">
        <v>1994</v>
      </c>
      <c r="AP5346" s="47">
        <v>9.2799999999999994</v>
      </c>
      <c r="AQ5346">
        <v>40118</v>
      </c>
      <c r="AR5346" s="1" t="s">
        <v>503</v>
      </c>
    </row>
    <row r="5347" spans="1:44" x14ac:dyDescent="0.25">
      <c r="A5347" s="1">
        <v>6908</v>
      </c>
      <c r="B5347" s="1" t="s">
        <v>5257</v>
      </c>
      <c r="C5347" s="1">
        <v>180</v>
      </c>
      <c r="D5347" s="1" t="s">
        <v>6572</v>
      </c>
      <c r="F5347" s="1" t="s">
        <v>445</v>
      </c>
      <c r="H5347" s="1">
        <v>110</v>
      </c>
      <c r="J5347" s="1"/>
      <c r="K5347" s="3">
        <v>588</v>
      </c>
      <c r="N5347" s="1">
        <v>286</v>
      </c>
      <c r="O5347" s="1">
        <v>172</v>
      </c>
      <c r="Q5347" s="1">
        <v>54.11</v>
      </c>
      <c r="R5347" s="1">
        <v>11.6</v>
      </c>
      <c r="S5347" s="47">
        <v>75.66</v>
      </c>
      <c r="Y5347" s="47">
        <v>19.079999999999998</v>
      </c>
      <c r="AB5347" s="47">
        <v>3.82</v>
      </c>
      <c r="AJ5347" s="1" t="s">
        <v>413</v>
      </c>
      <c r="AK5347" s="19">
        <v>27.1</v>
      </c>
      <c r="AL5347" s="19">
        <v>109.02</v>
      </c>
      <c r="AM5347" s="1">
        <v>700</v>
      </c>
      <c r="AN5347" s="3">
        <v>1994</v>
      </c>
      <c r="AP5347" s="47">
        <v>14.28</v>
      </c>
      <c r="AQ5347">
        <v>40118</v>
      </c>
      <c r="AR5347" s="1" t="s">
        <v>503</v>
      </c>
    </row>
    <row r="5348" spans="1:44" x14ac:dyDescent="0.25">
      <c r="A5348" s="1">
        <v>6909</v>
      </c>
      <c r="B5348" s="1" t="s">
        <v>5257</v>
      </c>
      <c r="C5348" s="1">
        <v>180</v>
      </c>
      <c r="D5348" s="1" t="s">
        <v>6572</v>
      </c>
      <c r="F5348" s="1" t="s">
        <v>445</v>
      </c>
      <c r="H5348" s="1">
        <v>29</v>
      </c>
      <c r="J5348" s="1"/>
      <c r="K5348" s="3">
        <v>1088</v>
      </c>
      <c r="N5348" s="1">
        <v>199</v>
      </c>
      <c r="O5348" s="1">
        <v>109.8</v>
      </c>
      <c r="Q5348" s="1">
        <v>28.68</v>
      </c>
      <c r="R5348" s="1">
        <v>7.71</v>
      </c>
      <c r="S5348" s="47">
        <v>37.299999999999997</v>
      </c>
      <c r="Y5348" s="47">
        <v>11.17</v>
      </c>
      <c r="AB5348" s="47">
        <v>2.2400000000000002</v>
      </c>
      <c r="AJ5348" s="1" t="s">
        <v>413</v>
      </c>
      <c r="AK5348" s="19">
        <v>27.7</v>
      </c>
      <c r="AL5348" s="19">
        <v>109.33</v>
      </c>
      <c r="AM5348" s="1">
        <v>420</v>
      </c>
      <c r="AN5348" s="3">
        <v>1994</v>
      </c>
      <c r="AP5348" s="47">
        <v>9.49</v>
      </c>
      <c r="AQ5348">
        <v>80101</v>
      </c>
      <c r="AR5348" s="1" t="s">
        <v>503</v>
      </c>
    </row>
    <row r="5349" spans="1:44" x14ac:dyDescent="0.25">
      <c r="A5349" s="1">
        <v>6910</v>
      </c>
      <c r="B5349" s="1" t="s">
        <v>5257</v>
      </c>
      <c r="C5349" s="1">
        <v>180</v>
      </c>
      <c r="D5349" s="1" t="s">
        <v>6572</v>
      </c>
      <c r="F5349" s="1" t="s">
        <v>445</v>
      </c>
      <c r="H5349" s="1">
        <v>25</v>
      </c>
      <c r="J5349" s="1"/>
      <c r="K5349" s="3">
        <v>837</v>
      </c>
      <c r="N5349" s="1">
        <v>130</v>
      </c>
      <c r="O5349" s="1">
        <v>84.54</v>
      </c>
      <c r="Q5349" s="1">
        <v>24.55</v>
      </c>
      <c r="R5349" s="1">
        <v>5.54</v>
      </c>
      <c r="S5349" s="47">
        <v>24.35</v>
      </c>
      <c r="Y5349" s="47">
        <v>8.4600000000000009</v>
      </c>
      <c r="AB5349" s="47">
        <v>1.7</v>
      </c>
      <c r="AJ5349" s="1" t="s">
        <v>413</v>
      </c>
      <c r="AK5349" s="19">
        <v>25.03</v>
      </c>
      <c r="AL5349" s="19">
        <v>106.12</v>
      </c>
      <c r="AM5349" s="1">
        <v>885</v>
      </c>
      <c r="AN5349" s="3">
        <v>1994</v>
      </c>
      <c r="AP5349" s="47">
        <v>4.7300000000000004</v>
      </c>
      <c r="AQ5349">
        <v>80101</v>
      </c>
      <c r="AR5349" s="1" t="s">
        <v>503</v>
      </c>
    </row>
    <row r="5350" spans="1:44" x14ac:dyDescent="0.25">
      <c r="A5350" s="1">
        <v>6911</v>
      </c>
      <c r="B5350" s="1" t="s">
        <v>5257</v>
      </c>
      <c r="C5350" s="1">
        <v>180</v>
      </c>
      <c r="D5350" s="1" t="s">
        <v>6572</v>
      </c>
      <c r="F5350" s="1" t="s">
        <v>445</v>
      </c>
      <c r="H5350" s="1">
        <v>45</v>
      </c>
      <c r="J5350" s="1"/>
      <c r="K5350" s="3">
        <v>292</v>
      </c>
      <c r="N5350" s="1">
        <v>144</v>
      </c>
      <c r="O5350" s="1">
        <v>75.739999999999995</v>
      </c>
      <c r="Q5350" s="1">
        <v>20.96</v>
      </c>
      <c r="R5350" s="1">
        <v>5.42</v>
      </c>
      <c r="S5350" s="47">
        <v>37.65</v>
      </c>
      <c r="Y5350" s="47">
        <v>8.51</v>
      </c>
      <c r="AB5350" s="47">
        <v>1.71</v>
      </c>
      <c r="AJ5350" s="1" t="s">
        <v>413</v>
      </c>
      <c r="AK5350" s="19">
        <v>25.07</v>
      </c>
      <c r="AL5350" s="19">
        <v>106.23</v>
      </c>
      <c r="AM5350" s="1">
        <v>680</v>
      </c>
      <c r="AN5350" s="3">
        <v>1994</v>
      </c>
      <c r="AP5350" s="47">
        <v>6.67</v>
      </c>
      <c r="AQ5350">
        <v>40118</v>
      </c>
      <c r="AR5350" s="1" t="s">
        <v>503</v>
      </c>
    </row>
    <row r="5351" spans="1:44" x14ac:dyDescent="0.25">
      <c r="A5351" s="1">
        <v>6912</v>
      </c>
      <c r="B5351" s="1" t="s">
        <v>5257</v>
      </c>
      <c r="C5351" s="1">
        <v>180</v>
      </c>
      <c r="D5351" s="1" t="s">
        <v>6572</v>
      </c>
      <c r="F5351" s="1" t="s">
        <v>445</v>
      </c>
      <c r="H5351" s="1">
        <v>16</v>
      </c>
      <c r="J5351" s="1"/>
      <c r="K5351" s="3">
        <v>2993</v>
      </c>
      <c r="N5351" s="1">
        <v>115</v>
      </c>
      <c r="O5351" s="1">
        <v>78.92</v>
      </c>
      <c r="Q5351" s="1">
        <v>20.95</v>
      </c>
      <c r="R5351" s="1">
        <v>5.49</v>
      </c>
      <c r="S5351" s="47">
        <v>17.75</v>
      </c>
      <c r="Y5351" s="47">
        <v>7.5</v>
      </c>
      <c r="AB5351" s="47">
        <v>1.5</v>
      </c>
      <c r="AJ5351" s="1" t="s">
        <v>413</v>
      </c>
      <c r="AK5351" s="19">
        <v>27.02</v>
      </c>
      <c r="AL5351" s="19">
        <v>107.23</v>
      </c>
      <c r="AM5351" s="1">
        <v>740</v>
      </c>
      <c r="AN5351" s="3">
        <v>1994</v>
      </c>
      <c r="AP5351" s="47">
        <v>6.76</v>
      </c>
      <c r="AQ5351">
        <v>80101</v>
      </c>
      <c r="AR5351" s="1" t="s">
        <v>503</v>
      </c>
    </row>
    <row r="5352" spans="1:44" x14ac:dyDescent="0.25">
      <c r="A5352" s="1">
        <v>6913</v>
      </c>
      <c r="B5352" s="1" t="s">
        <v>5257</v>
      </c>
      <c r="C5352" s="1">
        <v>180</v>
      </c>
      <c r="D5352" s="1" t="s">
        <v>6572</v>
      </c>
      <c r="F5352" s="1" t="s">
        <v>445</v>
      </c>
      <c r="H5352" s="1">
        <v>30</v>
      </c>
      <c r="J5352" s="1"/>
      <c r="K5352" s="3">
        <v>2171</v>
      </c>
      <c r="N5352" s="1">
        <v>130</v>
      </c>
      <c r="O5352" s="1">
        <v>85.97</v>
      </c>
      <c r="Q5352" s="1">
        <v>23.31</v>
      </c>
      <c r="R5352" s="1">
        <v>5.83</v>
      </c>
      <c r="S5352" s="47">
        <v>20.45</v>
      </c>
      <c r="Y5352" s="47">
        <v>8.26</v>
      </c>
      <c r="AB5352" s="47">
        <v>1.65</v>
      </c>
      <c r="AJ5352" s="1" t="s">
        <v>413</v>
      </c>
      <c r="AK5352" s="19">
        <v>27.02</v>
      </c>
      <c r="AL5352" s="19">
        <v>107.63</v>
      </c>
      <c r="AM5352" s="1">
        <v>1030</v>
      </c>
      <c r="AN5352" s="3">
        <v>1994</v>
      </c>
      <c r="AP5352" s="47">
        <v>4.9800000000000004</v>
      </c>
      <c r="AQ5352">
        <v>80101</v>
      </c>
      <c r="AR5352" s="1" t="s">
        <v>503</v>
      </c>
    </row>
    <row r="5353" spans="1:44" x14ac:dyDescent="0.25">
      <c r="A5353" s="1">
        <v>6914</v>
      </c>
      <c r="B5353" s="1" t="s">
        <v>5257</v>
      </c>
      <c r="C5353" s="1">
        <v>180</v>
      </c>
      <c r="D5353" s="1" t="s">
        <v>6572</v>
      </c>
      <c r="F5353" s="1" t="s">
        <v>445</v>
      </c>
      <c r="H5353" s="1">
        <v>24</v>
      </c>
      <c r="J5353" s="1"/>
      <c r="K5353" s="3">
        <v>2267</v>
      </c>
      <c r="N5353" s="1">
        <v>97.8</v>
      </c>
      <c r="O5353" s="1">
        <v>62.44</v>
      </c>
      <c r="Q5353" s="1">
        <v>16.03</v>
      </c>
      <c r="R5353" s="1">
        <v>4.4800000000000004</v>
      </c>
      <c r="S5353" s="47">
        <v>15.08</v>
      </c>
      <c r="Y5353" s="47">
        <v>5.97</v>
      </c>
      <c r="AB5353" s="47">
        <v>1.2</v>
      </c>
      <c r="AJ5353" s="1" t="s">
        <v>413</v>
      </c>
      <c r="AK5353" s="19">
        <v>27.05</v>
      </c>
      <c r="AL5353" s="19">
        <v>107.58</v>
      </c>
      <c r="AM5353" s="1">
        <v>1210</v>
      </c>
      <c r="AN5353" s="3">
        <v>1994</v>
      </c>
      <c r="AP5353" s="47">
        <v>5.52</v>
      </c>
      <c r="AQ5353">
        <v>80101</v>
      </c>
      <c r="AR5353" s="1" t="s">
        <v>503</v>
      </c>
    </row>
    <row r="5354" spans="1:44" x14ac:dyDescent="0.25">
      <c r="A5354" s="1">
        <v>6915</v>
      </c>
      <c r="B5354" s="1" t="s">
        <v>5257</v>
      </c>
      <c r="C5354" s="1">
        <v>180</v>
      </c>
      <c r="D5354" s="1" t="s">
        <v>6572</v>
      </c>
      <c r="F5354" s="1" t="s">
        <v>445</v>
      </c>
      <c r="H5354" s="1">
        <v>23</v>
      </c>
      <c r="J5354" s="1"/>
      <c r="K5354" s="3">
        <v>1954</v>
      </c>
      <c r="N5354" s="1">
        <v>95.7</v>
      </c>
      <c r="O5354" s="1">
        <v>63.65</v>
      </c>
      <c r="Q5354" s="1">
        <v>17.079999999999998</v>
      </c>
      <c r="R5354" s="1">
        <v>4.3600000000000003</v>
      </c>
      <c r="S5354" s="47">
        <v>14.7</v>
      </c>
      <c r="Y5354" s="47">
        <v>6.08</v>
      </c>
      <c r="AB5354" s="47">
        <v>1.22</v>
      </c>
      <c r="AJ5354" s="1" t="s">
        <v>413</v>
      </c>
      <c r="AK5354" s="19">
        <v>27.13</v>
      </c>
      <c r="AL5354" s="19">
        <v>107.67</v>
      </c>
      <c r="AM5354" s="1">
        <v>1030</v>
      </c>
      <c r="AN5354" s="3">
        <v>1994</v>
      </c>
      <c r="AP5354" s="47">
        <v>3.72</v>
      </c>
      <c r="AQ5354">
        <v>80101</v>
      </c>
      <c r="AR5354" s="1" t="s">
        <v>503</v>
      </c>
    </row>
    <row r="5355" spans="1:44" x14ac:dyDescent="0.25">
      <c r="A5355" s="1">
        <v>6916</v>
      </c>
      <c r="B5355" s="1" t="s">
        <v>5257</v>
      </c>
      <c r="C5355" s="1">
        <v>180</v>
      </c>
      <c r="D5355" s="1" t="s">
        <v>6572</v>
      </c>
      <c r="F5355" s="1" t="s">
        <v>445</v>
      </c>
      <c r="H5355" s="1">
        <v>37</v>
      </c>
      <c r="J5355" s="1"/>
      <c r="K5355" s="3">
        <v>1037</v>
      </c>
      <c r="N5355" s="1">
        <v>342</v>
      </c>
      <c r="O5355" s="1">
        <v>195.4</v>
      </c>
      <c r="Q5355" s="1">
        <v>57.27</v>
      </c>
      <c r="R5355" s="1">
        <v>13.21</v>
      </c>
      <c r="S5355" s="47">
        <v>74.58</v>
      </c>
      <c r="Y5355" s="47">
        <v>8.74</v>
      </c>
      <c r="AB5355" s="47">
        <v>1.1499999999999999</v>
      </c>
      <c r="AJ5355" s="1" t="s">
        <v>413</v>
      </c>
      <c r="AK5355" s="19">
        <v>27.1</v>
      </c>
      <c r="AL5355" s="19">
        <v>106.7</v>
      </c>
      <c r="AM5355" s="1">
        <v>1500</v>
      </c>
      <c r="AN5355" s="3">
        <v>1994</v>
      </c>
      <c r="AP5355" s="47">
        <v>11.05</v>
      </c>
      <c r="AQ5355">
        <v>80101</v>
      </c>
      <c r="AR5355" s="1" t="s">
        <v>503</v>
      </c>
    </row>
    <row r="5356" spans="1:44" x14ac:dyDescent="0.25">
      <c r="A5356" s="1">
        <v>6917</v>
      </c>
      <c r="B5356" s="1" t="s">
        <v>5257</v>
      </c>
      <c r="C5356" s="1">
        <v>180</v>
      </c>
      <c r="D5356" s="1" t="s">
        <v>6572</v>
      </c>
      <c r="F5356" s="1" t="s">
        <v>445</v>
      </c>
      <c r="H5356" s="1">
        <v>40</v>
      </c>
      <c r="J5356" s="1"/>
      <c r="K5356" s="3">
        <v>1076</v>
      </c>
      <c r="N5356" s="1">
        <v>79.5</v>
      </c>
      <c r="O5356" s="1">
        <v>55.61</v>
      </c>
      <c r="Q5356" s="1">
        <v>15.91</v>
      </c>
      <c r="R5356" s="1">
        <v>3.61</v>
      </c>
      <c r="S5356" s="47">
        <v>12.91</v>
      </c>
      <c r="Y5356" s="47">
        <v>5.36</v>
      </c>
      <c r="AB5356" s="47">
        <v>1.07</v>
      </c>
      <c r="AJ5356" s="1" t="s">
        <v>413</v>
      </c>
      <c r="AK5356" s="19">
        <v>28.35</v>
      </c>
      <c r="AL5356" s="19">
        <v>106.03</v>
      </c>
      <c r="AM5356" s="1">
        <v>1120</v>
      </c>
      <c r="AN5356" s="3">
        <v>1994</v>
      </c>
      <c r="AP5356" s="47">
        <v>4.45</v>
      </c>
      <c r="AQ5356">
        <v>80101</v>
      </c>
      <c r="AR5356" s="1" t="s">
        <v>503</v>
      </c>
    </row>
    <row r="5357" spans="1:44" x14ac:dyDescent="0.25">
      <c r="A5357" s="1">
        <v>6918</v>
      </c>
      <c r="B5357" s="1" t="s">
        <v>5257</v>
      </c>
      <c r="C5357" s="1">
        <v>180</v>
      </c>
      <c r="D5357" s="1" t="s">
        <v>6572</v>
      </c>
      <c r="F5357" s="1" t="s">
        <v>445</v>
      </c>
      <c r="H5357" s="1">
        <v>41</v>
      </c>
      <c r="J5357" s="1"/>
      <c r="K5357" s="3">
        <v>1376</v>
      </c>
      <c r="N5357" s="1">
        <v>132</v>
      </c>
      <c r="O5357" s="1">
        <v>67.91</v>
      </c>
      <c r="Q5357" s="1">
        <v>15.83</v>
      </c>
      <c r="R5357" s="1">
        <v>5.14</v>
      </c>
      <c r="S5357" s="47">
        <v>21.59</v>
      </c>
      <c r="Y5357" s="47">
        <v>6.73</v>
      </c>
      <c r="AB5357" s="47">
        <v>1.35</v>
      </c>
      <c r="AJ5357" s="1" t="s">
        <v>413</v>
      </c>
      <c r="AK5357" s="19">
        <v>28.4</v>
      </c>
      <c r="AL5357" s="19">
        <v>106.03</v>
      </c>
      <c r="AM5357" s="1">
        <v>1180</v>
      </c>
      <c r="AN5357" s="3">
        <v>1994</v>
      </c>
      <c r="AP5357" s="47">
        <v>6.33</v>
      </c>
      <c r="AQ5357">
        <v>80101</v>
      </c>
      <c r="AR5357" s="1" t="s">
        <v>503</v>
      </c>
    </row>
    <row r="5358" spans="1:44" x14ac:dyDescent="0.25">
      <c r="A5358" s="1">
        <v>6919</v>
      </c>
      <c r="B5358" s="1" t="s">
        <v>5257</v>
      </c>
      <c r="C5358" s="1">
        <v>180</v>
      </c>
      <c r="D5358" s="1" t="s">
        <v>6572</v>
      </c>
      <c r="F5358" s="1" t="s">
        <v>445</v>
      </c>
      <c r="H5358" s="1">
        <v>31</v>
      </c>
      <c r="J5358" s="1"/>
      <c r="K5358" s="3">
        <v>1650</v>
      </c>
      <c r="N5358" s="1">
        <v>113</v>
      </c>
      <c r="O5358" s="1">
        <v>76.13</v>
      </c>
      <c r="Q5358" s="1">
        <v>21.08</v>
      </c>
      <c r="R5358" s="1">
        <v>5.07</v>
      </c>
      <c r="S5358" s="47">
        <v>18.170000000000002</v>
      </c>
      <c r="Y5358" s="47">
        <v>7.34</v>
      </c>
      <c r="AB5358" s="47">
        <v>1.47</v>
      </c>
      <c r="AJ5358" s="1" t="s">
        <v>413</v>
      </c>
      <c r="AK5358" s="19">
        <v>28.4</v>
      </c>
      <c r="AL5358" s="19">
        <v>106.07</v>
      </c>
      <c r="AM5358" s="1">
        <v>1320</v>
      </c>
      <c r="AN5358" s="3">
        <v>1994</v>
      </c>
      <c r="AP5358" s="47">
        <v>6.24</v>
      </c>
      <c r="AQ5358">
        <v>80101</v>
      </c>
      <c r="AR5358" s="1" t="s">
        <v>503</v>
      </c>
    </row>
    <row r="5359" spans="1:44" x14ac:dyDescent="0.25">
      <c r="A5359" s="1">
        <v>6920</v>
      </c>
      <c r="B5359" s="1" t="s">
        <v>5257</v>
      </c>
      <c r="C5359" s="1">
        <v>180</v>
      </c>
      <c r="D5359" s="1" t="s">
        <v>6572</v>
      </c>
      <c r="F5359" s="1" t="s">
        <v>445</v>
      </c>
      <c r="H5359" s="1">
        <v>40</v>
      </c>
      <c r="J5359" s="1"/>
      <c r="K5359" s="3">
        <v>1242</v>
      </c>
      <c r="N5359" s="1">
        <v>86.4</v>
      </c>
      <c r="O5359" s="1">
        <v>62.27</v>
      </c>
      <c r="Q5359" s="1">
        <v>18.05</v>
      </c>
      <c r="R5359" s="1">
        <v>3.99</v>
      </c>
      <c r="S5359" s="47">
        <v>13.97</v>
      </c>
      <c r="Y5359" s="47">
        <v>5.99</v>
      </c>
      <c r="AB5359" s="47">
        <v>1.2</v>
      </c>
      <c r="AJ5359" s="1" t="s">
        <v>413</v>
      </c>
      <c r="AK5359" s="19">
        <v>28.43</v>
      </c>
      <c r="AL5359" s="19">
        <v>106.07</v>
      </c>
      <c r="AM5359" s="1">
        <v>1100</v>
      </c>
      <c r="AN5359" s="3">
        <v>1994</v>
      </c>
      <c r="AP5359" s="47">
        <v>4.91</v>
      </c>
      <c r="AQ5359">
        <v>80101</v>
      </c>
      <c r="AR5359" s="1" t="s">
        <v>503</v>
      </c>
    </row>
    <row r="5360" spans="1:44" x14ac:dyDescent="0.25">
      <c r="A5360" s="1">
        <v>6921</v>
      </c>
      <c r="B5360" s="1" t="s">
        <v>5257</v>
      </c>
      <c r="C5360" s="1">
        <v>180</v>
      </c>
      <c r="D5360" s="1" t="s">
        <v>6572</v>
      </c>
      <c r="F5360" s="1" t="s">
        <v>445</v>
      </c>
      <c r="H5360" s="1">
        <v>43</v>
      </c>
      <c r="J5360" s="1"/>
      <c r="K5360" s="3">
        <v>3556</v>
      </c>
      <c r="N5360" s="1">
        <v>139</v>
      </c>
      <c r="O5360" s="1">
        <v>80.510000000000005</v>
      </c>
      <c r="Q5360" s="1">
        <v>19.32</v>
      </c>
      <c r="R5360" s="1">
        <v>6.2</v>
      </c>
      <c r="S5360" s="47">
        <v>21.11</v>
      </c>
      <c r="Y5360" s="47">
        <v>7.74</v>
      </c>
      <c r="AB5360" s="47">
        <v>1.55</v>
      </c>
      <c r="AJ5360" s="1" t="s">
        <v>413</v>
      </c>
      <c r="AK5360" s="19">
        <v>28.43</v>
      </c>
      <c r="AL5360" s="19">
        <v>106.18</v>
      </c>
      <c r="AM5360" s="1">
        <v>1380</v>
      </c>
      <c r="AN5360" s="3">
        <v>1994</v>
      </c>
      <c r="AP5360" s="47">
        <v>7.63</v>
      </c>
      <c r="AQ5360">
        <v>80101</v>
      </c>
      <c r="AR5360" s="1" t="s">
        <v>503</v>
      </c>
    </row>
    <row r="5361" spans="1:44" x14ac:dyDescent="0.25">
      <c r="A5361" s="1">
        <v>6922</v>
      </c>
      <c r="B5361" s="1" t="s">
        <v>5257</v>
      </c>
      <c r="C5361" s="1">
        <v>180</v>
      </c>
      <c r="D5361" s="1" t="s">
        <v>6572</v>
      </c>
      <c r="F5361" s="1" t="s">
        <v>445</v>
      </c>
      <c r="H5361" s="1">
        <v>80</v>
      </c>
      <c r="J5361" s="1"/>
      <c r="K5361" s="3">
        <v>1440</v>
      </c>
      <c r="N5361" s="1">
        <v>155</v>
      </c>
      <c r="O5361" s="1">
        <v>97.47</v>
      </c>
      <c r="Q5361" s="1">
        <v>26.86</v>
      </c>
      <c r="R5361" s="1">
        <v>6.55</v>
      </c>
      <c r="S5361" s="47">
        <v>26.4</v>
      </c>
      <c r="Y5361" s="47">
        <v>9.58</v>
      </c>
      <c r="AB5361" s="47">
        <v>1.92</v>
      </c>
      <c r="AJ5361" s="1" t="s">
        <v>413</v>
      </c>
      <c r="AK5361" s="19">
        <v>28.5</v>
      </c>
      <c r="AL5361" s="19">
        <v>106.32</v>
      </c>
      <c r="AM5361" s="1">
        <v>1360</v>
      </c>
      <c r="AN5361" s="3">
        <v>1994</v>
      </c>
      <c r="AP5361" s="47">
        <v>8.07</v>
      </c>
      <c r="AQ5361">
        <v>80101</v>
      </c>
      <c r="AR5361" s="1" t="s">
        <v>503</v>
      </c>
    </row>
    <row r="5362" spans="1:44" x14ac:dyDescent="0.25">
      <c r="A5362" s="1">
        <v>6923</v>
      </c>
      <c r="B5362" s="1" t="s">
        <v>5257</v>
      </c>
      <c r="C5362" s="1">
        <v>180</v>
      </c>
      <c r="D5362" s="1" t="s">
        <v>6572</v>
      </c>
      <c r="F5362" s="1" t="s">
        <v>445</v>
      </c>
      <c r="H5362" s="1">
        <v>70</v>
      </c>
      <c r="J5362" s="1"/>
      <c r="K5362" s="3">
        <v>1315</v>
      </c>
      <c r="N5362" s="1">
        <v>178</v>
      </c>
      <c r="O5362" s="1">
        <v>113.4</v>
      </c>
      <c r="Q5362" s="1">
        <v>32.4</v>
      </c>
      <c r="R5362" s="1">
        <v>7.47</v>
      </c>
      <c r="S5362" s="47">
        <v>31.51</v>
      </c>
      <c r="Y5362" s="47">
        <v>11.25</v>
      </c>
      <c r="AB5362" s="47">
        <v>2.25</v>
      </c>
      <c r="AJ5362" s="1" t="s">
        <v>413</v>
      </c>
      <c r="AK5362" s="19">
        <v>28.53</v>
      </c>
      <c r="AL5362" s="19">
        <v>106.23</v>
      </c>
      <c r="AM5362" s="1">
        <v>990</v>
      </c>
      <c r="AN5362" s="3">
        <v>1994</v>
      </c>
      <c r="AP5362" s="47">
        <v>9.1999999999999993</v>
      </c>
      <c r="AQ5362">
        <v>80101</v>
      </c>
      <c r="AR5362" s="1" t="s">
        <v>503</v>
      </c>
    </row>
    <row r="5363" spans="1:44" x14ac:dyDescent="0.25">
      <c r="A5363" s="1">
        <v>6924</v>
      </c>
      <c r="B5363" s="1" t="s">
        <v>5257</v>
      </c>
      <c r="C5363" s="1">
        <v>180</v>
      </c>
      <c r="D5363" s="1" t="s">
        <v>6572</v>
      </c>
      <c r="F5363" s="1" t="s">
        <v>445</v>
      </c>
      <c r="H5363" s="1">
        <v>30</v>
      </c>
      <c r="J5363" s="1"/>
      <c r="K5363" s="3">
        <v>1896</v>
      </c>
      <c r="N5363" s="1">
        <v>64.8</v>
      </c>
      <c r="O5363" s="1">
        <v>52.08</v>
      </c>
      <c r="Q5363" s="1">
        <v>14.95</v>
      </c>
      <c r="R5363" s="1">
        <v>3.34</v>
      </c>
      <c r="S5363" s="47">
        <v>10.039999999999999</v>
      </c>
      <c r="Y5363" s="47">
        <v>4.9000000000000004</v>
      </c>
      <c r="AB5363" s="47">
        <v>0.98</v>
      </c>
      <c r="AJ5363" s="1" t="s">
        <v>413</v>
      </c>
      <c r="AK5363" s="19">
        <v>28.57</v>
      </c>
      <c r="AL5363" s="19">
        <v>106.48</v>
      </c>
      <c r="AM5363" s="1">
        <v>1460</v>
      </c>
      <c r="AN5363" s="3">
        <v>1994</v>
      </c>
      <c r="AP5363" s="47">
        <v>4.1100000000000003</v>
      </c>
      <c r="AQ5363">
        <v>80101</v>
      </c>
      <c r="AR5363" s="1" t="s">
        <v>503</v>
      </c>
    </row>
    <row r="5364" spans="1:44" x14ac:dyDescent="0.25">
      <c r="A5364" s="1">
        <v>6925</v>
      </c>
      <c r="B5364" s="1" t="s">
        <v>5257</v>
      </c>
      <c r="C5364" s="1">
        <v>180</v>
      </c>
      <c r="D5364" s="1" t="s">
        <v>6572</v>
      </c>
      <c r="F5364" s="1" t="s">
        <v>445</v>
      </c>
      <c r="H5364" s="1">
        <v>40</v>
      </c>
      <c r="J5364" s="1"/>
      <c r="K5364" s="3">
        <v>1039</v>
      </c>
      <c r="N5364" s="1">
        <v>179</v>
      </c>
      <c r="O5364" s="1">
        <v>110.3</v>
      </c>
      <c r="Q5364" s="1">
        <v>31.14</v>
      </c>
      <c r="R5364" s="1">
        <v>7.38</v>
      </c>
      <c r="S5364" s="47">
        <v>33.97</v>
      </c>
      <c r="Y5364" s="47">
        <v>11.13</v>
      </c>
      <c r="AB5364" s="47">
        <v>2.23</v>
      </c>
      <c r="AJ5364" s="1" t="s">
        <v>413</v>
      </c>
      <c r="AK5364" s="19">
        <v>25.75</v>
      </c>
      <c r="AL5364" s="19">
        <v>104.62</v>
      </c>
      <c r="AM5364" s="1">
        <v>1186</v>
      </c>
      <c r="AN5364" s="3">
        <v>1994</v>
      </c>
      <c r="AP5364" s="47">
        <v>6.3</v>
      </c>
      <c r="AQ5364">
        <v>80102</v>
      </c>
      <c r="AR5364" s="1" t="s">
        <v>503</v>
      </c>
    </row>
    <row r="5365" spans="1:44" x14ac:dyDescent="0.25">
      <c r="A5365" s="1">
        <v>6926</v>
      </c>
      <c r="B5365" s="1" t="s">
        <v>5257</v>
      </c>
      <c r="C5365" s="1">
        <v>180</v>
      </c>
      <c r="D5365" s="1" t="s">
        <v>6572</v>
      </c>
      <c r="F5365" s="1" t="s">
        <v>445</v>
      </c>
      <c r="H5365" s="1">
        <v>32</v>
      </c>
      <c r="J5365" s="1"/>
      <c r="K5365" s="3">
        <v>1434</v>
      </c>
      <c r="N5365" s="1">
        <v>151</v>
      </c>
      <c r="O5365" s="1">
        <v>94.59</v>
      </c>
      <c r="Q5365" s="1">
        <v>25.97</v>
      </c>
      <c r="R5365" s="1">
        <v>6.37</v>
      </c>
      <c r="S5365" s="47">
        <v>25.56</v>
      </c>
      <c r="Y5365" s="47">
        <v>9.2899999999999991</v>
      </c>
      <c r="AB5365" s="47">
        <v>1.86</v>
      </c>
      <c r="AJ5365" s="1" t="s">
        <v>413</v>
      </c>
      <c r="AK5365" s="19">
        <v>28.25</v>
      </c>
      <c r="AL5365" s="19">
        <v>108.43</v>
      </c>
      <c r="AM5365" s="1">
        <v>740</v>
      </c>
      <c r="AN5365" s="3">
        <v>1994</v>
      </c>
      <c r="AP5365" s="47">
        <v>7.84</v>
      </c>
      <c r="AQ5365">
        <v>80101</v>
      </c>
      <c r="AR5365" s="1" t="s">
        <v>503</v>
      </c>
    </row>
    <row r="5366" spans="1:44" x14ac:dyDescent="0.25">
      <c r="A5366" s="1">
        <v>6927</v>
      </c>
      <c r="B5366" s="1" t="s">
        <v>5257</v>
      </c>
      <c r="C5366" s="1">
        <v>180</v>
      </c>
      <c r="D5366" s="1" t="s">
        <v>6572</v>
      </c>
      <c r="F5366" s="1" t="s">
        <v>445</v>
      </c>
      <c r="H5366" s="1">
        <v>38</v>
      </c>
      <c r="J5366" s="1"/>
      <c r="K5366" s="3">
        <v>2396</v>
      </c>
      <c r="N5366" s="1">
        <v>122</v>
      </c>
      <c r="O5366" s="1">
        <v>72.67</v>
      </c>
      <c r="Q5366" s="1">
        <v>18.059999999999999</v>
      </c>
      <c r="R5366" s="1">
        <v>5.34</v>
      </c>
      <c r="S5366" s="47">
        <v>18.920000000000002</v>
      </c>
      <c r="Y5366" s="47">
        <v>7</v>
      </c>
      <c r="AB5366" s="47">
        <v>1.4</v>
      </c>
      <c r="AJ5366" s="1" t="s">
        <v>413</v>
      </c>
      <c r="AK5366" s="19">
        <v>28.68</v>
      </c>
      <c r="AL5366" s="19">
        <v>108.13</v>
      </c>
      <c r="AM5366" s="1">
        <v>727</v>
      </c>
      <c r="AN5366" s="3">
        <v>1994</v>
      </c>
      <c r="AP5366" s="47">
        <v>6.58</v>
      </c>
      <c r="AQ5366">
        <v>80101</v>
      </c>
      <c r="AR5366" s="1" t="s">
        <v>503</v>
      </c>
    </row>
    <row r="5367" spans="1:44" x14ac:dyDescent="0.25">
      <c r="A5367" s="1">
        <v>6928</v>
      </c>
      <c r="B5367" s="1" t="s">
        <v>5257</v>
      </c>
      <c r="C5367" s="1">
        <v>180</v>
      </c>
      <c r="D5367" s="1" t="s">
        <v>6572</v>
      </c>
      <c r="F5367" s="1" t="s">
        <v>445</v>
      </c>
      <c r="H5367" s="1">
        <v>31</v>
      </c>
      <c r="J5367" s="1"/>
      <c r="K5367" s="3">
        <v>3645</v>
      </c>
      <c r="N5367" s="1">
        <v>104</v>
      </c>
      <c r="O5367" s="1">
        <v>62.83</v>
      </c>
      <c r="Q5367" s="1">
        <v>15.44</v>
      </c>
      <c r="R5367" s="1">
        <v>4.78</v>
      </c>
      <c r="S5367" s="47">
        <v>15.78</v>
      </c>
      <c r="Y5367" s="47">
        <v>6.02</v>
      </c>
      <c r="AB5367" s="47">
        <v>1.21</v>
      </c>
      <c r="AJ5367" s="1" t="s">
        <v>413</v>
      </c>
      <c r="AK5367" s="19">
        <v>28.97</v>
      </c>
      <c r="AL5367" s="19">
        <v>108.18</v>
      </c>
      <c r="AM5367" s="1">
        <v>760</v>
      </c>
      <c r="AN5367" s="3">
        <v>1994</v>
      </c>
      <c r="AP5367" s="47">
        <v>5.01</v>
      </c>
      <c r="AQ5367">
        <v>80101</v>
      </c>
      <c r="AR5367" s="1" t="s">
        <v>503</v>
      </c>
    </row>
    <row r="5368" spans="1:44" x14ac:dyDescent="0.25">
      <c r="A5368" s="1">
        <v>6929</v>
      </c>
      <c r="B5368" s="1" t="s">
        <v>5257</v>
      </c>
      <c r="C5368" s="1">
        <v>180</v>
      </c>
      <c r="D5368" s="1" t="s">
        <v>6572</v>
      </c>
      <c r="F5368" s="1" t="s">
        <v>445</v>
      </c>
      <c r="H5368" s="1">
        <v>22</v>
      </c>
      <c r="J5368" s="1"/>
      <c r="K5368" s="3">
        <v>2809</v>
      </c>
      <c r="N5368" s="1">
        <v>101</v>
      </c>
      <c r="O5368" s="1">
        <v>63.42</v>
      </c>
      <c r="Q5368" s="1">
        <v>15.92</v>
      </c>
      <c r="R5368" s="1">
        <v>4.68</v>
      </c>
      <c r="S5368" s="47">
        <v>15.37</v>
      </c>
      <c r="Y5368" s="47">
        <v>6.05</v>
      </c>
      <c r="AB5368" s="47">
        <v>1.21</v>
      </c>
      <c r="AJ5368" s="1" t="s">
        <v>413</v>
      </c>
      <c r="AK5368" s="19">
        <v>27.97</v>
      </c>
      <c r="AL5368" s="19">
        <v>108.6</v>
      </c>
      <c r="AM5368" s="1">
        <v>1030</v>
      </c>
      <c r="AN5368" s="3">
        <v>1994</v>
      </c>
      <c r="AP5368" s="47">
        <v>5.76</v>
      </c>
      <c r="AQ5368">
        <v>80101</v>
      </c>
      <c r="AR5368" s="1" t="s">
        <v>503</v>
      </c>
    </row>
    <row r="5369" spans="1:44" x14ac:dyDescent="0.25">
      <c r="A5369" s="1">
        <v>6930</v>
      </c>
      <c r="B5369" s="1" t="s">
        <v>5257</v>
      </c>
      <c r="C5369" s="1">
        <v>180</v>
      </c>
      <c r="D5369" s="1" t="s">
        <v>6572</v>
      </c>
      <c r="F5369" s="1" t="s">
        <v>445</v>
      </c>
      <c r="H5369" s="1">
        <v>20</v>
      </c>
      <c r="J5369" s="1"/>
      <c r="K5369" s="3">
        <v>1651</v>
      </c>
      <c r="N5369" s="1">
        <v>64.8</v>
      </c>
      <c r="O5369" s="1">
        <v>55.95</v>
      </c>
      <c r="Q5369" s="1">
        <v>16.91</v>
      </c>
      <c r="R5369" s="1">
        <v>3.41</v>
      </c>
      <c r="S5369" s="47">
        <v>10.14</v>
      </c>
      <c r="Y5369" s="47">
        <v>5.26</v>
      </c>
      <c r="AB5369" s="47">
        <v>1.05</v>
      </c>
      <c r="AJ5369" s="1" t="s">
        <v>413</v>
      </c>
      <c r="AK5369" s="19">
        <v>27.17</v>
      </c>
      <c r="AL5369" s="19">
        <v>108.3</v>
      </c>
      <c r="AM5369" s="1">
        <v>1010</v>
      </c>
      <c r="AN5369" s="3">
        <v>1994</v>
      </c>
      <c r="AP5369" s="47">
        <v>4.2</v>
      </c>
      <c r="AQ5369">
        <v>40118</v>
      </c>
      <c r="AR5369" s="1" t="s">
        <v>503</v>
      </c>
    </row>
    <row r="5370" spans="1:44" x14ac:dyDescent="0.25">
      <c r="A5370" s="1">
        <v>6931</v>
      </c>
      <c r="B5370" s="1" t="s">
        <v>5257</v>
      </c>
      <c r="C5370" s="1">
        <v>180</v>
      </c>
      <c r="D5370" s="1" t="s">
        <v>6572</v>
      </c>
      <c r="F5370" s="1" t="s">
        <v>445</v>
      </c>
      <c r="H5370" s="1">
        <v>21</v>
      </c>
      <c r="J5370" s="1"/>
      <c r="K5370" s="3">
        <v>1255</v>
      </c>
      <c r="N5370" s="1">
        <v>148</v>
      </c>
      <c r="O5370" s="1">
        <v>91.6</v>
      </c>
      <c r="Q5370" s="1">
        <v>25.18</v>
      </c>
      <c r="R5370" s="1">
        <v>6.17</v>
      </c>
      <c r="S5370" s="47">
        <v>25.57</v>
      </c>
      <c r="Y5370" s="47">
        <v>9.0399999999999991</v>
      </c>
      <c r="AB5370" s="47">
        <v>1.81</v>
      </c>
      <c r="AJ5370" s="1" t="s">
        <v>413</v>
      </c>
      <c r="AK5370" s="19">
        <v>25.4</v>
      </c>
      <c r="AL5370" s="19">
        <v>106.37</v>
      </c>
      <c r="AM5370" s="1">
        <v>1160</v>
      </c>
      <c r="AN5370" s="3">
        <v>1994</v>
      </c>
      <c r="AP5370" s="47">
        <v>5.27</v>
      </c>
      <c r="AQ5370">
        <v>80101</v>
      </c>
      <c r="AR5370" s="1" t="s">
        <v>503</v>
      </c>
    </row>
    <row r="5371" spans="1:44" x14ac:dyDescent="0.25">
      <c r="A5371" s="1">
        <v>6932</v>
      </c>
      <c r="B5371" s="1" t="s">
        <v>5257</v>
      </c>
      <c r="C5371" s="1">
        <v>180</v>
      </c>
      <c r="D5371" s="1" t="s">
        <v>6572</v>
      </c>
      <c r="F5371" s="1" t="s">
        <v>445</v>
      </c>
      <c r="H5371" s="1">
        <v>61</v>
      </c>
      <c r="J5371" s="1"/>
      <c r="K5371" s="3">
        <v>2384</v>
      </c>
      <c r="N5371" s="1">
        <v>244</v>
      </c>
      <c r="O5371" s="1">
        <v>137.19999999999999</v>
      </c>
      <c r="Q5371" s="1">
        <v>38.17</v>
      </c>
      <c r="R5371" s="1">
        <v>9.5399999999999991</v>
      </c>
      <c r="S5371" s="47">
        <v>49.4</v>
      </c>
      <c r="Y5371" s="47">
        <v>14.27</v>
      </c>
      <c r="AB5371" s="47">
        <v>2.86</v>
      </c>
      <c r="AJ5371" s="1" t="s">
        <v>413</v>
      </c>
      <c r="AK5371" s="19">
        <v>27.9</v>
      </c>
      <c r="AL5371" s="19">
        <v>108.65</v>
      </c>
      <c r="AM5371" s="1">
        <v>1072</v>
      </c>
      <c r="AN5371" s="3">
        <v>1994</v>
      </c>
      <c r="AP5371" s="47">
        <v>11.49</v>
      </c>
      <c r="AQ5371">
        <v>40118</v>
      </c>
      <c r="AR5371" s="1" t="s">
        <v>503</v>
      </c>
    </row>
    <row r="5372" spans="1:44" x14ac:dyDescent="0.25">
      <c r="A5372" s="1">
        <v>6933</v>
      </c>
      <c r="B5372" s="1" t="s">
        <v>5257</v>
      </c>
      <c r="C5372" s="1">
        <v>180</v>
      </c>
      <c r="D5372" s="1" t="s">
        <v>6572</v>
      </c>
      <c r="F5372" s="1" t="s">
        <v>445</v>
      </c>
      <c r="H5372" s="1">
        <v>25</v>
      </c>
      <c r="J5372" s="1"/>
      <c r="K5372" s="3">
        <v>1630</v>
      </c>
      <c r="N5372" s="1">
        <v>150</v>
      </c>
      <c r="O5372" s="1">
        <v>85.46</v>
      </c>
      <c r="Q5372" s="1">
        <v>21.54</v>
      </c>
      <c r="R5372" s="1">
        <v>6.12</v>
      </c>
      <c r="S5372" s="47">
        <v>24.68</v>
      </c>
      <c r="Y5372" s="47">
        <v>8.39</v>
      </c>
      <c r="AB5372" s="47">
        <v>1.68</v>
      </c>
      <c r="AJ5372" s="1" t="s">
        <v>413</v>
      </c>
      <c r="AK5372" s="19">
        <v>25.77</v>
      </c>
      <c r="AL5372" s="19">
        <v>108.13</v>
      </c>
      <c r="AM5372" s="1">
        <v>851</v>
      </c>
      <c r="AN5372" s="3">
        <v>1994</v>
      </c>
      <c r="AP5372" s="47">
        <v>7.54</v>
      </c>
      <c r="AQ5372">
        <v>80101</v>
      </c>
      <c r="AR5372" s="1" t="s">
        <v>503</v>
      </c>
    </row>
    <row r="5373" spans="1:44" x14ac:dyDescent="0.25">
      <c r="A5373" s="1">
        <v>6934</v>
      </c>
      <c r="B5373" s="1" t="s">
        <v>5257</v>
      </c>
      <c r="C5373" s="1">
        <v>180</v>
      </c>
      <c r="D5373" s="1" t="s">
        <v>6572</v>
      </c>
      <c r="F5373" s="1" t="s">
        <v>445</v>
      </c>
      <c r="H5373" s="1">
        <v>20</v>
      </c>
      <c r="J5373" s="1"/>
      <c r="K5373" s="3">
        <v>1388</v>
      </c>
      <c r="N5373" s="1">
        <v>95.7</v>
      </c>
      <c r="O5373" s="1">
        <v>64.040000000000006</v>
      </c>
      <c r="Q5373" s="1">
        <v>17.73</v>
      </c>
      <c r="R5373" s="1">
        <v>4.2699999999999996</v>
      </c>
      <c r="S5373" s="47">
        <v>15.28</v>
      </c>
      <c r="Y5373" s="47">
        <v>6.17</v>
      </c>
      <c r="AB5373" s="47">
        <v>1.24</v>
      </c>
      <c r="AJ5373" s="1" t="s">
        <v>413</v>
      </c>
      <c r="AK5373" s="19">
        <v>25.9</v>
      </c>
      <c r="AL5373" s="19">
        <v>108.53</v>
      </c>
      <c r="AM5373" s="1">
        <v>864</v>
      </c>
      <c r="AN5373" s="3">
        <v>1994</v>
      </c>
      <c r="AP5373" s="47">
        <v>3.65</v>
      </c>
      <c r="AQ5373">
        <v>40118</v>
      </c>
      <c r="AR5373" s="1" t="s">
        <v>503</v>
      </c>
    </row>
    <row r="5374" spans="1:44" x14ac:dyDescent="0.25">
      <c r="A5374" s="1">
        <v>6935</v>
      </c>
      <c r="B5374" s="1" t="s">
        <v>5257</v>
      </c>
      <c r="C5374" s="1">
        <v>180</v>
      </c>
      <c r="D5374" s="1" t="s">
        <v>6572</v>
      </c>
      <c r="F5374" s="1" t="s">
        <v>445</v>
      </c>
      <c r="H5374" s="1">
        <v>45</v>
      </c>
      <c r="J5374" s="1"/>
      <c r="K5374" s="3">
        <v>1215</v>
      </c>
      <c r="N5374" s="1">
        <v>118</v>
      </c>
      <c r="O5374" s="1">
        <v>70.95</v>
      </c>
      <c r="Q5374" s="1">
        <v>18.75</v>
      </c>
      <c r="R5374" s="1">
        <v>4.91</v>
      </c>
      <c r="S5374" s="47">
        <v>19.64</v>
      </c>
      <c r="Y5374" s="47">
        <v>6.96</v>
      </c>
      <c r="AB5374" s="47">
        <v>1.39</v>
      </c>
      <c r="AJ5374" s="1" t="s">
        <v>413</v>
      </c>
      <c r="AK5374" s="19">
        <v>25.98</v>
      </c>
      <c r="AL5374" s="19">
        <v>108.32</v>
      </c>
      <c r="AM5374" s="1">
        <v>645</v>
      </c>
      <c r="AN5374" s="3">
        <v>1994</v>
      </c>
      <c r="AP5374" s="47">
        <v>6.05</v>
      </c>
      <c r="AQ5374">
        <v>40118</v>
      </c>
      <c r="AR5374" s="1" t="s">
        <v>503</v>
      </c>
    </row>
    <row r="5375" spans="1:44" x14ac:dyDescent="0.25">
      <c r="A5375" s="1">
        <v>6936</v>
      </c>
      <c r="B5375" s="1" t="s">
        <v>5257</v>
      </c>
      <c r="C5375" s="1">
        <v>180</v>
      </c>
      <c r="D5375" s="1" t="s">
        <v>6572</v>
      </c>
      <c r="F5375" s="1" t="s">
        <v>445</v>
      </c>
      <c r="H5375" s="1">
        <v>70</v>
      </c>
      <c r="J5375" s="1"/>
      <c r="K5375" s="3">
        <v>1495</v>
      </c>
      <c r="N5375" s="1">
        <v>205</v>
      </c>
      <c r="O5375" s="1">
        <v>112.3</v>
      </c>
      <c r="Q5375" s="1">
        <v>28.35</v>
      </c>
      <c r="R5375" s="1">
        <v>8.02</v>
      </c>
      <c r="S5375" s="47">
        <v>36.020000000000003</v>
      </c>
      <c r="Y5375" s="47">
        <v>11.25</v>
      </c>
      <c r="AB5375" s="47">
        <v>2.25</v>
      </c>
      <c r="AJ5375" s="1" t="s">
        <v>413</v>
      </c>
      <c r="AK5375" s="19">
        <v>26.08</v>
      </c>
      <c r="AL5375" s="19">
        <v>108.6</v>
      </c>
      <c r="AM5375" s="1">
        <v>1290</v>
      </c>
      <c r="AN5375" s="3">
        <v>1994</v>
      </c>
      <c r="AP5375" s="47">
        <v>9.8800000000000008</v>
      </c>
      <c r="AQ5375">
        <v>40118</v>
      </c>
      <c r="AR5375" s="1" t="s">
        <v>503</v>
      </c>
    </row>
    <row r="5376" spans="1:44" x14ac:dyDescent="0.25">
      <c r="A5376" s="1">
        <v>6937</v>
      </c>
      <c r="B5376" s="1" t="s">
        <v>5257</v>
      </c>
      <c r="C5376" s="1">
        <v>180</v>
      </c>
      <c r="D5376" s="1" t="s">
        <v>6572</v>
      </c>
      <c r="F5376" s="1" t="s">
        <v>445</v>
      </c>
      <c r="H5376" s="1">
        <v>40</v>
      </c>
      <c r="J5376" s="1"/>
      <c r="K5376" s="3">
        <v>1029</v>
      </c>
      <c r="N5376" s="1">
        <v>96</v>
      </c>
      <c r="O5376" s="1">
        <v>64.36</v>
      </c>
      <c r="Q5376" s="1">
        <v>18.329999999999998</v>
      </c>
      <c r="R5376" s="1">
        <v>4.21</v>
      </c>
      <c r="S5376" s="47">
        <v>16.03</v>
      </c>
      <c r="Y5376" s="47">
        <v>6.27</v>
      </c>
      <c r="AB5376" s="47">
        <v>1.26</v>
      </c>
      <c r="AJ5376" s="1" t="s">
        <v>413</v>
      </c>
      <c r="AK5376" s="19">
        <v>26.3</v>
      </c>
      <c r="AL5376" s="19">
        <v>108.48</v>
      </c>
      <c r="AM5376" s="1">
        <v>600</v>
      </c>
      <c r="AN5376" s="3">
        <v>1994</v>
      </c>
      <c r="AP5376" s="47">
        <v>5.18</v>
      </c>
      <c r="AQ5376">
        <v>80101</v>
      </c>
      <c r="AR5376" s="1" t="s">
        <v>503</v>
      </c>
    </row>
    <row r="5377" spans="1:44" x14ac:dyDescent="0.25">
      <c r="A5377" s="1">
        <v>6938</v>
      </c>
      <c r="B5377" s="1" t="s">
        <v>5257</v>
      </c>
      <c r="C5377" s="1">
        <v>180</v>
      </c>
      <c r="D5377" s="1" t="s">
        <v>6572</v>
      </c>
      <c r="F5377" s="1" t="s">
        <v>445</v>
      </c>
      <c r="H5377" s="1">
        <v>20</v>
      </c>
      <c r="J5377" s="1"/>
      <c r="K5377" s="3">
        <v>2032</v>
      </c>
      <c r="N5377" s="1">
        <v>113</v>
      </c>
      <c r="O5377" s="1">
        <v>69.83</v>
      </c>
      <c r="Q5377" s="1">
        <v>17.91</v>
      </c>
      <c r="R5377" s="1">
        <v>4.9800000000000004</v>
      </c>
      <c r="S5377" s="47">
        <v>17.690000000000001</v>
      </c>
      <c r="Y5377" s="47">
        <v>6.72</v>
      </c>
      <c r="AB5377" s="47">
        <v>1.35</v>
      </c>
      <c r="AJ5377" s="1" t="s">
        <v>413</v>
      </c>
      <c r="AK5377" s="19">
        <v>26.42</v>
      </c>
      <c r="AL5377" s="19">
        <v>108.47</v>
      </c>
      <c r="AM5377" s="1">
        <v>710</v>
      </c>
      <c r="AN5377" s="3">
        <v>1994</v>
      </c>
      <c r="AP5377" s="47">
        <v>6.13</v>
      </c>
      <c r="AQ5377">
        <v>40118</v>
      </c>
      <c r="AR5377" s="1" t="s">
        <v>503</v>
      </c>
    </row>
    <row r="5378" spans="1:44" x14ac:dyDescent="0.25">
      <c r="A5378" s="1">
        <v>6939</v>
      </c>
      <c r="B5378" s="1" t="s">
        <v>5257</v>
      </c>
      <c r="C5378" s="1">
        <v>180</v>
      </c>
      <c r="D5378" s="1" t="s">
        <v>6572</v>
      </c>
      <c r="F5378" s="1" t="s">
        <v>445</v>
      </c>
      <c r="H5378" s="1">
        <v>22</v>
      </c>
      <c r="J5378" s="1"/>
      <c r="K5378" s="3">
        <v>2784</v>
      </c>
      <c r="N5378" s="1">
        <v>107</v>
      </c>
      <c r="O5378" s="1">
        <v>74.75</v>
      </c>
      <c r="Q5378" s="1">
        <v>29.11</v>
      </c>
      <c r="R5378" s="1">
        <v>6.24</v>
      </c>
      <c r="S5378" s="47">
        <v>29.77</v>
      </c>
      <c r="Y5378" s="47">
        <v>8.52</v>
      </c>
      <c r="AB5378" s="47">
        <v>1.71</v>
      </c>
      <c r="AJ5378" s="1" t="s">
        <v>413</v>
      </c>
      <c r="AK5378" s="19">
        <v>26.18</v>
      </c>
      <c r="AL5378" s="19">
        <v>110.17</v>
      </c>
      <c r="AM5378" s="1">
        <v>1390</v>
      </c>
      <c r="AN5378" s="3">
        <v>1994</v>
      </c>
      <c r="AP5378" s="47">
        <v>5.33</v>
      </c>
      <c r="AQ5378">
        <v>40118</v>
      </c>
      <c r="AR5378" s="1" t="s">
        <v>503</v>
      </c>
    </row>
    <row r="5379" spans="1:44" x14ac:dyDescent="0.25">
      <c r="A5379" s="1">
        <v>6940</v>
      </c>
      <c r="B5379" s="1" t="s">
        <v>5257</v>
      </c>
      <c r="C5379" s="1">
        <v>180</v>
      </c>
      <c r="D5379" s="1" t="s">
        <v>6572</v>
      </c>
      <c r="F5379" s="1" t="s">
        <v>445</v>
      </c>
      <c r="H5379" s="1">
        <v>34</v>
      </c>
      <c r="J5379" s="1"/>
      <c r="K5379" s="3">
        <v>1834</v>
      </c>
      <c r="N5379" s="1">
        <v>133</v>
      </c>
      <c r="O5379" s="1">
        <v>95.81</v>
      </c>
      <c r="Q5379" s="1">
        <v>40.14</v>
      </c>
      <c r="R5379" s="1">
        <v>8.7899999999999991</v>
      </c>
      <c r="S5379" s="47">
        <v>34.08</v>
      </c>
      <c r="Y5379" s="47">
        <v>10.89</v>
      </c>
      <c r="AB5379" s="47">
        <v>2.1800000000000002</v>
      </c>
      <c r="AJ5379" s="1" t="s">
        <v>413</v>
      </c>
      <c r="AK5379" s="19">
        <v>26.35</v>
      </c>
      <c r="AL5379" s="19">
        <v>110.2</v>
      </c>
      <c r="AM5379" s="1">
        <v>650</v>
      </c>
      <c r="AN5379" s="3">
        <v>1994</v>
      </c>
      <c r="AP5379" s="47">
        <v>10.82</v>
      </c>
      <c r="AQ5379">
        <v>40118</v>
      </c>
      <c r="AR5379" s="1" t="s">
        <v>503</v>
      </c>
    </row>
    <row r="5380" spans="1:44" x14ac:dyDescent="0.25">
      <c r="A5380" s="1">
        <v>6941</v>
      </c>
      <c r="B5380" s="1" t="s">
        <v>5257</v>
      </c>
      <c r="C5380" s="1">
        <v>180</v>
      </c>
      <c r="D5380" s="1" t="s">
        <v>6572</v>
      </c>
      <c r="F5380" s="1" t="s">
        <v>445</v>
      </c>
      <c r="H5380" s="1">
        <v>59</v>
      </c>
      <c r="J5380" s="1"/>
      <c r="K5380" s="3">
        <v>1857</v>
      </c>
      <c r="N5380" s="1">
        <v>129</v>
      </c>
      <c r="O5380" s="1">
        <v>102.3</v>
      </c>
      <c r="Q5380" s="1">
        <v>44.06</v>
      </c>
      <c r="R5380" s="1">
        <v>9.43</v>
      </c>
      <c r="S5380" s="47">
        <v>37.51</v>
      </c>
      <c r="Y5380" s="47">
        <v>11.78</v>
      </c>
      <c r="AB5380" s="47">
        <v>2.36</v>
      </c>
      <c r="AJ5380" s="1" t="s">
        <v>413</v>
      </c>
      <c r="AK5380" s="19">
        <v>26.53</v>
      </c>
      <c r="AL5380" s="19">
        <v>110.57</v>
      </c>
      <c r="AM5380" s="1">
        <v>870</v>
      </c>
      <c r="AN5380" s="3">
        <v>1994</v>
      </c>
      <c r="AP5380" s="47">
        <v>11.61</v>
      </c>
      <c r="AQ5380">
        <v>40118</v>
      </c>
      <c r="AR5380" s="1" t="s">
        <v>503</v>
      </c>
    </row>
    <row r="5381" spans="1:44" x14ac:dyDescent="0.25">
      <c r="A5381" s="1">
        <v>6942</v>
      </c>
      <c r="B5381" s="1" t="s">
        <v>5257</v>
      </c>
      <c r="C5381" s="1">
        <v>180</v>
      </c>
      <c r="D5381" s="1" t="s">
        <v>6572</v>
      </c>
      <c r="F5381" s="1" t="s">
        <v>445</v>
      </c>
      <c r="H5381" s="1">
        <v>111</v>
      </c>
      <c r="J5381" s="1"/>
      <c r="K5381" s="3">
        <v>671</v>
      </c>
      <c r="N5381" s="1">
        <v>288</v>
      </c>
      <c r="O5381" s="1">
        <v>217.1</v>
      </c>
      <c r="Q5381" s="1">
        <v>116.9</v>
      </c>
      <c r="R5381" s="1">
        <v>17.66</v>
      </c>
      <c r="S5381" s="47">
        <v>63.11</v>
      </c>
      <c r="Y5381" s="47">
        <v>12.26</v>
      </c>
      <c r="AB5381" s="47">
        <v>1.06</v>
      </c>
      <c r="AJ5381" s="1" t="s">
        <v>413</v>
      </c>
      <c r="AK5381" s="19">
        <v>26.2</v>
      </c>
      <c r="AL5381" s="19">
        <v>110.2</v>
      </c>
      <c r="AM5381" s="1">
        <v>1150</v>
      </c>
      <c r="AN5381" s="3">
        <v>1994</v>
      </c>
      <c r="AP5381" s="47">
        <v>28.61</v>
      </c>
      <c r="AQ5381">
        <v>40118</v>
      </c>
      <c r="AR5381" s="1" t="s">
        <v>503</v>
      </c>
    </row>
    <row r="5382" spans="1:44" x14ac:dyDescent="0.25">
      <c r="A5382" s="1">
        <v>6943</v>
      </c>
      <c r="B5382" s="1" t="s">
        <v>5257</v>
      </c>
      <c r="C5382" s="1">
        <v>180</v>
      </c>
      <c r="D5382" s="1" t="s">
        <v>6572</v>
      </c>
      <c r="F5382" s="1" t="s">
        <v>445</v>
      </c>
      <c r="H5382" s="1">
        <v>80</v>
      </c>
      <c r="J5382" s="1"/>
      <c r="K5382" s="3">
        <v>1125</v>
      </c>
      <c r="N5382" s="1">
        <v>285</v>
      </c>
      <c r="O5382" s="1">
        <v>192.3</v>
      </c>
      <c r="Q5382" s="1">
        <v>69.760000000000005</v>
      </c>
      <c r="R5382" s="1">
        <v>15.23</v>
      </c>
      <c r="S5382" s="47">
        <v>71.06</v>
      </c>
      <c r="Y5382" s="47">
        <v>21.22</v>
      </c>
      <c r="AB5382" s="47">
        <v>4.25</v>
      </c>
      <c r="AJ5382" s="1" t="s">
        <v>413</v>
      </c>
      <c r="AK5382" s="19">
        <v>26.83</v>
      </c>
      <c r="AL5382" s="19">
        <v>109.75</v>
      </c>
      <c r="AM5382" s="1">
        <v>450</v>
      </c>
      <c r="AN5382" s="3">
        <v>1994</v>
      </c>
      <c r="AP5382" s="47">
        <v>12.74</v>
      </c>
      <c r="AQ5382">
        <v>80101</v>
      </c>
      <c r="AR5382" s="1" t="s">
        <v>503</v>
      </c>
    </row>
    <row r="5383" spans="1:44" x14ac:dyDescent="0.25">
      <c r="A5383" s="1">
        <v>6944</v>
      </c>
      <c r="B5383" s="1" t="s">
        <v>5257</v>
      </c>
      <c r="C5383" s="1">
        <v>180</v>
      </c>
      <c r="D5383" s="1" t="s">
        <v>6572</v>
      </c>
      <c r="F5383" s="1" t="s">
        <v>445</v>
      </c>
      <c r="H5383" s="1">
        <v>90</v>
      </c>
      <c r="J5383" s="1"/>
      <c r="K5383" s="3">
        <v>254</v>
      </c>
      <c r="N5383" s="1">
        <v>285</v>
      </c>
      <c r="O5383" s="1">
        <v>192.2</v>
      </c>
      <c r="Q5383" s="1">
        <v>120.6</v>
      </c>
      <c r="R5383" s="1">
        <v>15.09</v>
      </c>
      <c r="S5383" s="47">
        <v>54.52</v>
      </c>
      <c r="Y5383" s="47">
        <v>23.29</v>
      </c>
      <c r="AB5383" s="47">
        <v>4.67</v>
      </c>
      <c r="AJ5383" s="1" t="s">
        <v>413</v>
      </c>
      <c r="AK5383" s="19">
        <v>24.7</v>
      </c>
      <c r="AL5383" s="19">
        <v>111.55</v>
      </c>
      <c r="AM5383" s="1">
        <v>1120</v>
      </c>
      <c r="AN5383" s="3">
        <v>1994</v>
      </c>
      <c r="AP5383" s="47">
        <v>12.88</v>
      </c>
      <c r="AQ5383">
        <v>40118</v>
      </c>
      <c r="AR5383" s="1" t="s">
        <v>503</v>
      </c>
    </row>
    <row r="5384" spans="1:44" x14ac:dyDescent="0.25">
      <c r="A5384" s="1">
        <v>6945</v>
      </c>
      <c r="B5384" s="1" t="s">
        <v>5257</v>
      </c>
      <c r="C5384" s="1">
        <v>180</v>
      </c>
      <c r="D5384" s="1" t="s">
        <v>6572</v>
      </c>
      <c r="F5384" s="1" t="s">
        <v>445</v>
      </c>
      <c r="H5384" s="1">
        <v>124</v>
      </c>
      <c r="J5384" s="1"/>
      <c r="K5384" s="3">
        <v>978</v>
      </c>
      <c r="N5384" s="1">
        <v>588</v>
      </c>
      <c r="O5384" s="1">
        <v>329.7</v>
      </c>
      <c r="Q5384" s="1">
        <v>211.9</v>
      </c>
      <c r="R5384" s="1">
        <v>28.53</v>
      </c>
      <c r="S5384" s="47">
        <v>87.19</v>
      </c>
      <c r="Y5384" s="47">
        <v>2.0299999999999998</v>
      </c>
      <c r="AB5384" s="47">
        <v>0.1</v>
      </c>
      <c r="AJ5384" s="1" t="s">
        <v>413</v>
      </c>
      <c r="AK5384" s="19">
        <v>24.9</v>
      </c>
      <c r="AL5384" s="19">
        <v>111.7</v>
      </c>
      <c r="AM5384" s="1">
        <v>550</v>
      </c>
      <c r="AN5384" s="3">
        <v>1994</v>
      </c>
      <c r="AP5384" s="47">
        <v>41.78</v>
      </c>
      <c r="AQ5384">
        <v>40118</v>
      </c>
      <c r="AR5384" s="1" t="s">
        <v>503</v>
      </c>
    </row>
    <row r="5385" spans="1:44" x14ac:dyDescent="0.25">
      <c r="A5385" s="1">
        <v>6946</v>
      </c>
      <c r="B5385" s="1" t="s">
        <v>5257</v>
      </c>
      <c r="C5385" s="1">
        <v>180</v>
      </c>
      <c r="D5385" s="1" t="s">
        <v>6572</v>
      </c>
      <c r="F5385" s="1" t="s">
        <v>445</v>
      </c>
      <c r="H5385" s="1">
        <v>55</v>
      </c>
      <c r="J5385" s="1"/>
      <c r="K5385" s="3">
        <v>1564</v>
      </c>
      <c r="N5385" s="1">
        <v>370</v>
      </c>
      <c r="O5385" s="1">
        <v>212.4</v>
      </c>
      <c r="Q5385" s="1">
        <v>98.3</v>
      </c>
      <c r="R5385" s="1">
        <v>19.41</v>
      </c>
      <c r="S5385" s="47">
        <v>60.11</v>
      </c>
      <c r="Y5385" s="47">
        <v>3.77</v>
      </c>
      <c r="AB5385" s="47">
        <v>0.76</v>
      </c>
      <c r="AJ5385" s="1" t="s">
        <v>413</v>
      </c>
      <c r="AK5385" s="19">
        <v>25.02</v>
      </c>
      <c r="AL5385" s="19">
        <v>110.97</v>
      </c>
      <c r="AM5385" s="1">
        <v>910</v>
      </c>
      <c r="AN5385" s="3">
        <v>1994</v>
      </c>
      <c r="AP5385" s="47">
        <v>23.9</v>
      </c>
      <c r="AQ5385">
        <v>40118</v>
      </c>
      <c r="AR5385" s="1" t="s">
        <v>503</v>
      </c>
    </row>
    <row r="5386" spans="1:44" x14ac:dyDescent="0.25">
      <c r="A5386" s="1">
        <v>6947</v>
      </c>
      <c r="B5386" s="1" t="s">
        <v>5257</v>
      </c>
      <c r="C5386" s="1">
        <v>180</v>
      </c>
      <c r="D5386" s="1" t="s">
        <v>6572</v>
      </c>
      <c r="F5386" s="1" t="s">
        <v>445</v>
      </c>
      <c r="H5386" s="1">
        <v>40</v>
      </c>
      <c r="J5386" s="1"/>
      <c r="K5386" s="3">
        <v>590</v>
      </c>
      <c r="N5386" s="1">
        <v>215</v>
      </c>
      <c r="O5386" s="1">
        <v>128.30000000000001</v>
      </c>
      <c r="Q5386" s="1">
        <v>64.38</v>
      </c>
      <c r="R5386" s="1">
        <v>11.37</v>
      </c>
      <c r="S5386" s="47">
        <v>35.56</v>
      </c>
      <c r="Y5386" s="47">
        <v>14.59</v>
      </c>
      <c r="AB5386" s="47">
        <v>2.92</v>
      </c>
      <c r="AJ5386" s="1" t="s">
        <v>413</v>
      </c>
      <c r="AK5386" s="19">
        <v>25.2</v>
      </c>
      <c r="AL5386" s="19">
        <v>111.95</v>
      </c>
      <c r="AM5386" s="1">
        <v>1332</v>
      </c>
      <c r="AN5386" s="3">
        <v>1994</v>
      </c>
      <c r="AP5386" s="47">
        <v>9.7100000000000009</v>
      </c>
      <c r="AQ5386">
        <v>40118</v>
      </c>
      <c r="AR5386" s="1" t="s">
        <v>503</v>
      </c>
    </row>
    <row r="5387" spans="1:44" x14ac:dyDescent="0.25">
      <c r="A5387" s="1">
        <v>6948</v>
      </c>
      <c r="B5387" s="1" t="s">
        <v>5257</v>
      </c>
      <c r="C5387" s="1">
        <v>180</v>
      </c>
      <c r="D5387" s="1" t="s">
        <v>6572</v>
      </c>
      <c r="F5387" s="1" t="s">
        <v>445</v>
      </c>
      <c r="H5387" s="1">
        <v>34</v>
      </c>
      <c r="J5387" s="1"/>
      <c r="K5387" s="3">
        <v>1821</v>
      </c>
      <c r="N5387" s="1">
        <v>152</v>
      </c>
      <c r="O5387" s="1">
        <v>114.7</v>
      </c>
      <c r="Q5387" s="1">
        <v>49.16</v>
      </c>
      <c r="R5387" s="1">
        <v>10.55</v>
      </c>
      <c r="S5387" s="47">
        <v>40.380000000000003</v>
      </c>
      <c r="Y5387" s="47">
        <v>13.08</v>
      </c>
      <c r="AB5387" s="47">
        <v>2.62</v>
      </c>
      <c r="AJ5387" s="1" t="s">
        <v>413</v>
      </c>
      <c r="AK5387" s="19">
        <v>25.5</v>
      </c>
      <c r="AL5387" s="19">
        <v>111.37</v>
      </c>
      <c r="AM5387" s="1">
        <v>650</v>
      </c>
      <c r="AN5387" s="3">
        <v>1994</v>
      </c>
      <c r="AP5387" s="47">
        <v>12.99</v>
      </c>
      <c r="AQ5387">
        <v>40118</v>
      </c>
      <c r="AR5387" s="1" t="s">
        <v>503</v>
      </c>
    </row>
    <row r="5388" spans="1:44" x14ac:dyDescent="0.25">
      <c r="A5388" s="1">
        <v>6949</v>
      </c>
      <c r="B5388" s="1" t="s">
        <v>5257</v>
      </c>
      <c r="C5388" s="1">
        <v>180</v>
      </c>
      <c r="D5388" s="1" t="s">
        <v>6572</v>
      </c>
      <c r="F5388" s="1" t="s">
        <v>445</v>
      </c>
      <c r="H5388" s="1">
        <v>27</v>
      </c>
      <c r="J5388" s="1"/>
      <c r="K5388" s="3">
        <v>1353</v>
      </c>
      <c r="N5388" s="1">
        <v>177</v>
      </c>
      <c r="O5388" s="1">
        <v>93.55</v>
      </c>
      <c r="Q5388" s="1">
        <v>39.86</v>
      </c>
      <c r="R5388" s="1">
        <v>8.4</v>
      </c>
      <c r="S5388" s="47">
        <v>31.65</v>
      </c>
      <c r="Y5388" s="47">
        <v>10.56</v>
      </c>
      <c r="AB5388" s="47">
        <v>2.12</v>
      </c>
      <c r="AJ5388" s="1" t="s">
        <v>413</v>
      </c>
      <c r="AK5388" s="19">
        <v>25.2</v>
      </c>
      <c r="AL5388" s="19">
        <v>111.3</v>
      </c>
      <c r="AM5388" s="1">
        <v>650</v>
      </c>
      <c r="AN5388" s="3">
        <v>1994</v>
      </c>
      <c r="AP5388" s="47">
        <v>9.9499999999999993</v>
      </c>
      <c r="AQ5388">
        <v>40118</v>
      </c>
      <c r="AR5388" s="1" t="s">
        <v>503</v>
      </c>
    </row>
    <row r="5389" spans="1:44" x14ac:dyDescent="0.25">
      <c r="A5389" s="1">
        <v>6950</v>
      </c>
      <c r="B5389" s="1" t="s">
        <v>5257</v>
      </c>
      <c r="C5389" s="1">
        <v>180</v>
      </c>
      <c r="D5389" s="1" t="s">
        <v>6572</v>
      </c>
      <c r="F5389" s="1" t="s">
        <v>445</v>
      </c>
      <c r="H5389" s="1">
        <v>51</v>
      </c>
      <c r="J5389" s="1"/>
      <c r="K5389" s="3">
        <v>1412</v>
      </c>
      <c r="N5389" s="1">
        <v>197</v>
      </c>
      <c r="O5389" s="1">
        <v>132</v>
      </c>
      <c r="Q5389" s="1">
        <v>57.58</v>
      </c>
      <c r="R5389" s="1">
        <v>12.05</v>
      </c>
      <c r="S5389" s="47">
        <v>41.99</v>
      </c>
      <c r="Y5389" s="47">
        <v>14.83</v>
      </c>
      <c r="AB5389" s="47">
        <v>2.97</v>
      </c>
      <c r="AJ5389" s="1" t="s">
        <v>413</v>
      </c>
      <c r="AK5389" s="19">
        <v>26.62</v>
      </c>
      <c r="AL5389" s="19">
        <v>109.52</v>
      </c>
      <c r="AM5389" s="1">
        <v>500</v>
      </c>
      <c r="AN5389" s="3">
        <v>1994</v>
      </c>
      <c r="AP5389" s="47">
        <v>14.84</v>
      </c>
      <c r="AQ5389">
        <v>80101</v>
      </c>
      <c r="AR5389" s="1" t="s">
        <v>503</v>
      </c>
    </row>
    <row r="5390" spans="1:44" x14ac:dyDescent="0.25">
      <c r="A5390" s="1">
        <v>6951</v>
      </c>
      <c r="B5390" s="1" t="s">
        <v>5257</v>
      </c>
      <c r="C5390" s="1">
        <v>180</v>
      </c>
      <c r="D5390" s="1" t="s">
        <v>6572</v>
      </c>
      <c r="F5390" s="1" t="s">
        <v>445</v>
      </c>
      <c r="H5390" s="1">
        <v>33</v>
      </c>
      <c r="J5390" s="1"/>
      <c r="K5390" s="3">
        <v>900</v>
      </c>
      <c r="N5390" s="1">
        <v>175</v>
      </c>
      <c r="O5390" s="1">
        <v>108.9</v>
      </c>
      <c r="Q5390" s="1">
        <v>51.62</v>
      </c>
      <c r="R5390" s="1">
        <v>9.61</v>
      </c>
      <c r="S5390" s="47">
        <v>32.15</v>
      </c>
      <c r="Y5390" s="47">
        <v>12.32</v>
      </c>
      <c r="AB5390" s="47">
        <v>2.4700000000000002</v>
      </c>
      <c r="AJ5390" s="1" t="s">
        <v>413</v>
      </c>
      <c r="AK5390" s="19">
        <v>24.9</v>
      </c>
      <c r="AL5390" s="19">
        <v>112.8</v>
      </c>
      <c r="AM5390" s="1">
        <v>700</v>
      </c>
      <c r="AN5390" s="3">
        <v>1994</v>
      </c>
      <c r="AP5390" s="47">
        <v>11.73</v>
      </c>
      <c r="AQ5390">
        <v>40118</v>
      </c>
      <c r="AR5390" s="1" t="s">
        <v>503</v>
      </c>
    </row>
    <row r="5391" spans="1:44" x14ac:dyDescent="0.25">
      <c r="A5391" s="1">
        <v>6952</v>
      </c>
      <c r="B5391" s="1" t="s">
        <v>5257</v>
      </c>
      <c r="C5391" s="1">
        <v>180</v>
      </c>
      <c r="D5391" s="1" t="s">
        <v>6572</v>
      </c>
      <c r="F5391" s="1" t="s">
        <v>445</v>
      </c>
      <c r="H5391" s="1">
        <v>35</v>
      </c>
      <c r="J5391" s="1"/>
      <c r="K5391" s="3">
        <v>2389</v>
      </c>
      <c r="N5391" s="1">
        <v>172</v>
      </c>
      <c r="O5391" s="1">
        <v>115.3</v>
      </c>
      <c r="Q5391" s="1">
        <v>47.04</v>
      </c>
      <c r="R5391" s="1">
        <v>10.49</v>
      </c>
      <c r="S5391" s="47">
        <v>40.35</v>
      </c>
      <c r="Y5391" s="47">
        <v>12.98</v>
      </c>
      <c r="AB5391" s="47">
        <v>2.6</v>
      </c>
      <c r="AJ5391" s="1" t="s">
        <v>413</v>
      </c>
      <c r="AK5391" s="19">
        <v>25.5</v>
      </c>
      <c r="AL5391" s="19">
        <v>113.78</v>
      </c>
      <c r="AM5391" s="1">
        <v>510</v>
      </c>
      <c r="AN5391" s="3">
        <v>1994</v>
      </c>
      <c r="AP5391" s="47">
        <v>12.92</v>
      </c>
      <c r="AQ5391">
        <v>40118</v>
      </c>
      <c r="AR5391" s="1" t="s">
        <v>503</v>
      </c>
    </row>
    <row r="5392" spans="1:44" x14ac:dyDescent="0.25">
      <c r="A5392" s="1">
        <v>6953</v>
      </c>
      <c r="B5392" s="1" t="s">
        <v>5257</v>
      </c>
      <c r="C5392" s="1">
        <v>180</v>
      </c>
      <c r="D5392" s="1" t="s">
        <v>6572</v>
      </c>
      <c r="F5392" s="1" t="s">
        <v>445</v>
      </c>
      <c r="H5392" s="1">
        <v>55</v>
      </c>
      <c r="J5392" s="1"/>
      <c r="K5392" s="3">
        <v>3671</v>
      </c>
      <c r="N5392" s="1">
        <v>149</v>
      </c>
      <c r="O5392" s="1">
        <v>117.8</v>
      </c>
      <c r="Q5392" s="1">
        <v>49.35</v>
      </c>
      <c r="R5392" s="1">
        <v>10.49</v>
      </c>
      <c r="S5392" s="47">
        <v>47.48</v>
      </c>
      <c r="Y5392" s="47">
        <v>13.71</v>
      </c>
      <c r="AB5392" s="47">
        <v>2.75</v>
      </c>
      <c r="AJ5392" s="1" t="s">
        <v>413</v>
      </c>
      <c r="AK5392" s="19">
        <v>29.78</v>
      </c>
      <c r="AL5392" s="19">
        <v>110.13</v>
      </c>
      <c r="AM5392" s="1">
        <v>1440</v>
      </c>
      <c r="AN5392" s="3">
        <v>1994</v>
      </c>
      <c r="AP5392" s="47">
        <v>12.92</v>
      </c>
      <c r="AQ5392">
        <v>80101</v>
      </c>
      <c r="AR5392" s="1" t="s">
        <v>503</v>
      </c>
    </row>
    <row r="5393" spans="1:44" x14ac:dyDescent="0.25">
      <c r="A5393" s="1">
        <v>6954</v>
      </c>
      <c r="B5393" s="1" t="s">
        <v>5257</v>
      </c>
      <c r="C5393" s="1">
        <v>180</v>
      </c>
      <c r="D5393" s="1" t="s">
        <v>6572</v>
      </c>
      <c r="F5393" s="1" t="s">
        <v>445</v>
      </c>
      <c r="H5393" s="1">
        <v>21</v>
      </c>
      <c r="J5393" s="1"/>
      <c r="K5393" s="3">
        <v>2577</v>
      </c>
      <c r="N5393" s="1">
        <v>109</v>
      </c>
      <c r="O5393" s="1">
        <v>82.65</v>
      </c>
      <c r="Q5393" s="1">
        <v>34.04</v>
      </c>
      <c r="R5393" s="1">
        <v>7.31</v>
      </c>
      <c r="S5393" s="47">
        <v>32.799999999999997</v>
      </c>
      <c r="Y5393" s="47">
        <v>9.5500000000000007</v>
      </c>
      <c r="AB5393" s="47">
        <v>1.91</v>
      </c>
      <c r="AJ5393" s="1" t="s">
        <v>413</v>
      </c>
      <c r="AK5393" s="19">
        <v>25.88</v>
      </c>
      <c r="AL5393" s="19">
        <v>111.77</v>
      </c>
      <c r="AM5393" s="1">
        <v>430</v>
      </c>
      <c r="AN5393" s="3">
        <v>1994</v>
      </c>
      <c r="AP5393" s="47">
        <v>6.24</v>
      </c>
      <c r="AQ5393">
        <v>40118</v>
      </c>
      <c r="AR5393" s="1" t="s">
        <v>503</v>
      </c>
    </row>
    <row r="5394" spans="1:44" x14ac:dyDescent="0.25">
      <c r="A5394" s="1">
        <v>6955</v>
      </c>
      <c r="B5394" s="1" t="s">
        <v>5257</v>
      </c>
      <c r="C5394" s="1">
        <v>180</v>
      </c>
      <c r="D5394" s="1" t="s">
        <v>6572</v>
      </c>
      <c r="F5394" s="1" t="s">
        <v>445</v>
      </c>
      <c r="H5394" s="1">
        <v>35</v>
      </c>
      <c r="J5394" s="1"/>
      <c r="K5394" s="3">
        <v>942</v>
      </c>
      <c r="N5394" s="1">
        <v>139</v>
      </c>
      <c r="O5394" s="1">
        <v>92.36</v>
      </c>
      <c r="Q5394" s="1">
        <v>40.5</v>
      </c>
      <c r="R5394" s="1">
        <v>8.42</v>
      </c>
      <c r="S5394" s="47">
        <v>29.09</v>
      </c>
      <c r="Y5394" s="47">
        <v>10.38</v>
      </c>
      <c r="AB5394" s="47">
        <v>2.08</v>
      </c>
      <c r="AJ5394" s="1" t="s">
        <v>413</v>
      </c>
      <c r="AK5394" s="19">
        <v>26.43</v>
      </c>
      <c r="AL5394" s="19">
        <v>110.12</v>
      </c>
      <c r="AM5394" s="1">
        <v>870</v>
      </c>
      <c r="AN5394" s="3">
        <v>1994</v>
      </c>
      <c r="AP5394" s="47">
        <v>7.19</v>
      </c>
      <c r="AQ5394">
        <v>40118</v>
      </c>
      <c r="AR5394" s="1" t="s">
        <v>503</v>
      </c>
    </row>
    <row r="5395" spans="1:44" x14ac:dyDescent="0.25">
      <c r="A5395" s="1">
        <v>6956</v>
      </c>
      <c r="B5395" s="1" t="s">
        <v>5257</v>
      </c>
      <c r="C5395" s="1">
        <v>180</v>
      </c>
      <c r="D5395" s="1" t="s">
        <v>6572</v>
      </c>
      <c r="F5395" s="1" t="s">
        <v>445</v>
      </c>
      <c r="H5395" s="1">
        <v>75</v>
      </c>
      <c r="J5395" s="1"/>
      <c r="K5395" s="3">
        <v>1256</v>
      </c>
      <c r="N5395" s="1">
        <v>233</v>
      </c>
      <c r="O5395" s="1">
        <v>155.9</v>
      </c>
      <c r="Q5395" s="1">
        <v>70.28</v>
      </c>
      <c r="R5395" s="1">
        <v>14.04</v>
      </c>
      <c r="S5395" s="47">
        <v>47.95</v>
      </c>
      <c r="Y5395" s="47">
        <v>17.55</v>
      </c>
      <c r="AB5395" s="47">
        <v>3.52</v>
      </c>
      <c r="AJ5395" s="1" t="s">
        <v>413</v>
      </c>
      <c r="AK5395" s="19">
        <v>26.72</v>
      </c>
      <c r="AL5395" s="19">
        <v>110.12</v>
      </c>
      <c r="AM5395" s="1">
        <v>740</v>
      </c>
      <c r="AN5395" s="3">
        <v>1994</v>
      </c>
      <c r="AP5395" s="47">
        <v>17.29</v>
      </c>
      <c r="AQ5395">
        <v>80101</v>
      </c>
      <c r="AR5395" s="1" t="s">
        <v>503</v>
      </c>
    </row>
    <row r="5396" spans="1:44" x14ac:dyDescent="0.25">
      <c r="A5396" s="1">
        <v>6957</v>
      </c>
      <c r="B5396" s="1" t="s">
        <v>5257</v>
      </c>
      <c r="C5396" s="1">
        <v>180</v>
      </c>
      <c r="D5396" s="1" t="s">
        <v>6572</v>
      </c>
      <c r="F5396" s="1" t="s">
        <v>445</v>
      </c>
      <c r="H5396" s="1">
        <v>24</v>
      </c>
      <c r="J5396" s="1"/>
      <c r="K5396" s="3">
        <v>1576</v>
      </c>
      <c r="N5396" s="1">
        <v>101</v>
      </c>
      <c r="O5396" s="1">
        <v>71.290000000000006</v>
      </c>
      <c r="Q5396" s="1">
        <v>29.34</v>
      </c>
      <c r="R5396" s="1">
        <v>6.49</v>
      </c>
      <c r="S5396" s="47">
        <v>25.74</v>
      </c>
      <c r="Y5396" s="47">
        <v>8.09</v>
      </c>
      <c r="AB5396" s="47">
        <v>1.62</v>
      </c>
      <c r="AJ5396" s="1" t="s">
        <v>413</v>
      </c>
      <c r="AK5396" s="19">
        <v>26.72</v>
      </c>
      <c r="AL5396" s="19">
        <v>110.37</v>
      </c>
      <c r="AM5396" s="1">
        <v>768</v>
      </c>
      <c r="AN5396" s="3">
        <v>1994</v>
      </c>
      <c r="AP5396" s="47">
        <v>7.99</v>
      </c>
      <c r="AQ5396">
        <v>80101</v>
      </c>
      <c r="AR5396" s="1" t="s">
        <v>503</v>
      </c>
    </row>
    <row r="5397" spans="1:44" x14ac:dyDescent="0.25">
      <c r="A5397" s="1">
        <v>6958</v>
      </c>
      <c r="B5397" s="1" t="s">
        <v>5257</v>
      </c>
      <c r="C5397" s="1">
        <v>180</v>
      </c>
      <c r="D5397" s="1" t="s">
        <v>6572</v>
      </c>
      <c r="F5397" s="1" t="s">
        <v>445</v>
      </c>
      <c r="H5397" s="1">
        <v>60</v>
      </c>
      <c r="J5397" s="1"/>
      <c r="K5397" s="3">
        <v>1190</v>
      </c>
      <c r="N5397" s="1">
        <v>148</v>
      </c>
      <c r="O5397" s="1">
        <v>98.96</v>
      </c>
      <c r="Q5397" s="1">
        <v>42.64</v>
      </c>
      <c r="R5397" s="1">
        <v>9.07</v>
      </c>
      <c r="S5397" s="47">
        <v>31.92</v>
      </c>
      <c r="Y5397" s="47">
        <v>11.12</v>
      </c>
      <c r="AB5397" s="47">
        <v>2.23</v>
      </c>
      <c r="AJ5397" s="1" t="s">
        <v>413</v>
      </c>
      <c r="AK5397" s="19">
        <v>26.78</v>
      </c>
      <c r="AL5397" s="19">
        <v>110.12</v>
      </c>
      <c r="AM5397" s="1">
        <v>860</v>
      </c>
      <c r="AN5397" s="3">
        <v>1994</v>
      </c>
      <c r="AP5397" s="47">
        <v>11.17</v>
      </c>
      <c r="AQ5397">
        <v>80101</v>
      </c>
      <c r="AR5397" s="1" t="s">
        <v>503</v>
      </c>
    </row>
    <row r="5398" spans="1:44" x14ac:dyDescent="0.25">
      <c r="A5398" s="1">
        <v>6959</v>
      </c>
      <c r="B5398" s="1" t="s">
        <v>5257</v>
      </c>
      <c r="C5398" s="1">
        <v>180</v>
      </c>
      <c r="D5398" s="1" t="s">
        <v>6572</v>
      </c>
      <c r="F5398" s="1" t="s">
        <v>445</v>
      </c>
      <c r="H5398" s="1">
        <v>50</v>
      </c>
      <c r="J5398" s="1"/>
      <c r="K5398" s="3">
        <v>1914</v>
      </c>
      <c r="N5398" s="1">
        <v>276</v>
      </c>
      <c r="O5398" s="1">
        <v>170.7</v>
      </c>
      <c r="Q5398" s="1">
        <v>73.709999999999994</v>
      </c>
      <c r="R5398" s="1">
        <v>15.69</v>
      </c>
      <c r="S5398" s="47">
        <v>52.59</v>
      </c>
      <c r="Y5398" s="47">
        <v>9.0399999999999991</v>
      </c>
      <c r="AB5398" s="47">
        <v>1.82</v>
      </c>
      <c r="AJ5398" s="1" t="s">
        <v>413</v>
      </c>
      <c r="AK5398" s="19">
        <v>26.93</v>
      </c>
      <c r="AL5398" s="19">
        <v>110.18</v>
      </c>
      <c r="AM5398" s="1">
        <v>880</v>
      </c>
      <c r="AN5398" s="3">
        <v>1994</v>
      </c>
      <c r="AP5398" s="47">
        <v>13.39</v>
      </c>
      <c r="AQ5398">
        <v>80101</v>
      </c>
      <c r="AR5398" s="1" t="s">
        <v>503</v>
      </c>
    </row>
    <row r="5399" spans="1:44" x14ac:dyDescent="0.25">
      <c r="A5399" s="1">
        <v>6960</v>
      </c>
      <c r="B5399" s="1" t="s">
        <v>5257</v>
      </c>
      <c r="C5399" s="1">
        <v>180</v>
      </c>
      <c r="D5399" s="1" t="s">
        <v>6572</v>
      </c>
      <c r="F5399" s="1" t="s">
        <v>445</v>
      </c>
      <c r="H5399" s="1">
        <v>59</v>
      </c>
      <c r="J5399" s="1"/>
      <c r="K5399" s="3">
        <v>1721</v>
      </c>
      <c r="N5399" s="1">
        <v>166</v>
      </c>
      <c r="O5399" s="1">
        <v>105.8</v>
      </c>
      <c r="Q5399" s="1">
        <v>49.78</v>
      </c>
      <c r="R5399" s="1">
        <v>8.7899999999999991</v>
      </c>
      <c r="S5399" s="47">
        <v>36.369999999999997</v>
      </c>
      <c r="Y5399" s="47">
        <v>12.23</v>
      </c>
      <c r="AB5399" s="47">
        <v>2.4500000000000002</v>
      </c>
      <c r="AJ5399" s="1" t="s">
        <v>413</v>
      </c>
      <c r="AK5399" s="19">
        <v>29.1</v>
      </c>
      <c r="AL5399" s="19">
        <v>110.9</v>
      </c>
      <c r="AM5399" s="1">
        <v>390</v>
      </c>
      <c r="AN5399" s="3">
        <v>1994</v>
      </c>
      <c r="AP5399" s="47">
        <v>9.68</v>
      </c>
      <c r="AQ5399">
        <v>80101</v>
      </c>
      <c r="AR5399" s="1" t="s">
        <v>503</v>
      </c>
    </row>
    <row r="5400" spans="1:44" x14ac:dyDescent="0.25">
      <c r="A5400" s="1">
        <v>6961</v>
      </c>
      <c r="B5400" s="1" t="s">
        <v>5257</v>
      </c>
      <c r="C5400" s="1">
        <v>180</v>
      </c>
      <c r="D5400" s="1" t="s">
        <v>6572</v>
      </c>
      <c r="F5400" s="1" t="s">
        <v>445</v>
      </c>
      <c r="H5400" s="1">
        <v>22</v>
      </c>
      <c r="J5400" s="1"/>
      <c r="K5400" s="3">
        <v>3462</v>
      </c>
      <c r="N5400" s="1">
        <v>136</v>
      </c>
      <c r="O5400" s="1">
        <v>92.35</v>
      </c>
      <c r="Q5400" s="1">
        <v>35.32</v>
      </c>
      <c r="R5400" s="1">
        <v>7.62</v>
      </c>
      <c r="S5400" s="47">
        <v>36.32</v>
      </c>
      <c r="Y5400" s="47">
        <v>10.45</v>
      </c>
      <c r="AB5400" s="47">
        <v>2.09</v>
      </c>
      <c r="AJ5400" s="1" t="s">
        <v>413</v>
      </c>
      <c r="AK5400" s="19">
        <v>26.35</v>
      </c>
      <c r="AL5400" s="19">
        <v>109.83</v>
      </c>
      <c r="AM5400" s="1">
        <v>580</v>
      </c>
      <c r="AN5400" s="3">
        <v>1994</v>
      </c>
      <c r="AP5400" s="47">
        <v>6.5</v>
      </c>
      <c r="AQ5400">
        <v>40118</v>
      </c>
      <c r="AR5400" s="1" t="s">
        <v>503</v>
      </c>
    </row>
    <row r="5401" spans="1:44" x14ac:dyDescent="0.25">
      <c r="A5401" s="1">
        <v>6962</v>
      </c>
      <c r="B5401" s="1" t="s">
        <v>5257</v>
      </c>
      <c r="C5401" s="1">
        <v>180</v>
      </c>
      <c r="D5401" s="1" t="s">
        <v>6572</v>
      </c>
      <c r="F5401" s="1" t="s">
        <v>445</v>
      </c>
      <c r="H5401" s="1">
        <v>60</v>
      </c>
      <c r="J5401" s="1"/>
      <c r="K5401" s="3">
        <v>741</v>
      </c>
      <c r="N5401" s="1">
        <v>175</v>
      </c>
      <c r="O5401" s="1">
        <v>109.1</v>
      </c>
      <c r="Q5401" s="1">
        <v>49.05</v>
      </c>
      <c r="R5401" s="1">
        <v>9.16</v>
      </c>
      <c r="S5401" s="47">
        <v>37.549999999999997</v>
      </c>
      <c r="Y5401" s="47">
        <v>12.48</v>
      </c>
      <c r="AB5401" s="47">
        <v>2.5</v>
      </c>
      <c r="AJ5401" s="1" t="s">
        <v>413</v>
      </c>
      <c r="AK5401" s="19">
        <v>26.7</v>
      </c>
      <c r="AL5401" s="19">
        <v>110.6</v>
      </c>
      <c r="AM5401" s="1">
        <v>1260</v>
      </c>
      <c r="AN5401" s="3">
        <v>1994</v>
      </c>
      <c r="AP5401" s="47">
        <v>8.1199999999999992</v>
      </c>
      <c r="AQ5401">
        <v>40118</v>
      </c>
      <c r="AR5401" s="1" t="s">
        <v>503</v>
      </c>
    </row>
    <row r="5402" spans="1:44" x14ac:dyDescent="0.25">
      <c r="A5402" s="1">
        <v>6963</v>
      </c>
      <c r="B5402" s="1" t="s">
        <v>5257</v>
      </c>
      <c r="C5402" s="1">
        <v>180</v>
      </c>
      <c r="D5402" s="1" t="s">
        <v>6572</v>
      </c>
      <c r="F5402" s="1" t="s">
        <v>445</v>
      </c>
      <c r="H5402" s="1">
        <v>24</v>
      </c>
      <c r="J5402" s="1"/>
      <c r="K5402" s="3">
        <v>2844</v>
      </c>
      <c r="N5402" s="1">
        <v>97.2</v>
      </c>
      <c r="O5402" s="1">
        <v>80.89</v>
      </c>
      <c r="Q5402" s="1">
        <v>34.35</v>
      </c>
      <c r="R5402" s="1">
        <v>7.12</v>
      </c>
      <c r="S5402" s="47">
        <v>34.03</v>
      </c>
      <c r="Y5402" s="47">
        <v>9.52</v>
      </c>
      <c r="AB5402" s="47">
        <v>1.91</v>
      </c>
      <c r="AJ5402" s="1" t="s">
        <v>413</v>
      </c>
      <c r="AK5402" s="19">
        <v>24.95</v>
      </c>
      <c r="AL5402" s="19">
        <v>112.87</v>
      </c>
      <c r="AM5402" s="1">
        <v>1050</v>
      </c>
      <c r="AN5402" s="3">
        <v>1994</v>
      </c>
      <c r="AP5402" s="47">
        <v>8.77</v>
      </c>
      <c r="AQ5402">
        <v>40118</v>
      </c>
      <c r="AR5402" s="1" t="s">
        <v>503</v>
      </c>
    </row>
    <row r="5403" spans="1:44" x14ac:dyDescent="0.25">
      <c r="A5403" s="1">
        <v>6964</v>
      </c>
      <c r="B5403" s="1" t="s">
        <v>5257</v>
      </c>
      <c r="C5403" s="1">
        <v>180</v>
      </c>
      <c r="D5403" s="1" t="s">
        <v>6572</v>
      </c>
      <c r="F5403" s="1" t="s">
        <v>445</v>
      </c>
      <c r="H5403" s="1">
        <v>29</v>
      </c>
      <c r="J5403" s="1"/>
      <c r="K5403" s="3">
        <v>2754</v>
      </c>
      <c r="N5403" s="1">
        <v>165</v>
      </c>
      <c r="O5403" s="1">
        <v>108.7</v>
      </c>
      <c r="Q5403" s="1">
        <v>43.01</v>
      </c>
      <c r="R5403" s="1">
        <v>9.67</v>
      </c>
      <c r="S5403" s="47">
        <v>38.96</v>
      </c>
      <c r="Y5403" s="47">
        <v>12.2</v>
      </c>
      <c r="AB5403" s="47">
        <v>2.44</v>
      </c>
      <c r="AJ5403" s="1" t="s">
        <v>413</v>
      </c>
      <c r="AK5403" s="19">
        <v>24.98</v>
      </c>
      <c r="AL5403" s="19">
        <v>112.73</v>
      </c>
      <c r="AM5403" s="1">
        <v>1110</v>
      </c>
      <c r="AN5403" s="3">
        <v>1994</v>
      </c>
      <c r="AP5403" s="47">
        <v>11.91</v>
      </c>
      <c r="AQ5403">
        <v>40118</v>
      </c>
      <c r="AR5403" s="1" t="s">
        <v>503</v>
      </c>
    </row>
    <row r="5404" spans="1:44" x14ac:dyDescent="0.25">
      <c r="A5404" s="1">
        <v>6965</v>
      </c>
      <c r="B5404" s="1" t="s">
        <v>5257</v>
      </c>
      <c r="C5404" s="1">
        <v>180</v>
      </c>
      <c r="D5404" s="1" t="s">
        <v>6572</v>
      </c>
      <c r="F5404" s="1" t="s">
        <v>445</v>
      </c>
      <c r="H5404" s="1">
        <v>26</v>
      </c>
      <c r="J5404" s="1"/>
      <c r="K5404" s="3">
        <v>3619</v>
      </c>
      <c r="N5404" s="1">
        <v>93.3</v>
      </c>
      <c r="O5404" s="1">
        <v>78.900000000000006</v>
      </c>
      <c r="Q5404" s="1">
        <v>33.270000000000003</v>
      </c>
      <c r="R5404" s="1">
        <v>6.5</v>
      </c>
      <c r="S5404" s="47">
        <v>35.479999999999997</v>
      </c>
      <c r="Y5404" s="47">
        <v>9.39</v>
      </c>
      <c r="AB5404" s="47">
        <v>1.88</v>
      </c>
      <c r="AJ5404" s="1" t="s">
        <v>413</v>
      </c>
      <c r="AK5404" s="19">
        <v>24.98</v>
      </c>
      <c r="AL5404" s="19">
        <v>112.82</v>
      </c>
      <c r="AM5404" s="1">
        <v>910</v>
      </c>
      <c r="AN5404" s="3">
        <v>1994</v>
      </c>
      <c r="AP5404" s="47">
        <v>8</v>
      </c>
      <c r="AQ5404">
        <v>40118</v>
      </c>
      <c r="AR5404" s="1" t="s">
        <v>503</v>
      </c>
    </row>
    <row r="5405" spans="1:44" x14ac:dyDescent="0.25">
      <c r="A5405" s="1">
        <v>6966</v>
      </c>
      <c r="B5405" s="1" t="s">
        <v>5257</v>
      </c>
      <c r="C5405" s="1">
        <v>180</v>
      </c>
      <c r="D5405" s="1" t="s">
        <v>6572</v>
      </c>
      <c r="F5405" s="1" t="s">
        <v>445</v>
      </c>
      <c r="H5405" s="1">
        <v>55</v>
      </c>
      <c r="J5405" s="1"/>
      <c r="K5405" s="3">
        <v>3725</v>
      </c>
      <c r="N5405" s="1">
        <v>198</v>
      </c>
      <c r="O5405" s="1">
        <v>146.80000000000001</v>
      </c>
      <c r="Q5405" s="1">
        <v>60.83</v>
      </c>
      <c r="R5405" s="1">
        <v>13.28</v>
      </c>
      <c r="S5405" s="47">
        <v>55.5</v>
      </c>
      <c r="Y5405" s="47">
        <v>16.829999999999998</v>
      </c>
      <c r="AB5405" s="47">
        <v>3.37</v>
      </c>
      <c r="AJ5405" s="1" t="s">
        <v>413</v>
      </c>
      <c r="AK5405" s="19">
        <v>24.98</v>
      </c>
      <c r="AL5405" s="19">
        <v>112.98</v>
      </c>
      <c r="AM5405" s="1">
        <v>1480</v>
      </c>
      <c r="AN5405" s="3">
        <v>1994</v>
      </c>
      <c r="AP5405" s="47">
        <v>16.350000000000001</v>
      </c>
      <c r="AQ5405">
        <v>40118</v>
      </c>
      <c r="AR5405" s="1" t="s">
        <v>503</v>
      </c>
    </row>
    <row r="5406" spans="1:44" x14ac:dyDescent="0.25">
      <c r="A5406" s="1">
        <v>6967</v>
      </c>
      <c r="B5406" s="1" t="s">
        <v>5257</v>
      </c>
      <c r="C5406" s="1">
        <v>180</v>
      </c>
      <c r="D5406" s="1" t="s">
        <v>6572</v>
      </c>
      <c r="F5406" s="1" t="s">
        <v>445</v>
      </c>
      <c r="H5406" s="1">
        <v>23</v>
      </c>
      <c r="J5406" s="1"/>
      <c r="K5406" s="3">
        <v>2804</v>
      </c>
      <c r="N5406" s="1">
        <v>151</v>
      </c>
      <c r="O5406" s="1">
        <v>104.6</v>
      </c>
      <c r="Q5406" s="1">
        <v>41.99</v>
      </c>
      <c r="R5406" s="1">
        <v>9.31</v>
      </c>
      <c r="S5406" s="47">
        <v>38.770000000000003</v>
      </c>
      <c r="Y5406" s="47">
        <v>11.85</v>
      </c>
      <c r="AB5406" s="47">
        <v>2.37</v>
      </c>
      <c r="AJ5406" s="1" t="s">
        <v>413</v>
      </c>
      <c r="AK5406" s="19">
        <v>28.73</v>
      </c>
      <c r="AL5406" s="19">
        <v>110.27</v>
      </c>
      <c r="AM5406" s="1">
        <v>600</v>
      </c>
      <c r="AN5406" s="3">
        <v>1994</v>
      </c>
      <c r="AP5406" s="47">
        <v>7.95</v>
      </c>
      <c r="AQ5406">
        <v>80101</v>
      </c>
      <c r="AR5406" s="1" t="s">
        <v>503</v>
      </c>
    </row>
    <row r="5407" spans="1:44" x14ac:dyDescent="0.25">
      <c r="A5407" s="1">
        <v>6968</v>
      </c>
      <c r="B5407" s="1" t="s">
        <v>5257</v>
      </c>
      <c r="C5407" s="1">
        <v>180</v>
      </c>
      <c r="D5407" s="1" t="s">
        <v>6572</v>
      </c>
      <c r="F5407" s="1" t="s">
        <v>445</v>
      </c>
      <c r="H5407" s="1">
        <v>19</v>
      </c>
      <c r="J5407" s="1"/>
      <c r="K5407" s="3">
        <v>1865</v>
      </c>
      <c r="N5407" s="1">
        <v>139</v>
      </c>
      <c r="O5407" s="1">
        <v>85.68</v>
      </c>
      <c r="Q5407" s="1">
        <v>33.72</v>
      </c>
      <c r="R5407" s="1">
        <v>7.69</v>
      </c>
      <c r="S5407" s="47">
        <v>28.95</v>
      </c>
      <c r="Y5407" s="47">
        <v>9.5</v>
      </c>
      <c r="AB5407" s="47">
        <v>1.9</v>
      </c>
      <c r="AJ5407" s="1" t="s">
        <v>413</v>
      </c>
      <c r="AK5407" s="19">
        <v>28.82</v>
      </c>
      <c r="AL5407" s="19">
        <v>110.27</v>
      </c>
      <c r="AM5407" s="1">
        <v>570</v>
      </c>
      <c r="AN5407" s="3">
        <v>1994</v>
      </c>
      <c r="AP5407" s="47">
        <v>9.4700000000000006</v>
      </c>
      <c r="AQ5407">
        <v>80101</v>
      </c>
      <c r="AR5407" s="1" t="s">
        <v>503</v>
      </c>
    </row>
    <row r="5408" spans="1:44" x14ac:dyDescent="0.25">
      <c r="A5408" s="1">
        <v>6969</v>
      </c>
      <c r="B5408" s="1" t="s">
        <v>5257</v>
      </c>
      <c r="C5408" s="1">
        <v>180</v>
      </c>
      <c r="D5408" s="1" t="s">
        <v>6572</v>
      </c>
      <c r="F5408" s="1" t="s">
        <v>445</v>
      </c>
      <c r="H5408" s="1">
        <v>65</v>
      </c>
      <c r="J5408" s="1"/>
      <c r="K5408" s="3">
        <v>1132</v>
      </c>
      <c r="N5408" s="1">
        <v>145</v>
      </c>
      <c r="O5408" s="1">
        <v>114.2</v>
      </c>
      <c r="Q5408" s="1">
        <v>50.53</v>
      </c>
      <c r="R5408" s="1">
        <v>10.25</v>
      </c>
      <c r="S5408" s="47">
        <v>38.36</v>
      </c>
      <c r="Y5408" s="47">
        <v>12.99</v>
      </c>
      <c r="AB5408" s="47">
        <v>2.6</v>
      </c>
      <c r="AJ5408" s="1" t="s">
        <v>413</v>
      </c>
      <c r="AK5408" s="19">
        <v>26.25</v>
      </c>
      <c r="AL5408" s="19">
        <v>113.37</v>
      </c>
      <c r="AM5408" s="1">
        <v>570</v>
      </c>
      <c r="AN5408" s="3">
        <v>1994</v>
      </c>
      <c r="AP5408" s="47">
        <v>8.75</v>
      </c>
      <c r="AQ5408">
        <v>40118</v>
      </c>
      <c r="AR5408" s="1" t="s">
        <v>503</v>
      </c>
    </row>
    <row r="5409" spans="1:44" x14ac:dyDescent="0.25">
      <c r="A5409" s="1">
        <v>6970</v>
      </c>
      <c r="B5409" s="1" t="s">
        <v>5257</v>
      </c>
      <c r="C5409" s="1">
        <v>180</v>
      </c>
      <c r="D5409" s="1" t="s">
        <v>6572</v>
      </c>
      <c r="F5409" s="1" t="s">
        <v>445</v>
      </c>
      <c r="H5409" s="1">
        <v>65</v>
      </c>
      <c r="J5409" s="1"/>
      <c r="K5409" s="3">
        <v>971</v>
      </c>
      <c r="N5409" s="1">
        <v>217</v>
      </c>
      <c r="O5409" s="1">
        <v>147.9</v>
      </c>
      <c r="Q5409" s="1">
        <v>68.260000000000005</v>
      </c>
      <c r="R5409" s="1">
        <v>13.11</v>
      </c>
      <c r="S5409" s="47">
        <v>44.92</v>
      </c>
      <c r="Y5409" s="47">
        <v>16.7</v>
      </c>
      <c r="AB5409" s="47">
        <v>3.35</v>
      </c>
      <c r="AJ5409" s="1" t="s">
        <v>413</v>
      </c>
      <c r="AK5409" s="19">
        <v>28.13</v>
      </c>
      <c r="AL5409" s="19">
        <v>110.47</v>
      </c>
      <c r="AM5409" s="1">
        <v>700</v>
      </c>
      <c r="AN5409" s="3">
        <v>1994</v>
      </c>
      <c r="AP5409" s="47">
        <v>11.19</v>
      </c>
      <c r="AQ5409">
        <v>40118</v>
      </c>
      <c r="AR5409" s="1" t="s">
        <v>503</v>
      </c>
    </row>
    <row r="5410" spans="1:44" x14ac:dyDescent="0.25">
      <c r="A5410" s="1">
        <v>6971</v>
      </c>
      <c r="B5410" s="1" t="s">
        <v>5257</v>
      </c>
      <c r="C5410" s="1">
        <v>180</v>
      </c>
      <c r="D5410" s="1" t="s">
        <v>6572</v>
      </c>
      <c r="F5410" s="1" t="s">
        <v>445</v>
      </c>
      <c r="H5410" s="1">
        <v>45</v>
      </c>
      <c r="J5410" s="1"/>
      <c r="K5410" s="3">
        <v>1935</v>
      </c>
      <c r="N5410" s="1">
        <v>162</v>
      </c>
      <c r="O5410" s="1">
        <v>102.8</v>
      </c>
      <c r="Q5410" s="1">
        <v>41.69</v>
      </c>
      <c r="R5410" s="1">
        <v>9.3699999999999992</v>
      </c>
      <c r="S5410" s="47">
        <v>34.49</v>
      </c>
      <c r="Y5410" s="47">
        <v>11.47</v>
      </c>
      <c r="AB5410" s="47">
        <v>2.2999999999999998</v>
      </c>
      <c r="AJ5410" s="1" t="s">
        <v>413</v>
      </c>
      <c r="AK5410" s="19">
        <v>28.23</v>
      </c>
      <c r="AL5410" s="19">
        <v>110.58</v>
      </c>
      <c r="AM5410" s="1">
        <v>740</v>
      </c>
      <c r="AN5410" s="3">
        <v>1994</v>
      </c>
      <c r="AP5410" s="47">
        <v>8</v>
      </c>
      <c r="AQ5410">
        <v>40118</v>
      </c>
      <c r="AR5410" s="1" t="s">
        <v>503</v>
      </c>
    </row>
    <row r="5411" spans="1:44" x14ac:dyDescent="0.25">
      <c r="A5411" s="1">
        <v>6972</v>
      </c>
      <c r="B5411" s="1" t="s">
        <v>5257</v>
      </c>
      <c r="C5411" s="1">
        <v>180</v>
      </c>
      <c r="D5411" s="1" t="s">
        <v>6572</v>
      </c>
      <c r="F5411" s="1" t="s">
        <v>445</v>
      </c>
      <c r="H5411" s="1">
        <v>35</v>
      </c>
      <c r="J5411" s="1"/>
      <c r="K5411" s="3">
        <v>1440</v>
      </c>
      <c r="N5411" s="1">
        <v>129</v>
      </c>
      <c r="O5411" s="1">
        <v>79.430000000000007</v>
      </c>
      <c r="Q5411" s="1">
        <v>32.1</v>
      </c>
      <c r="R5411" s="1">
        <v>7.24</v>
      </c>
      <c r="S5411" s="47">
        <v>26.09</v>
      </c>
      <c r="Y5411" s="47">
        <v>8.82</v>
      </c>
      <c r="AB5411" s="47">
        <v>1.77</v>
      </c>
      <c r="AJ5411" s="1" t="s">
        <v>413</v>
      </c>
      <c r="AK5411" s="19">
        <v>28.27</v>
      </c>
      <c r="AL5411" s="19">
        <v>110.63</v>
      </c>
      <c r="AM5411" s="1">
        <v>670</v>
      </c>
      <c r="AN5411" s="3">
        <v>1994</v>
      </c>
      <c r="AP5411" s="47">
        <v>8.92</v>
      </c>
      <c r="AQ5411">
        <v>40118</v>
      </c>
      <c r="AR5411" s="1" t="s">
        <v>503</v>
      </c>
    </row>
    <row r="5412" spans="1:44" x14ac:dyDescent="0.25">
      <c r="A5412" s="1">
        <v>6973</v>
      </c>
      <c r="B5412" s="1" t="s">
        <v>5257</v>
      </c>
      <c r="C5412" s="1">
        <v>180</v>
      </c>
      <c r="D5412" s="1" t="s">
        <v>6572</v>
      </c>
      <c r="F5412" s="1" t="s">
        <v>445</v>
      </c>
      <c r="H5412" s="1">
        <v>28</v>
      </c>
      <c r="J5412" s="1"/>
      <c r="K5412" s="3">
        <v>2833</v>
      </c>
      <c r="N5412" s="1">
        <v>103</v>
      </c>
      <c r="O5412" s="1">
        <v>80.31</v>
      </c>
      <c r="Q5412" s="1">
        <v>33.17</v>
      </c>
      <c r="R5412" s="1">
        <v>6.98</v>
      </c>
      <c r="S5412" s="47">
        <v>33.04</v>
      </c>
      <c r="Y5412" s="47">
        <v>9.35</v>
      </c>
      <c r="AB5412" s="47">
        <v>1.87</v>
      </c>
      <c r="AJ5412" s="1" t="s">
        <v>413</v>
      </c>
      <c r="AK5412" s="19">
        <v>28.38</v>
      </c>
      <c r="AL5412" s="19">
        <v>113.68</v>
      </c>
      <c r="AM5412" s="1">
        <v>410</v>
      </c>
      <c r="AN5412" s="3">
        <v>1994</v>
      </c>
      <c r="AP5412" s="47">
        <v>5.96</v>
      </c>
      <c r="AQ5412">
        <v>40118</v>
      </c>
      <c r="AR5412" s="1" t="s">
        <v>503</v>
      </c>
    </row>
    <row r="5413" spans="1:44" x14ac:dyDescent="0.25">
      <c r="A5413" s="1">
        <v>6974</v>
      </c>
      <c r="B5413" s="1" t="s">
        <v>5257</v>
      </c>
      <c r="C5413" s="1">
        <v>180</v>
      </c>
      <c r="D5413" s="1" t="s">
        <v>6572</v>
      </c>
      <c r="F5413" s="1" t="s">
        <v>445</v>
      </c>
      <c r="H5413" s="1">
        <v>55</v>
      </c>
      <c r="J5413" s="1"/>
      <c r="K5413" s="3">
        <v>2027</v>
      </c>
      <c r="N5413" s="1">
        <v>190</v>
      </c>
      <c r="O5413" s="1">
        <v>123.1</v>
      </c>
      <c r="Q5413" s="1">
        <v>51.04</v>
      </c>
      <c r="R5413" s="1">
        <v>11.3</v>
      </c>
      <c r="S5413" s="47">
        <v>40.909999999999997</v>
      </c>
      <c r="Y5413" s="47">
        <v>13.79</v>
      </c>
      <c r="AB5413" s="47">
        <v>2.76</v>
      </c>
      <c r="AJ5413" s="1" t="s">
        <v>413</v>
      </c>
      <c r="AK5413" s="19">
        <v>26.25</v>
      </c>
      <c r="AL5413" s="19">
        <v>113.68</v>
      </c>
      <c r="AM5413" s="1">
        <v>633</v>
      </c>
      <c r="AN5413" s="3">
        <v>1994</v>
      </c>
      <c r="AP5413" s="47">
        <v>13.92</v>
      </c>
      <c r="AQ5413">
        <v>40118</v>
      </c>
      <c r="AR5413" s="1" t="s">
        <v>503</v>
      </c>
    </row>
    <row r="5414" spans="1:44" x14ac:dyDescent="0.25">
      <c r="A5414" s="1">
        <v>6975</v>
      </c>
      <c r="B5414" s="1" t="s">
        <v>5257</v>
      </c>
      <c r="C5414" s="1">
        <v>180</v>
      </c>
      <c r="D5414" s="1" t="s">
        <v>6572</v>
      </c>
      <c r="F5414" s="1" t="s">
        <v>445</v>
      </c>
      <c r="H5414" s="1">
        <v>60</v>
      </c>
      <c r="J5414" s="1"/>
      <c r="K5414" s="3">
        <v>2287</v>
      </c>
      <c r="N5414" s="1">
        <v>169</v>
      </c>
      <c r="O5414" s="1">
        <v>124.5</v>
      </c>
      <c r="Q5414" s="1">
        <v>52.6</v>
      </c>
      <c r="R5414" s="1">
        <v>11.44</v>
      </c>
      <c r="S5414" s="47">
        <v>44.41</v>
      </c>
      <c r="Y5414" s="47">
        <v>14.18</v>
      </c>
      <c r="AB5414" s="47">
        <v>2.84</v>
      </c>
      <c r="AJ5414" s="1" t="s">
        <v>413</v>
      </c>
      <c r="AK5414" s="19">
        <v>26.28</v>
      </c>
      <c r="AL5414" s="19">
        <v>113.63</v>
      </c>
      <c r="AM5414" s="1">
        <v>550</v>
      </c>
      <c r="AN5414" s="3">
        <v>1994</v>
      </c>
      <c r="AP5414" s="47">
        <v>14.09</v>
      </c>
      <c r="AQ5414">
        <v>40118</v>
      </c>
      <c r="AR5414" s="1" t="s">
        <v>503</v>
      </c>
    </row>
    <row r="5415" spans="1:44" x14ac:dyDescent="0.25">
      <c r="A5415" s="1">
        <v>6976</v>
      </c>
      <c r="B5415" s="1" t="s">
        <v>5257</v>
      </c>
      <c r="C5415" s="1">
        <v>180</v>
      </c>
      <c r="D5415" s="1" t="s">
        <v>6572</v>
      </c>
      <c r="F5415" s="1" t="s">
        <v>445</v>
      </c>
      <c r="H5415" s="1">
        <v>54</v>
      </c>
      <c r="J5415" s="1"/>
      <c r="K5415" s="3">
        <v>1530</v>
      </c>
      <c r="N5415" s="1">
        <v>142</v>
      </c>
      <c r="O5415" s="1">
        <v>91.24</v>
      </c>
      <c r="Q5415" s="1">
        <v>37.64</v>
      </c>
      <c r="R5415" s="1">
        <v>8.3699999999999992</v>
      </c>
      <c r="S5415" s="47">
        <v>30.24</v>
      </c>
      <c r="Y5415" s="47">
        <v>10.199999999999999</v>
      </c>
      <c r="AB5415" s="47">
        <v>2.04</v>
      </c>
      <c r="AJ5415" s="1" t="s">
        <v>413</v>
      </c>
      <c r="AK5415" s="19">
        <v>26.1</v>
      </c>
      <c r="AL5415" s="19">
        <v>113.77</v>
      </c>
      <c r="AM5415" s="1">
        <v>1300</v>
      </c>
      <c r="AN5415" s="3">
        <v>1994</v>
      </c>
      <c r="AP5415" s="47">
        <v>10.31</v>
      </c>
      <c r="AQ5415">
        <v>40118</v>
      </c>
      <c r="AR5415" s="1" t="s">
        <v>503</v>
      </c>
    </row>
    <row r="5416" spans="1:44" x14ac:dyDescent="0.25">
      <c r="A5416" s="1">
        <v>6977</v>
      </c>
      <c r="B5416" s="1" t="s">
        <v>5257</v>
      </c>
      <c r="C5416" s="1">
        <v>180</v>
      </c>
      <c r="D5416" s="1" t="s">
        <v>6572</v>
      </c>
      <c r="F5416" s="1" t="s">
        <v>445</v>
      </c>
      <c r="H5416" s="1">
        <v>55</v>
      </c>
      <c r="J5416" s="1"/>
      <c r="K5416" s="3">
        <v>2030</v>
      </c>
      <c r="N5416" s="1">
        <v>225</v>
      </c>
      <c r="O5416" s="1">
        <v>141.5</v>
      </c>
      <c r="Q5416" s="1">
        <v>59.28</v>
      </c>
      <c r="R5416" s="1">
        <v>13.01</v>
      </c>
      <c r="S5416" s="47">
        <v>45.46</v>
      </c>
      <c r="Y5416" s="47">
        <v>15.79</v>
      </c>
      <c r="AB5416" s="47">
        <v>3.16</v>
      </c>
      <c r="AJ5416" s="1" t="s">
        <v>413</v>
      </c>
      <c r="AK5416" s="19">
        <v>26.25</v>
      </c>
      <c r="AL5416" s="19">
        <v>113.83</v>
      </c>
      <c r="AM5416" s="1">
        <v>1200</v>
      </c>
      <c r="AN5416" s="3">
        <v>1994</v>
      </c>
      <c r="AP5416" s="47">
        <v>11.11</v>
      </c>
      <c r="AQ5416">
        <v>40118</v>
      </c>
      <c r="AR5416" s="1" t="s">
        <v>503</v>
      </c>
    </row>
    <row r="5417" spans="1:44" x14ac:dyDescent="0.25">
      <c r="A5417" s="1">
        <v>6978</v>
      </c>
      <c r="B5417" s="1" t="s">
        <v>5257</v>
      </c>
      <c r="C5417" s="1">
        <v>180</v>
      </c>
      <c r="D5417" s="1" t="s">
        <v>6572</v>
      </c>
      <c r="F5417" s="1" t="s">
        <v>445</v>
      </c>
      <c r="H5417" s="1">
        <v>64</v>
      </c>
      <c r="J5417" s="1"/>
      <c r="K5417" s="3">
        <v>1372</v>
      </c>
      <c r="N5417" s="1">
        <v>117</v>
      </c>
      <c r="O5417" s="1">
        <v>103.8</v>
      </c>
      <c r="Q5417" s="1">
        <v>45.98</v>
      </c>
      <c r="R5417" s="1">
        <v>9.44</v>
      </c>
      <c r="S5417" s="47">
        <v>37.69</v>
      </c>
      <c r="Y5417" s="47">
        <v>11.99</v>
      </c>
      <c r="AB5417" s="47">
        <v>2.4</v>
      </c>
      <c r="AJ5417" s="1" t="s">
        <v>413</v>
      </c>
      <c r="AK5417" s="19">
        <v>26.35</v>
      </c>
      <c r="AL5417" s="19">
        <v>113.63</v>
      </c>
      <c r="AM5417" s="1">
        <v>680</v>
      </c>
      <c r="AN5417" s="3">
        <v>1994</v>
      </c>
      <c r="AP5417" s="47">
        <v>8.06</v>
      </c>
      <c r="AQ5417">
        <v>40118</v>
      </c>
      <c r="AR5417" s="1" t="s">
        <v>503</v>
      </c>
    </row>
    <row r="5418" spans="1:44" x14ac:dyDescent="0.25">
      <c r="A5418" s="1">
        <v>6979</v>
      </c>
      <c r="B5418" s="1" t="s">
        <v>5257</v>
      </c>
      <c r="C5418" s="1">
        <v>180</v>
      </c>
      <c r="D5418" s="1" t="s">
        <v>6572</v>
      </c>
      <c r="F5418" s="1" t="s">
        <v>445</v>
      </c>
      <c r="H5418" s="1">
        <v>49</v>
      </c>
      <c r="J5418" s="1"/>
      <c r="K5418" s="3">
        <v>1386</v>
      </c>
      <c r="N5418" s="1">
        <v>247</v>
      </c>
      <c r="O5418" s="1">
        <v>174.9</v>
      </c>
      <c r="Q5418" s="1">
        <v>78.760000000000005</v>
      </c>
      <c r="R5418" s="1">
        <v>15.63</v>
      </c>
      <c r="S5418" s="47">
        <v>55.05</v>
      </c>
      <c r="Y5418" s="47">
        <v>9.75</v>
      </c>
      <c r="AB5418" s="47">
        <v>1.96</v>
      </c>
      <c r="AJ5418" s="1" t="s">
        <v>413</v>
      </c>
      <c r="AK5418" s="19">
        <v>26.43</v>
      </c>
      <c r="AL5418" s="19">
        <v>113.73</v>
      </c>
      <c r="AM5418" s="1">
        <v>575</v>
      </c>
      <c r="AN5418" s="3">
        <v>1994</v>
      </c>
      <c r="AP5418" s="47">
        <v>13.34</v>
      </c>
      <c r="AQ5418">
        <v>40118</v>
      </c>
      <c r="AR5418" s="1" t="s">
        <v>503</v>
      </c>
    </row>
    <row r="5419" spans="1:44" x14ac:dyDescent="0.25">
      <c r="A5419" s="1">
        <v>6980</v>
      </c>
      <c r="B5419" s="1" t="s">
        <v>5257</v>
      </c>
      <c r="C5419" s="1">
        <v>180</v>
      </c>
      <c r="D5419" s="1" t="s">
        <v>6572</v>
      </c>
      <c r="F5419" s="1" t="s">
        <v>445</v>
      </c>
      <c r="H5419" s="1">
        <v>60</v>
      </c>
      <c r="J5419" s="1"/>
      <c r="K5419" s="3">
        <v>3004</v>
      </c>
      <c r="N5419" s="1">
        <v>147</v>
      </c>
      <c r="O5419" s="1">
        <v>112.9</v>
      </c>
      <c r="Q5419" s="1">
        <v>47.16</v>
      </c>
      <c r="R5419" s="1">
        <v>10.199999999999999</v>
      </c>
      <c r="S5419" s="47">
        <v>43.6</v>
      </c>
      <c r="Y5419" s="47">
        <v>13.02</v>
      </c>
      <c r="AB5419" s="47">
        <v>2.61</v>
      </c>
      <c r="AJ5419" s="1" t="s">
        <v>413</v>
      </c>
      <c r="AK5419" s="19">
        <v>26.5</v>
      </c>
      <c r="AL5419" s="19">
        <v>114.05</v>
      </c>
      <c r="AM5419" s="1">
        <v>250</v>
      </c>
      <c r="AN5419" s="3">
        <v>1994</v>
      </c>
      <c r="AP5419" s="47">
        <v>8.7100000000000009</v>
      </c>
      <c r="AQ5419">
        <v>40118</v>
      </c>
      <c r="AR5419" s="1" t="s">
        <v>503</v>
      </c>
    </row>
    <row r="5420" spans="1:44" x14ac:dyDescent="0.25">
      <c r="A5420" s="1">
        <v>6981</v>
      </c>
      <c r="B5420" s="1" t="s">
        <v>5257</v>
      </c>
      <c r="C5420" s="1">
        <v>180</v>
      </c>
      <c r="D5420" s="1" t="s">
        <v>6572</v>
      </c>
      <c r="F5420" s="1" t="s">
        <v>445</v>
      </c>
      <c r="H5420" s="1">
        <v>54</v>
      </c>
      <c r="J5420" s="1"/>
      <c r="K5420" s="3">
        <v>1102</v>
      </c>
      <c r="N5420" s="1">
        <v>225</v>
      </c>
      <c r="O5420" s="1">
        <v>149.80000000000001</v>
      </c>
      <c r="Q5420" s="1">
        <v>73.239999999999995</v>
      </c>
      <c r="R5420" s="1">
        <v>12.78</v>
      </c>
      <c r="S5420" s="47">
        <v>42.67</v>
      </c>
      <c r="Y5420" s="47">
        <v>16.96</v>
      </c>
      <c r="AB5420" s="47">
        <v>3.4</v>
      </c>
      <c r="AJ5420" s="1" t="s">
        <v>413</v>
      </c>
      <c r="AK5420" s="19">
        <v>26.5</v>
      </c>
      <c r="AL5420" s="19">
        <v>113.7</v>
      </c>
      <c r="AM5420" s="1">
        <v>827</v>
      </c>
      <c r="AN5420" s="3">
        <v>1994</v>
      </c>
      <c r="AP5420" s="47">
        <v>14.81</v>
      </c>
      <c r="AQ5420">
        <v>40118</v>
      </c>
      <c r="AR5420" s="1" t="s">
        <v>503</v>
      </c>
    </row>
    <row r="5421" spans="1:44" x14ac:dyDescent="0.25">
      <c r="A5421" s="1">
        <v>6982</v>
      </c>
      <c r="B5421" s="1" t="s">
        <v>5257</v>
      </c>
      <c r="C5421" s="1">
        <v>180</v>
      </c>
      <c r="D5421" s="1" t="s">
        <v>6572</v>
      </c>
      <c r="F5421" s="1" t="s">
        <v>445</v>
      </c>
      <c r="H5421" s="1">
        <v>20</v>
      </c>
      <c r="J5421" s="1"/>
      <c r="K5421" s="3">
        <v>3475</v>
      </c>
      <c r="N5421" s="1">
        <v>136</v>
      </c>
      <c r="O5421" s="1">
        <v>86.02</v>
      </c>
      <c r="Q5421" s="1">
        <v>28.56</v>
      </c>
      <c r="R5421" s="1">
        <v>6.39</v>
      </c>
      <c r="S5421" s="47">
        <v>31.02</v>
      </c>
      <c r="Y5421" s="47">
        <v>9.26</v>
      </c>
      <c r="AB5421" s="47">
        <v>1.85</v>
      </c>
      <c r="AJ5421" s="1" t="s">
        <v>413</v>
      </c>
      <c r="AK5421" s="19">
        <v>28.8</v>
      </c>
      <c r="AL5421" s="19">
        <v>112.2</v>
      </c>
      <c r="AM5421" s="1">
        <v>500</v>
      </c>
      <c r="AN5421" s="3">
        <v>1994</v>
      </c>
      <c r="AP5421" s="47">
        <v>5.47</v>
      </c>
      <c r="AQ5421">
        <v>80415</v>
      </c>
      <c r="AR5421" s="1" t="s">
        <v>503</v>
      </c>
    </row>
    <row r="5422" spans="1:44" x14ac:dyDescent="0.25">
      <c r="A5422" s="1">
        <v>6983</v>
      </c>
      <c r="B5422" s="1" t="s">
        <v>5257</v>
      </c>
      <c r="C5422" s="1">
        <v>180</v>
      </c>
      <c r="D5422" s="1" t="s">
        <v>6572</v>
      </c>
      <c r="F5422" s="1" t="s">
        <v>445</v>
      </c>
      <c r="H5422" s="1">
        <v>22</v>
      </c>
      <c r="J5422" s="1"/>
      <c r="K5422" s="3">
        <v>5499</v>
      </c>
      <c r="N5422" s="1">
        <v>132</v>
      </c>
      <c r="O5422" s="1">
        <v>103.2</v>
      </c>
      <c r="Q5422" s="1">
        <v>40.94</v>
      </c>
      <c r="R5422" s="1">
        <v>7.73</v>
      </c>
      <c r="S5422" s="47">
        <v>46.72</v>
      </c>
      <c r="Y5422" s="47">
        <v>2.1</v>
      </c>
      <c r="AB5422" s="47">
        <v>2.42</v>
      </c>
      <c r="AJ5422" s="1" t="s">
        <v>413</v>
      </c>
      <c r="AK5422" s="19">
        <v>28.23</v>
      </c>
      <c r="AL5422" s="19">
        <v>114.02</v>
      </c>
      <c r="AM5422" s="1">
        <v>360</v>
      </c>
      <c r="AN5422" s="3">
        <v>1994</v>
      </c>
      <c r="AP5422" s="47">
        <v>6.6</v>
      </c>
      <c r="AQ5422">
        <v>40118</v>
      </c>
      <c r="AR5422" s="1" t="s">
        <v>503</v>
      </c>
    </row>
    <row r="5423" spans="1:44" x14ac:dyDescent="0.25">
      <c r="A5423" s="1">
        <v>6984</v>
      </c>
      <c r="B5423" s="1" t="s">
        <v>5257</v>
      </c>
      <c r="C5423" s="1">
        <v>180</v>
      </c>
      <c r="D5423" s="1" t="s">
        <v>6572</v>
      </c>
      <c r="F5423" s="1" t="s">
        <v>445</v>
      </c>
      <c r="H5423" s="1">
        <v>29</v>
      </c>
      <c r="J5423" s="1"/>
      <c r="K5423" s="3">
        <v>3085</v>
      </c>
      <c r="N5423" s="1">
        <v>151</v>
      </c>
      <c r="O5423" s="1">
        <v>104.4</v>
      </c>
      <c r="Q5423" s="1">
        <v>41.55</v>
      </c>
      <c r="R5423" s="1">
        <v>9.16</v>
      </c>
      <c r="S5423" s="47">
        <v>39.479999999999997</v>
      </c>
      <c r="Y5423" s="47">
        <v>11.85</v>
      </c>
      <c r="AB5423" s="47">
        <v>2.37</v>
      </c>
      <c r="AJ5423" s="1" t="s">
        <v>413</v>
      </c>
      <c r="AK5423" s="19">
        <v>28.48</v>
      </c>
      <c r="AL5423" s="19">
        <v>114.15</v>
      </c>
      <c r="AM5423" s="1">
        <v>1040</v>
      </c>
      <c r="AN5423" s="3">
        <v>1994</v>
      </c>
      <c r="AP5423" s="47">
        <v>7.66</v>
      </c>
      <c r="AQ5423">
        <v>40118</v>
      </c>
      <c r="AR5423" s="1" t="s">
        <v>503</v>
      </c>
    </row>
    <row r="5424" spans="1:44" x14ac:dyDescent="0.25">
      <c r="A5424" s="1">
        <v>6985</v>
      </c>
      <c r="B5424" s="1" t="s">
        <v>5257</v>
      </c>
      <c r="C5424" s="1">
        <v>180</v>
      </c>
      <c r="D5424" s="1" t="s">
        <v>6572</v>
      </c>
      <c r="F5424" s="1" t="s">
        <v>445</v>
      </c>
      <c r="H5424" s="1">
        <v>31</v>
      </c>
      <c r="J5424" s="1"/>
      <c r="K5424" s="3">
        <v>1680</v>
      </c>
      <c r="N5424" s="1">
        <v>362</v>
      </c>
      <c r="O5424" s="1">
        <v>174.8</v>
      </c>
      <c r="Q5424" s="1">
        <v>77.48</v>
      </c>
      <c r="R5424" s="1">
        <v>16.18</v>
      </c>
      <c r="S5424" s="47">
        <v>48.43</v>
      </c>
      <c r="Y5424" s="47">
        <v>2.2999999999999998</v>
      </c>
      <c r="AB5424" s="47">
        <v>0.87</v>
      </c>
      <c r="AJ5424" s="1" t="s">
        <v>413</v>
      </c>
      <c r="AK5424" s="19">
        <v>26.5</v>
      </c>
      <c r="AL5424" s="19">
        <v>114.4</v>
      </c>
      <c r="AM5424" s="1">
        <v>600</v>
      </c>
      <c r="AN5424" s="3">
        <v>1994</v>
      </c>
      <c r="AP5424" s="47">
        <v>13.77</v>
      </c>
      <c r="AQ5424">
        <v>40118</v>
      </c>
      <c r="AR5424" s="1" t="s">
        <v>503</v>
      </c>
    </row>
    <row r="5425" spans="1:44" x14ac:dyDescent="0.25">
      <c r="A5425" s="1">
        <v>6986</v>
      </c>
      <c r="B5425" s="1" t="s">
        <v>5257</v>
      </c>
      <c r="C5425" s="1">
        <v>180</v>
      </c>
      <c r="D5425" s="1" t="s">
        <v>6572</v>
      </c>
      <c r="F5425" s="1" t="s">
        <v>445</v>
      </c>
      <c r="H5425" s="1">
        <v>17</v>
      </c>
      <c r="J5425" s="1"/>
      <c r="K5425" s="3">
        <v>3958</v>
      </c>
      <c r="N5425" s="1">
        <v>275</v>
      </c>
      <c r="O5425" s="1">
        <v>62.63</v>
      </c>
      <c r="Q5425" s="1">
        <v>9.3800000000000008</v>
      </c>
      <c r="R5425" s="1">
        <v>6.29</v>
      </c>
      <c r="S5425" s="47">
        <v>21.28</v>
      </c>
      <c r="Y5425" s="47">
        <v>6.06</v>
      </c>
      <c r="AB5425" s="47">
        <v>1.21</v>
      </c>
      <c r="AJ5425" s="1" t="s">
        <v>413</v>
      </c>
      <c r="AK5425" s="19">
        <v>28.4</v>
      </c>
      <c r="AL5425" s="19">
        <v>114.5</v>
      </c>
      <c r="AM5425" s="1">
        <v>688</v>
      </c>
      <c r="AN5425" s="3">
        <v>1994</v>
      </c>
      <c r="AP5425" s="47">
        <v>16.38</v>
      </c>
      <c r="AQ5425">
        <v>40118</v>
      </c>
      <c r="AR5425" s="1" t="s">
        <v>503</v>
      </c>
    </row>
    <row r="5426" spans="1:44" x14ac:dyDescent="0.25">
      <c r="A5426" s="1">
        <v>6987</v>
      </c>
      <c r="B5426" s="1" t="s">
        <v>5257</v>
      </c>
      <c r="C5426" s="1">
        <v>180</v>
      </c>
      <c r="D5426" s="1" t="s">
        <v>6572</v>
      </c>
      <c r="F5426" s="1" t="s">
        <v>445</v>
      </c>
      <c r="H5426" s="1">
        <v>46</v>
      </c>
      <c r="J5426" s="1"/>
      <c r="K5426" s="3">
        <v>778</v>
      </c>
      <c r="N5426" s="1">
        <v>167</v>
      </c>
      <c r="O5426" s="1">
        <v>104.6</v>
      </c>
      <c r="Q5426" s="1">
        <v>48.96</v>
      </c>
      <c r="R5426" s="1">
        <v>8.66</v>
      </c>
      <c r="S5426" s="47">
        <v>33.57</v>
      </c>
      <c r="Y5426" s="47">
        <v>11.92</v>
      </c>
      <c r="AB5426" s="47">
        <v>2.39</v>
      </c>
      <c r="AJ5426" s="1" t="s">
        <v>413</v>
      </c>
      <c r="AK5426" s="19">
        <v>28.4</v>
      </c>
      <c r="AL5426" s="19">
        <v>114.5</v>
      </c>
      <c r="AM5426" s="1">
        <v>601</v>
      </c>
      <c r="AN5426" s="3">
        <v>1994</v>
      </c>
      <c r="AP5426" s="47">
        <v>10.28</v>
      </c>
      <c r="AQ5426">
        <v>40118</v>
      </c>
      <c r="AR5426" s="1" t="s">
        <v>503</v>
      </c>
    </row>
    <row r="5427" spans="1:44" x14ac:dyDescent="0.25">
      <c r="A5427" s="1">
        <v>6988</v>
      </c>
      <c r="B5427" s="1" t="s">
        <v>5257</v>
      </c>
      <c r="C5427" s="1">
        <v>180</v>
      </c>
      <c r="D5427" s="1" t="s">
        <v>6572</v>
      </c>
      <c r="F5427" s="1" t="s">
        <v>445</v>
      </c>
      <c r="H5427" s="1">
        <v>43</v>
      </c>
      <c r="J5427" s="1"/>
      <c r="K5427" s="3">
        <v>593</v>
      </c>
      <c r="N5427" s="1">
        <v>239</v>
      </c>
      <c r="O5427" s="1">
        <v>135.69999999999999</v>
      </c>
      <c r="Q5427" s="1">
        <v>68.61</v>
      </c>
      <c r="R5427" s="1">
        <v>11.78</v>
      </c>
      <c r="S5427" s="47">
        <v>38.31</v>
      </c>
      <c r="Y5427" s="47">
        <v>15.49</v>
      </c>
      <c r="AB5427" s="47">
        <v>3.1</v>
      </c>
      <c r="AJ5427" s="1" t="s">
        <v>413</v>
      </c>
      <c r="AK5427" s="19">
        <v>28.4</v>
      </c>
      <c r="AL5427" s="19">
        <v>114.6</v>
      </c>
      <c r="AM5427" s="1">
        <v>483</v>
      </c>
      <c r="AN5427" s="3">
        <v>1994</v>
      </c>
      <c r="AP5427" s="47">
        <v>12.89</v>
      </c>
      <c r="AQ5427">
        <v>40118</v>
      </c>
      <c r="AR5427" s="1" t="s">
        <v>503</v>
      </c>
    </row>
    <row r="5428" spans="1:44" x14ac:dyDescent="0.25">
      <c r="A5428" s="1">
        <v>6989</v>
      </c>
      <c r="B5428" s="1" t="s">
        <v>5257</v>
      </c>
      <c r="C5428" s="1">
        <v>180</v>
      </c>
      <c r="D5428" s="1" t="s">
        <v>6572</v>
      </c>
      <c r="F5428" s="1" t="s">
        <v>445</v>
      </c>
      <c r="H5428" s="1">
        <v>47</v>
      </c>
      <c r="J5428" s="1"/>
      <c r="K5428" s="3">
        <v>865</v>
      </c>
      <c r="N5428" s="1">
        <v>254</v>
      </c>
      <c r="O5428" s="1">
        <v>161.19999999999999</v>
      </c>
      <c r="Q5428" s="1">
        <v>85.78</v>
      </c>
      <c r="R5428" s="1">
        <v>13.89</v>
      </c>
      <c r="S5428" s="47">
        <v>44.18</v>
      </c>
      <c r="Y5428" s="47">
        <v>18.579999999999998</v>
      </c>
      <c r="AB5428" s="47">
        <v>3.72</v>
      </c>
      <c r="AJ5428" s="1" t="s">
        <v>413</v>
      </c>
      <c r="AK5428" s="19">
        <v>28.3</v>
      </c>
      <c r="AL5428" s="19">
        <v>114.7</v>
      </c>
      <c r="AM5428" s="1">
        <v>538</v>
      </c>
      <c r="AN5428" s="3">
        <v>1994</v>
      </c>
      <c r="AP5428" s="47">
        <v>17.27</v>
      </c>
      <c r="AQ5428">
        <v>80415</v>
      </c>
      <c r="AR5428" s="1" t="s">
        <v>503</v>
      </c>
    </row>
    <row r="5429" spans="1:44" x14ac:dyDescent="0.25">
      <c r="A5429" s="1">
        <v>6990</v>
      </c>
      <c r="B5429" s="1" t="s">
        <v>5257</v>
      </c>
      <c r="C5429" s="1">
        <v>180</v>
      </c>
      <c r="D5429" s="1" t="s">
        <v>6572</v>
      </c>
      <c r="F5429" s="1" t="s">
        <v>445</v>
      </c>
      <c r="H5429" s="1">
        <v>13</v>
      </c>
      <c r="J5429" s="1"/>
      <c r="K5429" s="3">
        <v>4344</v>
      </c>
      <c r="N5429" s="1">
        <v>190</v>
      </c>
      <c r="O5429" s="1">
        <v>70.150000000000006</v>
      </c>
      <c r="Q5429" s="1">
        <v>9.07</v>
      </c>
      <c r="R5429" s="1">
        <v>5.0599999999999996</v>
      </c>
      <c r="S5429" s="47">
        <v>25.24</v>
      </c>
      <c r="Y5429" s="47">
        <v>6.67</v>
      </c>
      <c r="AB5429" s="47">
        <v>1.34</v>
      </c>
      <c r="AJ5429" s="1" t="s">
        <v>413</v>
      </c>
      <c r="AK5429" s="19">
        <v>28.3</v>
      </c>
      <c r="AL5429" s="19">
        <v>114.7</v>
      </c>
      <c r="AM5429" s="1">
        <v>813</v>
      </c>
      <c r="AN5429" s="3">
        <v>1994</v>
      </c>
      <c r="AP5429" s="47">
        <v>11.97</v>
      </c>
      <c r="AQ5429">
        <v>80415</v>
      </c>
      <c r="AR5429" s="1" t="s">
        <v>503</v>
      </c>
    </row>
    <row r="5430" spans="1:44" x14ac:dyDescent="0.25">
      <c r="A5430" s="1">
        <v>6991</v>
      </c>
      <c r="B5430" s="1" t="s">
        <v>5257</v>
      </c>
      <c r="C5430" s="1">
        <v>180</v>
      </c>
      <c r="D5430" s="1" t="s">
        <v>6572</v>
      </c>
      <c r="F5430" s="1" t="s">
        <v>445</v>
      </c>
      <c r="H5430" s="1">
        <v>45</v>
      </c>
      <c r="J5430" s="1"/>
      <c r="K5430" s="3">
        <v>1515</v>
      </c>
      <c r="N5430" s="1">
        <v>174</v>
      </c>
      <c r="O5430" s="1">
        <v>101.6</v>
      </c>
      <c r="Q5430" s="1">
        <v>41.94</v>
      </c>
      <c r="R5430" s="1">
        <v>9.33</v>
      </c>
      <c r="S5430" s="47">
        <v>31.91</v>
      </c>
      <c r="Y5430" s="47">
        <v>11.26</v>
      </c>
      <c r="AB5430" s="47">
        <v>2.25</v>
      </c>
      <c r="AJ5430" s="1" t="s">
        <v>413</v>
      </c>
      <c r="AK5430" s="19">
        <v>25.8</v>
      </c>
      <c r="AL5430" s="19">
        <v>116.3</v>
      </c>
      <c r="AM5430" s="1">
        <v>400</v>
      </c>
      <c r="AN5430" s="3">
        <v>1994</v>
      </c>
      <c r="AP5430" s="47">
        <v>16.64</v>
      </c>
      <c r="AQ5430">
        <v>40118</v>
      </c>
      <c r="AR5430" s="1" t="s">
        <v>503</v>
      </c>
    </row>
    <row r="5431" spans="1:44" x14ac:dyDescent="0.25">
      <c r="A5431" s="1">
        <v>6992</v>
      </c>
      <c r="B5431" s="1" t="s">
        <v>5257</v>
      </c>
      <c r="C5431" s="1">
        <v>180</v>
      </c>
      <c r="D5431" s="1" t="s">
        <v>6572</v>
      </c>
      <c r="F5431" s="1" t="s">
        <v>445</v>
      </c>
      <c r="H5431" s="1">
        <v>71</v>
      </c>
      <c r="J5431" s="1"/>
      <c r="K5431" s="3">
        <v>533</v>
      </c>
      <c r="N5431" s="1">
        <v>483</v>
      </c>
      <c r="O5431" s="1">
        <v>272.60000000000002</v>
      </c>
      <c r="Q5431" s="1">
        <v>105.1</v>
      </c>
      <c r="R5431" s="1">
        <v>19.27</v>
      </c>
      <c r="S5431" s="47">
        <v>73.739999999999995</v>
      </c>
      <c r="Y5431" s="47">
        <v>2.66</v>
      </c>
      <c r="AB5431" s="47">
        <v>0.74</v>
      </c>
      <c r="AJ5431" s="1" t="s">
        <v>413</v>
      </c>
      <c r="AK5431" s="19">
        <v>26</v>
      </c>
      <c r="AL5431" s="19">
        <v>119.3</v>
      </c>
      <c r="AM5431" s="1">
        <v>400</v>
      </c>
      <c r="AN5431" s="3">
        <v>1994</v>
      </c>
      <c r="AP5431" s="47">
        <v>22.03</v>
      </c>
      <c r="AQ5431">
        <v>40118</v>
      </c>
      <c r="AR5431" s="1" t="s">
        <v>503</v>
      </c>
    </row>
    <row r="5432" spans="1:44" x14ac:dyDescent="0.25">
      <c r="A5432" s="1">
        <v>6993</v>
      </c>
      <c r="B5432" s="1" t="s">
        <v>5257</v>
      </c>
      <c r="C5432" s="1">
        <v>180</v>
      </c>
      <c r="D5432" s="1" t="s">
        <v>6572</v>
      </c>
      <c r="F5432" s="1" t="s">
        <v>445</v>
      </c>
      <c r="H5432" s="1">
        <v>47</v>
      </c>
      <c r="J5432" s="1"/>
      <c r="K5432" s="3">
        <v>1580</v>
      </c>
      <c r="N5432" s="1">
        <v>341</v>
      </c>
      <c r="O5432" s="1">
        <v>205.1</v>
      </c>
      <c r="Q5432" s="1">
        <v>113.9</v>
      </c>
      <c r="R5432" s="1">
        <v>18.91</v>
      </c>
      <c r="S5432" s="47">
        <v>54.38</v>
      </c>
      <c r="Y5432" s="47">
        <v>3.89</v>
      </c>
      <c r="AB5432" s="47">
        <v>0.78</v>
      </c>
      <c r="AJ5432" s="1" t="s">
        <v>413</v>
      </c>
      <c r="AK5432" s="19">
        <v>24.7</v>
      </c>
      <c r="AL5432" s="19">
        <v>117.2</v>
      </c>
      <c r="AM5432" s="1">
        <v>400</v>
      </c>
      <c r="AN5432" s="3">
        <v>1994</v>
      </c>
      <c r="AP5432" s="47">
        <v>22.66</v>
      </c>
      <c r="AQ5432">
        <v>40118</v>
      </c>
      <c r="AR5432" s="1" t="s">
        <v>503</v>
      </c>
    </row>
    <row r="5433" spans="1:44" x14ac:dyDescent="0.25">
      <c r="A5433" s="1">
        <v>6994</v>
      </c>
      <c r="B5433" s="1" t="s">
        <v>5257</v>
      </c>
      <c r="C5433" s="1">
        <v>180</v>
      </c>
      <c r="D5433" s="1" t="s">
        <v>6572</v>
      </c>
      <c r="F5433" s="1" t="s">
        <v>445</v>
      </c>
      <c r="H5433" s="1">
        <v>20</v>
      </c>
      <c r="J5433" s="1"/>
      <c r="K5433" s="3">
        <v>2300</v>
      </c>
      <c r="N5433" s="1">
        <v>175</v>
      </c>
      <c r="O5433" s="1">
        <v>109.3</v>
      </c>
      <c r="Q5433" s="1">
        <v>44.31</v>
      </c>
      <c r="R5433" s="1">
        <v>9.93</v>
      </c>
      <c r="S5433" s="47">
        <v>38.07</v>
      </c>
      <c r="Y5433" s="47">
        <v>2.2799999999999998</v>
      </c>
      <c r="AB5433" s="47">
        <v>0.46</v>
      </c>
      <c r="AJ5433" s="1" t="s">
        <v>413</v>
      </c>
      <c r="AK5433" s="19">
        <v>27</v>
      </c>
      <c r="AL5433" s="19">
        <v>118.1</v>
      </c>
      <c r="AM5433" s="1">
        <v>870</v>
      </c>
      <c r="AN5433" s="3">
        <v>1994</v>
      </c>
      <c r="AP5433" s="47">
        <v>7.34</v>
      </c>
      <c r="AQ5433">
        <v>40118</v>
      </c>
      <c r="AR5433" s="1" t="s">
        <v>503</v>
      </c>
    </row>
    <row r="5434" spans="1:44" x14ac:dyDescent="0.25">
      <c r="A5434" s="1">
        <v>6995</v>
      </c>
      <c r="B5434" s="1" t="s">
        <v>5257</v>
      </c>
      <c r="C5434" s="1">
        <v>180</v>
      </c>
      <c r="D5434" s="1" t="s">
        <v>6572</v>
      </c>
      <c r="F5434" s="1" t="s">
        <v>445</v>
      </c>
      <c r="H5434" s="1">
        <v>120</v>
      </c>
      <c r="J5434" s="1"/>
      <c r="K5434" s="3">
        <v>1175</v>
      </c>
      <c r="N5434" s="1">
        <v>485</v>
      </c>
      <c r="O5434" s="1">
        <v>211.5</v>
      </c>
      <c r="Q5434" s="1">
        <v>105.7</v>
      </c>
      <c r="R5434" s="1">
        <v>19.399999999999999</v>
      </c>
      <c r="S5434" s="47">
        <v>55.34</v>
      </c>
      <c r="Y5434" s="47">
        <v>3.87</v>
      </c>
      <c r="AB5434" s="47">
        <v>0.78</v>
      </c>
      <c r="AJ5434" s="1" t="s">
        <v>413</v>
      </c>
      <c r="AK5434" s="19">
        <v>27.1</v>
      </c>
      <c r="AL5434" s="19">
        <v>118.1</v>
      </c>
      <c r="AM5434" s="1">
        <v>380</v>
      </c>
      <c r="AN5434" s="3">
        <v>1994</v>
      </c>
      <c r="AP5434" s="47">
        <v>23.89</v>
      </c>
      <c r="AQ5434">
        <v>40118</v>
      </c>
      <c r="AR5434" s="1" t="s">
        <v>503</v>
      </c>
    </row>
    <row r="5435" spans="1:44" x14ac:dyDescent="0.25">
      <c r="A5435" s="1">
        <v>6996</v>
      </c>
      <c r="B5435" s="1" t="s">
        <v>5257</v>
      </c>
      <c r="C5435" s="1">
        <v>180</v>
      </c>
      <c r="D5435" s="1" t="s">
        <v>6572</v>
      </c>
      <c r="F5435" s="1" t="s">
        <v>445</v>
      </c>
      <c r="H5435" s="1">
        <v>50</v>
      </c>
      <c r="J5435" s="1"/>
      <c r="K5435" s="3">
        <v>2850</v>
      </c>
      <c r="N5435" s="1">
        <v>272</v>
      </c>
      <c r="O5435" s="1">
        <v>163.4</v>
      </c>
      <c r="Q5435" s="1">
        <v>66.28</v>
      </c>
      <c r="R5435" s="1">
        <v>14.92</v>
      </c>
      <c r="S5435" s="47">
        <v>53.21</v>
      </c>
      <c r="Y5435" s="47">
        <v>2.14</v>
      </c>
      <c r="AB5435" s="47">
        <v>0.63</v>
      </c>
      <c r="AJ5435" s="1" t="s">
        <v>413</v>
      </c>
      <c r="AK5435" s="19">
        <v>26.3</v>
      </c>
      <c r="AL5435" s="19">
        <v>118.7</v>
      </c>
      <c r="AM5435" s="1">
        <v>650</v>
      </c>
      <c r="AN5435" s="3">
        <v>1994</v>
      </c>
      <c r="AP5435" s="47">
        <v>15.98</v>
      </c>
      <c r="AQ5435">
        <v>40118</v>
      </c>
      <c r="AR5435" s="1" t="s">
        <v>503</v>
      </c>
    </row>
    <row r="5436" spans="1:44" x14ac:dyDescent="0.25">
      <c r="A5436" s="1">
        <v>6997</v>
      </c>
      <c r="B5436" s="1" t="s">
        <v>5257</v>
      </c>
      <c r="C5436" s="1">
        <v>180</v>
      </c>
      <c r="D5436" s="1" t="s">
        <v>6572</v>
      </c>
      <c r="F5436" s="1" t="s">
        <v>445</v>
      </c>
      <c r="H5436" s="1">
        <v>200</v>
      </c>
      <c r="J5436" s="1"/>
      <c r="K5436" s="3">
        <v>150</v>
      </c>
      <c r="N5436" s="1">
        <v>620</v>
      </c>
      <c r="O5436" s="1">
        <v>287</v>
      </c>
      <c r="Q5436" s="1">
        <v>169.1</v>
      </c>
      <c r="R5436" s="1">
        <v>22.7</v>
      </c>
      <c r="S5436" s="47">
        <v>86.48</v>
      </c>
      <c r="Y5436" s="47">
        <v>4.42</v>
      </c>
      <c r="AB5436" s="47">
        <v>6.9</v>
      </c>
      <c r="AJ5436" s="1" t="s">
        <v>413</v>
      </c>
      <c r="AK5436" s="19">
        <v>26.7</v>
      </c>
      <c r="AL5436" s="19">
        <v>118</v>
      </c>
      <c r="AM5436" s="1">
        <v>860</v>
      </c>
      <c r="AN5436" s="3">
        <v>1994</v>
      </c>
      <c r="AP5436" s="47">
        <v>27.95</v>
      </c>
      <c r="AQ5436">
        <v>40118</v>
      </c>
      <c r="AR5436" s="1" t="s">
        <v>503</v>
      </c>
    </row>
    <row r="5437" spans="1:44" x14ac:dyDescent="0.25">
      <c r="A5437" s="1">
        <v>6998</v>
      </c>
      <c r="B5437" s="1" t="s">
        <v>5257</v>
      </c>
      <c r="C5437" s="1">
        <v>180</v>
      </c>
      <c r="D5437" s="1" t="s">
        <v>6572</v>
      </c>
      <c r="F5437" s="1" t="s">
        <v>445</v>
      </c>
      <c r="H5437" s="1">
        <v>40</v>
      </c>
      <c r="J5437" s="1"/>
      <c r="K5437" s="3">
        <v>5400</v>
      </c>
      <c r="N5437" s="1">
        <v>105</v>
      </c>
      <c r="O5437" s="1">
        <v>104.4</v>
      </c>
      <c r="Q5437" s="1">
        <v>41.41</v>
      </c>
      <c r="R5437" s="1">
        <v>7.92</v>
      </c>
      <c r="S5437" s="47">
        <v>46.79</v>
      </c>
      <c r="Y5437" s="47">
        <v>12.21</v>
      </c>
      <c r="AB5437" s="47">
        <v>2.4500000000000002</v>
      </c>
      <c r="AJ5437" s="1" t="s">
        <v>413</v>
      </c>
      <c r="AK5437" s="19">
        <v>26.6</v>
      </c>
      <c r="AL5437" s="19">
        <v>118.1</v>
      </c>
      <c r="AM5437" s="1">
        <v>1100</v>
      </c>
      <c r="AN5437" s="3">
        <v>1994</v>
      </c>
      <c r="AP5437" s="47">
        <v>9.75</v>
      </c>
      <c r="AQ5437">
        <v>40118</v>
      </c>
      <c r="AR5437" s="1" t="s">
        <v>503</v>
      </c>
    </row>
    <row r="5438" spans="1:44" x14ac:dyDescent="0.25">
      <c r="A5438" s="1">
        <v>6999</v>
      </c>
      <c r="B5438" s="1" t="s">
        <v>5257</v>
      </c>
      <c r="C5438" s="1">
        <v>180</v>
      </c>
      <c r="D5438" s="1" t="s">
        <v>6572</v>
      </c>
      <c r="F5438" s="1" t="s">
        <v>445</v>
      </c>
      <c r="H5438" s="1">
        <v>29</v>
      </c>
      <c r="J5438" s="1"/>
      <c r="K5438" s="3">
        <v>1833</v>
      </c>
      <c r="N5438" s="1">
        <v>136</v>
      </c>
      <c r="O5438" s="1">
        <v>108.8</v>
      </c>
      <c r="Q5438" s="1">
        <v>47.57</v>
      </c>
      <c r="R5438" s="1">
        <v>9.85</v>
      </c>
      <c r="S5438" s="47">
        <v>39.19</v>
      </c>
      <c r="Y5438" s="47">
        <v>12.51</v>
      </c>
      <c r="AB5438" s="47">
        <v>2.5099999999999998</v>
      </c>
      <c r="AJ5438" s="1" t="s">
        <v>413</v>
      </c>
      <c r="AK5438" s="19">
        <v>27.6</v>
      </c>
      <c r="AL5438" s="19">
        <v>118.5</v>
      </c>
      <c r="AM5438" s="1">
        <v>550</v>
      </c>
      <c r="AN5438" s="3">
        <v>1994</v>
      </c>
      <c r="AP5438" s="47">
        <v>8.49</v>
      </c>
      <c r="AQ5438">
        <v>40118</v>
      </c>
      <c r="AR5438" s="1" t="s">
        <v>503</v>
      </c>
    </row>
    <row r="5439" spans="1:44" x14ac:dyDescent="0.25">
      <c r="A5439" s="1">
        <v>7000</v>
      </c>
      <c r="B5439" s="1" t="s">
        <v>5257</v>
      </c>
      <c r="C5439" s="1">
        <v>180</v>
      </c>
      <c r="D5439" s="1" t="s">
        <v>6572</v>
      </c>
      <c r="F5439" s="1" t="s">
        <v>445</v>
      </c>
      <c r="H5439" s="1">
        <v>99</v>
      </c>
      <c r="J5439" s="1"/>
      <c r="K5439" s="3">
        <v>625</v>
      </c>
      <c r="N5439" s="1">
        <v>419</v>
      </c>
      <c r="O5439" s="1">
        <v>281.10000000000002</v>
      </c>
      <c r="Q5439" s="1">
        <v>165.6</v>
      </c>
      <c r="R5439" s="1">
        <v>22.65</v>
      </c>
      <c r="S5439" s="47">
        <v>80.88</v>
      </c>
      <c r="Y5439" s="47">
        <v>3.51</v>
      </c>
      <c r="AB5439" s="47">
        <v>0.37</v>
      </c>
      <c r="AJ5439" s="1" t="s">
        <v>413</v>
      </c>
      <c r="AK5439" s="19">
        <v>26.1</v>
      </c>
      <c r="AL5439" s="19">
        <v>117.4</v>
      </c>
      <c r="AM5439" s="1">
        <v>423</v>
      </c>
      <c r="AN5439" s="3">
        <v>1994</v>
      </c>
      <c r="AP5439" s="47">
        <v>23.67</v>
      </c>
      <c r="AQ5439">
        <v>40118</v>
      </c>
      <c r="AR5439" s="1" t="s">
        <v>503</v>
      </c>
    </row>
    <row r="5440" spans="1:44" x14ac:dyDescent="0.25">
      <c r="A5440" s="1">
        <v>7001</v>
      </c>
      <c r="B5440" s="1" t="s">
        <v>5257</v>
      </c>
      <c r="C5440" s="1">
        <v>180</v>
      </c>
      <c r="D5440" s="1" t="s">
        <v>6572</v>
      </c>
      <c r="F5440" s="1" t="s">
        <v>445</v>
      </c>
      <c r="H5440" s="1">
        <v>45</v>
      </c>
      <c r="J5440" s="1"/>
      <c r="K5440" s="3">
        <v>1196</v>
      </c>
      <c r="N5440" s="1">
        <v>181</v>
      </c>
      <c r="O5440" s="1">
        <v>119.2</v>
      </c>
      <c r="Q5440" s="1">
        <v>53.85</v>
      </c>
      <c r="R5440" s="1">
        <v>10.83</v>
      </c>
      <c r="S5440" s="47">
        <v>35.89</v>
      </c>
      <c r="Y5440" s="47">
        <v>13.38</v>
      </c>
      <c r="AB5440" s="47">
        <v>2.68</v>
      </c>
      <c r="AJ5440" s="1" t="s">
        <v>413</v>
      </c>
      <c r="AK5440" s="19">
        <v>25</v>
      </c>
      <c r="AL5440" s="19">
        <v>116.4</v>
      </c>
      <c r="AM5440" s="1">
        <v>750</v>
      </c>
      <c r="AN5440" s="3">
        <v>1994</v>
      </c>
      <c r="AP5440" s="47">
        <v>14.73</v>
      </c>
      <c r="AQ5440">
        <v>40118</v>
      </c>
      <c r="AR5440" s="1" t="s">
        <v>503</v>
      </c>
    </row>
    <row r="5441" spans="1:44" x14ac:dyDescent="0.25">
      <c r="A5441" s="1">
        <v>7002</v>
      </c>
      <c r="B5441" s="1" t="s">
        <v>5257</v>
      </c>
      <c r="C5441" s="1">
        <v>180</v>
      </c>
      <c r="D5441" s="1" t="s">
        <v>6572</v>
      </c>
      <c r="F5441" s="1" t="s">
        <v>445</v>
      </c>
      <c r="H5441" s="1">
        <v>40</v>
      </c>
      <c r="J5441" s="1"/>
      <c r="K5441" s="3">
        <v>1203</v>
      </c>
      <c r="N5441" s="1">
        <v>247</v>
      </c>
      <c r="O5441" s="1">
        <v>164.6</v>
      </c>
      <c r="Q5441" s="1">
        <v>87.24</v>
      </c>
      <c r="R5441" s="1">
        <v>14.15</v>
      </c>
      <c r="S5441" s="47">
        <v>48.5</v>
      </c>
      <c r="Y5441" s="47">
        <v>3.15</v>
      </c>
      <c r="AB5441" s="47">
        <v>0.84</v>
      </c>
      <c r="AJ5441" s="1" t="s">
        <v>413</v>
      </c>
      <c r="AK5441" s="19">
        <v>27.2</v>
      </c>
      <c r="AL5441" s="19">
        <v>117.1</v>
      </c>
      <c r="AM5441" s="1">
        <v>750</v>
      </c>
      <c r="AN5441" s="3">
        <v>1994</v>
      </c>
      <c r="AP5441" s="47">
        <v>14.18</v>
      </c>
      <c r="AQ5441">
        <v>40118</v>
      </c>
      <c r="AR5441" s="1" t="s">
        <v>503</v>
      </c>
    </row>
    <row r="5442" spans="1:44" x14ac:dyDescent="0.25">
      <c r="A5442" s="1">
        <v>7003</v>
      </c>
      <c r="B5442" s="1" t="s">
        <v>5257</v>
      </c>
      <c r="C5442" s="1">
        <v>180</v>
      </c>
      <c r="D5442" s="1" t="s">
        <v>6572</v>
      </c>
      <c r="F5442" s="1" t="s">
        <v>445</v>
      </c>
      <c r="H5442" s="1">
        <v>55</v>
      </c>
      <c r="J5442" s="1"/>
      <c r="K5442" s="3">
        <v>2675</v>
      </c>
      <c r="N5442" s="1">
        <v>368</v>
      </c>
      <c r="O5442" s="1">
        <v>214.9</v>
      </c>
      <c r="Q5442" s="1">
        <v>91.39</v>
      </c>
      <c r="R5442" s="1">
        <v>19.78</v>
      </c>
      <c r="S5442" s="47">
        <v>66.75</v>
      </c>
      <c r="Y5442" s="47">
        <v>3.92</v>
      </c>
      <c r="AB5442" s="47">
        <v>0.79</v>
      </c>
      <c r="AJ5442" s="1" t="s">
        <v>413</v>
      </c>
      <c r="AK5442" s="19">
        <v>27.1</v>
      </c>
      <c r="AL5442" s="19">
        <v>117.6</v>
      </c>
      <c r="AM5442" s="1">
        <v>793</v>
      </c>
      <c r="AN5442" s="3">
        <v>1994</v>
      </c>
      <c r="AP5442" s="47">
        <v>15.83</v>
      </c>
      <c r="AQ5442">
        <v>40118</v>
      </c>
      <c r="AR5442" s="1" t="s">
        <v>503</v>
      </c>
    </row>
    <row r="5443" spans="1:44" x14ac:dyDescent="0.25">
      <c r="A5443" s="1">
        <v>7004</v>
      </c>
      <c r="B5443" s="1" t="s">
        <v>5257</v>
      </c>
      <c r="C5443" s="1">
        <v>180</v>
      </c>
      <c r="D5443" s="1" t="s">
        <v>6572</v>
      </c>
      <c r="F5443" s="1" t="s">
        <v>445</v>
      </c>
      <c r="H5443" s="1">
        <v>115</v>
      </c>
      <c r="J5443" s="1"/>
      <c r="K5443" s="3">
        <v>417</v>
      </c>
      <c r="N5443" s="1">
        <v>495</v>
      </c>
      <c r="O5443" s="1">
        <v>271.7</v>
      </c>
      <c r="Q5443" s="1">
        <v>138.80000000000001</v>
      </c>
      <c r="R5443" s="1">
        <v>22.81</v>
      </c>
      <c r="S5443" s="47">
        <v>70.86</v>
      </c>
      <c r="Y5443" s="47">
        <v>3.71</v>
      </c>
      <c r="AB5443" s="47">
        <v>0.15</v>
      </c>
      <c r="AJ5443" s="1" t="s">
        <v>413</v>
      </c>
      <c r="AK5443" s="19">
        <v>27.3</v>
      </c>
      <c r="AL5443" s="19">
        <v>117.4</v>
      </c>
      <c r="AM5443" s="1">
        <v>438</v>
      </c>
      <c r="AN5443" s="3">
        <v>1994</v>
      </c>
      <c r="AP5443" s="47">
        <v>24.29</v>
      </c>
      <c r="AQ5443">
        <v>40118</v>
      </c>
      <c r="AR5443" s="1" t="s">
        <v>503</v>
      </c>
    </row>
    <row r="5444" spans="1:44" x14ac:dyDescent="0.25">
      <c r="A5444" s="1">
        <v>7005</v>
      </c>
      <c r="B5444" s="1" t="s">
        <v>5257</v>
      </c>
      <c r="C5444" s="1">
        <v>180</v>
      </c>
      <c r="D5444" s="1" t="s">
        <v>6572</v>
      </c>
      <c r="F5444" s="1" t="s">
        <v>445</v>
      </c>
      <c r="H5444" s="1">
        <v>80</v>
      </c>
      <c r="J5444" s="1"/>
      <c r="K5444" s="3">
        <v>433</v>
      </c>
      <c r="N5444" s="1">
        <v>371</v>
      </c>
      <c r="O5444" s="1">
        <v>263</v>
      </c>
      <c r="Q5444" s="1">
        <v>140.5</v>
      </c>
      <c r="R5444" s="1">
        <v>21.74</v>
      </c>
      <c r="S5444" s="47">
        <v>70.349999999999994</v>
      </c>
      <c r="Y5444" s="47">
        <v>1.19</v>
      </c>
      <c r="AB5444" s="47">
        <v>0.1</v>
      </c>
      <c r="AJ5444" s="1" t="s">
        <v>413</v>
      </c>
      <c r="AK5444" s="19">
        <v>27</v>
      </c>
      <c r="AL5444" s="19">
        <v>117.6</v>
      </c>
      <c r="AM5444" s="1">
        <v>415</v>
      </c>
      <c r="AN5444" s="3">
        <v>1994</v>
      </c>
      <c r="AP5444" s="47">
        <v>26.77</v>
      </c>
      <c r="AQ5444">
        <v>40118</v>
      </c>
      <c r="AR5444" s="1" t="s">
        <v>503</v>
      </c>
    </row>
    <row r="5445" spans="1:44" x14ac:dyDescent="0.25">
      <c r="A5445" s="1">
        <v>7006</v>
      </c>
      <c r="B5445" s="1" t="s">
        <v>5257</v>
      </c>
      <c r="C5445" s="1">
        <v>180</v>
      </c>
      <c r="D5445" s="1" t="s">
        <v>6572</v>
      </c>
      <c r="F5445" s="1" t="s">
        <v>445</v>
      </c>
      <c r="H5445" s="1">
        <v>50</v>
      </c>
      <c r="J5445" s="1"/>
      <c r="K5445" s="3">
        <v>1500</v>
      </c>
      <c r="N5445" s="1">
        <v>290</v>
      </c>
      <c r="O5445" s="1">
        <v>171.5</v>
      </c>
      <c r="Q5445" s="1">
        <v>76.790000000000006</v>
      </c>
      <c r="R5445" s="1">
        <v>15.69</v>
      </c>
      <c r="S5445" s="47">
        <v>19.87</v>
      </c>
      <c r="Y5445" s="47">
        <v>3.57</v>
      </c>
      <c r="AB5445" s="47">
        <v>2.81</v>
      </c>
      <c r="AJ5445" s="1" t="s">
        <v>413</v>
      </c>
      <c r="AK5445" s="19">
        <v>25.2</v>
      </c>
      <c r="AL5445" s="19">
        <v>117.5</v>
      </c>
      <c r="AM5445" s="1">
        <v>450</v>
      </c>
      <c r="AN5445" s="3">
        <v>1994</v>
      </c>
      <c r="AP5445" s="47">
        <v>6.79</v>
      </c>
      <c r="AQ5445">
        <v>40118</v>
      </c>
      <c r="AR5445" s="1" t="s">
        <v>503</v>
      </c>
    </row>
    <row r="5446" spans="1:44" x14ac:dyDescent="0.25">
      <c r="A5446" s="1">
        <v>7007</v>
      </c>
      <c r="B5446" s="1" t="s">
        <v>5257</v>
      </c>
      <c r="C5446" s="1">
        <v>180</v>
      </c>
      <c r="D5446" s="1" t="s">
        <v>6572</v>
      </c>
      <c r="F5446" s="1" t="s">
        <v>445</v>
      </c>
      <c r="H5446" s="1">
        <v>100</v>
      </c>
      <c r="J5446" s="1"/>
      <c r="K5446" s="3">
        <v>1010</v>
      </c>
      <c r="N5446" s="1">
        <v>395</v>
      </c>
      <c r="O5446" s="1">
        <v>173</v>
      </c>
      <c r="Q5446" s="1">
        <v>43.44</v>
      </c>
      <c r="R5446" s="1">
        <v>7.74</v>
      </c>
      <c r="S5446" s="47">
        <v>83.72</v>
      </c>
      <c r="Y5446" s="47">
        <v>18.75</v>
      </c>
      <c r="AB5446" s="47">
        <v>3.76</v>
      </c>
      <c r="AJ5446" s="1" t="s">
        <v>413</v>
      </c>
      <c r="AK5446" s="19">
        <v>27.53</v>
      </c>
      <c r="AL5446" s="19">
        <v>99.32</v>
      </c>
      <c r="AM5446" s="1">
        <v>2823</v>
      </c>
      <c r="AN5446" s="3">
        <v>1994</v>
      </c>
      <c r="AP5446" s="47">
        <v>6.61</v>
      </c>
      <c r="AQ5446">
        <v>80516</v>
      </c>
      <c r="AR5446" s="1" t="s">
        <v>503</v>
      </c>
    </row>
    <row r="5447" spans="1:44" x14ac:dyDescent="0.25">
      <c r="A5447" s="1">
        <v>7008</v>
      </c>
      <c r="B5447" s="1" t="s">
        <v>5257</v>
      </c>
      <c r="C5447" s="1">
        <v>180</v>
      </c>
      <c r="D5447" s="1" t="s">
        <v>6572</v>
      </c>
      <c r="F5447" s="1" t="s">
        <v>445</v>
      </c>
      <c r="H5447" s="1">
        <v>100</v>
      </c>
      <c r="J5447" s="1"/>
      <c r="K5447" s="3">
        <v>888</v>
      </c>
      <c r="N5447" s="1">
        <v>239</v>
      </c>
      <c r="O5447" s="1">
        <v>121.9</v>
      </c>
      <c r="Q5447" s="1">
        <v>32.53</v>
      </c>
      <c r="R5447" s="1">
        <v>6.01</v>
      </c>
      <c r="S5447" s="47">
        <v>54.18</v>
      </c>
      <c r="Y5447" s="47">
        <v>13.07</v>
      </c>
      <c r="AB5447" s="47">
        <v>2.62</v>
      </c>
      <c r="AJ5447" s="1" t="s">
        <v>413</v>
      </c>
      <c r="AK5447" s="19">
        <v>27.97</v>
      </c>
      <c r="AL5447" s="19">
        <v>98.97</v>
      </c>
      <c r="AM5447" s="1">
        <v>3385</v>
      </c>
      <c r="AN5447" s="3">
        <v>1994</v>
      </c>
      <c r="AP5447" s="47">
        <v>5.13</v>
      </c>
      <c r="AQ5447">
        <v>80516</v>
      </c>
      <c r="AR5447" s="1" t="s">
        <v>503</v>
      </c>
    </row>
    <row r="5448" spans="1:44" x14ac:dyDescent="0.25">
      <c r="A5448" s="1">
        <v>7009</v>
      </c>
      <c r="B5448" s="1" t="s">
        <v>5257</v>
      </c>
      <c r="C5448" s="1">
        <v>180</v>
      </c>
      <c r="D5448" s="1" t="s">
        <v>6572</v>
      </c>
      <c r="F5448" s="1" t="s">
        <v>445</v>
      </c>
      <c r="H5448" s="1">
        <v>100</v>
      </c>
      <c r="J5448" s="1"/>
      <c r="K5448" s="3">
        <v>2000</v>
      </c>
      <c r="N5448" s="1">
        <v>701</v>
      </c>
      <c r="O5448" s="1">
        <v>307.3</v>
      </c>
      <c r="Q5448" s="1">
        <v>30.74</v>
      </c>
      <c r="R5448" s="1">
        <v>3.64</v>
      </c>
      <c r="S5448" s="47">
        <v>27.32</v>
      </c>
      <c r="Y5448" s="47">
        <v>2.3199999999999998</v>
      </c>
      <c r="AB5448" s="47">
        <v>1</v>
      </c>
      <c r="AJ5448" s="1" t="s">
        <v>413</v>
      </c>
      <c r="AK5448" s="19">
        <v>24.53</v>
      </c>
      <c r="AL5448" s="19">
        <v>101</v>
      </c>
      <c r="AM5448" s="1">
        <v>2550</v>
      </c>
      <c r="AN5448" s="3">
        <v>1994</v>
      </c>
      <c r="AP5448" s="47">
        <v>7.61</v>
      </c>
      <c r="AQ5448">
        <v>40137</v>
      </c>
      <c r="AR5448" s="1" t="s">
        <v>503</v>
      </c>
    </row>
    <row r="5449" spans="1:44" x14ac:dyDescent="0.25">
      <c r="A5449" s="1">
        <v>7010</v>
      </c>
      <c r="B5449" s="1" t="s">
        <v>5257</v>
      </c>
      <c r="C5449" s="1">
        <v>180</v>
      </c>
      <c r="D5449" s="1" t="s">
        <v>6572</v>
      </c>
      <c r="F5449" s="1" t="s">
        <v>445</v>
      </c>
      <c r="H5449" s="1">
        <v>50</v>
      </c>
      <c r="J5449" s="1"/>
      <c r="K5449" s="3">
        <v>1511</v>
      </c>
      <c r="N5449" s="1">
        <v>196</v>
      </c>
      <c r="O5449" s="1">
        <v>103.9</v>
      </c>
      <c r="Q5449" s="1">
        <v>26.31</v>
      </c>
      <c r="R5449" s="1">
        <v>5.24</v>
      </c>
      <c r="S5449" s="47">
        <v>45.15</v>
      </c>
      <c r="Y5449" s="47">
        <v>11</v>
      </c>
      <c r="AB5449" s="47">
        <v>2.2000000000000002</v>
      </c>
      <c r="AJ5449" s="1" t="s">
        <v>413</v>
      </c>
      <c r="AK5449" s="19">
        <v>25.28</v>
      </c>
      <c r="AL5449" s="19">
        <v>99.68</v>
      </c>
      <c r="AM5449" s="1">
        <v>2394</v>
      </c>
      <c r="AN5449" s="3">
        <v>1994</v>
      </c>
      <c r="AP5449" s="47">
        <v>6.45</v>
      </c>
      <c r="AQ5449">
        <v>80102</v>
      </c>
      <c r="AR5449" s="1" t="s">
        <v>503</v>
      </c>
    </row>
    <row r="5450" spans="1:44" x14ac:dyDescent="0.25">
      <c r="A5450" s="1">
        <v>7011</v>
      </c>
      <c r="B5450" s="1" t="s">
        <v>5257</v>
      </c>
      <c r="C5450" s="1">
        <v>180</v>
      </c>
      <c r="D5450" s="1" t="s">
        <v>6572</v>
      </c>
      <c r="F5450" s="1" t="s">
        <v>445</v>
      </c>
      <c r="H5450" s="1">
        <v>60</v>
      </c>
      <c r="J5450" s="1"/>
      <c r="K5450" s="3">
        <v>900</v>
      </c>
      <c r="N5450" s="1">
        <v>400</v>
      </c>
      <c r="O5450" s="1">
        <v>166.2</v>
      </c>
      <c r="Q5450" s="1">
        <v>41.28</v>
      </c>
      <c r="R5450" s="1">
        <v>7.31</v>
      </c>
      <c r="S5450" s="47">
        <v>80.98</v>
      </c>
      <c r="Y5450" s="47">
        <v>18.010000000000002</v>
      </c>
      <c r="AB5450" s="47">
        <v>3.61</v>
      </c>
      <c r="AJ5450" s="1" t="s">
        <v>413</v>
      </c>
      <c r="AK5450" s="19">
        <v>25.28</v>
      </c>
      <c r="AL5450" s="19">
        <v>99.73</v>
      </c>
      <c r="AM5450" s="1">
        <v>2488</v>
      </c>
      <c r="AN5450" s="3">
        <v>1994</v>
      </c>
      <c r="AP5450" s="47">
        <v>9</v>
      </c>
      <c r="AQ5450">
        <v>80102</v>
      </c>
      <c r="AR5450" s="1" t="s">
        <v>503</v>
      </c>
    </row>
    <row r="5451" spans="1:44" x14ac:dyDescent="0.25">
      <c r="A5451" s="1">
        <v>7012</v>
      </c>
      <c r="B5451" s="1" t="s">
        <v>5257</v>
      </c>
      <c r="C5451" s="1">
        <v>180</v>
      </c>
      <c r="D5451" s="1" t="s">
        <v>6572</v>
      </c>
      <c r="F5451" s="1" t="s">
        <v>445</v>
      </c>
      <c r="H5451" s="1">
        <v>90</v>
      </c>
      <c r="J5451" s="1"/>
      <c r="K5451" s="3">
        <v>1393</v>
      </c>
      <c r="N5451" s="1">
        <v>522</v>
      </c>
      <c r="O5451" s="1">
        <v>242</v>
      </c>
      <c r="Q5451" s="1">
        <v>64.430000000000007</v>
      </c>
      <c r="R5451" s="1">
        <v>11.66</v>
      </c>
      <c r="S5451" s="47">
        <v>111</v>
      </c>
      <c r="Y5451" s="47">
        <v>26.13</v>
      </c>
      <c r="AB5451" s="47">
        <v>5.23</v>
      </c>
      <c r="AJ5451" s="1" t="s">
        <v>413</v>
      </c>
      <c r="AK5451" s="19">
        <v>25.43</v>
      </c>
      <c r="AL5451" s="19">
        <v>99.68</v>
      </c>
      <c r="AM5451" s="1">
        <v>2645</v>
      </c>
      <c r="AN5451" s="3">
        <v>1994</v>
      </c>
      <c r="AP5451" s="47">
        <v>14.36</v>
      </c>
      <c r="AQ5451">
        <v>80102</v>
      </c>
      <c r="AR5451" s="1" t="s">
        <v>503</v>
      </c>
    </row>
    <row r="5452" spans="1:44" x14ac:dyDescent="0.25">
      <c r="A5452" s="1">
        <v>7013</v>
      </c>
      <c r="B5452" s="1" t="s">
        <v>5257</v>
      </c>
      <c r="C5452" s="1">
        <v>180</v>
      </c>
      <c r="D5452" s="1" t="s">
        <v>6572</v>
      </c>
      <c r="F5452" s="1" t="s">
        <v>445</v>
      </c>
      <c r="H5452" s="1">
        <v>50</v>
      </c>
      <c r="J5452" s="1"/>
      <c r="K5452" s="3">
        <v>2075</v>
      </c>
      <c r="N5452" s="1">
        <v>289</v>
      </c>
      <c r="O5452" s="1">
        <v>139.30000000000001</v>
      </c>
      <c r="Q5452" s="1">
        <v>33.479999999999997</v>
      </c>
      <c r="R5452" s="1">
        <v>6.69</v>
      </c>
      <c r="S5452" s="47">
        <v>63.7</v>
      </c>
      <c r="Y5452" s="47">
        <v>14.81</v>
      </c>
      <c r="AB5452" s="47">
        <v>2.97</v>
      </c>
      <c r="AJ5452" s="1" t="s">
        <v>413</v>
      </c>
      <c r="AK5452" s="19">
        <v>28.1</v>
      </c>
      <c r="AL5452" s="19">
        <v>98.78</v>
      </c>
      <c r="AM5452" s="1">
        <v>3460</v>
      </c>
      <c r="AN5452" s="3">
        <v>1994</v>
      </c>
      <c r="AP5452" s="47">
        <v>8.24</v>
      </c>
      <c r="AQ5452">
        <v>80516</v>
      </c>
      <c r="AR5452" s="1" t="s">
        <v>503</v>
      </c>
    </row>
    <row r="5453" spans="1:44" x14ac:dyDescent="0.25">
      <c r="A5453" s="1">
        <v>7014</v>
      </c>
      <c r="B5453" s="1" t="s">
        <v>5257</v>
      </c>
      <c r="C5453" s="1">
        <v>180</v>
      </c>
      <c r="D5453" s="1" t="s">
        <v>6572</v>
      </c>
      <c r="F5453" s="1" t="s">
        <v>445</v>
      </c>
      <c r="H5453" s="1">
        <v>150</v>
      </c>
      <c r="J5453" s="1"/>
      <c r="K5453" s="3">
        <v>1034</v>
      </c>
      <c r="N5453" s="1">
        <v>288</v>
      </c>
      <c r="O5453" s="1">
        <v>140.80000000000001</v>
      </c>
      <c r="Q5453" s="1">
        <v>36.67</v>
      </c>
      <c r="R5453" s="1">
        <v>6.76</v>
      </c>
      <c r="S5453" s="47">
        <v>63.8</v>
      </c>
      <c r="Y5453" s="47">
        <v>15.1</v>
      </c>
      <c r="AB5453" s="47">
        <v>3.03</v>
      </c>
      <c r="AJ5453" s="1" t="s">
        <v>413</v>
      </c>
      <c r="AK5453" s="19">
        <v>28.18</v>
      </c>
      <c r="AL5453" s="19">
        <v>98.9</v>
      </c>
      <c r="AM5453" s="1">
        <v>3340</v>
      </c>
      <c r="AN5453" s="3">
        <v>1994</v>
      </c>
      <c r="AP5453" s="47">
        <v>5.77</v>
      </c>
      <c r="AQ5453">
        <v>80516</v>
      </c>
      <c r="AR5453" s="1" t="s">
        <v>503</v>
      </c>
    </row>
    <row r="5454" spans="1:44" x14ac:dyDescent="0.25">
      <c r="A5454" s="1">
        <v>7015</v>
      </c>
      <c r="B5454" s="1" t="s">
        <v>5257</v>
      </c>
      <c r="C5454" s="1">
        <v>180</v>
      </c>
      <c r="D5454" s="1" t="s">
        <v>6572</v>
      </c>
      <c r="F5454" s="1" t="s">
        <v>445</v>
      </c>
      <c r="H5454" s="1">
        <v>50</v>
      </c>
      <c r="J5454" s="1"/>
      <c r="K5454" s="3">
        <v>2064</v>
      </c>
      <c r="N5454" s="1">
        <v>187</v>
      </c>
      <c r="O5454" s="1">
        <v>110.4</v>
      </c>
      <c r="Q5454" s="1">
        <v>28.17</v>
      </c>
      <c r="R5454" s="1">
        <v>5.8</v>
      </c>
      <c r="S5454" s="47">
        <v>46.69</v>
      </c>
      <c r="Y5454" s="47">
        <v>11.64</v>
      </c>
      <c r="AB5454" s="47">
        <v>2.33</v>
      </c>
      <c r="AJ5454" s="1" t="s">
        <v>413</v>
      </c>
      <c r="AK5454" s="19">
        <v>28.75</v>
      </c>
      <c r="AL5454" s="19">
        <v>99.02</v>
      </c>
      <c r="AM5454" s="1">
        <v>4160</v>
      </c>
      <c r="AN5454" s="3">
        <v>1994</v>
      </c>
      <c r="AP5454" s="47">
        <v>4.95</v>
      </c>
      <c r="AQ5454">
        <v>80516</v>
      </c>
      <c r="AR5454" s="1" t="s">
        <v>503</v>
      </c>
    </row>
    <row r="5455" spans="1:44" x14ac:dyDescent="0.25">
      <c r="A5455" s="1">
        <v>7016</v>
      </c>
      <c r="B5455" s="1" t="s">
        <v>5257</v>
      </c>
      <c r="C5455" s="1">
        <v>180</v>
      </c>
      <c r="D5455" s="1" t="s">
        <v>6572</v>
      </c>
      <c r="F5455" s="1" t="s">
        <v>445</v>
      </c>
      <c r="H5455" s="1">
        <v>85</v>
      </c>
      <c r="J5455" s="1"/>
      <c r="K5455" s="3">
        <v>942</v>
      </c>
      <c r="N5455" s="1">
        <v>205</v>
      </c>
      <c r="O5455" s="1">
        <v>102</v>
      </c>
      <c r="Q5455" s="1">
        <v>26.12</v>
      </c>
      <c r="R5455" s="1">
        <v>4.92</v>
      </c>
      <c r="S5455" s="47">
        <v>45.79</v>
      </c>
      <c r="Y5455" s="47">
        <v>10.89</v>
      </c>
      <c r="AB5455" s="47">
        <v>2.1800000000000002</v>
      </c>
      <c r="AJ5455" s="1" t="s">
        <v>413</v>
      </c>
      <c r="AK5455" s="19">
        <v>26.08</v>
      </c>
      <c r="AL5455" s="19">
        <v>99.57</v>
      </c>
      <c r="AM5455" s="1">
        <v>3135</v>
      </c>
      <c r="AN5455" s="3">
        <v>1994</v>
      </c>
      <c r="AP5455" s="47">
        <v>4.2</v>
      </c>
      <c r="AQ5455">
        <v>80102</v>
      </c>
      <c r="AR5455" s="1" t="s">
        <v>503</v>
      </c>
    </row>
    <row r="5456" spans="1:44" x14ac:dyDescent="0.25">
      <c r="A5456" s="1">
        <v>7017</v>
      </c>
      <c r="B5456" s="1" t="s">
        <v>5257</v>
      </c>
      <c r="C5456" s="1">
        <v>180</v>
      </c>
      <c r="D5456" s="1" t="s">
        <v>6572</v>
      </c>
      <c r="F5456" s="1" t="s">
        <v>445</v>
      </c>
      <c r="H5456" s="1">
        <v>58</v>
      </c>
      <c r="J5456" s="1"/>
      <c r="K5456" s="3">
        <v>1127</v>
      </c>
      <c r="N5456" s="1">
        <v>124</v>
      </c>
      <c r="O5456" s="1">
        <v>97.2</v>
      </c>
      <c r="Q5456" s="1">
        <v>29</v>
      </c>
      <c r="R5456" s="1">
        <v>5.64</v>
      </c>
      <c r="S5456" s="47">
        <v>36.200000000000003</v>
      </c>
      <c r="Y5456" s="47">
        <v>10.23</v>
      </c>
      <c r="AB5456" s="47">
        <v>2.0499999999999998</v>
      </c>
      <c r="AJ5456" s="1" t="s">
        <v>413</v>
      </c>
      <c r="AK5456" s="19">
        <v>26.08</v>
      </c>
      <c r="AL5456" s="19">
        <v>99.62</v>
      </c>
      <c r="AM5456" s="1">
        <v>2480</v>
      </c>
      <c r="AN5456" s="3">
        <v>1994</v>
      </c>
      <c r="AP5456" s="47">
        <v>4.8099999999999996</v>
      </c>
      <c r="AQ5456">
        <v>80102</v>
      </c>
      <c r="AR5456" s="1" t="s">
        <v>503</v>
      </c>
    </row>
    <row r="5457" spans="1:44" x14ac:dyDescent="0.25">
      <c r="A5457" s="1">
        <v>7018</v>
      </c>
      <c r="B5457" s="1" t="s">
        <v>5257</v>
      </c>
      <c r="C5457" s="1">
        <v>180</v>
      </c>
      <c r="D5457" s="1" t="s">
        <v>6572</v>
      </c>
      <c r="F5457" s="1" t="s">
        <v>445</v>
      </c>
      <c r="H5457" s="1">
        <v>85</v>
      </c>
      <c r="J5457" s="1"/>
      <c r="K5457" s="3">
        <v>249</v>
      </c>
      <c r="N5457" s="1">
        <v>255</v>
      </c>
      <c r="O5457" s="1">
        <v>142.1</v>
      </c>
      <c r="Q5457" s="1">
        <v>47.4</v>
      </c>
      <c r="R5457" s="1">
        <v>8.5399999999999991</v>
      </c>
      <c r="S5457" s="47">
        <v>68.2</v>
      </c>
      <c r="Y5457" s="47">
        <v>16.21</v>
      </c>
      <c r="AB5457" s="47">
        <v>3.25</v>
      </c>
      <c r="AJ5457" s="1" t="s">
        <v>413</v>
      </c>
      <c r="AK5457" s="19">
        <v>26.37</v>
      </c>
      <c r="AL5457" s="19">
        <v>100.1</v>
      </c>
      <c r="AM5457" s="1">
        <v>3450</v>
      </c>
      <c r="AN5457" s="3">
        <v>1994</v>
      </c>
      <c r="AP5457" s="47">
        <v>7.29</v>
      </c>
      <c r="AQ5457">
        <v>80102</v>
      </c>
      <c r="AR5457" s="1" t="s">
        <v>503</v>
      </c>
    </row>
    <row r="5458" spans="1:44" x14ac:dyDescent="0.25">
      <c r="A5458" s="1">
        <v>7019</v>
      </c>
      <c r="B5458" s="1" t="s">
        <v>5257</v>
      </c>
      <c r="C5458" s="1">
        <v>180</v>
      </c>
      <c r="D5458" s="1" t="s">
        <v>6572</v>
      </c>
      <c r="F5458" s="1" t="s">
        <v>445</v>
      </c>
      <c r="H5458" s="1">
        <v>45</v>
      </c>
      <c r="J5458" s="1"/>
      <c r="K5458" s="3">
        <v>1166</v>
      </c>
      <c r="N5458" s="1">
        <v>168</v>
      </c>
      <c r="O5458" s="1">
        <v>93.03</v>
      </c>
      <c r="Q5458" s="1">
        <v>24.2</v>
      </c>
      <c r="R5458" s="1">
        <v>4.7300000000000004</v>
      </c>
      <c r="S5458" s="47">
        <v>39.880000000000003</v>
      </c>
      <c r="Y5458" s="47">
        <v>9.86</v>
      </c>
      <c r="AB5458" s="47">
        <v>1.97</v>
      </c>
      <c r="AJ5458" s="1" t="s">
        <v>413</v>
      </c>
      <c r="AK5458" s="19">
        <v>26.52</v>
      </c>
      <c r="AL5458" s="19">
        <v>100.33</v>
      </c>
      <c r="AM5458" s="1">
        <v>2783</v>
      </c>
      <c r="AN5458" s="3">
        <v>1994</v>
      </c>
      <c r="AP5458" s="47">
        <v>4.04</v>
      </c>
      <c r="AQ5458">
        <v>80516</v>
      </c>
      <c r="AR5458" s="1" t="s">
        <v>503</v>
      </c>
    </row>
    <row r="5459" spans="1:44" x14ac:dyDescent="0.25">
      <c r="A5459" s="1">
        <v>7020</v>
      </c>
      <c r="B5459" s="1" t="s">
        <v>5257</v>
      </c>
      <c r="C5459" s="1">
        <v>180</v>
      </c>
      <c r="D5459" s="1" t="s">
        <v>6572</v>
      </c>
      <c r="F5459" s="1" t="s">
        <v>445</v>
      </c>
      <c r="H5459" s="1">
        <v>85</v>
      </c>
      <c r="J5459" s="1"/>
      <c r="K5459" s="3">
        <v>1586</v>
      </c>
      <c r="N5459" s="1">
        <v>201</v>
      </c>
      <c r="O5459" s="1">
        <v>136.80000000000001</v>
      </c>
      <c r="Q5459" s="1">
        <v>39.020000000000003</v>
      </c>
      <c r="R5459" s="1">
        <v>7.58</v>
      </c>
      <c r="S5459" s="47">
        <v>53.68</v>
      </c>
      <c r="Y5459" s="47">
        <v>14.44</v>
      </c>
      <c r="AB5459" s="47">
        <v>2.89</v>
      </c>
      <c r="AJ5459" s="1" t="s">
        <v>413</v>
      </c>
      <c r="AK5459" s="19">
        <v>26.45</v>
      </c>
      <c r="AL5459" s="19">
        <v>101.18</v>
      </c>
      <c r="AM5459" s="1">
        <v>2040</v>
      </c>
      <c r="AN5459" s="3">
        <v>1994</v>
      </c>
      <c r="AP5459" s="47">
        <v>6.47</v>
      </c>
      <c r="AQ5459">
        <v>80102</v>
      </c>
      <c r="AR5459" s="1" t="s">
        <v>503</v>
      </c>
    </row>
    <row r="5460" spans="1:44" x14ac:dyDescent="0.25">
      <c r="A5460" s="1">
        <v>7021</v>
      </c>
      <c r="B5460" s="1" t="s">
        <v>5257</v>
      </c>
      <c r="C5460" s="1">
        <v>180</v>
      </c>
      <c r="D5460" s="1" t="s">
        <v>6572</v>
      </c>
      <c r="F5460" s="1" t="s">
        <v>445</v>
      </c>
      <c r="H5460" s="1">
        <v>85</v>
      </c>
      <c r="J5460" s="1"/>
      <c r="K5460" s="3">
        <v>474</v>
      </c>
      <c r="N5460" s="1">
        <v>226</v>
      </c>
      <c r="O5460" s="1">
        <v>142</v>
      </c>
      <c r="Q5460" s="1">
        <v>46.23</v>
      </c>
      <c r="R5460" s="1">
        <v>8.4700000000000006</v>
      </c>
      <c r="S5460" s="47">
        <v>60.66</v>
      </c>
      <c r="Y5460" s="47">
        <v>15.67</v>
      </c>
      <c r="AB5460" s="47">
        <v>3.14</v>
      </c>
      <c r="AJ5460" s="1" t="s">
        <v>413</v>
      </c>
      <c r="AK5460" s="19">
        <v>26.23</v>
      </c>
      <c r="AL5460" s="19">
        <v>99.57</v>
      </c>
      <c r="AM5460" s="1">
        <v>2903</v>
      </c>
      <c r="AN5460" s="3">
        <v>1994</v>
      </c>
      <c r="AP5460" s="47">
        <v>7.23</v>
      </c>
      <c r="AQ5460">
        <v>80102</v>
      </c>
      <c r="AR5460" s="1" t="s">
        <v>503</v>
      </c>
    </row>
    <row r="5461" spans="1:44" x14ac:dyDescent="0.25">
      <c r="A5461" s="1">
        <v>7022</v>
      </c>
      <c r="B5461" s="1" t="s">
        <v>5257</v>
      </c>
      <c r="C5461" s="1">
        <v>180</v>
      </c>
      <c r="D5461" s="1" t="s">
        <v>6572</v>
      </c>
      <c r="F5461" s="1" t="s">
        <v>445</v>
      </c>
      <c r="H5461" s="1">
        <v>70</v>
      </c>
      <c r="J5461" s="1"/>
      <c r="K5461" s="3">
        <v>1216</v>
      </c>
      <c r="N5461" s="1">
        <v>200</v>
      </c>
      <c r="O5461" s="1">
        <v>98.35</v>
      </c>
      <c r="Q5461" s="1">
        <v>24.53</v>
      </c>
      <c r="R5461" s="1">
        <v>4.7699999999999996</v>
      </c>
      <c r="S5461" s="47">
        <v>44.01</v>
      </c>
      <c r="Y5461" s="47">
        <v>10.45</v>
      </c>
      <c r="AB5461" s="47">
        <v>2.09</v>
      </c>
      <c r="AJ5461" s="1" t="s">
        <v>413</v>
      </c>
      <c r="AK5461" s="19">
        <v>26.67</v>
      </c>
      <c r="AL5461" s="19">
        <v>99.8</v>
      </c>
      <c r="AM5461" s="1">
        <v>3060</v>
      </c>
      <c r="AN5461" s="3">
        <v>1994</v>
      </c>
      <c r="AP5461" s="47">
        <v>5.87</v>
      </c>
      <c r="AQ5461">
        <v>80516</v>
      </c>
      <c r="AR5461" s="1" t="s">
        <v>503</v>
      </c>
    </row>
    <row r="5462" spans="1:44" x14ac:dyDescent="0.25">
      <c r="A5462" s="1">
        <v>7023</v>
      </c>
      <c r="B5462" s="1" t="s">
        <v>5257</v>
      </c>
      <c r="C5462" s="1">
        <v>180</v>
      </c>
      <c r="D5462" s="1" t="s">
        <v>6572</v>
      </c>
      <c r="F5462" s="1" t="s">
        <v>445</v>
      </c>
      <c r="H5462" s="1">
        <v>120</v>
      </c>
      <c r="J5462" s="1"/>
      <c r="K5462" s="3">
        <v>847</v>
      </c>
      <c r="N5462" s="1">
        <v>217</v>
      </c>
      <c r="O5462" s="1">
        <v>125.6</v>
      </c>
      <c r="Q5462" s="1">
        <v>35.93</v>
      </c>
      <c r="R5462" s="1">
        <v>6.67</v>
      </c>
      <c r="S5462" s="47">
        <v>52.99</v>
      </c>
      <c r="Y5462" s="47">
        <v>13.47</v>
      </c>
      <c r="AB5462" s="47">
        <v>2.7</v>
      </c>
      <c r="AJ5462" s="1" t="s">
        <v>413</v>
      </c>
      <c r="AK5462" s="19">
        <v>27.02</v>
      </c>
      <c r="AL5462" s="19">
        <v>100.35</v>
      </c>
      <c r="AM5462" s="1">
        <v>2860</v>
      </c>
      <c r="AN5462" s="3">
        <v>1994</v>
      </c>
      <c r="AP5462" s="47">
        <v>5.69</v>
      </c>
      <c r="AQ5462">
        <v>80516</v>
      </c>
      <c r="AR5462" s="1" t="s">
        <v>503</v>
      </c>
    </row>
    <row r="5463" spans="1:44" x14ac:dyDescent="0.25">
      <c r="A5463" s="1">
        <v>7024</v>
      </c>
      <c r="B5463" s="1" t="s">
        <v>5257</v>
      </c>
      <c r="C5463" s="1">
        <v>180</v>
      </c>
      <c r="D5463" s="1" t="s">
        <v>6572</v>
      </c>
      <c r="F5463" s="1" t="s">
        <v>445</v>
      </c>
      <c r="H5463" s="1">
        <v>100</v>
      </c>
      <c r="J5463" s="1"/>
      <c r="K5463" s="3">
        <v>631</v>
      </c>
      <c r="N5463" s="1">
        <v>476</v>
      </c>
      <c r="O5463" s="1">
        <v>271.39999999999998</v>
      </c>
      <c r="Q5463" s="1">
        <v>88.42</v>
      </c>
      <c r="R5463" s="1">
        <v>15.97</v>
      </c>
      <c r="S5463" s="47">
        <v>124.73</v>
      </c>
      <c r="Y5463" s="47">
        <v>3.48</v>
      </c>
      <c r="AB5463" s="47">
        <v>1.1100000000000001</v>
      </c>
      <c r="AJ5463" s="1" t="s">
        <v>413</v>
      </c>
      <c r="AK5463" s="19">
        <v>27.17</v>
      </c>
      <c r="AL5463" s="19">
        <v>99.43</v>
      </c>
      <c r="AM5463" s="1">
        <v>2860</v>
      </c>
      <c r="AN5463" s="3">
        <v>1994</v>
      </c>
      <c r="AP5463" s="47">
        <v>13.63</v>
      </c>
      <c r="AQ5463">
        <v>80516</v>
      </c>
      <c r="AR5463" s="1" t="s">
        <v>503</v>
      </c>
    </row>
    <row r="5464" spans="1:44" x14ac:dyDescent="0.25">
      <c r="A5464" s="1">
        <v>7025</v>
      </c>
      <c r="B5464" s="1" t="s">
        <v>5257</v>
      </c>
      <c r="C5464" s="1">
        <v>180</v>
      </c>
      <c r="D5464" s="1" t="s">
        <v>6572</v>
      </c>
      <c r="F5464" s="1" t="s">
        <v>445</v>
      </c>
      <c r="H5464" s="1">
        <v>70</v>
      </c>
      <c r="J5464" s="1"/>
      <c r="K5464" s="3">
        <v>592</v>
      </c>
      <c r="N5464" s="1">
        <v>285</v>
      </c>
      <c r="O5464" s="1">
        <v>137.6</v>
      </c>
      <c r="Q5464" s="1">
        <v>39.119999999999997</v>
      </c>
      <c r="R5464" s="1">
        <v>7.03</v>
      </c>
      <c r="S5464" s="47">
        <v>62.42</v>
      </c>
      <c r="Y5464" s="47">
        <v>14.99</v>
      </c>
      <c r="AB5464" s="47">
        <v>3</v>
      </c>
      <c r="AJ5464" s="1" t="s">
        <v>413</v>
      </c>
      <c r="AK5464" s="19">
        <v>27.17</v>
      </c>
      <c r="AL5464" s="19">
        <v>99.75</v>
      </c>
      <c r="AM5464" s="1">
        <v>2780</v>
      </c>
      <c r="AN5464" s="3">
        <v>1994</v>
      </c>
      <c r="AP5464" s="47">
        <v>8.66</v>
      </c>
      <c r="AQ5464">
        <v>80516</v>
      </c>
      <c r="AR5464" s="1" t="s">
        <v>503</v>
      </c>
    </row>
    <row r="5465" spans="1:44" x14ac:dyDescent="0.25">
      <c r="A5465" s="1">
        <v>7026</v>
      </c>
      <c r="B5465" s="1" t="s">
        <v>5257</v>
      </c>
      <c r="C5465" s="1">
        <v>180</v>
      </c>
      <c r="D5465" s="1" t="s">
        <v>6572</v>
      </c>
      <c r="F5465" s="1" t="s">
        <v>445</v>
      </c>
      <c r="H5465" s="1">
        <v>120</v>
      </c>
      <c r="J5465" s="1"/>
      <c r="K5465" s="3">
        <v>522</v>
      </c>
      <c r="N5465" s="1">
        <v>295</v>
      </c>
      <c r="O5465" s="1">
        <v>139.30000000000001</v>
      </c>
      <c r="Q5465" s="1">
        <v>38.35</v>
      </c>
      <c r="R5465" s="1">
        <v>6.77</v>
      </c>
      <c r="S5465" s="47">
        <v>66.099999999999994</v>
      </c>
      <c r="Y5465" s="47">
        <v>15.26</v>
      </c>
      <c r="AB5465" s="47">
        <v>3.06</v>
      </c>
      <c r="AJ5465" s="1" t="s">
        <v>413</v>
      </c>
      <c r="AK5465" s="19">
        <v>27.17</v>
      </c>
      <c r="AL5465" s="19">
        <v>100.23</v>
      </c>
      <c r="AM5465" s="1">
        <v>3240</v>
      </c>
      <c r="AN5465" s="3">
        <v>1994</v>
      </c>
      <c r="AP5465" s="47">
        <v>5.78</v>
      </c>
      <c r="AQ5465">
        <v>80509</v>
      </c>
      <c r="AR5465" s="1" t="s">
        <v>503</v>
      </c>
    </row>
    <row r="5466" spans="1:44" x14ac:dyDescent="0.25">
      <c r="A5466" s="1">
        <v>7027</v>
      </c>
      <c r="B5466" s="1" t="s">
        <v>5257</v>
      </c>
      <c r="C5466" s="1">
        <v>180</v>
      </c>
      <c r="D5466" s="1" t="s">
        <v>6572</v>
      </c>
      <c r="F5466" s="1" t="s">
        <v>445</v>
      </c>
      <c r="H5466" s="1">
        <v>85</v>
      </c>
      <c r="J5466" s="1"/>
      <c r="K5466" s="3">
        <v>1021</v>
      </c>
      <c r="N5466" s="1">
        <v>151</v>
      </c>
      <c r="O5466" s="1">
        <v>74.040000000000006</v>
      </c>
      <c r="Q5466" s="1">
        <v>18.14</v>
      </c>
      <c r="R5466" s="1">
        <v>3.58</v>
      </c>
      <c r="S5466" s="47">
        <v>33.409999999999997</v>
      </c>
      <c r="Y5466" s="47">
        <v>7.87</v>
      </c>
      <c r="AB5466" s="47">
        <v>1.58</v>
      </c>
      <c r="AJ5466" s="1" t="s">
        <v>413</v>
      </c>
      <c r="AK5466" s="19">
        <v>27.38</v>
      </c>
      <c r="AL5466" s="19">
        <v>99.43</v>
      </c>
      <c r="AM5466" s="1">
        <v>2900</v>
      </c>
      <c r="AN5466" s="3">
        <v>1994</v>
      </c>
      <c r="AP5466" s="47">
        <v>4.41</v>
      </c>
      <c r="AQ5466">
        <v>80516</v>
      </c>
      <c r="AR5466" s="1" t="s">
        <v>503</v>
      </c>
    </row>
    <row r="5467" spans="1:44" x14ac:dyDescent="0.25">
      <c r="A5467" s="1">
        <v>7028</v>
      </c>
      <c r="B5467" s="1" t="s">
        <v>5257</v>
      </c>
      <c r="C5467" s="1">
        <v>180</v>
      </c>
      <c r="D5467" s="1" t="s">
        <v>6572</v>
      </c>
      <c r="F5467" s="1" t="s">
        <v>445</v>
      </c>
      <c r="H5467" s="1">
        <v>90</v>
      </c>
      <c r="J5467" s="1"/>
      <c r="K5467" s="3">
        <v>867</v>
      </c>
      <c r="N5467" s="1">
        <v>226</v>
      </c>
      <c r="O5467" s="1">
        <v>119.2</v>
      </c>
      <c r="Q5467" s="1">
        <v>32.32</v>
      </c>
      <c r="R5467" s="1">
        <v>5.99</v>
      </c>
      <c r="S5467" s="47">
        <v>52.24</v>
      </c>
      <c r="Y5467" s="47">
        <v>12.77</v>
      </c>
      <c r="AB5467" s="47">
        <v>2.56</v>
      </c>
      <c r="AJ5467" s="1" t="s">
        <v>413</v>
      </c>
      <c r="AK5467" s="19">
        <v>26.73</v>
      </c>
      <c r="AL5467" s="19">
        <v>100.88</v>
      </c>
      <c r="AM5467" s="1">
        <v>3300</v>
      </c>
      <c r="AN5467" s="3">
        <v>1994</v>
      </c>
      <c r="AP5467" s="47">
        <v>5.1100000000000003</v>
      </c>
      <c r="AQ5467">
        <v>80509</v>
      </c>
      <c r="AR5467" s="1" t="s">
        <v>503</v>
      </c>
    </row>
    <row r="5468" spans="1:44" x14ac:dyDescent="0.25">
      <c r="A5468" s="1">
        <v>7029</v>
      </c>
      <c r="B5468" s="1" t="s">
        <v>5257</v>
      </c>
      <c r="C5468" s="1">
        <v>180</v>
      </c>
      <c r="D5468" s="1" t="s">
        <v>6572</v>
      </c>
      <c r="F5468" s="1" t="s">
        <v>445</v>
      </c>
      <c r="H5468" s="1">
        <v>100</v>
      </c>
      <c r="J5468" s="1"/>
      <c r="K5468" s="3">
        <v>764</v>
      </c>
      <c r="N5468" s="1">
        <v>132</v>
      </c>
      <c r="O5468" s="1">
        <v>97.89</v>
      </c>
      <c r="Q5468" s="1">
        <v>30.34</v>
      </c>
      <c r="R5468" s="1">
        <v>5.76</v>
      </c>
      <c r="S5468" s="47">
        <v>37.26</v>
      </c>
      <c r="Y5468" s="47">
        <v>10.43</v>
      </c>
      <c r="AB5468" s="47">
        <v>2.09</v>
      </c>
      <c r="AJ5468" s="1" t="s">
        <v>413</v>
      </c>
      <c r="AK5468" s="19">
        <v>27.17</v>
      </c>
      <c r="AL5468" s="19">
        <v>100.72</v>
      </c>
      <c r="AM5468" s="1">
        <v>2920</v>
      </c>
      <c r="AN5468" s="3">
        <v>1994</v>
      </c>
      <c r="AP5468" s="47">
        <v>4.92</v>
      </c>
      <c r="AQ5468">
        <v>80509</v>
      </c>
      <c r="AR5468" s="1" t="s">
        <v>503</v>
      </c>
    </row>
    <row r="5469" spans="1:44" x14ac:dyDescent="0.25">
      <c r="A5469" s="1">
        <v>7030</v>
      </c>
      <c r="B5469" s="1" t="s">
        <v>5257</v>
      </c>
      <c r="C5469" s="1">
        <v>180</v>
      </c>
      <c r="D5469" s="1" t="s">
        <v>6572</v>
      </c>
      <c r="F5469" s="1" t="s">
        <v>445</v>
      </c>
      <c r="H5469" s="1">
        <v>25</v>
      </c>
      <c r="J5469" s="1"/>
      <c r="K5469" s="3">
        <v>1038</v>
      </c>
      <c r="N5469" s="1">
        <v>194</v>
      </c>
      <c r="O5469" s="1">
        <v>105.2</v>
      </c>
      <c r="Q5469" s="1">
        <v>27.89</v>
      </c>
      <c r="R5469" s="1">
        <v>5.31</v>
      </c>
      <c r="S5469" s="47">
        <v>45.4</v>
      </c>
      <c r="Y5469" s="47">
        <v>11.19</v>
      </c>
      <c r="AB5469" s="47">
        <v>2.2400000000000002</v>
      </c>
      <c r="AJ5469" s="1" t="s">
        <v>413</v>
      </c>
      <c r="AK5469" s="19">
        <v>27.32</v>
      </c>
      <c r="AL5469" s="19">
        <v>100.9</v>
      </c>
      <c r="AM5469" s="1">
        <v>2570</v>
      </c>
      <c r="AN5469" s="3">
        <v>1994</v>
      </c>
      <c r="AP5469" s="47">
        <v>4.53</v>
      </c>
      <c r="AQ5469">
        <v>80509</v>
      </c>
      <c r="AR5469" s="1" t="s">
        <v>503</v>
      </c>
    </row>
    <row r="5470" spans="1:44" x14ac:dyDescent="0.25">
      <c r="A5470" s="1">
        <v>7031</v>
      </c>
      <c r="B5470" s="1" t="s">
        <v>5257</v>
      </c>
      <c r="C5470" s="1">
        <v>180</v>
      </c>
      <c r="D5470" s="1" t="s">
        <v>6572</v>
      </c>
      <c r="F5470" s="1" t="s">
        <v>445</v>
      </c>
      <c r="H5470" s="1">
        <v>20</v>
      </c>
      <c r="J5470" s="1"/>
      <c r="K5470" s="3">
        <v>2799</v>
      </c>
      <c r="N5470" s="1">
        <v>195</v>
      </c>
      <c r="O5470" s="1">
        <v>133.5</v>
      </c>
      <c r="Q5470" s="1">
        <v>35.36</v>
      </c>
      <c r="R5470" s="1">
        <v>7.37</v>
      </c>
      <c r="S5470" s="47">
        <v>53.55</v>
      </c>
      <c r="Y5470" s="47">
        <v>3.99</v>
      </c>
      <c r="AB5470" s="47">
        <v>0.8</v>
      </c>
      <c r="AJ5470" s="1" t="s">
        <v>413</v>
      </c>
      <c r="AK5470" s="19">
        <v>27.67</v>
      </c>
      <c r="AL5470" s="19">
        <v>100.53</v>
      </c>
      <c r="AM5470" s="1">
        <v>3280</v>
      </c>
      <c r="AN5470" s="3">
        <v>1994</v>
      </c>
      <c r="AP5470" s="47">
        <v>6.29</v>
      </c>
      <c r="AQ5470">
        <v>80509</v>
      </c>
      <c r="AR5470" s="1" t="s">
        <v>503</v>
      </c>
    </row>
    <row r="5471" spans="1:44" x14ac:dyDescent="0.25">
      <c r="A5471" s="1">
        <v>7032</v>
      </c>
      <c r="B5471" s="1" t="s">
        <v>5257</v>
      </c>
      <c r="C5471" s="1">
        <v>180</v>
      </c>
      <c r="D5471" s="1" t="s">
        <v>6572</v>
      </c>
      <c r="F5471" s="1" t="s">
        <v>445</v>
      </c>
      <c r="H5471" s="1">
        <v>70</v>
      </c>
      <c r="J5471" s="1"/>
      <c r="K5471" s="3">
        <v>448</v>
      </c>
      <c r="N5471" s="1">
        <v>352</v>
      </c>
      <c r="O5471" s="1">
        <v>160.6</v>
      </c>
      <c r="Q5471" s="1">
        <v>46.77</v>
      </c>
      <c r="R5471" s="1">
        <v>8.25</v>
      </c>
      <c r="S5471" s="47">
        <v>76.81</v>
      </c>
      <c r="Y5471" s="47">
        <v>17.809999999999999</v>
      </c>
      <c r="AB5471" s="47">
        <v>3.57</v>
      </c>
      <c r="AJ5471" s="1" t="s">
        <v>413</v>
      </c>
      <c r="AK5471" s="19">
        <v>25.58</v>
      </c>
      <c r="AL5471" s="19">
        <v>98.78</v>
      </c>
      <c r="AM5471" s="1">
        <v>2900</v>
      </c>
      <c r="AN5471" s="3">
        <v>1994</v>
      </c>
      <c r="AP5471" s="47">
        <v>10.16</v>
      </c>
      <c r="AQ5471">
        <v>80516</v>
      </c>
      <c r="AR5471" s="1" t="s">
        <v>503</v>
      </c>
    </row>
    <row r="5472" spans="1:44" x14ac:dyDescent="0.25">
      <c r="A5472" s="1">
        <v>7033</v>
      </c>
      <c r="B5472" s="1" t="s">
        <v>5257</v>
      </c>
      <c r="C5472" s="1">
        <v>180</v>
      </c>
      <c r="D5472" s="1" t="s">
        <v>6572</v>
      </c>
      <c r="F5472" s="1" t="s">
        <v>445</v>
      </c>
      <c r="H5472" s="1">
        <v>42</v>
      </c>
      <c r="I5472" s="1">
        <v>25</v>
      </c>
      <c r="J5472" s="1"/>
      <c r="K5472" s="3">
        <v>2030</v>
      </c>
      <c r="N5472" s="1">
        <v>168</v>
      </c>
      <c r="O5472" s="33">
        <v>88.632999999999996</v>
      </c>
      <c r="P5472" s="33"/>
      <c r="Q5472" s="33">
        <v>34.375</v>
      </c>
      <c r="R5472" s="33">
        <v>6.2590000000000003</v>
      </c>
      <c r="S5472" s="47">
        <v>29.69</v>
      </c>
      <c r="Y5472" s="33">
        <v>2.3719999999999999</v>
      </c>
      <c r="Z5472" s="33"/>
      <c r="AA5472" s="33"/>
      <c r="AB5472" s="33"/>
      <c r="AC5472" s="33">
        <v>0.83899999999999997</v>
      </c>
      <c r="AF5472" s="33">
        <v>0</v>
      </c>
      <c r="AG5472" s="33"/>
      <c r="AH5472" s="33"/>
      <c r="AI5472" s="33">
        <v>4.5179999999999998</v>
      </c>
      <c r="AJ5472" s="1" t="s">
        <v>413</v>
      </c>
      <c r="AK5472" s="19">
        <v>23.2</v>
      </c>
      <c r="AL5472" s="19">
        <v>100.85</v>
      </c>
      <c r="AM5472" s="1">
        <v>930</v>
      </c>
      <c r="AN5472" s="3">
        <v>1994</v>
      </c>
      <c r="AP5472" s="47">
        <v>5.24</v>
      </c>
      <c r="AQ5472">
        <v>40137</v>
      </c>
      <c r="AR5472" s="1" t="s">
        <v>503</v>
      </c>
    </row>
    <row r="5473" spans="1:50" x14ac:dyDescent="0.25">
      <c r="A5473" s="1">
        <v>7034</v>
      </c>
      <c r="B5473" s="1" t="s">
        <v>5257</v>
      </c>
      <c r="C5473" s="1">
        <v>180</v>
      </c>
      <c r="D5473" s="1" t="s">
        <v>6572</v>
      </c>
      <c r="F5473" s="1" t="s">
        <v>445</v>
      </c>
      <c r="H5473" s="1">
        <v>50</v>
      </c>
      <c r="J5473" s="1"/>
      <c r="K5473" s="3">
        <v>742</v>
      </c>
      <c r="N5473" s="1">
        <v>255</v>
      </c>
      <c r="O5473" s="1">
        <v>113.2</v>
      </c>
      <c r="Q5473" s="1">
        <v>28.18</v>
      </c>
      <c r="R5473" s="1">
        <v>5.09</v>
      </c>
      <c r="S5473" s="47">
        <v>53.91</v>
      </c>
      <c r="Y5473" s="47">
        <v>12.2</v>
      </c>
      <c r="AB5473" s="47">
        <v>2.44</v>
      </c>
      <c r="AJ5473" s="1" t="s">
        <v>413</v>
      </c>
      <c r="AK5473" s="19">
        <v>25.58</v>
      </c>
      <c r="AL5473" s="19">
        <v>99.92</v>
      </c>
      <c r="AM5473" s="1">
        <v>2850</v>
      </c>
      <c r="AN5473" s="3">
        <v>1994</v>
      </c>
      <c r="AP5473" s="47">
        <v>4.3499999999999996</v>
      </c>
      <c r="AQ5473">
        <v>80102</v>
      </c>
      <c r="AR5473" s="1" t="s">
        <v>503</v>
      </c>
    </row>
    <row r="5474" spans="1:50" x14ac:dyDescent="0.25">
      <c r="A5474" s="1">
        <v>7035</v>
      </c>
      <c r="B5474" s="1" t="s">
        <v>5257</v>
      </c>
      <c r="C5474" s="1">
        <v>180</v>
      </c>
      <c r="D5474" s="1" t="s">
        <v>6572</v>
      </c>
      <c r="F5474" s="1" t="s">
        <v>445</v>
      </c>
      <c r="H5474" s="1">
        <v>55</v>
      </c>
      <c r="J5474" s="1"/>
      <c r="K5474" s="3">
        <v>1281</v>
      </c>
      <c r="N5474" s="1">
        <v>351</v>
      </c>
      <c r="O5474" s="1">
        <v>170.7</v>
      </c>
      <c r="Q5474" s="1">
        <v>45.16</v>
      </c>
      <c r="R5474" s="1">
        <v>8.36</v>
      </c>
      <c r="S5474" s="47">
        <v>76.14</v>
      </c>
      <c r="Y5474" s="47">
        <v>18.29</v>
      </c>
      <c r="AB5474" s="47">
        <v>3.66</v>
      </c>
      <c r="AJ5474" s="1" t="s">
        <v>413</v>
      </c>
      <c r="AK5474" s="19">
        <v>25.5</v>
      </c>
      <c r="AL5474" s="19">
        <v>99.13</v>
      </c>
      <c r="AM5474" s="1">
        <v>2526</v>
      </c>
      <c r="AN5474" s="3">
        <v>1994</v>
      </c>
      <c r="AP5474" s="47">
        <v>10.29</v>
      </c>
      <c r="AQ5474">
        <v>40137</v>
      </c>
      <c r="AR5474" s="1" t="s">
        <v>503</v>
      </c>
    </row>
    <row r="5475" spans="1:50" x14ac:dyDescent="0.25">
      <c r="A5475" s="1">
        <v>7036</v>
      </c>
      <c r="B5475" s="1" t="s">
        <v>5257</v>
      </c>
      <c r="C5475" s="1">
        <v>180</v>
      </c>
      <c r="D5475" s="1" t="s">
        <v>6572</v>
      </c>
      <c r="F5475" s="1" t="s">
        <v>445</v>
      </c>
      <c r="H5475" s="1">
        <v>35</v>
      </c>
      <c r="J5475" s="1"/>
      <c r="K5475" s="3">
        <v>1116</v>
      </c>
      <c r="N5475" s="1">
        <v>259</v>
      </c>
      <c r="O5475" s="1">
        <v>140.9</v>
      </c>
      <c r="Q5475" s="1">
        <v>39.340000000000003</v>
      </c>
      <c r="R5475" s="1">
        <v>7.38</v>
      </c>
      <c r="S5475" s="47">
        <v>59.46</v>
      </c>
      <c r="Y5475" s="47">
        <v>15.05</v>
      </c>
      <c r="AB5475" s="47">
        <v>3.01</v>
      </c>
      <c r="AJ5475" s="1" t="s">
        <v>413</v>
      </c>
      <c r="AK5475" s="19">
        <v>25.8</v>
      </c>
      <c r="AL5475" s="19">
        <v>99.08</v>
      </c>
      <c r="AM5475" s="1">
        <v>2790</v>
      </c>
      <c r="AN5475" s="3">
        <v>1994</v>
      </c>
      <c r="AP5475" s="47">
        <v>9.09</v>
      </c>
      <c r="AQ5475">
        <v>40137</v>
      </c>
      <c r="AR5475" s="1" t="s">
        <v>503</v>
      </c>
    </row>
    <row r="5476" spans="1:50" x14ac:dyDescent="0.25">
      <c r="A5476" s="1">
        <v>7037</v>
      </c>
      <c r="B5476" s="1" t="s">
        <v>5257</v>
      </c>
      <c r="C5476" s="1">
        <v>180</v>
      </c>
      <c r="D5476" s="1" t="s">
        <v>6572</v>
      </c>
      <c r="F5476" s="1" t="s">
        <v>445</v>
      </c>
      <c r="H5476" s="1">
        <v>45</v>
      </c>
      <c r="J5476" s="1"/>
      <c r="K5476" s="3">
        <v>713</v>
      </c>
      <c r="N5476" s="1">
        <v>189</v>
      </c>
      <c r="O5476" s="1">
        <v>99.77</v>
      </c>
      <c r="Q5476" s="1">
        <v>27.14</v>
      </c>
      <c r="R5476" s="1">
        <v>5.0199999999999996</v>
      </c>
      <c r="S5476" s="47">
        <v>43.72</v>
      </c>
      <c r="Y5476" s="47">
        <v>10.7</v>
      </c>
      <c r="AB5476" s="47">
        <v>2.14</v>
      </c>
      <c r="AJ5476" s="1" t="s">
        <v>413</v>
      </c>
      <c r="AK5476" s="19">
        <v>26.23</v>
      </c>
      <c r="AL5476" s="19">
        <v>99.38</v>
      </c>
      <c r="AM5476" s="1">
        <v>2240</v>
      </c>
      <c r="AN5476" s="3">
        <v>1994</v>
      </c>
      <c r="AP5476" s="47">
        <v>4.29</v>
      </c>
      <c r="AQ5476">
        <v>80102</v>
      </c>
      <c r="AR5476" s="1" t="s">
        <v>503</v>
      </c>
    </row>
    <row r="5477" spans="1:50" x14ac:dyDescent="0.25">
      <c r="A5477" s="1">
        <v>7039</v>
      </c>
      <c r="B5477" s="1" t="s">
        <v>5257</v>
      </c>
      <c r="C5477" s="1">
        <v>180</v>
      </c>
      <c r="D5477" s="1" t="s">
        <v>6572</v>
      </c>
      <c r="F5477" s="1" t="s">
        <v>445</v>
      </c>
      <c r="H5477" s="1">
        <v>51</v>
      </c>
      <c r="J5477" s="1"/>
      <c r="K5477" s="3">
        <v>735</v>
      </c>
      <c r="N5477" s="1">
        <v>207</v>
      </c>
      <c r="O5477" s="1">
        <v>146.5</v>
      </c>
      <c r="Q5477" s="1">
        <v>69.56</v>
      </c>
      <c r="R5477" s="1">
        <v>12.63</v>
      </c>
      <c r="S5477" s="47">
        <v>44.16</v>
      </c>
      <c r="Y5477" s="47">
        <v>16.62</v>
      </c>
      <c r="AB5477" s="47">
        <v>3.33</v>
      </c>
      <c r="AJ5477" s="1" t="s">
        <v>413</v>
      </c>
      <c r="AK5477" s="19">
        <v>25.1</v>
      </c>
      <c r="AL5477" s="19">
        <v>108.62</v>
      </c>
      <c r="AM5477" s="1">
        <v>1002</v>
      </c>
      <c r="AN5477" s="3">
        <v>1994</v>
      </c>
      <c r="AP5477" s="47">
        <v>15.55</v>
      </c>
      <c r="AQ5477">
        <v>40118</v>
      </c>
      <c r="AR5477" s="1" t="s">
        <v>503</v>
      </c>
    </row>
    <row r="5478" spans="1:50" x14ac:dyDescent="0.25">
      <c r="A5478" s="1">
        <v>7040</v>
      </c>
      <c r="B5478" s="1" t="s">
        <v>5257</v>
      </c>
      <c r="C5478" s="1">
        <v>180</v>
      </c>
      <c r="D5478" s="1" t="s">
        <v>6572</v>
      </c>
      <c r="F5478" s="1" t="s">
        <v>445</v>
      </c>
      <c r="H5478" s="1">
        <v>35</v>
      </c>
      <c r="J5478" s="1"/>
      <c r="K5478" s="3">
        <v>800</v>
      </c>
      <c r="N5478" s="1">
        <v>176</v>
      </c>
      <c r="O5478" s="1">
        <v>124.4</v>
      </c>
      <c r="Q5478" s="1">
        <v>57.26</v>
      </c>
      <c r="R5478" s="1">
        <v>10.94</v>
      </c>
      <c r="S5478" s="47">
        <v>38.29</v>
      </c>
      <c r="Y5478" s="47">
        <v>14.06</v>
      </c>
      <c r="AB5478" s="47">
        <v>2.82</v>
      </c>
      <c r="AJ5478" s="1" t="s">
        <v>413</v>
      </c>
      <c r="AK5478" s="19">
        <v>25.45</v>
      </c>
      <c r="AL5478" s="19">
        <v>109.97</v>
      </c>
      <c r="AM5478" s="1">
        <v>820</v>
      </c>
      <c r="AN5478" s="3">
        <v>1994</v>
      </c>
      <c r="AP5478" s="47">
        <v>9.34</v>
      </c>
      <c r="AQ5478">
        <v>40118</v>
      </c>
      <c r="AR5478" s="1" t="s">
        <v>503</v>
      </c>
    </row>
    <row r="5479" spans="1:50" x14ac:dyDescent="0.25">
      <c r="A5479" s="1">
        <v>7041</v>
      </c>
      <c r="B5479" s="1" t="s">
        <v>5257</v>
      </c>
      <c r="C5479" s="1">
        <v>180</v>
      </c>
      <c r="D5479" s="1" t="s">
        <v>6572</v>
      </c>
      <c r="F5479" s="1" t="s">
        <v>445</v>
      </c>
      <c r="H5479" s="1">
        <v>40</v>
      </c>
      <c r="J5479" s="1"/>
      <c r="K5479" s="3">
        <v>1487</v>
      </c>
      <c r="N5479" s="1">
        <v>162</v>
      </c>
      <c r="O5479" s="1">
        <v>111.9</v>
      </c>
      <c r="Q5479" s="1">
        <v>47.94</v>
      </c>
      <c r="R5479" s="1">
        <v>10.27</v>
      </c>
      <c r="S5479" s="47">
        <v>37.1</v>
      </c>
      <c r="Y5479" s="47">
        <v>12.62</v>
      </c>
      <c r="AB5479" s="47">
        <v>2.5299999999999998</v>
      </c>
      <c r="AJ5479" s="1" t="s">
        <v>413</v>
      </c>
      <c r="AK5479" s="19">
        <v>25.45</v>
      </c>
      <c r="AL5479" s="19">
        <v>109.93</v>
      </c>
      <c r="AM5479" s="1">
        <v>1085</v>
      </c>
      <c r="AN5479" s="3">
        <v>1994</v>
      </c>
      <c r="AP5479" s="47">
        <v>12.65</v>
      </c>
      <c r="AQ5479">
        <v>40118</v>
      </c>
      <c r="AR5479" s="1" t="s">
        <v>503</v>
      </c>
    </row>
    <row r="5480" spans="1:50" x14ac:dyDescent="0.25">
      <c r="A5480" s="1">
        <v>7042</v>
      </c>
      <c r="B5480" s="1" t="s">
        <v>5257</v>
      </c>
      <c r="C5480" s="1">
        <v>180</v>
      </c>
      <c r="D5480" s="1" t="s">
        <v>6572</v>
      </c>
      <c r="F5480" s="1" t="s">
        <v>445</v>
      </c>
      <c r="H5480" s="1">
        <v>60</v>
      </c>
      <c r="J5480" s="1"/>
      <c r="K5480" s="3">
        <v>620</v>
      </c>
      <c r="N5480" s="1">
        <v>184</v>
      </c>
      <c r="O5480" s="1">
        <v>118.6</v>
      </c>
      <c r="Q5480" s="1">
        <v>57.08</v>
      </c>
      <c r="R5480" s="1">
        <v>10.44</v>
      </c>
      <c r="S5480" s="47">
        <v>34.369999999999997</v>
      </c>
      <c r="Y5480" s="47">
        <v>13.43</v>
      </c>
      <c r="AB5480" s="47">
        <v>2.69</v>
      </c>
      <c r="AJ5480" s="1" t="s">
        <v>413</v>
      </c>
      <c r="AK5480" s="19">
        <v>25.6</v>
      </c>
      <c r="AL5480" s="19">
        <v>109.98</v>
      </c>
      <c r="AM5480" s="1">
        <v>1680</v>
      </c>
      <c r="AN5480" s="3">
        <v>1994</v>
      </c>
      <c r="AP5480" s="47">
        <v>12.86</v>
      </c>
      <c r="AQ5480">
        <v>40118</v>
      </c>
      <c r="AR5480" s="1" t="s">
        <v>503</v>
      </c>
    </row>
    <row r="5481" spans="1:50" x14ac:dyDescent="0.25">
      <c r="A5481" s="1">
        <v>7043</v>
      </c>
      <c r="B5481" s="1" t="s">
        <v>5257</v>
      </c>
      <c r="C5481" s="1">
        <v>180</v>
      </c>
      <c r="D5481" s="1" t="s">
        <v>6572</v>
      </c>
      <c r="F5481" s="1" t="s">
        <v>445</v>
      </c>
      <c r="H5481" s="1">
        <v>30</v>
      </c>
      <c r="J5481" s="1"/>
      <c r="K5481" s="3">
        <v>499</v>
      </c>
      <c r="N5481" s="1">
        <v>127</v>
      </c>
      <c r="O5481" s="1">
        <v>76.98</v>
      </c>
      <c r="Q5481" s="1">
        <v>36.14</v>
      </c>
      <c r="R5481" s="1">
        <v>6.94</v>
      </c>
      <c r="S5481" s="47">
        <v>22.15</v>
      </c>
      <c r="Y5481" s="47">
        <v>8.66</v>
      </c>
      <c r="AB5481" s="47">
        <v>1.73</v>
      </c>
      <c r="AJ5481" s="1" t="s">
        <v>413</v>
      </c>
      <c r="AK5481" s="19">
        <v>25.17</v>
      </c>
      <c r="AL5481" s="19">
        <v>110.63</v>
      </c>
      <c r="AM5481" s="1">
        <v>550</v>
      </c>
      <c r="AN5481" s="3">
        <v>1994</v>
      </c>
      <c r="AP5481" s="47">
        <v>5.92</v>
      </c>
      <c r="AQ5481">
        <v>40118</v>
      </c>
      <c r="AR5481" s="1" t="s">
        <v>503</v>
      </c>
      <c r="AU5481" s="32"/>
      <c r="AV5481" s="32"/>
      <c r="AW5481" s="32"/>
      <c r="AX5481" s="32"/>
    </row>
    <row r="5482" spans="1:50" x14ac:dyDescent="0.25">
      <c r="A5482" s="1">
        <v>7044</v>
      </c>
      <c r="B5482" s="1" t="s">
        <v>5257</v>
      </c>
      <c r="C5482" s="1">
        <v>180</v>
      </c>
      <c r="D5482" s="1" t="s">
        <v>6572</v>
      </c>
      <c r="F5482" s="1" t="s">
        <v>445</v>
      </c>
      <c r="H5482" s="1">
        <v>32</v>
      </c>
      <c r="J5482" s="1"/>
      <c r="K5482" s="3">
        <v>898</v>
      </c>
      <c r="N5482" s="1">
        <v>166</v>
      </c>
      <c r="O5482" s="1">
        <v>116.7</v>
      </c>
      <c r="Q5482" s="1">
        <v>52.71</v>
      </c>
      <c r="R5482" s="1">
        <v>10.41</v>
      </c>
      <c r="S5482" s="47">
        <v>36.49</v>
      </c>
      <c r="Y5482" s="47">
        <v>13.17</v>
      </c>
      <c r="AB5482" s="47">
        <v>2.64</v>
      </c>
      <c r="AJ5482" s="1" t="s">
        <v>413</v>
      </c>
      <c r="AK5482" s="19">
        <v>25.67</v>
      </c>
      <c r="AL5482" s="19">
        <v>110.28</v>
      </c>
      <c r="AM5482" s="1">
        <v>835</v>
      </c>
      <c r="AN5482" s="3">
        <v>1994</v>
      </c>
      <c r="AP5482" s="47">
        <v>12.82</v>
      </c>
      <c r="AQ5482">
        <v>40118</v>
      </c>
      <c r="AR5482" s="1" t="s">
        <v>503</v>
      </c>
    </row>
    <row r="5483" spans="1:50" x14ac:dyDescent="0.25">
      <c r="A5483" s="1">
        <v>7045</v>
      </c>
      <c r="B5483" s="1" t="s">
        <v>5257</v>
      </c>
      <c r="C5483" s="1">
        <v>180</v>
      </c>
      <c r="D5483" s="1" t="s">
        <v>6572</v>
      </c>
      <c r="F5483" s="1" t="s">
        <v>445</v>
      </c>
      <c r="H5483" s="1">
        <v>29</v>
      </c>
      <c r="J5483" s="1"/>
      <c r="K5483" s="3">
        <v>1882</v>
      </c>
      <c r="N5483" s="1">
        <v>65.5</v>
      </c>
      <c r="O5483" s="1">
        <v>46.15</v>
      </c>
      <c r="Q5483" s="1">
        <v>17.809999999999999</v>
      </c>
      <c r="R5483" s="1">
        <v>3.75</v>
      </c>
      <c r="S5483" s="47">
        <v>18.79</v>
      </c>
      <c r="Y5483" s="47">
        <v>5.27</v>
      </c>
      <c r="AB5483" s="47">
        <v>1.06</v>
      </c>
      <c r="AJ5483" s="1" t="s">
        <v>413</v>
      </c>
      <c r="AK5483" s="19">
        <v>25.97</v>
      </c>
      <c r="AL5483" s="19">
        <v>110.28</v>
      </c>
      <c r="AM5483" s="1">
        <v>450</v>
      </c>
      <c r="AN5483" s="3">
        <v>1994</v>
      </c>
      <c r="AP5483" s="47">
        <v>4.62</v>
      </c>
      <c r="AQ5483">
        <v>40118</v>
      </c>
      <c r="AR5483" s="1" t="s">
        <v>503</v>
      </c>
    </row>
    <row r="5484" spans="1:50" x14ac:dyDescent="0.25">
      <c r="A5484" s="1">
        <v>7046</v>
      </c>
      <c r="B5484" s="1" t="s">
        <v>5257</v>
      </c>
      <c r="C5484" s="1">
        <v>180</v>
      </c>
      <c r="D5484" s="1" t="s">
        <v>6572</v>
      </c>
      <c r="F5484" s="1" t="s">
        <v>445</v>
      </c>
      <c r="H5484" s="1">
        <v>31</v>
      </c>
      <c r="J5484" s="1"/>
      <c r="K5484" s="3">
        <v>3272</v>
      </c>
      <c r="N5484" s="1">
        <v>255</v>
      </c>
      <c r="O5484" s="1">
        <v>142.69999999999999</v>
      </c>
      <c r="Q5484" s="1">
        <v>55.39</v>
      </c>
      <c r="R5484" s="1">
        <v>12.41</v>
      </c>
      <c r="S5484" s="47">
        <v>46.3</v>
      </c>
      <c r="Y5484" s="47">
        <v>5.64</v>
      </c>
      <c r="AB5484" s="47">
        <v>1.1299999999999999</v>
      </c>
      <c r="AJ5484" s="1" t="s">
        <v>413</v>
      </c>
      <c r="AK5484" s="19">
        <v>25.9</v>
      </c>
      <c r="AL5484" s="19">
        <v>110.1</v>
      </c>
      <c r="AM5484" s="1">
        <v>500</v>
      </c>
      <c r="AN5484" s="3">
        <v>1994</v>
      </c>
      <c r="AP5484" s="47">
        <v>16.11</v>
      </c>
      <c r="AQ5484">
        <v>40118</v>
      </c>
      <c r="AR5484" s="1" t="s">
        <v>503</v>
      </c>
    </row>
    <row r="5485" spans="1:50" x14ac:dyDescent="0.25">
      <c r="A5485" s="1">
        <v>7047</v>
      </c>
      <c r="B5485" s="1" t="s">
        <v>5257</v>
      </c>
      <c r="C5485" s="1">
        <v>180</v>
      </c>
      <c r="D5485" s="1" t="s">
        <v>6572</v>
      </c>
      <c r="F5485" s="1" t="s">
        <v>445</v>
      </c>
      <c r="H5485" s="1">
        <v>20</v>
      </c>
      <c r="J5485" s="1"/>
      <c r="K5485" s="3">
        <v>1906</v>
      </c>
      <c r="N5485" s="1">
        <v>97.9</v>
      </c>
      <c r="O5485" s="1">
        <v>67.650000000000006</v>
      </c>
      <c r="Q5485" s="1">
        <v>20.79</v>
      </c>
      <c r="R5485" s="1">
        <v>11.66</v>
      </c>
      <c r="S5485" s="47">
        <v>28</v>
      </c>
      <c r="Y5485" s="47">
        <v>7.8</v>
      </c>
      <c r="AB5485" s="47">
        <v>1.56</v>
      </c>
      <c r="AJ5485" s="1" t="s">
        <v>413</v>
      </c>
      <c r="AK5485" s="19">
        <v>23.57</v>
      </c>
      <c r="AL5485" s="19">
        <v>108.37</v>
      </c>
      <c r="AM5485" s="1">
        <v>700</v>
      </c>
      <c r="AN5485" s="3">
        <v>1994</v>
      </c>
      <c r="AP5485" s="47">
        <v>14.36</v>
      </c>
      <c r="AQ5485">
        <v>40118</v>
      </c>
      <c r="AR5485" s="1" t="s">
        <v>503</v>
      </c>
    </row>
    <row r="5486" spans="1:50" x14ac:dyDescent="0.25">
      <c r="A5486" s="1">
        <v>7048</v>
      </c>
      <c r="B5486" s="1" t="s">
        <v>5257</v>
      </c>
      <c r="C5486" s="1">
        <v>180</v>
      </c>
      <c r="D5486" s="1" t="s">
        <v>6572</v>
      </c>
      <c r="F5486" s="1" t="s">
        <v>445</v>
      </c>
      <c r="H5486" s="1">
        <v>44</v>
      </c>
      <c r="J5486" s="1"/>
      <c r="K5486" s="3">
        <v>439</v>
      </c>
      <c r="N5486" s="1">
        <v>234</v>
      </c>
      <c r="O5486" s="1">
        <v>132.5</v>
      </c>
      <c r="Q5486" s="1">
        <v>72.86</v>
      </c>
      <c r="R5486" s="1">
        <v>11.67</v>
      </c>
      <c r="S5486" s="47">
        <v>34.909999999999997</v>
      </c>
      <c r="Y5486" s="47">
        <v>15.35</v>
      </c>
      <c r="AB5486" s="47">
        <v>3.07</v>
      </c>
      <c r="AJ5486" s="1" t="s">
        <v>413</v>
      </c>
      <c r="AK5486" s="19">
        <v>25.1</v>
      </c>
      <c r="AL5486" s="19">
        <v>109.63</v>
      </c>
      <c r="AM5486" s="1">
        <v>700</v>
      </c>
      <c r="AN5486" s="3">
        <v>1994</v>
      </c>
      <c r="AP5486" s="47">
        <v>14.37</v>
      </c>
      <c r="AQ5486">
        <v>40118</v>
      </c>
      <c r="AR5486" s="1" t="s">
        <v>503</v>
      </c>
    </row>
    <row r="5487" spans="1:50" x14ac:dyDescent="0.25">
      <c r="A5487" s="1">
        <v>7049</v>
      </c>
      <c r="B5487" s="1" t="s">
        <v>5257</v>
      </c>
      <c r="C5487" s="1">
        <v>180</v>
      </c>
      <c r="D5487" s="1" t="s">
        <v>6572</v>
      </c>
      <c r="F5487" s="1" t="s">
        <v>445</v>
      </c>
      <c r="H5487" s="1">
        <v>41</v>
      </c>
      <c r="J5487" s="1"/>
      <c r="K5487" s="3">
        <v>4404</v>
      </c>
      <c r="N5487" s="1">
        <v>165</v>
      </c>
      <c r="O5487" s="1">
        <v>118.2</v>
      </c>
      <c r="Q5487" s="1">
        <v>37.17</v>
      </c>
      <c r="R5487" s="1">
        <v>21.17</v>
      </c>
      <c r="S5487" s="47">
        <v>47.93</v>
      </c>
      <c r="Y5487" s="47">
        <v>13.67</v>
      </c>
      <c r="AB5487" s="47">
        <v>2.74</v>
      </c>
      <c r="AJ5487" s="1" t="s">
        <v>413</v>
      </c>
      <c r="AK5487" s="19">
        <v>21.85</v>
      </c>
      <c r="AL5487" s="19">
        <v>107.72</v>
      </c>
      <c r="AM5487" s="1">
        <v>1160</v>
      </c>
      <c r="AN5487" s="3">
        <v>1994</v>
      </c>
      <c r="AP5487" s="47">
        <v>26.07</v>
      </c>
      <c r="AQ5487">
        <v>40149</v>
      </c>
      <c r="AR5487" s="1" t="s">
        <v>503</v>
      </c>
    </row>
    <row r="5488" spans="1:50" x14ac:dyDescent="0.25">
      <c r="A5488" s="1">
        <v>7050</v>
      </c>
      <c r="B5488" s="1" t="s">
        <v>5257</v>
      </c>
      <c r="C5488" s="1">
        <v>180</v>
      </c>
      <c r="D5488" s="1" t="s">
        <v>6572</v>
      </c>
      <c r="F5488" s="1" t="s">
        <v>445</v>
      </c>
      <c r="H5488" s="1">
        <v>44</v>
      </c>
      <c r="J5488" s="1"/>
      <c r="K5488" s="3">
        <v>294</v>
      </c>
      <c r="N5488" s="1">
        <v>209</v>
      </c>
      <c r="O5488" s="1">
        <v>116.5</v>
      </c>
      <c r="Q5488" s="1">
        <v>35.71</v>
      </c>
      <c r="R5488" s="1">
        <v>8.23</v>
      </c>
      <c r="S5488" s="47">
        <v>65.31</v>
      </c>
      <c r="Y5488" s="47">
        <v>13.75</v>
      </c>
      <c r="AB5488" s="47">
        <v>2.75</v>
      </c>
      <c r="AJ5488" s="1" t="s">
        <v>413</v>
      </c>
      <c r="AK5488" s="19">
        <v>24.45</v>
      </c>
      <c r="AL5488" s="19">
        <v>106.33</v>
      </c>
      <c r="AM5488" s="1">
        <v>1550</v>
      </c>
      <c r="AN5488" s="3">
        <v>1994</v>
      </c>
      <c r="AP5488" s="47">
        <v>10.130000000000001</v>
      </c>
      <c r="AQ5488">
        <v>40118</v>
      </c>
      <c r="AR5488" s="1" t="s">
        <v>503</v>
      </c>
    </row>
    <row r="5489" spans="1:44" x14ac:dyDescent="0.25">
      <c r="A5489" s="1">
        <v>7051</v>
      </c>
      <c r="B5489" s="1" t="s">
        <v>5257</v>
      </c>
      <c r="C5489" s="1">
        <v>180</v>
      </c>
      <c r="D5489" s="1" t="s">
        <v>6572</v>
      </c>
      <c r="F5489" s="1" t="s">
        <v>445</v>
      </c>
      <c r="H5489" s="1">
        <v>53</v>
      </c>
      <c r="J5489" s="1"/>
      <c r="K5489" s="3">
        <v>504</v>
      </c>
      <c r="N5489" s="1">
        <v>167</v>
      </c>
      <c r="O5489" s="1">
        <v>104.7</v>
      </c>
      <c r="Q5489" s="1">
        <v>32.69</v>
      </c>
      <c r="R5489" s="1">
        <v>6.87</v>
      </c>
      <c r="S5489" s="47">
        <v>37.99</v>
      </c>
      <c r="Y5489" s="47">
        <v>11.1</v>
      </c>
      <c r="AB5489" s="47">
        <v>2.2200000000000002</v>
      </c>
      <c r="AJ5489" s="1" t="s">
        <v>413</v>
      </c>
      <c r="AK5489" s="19">
        <v>24.52</v>
      </c>
      <c r="AL5489" s="19">
        <v>106.4</v>
      </c>
      <c r="AM5489" s="1">
        <v>1978</v>
      </c>
      <c r="AN5489" s="3">
        <v>1994</v>
      </c>
      <c r="AP5489" s="47">
        <v>8.4600000000000009</v>
      </c>
      <c r="AQ5489">
        <v>40118</v>
      </c>
      <c r="AR5489" s="1" t="s">
        <v>503</v>
      </c>
    </row>
    <row r="5490" spans="1:44" x14ac:dyDescent="0.25">
      <c r="A5490" s="1">
        <v>7052</v>
      </c>
      <c r="B5490" s="1" t="s">
        <v>5257</v>
      </c>
      <c r="C5490" s="1">
        <v>180</v>
      </c>
      <c r="D5490" s="1" t="s">
        <v>6572</v>
      </c>
      <c r="F5490" s="1" t="s">
        <v>445</v>
      </c>
      <c r="H5490" s="1">
        <v>24</v>
      </c>
      <c r="J5490" s="1"/>
      <c r="K5490" s="3">
        <v>1085</v>
      </c>
      <c r="N5490" s="1">
        <v>129</v>
      </c>
      <c r="O5490" s="1">
        <v>74.13</v>
      </c>
      <c r="Q5490" s="1">
        <v>19.25</v>
      </c>
      <c r="R5490" s="1">
        <v>5.19</v>
      </c>
      <c r="S5490" s="47">
        <v>22.13</v>
      </c>
      <c r="Y5490" s="47">
        <v>7.35</v>
      </c>
      <c r="AB5490" s="47">
        <v>1.47</v>
      </c>
      <c r="AJ5490" s="1" t="s">
        <v>413</v>
      </c>
      <c r="AK5490" s="19">
        <v>24.23</v>
      </c>
      <c r="AL5490" s="19">
        <v>104.42</v>
      </c>
      <c r="AM5490" s="1">
        <v>1100</v>
      </c>
      <c r="AN5490" s="3">
        <v>1994</v>
      </c>
      <c r="AP5490" s="47">
        <v>4.43</v>
      </c>
      <c r="AQ5490">
        <v>80102</v>
      </c>
      <c r="AR5490" s="1" t="s">
        <v>503</v>
      </c>
    </row>
    <row r="5491" spans="1:44" x14ac:dyDescent="0.25">
      <c r="A5491" s="1">
        <v>7053</v>
      </c>
      <c r="B5491" s="1" t="s">
        <v>5257</v>
      </c>
      <c r="C5491" s="1">
        <v>180</v>
      </c>
      <c r="D5491" s="1" t="s">
        <v>6572</v>
      </c>
      <c r="F5491" s="1" t="s">
        <v>445</v>
      </c>
      <c r="H5491" s="1">
        <v>20</v>
      </c>
      <c r="J5491" s="1"/>
      <c r="K5491" s="3">
        <v>845</v>
      </c>
      <c r="N5491" s="1">
        <v>99.7</v>
      </c>
      <c r="O5491" s="1">
        <v>66.959999999999994</v>
      </c>
      <c r="Q5491" s="1">
        <v>19.59</v>
      </c>
      <c r="R5491" s="1">
        <v>4.32</v>
      </c>
      <c r="S5491" s="47">
        <v>17.29</v>
      </c>
      <c r="Y5491" s="47">
        <v>6.59</v>
      </c>
      <c r="AB5491" s="47">
        <v>1.32</v>
      </c>
      <c r="AJ5491" s="1" t="s">
        <v>413</v>
      </c>
      <c r="AK5491" s="19">
        <v>24.58</v>
      </c>
      <c r="AL5491" s="19">
        <v>104.68</v>
      </c>
      <c r="AM5491" s="1">
        <v>1172</v>
      </c>
      <c r="AN5491" s="3">
        <v>1994</v>
      </c>
      <c r="AP5491" s="47">
        <v>3.69</v>
      </c>
      <c r="AQ5491">
        <v>80102</v>
      </c>
      <c r="AR5491" s="1" t="s">
        <v>503</v>
      </c>
    </row>
    <row r="5492" spans="1:44" x14ac:dyDescent="0.25">
      <c r="A5492" s="1">
        <v>7054</v>
      </c>
      <c r="B5492" s="1" t="s">
        <v>5257</v>
      </c>
      <c r="C5492" s="1">
        <v>180</v>
      </c>
      <c r="D5492" s="1" t="s">
        <v>6572</v>
      </c>
      <c r="F5492" s="1" t="s">
        <v>445</v>
      </c>
      <c r="H5492" s="1">
        <v>17</v>
      </c>
      <c r="J5492" s="1"/>
      <c r="K5492" s="3">
        <v>1913</v>
      </c>
      <c r="N5492" s="1">
        <v>75.900000000000006</v>
      </c>
      <c r="O5492" s="1">
        <v>52.36</v>
      </c>
      <c r="Q5492" s="1">
        <v>20.25</v>
      </c>
      <c r="R5492" s="1">
        <v>4.37</v>
      </c>
      <c r="S5492" s="47">
        <v>20.61</v>
      </c>
      <c r="Y5492" s="47">
        <v>5.94</v>
      </c>
      <c r="AB5492" s="47">
        <v>1.19</v>
      </c>
      <c r="AJ5492" s="1" t="s">
        <v>413</v>
      </c>
      <c r="AK5492" s="19">
        <v>25.17</v>
      </c>
      <c r="AL5492" s="19">
        <v>109.93</v>
      </c>
      <c r="AM5492" s="1">
        <v>305</v>
      </c>
      <c r="AN5492" s="3">
        <v>1994</v>
      </c>
      <c r="AP5492" s="47">
        <v>3.73</v>
      </c>
      <c r="AQ5492">
        <v>40118</v>
      </c>
      <c r="AR5492" s="1" t="s">
        <v>503</v>
      </c>
    </row>
    <row r="5493" spans="1:44" x14ac:dyDescent="0.25">
      <c r="A5493" s="1">
        <v>7055</v>
      </c>
      <c r="B5493" s="1" t="s">
        <v>5257</v>
      </c>
      <c r="C5493" s="1">
        <v>180</v>
      </c>
      <c r="D5493" s="1" t="s">
        <v>6572</v>
      </c>
      <c r="F5493" s="1" t="s">
        <v>445</v>
      </c>
      <c r="H5493" s="1">
        <v>30</v>
      </c>
      <c r="J5493" s="1"/>
      <c r="K5493" s="3">
        <v>627</v>
      </c>
      <c r="N5493" s="1">
        <v>235</v>
      </c>
      <c r="O5493" s="1">
        <v>132.1</v>
      </c>
      <c r="Q5493" s="1">
        <v>67</v>
      </c>
      <c r="R5493" s="1">
        <v>11.87</v>
      </c>
      <c r="S5493" s="47">
        <v>35.549999999999997</v>
      </c>
      <c r="Y5493" s="47">
        <v>5.01</v>
      </c>
      <c r="AB5493" s="47">
        <v>1.01</v>
      </c>
      <c r="AJ5493" s="1" t="s">
        <v>413</v>
      </c>
      <c r="AK5493" s="19">
        <v>25.38</v>
      </c>
      <c r="AL5493" s="19">
        <v>109.75</v>
      </c>
      <c r="AM5493" s="1">
        <v>468</v>
      </c>
      <c r="AN5493" s="3">
        <v>1994</v>
      </c>
      <c r="AP5493" s="47">
        <v>10.130000000000001</v>
      </c>
      <c r="AQ5493">
        <v>40118</v>
      </c>
      <c r="AR5493" s="1" t="s">
        <v>503</v>
      </c>
    </row>
    <row r="5494" spans="1:44" x14ac:dyDescent="0.25">
      <c r="A5494" s="1">
        <v>7056</v>
      </c>
      <c r="B5494" s="1" t="s">
        <v>5257</v>
      </c>
      <c r="C5494" s="1">
        <v>180</v>
      </c>
      <c r="D5494" s="1" t="s">
        <v>6572</v>
      </c>
      <c r="F5494" s="1" t="s">
        <v>445</v>
      </c>
      <c r="H5494" s="1">
        <v>42</v>
      </c>
      <c r="J5494" s="1"/>
      <c r="K5494" s="3">
        <v>585</v>
      </c>
      <c r="N5494" s="1">
        <v>199</v>
      </c>
      <c r="O5494" s="1">
        <v>111.5</v>
      </c>
      <c r="Q5494" s="1">
        <v>64.75</v>
      </c>
      <c r="R5494" s="1">
        <v>9.7200000000000006</v>
      </c>
      <c r="S5494" s="47">
        <v>30.92</v>
      </c>
      <c r="Y5494" s="47">
        <v>13.21</v>
      </c>
      <c r="AB5494" s="47">
        <v>2.65</v>
      </c>
      <c r="AJ5494" s="1" t="s">
        <v>413</v>
      </c>
      <c r="AK5494" s="19">
        <v>26</v>
      </c>
      <c r="AL5494" s="19">
        <v>110.6</v>
      </c>
      <c r="AM5494" s="1">
        <v>500</v>
      </c>
      <c r="AN5494" s="3">
        <v>1994</v>
      </c>
      <c r="AP5494" s="47">
        <v>10.51</v>
      </c>
      <c r="AQ5494">
        <v>40118</v>
      </c>
      <c r="AR5494" s="1" t="s">
        <v>503</v>
      </c>
    </row>
    <row r="5495" spans="1:44" x14ac:dyDescent="0.25">
      <c r="A5495" s="1">
        <v>7057</v>
      </c>
      <c r="B5495" s="1" t="s">
        <v>5257</v>
      </c>
      <c r="C5495" s="1">
        <v>180</v>
      </c>
      <c r="D5495" s="1" t="s">
        <v>6572</v>
      </c>
      <c r="F5495" s="1" t="s">
        <v>445</v>
      </c>
      <c r="H5495" s="1">
        <v>81</v>
      </c>
      <c r="J5495" s="1"/>
      <c r="K5495" s="3">
        <v>1087</v>
      </c>
      <c r="N5495" s="1">
        <v>397</v>
      </c>
      <c r="O5495" s="1">
        <v>204.4</v>
      </c>
      <c r="Q5495" s="1">
        <v>108.9</v>
      </c>
      <c r="R5495" s="1">
        <v>17.75</v>
      </c>
      <c r="S5495" s="47">
        <v>57.01</v>
      </c>
      <c r="Y5495" s="47">
        <v>3.63</v>
      </c>
      <c r="AB5495" s="47">
        <v>1.73</v>
      </c>
      <c r="AJ5495" s="1" t="s">
        <v>413</v>
      </c>
      <c r="AK5495" s="19">
        <v>25.7</v>
      </c>
      <c r="AL5495" s="19">
        <v>110</v>
      </c>
      <c r="AM5495" s="1">
        <v>560</v>
      </c>
      <c r="AN5495" s="3">
        <v>1994</v>
      </c>
      <c r="AP5495" s="47">
        <v>25.09</v>
      </c>
      <c r="AQ5495">
        <v>40118</v>
      </c>
      <c r="AR5495" s="1" t="s">
        <v>503</v>
      </c>
    </row>
    <row r="5496" spans="1:44" x14ac:dyDescent="0.25">
      <c r="A5496" s="1">
        <v>7058</v>
      </c>
      <c r="B5496" s="1" t="s">
        <v>5257</v>
      </c>
      <c r="C5496" s="1">
        <v>180</v>
      </c>
      <c r="D5496" s="1" t="s">
        <v>6572</v>
      </c>
      <c r="F5496" s="1" t="s">
        <v>445</v>
      </c>
      <c r="H5496" s="1">
        <v>3</v>
      </c>
      <c r="J5496" s="1"/>
      <c r="K5496" s="3">
        <v>1680</v>
      </c>
      <c r="N5496" s="1">
        <v>144</v>
      </c>
      <c r="O5496" s="1">
        <v>30.1</v>
      </c>
      <c r="Q5496" s="1">
        <v>4.22</v>
      </c>
      <c r="R5496" s="1">
        <v>2.82</v>
      </c>
      <c r="S5496" s="47">
        <v>10.199999999999999</v>
      </c>
      <c r="Y5496" s="47">
        <v>2.89</v>
      </c>
      <c r="AB5496" s="47">
        <v>0.57999999999999996</v>
      </c>
      <c r="AJ5496" s="1" t="s">
        <v>413</v>
      </c>
      <c r="AK5496" s="19">
        <v>26</v>
      </c>
      <c r="AL5496" s="19">
        <v>110.6</v>
      </c>
      <c r="AM5496" s="1">
        <v>700</v>
      </c>
      <c r="AN5496" s="3">
        <v>1994</v>
      </c>
      <c r="AP5496" s="47">
        <v>7.57</v>
      </c>
      <c r="AQ5496">
        <v>40118</v>
      </c>
      <c r="AR5496" s="1" t="s">
        <v>503</v>
      </c>
    </row>
    <row r="5497" spans="1:44" x14ac:dyDescent="0.25">
      <c r="A5497" s="1">
        <v>7059</v>
      </c>
      <c r="B5497" s="1" t="s">
        <v>5257</v>
      </c>
      <c r="C5497" s="1">
        <v>180</v>
      </c>
      <c r="D5497" s="1" t="s">
        <v>6572</v>
      </c>
      <c r="F5497" s="1" t="s">
        <v>445</v>
      </c>
      <c r="H5497" s="1">
        <v>200</v>
      </c>
      <c r="J5497" s="1"/>
      <c r="K5497" s="3">
        <v>672</v>
      </c>
      <c r="N5497" s="1">
        <v>295</v>
      </c>
      <c r="O5497" s="1">
        <v>218.6</v>
      </c>
      <c r="Q5497" s="1">
        <v>60.95</v>
      </c>
      <c r="R5497" s="1">
        <v>12.47</v>
      </c>
      <c r="S5497" s="47">
        <v>133.44999999999999</v>
      </c>
      <c r="Y5497" s="47">
        <v>2.91</v>
      </c>
      <c r="AB5497" s="47">
        <v>0.19</v>
      </c>
      <c r="AJ5497" s="1" t="s">
        <v>413</v>
      </c>
      <c r="AK5497" s="19">
        <v>23.13</v>
      </c>
      <c r="AL5497" s="19">
        <v>112.58</v>
      </c>
      <c r="AM5497" s="1">
        <v>270</v>
      </c>
      <c r="AN5497" s="3">
        <v>1994</v>
      </c>
      <c r="AP5497" s="47">
        <v>20.75</v>
      </c>
      <c r="AQ5497">
        <v>40118</v>
      </c>
      <c r="AR5497" s="1" t="s">
        <v>503</v>
      </c>
    </row>
    <row r="5498" spans="1:44" x14ac:dyDescent="0.25">
      <c r="A5498" s="1">
        <v>7060</v>
      </c>
      <c r="B5498" s="1" t="s">
        <v>5257</v>
      </c>
      <c r="C5498" s="1">
        <v>180</v>
      </c>
      <c r="D5498" s="1" t="s">
        <v>6572</v>
      </c>
      <c r="F5498" s="1" t="s">
        <v>445</v>
      </c>
      <c r="H5498" s="1">
        <v>22</v>
      </c>
      <c r="J5498" s="1"/>
      <c r="K5498" s="3">
        <v>1050</v>
      </c>
      <c r="N5498" s="1">
        <v>189</v>
      </c>
      <c r="O5498" s="1">
        <v>109.6</v>
      </c>
      <c r="Q5498" s="1">
        <v>31.58</v>
      </c>
      <c r="R5498" s="1">
        <v>16.89</v>
      </c>
      <c r="S5498" s="47">
        <v>48.3</v>
      </c>
      <c r="Y5498" s="47">
        <v>2.57</v>
      </c>
      <c r="AB5498" s="47">
        <v>0.52</v>
      </c>
      <c r="AJ5498" s="1" t="s">
        <v>413</v>
      </c>
      <c r="AK5498" s="19">
        <v>20.7</v>
      </c>
      <c r="AL5498" s="19">
        <v>110</v>
      </c>
      <c r="AM5498" s="1">
        <v>80</v>
      </c>
      <c r="AN5498" s="3">
        <v>1994</v>
      </c>
      <c r="AP5498" s="47">
        <v>13.99</v>
      </c>
      <c r="AQ5498">
        <v>40149</v>
      </c>
      <c r="AR5498" s="1" t="s">
        <v>503</v>
      </c>
    </row>
    <row r="5499" spans="1:44" x14ac:dyDescent="0.25">
      <c r="A5499" s="1">
        <v>7062</v>
      </c>
      <c r="B5499" s="1" t="s">
        <v>5257</v>
      </c>
      <c r="C5499" s="1">
        <v>180</v>
      </c>
      <c r="D5499" s="1" t="s">
        <v>6572</v>
      </c>
      <c r="F5499" s="1" t="s">
        <v>445</v>
      </c>
      <c r="H5499" s="1">
        <v>25</v>
      </c>
      <c r="J5499" s="1"/>
      <c r="K5499" s="3">
        <v>525</v>
      </c>
      <c r="N5499" s="1">
        <v>184</v>
      </c>
      <c r="O5499" s="1">
        <v>102.2</v>
      </c>
      <c r="Q5499" s="1">
        <v>49.89</v>
      </c>
      <c r="R5499" s="1">
        <v>9.07</v>
      </c>
      <c r="S5499" s="47">
        <v>28.89</v>
      </c>
      <c r="Y5499" s="47">
        <v>11.57</v>
      </c>
      <c r="AB5499" s="47">
        <v>2.3199999999999998</v>
      </c>
      <c r="AJ5499" s="1" t="s">
        <v>413</v>
      </c>
      <c r="AK5499" s="19">
        <v>22.9</v>
      </c>
      <c r="AL5499" s="19">
        <v>115.6</v>
      </c>
      <c r="AM5499" s="1">
        <v>400</v>
      </c>
      <c r="AN5499" s="3">
        <v>1994</v>
      </c>
      <c r="AP5499" s="47">
        <v>7.59</v>
      </c>
      <c r="AQ5499">
        <v>40149</v>
      </c>
      <c r="AR5499" s="1" t="s">
        <v>503</v>
      </c>
    </row>
    <row r="5500" spans="1:44" x14ac:dyDescent="0.25">
      <c r="A5500" s="1">
        <v>7063</v>
      </c>
      <c r="B5500" s="1" t="s">
        <v>5257</v>
      </c>
      <c r="C5500" s="1">
        <v>180</v>
      </c>
      <c r="D5500" s="1" t="s">
        <v>6572</v>
      </c>
      <c r="F5500" s="1" t="s">
        <v>445</v>
      </c>
      <c r="H5500" s="1">
        <v>25</v>
      </c>
      <c r="J5500" s="1"/>
      <c r="K5500" s="3">
        <v>1457</v>
      </c>
      <c r="N5500" s="1">
        <v>151</v>
      </c>
      <c r="O5500" s="1">
        <v>84.3</v>
      </c>
      <c r="Q5500" s="1">
        <v>33.630000000000003</v>
      </c>
      <c r="R5500" s="1">
        <v>7.67</v>
      </c>
      <c r="S5500" s="47">
        <v>26.42</v>
      </c>
      <c r="Y5500" s="47">
        <v>9.26</v>
      </c>
      <c r="AB5500" s="47">
        <v>1.85</v>
      </c>
      <c r="AJ5500" s="1" t="s">
        <v>413</v>
      </c>
      <c r="AK5500" s="19">
        <v>24.9</v>
      </c>
      <c r="AL5500" s="19">
        <v>114</v>
      </c>
      <c r="AM5500" s="1">
        <v>500</v>
      </c>
      <c r="AN5500" s="3">
        <v>1994</v>
      </c>
      <c r="AP5500" s="47">
        <v>6.42</v>
      </c>
      <c r="AQ5500">
        <v>40118</v>
      </c>
      <c r="AR5500" s="1" t="s">
        <v>503</v>
      </c>
    </row>
    <row r="5501" spans="1:44" x14ac:dyDescent="0.25">
      <c r="A5501" s="1">
        <v>7064</v>
      </c>
      <c r="B5501" s="1" t="s">
        <v>167</v>
      </c>
      <c r="C5501" s="1">
        <v>180</v>
      </c>
      <c r="D5501" s="1" t="s">
        <v>148</v>
      </c>
      <c r="F5501" s="33" t="s">
        <v>859</v>
      </c>
      <c r="H5501" s="1">
        <v>28</v>
      </c>
      <c r="J5501" s="1"/>
      <c r="K5501" s="3">
        <v>1532</v>
      </c>
      <c r="N5501" s="1">
        <v>194</v>
      </c>
      <c r="O5501" s="1">
        <v>53.02</v>
      </c>
      <c r="Q5501" s="1">
        <v>8.85</v>
      </c>
      <c r="R5501" s="1">
        <v>9.2799999999999994</v>
      </c>
      <c r="S5501" s="47">
        <v>19.850000000000001</v>
      </c>
      <c r="Y5501" s="47">
        <v>2.48</v>
      </c>
      <c r="AB5501" s="47">
        <v>1.96</v>
      </c>
      <c r="AJ5501" s="1" t="s">
        <v>413</v>
      </c>
      <c r="AK5501" s="19">
        <v>32.299999999999997</v>
      </c>
      <c r="AL5501" s="19">
        <v>109.3</v>
      </c>
      <c r="AM5501" s="1">
        <v>680</v>
      </c>
      <c r="AN5501" s="3">
        <v>1994</v>
      </c>
      <c r="AP5501" s="47">
        <v>6.23</v>
      </c>
      <c r="AQ5501">
        <v>80417</v>
      </c>
      <c r="AR5501" s="1" t="s">
        <v>503</v>
      </c>
    </row>
    <row r="5502" spans="1:44" x14ac:dyDescent="0.25">
      <c r="A5502" s="1">
        <v>7065</v>
      </c>
      <c r="B5502" s="1" t="s">
        <v>167</v>
      </c>
      <c r="C5502" s="1">
        <v>180</v>
      </c>
      <c r="D5502" s="1" t="s">
        <v>148</v>
      </c>
      <c r="F5502" s="33" t="s">
        <v>859</v>
      </c>
      <c r="H5502" s="1">
        <v>23</v>
      </c>
      <c r="I5502" s="33">
        <v>9.56</v>
      </c>
      <c r="J5502" s="33">
        <v>12.55</v>
      </c>
      <c r="K5502" s="3">
        <v>2750</v>
      </c>
      <c r="N5502" s="1">
        <v>201</v>
      </c>
      <c r="O5502" s="1">
        <v>54.96</v>
      </c>
      <c r="P5502" s="33">
        <v>9.42</v>
      </c>
      <c r="Q5502" s="1">
        <v>11.29</v>
      </c>
      <c r="R5502" s="1">
        <v>12.23</v>
      </c>
      <c r="S5502" s="47">
        <v>21.84</v>
      </c>
      <c r="Y5502" s="47">
        <v>2.74</v>
      </c>
      <c r="AB5502" s="47">
        <v>2.16</v>
      </c>
      <c r="AF5502" s="33">
        <v>0</v>
      </c>
      <c r="AG5502" s="33"/>
      <c r="AI5502" s="33">
        <v>2.2999999999999998</v>
      </c>
      <c r="AJ5502" s="1" t="s">
        <v>413</v>
      </c>
      <c r="AK5502" s="19">
        <v>32.119999999999997</v>
      </c>
      <c r="AL5502" s="19">
        <v>114.1</v>
      </c>
      <c r="AM5502" s="1">
        <v>200</v>
      </c>
      <c r="AN5502" s="3">
        <v>1994</v>
      </c>
      <c r="AP5502" s="47">
        <v>8.2100000000000009</v>
      </c>
      <c r="AQ5502">
        <v>80415</v>
      </c>
      <c r="AR5502" s="1" t="s">
        <v>1136</v>
      </c>
    </row>
    <row r="5503" spans="1:44" x14ac:dyDescent="0.25">
      <c r="A5503" s="1">
        <v>7066</v>
      </c>
      <c r="B5503" s="1" t="s">
        <v>167</v>
      </c>
      <c r="C5503" s="1">
        <v>180</v>
      </c>
      <c r="D5503" s="1" t="s">
        <v>148</v>
      </c>
      <c r="F5503" s="33" t="s">
        <v>859</v>
      </c>
      <c r="H5503" s="1">
        <v>20</v>
      </c>
      <c r="J5503" s="1"/>
      <c r="K5503" s="3">
        <v>3000</v>
      </c>
      <c r="N5503" s="1">
        <v>188</v>
      </c>
      <c r="O5503" s="1">
        <v>52.47</v>
      </c>
      <c r="Q5503" s="1">
        <v>11.24</v>
      </c>
      <c r="R5503" s="1">
        <v>12.25</v>
      </c>
      <c r="S5503" s="47">
        <v>21.34</v>
      </c>
      <c r="Y5503" s="47">
        <v>2.66</v>
      </c>
      <c r="AB5503" s="47">
        <v>2.09</v>
      </c>
      <c r="AJ5503" s="1" t="s">
        <v>413</v>
      </c>
      <c r="AK5503" s="19">
        <v>31.3</v>
      </c>
      <c r="AL5503" s="19">
        <v>119.8</v>
      </c>
      <c r="AM5503" s="1">
        <v>400</v>
      </c>
      <c r="AN5503" s="3">
        <v>1994</v>
      </c>
      <c r="AP5503" s="47">
        <v>8.23</v>
      </c>
      <c r="AQ5503">
        <v>80415</v>
      </c>
      <c r="AR5503" s="1" t="s">
        <v>503</v>
      </c>
    </row>
    <row r="5504" spans="1:44" x14ac:dyDescent="0.25">
      <c r="A5504" s="1">
        <v>7067</v>
      </c>
      <c r="B5504" s="1" t="s">
        <v>167</v>
      </c>
      <c r="C5504" s="1">
        <v>180</v>
      </c>
      <c r="D5504" s="1" t="s">
        <v>148</v>
      </c>
      <c r="F5504" s="33" t="s">
        <v>859</v>
      </c>
      <c r="H5504" s="1">
        <v>16</v>
      </c>
      <c r="J5504" s="1"/>
      <c r="K5504" s="3">
        <v>3765</v>
      </c>
      <c r="N5504" s="1">
        <v>186</v>
      </c>
      <c r="O5504" s="1">
        <v>51.82</v>
      </c>
      <c r="Q5504" s="1">
        <v>9.02</v>
      </c>
      <c r="R5504" s="1">
        <v>12.1</v>
      </c>
      <c r="S5504" s="47">
        <v>19.11</v>
      </c>
      <c r="Y5504" s="47">
        <v>2.5099999999999998</v>
      </c>
      <c r="AB5504" s="47">
        <v>1.98</v>
      </c>
      <c r="AJ5504" s="1" t="s">
        <v>413</v>
      </c>
      <c r="AK5504" s="19">
        <v>31.63</v>
      </c>
      <c r="AL5504" s="19">
        <v>119.52</v>
      </c>
      <c r="AM5504" s="1">
        <v>50</v>
      </c>
      <c r="AN5504" s="3">
        <v>1994</v>
      </c>
      <c r="AP5504" s="47">
        <v>8.1199999999999992</v>
      </c>
      <c r="AQ5504">
        <v>80415</v>
      </c>
      <c r="AR5504" s="1" t="s">
        <v>503</v>
      </c>
    </row>
    <row r="5505" spans="1:44" x14ac:dyDescent="0.25">
      <c r="A5505" s="1">
        <v>7068</v>
      </c>
      <c r="B5505" s="1" t="s">
        <v>167</v>
      </c>
      <c r="C5505" s="1">
        <v>180</v>
      </c>
      <c r="D5505" s="1" t="s">
        <v>148</v>
      </c>
      <c r="F5505" s="33" t="s">
        <v>859</v>
      </c>
      <c r="H5505" s="1">
        <v>20</v>
      </c>
      <c r="J5505" s="1"/>
      <c r="K5505" s="3">
        <v>1665</v>
      </c>
      <c r="N5505" s="1">
        <v>134</v>
      </c>
      <c r="O5505" s="1">
        <v>37.33</v>
      </c>
      <c r="Q5505" s="1">
        <v>8.4600000000000009</v>
      </c>
      <c r="R5505" s="1">
        <v>15.79</v>
      </c>
      <c r="S5505" s="47">
        <v>31.97</v>
      </c>
      <c r="Y5505" s="47">
        <v>6.54</v>
      </c>
      <c r="AB5505" s="47">
        <v>1.31</v>
      </c>
      <c r="AJ5505" s="1" t="s">
        <v>413</v>
      </c>
      <c r="AK5505" s="19">
        <v>32.33</v>
      </c>
      <c r="AL5505" s="19">
        <v>121.18</v>
      </c>
      <c r="AM5505" s="1">
        <v>20</v>
      </c>
      <c r="AN5505" s="3">
        <v>1994</v>
      </c>
      <c r="AP5505" s="47">
        <v>8.6300000000000008</v>
      </c>
      <c r="AQ5505">
        <v>80415</v>
      </c>
      <c r="AR5505" s="1" t="s">
        <v>503</v>
      </c>
    </row>
    <row r="5506" spans="1:44" x14ac:dyDescent="0.25">
      <c r="A5506" s="1">
        <v>7069</v>
      </c>
      <c r="B5506" s="1" t="s">
        <v>167</v>
      </c>
      <c r="C5506" s="1">
        <v>180</v>
      </c>
      <c r="D5506" s="1" t="s">
        <v>148</v>
      </c>
      <c r="F5506" s="33" t="s">
        <v>859</v>
      </c>
      <c r="H5506" s="1">
        <v>50</v>
      </c>
      <c r="J5506" s="1"/>
      <c r="K5506" s="3">
        <v>3360</v>
      </c>
      <c r="N5506" s="1">
        <v>204</v>
      </c>
      <c r="O5506" s="1">
        <v>116.6</v>
      </c>
      <c r="Q5506" s="1">
        <v>8.1</v>
      </c>
      <c r="R5506" s="1">
        <v>5.49</v>
      </c>
      <c r="S5506" s="47">
        <v>18</v>
      </c>
      <c r="Y5506" s="47">
        <v>4.05</v>
      </c>
      <c r="AB5506" s="47">
        <v>3.19</v>
      </c>
      <c r="AJ5506" s="1" t="s">
        <v>413</v>
      </c>
      <c r="AK5506" s="19">
        <v>29.8</v>
      </c>
      <c r="AL5506" s="19">
        <v>117.7</v>
      </c>
      <c r="AM5506" s="1">
        <v>450</v>
      </c>
      <c r="AN5506" s="3">
        <v>1994</v>
      </c>
      <c r="AP5506" s="47">
        <v>3.69</v>
      </c>
      <c r="AQ5506">
        <v>80415</v>
      </c>
      <c r="AR5506" s="1" t="s">
        <v>503</v>
      </c>
    </row>
    <row r="5507" spans="1:44" x14ac:dyDescent="0.25">
      <c r="A5507" s="1">
        <v>7070</v>
      </c>
      <c r="B5507" s="1" t="s">
        <v>167</v>
      </c>
      <c r="C5507" s="1">
        <v>180</v>
      </c>
      <c r="D5507" s="1" t="s">
        <v>148</v>
      </c>
      <c r="F5507" s="33" t="s">
        <v>859</v>
      </c>
      <c r="H5507" s="1">
        <v>20</v>
      </c>
      <c r="J5507" s="1"/>
      <c r="K5507" s="3">
        <v>1800</v>
      </c>
      <c r="N5507" s="1">
        <v>161</v>
      </c>
      <c r="O5507" s="1">
        <v>42.74</v>
      </c>
      <c r="Q5507" s="1">
        <v>8.61</v>
      </c>
      <c r="R5507" s="1">
        <v>9.3800000000000008</v>
      </c>
      <c r="S5507" s="47">
        <v>16.82</v>
      </c>
      <c r="Y5507" s="47">
        <v>2.12</v>
      </c>
      <c r="AB5507" s="47">
        <v>1.67</v>
      </c>
      <c r="AJ5507" s="1" t="s">
        <v>413</v>
      </c>
      <c r="AK5507" s="19">
        <v>31.3</v>
      </c>
      <c r="AL5507" s="19">
        <v>116.3</v>
      </c>
      <c r="AM5507" s="1">
        <v>400</v>
      </c>
      <c r="AN5507" s="3">
        <v>1994</v>
      </c>
      <c r="AP5507" s="47">
        <v>6.3</v>
      </c>
      <c r="AQ5507">
        <v>80415</v>
      </c>
      <c r="AR5507" s="1" t="s">
        <v>503</v>
      </c>
    </row>
    <row r="5508" spans="1:44" x14ac:dyDescent="0.25">
      <c r="A5508" s="1">
        <v>7071</v>
      </c>
      <c r="B5508" s="1" t="s">
        <v>167</v>
      </c>
      <c r="C5508" s="1">
        <v>180</v>
      </c>
      <c r="D5508" s="1" t="s">
        <v>148</v>
      </c>
      <c r="F5508" s="33" t="s">
        <v>859</v>
      </c>
      <c r="H5508" s="1">
        <v>20</v>
      </c>
      <c r="J5508" s="1"/>
      <c r="K5508" s="3">
        <v>2700</v>
      </c>
      <c r="N5508" s="1">
        <v>81.5</v>
      </c>
      <c r="O5508" s="1">
        <v>24.74</v>
      </c>
      <c r="Q5508" s="1">
        <v>6.03</v>
      </c>
      <c r="R5508" s="1">
        <v>6.58</v>
      </c>
      <c r="S5508" s="47">
        <v>10.79</v>
      </c>
      <c r="Y5508" s="47">
        <v>1.31</v>
      </c>
      <c r="AB5508" s="47">
        <v>1.04</v>
      </c>
      <c r="AJ5508" s="1" t="s">
        <v>413</v>
      </c>
      <c r="AK5508" s="19">
        <v>31.6</v>
      </c>
      <c r="AL5508" s="19">
        <v>115.8</v>
      </c>
      <c r="AM5508" s="1">
        <v>400</v>
      </c>
      <c r="AN5508" s="3">
        <v>1994</v>
      </c>
      <c r="AP5508" s="47">
        <v>4.42</v>
      </c>
      <c r="AQ5508">
        <v>80415</v>
      </c>
      <c r="AR5508" s="1" t="s">
        <v>503</v>
      </c>
    </row>
    <row r="5509" spans="1:44" x14ac:dyDescent="0.25">
      <c r="A5509" s="1">
        <v>7072</v>
      </c>
      <c r="B5509" s="1" t="s">
        <v>167</v>
      </c>
      <c r="C5509" s="1">
        <v>180</v>
      </c>
      <c r="D5509" s="1" t="s">
        <v>148</v>
      </c>
      <c r="F5509" s="33" t="s">
        <v>859</v>
      </c>
      <c r="H5509" s="1">
        <v>23</v>
      </c>
      <c r="J5509" s="1"/>
      <c r="K5509" s="3">
        <v>2280</v>
      </c>
      <c r="N5509" s="1">
        <v>213</v>
      </c>
      <c r="O5509" s="1">
        <v>58.06</v>
      </c>
      <c r="Q5509" s="1">
        <v>13.04</v>
      </c>
      <c r="R5509" s="1">
        <v>11.66</v>
      </c>
      <c r="S5509" s="47">
        <v>22.45</v>
      </c>
      <c r="Y5509" s="47">
        <v>2.87</v>
      </c>
      <c r="AB5509" s="47">
        <v>2.2599999999999998</v>
      </c>
      <c r="AJ5509" s="1" t="s">
        <v>413</v>
      </c>
      <c r="AK5509" s="19">
        <v>31.3</v>
      </c>
      <c r="AL5509" s="19">
        <v>116.2</v>
      </c>
      <c r="AM5509" s="1">
        <v>1050</v>
      </c>
      <c r="AN5509" s="3">
        <v>1994</v>
      </c>
      <c r="AP5509" s="47">
        <v>8.7799999999999994</v>
      </c>
      <c r="AQ5509">
        <v>80415</v>
      </c>
      <c r="AR5509" s="1" t="s">
        <v>503</v>
      </c>
    </row>
    <row r="5510" spans="1:44" x14ac:dyDescent="0.25">
      <c r="A5510" s="1">
        <v>7073</v>
      </c>
      <c r="B5510" s="1" t="s">
        <v>167</v>
      </c>
      <c r="C5510" s="1">
        <v>180</v>
      </c>
      <c r="D5510" s="1" t="s">
        <v>148</v>
      </c>
      <c r="F5510" s="33" t="s">
        <v>859</v>
      </c>
      <c r="H5510" s="1">
        <v>17</v>
      </c>
      <c r="J5510" s="1"/>
      <c r="K5510" s="3">
        <v>2005</v>
      </c>
      <c r="N5510" s="1">
        <v>185</v>
      </c>
      <c r="O5510" s="1">
        <v>70.52</v>
      </c>
      <c r="Q5510" s="1">
        <v>12.55</v>
      </c>
      <c r="R5510" s="1">
        <v>23.4</v>
      </c>
      <c r="S5510" s="47">
        <v>22.5</v>
      </c>
      <c r="Y5510" s="47">
        <v>3.52</v>
      </c>
      <c r="AB5510" s="47">
        <v>2.77</v>
      </c>
      <c r="AJ5510" s="1" t="s">
        <v>413</v>
      </c>
      <c r="AK5510" s="19">
        <v>29.92</v>
      </c>
      <c r="AL5510" s="19">
        <v>103.37</v>
      </c>
      <c r="AM5510" s="1">
        <v>1200</v>
      </c>
      <c r="AN5510" s="3">
        <v>1994</v>
      </c>
      <c r="AP5510" s="47">
        <v>15.23</v>
      </c>
      <c r="AQ5510">
        <v>80437</v>
      </c>
      <c r="AR5510" s="1" t="s">
        <v>503</v>
      </c>
    </row>
    <row r="5511" spans="1:44" x14ac:dyDescent="0.25">
      <c r="A5511" s="1">
        <v>7074</v>
      </c>
      <c r="B5511" s="1" t="s">
        <v>167</v>
      </c>
      <c r="C5511" s="1">
        <v>180</v>
      </c>
      <c r="D5511" s="1" t="s">
        <v>148</v>
      </c>
      <c r="F5511" s="33" t="s">
        <v>859</v>
      </c>
      <c r="H5511" s="1">
        <v>24</v>
      </c>
      <c r="J5511" s="1"/>
      <c r="K5511" s="3">
        <v>1354</v>
      </c>
      <c r="N5511" s="1">
        <v>389</v>
      </c>
      <c r="O5511" s="1">
        <v>88.03</v>
      </c>
      <c r="Q5511" s="1">
        <v>14.48</v>
      </c>
      <c r="R5511" s="1">
        <v>15.76</v>
      </c>
      <c r="S5511" s="47">
        <v>31.08</v>
      </c>
      <c r="Y5511" s="47">
        <v>4.08</v>
      </c>
      <c r="AB5511" s="47">
        <v>3.21</v>
      </c>
      <c r="AJ5511" s="1" t="s">
        <v>413</v>
      </c>
      <c r="AK5511" s="19">
        <v>29.2</v>
      </c>
      <c r="AL5511" s="19">
        <v>113.8</v>
      </c>
      <c r="AM5511" s="1">
        <v>500</v>
      </c>
      <c r="AN5511" s="3">
        <v>1994</v>
      </c>
      <c r="AP5511" s="47">
        <v>10.58</v>
      </c>
      <c r="AQ5511">
        <v>80415</v>
      </c>
      <c r="AR5511" s="1" t="s">
        <v>503</v>
      </c>
    </row>
    <row r="5512" spans="1:44" x14ac:dyDescent="0.25">
      <c r="A5512" s="1">
        <v>7075</v>
      </c>
      <c r="B5512" s="1" t="s">
        <v>167</v>
      </c>
      <c r="C5512" s="1">
        <v>180</v>
      </c>
      <c r="D5512" s="1" t="s">
        <v>148</v>
      </c>
      <c r="F5512" s="33" t="s">
        <v>859</v>
      </c>
      <c r="H5512" s="1">
        <v>22</v>
      </c>
      <c r="J5512" s="1"/>
      <c r="K5512" s="3">
        <v>1702</v>
      </c>
      <c r="N5512" s="1">
        <v>82.3</v>
      </c>
      <c r="O5512" s="1">
        <v>23.63</v>
      </c>
      <c r="Q5512" s="1">
        <v>5.3</v>
      </c>
      <c r="R5512" s="1">
        <v>5.78</v>
      </c>
      <c r="S5512" s="47">
        <v>9.85</v>
      </c>
      <c r="Y5512" s="47">
        <v>1.22</v>
      </c>
      <c r="AB5512" s="47">
        <v>0.96</v>
      </c>
      <c r="AJ5512" s="1" t="s">
        <v>413</v>
      </c>
      <c r="AK5512" s="19">
        <v>29.6</v>
      </c>
      <c r="AL5512" s="19">
        <v>109.1</v>
      </c>
      <c r="AM5512" s="1">
        <v>1910</v>
      </c>
      <c r="AN5512" s="3">
        <v>1994</v>
      </c>
      <c r="AP5512" s="47">
        <v>3.88</v>
      </c>
      <c r="AQ5512">
        <v>80101</v>
      </c>
      <c r="AR5512" s="1" t="s">
        <v>503</v>
      </c>
    </row>
    <row r="5513" spans="1:44" x14ac:dyDescent="0.25">
      <c r="A5513" s="1">
        <v>7076</v>
      </c>
      <c r="B5513" s="1" t="s">
        <v>167</v>
      </c>
      <c r="C5513" s="1">
        <v>180</v>
      </c>
      <c r="D5513" s="1" t="s">
        <v>148</v>
      </c>
      <c r="F5513" s="33" t="s">
        <v>859</v>
      </c>
      <c r="H5513" s="1">
        <v>23</v>
      </c>
      <c r="J5513" s="1"/>
      <c r="K5513" s="3">
        <v>1668</v>
      </c>
      <c r="N5513" s="1">
        <v>329</v>
      </c>
      <c r="O5513" s="1">
        <v>79.5</v>
      </c>
      <c r="Q5513" s="1">
        <v>13.92</v>
      </c>
      <c r="R5513" s="1">
        <v>15.15</v>
      </c>
      <c r="S5513" s="47">
        <v>29.03</v>
      </c>
      <c r="Y5513" s="47">
        <v>3.76</v>
      </c>
      <c r="AB5513" s="47">
        <v>2.96</v>
      </c>
      <c r="AJ5513" s="1" t="s">
        <v>413</v>
      </c>
      <c r="AK5513" s="19">
        <v>30.2</v>
      </c>
      <c r="AL5513" s="19">
        <v>109.4</v>
      </c>
      <c r="AM5513" s="1">
        <v>600</v>
      </c>
      <c r="AN5513" s="3">
        <v>1994</v>
      </c>
      <c r="AP5513" s="47">
        <v>10.17</v>
      </c>
      <c r="AQ5513">
        <v>80101</v>
      </c>
      <c r="AR5513" s="1" t="s">
        <v>503</v>
      </c>
    </row>
    <row r="5514" spans="1:44" x14ac:dyDescent="0.25">
      <c r="A5514" s="1">
        <v>7077</v>
      </c>
      <c r="B5514" s="1" t="s">
        <v>167</v>
      </c>
      <c r="C5514" s="1">
        <v>180</v>
      </c>
      <c r="D5514" s="1" t="s">
        <v>148</v>
      </c>
      <c r="F5514" s="33" t="s">
        <v>859</v>
      </c>
      <c r="H5514" s="1">
        <v>21</v>
      </c>
      <c r="J5514" s="1"/>
      <c r="K5514" s="3">
        <v>2217</v>
      </c>
      <c r="N5514" s="1">
        <v>298</v>
      </c>
      <c r="O5514" s="1">
        <v>74.78</v>
      </c>
      <c r="Q5514" s="1">
        <v>14.03</v>
      </c>
      <c r="R5514" s="1">
        <v>15.28</v>
      </c>
      <c r="S5514" s="47">
        <v>28.34</v>
      </c>
      <c r="Y5514" s="47">
        <v>3.62</v>
      </c>
      <c r="AB5514" s="47">
        <v>2.85</v>
      </c>
      <c r="AJ5514" s="1" t="s">
        <v>413</v>
      </c>
      <c r="AK5514" s="19">
        <v>31</v>
      </c>
      <c r="AL5514" s="19">
        <v>115.7</v>
      </c>
      <c r="AM5514" s="1">
        <v>500</v>
      </c>
      <c r="AN5514" s="3">
        <v>1994</v>
      </c>
      <c r="AP5514" s="47">
        <v>10.26</v>
      </c>
      <c r="AQ5514">
        <v>80415</v>
      </c>
      <c r="AR5514" s="1" t="s">
        <v>503</v>
      </c>
    </row>
    <row r="5515" spans="1:44" x14ac:dyDescent="0.25">
      <c r="A5515" s="1">
        <v>7078</v>
      </c>
      <c r="B5515" s="1" t="s">
        <v>167</v>
      </c>
      <c r="C5515" s="1">
        <v>180</v>
      </c>
      <c r="D5515" s="1" t="s">
        <v>148</v>
      </c>
      <c r="F5515" s="33" t="s">
        <v>859</v>
      </c>
      <c r="H5515" s="1">
        <v>32</v>
      </c>
      <c r="J5515" s="1"/>
      <c r="K5515" s="3">
        <v>1850</v>
      </c>
      <c r="N5515" s="1">
        <v>438</v>
      </c>
      <c r="O5515" s="1">
        <v>143.30000000000001</v>
      </c>
      <c r="Q5515" s="1">
        <v>18.440000000000001</v>
      </c>
      <c r="R5515" s="1">
        <v>13.14</v>
      </c>
      <c r="S5515" s="47">
        <v>35.42</v>
      </c>
      <c r="Y5515" s="47">
        <v>5.74</v>
      </c>
      <c r="AB5515" s="47">
        <v>4.5199999999999996</v>
      </c>
      <c r="AJ5515" s="1" t="s">
        <v>413</v>
      </c>
      <c r="AK5515" s="19">
        <v>26.3</v>
      </c>
      <c r="AL5515" s="19">
        <v>114.5</v>
      </c>
      <c r="AM5515" s="1">
        <v>220</v>
      </c>
      <c r="AN5515" s="3">
        <v>1994</v>
      </c>
      <c r="AP5515" s="47">
        <v>8.82</v>
      </c>
      <c r="AQ5515">
        <v>40118</v>
      </c>
      <c r="AR5515" s="1" t="s">
        <v>503</v>
      </c>
    </row>
    <row r="5516" spans="1:44" x14ac:dyDescent="0.25">
      <c r="A5516" s="1">
        <v>7079</v>
      </c>
      <c r="B5516" s="1" t="s">
        <v>167</v>
      </c>
      <c r="C5516" s="1">
        <v>180</v>
      </c>
      <c r="D5516" s="1" t="s">
        <v>148</v>
      </c>
      <c r="F5516" s="33" t="s">
        <v>859</v>
      </c>
      <c r="H5516" s="1">
        <v>25</v>
      </c>
      <c r="J5516" s="1"/>
      <c r="K5516" s="3">
        <v>2073</v>
      </c>
      <c r="N5516" s="1">
        <v>365</v>
      </c>
      <c r="O5516" s="1">
        <v>122.6</v>
      </c>
      <c r="Q5516" s="1">
        <v>15.3</v>
      </c>
      <c r="R5516" s="1">
        <v>11.49</v>
      </c>
      <c r="S5516" s="47">
        <v>31.14</v>
      </c>
      <c r="Y5516" s="47">
        <v>4.93</v>
      </c>
      <c r="AB5516" s="47">
        <v>3.88</v>
      </c>
      <c r="AJ5516" s="1" t="s">
        <v>413</v>
      </c>
      <c r="AK5516" s="19">
        <v>26.5</v>
      </c>
      <c r="AL5516" s="19">
        <v>114.4</v>
      </c>
      <c r="AM5516" s="1">
        <v>300</v>
      </c>
      <c r="AN5516" s="3">
        <v>1994</v>
      </c>
      <c r="AP5516" s="47">
        <v>7.71</v>
      </c>
      <c r="AQ5516">
        <v>40118</v>
      </c>
      <c r="AR5516" s="1" t="s">
        <v>503</v>
      </c>
    </row>
    <row r="5517" spans="1:44" x14ac:dyDescent="0.25">
      <c r="A5517" s="1">
        <v>7080</v>
      </c>
      <c r="B5517" s="1" t="s">
        <v>167</v>
      </c>
      <c r="C5517" s="1">
        <v>180</v>
      </c>
      <c r="D5517" s="1" t="s">
        <v>148</v>
      </c>
      <c r="F5517" s="33" t="s">
        <v>859</v>
      </c>
      <c r="H5517" s="1">
        <v>55</v>
      </c>
      <c r="J5517" s="1"/>
      <c r="K5517" s="3">
        <v>1027</v>
      </c>
      <c r="N5517" s="1">
        <v>567</v>
      </c>
      <c r="O5517" s="1">
        <v>232.6</v>
      </c>
      <c r="Q5517" s="1">
        <v>18.91</v>
      </c>
      <c r="R5517" s="1">
        <v>4.8</v>
      </c>
      <c r="S5517" s="47">
        <v>51.56</v>
      </c>
      <c r="Y5517" s="47">
        <v>8.41</v>
      </c>
      <c r="AB5517" s="47">
        <v>6.62</v>
      </c>
      <c r="AJ5517" s="1" t="s">
        <v>413</v>
      </c>
      <c r="AK5517" s="19">
        <v>27.3</v>
      </c>
      <c r="AL5517" s="19">
        <v>114.6</v>
      </c>
      <c r="AM5517" s="1">
        <v>400</v>
      </c>
      <c r="AN5517" s="3">
        <v>1994</v>
      </c>
      <c r="AP5517" s="47">
        <v>3.22</v>
      </c>
      <c r="AQ5517">
        <v>40118</v>
      </c>
      <c r="AR5517" s="1" t="s">
        <v>503</v>
      </c>
    </row>
    <row r="5518" spans="1:44" x14ac:dyDescent="0.25">
      <c r="A5518" s="1">
        <v>7081</v>
      </c>
      <c r="B5518" s="1" t="s">
        <v>167</v>
      </c>
      <c r="C5518" s="1">
        <v>180</v>
      </c>
      <c r="D5518" s="1" t="s">
        <v>148</v>
      </c>
      <c r="F5518" s="33" t="s">
        <v>859</v>
      </c>
      <c r="H5518" s="1">
        <v>22</v>
      </c>
      <c r="J5518" s="1"/>
      <c r="K5518" s="3">
        <v>3103</v>
      </c>
      <c r="N5518" s="1">
        <v>180</v>
      </c>
      <c r="O5518" s="1">
        <v>57.03</v>
      </c>
      <c r="Q5518" s="1">
        <v>9.32</v>
      </c>
      <c r="R5518" s="1">
        <v>6.12</v>
      </c>
      <c r="S5518" s="47">
        <v>17.3</v>
      </c>
      <c r="Y5518" s="47">
        <v>2.4500000000000002</v>
      </c>
      <c r="AB5518" s="47">
        <v>1.93</v>
      </c>
      <c r="AJ5518" s="1" t="s">
        <v>413</v>
      </c>
      <c r="AK5518" s="19">
        <v>28.4</v>
      </c>
      <c r="AL5518" s="19">
        <v>114.5</v>
      </c>
      <c r="AM5518" s="1">
        <v>500</v>
      </c>
      <c r="AN5518" s="3">
        <v>1994</v>
      </c>
      <c r="AP5518" s="47">
        <v>8.56</v>
      </c>
      <c r="AQ5518">
        <v>40118</v>
      </c>
      <c r="AR5518" s="1" t="s">
        <v>503</v>
      </c>
    </row>
    <row r="5519" spans="1:44" x14ac:dyDescent="0.25">
      <c r="A5519" s="1">
        <v>7082</v>
      </c>
      <c r="B5519" s="1" t="s">
        <v>167</v>
      </c>
      <c r="C5519" s="1">
        <v>180</v>
      </c>
      <c r="D5519" s="1" t="s">
        <v>148</v>
      </c>
      <c r="F5519" s="33" t="s">
        <v>859</v>
      </c>
      <c r="H5519" s="1">
        <v>24</v>
      </c>
      <c r="J5519" s="1"/>
      <c r="K5519" s="3">
        <v>2016</v>
      </c>
      <c r="N5519" s="1">
        <v>276</v>
      </c>
      <c r="O5519" s="1">
        <v>95.94</v>
      </c>
      <c r="Q5519" s="1">
        <v>12.18</v>
      </c>
      <c r="R5519" s="1">
        <v>14.85</v>
      </c>
      <c r="S5519" s="47">
        <v>25.04</v>
      </c>
      <c r="Y5519" s="47">
        <v>4.04</v>
      </c>
      <c r="AB5519" s="47">
        <v>3.18</v>
      </c>
      <c r="AJ5519" s="1" t="s">
        <v>413</v>
      </c>
      <c r="AK5519" s="19">
        <v>28.75</v>
      </c>
      <c r="AL5519" s="19">
        <v>115.72</v>
      </c>
      <c r="AM5519" s="1">
        <v>220</v>
      </c>
      <c r="AN5519" s="3">
        <v>1994</v>
      </c>
      <c r="AP5519" s="47">
        <v>9.9700000000000006</v>
      </c>
      <c r="AQ5519">
        <v>80415</v>
      </c>
      <c r="AR5519" s="1" t="s">
        <v>503</v>
      </c>
    </row>
    <row r="5520" spans="1:44" x14ac:dyDescent="0.25">
      <c r="A5520" s="1">
        <v>7083</v>
      </c>
      <c r="B5520" s="1" t="s">
        <v>167</v>
      </c>
      <c r="C5520" s="1">
        <v>180</v>
      </c>
      <c r="D5520" s="1" t="s">
        <v>148</v>
      </c>
      <c r="F5520" s="33" t="s">
        <v>859</v>
      </c>
      <c r="H5520" s="1">
        <v>29</v>
      </c>
      <c r="J5520" s="1"/>
      <c r="K5520" s="3">
        <v>1905</v>
      </c>
      <c r="N5520" s="1">
        <v>345</v>
      </c>
      <c r="O5520" s="1">
        <v>119.8</v>
      </c>
      <c r="Q5520" s="1">
        <v>22.83</v>
      </c>
      <c r="R5520" s="1">
        <v>12.97</v>
      </c>
      <c r="S5520" s="47">
        <v>35.31</v>
      </c>
      <c r="Y5520" s="47">
        <v>5.21</v>
      </c>
      <c r="AB5520" s="47">
        <v>4.0999999999999996</v>
      </c>
      <c r="AJ5520" s="1" t="s">
        <v>413</v>
      </c>
      <c r="AK5520" s="19">
        <v>24.7</v>
      </c>
      <c r="AL5520" s="19">
        <v>114.5</v>
      </c>
      <c r="AM5520" s="1">
        <v>600</v>
      </c>
      <c r="AN5520" s="3">
        <v>1994</v>
      </c>
      <c r="AP5520" s="47">
        <v>9.6199999999999992</v>
      </c>
      <c r="AQ5520">
        <v>40118</v>
      </c>
      <c r="AR5520" s="1" t="s">
        <v>503</v>
      </c>
    </row>
    <row r="5521" spans="1:44" x14ac:dyDescent="0.25">
      <c r="A5521" s="1">
        <v>7084</v>
      </c>
      <c r="B5521" s="1" t="s">
        <v>167</v>
      </c>
      <c r="C5521" s="1">
        <v>180</v>
      </c>
      <c r="D5521" s="1" t="s">
        <v>148</v>
      </c>
      <c r="F5521" s="33" t="s">
        <v>859</v>
      </c>
      <c r="H5521" s="1">
        <v>19</v>
      </c>
      <c r="J5521" s="1"/>
      <c r="K5521" s="3">
        <v>3611</v>
      </c>
      <c r="N5521" s="1">
        <v>221</v>
      </c>
      <c r="O5521" s="1">
        <v>61.54</v>
      </c>
      <c r="Q5521" s="1">
        <v>11.64</v>
      </c>
      <c r="R5521" s="1">
        <v>10.130000000000001</v>
      </c>
      <c r="S5521" s="47">
        <v>19.57</v>
      </c>
      <c r="Y5521" s="47">
        <v>2.81</v>
      </c>
      <c r="AB5521" s="47">
        <v>2.21</v>
      </c>
      <c r="AJ5521" s="1" t="s">
        <v>413</v>
      </c>
      <c r="AK5521" s="19">
        <v>27.7</v>
      </c>
      <c r="AL5521" s="19">
        <v>114.6</v>
      </c>
      <c r="AM5521" s="1">
        <v>400</v>
      </c>
      <c r="AN5521" s="3">
        <v>1994</v>
      </c>
      <c r="AP5521" s="47">
        <v>6.8</v>
      </c>
      <c r="AQ5521">
        <v>80415</v>
      </c>
      <c r="AR5521" s="1" t="s">
        <v>503</v>
      </c>
    </row>
    <row r="5522" spans="1:44" x14ac:dyDescent="0.25">
      <c r="A5522" s="1">
        <v>7085</v>
      </c>
      <c r="B5522" s="1" t="s">
        <v>167</v>
      </c>
      <c r="C5522" s="1">
        <v>180</v>
      </c>
      <c r="D5522" s="1" t="s">
        <v>148</v>
      </c>
      <c r="F5522" s="33" t="s">
        <v>859</v>
      </c>
      <c r="H5522" s="1">
        <v>18</v>
      </c>
      <c r="J5522" s="1"/>
      <c r="K5522" s="3">
        <v>2490</v>
      </c>
      <c r="N5522" s="1">
        <v>237</v>
      </c>
      <c r="O5522" s="1">
        <v>73.88</v>
      </c>
      <c r="Q5522" s="1">
        <v>17.8</v>
      </c>
      <c r="R5522" s="1">
        <v>6.06</v>
      </c>
      <c r="S5522" s="47">
        <v>25.34</v>
      </c>
      <c r="Y5522" s="47">
        <v>3.36</v>
      </c>
      <c r="AB5522" s="47">
        <v>2.65</v>
      </c>
      <c r="AJ5522" s="1" t="s">
        <v>413</v>
      </c>
      <c r="AK5522" s="19">
        <v>30.48</v>
      </c>
      <c r="AL5522" s="19">
        <v>120.5</v>
      </c>
      <c r="AM5522" s="1">
        <v>50</v>
      </c>
      <c r="AN5522" s="3">
        <v>1994</v>
      </c>
      <c r="AP5522" s="47">
        <v>7.57</v>
      </c>
      <c r="AQ5522">
        <v>80415</v>
      </c>
      <c r="AR5522" s="1" t="s">
        <v>503</v>
      </c>
    </row>
    <row r="5523" spans="1:44" x14ac:dyDescent="0.25">
      <c r="A5523" s="1">
        <v>7086</v>
      </c>
      <c r="B5523" s="1" t="s">
        <v>167</v>
      </c>
      <c r="C5523" s="1">
        <v>180</v>
      </c>
      <c r="D5523" s="1" t="s">
        <v>148</v>
      </c>
      <c r="F5523" s="33" t="s">
        <v>859</v>
      </c>
      <c r="H5523" s="1">
        <v>24</v>
      </c>
      <c r="J5523" s="1"/>
      <c r="K5523" s="3">
        <v>2184</v>
      </c>
      <c r="N5523" s="1">
        <v>225</v>
      </c>
      <c r="O5523" s="1">
        <v>69.81</v>
      </c>
      <c r="Q5523" s="1">
        <v>5.59</v>
      </c>
      <c r="R5523" s="1">
        <v>5.79</v>
      </c>
      <c r="S5523" s="47">
        <v>15.14</v>
      </c>
      <c r="Y5523" s="47">
        <v>2.63</v>
      </c>
      <c r="AB5523" s="47">
        <v>2.0699999999999998</v>
      </c>
      <c r="AJ5523" s="1" t="s">
        <v>413</v>
      </c>
      <c r="AK5523" s="19">
        <v>25.17</v>
      </c>
      <c r="AL5523" s="19">
        <v>111.03</v>
      </c>
      <c r="AM5523" s="1">
        <v>624</v>
      </c>
      <c r="AN5523" s="3">
        <v>1994</v>
      </c>
      <c r="AP5523" s="47">
        <v>3.89</v>
      </c>
      <c r="AQ5523">
        <v>40118</v>
      </c>
      <c r="AR5523" s="1" t="s">
        <v>503</v>
      </c>
    </row>
    <row r="5524" spans="1:44" x14ac:dyDescent="0.25">
      <c r="A5524" s="1">
        <v>7087</v>
      </c>
      <c r="B5524" s="1" t="s">
        <v>167</v>
      </c>
      <c r="C5524" s="1">
        <v>180</v>
      </c>
      <c r="D5524" s="1" t="s">
        <v>148</v>
      </c>
      <c r="F5524" s="33" t="s">
        <v>859</v>
      </c>
      <c r="H5524" s="1">
        <v>21</v>
      </c>
      <c r="J5524" s="1"/>
      <c r="K5524" s="3">
        <v>1896</v>
      </c>
      <c r="N5524" s="1">
        <v>177</v>
      </c>
      <c r="O5524" s="1">
        <v>56.24</v>
      </c>
      <c r="Q5524" s="1">
        <v>4.49</v>
      </c>
      <c r="R5524" s="1">
        <v>4.66</v>
      </c>
      <c r="S5524" s="47">
        <v>12.27</v>
      </c>
      <c r="Y5524" s="47">
        <v>2.12</v>
      </c>
      <c r="AB5524" s="47">
        <v>1.67</v>
      </c>
      <c r="AJ5524" s="1" t="s">
        <v>413</v>
      </c>
      <c r="AK5524" s="19">
        <v>25.23</v>
      </c>
      <c r="AL5524" s="19">
        <v>111.12</v>
      </c>
      <c r="AM5524" s="1">
        <v>810</v>
      </c>
      <c r="AN5524" s="3">
        <v>1994</v>
      </c>
      <c r="AP5524" s="47">
        <v>3.13</v>
      </c>
      <c r="AQ5524">
        <v>40118</v>
      </c>
      <c r="AR5524" s="1" t="s">
        <v>503</v>
      </c>
    </row>
    <row r="5525" spans="1:44" x14ac:dyDescent="0.25">
      <c r="A5525" s="1">
        <v>7088</v>
      </c>
      <c r="B5525" s="1" t="s">
        <v>167</v>
      </c>
      <c r="C5525" s="1">
        <v>180</v>
      </c>
      <c r="D5525" s="1" t="s">
        <v>148</v>
      </c>
      <c r="F5525" s="33" t="s">
        <v>859</v>
      </c>
      <c r="H5525" s="1">
        <v>18</v>
      </c>
      <c r="J5525" s="1"/>
      <c r="K5525" s="3">
        <v>2399</v>
      </c>
      <c r="N5525" s="1">
        <v>539</v>
      </c>
      <c r="O5525" s="1">
        <v>170.9</v>
      </c>
      <c r="Q5525" s="1">
        <v>13.89</v>
      </c>
      <c r="R5525" s="1">
        <v>14.31</v>
      </c>
      <c r="S5525" s="47">
        <v>34.89</v>
      </c>
      <c r="Y5525" s="47">
        <v>6.39</v>
      </c>
      <c r="AB5525" s="47">
        <v>5.03</v>
      </c>
      <c r="AJ5525" s="1" t="s">
        <v>413</v>
      </c>
      <c r="AK5525" s="19">
        <v>26.2</v>
      </c>
      <c r="AL5525" s="19">
        <v>109.5</v>
      </c>
      <c r="AM5525" s="1">
        <v>450</v>
      </c>
      <c r="AN5525" s="3">
        <v>1994</v>
      </c>
      <c r="AP5525" s="47">
        <v>9.61</v>
      </c>
      <c r="AQ5525">
        <v>40118</v>
      </c>
      <c r="AR5525" s="1" t="s">
        <v>503</v>
      </c>
    </row>
    <row r="5526" spans="1:44" x14ac:dyDescent="0.25">
      <c r="A5526" s="1">
        <v>7089</v>
      </c>
      <c r="B5526" s="1" t="s">
        <v>167</v>
      </c>
      <c r="C5526" s="1">
        <v>180</v>
      </c>
      <c r="D5526" s="1" t="s">
        <v>148</v>
      </c>
      <c r="F5526" s="33" t="s">
        <v>859</v>
      </c>
      <c r="H5526" s="1">
        <v>32</v>
      </c>
      <c r="J5526" s="1"/>
      <c r="K5526" s="3">
        <v>1992</v>
      </c>
      <c r="N5526" s="1">
        <v>173</v>
      </c>
      <c r="O5526" s="1">
        <v>55.89</v>
      </c>
      <c r="Q5526" s="1">
        <v>4.46</v>
      </c>
      <c r="R5526" s="1">
        <v>4.63</v>
      </c>
      <c r="S5526" s="47">
        <v>12.24</v>
      </c>
      <c r="Y5526" s="47">
        <v>2.11</v>
      </c>
      <c r="AB5526" s="47">
        <v>1.66</v>
      </c>
      <c r="AJ5526" s="1" t="s">
        <v>413</v>
      </c>
      <c r="AK5526" s="19">
        <v>27.12</v>
      </c>
      <c r="AL5526" s="19">
        <v>110.23</v>
      </c>
      <c r="AM5526" s="1">
        <v>700</v>
      </c>
      <c r="AN5526" s="3">
        <v>1994</v>
      </c>
      <c r="AP5526" s="47">
        <v>3.11</v>
      </c>
      <c r="AQ5526">
        <v>40118</v>
      </c>
      <c r="AR5526" s="1" t="s">
        <v>503</v>
      </c>
    </row>
    <row r="5527" spans="1:44" x14ac:dyDescent="0.25">
      <c r="A5527" s="1">
        <v>7090</v>
      </c>
      <c r="B5527" s="1" t="s">
        <v>167</v>
      </c>
      <c r="C5527" s="1">
        <v>180</v>
      </c>
      <c r="D5527" s="1" t="s">
        <v>148</v>
      </c>
      <c r="F5527" s="33" t="s">
        <v>859</v>
      </c>
      <c r="H5527" s="1">
        <v>23</v>
      </c>
      <c r="J5527" s="1"/>
      <c r="K5527" s="3">
        <v>4978</v>
      </c>
      <c r="N5527" s="1">
        <v>166</v>
      </c>
      <c r="O5527" s="1">
        <v>56.79</v>
      </c>
      <c r="Q5527" s="1">
        <v>4.45</v>
      </c>
      <c r="R5527" s="1">
        <v>4.6500000000000004</v>
      </c>
      <c r="S5527" s="47">
        <v>13.3</v>
      </c>
      <c r="Y5527" s="47">
        <v>2.16</v>
      </c>
      <c r="AB5527" s="47">
        <v>1.7</v>
      </c>
      <c r="AJ5527" s="1" t="s">
        <v>413</v>
      </c>
      <c r="AK5527" s="19">
        <v>28.1</v>
      </c>
      <c r="AL5527" s="19">
        <v>111</v>
      </c>
      <c r="AM5527" s="1">
        <v>220</v>
      </c>
      <c r="AN5527" s="3">
        <v>1994</v>
      </c>
      <c r="AP5527" s="47">
        <v>3.12</v>
      </c>
      <c r="AQ5527">
        <v>40118</v>
      </c>
      <c r="AR5527" s="1" t="s">
        <v>503</v>
      </c>
    </row>
    <row r="5528" spans="1:44" x14ac:dyDescent="0.25">
      <c r="A5528" s="1">
        <v>7091</v>
      </c>
      <c r="B5528" s="1" t="s">
        <v>167</v>
      </c>
      <c r="C5528" s="1">
        <v>180</v>
      </c>
      <c r="D5528" s="1" t="s">
        <v>148</v>
      </c>
      <c r="F5528" s="33" t="s">
        <v>859</v>
      </c>
      <c r="H5528" s="1">
        <v>21</v>
      </c>
      <c r="J5528" s="1"/>
      <c r="K5528" s="3">
        <v>3783</v>
      </c>
      <c r="N5528" s="1">
        <v>285</v>
      </c>
      <c r="O5528" s="1">
        <v>88.8</v>
      </c>
      <c r="Q5528" s="1">
        <v>14.23</v>
      </c>
      <c r="R5528" s="1">
        <v>11.93</v>
      </c>
      <c r="S5528" s="47">
        <v>21.27</v>
      </c>
      <c r="Y5528" s="47">
        <v>3.72</v>
      </c>
      <c r="AB5528" s="47">
        <v>2.93</v>
      </c>
      <c r="AJ5528" s="1" t="s">
        <v>413</v>
      </c>
      <c r="AK5528" s="19">
        <v>28.9</v>
      </c>
      <c r="AL5528" s="19">
        <v>111.13</v>
      </c>
      <c r="AM5528" s="1">
        <v>450</v>
      </c>
      <c r="AN5528" s="3">
        <v>1994</v>
      </c>
      <c r="AP5528" s="47">
        <v>8.01</v>
      </c>
      <c r="AQ5528">
        <v>80101</v>
      </c>
      <c r="AR5528" s="1" t="s">
        <v>503</v>
      </c>
    </row>
    <row r="5529" spans="1:44" x14ac:dyDescent="0.25">
      <c r="A5529" s="1">
        <v>7092</v>
      </c>
      <c r="B5529" s="1" t="s">
        <v>167</v>
      </c>
      <c r="C5529" s="1">
        <v>180</v>
      </c>
      <c r="D5529" s="1" t="s">
        <v>148</v>
      </c>
      <c r="F5529" s="33" t="s">
        <v>859</v>
      </c>
      <c r="H5529" s="1">
        <v>26</v>
      </c>
      <c r="J5529" s="1"/>
      <c r="K5529" s="3">
        <v>1645</v>
      </c>
      <c r="N5529" s="1">
        <v>195</v>
      </c>
      <c r="O5529" s="1">
        <v>61.7</v>
      </c>
      <c r="Q5529" s="1">
        <v>4.95</v>
      </c>
      <c r="R5529" s="1">
        <v>5.13</v>
      </c>
      <c r="S5529" s="47">
        <v>13.22</v>
      </c>
      <c r="Y5529" s="47">
        <v>2.3199999999999998</v>
      </c>
      <c r="AB5529" s="47">
        <v>1.83</v>
      </c>
      <c r="AJ5529" s="1" t="s">
        <v>413</v>
      </c>
      <c r="AK5529" s="19">
        <v>24.8</v>
      </c>
      <c r="AL5529" s="19">
        <v>111.5</v>
      </c>
      <c r="AM5529" s="1">
        <v>500</v>
      </c>
      <c r="AN5529" s="3">
        <v>1994</v>
      </c>
      <c r="AP5529" s="47">
        <v>3.44</v>
      </c>
      <c r="AQ5529">
        <v>40118</v>
      </c>
      <c r="AR5529" s="1" t="s">
        <v>503</v>
      </c>
    </row>
    <row r="5530" spans="1:44" x14ac:dyDescent="0.25">
      <c r="A5530" s="1">
        <v>7093</v>
      </c>
      <c r="B5530" s="1" t="s">
        <v>167</v>
      </c>
      <c r="C5530" s="1">
        <v>180</v>
      </c>
      <c r="D5530" s="1" t="s">
        <v>148</v>
      </c>
      <c r="F5530" s="33" t="s">
        <v>859</v>
      </c>
      <c r="H5530" s="1">
        <v>23</v>
      </c>
      <c r="J5530" s="1"/>
      <c r="K5530" s="3">
        <v>2005</v>
      </c>
      <c r="N5530" s="1">
        <v>262</v>
      </c>
      <c r="O5530" s="1">
        <v>84.19</v>
      </c>
      <c r="Q5530" s="1">
        <v>6.73</v>
      </c>
      <c r="R5530" s="1">
        <v>6.67</v>
      </c>
      <c r="S5530" s="47">
        <v>18.13</v>
      </c>
      <c r="Y5530" s="47">
        <v>3.16</v>
      </c>
      <c r="AB5530" s="47">
        <v>2.4900000000000002</v>
      </c>
      <c r="AJ5530" s="1" t="s">
        <v>413</v>
      </c>
      <c r="AK5530" s="19">
        <v>24.9</v>
      </c>
      <c r="AL5530" s="19">
        <v>111.7</v>
      </c>
      <c r="AM5530" s="1">
        <v>439</v>
      </c>
      <c r="AN5530" s="3">
        <v>1994</v>
      </c>
      <c r="AP5530" s="47">
        <v>4.4800000000000004</v>
      </c>
      <c r="AQ5530">
        <v>40118</v>
      </c>
      <c r="AR5530" s="1" t="s">
        <v>503</v>
      </c>
    </row>
    <row r="5531" spans="1:44" x14ac:dyDescent="0.25">
      <c r="A5531" s="1">
        <v>7094</v>
      </c>
      <c r="B5531" s="1" t="s">
        <v>167</v>
      </c>
      <c r="C5531" s="1">
        <v>180</v>
      </c>
      <c r="D5531" s="1" t="s">
        <v>148</v>
      </c>
      <c r="F5531" s="33" t="s">
        <v>859</v>
      </c>
      <c r="H5531" s="1">
        <v>29</v>
      </c>
      <c r="J5531" s="1"/>
      <c r="K5531" s="3">
        <v>1681</v>
      </c>
      <c r="N5531" s="1">
        <v>237</v>
      </c>
      <c r="O5531" s="1">
        <v>74.69</v>
      </c>
      <c r="Q5531" s="1">
        <v>6.03</v>
      </c>
      <c r="R5531" s="1">
        <v>6.23</v>
      </c>
      <c r="S5531" s="47">
        <v>15.66</v>
      </c>
      <c r="Y5531" s="47">
        <v>2.8</v>
      </c>
      <c r="AB5531" s="47">
        <v>2.21</v>
      </c>
      <c r="AJ5531" s="1" t="s">
        <v>413</v>
      </c>
      <c r="AK5531" s="19">
        <v>25</v>
      </c>
      <c r="AL5531" s="19">
        <v>111.7</v>
      </c>
      <c r="AM5531" s="1">
        <v>343</v>
      </c>
      <c r="AN5531" s="3">
        <v>1994</v>
      </c>
      <c r="AP5531" s="47">
        <v>4.18</v>
      </c>
      <c r="AQ5531">
        <v>40118</v>
      </c>
      <c r="AR5531" s="1" t="s">
        <v>503</v>
      </c>
    </row>
    <row r="5532" spans="1:44" x14ac:dyDescent="0.25">
      <c r="A5532" s="1">
        <v>7095</v>
      </c>
      <c r="B5532" s="1" t="s">
        <v>167</v>
      </c>
      <c r="C5532" s="1">
        <v>180</v>
      </c>
      <c r="D5532" s="1" t="s">
        <v>148</v>
      </c>
      <c r="F5532" s="33" t="s">
        <v>859</v>
      </c>
      <c r="H5532" s="1">
        <v>22</v>
      </c>
      <c r="J5532" s="1"/>
      <c r="K5532" s="3">
        <v>2122</v>
      </c>
      <c r="N5532" s="1">
        <v>179</v>
      </c>
      <c r="O5532" s="1">
        <v>57.94</v>
      </c>
      <c r="Q5532" s="1">
        <v>4.63</v>
      </c>
      <c r="R5532" s="1">
        <v>4.8</v>
      </c>
      <c r="S5532" s="47">
        <v>12.7</v>
      </c>
      <c r="Y5532" s="47">
        <v>2.19</v>
      </c>
      <c r="AB5532" s="47">
        <v>1.72</v>
      </c>
      <c r="AJ5532" s="1" t="s">
        <v>413</v>
      </c>
      <c r="AK5532" s="19">
        <v>25.2</v>
      </c>
      <c r="AL5532" s="19">
        <v>111.3</v>
      </c>
      <c r="AM5532" s="1">
        <v>302</v>
      </c>
      <c r="AN5532" s="3">
        <v>1994</v>
      </c>
      <c r="AP5532" s="47">
        <v>3.22</v>
      </c>
      <c r="AQ5532">
        <v>40118</v>
      </c>
      <c r="AR5532" s="1" t="s">
        <v>503</v>
      </c>
    </row>
    <row r="5533" spans="1:44" x14ac:dyDescent="0.25">
      <c r="A5533" s="1">
        <v>7096</v>
      </c>
      <c r="B5533" s="1" t="s">
        <v>167</v>
      </c>
      <c r="C5533" s="1">
        <v>180</v>
      </c>
      <c r="D5533" s="1" t="s">
        <v>148</v>
      </c>
      <c r="F5533" s="33" t="s">
        <v>859</v>
      </c>
      <c r="H5533" s="1">
        <v>24</v>
      </c>
      <c r="J5533" s="1"/>
      <c r="K5533" s="3">
        <v>2951</v>
      </c>
      <c r="N5533" s="1">
        <v>736</v>
      </c>
      <c r="O5533" s="1">
        <v>227.7</v>
      </c>
      <c r="Q5533" s="1">
        <v>18.55</v>
      </c>
      <c r="R5533" s="1">
        <v>19.09</v>
      </c>
      <c r="S5533" s="47">
        <v>46.18</v>
      </c>
      <c r="Y5533" s="47">
        <v>2.5099999999999998</v>
      </c>
      <c r="AB5533" s="47">
        <v>1.7</v>
      </c>
      <c r="AJ5533" s="1" t="s">
        <v>413</v>
      </c>
      <c r="AK5533" s="19">
        <v>26.7</v>
      </c>
      <c r="AL5533" s="19">
        <v>109.6</v>
      </c>
      <c r="AM5533" s="1">
        <v>450</v>
      </c>
      <c r="AN5533" s="3">
        <v>1994</v>
      </c>
      <c r="AP5533" s="47">
        <v>12.82</v>
      </c>
      <c r="AQ5533">
        <v>80101</v>
      </c>
      <c r="AR5533" s="1" t="s">
        <v>503</v>
      </c>
    </row>
    <row r="5534" spans="1:44" x14ac:dyDescent="0.25">
      <c r="A5534" s="1">
        <v>7097</v>
      </c>
      <c r="B5534" s="1" t="s">
        <v>167</v>
      </c>
      <c r="C5534" s="1">
        <v>180</v>
      </c>
      <c r="D5534" s="1" t="s">
        <v>148</v>
      </c>
      <c r="F5534" s="33" t="s">
        <v>859</v>
      </c>
      <c r="H5534" s="1">
        <v>38</v>
      </c>
      <c r="J5534" s="1"/>
      <c r="K5534" s="3">
        <v>2263</v>
      </c>
      <c r="N5534" s="1">
        <v>920</v>
      </c>
      <c r="O5534" s="1">
        <v>368</v>
      </c>
      <c r="Q5534" s="1">
        <v>29.47</v>
      </c>
      <c r="R5534" s="1">
        <v>10.14</v>
      </c>
      <c r="S5534" s="47">
        <v>82.66</v>
      </c>
      <c r="Y5534" s="47">
        <v>3.38</v>
      </c>
      <c r="AB5534" s="47">
        <v>1.54</v>
      </c>
      <c r="AJ5534" s="1" t="s">
        <v>413</v>
      </c>
      <c r="AK5534" s="19">
        <v>26.8</v>
      </c>
      <c r="AL5534" s="19">
        <v>109.5</v>
      </c>
      <c r="AM5534" s="1">
        <v>417</v>
      </c>
      <c r="AN5534" s="3">
        <v>1994</v>
      </c>
      <c r="AP5534" s="47">
        <v>6.81</v>
      </c>
      <c r="AQ5534">
        <v>40118</v>
      </c>
      <c r="AR5534" s="1" t="s">
        <v>503</v>
      </c>
    </row>
    <row r="5535" spans="1:44" x14ac:dyDescent="0.25">
      <c r="A5535" s="1">
        <v>7098</v>
      </c>
      <c r="B5535" s="1" t="s">
        <v>167</v>
      </c>
      <c r="C5535" s="1">
        <v>180</v>
      </c>
      <c r="D5535" s="1" t="s">
        <v>148</v>
      </c>
      <c r="F5535" s="33" t="s">
        <v>859</v>
      </c>
      <c r="H5535" s="1">
        <v>31</v>
      </c>
      <c r="J5535" s="1"/>
      <c r="K5535" s="3">
        <v>1868</v>
      </c>
      <c r="N5535" s="1">
        <v>440</v>
      </c>
      <c r="O5535" s="1">
        <v>176.1</v>
      </c>
      <c r="Q5535" s="1">
        <v>9.3699999999999992</v>
      </c>
      <c r="R5535" s="1">
        <v>9.11</v>
      </c>
      <c r="S5535" s="47">
        <v>12.59</v>
      </c>
      <c r="Y5535" s="47">
        <v>5.66</v>
      </c>
      <c r="AB5535" s="47">
        <v>4.45</v>
      </c>
      <c r="AJ5535" s="1" t="s">
        <v>413</v>
      </c>
      <c r="AK5535" s="19">
        <v>26.83</v>
      </c>
      <c r="AL5535" s="19">
        <v>109.75</v>
      </c>
      <c r="AM5535" s="1">
        <v>400</v>
      </c>
      <c r="AN5535" s="3">
        <v>1994</v>
      </c>
      <c r="AP5535" s="47">
        <v>6.11</v>
      </c>
      <c r="AQ5535">
        <v>80101</v>
      </c>
      <c r="AR5535" s="1" t="s">
        <v>503</v>
      </c>
    </row>
    <row r="5536" spans="1:44" x14ac:dyDescent="0.25">
      <c r="A5536" s="1">
        <v>7099</v>
      </c>
      <c r="B5536" s="1" t="s">
        <v>167</v>
      </c>
      <c r="C5536" s="1">
        <v>180</v>
      </c>
      <c r="D5536" s="1" t="s">
        <v>148</v>
      </c>
      <c r="F5536" s="33" t="s">
        <v>859</v>
      </c>
      <c r="H5536" s="1">
        <v>16</v>
      </c>
      <c r="J5536" s="1"/>
      <c r="K5536" s="3">
        <v>2022</v>
      </c>
      <c r="N5536" s="1">
        <v>95.3</v>
      </c>
      <c r="O5536" s="1">
        <v>37.24</v>
      </c>
      <c r="Q5536" s="1">
        <v>7.35</v>
      </c>
      <c r="R5536" s="1">
        <v>9.64</v>
      </c>
      <c r="S5536" s="47">
        <v>14.24</v>
      </c>
      <c r="Y5536" s="47">
        <v>1.87</v>
      </c>
      <c r="AB5536" s="47">
        <v>1.47</v>
      </c>
      <c r="AJ5536" s="1" t="s">
        <v>413</v>
      </c>
      <c r="AK5536" s="19">
        <v>25.4</v>
      </c>
      <c r="AL5536" s="19">
        <v>105.22</v>
      </c>
      <c r="AM5536" s="1">
        <v>1445</v>
      </c>
      <c r="AN5536" s="3">
        <v>1994</v>
      </c>
      <c r="AP5536" s="47">
        <v>6.47</v>
      </c>
      <c r="AQ5536">
        <v>80102</v>
      </c>
      <c r="AR5536" s="1" t="s">
        <v>503</v>
      </c>
    </row>
    <row r="5537" spans="1:44" x14ac:dyDescent="0.25">
      <c r="A5537" s="1">
        <v>7100</v>
      </c>
      <c r="B5537" s="1" t="s">
        <v>167</v>
      </c>
      <c r="C5537" s="1">
        <v>180</v>
      </c>
      <c r="D5537" s="1" t="s">
        <v>148</v>
      </c>
      <c r="F5537" s="33" t="s">
        <v>859</v>
      </c>
      <c r="H5537" s="1">
        <v>18</v>
      </c>
      <c r="I5537" s="33">
        <v>19.5</v>
      </c>
      <c r="J5537" s="33">
        <v>17.600000000000001</v>
      </c>
      <c r="K5537" s="3">
        <v>1950</v>
      </c>
      <c r="N5537" s="33">
        <v>383.4</v>
      </c>
      <c r="O5537" s="1">
        <v>208.2</v>
      </c>
      <c r="P5537" s="33">
        <v>16.399999999999999</v>
      </c>
      <c r="Q5537" s="1">
        <v>6.4</v>
      </c>
      <c r="R5537" s="1">
        <v>8.4</v>
      </c>
      <c r="S5537" s="47">
        <v>29.3</v>
      </c>
      <c r="Y5537" s="47">
        <v>6.89</v>
      </c>
      <c r="AB5537" s="47">
        <v>5.43</v>
      </c>
      <c r="AG5537" s="33"/>
      <c r="AJ5537" s="1" t="s">
        <v>413</v>
      </c>
      <c r="AK5537" s="19">
        <v>25.48</v>
      </c>
      <c r="AL5537" s="19">
        <v>107.17</v>
      </c>
      <c r="AM5537" s="1">
        <v>461</v>
      </c>
      <c r="AN5537" s="3">
        <v>1994</v>
      </c>
      <c r="AP5537" s="47">
        <v>5.64</v>
      </c>
      <c r="AQ5537">
        <v>40118</v>
      </c>
      <c r="AR5537" s="1" t="s">
        <v>3398</v>
      </c>
    </row>
    <row r="5538" spans="1:44" x14ac:dyDescent="0.25">
      <c r="A5538" s="1">
        <v>7101</v>
      </c>
      <c r="B5538" s="1" t="s">
        <v>167</v>
      </c>
      <c r="C5538" s="1">
        <v>180</v>
      </c>
      <c r="D5538" s="1" t="s">
        <v>148</v>
      </c>
      <c r="F5538" s="33" t="s">
        <v>859</v>
      </c>
      <c r="H5538" s="1">
        <v>19</v>
      </c>
      <c r="J5538" s="1"/>
      <c r="K5538" s="3">
        <v>1850</v>
      </c>
      <c r="N5538" s="1">
        <v>172</v>
      </c>
      <c r="O5538" s="1">
        <v>64.34</v>
      </c>
      <c r="Q5538" s="1">
        <v>9.76</v>
      </c>
      <c r="R5538" s="1">
        <v>11.39</v>
      </c>
      <c r="S5538" s="47">
        <v>20.07</v>
      </c>
      <c r="Y5538" s="47">
        <v>2.88</v>
      </c>
      <c r="AB5538" s="47">
        <v>2.27</v>
      </c>
      <c r="AJ5538" s="1" t="s">
        <v>413</v>
      </c>
      <c r="AK5538" s="19">
        <v>25.5</v>
      </c>
      <c r="AL5538" s="19">
        <v>108.62</v>
      </c>
      <c r="AM5538" s="1">
        <v>365</v>
      </c>
      <c r="AN5538" s="3">
        <v>1994</v>
      </c>
      <c r="AP5538" s="47">
        <v>7.65</v>
      </c>
      <c r="AQ5538">
        <v>40118</v>
      </c>
      <c r="AR5538" s="1" t="s">
        <v>503</v>
      </c>
    </row>
    <row r="5539" spans="1:44" x14ac:dyDescent="0.25">
      <c r="A5539" s="1">
        <v>7102</v>
      </c>
      <c r="B5539" s="1" t="s">
        <v>167</v>
      </c>
      <c r="C5539" s="1">
        <v>180</v>
      </c>
      <c r="D5539" s="1" t="s">
        <v>148</v>
      </c>
      <c r="F5539" s="33" t="s">
        <v>859</v>
      </c>
      <c r="H5539" s="1">
        <v>30</v>
      </c>
      <c r="J5539" s="1"/>
      <c r="K5539" s="3">
        <v>2038</v>
      </c>
      <c r="N5539" s="1">
        <v>85</v>
      </c>
      <c r="O5539" s="1">
        <v>33.1</v>
      </c>
      <c r="Q5539" s="1">
        <v>6.88</v>
      </c>
      <c r="R5539" s="1">
        <v>9.24</v>
      </c>
      <c r="S5539" s="47">
        <v>13.18</v>
      </c>
      <c r="Y5539" s="47">
        <v>1.7</v>
      </c>
      <c r="AB5539" s="47">
        <v>1.34</v>
      </c>
      <c r="AJ5539" s="1" t="s">
        <v>413</v>
      </c>
      <c r="AK5539" s="19">
        <v>26.12</v>
      </c>
      <c r="AL5539" s="19">
        <v>109.4</v>
      </c>
      <c r="AM5539" s="1">
        <v>430</v>
      </c>
      <c r="AN5539" s="3">
        <v>1994</v>
      </c>
      <c r="AP5539" s="47">
        <v>6.2</v>
      </c>
      <c r="AQ5539">
        <v>40118</v>
      </c>
      <c r="AR5539" s="1" t="s">
        <v>503</v>
      </c>
    </row>
    <row r="5540" spans="1:44" x14ac:dyDescent="0.25">
      <c r="A5540" s="1">
        <v>7103</v>
      </c>
      <c r="B5540" s="1" t="s">
        <v>167</v>
      </c>
      <c r="C5540" s="1">
        <v>180</v>
      </c>
      <c r="D5540" s="1" t="s">
        <v>148</v>
      </c>
      <c r="F5540" s="33" t="s">
        <v>859</v>
      </c>
      <c r="H5540" s="1">
        <v>26</v>
      </c>
      <c r="J5540" s="1"/>
      <c r="K5540" s="3">
        <v>1760</v>
      </c>
      <c r="N5540" s="1">
        <v>142</v>
      </c>
      <c r="O5540" s="1">
        <v>53.7</v>
      </c>
      <c r="Q5540" s="1">
        <v>8.6</v>
      </c>
      <c r="R5540" s="1">
        <v>10.28</v>
      </c>
      <c r="S5540" s="47">
        <v>17.47</v>
      </c>
      <c r="Y5540" s="47">
        <v>2.46</v>
      </c>
      <c r="AB5540" s="47">
        <v>1.94</v>
      </c>
      <c r="AJ5540" s="1" t="s">
        <v>413</v>
      </c>
      <c r="AK5540" s="19">
        <v>26.48</v>
      </c>
      <c r="AL5540" s="19">
        <v>106.17</v>
      </c>
      <c r="AM5540" s="1">
        <v>1402</v>
      </c>
      <c r="AN5540" s="3">
        <v>1994</v>
      </c>
      <c r="AP5540" s="47">
        <v>6.9</v>
      </c>
      <c r="AQ5540">
        <v>80101</v>
      </c>
      <c r="AR5540" s="1" t="s">
        <v>503</v>
      </c>
    </row>
    <row r="5541" spans="1:44" x14ac:dyDescent="0.25">
      <c r="A5541" s="1">
        <v>7104</v>
      </c>
      <c r="B5541" s="1" t="s">
        <v>167</v>
      </c>
      <c r="C5541" s="1">
        <v>180</v>
      </c>
      <c r="D5541" s="1" t="s">
        <v>148</v>
      </c>
      <c r="F5541" s="33" t="s">
        <v>859</v>
      </c>
      <c r="H5541" s="1">
        <v>18</v>
      </c>
      <c r="J5541" s="1"/>
      <c r="K5541" s="3">
        <v>1113</v>
      </c>
      <c r="N5541" s="1">
        <v>126</v>
      </c>
      <c r="O5541" s="1">
        <v>45.7</v>
      </c>
      <c r="Q5541" s="1">
        <v>6.47</v>
      </c>
      <c r="R5541" s="1">
        <v>7.32</v>
      </c>
      <c r="S5541" s="47">
        <v>13.52</v>
      </c>
      <c r="Y5541" s="47">
        <v>1.99</v>
      </c>
      <c r="AB5541" s="47">
        <v>1.57</v>
      </c>
      <c r="AJ5541" s="1" t="s">
        <v>413</v>
      </c>
      <c r="AK5541" s="19">
        <v>26.53</v>
      </c>
      <c r="AL5541" s="19">
        <v>108.92</v>
      </c>
      <c r="AM5541" s="1">
        <v>860</v>
      </c>
      <c r="AN5541" s="3">
        <v>1994</v>
      </c>
      <c r="AP5541" s="47">
        <v>4.92</v>
      </c>
      <c r="AQ5541">
        <v>40118</v>
      </c>
      <c r="AR5541" s="1" t="s">
        <v>503</v>
      </c>
    </row>
    <row r="5542" spans="1:44" x14ac:dyDescent="0.25">
      <c r="A5542" s="1">
        <v>7105</v>
      </c>
      <c r="B5542" s="1" t="s">
        <v>167</v>
      </c>
      <c r="C5542" s="1">
        <v>180</v>
      </c>
      <c r="D5542" s="1" t="s">
        <v>148</v>
      </c>
      <c r="F5542" s="33" t="s">
        <v>859</v>
      </c>
      <c r="H5542" s="1">
        <v>16</v>
      </c>
      <c r="J5542" s="1"/>
      <c r="K5542" s="3">
        <v>1928</v>
      </c>
      <c r="N5542" s="1">
        <v>105</v>
      </c>
      <c r="O5542" s="1">
        <v>40.86</v>
      </c>
      <c r="Q5542" s="1">
        <v>7.61</v>
      </c>
      <c r="R5542" s="1">
        <v>9.73</v>
      </c>
      <c r="S5542" s="47">
        <v>14.94</v>
      </c>
      <c r="Y5542" s="47">
        <v>2</v>
      </c>
      <c r="AB5542" s="47">
        <v>1.57</v>
      </c>
      <c r="AJ5542" s="1" t="s">
        <v>413</v>
      </c>
      <c r="AK5542" s="19">
        <v>26.62</v>
      </c>
      <c r="AL5542" s="19">
        <v>105.77</v>
      </c>
      <c r="AM5542" s="1">
        <v>1400</v>
      </c>
      <c r="AN5542" s="3">
        <v>1994</v>
      </c>
      <c r="AP5542" s="47">
        <v>6.53</v>
      </c>
      <c r="AQ5542">
        <v>80101</v>
      </c>
      <c r="AR5542" s="1" t="s">
        <v>503</v>
      </c>
    </row>
    <row r="5543" spans="1:44" x14ac:dyDescent="0.25">
      <c r="A5543" s="1">
        <v>7106</v>
      </c>
      <c r="B5543" s="1" t="s">
        <v>167</v>
      </c>
      <c r="C5543" s="1">
        <v>180</v>
      </c>
      <c r="D5543" s="1" t="s">
        <v>148</v>
      </c>
      <c r="F5543" s="33" t="s">
        <v>859</v>
      </c>
      <c r="H5543" s="1">
        <v>16</v>
      </c>
      <c r="J5543" s="1"/>
      <c r="K5543" s="3">
        <v>2025</v>
      </c>
      <c r="N5543" s="1">
        <v>131</v>
      </c>
      <c r="O5543" s="1">
        <v>49.73</v>
      </c>
      <c r="Q5543" s="1">
        <v>8.7100000000000009</v>
      </c>
      <c r="R5543" s="1">
        <v>10.84</v>
      </c>
      <c r="S5543" s="47">
        <v>17.350000000000001</v>
      </c>
      <c r="Y5543" s="47">
        <v>2.36</v>
      </c>
      <c r="AB5543" s="47">
        <v>1.86</v>
      </c>
      <c r="AJ5543" s="1" t="s">
        <v>413</v>
      </c>
      <c r="AK5543" s="19">
        <v>26.85</v>
      </c>
      <c r="AL5543" s="19">
        <v>108.98</v>
      </c>
      <c r="AM5543" s="1">
        <v>790</v>
      </c>
      <c r="AN5543" s="3">
        <v>1994</v>
      </c>
      <c r="AP5543" s="47">
        <v>7.28</v>
      </c>
      <c r="AQ5543">
        <v>40118</v>
      </c>
      <c r="AR5543" s="1" t="s">
        <v>503</v>
      </c>
    </row>
    <row r="5544" spans="1:44" x14ac:dyDescent="0.25">
      <c r="A5544" s="1">
        <v>7107</v>
      </c>
      <c r="B5544" s="1" t="s">
        <v>167</v>
      </c>
      <c r="C5544" s="1">
        <v>180</v>
      </c>
      <c r="D5544" s="1" t="s">
        <v>148</v>
      </c>
      <c r="F5544" s="33" t="s">
        <v>859</v>
      </c>
      <c r="H5544" s="1">
        <v>18</v>
      </c>
      <c r="J5544" s="1"/>
      <c r="K5544" s="3">
        <v>2285</v>
      </c>
      <c r="N5544" s="1">
        <v>282</v>
      </c>
      <c r="O5544" s="1">
        <v>102.1</v>
      </c>
      <c r="Q5544" s="1">
        <v>13.95</v>
      </c>
      <c r="R5544" s="1">
        <v>15.55</v>
      </c>
      <c r="S5544" s="47">
        <v>29.4</v>
      </c>
      <c r="Y5544" s="47">
        <v>4.4000000000000004</v>
      </c>
      <c r="AB5544" s="47">
        <v>3.46</v>
      </c>
      <c r="AJ5544" s="1" t="s">
        <v>413</v>
      </c>
      <c r="AK5544" s="19">
        <v>27.03</v>
      </c>
      <c r="AL5544" s="19">
        <v>109.43</v>
      </c>
      <c r="AM5544" s="1">
        <v>380</v>
      </c>
      <c r="AN5544" s="3">
        <v>1994</v>
      </c>
      <c r="AP5544" s="47">
        <v>10.44</v>
      </c>
      <c r="AQ5544">
        <v>40118</v>
      </c>
      <c r="AR5544" s="1" t="s">
        <v>503</v>
      </c>
    </row>
    <row r="5545" spans="1:44" x14ac:dyDescent="0.25">
      <c r="A5545" s="1">
        <v>7108</v>
      </c>
      <c r="B5545" s="1" t="s">
        <v>167</v>
      </c>
      <c r="C5545" s="1">
        <v>180</v>
      </c>
      <c r="D5545" s="1" t="s">
        <v>148</v>
      </c>
      <c r="F5545" s="33" t="s">
        <v>859</v>
      </c>
      <c r="H5545" s="1">
        <v>16</v>
      </c>
      <c r="J5545" s="1"/>
      <c r="K5545" s="3">
        <v>2178</v>
      </c>
      <c r="N5545" s="1">
        <v>92</v>
      </c>
      <c r="O5545" s="1">
        <v>36.380000000000003</v>
      </c>
      <c r="Q5545" s="1">
        <v>7.48</v>
      </c>
      <c r="R5545" s="1">
        <v>9.99</v>
      </c>
      <c r="S5545" s="47">
        <v>14.35</v>
      </c>
      <c r="Y5545" s="47">
        <v>1.86</v>
      </c>
      <c r="AB5545" s="47">
        <v>1.47</v>
      </c>
      <c r="AJ5545" s="1" t="s">
        <v>413</v>
      </c>
      <c r="AK5545" s="19">
        <v>27.1</v>
      </c>
      <c r="AL5545" s="19">
        <v>109.35</v>
      </c>
      <c r="AM5545" s="1">
        <v>400</v>
      </c>
      <c r="AN5545" s="3">
        <v>1994</v>
      </c>
      <c r="AP5545" s="47">
        <v>6.71</v>
      </c>
      <c r="AQ5545">
        <v>40118</v>
      </c>
      <c r="AR5545" s="1" t="s">
        <v>503</v>
      </c>
    </row>
    <row r="5546" spans="1:44" x14ac:dyDescent="0.25">
      <c r="A5546" s="1">
        <v>7109</v>
      </c>
      <c r="B5546" s="1" t="s">
        <v>167</v>
      </c>
      <c r="C5546" s="1">
        <v>180</v>
      </c>
      <c r="D5546" s="1" t="s">
        <v>148</v>
      </c>
      <c r="F5546" s="33" t="s">
        <v>859</v>
      </c>
      <c r="H5546" s="1">
        <v>18</v>
      </c>
      <c r="J5546" s="1"/>
      <c r="K5546" s="3">
        <v>2748</v>
      </c>
      <c r="N5546" s="1">
        <v>164</v>
      </c>
      <c r="O5546" s="1">
        <v>63.23</v>
      </c>
      <c r="Q5546" s="1">
        <v>11.38</v>
      </c>
      <c r="R5546" s="1">
        <v>14.33</v>
      </c>
      <c r="S5546" s="47">
        <v>22.52</v>
      </c>
      <c r="Y5546" s="47">
        <v>3.04</v>
      </c>
      <c r="AB5546" s="47">
        <v>2.4</v>
      </c>
      <c r="AJ5546" s="1" t="s">
        <v>413</v>
      </c>
      <c r="AK5546" s="19">
        <v>27.27</v>
      </c>
      <c r="AL5546" s="19">
        <v>107.57</v>
      </c>
      <c r="AM5546" s="1">
        <v>1010</v>
      </c>
      <c r="AN5546" s="3">
        <v>1994</v>
      </c>
      <c r="AP5546" s="47">
        <v>9.6199999999999992</v>
      </c>
      <c r="AQ5546">
        <v>80101</v>
      </c>
      <c r="AR5546" s="1" t="s">
        <v>503</v>
      </c>
    </row>
    <row r="5547" spans="1:44" x14ac:dyDescent="0.25">
      <c r="A5547" s="1">
        <v>7110</v>
      </c>
      <c r="B5547" s="1" t="s">
        <v>167</v>
      </c>
      <c r="C5547" s="1">
        <v>180</v>
      </c>
      <c r="D5547" s="1" t="s">
        <v>148</v>
      </c>
      <c r="F5547" s="33" t="s">
        <v>859</v>
      </c>
      <c r="H5547" s="1">
        <v>19</v>
      </c>
      <c r="J5547" s="1"/>
      <c r="K5547" s="3">
        <v>4154</v>
      </c>
      <c r="N5547" s="1">
        <v>135</v>
      </c>
      <c r="O5547" s="1">
        <v>55.4</v>
      </c>
      <c r="Q5547" s="1">
        <v>12.5</v>
      </c>
      <c r="R5547" s="1">
        <v>17.399999999999999</v>
      </c>
      <c r="S5547" s="47">
        <v>23.48</v>
      </c>
      <c r="Y5547" s="47">
        <v>2.97</v>
      </c>
      <c r="AB5547" s="47">
        <v>2.34</v>
      </c>
      <c r="AJ5547" s="1" t="s">
        <v>413</v>
      </c>
      <c r="AK5547" s="19">
        <v>27.53</v>
      </c>
      <c r="AL5547" s="19">
        <v>108.37</v>
      </c>
      <c r="AM5547" s="1">
        <v>760</v>
      </c>
      <c r="AN5547" s="3">
        <v>1994</v>
      </c>
      <c r="AP5547" s="47">
        <v>11.68</v>
      </c>
      <c r="AQ5547">
        <v>80101</v>
      </c>
      <c r="AR5547" s="1" t="s">
        <v>503</v>
      </c>
    </row>
    <row r="5548" spans="1:44" x14ac:dyDescent="0.25">
      <c r="A5548" s="1">
        <v>7111</v>
      </c>
      <c r="B5548" s="1" t="s">
        <v>167</v>
      </c>
      <c r="C5548" s="1">
        <v>180</v>
      </c>
      <c r="D5548" s="1" t="s">
        <v>148</v>
      </c>
      <c r="F5548" s="33" t="s">
        <v>859</v>
      </c>
      <c r="H5548" s="1">
        <v>20</v>
      </c>
      <c r="J5548" s="1"/>
      <c r="K5548" s="3">
        <v>1473</v>
      </c>
      <c r="N5548" s="1">
        <v>69.900000000000006</v>
      </c>
      <c r="O5548" s="1">
        <v>27.59</v>
      </c>
      <c r="Q5548" s="1">
        <v>5.41</v>
      </c>
      <c r="R5548" s="1">
        <v>7.07</v>
      </c>
      <c r="S5548" s="47">
        <v>10.49</v>
      </c>
      <c r="Y5548" s="47">
        <v>1.38</v>
      </c>
      <c r="AB5548" s="47">
        <v>1.0900000000000001</v>
      </c>
      <c r="AJ5548" s="1" t="s">
        <v>413</v>
      </c>
      <c r="AK5548" s="19">
        <v>27.82</v>
      </c>
      <c r="AL5548" s="19">
        <v>108.6</v>
      </c>
      <c r="AM5548" s="1">
        <v>715</v>
      </c>
      <c r="AN5548" s="3">
        <v>1994</v>
      </c>
      <c r="AP5548" s="47">
        <v>4.75</v>
      </c>
      <c r="AQ5548">
        <v>40118</v>
      </c>
      <c r="AR5548" s="1" t="s">
        <v>503</v>
      </c>
    </row>
    <row r="5549" spans="1:44" x14ac:dyDescent="0.25">
      <c r="A5549" s="1">
        <v>7112</v>
      </c>
      <c r="B5549" s="1" t="s">
        <v>167</v>
      </c>
      <c r="C5549" s="1">
        <v>180</v>
      </c>
      <c r="D5549" s="1" t="s">
        <v>148</v>
      </c>
      <c r="F5549" s="33" t="s">
        <v>859</v>
      </c>
      <c r="H5549" s="1">
        <v>20</v>
      </c>
      <c r="J5549" s="1"/>
      <c r="K5549" s="3">
        <v>1170</v>
      </c>
      <c r="N5549" s="1">
        <v>67.400000000000006</v>
      </c>
      <c r="O5549" s="1">
        <v>26.06</v>
      </c>
      <c r="Q5549" s="1">
        <v>4.75</v>
      </c>
      <c r="R5549" s="1">
        <v>6.02</v>
      </c>
      <c r="S5549" s="47">
        <v>9.3800000000000008</v>
      </c>
      <c r="Y5549" s="47">
        <v>1.26</v>
      </c>
      <c r="AB5549" s="47">
        <v>0.99</v>
      </c>
      <c r="AJ5549" s="1" t="s">
        <v>413</v>
      </c>
      <c r="AK5549" s="19">
        <v>28.13</v>
      </c>
      <c r="AL5549" s="19">
        <v>108.92</v>
      </c>
      <c r="AM5549" s="1">
        <v>560</v>
      </c>
      <c r="AN5549" s="3">
        <v>1994</v>
      </c>
      <c r="AP5549" s="47">
        <v>4.04</v>
      </c>
      <c r="AQ5549">
        <v>80101</v>
      </c>
      <c r="AR5549" s="1" t="s">
        <v>503</v>
      </c>
    </row>
    <row r="5550" spans="1:44" x14ac:dyDescent="0.25">
      <c r="A5550" s="1">
        <v>7113</v>
      </c>
      <c r="B5550" s="1" t="s">
        <v>167</v>
      </c>
      <c r="C5550" s="1">
        <v>180</v>
      </c>
      <c r="D5550" s="1" t="s">
        <v>148</v>
      </c>
      <c r="F5550" s="33" t="s">
        <v>859</v>
      </c>
      <c r="H5550" s="1">
        <v>32</v>
      </c>
      <c r="J5550" s="1"/>
      <c r="K5550" s="3">
        <v>1227</v>
      </c>
      <c r="N5550" s="1">
        <v>86</v>
      </c>
      <c r="O5550" s="1">
        <v>32.56</v>
      </c>
      <c r="Q5550" s="1">
        <v>5.52</v>
      </c>
      <c r="R5550" s="1">
        <v>6.78</v>
      </c>
      <c r="S5550" s="47">
        <v>11.08</v>
      </c>
      <c r="Y5550" s="47">
        <v>1.53</v>
      </c>
      <c r="AB5550" s="47">
        <v>1.2</v>
      </c>
      <c r="AJ5550" s="1" t="s">
        <v>413</v>
      </c>
      <c r="AK5550" s="19">
        <v>28.13</v>
      </c>
      <c r="AL5550" s="19">
        <v>106.57</v>
      </c>
      <c r="AM5550" s="1">
        <v>1427</v>
      </c>
      <c r="AN5550" s="3">
        <v>1994</v>
      </c>
      <c r="AP5550" s="47">
        <v>4.55</v>
      </c>
      <c r="AQ5550">
        <v>80101</v>
      </c>
      <c r="AR5550" s="1" t="s">
        <v>503</v>
      </c>
    </row>
    <row r="5551" spans="1:44" x14ac:dyDescent="0.25">
      <c r="A5551" s="1">
        <v>7114</v>
      </c>
      <c r="B5551" s="1" t="s">
        <v>167</v>
      </c>
      <c r="C5551" s="1">
        <v>180</v>
      </c>
      <c r="D5551" s="1" t="s">
        <v>148</v>
      </c>
      <c r="F5551" s="33" t="s">
        <v>859</v>
      </c>
      <c r="H5551" s="1">
        <v>20</v>
      </c>
      <c r="J5551" s="1"/>
      <c r="K5551" s="3">
        <v>1018</v>
      </c>
      <c r="N5551" s="1">
        <v>57.5</v>
      </c>
      <c r="O5551" s="1">
        <v>22.09</v>
      </c>
      <c r="Q5551" s="1">
        <v>4.07</v>
      </c>
      <c r="R5551" s="1">
        <v>5.19</v>
      </c>
      <c r="S5551" s="47">
        <v>8.02</v>
      </c>
      <c r="Y5551" s="47">
        <v>1.07</v>
      </c>
      <c r="AB5551" s="47">
        <v>0.85</v>
      </c>
      <c r="AJ5551" s="1" t="s">
        <v>413</v>
      </c>
      <c r="AK5551" s="19">
        <v>28.22</v>
      </c>
      <c r="AL5551" s="19">
        <v>108.8</v>
      </c>
      <c r="AM5551" s="1">
        <v>660</v>
      </c>
      <c r="AN5551" s="3">
        <v>1994</v>
      </c>
      <c r="AP5551" s="47">
        <v>3.48</v>
      </c>
      <c r="AQ5551">
        <v>80101</v>
      </c>
      <c r="AR5551" s="1" t="s">
        <v>503</v>
      </c>
    </row>
    <row r="5552" spans="1:44" x14ac:dyDescent="0.25">
      <c r="A5552" s="1">
        <v>7115</v>
      </c>
      <c r="B5552" s="1" t="s">
        <v>167</v>
      </c>
      <c r="C5552" s="1">
        <v>180</v>
      </c>
      <c r="D5552" s="1" t="s">
        <v>148</v>
      </c>
      <c r="F5552" s="33" t="s">
        <v>859</v>
      </c>
      <c r="H5552" s="1">
        <v>20</v>
      </c>
      <c r="J5552" s="1"/>
      <c r="K5552" s="3">
        <v>1638</v>
      </c>
      <c r="N5552" s="1">
        <v>90.1</v>
      </c>
      <c r="O5552" s="1">
        <v>35.26</v>
      </c>
      <c r="Q5552" s="1">
        <v>6.52</v>
      </c>
      <c r="R5552" s="1">
        <v>8.32</v>
      </c>
      <c r="S5552" s="47">
        <v>12.83</v>
      </c>
      <c r="Y5552" s="47">
        <v>1.72</v>
      </c>
      <c r="AB5552" s="47">
        <v>1.35</v>
      </c>
      <c r="AJ5552" s="1" t="s">
        <v>413</v>
      </c>
      <c r="AK5552" s="19">
        <v>28.25</v>
      </c>
      <c r="AL5552" s="19">
        <v>108.45</v>
      </c>
      <c r="AM5552" s="1">
        <v>712</v>
      </c>
      <c r="AN5552" s="3">
        <v>1994</v>
      </c>
      <c r="AP5552" s="47">
        <v>5.59</v>
      </c>
      <c r="AQ5552">
        <v>80101</v>
      </c>
      <c r="AR5552" s="1" t="s">
        <v>503</v>
      </c>
    </row>
    <row r="5553" spans="1:44" x14ac:dyDescent="0.25">
      <c r="A5553" s="1">
        <v>7116</v>
      </c>
      <c r="B5553" s="1" t="s">
        <v>167</v>
      </c>
      <c r="C5553" s="1">
        <v>180</v>
      </c>
      <c r="D5553" s="1" t="s">
        <v>148</v>
      </c>
      <c r="F5553" s="33" t="s">
        <v>859</v>
      </c>
      <c r="H5553" s="1">
        <v>22</v>
      </c>
      <c r="J5553" s="1"/>
      <c r="K5553" s="3">
        <v>2243</v>
      </c>
      <c r="N5553" s="1">
        <v>170</v>
      </c>
      <c r="O5553" s="1">
        <v>63.52</v>
      </c>
      <c r="Q5553" s="1">
        <v>10.49</v>
      </c>
      <c r="R5553" s="1">
        <v>12.71</v>
      </c>
      <c r="S5553" s="47">
        <v>21.17</v>
      </c>
      <c r="Y5553" s="47">
        <v>2.95</v>
      </c>
      <c r="AB5553" s="47">
        <v>2.3199999999999998</v>
      </c>
      <c r="AJ5553" s="1" t="s">
        <v>413</v>
      </c>
      <c r="AK5553" s="19">
        <v>28.35</v>
      </c>
      <c r="AL5553" s="19">
        <v>105.87</v>
      </c>
      <c r="AM5553" s="1">
        <v>1167</v>
      </c>
      <c r="AN5553" s="3">
        <v>1994</v>
      </c>
      <c r="AP5553" s="47">
        <v>8.5299999999999994</v>
      </c>
      <c r="AQ5553">
        <v>80101</v>
      </c>
      <c r="AR5553" s="1" t="s">
        <v>503</v>
      </c>
    </row>
    <row r="5554" spans="1:44" x14ac:dyDescent="0.25">
      <c r="A5554" s="1">
        <v>7117</v>
      </c>
      <c r="B5554" s="1" t="s">
        <v>167</v>
      </c>
      <c r="C5554" s="1">
        <v>180</v>
      </c>
      <c r="D5554" s="1" t="s">
        <v>148</v>
      </c>
      <c r="F5554" s="33" t="s">
        <v>859</v>
      </c>
      <c r="H5554" s="1">
        <v>17</v>
      </c>
      <c r="J5554" s="1"/>
      <c r="K5554" s="3">
        <v>1401</v>
      </c>
      <c r="N5554" s="1">
        <v>89.1</v>
      </c>
      <c r="O5554" s="1">
        <v>34.43</v>
      </c>
      <c r="Q5554" s="1">
        <v>6.03</v>
      </c>
      <c r="R5554" s="1">
        <v>7.5</v>
      </c>
      <c r="S5554" s="47">
        <v>12.01</v>
      </c>
      <c r="Y5554" s="47">
        <v>1.64</v>
      </c>
      <c r="AB5554" s="47">
        <v>1.29</v>
      </c>
      <c r="AJ5554" s="1" t="s">
        <v>413</v>
      </c>
      <c r="AK5554" s="19">
        <v>28.47</v>
      </c>
      <c r="AL5554" s="19">
        <v>107.53</v>
      </c>
      <c r="AM5554" s="1">
        <v>1060</v>
      </c>
      <c r="AN5554" s="3">
        <v>1994</v>
      </c>
      <c r="AP5554" s="47">
        <v>5.04</v>
      </c>
      <c r="AQ5554">
        <v>80101</v>
      </c>
      <c r="AR5554" s="1" t="s">
        <v>503</v>
      </c>
    </row>
    <row r="5555" spans="1:44" x14ac:dyDescent="0.25">
      <c r="A5555" s="1">
        <v>7118</v>
      </c>
      <c r="B5555" s="1" t="s">
        <v>167</v>
      </c>
      <c r="C5555" s="1">
        <v>180</v>
      </c>
      <c r="D5555" s="1" t="s">
        <v>148</v>
      </c>
      <c r="F5555" s="33" t="s">
        <v>859</v>
      </c>
      <c r="H5555" s="1">
        <v>18</v>
      </c>
      <c r="J5555" s="1"/>
      <c r="K5555" s="3">
        <v>1037</v>
      </c>
      <c r="N5555" s="1">
        <v>57.5</v>
      </c>
      <c r="O5555" s="1">
        <v>22.54</v>
      </c>
      <c r="Q5555" s="1">
        <v>4.1500000000000004</v>
      </c>
      <c r="R5555" s="1">
        <v>5.29</v>
      </c>
      <c r="S5555" s="47">
        <v>8.17</v>
      </c>
      <c r="Y5555" s="47">
        <v>1.1000000000000001</v>
      </c>
      <c r="AB5555" s="47">
        <v>0.86</v>
      </c>
      <c r="AJ5555" s="1" t="s">
        <v>413</v>
      </c>
      <c r="AK5555" s="19">
        <v>28.65</v>
      </c>
      <c r="AL5555" s="19">
        <v>107.18</v>
      </c>
      <c r="AM5555" s="1">
        <v>1200</v>
      </c>
      <c r="AN5555" s="3">
        <v>1994</v>
      </c>
      <c r="AP5555" s="47">
        <v>3.55</v>
      </c>
      <c r="AQ5555">
        <v>80101</v>
      </c>
      <c r="AR5555" s="1" t="s">
        <v>503</v>
      </c>
    </row>
    <row r="5556" spans="1:44" x14ac:dyDescent="0.25">
      <c r="A5556" s="1">
        <v>7119</v>
      </c>
      <c r="B5556" s="1" t="s">
        <v>167</v>
      </c>
      <c r="C5556" s="1">
        <v>180</v>
      </c>
      <c r="D5556" s="1" t="s">
        <v>148</v>
      </c>
      <c r="F5556" s="33" t="s">
        <v>859</v>
      </c>
      <c r="H5556" s="1">
        <v>20</v>
      </c>
      <c r="J5556" s="1"/>
      <c r="K5556" s="3">
        <v>1713</v>
      </c>
      <c r="N5556" s="1">
        <v>118</v>
      </c>
      <c r="O5556" s="1">
        <v>43.95</v>
      </c>
      <c r="Q5556" s="1">
        <v>7.56</v>
      </c>
      <c r="R5556" s="1">
        <v>9.33</v>
      </c>
      <c r="S5556" s="47">
        <v>15.11</v>
      </c>
      <c r="Y5556" s="47">
        <v>2.0699999999999998</v>
      </c>
      <c r="AB5556" s="47">
        <v>1.63</v>
      </c>
      <c r="AJ5556" s="1" t="s">
        <v>413</v>
      </c>
      <c r="AK5556" s="19">
        <v>28.87</v>
      </c>
      <c r="AL5556" s="19">
        <v>107.92</v>
      </c>
      <c r="AM5556" s="1">
        <v>1100</v>
      </c>
      <c r="AN5556" s="3">
        <v>1994</v>
      </c>
      <c r="AP5556" s="47">
        <v>6.26</v>
      </c>
      <c r="AQ5556">
        <v>80101</v>
      </c>
      <c r="AR5556" s="1" t="s">
        <v>503</v>
      </c>
    </row>
    <row r="5557" spans="1:44" x14ac:dyDescent="0.25">
      <c r="A5557" s="1">
        <v>7120</v>
      </c>
      <c r="B5557" s="1" t="s">
        <v>167</v>
      </c>
      <c r="C5557" s="1">
        <v>180</v>
      </c>
      <c r="D5557" s="1" t="s">
        <v>148</v>
      </c>
      <c r="F5557" s="33" t="s">
        <v>859</v>
      </c>
      <c r="H5557" s="1">
        <v>24</v>
      </c>
      <c r="J5557" s="1"/>
      <c r="K5557" s="3">
        <v>2464</v>
      </c>
      <c r="N5557" s="1">
        <v>510</v>
      </c>
      <c r="O5557" s="1">
        <v>175.4</v>
      </c>
      <c r="Q5557" s="1">
        <v>19.12</v>
      </c>
      <c r="R5557" s="1">
        <v>19.559999999999999</v>
      </c>
      <c r="S5557" s="47">
        <v>42.24</v>
      </c>
      <c r="Y5557" s="47">
        <v>7</v>
      </c>
      <c r="AB5557" s="47">
        <v>5.51</v>
      </c>
      <c r="AJ5557" s="1" t="s">
        <v>413</v>
      </c>
      <c r="AK5557" s="19">
        <v>26.6</v>
      </c>
      <c r="AL5557" s="19">
        <v>109.1</v>
      </c>
      <c r="AM5557" s="1">
        <v>434</v>
      </c>
      <c r="AN5557" s="3">
        <v>1994</v>
      </c>
      <c r="AP5557" s="47">
        <v>13.13</v>
      </c>
      <c r="AQ5557">
        <v>40118</v>
      </c>
      <c r="AR5557" s="1" t="s">
        <v>503</v>
      </c>
    </row>
    <row r="5558" spans="1:44" x14ac:dyDescent="0.25">
      <c r="A5558" s="1">
        <v>7121</v>
      </c>
      <c r="B5558" s="1" t="s">
        <v>167</v>
      </c>
      <c r="C5558" s="1">
        <v>180</v>
      </c>
      <c r="D5558" s="1" t="s">
        <v>148</v>
      </c>
      <c r="F5558" s="33" t="s">
        <v>859</v>
      </c>
      <c r="H5558" s="1">
        <v>18</v>
      </c>
      <c r="J5558" s="1"/>
      <c r="K5558" s="3">
        <v>2017</v>
      </c>
      <c r="N5558" s="1">
        <v>136</v>
      </c>
      <c r="O5558" s="1">
        <v>52.18</v>
      </c>
      <c r="Q5558" s="1">
        <v>8.9499999999999993</v>
      </c>
      <c r="R5558" s="1">
        <v>11.03</v>
      </c>
      <c r="S5558" s="47">
        <v>17.899999999999999</v>
      </c>
      <c r="Y5558" s="47">
        <v>2.46</v>
      </c>
      <c r="AB5558" s="47">
        <v>1.94</v>
      </c>
      <c r="AJ5558" s="1" t="s">
        <v>413</v>
      </c>
      <c r="AK5558" s="19">
        <v>26.75</v>
      </c>
      <c r="AL5558" s="19">
        <v>109.35</v>
      </c>
      <c r="AM5558" s="1">
        <v>425</v>
      </c>
      <c r="AN5558" s="3">
        <v>1994</v>
      </c>
      <c r="AP5558" s="47">
        <v>7.4</v>
      </c>
      <c r="AQ5558">
        <v>40118</v>
      </c>
      <c r="AR5558" s="1" t="s">
        <v>503</v>
      </c>
    </row>
    <row r="5559" spans="1:44" x14ac:dyDescent="0.25">
      <c r="A5559" s="1">
        <v>7123</v>
      </c>
      <c r="B5559" s="1" t="s">
        <v>167</v>
      </c>
      <c r="C5559" s="1">
        <v>180</v>
      </c>
      <c r="D5559" s="1" t="s">
        <v>148</v>
      </c>
      <c r="F5559" s="33" t="s">
        <v>859</v>
      </c>
      <c r="H5559" s="1">
        <v>16</v>
      </c>
      <c r="J5559" s="1"/>
      <c r="K5559" s="3">
        <v>3075</v>
      </c>
      <c r="N5559" s="1">
        <v>88.7</v>
      </c>
      <c r="O5559" s="1">
        <v>33.659999999999997</v>
      </c>
      <c r="Q5559" s="1">
        <v>4.7</v>
      </c>
      <c r="R5559" s="1">
        <v>5.03</v>
      </c>
      <c r="S5559" s="47">
        <v>10.09</v>
      </c>
      <c r="Y5559" s="47">
        <v>1.46</v>
      </c>
      <c r="AB5559" s="47">
        <v>1.1499999999999999</v>
      </c>
      <c r="AJ5559" s="1" t="s">
        <v>413</v>
      </c>
      <c r="AK5559" s="19">
        <v>23.1</v>
      </c>
      <c r="AL5559" s="19">
        <v>111.1</v>
      </c>
      <c r="AM5559" s="1">
        <v>460</v>
      </c>
      <c r="AN5559" s="3">
        <v>1994</v>
      </c>
      <c r="AP5559" s="47">
        <v>3.38</v>
      </c>
      <c r="AQ5559">
        <v>40149</v>
      </c>
      <c r="AR5559" s="1" t="s">
        <v>503</v>
      </c>
    </row>
    <row r="5560" spans="1:44" x14ac:dyDescent="0.25">
      <c r="A5560" s="1">
        <v>7124</v>
      </c>
      <c r="B5560" s="1" t="s">
        <v>167</v>
      </c>
      <c r="C5560" s="1">
        <v>180</v>
      </c>
      <c r="D5560" s="1" t="s">
        <v>148</v>
      </c>
      <c r="F5560" s="33" t="s">
        <v>859</v>
      </c>
      <c r="H5560" s="1">
        <v>19</v>
      </c>
      <c r="J5560" s="1"/>
      <c r="K5560" s="3">
        <v>1380</v>
      </c>
      <c r="N5560" s="1">
        <v>218</v>
      </c>
      <c r="O5560" s="1">
        <v>115</v>
      </c>
      <c r="Q5560" s="1">
        <v>48.78</v>
      </c>
      <c r="R5560" s="1">
        <v>10.61</v>
      </c>
      <c r="S5560" s="47">
        <v>34.049999999999997</v>
      </c>
      <c r="Y5560" s="47">
        <v>5.69</v>
      </c>
      <c r="AB5560" s="47">
        <v>4.4800000000000004</v>
      </c>
      <c r="AJ5560" s="1" t="s">
        <v>413</v>
      </c>
      <c r="AK5560" s="19">
        <v>23.8</v>
      </c>
      <c r="AL5560" s="19">
        <v>109.7</v>
      </c>
      <c r="AM5560" s="1">
        <v>250</v>
      </c>
      <c r="AN5560" s="3">
        <v>1994</v>
      </c>
      <c r="AP5560" s="47">
        <v>7.12</v>
      </c>
      <c r="AQ5560">
        <v>40149</v>
      </c>
      <c r="AR5560" s="1" t="s">
        <v>503</v>
      </c>
    </row>
    <row r="5561" spans="1:44" x14ac:dyDescent="0.25">
      <c r="A5561" s="1">
        <v>7125</v>
      </c>
      <c r="B5561" s="1" t="s">
        <v>167</v>
      </c>
      <c r="C5561" s="1">
        <v>180</v>
      </c>
      <c r="D5561" s="1" t="s">
        <v>148</v>
      </c>
      <c r="F5561" s="33" t="s">
        <v>859</v>
      </c>
      <c r="H5561" s="1">
        <v>25</v>
      </c>
      <c r="J5561" s="1"/>
      <c r="K5561" s="3">
        <v>1379</v>
      </c>
      <c r="N5561" s="1">
        <v>108</v>
      </c>
      <c r="O5561" s="1">
        <v>38.22</v>
      </c>
      <c r="Q5561" s="1">
        <v>5.76</v>
      </c>
      <c r="R5561" s="1">
        <v>4.8600000000000003</v>
      </c>
      <c r="S5561" s="47">
        <v>10.77</v>
      </c>
      <c r="Y5561" s="47">
        <v>1.63</v>
      </c>
      <c r="AB5561" s="47">
        <v>1.28</v>
      </c>
      <c r="AJ5561" s="1" t="s">
        <v>413</v>
      </c>
      <c r="AK5561" s="19">
        <v>23.88</v>
      </c>
      <c r="AL5561" s="19">
        <v>110.88</v>
      </c>
      <c r="AM5561" s="1">
        <v>490</v>
      </c>
      <c r="AN5561" s="3">
        <v>1994</v>
      </c>
      <c r="AP5561" s="47">
        <v>3.26</v>
      </c>
      <c r="AQ5561">
        <v>40118</v>
      </c>
      <c r="AR5561" s="1" t="s">
        <v>503</v>
      </c>
    </row>
    <row r="5562" spans="1:44" x14ac:dyDescent="0.25">
      <c r="A5562" s="1">
        <v>7126</v>
      </c>
      <c r="B5562" s="1" t="s">
        <v>167</v>
      </c>
      <c r="C5562" s="1">
        <v>180</v>
      </c>
      <c r="D5562" s="1" t="s">
        <v>148</v>
      </c>
      <c r="F5562" s="33" t="s">
        <v>859</v>
      </c>
      <c r="H5562" s="1">
        <v>18</v>
      </c>
      <c r="J5562" s="1"/>
      <c r="K5562" s="3">
        <v>3475</v>
      </c>
      <c r="N5562" s="1">
        <v>124</v>
      </c>
      <c r="O5562" s="1">
        <v>44.25</v>
      </c>
      <c r="Q5562" s="1">
        <v>8.4600000000000009</v>
      </c>
      <c r="R5562" s="1">
        <v>10.27</v>
      </c>
      <c r="S5562" s="47">
        <v>14.74</v>
      </c>
      <c r="Y5562" s="47">
        <v>2.12</v>
      </c>
      <c r="AB5562" s="47">
        <v>1.67</v>
      </c>
      <c r="AJ5562" s="1" t="s">
        <v>413</v>
      </c>
      <c r="AK5562" s="19">
        <v>24.27</v>
      </c>
      <c r="AL5562" s="19">
        <v>106.23</v>
      </c>
      <c r="AM5562" s="1">
        <v>405</v>
      </c>
      <c r="AN5562" s="3">
        <v>1994</v>
      </c>
      <c r="AP5562" s="47">
        <v>6.9</v>
      </c>
      <c r="AQ5562">
        <v>80102</v>
      </c>
      <c r="AR5562" s="1" t="s">
        <v>503</v>
      </c>
    </row>
    <row r="5563" spans="1:44" x14ac:dyDescent="0.25">
      <c r="A5563" s="1">
        <v>7127</v>
      </c>
      <c r="B5563" s="1" t="s">
        <v>167</v>
      </c>
      <c r="C5563" s="1">
        <v>180</v>
      </c>
      <c r="D5563" s="1" t="s">
        <v>148</v>
      </c>
      <c r="F5563" s="33" t="s">
        <v>859</v>
      </c>
      <c r="H5563" s="1">
        <v>16</v>
      </c>
      <c r="J5563" s="1"/>
      <c r="K5563" s="3">
        <v>1796</v>
      </c>
      <c r="N5563" s="1">
        <v>129</v>
      </c>
      <c r="O5563" s="1">
        <v>45.72</v>
      </c>
      <c r="Q5563" s="1">
        <v>6.84</v>
      </c>
      <c r="R5563" s="1">
        <v>5.9</v>
      </c>
      <c r="S5563" s="47">
        <v>12.96</v>
      </c>
      <c r="Y5563" s="47">
        <v>1.95</v>
      </c>
      <c r="AB5563" s="47">
        <v>1.54</v>
      </c>
      <c r="AJ5563" s="1" t="s">
        <v>413</v>
      </c>
      <c r="AK5563" s="19">
        <v>24.58</v>
      </c>
      <c r="AL5563" s="19">
        <v>108.75</v>
      </c>
      <c r="AM5563" s="1">
        <v>205</v>
      </c>
      <c r="AN5563" s="3">
        <v>1994</v>
      </c>
      <c r="AP5563" s="47">
        <v>3.96</v>
      </c>
      <c r="AQ5563">
        <v>40118</v>
      </c>
      <c r="AR5563" s="1" t="s">
        <v>503</v>
      </c>
    </row>
    <row r="5564" spans="1:44" x14ac:dyDescent="0.25">
      <c r="A5564" s="1">
        <v>7128</v>
      </c>
      <c r="B5564" s="1" t="s">
        <v>167</v>
      </c>
      <c r="C5564" s="1">
        <v>180</v>
      </c>
      <c r="D5564" s="1" t="s">
        <v>148</v>
      </c>
      <c r="F5564" s="33" t="s">
        <v>859</v>
      </c>
      <c r="H5564" s="1">
        <v>22</v>
      </c>
      <c r="J5564" s="1"/>
      <c r="K5564" s="3">
        <v>1280</v>
      </c>
      <c r="N5564" s="1">
        <v>127</v>
      </c>
      <c r="O5564" s="1">
        <v>43.74</v>
      </c>
      <c r="Q5564" s="1">
        <v>6.7</v>
      </c>
      <c r="R5564" s="1">
        <v>5.36</v>
      </c>
      <c r="S5564" s="47">
        <v>12.15</v>
      </c>
      <c r="Y5564" s="47">
        <v>1.86</v>
      </c>
      <c r="AB5564" s="47">
        <v>1.46</v>
      </c>
      <c r="AJ5564" s="1" t="s">
        <v>413</v>
      </c>
      <c r="AK5564" s="19">
        <v>25.3</v>
      </c>
      <c r="AL5564" s="19">
        <v>109.08</v>
      </c>
      <c r="AM5564" s="1">
        <v>419</v>
      </c>
      <c r="AN5564" s="3">
        <v>1994</v>
      </c>
      <c r="AP5564" s="47">
        <v>3.6</v>
      </c>
      <c r="AQ5564">
        <v>40118</v>
      </c>
      <c r="AR5564" s="1" t="s">
        <v>503</v>
      </c>
    </row>
    <row r="5565" spans="1:44" x14ac:dyDescent="0.25">
      <c r="A5565" s="1">
        <v>7129</v>
      </c>
      <c r="B5565" s="1" t="s">
        <v>167</v>
      </c>
      <c r="C5565" s="1">
        <v>180</v>
      </c>
      <c r="D5565" s="1" t="s">
        <v>148</v>
      </c>
      <c r="F5565" s="33" t="s">
        <v>859</v>
      </c>
      <c r="H5565" s="1">
        <v>17</v>
      </c>
      <c r="J5565" s="1"/>
      <c r="K5565" s="3">
        <v>1068</v>
      </c>
      <c r="N5565" s="1">
        <v>107</v>
      </c>
      <c r="O5565" s="1">
        <v>36.72</v>
      </c>
      <c r="Q5565" s="1">
        <v>5.63</v>
      </c>
      <c r="R5565" s="1">
        <v>4.5</v>
      </c>
      <c r="S5565" s="47">
        <v>10.199999999999999</v>
      </c>
      <c r="Y5565" s="47">
        <v>1.56</v>
      </c>
      <c r="AB5565" s="47">
        <v>1.23</v>
      </c>
      <c r="AJ5565" s="1" t="s">
        <v>413</v>
      </c>
      <c r="AK5565" s="19">
        <v>25.53</v>
      </c>
      <c r="AL5565" s="19">
        <v>110.1</v>
      </c>
      <c r="AM5565" s="1">
        <v>966</v>
      </c>
      <c r="AN5565" s="3">
        <v>1994</v>
      </c>
      <c r="AP5565" s="47">
        <v>3.02</v>
      </c>
      <c r="AQ5565">
        <v>40118</v>
      </c>
      <c r="AR5565" s="1" t="s">
        <v>503</v>
      </c>
    </row>
    <row r="5566" spans="1:44" x14ac:dyDescent="0.25">
      <c r="A5566" s="1">
        <v>7130</v>
      </c>
      <c r="B5566" s="1" t="s">
        <v>167</v>
      </c>
      <c r="C5566" s="1">
        <v>180</v>
      </c>
      <c r="D5566" s="1" t="s">
        <v>148</v>
      </c>
      <c r="F5566" s="33" t="s">
        <v>859</v>
      </c>
      <c r="H5566" s="1">
        <v>16</v>
      </c>
      <c r="J5566" s="1"/>
      <c r="K5566" s="3">
        <v>1582</v>
      </c>
      <c r="N5566" s="1">
        <v>201</v>
      </c>
      <c r="O5566" s="1">
        <v>67.209999999999994</v>
      </c>
      <c r="Q5566" s="1">
        <v>10.48</v>
      </c>
      <c r="R5566" s="1">
        <v>7.93</v>
      </c>
      <c r="S5566" s="47">
        <v>18.399999999999999</v>
      </c>
      <c r="Y5566" s="47">
        <v>2.84</v>
      </c>
      <c r="AB5566" s="47">
        <v>2.2400000000000002</v>
      </c>
      <c r="AJ5566" s="1" t="s">
        <v>413</v>
      </c>
      <c r="AK5566" s="19">
        <v>25.75</v>
      </c>
      <c r="AL5566" s="19">
        <v>109.8</v>
      </c>
      <c r="AM5566" s="1">
        <v>750</v>
      </c>
      <c r="AN5566" s="3">
        <v>1994</v>
      </c>
      <c r="AP5566" s="47">
        <v>5.32</v>
      </c>
      <c r="AQ5566">
        <v>80101</v>
      </c>
      <c r="AR5566" s="1" t="s">
        <v>503</v>
      </c>
    </row>
    <row r="5567" spans="1:44" x14ac:dyDescent="0.25">
      <c r="A5567" s="1">
        <v>7131</v>
      </c>
      <c r="B5567" s="1" t="s">
        <v>167</v>
      </c>
      <c r="C5567" s="1">
        <v>180</v>
      </c>
      <c r="D5567" s="1" t="s">
        <v>148</v>
      </c>
      <c r="F5567" s="33" t="s">
        <v>859</v>
      </c>
      <c r="H5567" s="1">
        <v>28</v>
      </c>
      <c r="J5567" s="1"/>
      <c r="K5567" s="3">
        <v>1400</v>
      </c>
      <c r="N5567" s="1">
        <v>133</v>
      </c>
      <c r="O5567" s="1">
        <v>76.08</v>
      </c>
      <c r="Q5567" s="1">
        <v>12.23</v>
      </c>
      <c r="R5567" s="1">
        <v>7.55</v>
      </c>
      <c r="S5567" s="47">
        <v>21.03</v>
      </c>
      <c r="Y5567" s="47">
        <v>3.19</v>
      </c>
      <c r="AB5567" s="47">
        <v>2.5099999999999998</v>
      </c>
      <c r="AJ5567" s="1" t="s">
        <v>413</v>
      </c>
      <c r="AK5567" s="19">
        <v>25.8</v>
      </c>
      <c r="AL5567" s="19">
        <v>110</v>
      </c>
      <c r="AM5567" s="1">
        <v>380</v>
      </c>
      <c r="AN5567" s="3">
        <v>1994</v>
      </c>
      <c r="AP5567" s="47">
        <v>5.07</v>
      </c>
      <c r="AQ5567">
        <v>40118</v>
      </c>
      <c r="AR5567" s="1" t="s">
        <v>503</v>
      </c>
    </row>
    <row r="5568" spans="1:44" x14ac:dyDescent="0.25">
      <c r="A5568" s="1">
        <v>7132</v>
      </c>
      <c r="B5568" s="1" t="s">
        <v>167</v>
      </c>
      <c r="C5568" s="1">
        <v>180</v>
      </c>
      <c r="D5568" s="1" t="s">
        <v>148</v>
      </c>
      <c r="F5568" s="33" t="s">
        <v>859</v>
      </c>
      <c r="H5568" s="1">
        <v>18</v>
      </c>
      <c r="J5568" s="1"/>
      <c r="K5568" s="3">
        <v>2408</v>
      </c>
      <c r="N5568" s="1">
        <v>96.8</v>
      </c>
      <c r="O5568" s="1">
        <v>35.42</v>
      </c>
      <c r="Q5568" s="1">
        <v>5.08</v>
      </c>
      <c r="R5568" s="1">
        <v>5</v>
      </c>
      <c r="S5568" s="47">
        <v>10.39</v>
      </c>
      <c r="Y5568" s="47">
        <v>1.53</v>
      </c>
      <c r="AB5568" s="47">
        <v>1.2</v>
      </c>
      <c r="AJ5568" s="1" t="s">
        <v>413</v>
      </c>
      <c r="AK5568" s="19">
        <v>22.2</v>
      </c>
      <c r="AL5568" s="19">
        <v>109.5</v>
      </c>
      <c r="AM5568" s="1">
        <v>400</v>
      </c>
      <c r="AN5568" s="3">
        <v>1994</v>
      </c>
      <c r="AP5568" s="47">
        <v>3.36</v>
      </c>
      <c r="AQ5568">
        <v>40149</v>
      </c>
      <c r="AR5568" s="1" t="s">
        <v>503</v>
      </c>
    </row>
    <row r="5569" spans="1:44" x14ac:dyDescent="0.25">
      <c r="A5569" s="1">
        <v>7133</v>
      </c>
      <c r="B5569" s="1" t="s">
        <v>167</v>
      </c>
      <c r="C5569" s="1">
        <v>180</v>
      </c>
      <c r="D5569" s="1" t="s">
        <v>148</v>
      </c>
      <c r="F5569" s="33" t="s">
        <v>859</v>
      </c>
      <c r="H5569" s="1">
        <v>20</v>
      </c>
      <c r="J5569" s="1"/>
      <c r="K5569" s="3">
        <v>1860</v>
      </c>
      <c r="N5569" s="1">
        <v>153</v>
      </c>
      <c r="O5569" s="1">
        <v>53.05</v>
      </c>
      <c r="Q5569" s="1">
        <v>8.0500000000000007</v>
      </c>
      <c r="R5569" s="1">
        <v>6.65</v>
      </c>
      <c r="S5569" s="47">
        <v>14.87</v>
      </c>
      <c r="Y5569" s="47">
        <v>2.2599999999999998</v>
      </c>
      <c r="AB5569" s="47">
        <v>1.78</v>
      </c>
      <c r="AJ5569" s="1" t="s">
        <v>413</v>
      </c>
      <c r="AK5569" s="19">
        <v>24.1</v>
      </c>
      <c r="AL5569" s="19">
        <v>111.5</v>
      </c>
      <c r="AM5569" s="1">
        <v>400</v>
      </c>
      <c r="AN5569" s="3">
        <v>1994</v>
      </c>
      <c r="AP5569" s="47">
        <v>4.47</v>
      </c>
      <c r="AQ5569">
        <v>40118</v>
      </c>
      <c r="AR5569" s="1" t="s">
        <v>503</v>
      </c>
    </row>
    <row r="5570" spans="1:44" x14ac:dyDescent="0.25">
      <c r="A5570" s="1">
        <v>7134</v>
      </c>
      <c r="B5570" s="1" t="s">
        <v>167</v>
      </c>
      <c r="C5570" s="1">
        <v>180</v>
      </c>
      <c r="D5570" s="1" t="s">
        <v>148</v>
      </c>
      <c r="F5570" s="33" t="s">
        <v>859</v>
      </c>
      <c r="H5570" s="1">
        <v>24</v>
      </c>
      <c r="J5570" s="1"/>
      <c r="K5570" s="3">
        <v>1500</v>
      </c>
      <c r="N5570" s="1">
        <v>147</v>
      </c>
      <c r="O5570" s="1">
        <v>83.73</v>
      </c>
      <c r="Q5570" s="1">
        <v>17.18</v>
      </c>
      <c r="R5570" s="1">
        <v>10.119999999999999</v>
      </c>
      <c r="S5570" s="47">
        <v>66.900000000000006</v>
      </c>
      <c r="Y5570" s="47">
        <v>9.51</v>
      </c>
      <c r="AB5570" s="47">
        <v>1.9</v>
      </c>
      <c r="AJ5570" s="1" t="s">
        <v>413</v>
      </c>
      <c r="AK5570" s="19">
        <v>24.28</v>
      </c>
      <c r="AL5570" s="19">
        <v>106.33</v>
      </c>
      <c r="AM5570" s="1">
        <v>720</v>
      </c>
      <c r="AN5570" s="3">
        <v>1994</v>
      </c>
      <c r="AP5570" s="47">
        <v>5.12</v>
      </c>
      <c r="AQ5570">
        <v>80102</v>
      </c>
      <c r="AR5570" s="1" t="s">
        <v>503</v>
      </c>
    </row>
    <row r="5571" spans="1:44" x14ac:dyDescent="0.25">
      <c r="A5571" s="1">
        <v>7135</v>
      </c>
      <c r="B5571" s="1" t="s">
        <v>167</v>
      </c>
      <c r="C5571" s="1">
        <v>180</v>
      </c>
      <c r="D5571" s="1" t="s">
        <v>148</v>
      </c>
      <c r="F5571" s="33" t="s">
        <v>859</v>
      </c>
      <c r="H5571" s="1">
        <v>18</v>
      </c>
      <c r="J5571" s="1"/>
      <c r="K5571" s="3">
        <v>2304</v>
      </c>
      <c r="N5571" s="1">
        <v>121</v>
      </c>
      <c r="O5571" s="1">
        <v>68.739999999999995</v>
      </c>
      <c r="Q5571" s="1">
        <v>12.4</v>
      </c>
      <c r="R5571" s="1">
        <v>9.18</v>
      </c>
      <c r="S5571" s="47">
        <v>20.85</v>
      </c>
      <c r="Y5571" s="47">
        <v>3.03</v>
      </c>
      <c r="AB5571" s="47">
        <v>2.39</v>
      </c>
      <c r="AJ5571" s="1" t="s">
        <v>413</v>
      </c>
      <c r="AK5571" s="19">
        <v>24.4</v>
      </c>
      <c r="AL5571" s="19">
        <v>106.32</v>
      </c>
      <c r="AM5571" s="1">
        <v>1373</v>
      </c>
      <c r="AN5571" s="3">
        <v>1994</v>
      </c>
      <c r="AP5571" s="47">
        <v>6.16</v>
      </c>
      <c r="AQ5571">
        <v>40118</v>
      </c>
      <c r="AR5571" s="1" t="s">
        <v>503</v>
      </c>
    </row>
    <row r="5572" spans="1:44" x14ac:dyDescent="0.25">
      <c r="A5572" s="1">
        <v>7136</v>
      </c>
      <c r="B5572" s="1" t="s">
        <v>167</v>
      </c>
      <c r="C5572" s="1">
        <v>180</v>
      </c>
      <c r="D5572" s="1" t="s">
        <v>148</v>
      </c>
      <c r="F5572" s="33" t="s">
        <v>859</v>
      </c>
      <c r="H5572" s="1">
        <v>24</v>
      </c>
      <c r="J5572" s="1"/>
      <c r="K5572" s="3">
        <v>1640</v>
      </c>
      <c r="N5572" s="1">
        <v>255</v>
      </c>
      <c r="O5572" s="1">
        <v>84.86</v>
      </c>
      <c r="Q5572" s="1">
        <v>13.49</v>
      </c>
      <c r="R5572" s="1">
        <v>9.6</v>
      </c>
      <c r="S5572" s="47">
        <v>22.84</v>
      </c>
      <c r="Y5572" s="47">
        <v>3.57</v>
      </c>
      <c r="AB5572" s="47">
        <v>2.81</v>
      </c>
      <c r="AJ5572" s="1" t="s">
        <v>413</v>
      </c>
      <c r="AK5572" s="19">
        <v>25</v>
      </c>
      <c r="AL5572" s="19">
        <v>109.2</v>
      </c>
      <c r="AM5572" s="1">
        <v>400</v>
      </c>
      <c r="AN5572" s="3">
        <v>1994</v>
      </c>
      <c r="AP5572" s="47">
        <v>6.44</v>
      </c>
      <c r="AQ5572">
        <v>40118</v>
      </c>
      <c r="AR5572" s="1" t="s">
        <v>503</v>
      </c>
    </row>
    <row r="5573" spans="1:44" x14ac:dyDescent="0.25">
      <c r="A5573" s="1">
        <v>7137</v>
      </c>
      <c r="B5573" s="1" t="s">
        <v>167</v>
      </c>
      <c r="C5573" s="1">
        <v>180</v>
      </c>
      <c r="D5573" s="1" t="s">
        <v>148</v>
      </c>
      <c r="F5573" s="33" t="s">
        <v>859</v>
      </c>
      <c r="H5573" s="1">
        <v>22</v>
      </c>
      <c r="J5573" s="1"/>
      <c r="K5573" s="3">
        <v>1702</v>
      </c>
      <c r="N5573" s="1">
        <v>145</v>
      </c>
      <c r="O5573" s="1">
        <v>50.67</v>
      </c>
      <c r="Q5573" s="1">
        <v>7.69</v>
      </c>
      <c r="R5573" s="1">
        <v>6.34</v>
      </c>
      <c r="S5573" s="47">
        <v>14.19</v>
      </c>
      <c r="Y5573" s="47">
        <v>2.15</v>
      </c>
      <c r="AB5573" s="47">
        <v>1.7</v>
      </c>
      <c r="AJ5573" s="1" t="s">
        <v>413</v>
      </c>
      <c r="AK5573" s="19">
        <v>22.55</v>
      </c>
      <c r="AL5573" s="19">
        <v>109.98</v>
      </c>
      <c r="AM5573" s="1">
        <v>355</v>
      </c>
      <c r="AN5573" s="3">
        <v>1994</v>
      </c>
      <c r="AP5573" s="47">
        <v>4.26</v>
      </c>
      <c r="AQ5573">
        <v>40149</v>
      </c>
      <c r="AR5573" s="1" t="s">
        <v>503</v>
      </c>
    </row>
    <row r="5574" spans="1:44" x14ac:dyDescent="0.25">
      <c r="A5574" s="1">
        <v>7138</v>
      </c>
      <c r="B5574" s="1" t="s">
        <v>167</v>
      </c>
      <c r="C5574" s="1">
        <v>180</v>
      </c>
      <c r="D5574" s="1" t="s">
        <v>148</v>
      </c>
      <c r="F5574" s="33" t="s">
        <v>859</v>
      </c>
      <c r="H5574" s="1">
        <v>21</v>
      </c>
      <c r="J5574" s="1"/>
      <c r="K5574" s="3">
        <v>2400</v>
      </c>
      <c r="N5574" s="1">
        <v>125</v>
      </c>
      <c r="O5574" s="1">
        <v>40.89</v>
      </c>
      <c r="Q5574" s="1">
        <v>7.28</v>
      </c>
      <c r="R5574" s="1">
        <v>5.89</v>
      </c>
      <c r="S5574" s="47">
        <v>15.25</v>
      </c>
      <c r="Y5574" s="47">
        <v>1.89</v>
      </c>
      <c r="AB5574" s="47">
        <v>1.49</v>
      </c>
      <c r="AJ5574" s="1" t="s">
        <v>413</v>
      </c>
      <c r="AK5574" s="19">
        <v>24.4</v>
      </c>
      <c r="AL5574" s="19">
        <v>117.6</v>
      </c>
      <c r="AM5574" s="1">
        <v>400</v>
      </c>
      <c r="AN5574" s="3">
        <v>1994</v>
      </c>
      <c r="AP5574" s="47">
        <v>3.95</v>
      </c>
      <c r="AQ5574">
        <v>40118</v>
      </c>
      <c r="AR5574" s="1" t="s">
        <v>503</v>
      </c>
    </row>
    <row r="5575" spans="1:44" x14ac:dyDescent="0.25">
      <c r="A5575" s="1">
        <v>7139</v>
      </c>
      <c r="B5575" s="1" t="s">
        <v>167</v>
      </c>
      <c r="C5575" s="1">
        <v>180</v>
      </c>
      <c r="D5575" s="1" t="s">
        <v>148</v>
      </c>
      <c r="F5575" s="33" t="s">
        <v>859</v>
      </c>
      <c r="H5575" s="1">
        <v>21</v>
      </c>
      <c r="J5575" s="1"/>
      <c r="K5575" s="3">
        <v>1630</v>
      </c>
      <c r="N5575" s="1">
        <v>111</v>
      </c>
      <c r="O5575" s="1">
        <v>36.549999999999997</v>
      </c>
      <c r="Q5575" s="1">
        <v>15.4</v>
      </c>
      <c r="R5575" s="1">
        <v>12.47</v>
      </c>
      <c r="S5575" s="47">
        <v>32.270000000000003</v>
      </c>
      <c r="Y5575" s="47">
        <v>2.64</v>
      </c>
      <c r="AB5575" s="47">
        <v>2.08</v>
      </c>
      <c r="AJ5575" s="1" t="s">
        <v>413</v>
      </c>
      <c r="AK5575" s="19">
        <v>24.7</v>
      </c>
      <c r="AL5575" s="19">
        <v>117.2</v>
      </c>
      <c r="AM5575" s="1">
        <v>400</v>
      </c>
      <c r="AN5575" s="3">
        <v>1994</v>
      </c>
      <c r="AP5575" s="47">
        <v>8.3699999999999992</v>
      </c>
      <c r="AQ5575">
        <v>40118</v>
      </c>
      <c r="AR5575" s="1" t="s">
        <v>503</v>
      </c>
    </row>
    <row r="5576" spans="1:44" x14ac:dyDescent="0.25">
      <c r="A5576" s="1">
        <v>7140</v>
      </c>
      <c r="B5576" s="1" t="s">
        <v>167</v>
      </c>
      <c r="C5576" s="1">
        <v>180</v>
      </c>
      <c r="D5576" s="1" t="s">
        <v>148</v>
      </c>
      <c r="F5576" s="33" t="s">
        <v>859</v>
      </c>
      <c r="H5576" s="1">
        <v>20</v>
      </c>
      <c r="J5576" s="1"/>
      <c r="K5576" s="3">
        <v>2160</v>
      </c>
      <c r="N5576" s="1">
        <v>516</v>
      </c>
      <c r="O5576" s="1">
        <v>169.2</v>
      </c>
      <c r="Q5576" s="1">
        <v>17.12</v>
      </c>
      <c r="R5576" s="1">
        <v>13.98</v>
      </c>
      <c r="S5576" s="47">
        <v>44.08</v>
      </c>
      <c r="Y5576" s="47">
        <v>6.67</v>
      </c>
      <c r="AB5576" s="47">
        <v>5.25</v>
      </c>
      <c r="AJ5576" s="1" t="s">
        <v>413</v>
      </c>
      <c r="AK5576" s="19">
        <v>26.6</v>
      </c>
      <c r="AL5576" s="19">
        <v>118.1</v>
      </c>
      <c r="AM5576" s="1">
        <v>450</v>
      </c>
      <c r="AN5576" s="3">
        <v>1994</v>
      </c>
      <c r="AP5576" s="47">
        <v>9.39</v>
      </c>
      <c r="AQ5576">
        <v>40118</v>
      </c>
      <c r="AR5576" s="1" t="s">
        <v>503</v>
      </c>
    </row>
    <row r="5577" spans="1:44" x14ac:dyDescent="0.25">
      <c r="A5577" s="1">
        <v>7141</v>
      </c>
      <c r="B5577" s="1" t="s">
        <v>167</v>
      </c>
      <c r="C5577" s="1">
        <v>180</v>
      </c>
      <c r="D5577" s="1" t="s">
        <v>148</v>
      </c>
      <c r="F5577" s="33" t="s">
        <v>859</v>
      </c>
      <c r="H5577" s="1">
        <v>39</v>
      </c>
      <c r="J5577" s="1"/>
      <c r="K5577" s="3">
        <v>1716</v>
      </c>
      <c r="N5577" s="1">
        <v>1235</v>
      </c>
      <c r="O5577" s="1">
        <v>499.7</v>
      </c>
      <c r="Q5577" s="1">
        <v>42.6</v>
      </c>
      <c r="R5577" s="1">
        <v>10.28</v>
      </c>
      <c r="S5577" s="47">
        <v>103.5</v>
      </c>
      <c r="Y5577" s="47">
        <v>17.91</v>
      </c>
      <c r="AB5577" s="47">
        <v>14.1</v>
      </c>
      <c r="AJ5577" s="1" t="s">
        <v>413</v>
      </c>
      <c r="AK5577" s="19">
        <v>26.6</v>
      </c>
      <c r="AL5577" s="19">
        <v>118.1</v>
      </c>
      <c r="AM5577" s="1">
        <v>450</v>
      </c>
      <c r="AN5577" s="3">
        <v>1994</v>
      </c>
      <c r="AP5577" s="47">
        <v>6.9</v>
      </c>
      <c r="AQ5577">
        <v>40118</v>
      </c>
      <c r="AR5577" s="1" t="s">
        <v>503</v>
      </c>
    </row>
    <row r="5578" spans="1:44" x14ac:dyDescent="0.25">
      <c r="A5578" s="1">
        <v>7142</v>
      </c>
      <c r="B5578" s="1" t="s">
        <v>167</v>
      </c>
      <c r="C5578" s="1">
        <v>180</v>
      </c>
      <c r="D5578" s="1" t="s">
        <v>148</v>
      </c>
      <c r="F5578" s="33" t="s">
        <v>859</v>
      </c>
      <c r="H5578" s="1">
        <v>27</v>
      </c>
      <c r="J5578" s="1"/>
      <c r="K5578" s="3">
        <v>1558</v>
      </c>
      <c r="N5578" s="1">
        <v>553</v>
      </c>
      <c r="O5578" s="1">
        <v>180.5</v>
      </c>
      <c r="Q5578" s="1">
        <v>17.54</v>
      </c>
      <c r="R5578" s="1">
        <v>13.28</v>
      </c>
      <c r="S5578" s="47">
        <v>44.9</v>
      </c>
      <c r="Y5578" s="47">
        <v>6.99</v>
      </c>
      <c r="AB5578" s="47">
        <v>5.51</v>
      </c>
      <c r="AJ5578" s="1" t="s">
        <v>413</v>
      </c>
      <c r="AK5578" s="19">
        <v>26.6</v>
      </c>
      <c r="AL5578" s="19">
        <v>117.9</v>
      </c>
      <c r="AM5578" s="1">
        <v>400</v>
      </c>
      <c r="AN5578" s="3">
        <v>1994</v>
      </c>
      <c r="AP5578" s="47">
        <v>8.92</v>
      </c>
      <c r="AQ5578">
        <v>40118</v>
      </c>
      <c r="AR5578" s="1" t="s">
        <v>503</v>
      </c>
    </row>
    <row r="5579" spans="1:44" x14ac:dyDescent="0.25">
      <c r="A5579" s="1">
        <v>7143</v>
      </c>
      <c r="B5579" s="1" t="s">
        <v>167</v>
      </c>
      <c r="C5579" s="1">
        <v>180</v>
      </c>
      <c r="D5579" s="1" t="s">
        <v>148</v>
      </c>
      <c r="F5579" s="33" t="s">
        <v>859</v>
      </c>
      <c r="H5579" s="1">
        <v>24</v>
      </c>
      <c r="J5579" s="1"/>
      <c r="K5579" s="3">
        <v>1435</v>
      </c>
      <c r="N5579" s="1">
        <v>425</v>
      </c>
      <c r="O5579" s="1">
        <v>139.30000000000001</v>
      </c>
      <c r="Q5579" s="1">
        <v>13.78</v>
      </c>
      <c r="R5579" s="1">
        <v>10.8</v>
      </c>
      <c r="S5579" s="47">
        <v>35.369999999999997</v>
      </c>
      <c r="Y5579" s="47">
        <v>5.44</v>
      </c>
      <c r="AB5579" s="47">
        <v>4.28</v>
      </c>
      <c r="AJ5579" s="1" t="s">
        <v>413</v>
      </c>
      <c r="AK5579" s="19">
        <v>26.8</v>
      </c>
      <c r="AL5579" s="19">
        <v>118.2</v>
      </c>
      <c r="AM5579" s="1">
        <v>400</v>
      </c>
      <c r="AN5579" s="3">
        <v>1994</v>
      </c>
      <c r="AP5579" s="47">
        <v>7.25</v>
      </c>
      <c r="AQ5579">
        <v>40118</v>
      </c>
      <c r="AR5579" s="1" t="s">
        <v>503</v>
      </c>
    </row>
    <row r="5580" spans="1:44" x14ac:dyDescent="0.25">
      <c r="A5580" s="1">
        <v>7144</v>
      </c>
      <c r="B5580" s="1" t="s">
        <v>167</v>
      </c>
      <c r="C5580" s="1">
        <v>180</v>
      </c>
      <c r="D5580" s="1" t="s">
        <v>148</v>
      </c>
      <c r="F5580" s="33" t="s">
        <v>859</v>
      </c>
      <c r="H5580" s="1">
        <v>53</v>
      </c>
      <c r="J5580" s="1"/>
      <c r="K5580" s="3">
        <v>1530</v>
      </c>
      <c r="N5580" s="1">
        <v>259</v>
      </c>
      <c r="O5580" s="1">
        <v>117.3</v>
      </c>
      <c r="Q5580" s="1">
        <v>25.39</v>
      </c>
      <c r="R5580" s="1">
        <v>5.0199999999999996</v>
      </c>
      <c r="S5580" s="47">
        <v>37.200000000000003</v>
      </c>
      <c r="Y5580" s="47">
        <v>5.05</v>
      </c>
      <c r="AB5580" s="47">
        <v>3.98</v>
      </c>
      <c r="AJ5580" s="1" t="s">
        <v>413</v>
      </c>
      <c r="AK5580" s="19">
        <v>25.68</v>
      </c>
      <c r="AL5580" s="19">
        <v>116.9</v>
      </c>
      <c r="AM5580" s="1">
        <v>865</v>
      </c>
      <c r="AN5580" s="3">
        <v>1994</v>
      </c>
      <c r="AP5580" s="47">
        <v>6.11</v>
      </c>
      <c r="AQ5580">
        <v>40118</v>
      </c>
      <c r="AR5580" s="1" t="s">
        <v>503</v>
      </c>
    </row>
    <row r="5581" spans="1:44" x14ac:dyDescent="0.25">
      <c r="A5581" s="1">
        <v>7145</v>
      </c>
      <c r="B5581" s="1" t="s">
        <v>167</v>
      </c>
      <c r="C5581" s="1">
        <v>180</v>
      </c>
      <c r="D5581" s="1" t="s">
        <v>148</v>
      </c>
      <c r="F5581" s="33" t="s">
        <v>859</v>
      </c>
      <c r="H5581" s="1">
        <v>17</v>
      </c>
      <c r="J5581" s="1"/>
      <c r="K5581" s="3">
        <v>2690</v>
      </c>
      <c r="N5581" s="1">
        <v>263</v>
      </c>
      <c r="O5581" s="1">
        <v>86.32</v>
      </c>
      <c r="Q5581" s="1">
        <v>9.36</v>
      </c>
      <c r="R5581" s="1">
        <v>8.83</v>
      </c>
      <c r="S5581" s="47">
        <v>24.36</v>
      </c>
      <c r="Y5581" s="47">
        <v>3.52</v>
      </c>
      <c r="AB5581" s="47">
        <v>2.77</v>
      </c>
      <c r="AJ5581" s="1" t="s">
        <v>413</v>
      </c>
      <c r="AK5581" s="19">
        <v>26.1</v>
      </c>
      <c r="AL5581" s="19">
        <v>117.5</v>
      </c>
      <c r="AM5581" s="1">
        <v>400</v>
      </c>
      <c r="AN5581" s="3">
        <v>1994</v>
      </c>
      <c r="AP5581" s="47">
        <v>5.93</v>
      </c>
      <c r="AQ5581">
        <v>40118</v>
      </c>
      <c r="AR5581" s="1" t="s">
        <v>503</v>
      </c>
    </row>
    <row r="5582" spans="1:44" x14ac:dyDescent="0.25">
      <c r="A5582" s="1">
        <v>7146</v>
      </c>
      <c r="B5582" s="1" t="s">
        <v>167</v>
      </c>
      <c r="C5582" s="1">
        <v>180</v>
      </c>
      <c r="D5582" s="1" t="s">
        <v>148</v>
      </c>
      <c r="F5582" s="33" t="s">
        <v>859</v>
      </c>
      <c r="H5582" s="1">
        <v>27</v>
      </c>
      <c r="J5582" s="1"/>
      <c r="K5582" s="3">
        <v>2075</v>
      </c>
      <c r="N5582" s="1">
        <v>507</v>
      </c>
      <c r="O5582" s="1">
        <v>167</v>
      </c>
      <c r="Q5582" s="1">
        <v>16.78</v>
      </c>
      <c r="R5582" s="1">
        <v>13.55</v>
      </c>
      <c r="S5582" s="47">
        <v>43.15</v>
      </c>
      <c r="Y5582" s="47">
        <v>6.57</v>
      </c>
      <c r="AB5582" s="47">
        <v>5.17</v>
      </c>
      <c r="AJ5582" s="1" t="s">
        <v>413</v>
      </c>
      <c r="AK5582" s="19">
        <v>26.5</v>
      </c>
      <c r="AL5582" s="19">
        <v>118.1</v>
      </c>
      <c r="AM5582" s="1">
        <v>400</v>
      </c>
      <c r="AN5582" s="3">
        <v>1994</v>
      </c>
      <c r="AP5582" s="47">
        <v>9.1</v>
      </c>
      <c r="AQ5582">
        <v>40118</v>
      </c>
      <c r="AR5582" s="1" t="s">
        <v>503</v>
      </c>
    </row>
    <row r="5583" spans="1:44" x14ac:dyDescent="0.25">
      <c r="A5583" s="1">
        <v>7147</v>
      </c>
      <c r="B5583" s="1" t="s">
        <v>167</v>
      </c>
      <c r="C5583" s="1">
        <v>180</v>
      </c>
      <c r="D5583" s="1" t="s">
        <v>148</v>
      </c>
      <c r="F5583" s="33" t="s">
        <v>859</v>
      </c>
      <c r="H5583" s="1">
        <v>32</v>
      </c>
      <c r="J5583" s="1"/>
      <c r="K5583" s="3">
        <v>1213</v>
      </c>
      <c r="N5583" s="1">
        <v>392</v>
      </c>
      <c r="O5583" s="1">
        <v>147.30000000000001</v>
      </c>
      <c r="Q5583" s="1">
        <v>12.96</v>
      </c>
      <c r="R5583" s="1">
        <v>6.45</v>
      </c>
      <c r="S5583" s="47">
        <v>35.39</v>
      </c>
      <c r="Y5583" s="47">
        <v>5.52</v>
      </c>
      <c r="AB5583" s="47">
        <v>4.3499999999999996</v>
      </c>
      <c r="AJ5583" s="1" t="s">
        <v>413</v>
      </c>
      <c r="AK5583" s="19">
        <v>26.8</v>
      </c>
      <c r="AL5583" s="19">
        <v>118.3</v>
      </c>
      <c r="AM5583" s="1">
        <v>403</v>
      </c>
      <c r="AN5583" s="3">
        <v>1994</v>
      </c>
      <c r="AP5583" s="47">
        <v>4.33</v>
      </c>
      <c r="AQ5583">
        <v>40118</v>
      </c>
      <c r="AR5583" s="1" t="s">
        <v>503</v>
      </c>
    </row>
    <row r="5584" spans="1:44" x14ac:dyDescent="0.25">
      <c r="A5584" s="1">
        <v>7148</v>
      </c>
      <c r="B5584" s="1" t="s">
        <v>167</v>
      </c>
      <c r="C5584" s="1">
        <v>180</v>
      </c>
      <c r="D5584" s="1" t="s">
        <v>148</v>
      </c>
      <c r="F5584" s="33" t="s">
        <v>859</v>
      </c>
      <c r="H5584" s="1">
        <v>18</v>
      </c>
      <c r="J5584" s="1"/>
      <c r="K5584" s="3">
        <v>3418</v>
      </c>
      <c r="N5584" s="1">
        <v>369</v>
      </c>
      <c r="O5584" s="1">
        <v>120.7</v>
      </c>
      <c r="Q5584" s="1">
        <v>11.57</v>
      </c>
      <c r="R5584" s="1">
        <v>11.18</v>
      </c>
      <c r="S5584" s="47">
        <v>28.5</v>
      </c>
      <c r="Y5584" s="47">
        <v>4.6900000000000004</v>
      </c>
      <c r="AB5584" s="47">
        <v>3.7</v>
      </c>
      <c r="AJ5584" s="1" t="s">
        <v>413</v>
      </c>
      <c r="AK5584" s="19">
        <v>26.8</v>
      </c>
      <c r="AL5584" s="19">
        <v>117.92</v>
      </c>
      <c r="AM5584" s="1">
        <v>210</v>
      </c>
      <c r="AN5584" s="3">
        <v>1994</v>
      </c>
      <c r="AP5584" s="47">
        <v>7.51</v>
      </c>
      <c r="AQ5584">
        <v>40118</v>
      </c>
      <c r="AR5584" s="1" t="s">
        <v>503</v>
      </c>
    </row>
    <row r="5585" spans="1:44" x14ac:dyDescent="0.25">
      <c r="A5585" s="1">
        <v>7149</v>
      </c>
      <c r="B5585" s="1" t="s">
        <v>167</v>
      </c>
      <c r="C5585" s="1">
        <v>180</v>
      </c>
      <c r="D5585" s="1" t="s">
        <v>148</v>
      </c>
      <c r="F5585" s="33" t="s">
        <v>859</v>
      </c>
      <c r="H5585" s="1">
        <v>19</v>
      </c>
      <c r="J5585" s="1"/>
      <c r="K5585" s="3">
        <v>2435</v>
      </c>
      <c r="N5585" s="1">
        <v>374</v>
      </c>
      <c r="O5585" s="1">
        <v>122.2</v>
      </c>
      <c r="Q5585" s="1">
        <v>12.82</v>
      </c>
      <c r="R5585" s="1">
        <v>11.26</v>
      </c>
      <c r="S5585" s="47">
        <v>33.18</v>
      </c>
      <c r="Y5585" s="47">
        <v>4.9000000000000004</v>
      </c>
      <c r="AB5585" s="47">
        <v>3.86</v>
      </c>
      <c r="AJ5585" s="1" t="s">
        <v>413</v>
      </c>
      <c r="AK5585" s="19">
        <v>27.1</v>
      </c>
      <c r="AL5585" s="19">
        <v>118.6</v>
      </c>
      <c r="AM5585" s="1">
        <v>400</v>
      </c>
      <c r="AN5585" s="3">
        <v>1994</v>
      </c>
      <c r="AP5585" s="47">
        <v>7.56</v>
      </c>
      <c r="AQ5585">
        <v>40118</v>
      </c>
      <c r="AR5585" s="1" t="s">
        <v>503</v>
      </c>
    </row>
    <row r="5586" spans="1:44" x14ac:dyDescent="0.25">
      <c r="A5586" s="1">
        <v>7150</v>
      </c>
      <c r="B5586" s="1" t="s">
        <v>167</v>
      </c>
      <c r="C5586" s="1">
        <v>180</v>
      </c>
      <c r="D5586" s="1" t="s">
        <v>148</v>
      </c>
      <c r="F5586" s="33" t="s">
        <v>859</v>
      </c>
      <c r="H5586" s="1">
        <v>35</v>
      </c>
      <c r="J5586" s="1"/>
      <c r="K5586" s="3">
        <v>1584</v>
      </c>
      <c r="N5586" s="1">
        <v>496</v>
      </c>
      <c r="O5586" s="1">
        <v>212.3</v>
      </c>
      <c r="Q5586" s="1">
        <v>36.1</v>
      </c>
      <c r="R5586" s="1">
        <v>9.1999999999999993</v>
      </c>
      <c r="S5586" s="47">
        <v>50.51</v>
      </c>
      <c r="Y5586" s="47">
        <v>8.41</v>
      </c>
      <c r="AB5586" s="47">
        <v>6.62</v>
      </c>
      <c r="AJ5586" s="1" t="s">
        <v>413</v>
      </c>
      <c r="AK5586" s="19">
        <v>27.5</v>
      </c>
      <c r="AL5586" s="19">
        <v>117.6</v>
      </c>
      <c r="AM5586" s="1">
        <v>703</v>
      </c>
      <c r="AN5586" s="3">
        <v>1994</v>
      </c>
      <c r="AP5586" s="47">
        <v>8.9700000000000006</v>
      </c>
      <c r="AQ5586">
        <v>40118</v>
      </c>
      <c r="AR5586" s="1" t="s">
        <v>503</v>
      </c>
    </row>
    <row r="5587" spans="1:44" x14ac:dyDescent="0.25">
      <c r="A5587" s="1">
        <v>7151</v>
      </c>
      <c r="B5587" s="1" t="s">
        <v>167</v>
      </c>
      <c r="C5587" s="1">
        <v>180</v>
      </c>
      <c r="D5587" s="1" t="s">
        <v>148</v>
      </c>
      <c r="F5587" s="33" t="s">
        <v>859</v>
      </c>
      <c r="H5587" s="1">
        <v>21</v>
      </c>
      <c r="J5587" s="1"/>
      <c r="K5587" s="3">
        <v>2550</v>
      </c>
      <c r="N5587" s="1">
        <v>184</v>
      </c>
      <c r="O5587" s="1">
        <v>60.35</v>
      </c>
      <c r="Q5587" s="1">
        <v>10.11</v>
      </c>
      <c r="R5587" s="1">
        <v>5.78</v>
      </c>
      <c r="S5587" s="47">
        <v>17.190000000000001</v>
      </c>
      <c r="Y5587" s="47">
        <v>2.5499999999999998</v>
      </c>
      <c r="AB5587" s="47">
        <v>2.0099999999999998</v>
      </c>
      <c r="AJ5587" s="1" t="s">
        <v>413</v>
      </c>
      <c r="AK5587" s="19">
        <v>22.9</v>
      </c>
      <c r="AL5587" s="19">
        <v>114.7</v>
      </c>
      <c r="AM5587" s="1">
        <v>200</v>
      </c>
      <c r="AN5587" s="3">
        <v>1994</v>
      </c>
      <c r="AP5587" s="47">
        <v>3.88</v>
      </c>
      <c r="AQ5587">
        <v>40149</v>
      </c>
      <c r="AR5587" s="1" t="s">
        <v>503</v>
      </c>
    </row>
    <row r="5588" spans="1:44" x14ac:dyDescent="0.25">
      <c r="A5588" s="1">
        <v>7152</v>
      </c>
      <c r="B5588" s="1" t="s">
        <v>167</v>
      </c>
      <c r="C5588" s="1">
        <v>180</v>
      </c>
      <c r="D5588" s="1" t="s">
        <v>148</v>
      </c>
      <c r="F5588" s="33" t="s">
        <v>859</v>
      </c>
      <c r="H5588" s="1">
        <v>21</v>
      </c>
      <c r="J5588" s="1"/>
      <c r="K5588" s="3">
        <v>2520</v>
      </c>
      <c r="N5588" s="1">
        <v>198</v>
      </c>
      <c r="O5588" s="1">
        <v>64.900000000000006</v>
      </c>
      <c r="Q5588" s="1">
        <v>10.58</v>
      </c>
      <c r="R5588" s="1">
        <v>5.0999999999999996</v>
      </c>
      <c r="S5588" s="47">
        <v>16.25</v>
      </c>
      <c r="Y5588" s="47">
        <v>2.64</v>
      </c>
      <c r="AB5588" s="47">
        <v>2.08</v>
      </c>
      <c r="AJ5588" s="1" t="s">
        <v>413</v>
      </c>
      <c r="AK5588" s="19">
        <v>23.12</v>
      </c>
      <c r="AL5588" s="19">
        <v>111.88</v>
      </c>
      <c r="AM5588" s="1">
        <v>400</v>
      </c>
      <c r="AN5588" s="3">
        <v>1994</v>
      </c>
      <c r="AP5588" s="47">
        <v>3.42</v>
      </c>
      <c r="AQ5588">
        <v>40118</v>
      </c>
      <c r="AR5588" s="1" t="s">
        <v>503</v>
      </c>
    </row>
    <row r="5589" spans="1:44" x14ac:dyDescent="0.25">
      <c r="A5589" s="1">
        <v>7153</v>
      </c>
      <c r="B5589" s="1" t="s">
        <v>167</v>
      </c>
      <c r="C5589" s="1">
        <v>180</v>
      </c>
      <c r="D5589" s="1" t="s">
        <v>148</v>
      </c>
      <c r="F5589" s="33" t="s">
        <v>859</v>
      </c>
      <c r="H5589" s="1">
        <v>16</v>
      </c>
      <c r="J5589" s="1"/>
      <c r="K5589" s="3">
        <v>3015</v>
      </c>
      <c r="N5589" s="1">
        <v>166</v>
      </c>
      <c r="O5589" s="1">
        <v>56.97</v>
      </c>
      <c r="Q5589" s="1">
        <v>10.31</v>
      </c>
      <c r="R5589" s="1">
        <v>6.47</v>
      </c>
      <c r="S5589" s="47">
        <v>17.649999999999999</v>
      </c>
      <c r="Y5589" s="47">
        <v>2.4900000000000002</v>
      </c>
      <c r="AB5589" s="47">
        <v>1.96</v>
      </c>
      <c r="AJ5589" s="1" t="s">
        <v>413</v>
      </c>
      <c r="AK5589" s="19">
        <v>24.3</v>
      </c>
      <c r="AL5589" s="19">
        <v>114.4</v>
      </c>
      <c r="AM5589" s="1">
        <v>400</v>
      </c>
      <c r="AN5589" s="3">
        <v>1994</v>
      </c>
      <c r="AP5589" s="47">
        <v>4.34</v>
      </c>
      <c r="AQ5589">
        <v>40118</v>
      </c>
      <c r="AR5589" s="1" t="s">
        <v>503</v>
      </c>
    </row>
    <row r="5590" spans="1:44" x14ac:dyDescent="0.25">
      <c r="A5590" s="1">
        <v>7154</v>
      </c>
      <c r="B5590" s="1" t="s">
        <v>167</v>
      </c>
      <c r="C5590" s="1">
        <v>180</v>
      </c>
      <c r="D5590" s="1" t="s">
        <v>148</v>
      </c>
      <c r="F5590" s="33" t="s">
        <v>859</v>
      </c>
      <c r="H5590" s="1">
        <v>25</v>
      </c>
      <c r="J5590" s="1"/>
      <c r="K5590" s="3">
        <v>1463</v>
      </c>
      <c r="N5590" s="1">
        <v>286</v>
      </c>
      <c r="O5590" s="1">
        <v>82.07</v>
      </c>
      <c r="Q5590" s="1">
        <v>11.17</v>
      </c>
      <c r="R5590" s="1">
        <v>4.53</v>
      </c>
      <c r="S5590" s="47">
        <v>18.86</v>
      </c>
      <c r="Y5590" s="47">
        <v>3.18</v>
      </c>
      <c r="AB5590" s="47">
        <v>2.5099999999999998</v>
      </c>
      <c r="AJ5590" s="1" t="s">
        <v>413</v>
      </c>
      <c r="AK5590" s="19">
        <v>25.1</v>
      </c>
      <c r="AL5590" s="19">
        <v>113.3</v>
      </c>
      <c r="AM5590" s="1">
        <v>500</v>
      </c>
      <c r="AN5590" s="3">
        <v>1994</v>
      </c>
      <c r="AP5590" s="47">
        <v>3.04</v>
      </c>
      <c r="AQ5590">
        <v>40118</v>
      </c>
      <c r="AR5590" s="1" t="s">
        <v>503</v>
      </c>
    </row>
    <row r="5591" spans="1:44" x14ac:dyDescent="0.25">
      <c r="A5591" s="1">
        <v>7155</v>
      </c>
      <c r="B5591" s="1" t="s">
        <v>167</v>
      </c>
      <c r="C5591" s="1">
        <v>180</v>
      </c>
      <c r="D5591" s="1" t="s">
        <v>148</v>
      </c>
      <c r="F5591" s="33" t="s">
        <v>859</v>
      </c>
      <c r="H5591" s="1">
        <v>18</v>
      </c>
      <c r="J5591" s="1"/>
      <c r="K5591" s="3">
        <v>1478</v>
      </c>
      <c r="N5591" s="1">
        <v>327</v>
      </c>
      <c r="O5591" s="1">
        <v>91.97</v>
      </c>
      <c r="Q5591" s="1">
        <v>12.16</v>
      </c>
      <c r="R5591" s="1">
        <v>4.7300000000000004</v>
      </c>
      <c r="S5591" s="47">
        <v>21.01</v>
      </c>
      <c r="Y5591" s="47">
        <v>3.55</v>
      </c>
      <c r="AB5591" s="47">
        <v>2.79</v>
      </c>
      <c r="AJ5591" s="1" t="s">
        <v>413</v>
      </c>
      <c r="AK5591" s="19">
        <v>23.9</v>
      </c>
      <c r="AL5591" s="19">
        <v>112.1</v>
      </c>
      <c r="AM5591" s="1">
        <v>500</v>
      </c>
      <c r="AN5591" s="3">
        <v>1994</v>
      </c>
      <c r="AP5591" s="47">
        <v>3.18</v>
      </c>
      <c r="AQ5591">
        <v>40118</v>
      </c>
      <c r="AR5591" s="1" t="s">
        <v>503</v>
      </c>
    </row>
    <row r="5592" spans="1:44" x14ac:dyDescent="0.25">
      <c r="A5592" s="1">
        <v>7156</v>
      </c>
      <c r="B5592" s="1" t="s">
        <v>167</v>
      </c>
      <c r="C5592" s="1">
        <v>180</v>
      </c>
      <c r="D5592" s="1" t="s">
        <v>148</v>
      </c>
      <c r="F5592" s="33" t="s">
        <v>859</v>
      </c>
      <c r="H5592" s="1">
        <v>16</v>
      </c>
      <c r="J5592" s="1"/>
      <c r="K5592" s="3">
        <v>2003</v>
      </c>
      <c r="N5592" s="1">
        <v>238</v>
      </c>
      <c r="O5592" s="1">
        <v>84.07</v>
      </c>
      <c r="Q5592" s="1">
        <v>19.77</v>
      </c>
      <c r="R5592" s="1">
        <v>6.63</v>
      </c>
      <c r="S5592" s="47">
        <v>19.37</v>
      </c>
      <c r="Y5592" s="47">
        <v>3.54</v>
      </c>
      <c r="AB5592" s="47">
        <v>2.79</v>
      </c>
      <c r="AJ5592" s="1" t="s">
        <v>413</v>
      </c>
      <c r="AK5592" s="19">
        <v>18.7</v>
      </c>
      <c r="AL5592" s="19">
        <v>108.8</v>
      </c>
      <c r="AM5592" s="1">
        <v>780</v>
      </c>
      <c r="AN5592" s="3">
        <v>1994</v>
      </c>
      <c r="AP5592" s="47">
        <v>4.45</v>
      </c>
      <c r="AQ5592">
        <v>40149</v>
      </c>
      <c r="AR5592" s="1" t="s">
        <v>503</v>
      </c>
    </row>
    <row r="5593" spans="1:44" x14ac:dyDescent="0.25">
      <c r="A5593" s="1">
        <v>7157</v>
      </c>
      <c r="B5593" s="1" t="s">
        <v>167</v>
      </c>
      <c r="C5593" s="1">
        <v>180</v>
      </c>
      <c r="D5593" s="1" t="s">
        <v>148</v>
      </c>
      <c r="F5593" s="33" t="s">
        <v>859</v>
      </c>
      <c r="H5593" s="1">
        <v>21</v>
      </c>
      <c r="J5593" s="1"/>
      <c r="K5593" s="3">
        <v>2177</v>
      </c>
      <c r="N5593" s="1">
        <v>509</v>
      </c>
      <c r="O5593" s="1">
        <v>180</v>
      </c>
      <c r="Q5593" s="1">
        <v>10.63</v>
      </c>
      <c r="R5593" s="1">
        <v>28.17</v>
      </c>
      <c r="S5593" s="47">
        <v>63.97</v>
      </c>
      <c r="Y5593" s="47">
        <v>7.72</v>
      </c>
      <c r="AB5593" s="47">
        <v>6.08</v>
      </c>
      <c r="AJ5593" s="1" t="s">
        <v>413</v>
      </c>
      <c r="AK5593" s="19">
        <v>23.7</v>
      </c>
      <c r="AL5593" s="19">
        <v>120.9</v>
      </c>
      <c r="AM5593" s="1">
        <v>1526</v>
      </c>
      <c r="AN5593" s="3">
        <v>1994</v>
      </c>
      <c r="AP5593" s="47">
        <v>18.329999999999998</v>
      </c>
      <c r="AQ5593">
        <v>40172</v>
      </c>
      <c r="AR5593" s="1" t="s">
        <v>503</v>
      </c>
    </row>
    <row r="5594" spans="1:44" x14ac:dyDescent="0.25">
      <c r="A5594" s="1">
        <v>7158</v>
      </c>
      <c r="B5594" s="1" t="s">
        <v>167</v>
      </c>
      <c r="C5594" s="1">
        <v>180</v>
      </c>
      <c r="D5594" s="1" t="s">
        <v>148</v>
      </c>
      <c r="F5594" s="33" t="s">
        <v>859</v>
      </c>
      <c r="H5594" s="1">
        <v>31</v>
      </c>
      <c r="J5594" s="1"/>
      <c r="K5594" s="3">
        <v>1300</v>
      </c>
      <c r="N5594" s="1">
        <v>433</v>
      </c>
      <c r="O5594" s="1">
        <v>153.30000000000001</v>
      </c>
      <c r="Q5594" s="1">
        <v>25.27</v>
      </c>
      <c r="R5594" s="1">
        <v>18.27</v>
      </c>
      <c r="S5594" s="47">
        <v>56.23</v>
      </c>
      <c r="Y5594" s="47">
        <v>6.91</v>
      </c>
      <c r="AB5594" s="47">
        <v>5.44</v>
      </c>
      <c r="AJ5594" s="1" t="s">
        <v>413</v>
      </c>
      <c r="AK5594" s="19">
        <v>24.03</v>
      </c>
      <c r="AL5594" s="19">
        <v>121.12</v>
      </c>
      <c r="AM5594" s="1">
        <v>1287</v>
      </c>
      <c r="AN5594" s="3">
        <v>1994</v>
      </c>
      <c r="AP5594" s="47">
        <v>11.89</v>
      </c>
      <c r="AQ5594">
        <v>40172</v>
      </c>
      <c r="AR5594" s="1" t="s">
        <v>503</v>
      </c>
    </row>
    <row r="5595" spans="1:44" x14ac:dyDescent="0.25">
      <c r="A5595" s="1">
        <v>7159</v>
      </c>
      <c r="B5595" s="1" t="s">
        <v>167</v>
      </c>
      <c r="C5595" s="1">
        <v>180</v>
      </c>
      <c r="D5595" s="1" t="s">
        <v>148</v>
      </c>
      <c r="F5595" s="33" t="s">
        <v>859</v>
      </c>
      <c r="H5595" s="1">
        <v>18</v>
      </c>
      <c r="J5595" s="1"/>
      <c r="K5595" s="3">
        <v>1640</v>
      </c>
      <c r="N5595" s="1">
        <v>336</v>
      </c>
      <c r="O5595" s="1">
        <v>118.8</v>
      </c>
      <c r="Q5595" s="1">
        <v>13.5</v>
      </c>
      <c r="R5595" s="1">
        <v>26.7</v>
      </c>
      <c r="S5595" s="47">
        <v>45.4</v>
      </c>
      <c r="Y5595" s="47">
        <v>5.58</v>
      </c>
      <c r="AB5595" s="47">
        <v>4.3899999999999997</v>
      </c>
      <c r="AJ5595" s="1" t="s">
        <v>413</v>
      </c>
      <c r="AK5595" s="19">
        <v>24.52</v>
      </c>
      <c r="AL5595" s="19">
        <v>121.1</v>
      </c>
      <c r="AM5595" s="1">
        <v>1707</v>
      </c>
      <c r="AN5595" s="3">
        <v>1994</v>
      </c>
      <c r="AP5595" s="47">
        <v>17.37</v>
      </c>
      <c r="AQ5595">
        <v>40172</v>
      </c>
      <c r="AR5595" s="1" t="s">
        <v>503</v>
      </c>
    </row>
    <row r="5596" spans="1:44" x14ac:dyDescent="0.25">
      <c r="A5596" s="1">
        <v>7160</v>
      </c>
      <c r="B5596" s="1" t="s">
        <v>167</v>
      </c>
      <c r="C5596" s="1">
        <v>180</v>
      </c>
      <c r="D5596" s="1" t="s">
        <v>148</v>
      </c>
      <c r="F5596" s="33" t="s">
        <v>859</v>
      </c>
      <c r="H5596" s="1">
        <v>18</v>
      </c>
      <c r="J5596" s="1"/>
      <c r="K5596" s="3">
        <v>1700</v>
      </c>
      <c r="N5596" s="1">
        <v>333</v>
      </c>
      <c r="O5596" s="1">
        <v>117.5</v>
      </c>
      <c r="Q5596" s="1">
        <v>16.399999999999999</v>
      </c>
      <c r="R5596" s="1">
        <v>24.1</v>
      </c>
      <c r="S5596" s="47">
        <v>27.95</v>
      </c>
      <c r="Y5596" s="47">
        <v>5.0199999999999996</v>
      </c>
      <c r="AB5596" s="47">
        <v>3.3</v>
      </c>
      <c r="AJ5596" s="1" t="s">
        <v>413</v>
      </c>
      <c r="AK5596" s="19">
        <v>24.83</v>
      </c>
      <c r="AL5596" s="19">
        <v>121.57</v>
      </c>
      <c r="AM5596" s="1">
        <v>460</v>
      </c>
      <c r="AN5596" s="3">
        <v>1994</v>
      </c>
      <c r="AP5596" s="47">
        <v>8.8000000000000007</v>
      </c>
      <c r="AQ5596">
        <v>40172</v>
      </c>
      <c r="AR5596" s="1" t="s">
        <v>503</v>
      </c>
    </row>
    <row r="5597" spans="1:44" x14ac:dyDescent="0.25">
      <c r="A5597" s="1">
        <v>7161</v>
      </c>
      <c r="B5597" s="1" t="s">
        <v>168</v>
      </c>
      <c r="C5597" s="1">
        <v>180</v>
      </c>
      <c r="D5597" s="1" t="s">
        <v>149</v>
      </c>
      <c r="F5597" s="1" t="s">
        <v>445</v>
      </c>
      <c r="H5597" s="1">
        <v>163</v>
      </c>
      <c r="J5597" s="1"/>
      <c r="K5597" s="3">
        <v>887</v>
      </c>
      <c r="N5597" s="1">
        <v>167</v>
      </c>
      <c r="O5597" s="1">
        <v>75.55</v>
      </c>
      <c r="Q5597" s="1">
        <v>13.58</v>
      </c>
      <c r="R5597" s="1">
        <v>7.84</v>
      </c>
      <c r="S5597" s="47">
        <v>20.41</v>
      </c>
      <c r="Y5597" s="47">
        <v>3.4</v>
      </c>
      <c r="AB5597" s="47">
        <v>2.2400000000000002</v>
      </c>
      <c r="AJ5597" s="1" t="s">
        <v>413</v>
      </c>
      <c r="AK5597" s="19">
        <v>28.9</v>
      </c>
      <c r="AL5597" s="19">
        <v>85.2</v>
      </c>
      <c r="AM5597" s="1">
        <v>3445</v>
      </c>
      <c r="AN5597" s="3">
        <v>1994</v>
      </c>
      <c r="AP5597" s="47">
        <v>8.4</v>
      </c>
      <c r="AQ5597">
        <v>81003</v>
      </c>
      <c r="AR5597" s="1" t="s">
        <v>503</v>
      </c>
    </row>
    <row r="5598" spans="1:44" x14ac:dyDescent="0.25">
      <c r="A5598" s="1">
        <v>7162</v>
      </c>
      <c r="B5598" s="1" t="s">
        <v>168</v>
      </c>
      <c r="C5598" s="1">
        <v>180</v>
      </c>
      <c r="D5598" s="1" t="s">
        <v>149</v>
      </c>
      <c r="F5598" s="1" t="s">
        <v>445</v>
      </c>
      <c r="H5598" s="1">
        <v>108</v>
      </c>
      <c r="J5598" s="1"/>
      <c r="K5598" s="3">
        <v>617</v>
      </c>
      <c r="N5598" s="1">
        <v>479</v>
      </c>
      <c r="O5598" s="1">
        <v>200.8</v>
      </c>
      <c r="Q5598" s="1">
        <v>21.24</v>
      </c>
      <c r="R5598" s="1">
        <v>7.82</v>
      </c>
      <c r="S5598" s="47">
        <v>46.39</v>
      </c>
      <c r="Y5598" s="47">
        <v>8.01</v>
      </c>
      <c r="AB5598" s="47">
        <v>5.28</v>
      </c>
      <c r="AJ5598" s="1" t="s">
        <v>413</v>
      </c>
      <c r="AK5598" s="19">
        <v>30.1</v>
      </c>
      <c r="AL5598" s="19">
        <v>95</v>
      </c>
      <c r="AM5598" s="1">
        <v>2300</v>
      </c>
      <c r="AN5598" s="3">
        <v>1994</v>
      </c>
      <c r="AP5598" s="47">
        <v>9.27</v>
      </c>
      <c r="AQ5598">
        <v>80514</v>
      </c>
      <c r="AR5598" s="1" t="s">
        <v>503</v>
      </c>
    </row>
    <row r="5599" spans="1:44" x14ac:dyDescent="0.25">
      <c r="A5599" s="1">
        <v>7163</v>
      </c>
      <c r="B5599" s="1" t="s">
        <v>168</v>
      </c>
      <c r="C5599" s="1">
        <v>180</v>
      </c>
      <c r="D5599" s="1" t="s">
        <v>149</v>
      </c>
      <c r="F5599" s="1" t="s">
        <v>445</v>
      </c>
      <c r="H5599" s="1">
        <v>220</v>
      </c>
      <c r="J5599" s="1"/>
      <c r="K5599" s="3">
        <v>928</v>
      </c>
      <c r="N5599" s="1">
        <v>517</v>
      </c>
      <c r="O5599" s="1">
        <v>208.6</v>
      </c>
      <c r="Q5599" s="1">
        <v>15.84</v>
      </c>
      <c r="R5599" s="1">
        <v>16.079999999999998</v>
      </c>
      <c r="S5599" s="47">
        <v>23.69</v>
      </c>
      <c r="Y5599" s="47">
        <v>7.66</v>
      </c>
      <c r="AB5599" s="47">
        <v>5.05</v>
      </c>
      <c r="AJ5599" s="1" t="s">
        <v>413</v>
      </c>
      <c r="AK5599" s="19">
        <v>28.5</v>
      </c>
      <c r="AL5599" s="19">
        <v>102.1</v>
      </c>
      <c r="AM5599" s="1">
        <v>3100</v>
      </c>
      <c r="AN5599" s="3">
        <v>1994</v>
      </c>
      <c r="AP5599" s="47">
        <v>17.309999999999999</v>
      </c>
      <c r="AQ5599">
        <v>80509</v>
      </c>
      <c r="AR5599" s="1" t="s">
        <v>503</v>
      </c>
    </row>
    <row r="5600" spans="1:44" x14ac:dyDescent="0.25">
      <c r="A5600" s="1">
        <v>7164</v>
      </c>
      <c r="B5600" s="1" t="s">
        <v>168</v>
      </c>
      <c r="C5600" s="1">
        <v>180</v>
      </c>
      <c r="D5600" s="1" t="s">
        <v>149</v>
      </c>
      <c r="F5600" s="1" t="s">
        <v>445</v>
      </c>
      <c r="H5600" s="1">
        <v>199</v>
      </c>
      <c r="J5600" s="1"/>
      <c r="K5600" s="3">
        <v>376</v>
      </c>
      <c r="N5600" s="1">
        <v>307</v>
      </c>
      <c r="O5600" s="1">
        <v>146.69999999999999</v>
      </c>
      <c r="Q5600" s="1">
        <v>11.68</v>
      </c>
      <c r="R5600" s="1">
        <v>8.36</v>
      </c>
      <c r="S5600" s="47">
        <v>17.95</v>
      </c>
      <c r="Y5600" s="47">
        <v>5.36</v>
      </c>
      <c r="AB5600" s="47">
        <v>3.53</v>
      </c>
      <c r="AJ5600" s="1" t="s">
        <v>413</v>
      </c>
      <c r="AK5600" s="19">
        <v>30.9</v>
      </c>
      <c r="AL5600" s="19">
        <v>102.4</v>
      </c>
      <c r="AM5600" s="1">
        <v>3270</v>
      </c>
      <c r="AN5600" s="3">
        <v>1994</v>
      </c>
      <c r="AP5600" s="47">
        <v>9.51</v>
      </c>
      <c r="AQ5600">
        <v>80518</v>
      </c>
      <c r="AR5600" s="1" t="s">
        <v>503</v>
      </c>
    </row>
    <row r="5601" spans="1:44" x14ac:dyDescent="0.25">
      <c r="A5601" s="1">
        <v>7165</v>
      </c>
      <c r="B5601" s="1" t="s">
        <v>168</v>
      </c>
      <c r="C5601" s="1">
        <v>180</v>
      </c>
      <c r="D5601" s="1" t="s">
        <v>149</v>
      </c>
      <c r="F5601" s="1" t="s">
        <v>445</v>
      </c>
      <c r="H5601" s="1">
        <v>214</v>
      </c>
      <c r="J5601" s="1"/>
      <c r="K5601" s="3">
        <v>1560</v>
      </c>
      <c r="N5601" s="1">
        <v>236</v>
      </c>
      <c r="O5601" s="1">
        <v>85.51</v>
      </c>
      <c r="Q5601" s="1">
        <v>14.04</v>
      </c>
      <c r="R5601" s="1">
        <v>11.27</v>
      </c>
      <c r="S5601" s="47">
        <v>18.45</v>
      </c>
      <c r="Y5601" s="47">
        <v>3.75</v>
      </c>
      <c r="AB5601" s="47">
        <v>2.4700000000000002</v>
      </c>
      <c r="AJ5601" s="1" t="s">
        <v>413</v>
      </c>
      <c r="AK5601" s="19">
        <v>31.2</v>
      </c>
      <c r="AL5601" s="19">
        <v>98.8</v>
      </c>
      <c r="AM5601" s="1">
        <v>3300</v>
      </c>
      <c r="AN5601" s="3">
        <v>1994</v>
      </c>
      <c r="AP5601" s="47">
        <v>11.9</v>
      </c>
      <c r="AQ5601">
        <v>80509</v>
      </c>
      <c r="AR5601" s="1" t="s">
        <v>503</v>
      </c>
    </row>
    <row r="5602" spans="1:44" x14ac:dyDescent="0.25">
      <c r="A5602" s="1">
        <v>7166</v>
      </c>
      <c r="B5602" s="1" t="s">
        <v>168</v>
      </c>
      <c r="C5602" s="1">
        <v>180</v>
      </c>
      <c r="D5602" s="1" t="s">
        <v>149</v>
      </c>
      <c r="F5602" s="33" t="s">
        <v>859</v>
      </c>
      <c r="H5602" s="1">
        <v>30</v>
      </c>
      <c r="J5602" s="1"/>
      <c r="K5602" s="3">
        <v>3182</v>
      </c>
      <c r="N5602" s="1">
        <v>133</v>
      </c>
      <c r="O5602" s="1">
        <v>56.02</v>
      </c>
      <c r="Q5602" s="1">
        <v>20.02</v>
      </c>
      <c r="R5602" s="1">
        <v>21.1</v>
      </c>
      <c r="S5602" s="47">
        <v>26.89</v>
      </c>
      <c r="Y5602" s="47">
        <v>3.6</v>
      </c>
      <c r="AB5602" s="47">
        <v>2.37</v>
      </c>
      <c r="AJ5602" s="1" t="s">
        <v>413</v>
      </c>
      <c r="AK5602" s="19">
        <v>31.65</v>
      </c>
      <c r="AL5602" s="19">
        <v>105.15</v>
      </c>
      <c r="AM5602" s="1">
        <v>484</v>
      </c>
      <c r="AN5602" s="3">
        <v>1994</v>
      </c>
      <c r="AP5602" s="47">
        <v>22.72</v>
      </c>
      <c r="AQ5602">
        <v>80417</v>
      </c>
      <c r="AR5602" s="1" t="s">
        <v>503</v>
      </c>
    </row>
    <row r="5603" spans="1:44" x14ac:dyDescent="0.25">
      <c r="A5603" s="1">
        <v>7167</v>
      </c>
      <c r="B5603" s="1" t="s">
        <v>168</v>
      </c>
      <c r="C5603" s="1">
        <v>180</v>
      </c>
      <c r="D5603" s="1" t="s">
        <v>149</v>
      </c>
      <c r="F5603" s="33" t="s">
        <v>859</v>
      </c>
      <c r="H5603" s="1">
        <v>27</v>
      </c>
      <c r="J5603" s="1"/>
      <c r="K5603" s="3">
        <v>1350</v>
      </c>
      <c r="N5603" s="1">
        <v>101</v>
      </c>
      <c r="O5603" s="1">
        <v>42.72</v>
      </c>
      <c r="Q5603" s="1">
        <v>15.29</v>
      </c>
      <c r="R5603" s="1">
        <v>12.18</v>
      </c>
      <c r="S5603" s="47">
        <v>12</v>
      </c>
      <c r="Y5603" s="47">
        <v>2.38</v>
      </c>
      <c r="AB5603" s="47">
        <v>1.57</v>
      </c>
      <c r="AJ5603" s="1" t="s">
        <v>413</v>
      </c>
      <c r="AK5603" s="19">
        <v>31.68</v>
      </c>
      <c r="AL5603" s="19">
        <v>105.18</v>
      </c>
      <c r="AM5603" s="1">
        <v>484</v>
      </c>
      <c r="AN5603" s="3">
        <v>1994</v>
      </c>
      <c r="AP5603" s="47">
        <v>14.31</v>
      </c>
      <c r="AQ5603">
        <v>80417</v>
      </c>
      <c r="AR5603" s="1" t="s">
        <v>503</v>
      </c>
    </row>
    <row r="5604" spans="1:44" x14ac:dyDescent="0.25">
      <c r="A5604" s="1">
        <v>7168</v>
      </c>
      <c r="B5604" s="1" t="s">
        <v>168</v>
      </c>
      <c r="C5604" s="1">
        <v>180</v>
      </c>
      <c r="D5604" s="1" t="s">
        <v>149</v>
      </c>
      <c r="F5604" s="1" t="s">
        <v>445</v>
      </c>
      <c r="H5604" s="1">
        <v>130</v>
      </c>
      <c r="J5604" s="1"/>
      <c r="K5604" s="3">
        <v>1360</v>
      </c>
      <c r="N5604" s="1">
        <v>376</v>
      </c>
      <c r="O5604" s="1">
        <v>168.8</v>
      </c>
      <c r="Q5604" s="1">
        <v>18.649999999999999</v>
      </c>
      <c r="R5604" s="1">
        <v>16.63</v>
      </c>
      <c r="S5604" s="47">
        <v>27.65</v>
      </c>
      <c r="Y5604" s="47">
        <v>6.72</v>
      </c>
      <c r="AB5604" s="47">
        <v>4.43</v>
      </c>
      <c r="AJ5604" s="1" t="s">
        <v>413</v>
      </c>
      <c r="AK5604" s="19">
        <v>33.450000000000003</v>
      </c>
      <c r="AL5604" s="19">
        <v>103.38</v>
      </c>
      <c r="AM5604" s="1">
        <v>3500</v>
      </c>
      <c r="AN5604" s="3">
        <v>1994</v>
      </c>
      <c r="AP5604" s="47">
        <v>17.86</v>
      </c>
      <c r="AQ5604">
        <v>81017</v>
      </c>
      <c r="AR5604" s="1" t="s">
        <v>503</v>
      </c>
    </row>
    <row r="5605" spans="1:44" x14ac:dyDescent="0.25">
      <c r="A5605" s="1">
        <v>7169</v>
      </c>
      <c r="B5605" s="1" t="s">
        <v>168</v>
      </c>
      <c r="C5605" s="1">
        <v>180</v>
      </c>
      <c r="D5605" s="1" t="s">
        <v>149</v>
      </c>
      <c r="F5605" s="1" t="s">
        <v>445</v>
      </c>
      <c r="H5605" s="1">
        <v>86</v>
      </c>
      <c r="J5605" s="1"/>
      <c r="K5605" s="3">
        <v>773</v>
      </c>
      <c r="N5605" s="1">
        <v>188</v>
      </c>
      <c r="O5605" s="1">
        <v>79.42</v>
      </c>
      <c r="Q5605" s="1">
        <v>9.11</v>
      </c>
      <c r="R5605" s="1">
        <v>7.79</v>
      </c>
      <c r="S5605" s="47">
        <v>13.56</v>
      </c>
      <c r="Y5605" s="47">
        <v>3.19</v>
      </c>
      <c r="AB5605" s="47">
        <v>2.1</v>
      </c>
      <c r="AJ5605" s="1" t="s">
        <v>413</v>
      </c>
      <c r="AK5605" s="19">
        <v>33.58</v>
      </c>
      <c r="AL5605" s="19">
        <v>103.57</v>
      </c>
      <c r="AM5605" s="1">
        <v>3293</v>
      </c>
      <c r="AN5605" s="3">
        <v>1994</v>
      </c>
      <c r="AP5605" s="47">
        <v>8.41</v>
      </c>
      <c r="AQ5605">
        <v>80518</v>
      </c>
      <c r="AR5605" s="1" t="s">
        <v>503</v>
      </c>
    </row>
    <row r="5606" spans="1:44" x14ac:dyDescent="0.25">
      <c r="A5606" s="1">
        <v>7170</v>
      </c>
      <c r="B5606" s="1" t="s">
        <v>168</v>
      </c>
      <c r="C5606" s="1">
        <v>180</v>
      </c>
      <c r="D5606" s="1" t="s">
        <v>149</v>
      </c>
      <c r="F5606" s="1" t="s">
        <v>445</v>
      </c>
      <c r="H5606" s="1">
        <v>74</v>
      </c>
      <c r="J5606" s="1"/>
      <c r="K5606" s="3">
        <v>1725</v>
      </c>
      <c r="N5606" s="1">
        <v>218</v>
      </c>
      <c r="O5606" s="1">
        <v>97.1</v>
      </c>
      <c r="Q5606" s="1">
        <v>12.01</v>
      </c>
      <c r="R5606" s="1">
        <v>10.32</v>
      </c>
      <c r="S5606" s="47">
        <v>16.16</v>
      </c>
      <c r="Y5606" s="47">
        <v>3.93</v>
      </c>
      <c r="AB5606" s="47">
        <v>2.59</v>
      </c>
      <c r="AJ5606" s="1" t="s">
        <v>413</v>
      </c>
      <c r="AK5606" s="19">
        <v>27.4</v>
      </c>
      <c r="AL5606" s="19">
        <v>106.2</v>
      </c>
      <c r="AM5606" s="1">
        <v>1336</v>
      </c>
      <c r="AN5606" s="3">
        <v>1994</v>
      </c>
      <c r="AP5606" s="47">
        <v>11</v>
      </c>
      <c r="AQ5606">
        <v>80101</v>
      </c>
      <c r="AR5606" s="1" t="s">
        <v>503</v>
      </c>
    </row>
    <row r="5607" spans="1:44" x14ac:dyDescent="0.25">
      <c r="A5607" s="1">
        <v>7171</v>
      </c>
      <c r="B5607" s="1" t="s">
        <v>168</v>
      </c>
      <c r="C5607" s="1">
        <v>180</v>
      </c>
      <c r="D5607" s="1" t="s">
        <v>149</v>
      </c>
      <c r="F5607" s="33" t="s">
        <v>859</v>
      </c>
      <c r="H5607" s="1">
        <v>20</v>
      </c>
      <c r="J5607" s="1"/>
      <c r="K5607" s="3">
        <v>2951</v>
      </c>
      <c r="N5607" s="1">
        <v>106</v>
      </c>
      <c r="O5607" s="1">
        <v>51.89</v>
      </c>
      <c r="Q5607" s="1">
        <v>15.13</v>
      </c>
      <c r="R5607" s="1">
        <v>11.3</v>
      </c>
      <c r="S5607" s="47">
        <v>15.4</v>
      </c>
      <c r="Y5607" s="47">
        <v>2.72</v>
      </c>
      <c r="AB5607" s="47">
        <v>1.79</v>
      </c>
      <c r="AJ5607" s="1" t="s">
        <v>413</v>
      </c>
      <c r="AK5607" s="19">
        <v>28.25</v>
      </c>
      <c r="AL5607" s="19">
        <v>106.43</v>
      </c>
      <c r="AM5607" s="1">
        <v>780</v>
      </c>
      <c r="AN5607" s="3">
        <v>1994</v>
      </c>
      <c r="AP5607" s="47">
        <v>12.17</v>
      </c>
      <c r="AQ5607">
        <v>80101</v>
      </c>
      <c r="AR5607" s="1" t="s">
        <v>503</v>
      </c>
    </row>
    <row r="5608" spans="1:44" x14ac:dyDescent="0.25">
      <c r="A5608" s="1">
        <v>7172</v>
      </c>
      <c r="B5608" s="1" t="s">
        <v>168</v>
      </c>
      <c r="C5608" s="1">
        <v>180</v>
      </c>
      <c r="D5608" s="1" t="s">
        <v>149</v>
      </c>
      <c r="F5608" s="1" t="s">
        <v>445</v>
      </c>
      <c r="H5608" s="1">
        <v>36</v>
      </c>
      <c r="J5608" s="1"/>
      <c r="K5608" s="3">
        <v>1365</v>
      </c>
      <c r="N5608" s="1">
        <v>190</v>
      </c>
      <c r="O5608" s="1">
        <v>87.27</v>
      </c>
      <c r="Q5608" s="1">
        <v>12.88</v>
      </c>
      <c r="R5608" s="1">
        <v>11.23</v>
      </c>
      <c r="S5608" s="47">
        <v>15.93</v>
      </c>
      <c r="Y5608" s="47">
        <v>3.69</v>
      </c>
      <c r="AB5608" s="47">
        <v>2.4300000000000002</v>
      </c>
      <c r="AJ5608" s="1" t="s">
        <v>413</v>
      </c>
      <c r="AK5608" s="19">
        <v>28.28</v>
      </c>
      <c r="AL5608" s="19">
        <v>105.87</v>
      </c>
      <c r="AM5608" s="1">
        <v>1280</v>
      </c>
      <c r="AN5608" s="3">
        <v>1994</v>
      </c>
      <c r="AP5608" s="47">
        <v>12.09</v>
      </c>
      <c r="AQ5608">
        <v>80101</v>
      </c>
      <c r="AR5608" s="1" t="s">
        <v>503</v>
      </c>
    </row>
    <row r="5609" spans="1:44" x14ac:dyDescent="0.25">
      <c r="A5609" s="1">
        <v>7173</v>
      </c>
      <c r="B5609" s="1" t="s">
        <v>168</v>
      </c>
      <c r="C5609" s="1">
        <v>180</v>
      </c>
      <c r="D5609" s="1" t="s">
        <v>149</v>
      </c>
      <c r="F5609" s="1" t="s">
        <v>445</v>
      </c>
      <c r="H5609" s="1">
        <v>41</v>
      </c>
      <c r="J5609" s="1"/>
      <c r="K5609" s="3">
        <v>1005</v>
      </c>
      <c r="N5609" s="1">
        <v>176</v>
      </c>
      <c r="O5609" s="1">
        <v>80.150000000000006</v>
      </c>
      <c r="Q5609" s="1">
        <v>10.52</v>
      </c>
      <c r="R5609" s="1">
        <v>9.43</v>
      </c>
      <c r="S5609" s="47">
        <v>13.46</v>
      </c>
      <c r="Y5609" s="47">
        <v>3.29</v>
      </c>
      <c r="AB5609" s="47">
        <v>2.17</v>
      </c>
      <c r="AJ5609" s="1" t="s">
        <v>413</v>
      </c>
      <c r="AK5609" s="19">
        <v>28.32</v>
      </c>
      <c r="AL5609" s="19">
        <v>106.48</v>
      </c>
      <c r="AM5609" s="1">
        <v>1060</v>
      </c>
      <c r="AN5609" s="3">
        <v>1994</v>
      </c>
      <c r="AP5609" s="47">
        <v>10.15</v>
      </c>
      <c r="AQ5609">
        <v>80101</v>
      </c>
      <c r="AR5609" s="1" t="s">
        <v>503</v>
      </c>
    </row>
    <row r="5610" spans="1:44" x14ac:dyDescent="0.25">
      <c r="A5610" s="1">
        <v>7174</v>
      </c>
      <c r="B5610" s="1" t="s">
        <v>168</v>
      </c>
      <c r="C5610" s="1">
        <v>180</v>
      </c>
      <c r="D5610" s="1" t="s">
        <v>149</v>
      </c>
      <c r="F5610" s="1" t="s">
        <v>445</v>
      </c>
      <c r="H5610" s="1">
        <v>29</v>
      </c>
      <c r="J5610" s="1"/>
      <c r="K5610" s="3">
        <v>1160</v>
      </c>
      <c r="N5610" s="1">
        <v>87.9</v>
      </c>
      <c r="O5610" s="1">
        <v>41.47</v>
      </c>
      <c r="Q5610" s="1">
        <v>8.32</v>
      </c>
      <c r="R5610" s="1">
        <v>6.76</v>
      </c>
      <c r="S5610" s="47">
        <v>9.42</v>
      </c>
      <c r="Y5610" s="47">
        <v>1.91</v>
      </c>
      <c r="AB5610" s="47">
        <v>1.26</v>
      </c>
      <c r="AJ5610" s="1" t="s">
        <v>413</v>
      </c>
      <c r="AK5610" s="19">
        <v>28.65</v>
      </c>
      <c r="AL5610" s="19">
        <v>108.58</v>
      </c>
      <c r="AM5610" s="1">
        <v>500</v>
      </c>
      <c r="AN5610" s="3">
        <v>1994</v>
      </c>
      <c r="AP5610" s="47">
        <v>7.28</v>
      </c>
      <c r="AQ5610">
        <v>80101</v>
      </c>
      <c r="AR5610" s="1" t="s">
        <v>503</v>
      </c>
    </row>
    <row r="5611" spans="1:44" x14ac:dyDescent="0.25">
      <c r="A5611" s="1">
        <v>7175</v>
      </c>
      <c r="B5611" s="1" t="s">
        <v>168</v>
      </c>
      <c r="C5611" s="1">
        <v>180</v>
      </c>
      <c r="D5611" s="1" t="s">
        <v>149</v>
      </c>
      <c r="F5611" s="1" t="s">
        <v>445</v>
      </c>
      <c r="H5611" s="1">
        <v>135</v>
      </c>
      <c r="J5611" s="1"/>
      <c r="K5611" s="3">
        <v>1542</v>
      </c>
      <c r="N5611" s="1">
        <v>322</v>
      </c>
      <c r="O5611" s="1">
        <v>143.4</v>
      </c>
      <c r="Q5611" s="1">
        <v>57.81</v>
      </c>
      <c r="R5611" s="1">
        <v>8.06</v>
      </c>
      <c r="S5611" s="47">
        <v>71.150000000000006</v>
      </c>
      <c r="Y5611" s="47">
        <v>8.1300000000000008</v>
      </c>
      <c r="AB5611" s="47">
        <v>5.36</v>
      </c>
      <c r="AJ5611" s="1" t="s">
        <v>413</v>
      </c>
      <c r="AK5611" s="19">
        <v>25.5</v>
      </c>
      <c r="AL5611" s="19">
        <v>110.25</v>
      </c>
      <c r="AM5611" s="1">
        <v>1235</v>
      </c>
      <c r="AN5611" s="3">
        <v>1994</v>
      </c>
      <c r="AP5611" s="47">
        <v>8.67</v>
      </c>
      <c r="AQ5611">
        <v>40118</v>
      </c>
      <c r="AR5611" s="1" t="s">
        <v>503</v>
      </c>
    </row>
    <row r="5612" spans="1:44" x14ac:dyDescent="0.25">
      <c r="A5612" s="1">
        <v>7176</v>
      </c>
      <c r="B5612" s="1" t="s">
        <v>168</v>
      </c>
      <c r="C5612" s="1">
        <v>180</v>
      </c>
      <c r="D5612" s="1" t="s">
        <v>149</v>
      </c>
      <c r="F5612" s="33" t="s">
        <v>859</v>
      </c>
      <c r="H5612" s="1">
        <v>15</v>
      </c>
      <c r="J5612" s="1"/>
      <c r="K5612" s="3">
        <v>1998</v>
      </c>
      <c r="N5612" s="1">
        <v>81</v>
      </c>
      <c r="O5612" s="1">
        <v>39.630000000000003</v>
      </c>
      <c r="Q5612" s="1">
        <v>9.7100000000000009</v>
      </c>
      <c r="R5612" s="1">
        <v>11.03</v>
      </c>
      <c r="S5612" s="47">
        <v>15.22</v>
      </c>
      <c r="Y5612" s="47">
        <v>2.19</v>
      </c>
      <c r="AB5612" s="47">
        <v>1.44</v>
      </c>
      <c r="AJ5612" s="1" t="s">
        <v>413</v>
      </c>
      <c r="AK5612" s="19">
        <v>27.7</v>
      </c>
      <c r="AL5612" s="19">
        <v>113.1</v>
      </c>
      <c r="AM5612" s="1">
        <v>200</v>
      </c>
      <c r="AN5612" s="3">
        <v>1994</v>
      </c>
      <c r="AP5612" s="47">
        <v>11.87</v>
      </c>
      <c r="AQ5612">
        <v>80415</v>
      </c>
      <c r="AR5612" s="1" t="s">
        <v>503</v>
      </c>
    </row>
    <row r="5613" spans="1:44" x14ac:dyDescent="0.25">
      <c r="A5613" s="1">
        <v>7177</v>
      </c>
      <c r="B5613" s="1" t="s">
        <v>169</v>
      </c>
      <c r="C5613" s="1">
        <v>180</v>
      </c>
      <c r="D5613" s="1" t="s">
        <v>150</v>
      </c>
      <c r="F5613" s="1" t="s">
        <v>445</v>
      </c>
      <c r="H5613" s="1">
        <v>22</v>
      </c>
      <c r="J5613" s="1"/>
      <c r="K5613" s="3">
        <v>1290</v>
      </c>
      <c r="N5613" s="1">
        <v>90</v>
      </c>
      <c r="O5613" s="1">
        <v>60.47</v>
      </c>
      <c r="Q5613" s="1">
        <v>19.260000000000002</v>
      </c>
      <c r="R5613" s="1">
        <v>5.64</v>
      </c>
      <c r="S5613" s="47">
        <v>16.600000000000001</v>
      </c>
      <c r="Y5613" s="47">
        <v>2.85</v>
      </c>
      <c r="AB5613" s="47">
        <v>2.66</v>
      </c>
      <c r="AJ5613" s="1" t="s">
        <v>413</v>
      </c>
      <c r="AK5613" s="19">
        <v>21.68</v>
      </c>
      <c r="AL5613" s="19">
        <v>110.42</v>
      </c>
      <c r="AM5613" s="1">
        <v>585</v>
      </c>
      <c r="AN5613" s="3">
        <v>1994</v>
      </c>
      <c r="AP5613" s="47">
        <v>4.0999999999999996</v>
      </c>
      <c r="AQ5613">
        <v>40149</v>
      </c>
      <c r="AR5613" s="1" t="s">
        <v>503</v>
      </c>
    </row>
    <row r="5614" spans="1:44" x14ac:dyDescent="0.25">
      <c r="A5614" s="1">
        <v>7178</v>
      </c>
      <c r="B5614" s="1" t="s">
        <v>169</v>
      </c>
      <c r="C5614" s="1">
        <v>180</v>
      </c>
      <c r="D5614" s="1" t="s">
        <v>150</v>
      </c>
      <c r="F5614" s="1" t="s">
        <v>445</v>
      </c>
      <c r="H5614" s="1">
        <v>20</v>
      </c>
      <c r="J5614" s="1"/>
      <c r="K5614" s="3">
        <v>875</v>
      </c>
      <c r="N5614" s="1">
        <v>91.7</v>
      </c>
      <c r="O5614" s="1">
        <v>61.61</v>
      </c>
      <c r="Q5614" s="1">
        <v>18.100000000000001</v>
      </c>
      <c r="R5614" s="1">
        <v>9.83</v>
      </c>
      <c r="S5614" s="47">
        <v>26.62</v>
      </c>
      <c r="Y5614" s="47">
        <v>3.28</v>
      </c>
      <c r="AB5614" s="47">
        <v>3.07</v>
      </c>
      <c r="AJ5614" s="1" t="s">
        <v>413</v>
      </c>
      <c r="AK5614" s="19">
        <v>21.459</v>
      </c>
      <c r="AL5614" s="19">
        <v>109.411</v>
      </c>
      <c r="AM5614" s="1">
        <v>10</v>
      </c>
      <c r="AN5614" s="3">
        <v>1994</v>
      </c>
      <c r="AP5614" s="47">
        <v>8.07</v>
      </c>
      <c r="AQ5614">
        <v>40149</v>
      </c>
      <c r="AR5614" s="1" t="s">
        <v>503</v>
      </c>
    </row>
    <row r="5615" spans="1:44" x14ac:dyDescent="0.25">
      <c r="A5615" s="1">
        <v>7179</v>
      </c>
      <c r="B5615" s="1" t="s">
        <v>169</v>
      </c>
      <c r="C5615" s="1">
        <v>180</v>
      </c>
      <c r="D5615" s="1" t="s">
        <v>150</v>
      </c>
      <c r="F5615" s="33" t="s">
        <v>859</v>
      </c>
      <c r="H5615" s="1">
        <v>70</v>
      </c>
      <c r="J5615" s="1"/>
      <c r="K5615" s="3">
        <v>7400</v>
      </c>
      <c r="N5615" s="1">
        <v>111</v>
      </c>
      <c r="O5615" s="1">
        <v>69.400000000000006</v>
      </c>
      <c r="Q5615" s="1">
        <v>17.899999999999999</v>
      </c>
      <c r="R5615" s="1">
        <v>7.03</v>
      </c>
      <c r="S5615" s="47">
        <v>95.37</v>
      </c>
      <c r="Y5615" s="47">
        <v>8.17</v>
      </c>
      <c r="AB5615" s="47">
        <v>7.65</v>
      </c>
      <c r="AJ5615" s="1" t="s">
        <v>413</v>
      </c>
      <c r="AK5615" s="19">
        <v>21.48</v>
      </c>
      <c r="AL5615" s="19">
        <v>109.715</v>
      </c>
      <c r="AM5615" s="1">
        <v>15</v>
      </c>
      <c r="AN5615" s="3">
        <v>1994</v>
      </c>
      <c r="AP5615" s="47">
        <v>5.77</v>
      </c>
      <c r="AQ5615">
        <v>40149</v>
      </c>
      <c r="AR5615" s="1" t="s">
        <v>503</v>
      </c>
    </row>
    <row r="5616" spans="1:44" x14ac:dyDescent="0.25">
      <c r="A5616" s="1">
        <v>7180</v>
      </c>
      <c r="B5616" s="1" t="s">
        <v>169</v>
      </c>
      <c r="C5616" s="1">
        <v>180</v>
      </c>
      <c r="D5616" s="1" t="s">
        <v>150</v>
      </c>
      <c r="F5616" s="1" t="s">
        <v>445</v>
      </c>
      <c r="H5616" s="1">
        <v>97</v>
      </c>
      <c r="J5616" s="1"/>
      <c r="K5616" s="3">
        <v>300</v>
      </c>
      <c r="N5616" s="1">
        <v>466</v>
      </c>
      <c r="O5616" s="1">
        <v>278.3</v>
      </c>
      <c r="Q5616" s="1">
        <v>99.62</v>
      </c>
      <c r="R5616" s="1">
        <v>22.44</v>
      </c>
      <c r="S5616" s="47">
        <v>131.41</v>
      </c>
      <c r="Y5616" s="47">
        <v>14.99</v>
      </c>
      <c r="AB5616" s="47">
        <v>14.04</v>
      </c>
      <c r="AJ5616" s="1" t="s">
        <v>413</v>
      </c>
      <c r="AK5616" s="19">
        <v>21.7</v>
      </c>
      <c r="AL5616" s="19">
        <v>109.6</v>
      </c>
      <c r="AM5616" s="1">
        <v>20</v>
      </c>
      <c r="AN5616" s="3">
        <v>1994</v>
      </c>
      <c r="AP5616" s="47">
        <v>18.43</v>
      </c>
      <c r="AQ5616">
        <v>40149</v>
      </c>
      <c r="AR5616" s="1" t="s">
        <v>503</v>
      </c>
    </row>
    <row r="5617" spans="1:44" x14ac:dyDescent="0.25">
      <c r="A5617" s="1">
        <v>7181</v>
      </c>
      <c r="B5617" s="1" t="s">
        <v>169</v>
      </c>
      <c r="C5617" s="1">
        <v>180</v>
      </c>
      <c r="D5617" s="1" t="s">
        <v>150</v>
      </c>
      <c r="F5617" s="1" t="s">
        <v>445</v>
      </c>
      <c r="H5617" s="1">
        <v>49</v>
      </c>
      <c r="J5617" s="1"/>
      <c r="K5617" s="3">
        <v>1650</v>
      </c>
      <c r="N5617" s="1">
        <v>230</v>
      </c>
      <c r="O5617" s="1">
        <v>144.19999999999999</v>
      </c>
      <c r="Q5617" s="1">
        <v>40.9</v>
      </c>
      <c r="R5617" s="1">
        <v>21.56</v>
      </c>
      <c r="S5617" s="47">
        <v>65.5</v>
      </c>
      <c r="Y5617" s="47">
        <v>7.67</v>
      </c>
      <c r="AB5617" s="47">
        <v>7.18</v>
      </c>
      <c r="AJ5617" s="1" t="s">
        <v>413</v>
      </c>
      <c r="AK5617" s="19">
        <v>21.7</v>
      </c>
      <c r="AL5617" s="19">
        <v>108.3</v>
      </c>
      <c r="AM5617" s="1">
        <v>10</v>
      </c>
      <c r="AN5617" s="3">
        <v>1994</v>
      </c>
      <c r="AP5617" s="47">
        <v>17.71</v>
      </c>
      <c r="AQ5617">
        <v>40149</v>
      </c>
      <c r="AR5617" s="1" t="s">
        <v>503</v>
      </c>
    </row>
    <row r="5618" spans="1:44" x14ac:dyDescent="0.25">
      <c r="A5618" s="1">
        <v>7182</v>
      </c>
      <c r="B5618" s="1" t="s">
        <v>169</v>
      </c>
      <c r="C5618" s="1">
        <v>180</v>
      </c>
      <c r="D5618" s="1" t="s">
        <v>150</v>
      </c>
      <c r="F5618" s="33" t="s">
        <v>859</v>
      </c>
      <c r="H5618" s="1">
        <v>19</v>
      </c>
      <c r="J5618" s="1"/>
      <c r="K5618" s="3">
        <v>1404</v>
      </c>
      <c r="N5618" s="1">
        <v>78.5</v>
      </c>
      <c r="O5618" s="1">
        <v>57.07</v>
      </c>
      <c r="Q5618" s="1">
        <v>17.27</v>
      </c>
      <c r="R5618" s="1">
        <v>9.58</v>
      </c>
      <c r="S5618" s="47">
        <v>24.02</v>
      </c>
      <c r="Y5618" s="47">
        <v>3.04</v>
      </c>
      <c r="AB5618" s="47">
        <v>2.85</v>
      </c>
      <c r="AJ5618" s="1" t="s">
        <v>413</v>
      </c>
      <c r="AK5618" s="19">
        <v>21.5</v>
      </c>
      <c r="AL5618" s="19">
        <v>109.1</v>
      </c>
      <c r="AM5618" s="1">
        <v>35</v>
      </c>
      <c r="AN5618" s="3">
        <v>1994</v>
      </c>
      <c r="AP5618" s="47">
        <v>7.96</v>
      </c>
      <c r="AQ5618">
        <v>40149</v>
      </c>
      <c r="AR5618" s="1" t="s">
        <v>503</v>
      </c>
    </row>
    <row r="5619" spans="1:44" x14ac:dyDescent="0.25">
      <c r="A5619" s="1">
        <v>7183</v>
      </c>
      <c r="B5619" s="1" t="s">
        <v>169</v>
      </c>
      <c r="C5619" s="1">
        <v>180</v>
      </c>
      <c r="D5619" s="1" t="s">
        <v>150</v>
      </c>
      <c r="F5619" s="1" t="s">
        <v>445</v>
      </c>
      <c r="H5619" s="1">
        <v>18</v>
      </c>
      <c r="J5619" s="1"/>
      <c r="K5619" s="3">
        <v>1207</v>
      </c>
      <c r="N5619" s="1">
        <v>77</v>
      </c>
      <c r="O5619" s="1">
        <v>52.48</v>
      </c>
      <c r="Q5619" s="1">
        <v>15.82</v>
      </c>
      <c r="R5619" s="1">
        <v>8.76</v>
      </c>
      <c r="S5619" s="47">
        <v>22.19</v>
      </c>
      <c r="Y5619" s="47">
        <v>2.8</v>
      </c>
      <c r="AB5619" s="47">
        <v>2.62</v>
      </c>
      <c r="AJ5619" s="1" t="s">
        <v>413</v>
      </c>
      <c r="AK5619" s="19">
        <v>21.85</v>
      </c>
      <c r="AL5619" s="19">
        <v>108.7</v>
      </c>
      <c r="AM5619" s="1">
        <v>28</v>
      </c>
      <c r="AN5619" s="3">
        <v>1994</v>
      </c>
      <c r="AP5619" s="47">
        <v>7.19</v>
      </c>
      <c r="AQ5619">
        <v>40149</v>
      </c>
      <c r="AR5619" s="1" t="s">
        <v>503</v>
      </c>
    </row>
    <row r="5620" spans="1:44" x14ac:dyDescent="0.25">
      <c r="A5620" s="1">
        <v>7184</v>
      </c>
      <c r="B5620" s="1" t="s">
        <v>169</v>
      </c>
      <c r="C5620" s="1">
        <v>180</v>
      </c>
      <c r="D5620" s="1" t="s">
        <v>150</v>
      </c>
      <c r="F5620" s="33" t="s">
        <v>859</v>
      </c>
      <c r="H5620" s="1">
        <v>20</v>
      </c>
      <c r="J5620" s="1"/>
      <c r="K5620" s="3">
        <v>20800</v>
      </c>
      <c r="N5620" s="1">
        <v>112</v>
      </c>
      <c r="O5620" s="1">
        <v>70.760000000000005</v>
      </c>
      <c r="Q5620" s="1">
        <v>13.84</v>
      </c>
      <c r="R5620" s="1">
        <v>6.13</v>
      </c>
      <c r="S5620" s="47">
        <v>69.260000000000005</v>
      </c>
      <c r="Y5620" s="47">
        <v>4.51</v>
      </c>
      <c r="AB5620" s="47">
        <v>4.22</v>
      </c>
      <c r="AJ5620" s="1" t="s">
        <v>413</v>
      </c>
      <c r="AK5620" s="19">
        <v>24.4</v>
      </c>
      <c r="AL5620" s="19">
        <v>117.92</v>
      </c>
      <c r="AM5620" s="1">
        <v>15</v>
      </c>
      <c r="AN5620" s="3">
        <v>1994</v>
      </c>
      <c r="AP5620" s="47">
        <v>3.85</v>
      </c>
      <c r="AQ5620">
        <v>40118</v>
      </c>
      <c r="AR5620" s="1" t="s">
        <v>503</v>
      </c>
    </row>
    <row r="5621" spans="1:44" x14ac:dyDescent="0.25">
      <c r="A5621" s="1">
        <v>7185</v>
      </c>
      <c r="B5621" s="1" t="s">
        <v>169</v>
      </c>
      <c r="C5621" s="1">
        <v>180</v>
      </c>
      <c r="D5621" s="1" t="s">
        <v>150</v>
      </c>
      <c r="F5621" s="1" t="s">
        <v>445</v>
      </c>
      <c r="H5621" s="1">
        <v>110</v>
      </c>
      <c r="J5621" s="1"/>
      <c r="K5621" s="3">
        <v>1127</v>
      </c>
      <c r="N5621" s="1">
        <v>572</v>
      </c>
      <c r="O5621" s="1">
        <v>362.3</v>
      </c>
      <c r="Q5621" s="1">
        <v>121.6</v>
      </c>
      <c r="R5621" s="1">
        <v>8.75</v>
      </c>
      <c r="S5621" s="47">
        <v>80.2</v>
      </c>
      <c r="Y5621" s="47">
        <v>16.149999999999999</v>
      </c>
      <c r="AB5621" s="47">
        <v>15.12</v>
      </c>
      <c r="AJ5621" s="1" t="s">
        <v>413</v>
      </c>
      <c r="AK5621" s="19">
        <v>19.23</v>
      </c>
      <c r="AL5621" s="19">
        <v>109.82</v>
      </c>
      <c r="AM5621" s="1">
        <v>790</v>
      </c>
      <c r="AN5621" s="3">
        <v>1994</v>
      </c>
      <c r="AP5621" s="47">
        <v>6.35</v>
      </c>
      <c r="AQ5621">
        <v>40169</v>
      </c>
      <c r="AR5621" s="1" t="s">
        <v>503</v>
      </c>
    </row>
    <row r="5622" spans="1:44" x14ac:dyDescent="0.25">
      <c r="A5622" s="1">
        <v>7186</v>
      </c>
      <c r="B5622" s="1" t="s">
        <v>169</v>
      </c>
      <c r="C5622" s="1">
        <v>180</v>
      </c>
      <c r="D5622" s="1" t="s">
        <v>150</v>
      </c>
      <c r="F5622" s="33" t="s">
        <v>859</v>
      </c>
      <c r="H5622" s="1">
        <v>20</v>
      </c>
      <c r="J5622" s="1"/>
      <c r="K5622" s="3">
        <v>1967</v>
      </c>
      <c r="N5622" s="1">
        <v>46</v>
      </c>
      <c r="O5622" s="1">
        <v>29.03</v>
      </c>
      <c r="Q5622" s="1">
        <v>25.89</v>
      </c>
      <c r="R5622" s="1">
        <v>8.3699999999999992</v>
      </c>
      <c r="S5622" s="47">
        <v>26.83</v>
      </c>
      <c r="Y5622" s="47">
        <v>2.5299999999999998</v>
      </c>
      <c r="AB5622" s="47">
        <v>2.36</v>
      </c>
      <c r="AJ5622" s="1" t="s">
        <v>413</v>
      </c>
      <c r="AK5622" s="19">
        <v>19.5</v>
      </c>
      <c r="AL5622" s="19">
        <v>110.73</v>
      </c>
      <c r="AM5622" s="1">
        <v>15</v>
      </c>
      <c r="AN5622" s="3">
        <v>1994</v>
      </c>
      <c r="AP5622" s="47">
        <v>6.41</v>
      </c>
      <c r="AQ5622">
        <v>40149</v>
      </c>
      <c r="AR5622" s="1" t="s">
        <v>503</v>
      </c>
    </row>
    <row r="5623" spans="1:44" x14ac:dyDescent="0.25">
      <c r="A5623" s="1">
        <v>7187</v>
      </c>
      <c r="B5623" s="1" t="s">
        <v>169</v>
      </c>
      <c r="C5623" s="1">
        <v>180</v>
      </c>
      <c r="D5623" s="1" t="s">
        <v>150</v>
      </c>
      <c r="F5623" s="33" t="s">
        <v>859</v>
      </c>
      <c r="H5623" s="1">
        <v>55</v>
      </c>
      <c r="J5623" s="1"/>
      <c r="K5623" s="3">
        <v>1100</v>
      </c>
      <c r="N5623" s="1">
        <v>266</v>
      </c>
      <c r="O5623" s="1">
        <v>168.7</v>
      </c>
      <c r="Q5623" s="1">
        <v>60.53</v>
      </c>
      <c r="R5623" s="1">
        <v>13.06</v>
      </c>
      <c r="S5623" s="47">
        <v>171.8</v>
      </c>
      <c r="Y5623" s="47">
        <v>11.64</v>
      </c>
      <c r="AB5623" s="47">
        <v>10.9</v>
      </c>
      <c r="AJ5623" s="1" t="s">
        <v>413</v>
      </c>
      <c r="AK5623" s="19">
        <v>19.88</v>
      </c>
      <c r="AL5623" s="19">
        <v>110.62</v>
      </c>
      <c r="AM5623" s="1">
        <v>15</v>
      </c>
      <c r="AN5623" s="3">
        <v>1994</v>
      </c>
      <c r="AP5623" s="47">
        <v>9.5500000000000007</v>
      </c>
      <c r="AQ5623">
        <v>40149</v>
      </c>
      <c r="AR5623" s="1" t="s">
        <v>503</v>
      </c>
    </row>
    <row r="5624" spans="1:44" x14ac:dyDescent="0.25">
      <c r="A5624" s="1">
        <v>7188</v>
      </c>
      <c r="B5624" s="1" t="s">
        <v>169</v>
      </c>
      <c r="C5624" s="1">
        <v>180</v>
      </c>
      <c r="D5624" s="1" t="s">
        <v>150</v>
      </c>
      <c r="F5624" s="1" t="s">
        <v>445</v>
      </c>
      <c r="H5624" s="1">
        <v>93</v>
      </c>
      <c r="J5624" s="1"/>
      <c r="K5624" s="3">
        <v>1986</v>
      </c>
      <c r="N5624" s="1">
        <v>509</v>
      </c>
      <c r="O5624" s="1">
        <v>322.39999999999998</v>
      </c>
      <c r="Q5624" s="1">
        <v>103</v>
      </c>
      <c r="R5624" s="1">
        <v>15.51</v>
      </c>
      <c r="S5624" s="47">
        <v>68.72</v>
      </c>
      <c r="Y5624" s="47">
        <v>14.37</v>
      </c>
      <c r="AB5624" s="47">
        <v>13.45</v>
      </c>
      <c r="AJ5624" s="1" t="s">
        <v>413</v>
      </c>
      <c r="AK5624" s="19">
        <v>18.62</v>
      </c>
      <c r="AL5624" s="19">
        <v>104.68</v>
      </c>
      <c r="AM5624" s="1">
        <v>875</v>
      </c>
      <c r="AN5624" s="3">
        <v>1994</v>
      </c>
      <c r="AP5624" s="47">
        <v>11.26</v>
      </c>
      <c r="AQ5624">
        <v>40136</v>
      </c>
      <c r="AR5624" s="1" t="s">
        <v>503</v>
      </c>
    </row>
    <row r="5625" spans="1:44" x14ac:dyDescent="0.25">
      <c r="A5625" s="1">
        <v>7189</v>
      </c>
      <c r="B5625" s="1" t="s">
        <v>169</v>
      </c>
      <c r="C5625" s="1">
        <v>180</v>
      </c>
      <c r="D5625" s="1" t="s">
        <v>150</v>
      </c>
      <c r="F5625" s="1" t="s">
        <v>445</v>
      </c>
      <c r="H5625" s="1">
        <v>49</v>
      </c>
      <c r="J5625" s="1"/>
      <c r="K5625" s="3">
        <v>1007</v>
      </c>
      <c r="N5625" s="1">
        <v>320</v>
      </c>
      <c r="O5625" s="1">
        <v>202.6</v>
      </c>
      <c r="Q5625" s="1">
        <v>50.94</v>
      </c>
      <c r="R5625" s="1">
        <v>6.35</v>
      </c>
      <c r="S5625" s="47">
        <v>64.67</v>
      </c>
      <c r="Y5625" s="47">
        <v>9.15</v>
      </c>
      <c r="AB5625" s="47">
        <v>8.57</v>
      </c>
      <c r="AJ5625" s="1" t="s">
        <v>413</v>
      </c>
      <c r="AK5625" s="19">
        <v>18.7</v>
      </c>
      <c r="AL5625" s="19">
        <v>108.8</v>
      </c>
      <c r="AM5625" s="1">
        <v>679</v>
      </c>
      <c r="AN5625" s="3">
        <v>1994</v>
      </c>
      <c r="AP5625" s="47">
        <v>4.6100000000000003</v>
      </c>
      <c r="AQ5625">
        <v>40149</v>
      </c>
      <c r="AR5625" s="1" t="s">
        <v>503</v>
      </c>
    </row>
    <row r="5626" spans="1:44" x14ac:dyDescent="0.25">
      <c r="A5626" s="1">
        <v>7190</v>
      </c>
      <c r="B5626" s="1" t="s">
        <v>855</v>
      </c>
      <c r="C5626" s="1">
        <v>102</v>
      </c>
      <c r="D5626" s="1" t="s">
        <v>5633</v>
      </c>
      <c r="F5626" s="1" t="s">
        <v>445</v>
      </c>
      <c r="G5626" s="1">
        <v>5</v>
      </c>
      <c r="H5626" s="1">
        <v>10</v>
      </c>
      <c r="I5626" s="1">
        <v>5.6</v>
      </c>
      <c r="J5626" s="1">
        <v>4.5999999999999996</v>
      </c>
      <c r="K5626" s="3">
        <v>80000</v>
      </c>
      <c r="N5626" s="1">
        <v>368</v>
      </c>
      <c r="O5626" s="1">
        <v>164</v>
      </c>
      <c r="Q5626" s="1">
        <v>40.700000000000003</v>
      </c>
      <c r="R5626" s="1">
        <v>22.6</v>
      </c>
      <c r="S5626" s="1">
        <v>57.8</v>
      </c>
      <c r="AJ5626" s="1" t="s">
        <v>414</v>
      </c>
      <c r="AK5626" s="19">
        <v>56.5</v>
      </c>
      <c r="AL5626" s="19">
        <v>23.5</v>
      </c>
      <c r="AN5626" s="3">
        <v>1979</v>
      </c>
      <c r="AQ5626">
        <v>80436</v>
      </c>
      <c r="AR5626" s="1" t="s">
        <v>241</v>
      </c>
    </row>
    <row r="5627" spans="1:44" x14ac:dyDescent="0.25">
      <c r="A5627" s="1">
        <v>7191</v>
      </c>
      <c r="B5627" s="1" t="s">
        <v>855</v>
      </c>
      <c r="C5627" s="1">
        <v>102</v>
      </c>
      <c r="D5627" s="1" t="s">
        <v>5633</v>
      </c>
      <c r="F5627" s="1" t="s">
        <v>445</v>
      </c>
      <c r="G5627" s="1">
        <v>6</v>
      </c>
      <c r="H5627" s="1">
        <v>29</v>
      </c>
      <c r="I5627" s="1">
        <v>13</v>
      </c>
      <c r="J5627" s="1">
        <v>12.7</v>
      </c>
      <c r="K5627" s="3">
        <v>13224</v>
      </c>
      <c r="L5627" s="1"/>
      <c r="N5627" s="1">
        <v>349</v>
      </c>
      <c r="O5627" s="1">
        <v>153</v>
      </c>
      <c r="Q5627" s="1">
        <v>25.8</v>
      </c>
      <c r="R5627" s="1">
        <v>17.899999999999999</v>
      </c>
      <c r="S5627" s="1">
        <v>62.3</v>
      </c>
      <c r="AJ5627" s="1" t="s">
        <v>414</v>
      </c>
      <c r="AK5627" s="19">
        <v>56.5</v>
      </c>
      <c r="AL5627" s="19">
        <v>23.5</v>
      </c>
      <c r="AN5627" s="1">
        <v>1976</v>
      </c>
      <c r="AQ5627">
        <v>80436</v>
      </c>
      <c r="AR5627" s="1" t="s">
        <v>241</v>
      </c>
    </row>
    <row r="5628" spans="1:44" x14ac:dyDescent="0.25">
      <c r="A5628" s="1">
        <v>7192</v>
      </c>
      <c r="B5628" s="1" t="s">
        <v>855</v>
      </c>
      <c r="C5628" s="1">
        <v>102</v>
      </c>
      <c r="D5628" s="1" t="s">
        <v>5633</v>
      </c>
      <c r="F5628" s="1" t="s">
        <v>445</v>
      </c>
      <c r="G5628" s="1">
        <v>5</v>
      </c>
      <c r="H5628" s="1">
        <v>71</v>
      </c>
      <c r="I5628" s="1">
        <v>29.9</v>
      </c>
      <c r="J5628" s="1">
        <v>34.5</v>
      </c>
      <c r="K5628" s="3">
        <v>622</v>
      </c>
      <c r="N5628" s="1">
        <v>755</v>
      </c>
      <c r="O5628" s="1">
        <v>324</v>
      </c>
      <c r="Q5628" s="1">
        <v>41.7</v>
      </c>
      <c r="R5628" s="1">
        <v>31.8</v>
      </c>
      <c r="S5628" s="1">
        <v>72</v>
      </c>
      <c r="AJ5628" s="1" t="s">
        <v>414</v>
      </c>
      <c r="AK5628" s="19">
        <v>56.5</v>
      </c>
      <c r="AL5628" s="19">
        <v>23.5</v>
      </c>
      <c r="AN5628" s="3">
        <v>1979</v>
      </c>
      <c r="AQ5628">
        <v>80436</v>
      </c>
      <c r="AR5628" s="1" t="s">
        <v>241</v>
      </c>
    </row>
    <row r="5629" spans="1:44" x14ac:dyDescent="0.25">
      <c r="A5629" s="1">
        <v>7193</v>
      </c>
      <c r="B5629" s="1" t="s">
        <v>855</v>
      </c>
      <c r="C5629" s="1">
        <v>102</v>
      </c>
      <c r="D5629" s="1" t="s">
        <v>5633</v>
      </c>
      <c r="F5629" s="1" t="s">
        <v>445</v>
      </c>
      <c r="G5629" s="1">
        <v>5</v>
      </c>
      <c r="H5629" s="1">
        <v>89</v>
      </c>
      <c r="I5629" s="1">
        <v>30.3</v>
      </c>
      <c r="J5629" s="1">
        <v>40</v>
      </c>
      <c r="K5629" s="3">
        <v>612</v>
      </c>
      <c r="N5629" s="1">
        <v>955</v>
      </c>
      <c r="O5629" s="1">
        <v>409</v>
      </c>
      <c r="Q5629" s="1">
        <v>60.3</v>
      </c>
      <c r="R5629" s="1">
        <v>33.700000000000003</v>
      </c>
      <c r="S5629" s="1">
        <v>120.3</v>
      </c>
      <c r="AJ5629" s="1" t="s">
        <v>414</v>
      </c>
      <c r="AK5629" s="19">
        <v>56.5</v>
      </c>
      <c r="AL5629" s="19">
        <v>23.5</v>
      </c>
      <c r="AN5629" s="3">
        <v>1979</v>
      </c>
      <c r="AQ5629">
        <v>80436</v>
      </c>
      <c r="AR5629" s="1" t="s">
        <v>241</v>
      </c>
    </row>
    <row r="5630" spans="1:44" x14ac:dyDescent="0.25">
      <c r="A5630" s="1">
        <v>7194</v>
      </c>
      <c r="B5630" s="1" t="s">
        <v>855</v>
      </c>
      <c r="C5630" s="1">
        <v>102</v>
      </c>
      <c r="D5630" s="1" t="s">
        <v>6025</v>
      </c>
      <c r="F5630" s="1" t="s">
        <v>445</v>
      </c>
      <c r="G5630" s="1">
        <v>8</v>
      </c>
      <c r="H5630" s="1">
        <v>60</v>
      </c>
      <c r="I5630" s="1">
        <v>16</v>
      </c>
      <c r="J5630" s="1">
        <v>18</v>
      </c>
      <c r="N5630" s="1">
        <v>200</v>
      </c>
      <c r="O5630" s="1">
        <v>104.4</v>
      </c>
      <c r="Q5630" s="1">
        <v>7.69</v>
      </c>
      <c r="R5630" s="1">
        <v>2.15</v>
      </c>
      <c r="S5630" s="1">
        <v>28.9</v>
      </c>
      <c r="AJ5630" s="1" t="s">
        <v>415</v>
      </c>
      <c r="AK5630" s="19">
        <v>54.5</v>
      </c>
      <c r="AL5630" s="19">
        <v>23.17</v>
      </c>
      <c r="AN5630" s="3">
        <v>1994</v>
      </c>
      <c r="AQ5630">
        <v>80412</v>
      </c>
      <c r="AR5630" s="1" t="s">
        <v>242</v>
      </c>
    </row>
    <row r="5631" spans="1:44" x14ac:dyDescent="0.25">
      <c r="A5631" s="1">
        <v>7195</v>
      </c>
      <c r="B5631" s="1" t="s">
        <v>855</v>
      </c>
      <c r="C5631" s="1">
        <v>102</v>
      </c>
      <c r="D5631" s="1" t="s">
        <v>5633</v>
      </c>
      <c r="F5631" s="1" t="s">
        <v>445</v>
      </c>
      <c r="H5631" s="1">
        <v>50</v>
      </c>
      <c r="J5631" s="1"/>
      <c r="N5631" s="1">
        <v>384</v>
      </c>
      <c r="O5631" s="1">
        <v>173.9</v>
      </c>
      <c r="Q5631" s="1">
        <v>19.899999999999999</v>
      </c>
      <c r="R5631" s="1">
        <v>22.3</v>
      </c>
      <c r="S5631" s="1">
        <v>79.5</v>
      </c>
      <c r="AJ5631" s="1" t="s">
        <v>415</v>
      </c>
      <c r="AK5631" s="19">
        <v>54</v>
      </c>
      <c r="AL5631" s="19">
        <v>25.33</v>
      </c>
      <c r="AN5631" s="3">
        <v>1973</v>
      </c>
      <c r="AQ5631">
        <v>80412</v>
      </c>
      <c r="AR5631" s="1" t="s">
        <v>243</v>
      </c>
    </row>
    <row r="5632" spans="1:44" x14ac:dyDescent="0.25">
      <c r="A5632" s="1">
        <v>7196</v>
      </c>
      <c r="B5632" s="1" t="s">
        <v>1233</v>
      </c>
      <c r="C5632" s="1">
        <v>101</v>
      </c>
      <c r="D5632" s="1" t="s">
        <v>5627</v>
      </c>
      <c r="F5632" s="1" t="s">
        <v>445</v>
      </c>
      <c r="G5632" s="1">
        <v>10</v>
      </c>
      <c r="H5632" s="1">
        <v>30</v>
      </c>
      <c r="I5632" s="1">
        <v>3</v>
      </c>
      <c r="J5632" s="1">
        <v>4</v>
      </c>
      <c r="L5632" s="2">
        <f>N5632/((3098.22)*(1-EXP(-(0.009408)*I5632))^(1.31634))</f>
        <v>0.21607290933435402</v>
      </c>
      <c r="N5632" s="1">
        <v>6</v>
      </c>
      <c r="O5632" s="1">
        <v>2.4</v>
      </c>
      <c r="Q5632" s="1">
        <v>0.27</v>
      </c>
      <c r="R5632" s="1">
        <v>0.12</v>
      </c>
      <c r="S5632" s="1">
        <v>0.56999999999999995</v>
      </c>
      <c r="AJ5632" s="1" t="s">
        <v>415</v>
      </c>
      <c r="AK5632" s="19">
        <v>54.5</v>
      </c>
      <c r="AL5632" s="19">
        <v>23.17</v>
      </c>
      <c r="AN5632" s="3">
        <v>1994</v>
      </c>
      <c r="AQ5632">
        <v>80412</v>
      </c>
      <c r="AR5632" s="1" t="s">
        <v>242</v>
      </c>
    </row>
    <row r="5633" spans="1:44" x14ac:dyDescent="0.25">
      <c r="A5633" s="1">
        <v>7197</v>
      </c>
      <c r="B5633" s="1" t="s">
        <v>1233</v>
      </c>
      <c r="C5633" s="1">
        <v>101</v>
      </c>
      <c r="D5633" s="1" t="s">
        <v>5627</v>
      </c>
      <c r="F5633" s="1" t="s">
        <v>445</v>
      </c>
      <c r="G5633" s="1">
        <v>10</v>
      </c>
      <c r="H5633" s="1">
        <v>30</v>
      </c>
      <c r="I5633" s="1">
        <v>3</v>
      </c>
      <c r="J5633" s="1">
        <v>4</v>
      </c>
      <c r="L5633" s="2">
        <f>N5633/((3098.22)*(1-EXP(-(0.009408)*I5633))^(1.31634))</f>
        <v>0.21607290933435402</v>
      </c>
      <c r="N5633" s="1">
        <v>6</v>
      </c>
      <c r="O5633" s="1">
        <v>2.69</v>
      </c>
      <c r="Q5633" s="1">
        <v>0.19</v>
      </c>
      <c r="R5633" s="1">
        <v>0.13</v>
      </c>
      <c r="S5633" s="1">
        <v>0.59</v>
      </c>
      <c r="AJ5633" s="1" t="s">
        <v>415</v>
      </c>
      <c r="AK5633" s="19">
        <v>54.5</v>
      </c>
      <c r="AL5633" s="19">
        <v>23.17</v>
      </c>
      <c r="AN5633" s="3">
        <v>1994</v>
      </c>
      <c r="AQ5633">
        <v>80412</v>
      </c>
      <c r="AR5633" s="1" t="s">
        <v>242</v>
      </c>
    </row>
    <row r="5634" spans="1:44" x14ac:dyDescent="0.25">
      <c r="A5634" s="1">
        <v>7198</v>
      </c>
      <c r="B5634" s="1" t="s">
        <v>1233</v>
      </c>
      <c r="C5634" s="1">
        <v>101</v>
      </c>
      <c r="D5634" s="1" t="s">
        <v>5627</v>
      </c>
      <c r="F5634" s="1" t="s">
        <v>445</v>
      </c>
      <c r="G5634" s="1">
        <v>11</v>
      </c>
      <c r="H5634" s="1">
        <v>50</v>
      </c>
      <c r="I5634" s="1">
        <v>5</v>
      </c>
      <c r="J5634" s="1">
        <v>8</v>
      </c>
      <c r="L5634" s="2">
        <f>N5634/((3098.22)*(1-EXP(-(0.009408)*I5634))^(1.31634))</f>
        <v>0.55832434682061771</v>
      </c>
      <c r="N5634" s="1">
        <v>30</v>
      </c>
      <c r="O5634" s="1">
        <v>19.3</v>
      </c>
      <c r="Q5634" s="1">
        <v>2.37</v>
      </c>
      <c r="R5634" s="1">
        <v>1.67</v>
      </c>
      <c r="S5634" s="1">
        <v>5.33</v>
      </c>
      <c r="AJ5634" s="1" t="s">
        <v>415</v>
      </c>
      <c r="AK5634" s="19">
        <v>54.5</v>
      </c>
      <c r="AL5634" s="19">
        <v>23.17</v>
      </c>
      <c r="AN5634" s="3">
        <v>1994</v>
      </c>
      <c r="AQ5634">
        <v>80412</v>
      </c>
      <c r="AR5634" s="1" t="s">
        <v>242</v>
      </c>
    </row>
    <row r="5635" spans="1:44" x14ac:dyDescent="0.25">
      <c r="A5635" s="1">
        <v>7199</v>
      </c>
      <c r="B5635" s="1" t="s">
        <v>1233</v>
      </c>
      <c r="C5635" s="1">
        <v>101</v>
      </c>
      <c r="D5635" s="1" t="s">
        <v>5627</v>
      </c>
      <c r="F5635" s="1" t="s">
        <v>445</v>
      </c>
      <c r="G5635" s="1">
        <v>11</v>
      </c>
      <c r="H5635" s="1">
        <v>50</v>
      </c>
      <c r="I5635" s="1">
        <v>5</v>
      </c>
      <c r="J5635" s="1">
        <v>8</v>
      </c>
      <c r="L5635" s="2">
        <f>N5635/((3098.22)*(1-EXP(-(0.009408)*I5635))^(1.31634))</f>
        <v>0.74443246242749039</v>
      </c>
      <c r="N5635" s="1">
        <v>40</v>
      </c>
      <c r="O5635" s="1">
        <v>21</v>
      </c>
      <c r="Q5635" s="1">
        <v>1.62</v>
      </c>
      <c r="R5635" s="1">
        <v>1.61</v>
      </c>
      <c r="S5635" s="1">
        <v>5.42</v>
      </c>
      <c r="AJ5635" s="1" t="s">
        <v>415</v>
      </c>
      <c r="AK5635" s="19">
        <v>54.5</v>
      </c>
      <c r="AL5635" s="19">
        <v>23.17</v>
      </c>
      <c r="AN5635" s="3">
        <v>1994</v>
      </c>
      <c r="AQ5635">
        <v>80412</v>
      </c>
      <c r="AR5635" s="1" t="s">
        <v>242</v>
      </c>
    </row>
    <row r="5636" spans="1:44" x14ac:dyDescent="0.25">
      <c r="A5636" s="1">
        <v>7200</v>
      </c>
      <c r="B5636" s="1" t="s">
        <v>1233</v>
      </c>
      <c r="C5636" s="1">
        <v>101</v>
      </c>
      <c r="D5636" s="1" t="s">
        <v>5627</v>
      </c>
      <c r="F5636" s="1" t="s">
        <v>445</v>
      </c>
      <c r="G5636" s="1">
        <v>12</v>
      </c>
      <c r="H5636" s="1">
        <v>70</v>
      </c>
      <c r="I5636" s="1">
        <v>4</v>
      </c>
      <c r="J5636" s="1">
        <v>8</v>
      </c>
      <c r="L5636" s="2">
        <f>N5636/((3098.22)*(1-EXP(-(0.009408)*I5636))^(1.31634))</f>
        <v>0.396991873080348</v>
      </c>
      <c r="N5636" s="1">
        <v>16</v>
      </c>
      <c r="O5636" s="1">
        <v>10</v>
      </c>
      <c r="Q5636" s="1">
        <v>1.39</v>
      </c>
      <c r="R5636" s="1">
        <v>0.77</v>
      </c>
      <c r="S5636" s="1">
        <v>3.03</v>
      </c>
      <c r="AJ5636" s="1" t="s">
        <v>415</v>
      </c>
      <c r="AK5636" s="19">
        <v>54.5</v>
      </c>
      <c r="AL5636" s="19">
        <v>23.17</v>
      </c>
      <c r="AN5636" s="3">
        <v>1994</v>
      </c>
      <c r="AQ5636">
        <v>80412</v>
      </c>
      <c r="AR5636" s="1" t="s">
        <v>242</v>
      </c>
    </row>
    <row r="5637" spans="1:44" x14ac:dyDescent="0.25">
      <c r="A5637" s="1">
        <v>7201</v>
      </c>
      <c r="B5637" s="1" t="s">
        <v>1233</v>
      </c>
      <c r="C5637" s="1">
        <v>101</v>
      </c>
      <c r="D5637" s="1" t="s">
        <v>5627</v>
      </c>
      <c r="F5637" s="1" t="s">
        <v>445</v>
      </c>
      <c r="G5637" s="1">
        <v>11</v>
      </c>
      <c r="H5637" s="1">
        <v>30</v>
      </c>
      <c r="I5637" s="1">
        <v>2</v>
      </c>
      <c r="J5637" s="1">
        <v>2</v>
      </c>
      <c r="L5637" s="2">
        <f>N5637/((3098.22)*(1-EXP(-(0.009408)*I5637))^(1.31634))</f>
        <v>0.24413294550493969</v>
      </c>
      <c r="N5637" s="1">
        <v>4</v>
      </c>
      <c r="O5637" s="1">
        <v>1.8</v>
      </c>
      <c r="Q5637" s="1">
        <v>0.21</v>
      </c>
      <c r="R5637" s="1">
        <v>7.0000000000000007E-2</v>
      </c>
      <c r="S5637" s="1">
        <v>0.51</v>
      </c>
      <c r="AJ5637" s="1" t="s">
        <v>415</v>
      </c>
      <c r="AK5637" s="19">
        <v>54.5</v>
      </c>
      <c r="AL5637" s="19">
        <v>23.17</v>
      </c>
      <c r="AN5637" s="3">
        <v>1994</v>
      </c>
      <c r="AQ5637">
        <v>80412</v>
      </c>
      <c r="AR5637" s="1" t="s">
        <v>242</v>
      </c>
    </row>
    <row r="5638" spans="1:44" x14ac:dyDescent="0.25">
      <c r="A5638" s="1">
        <v>7202</v>
      </c>
      <c r="B5638" s="1" t="s">
        <v>1233</v>
      </c>
      <c r="C5638" s="1">
        <v>101</v>
      </c>
      <c r="D5638" s="1" t="s">
        <v>5627</v>
      </c>
      <c r="F5638" s="1" t="s">
        <v>445</v>
      </c>
      <c r="G5638" s="1">
        <v>11</v>
      </c>
      <c r="H5638" s="1">
        <v>40</v>
      </c>
      <c r="I5638" s="1">
        <v>4</v>
      </c>
      <c r="J5638" s="1">
        <v>6</v>
      </c>
      <c r="L5638" s="2">
        <f>N5638/((3098.22)*(1-EXP(-(0.009408)*I5638))^(1.31634))</f>
        <v>0.74435976202565246</v>
      </c>
      <c r="N5638" s="1">
        <v>30</v>
      </c>
      <c r="O5638" s="1">
        <v>8.6999999999999993</v>
      </c>
      <c r="Q5638" s="1">
        <v>0.97</v>
      </c>
      <c r="R5638" s="1">
        <v>0.57999999999999996</v>
      </c>
      <c r="S5638" s="1">
        <v>1.73</v>
      </c>
      <c r="AJ5638" s="1" t="s">
        <v>415</v>
      </c>
      <c r="AK5638" s="19">
        <v>54.5</v>
      </c>
      <c r="AL5638" s="19">
        <v>23.17</v>
      </c>
      <c r="AN5638" s="3">
        <v>1994</v>
      </c>
      <c r="AQ5638">
        <v>80412</v>
      </c>
      <c r="AR5638" s="1" t="s">
        <v>242</v>
      </c>
    </row>
    <row r="5639" spans="1:44" x14ac:dyDescent="0.25">
      <c r="A5639" s="1">
        <v>7203</v>
      </c>
      <c r="B5639" s="1" t="s">
        <v>1233</v>
      </c>
      <c r="C5639" s="1">
        <v>101</v>
      </c>
      <c r="D5639" s="1" t="s">
        <v>5627</v>
      </c>
      <c r="F5639" s="1" t="s">
        <v>445</v>
      </c>
      <c r="G5639" s="1">
        <v>10</v>
      </c>
      <c r="H5639" s="1">
        <v>60</v>
      </c>
      <c r="I5639" s="1">
        <v>8</v>
      </c>
      <c r="J5639" s="1">
        <v>10</v>
      </c>
      <c r="L5639" s="2">
        <f>N5639/((1948.03)*(1-EXP(-(0.015672)*I5639))^(1.40829))</f>
        <v>1.0430862607481026</v>
      </c>
      <c r="N5639" s="1">
        <v>100</v>
      </c>
      <c r="O5639" s="1">
        <v>37.4</v>
      </c>
      <c r="Q5639" s="1">
        <v>4.49</v>
      </c>
      <c r="R5639" s="1">
        <v>2.08</v>
      </c>
      <c r="S5639" s="1">
        <v>10.6</v>
      </c>
      <c r="AJ5639" s="1" t="s">
        <v>415</v>
      </c>
      <c r="AK5639" s="19">
        <v>54.5</v>
      </c>
      <c r="AL5639" s="19">
        <v>23.17</v>
      </c>
      <c r="AN5639" s="3">
        <v>1994</v>
      </c>
      <c r="AQ5639">
        <v>80412</v>
      </c>
      <c r="AR5639" s="1" t="s">
        <v>242</v>
      </c>
    </row>
    <row r="5640" spans="1:44" x14ac:dyDescent="0.25">
      <c r="A5640" s="1">
        <v>7204</v>
      </c>
      <c r="B5640" s="1" t="s">
        <v>1233</v>
      </c>
      <c r="C5640" s="1">
        <v>101</v>
      </c>
      <c r="D5640" s="1" t="s">
        <v>5627</v>
      </c>
      <c r="F5640" s="1" t="s">
        <v>445</v>
      </c>
      <c r="G5640" s="1">
        <v>8</v>
      </c>
      <c r="H5640" s="1">
        <v>60</v>
      </c>
      <c r="I5640" s="1">
        <v>21</v>
      </c>
      <c r="J5640" s="1">
        <v>28</v>
      </c>
      <c r="L5640" s="2">
        <f>N5640/((1668.67)*(1-EXP(-(0.022864)*I5640))^(1.61028))</f>
        <v>1.0983189833772464</v>
      </c>
      <c r="N5640" s="1">
        <v>388</v>
      </c>
      <c r="O5640" s="1">
        <v>194.4</v>
      </c>
      <c r="P5640" s="1">
        <v>19.2</v>
      </c>
      <c r="Q5640" s="1">
        <v>40</v>
      </c>
      <c r="R5640" s="1">
        <v>10</v>
      </c>
      <c r="S5640" s="1">
        <v>71.099999999999994</v>
      </c>
      <c r="AJ5640" s="1" t="s">
        <v>415</v>
      </c>
      <c r="AK5640" s="19">
        <v>56</v>
      </c>
      <c r="AL5640" s="19">
        <v>24</v>
      </c>
      <c r="AN5640" s="3">
        <v>1994</v>
      </c>
      <c r="AQ5640">
        <v>80436</v>
      </c>
      <c r="AR5640" s="1" t="s">
        <v>242</v>
      </c>
    </row>
    <row r="5641" spans="1:44" x14ac:dyDescent="0.25">
      <c r="A5641" s="1">
        <v>7205</v>
      </c>
      <c r="B5641" s="1" t="s">
        <v>1233</v>
      </c>
      <c r="C5641" s="1">
        <v>101</v>
      </c>
      <c r="D5641" s="1" t="s">
        <v>5627</v>
      </c>
      <c r="F5641" s="1" t="s">
        <v>445</v>
      </c>
      <c r="H5641" s="1">
        <v>50</v>
      </c>
      <c r="J5641" s="1"/>
      <c r="N5641" s="1">
        <v>512</v>
      </c>
      <c r="O5641" s="1">
        <v>231.7</v>
      </c>
      <c r="Q5641" s="1">
        <v>20.3</v>
      </c>
      <c r="R5641" s="1">
        <v>7.08</v>
      </c>
      <c r="S5641" s="1">
        <v>39.4</v>
      </c>
      <c r="AJ5641" s="1" t="s">
        <v>415</v>
      </c>
      <c r="AK5641" s="19">
        <v>54.67</v>
      </c>
      <c r="AL5641" s="19">
        <v>25</v>
      </c>
      <c r="AN5641" s="3">
        <v>1973</v>
      </c>
      <c r="AQ5641">
        <v>80436</v>
      </c>
      <c r="AR5641" s="1" t="s">
        <v>243</v>
      </c>
    </row>
    <row r="5642" spans="1:44" x14ac:dyDescent="0.25">
      <c r="A5642" s="1">
        <v>7206</v>
      </c>
      <c r="B5642" s="1" t="s">
        <v>1233</v>
      </c>
      <c r="C5642" s="1">
        <v>101</v>
      </c>
      <c r="D5642" s="1" t="s">
        <v>5627</v>
      </c>
      <c r="F5642" s="1" t="s">
        <v>445</v>
      </c>
      <c r="G5642" s="1">
        <v>10</v>
      </c>
      <c r="H5642" s="1">
        <v>28</v>
      </c>
      <c r="I5642" s="1">
        <v>3.2</v>
      </c>
      <c r="J5642" s="1">
        <v>4.5</v>
      </c>
      <c r="K5642" s="3">
        <v>2900</v>
      </c>
      <c r="L5642" s="2">
        <f>N5642/((1948.03)*(1-EXP(-(0.015672)*I5642))^(1.40829))</f>
        <v>0.29144201235374378</v>
      </c>
      <c r="N5642" s="1">
        <v>8.1</v>
      </c>
      <c r="O5642" s="1">
        <v>5.8</v>
      </c>
      <c r="Q5642" s="1">
        <v>2</v>
      </c>
      <c r="R5642" s="1">
        <v>1.1000000000000001</v>
      </c>
      <c r="S5642" s="1">
        <v>1.9</v>
      </c>
      <c r="AJ5642" s="1" t="s">
        <v>415</v>
      </c>
      <c r="AK5642" s="19">
        <v>55</v>
      </c>
      <c r="AL5642" s="19">
        <v>24</v>
      </c>
      <c r="AN5642" s="3">
        <v>1974</v>
      </c>
      <c r="AQ5642">
        <v>80412</v>
      </c>
      <c r="AR5642" s="1" t="s">
        <v>244</v>
      </c>
    </row>
    <row r="5643" spans="1:44" x14ac:dyDescent="0.25">
      <c r="A5643" s="1">
        <v>7207</v>
      </c>
      <c r="B5643" s="1" t="s">
        <v>1233</v>
      </c>
      <c r="C5643" s="1">
        <v>101</v>
      </c>
      <c r="D5643" s="1" t="s">
        <v>5627</v>
      </c>
      <c r="F5643" s="1" t="s">
        <v>445</v>
      </c>
      <c r="G5643" s="1">
        <v>10</v>
      </c>
      <c r="H5643" s="1">
        <v>40</v>
      </c>
      <c r="I5643" s="1">
        <v>5.0999999999999996</v>
      </c>
      <c r="J5643" s="1">
        <v>5.2</v>
      </c>
      <c r="K5643" s="3">
        <v>2470</v>
      </c>
      <c r="L5643" s="2">
        <f>N5643/((1948.03)*(1-EXP(-(0.015672)*I5643))^(1.40829))</f>
        <v>0.31631232859105529</v>
      </c>
      <c r="N5643" s="1">
        <v>16.600000000000001</v>
      </c>
      <c r="O5643" s="1">
        <v>9.3000000000000007</v>
      </c>
      <c r="Q5643" s="1">
        <v>3.2</v>
      </c>
      <c r="R5643" s="1">
        <v>1.7</v>
      </c>
      <c r="S5643" s="1">
        <v>3.8</v>
      </c>
      <c r="AJ5643" s="1" t="s">
        <v>415</v>
      </c>
      <c r="AK5643" s="19">
        <v>55</v>
      </c>
      <c r="AL5643" s="19">
        <v>24</v>
      </c>
      <c r="AN5643" s="3">
        <v>1974</v>
      </c>
      <c r="AQ5643">
        <v>80412</v>
      </c>
      <c r="AR5643" s="1" t="s">
        <v>244</v>
      </c>
    </row>
    <row r="5644" spans="1:44" x14ac:dyDescent="0.25">
      <c r="A5644" s="1">
        <v>7208</v>
      </c>
      <c r="B5644" s="1" t="s">
        <v>1233</v>
      </c>
      <c r="C5644" s="1">
        <v>101</v>
      </c>
      <c r="D5644" s="1" t="s">
        <v>5627</v>
      </c>
      <c r="F5644" s="1" t="s">
        <v>445</v>
      </c>
      <c r="G5644" s="1">
        <v>11</v>
      </c>
      <c r="H5644" s="1">
        <v>43</v>
      </c>
      <c r="I5644" s="1">
        <v>4.3</v>
      </c>
      <c r="J5644" s="1">
        <v>5.9</v>
      </c>
      <c r="K5644" s="3">
        <v>3007</v>
      </c>
      <c r="L5644" s="2">
        <f>N5644/((3098.22)*(1-EXP(-(0.009408)*I5644))^(1.31634))</f>
        <v>0.4610511263584694</v>
      </c>
      <c r="N5644" s="1">
        <v>20.399999999999999</v>
      </c>
      <c r="O5644" s="1">
        <v>9.5</v>
      </c>
      <c r="Q5644" s="1">
        <v>3.1</v>
      </c>
      <c r="R5644" s="1">
        <v>2.2999999999999998</v>
      </c>
      <c r="S5644" s="1">
        <v>3.5</v>
      </c>
      <c r="AJ5644" s="1" t="s">
        <v>415</v>
      </c>
      <c r="AK5644" s="19">
        <v>55</v>
      </c>
      <c r="AL5644" s="19">
        <v>24</v>
      </c>
      <c r="AN5644" s="3">
        <v>1974</v>
      </c>
      <c r="AQ5644">
        <v>80412</v>
      </c>
      <c r="AR5644" s="1" t="s">
        <v>244</v>
      </c>
    </row>
    <row r="5645" spans="1:44" x14ac:dyDescent="0.25">
      <c r="A5645" s="1">
        <v>7209</v>
      </c>
      <c r="B5645" s="1" t="s">
        <v>1233</v>
      </c>
      <c r="C5645" s="1">
        <v>101</v>
      </c>
      <c r="D5645" s="1" t="s">
        <v>5627</v>
      </c>
      <c r="F5645" s="1" t="s">
        <v>445</v>
      </c>
      <c r="G5645" s="1">
        <v>12</v>
      </c>
      <c r="H5645" s="1">
        <v>85</v>
      </c>
      <c r="I5645" s="1">
        <v>5.5</v>
      </c>
      <c r="J5645" s="1">
        <v>6.9</v>
      </c>
      <c r="K5645" s="3">
        <v>2980</v>
      </c>
      <c r="L5645" s="2">
        <f>N5645/((1195.03)*(1-EXP(-(0.021701)*I5645))^(1.32104))</f>
        <v>0.65993289044068804</v>
      </c>
      <c r="N5645" s="1">
        <v>44</v>
      </c>
      <c r="O5645" s="1">
        <v>26.8</v>
      </c>
      <c r="Q5645" s="1">
        <v>6.6</v>
      </c>
      <c r="R5645" s="1">
        <v>3.3</v>
      </c>
      <c r="S5645" s="1">
        <v>7</v>
      </c>
      <c r="AJ5645" s="1" t="s">
        <v>415</v>
      </c>
      <c r="AK5645" s="19">
        <v>55</v>
      </c>
      <c r="AL5645" s="19">
        <v>24</v>
      </c>
      <c r="AN5645" s="3">
        <v>1974</v>
      </c>
      <c r="AQ5645">
        <v>80412</v>
      </c>
      <c r="AR5645" s="1" t="s">
        <v>244</v>
      </c>
    </row>
    <row r="5646" spans="1:44" x14ac:dyDescent="0.25">
      <c r="A5646" s="1">
        <v>7210</v>
      </c>
      <c r="B5646" s="1" t="s">
        <v>1233</v>
      </c>
      <c r="C5646" s="1">
        <v>101</v>
      </c>
      <c r="D5646" s="1" t="s">
        <v>5627</v>
      </c>
      <c r="F5646" s="1" t="s">
        <v>445</v>
      </c>
      <c r="G5646" s="1">
        <v>11</v>
      </c>
      <c r="H5646" s="1">
        <v>120</v>
      </c>
      <c r="I5646" s="1">
        <v>10.8</v>
      </c>
      <c r="J5646" s="1">
        <v>15.8</v>
      </c>
      <c r="K5646" s="3">
        <v>1092</v>
      </c>
      <c r="L5646" s="2">
        <f>N5646/((3098.22)*(1-EXP(-(0.009408)*I5646))^(1.31634))</f>
        <v>0.56746014827479596</v>
      </c>
      <c r="N5646" s="1">
        <v>81.099999999999994</v>
      </c>
      <c r="O5646" s="1">
        <v>41.1</v>
      </c>
      <c r="Q5646" s="1">
        <v>6.4</v>
      </c>
      <c r="R5646" s="1">
        <v>4.2</v>
      </c>
      <c r="S5646" s="1">
        <v>11.3</v>
      </c>
      <c r="AJ5646" s="1" t="s">
        <v>415</v>
      </c>
      <c r="AK5646" s="19">
        <v>55</v>
      </c>
      <c r="AL5646" s="19">
        <v>24</v>
      </c>
      <c r="AN5646" s="3">
        <v>1974</v>
      </c>
      <c r="AQ5646">
        <v>80412</v>
      </c>
      <c r="AR5646" s="1" t="s">
        <v>244</v>
      </c>
    </row>
    <row r="5647" spans="1:44" x14ac:dyDescent="0.25">
      <c r="A5647" s="1">
        <v>7211</v>
      </c>
      <c r="B5647" s="1" t="s">
        <v>1233</v>
      </c>
      <c r="C5647" s="1">
        <v>101</v>
      </c>
      <c r="D5647" s="1" t="s">
        <v>5627</v>
      </c>
      <c r="F5647" s="1" t="s">
        <v>445</v>
      </c>
      <c r="G5647" s="1">
        <v>8</v>
      </c>
      <c r="H5647" s="1">
        <v>30</v>
      </c>
      <c r="I5647" s="1">
        <v>8.3000000000000007</v>
      </c>
      <c r="J5647" s="1">
        <v>10.199999999999999</v>
      </c>
      <c r="K5647" s="3">
        <v>3420</v>
      </c>
      <c r="L5647" s="2">
        <f>N5647/((1668.67)*(1-EXP(-(0.022864)*I5647))^(1.61028))</f>
        <v>1.0626199512869767</v>
      </c>
      <c r="N5647" s="1">
        <v>105</v>
      </c>
      <c r="O5647" s="1">
        <v>57.4</v>
      </c>
      <c r="Q5647" s="1">
        <v>7.6</v>
      </c>
      <c r="R5647" s="1">
        <v>4</v>
      </c>
      <c r="S5647" s="1">
        <v>14.5</v>
      </c>
      <c r="AJ5647" s="1" t="s">
        <v>415</v>
      </c>
      <c r="AK5647" s="19">
        <v>55</v>
      </c>
      <c r="AL5647" s="19">
        <v>24</v>
      </c>
      <c r="AN5647" s="3">
        <v>1974</v>
      </c>
      <c r="AQ5647">
        <v>80412</v>
      </c>
      <c r="AR5647" s="1" t="s">
        <v>244</v>
      </c>
    </row>
    <row r="5648" spans="1:44" x14ac:dyDescent="0.25">
      <c r="A5648" s="1">
        <v>7212</v>
      </c>
      <c r="B5648" s="1" t="s">
        <v>1233</v>
      </c>
      <c r="C5648" s="1">
        <v>101</v>
      </c>
      <c r="D5648" s="1" t="s">
        <v>5627</v>
      </c>
      <c r="F5648" s="1" t="s">
        <v>445</v>
      </c>
      <c r="G5648" s="1">
        <v>8</v>
      </c>
      <c r="H5648" s="1">
        <v>40</v>
      </c>
      <c r="I5648" s="1">
        <v>10.3</v>
      </c>
      <c r="J5648" s="1">
        <v>9.6999999999999993</v>
      </c>
      <c r="K5648" s="3">
        <v>2382</v>
      </c>
      <c r="L5648" s="2">
        <f>N5648/((1668.67)*(1-EXP(-(0.022864)*I5648))^(1.61028))</f>
        <v>0.68587438227570374</v>
      </c>
      <c r="N5648" s="1">
        <v>92.6</v>
      </c>
      <c r="O5648" s="1">
        <v>53.1</v>
      </c>
      <c r="Q5648" s="1">
        <v>5.5</v>
      </c>
      <c r="R5648" s="1">
        <v>5.0999999999999996</v>
      </c>
      <c r="S5648" s="1">
        <v>18.2</v>
      </c>
      <c r="AJ5648" s="1" t="s">
        <v>415</v>
      </c>
      <c r="AK5648" s="19">
        <v>55</v>
      </c>
      <c r="AL5648" s="19">
        <v>24</v>
      </c>
      <c r="AN5648" s="3">
        <v>1974</v>
      </c>
      <c r="AQ5648">
        <v>80412</v>
      </c>
      <c r="AR5648" s="1" t="s">
        <v>244</v>
      </c>
    </row>
    <row r="5649" spans="1:44" x14ac:dyDescent="0.25">
      <c r="A5649" s="1">
        <v>7213</v>
      </c>
      <c r="B5649" s="1" t="s">
        <v>1233</v>
      </c>
      <c r="C5649" s="1">
        <v>101</v>
      </c>
      <c r="D5649" s="1" t="s">
        <v>6385</v>
      </c>
      <c r="F5649" s="1" t="s">
        <v>445</v>
      </c>
      <c r="G5649" s="1">
        <v>9</v>
      </c>
      <c r="H5649" s="1">
        <v>42</v>
      </c>
      <c r="I5649" s="1">
        <v>9</v>
      </c>
      <c r="J5649" s="1">
        <v>9.6</v>
      </c>
      <c r="K5649" s="3">
        <v>2400</v>
      </c>
      <c r="L5649" s="2">
        <f>N5649/((1581.94)*(1-EXP(-(0.021301)*I5649))^(1.51716))</f>
        <v>0.73838936039950775</v>
      </c>
      <c r="N5649" s="1">
        <v>82.6</v>
      </c>
      <c r="O5649" s="1">
        <v>45.8</v>
      </c>
      <c r="Q5649" s="1">
        <v>8.6999999999999993</v>
      </c>
      <c r="R5649" s="1">
        <v>6.1</v>
      </c>
      <c r="S5649" s="1">
        <v>14.3</v>
      </c>
      <c r="AJ5649" s="1" t="s">
        <v>415</v>
      </c>
      <c r="AK5649" s="19">
        <v>55</v>
      </c>
      <c r="AL5649" s="19">
        <v>24</v>
      </c>
      <c r="AN5649" s="3">
        <v>1974</v>
      </c>
      <c r="AQ5649">
        <v>80412</v>
      </c>
      <c r="AR5649" s="1" t="s">
        <v>244</v>
      </c>
    </row>
    <row r="5650" spans="1:44" x14ac:dyDescent="0.25">
      <c r="A5650" s="1">
        <v>7214</v>
      </c>
      <c r="B5650" s="1" t="s">
        <v>1233</v>
      </c>
      <c r="C5650" s="1">
        <v>101</v>
      </c>
      <c r="D5650" s="1" t="s">
        <v>6389</v>
      </c>
      <c r="F5650" s="1" t="s">
        <v>445</v>
      </c>
      <c r="G5650" s="1">
        <v>8</v>
      </c>
      <c r="H5650" s="1">
        <v>47</v>
      </c>
      <c r="I5650" s="1">
        <v>12.7</v>
      </c>
      <c r="J5650" s="1">
        <v>12.9</v>
      </c>
      <c r="K5650" s="3">
        <v>1940</v>
      </c>
      <c r="L5650" s="2">
        <f>N5650/((1668.67)*(1-EXP(-(0.022864)*I5650))^(1.61028))</f>
        <v>0.79959069430507868</v>
      </c>
      <c r="N5650" s="1">
        <v>145</v>
      </c>
      <c r="O5650" s="1">
        <v>75</v>
      </c>
      <c r="Q5650" s="1">
        <v>12.9</v>
      </c>
      <c r="R5650" s="1">
        <v>7.7</v>
      </c>
      <c r="S5650" s="1">
        <v>22.9</v>
      </c>
      <c r="AJ5650" s="1" t="s">
        <v>415</v>
      </c>
      <c r="AK5650" s="19">
        <v>55</v>
      </c>
      <c r="AL5650" s="19">
        <v>24</v>
      </c>
      <c r="AN5650" s="3">
        <v>1974</v>
      </c>
      <c r="AQ5650">
        <v>80412</v>
      </c>
      <c r="AR5650" s="1" t="s">
        <v>244</v>
      </c>
    </row>
    <row r="5651" spans="1:44" x14ac:dyDescent="0.25">
      <c r="A5651" s="1">
        <v>7215</v>
      </c>
      <c r="B5651" s="1" t="s">
        <v>1233</v>
      </c>
      <c r="C5651" s="1">
        <v>101</v>
      </c>
      <c r="D5651" s="1" t="s">
        <v>5627</v>
      </c>
      <c r="F5651" s="1" t="s">
        <v>445</v>
      </c>
      <c r="G5651" s="1">
        <v>8</v>
      </c>
      <c r="H5651" s="1">
        <v>54</v>
      </c>
      <c r="I5651" s="1">
        <v>14.4</v>
      </c>
      <c r="J5651" s="1">
        <v>14.3</v>
      </c>
      <c r="K5651" s="3">
        <v>1647</v>
      </c>
      <c r="L5651" s="2">
        <f>N5651/((1668.67)*(1-EXP(-(0.022864)*I5651))^(1.61028))</f>
        <v>0.80275210825793397</v>
      </c>
      <c r="N5651" s="1">
        <v>173</v>
      </c>
      <c r="O5651" s="1">
        <v>85.8</v>
      </c>
      <c r="Q5651" s="1">
        <v>7.5</v>
      </c>
      <c r="R5651" s="1">
        <v>4.5</v>
      </c>
      <c r="S5651" s="1">
        <v>32.9</v>
      </c>
      <c r="AJ5651" s="1" t="s">
        <v>415</v>
      </c>
      <c r="AK5651" s="19">
        <v>55</v>
      </c>
      <c r="AL5651" s="19">
        <v>24</v>
      </c>
      <c r="AN5651" s="3">
        <v>1974</v>
      </c>
      <c r="AQ5651">
        <v>80412</v>
      </c>
      <c r="AR5651" s="1" t="s">
        <v>244</v>
      </c>
    </row>
    <row r="5652" spans="1:44" x14ac:dyDescent="0.25">
      <c r="A5652" s="1">
        <v>7216</v>
      </c>
      <c r="B5652" s="1" t="s">
        <v>1233</v>
      </c>
      <c r="C5652" s="1">
        <v>101</v>
      </c>
      <c r="D5652" s="1" t="s">
        <v>6184</v>
      </c>
      <c r="F5652" s="1" t="s">
        <v>445</v>
      </c>
      <c r="G5652" s="1">
        <v>8</v>
      </c>
      <c r="H5652" s="1">
        <v>70</v>
      </c>
      <c r="I5652" s="1">
        <v>18</v>
      </c>
      <c r="J5652" s="1">
        <v>18.7</v>
      </c>
      <c r="K5652" s="3">
        <v>1008</v>
      </c>
      <c r="L5652" s="2">
        <f>N5652/((1668.67)*(1-EXP(-(0.022864)*I5652))^(1.61028))</f>
        <v>0.88253453966459372</v>
      </c>
      <c r="N5652" s="1">
        <v>256</v>
      </c>
      <c r="O5652" s="1">
        <v>128.1</v>
      </c>
      <c r="Q5652" s="1">
        <v>9.8000000000000007</v>
      </c>
      <c r="R5652" s="1">
        <v>5.0999999999999996</v>
      </c>
      <c r="S5652" s="1">
        <v>33.4</v>
      </c>
      <c r="AJ5652" s="1" t="s">
        <v>415</v>
      </c>
      <c r="AK5652" s="19">
        <v>55</v>
      </c>
      <c r="AL5652" s="19">
        <v>24</v>
      </c>
      <c r="AN5652" s="3">
        <v>1974</v>
      </c>
      <c r="AQ5652">
        <v>80412</v>
      </c>
      <c r="AR5652" s="1" t="s">
        <v>244</v>
      </c>
    </row>
    <row r="5653" spans="1:44" x14ac:dyDescent="0.25">
      <c r="A5653" s="1">
        <v>7217</v>
      </c>
      <c r="B5653" s="1" t="s">
        <v>5216</v>
      </c>
      <c r="C5653" s="1">
        <v>124</v>
      </c>
      <c r="D5653" s="1" t="s">
        <v>6348</v>
      </c>
      <c r="F5653" s="1" t="s">
        <v>445</v>
      </c>
      <c r="G5653" s="1">
        <v>6</v>
      </c>
      <c r="H5653" s="1">
        <v>50</v>
      </c>
      <c r="I5653" s="1">
        <v>19.600000000000001</v>
      </c>
      <c r="J5653" s="1">
        <v>20</v>
      </c>
      <c r="L5653" s="2">
        <f>N5653/((12787.1)*(1-EXP(-(0.003885)*I5653))^(1.55886))</f>
        <v>0.68910728522488318</v>
      </c>
      <c r="N5653" s="1">
        <v>150</v>
      </c>
      <c r="O5653" s="1">
        <v>88.3</v>
      </c>
      <c r="Q5653" s="1">
        <v>6.97</v>
      </c>
      <c r="R5653" s="1">
        <v>1.23</v>
      </c>
      <c r="S5653" s="1">
        <v>18.399999999999999</v>
      </c>
      <c r="AJ5653" s="1" t="s">
        <v>415</v>
      </c>
      <c r="AK5653" s="19">
        <v>54.5</v>
      </c>
      <c r="AL5653" s="19">
        <v>23.17</v>
      </c>
      <c r="AN5653" s="3">
        <v>1994</v>
      </c>
      <c r="AQ5653">
        <v>80412</v>
      </c>
      <c r="AR5653" s="1" t="s">
        <v>4539</v>
      </c>
    </row>
    <row r="5654" spans="1:44" x14ac:dyDescent="0.25">
      <c r="A5654" s="1">
        <v>7218</v>
      </c>
      <c r="B5654" s="1" t="s">
        <v>4502</v>
      </c>
      <c r="C5654" s="1">
        <v>127</v>
      </c>
      <c r="D5654" s="1" t="s">
        <v>5598</v>
      </c>
      <c r="F5654" s="1" t="s">
        <v>445</v>
      </c>
      <c r="G5654" s="1">
        <v>8</v>
      </c>
      <c r="H5654" s="1">
        <v>40</v>
      </c>
      <c r="I5654" s="1">
        <v>12</v>
      </c>
      <c r="J5654" s="1">
        <v>12</v>
      </c>
      <c r="L5654" s="2">
        <v>1.3</v>
      </c>
      <c r="N5654" s="1">
        <v>140</v>
      </c>
      <c r="O5654" s="1">
        <v>66.3</v>
      </c>
      <c r="Q5654" s="1">
        <v>5.12</v>
      </c>
      <c r="R5654" s="1">
        <v>0.98</v>
      </c>
      <c r="S5654" s="1">
        <v>12.9</v>
      </c>
      <c r="AJ5654" s="1" t="s">
        <v>415</v>
      </c>
      <c r="AK5654" s="19">
        <v>54.5</v>
      </c>
      <c r="AL5654" s="19">
        <v>23.17</v>
      </c>
      <c r="AN5654" s="3">
        <v>1994</v>
      </c>
      <c r="AQ5654">
        <v>80412</v>
      </c>
      <c r="AR5654" s="1" t="s">
        <v>4539</v>
      </c>
    </row>
    <row r="5655" spans="1:44" x14ac:dyDescent="0.25">
      <c r="A5655" s="1">
        <v>7219</v>
      </c>
      <c r="B5655" s="1" t="s">
        <v>745</v>
      </c>
      <c r="C5655" s="1">
        <v>111</v>
      </c>
      <c r="D5655" s="1" t="s">
        <v>5738</v>
      </c>
      <c r="F5655" s="1" t="s">
        <v>445</v>
      </c>
      <c r="G5655" s="1">
        <v>7</v>
      </c>
      <c r="H5655" s="1">
        <v>45</v>
      </c>
      <c r="I5655" s="1">
        <v>16</v>
      </c>
      <c r="J5655" s="1">
        <v>17</v>
      </c>
      <c r="R5655" s="1">
        <v>6.67</v>
      </c>
      <c r="AJ5655" s="1" t="s">
        <v>416</v>
      </c>
      <c r="AK5655" s="19">
        <v>47.5</v>
      </c>
      <c r="AL5655" s="19">
        <v>28.5</v>
      </c>
      <c r="AN5655" s="3">
        <v>1967</v>
      </c>
      <c r="AQ5655">
        <v>80412</v>
      </c>
      <c r="AR5655" s="1" t="s">
        <v>245</v>
      </c>
    </row>
    <row r="5656" spans="1:44" x14ac:dyDescent="0.25">
      <c r="A5656" s="1">
        <v>7220</v>
      </c>
      <c r="B5656" s="1" t="s">
        <v>1188</v>
      </c>
      <c r="C5656" s="1">
        <v>113</v>
      </c>
      <c r="D5656" s="1" t="s">
        <v>5613</v>
      </c>
      <c r="F5656" s="1" t="s">
        <v>445</v>
      </c>
      <c r="G5656" s="1">
        <v>8</v>
      </c>
      <c r="H5656" s="23">
        <v>63</v>
      </c>
      <c r="I5656" s="23">
        <v>15.7</v>
      </c>
      <c r="J5656" s="23">
        <v>18</v>
      </c>
      <c r="K5656" s="3">
        <v>1200</v>
      </c>
      <c r="N5656" s="23">
        <v>194</v>
      </c>
      <c r="O5656" s="23">
        <v>113</v>
      </c>
      <c r="Q5656" s="23">
        <v>73.5</v>
      </c>
      <c r="R5656" s="23">
        <v>6.01</v>
      </c>
      <c r="AJ5656" s="1" t="s">
        <v>416</v>
      </c>
      <c r="AK5656" s="19">
        <v>47.5</v>
      </c>
      <c r="AL5656" s="19">
        <v>28.5</v>
      </c>
      <c r="AN5656" s="3">
        <v>1968</v>
      </c>
      <c r="AQ5656">
        <v>80412</v>
      </c>
      <c r="AR5656" s="1" t="s">
        <v>246</v>
      </c>
    </row>
    <row r="5657" spans="1:44" x14ac:dyDescent="0.25">
      <c r="A5657" s="1">
        <v>7237</v>
      </c>
      <c r="B5657" s="1" t="s">
        <v>757</v>
      </c>
      <c r="C5657" s="1">
        <v>1012</v>
      </c>
      <c r="D5657" s="1" t="s">
        <v>5627</v>
      </c>
      <c r="F5657" s="33" t="s">
        <v>859</v>
      </c>
      <c r="G5657" s="1">
        <v>8</v>
      </c>
      <c r="H5657" s="23">
        <v>22</v>
      </c>
      <c r="I5657" s="1">
        <v>6.2</v>
      </c>
      <c r="J5657" s="1">
        <v>10.6</v>
      </c>
      <c r="K5657" s="3">
        <v>4757</v>
      </c>
      <c r="L5657" s="35">
        <v>2</v>
      </c>
      <c r="N5657" s="23">
        <v>162</v>
      </c>
      <c r="O5657" s="23">
        <v>45.5</v>
      </c>
      <c r="Q5657" s="23">
        <v>27.7</v>
      </c>
      <c r="R5657" s="23">
        <v>9.4</v>
      </c>
      <c r="S5657" s="23">
        <v>16.399999999999999</v>
      </c>
      <c r="AJ5657" s="1" t="s">
        <v>442</v>
      </c>
      <c r="AK5657" s="19">
        <v>52.57</v>
      </c>
      <c r="AL5657" s="19">
        <v>4.6500000000000004</v>
      </c>
      <c r="AM5657" s="1">
        <v>4</v>
      </c>
      <c r="AN5657" s="3">
        <v>1965</v>
      </c>
      <c r="AQ5657">
        <v>80402</v>
      </c>
      <c r="AR5657" s="1" t="s">
        <v>247</v>
      </c>
    </row>
    <row r="5658" spans="1:44" x14ac:dyDescent="0.25">
      <c r="A5658" s="1">
        <v>7238</v>
      </c>
      <c r="B5658" s="1" t="s">
        <v>747</v>
      </c>
      <c r="C5658" s="1">
        <v>180</v>
      </c>
      <c r="D5658" s="1" t="s">
        <v>5610</v>
      </c>
      <c r="F5658" s="33" t="s">
        <v>859</v>
      </c>
      <c r="G5658" s="1">
        <v>4</v>
      </c>
      <c r="H5658" s="1">
        <v>9</v>
      </c>
      <c r="I5658" s="1">
        <v>5.8</v>
      </c>
      <c r="J5658" s="1">
        <v>6.9</v>
      </c>
      <c r="K5658" s="3">
        <v>2133</v>
      </c>
      <c r="N5658" s="1">
        <v>37</v>
      </c>
      <c r="O5658" s="1">
        <v>14.7</v>
      </c>
      <c r="P5658" s="1">
        <v>1.8</v>
      </c>
      <c r="Q5658" s="1">
        <v>8.5</v>
      </c>
      <c r="R5658" s="1">
        <v>9.6999999999999993</v>
      </c>
      <c r="S5658" s="1">
        <v>5.5</v>
      </c>
      <c r="AJ5658" s="1" t="s">
        <v>442</v>
      </c>
      <c r="AK5658" s="19">
        <v>52</v>
      </c>
      <c r="AL5658" s="19">
        <v>5.07</v>
      </c>
      <c r="AN5658" s="3">
        <v>1994</v>
      </c>
      <c r="AQ5658">
        <v>80402</v>
      </c>
      <c r="AR5658" s="1" t="s">
        <v>248</v>
      </c>
    </row>
    <row r="5659" spans="1:44" x14ac:dyDescent="0.25">
      <c r="A5659" s="1">
        <v>7239</v>
      </c>
      <c r="B5659" s="1" t="s">
        <v>747</v>
      </c>
      <c r="C5659" s="1">
        <v>180</v>
      </c>
      <c r="D5659" s="1" t="s">
        <v>5610</v>
      </c>
      <c r="F5659" s="33" t="s">
        <v>859</v>
      </c>
      <c r="G5659" s="1">
        <v>4</v>
      </c>
      <c r="H5659" s="1">
        <v>19</v>
      </c>
      <c r="I5659" s="1">
        <v>11.4</v>
      </c>
      <c r="J5659" s="1">
        <v>13.8</v>
      </c>
      <c r="K5659" s="3">
        <v>1296</v>
      </c>
      <c r="N5659" s="1">
        <v>151</v>
      </c>
      <c r="O5659" s="1">
        <v>59.1</v>
      </c>
      <c r="P5659" s="1">
        <v>7.1</v>
      </c>
      <c r="Q5659" s="1">
        <v>17</v>
      </c>
      <c r="R5659" s="1">
        <v>13.1</v>
      </c>
      <c r="S5659" s="1">
        <v>18.100000000000001</v>
      </c>
      <c r="AJ5659" s="1" t="s">
        <v>442</v>
      </c>
      <c r="AK5659" s="19">
        <v>52</v>
      </c>
      <c r="AL5659" s="19">
        <v>5.07</v>
      </c>
      <c r="AN5659" s="3">
        <v>1994</v>
      </c>
      <c r="AQ5659">
        <v>80402</v>
      </c>
      <c r="AR5659" s="1" t="s">
        <v>248</v>
      </c>
    </row>
    <row r="5660" spans="1:44" x14ac:dyDescent="0.25">
      <c r="A5660" s="1">
        <v>7240</v>
      </c>
      <c r="B5660" s="1" t="s">
        <v>747</v>
      </c>
      <c r="C5660" s="1">
        <v>180</v>
      </c>
      <c r="D5660" s="1" t="s">
        <v>5610</v>
      </c>
      <c r="F5660" s="33" t="s">
        <v>859</v>
      </c>
      <c r="G5660" s="1">
        <v>4</v>
      </c>
      <c r="H5660" s="1">
        <v>29</v>
      </c>
      <c r="I5660" s="1">
        <v>17.7</v>
      </c>
      <c r="J5660" s="1">
        <v>20.6</v>
      </c>
      <c r="K5660" s="3">
        <v>765</v>
      </c>
      <c r="N5660" s="1">
        <v>252</v>
      </c>
      <c r="O5660" s="1">
        <v>96.3</v>
      </c>
      <c r="P5660" s="1">
        <v>11.5</v>
      </c>
      <c r="Q5660" s="1">
        <v>13.6</v>
      </c>
      <c r="R5660" s="1">
        <v>10</v>
      </c>
      <c r="S5660" s="1">
        <v>28.1</v>
      </c>
      <c r="AJ5660" s="1" t="s">
        <v>442</v>
      </c>
      <c r="AK5660" s="19">
        <v>52</v>
      </c>
      <c r="AL5660" s="19">
        <v>5.07</v>
      </c>
      <c r="AN5660" s="3">
        <v>1994</v>
      </c>
      <c r="AQ5660">
        <v>80402</v>
      </c>
      <c r="AR5660" s="1" t="s">
        <v>248</v>
      </c>
    </row>
    <row r="5661" spans="1:44" x14ac:dyDescent="0.25">
      <c r="A5661" s="1">
        <v>7241</v>
      </c>
      <c r="B5661" s="1" t="s">
        <v>747</v>
      </c>
      <c r="C5661" s="1">
        <v>180</v>
      </c>
      <c r="D5661" s="1" t="s">
        <v>5610</v>
      </c>
      <c r="F5661" s="33" t="s">
        <v>859</v>
      </c>
      <c r="G5661" s="1">
        <v>4</v>
      </c>
      <c r="H5661" s="1">
        <v>39</v>
      </c>
      <c r="I5661" s="1">
        <v>24.1</v>
      </c>
      <c r="J5661" s="1">
        <v>28.5</v>
      </c>
      <c r="K5661" s="3">
        <v>406</v>
      </c>
      <c r="N5661" s="1">
        <v>313</v>
      </c>
      <c r="O5661" s="1">
        <v>119.8</v>
      </c>
      <c r="P5661" s="1">
        <v>14.3</v>
      </c>
      <c r="Q5661" s="1">
        <v>14.6</v>
      </c>
      <c r="R5661" s="1">
        <v>8.6999999999999993</v>
      </c>
      <c r="S5661" s="1">
        <v>33.700000000000003</v>
      </c>
      <c r="AJ5661" s="1" t="s">
        <v>442</v>
      </c>
      <c r="AK5661" s="19">
        <v>52</v>
      </c>
      <c r="AL5661" s="19">
        <v>5.07</v>
      </c>
      <c r="AN5661" s="3">
        <v>1994</v>
      </c>
      <c r="AQ5661">
        <v>80402</v>
      </c>
      <c r="AR5661" s="1" t="s">
        <v>248</v>
      </c>
    </row>
    <row r="5662" spans="1:44" x14ac:dyDescent="0.25">
      <c r="A5662" s="1">
        <v>7242</v>
      </c>
      <c r="B5662" s="1" t="s">
        <v>747</v>
      </c>
      <c r="C5662" s="1">
        <v>180</v>
      </c>
      <c r="D5662" s="1" t="s">
        <v>5610</v>
      </c>
      <c r="F5662" s="33" t="s">
        <v>859</v>
      </c>
      <c r="G5662" s="1">
        <v>4</v>
      </c>
      <c r="H5662" s="1">
        <v>28</v>
      </c>
      <c r="I5662" s="1">
        <v>19.3</v>
      </c>
      <c r="J5662" s="1">
        <v>21.3</v>
      </c>
      <c r="K5662" s="3">
        <v>886</v>
      </c>
      <c r="N5662" s="1">
        <v>308</v>
      </c>
      <c r="S5662" s="1">
        <v>31.2</v>
      </c>
      <c r="AJ5662" s="1" t="s">
        <v>442</v>
      </c>
      <c r="AK5662" s="19">
        <v>52.22</v>
      </c>
      <c r="AL5662" s="19">
        <v>5.73</v>
      </c>
      <c r="AN5662" s="3">
        <v>1989</v>
      </c>
      <c r="AQ5662">
        <v>80402</v>
      </c>
      <c r="AR5662" s="1" t="s">
        <v>249</v>
      </c>
    </row>
    <row r="5663" spans="1:44" x14ac:dyDescent="0.25">
      <c r="A5663" s="1">
        <v>7243</v>
      </c>
      <c r="B5663" s="1" t="s">
        <v>747</v>
      </c>
      <c r="C5663" s="1">
        <v>180</v>
      </c>
      <c r="D5663" s="1" t="s">
        <v>5610</v>
      </c>
      <c r="F5663" s="33" t="s">
        <v>859</v>
      </c>
      <c r="G5663" s="1">
        <v>4</v>
      </c>
      <c r="H5663" s="1">
        <v>36</v>
      </c>
      <c r="I5663" s="1">
        <v>18</v>
      </c>
      <c r="J5663" s="1">
        <v>18.7</v>
      </c>
      <c r="K5663" s="3">
        <v>992</v>
      </c>
      <c r="N5663" s="1">
        <v>253</v>
      </c>
      <c r="S5663" s="1">
        <v>27.7</v>
      </c>
      <c r="AJ5663" s="1" t="s">
        <v>442</v>
      </c>
      <c r="AK5663" s="19">
        <v>52.22</v>
      </c>
      <c r="AL5663" s="19">
        <v>5.73</v>
      </c>
      <c r="AN5663" s="3">
        <v>1989</v>
      </c>
      <c r="AQ5663">
        <v>80402</v>
      </c>
      <c r="AR5663" s="1" t="s">
        <v>249</v>
      </c>
    </row>
    <row r="5664" spans="1:44" x14ac:dyDescent="0.25">
      <c r="A5664" s="1">
        <v>7244</v>
      </c>
      <c r="B5664" s="1" t="s">
        <v>747</v>
      </c>
      <c r="C5664" s="1">
        <v>180</v>
      </c>
      <c r="D5664" s="1" t="s">
        <v>5610</v>
      </c>
      <c r="F5664" s="33" t="s">
        <v>859</v>
      </c>
      <c r="G5664" s="1">
        <v>4</v>
      </c>
      <c r="H5664" s="1">
        <v>40</v>
      </c>
      <c r="I5664" s="1">
        <v>23</v>
      </c>
      <c r="J5664" s="1">
        <v>27</v>
      </c>
      <c r="K5664" s="3">
        <v>631</v>
      </c>
      <c r="N5664" s="1">
        <v>396</v>
      </c>
      <c r="S5664" s="1">
        <v>51.7</v>
      </c>
      <c r="AJ5664" s="1" t="s">
        <v>442</v>
      </c>
      <c r="AK5664" s="19">
        <v>52.22</v>
      </c>
      <c r="AL5664" s="19">
        <v>5.73</v>
      </c>
      <c r="AN5664" s="3">
        <v>1993</v>
      </c>
      <c r="AQ5664">
        <v>80402</v>
      </c>
      <c r="AR5664" s="1" t="s">
        <v>3355</v>
      </c>
    </row>
    <row r="5665" spans="1:44" x14ac:dyDescent="0.25">
      <c r="A5665" s="1">
        <v>7245</v>
      </c>
      <c r="B5665" s="1" t="s">
        <v>747</v>
      </c>
      <c r="C5665" s="1">
        <v>180</v>
      </c>
      <c r="D5665" s="1" t="s">
        <v>6161</v>
      </c>
      <c r="F5665" s="33" t="s">
        <v>859</v>
      </c>
      <c r="G5665" s="1">
        <v>4</v>
      </c>
      <c r="H5665" s="1">
        <v>43</v>
      </c>
      <c r="I5665" s="1">
        <v>24.4</v>
      </c>
      <c r="J5665" s="1">
        <v>25</v>
      </c>
      <c r="K5665" s="3">
        <v>632</v>
      </c>
      <c r="N5665" s="1">
        <v>354</v>
      </c>
      <c r="S5665" s="1">
        <v>39.5</v>
      </c>
      <c r="AJ5665" s="1" t="s">
        <v>442</v>
      </c>
      <c r="AK5665" s="19">
        <v>52.22</v>
      </c>
      <c r="AL5665" s="19">
        <v>5.73</v>
      </c>
      <c r="AN5665" s="3">
        <v>1993</v>
      </c>
      <c r="AQ5665">
        <v>80402</v>
      </c>
      <c r="AR5665" s="1" t="s">
        <v>3355</v>
      </c>
    </row>
    <row r="5666" spans="1:44" x14ac:dyDescent="0.25">
      <c r="A5666" s="1">
        <v>7246</v>
      </c>
      <c r="B5666" s="1" t="s">
        <v>747</v>
      </c>
      <c r="C5666" s="1">
        <v>180</v>
      </c>
      <c r="D5666" s="1" t="s">
        <v>5610</v>
      </c>
      <c r="F5666" s="33" t="s">
        <v>859</v>
      </c>
      <c r="G5666" s="1">
        <v>5</v>
      </c>
      <c r="H5666" s="1">
        <v>60</v>
      </c>
      <c r="I5666" s="1">
        <v>25</v>
      </c>
      <c r="J5666" s="1">
        <v>31</v>
      </c>
      <c r="K5666" s="3">
        <v>737</v>
      </c>
      <c r="N5666" s="1">
        <v>645</v>
      </c>
      <c r="S5666" s="1">
        <v>39</v>
      </c>
      <c r="AJ5666" s="1" t="s">
        <v>442</v>
      </c>
      <c r="AK5666" s="19">
        <v>52.22</v>
      </c>
      <c r="AL5666" s="19">
        <v>5.73</v>
      </c>
      <c r="AN5666" s="3">
        <v>1993</v>
      </c>
      <c r="AQ5666">
        <v>80402</v>
      </c>
      <c r="AR5666" s="1" t="s">
        <v>3355</v>
      </c>
    </row>
    <row r="5667" spans="1:44" x14ac:dyDescent="0.25">
      <c r="A5667" s="1">
        <v>7247</v>
      </c>
      <c r="B5667" s="1" t="s">
        <v>747</v>
      </c>
      <c r="C5667" s="1">
        <v>180</v>
      </c>
      <c r="D5667" s="1" t="s">
        <v>6089</v>
      </c>
      <c r="F5667" s="33" t="s">
        <v>859</v>
      </c>
      <c r="G5667" s="1">
        <v>4</v>
      </c>
      <c r="H5667" s="1">
        <v>76</v>
      </c>
      <c r="I5667" s="1">
        <v>34.5</v>
      </c>
      <c r="J5667" s="1">
        <v>58.6</v>
      </c>
      <c r="K5667" s="3">
        <v>230</v>
      </c>
      <c r="N5667" s="1">
        <v>895</v>
      </c>
      <c r="S5667" s="1">
        <v>107.2</v>
      </c>
      <c r="AJ5667" s="1" t="s">
        <v>442</v>
      </c>
      <c r="AK5667" s="19">
        <v>52.22</v>
      </c>
      <c r="AL5667" s="19">
        <v>5.73</v>
      </c>
      <c r="AN5667" s="3">
        <v>1993</v>
      </c>
      <c r="AQ5667">
        <v>80402</v>
      </c>
      <c r="AR5667" s="1" t="s">
        <v>3355</v>
      </c>
    </row>
    <row r="5668" spans="1:44" x14ac:dyDescent="0.25">
      <c r="A5668" s="1">
        <v>7248</v>
      </c>
      <c r="B5668" s="1" t="s">
        <v>748</v>
      </c>
      <c r="C5668" s="1">
        <v>131</v>
      </c>
      <c r="D5668" s="1" t="s">
        <v>5629</v>
      </c>
      <c r="F5668" s="33" t="s">
        <v>859</v>
      </c>
      <c r="G5668" s="1">
        <v>1</v>
      </c>
      <c r="H5668" s="23">
        <v>6</v>
      </c>
      <c r="I5668" s="23">
        <v>15.9</v>
      </c>
      <c r="J5668" s="23">
        <v>13</v>
      </c>
      <c r="K5668" s="3">
        <v>2000</v>
      </c>
      <c r="N5668" s="1">
        <v>197</v>
      </c>
      <c r="O5668" s="23">
        <v>60.4</v>
      </c>
      <c r="Q5668" s="23">
        <v>4.5999999999999996</v>
      </c>
      <c r="AJ5668" s="1" t="s">
        <v>442</v>
      </c>
      <c r="AK5668" s="19">
        <v>52</v>
      </c>
      <c r="AL5668" s="19">
        <v>5</v>
      </c>
      <c r="AN5668" s="3">
        <v>1979</v>
      </c>
      <c r="AQ5668">
        <v>80402</v>
      </c>
      <c r="AR5668" s="1" t="s">
        <v>3406</v>
      </c>
    </row>
    <row r="5669" spans="1:44" x14ac:dyDescent="0.25">
      <c r="A5669" s="1">
        <v>7249</v>
      </c>
      <c r="B5669" s="1" t="s">
        <v>748</v>
      </c>
      <c r="C5669" s="1">
        <v>131</v>
      </c>
      <c r="D5669" s="1" t="s">
        <v>5629</v>
      </c>
      <c r="F5669" s="33" t="s">
        <v>859</v>
      </c>
      <c r="G5669" s="1">
        <v>1</v>
      </c>
      <c r="H5669" s="23">
        <v>6</v>
      </c>
      <c r="I5669" s="23">
        <v>13.6</v>
      </c>
      <c r="J5669" s="23">
        <v>13.8</v>
      </c>
      <c r="K5669" s="3">
        <v>2000</v>
      </c>
      <c r="N5669" s="23">
        <v>183</v>
      </c>
      <c r="O5669" s="23">
        <v>60</v>
      </c>
      <c r="Q5669" s="23">
        <v>18.399999999999999</v>
      </c>
      <c r="AJ5669" s="1" t="s">
        <v>442</v>
      </c>
      <c r="AK5669" s="19">
        <v>52</v>
      </c>
      <c r="AL5669" s="19">
        <v>5</v>
      </c>
      <c r="AN5669" s="3">
        <v>1979</v>
      </c>
      <c r="AQ5669">
        <v>80402</v>
      </c>
      <c r="AR5669" s="1" t="s">
        <v>3406</v>
      </c>
    </row>
    <row r="5670" spans="1:44" x14ac:dyDescent="0.25">
      <c r="A5670" s="1">
        <v>7250</v>
      </c>
      <c r="B5670" s="1" t="s">
        <v>745</v>
      </c>
      <c r="C5670" s="1">
        <v>111</v>
      </c>
      <c r="D5670" s="1" t="s">
        <v>5623</v>
      </c>
      <c r="F5670" s="1" t="s">
        <v>445</v>
      </c>
      <c r="G5670" s="1">
        <v>7</v>
      </c>
      <c r="H5670" s="23">
        <v>140</v>
      </c>
      <c r="I5670" s="1">
        <v>27.2</v>
      </c>
      <c r="J5670" s="1">
        <v>37.9</v>
      </c>
      <c r="K5670" s="3">
        <v>300</v>
      </c>
      <c r="N5670" s="1">
        <v>364</v>
      </c>
      <c r="O5670" s="23">
        <v>236.5</v>
      </c>
      <c r="Q5670" s="23">
        <v>28.5</v>
      </c>
      <c r="R5670" s="23">
        <v>3.3</v>
      </c>
      <c r="S5670" s="23">
        <v>41.8</v>
      </c>
      <c r="AJ5670" s="1" t="s">
        <v>442</v>
      </c>
      <c r="AK5670" s="19">
        <v>51.92</v>
      </c>
      <c r="AL5670" s="19">
        <v>6.7</v>
      </c>
      <c r="AM5670" s="1">
        <v>45</v>
      </c>
      <c r="AN5670" s="3">
        <v>1972</v>
      </c>
      <c r="AQ5670">
        <v>80402</v>
      </c>
      <c r="AR5670" s="1" t="s">
        <v>250</v>
      </c>
    </row>
    <row r="5671" spans="1:44" x14ac:dyDescent="0.25">
      <c r="A5671" s="1">
        <v>7251</v>
      </c>
      <c r="B5671" s="1" t="s">
        <v>5217</v>
      </c>
      <c r="C5671" s="1">
        <v>112</v>
      </c>
      <c r="D5671" s="1" t="s">
        <v>5600</v>
      </c>
      <c r="F5671" s="1" t="s">
        <v>445</v>
      </c>
      <c r="G5671" s="1">
        <v>7</v>
      </c>
      <c r="H5671" s="1">
        <v>8</v>
      </c>
      <c r="I5671" s="1">
        <v>2.9</v>
      </c>
      <c r="J5671" s="1">
        <v>3.1</v>
      </c>
      <c r="K5671" s="3">
        <v>7200</v>
      </c>
      <c r="N5671" s="1">
        <v>18</v>
      </c>
      <c r="O5671" s="1">
        <v>9.9600000000000009</v>
      </c>
      <c r="Q5671" s="1">
        <v>0.64</v>
      </c>
      <c r="R5671" s="1">
        <v>3.01</v>
      </c>
      <c r="AJ5671" s="1" t="s">
        <v>442</v>
      </c>
      <c r="AK5671" s="19">
        <v>52</v>
      </c>
      <c r="AL5671" s="19">
        <v>5.07</v>
      </c>
      <c r="AN5671" s="3">
        <v>1995</v>
      </c>
      <c r="AQ5671">
        <v>80402</v>
      </c>
      <c r="AR5671" s="1" t="s">
        <v>251</v>
      </c>
    </row>
    <row r="5672" spans="1:44" x14ac:dyDescent="0.25">
      <c r="A5672" s="1">
        <v>7252</v>
      </c>
      <c r="B5672" s="1" t="s">
        <v>5217</v>
      </c>
      <c r="C5672" s="1">
        <v>112</v>
      </c>
      <c r="D5672" s="1" t="s">
        <v>6266</v>
      </c>
      <c r="F5672" s="1" t="s">
        <v>445</v>
      </c>
      <c r="G5672" s="1">
        <v>7</v>
      </c>
      <c r="H5672" s="1">
        <v>11</v>
      </c>
      <c r="I5672" s="1">
        <v>3.7</v>
      </c>
      <c r="J5672" s="1">
        <v>1.9</v>
      </c>
      <c r="K5672" s="3">
        <v>9920</v>
      </c>
      <c r="N5672" s="1">
        <v>7.7</v>
      </c>
      <c r="O5672" s="1">
        <v>4.37</v>
      </c>
      <c r="Q5672" s="1">
        <v>0.28999999999999998</v>
      </c>
      <c r="R5672" s="1">
        <v>1.28</v>
      </c>
      <c r="AJ5672" s="1" t="s">
        <v>442</v>
      </c>
      <c r="AK5672" s="19">
        <v>52</v>
      </c>
      <c r="AL5672" s="19">
        <v>5.07</v>
      </c>
      <c r="AN5672" s="3">
        <v>1995</v>
      </c>
      <c r="AQ5672">
        <v>80402</v>
      </c>
      <c r="AR5672" s="1" t="s">
        <v>251</v>
      </c>
    </row>
    <row r="5673" spans="1:44" x14ac:dyDescent="0.25">
      <c r="A5673" s="1">
        <v>7253</v>
      </c>
      <c r="B5673" s="1" t="s">
        <v>5217</v>
      </c>
      <c r="C5673" s="1">
        <v>112</v>
      </c>
      <c r="D5673" s="1" t="s">
        <v>6070</v>
      </c>
      <c r="F5673" s="1" t="s">
        <v>445</v>
      </c>
      <c r="G5673" s="1">
        <v>7</v>
      </c>
      <c r="H5673" s="1">
        <v>20</v>
      </c>
      <c r="I5673" s="1">
        <v>7.8</v>
      </c>
      <c r="J5673" s="1">
        <v>8.8000000000000007</v>
      </c>
      <c r="K5673" s="3">
        <v>5200</v>
      </c>
      <c r="N5673" s="1">
        <v>111</v>
      </c>
      <c r="O5673" s="1">
        <v>63.1</v>
      </c>
      <c r="Q5673" s="1">
        <v>8.4499999999999993</v>
      </c>
      <c r="R5673" s="1">
        <v>3.61</v>
      </c>
      <c r="AJ5673" s="1" t="s">
        <v>442</v>
      </c>
      <c r="AK5673" s="19">
        <v>52</v>
      </c>
      <c r="AL5673" s="19">
        <v>5.07</v>
      </c>
      <c r="AN5673" s="3">
        <v>1995</v>
      </c>
      <c r="AQ5673">
        <v>80402</v>
      </c>
      <c r="AR5673" s="1" t="s">
        <v>251</v>
      </c>
    </row>
    <row r="5674" spans="1:44" x14ac:dyDescent="0.25">
      <c r="A5674" s="1">
        <v>7254</v>
      </c>
      <c r="B5674" s="1" t="s">
        <v>5217</v>
      </c>
      <c r="C5674" s="1">
        <v>112</v>
      </c>
      <c r="D5674" s="1" t="s">
        <v>5600</v>
      </c>
      <c r="F5674" s="1" t="s">
        <v>445</v>
      </c>
      <c r="G5674" s="1">
        <v>7</v>
      </c>
      <c r="H5674" s="1">
        <v>22</v>
      </c>
      <c r="I5674" s="1">
        <v>7.3</v>
      </c>
      <c r="J5674" s="1">
        <v>9.3000000000000007</v>
      </c>
      <c r="K5674" s="3">
        <v>2920</v>
      </c>
      <c r="N5674" s="1">
        <v>113</v>
      </c>
      <c r="O5674" s="1">
        <v>63.9</v>
      </c>
      <c r="Q5674" s="1">
        <v>9.5399999999999991</v>
      </c>
      <c r="R5674" s="1">
        <v>3.08</v>
      </c>
      <c r="AJ5674" s="1" t="s">
        <v>442</v>
      </c>
      <c r="AK5674" s="19">
        <v>52</v>
      </c>
      <c r="AL5674" s="19">
        <v>5.07</v>
      </c>
      <c r="AN5674" s="3">
        <v>1995</v>
      </c>
      <c r="AQ5674">
        <v>80402</v>
      </c>
      <c r="AR5674" s="1" t="s">
        <v>251</v>
      </c>
    </row>
    <row r="5675" spans="1:44" x14ac:dyDescent="0.25">
      <c r="A5675" s="1">
        <v>7255</v>
      </c>
      <c r="B5675" s="1" t="s">
        <v>5217</v>
      </c>
      <c r="C5675" s="1">
        <v>112</v>
      </c>
      <c r="D5675" s="1" t="s">
        <v>5600</v>
      </c>
      <c r="F5675" s="1" t="s">
        <v>445</v>
      </c>
      <c r="G5675" s="1">
        <v>7</v>
      </c>
      <c r="H5675" s="1">
        <v>40</v>
      </c>
      <c r="I5675" s="1">
        <v>14.6</v>
      </c>
      <c r="J5675" s="1">
        <v>20.3</v>
      </c>
      <c r="K5675" s="3">
        <v>810</v>
      </c>
      <c r="N5675" s="1">
        <v>225</v>
      </c>
      <c r="O5675" s="1">
        <v>126.9</v>
      </c>
      <c r="Q5675" s="1">
        <v>33.4</v>
      </c>
      <c r="R5675" s="1">
        <v>4.22</v>
      </c>
      <c r="AJ5675" s="1" t="s">
        <v>442</v>
      </c>
      <c r="AK5675" s="19">
        <v>52</v>
      </c>
      <c r="AL5675" s="19">
        <v>5.07</v>
      </c>
      <c r="AN5675" s="3">
        <v>1995</v>
      </c>
      <c r="AQ5675">
        <v>80402</v>
      </c>
      <c r="AR5675" s="1" t="s">
        <v>251</v>
      </c>
    </row>
    <row r="5676" spans="1:44" x14ac:dyDescent="0.25">
      <c r="A5676" s="1">
        <v>7256</v>
      </c>
      <c r="B5676" s="1" t="s">
        <v>5217</v>
      </c>
      <c r="C5676" s="1">
        <v>112</v>
      </c>
      <c r="D5676" s="1" t="s">
        <v>5600</v>
      </c>
      <c r="F5676" s="1" t="s">
        <v>445</v>
      </c>
      <c r="G5676" s="1">
        <v>7</v>
      </c>
      <c r="H5676" s="1">
        <v>59</v>
      </c>
      <c r="I5676" s="1">
        <v>19.100000000000001</v>
      </c>
      <c r="J5676" s="1">
        <v>27.9</v>
      </c>
      <c r="K5676" s="3">
        <v>360</v>
      </c>
      <c r="N5676" s="1">
        <v>218</v>
      </c>
      <c r="O5676" s="1">
        <v>123.3</v>
      </c>
      <c r="Q5676" s="1">
        <v>39.5</v>
      </c>
      <c r="R5676" s="1">
        <v>3.93</v>
      </c>
      <c r="AJ5676" s="1" t="s">
        <v>442</v>
      </c>
      <c r="AK5676" s="19">
        <v>52</v>
      </c>
      <c r="AL5676" s="19">
        <v>5.07</v>
      </c>
      <c r="AN5676" s="3">
        <v>1995</v>
      </c>
      <c r="AQ5676">
        <v>80402</v>
      </c>
      <c r="AR5676" s="1" t="s">
        <v>251</v>
      </c>
    </row>
    <row r="5677" spans="1:44" x14ac:dyDescent="0.25">
      <c r="A5677" s="1">
        <v>7257</v>
      </c>
      <c r="B5677" s="1" t="s">
        <v>855</v>
      </c>
      <c r="C5677" s="1">
        <v>102</v>
      </c>
      <c r="D5677" s="1" t="s">
        <v>5633</v>
      </c>
      <c r="F5677" s="1" t="s">
        <v>445</v>
      </c>
      <c r="G5677" s="1">
        <v>9</v>
      </c>
      <c r="H5677" s="1">
        <v>25</v>
      </c>
      <c r="I5677" s="1">
        <v>5.2</v>
      </c>
      <c r="J5677" s="1">
        <v>5.4</v>
      </c>
      <c r="K5677" s="3">
        <v>4844</v>
      </c>
      <c r="N5677" s="1">
        <v>36.6</v>
      </c>
      <c r="O5677" s="1">
        <v>15.1</v>
      </c>
      <c r="P5677" s="1">
        <v>2.96</v>
      </c>
      <c r="Q5677" s="1">
        <v>7.2</v>
      </c>
      <c r="R5677" s="1">
        <v>9.24</v>
      </c>
      <c r="AJ5677" s="1" t="s">
        <v>434</v>
      </c>
      <c r="AK5677" s="19">
        <v>59.27</v>
      </c>
      <c r="AL5677" s="19">
        <v>10.82</v>
      </c>
      <c r="AN5677" s="3">
        <v>1983</v>
      </c>
      <c r="AQ5677">
        <v>80436</v>
      </c>
      <c r="AR5677" s="1" t="s">
        <v>5185</v>
      </c>
    </row>
    <row r="5678" spans="1:44" x14ac:dyDescent="0.25">
      <c r="A5678" s="1">
        <v>7258</v>
      </c>
      <c r="B5678" s="1" t="s">
        <v>855</v>
      </c>
      <c r="C5678" s="1">
        <v>102</v>
      </c>
      <c r="D5678" s="1" t="s">
        <v>5633</v>
      </c>
      <c r="F5678" s="1" t="s">
        <v>445</v>
      </c>
      <c r="G5678" s="1">
        <v>8</v>
      </c>
      <c r="H5678" s="1">
        <v>25</v>
      </c>
      <c r="I5678" s="1">
        <v>6</v>
      </c>
      <c r="J5678" s="1">
        <v>6</v>
      </c>
      <c r="K5678" s="3">
        <v>5312</v>
      </c>
      <c r="N5678" s="1">
        <v>54.1</v>
      </c>
      <c r="O5678" s="1">
        <v>21.8</v>
      </c>
      <c r="P5678" s="1">
        <v>4.01</v>
      </c>
      <c r="Q5678" s="1">
        <v>10.199999999999999</v>
      </c>
      <c r="R5678" s="1">
        <v>12.85</v>
      </c>
      <c r="AJ5678" s="1" t="s">
        <v>434</v>
      </c>
      <c r="AK5678" s="19">
        <v>59.27</v>
      </c>
      <c r="AL5678" s="19">
        <v>10.82</v>
      </c>
      <c r="AN5678" s="3">
        <v>1983</v>
      </c>
      <c r="AQ5678">
        <v>80436</v>
      </c>
      <c r="AR5678" s="1" t="s">
        <v>5185</v>
      </c>
    </row>
    <row r="5679" spans="1:44" x14ac:dyDescent="0.25">
      <c r="A5679" s="1">
        <v>7259</v>
      </c>
      <c r="B5679" s="1" t="s">
        <v>855</v>
      </c>
      <c r="C5679" s="1">
        <v>102</v>
      </c>
      <c r="D5679" s="1" t="s">
        <v>5633</v>
      </c>
      <c r="F5679" s="1" t="s">
        <v>445</v>
      </c>
      <c r="G5679" s="1">
        <v>8</v>
      </c>
      <c r="H5679" s="1">
        <v>25</v>
      </c>
      <c r="I5679" s="1">
        <v>6.6</v>
      </c>
      <c r="J5679" s="1">
        <v>7.2</v>
      </c>
      <c r="K5679" s="3">
        <v>2995</v>
      </c>
      <c r="N5679" s="1">
        <v>46.7</v>
      </c>
      <c r="O5679" s="1">
        <v>19.100000000000001</v>
      </c>
      <c r="P5679" s="1">
        <v>3.23</v>
      </c>
      <c r="Q5679" s="1">
        <v>8.8000000000000007</v>
      </c>
      <c r="R5679" s="1">
        <v>11.08</v>
      </c>
      <c r="AJ5679" s="1" t="s">
        <v>434</v>
      </c>
      <c r="AK5679" s="19">
        <v>59.27</v>
      </c>
      <c r="AL5679" s="19">
        <v>10.82</v>
      </c>
      <c r="AN5679" s="3">
        <v>1983</v>
      </c>
      <c r="AQ5679">
        <v>80436</v>
      </c>
      <c r="AR5679" s="1" t="s">
        <v>5185</v>
      </c>
    </row>
    <row r="5680" spans="1:44" x14ac:dyDescent="0.25">
      <c r="A5680" s="1">
        <v>7260</v>
      </c>
      <c r="B5680" s="1" t="s">
        <v>855</v>
      </c>
      <c r="C5680" s="1">
        <v>102</v>
      </c>
      <c r="D5680" s="1" t="s">
        <v>5633</v>
      </c>
      <c r="F5680" s="1" t="s">
        <v>445</v>
      </c>
      <c r="G5680" s="1">
        <v>8</v>
      </c>
      <c r="H5680" s="1">
        <v>25</v>
      </c>
      <c r="I5680" s="1">
        <v>6.5</v>
      </c>
      <c r="J5680" s="1">
        <v>6.5</v>
      </c>
      <c r="K5680" s="3">
        <v>5155</v>
      </c>
      <c r="N5680" s="1">
        <v>66</v>
      </c>
      <c r="O5680" s="1">
        <v>25.7</v>
      </c>
      <c r="P5680" s="1">
        <v>4.55</v>
      </c>
      <c r="Q5680" s="1">
        <v>11.9</v>
      </c>
      <c r="R5680" s="1">
        <v>15.03</v>
      </c>
      <c r="AJ5680" s="1" t="s">
        <v>434</v>
      </c>
      <c r="AK5680" s="19">
        <v>59.27</v>
      </c>
      <c r="AL5680" s="19">
        <v>10.82</v>
      </c>
      <c r="AN5680" s="3">
        <v>1983</v>
      </c>
      <c r="AQ5680">
        <v>80436</v>
      </c>
      <c r="AR5680" s="1" t="s">
        <v>5185</v>
      </c>
    </row>
    <row r="5681" spans="1:44" x14ac:dyDescent="0.25">
      <c r="A5681" s="1">
        <v>7261</v>
      </c>
      <c r="B5681" s="1" t="s">
        <v>855</v>
      </c>
      <c r="C5681" s="1">
        <v>102</v>
      </c>
      <c r="D5681" s="1" t="s">
        <v>5633</v>
      </c>
      <c r="F5681" s="1" t="s">
        <v>445</v>
      </c>
      <c r="G5681" s="1">
        <v>8</v>
      </c>
      <c r="H5681" s="1">
        <v>32</v>
      </c>
      <c r="I5681" s="1">
        <v>8.1999999999999993</v>
      </c>
      <c r="J5681" s="1">
        <v>8.1</v>
      </c>
      <c r="K5681" s="3">
        <v>5156</v>
      </c>
      <c r="N5681" s="1">
        <v>122</v>
      </c>
      <c r="O5681" s="1">
        <v>53.4</v>
      </c>
      <c r="P5681" s="1">
        <v>7.49</v>
      </c>
      <c r="Q5681" s="1">
        <v>14.9</v>
      </c>
      <c r="R5681" s="1">
        <v>16</v>
      </c>
      <c r="AJ5681" s="1" t="s">
        <v>434</v>
      </c>
      <c r="AK5681" s="19">
        <v>59.27</v>
      </c>
      <c r="AL5681" s="19">
        <v>10.82</v>
      </c>
      <c r="AN5681" s="3">
        <v>1983</v>
      </c>
      <c r="AQ5681">
        <v>80436</v>
      </c>
      <c r="AR5681" s="1" t="s">
        <v>5185</v>
      </c>
    </row>
    <row r="5682" spans="1:44" x14ac:dyDescent="0.25">
      <c r="A5682" s="1">
        <v>7262</v>
      </c>
      <c r="B5682" s="1" t="s">
        <v>855</v>
      </c>
      <c r="C5682" s="1">
        <v>102</v>
      </c>
      <c r="D5682" s="1" t="s">
        <v>5633</v>
      </c>
      <c r="F5682" s="1" t="s">
        <v>445</v>
      </c>
      <c r="G5682" s="1">
        <v>8</v>
      </c>
      <c r="H5682" s="1">
        <v>32</v>
      </c>
      <c r="I5682" s="1">
        <v>9.3000000000000007</v>
      </c>
      <c r="J5682" s="1">
        <v>8.8000000000000007</v>
      </c>
      <c r="K5682" s="3">
        <v>5208</v>
      </c>
      <c r="N5682" s="1">
        <v>164</v>
      </c>
      <c r="O5682" s="1">
        <v>66</v>
      </c>
      <c r="P5682" s="1">
        <v>9.02</v>
      </c>
      <c r="Q5682" s="1">
        <v>18.600000000000001</v>
      </c>
      <c r="R5682" s="1">
        <v>19.7</v>
      </c>
      <c r="AJ5682" s="1" t="s">
        <v>434</v>
      </c>
      <c r="AK5682" s="19">
        <v>59.27</v>
      </c>
      <c r="AL5682" s="19">
        <v>10.82</v>
      </c>
      <c r="AN5682" s="3">
        <v>1983</v>
      </c>
      <c r="AQ5682">
        <v>80436</v>
      </c>
      <c r="AR5682" s="1" t="s">
        <v>5185</v>
      </c>
    </row>
    <row r="5683" spans="1:44" x14ac:dyDescent="0.25">
      <c r="A5683" s="1">
        <v>7263</v>
      </c>
      <c r="B5683" s="1" t="s">
        <v>855</v>
      </c>
      <c r="C5683" s="1">
        <v>102</v>
      </c>
      <c r="D5683" s="1" t="s">
        <v>5633</v>
      </c>
      <c r="F5683" s="1" t="s">
        <v>445</v>
      </c>
      <c r="G5683" s="1">
        <v>7</v>
      </c>
      <c r="H5683" s="1">
        <v>32</v>
      </c>
      <c r="I5683" s="1">
        <v>10.3</v>
      </c>
      <c r="J5683" s="1">
        <v>10.7</v>
      </c>
      <c r="K5683" s="3">
        <v>2969</v>
      </c>
      <c r="N5683" s="1">
        <v>149</v>
      </c>
      <c r="O5683" s="1">
        <v>59</v>
      </c>
      <c r="P5683" s="1">
        <v>7.69</v>
      </c>
      <c r="Q5683" s="1">
        <v>17</v>
      </c>
      <c r="R5683" s="1">
        <v>17.5</v>
      </c>
      <c r="AJ5683" s="1" t="s">
        <v>434</v>
      </c>
      <c r="AK5683" s="19">
        <v>59.27</v>
      </c>
      <c r="AL5683" s="19">
        <v>10.82</v>
      </c>
      <c r="AN5683" s="3">
        <v>1983</v>
      </c>
      <c r="AQ5683">
        <v>80436</v>
      </c>
      <c r="AR5683" s="1" t="s">
        <v>5185</v>
      </c>
    </row>
    <row r="5684" spans="1:44" x14ac:dyDescent="0.25">
      <c r="A5684" s="1">
        <v>7264</v>
      </c>
      <c r="B5684" s="1" t="s">
        <v>855</v>
      </c>
      <c r="C5684" s="1">
        <v>102</v>
      </c>
      <c r="D5684" s="1" t="s">
        <v>5633</v>
      </c>
      <c r="F5684" s="1" t="s">
        <v>445</v>
      </c>
      <c r="G5684" s="1">
        <v>7</v>
      </c>
      <c r="H5684" s="1">
        <v>32</v>
      </c>
      <c r="I5684" s="1">
        <v>10.5</v>
      </c>
      <c r="J5684" s="1">
        <v>10.6</v>
      </c>
      <c r="K5684" s="3">
        <v>3203</v>
      </c>
      <c r="N5684" s="1">
        <v>163</v>
      </c>
      <c r="O5684" s="1">
        <v>63.5</v>
      </c>
      <c r="P5684" s="1">
        <v>8.27</v>
      </c>
      <c r="Q5684" s="1">
        <v>18.3</v>
      </c>
      <c r="R5684" s="1">
        <v>18.8</v>
      </c>
      <c r="AJ5684" s="1" t="s">
        <v>434</v>
      </c>
      <c r="AK5684" s="19">
        <v>59.27</v>
      </c>
      <c r="AL5684" s="19">
        <v>10.82</v>
      </c>
      <c r="AN5684" s="3">
        <v>1983</v>
      </c>
      <c r="AQ5684">
        <v>80436</v>
      </c>
      <c r="AR5684" s="1" t="s">
        <v>5185</v>
      </c>
    </row>
    <row r="5685" spans="1:44" x14ac:dyDescent="0.25">
      <c r="A5685" s="1">
        <v>7265</v>
      </c>
      <c r="B5685" s="1" t="s">
        <v>855</v>
      </c>
      <c r="C5685" s="1">
        <v>102</v>
      </c>
      <c r="D5685" s="1" t="s">
        <v>5633</v>
      </c>
      <c r="F5685" s="1" t="s">
        <v>445</v>
      </c>
      <c r="G5685" s="1">
        <v>9</v>
      </c>
      <c r="H5685" s="1">
        <v>35</v>
      </c>
      <c r="I5685" s="1">
        <v>8</v>
      </c>
      <c r="J5685" s="1">
        <v>9.1999999999999993</v>
      </c>
      <c r="K5685" s="3">
        <v>2400</v>
      </c>
      <c r="N5685" s="1">
        <v>69.3</v>
      </c>
      <c r="O5685" s="1">
        <v>27.7</v>
      </c>
      <c r="P5685" s="1">
        <v>4.9000000000000004</v>
      </c>
      <c r="Q5685" s="1">
        <v>17.399999999999999</v>
      </c>
      <c r="R5685" s="1">
        <v>13.8</v>
      </c>
      <c r="S5685" s="1">
        <v>28.3</v>
      </c>
      <c r="AJ5685" s="1" t="s">
        <v>434</v>
      </c>
      <c r="AK5685" s="19">
        <v>60.27</v>
      </c>
      <c r="AL5685" s="19">
        <v>11.1</v>
      </c>
      <c r="AM5685" s="1">
        <v>200</v>
      </c>
      <c r="AN5685" s="3">
        <v>2000</v>
      </c>
      <c r="AQ5685">
        <v>80608</v>
      </c>
      <c r="AR5685" s="1" t="s">
        <v>252</v>
      </c>
    </row>
    <row r="5686" spans="1:44" x14ac:dyDescent="0.25">
      <c r="A5686" s="1">
        <v>7266</v>
      </c>
      <c r="B5686" s="1" t="s">
        <v>1233</v>
      </c>
      <c r="C5686" s="1">
        <v>101</v>
      </c>
      <c r="D5686" s="1" t="s">
        <v>5627</v>
      </c>
      <c r="F5686" s="1" t="s">
        <v>445</v>
      </c>
      <c r="G5686" s="1">
        <v>11</v>
      </c>
      <c r="H5686" s="23">
        <v>100</v>
      </c>
      <c r="I5686" s="1">
        <v>8.5</v>
      </c>
      <c r="J5686" s="1">
        <v>9.5</v>
      </c>
      <c r="K5686" s="3">
        <v>2066</v>
      </c>
      <c r="L5686" s="2">
        <f>N5686/((3098.22)*(1-EXP(-(0.009408)*I5686))^(1.31634))</f>
        <v>0.65911542026901038</v>
      </c>
      <c r="N5686" s="23">
        <v>69.7</v>
      </c>
      <c r="S5686" s="23">
        <v>21.6</v>
      </c>
      <c r="AJ5686" s="1" t="s">
        <v>434</v>
      </c>
      <c r="AK5686" s="19">
        <v>59.5</v>
      </c>
      <c r="AL5686" s="19">
        <v>11</v>
      </c>
      <c r="AM5686" s="1">
        <v>190</v>
      </c>
      <c r="AN5686" s="3">
        <v>1987</v>
      </c>
      <c r="AQ5686">
        <v>80608</v>
      </c>
      <c r="AR5686" s="1" t="s">
        <v>3351</v>
      </c>
    </row>
    <row r="5687" spans="1:44" x14ac:dyDescent="0.25">
      <c r="A5687" s="1">
        <v>7267</v>
      </c>
      <c r="B5687" s="1" t="s">
        <v>1233</v>
      </c>
      <c r="C5687" s="1">
        <v>101</v>
      </c>
      <c r="D5687" s="1" t="s">
        <v>5627</v>
      </c>
      <c r="F5687" s="1" t="s">
        <v>445</v>
      </c>
      <c r="G5687" s="1">
        <v>12</v>
      </c>
      <c r="H5687" s="23">
        <v>100</v>
      </c>
      <c r="I5687" s="1">
        <v>7.4</v>
      </c>
      <c r="J5687" s="1">
        <v>9.1999999999999993</v>
      </c>
      <c r="K5687" s="3">
        <v>1399</v>
      </c>
      <c r="L5687" s="2">
        <f>N5687/((3098.22)*(1-EXP(-(0.009408)*I5687))^(1.31634))</f>
        <v>0.44978730206938505</v>
      </c>
      <c r="N5687" s="23">
        <v>39.9</v>
      </c>
      <c r="S5687" s="23">
        <v>14.4</v>
      </c>
      <c r="AJ5687" s="1" t="s">
        <v>434</v>
      </c>
      <c r="AK5687" s="19">
        <v>59.5</v>
      </c>
      <c r="AL5687" s="19">
        <v>11</v>
      </c>
      <c r="AM5687" s="1">
        <v>190</v>
      </c>
      <c r="AN5687" s="3">
        <v>1987</v>
      </c>
      <c r="AQ5687">
        <v>80608</v>
      </c>
      <c r="AR5687" s="1" t="s">
        <v>3351</v>
      </c>
    </row>
    <row r="5688" spans="1:44" x14ac:dyDescent="0.25">
      <c r="A5688" s="1">
        <v>7268</v>
      </c>
      <c r="B5688" s="1" t="s">
        <v>1233</v>
      </c>
      <c r="C5688" s="1">
        <v>101</v>
      </c>
      <c r="D5688" s="1" t="s">
        <v>5627</v>
      </c>
      <c r="F5688" s="1" t="s">
        <v>445</v>
      </c>
      <c r="G5688" s="1">
        <v>12</v>
      </c>
      <c r="H5688" s="23">
        <v>100</v>
      </c>
      <c r="I5688" s="1">
        <v>8.1</v>
      </c>
      <c r="J5688" s="1">
        <v>10.199999999999999</v>
      </c>
      <c r="K5688" s="3">
        <v>1302</v>
      </c>
      <c r="L5688" s="2">
        <f>N5688/((3098.22)*(1-EXP(-(0.009408)*I5688))^(1.31634))</f>
        <v>0.49150961547620786</v>
      </c>
      <c r="N5688" s="23">
        <v>48.9</v>
      </c>
      <c r="S5688" s="23">
        <v>17</v>
      </c>
      <c r="AJ5688" s="1" t="s">
        <v>434</v>
      </c>
      <c r="AK5688" s="19">
        <v>59.5</v>
      </c>
      <c r="AL5688" s="19">
        <v>11</v>
      </c>
      <c r="AM5688" s="1">
        <v>190</v>
      </c>
      <c r="AN5688" s="3">
        <v>1987</v>
      </c>
      <c r="AQ5688">
        <v>80608</v>
      </c>
      <c r="AR5688" s="1" t="s">
        <v>3351</v>
      </c>
    </row>
    <row r="5689" spans="1:44" x14ac:dyDescent="0.25">
      <c r="A5689" s="1">
        <v>7269</v>
      </c>
      <c r="B5689" s="1" t="s">
        <v>1233</v>
      </c>
      <c r="C5689" s="1">
        <v>101</v>
      </c>
      <c r="D5689" s="1" t="s">
        <v>5627</v>
      </c>
      <c r="F5689" s="1" t="s">
        <v>445</v>
      </c>
      <c r="G5689" s="1">
        <v>12</v>
      </c>
      <c r="H5689" s="23">
        <v>100</v>
      </c>
      <c r="I5689" s="1">
        <v>6.9</v>
      </c>
      <c r="J5689" s="1">
        <v>8.6999999999999993</v>
      </c>
      <c r="K5689" s="3">
        <v>1250</v>
      </c>
      <c r="L5689" s="2">
        <f>N5689/((3098.22)*(1-EXP(-(0.009408)*I5689))^(1.31634))</f>
        <v>0.37706834537170836</v>
      </c>
      <c r="N5689" s="23">
        <v>30.6</v>
      </c>
      <c r="S5689" s="23">
        <v>12.3</v>
      </c>
      <c r="AJ5689" s="1" t="s">
        <v>434</v>
      </c>
      <c r="AK5689" s="19">
        <v>59.5</v>
      </c>
      <c r="AL5689" s="19">
        <v>11</v>
      </c>
      <c r="AM5689" s="1">
        <v>190</v>
      </c>
      <c r="AN5689" s="3">
        <v>1987</v>
      </c>
      <c r="AQ5689">
        <v>80608</v>
      </c>
      <c r="AR5689" s="1" t="s">
        <v>3351</v>
      </c>
    </row>
    <row r="5690" spans="1:44" x14ac:dyDescent="0.25">
      <c r="A5690" s="1">
        <v>7270</v>
      </c>
      <c r="B5690" s="1" t="s">
        <v>1233</v>
      </c>
      <c r="C5690" s="1">
        <v>101</v>
      </c>
      <c r="D5690" s="1" t="s">
        <v>5627</v>
      </c>
      <c r="F5690" s="1" t="s">
        <v>445</v>
      </c>
      <c r="G5690" s="1">
        <v>12</v>
      </c>
      <c r="H5690" s="23">
        <v>100</v>
      </c>
      <c r="I5690" s="1">
        <v>5.4</v>
      </c>
      <c r="J5690" s="1">
        <v>7.7</v>
      </c>
      <c r="K5690" s="3">
        <v>1580</v>
      </c>
      <c r="L5690" s="2">
        <f>N5690/((3098.22)*(1-EXP(-(0.009408)*I5690))^(1.31634))</f>
        <v>0.42485010274530649</v>
      </c>
      <c r="N5690" s="23">
        <v>25.2</v>
      </c>
      <c r="S5690" s="23">
        <v>11</v>
      </c>
      <c r="AJ5690" s="1" t="s">
        <v>434</v>
      </c>
      <c r="AK5690" s="19">
        <v>59.5</v>
      </c>
      <c r="AL5690" s="19">
        <v>11</v>
      </c>
      <c r="AM5690" s="1">
        <v>190</v>
      </c>
      <c r="AN5690" s="3">
        <v>1987</v>
      </c>
      <c r="AQ5690">
        <v>80608</v>
      </c>
      <c r="AR5690" s="1" t="s">
        <v>3351</v>
      </c>
    </row>
    <row r="5691" spans="1:44" x14ac:dyDescent="0.25">
      <c r="A5691" s="1">
        <v>7271</v>
      </c>
      <c r="B5691" s="1" t="s">
        <v>1233</v>
      </c>
      <c r="C5691" s="1">
        <v>101</v>
      </c>
      <c r="D5691" s="1" t="s">
        <v>5627</v>
      </c>
      <c r="F5691" s="1" t="s">
        <v>445</v>
      </c>
      <c r="G5691" s="1">
        <v>12</v>
      </c>
      <c r="H5691" s="23">
        <v>100</v>
      </c>
      <c r="I5691" s="1">
        <v>6.9</v>
      </c>
      <c r="J5691" s="1">
        <v>8.4</v>
      </c>
      <c r="K5691" s="3">
        <v>1615</v>
      </c>
      <c r="L5691" s="2">
        <f>N5691/((3098.22)*(1-EXP(-(0.009408)*I5691))^(1.31634))</f>
        <v>0.44484206757904154</v>
      </c>
      <c r="N5691" s="23">
        <v>36.1</v>
      </c>
      <c r="S5691" s="23">
        <v>12.6</v>
      </c>
      <c r="AJ5691" s="1" t="s">
        <v>434</v>
      </c>
      <c r="AK5691" s="19">
        <v>59.5</v>
      </c>
      <c r="AL5691" s="19">
        <v>11</v>
      </c>
      <c r="AM5691" s="1">
        <v>190</v>
      </c>
      <c r="AN5691" s="3">
        <v>1987</v>
      </c>
      <c r="AQ5691">
        <v>80608</v>
      </c>
      <c r="AR5691" s="1" t="s">
        <v>3351</v>
      </c>
    </row>
    <row r="5692" spans="1:44" x14ac:dyDescent="0.25">
      <c r="A5692" s="1">
        <v>7272</v>
      </c>
      <c r="B5692" s="1" t="s">
        <v>1233</v>
      </c>
      <c r="C5692" s="1">
        <v>101</v>
      </c>
      <c r="D5692" s="1" t="s">
        <v>5627</v>
      </c>
      <c r="F5692" s="1" t="s">
        <v>445</v>
      </c>
      <c r="G5692" s="1">
        <v>12</v>
      </c>
      <c r="H5692" s="23">
        <v>100</v>
      </c>
      <c r="I5692" s="1">
        <v>6.9</v>
      </c>
      <c r="J5692" s="1">
        <v>7.7</v>
      </c>
      <c r="K5692" s="3">
        <v>2205</v>
      </c>
      <c r="L5692" s="2">
        <f>N5692/((3098.22)*(1-EXP(-(0.009408)*I5692))^(1.31634))</f>
        <v>0.52000928675444746</v>
      </c>
      <c r="N5692" s="23">
        <v>42.2</v>
      </c>
      <c r="S5692" s="23">
        <v>14.6</v>
      </c>
      <c r="AJ5692" s="1" t="s">
        <v>434</v>
      </c>
      <c r="AK5692" s="19">
        <v>59.5</v>
      </c>
      <c r="AL5692" s="19">
        <v>11</v>
      </c>
      <c r="AM5692" s="1">
        <v>190</v>
      </c>
      <c r="AN5692" s="3">
        <v>1987</v>
      </c>
      <c r="AQ5692">
        <v>80608</v>
      </c>
      <c r="AR5692" s="1" t="s">
        <v>3351</v>
      </c>
    </row>
    <row r="5693" spans="1:44" x14ac:dyDescent="0.25">
      <c r="A5693" s="1">
        <v>7273</v>
      </c>
      <c r="B5693" s="1" t="s">
        <v>1233</v>
      </c>
      <c r="C5693" s="1">
        <v>101</v>
      </c>
      <c r="D5693" s="1" t="s">
        <v>5627</v>
      </c>
      <c r="F5693" s="1" t="s">
        <v>445</v>
      </c>
      <c r="G5693" s="1">
        <v>12</v>
      </c>
      <c r="H5693" s="23">
        <v>100</v>
      </c>
      <c r="I5693" s="1">
        <v>6.4</v>
      </c>
      <c r="J5693" s="1">
        <v>8</v>
      </c>
      <c r="K5693" s="3">
        <v>1649</v>
      </c>
      <c r="L5693" s="2">
        <f>N5693/((3098.22)*(1-EXP(-(0.009408)*I5693))^(1.31634))</f>
        <v>0.42996292234495093</v>
      </c>
      <c r="N5693" s="23">
        <v>31.7</v>
      </c>
      <c r="S5693" s="23">
        <v>13.2</v>
      </c>
      <c r="AJ5693" s="1" t="s">
        <v>434</v>
      </c>
      <c r="AK5693" s="19">
        <v>59.5</v>
      </c>
      <c r="AL5693" s="19">
        <v>11</v>
      </c>
      <c r="AM5693" s="1">
        <v>190</v>
      </c>
      <c r="AN5693" s="3">
        <v>1987</v>
      </c>
      <c r="AQ5693">
        <v>80608</v>
      </c>
      <c r="AR5693" s="1" t="s">
        <v>3351</v>
      </c>
    </row>
    <row r="5694" spans="1:44" x14ac:dyDescent="0.25">
      <c r="A5694" s="1">
        <v>7274</v>
      </c>
      <c r="B5694" s="1" t="s">
        <v>1233</v>
      </c>
      <c r="C5694" s="1">
        <v>101</v>
      </c>
      <c r="D5694" s="1" t="s">
        <v>5627</v>
      </c>
      <c r="F5694" s="1" t="s">
        <v>445</v>
      </c>
      <c r="G5694" s="1">
        <v>12</v>
      </c>
      <c r="H5694" s="23">
        <v>100</v>
      </c>
      <c r="I5694" s="1">
        <v>7.7</v>
      </c>
      <c r="J5694" s="1">
        <v>8.1999999999999993</v>
      </c>
      <c r="K5694" s="3">
        <v>1858</v>
      </c>
      <c r="L5694" s="2">
        <f>N5694/((3098.22)*(1-EXP(-(0.009408)*I5694))^(1.31634))</f>
        <v>0.46944734815241018</v>
      </c>
      <c r="N5694" s="23">
        <v>43.8</v>
      </c>
      <c r="S5694" s="23">
        <v>15.1</v>
      </c>
      <c r="AJ5694" s="1" t="s">
        <v>434</v>
      </c>
      <c r="AK5694" s="19">
        <v>59.5</v>
      </c>
      <c r="AL5694" s="19">
        <v>11</v>
      </c>
      <c r="AM5694" s="1">
        <v>190</v>
      </c>
      <c r="AN5694" s="3">
        <v>1987</v>
      </c>
      <c r="AQ5694">
        <v>80608</v>
      </c>
      <c r="AR5694" s="1" t="s">
        <v>3351</v>
      </c>
    </row>
    <row r="5695" spans="1:44" x14ac:dyDescent="0.25">
      <c r="A5695" s="1">
        <v>7275</v>
      </c>
      <c r="B5695" s="1" t="s">
        <v>1233</v>
      </c>
      <c r="C5695" s="1">
        <v>101</v>
      </c>
      <c r="D5695" s="1" t="s">
        <v>5627</v>
      </c>
      <c r="F5695" s="1" t="s">
        <v>859</v>
      </c>
      <c r="G5695" s="1">
        <v>8</v>
      </c>
      <c r="H5695" s="1">
        <v>20</v>
      </c>
      <c r="I5695" s="1">
        <v>5.99</v>
      </c>
      <c r="J5695" s="1">
        <v>7.1</v>
      </c>
      <c r="K5695" s="3">
        <v>5265</v>
      </c>
      <c r="L5695" s="2">
        <f>N5695/((1668.67)*(1-EXP(-(0.022864)*I5695))^(1.61028))</f>
        <v>0.87672367007803442</v>
      </c>
      <c r="N5695" s="1">
        <v>53.4</v>
      </c>
      <c r="O5695" s="1">
        <v>21.8</v>
      </c>
      <c r="P5695" s="1">
        <v>3.84</v>
      </c>
      <c r="Q5695" s="1">
        <v>8.48</v>
      </c>
      <c r="R5695" s="1">
        <v>5.98</v>
      </c>
      <c r="AJ5695" s="1" t="s">
        <v>434</v>
      </c>
      <c r="AK5695" s="19">
        <v>59.27</v>
      </c>
      <c r="AL5695" s="19">
        <v>10.32</v>
      </c>
      <c r="AN5695" s="3">
        <v>1983</v>
      </c>
      <c r="AQ5695">
        <v>80608</v>
      </c>
      <c r="AR5695" s="1" t="s">
        <v>253</v>
      </c>
    </row>
    <row r="5696" spans="1:44" x14ac:dyDescent="0.25">
      <c r="A5696" s="1">
        <v>7276</v>
      </c>
      <c r="B5696" s="1" t="s">
        <v>1233</v>
      </c>
      <c r="C5696" s="1">
        <v>101</v>
      </c>
      <c r="D5696" s="1" t="s">
        <v>5627</v>
      </c>
      <c r="F5696" s="1" t="s">
        <v>859</v>
      </c>
      <c r="G5696" s="1">
        <v>7</v>
      </c>
      <c r="H5696" s="1">
        <v>20</v>
      </c>
      <c r="I5696" s="1">
        <v>6.54</v>
      </c>
      <c r="J5696" s="1">
        <v>7.8</v>
      </c>
      <c r="K5696" s="3">
        <v>4659</v>
      </c>
      <c r="L5696" s="2">
        <f>N5696/((1824.17)*(1-EXP(-(0.023514)*I5696))^(1.69151))</f>
        <v>0.79290349812879046</v>
      </c>
      <c r="N5696" s="1">
        <v>53.6</v>
      </c>
      <c r="O5696" s="1">
        <v>21.3</v>
      </c>
      <c r="P5696" s="1">
        <v>3.51</v>
      </c>
      <c r="Q5696" s="1">
        <v>8.09</v>
      </c>
      <c r="R5696" s="1">
        <v>5.28</v>
      </c>
      <c r="AJ5696" s="1" t="s">
        <v>434</v>
      </c>
      <c r="AK5696" s="19">
        <v>59.27</v>
      </c>
      <c r="AL5696" s="19">
        <v>10.32</v>
      </c>
      <c r="AN5696" s="3">
        <v>1983</v>
      </c>
      <c r="AQ5696">
        <v>80608</v>
      </c>
      <c r="AR5696" s="1" t="s">
        <v>253</v>
      </c>
    </row>
    <row r="5697" spans="1:44" x14ac:dyDescent="0.25">
      <c r="A5697" s="1">
        <v>7277</v>
      </c>
      <c r="B5697" s="1" t="s">
        <v>1233</v>
      </c>
      <c r="C5697" s="1">
        <v>101</v>
      </c>
      <c r="D5697" s="1" t="s">
        <v>5627</v>
      </c>
      <c r="F5697" s="1" t="s">
        <v>859</v>
      </c>
      <c r="G5697" s="1">
        <v>8</v>
      </c>
      <c r="H5697" s="1">
        <v>20</v>
      </c>
      <c r="I5697" s="1">
        <v>6.35</v>
      </c>
      <c r="J5697" s="1">
        <v>7.4</v>
      </c>
      <c r="K5697" s="3">
        <v>5237</v>
      </c>
      <c r="L5697" s="2">
        <f>N5697/((1668.67)*(1-EXP(-(0.022864)*I5697))^(1.61028))</f>
        <v>0.86493643380830409</v>
      </c>
      <c r="N5697" s="1">
        <v>57.5</v>
      </c>
      <c r="O5697" s="1">
        <v>22.7</v>
      </c>
      <c r="P5697" s="1">
        <v>3.89</v>
      </c>
      <c r="Q5697" s="1">
        <v>5.55</v>
      </c>
      <c r="R5697" s="1">
        <v>4.78</v>
      </c>
      <c r="AJ5697" s="1" t="s">
        <v>434</v>
      </c>
      <c r="AK5697" s="19">
        <v>59.27</v>
      </c>
      <c r="AL5697" s="19">
        <v>10.32</v>
      </c>
      <c r="AN5697" s="3">
        <v>1983</v>
      </c>
      <c r="AQ5697">
        <v>80608</v>
      </c>
      <c r="AR5697" s="1" t="s">
        <v>253</v>
      </c>
    </row>
    <row r="5698" spans="1:44" x14ac:dyDescent="0.25">
      <c r="A5698" s="1">
        <v>7278</v>
      </c>
      <c r="B5698" s="1" t="s">
        <v>1233</v>
      </c>
      <c r="C5698" s="1">
        <v>101</v>
      </c>
      <c r="D5698" s="1" t="s">
        <v>5627</v>
      </c>
      <c r="F5698" s="1" t="s">
        <v>859</v>
      </c>
      <c r="G5698" s="1">
        <v>9</v>
      </c>
      <c r="H5698" s="1">
        <v>31</v>
      </c>
      <c r="I5698" s="1">
        <v>6.23</v>
      </c>
      <c r="J5698" s="1">
        <v>7.2</v>
      </c>
      <c r="K5698" s="3">
        <v>3224</v>
      </c>
      <c r="L5698" s="2">
        <f>N5698/((1581.94)*(1-EXP(-(0.021301)*I5698))^(1.51716))</f>
        <v>0.84940234149340899</v>
      </c>
      <c r="N5698" s="1">
        <v>56.8</v>
      </c>
      <c r="O5698" s="1">
        <v>23.5</v>
      </c>
      <c r="P5698" s="1">
        <v>3.59</v>
      </c>
      <c r="Q5698" s="1">
        <v>10.1</v>
      </c>
      <c r="R5698" s="1">
        <v>5.51</v>
      </c>
      <c r="AJ5698" s="1" t="s">
        <v>434</v>
      </c>
      <c r="AK5698" s="19">
        <v>59.27</v>
      </c>
      <c r="AL5698" s="19">
        <v>10.32</v>
      </c>
      <c r="AN5698" s="3">
        <v>1983</v>
      </c>
      <c r="AQ5698">
        <v>80608</v>
      </c>
      <c r="AR5698" s="1" t="s">
        <v>253</v>
      </c>
    </row>
    <row r="5699" spans="1:44" x14ac:dyDescent="0.25">
      <c r="A5699" s="1">
        <v>7279</v>
      </c>
      <c r="B5699" s="1" t="s">
        <v>1233</v>
      </c>
      <c r="C5699" s="1">
        <v>101</v>
      </c>
      <c r="D5699" s="1" t="s">
        <v>5627</v>
      </c>
      <c r="F5699" s="1" t="s">
        <v>859</v>
      </c>
      <c r="G5699" s="1">
        <v>7</v>
      </c>
      <c r="H5699" s="1">
        <v>31</v>
      </c>
      <c r="I5699" s="1">
        <v>10.9</v>
      </c>
      <c r="J5699" s="1">
        <v>12.2</v>
      </c>
      <c r="K5699" s="3">
        <v>2639</v>
      </c>
      <c r="L5699" s="2">
        <f>N5699/((1824.17)*(1-EXP(-(0.023514)*I5699))^(1.69151))</f>
        <v>1.1815832090901202</v>
      </c>
      <c r="N5699" s="1">
        <v>174.3</v>
      </c>
      <c r="O5699" s="1">
        <v>76.599999999999994</v>
      </c>
      <c r="P5699" s="1">
        <v>7.46</v>
      </c>
      <c r="Q5699" s="1">
        <v>16.899999999999999</v>
      </c>
      <c r="R5699" s="1">
        <v>8.6199999999999992</v>
      </c>
      <c r="AJ5699" s="1" t="s">
        <v>434</v>
      </c>
      <c r="AK5699" s="19">
        <v>59.27</v>
      </c>
      <c r="AL5699" s="19">
        <v>10.32</v>
      </c>
      <c r="AN5699" s="3">
        <v>1983</v>
      </c>
      <c r="AQ5699">
        <v>80608</v>
      </c>
      <c r="AR5699" s="1" t="s">
        <v>253</v>
      </c>
    </row>
    <row r="5700" spans="1:44" x14ac:dyDescent="0.25">
      <c r="A5700" s="1">
        <v>7280</v>
      </c>
      <c r="B5700" s="1" t="s">
        <v>5216</v>
      </c>
      <c r="C5700" s="1">
        <v>124</v>
      </c>
      <c r="D5700" s="1" t="s">
        <v>5601</v>
      </c>
      <c r="F5700" s="1" t="s">
        <v>445</v>
      </c>
      <c r="G5700" s="1">
        <v>2</v>
      </c>
      <c r="H5700" s="23">
        <v>6</v>
      </c>
      <c r="I5700" s="23">
        <v>4.2</v>
      </c>
      <c r="J5700" s="23">
        <v>1.9</v>
      </c>
      <c r="K5700" s="3">
        <v>43810</v>
      </c>
      <c r="L5700" s="2">
        <f>N5700/((23820.2)*(1-EXP(-(0.003315)*I5700))^(1.69896))</f>
        <v>0.23603339985045693</v>
      </c>
      <c r="N5700" s="23">
        <v>3.9</v>
      </c>
      <c r="O5700" s="23">
        <v>1.92</v>
      </c>
      <c r="Q5700" s="23">
        <v>0.42</v>
      </c>
      <c r="AJ5700" s="1" t="s">
        <v>434</v>
      </c>
      <c r="AK5700" s="19">
        <v>59.67</v>
      </c>
      <c r="AL5700" s="19">
        <v>11.5</v>
      </c>
      <c r="AM5700" s="1">
        <v>100</v>
      </c>
      <c r="AN5700" s="3">
        <v>1979</v>
      </c>
      <c r="AQ5700">
        <v>80608</v>
      </c>
      <c r="AR5700" s="1" t="s">
        <v>3343</v>
      </c>
    </row>
    <row r="5701" spans="1:44" x14ac:dyDescent="0.25">
      <c r="A5701" s="1">
        <v>7281</v>
      </c>
      <c r="B5701" s="1" t="s">
        <v>173</v>
      </c>
      <c r="C5701" s="1">
        <v>180</v>
      </c>
      <c r="D5701" s="1" t="s">
        <v>6377</v>
      </c>
      <c r="F5701" s="1" t="s">
        <v>445</v>
      </c>
      <c r="H5701" s="1" t="s">
        <v>698</v>
      </c>
      <c r="J5701" s="1">
        <v>28.7</v>
      </c>
      <c r="K5701" s="3">
        <v>570</v>
      </c>
      <c r="O5701" s="1">
        <v>151.80000000000001</v>
      </c>
      <c r="Q5701" s="1">
        <v>125.2</v>
      </c>
      <c r="R5701" s="1">
        <v>14.4</v>
      </c>
      <c r="S5701" s="1">
        <v>95.9</v>
      </c>
      <c r="AJ5701" s="1" t="s">
        <v>435</v>
      </c>
      <c r="AK5701" s="19">
        <v>29.4</v>
      </c>
      <c r="AL5701" s="19">
        <v>70.47</v>
      </c>
      <c r="AM5701" s="1">
        <v>1950</v>
      </c>
      <c r="AN5701" s="3">
        <v>1986</v>
      </c>
      <c r="AQ5701">
        <v>41303</v>
      </c>
      <c r="AR5701" s="1" t="s">
        <v>5200</v>
      </c>
    </row>
    <row r="5702" spans="1:44" x14ac:dyDescent="0.25">
      <c r="A5702" s="1">
        <v>7282</v>
      </c>
      <c r="B5702" s="1" t="s">
        <v>174</v>
      </c>
      <c r="C5702" s="1">
        <v>180</v>
      </c>
      <c r="D5702" s="1" t="s">
        <v>5623</v>
      </c>
      <c r="F5702" s="1" t="s">
        <v>445</v>
      </c>
      <c r="H5702" s="1" t="s">
        <v>698</v>
      </c>
      <c r="J5702" s="1">
        <v>23.8</v>
      </c>
      <c r="K5702" s="3">
        <v>760</v>
      </c>
      <c r="O5702" s="1">
        <v>186.8</v>
      </c>
      <c r="Q5702" s="1">
        <v>171.3</v>
      </c>
      <c r="R5702" s="1">
        <v>17.399999999999999</v>
      </c>
      <c r="S5702" s="1">
        <v>83</v>
      </c>
      <c r="AJ5702" s="1" t="s">
        <v>435</v>
      </c>
      <c r="AK5702" s="19">
        <v>29.4</v>
      </c>
      <c r="AL5702" s="19">
        <v>70.47</v>
      </c>
      <c r="AM5702" s="1">
        <v>2194</v>
      </c>
      <c r="AN5702" s="3">
        <v>1986</v>
      </c>
      <c r="AQ5702">
        <v>41303</v>
      </c>
      <c r="AR5702" s="1" t="s">
        <v>3435</v>
      </c>
    </row>
    <row r="5703" spans="1:44" x14ac:dyDescent="0.25">
      <c r="A5703" s="1">
        <v>7283</v>
      </c>
      <c r="B5703" s="1" t="s">
        <v>175</v>
      </c>
      <c r="C5703" s="1">
        <v>180</v>
      </c>
      <c r="D5703" s="1" t="s">
        <v>5623</v>
      </c>
      <c r="F5703" s="1" t="s">
        <v>445</v>
      </c>
      <c r="H5703" s="1" t="s">
        <v>698</v>
      </c>
      <c r="J5703" s="1">
        <v>26.3</v>
      </c>
      <c r="K5703" s="3">
        <v>660</v>
      </c>
      <c r="O5703" s="1">
        <v>121.7</v>
      </c>
      <c r="Q5703" s="1">
        <v>106</v>
      </c>
      <c r="R5703" s="1">
        <v>10</v>
      </c>
      <c r="S5703" s="1">
        <v>47.6</v>
      </c>
      <c r="AJ5703" s="1" t="s">
        <v>435</v>
      </c>
      <c r="AK5703" s="19">
        <v>29.4</v>
      </c>
      <c r="AL5703" s="19">
        <v>70.47</v>
      </c>
      <c r="AM5703" s="1">
        <v>2240</v>
      </c>
      <c r="AN5703" s="3">
        <v>1986</v>
      </c>
      <c r="AQ5703">
        <v>41303</v>
      </c>
      <c r="AR5703" s="1" t="s">
        <v>3435</v>
      </c>
    </row>
    <row r="5704" spans="1:44" x14ac:dyDescent="0.25">
      <c r="A5704" s="1">
        <v>7284</v>
      </c>
      <c r="B5704" s="1" t="s">
        <v>1233</v>
      </c>
      <c r="C5704" s="1">
        <v>101</v>
      </c>
      <c r="D5704" s="1" t="s">
        <v>5627</v>
      </c>
      <c r="F5704" s="1" t="s">
        <v>445</v>
      </c>
      <c r="G5704" s="1">
        <v>6</v>
      </c>
      <c r="H5704" s="1">
        <v>85</v>
      </c>
      <c r="I5704" s="1">
        <v>25</v>
      </c>
      <c r="J5704" s="1">
        <v>16.5</v>
      </c>
      <c r="K5704" s="3">
        <v>1020</v>
      </c>
      <c r="L5704" s="2">
        <f>N5704/((1963.5)*(1-EXP(-(0.024337)*I5704))^(1.76926))</f>
        <v>0.4908057283535755</v>
      </c>
      <c r="N5704" s="1">
        <v>240</v>
      </c>
      <c r="O5704" s="1">
        <v>114.6</v>
      </c>
      <c r="Q5704" s="1">
        <v>17.3</v>
      </c>
      <c r="R5704" s="1">
        <v>2.2999999999999998</v>
      </c>
      <c r="S5704" s="1">
        <v>77</v>
      </c>
      <c r="AJ5704" s="1" t="s">
        <v>436</v>
      </c>
      <c r="AK5704" s="19">
        <v>52.33</v>
      </c>
      <c r="AL5704" s="19">
        <v>20.83</v>
      </c>
      <c r="AM5704" s="1">
        <v>105</v>
      </c>
      <c r="AN5704" s="3">
        <v>1979</v>
      </c>
      <c r="AQ5704">
        <v>80412</v>
      </c>
      <c r="AR5704" s="1" t="s">
        <v>807</v>
      </c>
    </row>
    <row r="5705" spans="1:44" x14ac:dyDescent="0.25">
      <c r="A5705" s="1">
        <v>7285</v>
      </c>
      <c r="B5705" s="1" t="s">
        <v>1233</v>
      </c>
      <c r="C5705" s="1">
        <v>101</v>
      </c>
      <c r="D5705" s="1" t="s">
        <v>5627</v>
      </c>
      <c r="F5705" s="1" t="s">
        <v>445</v>
      </c>
      <c r="G5705" s="1">
        <v>8</v>
      </c>
      <c r="H5705" s="1">
        <v>17</v>
      </c>
      <c r="I5705" s="1">
        <v>5.41</v>
      </c>
      <c r="J5705" s="1">
        <v>5.0999999999999996</v>
      </c>
      <c r="K5705" s="3">
        <v>10300</v>
      </c>
      <c r="L5705" s="2">
        <f>N5705/((1668.67)*(1-EXP(-(0.022864)*I5705))^(1.61028))</f>
        <v>1.1485724629738361</v>
      </c>
      <c r="N5705" s="1">
        <v>60</v>
      </c>
      <c r="O5705" s="1">
        <v>28.6</v>
      </c>
      <c r="Q5705" s="1">
        <v>10.5</v>
      </c>
      <c r="R5705" s="1">
        <v>7.34</v>
      </c>
      <c r="AJ5705" s="1" t="s">
        <v>436</v>
      </c>
      <c r="AK5705" s="19">
        <v>52.33</v>
      </c>
      <c r="AL5705" s="19">
        <v>20.83</v>
      </c>
      <c r="AM5705" s="1">
        <v>105</v>
      </c>
      <c r="AN5705" s="3">
        <v>1984</v>
      </c>
      <c r="AQ5705">
        <v>80412</v>
      </c>
      <c r="AR5705" s="1" t="s">
        <v>3527</v>
      </c>
    </row>
    <row r="5706" spans="1:44" x14ac:dyDescent="0.25">
      <c r="A5706" s="1">
        <v>7286</v>
      </c>
      <c r="B5706" s="1" t="s">
        <v>1233</v>
      </c>
      <c r="C5706" s="1">
        <v>101</v>
      </c>
      <c r="D5706" s="1" t="s">
        <v>5627</v>
      </c>
      <c r="F5706" s="1" t="s">
        <v>445</v>
      </c>
      <c r="G5706" s="1">
        <v>7</v>
      </c>
      <c r="H5706" s="1">
        <v>17</v>
      </c>
      <c r="I5706" s="1">
        <v>5.5</v>
      </c>
      <c r="J5706" s="1">
        <v>6.2</v>
      </c>
      <c r="K5706" s="3">
        <v>7100</v>
      </c>
      <c r="L5706" s="2">
        <f>N5706/((1668.67)*(1-EXP(-(0.022864)*I5706))^(1.61028))</f>
        <v>1.1949599869107541</v>
      </c>
      <c r="N5706" s="1">
        <v>64</v>
      </c>
      <c r="O5706" s="1">
        <v>30.4</v>
      </c>
      <c r="Q5706" s="1">
        <v>11.2</v>
      </c>
      <c r="R5706" s="1">
        <v>5.74</v>
      </c>
      <c r="AJ5706" s="1" t="s">
        <v>436</v>
      </c>
      <c r="AK5706" s="19">
        <v>52.33</v>
      </c>
      <c r="AL5706" s="19">
        <v>20.83</v>
      </c>
      <c r="AM5706" s="1">
        <v>105</v>
      </c>
      <c r="AN5706" s="3">
        <v>1984</v>
      </c>
      <c r="AQ5706">
        <v>80412</v>
      </c>
      <c r="AR5706" s="1" t="s">
        <v>3527</v>
      </c>
    </row>
    <row r="5707" spans="1:44" x14ac:dyDescent="0.25">
      <c r="A5707" s="1">
        <v>7287</v>
      </c>
      <c r="B5707" s="1" t="s">
        <v>1233</v>
      </c>
      <c r="C5707" s="1">
        <v>101</v>
      </c>
      <c r="D5707" s="1" t="s">
        <v>5627</v>
      </c>
      <c r="F5707" s="1" t="s">
        <v>445</v>
      </c>
      <c r="G5707" s="1">
        <v>7</v>
      </c>
      <c r="H5707" s="1">
        <v>17</v>
      </c>
      <c r="I5707" s="1">
        <v>5.7</v>
      </c>
      <c r="J5707" s="1">
        <v>6.7</v>
      </c>
      <c r="K5707" s="3">
        <v>5600</v>
      </c>
      <c r="L5707" s="2">
        <f>N5707/((1824.17)*(1-EXP(-(0.023514)*I5707))^(1.69151))</f>
        <v>1.0467366484151732</v>
      </c>
      <c r="N5707" s="1">
        <v>57</v>
      </c>
      <c r="O5707" s="1">
        <v>27.1</v>
      </c>
      <c r="Q5707" s="1">
        <v>13.4</v>
      </c>
      <c r="R5707" s="1">
        <v>7.69</v>
      </c>
      <c r="AJ5707" s="1" t="s">
        <v>436</v>
      </c>
      <c r="AK5707" s="19">
        <v>52.33</v>
      </c>
      <c r="AL5707" s="19">
        <v>20.83</v>
      </c>
      <c r="AM5707" s="1">
        <v>105</v>
      </c>
      <c r="AN5707" s="3">
        <v>1984</v>
      </c>
      <c r="AQ5707">
        <v>80412</v>
      </c>
      <c r="AR5707" s="1" t="s">
        <v>3527</v>
      </c>
    </row>
    <row r="5708" spans="1:44" x14ac:dyDescent="0.25">
      <c r="A5708" s="1">
        <v>7288</v>
      </c>
      <c r="B5708" s="1" t="s">
        <v>1233</v>
      </c>
      <c r="C5708" s="1">
        <v>101</v>
      </c>
      <c r="D5708" s="1" t="s">
        <v>5627</v>
      </c>
      <c r="F5708" s="1" t="s">
        <v>445</v>
      </c>
      <c r="G5708" s="1">
        <v>7</v>
      </c>
      <c r="H5708" s="1">
        <v>17</v>
      </c>
      <c r="I5708" s="1">
        <v>5.56</v>
      </c>
      <c r="J5708" s="1">
        <v>5.3</v>
      </c>
      <c r="K5708" s="3">
        <v>9800</v>
      </c>
      <c r="L5708" s="2">
        <f>N5708/((1824.17)*(1-EXP(-(0.023514)*I5708))^(1.69151))</f>
        <v>1.3370465962041409</v>
      </c>
      <c r="N5708" s="1">
        <v>70</v>
      </c>
      <c r="O5708" s="1">
        <v>33.200000000000003</v>
      </c>
      <c r="Q5708" s="1">
        <v>9.3000000000000007</v>
      </c>
      <c r="R5708" s="1">
        <v>7.76</v>
      </c>
      <c r="AJ5708" s="1" t="s">
        <v>436</v>
      </c>
      <c r="AK5708" s="19">
        <v>52.33</v>
      </c>
      <c r="AL5708" s="19">
        <v>20.83</v>
      </c>
      <c r="AM5708" s="1">
        <v>105</v>
      </c>
      <c r="AN5708" s="3">
        <v>1984</v>
      </c>
      <c r="AQ5708">
        <v>80412</v>
      </c>
      <c r="AR5708" s="1" t="s">
        <v>3527</v>
      </c>
    </row>
    <row r="5709" spans="1:44" x14ac:dyDescent="0.25">
      <c r="A5709" s="1">
        <v>7289</v>
      </c>
      <c r="B5709" s="1" t="s">
        <v>749</v>
      </c>
      <c r="C5709" s="1">
        <v>110</v>
      </c>
      <c r="D5709" s="1" t="s">
        <v>6179</v>
      </c>
      <c r="F5709" s="1" t="s">
        <v>445</v>
      </c>
      <c r="G5709" s="1">
        <v>7</v>
      </c>
      <c r="H5709" s="23">
        <v>100</v>
      </c>
      <c r="I5709" s="1">
        <v>25</v>
      </c>
      <c r="J5709" s="1">
        <v>31.8</v>
      </c>
      <c r="K5709" s="3">
        <v>297</v>
      </c>
      <c r="N5709" s="1">
        <v>295</v>
      </c>
      <c r="O5709" s="23">
        <v>206.4</v>
      </c>
      <c r="Q5709" s="23">
        <v>17.5</v>
      </c>
      <c r="R5709" s="23">
        <v>2</v>
      </c>
      <c r="S5709" s="23">
        <v>50</v>
      </c>
      <c r="AJ5709" s="1" t="s">
        <v>436</v>
      </c>
      <c r="AK5709" s="19">
        <v>50.1</v>
      </c>
      <c r="AL5709" s="19">
        <v>20.37</v>
      </c>
      <c r="AM5709" s="1">
        <v>180</v>
      </c>
      <c r="AN5709" s="3">
        <v>1972</v>
      </c>
      <c r="AQ5709">
        <v>80412</v>
      </c>
      <c r="AR5709" s="1" t="s">
        <v>254</v>
      </c>
    </row>
    <row r="5710" spans="1:44" x14ac:dyDescent="0.25">
      <c r="A5710" s="1">
        <v>7290</v>
      </c>
      <c r="B5710" s="1" t="s">
        <v>5217</v>
      </c>
      <c r="C5710" s="1">
        <v>112</v>
      </c>
      <c r="D5710" s="1" t="s">
        <v>5600</v>
      </c>
      <c r="F5710" s="1" t="s">
        <v>445</v>
      </c>
      <c r="G5710" s="1">
        <v>6</v>
      </c>
      <c r="H5710" s="1">
        <v>75</v>
      </c>
      <c r="I5710" s="1">
        <v>26</v>
      </c>
      <c r="J5710" s="1"/>
      <c r="N5710" s="1">
        <v>338</v>
      </c>
      <c r="O5710" s="1">
        <v>219.7</v>
      </c>
      <c r="Q5710" s="1">
        <v>24.4</v>
      </c>
      <c r="R5710" s="1">
        <v>2.91</v>
      </c>
      <c r="S5710" s="1">
        <v>50</v>
      </c>
      <c r="AJ5710" s="1" t="s">
        <v>436</v>
      </c>
      <c r="AK5710" s="19">
        <v>50.1</v>
      </c>
      <c r="AL5710" s="19">
        <v>20.02</v>
      </c>
      <c r="AM5710" s="1">
        <v>180</v>
      </c>
      <c r="AN5710" s="3">
        <v>1965</v>
      </c>
      <c r="AQ5710">
        <v>80412</v>
      </c>
      <c r="AR5710" s="1" t="s">
        <v>255</v>
      </c>
    </row>
    <row r="5711" spans="1:44" x14ac:dyDescent="0.25">
      <c r="A5711" s="1">
        <v>7291</v>
      </c>
      <c r="B5711" s="1" t="s">
        <v>176</v>
      </c>
      <c r="C5711" s="1">
        <v>104</v>
      </c>
      <c r="D5711" s="1" t="s">
        <v>5618</v>
      </c>
      <c r="F5711" s="33" t="s">
        <v>859</v>
      </c>
      <c r="G5711" s="1">
        <v>5</v>
      </c>
      <c r="H5711" s="1">
        <v>33</v>
      </c>
      <c r="I5711" s="1">
        <v>16.5</v>
      </c>
      <c r="J5711" s="1">
        <v>15.3</v>
      </c>
      <c r="K5711" s="3">
        <v>2750</v>
      </c>
      <c r="N5711" s="1">
        <v>383</v>
      </c>
      <c r="S5711" s="1">
        <v>69.3</v>
      </c>
      <c r="AJ5711" s="1" t="s">
        <v>406</v>
      </c>
      <c r="AK5711" s="20">
        <v>60.08</v>
      </c>
      <c r="AL5711" s="19">
        <v>30.67</v>
      </c>
      <c r="AN5711" s="3">
        <v>1989</v>
      </c>
      <c r="AQ5711">
        <v>80608</v>
      </c>
      <c r="AR5711" s="1" t="s">
        <v>5208</v>
      </c>
    </row>
    <row r="5712" spans="1:44" x14ac:dyDescent="0.25">
      <c r="A5712" s="1">
        <v>7292</v>
      </c>
      <c r="B5712" s="1" t="s">
        <v>176</v>
      </c>
      <c r="C5712" s="1">
        <v>104</v>
      </c>
      <c r="D5712" s="1" t="s">
        <v>5618</v>
      </c>
      <c r="F5712" s="33" t="s">
        <v>859</v>
      </c>
      <c r="G5712" s="1">
        <v>7</v>
      </c>
      <c r="H5712" s="1">
        <v>37</v>
      </c>
      <c r="I5712" s="1">
        <v>12.1</v>
      </c>
      <c r="J5712" s="1">
        <v>14.6</v>
      </c>
      <c r="K5712" s="3">
        <v>1774</v>
      </c>
      <c r="N5712" s="1">
        <v>165</v>
      </c>
      <c r="S5712" s="1">
        <v>32.299999999999997</v>
      </c>
      <c r="AJ5712" s="1" t="s">
        <v>406</v>
      </c>
      <c r="AK5712" s="20">
        <v>60.08</v>
      </c>
      <c r="AL5712" s="19">
        <v>30.67</v>
      </c>
      <c r="AN5712" s="3">
        <v>1989</v>
      </c>
      <c r="AQ5712">
        <v>80608</v>
      </c>
      <c r="AR5712" s="1" t="s">
        <v>256</v>
      </c>
    </row>
    <row r="5713" spans="1:50" x14ac:dyDescent="0.25">
      <c r="A5713" s="1">
        <v>7293</v>
      </c>
      <c r="B5713" s="1" t="s">
        <v>177</v>
      </c>
      <c r="C5713" s="1">
        <v>104</v>
      </c>
      <c r="D5713" s="1" t="s">
        <v>5618</v>
      </c>
      <c r="F5713" s="1" t="s">
        <v>445</v>
      </c>
      <c r="G5713" s="1">
        <v>5</v>
      </c>
      <c r="H5713" s="1">
        <v>20</v>
      </c>
      <c r="I5713" s="1">
        <v>9.8000000000000007</v>
      </c>
      <c r="J5713" s="1">
        <v>4.3</v>
      </c>
      <c r="K5713" s="3">
        <v>10200</v>
      </c>
      <c r="N5713" s="1">
        <v>46.2</v>
      </c>
      <c r="O5713" s="1">
        <v>22.2</v>
      </c>
      <c r="P5713" s="1">
        <v>8.75</v>
      </c>
      <c r="Q5713" s="1">
        <v>5.7</v>
      </c>
      <c r="R5713" s="1">
        <v>2.08</v>
      </c>
      <c r="S5713" s="1">
        <v>12.4</v>
      </c>
      <c r="AJ5713" s="1" t="s">
        <v>406</v>
      </c>
      <c r="AK5713" s="20">
        <v>64</v>
      </c>
      <c r="AL5713" s="19">
        <v>40</v>
      </c>
      <c r="AN5713" s="3">
        <v>1969</v>
      </c>
      <c r="AQ5713">
        <v>80608</v>
      </c>
      <c r="AR5713" s="1" t="s">
        <v>258</v>
      </c>
    </row>
    <row r="5714" spans="1:50" x14ac:dyDescent="0.25">
      <c r="A5714" s="1">
        <v>7294</v>
      </c>
      <c r="B5714" s="1" t="s">
        <v>177</v>
      </c>
      <c r="C5714" s="1">
        <v>104</v>
      </c>
      <c r="D5714" s="1" t="s">
        <v>5618</v>
      </c>
      <c r="F5714" s="1" t="s">
        <v>445</v>
      </c>
      <c r="G5714" s="1">
        <v>8</v>
      </c>
      <c r="H5714" s="1">
        <v>40</v>
      </c>
      <c r="I5714" s="1">
        <v>11.5</v>
      </c>
      <c r="J5714" s="1">
        <v>8.1</v>
      </c>
      <c r="K5714" s="3">
        <v>4800</v>
      </c>
      <c r="N5714" s="1">
        <v>154</v>
      </c>
      <c r="O5714" s="1">
        <v>81.599999999999994</v>
      </c>
      <c r="P5714" s="1">
        <v>17.899999999999999</v>
      </c>
      <c r="Q5714" s="1">
        <v>14.1</v>
      </c>
      <c r="R5714" s="1">
        <v>4.57</v>
      </c>
      <c r="S5714" s="1">
        <v>33.5</v>
      </c>
      <c r="AJ5714" s="1" t="s">
        <v>406</v>
      </c>
      <c r="AK5714" s="20">
        <v>64</v>
      </c>
      <c r="AL5714" s="19">
        <v>40</v>
      </c>
      <c r="AN5714" s="3">
        <v>1969</v>
      </c>
      <c r="AQ5714">
        <v>80608</v>
      </c>
      <c r="AR5714" s="1" t="s">
        <v>258</v>
      </c>
    </row>
    <row r="5715" spans="1:50" x14ac:dyDescent="0.25">
      <c r="A5715" s="1">
        <v>7295</v>
      </c>
      <c r="B5715" s="1" t="s">
        <v>177</v>
      </c>
      <c r="C5715" s="1">
        <v>104</v>
      </c>
      <c r="D5715" s="1" t="s">
        <v>5618</v>
      </c>
      <c r="F5715" s="1" t="s">
        <v>445</v>
      </c>
      <c r="G5715" s="1">
        <v>9</v>
      </c>
      <c r="H5715" s="1">
        <v>60</v>
      </c>
      <c r="I5715" s="1">
        <v>12.4</v>
      </c>
      <c r="J5715" s="1">
        <v>11.6</v>
      </c>
      <c r="K5715" s="3">
        <v>3963</v>
      </c>
      <c r="N5715" s="1">
        <v>264</v>
      </c>
      <c r="O5715" s="1">
        <v>158.4</v>
      </c>
      <c r="P5715" s="1">
        <v>33.299999999999997</v>
      </c>
      <c r="Q5715" s="1">
        <v>26</v>
      </c>
      <c r="R5715" s="1">
        <v>5.22</v>
      </c>
      <c r="S5715" s="1">
        <v>57.5</v>
      </c>
      <c r="AJ5715" s="1" t="s">
        <v>406</v>
      </c>
      <c r="AK5715" s="20">
        <v>64</v>
      </c>
      <c r="AL5715" s="19">
        <v>40</v>
      </c>
      <c r="AN5715" s="3">
        <v>1969</v>
      </c>
      <c r="AQ5715">
        <v>80608</v>
      </c>
      <c r="AR5715" s="1" t="s">
        <v>258</v>
      </c>
    </row>
    <row r="5716" spans="1:50" x14ac:dyDescent="0.25">
      <c r="A5716" s="1">
        <v>7296</v>
      </c>
      <c r="B5716" s="1" t="s">
        <v>177</v>
      </c>
      <c r="C5716" s="1">
        <v>104</v>
      </c>
      <c r="D5716" s="1" t="s">
        <v>5618</v>
      </c>
      <c r="F5716" s="1" t="s">
        <v>445</v>
      </c>
      <c r="G5716" s="1">
        <v>6</v>
      </c>
      <c r="H5716" s="1">
        <v>80</v>
      </c>
      <c r="I5716" s="1">
        <v>24</v>
      </c>
      <c r="J5716" s="1">
        <v>19.3</v>
      </c>
      <c r="K5716" s="3">
        <v>1320</v>
      </c>
      <c r="N5716" s="1">
        <v>428</v>
      </c>
      <c r="O5716" s="1">
        <v>261.10000000000002</v>
      </c>
      <c r="P5716" s="1">
        <v>26.6</v>
      </c>
      <c r="Q5716" s="1">
        <v>34.4</v>
      </c>
      <c r="R5716" s="1">
        <v>5.35</v>
      </c>
      <c r="S5716" s="1">
        <v>88.8</v>
      </c>
      <c r="AJ5716" s="1" t="s">
        <v>406</v>
      </c>
      <c r="AK5716" s="20">
        <v>64</v>
      </c>
      <c r="AL5716" s="19">
        <v>40</v>
      </c>
      <c r="AN5716" s="3">
        <v>1969</v>
      </c>
      <c r="AQ5716">
        <v>80608</v>
      </c>
      <c r="AR5716" s="1" t="s">
        <v>258</v>
      </c>
    </row>
    <row r="5717" spans="1:50" x14ac:dyDescent="0.25">
      <c r="A5717" s="1">
        <v>7297</v>
      </c>
      <c r="B5717" s="1" t="s">
        <v>177</v>
      </c>
      <c r="C5717" s="1">
        <v>104</v>
      </c>
      <c r="D5717" s="1" t="s">
        <v>5618</v>
      </c>
      <c r="F5717" s="1" t="s">
        <v>445</v>
      </c>
      <c r="G5717" s="1">
        <v>6</v>
      </c>
      <c r="H5717" s="1">
        <v>100</v>
      </c>
      <c r="I5717" s="1">
        <v>27.1</v>
      </c>
      <c r="J5717" s="1">
        <v>23.6</v>
      </c>
      <c r="K5717" s="3">
        <v>991</v>
      </c>
      <c r="N5717" s="1">
        <v>500</v>
      </c>
      <c r="O5717" s="1">
        <v>310</v>
      </c>
      <c r="P5717" s="1">
        <v>21.7</v>
      </c>
      <c r="Q5717" s="1">
        <v>35.700000000000003</v>
      </c>
      <c r="R5717" s="1">
        <v>5.49</v>
      </c>
      <c r="S5717" s="1">
        <v>103.3</v>
      </c>
      <c r="AJ5717" s="1" t="s">
        <v>406</v>
      </c>
      <c r="AK5717" s="20">
        <v>64</v>
      </c>
      <c r="AL5717" s="19">
        <v>40</v>
      </c>
      <c r="AN5717" s="3">
        <v>1969</v>
      </c>
      <c r="AQ5717">
        <v>80608</v>
      </c>
      <c r="AR5717" s="1" t="s">
        <v>258</v>
      </c>
    </row>
    <row r="5718" spans="1:50" x14ac:dyDescent="0.25">
      <c r="A5718" s="1">
        <v>7298</v>
      </c>
      <c r="B5718" s="1" t="s">
        <v>177</v>
      </c>
      <c r="C5718" s="1">
        <v>104</v>
      </c>
      <c r="D5718" s="1" t="s">
        <v>5618</v>
      </c>
      <c r="F5718" s="1" t="s">
        <v>445</v>
      </c>
      <c r="G5718" s="1">
        <v>6</v>
      </c>
      <c r="H5718" s="1">
        <v>140</v>
      </c>
      <c r="I5718" s="1">
        <v>30.3</v>
      </c>
      <c r="J5718" s="1">
        <v>32.299999999999997</v>
      </c>
      <c r="K5718" s="3">
        <v>667</v>
      </c>
      <c r="N5718" s="1">
        <v>549</v>
      </c>
      <c r="O5718" s="1">
        <v>351.4</v>
      </c>
      <c r="P5718" s="1">
        <v>17.600000000000001</v>
      </c>
      <c r="Q5718" s="1">
        <v>34.9</v>
      </c>
      <c r="R5718" s="1">
        <v>5.24</v>
      </c>
      <c r="S5718" s="1">
        <v>91.4</v>
      </c>
      <c r="AJ5718" s="1" t="s">
        <v>406</v>
      </c>
      <c r="AK5718" s="20">
        <v>64</v>
      </c>
      <c r="AL5718" s="19">
        <v>40</v>
      </c>
      <c r="AN5718" s="3">
        <v>1969</v>
      </c>
      <c r="AQ5718">
        <v>80608</v>
      </c>
      <c r="AR5718" s="1" t="s">
        <v>258</v>
      </c>
    </row>
    <row r="5719" spans="1:50" x14ac:dyDescent="0.25">
      <c r="A5719" s="1">
        <v>7299</v>
      </c>
      <c r="B5719" s="1" t="s">
        <v>177</v>
      </c>
      <c r="C5719" s="1">
        <v>104</v>
      </c>
      <c r="D5719" s="1" t="s">
        <v>5618</v>
      </c>
      <c r="F5719" s="1" t="s">
        <v>445</v>
      </c>
      <c r="G5719" s="1">
        <v>6</v>
      </c>
      <c r="H5719" s="1">
        <v>160</v>
      </c>
      <c r="I5719" s="1">
        <v>31.3</v>
      </c>
      <c r="J5719" s="1">
        <v>36.4</v>
      </c>
      <c r="K5719" s="3">
        <v>537</v>
      </c>
      <c r="N5719" s="1">
        <v>573</v>
      </c>
      <c r="O5719" s="1">
        <v>372.4</v>
      </c>
      <c r="P5719" s="1">
        <v>22.3</v>
      </c>
      <c r="Q5719" s="1">
        <v>36</v>
      </c>
      <c r="R5719" s="1">
        <v>4.6900000000000004</v>
      </c>
      <c r="S5719" s="1">
        <v>84.3</v>
      </c>
      <c r="AJ5719" s="1" t="s">
        <v>406</v>
      </c>
      <c r="AK5719" s="20">
        <v>64</v>
      </c>
      <c r="AL5719" s="19">
        <v>40</v>
      </c>
      <c r="AN5719" s="3">
        <v>1969</v>
      </c>
      <c r="AQ5719">
        <v>80608</v>
      </c>
      <c r="AR5719" s="1" t="s">
        <v>258</v>
      </c>
    </row>
    <row r="5720" spans="1:50" x14ac:dyDescent="0.25">
      <c r="A5720" s="1">
        <v>7300</v>
      </c>
      <c r="B5720" s="1" t="s">
        <v>177</v>
      </c>
      <c r="C5720" s="1">
        <v>104</v>
      </c>
      <c r="D5720" s="1" t="s">
        <v>5618</v>
      </c>
      <c r="F5720" s="1" t="s">
        <v>445</v>
      </c>
      <c r="G5720" s="1">
        <v>6</v>
      </c>
      <c r="H5720" s="1">
        <v>180</v>
      </c>
      <c r="I5720" s="1">
        <v>32.200000000000003</v>
      </c>
      <c r="J5720" s="1">
        <v>38.4</v>
      </c>
      <c r="K5720" s="3">
        <v>457</v>
      </c>
      <c r="N5720" s="1">
        <v>575</v>
      </c>
      <c r="O5720" s="1">
        <v>379.5</v>
      </c>
      <c r="P5720" s="1">
        <v>21.4</v>
      </c>
      <c r="Q5720" s="1">
        <v>36.9</v>
      </c>
      <c r="R5720" s="1">
        <v>4.2300000000000004</v>
      </c>
      <c r="S5720" s="1">
        <v>75.900000000000006</v>
      </c>
      <c r="AJ5720" s="1" t="s">
        <v>406</v>
      </c>
      <c r="AK5720" s="20">
        <v>64</v>
      </c>
      <c r="AL5720" s="19">
        <v>40</v>
      </c>
      <c r="AN5720" s="3">
        <v>1969</v>
      </c>
      <c r="AQ5720">
        <v>80608</v>
      </c>
      <c r="AR5720" s="1" t="s">
        <v>258</v>
      </c>
    </row>
    <row r="5721" spans="1:50" x14ac:dyDescent="0.25">
      <c r="A5721" s="1">
        <v>7301</v>
      </c>
      <c r="B5721" s="1" t="s">
        <v>177</v>
      </c>
      <c r="C5721" s="1">
        <v>104</v>
      </c>
      <c r="D5721" s="1" t="s">
        <v>5618</v>
      </c>
      <c r="F5721" s="1" t="s">
        <v>445</v>
      </c>
      <c r="G5721" s="1">
        <v>6</v>
      </c>
      <c r="H5721" s="1">
        <v>200</v>
      </c>
      <c r="I5721" s="1">
        <v>33</v>
      </c>
      <c r="J5721" s="1">
        <v>40.5</v>
      </c>
      <c r="K5721" s="3">
        <v>390</v>
      </c>
      <c r="N5721" s="1">
        <v>580</v>
      </c>
      <c r="O5721" s="1">
        <v>385.4</v>
      </c>
      <c r="P5721" s="1">
        <v>21.6</v>
      </c>
      <c r="Q5721" s="1">
        <v>35.5</v>
      </c>
      <c r="R5721" s="1">
        <v>3.91</v>
      </c>
      <c r="S5721" s="1">
        <v>69.7</v>
      </c>
      <c r="AJ5721" s="1" t="s">
        <v>406</v>
      </c>
      <c r="AK5721" s="20">
        <v>64</v>
      </c>
      <c r="AL5721" s="19">
        <v>40</v>
      </c>
      <c r="AN5721" s="3">
        <v>1969</v>
      </c>
      <c r="AQ5721">
        <v>80608</v>
      </c>
      <c r="AR5721" s="1" t="s">
        <v>258</v>
      </c>
      <c r="AU5721" s="32"/>
      <c r="AV5721" s="32"/>
      <c r="AW5721" s="32"/>
      <c r="AX5721" s="32"/>
    </row>
    <row r="5722" spans="1:50" x14ac:dyDescent="0.25">
      <c r="A5722" s="1">
        <v>7302</v>
      </c>
      <c r="B5722" s="1" t="s">
        <v>177</v>
      </c>
      <c r="C5722" s="1">
        <v>104</v>
      </c>
      <c r="D5722" s="1" t="s">
        <v>5618</v>
      </c>
      <c r="F5722" s="1" t="s">
        <v>445</v>
      </c>
      <c r="G5722" s="1">
        <v>6</v>
      </c>
      <c r="H5722" s="1">
        <v>220</v>
      </c>
      <c r="I5722" s="1">
        <v>34.1</v>
      </c>
      <c r="J5722" s="1">
        <v>42.9</v>
      </c>
      <c r="K5722" s="3">
        <v>330</v>
      </c>
      <c r="N5722" s="1">
        <v>581</v>
      </c>
      <c r="O5722" s="1">
        <v>390.4</v>
      </c>
      <c r="P5722" s="1">
        <v>21.1</v>
      </c>
      <c r="Q5722" s="1">
        <v>34.799999999999997</v>
      </c>
      <c r="R5722" s="1">
        <v>3.2</v>
      </c>
      <c r="S5722" s="1">
        <v>62.4</v>
      </c>
      <c r="AJ5722" s="1" t="s">
        <v>406</v>
      </c>
      <c r="AK5722" s="20">
        <v>64</v>
      </c>
      <c r="AL5722" s="19">
        <v>40</v>
      </c>
      <c r="AN5722" s="3">
        <v>1969</v>
      </c>
      <c r="AQ5722">
        <v>80608</v>
      </c>
      <c r="AR5722" s="1" t="s">
        <v>258</v>
      </c>
    </row>
    <row r="5723" spans="1:50" x14ac:dyDescent="0.25">
      <c r="A5723" s="1">
        <v>7303</v>
      </c>
      <c r="B5723" s="1" t="s">
        <v>177</v>
      </c>
      <c r="C5723" s="1">
        <v>104</v>
      </c>
      <c r="D5723" s="1" t="s">
        <v>5618</v>
      </c>
      <c r="F5723" s="1" t="s">
        <v>445</v>
      </c>
      <c r="G5723" s="1">
        <v>6</v>
      </c>
      <c r="H5723" s="1">
        <v>240</v>
      </c>
      <c r="I5723" s="1">
        <v>35</v>
      </c>
      <c r="J5723" s="1">
        <v>44.6</v>
      </c>
      <c r="K5723" s="3">
        <v>290</v>
      </c>
      <c r="N5723" s="1">
        <v>579</v>
      </c>
      <c r="O5723" s="1">
        <v>391.4</v>
      </c>
      <c r="P5723" s="1">
        <v>20.399999999999999</v>
      </c>
      <c r="Q5723" s="1">
        <v>35.700000000000003</v>
      </c>
      <c r="R5723" s="1">
        <v>3.46</v>
      </c>
      <c r="S5723" s="1">
        <v>54.7</v>
      </c>
      <c r="AJ5723" s="1" t="s">
        <v>406</v>
      </c>
      <c r="AK5723" s="20">
        <v>64</v>
      </c>
      <c r="AL5723" s="19">
        <v>40</v>
      </c>
      <c r="AN5723" s="3">
        <v>1969</v>
      </c>
      <c r="AQ5723">
        <v>80608</v>
      </c>
      <c r="AR5723" s="1" t="s">
        <v>258</v>
      </c>
    </row>
    <row r="5724" spans="1:50" x14ac:dyDescent="0.25">
      <c r="A5724" s="1">
        <v>7304</v>
      </c>
      <c r="B5724" s="1" t="s">
        <v>177</v>
      </c>
      <c r="C5724" s="1">
        <v>104</v>
      </c>
      <c r="D5724" s="1" t="s">
        <v>5618</v>
      </c>
      <c r="F5724" s="33" t="s">
        <v>859</v>
      </c>
      <c r="G5724" s="1">
        <v>5</v>
      </c>
      <c r="H5724" s="1">
        <v>10</v>
      </c>
      <c r="I5724" s="1">
        <v>5</v>
      </c>
      <c r="J5724" s="1">
        <v>5.4</v>
      </c>
      <c r="K5724" s="3">
        <v>5000</v>
      </c>
      <c r="N5724" s="1">
        <v>26.9</v>
      </c>
      <c r="O5724" s="1">
        <v>15.9</v>
      </c>
      <c r="Q5724" s="1">
        <v>7.5</v>
      </c>
      <c r="R5724" s="1">
        <v>8.5</v>
      </c>
      <c r="S5724" s="1">
        <v>8</v>
      </c>
      <c r="AJ5724" s="1" t="s">
        <v>406</v>
      </c>
      <c r="AK5724" s="20">
        <v>56.67</v>
      </c>
      <c r="AL5724" s="19">
        <v>48.17</v>
      </c>
      <c r="AN5724" s="3">
        <v>2001</v>
      </c>
      <c r="AQ5724">
        <v>80608</v>
      </c>
      <c r="AR5724" s="1" t="s">
        <v>259</v>
      </c>
    </row>
    <row r="5725" spans="1:50" x14ac:dyDescent="0.25">
      <c r="A5725" s="1">
        <v>7305</v>
      </c>
      <c r="B5725" s="1" t="s">
        <v>177</v>
      </c>
      <c r="C5725" s="1">
        <v>104</v>
      </c>
      <c r="D5725" s="1" t="s">
        <v>5618</v>
      </c>
      <c r="F5725" s="33" t="s">
        <v>859</v>
      </c>
      <c r="G5725" s="1">
        <v>5</v>
      </c>
      <c r="H5725" s="1">
        <v>14</v>
      </c>
      <c r="I5725" s="1">
        <v>7.1</v>
      </c>
      <c r="J5725" s="1">
        <v>7.8</v>
      </c>
      <c r="K5725" s="3">
        <v>6000</v>
      </c>
      <c r="N5725" s="1">
        <v>74.099999999999994</v>
      </c>
      <c r="O5725" s="1">
        <v>37.200000000000003</v>
      </c>
      <c r="Q5725" s="1">
        <v>19.899999999999999</v>
      </c>
      <c r="R5725" s="1">
        <v>15</v>
      </c>
      <c r="S5725" s="1">
        <v>26.4</v>
      </c>
      <c r="AJ5725" s="1" t="s">
        <v>406</v>
      </c>
      <c r="AK5725" s="20">
        <v>56.67</v>
      </c>
      <c r="AL5725" s="19">
        <v>48.17</v>
      </c>
      <c r="AN5725" s="3">
        <v>2001</v>
      </c>
      <c r="AQ5725">
        <v>80608</v>
      </c>
      <c r="AR5725" s="1" t="s">
        <v>259</v>
      </c>
    </row>
    <row r="5726" spans="1:50" x14ac:dyDescent="0.25">
      <c r="A5726" s="1">
        <v>7306</v>
      </c>
      <c r="B5726" s="1" t="s">
        <v>177</v>
      </c>
      <c r="C5726" s="1">
        <v>104</v>
      </c>
      <c r="D5726" s="1" t="s">
        <v>5618</v>
      </c>
      <c r="F5726" s="33" t="s">
        <v>859</v>
      </c>
      <c r="G5726" s="1">
        <v>6</v>
      </c>
      <c r="H5726" s="1">
        <v>14</v>
      </c>
      <c r="I5726" s="1">
        <v>6.2</v>
      </c>
      <c r="J5726" s="1">
        <v>5.7</v>
      </c>
      <c r="K5726" s="3">
        <v>6000</v>
      </c>
      <c r="N5726" s="1">
        <v>69.599999999999994</v>
      </c>
      <c r="O5726" s="1">
        <v>34.799999999999997</v>
      </c>
      <c r="Q5726" s="1">
        <v>16.8</v>
      </c>
      <c r="R5726" s="1">
        <v>12.6</v>
      </c>
      <c r="S5726" s="1">
        <v>21.6</v>
      </c>
      <c r="AJ5726" s="1" t="s">
        <v>406</v>
      </c>
      <c r="AK5726" s="20">
        <v>56.67</v>
      </c>
      <c r="AL5726" s="19">
        <v>48.17</v>
      </c>
      <c r="AN5726" s="3">
        <v>2001</v>
      </c>
      <c r="AQ5726">
        <v>80608</v>
      </c>
      <c r="AR5726" s="1" t="s">
        <v>259</v>
      </c>
    </row>
    <row r="5727" spans="1:50" x14ac:dyDescent="0.25">
      <c r="A5727" s="1">
        <v>7307</v>
      </c>
      <c r="B5727" s="1" t="s">
        <v>177</v>
      </c>
      <c r="C5727" s="1">
        <v>104</v>
      </c>
      <c r="D5727" s="1" t="s">
        <v>5618</v>
      </c>
      <c r="F5727" s="33" t="s">
        <v>859</v>
      </c>
      <c r="G5727" s="1">
        <v>5</v>
      </c>
      <c r="H5727" s="1">
        <v>25</v>
      </c>
      <c r="I5727" s="1">
        <v>14</v>
      </c>
      <c r="J5727" s="1">
        <v>16</v>
      </c>
      <c r="K5727" s="3">
        <v>1000</v>
      </c>
      <c r="N5727" s="1">
        <v>141</v>
      </c>
      <c r="O5727" s="1">
        <v>73.400000000000006</v>
      </c>
      <c r="Q5727" s="1">
        <v>19.2</v>
      </c>
      <c r="R5727" s="1">
        <v>6.1</v>
      </c>
      <c r="S5727" s="1">
        <v>19.7</v>
      </c>
      <c r="AJ5727" s="1" t="s">
        <v>406</v>
      </c>
      <c r="AK5727" s="20">
        <v>56.67</v>
      </c>
      <c r="AL5727" s="19">
        <v>48.17</v>
      </c>
      <c r="AN5727" s="3">
        <v>2001</v>
      </c>
      <c r="AQ5727">
        <v>80608</v>
      </c>
      <c r="AR5727" s="1" t="s">
        <v>259</v>
      </c>
    </row>
    <row r="5728" spans="1:50" x14ac:dyDescent="0.25">
      <c r="A5728" s="1">
        <v>7308</v>
      </c>
      <c r="B5728" s="1" t="s">
        <v>177</v>
      </c>
      <c r="C5728" s="1">
        <v>104</v>
      </c>
      <c r="D5728" s="1" t="s">
        <v>5834</v>
      </c>
      <c r="F5728" s="33" t="s">
        <v>859</v>
      </c>
      <c r="G5728" s="1">
        <v>5</v>
      </c>
      <c r="H5728" s="1">
        <v>25</v>
      </c>
      <c r="I5728" s="1">
        <v>12</v>
      </c>
      <c r="J5728" s="1">
        <v>14</v>
      </c>
      <c r="K5728" s="3">
        <v>2400</v>
      </c>
      <c r="N5728" s="1">
        <v>209</v>
      </c>
      <c r="O5728" s="1">
        <v>115.8</v>
      </c>
      <c r="Q5728" s="1">
        <v>9.4</v>
      </c>
      <c r="R5728" s="1">
        <v>5</v>
      </c>
      <c r="S5728" s="1">
        <v>27.3</v>
      </c>
      <c r="AJ5728" s="1" t="s">
        <v>406</v>
      </c>
      <c r="AK5728" s="20">
        <v>56.67</v>
      </c>
      <c r="AL5728" s="19">
        <v>48.17</v>
      </c>
      <c r="AN5728" s="3">
        <v>2001</v>
      </c>
      <c r="AQ5728">
        <v>80608</v>
      </c>
      <c r="AR5728" s="1" t="s">
        <v>259</v>
      </c>
    </row>
    <row r="5729" spans="1:44" x14ac:dyDescent="0.25">
      <c r="A5729" s="1">
        <v>7309</v>
      </c>
      <c r="B5729" s="1" t="s">
        <v>177</v>
      </c>
      <c r="C5729" s="1">
        <v>104</v>
      </c>
      <c r="D5729" s="1" t="s">
        <v>5618</v>
      </c>
      <c r="F5729" s="33" t="s">
        <v>859</v>
      </c>
      <c r="G5729" s="1">
        <v>7</v>
      </c>
      <c r="H5729" s="1">
        <v>38</v>
      </c>
      <c r="I5729" s="1">
        <v>12</v>
      </c>
      <c r="J5729" s="1">
        <v>13</v>
      </c>
      <c r="K5729" s="3">
        <v>3000</v>
      </c>
      <c r="N5729" s="1">
        <v>245</v>
      </c>
      <c r="O5729" s="1">
        <v>135.1</v>
      </c>
      <c r="Q5729" s="1">
        <v>14</v>
      </c>
      <c r="R5729" s="1">
        <v>6.6</v>
      </c>
      <c r="S5729" s="1">
        <v>24.3</v>
      </c>
      <c r="AJ5729" s="1" t="s">
        <v>406</v>
      </c>
      <c r="AK5729" s="20">
        <v>56.67</v>
      </c>
      <c r="AL5729" s="19">
        <v>48.17</v>
      </c>
      <c r="AN5729" s="3">
        <v>2001</v>
      </c>
      <c r="AQ5729">
        <v>80608</v>
      </c>
      <c r="AR5729" s="1" t="s">
        <v>259</v>
      </c>
    </row>
    <row r="5730" spans="1:44" x14ac:dyDescent="0.25">
      <c r="A5730" s="1">
        <v>7310</v>
      </c>
      <c r="B5730" s="1" t="s">
        <v>177</v>
      </c>
      <c r="C5730" s="1">
        <v>104</v>
      </c>
      <c r="D5730" s="1" t="s">
        <v>5618</v>
      </c>
      <c r="F5730" s="33" t="s">
        <v>859</v>
      </c>
      <c r="G5730" s="1">
        <v>5</v>
      </c>
      <c r="H5730" s="1">
        <v>38</v>
      </c>
      <c r="I5730" s="1">
        <v>16</v>
      </c>
      <c r="J5730" s="1">
        <v>18</v>
      </c>
      <c r="K5730" s="3">
        <v>1550</v>
      </c>
      <c r="N5730" s="1">
        <v>265</v>
      </c>
      <c r="O5730" s="1">
        <v>146.80000000000001</v>
      </c>
      <c r="Q5730" s="1">
        <v>15.2</v>
      </c>
      <c r="R5730" s="1">
        <v>7.2</v>
      </c>
      <c r="S5730" s="1">
        <v>26.4</v>
      </c>
      <c r="AJ5730" s="1" t="s">
        <v>406</v>
      </c>
      <c r="AK5730" s="20">
        <v>56.67</v>
      </c>
      <c r="AL5730" s="19">
        <v>48.17</v>
      </c>
      <c r="AN5730" s="3">
        <v>2001</v>
      </c>
      <c r="AQ5730">
        <v>80608</v>
      </c>
      <c r="AR5730" s="1" t="s">
        <v>259</v>
      </c>
    </row>
    <row r="5731" spans="1:44" x14ac:dyDescent="0.25">
      <c r="A5731" s="1">
        <v>7311</v>
      </c>
      <c r="B5731" s="1" t="s">
        <v>177</v>
      </c>
      <c r="C5731" s="1">
        <v>104</v>
      </c>
      <c r="D5731" s="1" t="s">
        <v>5618</v>
      </c>
      <c r="F5731" s="33" t="s">
        <v>859</v>
      </c>
      <c r="G5731" s="1">
        <v>4</v>
      </c>
      <c r="H5731" s="1">
        <v>38</v>
      </c>
      <c r="I5731" s="1">
        <v>24</v>
      </c>
      <c r="J5731" s="1">
        <v>20.3</v>
      </c>
      <c r="K5731" s="3">
        <v>700</v>
      </c>
      <c r="N5731" s="1">
        <v>252</v>
      </c>
      <c r="O5731" s="1">
        <v>125.9</v>
      </c>
      <c r="Q5731" s="1">
        <v>12.5</v>
      </c>
      <c r="R5731" s="1">
        <v>5.3</v>
      </c>
      <c r="S5731" s="1">
        <v>25.1</v>
      </c>
      <c r="AJ5731" s="1" t="s">
        <v>406</v>
      </c>
      <c r="AK5731" s="20">
        <v>56.67</v>
      </c>
      <c r="AL5731" s="19">
        <v>48.17</v>
      </c>
      <c r="AN5731" s="3">
        <v>2001</v>
      </c>
      <c r="AQ5731">
        <v>80608</v>
      </c>
      <c r="AR5731" s="1" t="s">
        <v>259</v>
      </c>
    </row>
    <row r="5732" spans="1:44" x14ac:dyDescent="0.25">
      <c r="A5732" s="1">
        <v>7312</v>
      </c>
      <c r="B5732" s="1" t="s">
        <v>177</v>
      </c>
      <c r="C5732" s="1">
        <v>104</v>
      </c>
      <c r="D5732" s="1" t="s">
        <v>5618</v>
      </c>
      <c r="F5732" s="33" t="s">
        <v>859</v>
      </c>
      <c r="G5732" s="1">
        <v>5</v>
      </c>
      <c r="H5732" s="1">
        <v>38</v>
      </c>
      <c r="I5732" s="1">
        <v>16</v>
      </c>
      <c r="J5732" s="1">
        <v>18</v>
      </c>
      <c r="K5732" s="3">
        <v>1650</v>
      </c>
      <c r="N5732" s="1">
        <v>355</v>
      </c>
      <c r="O5732" s="1">
        <v>155</v>
      </c>
      <c r="Q5732" s="1">
        <v>16</v>
      </c>
      <c r="R5732" s="1">
        <v>6.8</v>
      </c>
      <c r="S5732" s="1">
        <v>27.9</v>
      </c>
      <c r="AJ5732" s="1" t="s">
        <v>406</v>
      </c>
      <c r="AK5732" s="20">
        <v>56.67</v>
      </c>
      <c r="AL5732" s="19">
        <v>48.17</v>
      </c>
      <c r="AN5732" s="3">
        <v>2001</v>
      </c>
      <c r="AQ5732">
        <v>80608</v>
      </c>
      <c r="AR5732" s="1" t="s">
        <v>259</v>
      </c>
    </row>
    <row r="5733" spans="1:44" x14ac:dyDescent="0.25">
      <c r="A5733" s="1">
        <v>7313</v>
      </c>
      <c r="B5733" s="1" t="s">
        <v>177</v>
      </c>
      <c r="C5733" s="1">
        <v>104</v>
      </c>
      <c r="D5733" s="1" t="s">
        <v>5618</v>
      </c>
      <c r="F5733" s="33" t="s">
        <v>859</v>
      </c>
      <c r="G5733" s="1">
        <v>6</v>
      </c>
      <c r="H5733" s="1">
        <v>40</v>
      </c>
      <c r="I5733" s="1">
        <v>17</v>
      </c>
      <c r="J5733" s="1">
        <v>20</v>
      </c>
      <c r="K5733" s="3">
        <v>1000</v>
      </c>
      <c r="N5733" s="1">
        <v>351</v>
      </c>
      <c r="O5733" s="1">
        <v>152.19999999999999</v>
      </c>
      <c r="Q5733" s="1">
        <v>15.5</v>
      </c>
      <c r="R5733" s="1">
        <v>7.5</v>
      </c>
      <c r="S5733" s="1">
        <v>28.9</v>
      </c>
      <c r="AJ5733" s="1" t="s">
        <v>406</v>
      </c>
      <c r="AK5733" s="20">
        <v>56.67</v>
      </c>
      <c r="AL5733" s="19">
        <v>48.17</v>
      </c>
      <c r="AN5733" s="3">
        <v>2001</v>
      </c>
      <c r="AQ5733">
        <v>80608</v>
      </c>
      <c r="AR5733" s="1" t="s">
        <v>259</v>
      </c>
    </row>
    <row r="5734" spans="1:44" x14ac:dyDescent="0.25">
      <c r="A5734" s="1">
        <v>7314</v>
      </c>
      <c r="B5734" s="1" t="s">
        <v>177</v>
      </c>
      <c r="C5734" s="1">
        <v>104</v>
      </c>
      <c r="D5734" s="1" t="s">
        <v>5618</v>
      </c>
      <c r="F5734" s="33" t="s">
        <v>859</v>
      </c>
      <c r="G5734" s="1">
        <v>4</v>
      </c>
      <c r="H5734" s="1">
        <v>40</v>
      </c>
      <c r="I5734" s="1">
        <v>21</v>
      </c>
      <c r="J5734" s="1">
        <v>23</v>
      </c>
      <c r="K5734" s="3">
        <v>900</v>
      </c>
      <c r="N5734" s="1">
        <v>392</v>
      </c>
      <c r="O5734" s="1">
        <v>173.1</v>
      </c>
      <c r="Q5734" s="1">
        <v>19</v>
      </c>
      <c r="R5734" s="1">
        <v>12</v>
      </c>
      <c r="AJ5734" s="1" t="s">
        <v>406</v>
      </c>
      <c r="AK5734" s="20">
        <v>56.67</v>
      </c>
      <c r="AL5734" s="19">
        <v>48.17</v>
      </c>
      <c r="AN5734" s="3">
        <v>2001</v>
      </c>
      <c r="AQ5734">
        <v>80608</v>
      </c>
      <c r="AR5734" s="1" t="s">
        <v>259</v>
      </c>
    </row>
    <row r="5735" spans="1:44" x14ac:dyDescent="0.25">
      <c r="A5735" s="1">
        <v>7315</v>
      </c>
      <c r="B5735" s="1" t="s">
        <v>177</v>
      </c>
      <c r="C5735" s="1">
        <v>104</v>
      </c>
      <c r="D5735" s="1" t="s">
        <v>5618</v>
      </c>
      <c r="F5735" s="33" t="s">
        <v>859</v>
      </c>
      <c r="G5735" s="1">
        <v>7</v>
      </c>
      <c r="H5735" s="1">
        <v>40</v>
      </c>
      <c r="I5735" s="1">
        <v>12.8</v>
      </c>
      <c r="J5735" s="1">
        <v>10</v>
      </c>
      <c r="K5735" s="3">
        <v>2700</v>
      </c>
      <c r="N5735" s="1">
        <v>152</v>
      </c>
      <c r="O5735" s="1">
        <v>72.900000000000006</v>
      </c>
      <c r="Q5735" s="1">
        <v>4</v>
      </c>
      <c r="R5735" s="1">
        <v>1.7</v>
      </c>
      <c r="AJ5735" s="1" t="s">
        <v>406</v>
      </c>
      <c r="AK5735" s="20">
        <v>56.67</v>
      </c>
      <c r="AL5735" s="19">
        <v>48.17</v>
      </c>
      <c r="AN5735" s="3">
        <v>2001</v>
      </c>
      <c r="AQ5735">
        <v>80608</v>
      </c>
      <c r="AR5735" s="1" t="s">
        <v>259</v>
      </c>
    </row>
    <row r="5736" spans="1:44" x14ac:dyDescent="0.25">
      <c r="A5736" s="1">
        <v>7316</v>
      </c>
      <c r="B5736" s="1" t="s">
        <v>177</v>
      </c>
      <c r="C5736" s="1">
        <v>104</v>
      </c>
      <c r="D5736" s="1" t="s">
        <v>5618</v>
      </c>
      <c r="F5736" s="33" t="s">
        <v>859</v>
      </c>
      <c r="G5736" s="1">
        <v>5</v>
      </c>
      <c r="H5736" s="1">
        <v>40</v>
      </c>
      <c r="I5736" s="1">
        <v>17.3</v>
      </c>
      <c r="J5736" s="1">
        <v>13.2</v>
      </c>
      <c r="K5736" s="3">
        <v>3000</v>
      </c>
      <c r="N5736" s="1">
        <v>243</v>
      </c>
      <c r="O5736" s="1">
        <v>114.5</v>
      </c>
      <c r="Q5736" s="1">
        <v>6.3</v>
      </c>
      <c r="R5736" s="1">
        <v>4.8</v>
      </c>
      <c r="AJ5736" s="1" t="s">
        <v>406</v>
      </c>
      <c r="AK5736" s="20">
        <v>56.67</v>
      </c>
      <c r="AL5736" s="19">
        <v>48.17</v>
      </c>
      <c r="AN5736" s="3">
        <v>2001</v>
      </c>
      <c r="AQ5736">
        <v>80608</v>
      </c>
      <c r="AR5736" s="1" t="s">
        <v>259</v>
      </c>
    </row>
    <row r="5737" spans="1:44" x14ac:dyDescent="0.25">
      <c r="A5737" s="1">
        <v>7317</v>
      </c>
      <c r="B5737" s="1" t="s">
        <v>177</v>
      </c>
      <c r="C5737" s="1">
        <v>104</v>
      </c>
      <c r="D5737" s="1" t="s">
        <v>5618</v>
      </c>
      <c r="F5737" s="33" t="s">
        <v>859</v>
      </c>
      <c r="G5737" s="1">
        <v>6</v>
      </c>
      <c r="H5737" s="1">
        <v>40</v>
      </c>
      <c r="I5737" s="1">
        <v>17</v>
      </c>
      <c r="J5737" s="1">
        <v>13.5</v>
      </c>
      <c r="K5737" s="3">
        <v>3100</v>
      </c>
      <c r="N5737" s="1">
        <v>337</v>
      </c>
      <c r="O5737" s="1">
        <v>155.6</v>
      </c>
      <c r="Q5737" s="1">
        <v>6.5</v>
      </c>
      <c r="R5737" s="1">
        <v>5.8</v>
      </c>
      <c r="AJ5737" s="1" t="s">
        <v>406</v>
      </c>
      <c r="AK5737" s="20">
        <v>56.67</v>
      </c>
      <c r="AL5737" s="19">
        <v>48.17</v>
      </c>
      <c r="AN5737" s="3">
        <v>2001</v>
      </c>
      <c r="AQ5737">
        <v>80608</v>
      </c>
      <c r="AR5737" s="1" t="s">
        <v>259</v>
      </c>
    </row>
    <row r="5738" spans="1:44" x14ac:dyDescent="0.25">
      <c r="A5738" s="1">
        <v>7318</v>
      </c>
      <c r="B5738" s="1" t="s">
        <v>177</v>
      </c>
      <c r="C5738" s="1">
        <v>104</v>
      </c>
      <c r="D5738" s="1" t="s">
        <v>5618</v>
      </c>
      <c r="F5738" s="33" t="s">
        <v>859</v>
      </c>
      <c r="G5738" s="1">
        <v>5</v>
      </c>
      <c r="H5738" s="1">
        <v>40</v>
      </c>
      <c r="I5738" s="1">
        <v>19.7</v>
      </c>
      <c r="J5738" s="1">
        <v>18.5</v>
      </c>
      <c r="K5738" s="3">
        <v>1300</v>
      </c>
      <c r="N5738" s="1">
        <v>325</v>
      </c>
      <c r="O5738" s="1">
        <v>157.5</v>
      </c>
      <c r="Q5738" s="1">
        <v>9.1999999999999993</v>
      </c>
      <c r="R5738" s="1">
        <v>7.6</v>
      </c>
      <c r="AJ5738" s="1" t="s">
        <v>406</v>
      </c>
      <c r="AK5738" s="20">
        <v>56.67</v>
      </c>
      <c r="AL5738" s="19">
        <v>48.17</v>
      </c>
      <c r="AN5738" s="3">
        <v>2001</v>
      </c>
      <c r="AQ5738">
        <v>80608</v>
      </c>
      <c r="AR5738" s="1" t="s">
        <v>259</v>
      </c>
    </row>
    <row r="5739" spans="1:44" x14ac:dyDescent="0.25">
      <c r="A5739" s="1">
        <v>7319</v>
      </c>
      <c r="B5739" s="1" t="s">
        <v>177</v>
      </c>
      <c r="C5739" s="1">
        <v>104</v>
      </c>
      <c r="D5739" s="1" t="s">
        <v>5618</v>
      </c>
      <c r="F5739" s="33" t="s">
        <v>859</v>
      </c>
      <c r="G5739" s="1">
        <v>5</v>
      </c>
      <c r="H5739" s="1">
        <v>40</v>
      </c>
      <c r="I5739" s="1">
        <v>18.5</v>
      </c>
      <c r="J5739" s="1">
        <v>18.2</v>
      </c>
      <c r="K5739" s="3">
        <v>1600</v>
      </c>
      <c r="N5739" s="1">
        <v>336</v>
      </c>
      <c r="O5739" s="1">
        <v>159.69999999999999</v>
      </c>
      <c r="Q5739" s="1">
        <v>10.199999999999999</v>
      </c>
      <c r="R5739" s="1">
        <v>8.6</v>
      </c>
      <c r="AJ5739" s="1" t="s">
        <v>406</v>
      </c>
      <c r="AK5739" s="20">
        <v>56.67</v>
      </c>
      <c r="AL5739" s="19">
        <v>48.17</v>
      </c>
      <c r="AN5739" s="3">
        <v>2001</v>
      </c>
      <c r="AQ5739">
        <v>80608</v>
      </c>
      <c r="AR5739" s="1" t="s">
        <v>259</v>
      </c>
    </row>
    <row r="5740" spans="1:44" x14ac:dyDescent="0.25">
      <c r="A5740" s="1">
        <v>7320</v>
      </c>
      <c r="B5740" s="1" t="s">
        <v>177</v>
      </c>
      <c r="C5740" s="1">
        <v>104</v>
      </c>
      <c r="D5740" s="1" t="s">
        <v>5735</v>
      </c>
      <c r="F5740" s="33" t="s">
        <v>859</v>
      </c>
      <c r="G5740" s="1">
        <v>6</v>
      </c>
      <c r="H5740" s="1">
        <v>75</v>
      </c>
      <c r="I5740" s="1">
        <v>26</v>
      </c>
      <c r="J5740" s="1">
        <v>28</v>
      </c>
      <c r="K5740" s="3">
        <v>523</v>
      </c>
      <c r="N5740" s="1">
        <v>328</v>
      </c>
      <c r="O5740" s="1">
        <v>177.1</v>
      </c>
      <c r="Q5740" s="1">
        <v>16.5</v>
      </c>
      <c r="R5740" s="1">
        <v>9.6999999999999993</v>
      </c>
      <c r="AJ5740" s="1" t="s">
        <v>406</v>
      </c>
      <c r="AK5740" s="20">
        <v>56.83</v>
      </c>
      <c r="AL5740" s="19">
        <v>49.83</v>
      </c>
      <c r="AN5740" s="3">
        <v>2001</v>
      </c>
      <c r="AQ5740">
        <v>80436</v>
      </c>
      <c r="AR5740" s="1" t="s">
        <v>259</v>
      </c>
    </row>
    <row r="5741" spans="1:44" x14ac:dyDescent="0.25">
      <c r="A5741" s="1">
        <v>7321</v>
      </c>
      <c r="B5741" s="1" t="s">
        <v>177</v>
      </c>
      <c r="C5741" s="1">
        <v>104</v>
      </c>
      <c r="D5741" s="1" t="s">
        <v>5965</v>
      </c>
      <c r="F5741" s="33" t="s">
        <v>859</v>
      </c>
      <c r="G5741" s="1">
        <v>5</v>
      </c>
      <c r="H5741" s="1">
        <v>75</v>
      </c>
      <c r="I5741" s="1">
        <v>28</v>
      </c>
      <c r="J5741" s="1">
        <v>28</v>
      </c>
      <c r="K5741" s="3">
        <v>547</v>
      </c>
      <c r="N5741" s="1">
        <v>449</v>
      </c>
      <c r="O5741" s="1">
        <v>242.6</v>
      </c>
      <c r="Q5741" s="1">
        <v>25.7</v>
      </c>
      <c r="R5741" s="1">
        <v>11.4</v>
      </c>
      <c r="AJ5741" s="1" t="s">
        <v>406</v>
      </c>
      <c r="AK5741" s="20">
        <v>56.83</v>
      </c>
      <c r="AL5741" s="19">
        <v>49.83</v>
      </c>
      <c r="AN5741" s="3">
        <v>2001</v>
      </c>
      <c r="AQ5741">
        <v>80436</v>
      </c>
      <c r="AR5741" s="1" t="s">
        <v>259</v>
      </c>
    </row>
    <row r="5742" spans="1:44" x14ac:dyDescent="0.25">
      <c r="A5742" s="1">
        <v>7322</v>
      </c>
      <c r="B5742" s="1" t="s">
        <v>177</v>
      </c>
      <c r="C5742" s="1">
        <v>104</v>
      </c>
      <c r="D5742" s="1" t="s">
        <v>5618</v>
      </c>
      <c r="F5742" s="33" t="s">
        <v>859</v>
      </c>
      <c r="G5742" s="1">
        <v>6</v>
      </c>
      <c r="H5742" s="1">
        <v>21</v>
      </c>
      <c r="I5742" s="1">
        <v>9.3000000000000007</v>
      </c>
      <c r="J5742" s="1">
        <v>8.8000000000000007</v>
      </c>
      <c r="K5742" s="3">
        <v>3466</v>
      </c>
      <c r="N5742" s="1">
        <v>141</v>
      </c>
      <c r="O5742" s="1">
        <v>70.599999999999994</v>
      </c>
      <c r="P5742" s="1">
        <v>9</v>
      </c>
      <c r="Q5742" s="1">
        <v>15</v>
      </c>
      <c r="R5742" s="1">
        <v>6.1</v>
      </c>
      <c r="AJ5742" s="1" t="s">
        <v>406</v>
      </c>
      <c r="AK5742" s="20">
        <v>53.5</v>
      </c>
      <c r="AL5742" s="19">
        <v>50.33</v>
      </c>
      <c r="AN5742" s="3">
        <v>1978</v>
      </c>
      <c r="AQ5742">
        <v>80419</v>
      </c>
      <c r="AR5742" s="1" t="s">
        <v>260</v>
      </c>
    </row>
    <row r="5743" spans="1:44" x14ac:dyDescent="0.25">
      <c r="A5743" s="1">
        <v>7323</v>
      </c>
      <c r="B5743" s="1" t="s">
        <v>177</v>
      </c>
      <c r="C5743" s="1">
        <v>104</v>
      </c>
      <c r="D5743" s="1" t="s">
        <v>5967</v>
      </c>
      <c r="F5743" s="1" t="s">
        <v>445</v>
      </c>
      <c r="G5743" s="1">
        <v>8</v>
      </c>
      <c r="H5743" s="1">
        <v>93</v>
      </c>
      <c r="I5743" s="1">
        <v>7.4</v>
      </c>
      <c r="J5743" s="1">
        <v>14.6</v>
      </c>
      <c r="K5743" s="3">
        <v>625</v>
      </c>
      <c r="N5743" s="1">
        <v>65</v>
      </c>
      <c r="O5743" s="1">
        <v>29.51</v>
      </c>
      <c r="Q5743" s="1">
        <v>9.93</v>
      </c>
      <c r="R5743" s="1">
        <v>1.25</v>
      </c>
      <c r="S5743" s="1" t="s">
        <v>79</v>
      </c>
      <c r="AJ5743" s="1" t="s">
        <v>406</v>
      </c>
      <c r="AK5743" s="20">
        <v>61.3</v>
      </c>
      <c r="AL5743" s="19">
        <v>59.17</v>
      </c>
      <c r="AM5743" s="1">
        <v>595</v>
      </c>
      <c r="AN5743" s="3">
        <v>2009</v>
      </c>
      <c r="AQ5743">
        <v>80610</v>
      </c>
      <c r="AR5743" s="1" t="s">
        <v>261</v>
      </c>
    </row>
    <row r="5744" spans="1:44" x14ac:dyDescent="0.25">
      <c r="A5744" s="1">
        <v>7324</v>
      </c>
      <c r="B5744" s="1" t="s">
        <v>177</v>
      </c>
      <c r="C5744" s="1">
        <v>104</v>
      </c>
      <c r="D5744" s="1" t="s">
        <v>5618</v>
      </c>
      <c r="F5744" s="1" t="s">
        <v>445</v>
      </c>
      <c r="G5744" s="1">
        <v>8</v>
      </c>
      <c r="H5744" s="1">
        <v>73</v>
      </c>
      <c r="I5744" s="1">
        <v>6.7</v>
      </c>
      <c r="J5744" s="1">
        <v>13.4</v>
      </c>
      <c r="K5744" s="3">
        <v>456</v>
      </c>
      <c r="N5744" s="1">
        <v>36</v>
      </c>
      <c r="O5744" s="1">
        <v>16.8</v>
      </c>
      <c r="Q5744" s="1">
        <v>5.25</v>
      </c>
      <c r="R5744" s="1">
        <v>0.7</v>
      </c>
      <c r="AJ5744" s="1" t="s">
        <v>406</v>
      </c>
      <c r="AK5744" s="20">
        <v>61.3</v>
      </c>
      <c r="AL5744" s="19">
        <v>59.17</v>
      </c>
      <c r="AM5744" s="1">
        <v>655</v>
      </c>
      <c r="AN5744" s="3">
        <v>2009</v>
      </c>
      <c r="AQ5744">
        <v>80610</v>
      </c>
      <c r="AR5744" s="1" t="s">
        <v>261</v>
      </c>
    </row>
    <row r="5745" spans="1:44" x14ac:dyDescent="0.25">
      <c r="A5745" s="1">
        <v>7325</v>
      </c>
      <c r="B5745" s="1" t="s">
        <v>177</v>
      </c>
      <c r="C5745" s="1">
        <v>104</v>
      </c>
      <c r="D5745" s="1" t="s">
        <v>5618</v>
      </c>
      <c r="F5745" s="1" t="s">
        <v>445</v>
      </c>
      <c r="G5745" s="1">
        <v>11</v>
      </c>
      <c r="H5745" s="1">
        <v>40</v>
      </c>
      <c r="I5745" s="1">
        <v>2.8</v>
      </c>
      <c r="J5745" s="1">
        <v>3.5</v>
      </c>
      <c r="K5745" s="3">
        <v>51</v>
      </c>
      <c r="N5745" s="1">
        <v>0.25</v>
      </c>
      <c r="O5745" s="1">
        <v>0.12</v>
      </c>
      <c r="Q5745" s="1">
        <v>0.04</v>
      </c>
      <c r="R5745" s="1">
        <v>0.01</v>
      </c>
      <c r="AJ5745" s="1" t="s">
        <v>406</v>
      </c>
      <c r="AK5745" s="20">
        <v>61.3</v>
      </c>
      <c r="AL5745" s="19">
        <v>59.17</v>
      </c>
      <c r="AM5745" s="1">
        <v>710</v>
      </c>
      <c r="AN5745" s="3">
        <v>2009</v>
      </c>
      <c r="AQ5745">
        <v>80610</v>
      </c>
      <c r="AR5745" s="1" t="s">
        <v>261</v>
      </c>
    </row>
    <row r="5746" spans="1:44" x14ac:dyDescent="0.25">
      <c r="A5746" s="1">
        <v>7326</v>
      </c>
      <c r="B5746" s="1" t="s">
        <v>986</v>
      </c>
      <c r="C5746" s="1">
        <v>104</v>
      </c>
      <c r="D5746" s="1" t="s">
        <v>5618</v>
      </c>
      <c r="E5746" s="1" t="s">
        <v>740</v>
      </c>
      <c r="F5746" s="1" t="s">
        <v>445</v>
      </c>
      <c r="G5746" s="1">
        <v>13</v>
      </c>
      <c r="H5746" s="1">
        <v>142</v>
      </c>
      <c r="I5746" s="1">
        <v>4.3</v>
      </c>
      <c r="J5746" s="1">
        <v>6.1</v>
      </c>
      <c r="K5746" s="3">
        <v>1404</v>
      </c>
      <c r="L5746" s="1">
        <v>0.4</v>
      </c>
      <c r="N5746" s="1">
        <v>12.1</v>
      </c>
      <c r="O5746" s="1">
        <v>6.88</v>
      </c>
      <c r="Q5746" s="1">
        <v>2.73</v>
      </c>
      <c r="R5746" s="1">
        <v>0.49</v>
      </c>
      <c r="S5746" s="1">
        <v>28.66</v>
      </c>
      <c r="AB5746" s="1">
        <v>13.17</v>
      </c>
      <c r="AG5746" s="1">
        <v>1.43</v>
      </c>
      <c r="AH5746" s="1">
        <v>35.25</v>
      </c>
      <c r="AI5746" s="1">
        <v>4.2300000000000004</v>
      </c>
      <c r="AJ5746" s="1" t="s">
        <v>406</v>
      </c>
      <c r="AK5746" s="20">
        <v>72.47</v>
      </c>
      <c r="AL5746" s="19">
        <v>101</v>
      </c>
      <c r="AM5746" s="1" t="s">
        <v>107</v>
      </c>
      <c r="AN5746" s="3">
        <v>1971</v>
      </c>
      <c r="AQ5746">
        <v>81111</v>
      </c>
      <c r="AR5746" s="1" t="s">
        <v>3113</v>
      </c>
    </row>
    <row r="5747" spans="1:44" x14ac:dyDescent="0.25">
      <c r="A5747" s="1">
        <v>7327</v>
      </c>
      <c r="B5747" s="1" t="s">
        <v>986</v>
      </c>
      <c r="C5747" s="1">
        <v>104</v>
      </c>
      <c r="D5747" s="1" t="s">
        <v>5618</v>
      </c>
      <c r="E5747" s="1" t="s">
        <v>740</v>
      </c>
      <c r="F5747" s="1" t="s">
        <v>445</v>
      </c>
      <c r="G5747" s="1">
        <v>13</v>
      </c>
      <c r="H5747" s="1">
        <v>142</v>
      </c>
      <c r="I5747" s="1">
        <v>3.6</v>
      </c>
      <c r="J5747" s="1">
        <v>5.3</v>
      </c>
      <c r="K5747" s="3">
        <v>1168</v>
      </c>
      <c r="L5747" s="2">
        <v>0.3</v>
      </c>
      <c r="N5747" s="1">
        <v>7.3</v>
      </c>
      <c r="O5747" s="1">
        <v>4.1500000000000004</v>
      </c>
      <c r="Q5747" s="1">
        <v>2.0099999999999998</v>
      </c>
      <c r="R5747" s="1">
        <v>0.31</v>
      </c>
      <c r="AG5747" s="1">
        <v>1.34</v>
      </c>
      <c r="AJ5747" s="1" t="s">
        <v>406</v>
      </c>
      <c r="AK5747" s="20">
        <v>72.47</v>
      </c>
      <c r="AL5747" s="19">
        <v>101</v>
      </c>
      <c r="AM5747" s="1" t="s">
        <v>108</v>
      </c>
      <c r="AN5747" s="3">
        <v>1971</v>
      </c>
      <c r="AQ5747">
        <v>81111</v>
      </c>
      <c r="AR5747" s="1" t="s">
        <v>3113</v>
      </c>
    </row>
    <row r="5748" spans="1:44" x14ac:dyDescent="0.25">
      <c r="A5748" s="1">
        <v>7328</v>
      </c>
      <c r="B5748" s="1" t="s">
        <v>986</v>
      </c>
      <c r="C5748" s="1">
        <v>104</v>
      </c>
      <c r="D5748" s="1" t="s">
        <v>5618</v>
      </c>
      <c r="E5748" s="1" t="s">
        <v>740</v>
      </c>
      <c r="F5748" s="1" t="s">
        <v>445</v>
      </c>
      <c r="G5748" s="1">
        <v>13</v>
      </c>
      <c r="H5748" s="1">
        <v>142</v>
      </c>
      <c r="I5748" s="1">
        <v>4.5999999999999996</v>
      </c>
      <c r="J5748" s="1">
        <v>8.3000000000000007</v>
      </c>
      <c r="K5748" s="3">
        <v>424</v>
      </c>
      <c r="L5748" s="1">
        <v>0.2</v>
      </c>
      <c r="O5748" s="1">
        <v>3.24</v>
      </c>
      <c r="Q5748" s="1">
        <v>2.4900000000000002</v>
      </c>
      <c r="R5748" s="1">
        <v>0.24</v>
      </c>
      <c r="S5748" s="1">
        <v>6.46</v>
      </c>
      <c r="AG5748" s="1">
        <v>0.56000000000000005</v>
      </c>
      <c r="AJ5748" s="1" t="s">
        <v>406</v>
      </c>
      <c r="AK5748" s="20">
        <v>72.47</v>
      </c>
      <c r="AL5748" s="19">
        <v>101</v>
      </c>
      <c r="AM5748" s="1" t="s">
        <v>108</v>
      </c>
      <c r="AN5748" s="3">
        <v>1971</v>
      </c>
      <c r="AQ5748">
        <v>81111</v>
      </c>
      <c r="AR5748" s="1" t="s">
        <v>3113</v>
      </c>
    </row>
    <row r="5749" spans="1:44" x14ac:dyDescent="0.25">
      <c r="A5749" s="1">
        <v>7329</v>
      </c>
      <c r="B5749" s="1" t="s">
        <v>986</v>
      </c>
      <c r="C5749" s="1">
        <v>104</v>
      </c>
      <c r="D5749" s="1" t="s">
        <v>5618</v>
      </c>
      <c r="F5749" s="1" t="s">
        <v>445</v>
      </c>
      <c r="G5749" s="1">
        <v>13</v>
      </c>
      <c r="H5749" s="1">
        <v>142</v>
      </c>
      <c r="I5749" s="1">
        <v>2.5</v>
      </c>
      <c r="J5749" s="1">
        <v>3.2</v>
      </c>
      <c r="K5749" s="3">
        <v>239</v>
      </c>
      <c r="O5749" s="1">
        <v>0.28999999999999998</v>
      </c>
      <c r="Q5749" s="1">
        <v>0.42</v>
      </c>
      <c r="R5749" s="1">
        <v>7.0000000000000007E-2</v>
      </c>
      <c r="S5749" s="1">
        <v>5.4</v>
      </c>
      <c r="AJ5749" s="1" t="s">
        <v>406</v>
      </c>
      <c r="AK5749" s="20">
        <v>72.47</v>
      </c>
      <c r="AL5749" s="19">
        <v>101</v>
      </c>
      <c r="AM5749" s="1" t="s">
        <v>108</v>
      </c>
      <c r="AN5749" s="3">
        <v>1971</v>
      </c>
      <c r="AQ5749">
        <v>81111</v>
      </c>
      <c r="AR5749" s="1" t="s">
        <v>3113</v>
      </c>
    </row>
    <row r="5750" spans="1:44" x14ac:dyDescent="0.25">
      <c r="A5750" s="1">
        <v>7330</v>
      </c>
      <c r="B5750" s="1" t="s">
        <v>986</v>
      </c>
      <c r="C5750" s="1">
        <v>104</v>
      </c>
      <c r="D5750" s="1" t="s">
        <v>5618</v>
      </c>
      <c r="E5750" s="1" t="s">
        <v>740</v>
      </c>
      <c r="F5750" s="1" t="s">
        <v>445</v>
      </c>
      <c r="G5750" s="1">
        <v>13</v>
      </c>
      <c r="H5750" s="1">
        <v>142</v>
      </c>
      <c r="I5750" s="1">
        <v>2.7</v>
      </c>
      <c r="J5750" s="1">
        <v>3.6</v>
      </c>
      <c r="K5750" s="3">
        <v>188</v>
      </c>
      <c r="L5750" s="2">
        <v>0.1</v>
      </c>
      <c r="N5750" s="1">
        <v>0.53</v>
      </c>
      <c r="O5750" s="1">
        <v>0.3</v>
      </c>
      <c r="Q5750" s="1">
        <v>0.18</v>
      </c>
      <c r="R5750" s="1">
        <v>0.03</v>
      </c>
      <c r="AG5750" s="1">
        <v>0.02</v>
      </c>
      <c r="AJ5750" s="1" t="s">
        <v>406</v>
      </c>
      <c r="AK5750" s="20">
        <v>72.47</v>
      </c>
      <c r="AL5750" s="19">
        <v>101</v>
      </c>
      <c r="AM5750" s="1" t="s">
        <v>108</v>
      </c>
      <c r="AN5750" s="3">
        <v>1971</v>
      </c>
      <c r="AQ5750">
        <v>81111</v>
      </c>
      <c r="AR5750" s="1" t="s">
        <v>3113</v>
      </c>
    </row>
    <row r="5751" spans="1:44" x14ac:dyDescent="0.25">
      <c r="A5751" s="1">
        <v>7331</v>
      </c>
      <c r="B5751" s="1" t="s">
        <v>5232</v>
      </c>
      <c r="C5751" s="1">
        <v>104</v>
      </c>
      <c r="D5751" s="1" t="s">
        <v>6171</v>
      </c>
      <c r="F5751" s="1" t="s">
        <v>445</v>
      </c>
      <c r="G5751" s="1">
        <v>10</v>
      </c>
      <c r="H5751" s="1">
        <v>380</v>
      </c>
      <c r="I5751" s="1">
        <v>14.7</v>
      </c>
      <c r="J5751" s="1">
        <v>21.7</v>
      </c>
      <c r="K5751" s="3">
        <v>401</v>
      </c>
      <c r="N5751" s="1">
        <v>69.3</v>
      </c>
      <c r="O5751" s="1">
        <v>33.200000000000003</v>
      </c>
      <c r="P5751" s="1">
        <v>3.9</v>
      </c>
      <c r="Q5751" s="1">
        <v>5.2</v>
      </c>
      <c r="R5751" s="1">
        <v>1.2</v>
      </c>
      <c r="S5751" s="1">
        <v>26.6</v>
      </c>
      <c r="AJ5751" s="1" t="s">
        <v>406</v>
      </c>
      <c r="AK5751" s="20">
        <v>65.5</v>
      </c>
      <c r="AL5751" s="19">
        <v>90</v>
      </c>
      <c r="AN5751" s="3">
        <v>2000</v>
      </c>
      <c r="AQ5751">
        <v>80601</v>
      </c>
      <c r="AR5751" s="1" t="s">
        <v>262</v>
      </c>
    </row>
    <row r="5752" spans="1:44" x14ac:dyDescent="0.25">
      <c r="A5752" s="1">
        <v>7332</v>
      </c>
      <c r="B5752" s="1" t="s">
        <v>5232</v>
      </c>
      <c r="C5752" s="1">
        <v>104</v>
      </c>
      <c r="D5752" s="1" t="s">
        <v>5964</v>
      </c>
      <c r="F5752" s="1" t="s">
        <v>445</v>
      </c>
      <c r="G5752" s="1">
        <v>10</v>
      </c>
      <c r="H5752" s="1">
        <v>110</v>
      </c>
      <c r="I5752" s="1">
        <v>12.3</v>
      </c>
      <c r="J5752" s="1">
        <v>12.7</v>
      </c>
      <c r="K5752" s="3">
        <v>1473</v>
      </c>
      <c r="N5752" s="1">
        <v>118.1</v>
      </c>
      <c r="O5752" s="1">
        <v>58.5</v>
      </c>
      <c r="P5752" s="1">
        <v>8.1</v>
      </c>
      <c r="Q5752" s="1">
        <v>10.9</v>
      </c>
      <c r="R5752" s="1">
        <v>2.9</v>
      </c>
      <c r="S5752" s="1">
        <v>46.9</v>
      </c>
      <c r="AJ5752" s="1" t="s">
        <v>406</v>
      </c>
      <c r="AK5752" s="20">
        <v>65.5</v>
      </c>
      <c r="AL5752" s="19">
        <v>90</v>
      </c>
      <c r="AN5752" s="3">
        <v>2000</v>
      </c>
      <c r="AQ5752">
        <v>80601</v>
      </c>
      <c r="AR5752" s="1" t="s">
        <v>262</v>
      </c>
    </row>
    <row r="5753" spans="1:44" x14ac:dyDescent="0.25">
      <c r="A5753" s="1">
        <v>7334</v>
      </c>
      <c r="B5753" s="1" t="s">
        <v>5232</v>
      </c>
      <c r="C5753" s="1">
        <v>104</v>
      </c>
      <c r="D5753" s="1" t="s">
        <v>5618</v>
      </c>
      <c r="F5753" s="1" t="s">
        <v>445</v>
      </c>
      <c r="G5753" s="1">
        <v>13</v>
      </c>
      <c r="H5753" s="1">
        <v>98</v>
      </c>
      <c r="I5753" s="1">
        <v>2.7</v>
      </c>
      <c r="J5753" s="1">
        <v>2.2999999999999998</v>
      </c>
      <c r="K5753" s="3">
        <v>5700</v>
      </c>
      <c r="N5753" s="1">
        <v>8.4</v>
      </c>
      <c r="O5753" s="1">
        <v>4.63</v>
      </c>
      <c r="Q5753" s="1">
        <v>0.88</v>
      </c>
      <c r="R5753" s="1">
        <v>0.28000000000000003</v>
      </c>
      <c r="S5753" s="1">
        <v>6.95</v>
      </c>
      <c r="AJ5753" s="1" t="s">
        <v>406</v>
      </c>
      <c r="AK5753" s="20">
        <v>64.319999999999993</v>
      </c>
      <c r="AL5753" s="19">
        <v>100.22</v>
      </c>
      <c r="AM5753" s="1">
        <v>200</v>
      </c>
      <c r="AN5753" s="3">
        <v>2001</v>
      </c>
      <c r="AQ5753">
        <v>80601</v>
      </c>
      <c r="AR5753" s="1" t="s">
        <v>264</v>
      </c>
    </row>
    <row r="5754" spans="1:44" x14ac:dyDescent="0.25">
      <c r="A5754" s="1">
        <v>7335</v>
      </c>
      <c r="B5754" s="1" t="s">
        <v>5232</v>
      </c>
      <c r="C5754" s="1">
        <v>104</v>
      </c>
      <c r="D5754" s="1" t="s">
        <v>5618</v>
      </c>
      <c r="F5754" s="1" t="s">
        <v>445</v>
      </c>
      <c r="G5754" s="1">
        <v>13</v>
      </c>
      <c r="H5754" s="1">
        <v>87</v>
      </c>
      <c r="I5754" s="1">
        <v>4.2</v>
      </c>
      <c r="J5754" s="1">
        <v>4</v>
      </c>
      <c r="K5754" s="3">
        <v>2653</v>
      </c>
      <c r="N5754" s="1">
        <v>8</v>
      </c>
      <c r="O5754" s="1">
        <v>4.3</v>
      </c>
      <c r="S5754" s="1">
        <v>5.05</v>
      </c>
      <c r="T5754" s="1">
        <v>0.34</v>
      </c>
      <c r="AJ5754" s="1" t="s">
        <v>406</v>
      </c>
      <c r="AK5754" s="20">
        <v>64.3</v>
      </c>
      <c r="AL5754" s="19">
        <v>100.18</v>
      </c>
      <c r="AN5754" s="3">
        <v>1995</v>
      </c>
      <c r="AQ5754">
        <v>80601</v>
      </c>
      <c r="AR5754" s="1" t="s">
        <v>265</v>
      </c>
    </row>
    <row r="5755" spans="1:44" x14ac:dyDescent="0.25">
      <c r="A5755" s="1">
        <v>7336</v>
      </c>
      <c r="B5755" s="1" t="s">
        <v>5232</v>
      </c>
      <c r="C5755" s="1">
        <v>104</v>
      </c>
      <c r="D5755" s="1" t="s">
        <v>5833</v>
      </c>
      <c r="F5755" s="1" t="s">
        <v>445</v>
      </c>
      <c r="G5755" s="1">
        <v>9</v>
      </c>
      <c r="H5755" s="1">
        <v>70</v>
      </c>
      <c r="I5755" s="1">
        <v>12</v>
      </c>
      <c r="J5755" s="1">
        <v>13.2</v>
      </c>
      <c r="K5755" s="3">
        <v>3311</v>
      </c>
      <c r="L5755" s="2">
        <v>1.5</v>
      </c>
      <c r="N5755" s="1">
        <v>244</v>
      </c>
      <c r="O5755" s="1">
        <v>122</v>
      </c>
      <c r="P5755" s="1">
        <v>16.8</v>
      </c>
      <c r="Q5755" s="1">
        <v>17</v>
      </c>
      <c r="R5755" s="1">
        <v>9.06</v>
      </c>
      <c r="AJ5755" s="1" t="s">
        <v>406</v>
      </c>
      <c r="AK5755" s="20">
        <v>57.17</v>
      </c>
      <c r="AL5755" s="19">
        <v>97.83</v>
      </c>
      <c r="AN5755" s="3">
        <v>1973</v>
      </c>
      <c r="AQ5755">
        <v>80601</v>
      </c>
      <c r="AR5755" s="1" t="s">
        <v>267</v>
      </c>
    </row>
    <row r="5756" spans="1:44" x14ac:dyDescent="0.25">
      <c r="A5756" s="1">
        <v>7338</v>
      </c>
      <c r="B5756" s="1" t="s">
        <v>5233</v>
      </c>
      <c r="C5756" s="1">
        <v>104</v>
      </c>
      <c r="D5756" s="1" t="s">
        <v>5618</v>
      </c>
      <c r="F5756" s="1" t="s">
        <v>445</v>
      </c>
      <c r="G5756" s="1">
        <v>13</v>
      </c>
      <c r="H5756" s="1">
        <v>150</v>
      </c>
      <c r="I5756" s="1">
        <v>4.46</v>
      </c>
      <c r="J5756" s="1">
        <v>6.57</v>
      </c>
      <c r="K5756" s="3">
        <v>850</v>
      </c>
      <c r="N5756" s="1">
        <v>10.3</v>
      </c>
      <c r="O5756" s="1">
        <v>6.42</v>
      </c>
      <c r="Q5756" s="1">
        <v>0.93</v>
      </c>
      <c r="R5756" s="1">
        <v>0.21</v>
      </c>
      <c r="S5756" s="1">
        <v>2.88</v>
      </c>
      <c r="AJ5756" s="1" t="s">
        <v>406</v>
      </c>
      <c r="AK5756" s="20">
        <v>63</v>
      </c>
      <c r="AL5756" s="19">
        <v>145</v>
      </c>
      <c r="AM5756" s="1">
        <v>1100</v>
      </c>
      <c r="AN5756" s="3">
        <v>1996</v>
      </c>
      <c r="AP5756" s="1">
        <v>0.26</v>
      </c>
      <c r="AQ5756">
        <v>80605</v>
      </c>
      <c r="AR5756" s="1" t="s">
        <v>268</v>
      </c>
    </row>
    <row r="5757" spans="1:44" x14ac:dyDescent="0.25">
      <c r="A5757" s="1">
        <v>7339</v>
      </c>
      <c r="B5757" s="1" t="s">
        <v>5233</v>
      </c>
      <c r="C5757" s="1">
        <v>104</v>
      </c>
      <c r="D5757" s="1" t="s">
        <v>5618</v>
      </c>
      <c r="F5757" s="1" t="s">
        <v>445</v>
      </c>
      <c r="G5757" s="1">
        <v>11</v>
      </c>
      <c r="H5757" s="1">
        <v>125</v>
      </c>
      <c r="I5757" s="1">
        <v>10.6</v>
      </c>
      <c r="J5757" s="1">
        <v>10.4</v>
      </c>
      <c r="K5757" s="3">
        <v>2400</v>
      </c>
      <c r="N5757" s="1">
        <v>72</v>
      </c>
      <c r="O5757" s="1">
        <v>39.9</v>
      </c>
      <c r="P5757" s="1">
        <v>7.73</v>
      </c>
      <c r="Q5757" s="1">
        <v>5.73</v>
      </c>
      <c r="R5757" s="1">
        <v>1.47</v>
      </c>
      <c r="S5757" s="22"/>
      <c r="AJ5757" s="1" t="s">
        <v>406</v>
      </c>
      <c r="AK5757" s="19">
        <v>69.88</v>
      </c>
      <c r="AL5757" s="19">
        <v>135.6</v>
      </c>
      <c r="AN5757" s="3">
        <v>1992</v>
      </c>
      <c r="AQ5757">
        <v>80605</v>
      </c>
      <c r="AR5757" s="1" t="s">
        <v>4584</v>
      </c>
    </row>
    <row r="5758" spans="1:44" x14ac:dyDescent="0.25">
      <c r="A5758" s="1">
        <v>7340</v>
      </c>
      <c r="B5758" s="1" t="s">
        <v>5233</v>
      </c>
      <c r="C5758" s="1">
        <v>104</v>
      </c>
      <c r="D5758" s="1" t="s">
        <v>5618</v>
      </c>
      <c r="F5758" s="1" t="s">
        <v>445</v>
      </c>
      <c r="G5758" s="1">
        <v>12</v>
      </c>
      <c r="H5758" s="1">
        <v>127</v>
      </c>
      <c r="I5758" s="1">
        <v>6.2</v>
      </c>
      <c r="J5758" s="1">
        <v>6.1</v>
      </c>
      <c r="K5758" s="3">
        <v>2293</v>
      </c>
      <c r="N5758" s="1">
        <v>31</v>
      </c>
      <c r="O5758" s="1">
        <v>17.2</v>
      </c>
      <c r="P5758" s="1">
        <v>3.46</v>
      </c>
      <c r="Q5758" s="1">
        <v>2.16</v>
      </c>
      <c r="R5758" s="1">
        <v>0.59</v>
      </c>
      <c r="AJ5758" s="1" t="s">
        <v>406</v>
      </c>
      <c r="AK5758" s="19">
        <v>69.88</v>
      </c>
      <c r="AL5758" s="19">
        <v>135.6</v>
      </c>
      <c r="AN5758" s="3">
        <v>1992</v>
      </c>
      <c r="AQ5758">
        <v>80605</v>
      </c>
      <c r="AR5758" s="1" t="s">
        <v>4584</v>
      </c>
    </row>
    <row r="5759" spans="1:44" x14ac:dyDescent="0.25">
      <c r="A5759" s="1">
        <v>7341</v>
      </c>
      <c r="B5759" s="1" t="s">
        <v>5233</v>
      </c>
      <c r="C5759" s="1">
        <v>104</v>
      </c>
      <c r="D5759" s="1" t="s">
        <v>5618</v>
      </c>
      <c r="F5759" s="1" t="s">
        <v>445</v>
      </c>
      <c r="G5759" s="1">
        <v>13</v>
      </c>
      <c r="H5759" s="1">
        <v>92</v>
      </c>
      <c r="I5759" s="1">
        <v>5.4</v>
      </c>
      <c r="J5759" s="1">
        <v>5.7</v>
      </c>
      <c r="K5759" s="3">
        <v>235</v>
      </c>
      <c r="N5759" s="1">
        <v>5.9</v>
      </c>
      <c r="O5759" s="1">
        <v>3.23</v>
      </c>
      <c r="P5759" s="1">
        <v>0.68</v>
      </c>
      <c r="Q5759" s="1">
        <v>0.26</v>
      </c>
      <c r="R5759" s="1">
        <v>0.08</v>
      </c>
      <c r="AJ5759" s="1" t="s">
        <v>406</v>
      </c>
      <c r="AK5759" s="19">
        <v>69.88</v>
      </c>
      <c r="AL5759" s="19">
        <v>135.6</v>
      </c>
      <c r="AN5759" s="3">
        <v>1992</v>
      </c>
      <c r="AQ5759">
        <v>80605</v>
      </c>
      <c r="AR5759" s="1" t="s">
        <v>4584</v>
      </c>
    </row>
    <row r="5760" spans="1:44" x14ac:dyDescent="0.25">
      <c r="A5760" s="1">
        <v>7342</v>
      </c>
      <c r="B5760" s="1" t="s">
        <v>5233</v>
      </c>
      <c r="C5760" s="1">
        <v>104</v>
      </c>
      <c r="D5760" s="1" t="s">
        <v>5618</v>
      </c>
      <c r="F5760" s="1" t="s">
        <v>445</v>
      </c>
      <c r="G5760" s="1">
        <v>13</v>
      </c>
      <c r="H5760" s="1">
        <v>113</v>
      </c>
      <c r="I5760" s="1">
        <v>5.6</v>
      </c>
      <c r="J5760" s="1">
        <v>7.2</v>
      </c>
      <c r="K5760" s="3">
        <v>1300</v>
      </c>
      <c r="N5760" s="1">
        <v>23</v>
      </c>
      <c r="O5760" s="1">
        <v>12.5</v>
      </c>
      <c r="P5760" s="1">
        <v>2.5</v>
      </c>
      <c r="Q5760" s="1">
        <v>1.58</v>
      </c>
      <c r="R5760" s="1">
        <v>0.42</v>
      </c>
      <c r="S5760" s="22"/>
      <c r="AJ5760" s="1" t="s">
        <v>406</v>
      </c>
      <c r="AK5760" s="19">
        <v>69.88</v>
      </c>
      <c r="AL5760" s="19">
        <v>135.6</v>
      </c>
      <c r="AN5760" s="3">
        <v>1992</v>
      </c>
      <c r="AQ5760">
        <v>80605</v>
      </c>
      <c r="AR5760" s="1" t="s">
        <v>4584</v>
      </c>
    </row>
    <row r="5761" spans="1:44" x14ac:dyDescent="0.25">
      <c r="A5761" s="1">
        <v>7343</v>
      </c>
      <c r="B5761" s="1" t="s">
        <v>5233</v>
      </c>
      <c r="C5761" s="1">
        <v>104</v>
      </c>
      <c r="D5761" s="1" t="s">
        <v>5618</v>
      </c>
      <c r="F5761" s="1" t="s">
        <v>445</v>
      </c>
      <c r="G5761" s="1">
        <v>13</v>
      </c>
      <c r="H5761" s="1">
        <v>124</v>
      </c>
      <c r="I5761" s="1">
        <v>10</v>
      </c>
      <c r="J5761" s="1">
        <v>9.8000000000000007</v>
      </c>
      <c r="K5761" s="3">
        <v>1790</v>
      </c>
      <c r="N5761" s="1">
        <v>53</v>
      </c>
      <c r="O5761" s="1">
        <v>29</v>
      </c>
      <c r="P5761" s="1">
        <v>5.68</v>
      </c>
      <c r="Q5761" s="1">
        <v>3.84</v>
      </c>
      <c r="R5761" s="1">
        <v>0.99</v>
      </c>
      <c r="AJ5761" s="1" t="s">
        <v>406</v>
      </c>
      <c r="AK5761" s="19">
        <v>69.88</v>
      </c>
      <c r="AL5761" s="19">
        <v>135.6</v>
      </c>
      <c r="AN5761" s="3">
        <v>1992</v>
      </c>
      <c r="AQ5761">
        <v>80605</v>
      </c>
      <c r="AR5761" s="1" t="s">
        <v>4584</v>
      </c>
    </row>
    <row r="5762" spans="1:44" x14ac:dyDescent="0.25">
      <c r="A5762" s="1">
        <v>7344</v>
      </c>
      <c r="B5762" s="1" t="s">
        <v>5233</v>
      </c>
      <c r="C5762" s="1">
        <v>104</v>
      </c>
      <c r="D5762" s="1" t="s">
        <v>5618</v>
      </c>
      <c r="F5762" s="1" t="s">
        <v>445</v>
      </c>
      <c r="G5762" s="1">
        <v>12</v>
      </c>
      <c r="H5762" s="1">
        <v>115</v>
      </c>
      <c r="I5762" s="1">
        <v>6.2</v>
      </c>
      <c r="J5762" s="1">
        <v>7.5</v>
      </c>
      <c r="K5762" s="3">
        <v>679</v>
      </c>
      <c r="N5762" s="1">
        <v>12.3</v>
      </c>
      <c r="O5762" s="1">
        <v>6.76</v>
      </c>
      <c r="P5762" s="1">
        <v>1.35</v>
      </c>
      <c r="Q5762" s="1">
        <v>0.95</v>
      </c>
      <c r="R5762" s="1">
        <v>0.26</v>
      </c>
      <c r="AJ5762" s="1" t="s">
        <v>406</v>
      </c>
      <c r="AK5762" s="19">
        <v>69.88</v>
      </c>
      <c r="AL5762" s="19">
        <v>135.6</v>
      </c>
      <c r="AN5762" s="3">
        <v>1992</v>
      </c>
      <c r="AQ5762">
        <v>80605</v>
      </c>
      <c r="AR5762" s="1" t="s">
        <v>4584</v>
      </c>
    </row>
    <row r="5763" spans="1:44" x14ac:dyDescent="0.25">
      <c r="A5763" s="1">
        <v>7345</v>
      </c>
      <c r="B5763" s="1" t="s">
        <v>5233</v>
      </c>
      <c r="C5763" s="1">
        <v>104</v>
      </c>
      <c r="D5763" s="1" t="s">
        <v>5618</v>
      </c>
      <c r="E5763" s="1" t="s">
        <v>706</v>
      </c>
      <c r="F5763" s="1" t="s">
        <v>445</v>
      </c>
      <c r="G5763" s="1">
        <v>12</v>
      </c>
      <c r="H5763" s="1">
        <v>130</v>
      </c>
      <c r="I5763" s="1">
        <v>7.7</v>
      </c>
      <c r="J5763" s="1">
        <v>11</v>
      </c>
      <c r="K5763" s="3">
        <v>575</v>
      </c>
      <c r="L5763" s="2">
        <v>0.53</v>
      </c>
      <c r="M5763" s="1">
        <v>5.5</v>
      </c>
      <c r="N5763" s="1">
        <v>39</v>
      </c>
      <c r="O5763" s="1">
        <v>18.2</v>
      </c>
      <c r="P5763" s="1">
        <v>3.8</v>
      </c>
      <c r="Q5763" s="1">
        <v>2.1</v>
      </c>
      <c r="R5763" s="1">
        <v>0.64</v>
      </c>
      <c r="Y5763" s="1">
        <v>0.11</v>
      </c>
      <c r="Z5763" s="1">
        <v>0.11</v>
      </c>
      <c r="AB5763" s="1">
        <v>4.28</v>
      </c>
      <c r="AI5763" s="1">
        <v>8.4</v>
      </c>
      <c r="AJ5763" s="1" t="s">
        <v>406</v>
      </c>
      <c r="AK5763" s="20">
        <v>62</v>
      </c>
      <c r="AL5763" s="19">
        <v>130</v>
      </c>
      <c r="AN5763" s="3">
        <v>1961</v>
      </c>
      <c r="AQ5763">
        <v>80601</v>
      </c>
      <c r="AR5763" s="1" t="s">
        <v>3120</v>
      </c>
    </row>
    <row r="5764" spans="1:44" x14ac:dyDescent="0.25">
      <c r="A5764" s="1">
        <v>7346</v>
      </c>
      <c r="B5764" s="1" t="s">
        <v>5233</v>
      </c>
      <c r="C5764" s="1">
        <v>104</v>
      </c>
      <c r="D5764" s="1" t="s">
        <v>6358</v>
      </c>
      <c r="F5764" s="1" t="s">
        <v>445</v>
      </c>
      <c r="G5764" s="1">
        <v>8</v>
      </c>
      <c r="H5764" s="1">
        <v>50</v>
      </c>
      <c r="I5764" s="1">
        <v>12.1</v>
      </c>
      <c r="J5764" s="1">
        <v>7</v>
      </c>
      <c r="K5764" s="3">
        <v>4127</v>
      </c>
      <c r="L5764" s="2">
        <v>1</v>
      </c>
      <c r="M5764" s="1">
        <v>17.93</v>
      </c>
      <c r="N5764" s="1">
        <v>122</v>
      </c>
      <c r="O5764" s="1">
        <v>65.900000000000006</v>
      </c>
      <c r="Q5764" s="1">
        <v>13.4</v>
      </c>
      <c r="R5764" s="1">
        <v>2.2000000000000002</v>
      </c>
      <c r="AB5764" s="1">
        <v>0.08</v>
      </c>
      <c r="AI5764" s="1">
        <v>30</v>
      </c>
      <c r="AJ5764" s="1" t="s">
        <v>406</v>
      </c>
      <c r="AK5764" s="20">
        <v>62</v>
      </c>
      <c r="AL5764" s="19">
        <v>130</v>
      </c>
      <c r="AN5764" s="3">
        <v>1961</v>
      </c>
      <c r="AQ5764">
        <v>80601</v>
      </c>
      <c r="AR5764" s="1" t="s">
        <v>3120</v>
      </c>
    </row>
    <row r="5765" spans="1:44" x14ac:dyDescent="0.25">
      <c r="A5765" s="1">
        <v>7347</v>
      </c>
      <c r="B5765" s="1" t="s">
        <v>5233</v>
      </c>
      <c r="C5765" s="1">
        <v>104</v>
      </c>
      <c r="D5765" s="1" t="s">
        <v>5618</v>
      </c>
      <c r="F5765" s="1" t="s">
        <v>445</v>
      </c>
      <c r="G5765" s="1">
        <v>9</v>
      </c>
      <c r="H5765" s="1">
        <v>130</v>
      </c>
      <c r="I5765" s="1">
        <v>18.399999999999999</v>
      </c>
      <c r="J5765" s="1">
        <v>16.3</v>
      </c>
      <c r="K5765" s="3">
        <v>976</v>
      </c>
      <c r="N5765" s="1">
        <v>168</v>
      </c>
      <c r="O5765" s="1">
        <v>94.8</v>
      </c>
      <c r="P5765" s="1">
        <v>14</v>
      </c>
      <c r="Q5765" s="1">
        <v>9.1</v>
      </c>
      <c r="R5765" s="1">
        <v>2.7</v>
      </c>
      <c r="S5765" s="1">
        <v>26.4</v>
      </c>
      <c r="AJ5765" s="1" t="s">
        <v>406</v>
      </c>
      <c r="AK5765" s="20">
        <v>62</v>
      </c>
      <c r="AL5765" s="19">
        <v>130</v>
      </c>
      <c r="AN5765" s="3">
        <v>1961</v>
      </c>
      <c r="AQ5765">
        <v>80601</v>
      </c>
      <c r="AR5765" s="1" t="s">
        <v>3120</v>
      </c>
    </row>
    <row r="5766" spans="1:44" x14ac:dyDescent="0.25">
      <c r="A5766" s="1">
        <v>7348</v>
      </c>
      <c r="B5766" s="1" t="s">
        <v>5233</v>
      </c>
      <c r="C5766" s="1">
        <v>104</v>
      </c>
      <c r="D5766" s="1" t="s">
        <v>5618</v>
      </c>
      <c r="F5766" s="1" t="s">
        <v>445</v>
      </c>
      <c r="G5766" s="1">
        <v>12</v>
      </c>
      <c r="H5766" s="1">
        <v>49</v>
      </c>
      <c r="I5766" s="1">
        <v>3.78</v>
      </c>
      <c r="J5766" s="1">
        <v>2.66</v>
      </c>
      <c r="K5766" s="3">
        <v>50800</v>
      </c>
      <c r="N5766" s="1">
        <v>79</v>
      </c>
      <c r="O5766" s="1">
        <v>36.9</v>
      </c>
      <c r="P5766" s="22"/>
      <c r="Q5766" s="1">
        <v>2.39</v>
      </c>
      <c r="R5766" s="1">
        <v>4.3099999999999996</v>
      </c>
      <c r="AJ5766" s="1" t="s">
        <v>406</v>
      </c>
      <c r="AK5766" s="20">
        <v>60.85</v>
      </c>
      <c r="AL5766" s="19">
        <v>128.27000000000001</v>
      </c>
      <c r="AM5766" s="1" t="s">
        <v>109</v>
      </c>
      <c r="AN5766" s="3">
        <v>1993</v>
      </c>
      <c r="AP5766" s="1">
        <v>5.7</v>
      </c>
      <c r="AQ5766">
        <v>80601</v>
      </c>
      <c r="AR5766" s="1" t="s">
        <v>468</v>
      </c>
    </row>
    <row r="5767" spans="1:44" x14ac:dyDescent="0.25">
      <c r="A5767" s="1">
        <v>7349</v>
      </c>
      <c r="B5767" s="1" t="s">
        <v>5233</v>
      </c>
      <c r="C5767" s="1">
        <v>104</v>
      </c>
      <c r="D5767" s="1" t="s">
        <v>5618</v>
      </c>
      <c r="F5767" s="1" t="s">
        <v>445</v>
      </c>
      <c r="G5767" s="1">
        <v>8</v>
      </c>
      <c r="H5767" s="1">
        <v>250</v>
      </c>
      <c r="I5767" s="1">
        <v>26</v>
      </c>
      <c r="J5767" s="1">
        <v>54</v>
      </c>
      <c r="K5767" s="3">
        <v>692</v>
      </c>
      <c r="L5767" s="2">
        <v>0.8</v>
      </c>
      <c r="N5767" s="1">
        <v>370</v>
      </c>
      <c r="O5767" s="1">
        <v>192.4</v>
      </c>
      <c r="R5767" s="1">
        <v>1.65</v>
      </c>
      <c r="S5767" s="1">
        <v>43.3</v>
      </c>
      <c r="AJ5767" s="1" t="s">
        <v>406</v>
      </c>
      <c r="AK5767" s="20">
        <v>56</v>
      </c>
      <c r="AL5767" s="19">
        <v>160</v>
      </c>
      <c r="AM5767" s="1">
        <v>65</v>
      </c>
      <c r="AN5767" s="3">
        <v>1959</v>
      </c>
      <c r="AQ5767">
        <v>80604</v>
      </c>
      <c r="AR5767" s="1" t="s">
        <v>3541</v>
      </c>
    </row>
    <row r="5768" spans="1:44" x14ac:dyDescent="0.25">
      <c r="A5768" s="1">
        <v>7350</v>
      </c>
      <c r="B5768" s="1" t="s">
        <v>5233</v>
      </c>
      <c r="C5768" s="1">
        <v>104</v>
      </c>
      <c r="D5768" s="1" t="s">
        <v>5618</v>
      </c>
      <c r="F5768" s="1" t="s">
        <v>445</v>
      </c>
      <c r="G5768" s="1">
        <v>9</v>
      </c>
      <c r="H5768" s="1">
        <v>30</v>
      </c>
      <c r="I5768" s="1">
        <v>6.67</v>
      </c>
      <c r="J5768" s="1">
        <v>3.9</v>
      </c>
      <c r="K5768" s="3">
        <v>11400</v>
      </c>
      <c r="L5768" s="2">
        <v>0.4</v>
      </c>
      <c r="N5768" s="1">
        <v>26</v>
      </c>
      <c r="O5768" s="1">
        <v>13.8</v>
      </c>
      <c r="Q5768" s="1">
        <v>4.59</v>
      </c>
      <c r="R5768" s="1">
        <v>3.57</v>
      </c>
      <c r="AB5768" s="1">
        <v>0.7</v>
      </c>
      <c r="AI5768" s="1">
        <v>7.8</v>
      </c>
      <c r="AJ5768" s="1" t="s">
        <v>406</v>
      </c>
      <c r="AK5768" s="20">
        <v>62</v>
      </c>
      <c r="AL5768" s="19">
        <v>147</v>
      </c>
      <c r="AN5768" s="3">
        <v>1969</v>
      </c>
      <c r="AQ5768">
        <v>81103</v>
      </c>
      <c r="AR5768" s="1" t="s">
        <v>269</v>
      </c>
    </row>
    <row r="5769" spans="1:44" x14ac:dyDescent="0.25">
      <c r="A5769" s="1">
        <v>7351</v>
      </c>
      <c r="B5769" s="1" t="s">
        <v>5233</v>
      </c>
      <c r="C5769" s="1">
        <v>104</v>
      </c>
      <c r="D5769" s="1" t="s">
        <v>5618</v>
      </c>
      <c r="F5769" s="1" t="s">
        <v>445</v>
      </c>
      <c r="G5769" s="1">
        <v>12</v>
      </c>
      <c r="H5769" s="1">
        <v>208</v>
      </c>
      <c r="I5769" s="1">
        <v>8</v>
      </c>
      <c r="J5769" s="1">
        <v>12.3</v>
      </c>
      <c r="K5769" s="3">
        <v>394</v>
      </c>
      <c r="N5769" s="1">
        <v>23</v>
      </c>
      <c r="O5769" s="1">
        <v>12.6</v>
      </c>
      <c r="P5769" s="1">
        <v>1.77</v>
      </c>
      <c r="Q5769" s="1">
        <v>1.62</v>
      </c>
      <c r="R5769" s="1">
        <v>0.44</v>
      </c>
      <c r="S5769" s="1">
        <v>14.9</v>
      </c>
      <c r="AJ5769" s="1" t="s">
        <v>406</v>
      </c>
      <c r="AK5769" s="20">
        <v>60.5</v>
      </c>
      <c r="AL5769" s="19">
        <v>148</v>
      </c>
      <c r="AN5769" s="3">
        <v>1982</v>
      </c>
      <c r="AQ5769">
        <v>80605</v>
      </c>
      <c r="AR5769" s="1" t="s">
        <v>270</v>
      </c>
    </row>
    <row r="5770" spans="1:44" x14ac:dyDescent="0.25">
      <c r="A5770" s="1">
        <v>7352</v>
      </c>
      <c r="B5770" s="1" t="s">
        <v>5234</v>
      </c>
      <c r="C5770" s="1">
        <v>104</v>
      </c>
      <c r="D5770" s="1" t="s">
        <v>6361</v>
      </c>
      <c r="F5770" s="1" t="s">
        <v>445</v>
      </c>
      <c r="G5770" s="1">
        <v>9</v>
      </c>
      <c r="H5770" s="1">
        <v>79</v>
      </c>
      <c r="I5770" s="1">
        <v>17.100000000000001</v>
      </c>
      <c r="J5770" s="1">
        <v>17.3</v>
      </c>
      <c r="K5770" s="3">
        <v>4790</v>
      </c>
      <c r="N5770" s="1">
        <v>399</v>
      </c>
      <c r="O5770" s="1">
        <v>196.1</v>
      </c>
      <c r="P5770" s="1">
        <v>15.4</v>
      </c>
      <c r="Q5770" s="1">
        <v>24.4</v>
      </c>
      <c r="R5770" s="1">
        <v>5.28</v>
      </c>
      <c r="AJ5770" s="1" t="s">
        <v>406</v>
      </c>
      <c r="AK5770" s="20">
        <v>50</v>
      </c>
      <c r="AL5770" s="19">
        <v>140</v>
      </c>
      <c r="AM5770" s="1" t="s">
        <v>110</v>
      </c>
      <c r="AN5770" s="3">
        <v>1973</v>
      </c>
      <c r="AQ5770">
        <v>80606</v>
      </c>
      <c r="AR5770" s="1" t="s">
        <v>3328</v>
      </c>
    </row>
    <row r="5771" spans="1:44" x14ac:dyDescent="0.25">
      <c r="A5771" s="1">
        <v>7353</v>
      </c>
      <c r="B5771" s="1" t="s">
        <v>5234</v>
      </c>
      <c r="C5771" s="1">
        <v>104</v>
      </c>
      <c r="D5771" s="1" t="s">
        <v>6361</v>
      </c>
      <c r="F5771" s="1" t="s">
        <v>445</v>
      </c>
      <c r="G5771" s="1">
        <v>7</v>
      </c>
      <c r="H5771" s="1">
        <v>78</v>
      </c>
      <c r="I5771" s="1">
        <v>22.6</v>
      </c>
      <c r="J5771" s="1">
        <v>28.9</v>
      </c>
      <c r="K5771" s="3">
        <v>695</v>
      </c>
      <c r="N5771" s="1">
        <v>455</v>
      </c>
      <c r="O5771" s="1">
        <v>193</v>
      </c>
      <c r="P5771" s="1">
        <v>14.5</v>
      </c>
      <c r="Q5771" s="1">
        <v>59.2</v>
      </c>
      <c r="R5771" s="1">
        <v>7</v>
      </c>
      <c r="AJ5771" s="1" t="s">
        <v>406</v>
      </c>
      <c r="AK5771" s="20">
        <v>52.5</v>
      </c>
      <c r="AL5771" s="19">
        <v>140.66999999999999</v>
      </c>
      <c r="AN5771" s="3">
        <v>2005</v>
      </c>
      <c r="AQ5771">
        <v>80606</v>
      </c>
      <c r="AR5771" s="1" t="s">
        <v>511</v>
      </c>
    </row>
    <row r="5772" spans="1:44" x14ac:dyDescent="0.25">
      <c r="A5772" s="1">
        <v>7354</v>
      </c>
      <c r="B5772" s="1" t="s">
        <v>5234</v>
      </c>
      <c r="C5772" s="1">
        <v>104</v>
      </c>
      <c r="D5772" s="1" t="s">
        <v>6361</v>
      </c>
      <c r="F5772" s="1" t="s">
        <v>445</v>
      </c>
      <c r="G5772" s="1">
        <v>7</v>
      </c>
      <c r="H5772" s="1">
        <v>160</v>
      </c>
      <c r="I5772" s="1">
        <v>28.2</v>
      </c>
      <c r="J5772" s="1">
        <v>29.4</v>
      </c>
      <c r="K5772" s="3">
        <v>366</v>
      </c>
      <c r="N5772" s="1">
        <v>311</v>
      </c>
      <c r="O5772" s="1">
        <v>151</v>
      </c>
      <c r="P5772" s="1">
        <v>6.72</v>
      </c>
      <c r="Q5772" s="1">
        <v>7.68</v>
      </c>
      <c r="R5772" s="1">
        <v>0.71</v>
      </c>
      <c r="AJ5772" s="1" t="s">
        <v>406</v>
      </c>
      <c r="AK5772" s="20">
        <v>48.5</v>
      </c>
      <c r="AL5772" s="19">
        <v>139</v>
      </c>
      <c r="AN5772" s="3">
        <v>2005</v>
      </c>
      <c r="AQ5772">
        <v>80606</v>
      </c>
      <c r="AR5772" s="1" t="s">
        <v>511</v>
      </c>
    </row>
    <row r="5773" spans="1:44" x14ac:dyDescent="0.25">
      <c r="A5773" s="1">
        <v>7355</v>
      </c>
      <c r="B5773" s="1" t="s">
        <v>5234</v>
      </c>
      <c r="C5773" s="1">
        <v>104</v>
      </c>
      <c r="D5773" s="1" t="s">
        <v>6358</v>
      </c>
      <c r="F5773" s="1" t="s">
        <v>445</v>
      </c>
      <c r="G5773" s="1">
        <v>11</v>
      </c>
      <c r="H5773" s="1">
        <v>34</v>
      </c>
      <c r="I5773" s="1">
        <v>13</v>
      </c>
      <c r="J5773" s="1">
        <v>11.1</v>
      </c>
      <c r="K5773" s="3">
        <v>5252</v>
      </c>
      <c r="N5773" s="1">
        <v>208</v>
      </c>
      <c r="O5773" s="1">
        <v>106.4</v>
      </c>
      <c r="P5773" s="1">
        <v>17.399999999999999</v>
      </c>
      <c r="Q5773" s="1">
        <v>13.5</v>
      </c>
      <c r="R5773" s="1">
        <v>4.57</v>
      </c>
      <c r="AJ5773" s="1" t="s">
        <v>406</v>
      </c>
      <c r="AK5773" s="20">
        <v>45</v>
      </c>
      <c r="AL5773" s="19">
        <v>135</v>
      </c>
      <c r="AM5773" s="1" t="s">
        <v>111</v>
      </c>
      <c r="AN5773" s="3">
        <v>1973</v>
      </c>
      <c r="AQ5773">
        <v>80443</v>
      </c>
      <c r="AR5773" s="1" t="s">
        <v>3331</v>
      </c>
    </row>
    <row r="5774" spans="1:44" x14ac:dyDescent="0.25">
      <c r="A5774" s="1">
        <v>7356</v>
      </c>
      <c r="B5774" s="1" t="s">
        <v>162</v>
      </c>
      <c r="C5774" s="1">
        <v>104</v>
      </c>
      <c r="D5774" s="1" t="s">
        <v>5618</v>
      </c>
      <c r="F5774" s="1" t="s">
        <v>445</v>
      </c>
      <c r="G5774" s="1">
        <v>11</v>
      </c>
      <c r="H5774" s="1">
        <v>40</v>
      </c>
      <c r="I5774" s="1">
        <v>4.04</v>
      </c>
      <c r="J5774" s="1">
        <v>4</v>
      </c>
      <c r="K5774" s="3">
        <v>4725</v>
      </c>
      <c r="N5774" s="1">
        <v>6.1</v>
      </c>
      <c r="O5774" s="1">
        <v>3.24</v>
      </c>
      <c r="Q5774" s="1">
        <v>4.01</v>
      </c>
      <c r="R5774" s="1">
        <v>2.76</v>
      </c>
      <c r="AJ5774" s="1" t="s">
        <v>406</v>
      </c>
      <c r="AK5774" s="20">
        <v>55.5</v>
      </c>
      <c r="AL5774" s="19">
        <v>123.5</v>
      </c>
      <c r="AM5774" s="1" t="s">
        <v>112</v>
      </c>
      <c r="AN5774" s="3">
        <v>1978</v>
      </c>
      <c r="AQ5774">
        <v>80601</v>
      </c>
      <c r="AR5774" s="1" t="s">
        <v>512</v>
      </c>
    </row>
    <row r="5775" spans="1:44" x14ac:dyDescent="0.25">
      <c r="A5775" s="1">
        <v>7357</v>
      </c>
      <c r="B5775" s="1" t="s">
        <v>172</v>
      </c>
      <c r="C5775" s="1">
        <v>104</v>
      </c>
      <c r="D5775" s="1" t="s">
        <v>6358</v>
      </c>
      <c r="F5775" s="1" t="s">
        <v>445</v>
      </c>
      <c r="G5775" s="1">
        <v>7</v>
      </c>
      <c r="H5775" s="1">
        <v>120</v>
      </c>
      <c r="I5775" s="1">
        <v>25</v>
      </c>
      <c r="J5775" s="1">
        <v>16.899999999999999</v>
      </c>
      <c r="K5775" s="3">
        <v>1300</v>
      </c>
      <c r="N5775" s="1">
        <v>277</v>
      </c>
      <c r="O5775" s="1">
        <v>130.19999999999999</v>
      </c>
      <c r="Q5775" s="1">
        <v>21.1</v>
      </c>
      <c r="R5775" s="1">
        <v>1.75</v>
      </c>
      <c r="AJ5775" s="1" t="s">
        <v>406</v>
      </c>
      <c r="AK5775" s="20">
        <v>53.5</v>
      </c>
      <c r="AL5775" s="19">
        <v>107</v>
      </c>
      <c r="AN5775" s="3">
        <v>1967</v>
      </c>
      <c r="AQ5775">
        <v>80601</v>
      </c>
      <c r="AR5775" s="1" t="s">
        <v>513</v>
      </c>
    </row>
    <row r="5776" spans="1:44" x14ac:dyDescent="0.25">
      <c r="A5776" s="1">
        <v>7358</v>
      </c>
      <c r="B5776" s="1" t="s">
        <v>172</v>
      </c>
      <c r="C5776" s="1">
        <v>104</v>
      </c>
      <c r="D5776" s="1" t="s">
        <v>6358</v>
      </c>
      <c r="E5776" s="1" t="s">
        <v>706</v>
      </c>
      <c r="F5776" s="1" t="s">
        <v>445</v>
      </c>
      <c r="G5776" s="1">
        <v>9</v>
      </c>
      <c r="H5776" s="1">
        <v>110</v>
      </c>
      <c r="I5776" s="1">
        <v>20</v>
      </c>
      <c r="J5776" s="1">
        <v>24</v>
      </c>
      <c r="K5776" s="3">
        <v>285</v>
      </c>
      <c r="L5776" s="2">
        <v>0.5</v>
      </c>
      <c r="N5776" s="1">
        <v>118</v>
      </c>
      <c r="O5776" s="1">
        <v>71.069999999999993</v>
      </c>
      <c r="Q5776" s="1">
        <v>9.09</v>
      </c>
      <c r="R5776" s="1">
        <v>2.5</v>
      </c>
      <c r="X5776" s="1">
        <v>0.35</v>
      </c>
      <c r="Y5776" s="1">
        <v>1.39</v>
      </c>
      <c r="Z5776" s="1">
        <v>1.74</v>
      </c>
      <c r="AB5776" s="1">
        <v>1.64</v>
      </c>
      <c r="AJ5776" s="1" t="s">
        <v>406</v>
      </c>
      <c r="AK5776" s="20">
        <v>52.25</v>
      </c>
      <c r="AL5776" s="19">
        <v>113</v>
      </c>
      <c r="AN5776" s="3">
        <v>1977</v>
      </c>
      <c r="AQ5776">
        <v>80601</v>
      </c>
      <c r="AR5776" s="1" t="s">
        <v>3366</v>
      </c>
    </row>
    <row r="5777" spans="1:44" x14ac:dyDescent="0.25">
      <c r="A5777" s="1">
        <v>7359</v>
      </c>
      <c r="B5777" s="1" t="s">
        <v>172</v>
      </c>
      <c r="C5777" s="1">
        <v>104</v>
      </c>
      <c r="D5777" s="1" t="s">
        <v>5618</v>
      </c>
      <c r="F5777" s="1" t="s">
        <v>445</v>
      </c>
      <c r="G5777" s="1">
        <v>9</v>
      </c>
      <c r="H5777" s="1">
        <v>80</v>
      </c>
      <c r="I5777" s="1">
        <v>15</v>
      </c>
      <c r="J5777" s="1">
        <v>21.1</v>
      </c>
      <c r="K5777" s="3">
        <v>630</v>
      </c>
      <c r="N5777" s="1">
        <v>156</v>
      </c>
      <c r="O5777" s="1">
        <v>78</v>
      </c>
      <c r="S5777" s="1">
        <v>10.9</v>
      </c>
      <c r="AJ5777" s="1" t="s">
        <v>406</v>
      </c>
      <c r="AK5777" s="20">
        <v>52</v>
      </c>
      <c r="AL5777" s="19">
        <v>114</v>
      </c>
      <c r="AN5777" s="3">
        <v>1975</v>
      </c>
      <c r="AQ5777">
        <v>80609</v>
      </c>
      <c r="AR5777" s="1" t="s">
        <v>514</v>
      </c>
    </row>
    <row r="5778" spans="1:44" x14ac:dyDescent="0.25">
      <c r="A5778" s="1">
        <v>7360</v>
      </c>
      <c r="B5778" s="1" t="s">
        <v>172</v>
      </c>
      <c r="C5778" s="1">
        <v>104</v>
      </c>
      <c r="D5778" s="1" t="s">
        <v>5618</v>
      </c>
      <c r="F5778" s="1" t="s">
        <v>445</v>
      </c>
      <c r="G5778" s="1">
        <v>10</v>
      </c>
      <c r="H5778" s="1">
        <v>80</v>
      </c>
      <c r="I5778" s="1">
        <v>12</v>
      </c>
      <c r="J5778" s="1">
        <v>19.2</v>
      </c>
      <c r="K5778" s="3">
        <v>500</v>
      </c>
      <c r="N5778" s="1">
        <v>87</v>
      </c>
      <c r="O5778" s="1">
        <v>43.5</v>
      </c>
      <c r="S5778" s="1">
        <v>28.5</v>
      </c>
      <c r="AJ5778" s="1" t="s">
        <v>406</v>
      </c>
      <c r="AK5778" s="20">
        <v>52</v>
      </c>
      <c r="AL5778" s="19">
        <v>114</v>
      </c>
      <c r="AN5778" s="3">
        <v>1975</v>
      </c>
      <c r="AQ5778">
        <v>80609</v>
      </c>
      <c r="AR5778" s="1" t="s">
        <v>514</v>
      </c>
    </row>
    <row r="5779" spans="1:44" x14ac:dyDescent="0.25">
      <c r="A5779" s="1">
        <v>7361</v>
      </c>
      <c r="B5779" s="1" t="s">
        <v>172</v>
      </c>
      <c r="C5779" s="1">
        <v>104</v>
      </c>
      <c r="D5779" s="1" t="s">
        <v>5618</v>
      </c>
      <c r="F5779" s="1" t="s">
        <v>445</v>
      </c>
      <c r="G5779" s="1">
        <v>9</v>
      </c>
      <c r="H5779" s="1">
        <v>80</v>
      </c>
      <c r="I5779" s="1">
        <v>15</v>
      </c>
      <c r="J5779" s="1">
        <v>18.100000000000001</v>
      </c>
      <c r="K5779" s="3">
        <v>854</v>
      </c>
      <c r="N5779" s="1">
        <v>156</v>
      </c>
      <c r="O5779" s="1">
        <v>79</v>
      </c>
      <c r="S5779" s="1">
        <v>36.4</v>
      </c>
      <c r="AJ5779" s="1" t="s">
        <v>406</v>
      </c>
      <c r="AK5779" s="20">
        <v>52</v>
      </c>
      <c r="AL5779" s="19">
        <v>114</v>
      </c>
      <c r="AN5779" s="3">
        <v>1975</v>
      </c>
      <c r="AQ5779">
        <v>80609</v>
      </c>
      <c r="AR5779" s="1" t="s">
        <v>514</v>
      </c>
    </row>
    <row r="5780" spans="1:44" x14ac:dyDescent="0.25">
      <c r="A5780" s="1">
        <v>7362</v>
      </c>
      <c r="B5780" s="1" t="s">
        <v>160</v>
      </c>
      <c r="C5780" s="1">
        <v>104</v>
      </c>
      <c r="D5780" s="1" t="s">
        <v>5618</v>
      </c>
      <c r="F5780" s="1" t="s">
        <v>445</v>
      </c>
      <c r="G5780" s="1">
        <v>7</v>
      </c>
      <c r="H5780" s="1">
        <v>25</v>
      </c>
      <c r="I5780" s="1">
        <v>8.9</v>
      </c>
      <c r="J5780" s="1">
        <v>7.5</v>
      </c>
      <c r="K5780" s="3">
        <v>4340</v>
      </c>
      <c r="N5780" s="1">
        <v>123</v>
      </c>
      <c r="O5780" s="1">
        <v>57.9</v>
      </c>
      <c r="P5780" s="1">
        <v>8.1</v>
      </c>
      <c r="Q5780" s="1">
        <v>6.5</v>
      </c>
      <c r="R5780" s="1">
        <v>2.2000000000000002</v>
      </c>
      <c r="S5780" s="1">
        <v>16.600000000000001</v>
      </c>
      <c r="AJ5780" s="1" t="s">
        <v>406</v>
      </c>
      <c r="AK5780" s="20">
        <v>56.22</v>
      </c>
      <c r="AL5780" s="19">
        <v>92.32</v>
      </c>
      <c r="AN5780" s="3">
        <v>1998</v>
      </c>
      <c r="AQ5780">
        <v>80817</v>
      </c>
      <c r="AR5780" s="1" t="s">
        <v>515</v>
      </c>
    </row>
    <row r="5781" spans="1:44" x14ac:dyDescent="0.25">
      <c r="A5781" s="1">
        <v>7363</v>
      </c>
      <c r="B5781" s="1" t="s">
        <v>160</v>
      </c>
      <c r="C5781" s="1">
        <v>104</v>
      </c>
      <c r="D5781" s="1" t="s">
        <v>5618</v>
      </c>
      <c r="F5781" s="1" t="s">
        <v>445</v>
      </c>
      <c r="H5781" s="1">
        <v>10</v>
      </c>
      <c r="J5781" s="1"/>
      <c r="K5781" s="3">
        <v>4185</v>
      </c>
      <c r="N5781" s="1">
        <v>3.3</v>
      </c>
      <c r="O5781" s="1">
        <v>1.54</v>
      </c>
      <c r="Q5781" s="1">
        <v>1.02</v>
      </c>
      <c r="R5781" s="1">
        <v>0.71</v>
      </c>
      <c r="S5781" s="1">
        <v>0.79</v>
      </c>
      <c r="AJ5781" s="1" t="s">
        <v>406</v>
      </c>
      <c r="AK5781" s="20">
        <v>54</v>
      </c>
      <c r="AL5781" s="19">
        <v>90.33</v>
      </c>
      <c r="AN5781" s="3">
        <v>1977</v>
      </c>
      <c r="AQ5781">
        <v>80817</v>
      </c>
      <c r="AR5781" s="1" t="s">
        <v>3442</v>
      </c>
    </row>
    <row r="5782" spans="1:44" x14ac:dyDescent="0.25">
      <c r="A5782" s="1">
        <v>7364</v>
      </c>
      <c r="B5782" s="1" t="s">
        <v>160</v>
      </c>
      <c r="C5782" s="1">
        <v>104</v>
      </c>
      <c r="D5782" s="1" t="s">
        <v>5618</v>
      </c>
      <c r="F5782" s="1" t="s">
        <v>445</v>
      </c>
      <c r="H5782" s="1">
        <v>16</v>
      </c>
      <c r="J5782" s="1"/>
      <c r="K5782" s="3">
        <v>4100</v>
      </c>
      <c r="N5782" s="1">
        <v>26</v>
      </c>
      <c r="O5782" s="1">
        <v>11.55</v>
      </c>
      <c r="Q5782" s="1">
        <v>7.96</v>
      </c>
      <c r="R5782" s="1">
        <v>2.7</v>
      </c>
      <c r="S5782" s="1">
        <v>7.74</v>
      </c>
      <c r="AJ5782" s="1" t="s">
        <v>406</v>
      </c>
      <c r="AK5782" s="20">
        <v>54</v>
      </c>
      <c r="AL5782" s="19">
        <v>90.33</v>
      </c>
      <c r="AN5782" s="3">
        <v>1977</v>
      </c>
      <c r="AQ5782">
        <v>80817</v>
      </c>
      <c r="AR5782" s="1" t="s">
        <v>3442</v>
      </c>
    </row>
    <row r="5783" spans="1:44" x14ac:dyDescent="0.25">
      <c r="A5783" s="1">
        <v>7365</v>
      </c>
      <c r="B5783" s="1" t="s">
        <v>160</v>
      </c>
      <c r="C5783" s="1">
        <v>104</v>
      </c>
      <c r="D5783" s="1" t="s">
        <v>5618</v>
      </c>
      <c r="F5783" s="33" t="s">
        <v>859</v>
      </c>
      <c r="G5783" s="1">
        <v>9</v>
      </c>
      <c r="H5783" s="1">
        <v>37</v>
      </c>
      <c r="I5783" s="1">
        <v>9.9</v>
      </c>
      <c r="J5783" s="1">
        <v>12.5</v>
      </c>
      <c r="N5783" s="1">
        <v>297</v>
      </c>
      <c r="O5783" s="1">
        <v>142.69999999999999</v>
      </c>
      <c r="Q5783" s="1">
        <v>37.6</v>
      </c>
      <c r="R5783" s="1">
        <v>5.5</v>
      </c>
      <c r="AJ5783" s="1" t="s">
        <v>406</v>
      </c>
      <c r="AK5783" s="20">
        <v>54.42</v>
      </c>
      <c r="AL5783" s="19">
        <v>90</v>
      </c>
      <c r="AN5783" s="3">
        <v>2007</v>
      </c>
      <c r="AQ5783">
        <v>80519</v>
      </c>
      <c r="AR5783" s="1" t="s">
        <v>516</v>
      </c>
    </row>
    <row r="5784" spans="1:44" x14ac:dyDescent="0.25">
      <c r="A5784" s="1">
        <v>7366</v>
      </c>
      <c r="B5784" s="1" t="s">
        <v>160</v>
      </c>
      <c r="C5784" s="1">
        <v>104</v>
      </c>
      <c r="D5784" s="1" t="s">
        <v>5618</v>
      </c>
      <c r="F5784" s="33" t="s">
        <v>859</v>
      </c>
      <c r="G5784" s="1">
        <v>8</v>
      </c>
      <c r="H5784" s="1">
        <v>37</v>
      </c>
      <c r="I5784" s="1">
        <v>10.3</v>
      </c>
      <c r="J5784" s="1">
        <v>12.8</v>
      </c>
      <c r="N5784" s="1">
        <v>303</v>
      </c>
      <c r="O5784" s="1">
        <v>138.4</v>
      </c>
      <c r="Q5784" s="1">
        <v>42</v>
      </c>
      <c r="R5784" s="1">
        <v>6.5</v>
      </c>
      <c r="AJ5784" s="1" t="s">
        <v>406</v>
      </c>
      <c r="AK5784" s="20">
        <v>54.42</v>
      </c>
      <c r="AL5784" s="19">
        <v>90</v>
      </c>
      <c r="AN5784" s="3">
        <v>2007</v>
      </c>
      <c r="AQ5784">
        <v>80519</v>
      </c>
      <c r="AR5784" s="1" t="s">
        <v>516</v>
      </c>
    </row>
    <row r="5785" spans="1:44" x14ac:dyDescent="0.25">
      <c r="A5785" s="1">
        <v>7367</v>
      </c>
      <c r="B5785" s="1" t="s">
        <v>160</v>
      </c>
      <c r="C5785" s="1">
        <v>104</v>
      </c>
      <c r="D5785" s="1" t="s">
        <v>5618</v>
      </c>
      <c r="F5785" s="33" t="s">
        <v>859</v>
      </c>
      <c r="G5785" s="1">
        <v>9</v>
      </c>
      <c r="H5785" s="1">
        <v>37</v>
      </c>
      <c r="I5785" s="1">
        <v>9.6</v>
      </c>
      <c r="J5785" s="1">
        <v>13.4</v>
      </c>
      <c r="N5785" s="1">
        <v>316</v>
      </c>
      <c r="O5785" s="1">
        <v>144.1</v>
      </c>
      <c r="Q5785" s="1">
        <v>44</v>
      </c>
      <c r="R5785" s="1">
        <v>6.9</v>
      </c>
      <c r="AJ5785" s="1" t="s">
        <v>406</v>
      </c>
      <c r="AK5785" s="20">
        <v>54.42</v>
      </c>
      <c r="AL5785" s="19">
        <v>90</v>
      </c>
      <c r="AN5785" s="3">
        <v>2007</v>
      </c>
      <c r="AQ5785">
        <v>80519</v>
      </c>
      <c r="AR5785" s="1" t="s">
        <v>516</v>
      </c>
    </row>
    <row r="5786" spans="1:44" x14ac:dyDescent="0.25">
      <c r="A5786" s="1">
        <v>7368</v>
      </c>
      <c r="B5786" s="1" t="s">
        <v>160</v>
      </c>
      <c r="C5786" s="1">
        <v>104</v>
      </c>
      <c r="D5786" s="1" t="s">
        <v>5618</v>
      </c>
      <c r="F5786" s="33" t="s">
        <v>859</v>
      </c>
      <c r="G5786" s="1">
        <v>7</v>
      </c>
      <c r="H5786" s="1">
        <v>37</v>
      </c>
      <c r="I5786" s="1">
        <v>11</v>
      </c>
      <c r="J5786" s="1">
        <v>14.2</v>
      </c>
      <c r="N5786" s="1">
        <v>351</v>
      </c>
      <c r="O5786" s="1">
        <v>169.8</v>
      </c>
      <c r="Q5786" s="1">
        <v>44.5</v>
      </c>
      <c r="R5786" s="1">
        <v>6.8</v>
      </c>
      <c r="AJ5786" s="1" t="s">
        <v>406</v>
      </c>
      <c r="AK5786" s="20">
        <v>54.42</v>
      </c>
      <c r="AL5786" s="19">
        <v>90</v>
      </c>
      <c r="AN5786" s="3">
        <v>2007</v>
      </c>
      <c r="AQ5786">
        <v>80519</v>
      </c>
      <c r="AR5786" s="1" t="s">
        <v>516</v>
      </c>
    </row>
    <row r="5787" spans="1:44" x14ac:dyDescent="0.25">
      <c r="A5787" s="1">
        <v>7369</v>
      </c>
      <c r="B5787" s="1" t="s">
        <v>160</v>
      </c>
      <c r="C5787" s="1">
        <v>104</v>
      </c>
      <c r="D5787" s="1" t="s">
        <v>5618</v>
      </c>
      <c r="F5787" s="33" t="s">
        <v>859</v>
      </c>
      <c r="G5787" s="1">
        <v>7</v>
      </c>
      <c r="H5787" s="1">
        <v>37</v>
      </c>
      <c r="I5787" s="1">
        <v>12.1</v>
      </c>
      <c r="J5787" s="1">
        <v>15</v>
      </c>
      <c r="N5787" s="1">
        <v>367</v>
      </c>
      <c r="O5787" s="1">
        <v>167</v>
      </c>
      <c r="Q5787" s="1">
        <v>52.4</v>
      </c>
      <c r="R5787" s="1">
        <v>9.1999999999999993</v>
      </c>
      <c r="AJ5787" s="1" t="s">
        <v>406</v>
      </c>
      <c r="AK5787" s="20">
        <v>54.42</v>
      </c>
      <c r="AL5787" s="19">
        <v>90</v>
      </c>
      <c r="AN5787" s="3">
        <v>2007</v>
      </c>
      <c r="AQ5787">
        <v>80519</v>
      </c>
      <c r="AR5787" s="1" t="s">
        <v>516</v>
      </c>
    </row>
    <row r="5788" spans="1:44" x14ac:dyDescent="0.25">
      <c r="A5788" s="1">
        <v>7370</v>
      </c>
      <c r="B5788" s="1" t="s">
        <v>855</v>
      </c>
      <c r="C5788" s="1">
        <v>102</v>
      </c>
      <c r="D5788" s="1" t="s">
        <v>5633</v>
      </c>
      <c r="F5788" s="1" t="s">
        <v>445</v>
      </c>
      <c r="G5788" s="1">
        <v>9</v>
      </c>
      <c r="H5788" s="1">
        <v>22</v>
      </c>
      <c r="I5788" s="1">
        <v>2.6</v>
      </c>
      <c r="J5788" s="1">
        <v>2.1</v>
      </c>
      <c r="K5788" s="3">
        <v>34800</v>
      </c>
      <c r="N5788" s="1">
        <v>31</v>
      </c>
      <c r="O5788" s="1">
        <v>13.9</v>
      </c>
      <c r="Q5788" s="1">
        <v>6.5</v>
      </c>
      <c r="R5788" s="1">
        <v>5.5</v>
      </c>
      <c r="S5788" s="1">
        <v>6.2</v>
      </c>
      <c r="AJ5788" s="1" t="s">
        <v>406</v>
      </c>
      <c r="AK5788" s="20">
        <v>62</v>
      </c>
      <c r="AL5788" s="19">
        <v>34</v>
      </c>
      <c r="AM5788" s="1" t="s">
        <v>113</v>
      </c>
      <c r="AN5788" s="3">
        <v>1971</v>
      </c>
      <c r="AQ5788">
        <v>80608</v>
      </c>
      <c r="AR5788" s="1" t="s">
        <v>3368</v>
      </c>
    </row>
    <row r="5789" spans="1:44" x14ac:dyDescent="0.25">
      <c r="A5789" s="1">
        <v>7371</v>
      </c>
      <c r="B5789" s="1" t="s">
        <v>855</v>
      </c>
      <c r="C5789" s="1">
        <v>102</v>
      </c>
      <c r="D5789" s="1" t="s">
        <v>5633</v>
      </c>
      <c r="F5789" s="1" t="s">
        <v>445</v>
      </c>
      <c r="G5789" s="1">
        <v>9</v>
      </c>
      <c r="H5789" s="1">
        <v>37</v>
      </c>
      <c r="I5789" s="1">
        <v>6.8</v>
      </c>
      <c r="J5789" s="1">
        <v>6.3</v>
      </c>
      <c r="K5789" s="3">
        <v>13750</v>
      </c>
      <c r="N5789" s="1">
        <v>94</v>
      </c>
      <c r="O5789" s="1">
        <v>42.3</v>
      </c>
      <c r="Q5789" s="1">
        <v>10.6</v>
      </c>
      <c r="R5789" s="1">
        <v>9.1</v>
      </c>
      <c r="S5789" s="1">
        <v>14.1</v>
      </c>
      <c r="AJ5789" s="1" t="s">
        <v>406</v>
      </c>
      <c r="AK5789" s="20">
        <v>62</v>
      </c>
      <c r="AL5789" s="19">
        <v>34</v>
      </c>
      <c r="AM5789" s="1" t="s">
        <v>113</v>
      </c>
      <c r="AN5789" s="3">
        <v>1971</v>
      </c>
      <c r="AQ5789">
        <v>80608</v>
      </c>
      <c r="AR5789" s="1" t="s">
        <v>3368</v>
      </c>
    </row>
    <row r="5790" spans="1:44" x14ac:dyDescent="0.25">
      <c r="A5790" s="1">
        <v>7372</v>
      </c>
      <c r="B5790" s="1" t="s">
        <v>855</v>
      </c>
      <c r="C5790" s="1">
        <v>102</v>
      </c>
      <c r="D5790" s="1" t="s">
        <v>5633</v>
      </c>
      <c r="F5790" s="1" t="s">
        <v>445</v>
      </c>
      <c r="G5790" s="1">
        <v>9</v>
      </c>
      <c r="H5790" s="1">
        <v>45</v>
      </c>
      <c r="I5790" s="1">
        <v>8.8000000000000007</v>
      </c>
      <c r="J5790" s="1">
        <v>8</v>
      </c>
      <c r="K5790" s="3">
        <v>9240</v>
      </c>
      <c r="N5790" s="1">
        <v>135</v>
      </c>
      <c r="O5790" s="1">
        <v>56.3</v>
      </c>
      <c r="Q5790" s="1">
        <v>12.1</v>
      </c>
      <c r="R5790" s="1">
        <v>9.8000000000000007</v>
      </c>
      <c r="S5790" s="1">
        <v>15.8</v>
      </c>
      <c r="AJ5790" s="1" t="s">
        <v>406</v>
      </c>
      <c r="AK5790" s="20">
        <v>62</v>
      </c>
      <c r="AL5790" s="19">
        <v>34</v>
      </c>
      <c r="AM5790" s="1" t="s">
        <v>113</v>
      </c>
      <c r="AN5790" s="3">
        <v>1971</v>
      </c>
      <c r="AQ5790">
        <v>80608</v>
      </c>
      <c r="AR5790" s="1" t="s">
        <v>3368</v>
      </c>
    </row>
    <row r="5791" spans="1:44" x14ac:dyDescent="0.25">
      <c r="A5791" s="1">
        <v>7373</v>
      </c>
      <c r="B5791" s="1" t="s">
        <v>855</v>
      </c>
      <c r="C5791" s="1">
        <v>102</v>
      </c>
      <c r="D5791" s="1" t="s">
        <v>6395</v>
      </c>
      <c r="F5791" s="1" t="s">
        <v>445</v>
      </c>
      <c r="G5791" s="1">
        <v>9</v>
      </c>
      <c r="I5791" s="1">
        <v>11.1</v>
      </c>
      <c r="J5791" s="1">
        <v>11.1</v>
      </c>
      <c r="K5791" s="3">
        <v>4820</v>
      </c>
      <c r="N5791" s="1">
        <v>162</v>
      </c>
      <c r="O5791" s="1">
        <v>73</v>
      </c>
      <c r="Q5791" s="1">
        <v>14.2</v>
      </c>
      <c r="R5791" s="1">
        <v>10.9</v>
      </c>
      <c r="S5791" s="1">
        <v>21.6</v>
      </c>
      <c r="AJ5791" s="1" t="s">
        <v>406</v>
      </c>
      <c r="AK5791" s="20">
        <v>62</v>
      </c>
      <c r="AL5791" s="19">
        <v>34</v>
      </c>
      <c r="AM5791" s="1" t="s">
        <v>113</v>
      </c>
      <c r="AN5791" s="3">
        <v>1971</v>
      </c>
      <c r="AQ5791">
        <v>80608</v>
      </c>
      <c r="AR5791" s="1" t="s">
        <v>3368</v>
      </c>
    </row>
    <row r="5792" spans="1:44" x14ac:dyDescent="0.25">
      <c r="A5792" s="1">
        <v>7374</v>
      </c>
      <c r="B5792" s="1" t="s">
        <v>855</v>
      </c>
      <c r="C5792" s="1">
        <v>102</v>
      </c>
      <c r="D5792" s="1" t="s">
        <v>5633</v>
      </c>
      <c r="F5792" s="1" t="s">
        <v>445</v>
      </c>
      <c r="G5792" s="1">
        <v>9</v>
      </c>
      <c r="H5792" s="1">
        <v>68</v>
      </c>
      <c r="I5792" s="1">
        <v>14.2</v>
      </c>
      <c r="J5792" s="1">
        <v>14.2</v>
      </c>
      <c r="K5792" s="3">
        <v>2336</v>
      </c>
      <c r="N5792" s="1">
        <v>237</v>
      </c>
      <c r="O5792" s="1">
        <v>106</v>
      </c>
      <c r="Q5792" s="1">
        <v>15.1</v>
      </c>
      <c r="R5792" s="1">
        <v>11.5</v>
      </c>
      <c r="S5792" s="1">
        <v>29.1</v>
      </c>
      <c r="AJ5792" s="1" t="s">
        <v>406</v>
      </c>
      <c r="AK5792" s="20">
        <v>62</v>
      </c>
      <c r="AL5792" s="19">
        <v>34</v>
      </c>
      <c r="AM5792" s="1" t="s">
        <v>113</v>
      </c>
      <c r="AN5792" s="3">
        <v>1971</v>
      </c>
      <c r="AQ5792">
        <v>80608</v>
      </c>
      <c r="AR5792" s="1" t="s">
        <v>3368</v>
      </c>
    </row>
    <row r="5793" spans="1:44" x14ac:dyDescent="0.25">
      <c r="A5793" s="1">
        <v>7375</v>
      </c>
      <c r="B5793" s="1" t="s">
        <v>855</v>
      </c>
      <c r="C5793" s="1">
        <v>102</v>
      </c>
      <c r="D5793" s="1" t="s">
        <v>6401</v>
      </c>
      <c r="F5793" s="1" t="s">
        <v>445</v>
      </c>
      <c r="G5793" s="1">
        <v>8</v>
      </c>
      <c r="H5793" s="1">
        <v>82</v>
      </c>
      <c r="I5793" s="1">
        <v>17.100000000000001</v>
      </c>
      <c r="J5793" s="1">
        <v>17</v>
      </c>
      <c r="K5793" s="3">
        <v>1898</v>
      </c>
      <c r="N5793" s="1">
        <v>258</v>
      </c>
      <c r="O5793" s="1">
        <v>116</v>
      </c>
      <c r="Q5793" s="1">
        <v>16.8</v>
      </c>
      <c r="R5793" s="1">
        <v>11.4</v>
      </c>
      <c r="S5793" s="1">
        <v>33.200000000000003</v>
      </c>
      <c r="AJ5793" s="1" t="s">
        <v>406</v>
      </c>
      <c r="AK5793" s="20">
        <v>62</v>
      </c>
      <c r="AL5793" s="19">
        <v>34</v>
      </c>
      <c r="AM5793" s="1" t="s">
        <v>113</v>
      </c>
      <c r="AN5793" s="3">
        <v>1971</v>
      </c>
      <c r="AQ5793">
        <v>80608</v>
      </c>
      <c r="AR5793" s="1" t="s">
        <v>3368</v>
      </c>
    </row>
    <row r="5794" spans="1:44" x14ac:dyDescent="0.25">
      <c r="A5794" s="1">
        <v>7376</v>
      </c>
      <c r="B5794" s="1" t="s">
        <v>855</v>
      </c>
      <c r="C5794" s="1">
        <v>102</v>
      </c>
      <c r="D5794" s="1" t="s">
        <v>5633</v>
      </c>
      <c r="F5794" s="1" t="s">
        <v>445</v>
      </c>
      <c r="G5794" s="1">
        <v>8</v>
      </c>
      <c r="H5794" s="1">
        <v>98</v>
      </c>
      <c r="I5794" s="1">
        <v>19.600000000000001</v>
      </c>
      <c r="J5794" s="1">
        <v>20.3</v>
      </c>
      <c r="K5794" s="3">
        <v>1319</v>
      </c>
      <c r="N5794" s="1">
        <v>353</v>
      </c>
      <c r="O5794" s="1">
        <v>158</v>
      </c>
      <c r="Q5794" s="1">
        <v>16.5</v>
      </c>
      <c r="R5794" s="1">
        <v>10.8</v>
      </c>
      <c r="S5794" s="1">
        <v>41</v>
      </c>
      <c r="AJ5794" s="1" t="s">
        <v>406</v>
      </c>
      <c r="AK5794" s="20">
        <v>62</v>
      </c>
      <c r="AL5794" s="19">
        <v>34</v>
      </c>
      <c r="AM5794" s="1" t="s">
        <v>113</v>
      </c>
      <c r="AN5794" s="3">
        <v>1971</v>
      </c>
      <c r="AQ5794">
        <v>80608</v>
      </c>
      <c r="AR5794" s="1" t="s">
        <v>3368</v>
      </c>
    </row>
    <row r="5795" spans="1:44" x14ac:dyDescent="0.25">
      <c r="A5795" s="1">
        <v>7377</v>
      </c>
      <c r="B5795" s="1" t="s">
        <v>855</v>
      </c>
      <c r="C5795" s="1">
        <v>102</v>
      </c>
      <c r="D5795" s="1" t="s">
        <v>6395</v>
      </c>
      <c r="F5795" s="1" t="s">
        <v>445</v>
      </c>
      <c r="G5795" s="1">
        <v>9</v>
      </c>
      <c r="H5795" s="1">
        <v>109</v>
      </c>
      <c r="I5795" s="1">
        <v>20</v>
      </c>
      <c r="J5795" s="1">
        <v>21.1</v>
      </c>
      <c r="K5795" s="3">
        <v>1080</v>
      </c>
      <c r="N5795" s="1">
        <v>366</v>
      </c>
      <c r="O5795" s="1">
        <v>165</v>
      </c>
      <c r="Q5795" s="1">
        <v>17.600000000000001</v>
      </c>
      <c r="R5795" s="1">
        <v>9.6999999999999993</v>
      </c>
      <c r="S5795" s="1">
        <v>45</v>
      </c>
      <c r="AJ5795" s="1" t="s">
        <v>406</v>
      </c>
      <c r="AK5795" s="20">
        <v>62</v>
      </c>
      <c r="AL5795" s="19">
        <v>34</v>
      </c>
      <c r="AM5795" s="1" t="s">
        <v>113</v>
      </c>
      <c r="AN5795" s="3">
        <v>1971</v>
      </c>
      <c r="AQ5795">
        <v>80608</v>
      </c>
      <c r="AR5795" s="1" t="s">
        <v>3368</v>
      </c>
    </row>
    <row r="5796" spans="1:44" x14ac:dyDescent="0.25">
      <c r="A5796" s="1">
        <v>7378</v>
      </c>
      <c r="B5796" s="1" t="s">
        <v>855</v>
      </c>
      <c r="C5796" s="1">
        <v>102</v>
      </c>
      <c r="D5796" s="1" t="s">
        <v>5633</v>
      </c>
      <c r="F5796" s="1" t="s">
        <v>445</v>
      </c>
      <c r="G5796" s="1">
        <v>8</v>
      </c>
      <c r="H5796" s="1">
        <v>126</v>
      </c>
      <c r="I5796" s="1">
        <v>22.6</v>
      </c>
      <c r="J5796" s="1">
        <v>23.8</v>
      </c>
      <c r="K5796" s="3">
        <v>856</v>
      </c>
      <c r="N5796" s="1">
        <v>411</v>
      </c>
      <c r="O5796" s="1">
        <v>184</v>
      </c>
      <c r="Q5796" s="1">
        <v>16.600000000000001</v>
      </c>
      <c r="R5796" s="1">
        <v>8.1</v>
      </c>
      <c r="S5796" s="1">
        <v>46</v>
      </c>
      <c r="AJ5796" s="1" t="s">
        <v>406</v>
      </c>
      <c r="AK5796" s="20">
        <v>62</v>
      </c>
      <c r="AL5796" s="19">
        <v>34</v>
      </c>
      <c r="AM5796" s="1" t="s">
        <v>113</v>
      </c>
      <c r="AN5796" s="3">
        <v>1971</v>
      </c>
      <c r="AQ5796">
        <v>80608</v>
      </c>
      <c r="AR5796" s="1" t="s">
        <v>3368</v>
      </c>
    </row>
    <row r="5797" spans="1:44" x14ac:dyDescent="0.25">
      <c r="A5797" s="1">
        <v>7379</v>
      </c>
      <c r="B5797" s="1" t="s">
        <v>855</v>
      </c>
      <c r="C5797" s="1">
        <v>102</v>
      </c>
      <c r="D5797" s="1" t="s">
        <v>5633</v>
      </c>
      <c r="F5797" s="1" t="s">
        <v>445</v>
      </c>
      <c r="G5797" s="1">
        <v>8</v>
      </c>
      <c r="H5797" s="1">
        <v>138</v>
      </c>
      <c r="I5797" s="1">
        <v>22.8</v>
      </c>
      <c r="J5797" s="1">
        <v>22.9</v>
      </c>
      <c r="K5797" s="3">
        <v>1087</v>
      </c>
      <c r="N5797" s="1">
        <v>388</v>
      </c>
      <c r="O5797" s="1">
        <v>176</v>
      </c>
      <c r="Q5797" s="1">
        <v>17.100000000000001</v>
      </c>
      <c r="R5797" s="1">
        <v>7.4</v>
      </c>
      <c r="S5797" s="1">
        <v>47.5</v>
      </c>
      <c r="AJ5797" s="1" t="s">
        <v>406</v>
      </c>
      <c r="AK5797" s="20">
        <v>62</v>
      </c>
      <c r="AL5797" s="19">
        <v>34</v>
      </c>
      <c r="AM5797" s="1" t="s">
        <v>113</v>
      </c>
      <c r="AN5797" s="3">
        <v>1971</v>
      </c>
      <c r="AQ5797">
        <v>80608</v>
      </c>
      <c r="AR5797" s="1" t="s">
        <v>3368</v>
      </c>
    </row>
    <row r="5798" spans="1:44" x14ac:dyDescent="0.25">
      <c r="A5798" s="1">
        <v>7380</v>
      </c>
      <c r="B5798" s="1" t="s">
        <v>855</v>
      </c>
      <c r="C5798" s="1">
        <v>102</v>
      </c>
      <c r="D5798" s="1" t="s">
        <v>6319</v>
      </c>
      <c r="F5798" s="1" t="s">
        <v>445</v>
      </c>
      <c r="G5798" s="1">
        <v>8</v>
      </c>
      <c r="H5798" s="1">
        <v>150</v>
      </c>
      <c r="I5798" s="1">
        <v>22.8</v>
      </c>
      <c r="J5798" s="1">
        <v>23.6</v>
      </c>
      <c r="K5798" s="3">
        <v>671</v>
      </c>
      <c r="N5798" s="1">
        <v>420</v>
      </c>
      <c r="O5798" s="1">
        <v>161.1</v>
      </c>
      <c r="P5798" s="1">
        <v>12.4</v>
      </c>
      <c r="Q5798" s="1">
        <v>24.3</v>
      </c>
      <c r="R5798" s="1">
        <v>9.1</v>
      </c>
      <c r="S5798" s="1">
        <v>35.4</v>
      </c>
      <c r="AJ5798" s="1" t="s">
        <v>406</v>
      </c>
      <c r="AK5798" s="20">
        <v>62</v>
      </c>
      <c r="AL5798" s="19">
        <v>34</v>
      </c>
      <c r="AN5798" s="3">
        <v>1969</v>
      </c>
      <c r="AQ5798">
        <v>80608</v>
      </c>
      <c r="AR5798" s="1" t="s">
        <v>3451</v>
      </c>
    </row>
    <row r="5799" spans="1:44" x14ac:dyDescent="0.25">
      <c r="A5799" s="1">
        <v>7381</v>
      </c>
      <c r="B5799" s="1" t="s">
        <v>855</v>
      </c>
      <c r="C5799" s="1">
        <v>102</v>
      </c>
      <c r="D5799" s="1" t="s">
        <v>6320</v>
      </c>
      <c r="F5799" s="1" t="s">
        <v>445</v>
      </c>
      <c r="G5799" s="1">
        <v>9</v>
      </c>
      <c r="H5799" s="1">
        <v>160</v>
      </c>
      <c r="I5799" s="1">
        <v>19.399999999999999</v>
      </c>
      <c r="J5799" s="1">
        <v>19.600000000000001</v>
      </c>
      <c r="K5799" s="3">
        <v>1155</v>
      </c>
      <c r="N5799" s="1">
        <v>424</v>
      </c>
      <c r="O5799" s="1">
        <v>182.2</v>
      </c>
      <c r="P5799" s="1">
        <v>15.7</v>
      </c>
      <c r="Q5799" s="1">
        <v>18.399999999999999</v>
      </c>
      <c r="R5799" s="1">
        <v>10.1</v>
      </c>
      <c r="S5799" s="1">
        <v>40.1</v>
      </c>
      <c r="AJ5799" s="1" t="s">
        <v>406</v>
      </c>
      <c r="AK5799" s="20">
        <v>62</v>
      </c>
      <c r="AL5799" s="19">
        <v>34</v>
      </c>
      <c r="AN5799" s="3">
        <v>1969</v>
      </c>
      <c r="AQ5799">
        <v>80608</v>
      </c>
      <c r="AR5799" s="1" t="s">
        <v>3451</v>
      </c>
    </row>
    <row r="5800" spans="1:44" x14ac:dyDescent="0.25">
      <c r="A5800" s="1">
        <v>7382</v>
      </c>
      <c r="B5800" s="1" t="s">
        <v>855</v>
      </c>
      <c r="C5800" s="1">
        <v>102</v>
      </c>
      <c r="D5800" s="1" t="s">
        <v>6029</v>
      </c>
      <c r="F5800" s="1" t="s">
        <v>445</v>
      </c>
      <c r="G5800" s="1">
        <v>10</v>
      </c>
      <c r="H5800" s="1">
        <v>180</v>
      </c>
      <c r="I5800" s="1">
        <v>18</v>
      </c>
      <c r="J5800" s="1">
        <v>18.100000000000001</v>
      </c>
      <c r="K5800" s="3">
        <v>1159</v>
      </c>
      <c r="N5800" s="1">
        <v>376</v>
      </c>
      <c r="O5800" s="1">
        <v>163.80000000000001</v>
      </c>
      <c r="P5800" s="1">
        <v>15.7</v>
      </c>
      <c r="Q5800" s="1">
        <v>18.5</v>
      </c>
      <c r="R5800" s="1">
        <v>9.6</v>
      </c>
      <c r="S5800" s="1">
        <v>36</v>
      </c>
      <c r="AJ5800" s="1" t="s">
        <v>406</v>
      </c>
      <c r="AK5800" s="20">
        <v>62</v>
      </c>
      <c r="AL5800" s="19">
        <v>34</v>
      </c>
      <c r="AN5800" s="3">
        <v>1969</v>
      </c>
      <c r="AQ5800">
        <v>80608</v>
      </c>
      <c r="AR5800" s="1" t="s">
        <v>3451</v>
      </c>
    </row>
    <row r="5801" spans="1:44" x14ac:dyDescent="0.25">
      <c r="A5801" s="1">
        <v>7383</v>
      </c>
      <c r="B5801" s="1" t="s">
        <v>855</v>
      </c>
      <c r="C5801" s="1">
        <v>102</v>
      </c>
      <c r="D5801" s="1" t="s">
        <v>6195</v>
      </c>
      <c r="F5801" s="1" t="s">
        <v>445</v>
      </c>
      <c r="G5801" s="1">
        <v>10</v>
      </c>
      <c r="H5801" s="1">
        <v>160</v>
      </c>
      <c r="I5801" s="1">
        <v>15.1</v>
      </c>
      <c r="J5801" s="1">
        <v>16.100000000000001</v>
      </c>
      <c r="K5801" s="3">
        <v>2733</v>
      </c>
      <c r="N5801" s="1">
        <v>310</v>
      </c>
      <c r="O5801" s="1">
        <v>134.4</v>
      </c>
      <c r="P5801" s="1">
        <v>12.3</v>
      </c>
      <c r="Q5801" s="1">
        <v>16.5</v>
      </c>
      <c r="R5801" s="1">
        <v>9.6</v>
      </c>
      <c r="S5801" s="1">
        <v>29.6</v>
      </c>
      <c r="AJ5801" s="1" t="s">
        <v>406</v>
      </c>
      <c r="AK5801" s="20">
        <v>62</v>
      </c>
      <c r="AL5801" s="19">
        <v>34</v>
      </c>
      <c r="AN5801" s="3">
        <v>1969</v>
      </c>
      <c r="AQ5801">
        <v>80608</v>
      </c>
      <c r="AR5801" s="1" t="s">
        <v>3451</v>
      </c>
    </row>
    <row r="5802" spans="1:44" x14ac:dyDescent="0.25">
      <c r="A5802" s="1">
        <v>7384</v>
      </c>
      <c r="B5802" s="1" t="s">
        <v>855</v>
      </c>
      <c r="C5802" s="1">
        <v>102</v>
      </c>
      <c r="D5802" s="1" t="s">
        <v>5773</v>
      </c>
      <c r="F5802" s="1" t="s">
        <v>445</v>
      </c>
      <c r="G5802" s="1">
        <v>12</v>
      </c>
      <c r="H5802" s="1">
        <v>140</v>
      </c>
      <c r="I5802" s="1">
        <v>4.9000000000000004</v>
      </c>
      <c r="J5802" s="1">
        <v>6.3</v>
      </c>
      <c r="K5802" s="3">
        <v>3803</v>
      </c>
      <c r="N5802" s="1">
        <v>52</v>
      </c>
      <c r="O5802" s="1">
        <v>25</v>
      </c>
      <c r="P5802" s="1">
        <v>4.2</v>
      </c>
      <c r="Q5802" s="1">
        <v>4.3</v>
      </c>
      <c r="R5802" s="1">
        <v>2.8</v>
      </c>
      <c r="S5802" s="1">
        <v>5.5</v>
      </c>
      <c r="AJ5802" s="1" t="s">
        <v>406</v>
      </c>
      <c r="AK5802" s="20">
        <v>62</v>
      </c>
      <c r="AL5802" s="19">
        <v>34</v>
      </c>
      <c r="AN5802" s="3">
        <v>1969</v>
      </c>
      <c r="AQ5802">
        <v>80608</v>
      </c>
      <c r="AR5802" s="1" t="s">
        <v>3451</v>
      </c>
    </row>
    <row r="5803" spans="1:44" x14ac:dyDescent="0.25">
      <c r="A5803" s="1">
        <v>7385</v>
      </c>
      <c r="B5803" s="1" t="s">
        <v>855</v>
      </c>
      <c r="C5803" s="1">
        <v>102</v>
      </c>
      <c r="D5803" s="1" t="s">
        <v>6238</v>
      </c>
      <c r="F5803" s="1" t="s">
        <v>445</v>
      </c>
      <c r="G5803" s="1">
        <v>6</v>
      </c>
      <c r="H5803" s="1">
        <v>160</v>
      </c>
      <c r="I5803" s="1">
        <v>31.8</v>
      </c>
      <c r="J5803" s="1">
        <v>45.6</v>
      </c>
      <c r="K5803" s="3">
        <v>638</v>
      </c>
      <c r="N5803" s="1">
        <v>992</v>
      </c>
      <c r="O5803" s="1">
        <v>443.4</v>
      </c>
      <c r="P5803" s="1">
        <v>26.4</v>
      </c>
      <c r="Q5803" s="1">
        <v>23.7</v>
      </c>
      <c r="R5803" s="1">
        <v>22.7</v>
      </c>
      <c r="S5803" s="1">
        <v>75.7</v>
      </c>
      <c r="AJ5803" s="1" t="s">
        <v>406</v>
      </c>
      <c r="AK5803" s="20">
        <v>59.5</v>
      </c>
      <c r="AL5803" s="19">
        <v>33</v>
      </c>
      <c r="AN5803" s="3">
        <v>1976</v>
      </c>
      <c r="AQ5803">
        <v>80608</v>
      </c>
      <c r="AR5803" s="1" t="s">
        <v>3404</v>
      </c>
    </row>
    <row r="5804" spans="1:44" x14ac:dyDescent="0.25">
      <c r="A5804" s="1">
        <v>7386</v>
      </c>
      <c r="B5804" s="1" t="s">
        <v>855</v>
      </c>
      <c r="C5804" s="1">
        <v>102</v>
      </c>
      <c r="D5804" s="1" t="s">
        <v>6233</v>
      </c>
      <c r="F5804" s="1" t="s">
        <v>445</v>
      </c>
      <c r="G5804" s="1">
        <v>8</v>
      </c>
      <c r="H5804" s="1">
        <v>95</v>
      </c>
      <c r="I5804" s="1">
        <v>20</v>
      </c>
      <c r="J5804" s="1">
        <v>19</v>
      </c>
      <c r="K5804" s="3">
        <v>1030</v>
      </c>
      <c r="N5804" s="1">
        <v>254</v>
      </c>
      <c r="R5804" s="1">
        <v>11.7</v>
      </c>
      <c r="AJ5804" s="1" t="s">
        <v>406</v>
      </c>
      <c r="AK5804" s="20">
        <v>59.75</v>
      </c>
      <c r="AL5804" s="19">
        <v>30.5</v>
      </c>
      <c r="AN5804" s="3">
        <v>1953</v>
      </c>
      <c r="AQ5804">
        <v>80436</v>
      </c>
      <c r="AR5804" s="1" t="s">
        <v>517</v>
      </c>
    </row>
    <row r="5805" spans="1:44" x14ac:dyDescent="0.25">
      <c r="A5805" s="1">
        <v>7387</v>
      </c>
      <c r="B5805" s="1" t="s">
        <v>855</v>
      </c>
      <c r="C5805" s="1">
        <v>102</v>
      </c>
      <c r="D5805" s="1" t="s">
        <v>6241</v>
      </c>
      <c r="F5805" s="1" t="s">
        <v>445</v>
      </c>
      <c r="G5805" s="1">
        <v>8</v>
      </c>
      <c r="H5805" s="1">
        <v>83</v>
      </c>
      <c r="I5805" s="1">
        <v>20</v>
      </c>
      <c r="J5805" s="1">
        <v>17</v>
      </c>
      <c r="K5805" s="3">
        <v>1070</v>
      </c>
      <c r="N5805" s="1">
        <v>192</v>
      </c>
      <c r="R5805" s="1">
        <v>10.4</v>
      </c>
      <c r="AJ5805" s="1" t="s">
        <v>406</v>
      </c>
      <c r="AK5805" s="20">
        <v>59.75</v>
      </c>
      <c r="AL5805" s="19">
        <v>30.5</v>
      </c>
      <c r="AN5805" s="3">
        <v>1953</v>
      </c>
      <c r="AQ5805">
        <v>80436</v>
      </c>
      <c r="AR5805" s="1" t="s">
        <v>517</v>
      </c>
    </row>
    <row r="5806" spans="1:44" x14ac:dyDescent="0.25">
      <c r="A5806" s="1">
        <v>7388</v>
      </c>
      <c r="B5806" s="1" t="s">
        <v>855</v>
      </c>
      <c r="C5806" s="1">
        <v>102</v>
      </c>
      <c r="D5806" s="1" t="s">
        <v>5903</v>
      </c>
      <c r="F5806" s="1" t="s">
        <v>445</v>
      </c>
      <c r="G5806" s="1">
        <v>8</v>
      </c>
      <c r="H5806" s="1">
        <v>73</v>
      </c>
      <c r="I5806" s="1">
        <v>17</v>
      </c>
      <c r="J5806" s="1">
        <v>14</v>
      </c>
      <c r="K5806" s="3">
        <v>1830</v>
      </c>
      <c r="N5806" s="1">
        <v>190</v>
      </c>
      <c r="R5806" s="1">
        <v>13.1</v>
      </c>
      <c r="AJ5806" s="1" t="s">
        <v>406</v>
      </c>
      <c r="AK5806" s="20">
        <v>59.75</v>
      </c>
      <c r="AL5806" s="19">
        <v>30.5</v>
      </c>
      <c r="AN5806" s="3">
        <v>1953</v>
      </c>
      <c r="AQ5806">
        <v>80436</v>
      </c>
      <c r="AR5806" s="1" t="s">
        <v>517</v>
      </c>
    </row>
    <row r="5807" spans="1:44" x14ac:dyDescent="0.25">
      <c r="A5807" s="1">
        <v>7389</v>
      </c>
      <c r="B5807" s="1" t="s">
        <v>855</v>
      </c>
      <c r="C5807" s="1">
        <v>102</v>
      </c>
      <c r="D5807" s="1" t="s">
        <v>6026</v>
      </c>
      <c r="F5807" s="1" t="s">
        <v>445</v>
      </c>
      <c r="G5807" s="1">
        <v>7</v>
      </c>
      <c r="H5807" s="1">
        <v>78</v>
      </c>
      <c r="I5807" s="1">
        <v>26</v>
      </c>
      <c r="J5807" s="1">
        <v>24</v>
      </c>
      <c r="K5807" s="3">
        <v>1440</v>
      </c>
      <c r="N5807" s="1">
        <v>745</v>
      </c>
      <c r="R5807" s="1">
        <v>14</v>
      </c>
      <c r="AJ5807" s="1" t="s">
        <v>406</v>
      </c>
      <c r="AK5807" s="20">
        <v>59.75</v>
      </c>
      <c r="AL5807" s="19">
        <v>30.5</v>
      </c>
      <c r="AN5807" s="3">
        <v>1953</v>
      </c>
      <c r="AQ5807">
        <v>80436</v>
      </c>
      <c r="AR5807" s="1" t="s">
        <v>517</v>
      </c>
    </row>
    <row r="5808" spans="1:44" x14ac:dyDescent="0.25">
      <c r="A5808" s="1">
        <v>7390</v>
      </c>
      <c r="B5808" s="1" t="s">
        <v>855</v>
      </c>
      <c r="C5808" s="1">
        <v>102</v>
      </c>
      <c r="D5808" s="1" t="s">
        <v>5772</v>
      </c>
      <c r="F5808" s="1" t="s">
        <v>445</v>
      </c>
      <c r="G5808" s="1">
        <v>8</v>
      </c>
      <c r="H5808" s="1">
        <v>98</v>
      </c>
      <c r="I5808" s="1">
        <v>20</v>
      </c>
      <c r="J5808" s="1">
        <v>19</v>
      </c>
      <c r="K5808" s="3">
        <v>530</v>
      </c>
      <c r="N5808" s="1">
        <v>137</v>
      </c>
      <c r="R5808" s="1">
        <v>5.2</v>
      </c>
      <c r="AJ5808" s="1" t="s">
        <v>406</v>
      </c>
      <c r="AK5808" s="20">
        <v>59.75</v>
      </c>
      <c r="AL5808" s="19">
        <v>30.5</v>
      </c>
      <c r="AN5808" s="3">
        <v>1953</v>
      </c>
      <c r="AQ5808">
        <v>80436</v>
      </c>
      <c r="AR5808" s="1" t="s">
        <v>517</v>
      </c>
    </row>
    <row r="5809" spans="1:44" x14ac:dyDescent="0.25">
      <c r="A5809" s="1">
        <v>7391</v>
      </c>
      <c r="B5809" s="1" t="s">
        <v>855</v>
      </c>
      <c r="C5809" s="1">
        <v>102</v>
      </c>
      <c r="D5809" s="1" t="s">
        <v>6130</v>
      </c>
      <c r="F5809" s="1" t="s">
        <v>445</v>
      </c>
      <c r="G5809" s="1">
        <v>8</v>
      </c>
      <c r="H5809" s="1">
        <v>73</v>
      </c>
      <c r="I5809" s="1">
        <v>26</v>
      </c>
      <c r="J5809" s="1">
        <v>24</v>
      </c>
      <c r="K5809" s="3">
        <v>1325</v>
      </c>
      <c r="N5809" s="1">
        <v>685</v>
      </c>
      <c r="R5809" s="1">
        <v>13.9</v>
      </c>
      <c r="AJ5809" s="1" t="s">
        <v>406</v>
      </c>
      <c r="AK5809" s="20">
        <v>59.75</v>
      </c>
      <c r="AL5809" s="19">
        <v>30.5</v>
      </c>
      <c r="AN5809" s="3">
        <v>1953</v>
      </c>
      <c r="AQ5809">
        <v>80436</v>
      </c>
      <c r="AR5809" s="1" t="s">
        <v>517</v>
      </c>
    </row>
    <row r="5810" spans="1:44" x14ac:dyDescent="0.25">
      <c r="A5810" s="1">
        <v>7393</v>
      </c>
      <c r="B5810" s="1" t="s">
        <v>855</v>
      </c>
      <c r="C5810" s="1">
        <v>102</v>
      </c>
      <c r="D5810" s="1" t="s">
        <v>6130</v>
      </c>
      <c r="F5810" s="1" t="s">
        <v>445</v>
      </c>
      <c r="G5810" s="1">
        <v>8</v>
      </c>
      <c r="H5810" s="1">
        <v>70</v>
      </c>
      <c r="I5810" s="1">
        <v>18</v>
      </c>
      <c r="J5810" s="1"/>
      <c r="N5810" s="1">
        <v>227</v>
      </c>
      <c r="O5810" s="1">
        <v>101.4</v>
      </c>
      <c r="Q5810" s="1">
        <v>12.4</v>
      </c>
      <c r="R5810" s="1">
        <v>7.02</v>
      </c>
      <c r="S5810" s="1">
        <v>24.8</v>
      </c>
      <c r="AJ5810" s="1" t="s">
        <v>406</v>
      </c>
      <c r="AK5810" s="20">
        <v>59.75</v>
      </c>
      <c r="AL5810" s="19">
        <v>30.5</v>
      </c>
      <c r="AN5810" s="3">
        <v>2008</v>
      </c>
      <c r="AQ5810">
        <v>80436</v>
      </c>
      <c r="AR5810" s="1" t="s">
        <v>518</v>
      </c>
    </row>
    <row r="5811" spans="1:44" x14ac:dyDescent="0.25">
      <c r="A5811" s="1">
        <v>7394</v>
      </c>
      <c r="B5811" s="1" t="s">
        <v>855</v>
      </c>
      <c r="C5811" s="1">
        <v>102</v>
      </c>
      <c r="D5811" s="1" t="s">
        <v>6195</v>
      </c>
      <c r="F5811" s="1" t="s">
        <v>445</v>
      </c>
      <c r="G5811" s="1">
        <v>8</v>
      </c>
      <c r="H5811" s="1">
        <v>90</v>
      </c>
      <c r="I5811" s="1">
        <v>21.6</v>
      </c>
      <c r="J5811" s="1"/>
      <c r="N5811" s="1">
        <v>271</v>
      </c>
      <c r="O5811" s="1">
        <v>118.8</v>
      </c>
      <c r="Q5811" s="1">
        <v>13.6</v>
      </c>
      <c r="R5811" s="1">
        <v>8.09</v>
      </c>
      <c r="S5811" s="1">
        <v>28.4</v>
      </c>
      <c r="AJ5811" s="1" t="s">
        <v>406</v>
      </c>
      <c r="AK5811" s="20">
        <v>59.75</v>
      </c>
      <c r="AL5811" s="19">
        <v>30.5</v>
      </c>
      <c r="AN5811" s="3">
        <v>2008</v>
      </c>
      <c r="AQ5811">
        <v>80436</v>
      </c>
      <c r="AR5811" s="1" t="s">
        <v>518</v>
      </c>
    </row>
    <row r="5812" spans="1:44" x14ac:dyDescent="0.25">
      <c r="A5812" s="1">
        <v>7395</v>
      </c>
      <c r="B5812" s="1" t="s">
        <v>855</v>
      </c>
      <c r="C5812" s="1">
        <v>102</v>
      </c>
      <c r="D5812" s="1" t="s">
        <v>6395</v>
      </c>
      <c r="F5812" s="1" t="s">
        <v>445</v>
      </c>
      <c r="G5812" s="1">
        <v>7</v>
      </c>
      <c r="H5812" s="1">
        <v>110</v>
      </c>
      <c r="I5812" s="1">
        <v>24.4</v>
      </c>
      <c r="J5812" s="1"/>
      <c r="N5812" s="1">
        <v>297</v>
      </c>
      <c r="O5812" s="1">
        <v>127.4</v>
      </c>
      <c r="Q5812" s="1">
        <v>13.4</v>
      </c>
      <c r="R5812" s="1">
        <v>8.3000000000000007</v>
      </c>
      <c r="S5812" s="1">
        <v>29.2</v>
      </c>
      <c r="AJ5812" s="1" t="s">
        <v>406</v>
      </c>
      <c r="AK5812" s="20">
        <v>59.75</v>
      </c>
      <c r="AL5812" s="19">
        <v>30.5</v>
      </c>
      <c r="AN5812" s="3">
        <v>2008</v>
      </c>
      <c r="AQ5812">
        <v>80436</v>
      </c>
      <c r="AR5812" s="1" t="s">
        <v>518</v>
      </c>
    </row>
    <row r="5813" spans="1:44" x14ac:dyDescent="0.25">
      <c r="A5813" s="1">
        <v>7396</v>
      </c>
      <c r="B5813" s="1" t="s">
        <v>855</v>
      </c>
      <c r="C5813" s="1">
        <v>102</v>
      </c>
      <c r="D5813" s="1" t="s">
        <v>6198</v>
      </c>
      <c r="F5813" s="1" t="s">
        <v>445</v>
      </c>
      <c r="G5813" s="1">
        <v>7</v>
      </c>
      <c r="H5813" s="1">
        <v>100</v>
      </c>
      <c r="I5813" s="1">
        <v>25.5</v>
      </c>
      <c r="J5813" s="1">
        <v>35</v>
      </c>
      <c r="K5813" s="3">
        <v>467</v>
      </c>
      <c r="N5813" s="1">
        <v>544</v>
      </c>
      <c r="O5813" s="1">
        <v>192.7</v>
      </c>
      <c r="Q5813" s="1">
        <v>21.2</v>
      </c>
      <c r="R5813" s="1">
        <v>9.9</v>
      </c>
      <c r="S5813" s="1">
        <v>51.2</v>
      </c>
      <c r="AJ5813" s="1" t="s">
        <v>406</v>
      </c>
      <c r="AK5813" s="20">
        <v>58</v>
      </c>
      <c r="AL5813" s="19">
        <v>33</v>
      </c>
      <c r="AN5813" s="3">
        <v>1969</v>
      </c>
      <c r="AQ5813">
        <v>80436</v>
      </c>
      <c r="AR5813" s="1" t="s">
        <v>3487</v>
      </c>
    </row>
    <row r="5814" spans="1:44" x14ac:dyDescent="0.25">
      <c r="A5814" s="1">
        <v>7397</v>
      </c>
      <c r="B5814" s="1" t="s">
        <v>855</v>
      </c>
      <c r="C5814" s="1">
        <v>102</v>
      </c>
      <c r="D5814" s="1" t="s">
        <v>6395</v>
      </c>
      <c r="F5814" s="1" t="s">
        <v>445</v>
      </c>
      <c r="G5814" s="1">
        <v>7</v>
      </c>
      <c r="H5814" s="1">
        <v>38</v>
      </c>
      <c r="I5814" s="1">
        <v>12.5</v>
      </c>
      <c r="J5814" s="1">
        <v>9</v>
      </c>
      <c r="K5814" s="3">
        <v>3950</v>
      </c>
      <c r="N5814" s="1">
        <v>169</v>
      </c>
      <c r="O5814" s="1">
        <v>71.900000000000006</v>
      </c>
      <c r="Q5814" s="1">
        <v>6.3</v>
      </c>
      <c r="R5814" s="1">
        <v>7.1</v>
      </c>
      <c r="S5814" s="1">
        <v>28.8</v>
      </c>
      <c r="AJ5814" s="1" t="s">
        <v>406</v>
      </c>
      <c r="AK5814" s="20">
        <v>56.5</v>
      </c>
      <c r="AL5814" s="19">
        <v>33</v>
      </c>
      <c r="AN5814" s="3">
        <v>1957</v>
      </c>
      <c r="AQ5814">
        <v>80436</v>
      </c>
      <c r="AR5814" s="1" t="s">
        <v>519</v>
      </c>
    </row>
    <row r="5815" spans="1:44" x14ac:dyDescent="0.25">
      <c r="A5815" s="1">
        <v>7398</v>
      </c>
      <c r="B5815" s="1" t="s">
        <v>855</v>
      </c>
      <c r="C5815" s="1">
        <v>102</v>
      </c>
      <c r="D5815" s="1" t="s">
        <v>6395</v>
      </c>
      <c r="F5815" s="1" t="s">
        <v>445</v>
      </c>
      <c r="G5815" s="1">
        <v>6</v>
      </c>
      <c r="H5815" s="1">
        <v>60</v>
      </c>
      <c r="I5815" s="1">
        <v>20.3</v>
      </c>
      <c r="J5815" s="1">
        <v>14.2</v>
      </c>
      <c r="K5815" s="3">
        <v>1940</v>
      </c>
      <c r="N5815" s="1">
        <v>400</v>
      </c>
      <c r="O5815" s="1">
        <v>170.5</v>
      </c>
      <c r="Q5815" s="1">
        <v>10.3</v>
      </c>
      <c r="R5815" s="1">
        <v>10.9</v>
      </c>
      <c r="S5815" s="1">
        <v>63.4</v>
      </c>
      <c r="AJ5815" s="1" t="s">
        <v>406</v>
      </c>
      <c r="AK5815" s="20">
        <v>56.5</v>
      </c>
      <c r="AL5815" s="19">
        <v>33</v>
      </c>
      <c r="AN5815" s="3">
        <v>1957</v>
      </c>
      <c r="AQ5815">
        <v>80436</v>
      </c>
      <c r="AR5815" s="1" t="s">
        <v>519</v>
      </c>
    </row>
    <row r="5816" spans="1:44" x14ac:dyDescent="0.25">
      <c r="A5816" s="1">
        <v>7399</v>
      </c>
      <c r="B5816" s="1" t="s">
        <v>855</v>
      </c>
      <c r="C5816" s="1">
        <v>102</v>
      </c>
      <c r="D5816" s="1" t="s">
        <v>6395</v>
      </c>
      <c r="F5816" s="1" t="s">
        <v>445</v>
      </c>
      <c r="G5816" s="1">
        <v>7</v>
      </c>
      <c r="H5816" s="1">
        <v>72</v>
      </c>
      <c r="I5816" s="1">
        <v>22</v>
      </c>
      <c r="J5816" s="1">
        <v>17.899999999999999</v>
      </c>
      <c r="K5816" s="3">
        <v>1244</v>
      </c>
      <c r="N5816" s="1">
        <v>415</v>
      </c>
      <c r="O5816" s="1">
        <v>176.8</v>
      </c>
      <c r="Q5816" s="1">
        <v>10.8</v>
      </c>
      <c r="R5816" s="1">
        <v>9.1</v>
      </c>
      <c r="S5816" s="1">
        <v>56.6</v>
      </c>
      <c r="AJ5816" s="1" t="s">
        <v>406</v>
      </c>
      <c r="AK5816" s="20">
        <v>56.5</v>
      </c>
      <c r="AL5816" s="19">
        <v>33</v>
      </c>
      <c r="AN5816" s="3">
        <v>1957</v>
      </c>
      <c r="AQ5816">
        <v>80436</v>
      </c>
      <c r="AR5816" s="1" t="s">
        <v>519</v>
      </c>
    </row>
    <row r="5817" spans="1:44" x14ac:dyDescent="0.25">
      <c r="A5817" s="1">
        <v>7400</v>
      </c>
      <c r="B5817" s="1" t="s">
        <v>855</v>
      </c>
      <c r="C5817" s="1">
        <v>102</v>
      </c>
      <c r="D5817" s="1" t="s">
        <v>6395</v>
      </c>
      <c r="F5817" s="1" t="s">
        <v>445</v>
      </c>
      <c r="G5817" s="1">
        <v>7</v>
      </c>
      <c r="H5817" s="1">
        <v>93</v>
      </c>
      <c r="I5817" s="1">
        <v>26.8</v>
      </c>
      <c r="J5817" s="1">
        <v>22.5</v>
      </c>
      <c r="K5817" s="3">
        <v>1124</v>
      </c>
      <c r="N5817" s="1">
        <v>619</v>
      </c>
      <c r="O5817" s="1">
        <v>263.89999999999998</v>
      </c>
      <c r="Q5817" s="1">
        <v>14.9</v>
      </c>
      <c r="R5817" s="1">
        <v>11.6</v>
      </c>
      <c r="S5817" s="1">
        <v>76.099999999999994</v>
      </c>
      <c r="AJ5817" s="1" t="s">
        <v>406</v>
      </c>
      <c r="AK5817" s="20">
        <v>56.5</v>
      </c>
      <c r="AL5817" s="19">
        <v>33</v>
      </c>
      <c r="AN5817" s="3">
        <v>1957</v>
      </c>
      <c r="AQ5817">
        <v>80436</v>
      </c>
      <c r="AR5817" s="1" t="s">
        <v>519</v>
      </c>
    </row>
    <row r="5818" spans="1:44" x14ac:dyDescent="0.25">
      <c r="A5818" s="1">
        <v>7401</v>
      </c>
      <c r="B5818" s="1" t="s">
        <v>855</v>
      </c>
      <c r="C5818" s="1">
        <v>102</v>
      </c>
      <c r="D5818" s="1" t="s">
        <v>6239</v>
      </c>
      <c r="F5818" s="1" t="s">
        <v>445</v>
      </c>
      <c r="G5818" s="1">
        <v>6</v>
      </c>
      <c r="H5818" s="1">
        <v>51</v>
      </c>
      <c r="I5818" s="1">
        <v>20.6</v>
      </c>
      <c r="J5818" s="1">
        <v>17</v>
      </c>
      <c r="K5818" s="3">
        <v>1615</v>
      </c>
      <c r="N5818" s="1">
        <v>364</v>
      </c>
      <c r="O5818" s="1">
        <v>154.9</v>
      </c>
      <c r="Q5818" s="1">
        <v>20.3</v>
      </c>
      <c r="R5818" s="1">
        <v>15.5</v>
      </c>
      <c r="S5818" s="1">
        <v>60.9</v>
      </c>
      <c r="AJ5818" s="1" t="s">
        <v>406</v>
      </c>
      <c r="AK5818" s="20">
        <v>56.5</v>
      </c>
      <c r="AL5818" s="19">
        <v>33</v>
      </c>
      <c r="AN5818" s="3">
        <v>1957</v>
      </c>
      <c r="AQ5818">
        <v>80436</v>
      </c>
      <c r="AR5818" s="1" t="s">
        <v>519</v>
      </c>
    </row>
    <row r="5819" spans="1:44" x14ac:dyDescent="0.25">
      <c r="A5819" s="1">
        <v>7402</v>
      </c>
      <c r="B5819" s="1" t="s">
        <v>855</v>
      </c>
      <c r="C5819" s="1">
        <v>102</v>
      </c>
      <c r="D5819" s="1" t="s">
        <v>5633</v>
      </c>
      <c r="F5819" s="1" t="s">
        <v>445</v>
      </c>
      <c r="G5819" s="1">
        <v>6</v>
      </c>
      <c r="H5819" s="1">
        <v>83</v>
      </c>
      <c r="I5819" s="1">
        <v>26.9</v>
      </c>
      <c r="J5819" s="1">
        <v>25.9</v>
      </c>
      <c r="K5819" s="3">
        <v>725</v>
      </c>
      <c r="N5819" s="1">
        <v>427</v>
      </c>
      <c r="O5819" s="1">
        <v>182</v>
      </c>
      <c r="Q5819" s="1">
        <v>27</v>
      </c>
      <c r="R5819" s="1">
        <v>15</v>
      </c>
      <c r="S5819" s="1">
        <v>61.5</v>
      </c>
      <c r="AJ5819" s="1" t="s">
        <v>406</v>
      </c>
      <c r="AK5819" s="20">
        <v>56.5</v>
      </c>
      <c r="AL5819" s="19">
        <v>33</v>
      </c>
      <c r="AN5819" s="3">
        <v>1957</v>
      </c>
      <c r="AQ5819">
        <v>80436</v>
      </c>
      <c r="AR5819" s="1" t="s">
        <v>519</v>
      </c>
    </row>
    <row r="5820" spans="1:44" x14ac:dyDescent="0.25">
      <c r="A5820" s="1">
        <v>7403</v>
      </c>
      <c r="B5820" s="1" t="s">
        <v>855</v>
      </c>
      <c r="C5820" s="1">
        <v>102</v>
      </c>
      <c r="D5820" s="1" t="s">
        <v>5633</v>
      </c>
      <c r="F5820" s="1" t="s">
        <v>445</v>
      </c>
      <c r="G5820" s="1">
        <v>6</v>
      </c>
      <c r="H5820" s="1">
        <v>115</v>
      </c>
      <c r="I5820" s="1">
        <v>29.6</v>
      </c>
      <c r="J5820" s="1">
        <v>32</v>
      </c>
      <c r="K5820" s="3">
        <v>424</v>
      </c>
      <c r="N5820" s="1">
        <v>419</v>
      </c>
      <c r="O5820" s="1">
        <v>178.6</v>
      </c>
      <c r="Q5820" s="1">
        <v>19.399999999999999</v>
      </c>
      <c r="R5820" s="1">
        <v>10.7</v>
      </c>
      <c r="S5820" s="1">
        <v>53.3</v>
      </c>
      <c r="AJ5820" s="1" t="s">
        <v>406</v>
      </c>
      <c r="AK5820" s="20">
        <v>56.5</v>
      </c>
      <c r="AL5820" s="19">
        <v>33</v>
      </c>
      <c r="AN5820" s="3">
        <v>1957</v>
      </c>
      <c r="AQ5820">
        <v>80436</v>
      </c>
      <c r="AR5820" s="1" t="s">
        <v>519</v>
      </c>
    </row>
    <row r="5821" spans="1:44" x14ac:dyDescent="0.25">
      <c r="A5821" s="1">
        <v>7404</v>
      </c>
      <c r="B5821" s="1" t="s">
        <v>855</v>
      </c>
      <c r="C5821" s="1">
        <v>102</v>
      </c>
      <c r="D5821" s="1" t="s">
        <v>5633</v>
      </c>
      <c r="F5821" s="1" t="s">
        <v>445</v>
      </c>
      <c r="G5821" s="1">
        <v>6</v>
      </c>
      <c r="H5821" s="1">
        <v>110</v>
      </c>
      <c r="I5821" s="1">
        <v>26.5</v>
      </c>
      <c r="J5821" s="1">
        <v>26.7</v>
      </c>
      <c r="K5821" s="3">
        <v>678</v>
      </c>
      <c r="N5821" s="1">
        <v>455</v>
      </c>
      <c r="O5821" s="1">
        <v>168.5</v>
      </c>
      <c r="P5821" s="1">
        <v>12.6</v>
      </c>
      <c r="Q5821" s="1">
        <v>23.5</v>
      </c>
      <c r="R5821" s="1">
        <v>12.5</v>
      </c>
      <c r="S5821" s="1">
        <v>68.099999999999994</v>
      </c>
      <c r="AJ5821" s="1" t="s">
        <v>406</v>
      </c>
      <c r="AK5821" s="20">
        <v>56.5</v>
      </c>
      <c r="AL5821" s="19">
        <v>33</v>
      </c>
      <c r="AN5821" s="3">
        <v>1971</v>
      </c>
      <c r="AQ5821">
        <v>80436</v>
      </c>
      <c r="AR5821" s="1" t="s">
        <v>520</v>
      </c>
    </row>
    <row r="5822" spans="1:44" x14ac:dyDescent="0.25">
      <c r="A5822" s="1">
        <v>7405</v>
      </c>
      <c r="B5822" s="1" t="s">
        <v>855</v>
      </c>
      <c r="C5822" s="1">
        <v>102</v>
      </c>
      <c r="D5822" s="1" t="s">
        <v>5633</v>
      </c>
      <c r="F5822" s="1" t="s">
        <v>445</v>
      </c>
      <c r="G5822" s="1">
        <v>5</v>
      </c>
      <c r="H5822" s="1">
        <v>70</v>
      </c>
      <c r="I5822" s="1">
        <v>26.3</v>
      </c>
      <c r="J5822" s="1">
        <v>27.7</v>
      </c>
      <c r="K5822" s="3">
        <v>692</v>
      </c>
      <c r="N5822" s="1">
        <v>530</v>
      </c>
      <c r="O5822" s="1">
        <v>178.2</v>
      </c>
      <c r="Q5822" s="1">
        <v>29.6</v>
      </c>
      <c r="R5822" s="1">
        <v>9.3000000000000007</v>
      </c>
      <c r="AJ5822" s="1" t="s">
        <v>406</v>
      </c>
      <c r="AK5822" s="20">
        <v>57.17</v>
      </c>
      <c r="AL5822" s="19">
        <v>36.5</v>
      </c>
      <c r="AN5822" s="3">
        <v>1965</v>
      </c>
      <c r="AQ5822">
        <v>80608</v>
      </c>
      <c r="AR5822" s="1" t="s">
        <v>521</v>
      </c>
    </row>
    <row r="5823" spans="1:44" x14ac:dyDescent="0.25">
      <c r="A5823" s="1">
        <v>7406</v>
      </c>
      <c r="B5823" s="1" t="s">
        <v>855</v>
      </c>
      <c r="C5823" s="1">
        <v>102</v>
      </c>
      <c r="D5823" s="1" t="s">
        <v>5633</v>
      </c>
      <c r="F5823" s="1" t="s">
        <v>445</v>
      </c>
      <c r="G5823" s="1">
        <v>5</v>
      </c>
      <c r="H5823" s="1">
        <v>64</v>
      </c>
      <c r="I5823" s="1">
        <v>25.8</v>
      </c>
      <c r="J5823" s="1">
        <v>25.8</v>
      </c>
      <c r="K5823" s="3">
        <v>640</v>
      </c>
      <c r="L5823" s="1">
        <v>0.86</v>
      </c>
      <c r="M5823" s="1">
        <v>33.4</v>
      </c>
      <c r="N5823" s="1">
        <v>260</v>
      </c>
      <c r="O5823" s="1">
        <v>116.1</v>
      </c>
      <c r="Q5823" s="1">
        <v>24.3</v>
      </c>
      <c r="R5823" s="1">
        <v>13</v>
      </c>
      <c r="AJ5823" s="1" t="s">
        <v>406</v>
      </c>
      <c r="AK5823" s="20">
        <v>57.17</v>
      </c>
      <c r="AL5823" s="19">
        <v>36.5</v>
      </c>
      <c r="AN5823" s="3">
        <v>1965</v>
      </c>
      <c r="AQ5823">
        <v>80608</v>
      </c>
      <c r="AR5823" s="1" t="s">
        <v>521</v>
      </c>
    </row>
    <row r="5824" spans="1:44" x14ac:dyDescent="0.25">
      <c r="A5824" s="1">
        <v>7407</v>
      </c>
      <c r="B5824" s="1" t="s">
        <v>855</v>
      </c>
      <c r="C5824" s="1">
        <v>102</v>
      </c>
      <c r="D5824" s="1" t="s">
        <v>5633</v>
      </c>
      <c r="F5824" s="1" t="s">
        <v>445</v>
      </c>
      <c r="G5824" s="1">
        <v>5</v>
      </c>
      <c r="H5824" s="1">
        <v>73</v>
      </c>
      <c r="I5824" s="1">
        <v>27</v>
      </c>
      <c r="J5824" s="1">
        <v>29.3</v>
      </c>
      <c r="K5824" s="3">
        <v>540</v>
      </c>
      <c r="L5824" s="2">
        <f>N5824/((1963.5)*(1-EXP(-(0.024337)*I5824))^(1.76926))</f>
        <v>0.90330211997422505</v>
      </c>
      <c r="M5824" s="1">
        <v>37.9</v>
      </c>
      <c r="N5824" s="1">
        <v>487</v>
      </c>
      <c r="O5824" s="1">
        <v>151.80000000000001</v>
      </c>
      <c r="P5824" s="1">
        <v>1.8</v>
      </c>
      <c r="Q5824" s="1">
        <v>20.7</v>
      </c>
      <c r="R5824" s="1">
        <v>6.3</v>
      </c>
      <c r="AJ5824" s="1" t="s">
        <v>406</v>
      </c>
      <c r="AK5824" s="20">
        <v>55.33</v>
      </c>
      <c r="AL5824" s="19">
        <v>37</v>
      </c>
      <c r="AN5824" s="3">
        <v>1965</v>
      </c>
      <c r="AQ5824">
        <v>80436</v>
      </c>
      <c r="AR5824" s="1" t="s">
        <v>521</v>
      </c>
    </row>
    <row r="5825" spans="1:44" x14ac:dyDescent="0.25">
      <c r="A5825" s="1">
        <v>7408</v>
      </c>
      <c r="B5825" s="1" t="s">
        <v>855</v>
      </c>
      <c r="C5825" s="1">
        <v>102</v>
      </c>
      <c r="D5825" s="1" t="s">
        <v>5633</v>
      </c>
      <c r="F5825" s="1" t="s">
        <v>445</v>
      </c>
      <c r="G5825" s="1">
        <v>8</v>
      </c>
      <c r="H5825" s="1">
        <v>60</v>
      </c>
      <c r="I5825" s="1">
        <v>16</v>
      </c>
      <c r="J5825" s="1">
        <v>17.600000000000001</v>
      </c>
      <c r="K5825" s="3">
        <v>2128</v>
      </c>
      <c r="N5825" s="1">
        <v>421</v>
      </c>
      <c r="O5825" s="1">
        <v>213</v>
      </c>
      <c r="Q5825" s="1">
        <v>17.399999999999999</v>
      </c>
      <c r="R5825" s="1">
        <v>6.38</v>
      </c>
      <c r="S5825" s="1">
        <v>59.3</v>
      </c>
      <c r="AJ5825" s="1" t="s">
        <v>406</v>
      </c>
      <c r="AK5825" s="20">
        <v>58</v>
      </c>
      <c r="AL5825" s="19">
        <v>33</v>
      </c>
      <c r="AN5825" s="3">
        <v>1974</v>
      </c>
      <c r="AQ5825">
        <v>80436</v>
      </c>
      <c r="AR5825" s="1" t="s">
        <v>522</v>
      </c>
    </row>
    <row r="5826" spans="1:44" x14ac:dyDescent="0.25">
      <c r="A5826" s="1">
        <v>7409</v>
      </c>
      <c r="B5826" s="1" t="s">
        <v>855</v>
      </c>
      <c r="C5826" s="1">
        <v>102</v>
      </c>
      <c r="D5826" s="1" t="s">
        <v>5633</v>
      </c>
      <c r="F5826" s="1" t="s">
        <v>445</v>
      </c>
      <c r="G5826" s="1">
        <v>6</v>
      </c>
      <c r="H5826" s="1">
        <v>80</v>
      </c>
      <c r="I5826" s="1">
        <v>27</v>
      </c>
      <c r="J5826" s="1">
        <v>31.8</v>
      </c>
      <c r="K5826" s="3">
        <v>675</v>
      </c>
      <c r="N5826" s="1">
        <v>709</v>
      </c>
      <c r="O5826" s="1">
        <v>250.9</v>
      </c>
      <c r="Q5826" s="1">
        <v>40.700000000000003</v>
      </c>
      <c r="R5826" s="1">
        <v>11.9</v>
      </c>
      <c r="S5826" s="1">
        <v>85.4</v>
      </c>
      <c r="AJ5826" s="1" t="s">
        <v>406</v>
      </c>
      <c r="AK5826" s="20">
        <v>58</v>
      </c>
      <c r="AL5826" s="19">
        <v>33</v>
      </c>
      <c r="AN5826" s="3">
        <v>1974</v>
      </c>
      <c r="AQ5826">
        <v>80436</v>
      </c>
      <c r="AR5826" s="1" t="s">
        <v>522</v>
      </c>
    </row>
    <row r="5827" spans="1:44" x14ac:dyDescent="0.25">
      <c r="A5827" s="1">
        <v>7410</v>
      </c>
      <c r="B5827" s="1" t="s">
        <v>855</v>
      </c>
      <c r="C5827" s="1">
        <v>102</v>
      </c>
      <c r="D5827" s="1" t="s">
        <v>5633</v>
      </c>
      <c r="F5827" s="1" t="s">
        <v>445</v>
      </c>
      <c r="G5827" s="1">
        <v>6</v>
      </c>
      <c r="H5827" s="1">
        <v>80</v>
      </c>
      <c r="I5827" s="1">
        <v>27.3</v>
      </c>
      <c r="J5827" s="1">
        <v>34.299999999999997</v>
      </c>
      <c r="K5827" s="3">
        <v>600</v>
      </c>
      <c r="N5827" s="1">
        <v>741</v>
      </c>
      <c r="O5827" s="1">
        <v>262.39999999999998</v>
      </c>
      <c r="Q5827" s="1">
        <v>42.6</v>
      </c>
      <c r="R5827" s="1">
        <v>12.4</v>
      </c>
      <c r="S5827" s="1">
        <v>89.2</v>
      </c>
      <c r="AJ5827" s="1" t="s">
        <v>406</v>
      </c>
      <c r="AK5827" s="20">
        <v>58</v>
      </c>
      <c r="AL5827" s="19">
        <v>33</v>
      </c>
      <c r="AN5827" s="3">
        <v>1974</v>
      </c>
      <c r="AQ5827">
        <v>80436</v>
      </c>
      <c r="AR5827" s="1" t="s">
        <v>522</v>
      </c>
    </row>
    <row r="5828" spans="1:44" x14ac:dyDescent="0.25">
      <c r="A5828" s="1">
        <v>7411</v>
      </c>
      <c r="B5828" s="1" t="s">
        <v>855</v>
      </c>
      <c r="C5828" s="1">
        <v>102</v>
      </c>
      <c r="D5828" s="1" t="s">
        <v>5633</v>
      </c>
      <c r="F5828" s="1" t="s">
        <v>445</v>
      </c>
      <c r="G5828" s="1">
        <v>7</v>
      </c>
      <c r="H5828" s="1">
        <v>90</v>
      </c>
      <c r="I5828" s="1">
        <v>25.2</v>
      </c>
      <c r="J5828" s="1">
        <v>23.5</v>
      </c>
      <c r="K5828" s="3">
        <v>534</v>
      </c>
      <c r="N5828" s="1">
        <v>542</v>
      </c>
      <c r="O5828" s="1">
        <v>189</v>
      </c>
      <c r="Q5828" s="1">
        <v>30.7</v>
      </c>
      <c r="R5828" s="1">
        <v>8.94</v>
      </c>
      <c r="S5828" s="1">
        <v>64.7</v>
      </c>
      <c r="AJ5828" s="1" t="s">
        <v>406</v>
      </c>
      <c r="AK5828" s="20">
        <v>58</v>
      </c>
      <c r="AL5828" s="19">
        <v>33</v>
      </c>
      <c r="AN5828" s="3">
        <v>1974</v>
      </c>
      <c r="AQ5828">
        <v>80436</v>
      </c>
      <c r="AR5828" s="1" t="s">
        <v>522</v>
      </c>
    </row>
    <row r="5829" spans="1:44" x14ac:dyDescent="0.25">
      <c r="A5829" s="1">
        <v>7412</v>
      </c>
      <c r="B5829" s="1" t="s">
        <v>855</v>
      </c>
      <c r="C5829" s="1">
        <v>102</v>
      </c>
      <c r="D5829" s="1" t="s">
        <v>5633</v>
      </c>
      <c r="F5829" s="1" t="s">
        <v>445</v>
      </c>
      <c r="G5829" s="1">
        <v>6</v>
      </c>
      <c r="H5829" s="1">
        <v>90</v>
      </c>
      <c r="I5829" s="1">
        <v>29</v>
      </c>
      <c r="J5829" s="1">
        <v>34</v>
      </c>
      <c r="K5829" s="3">
        <v>507</v>
      </c>
      <c r="N5829" s="1">
        <v>431</v>
      </c>
      <c r="O5829" s="1">
        <v>215.5</v>
      </c>
      <c r="Q5829" s="1">
        <v>34.9</v>
      </c>
      <c r="R5829" s="1">
        <v>10.199999999999999</v>
      </c>
      <c r="S5829" s="1">
        <v>73.2</v>
      </c>
      <c r="AJ5829" s="1" t="s">
        <v>406</v>
      </c>
      <c r="AK5829" s="20">
        <v>58</v>
      </c>
      <c r="AL5829" s="19">
        <v>33</v>
      </c>
      <c r="AN5829" s="3">
        <v>1974</v>
      </c>
      <c r="AQ5829">
        <v>80436</v>
      </c>
      <c r="AR5829" s="1" t="s">
        <v>522</v>
      </c>
    </row>
    <row r="5830" spans="1:44" x14ac:dyDescent="0.25">
      <c r="A5830" s="1">
        <v>7413</v>
      </c>
      <c r="B5830" s="1" t="s">
        <v>855</v>
      </c>
      <c r="C5830" s="1">
        <v>102</v>
      </c>
      <c r="D5830" s="1" t="s">
        <v>5633</v>
      </c>
      <c r="F5830" s="1" t="s">
        <v>445</v>
      </c>
      <c r="G5830" s="1">
        <v>7</v>
      </c>
      <c r="H5830" s="1">
        <v>93</v>
      </c>
      <c r="I5830" s="1">
        <v>25.2</v>
      </c>
      <c r="J5830" s="1">
        <v>22.5</v>
      </c>
      <c r="K5830" s="3">
        <v>824</v>
      </c>
      <c r="N5830" s="1">
        <v>507</v>
      </c>
      <c r="O5830" s="1">
        <v>266.10000000000002</v>
      </c>
      <c r="Q5830" s="1">
        <v>28.6</v>
      </c>
      <c r="R5830" s="1">
        <v>6.57</v>
      </c>
      <c r="S5830" s="1">
        <v>47.9</v>
      </c>
      <c r="AJ5830" s="1" t="s">
        <v>406</v>
      </c>
      <c r="AK5830" s="20">
        <v>58</v>
      </c>
      <c r="AL5830" s="19">
        <v>33</v>
      </c>
      <c r="AN5830" s="3">
        <v>1974</v>
      </c>
      <c r="AQ5830">
        <v>80436</v>
      </c>
      <c r="AR5830" s="1" t="s">
        <v>522</v>
      </c>
    </row>
    <row r="5831" spans="1:44" x14ac:dyDescent="0.25">
      <c r="A5831" s="1">
        <v>7414</v>
      </c>
      <c r="B5831" s="1" t="s">
        <v>855</v>
      </c>
      <c r="C5831" s="1">
        <v>102</v>
      </c>
      <c r="D5831" s="1" t="s">
        <v>5633</v>
      </c>
      <c r="F5831" s="1" t="s">
        <v>445</v>
      </c>
      <c r="G5831" s="1">
        <v>9</v>
      </c>
      <c r="H5831" s="1">
        <v>90</v>
      </c>
      <c r="I5831" s="1">
        <v>20.5</v>
      </c>
      <c r="J5831" s="1">
        <v>23.2</v>
      </c>
      <c r="K5831" s="3">
        <v>283</v>
      </c>
      <c r="N5831" s="1">
        <v>155</v>
      </c>
      <c r="O5831" s="1">
        <v>76.900000000000006</v>
      </c>
      <c r="Q5831" s="1">
        <v>8.39</v>
      </c>
      <c r="R5831" s="1">
        <v>2.2999999999999998</v>
      </c>
      <c r="S5831" s="1">
        <v>22</v>
      </c>
      <c r="AJ5831" s="1" t="s">
        <v>406</v>
      </c>
      <c r="AK5831" s="20">
        <v>58</v>
      </c>
      <c r="AL5831" s="19">
        <v>33</v>
      </c>
      <c r="AN5831" s="3">
        <v>1974</v>
      </c>
      <c r="AQ5831">
        <v>80436</v>
      </c>
      <c r="AR5831" s="1" t="s">
        <v>522</v>
      </c>
    </row>
    <row r="5832" spans="1:44" x14ac:dyDescent="0.25">
      <c r="A5832" s="1">
        <v>7415</v>
      </c>
      <c r="B5832" s="1" t="s">
        <v>855</v>
      </c>
      <c r="C5832" s="1">
        <v>102</v>
      </c>
      <c r="D5832" s="1" t="s">
        <v>6395</v>
      </c>
      <c r="F5832" s="1" t="s">
        <v>445</v>
      </c>
      <c r="G5832" s="1">
        <v>6</v>
      </c>
      <c r="H5832" s="1">
        <v>27</v>
      </c>
      <c r="I5832" s="1">
        <v>13</v>
      </c>
      <c r="J5832" s="1">
        <v>11.3</v>
      </c>
      <c r="K5832" s="3">
        <v>3900</v>
      </c>
      <c r="N5832" s="1">
        <v>268</v>
      </c>
      <c r="O5832" s="1">
        <v>98.8</v>
      </c>
      <c r="P5832" s="1">
        <v>9.9</v>
      </c>
      <c r="Q5832" s="1">
        <v>17</v>
      </c>
      <c r="R5832" s="1">
        <v>16.7</v>
      </c>
      <c r="AJ5832" s="1" t="s">
        <v>406</v>
      </c>
      <c r="AK5832" s="20">
        <v>58</v>
      </c>
      <c r="AL5832" s="19">
        <v>38.5</v>
      </c>
      <c r="AN5832" s="3">
        <v>1984</v>
      </c>
      <c r="AQ5832">
        <v>80436</v>
      </c>
      <c r="AR5832" s="1" t="s">
        <v>523</v>
      </c>
    </row>
    <row r="5833" spans="1:44" x14ac:dyDescent="0.25">
      <c r="A5833" s="1">
        <v>7416</v>
      </c>
      <c r="B5833" s="1" t="s">
        <v>855</v>
      </c>
      <c r="C5833" s="1">
        <v>102</v>
      </c>
      <c r="D5833" s="1" t="s">
        <v>5633</v>
      </c>
      <c r="F5833" s="33" t="s">
        <v>859</v>
      </c>
      <c r="G5833" s="1">
        <v>5</v>
      </c>
      <c r="H5833" s="1">
        <v>28</v>
      </c>
      <c r="I5833" s="1">
        <v>15.3</v>
      </c>
      <c r="J5833" s="1">
        <v>13.9</v>
      </c>
      <c r="K5833" s="3">
        <v>1742</v>
      </c>
      <c r="N5833" s="1">
        <v>217</v>
      </c>
      <c r="O5833" s="1">
        <v>63.8</v>
      </c>
      <c r="P5833" s="1">
        <v>5.4</v>
      </c>
      <c r="Q5833" s="1">
        <v>18</v>
      </c>
      <c r="R5833" s="1">
        <v>22</v>
      </c>
      <c r="S5833" s="1">
        <v>19.100000000000001</v>
      </c>
      <c r="AJ5833" s="1" t="s">
        <v>406</v>
      </c>
      <c r="AK5833" s="20">
        <v>56.5</v>
      </c>
      <c r="AL5833" s="19">
        <v>36.67</v>
      </c>
      <c r="AN5833" s="3">
        <v>1977</v>
      </c>
      <c r="AQ5833">
        <v>80436</v>
      </c>
      <c r="AR5833" s="1" t="s">
        <v>525</v>
      </c>
    </row>
    <row r="5834" spans="1:44" x14ac:dyDescent="0.25">
      <c r="A5834" s="1">
        <v>7417</v>
      </c>
      <c r="B5834" s="1" t="s">
        <v>855</v>
      </c>
      <c r="C5834" s="1">
        <v>102</v>
      </c>
      <c r="D5834" s="1" t="s">
        <v>5633</v>
      </c>
      <c r="F5834" s="33" t="s">
        <v>859</v>
      </c>
      <c r="G5834" s="1">
        <v>6</v>
      </c>
      <c r="H5834" s="1">
        <v>28</v>
      </c>
      <c r="I5834" s="1">
        <v>12.4</v>
      </c>
      <c r="J5834" s="1">
        <v>10.5</v>
      </c>
      <c r="K5834" s="3">
        <v>3264</v>
      </c>
      <c r="N5834" s="1">
        <v>201</v>
      </c>
      <c r="O5834" s="1">
        <v>73</v>
      </c>
      <c r="P5834" s="1">
        <v>6.4</v>
      </c>
      <c r="Q5834" s="1">
        <v>11</v>
      </c>
      <c r="R5834" s="1">
        <v>16</v>
      </c>
      <c r="S5834" s="1">
        <v>17.899999999999999</v>
      </c>
      <c r="AJ5834" s="1" t="s">
        <v>406</v>
      </c>
      <c r="AK5834" s="20">
        <v>56.5</v>
      </c>
      <c r="AL5834" s="19">
        <v>36.67</v>
      </c>
      <c r="AN5834" s="3">
        <v>1977</v>
      </c>
      <c r="AQ5834">
        <v>80436</v>
      </c>
      <c r="AR5834" s="1" t="s">
        <v>525</v>
      </c>
    </row>
    <row r="5835" spans="1:44" x14ac:dyDescent="0.25">
      <c r="A5835" s="1">
        <v>7418</v>
      </c>
      <c r="B5835" s="1" t="s">
        <v>855</v>
      </c>
      <c r="C5835" s="1">
        <v>102</v>
      </c>
      <c r="D5835" s="1" t="s">
        <v>5633</v>
      </c>
      <c r="F5835" s="33" t="s">
        <v>859</v>
      </c>
      <c r="G5835" s="1">
        <v>7</v>
      </c>
      <c r="H5835" s="1">
        <v>28</v>
      </c>
      <c r="I5835" s="1">
        <v>10.6</v>
      </c>
      <c r="J5835" s="1">
        <v>7.8</v>
      </c>
      <c r="K5835" s="3">
        <v>4717</v>
      </c>
      <c r="N5835" s="1">
        <v>164</v>
      </c>
      <c r="O5835" s="1">
        <v>60</v>
      </c>
      <c r="P5835" s="1">
        <v>5.9</v>
      </c>
      <c r="Q5835" s="1">
        <v>9</v>
      </c>
      <c r="R5835" s="1">
        <v>19</v>
      </c>
      <c r="S5835" s="1">
        <v>14.9</v>
      </c>
      <c r="AJ5835" s="1" t="s">
        <v>406</v>
      </c>
      <c r="AK5835" s="20">
        <v>56.5</v>
      </c>
      <c r="AL5835" s="19">
        <v>36.67</v>
      </c>
      <c r="AN5835" s="3">
        <v>1977</v>
      </c>
      <c r="AQ5835">
        <v>80436</v>
      </c>
      <c r="AR5835" s="1" t="s">
        <v>525</v>
      </c>
    </row>
    <row r="5836" spans="1:44" x14ac:dyDescent="0.25">
      <c r="A5836" s="1">
        <v>7419</v>
      </c>
      <c r="B5836" s="1" t="s">
        <v>855</v>
      </c>
      <c r="C5836" s="1">
        <v>102</v>
      </c>
      <c r="D5836" s="1" t="s">
        <v>5633</v>
      </c>
      <c r="F5836" s="33" t="s">
        <v>859</v>
      </c>
      <c r="G5836" s="1">
        <v>8</v>
      </c>
      <c r="H5836" s="1">
        <v>10</v>
      </c>
      <c r="I5836" s="1">
        <v>2.6</v>
      </c>
      <c r="J5836" s="1">
        <v>1.9</v>
      </c>
      <c r="K5836" s="3">
        <v>15300</v>
      </c>
      <c r="N5836" s="1">
        <v>17.899999999999999</v>
      </c>
      <c r="O5836" s="1">
        <v>9.3000000000000007</v>
      </c>
      <c r="P5836" s="1">
        <v>1.77</v>
      </c>
      <c r="Q5836" s="1">
        <v>7.65</v>
      </c>
      <c r="R5836" s="1">
        <v>8.44</v>
      </c>
      <c r="AJ5836" s="1" t="s">
        <v>406</v>
      </c>
      <c r="AK5836" s="20">
        <v>56.08</v>
      </c>
      <c r="AL5836" s="19">
        <v>36</v>
      </c>
      <c r="AN5836" s="3">
        <v>1990</v>
      </c>
      <c r="AQ5836">
        <v>80436</v>
      </c>
      <c r="AR5836" s="1" t="s">
        <v>3407</v>
      </c>
    </row>
    <row r="5837" spans="1:44" x14ac:dyDescent="0.25">
      <c r="A5837" s="1">
        <v>7420</v>
      </c>
      <c r="B5837" s="1" t="s">
        <v>855</v>
      </c>
      <c r="C5837" s="1">
        <v>102</v>
      </c>
      <c r="D5837" s="1" t="s">
        <v>5633</v>
      </c>
      <c r="F5837" s="33" t="s">
        <v>859</v>
      </c>
      <c r="G5837" s="1">
        <v>8</v>
      </c>
      <c r="H5837" s="1">
        <v>10</v>
      </c>
      <c r="I5837" s="1">
        <v>2.8</v>
      </c>
      <c r="J5837" s="1">
        <v>2</v>
      </c>
      <c r="K5837" s="3">
        <v>8100</v>
      </c>
      <c r="N5837" s="1">
        <v>10.6</v>
      </c>
      <c r="O5837" s="1">
        <v>5.66</v>
      </c>
      <c r="P5837" s="1">
        <v>1.04</v>
      </c>
      <c r="Q5837" s="1">
        <v>4.67</v>
      </c>
      <c r="R5837" s="1">
        <v>4.9800000000000004</v>
      </c>
      <c r="AJ5837" s="1" t="s">
        <v>406</v>
      </c>
      <c r="AK5837" s="20">
        <v>56.08</v>
      </c>
      <c r="AL5837" s="19">
        <v>36</v>
      </c>
      <c r="AN5837" s="3">
        <v>1990</v>
      </c>
      <c r="AQ5837">
        <v>80436</v>
      </c>
      <c r="AR5837" s="1" t="s">
        <v>3407</v>
      </c>
    </row>
    <row r="5838" spans="1:44" x14ac:dyDescent="0.25">
      <c r="A5838" s="1">
        <v>7421</v>
      </c>
      <c r="B5838" s="1" t="s">
        <v>855</v>
      </c>
      <c r="C5838" s="1">
        <v>102</v>
      </c>
      <c r="D5838" s="1" t="s">
        <v>5633</v>
      </c>
      <c r="F5838" s="33" t="s">
        <v>859</v>
      </c>
      <c r="G5838" s="1">
        <v>8</v>
      </c>
      <c r="H5838" s="1">
        <v>10</v>
      </c>
      <c r="I5838" s="1">
        <v>2.9</v>
      </c>
      <c r="J5838" s="1">
        <v>2.2999999999999998</v>
      </c>
      <c r="K5838" s="3">
        <v>4000</v>
      </c>
      <c r="N5838" s="1">
        <v>6.2</v>
      </c>
      <c r="O5838" s="1">
        <v>3.66</v>
      </c>
      <c r="P5838" s="1">
        <v>0.66</v>
      </c>
      <c r="Q5838" s="1">
        <v>2.7</v>
      </c>
      <c r="R5838" s="1">
        <v>2.72</v>
      </c>
      <c r="AJ5838" s="1" t="s">
        <v>406</v>
      </c>
      <c r="AK5838" s="20">
        <v>56.08</v>
      </c>
      <c r="AL5838" s="19">
        <v>36</v>
      </c>
      <c r="AN5838" s="3">
        <v>1990</v>
      </c>
      <c r="AQ5838">
        <v>80436</v>
      </c>
      <c r="AR5838" s="1" t="s">
        <v>3407</v>
      </c>
    </row>
    <row r="5839" spans="1:44" x14ac:dyDescent="0.25">
      <c r="A5839" s="1">
        <v>7422</v>
      </c>
      <c r="B5839" s="1" t="s">
        <v>855</v>
      </c>
      <c r="C5839" s="1">
        <v>102</v>
      </c>
      <c r="D5839" s="1" t="s">
        <v>6323</v>
      </c>
      <c r="F5839" s="1" t="s">
        <v>445</v>
      </c>
      <c r="G5839" s="1">
        <v>6</v>
      </c>
      <c r="H5839" s="1">
        <v>21</v>
      </c>
      <c r="I5839" s="1">
        <v>6.8</v>
      </c>
      <c r="J5839" s="1">
        <v>4.0999999999999996</v>
      </c>
      <c r="K5839" s="3">
        <v>13591</v>
      </c>
      <c r="N5839" s="1">
        <v>68</v>
      </c>
      <c r="O5839" s="1">
        <v>24.2</v>
      </c>
      <c r="P5839" s="1">
        <v>2.2999999999999998</v>
      </c>
      <c r="Q5839" s="1">
        <v>7.5</v>
      </c>
      <c r="R5839" s="1">
        <v>6.3</v>
      </c>
      <c r="S5839" s="1">
        <v>8.6</v>
      </c>
      <c r="AJ5839" s="1" t="s">
        <v>406</v>
      </c>
      <c r="AK5839" s="20">
        <v>58</v>
      </c>
      <c r="AL5839" s="19">
        <v>33</v>
      </c>
      <c r="AN5839" s="3">
        <v>1969</v>
      </c>
      <c r="AQ5839">
        <v>80436</v>
      </c>
      <c r="AR5839" s="1" t="s">
        <v>3131</v>
      </c>
    </row>
    <row r="5840" spans="1:44" x14ac:dyDescent="0.25">
      <c r="A5840" s="1">
        <v>7423</v>
      </c>
      <c r="B5840" s="1" t="s">
        <v>855</v>
      </c>
      <c r="C5840" s="1">
        <v>102</v>
      </c>
      <c r="D5840" s="1" t="s">
        <v>6231</v>
      </c>
      <c r="F5840" s="1" t="s">
        <v>445</v>
      </c>
      <c r="G5840" s="1">
        <v>7</v>
      </c>
      <c r="H5840" s="1">
        <v>26</v>
      </c>
      <c r="I5840" s="1">
        <v>8.6999999999999993</v>
      </c>
      <c r="J5840" s="1">
        <v>8.1999999999999993</v>
      </c>
      <c r="K5840" s="3">
        <v>8358</v>
      </c>
      <c r="N5840" s="1">
        <v>117</v>
      </c>
      <c r="O5840" s="1">
        <v>39.799999999999997</v>
      </c>
      <c r="P5840" s="1">
        <v>4</v>
      </c>
      <c r="Q5840" s="1">
        <v>13.2</v>
      </c>
      <c r="R5840" s="1">
        <v>9.1999999999999993</v>
      </c>
      <c r="S5840" s="1">
        <v>13.6</v>
      </c>
      <c r="AJ5840" s="1" t="s">
        <v>406</v>
      </c>
      <c r="AK5840" s="20">
        <v>58</v>
      </c>
      <c r="AL5840" s="19">
        <v>33</v>
      </c>
      <c r="AN5840" s="3">
        <v>1969</v>
      </c>
      <c r="AQ5840">
        <v>80436</v>
      </c>
      <c r="AR5840" s="1" t="s">
        <v>3131</v>
      </c>
    </row>
    <row r="5841" spans="1:44" x14ac:dyDescent="0.25">
      <c r="A5841" s="1">
        <v>7424</v>
      </c>
      <c r="B5841" s="1" t="s">
        <v>855</v>
      </c>
      <c r="C5841" s="1">
        <v>102</v>
      </c>
      <c r="D5841" s="1" t="s">
        <v>5633</v>
      </c>
      <c r="F5841" s="1" t="s">
        <v>445</v>
      </c>
      <c r="G5841" s="1">
        <v>6</v>
      </c>
      <c r="H5841" s="1">
        <v>75</v>
      </c>
      <c r="I5841" s="1">
        <v>26.6</v>
      </c>
      <c r="J5841" s="1">
        <v>28.6</v>
      </c>
      <c r="K5841" s="3">
        <v>539</v>
      </c>
      <c r="N5841" s="1">
        <v>438</v>
      </c>
      <c r="O5841" s="1">
        <v>191.6</v>
      </c>
      <c r="P5841" s="1">
        <v>16.8</v>
      </c>
      <c r="Q5841" s="1">
        <v>27.4</v>
      </c>
      <c r="R5841" s="1">
        <v>12.8</v>
      </c>
      <c r="AJ5841" s="1" t="s">
        <v>406</v>
      </c>
      <c r="AK5841" s="20">
        <v>58</v>
      </c>
      <c r="AL5841" s="19">
        <v>33</v>
      </c>
      <c r="AN5841" s="3">
        <v>1969</v>
      </c>
      <c r="AQ5841">
        <v>80436</v>
      </c>
      <c r="AR5841" s="1" t="s">
        <v>3131</v>
      </c>
    </row>
    <row r="5842" spans="1:44" x14ac:dyDescent="0.25">
      <c r="A5842" s="1">
        <v>7425</v>
      </c>
      <c r="B5842" s="1" t="s">
        <v>855</v>
      </c>
      <c r="C5842" s="1">
        <v>102</v>
      </c>
      <c r="D5842" s="1" t="s">
        <v>5633</v>
      </c>
      <c r="F5842" s="1" t="s">
        <v>445</v>
      </c>
      <c r="G5842" s="1">
        <v>7</v>
      </c>
      <c r="H5842" s="1">
        <v>85</v>
      </c>
      <c r="I5842" s="1">
        <v>23.6</v>
      </c>
      <c r="J5842" s="1">
        <v>24</v>
      </c>
      <c r="K5842" s="3">
        <v>796</v>
      </c>
      <c r="N5842" s="1">
        <v>413</v>
      </c>
      <c r="O5842" s="1">
        <v>176.1</v>
      </c>
      <c r="Q5842" s="1">
        <v>24.6</v>
      </c>
      <c r="R5842" s="1">
        <v>16.7</v>
      </c>
      <c r="S5842" s="1">
        <v>63.5</v>
      </c>
      <c r="AJ5842" s="1" t="s">
        <v>406</v>
      </c>
      <c r="AK5842" s="20">
        <v>55.33</v>
      </c>
      <c r="AL5842" s="19">
        <v>37.17</v>
      </c>
      <c r="AN5842" s="3">
        <v>1964</v>
      </c>
      <c r="AQ5842">
        <v>80436</v>
      </c>
      <c r="AR5842" s="1" t="s">
        <v>3482</v>
      </c>
    </row>
    <row r="5843" spans="1:44" x14ac:dyDescent="0.25">
      <c r="A5843" s="1">
        <v>7426</v>
      </c>
      <c r="B5843" s="1" t="s">
        <v>855</v>
      </c>
      <c r="C5843" s="1">
        <v>102</v>
      </c>
      <c r="D5843" s="1" t="s">
        <v>6195</v>
      </c>
      <c r="F5843" s="1" t="s">
        <v>445</v>
      </c>
      <c r="G5843" s="1">
        <v>7</v>
      </c>
      <c r="H5843" s="1">
        <v>85</v>
      </c>
      <c r="I5843" s="1">
        <v>22.6</v>
      </c>
      <c r="J5843" s="1">
        <v>24</v>
      </c>
      <c r="K5843" s="3">
        <v>742</v>
      </c>
      <c r="N5843" s="1">
        <v>361</v>
      </c>
      <c r="O5843" s="1">
        <v>204.8</v>
      </c>
      <c r="P5843" s="1">
        <v>13.3</v>
      </c>
      <c r="Q5843" s="1">
        <v>33.299999999999997</v>
      </c>
      <c r="R5843" s="1">
        <v>27.4</v>
      </c>
      <c r="AJ5843" s="1" t="s">
        <v>406</v>
      </c>
      <c r="AK5843" s="20">
        <v>55.33</v>
      </c>
      <c r="AL5843" s="19">
        <v>37</v>
      </c>
      <c r="AN5843" s="3">
        <v>1972</v>
      </c>
      <c r="AQ5843">
        <v>80436</v>
      </c>
      <c r="AR5843" s="1" t="s">
        <v>3542</v>
      </c>
    </row>
    <row r="5844" spans="1:44" x14ac:dyDescent="0.25">
      <c r="A5844" s="1">
        <v>7427</v>
      </c>
      <c r="B5844" s="1" t="s">
        <v>855</v>
      </c>
      <c r="C5844" s="1">
        <v>102</v>
      </c>
      <c r="D5844" s="1" t="s">
        <v>5633</v>
      </c>
      <c r="F5844" s="1" t="s">
        <v>445</v>
      </c>
      <c r="G5844" s="1">
        <v>7</v>
      </c>
      <c r="H5844" s="1">
        <v>89</v>
      </c>
      <c r="I5844" s="1">
        <v>22.4</v>
      </c>
      <c r="J5844" s="1">
        <v>26.4</v>
      </c>
      <c r="K5844" s="3">
        <v>717</v>
      </c>
      <c r="N5844" s="1">
        <v>349</v>
      </c>
      <c r="O5844" s="1">
        <v>184.7</v>
      </c>
      <c r="P5844" s="1">
        <v>13</v>
      </c>
      <c r="Q5844" s="1">
        <v>17.600000000000001</v>
      </c>
      <c r="R5844" s="1">
        <v>17.600000000000001</v>
      </c>
      <c r="AJ5844" s="1" t="s">
        <v>406</v>
      </c>
      <c r="AK5844" s="20">
        <v>55.33</v>
      </c>
      <c r="AL5844" s="19">
        <v>37</v>
      </c>
      <c r="AN5844" s="3">
        <v>1972</v>
      </c>
      <c r="AQ5844">
        <v>80436</v>
      </c>
      <c r="AR5844" s="1" t="s">
        <v>3542</v>
      </c>
    </row>
    <row r="5845" spans="1:44" x14ac:dyDescent="0.25">
      <c r="A5845" s="1">
        <v>7428</v>
      </c>
      <c r="B5845" s="1" t="s">
        <v>855</v>
      </c>
      <c r="C5845" s="1">
        <v>102</v>
      </c>
      <c r="D5845" s="1" t="s">
        <v>6313</v>
      </c>
      <c r="F5845" s="1" t="s">
        <v>445</v>
      </c>
      <c r="G5845" s="1">
        <v>5</v>
      </c>
      <c r="H5845" s="1">
        <v>27</v>
      </c>
      <c r="I5845" s="1">
        <v>14</v>
      </c>
      <c r="J5845" s="1">
        <v>8.1</v>
      </c>
      <c r="K5845" s="3">
        <v>3300</v>
      </c>
      <c r="N5845" s="1">
        <v>134</v>
      </c>
      <c r="O5845" s="1">
        <v>53.7</v>
      </c>
      <c r="P5845" s="1">
        <v>5.4</v>
      </c>
      <c r="Q5845" s="1">
        <v>17.8</v>
      </c>
      <c r="R5845" s="1">
        <v>15.8</v>
      </c>
      <c r="AJ5845" s="1" t="s">
        <v>406</v>
      </c>
      <c r="AK5845" s="20">
        <v>55.33</v>
      </c>
      <c r="AL5845" s="19">
        <v>37.17</v>
      </c>
      <c r="AN5845" s="3">
        <v>1998</v>
      </c>
      <c r="AQ5845">
        <v>80436</v>
      </c>
      <c r="AR5845" s="1" t="s">
        <v>3467</v>
      </c>
    </row>
    <row r="5846" spans="1:44" x14ac:dyDescent="0.25">
      <c r="A5846" s="1">
        <v>7429</v>
      </c>
      <c r="B5846" s="1" t="s">
        <v>855</v>
      </c>
      <c r="C5846" s="1">
        <v>102</v>
      </c>
      <c r="D5846" s="1" t="s">
        <v>5633</v>
      </c>
      <c r="F5846" s="33" t="s">
        <v>859</v>
      </c>
      <c r="G5846" s="1">
        <v>6</v>
      </c>
      <c r="H5846" s="1">
        <v>12</v>
      </c>
      <c r="I5846" s="1">
        <v>4.5999999999999996</v>
      </c>
      <c r="J5846" s="1">
        <v>5.7</v>
      </c>
      <c r="K5846" s="3">
        <v>10000</v>
      </c>
      <c r="N5846" s="1">
        <v>61.9</v>
      </c>
      <c r="O5846" s="1">
        <v>14.8</v>
      </c>
      <c r="Q5846" s="1">
        <v>10.6</v>
      </c>
      <c r="R5846" s="1">
        <v>7.1</v>
      </c>
      <c r="AJ5846" s="1" t="s">
        <v>406</v>
      </c>
      <c r="AK5846" s="20">
        <v>56.33</v>
      </c>
      <c r="AL5846" s="19">
        <v>36.33</v>
      </c>
      <c r="AN5846" s="3">
        <v>1978</v>
      </c>
      <c r="AQ5846">
        <v>80436</v>
      </c>
      <c r="AR5846" s="1" t="s">
        <v>526</v>
      </c>
    </row>
    <row r="5847" spans="1:44" x14ac:dyDescent="0.25">
      <c r="A5847" s="1">
        <v>7430</v>
      </c>
      <c r="B5847" s="1" t="s">
        <v>855</v>
      </c>
      <c r="C5847" s="1">
        <v>102</v>
      </c>
      <c r="D5847" s="1" t="s">
        <v>5633</v>
      </c>
      <c r="F5847" s="33" t="s">
        <v>859</v>
      </c>
      <c r="G5847" s="1">
        <v>8</v>
      </c>
      <c r="H5847" s="1">
        <v>12</v>
      </c>
      <c r="I5847" s="1">
        <v>3.3</v>
      </c>
      <c r="J5847" s="1">
        <v>4.5999999999999996</v>
      </c>
      <c r="K5847" s="3">
        <v>30000</v>
      </c>
      <c r="N5847" s="1">
        <v>98.5</v>
      </c>
      <c r="O5847" s="1">
        <v>23.4</v>
      </c>
      <c r="Q5847" s="1">
        <v>14.4</v>
      </c>
      <c r="R5847" s="1">
        <v>9.6999999999999993</v>
      </c>
      <c r="AJ5847" s="1" t="s">
        <v>406</v>
      </c>
      <c r="AK5847" s="20">
        <v>56.33</v>
      </c>
      <c r="AL5847" s="19">
        <v>36.33</v>
      </c>
      <c r="AN5847" s="3">
        <v>1978</v>
      </c>
      <c r="AQ5847">
        <v>80436</v>
      </c>
      <c r="AR5847" s="1" t="s">
        <v>526</v>
      </c>
    </row>
    <row r="5848" spans="1:44" x14ac:dyDescent="0.25">
      <c r="A5848" s="1">
        <v>7431</v>
      </c>
      <c r="B5848" s="1" t="s">
        <v>855</v>
      </c>
      <c r="C5848" s="1">
        <v>102</v>
      </c>
      <c r="D5848" s="1" t="s">
        <v>5633</v>
      </c>
      <c r="F5848" s="33" t="s">
        <v>859</v>
      </c>
      <c r="G5848" s="1">
        <v>8</v>
      </c>
      <c r="H5848" s="1">
        <v>12</v>
      </c>
      <c r="I5848" s="1">
        <v>2.7</v>
      </c>
      <c r="J5848" s="1">
        <v>3</v>
      </c>
      <c r="K5848" s="3">
        <v>57500</v>
      </c>
      <c r="N5848" s="1">
        <v>70.099999999999994</v>
      </c>
      <c r="O5848" s="1">
        <v>23.7</v>
      </c>
      <c r="Q5848" s="1">
        <v>12.1</v>
      </c>
      <c r="R5848" s="1">
        <v>9.6999999999999993</v>
      </c>
      <c r="AJ5848" s="1" t="s">
        <v>406</v>
      </c>
      <c r="AK5848" s="20">
        <v>56.33</v>
      </c>
      <c r="AL5848" s="19">
        <v>36.33</v>
      </c>
      <c r="AN5848" s="3">
        <v>1978</v>
      </c>
      <c r="AQ5848">
        <v>80436</v>
      </c>
      <c r="AR5848" s="1" t="s">
        <v>526</v>
      </c>
    </row>
    <row r="5849" spans="1:44" x14ac:dyDescent="0.25">
      <c r="A5849" s="1">
        <v>7432</v>
      </c>
      <c r="B5849" s="1" t="s">
        <v>855</v>
      </c>
      <c r="C5849" s="1">
        <v>102</v>
      </c>
      <c r="D5849" s="1" t="s">
        <v>5633</v>
      </c>
      <c r="F5849" s="33" t="s">
        <v>859</v>
      </c>
      <c r="G5849" s="1">
        <v>9</v>
      </c>
      <c r="H5849" s="1">
        <v>12</v>
      </c>
      <c r="I5849" s="1">
        <v>2.1</v>
      </c>
      <c r="J5849" s="1">
        <v>2.4</v>
      </c>
      <c r="K5849" s="3">
        <v>102500</v>
      </c>
      <c r="N5849" s="1">
        <v>79.099999999999994</v>
      </c>
      <c r="O5849" s="1">
        <v>22.3</v>
      </c>
      <c r="Q5849" s="1">
        <v>13.1</v>
      </c>
      <c r="R5849" s="1">
        <v>8</v>
      </c>
      <c r="AJ5849" s="1" t="s">
        <v>406</v>
      </c>
      <c r="AK5849" s="20">
        <v>56.33</v>
      </c>
      <c r="AL5849" s="19">
        <v>36.33</v>
      </c>
      <c r="AN5849" s="3">
        <v>1978</v>
      </c>
      <c r="AQ5849">
        <v>80436</v>
      </c>
      <c r="AR5849" s="1" t="s">
        <v>526</v>
      </c>
    </row>
    <row r="5850" spans="1:44" x14ac:dyDescent="0.25">
      <c r="A5850" s="1">
        <v>7433</v>
      </c>
      <c r="B5850" s="1" t="s">
        <v>855</v>
      </c>
      <c r="C5850" s="1">
        <v>102</v>
      </c>
      <c r="D5850" s="1" t="s">
        <v>5633</v>
      </c>
      <c r="F5850" s="33" t="s">
        <v>859</v>
      </c>
      <c r="G5850" s="1">
        <v>9</v>
      </c>
      <c r="H5850" s="1">
        <v>12</v>
      </c>
      <c r="I5850" s="1">
        <v>1.6</v>
      </c>
      <c r="J5850" s="1">
        <v>1.8</v>
      </c>
      <c r="K5850" s="3">
        <v>187500</v>
      </c>
      <c r="N5850" s="1">
        <v>77.599999999999994</v>
      </c>
      <c r="O5850" s="1">
        <v>21.1</v>
      </c>
      <c r="Q5850" s="1">
        <v>10.9</v>
      </c>
      <c r="R5850" s="1">
        <v>10.5</v>
      </c>
      <c r="AJ5850" s="1" t="s">
        <v>406</v>
      </c>
      <c r="AK5850" s="20">
        <v>56.33</v>
      </c>
      <c r="AL5850" s="19">
        <v>36.33</v>
      </c>
      <c r="AN5850" s="3">
        <v>1978</v>
      </c>
      <c r="AQ5850">
        <v>80436</v>
      </c>
      <c r="AR5850" s="1" t="s">
        <v>526</v>
      </c>
    </row>
    <row r="5851" spans="1:44" x14ac:dyDescent="0.25">
      <c r="A5851" s="1">
        <v>7434</v>
      </c>
      <c r="B5851" s="1" t="s">
        <v>855</v>
      </c>
      <c r="C5851" s="1">
        <v>102</v>
      </c>
      <c r="D5851" s="1" t="s">
        <v>5633</v>
      </c>
      <c r="F5851" s="1" t="s">
        <v>445</v>
      </c>
      <c r="G5851" s="1">
        <v>10</v>
      </c>
      <c r="H5851" s="1">
        <v>10</v>
      </c>
      <c r="I5851" s="1">
        <v>1.1399999999999999</v>
      </c>
      <c r="J5851" s="1"/>
      <c r="K5851" s="3">
        <v>7419</v>
      </c>
      <c r="N5851" s="1">
        <v>2.1</v>
      </c>
      <c r="O5851" s="1">
        <v>0.78</v>
      </c>
      <c r="Q5851" s="1">
        <v>0.9</v>
      </c>
      <c r="R5851" s="1">
        <v>1.29</v>
      </c>
      <c r="S5851" s="1">
        <v>4.99</v>
      </c>
      <c r="AJ5851" s="1" t="s">
        <v>406</v>
      </c>
      <c r="AK5851" s="20">
        <v>55</v>
      </c>
      <c r="AL5851" s="19">
        <v>32.33</v>
      </c>
      <c r="AN5851" s="3">
        <v>1969</v>
      </c>
      <c r="AQ5851">
        <v>80436</v>
      </c>
      <c r="AR5851" s="1" t="s">
        <v>527</v>
      </c>
    </row>
    <row r="5852" spans="1:44" x14ac:dyDescent="0.25">
      <c r="A5852" s="1">
        <v>7435</v>
      </c>
      <c r="B5852" s="1" t="s">
        <v>855</v>
      </c>
      <c r="C5852" s="1">
        <v>102</v>
      </c>
      <c r="D5852" s="1" t="s">
        <v>5633</v>
      </c>
      <c r="F5852" s="1" t="s">
        <v>445</v>
      </c>
      <c r="G5852" s="1">
        <v>10</v>
      </c>
      <c r="H5852" s="1">
        <v>10</v>
      </c>
      <c r="I5852" s="1">
        <v>1.3</v>
      </c>
      <c r="J5852" s="1">
        <v>0.5</v>
      </c>
      <c r="K5852" s="3">
        <v>7743</v>
      </c>
      <c r="N5852" s="1">
        <v>3.2</v>
      </c>
      <c r="O5852" s="1">
        <v>1.08</v>
      </c>
      <c r="Q5852" s="1">
        <v>1.18</v>
      </c>
      <c r="R5852" s="1">
        <v>1.91</v>
      </c>
      <c r="S5852" s="1">
        <v>14</v>
      </c>
      <c r="AJ5852" s="1" t="s">
        <v>406</v>
      </c>
      <c r="AK5852" s="20">
        <v>55</v>
      </c>
      <c r="AL5852" s="19">
        <v>32.33</v>
      </c>
      <c r="AN5852" s="3">
        <v>1969</v>
      </c>
      <c r="AQ5852">
        <v>80436</v>
      </c>
      <c r="AR5852" s="1" t="s">
        <v>527</v>
      </c>
    </row>
    <row r="5853" spans="1:44" x14ac:dyDescent="0.25">
      <c r="A5853" s="1">
        <v>7436</v>
      </c>
      <c r="B5853" s="1" t="s">
        <v>855</v>
      </c>
      <c r="C5853" s="1">
        <v>102</v>
      </c>
      <c r="D5853" s="1" t="s">
        <v>5633</v>
      </c>
      <c r="F5853" s="1" t="s">
        <v>445</v>
      </c>
      <c r="G5853" s="1">
        <v>9</v>
      </c>
      <c r="H5853" s="1">
        <v>8</v>
      </c>
      <c r="I5853" s="1">
        <v>0.71</v>
      </c>
      <c r="J5853" s="1"/>
      <c r="K5853" s="3">
        <v>4227</v>
      </c>
      <c r="N5853" s="1">
        <v>0.4</v>
      </c>
      <c r="O5853" s="1">
        <v>0.13</v>
      </c>
      <c r="Q5853" s="1">
        <v>0.11</v>
      </c>
      <c r="R5853" s="1">
        <v>0.22</v>
      </c>
      <c r="S5853" s="1">
        <v>2.86</v>
      </c>
      <c r="AJ5853" s="1" t="s">
        <v>406</v>
      </c>
      <c r="AK5853" s="20">
        <v>55</v>
      </c>
      <c r="AL5853" s="19">
        <v>32.33</v>
      </c>
      <c r="AN5853" s="3">
        <v>1969</v>
      </c>
      <c r="AQ5853">
        <v>80436</v>
      </c>
      <c r="AR5853" s="1" t="s">
        <v>527</v>
      </c>
    </row>
    <row r="5854" spans="1:44" x14ac:dyDescent="0.25">
      <c r="A5854" s="1">
        <v>7437</v>
      </c>
      <c r="B5854" s="1" t="s">
        <v>855</v>
      </c>
      <c r="C5854" s="1">
        <v>102</v>
      </c>
      <c r="D5854" s="1" t="s">
        <v>5633</v>
      </c>
      <c r="F5854" s="1" t="s">
        <v>445</v>
      </c>
      <c r="G5854" s="1">
        <v>9</v>
      </c>
      <c r="H5854" s="1">
        <v>8</v>
      </c>
      <c r="I5854" s="1">
        <v>0.95</v>
      </c>
      <c r="J5854" s="1"/>
      <c r="K5854" s="3">
        <v>4282</v>
      </c>
      <c r="N5854" s="1">
        <v>0.7</v>
      </c>
      <c r="O5854" s="1">
        <v>0.25</v>
      </c>
      <c r="Q5854" s="1">
        <v>0.16</v>
      </c>
      <c r="R5854" s="1">
        <v>0.28000000000000003</v>
      </c>
      <c r="S5854" s="1">
        <v>8.35</v>
      </c>
      <c r="AJ5854" s="1" t="s">
        <v>406</v>
      </c>
      <c r="AK5854" s="20">
        <v>55</v>
      </c>
      <c r="AL5854" s="19">
        <v>32.33</v>
      </c>
      <c r="AN5854" s="3">
        <v>1969</v>
      </c>
      <c r="AQ5854">
        <v>80436</v>
      </c>
      <c r="AR5854" s="1" t="s">
        <v>527</v>
      </c>
    </row>
    <row r="5855" spans="1:44" x14ac:dyDescent="0.25">
      <c r="A5855" s="1">
        <v>7438</v>
      </c>
      <c r="B5855" s="1" t="s">
        <v>855</v>
      </c>
      <c r="C5855" s="1">
        <v>102</v>
      </c>
      <c r="D5855" s="1" t="s">
        <v>5633</v>
      </c>
      <c r="F5855" s="1" t="s">
        <v>445</v>
      </c>
      <c r="G5855" s="1">
        <v>7</v>
      </c>
      <c r="H5855" s="1">
        <v>45</v>
      </c>
      <c r="I5855" s="1">
        <v>17</v>
      </c>
      <c r="J5855" s="1">
        <v>14.5</v>
      </c>
      <c r="K5855" s="3">
        <v>1573</v>
      </c>
      <c r="N5855" s="1">
        <v>230</v>
      </c>
      <c r="O5855" s="1">
        <v>86</v>
      </c>
      <c r="Q5855" s="1">
        <v>10.9</v>
      </c>
      <c r="R5855" s="1">
        <v>6.8</v>
      </c>
      <c r="S5855" s="1">
        <v>44.6</v>
      </c>
      <c r="AJ5855" s="1" t="s">
        <v>406</v>
      </c>
      <c r="AK5855" s="20">
        <v>54</v>
      </c>
      <c r="AL5855" s="19">
        <v>44</v>
      </c>
      <c r="AN5855" s="3">
        <v>1957</v>
      </c>
      <c r="AQ5855">
        <v>80419</v>
      </c>
      <c r="AR5855" s="1" t="s">
        <v>519</v>
      </c>
    </row>
    <row r="5856" spans="1:44" x14ac:dyDescent="0.25">
      <c r="A5856" s="1">
        <v>7439</v>
      </c>
      <c r="B5856" s="1" t="s">
        <v>855</v>
      </c>
      <c r="C5856" s="1">
        <v>102</v>
      </c>
      <c r="D5856" s="1" t="s">
        <v>5633</v>
      </c>
      <c r="F5856" s="1" t="s">
        <v>445</v>
      </c>
      <c r="G5856" s="1">
        <v>5</v>
      </c>
      <c r="H5856" s="1">
        <v>27</v>
      </c>
      <c r="I5856" s="1">
        <v>10.5</v>
      </c>
      <c r="J5856" s="1">
        <v>11.5</v>
      </c>
      <c r="K5856" s="3">
        <v>3276</v>
      </c>
      <c r="N5856" s="1">
        <v>197</v>
      </c>
      <c r="O5856" s="1">
        <v>83.6</v>
      </c>
      <c r="Q5856" s="1">
        <v>23.9</v>
      </c>
      <c r="R5856" s="1">
        <v>11.6</v>
      </c>
      <c r="S5856" s="1">
        <v>41.3</v>
      </c>
      <c r="AJ5856" s="1" t="s">
        <v>406</v>
      </c>
      <c r="AK5856" s="20">
        <v>52.67</v>
      </c>
      <c r="AL5856" s="19">
        <v>37</v>
      </c>
      <c r="AN5856" s="3">
        <v>1958</v>
      </c>
      <c r="AQ5856">
        <v>80419</v>
      </c>
      <c r="AR5856" s="1" t="s">
        <v>528</v>
      </c>
    </row>
    <row r="5857" spans="1:44" x14ac:dyDescent="0.25">
      <c r="A5857" s="1">
        <v>7440</v>
      </c>
      <c r="B5857" s="1" t="s">
        <v>855</v>
      </c>
      <c r="C5857" s="1">
        <v>102</v>
      </c>
      <c r="D5857" s="1" t="s">
        <v>5633</v>
      </c>
      <c r="F5857" s="33" t="s">
        <v>859</v>
      </c>
      <c r="G5857" s="1">
        <v>5</v>
      </c>
      <c r="H5857" s="1">
        <v>25</v>
      </c>
      <c r="I5857" s="1">
        <v>12</v>
      </c>
      <c r="J5857" s="1">
        <v>12.5</v>
      </c>
      <c r="K5857" s="3">
        <v>3625</v>
      </c>
      <c r="N5857" s="1">
        <v>250</v>
      </c>
      <c r="R5857" s="1">
        <v>2.38</v>
      </c>
      <c r="AJ5857" s="1" t="s">
        <v>406</v>
      </c>
      <c r="AK5857" s="20">
        <v>53</v>
      </c>
      <c r="AL5857" s="19">
        <v>36</v>
      </c>
      <c r="AN5857" s="3">
        <v>1953</v>
      </c>
      <c r="AQ5857">
        <v>80419</v>
      </c>
      <c r="AR5857" s="1" t="s">
        <v>529</v>
      </c>
    </row>
    <row r="5858" spans="1:44" x14ac:dyDescent="0.25">
      <c r="A5858" s="1">
        <v>7441</v>
      </c>
      <c r="B5858" s="1" t="s">
        <v>855</v>
      </c>
      <c r="C5858" s="1">
        <v>102</v>
      </c>
      <c r="D5858" s="1" t="s">
        <v>5633</v>
      </c>
      <c r="F5858" s="1" t="s">
        <v>445</v>
      </c>
      <c r="G5858" s="1">
        <v>5</v>
      </c>
      <c r="H5858" s="1">
        <v>50</v>
      </c>
      <c r="I5858" s="1">
        <v>20.5</v>
      </c>
      <c r="J5858" s="1">
        <v>22</v>
      </c>
      <c r="K5858" s="3">
        <v>1570</v>
      </c>
      <c r="N5858" s="1">
        <v>462</v>
      </c>
      <c r="R5858" s="1">
        <v>1.95</v>
      </c>
      <c r="AJ5858" s="1" t="s">
        <v>406</v>
      </c>
      <c r="AK5858" s="20">
        <v>53</v>
      </c>
      <c r="AL5858" s="19">
        <v>36</v>
      </c>
      <c r="AN5858" s="3">
        <v>1953</v>
      </c>
      <c r="AQ5858">
        <v>80419</v>
      </c>
      <c r="AR5858" s="1" t="s">
        <v>529</v>
      </c>
    </row>
    <row r="5859" spans="1:44" x14ac:dyDescent="0.25">
      <c r="A5859" s="1">
        <v>7442</v>
      </c>
      <c r="B5859" s="1" t="s">
        <v>855</v>
      </c>
      <c r="C5859" s="1">
        <v>102</v>
      </c>
      <c r="D5859" s="1" t="s">
        <v>6395</v>
      </c>
      <c r="F5859" s="1" t="s">
        <v>445</v>
      </c>
      <c r="G5859" s="1">
        <v>11</v>
      </c>
      <c r="H5859" s="1">
        <v>140</v>
      </c>
      <c r="I5859" s="1">
        <v>12.2</v>
      </c>
      <c r="J5859" s="1">
        <v>23.3</v>
      </c>
      <c r="K5859" s="3">
        <v>615</v>
      </c>
      <c r="N5859" s="1">
        <v>173</v>
      </c>
      <c r="O5859" s="1">
        <v>77.900000000000006</v>
      </c>
      <c r="Q5859" s="1">
        <v>22.8</v>
      </c>
      <c r="R5859" s="1">
        <v>6.79</v>
      </c>
      <c r="S5859" s="1">
        <v>28.4</v>
      </c>
      <c r="AJ5859" s="1" t="s">
        <v>406</v>
      </c>
      <c r="AK5859" s="20">
        <v>68.5</v>
      </c>
      <c r="AL5859" s="19">
        <v>34</v>
      </c>
      <c r="AN5859" s="3">
        <v>1969</v>
      </c>
      <c r="AQ5859">
        <v>80608</v>
      </c>
      <c r="AR5859" s="1" t="s">
        <v>3315</v>
      </c>
    </row>
    <row r="5860" spans="1:44" x14ac:dyDescent="0.25">
      <c r="A5860" s="1">
        <v>7443</v>
      </c>
      <c r="B5860" s="1" t="s">
        <v>855</v>
      </c>
      <c r="C5860" s="1">
        <v>102</v>
      </c>
      <c r="D5860" s="1" t="s">
        <v>6195</v>
      </c>
      <c r="F5860" s="1" t="s">
        <v>445</v>
      </c>
      <c r="G5860" s="1">
        <v>11</v>
      </c>
      <c r="H5860" s="1">
        <v>100</v>
      </c>
      <c r="I5860" s="1">
        <v>11</v>
      </c>
      <c r="J5860" s="1">
        <v>19</v>
      </c>
      <c r="K5860" s="3">
        <v>1158</v>
      </c>
      <c r="N5860" s="1">
        <v>165</v>
      </c>
      <c r="O5860" s="1">
        <v>82.4</v>
      </c>
      <c r="Q5860" s="1">
        <v>14.5</v>
      </c>
      <c r="R5860" s="1">
        <v>6.65</v>
      </c>
      <c r="S5860" s="1">
        <v>24.7</v>
      </c>
      <c r="AJ5860" s="1" t="s">
        <v>406</v>
      </c>
      <c r="AK5860" s="20">
        <v>68.5</v>
      </c>
      <c r="AL5860" s="19">
        <v>34</v>
      </c>
      <c r="AN5860" s="3">
        <v>1969</v>
      </c>
      <c r="AQ5860">
        <v>80608</v>
      </c>
      <c r="AR5860" s="1" t="s">
        <v>3315</v>
      </c>
    </row>
    <row r="5861" spans="1:44" x14ac:dyDescent="0.25">
      <c r="A5861" s="1">
        <v>7444</v>
      </c>
      <c r="B5861" s="1" t="s">
        <v>855</v>
      </c>
      <c r="C5861" s="1">
        <v>102</v>
      </c>
      <c r="D5861" s="1" t="s">
        <v>6195</v>
      </c>
      <c r="F5861" s="1" t="s">
        <v>445</v>
      </c>
      <c r="G5861" s="1">
        <v>11</v>
      </c>
      <c r="H5861" s="1">
        <v>190</v>
      </c>
      <c r="I5861" s="1">
        <v>13.6</v>
      </c>
      <c r="J5861" s="1">
        <v>31</v>
      </c>
      <c r="K5861" s="3">
        <v>716</v>
      </c>
      <c r="N5861" s="1">
        <v>248</v>
      </c>
      <c r="O5861" s="1">
        <v>106.5</v>
      </c>
      <c r="Q5861" s="1">
        <v>30</v>
      </c>
      <c r="R5861" s="1">
        <v>8.36</v>
      </c>
      <c r="S5861" s="1">
        <v>37.200000000000003</v>
      </c>
      <c r="AJ5861" s="1" t="s">
        <v>406</v>
      </c>
      <c r="AK5861" s="20">
        <v>68.5</v>
      </c>
      <c r="AL5861" s="19">
        <v>34</v>
      </c>
      <c r="AN5861" s="3">
        <v>1969</v>
      </c>
      <c r="AQ5861">
        <v>80608</v>
      </c>
      <c r="AR5861" s="1" t="s">
        <v>3315</v>
      </c>
    </row>
    <row r="5862" spans="1:44" x14ac:dyDescent="0.25">
      <c r="A5862" s="1">
        <v>7445</v>
      </c>
      <c r="B5862" s="1" t="s">
        <v>855</v>
      </c>
      <c r="C5862" s="1">
        <v>102</v>
      </c>
      <c r="D5862" s="1" t="s">
        <v>6195</v>
      </c>
      <c r="F5862" s="1" t="s">
        <v>445</v>
      </c>
      <c r="G5862" s="1">
        <v>11</v>
      </c>
      <c r="H5862" s="1">
        <v>150</v>
      </c>
      <c r="I5862" s="1">
        <v>9.5</v>
      </c>
      <c r="J5862" s="1">
        <v>12.4</v>
      </c>
      <c r="K5862" s="3">
        <v>1195</v>
      </c>
      <c r="N5862" s="1">
        <v>83</v>
      </c>
      <c r="O5862" s="1">
        <v>37.299999999999997</v>
      </c>
      <c r="Q5862" s="1">
        <v>4.99</v>
      </c>
      <c r="R5862" s="1">
        <v>3.29</v>
      </c>
      <c r="S5862" s="1">
        <v>10.6</v>
      </c>
      <c r="AJ5862" s="1" t="s">
        <v>406</v>
      </c>
      <c r="AK5862" s="20">
        <v>67.5</v>
      </c>
      <c r="AL5862" s="19">
        <v>35</v>
      </c>
      <c r="AN5862" s="3">
        <v>1977</v>
      </c>
      <c r="AQ5862">
        <v>80608</v>
      </c>
      <c r="AR5862" s="1" t="s">
        <v>3401</v>
      </c>
    </row>
    <row r="5863" spans="1:44" x14ac:dyDescent="0.25">
      <c r="A5863" s="1">
        <v>7446</v>
      </c>
      <c r="B5863" s="1" t="s">
        <v>855</v>
      </c>
      <c r="C5863" s="1">
        <v>102</v>
      </c>
      <c r="D5863" s="1" t="s">
        <v>6244</v>
      </c>
      <c r="F5863" s="1" t="s">
        <v>445</v>
      </c>
      <c r="G5863" s="1">
        <v>11</v>
      </c>
      <c r="H5863" s="1">
        <v>110</v>
      </c>
      <c r="I5863" s="1">
        <v>10.9</v>
      </c>
      <c r="J5863" s="1">
        <v>14.9</v>
      </c>
      <c r="K5863" s="3">
        <v>668</v>
      </c>
      <c r="N5863" s="1">
        <v>64</v>
      </c>
      <c r="O5863" s="1">
        <v>28.9</v>
      </c>
      <c r="Q5863" s="1">
        <v>5.32</v>
      </c>
      <c r="R5863" s="1">
        <v>2.8</v>
      </c>
      <c r="S5863" s="1">
        <v>11.3</v>
      </c>
      <c r="AJ5863" s="1" t="s">
        <v>406</v>
      </c>
      <c r="AK5863" s="20">
        <v>67.5</v>
      </c>
      <c r="AL5863" s="19">
        <v>35</v>
      </c>
      <c r="AN5863" s="3">
        <v>1977</v>
      </c>
      <c r="AQ5863">
        <v>80608</v>
      </c>
      <c r="AR5863" s="1" t="s">
        <v>3401</v>
      </c>
    </row>
    <row r="5864" spans="1:44" x14ac:dyDescent="0.25">
      <c r="A5864" s="1">
        <v>7447</v>
      </c>
      <c r="B5864" s="1" t="s">
        <v>855</v>
      </c>
      <c r="C5864" s="1">
        <v>102</v>
      </c>
      <c r="D5864" s="1" t="s">
        <v>6395</v>
      </c>
      <c r="F5864" s="1" t="s">
        <v>445</v>
      </c>
      <c r="G5864" s="1">
        <v>11</v>
      </c>
      <c r="H5864" s="1">
        <v>150</v>
      </c>
      <c r="I5864" s="1">
        <v>12.7</v>
      </c>
      <c r="J5864" s="1">
        <v>15</v>
      </c>
      <c r="K5864" s="3">
        <v>1052</v>
      </c>
      <c r="N5864" s="1">
        <v>117</v>
      </c>
      <c r="O5864" s="1">
        <v>52.9</v>
      </c>
      <c r="Q5864" s="1">
        <v>8.5500000000000007</v>
      </c>
      <c r="R5864" s="1">
        <v>5.35</v>
      </c>
      <c r="S5864" s="1">
        <v>20.6</v>
      </c>
      <c r="AJ5864" s="1" t="s">
        <v>406</v>
      </c>
      <c r="AK5864" s="20">
        <v>67.5</v>
      </c>
      <c r="AL5864" s="19">
        <v>35</v>
      </c>
      <c r="AN5864" s="3">
        <v>1977</v>
      </c>
      <c r="AQ5864">
        <v>80608</v>
      </c>
      <c r="AR5864" s="1" t="s">
        <v>3401</v>
      </c>
    </row>
    <row r="5865" spans="1:44" x14ac:dyDescent="0.25">
      <c r="A5865" s="1">
        <v>7448</v>
      </c>
      <c r="B5865" s="1" t="s">
        <v>855</v>
      </c>
      <c r="C5865" s="1">
        <v>102</v>
      </c>
      <c r="D5865" s="1" t="s">
        <v>5909</v>
      </c>
      <c r="F5865" s="1" t="s">
        <v>445</v>
      </c>
      <c r="G5865" s="1">
        <v>11</v>
      </c>
      <c r="H5865" s="1">
        <v>130</v>
      </c>
      <c r="I5865" s="1">
        <v>10.6</v>
      </c>
      <c r="J5865" s="1">
        <v>13.2</v>
      </c>
      <c r="K5865" s="3">
        <v>1430</v>
      </c>
      <c r="N5865" s="1">
        <v>111</v>
      </c>
      <c r="O5865" s="1">
        <v>50.1</v>
      </c>
      <c r="Q5865" s="1">
        <v>6.93</v>
      </c>
      <c r="R5865" s="1">
        <v>3.81</v>
      </c>
      <c r="S5865" s="1">
        <v>19.100000000000001</v>
      </c>
      <c r="AJ5865" s="1" t="s">
        <v>406</v>
      </c>
      <c r="AK5865" s="20">
        <v>67.5</v>
      </c>
      <c r="AL5865" s="19">
        <v>35</v>
      </c>
      <c r="AN5865" s="3">
        <v>1977</v>
      </c>
      <c r="AQ5865">
        <v>80608</v>
      </c>
      <c r="AR5865" s="1" t="s">
        <v>3401</v>
      </c>
    </row>
    <row r="5866" spans="1:44" x14ac:dyDescent="0.25">
      <c r="A5866" s="1">
        <v>7449</v>
      </c>
      <c r="B5866" s="1" t="s">
        <v>855</v>
      </c>
      <c r="C5866" s="1">
        <v>102</v>
      </c>
      <c r="D5866" s="1" t="s">
        <v>6195</v>
      </c>
      <c r="F5866" s="1" t="s">
        <v>445</v>
      </c>
      <c r="G5866" s="1">
        <v>10</v>
      </c>
      <c r="H5866" s="1">
        <v>150</v>
      </c>
      <c r="I5866" s="1">
        <v>15</v>
      </c>
      <c r="J5866" s="1">
        <v>15.1</v>
      </c>
      <c r="K5866" s="3">
        <v>1280</v>
      </c>
      <c r="N5866" s="1">
        <v>115</v>
      </c>
      <c r="O5866" s="1">
        <v>51.9</v>
      </c>
      <c r="Q5866" s="1">
        <v>11.4</v>
      </c>
      <c r="R5866" s="1">
        <v>4.93</v>
      </c>
      <c r="S5866" s="1">
        <v>20.100000000000001</v>
      </c>
      <c r="AJ5866" s="1" t="s">
        <v>406</v>
      </c>
      <c r="AK5866" s="20">
        <v>67.5</v>
      </c>
      <c r="AL5866" s="19">
        <v>35</v>
      </c>
      <c r="AN5866" s="3">
        <v>1977</v>
      </c>
      <c r="AQ5866">
        <v>80608</v>
      </c>
      <c r="AR5866" s="1" t="s">
        <v>3401</v>
      </c>
    </row>
    <row r="5867" spans="1:44" x14ac:dyDescent="0.25">
      <c r="A5867" s="1">
        <v>7450</v>
      </c>
      <c r="B5867" s="1" t="s">
        <v>855</v>
      </c>
      <c r="C5867" s="1">
        <v>102</v>
      </c>
      <c r="D5867" s="1" t="s">
        <v>6195</v>
      </c>
      <c r="F5867" s="1" t="s">
        <v>445</v>
      </c>
      <c r="G5867" s="1">
        <v>10</v>
      </c>
      <c r="H5867" s="1">
        <v>150</v>
      </c>
      <c r="I5867" s="1">
        <v>15.7</v>
      </c>
      <c r="J5867" s="1">
        <v>17.899999999999999</v>
      </c>
      <c r="K5867" s="3">
        <v>983</v>
      </c>
      <c r="N5867" s="1">
        <v>208</v>
      </c>
      <c r="O5867" s="1">
        <v>93.7</v>
      </c>
      <c r="Q5867" s="1">
        <v>12.7</v>
      </c>
      <c r="R5867" s="1">
        <v>6.82</v>
      </c>
      <c r="S5867" s="1">
        <v>33.1</v>
      </c>
      <c r="AJ5867" s="1" t="s">
        <v>406</v>
      </c>
      <c r="AK5867" s="20">
        <v>67.5</v>
      </c>
      <c r="AL5867" s="19">
        <v>35</v>
      </c>
      <c r="AN5867" s="3">
        <v>1977</v>
      </c>
      <c r="AQ5867">
        <v>80608</v>
      </c>
      <c r="AR5867" s="1" t="s">
        <v>3401</v>
      </c>
    </row>
    <row r="5868" spans="1:44" x14ac:dyDescent="0.25">
      <c r="A5868" s="1">
        <v>7451</v>
      </c>
      <c r="B5868" s="1" t="s">
        <v>855</v>
      </c>
      <c r="C5868" s="1">
        <v>102</v>
      </c>
      <c r="D5868" s="1" t="s">
        <v>6395</v>
      </c>
      <c r="F5868" s="1" t="s">
        <v>445</v>
      </c>
      <c r="G5868" s="1">
        <v>11</v>
      </c>
      <c r="H5868" s="1">
        <v>150</v>
      </c>
      <c r="I5868" s="1">
        <v>12.1</v>
      </c>
      <c r="J5868" s="1">
        <v>16.3</v>
      </c>
      <c r="K5868" s="3">
        <v>1194</v>
      </c>
      <c r="N5868" s="1">
        <v>155</v>
      </c>
      <c r="O5868" s="1">
        <v>69.599999999999994</v>
      </c>
      <c r="Q5868" s="1">
        <v>11</v>
      </c>
      <c r="R5868" s="1">
        <v>6.19</v>
      </c>
      <c r="S5868" s="1">
        <v>26.1</v>
      </c>
      <c r="AJ5868" s="1" t="s">
        <v>406</v>
      </c>
      <c r="AK5868" s="20">
        <v>67.5</v>
      </c>
      <c r="AL5868" s="19">
        <v>35</v>
      </c>
      <c r="AN5868" s="3">
        <v>1977</v>
      </c>
      <c r="AQ5868">
        <v>80608</v>
      </c>
      <c r="AR5868" s="1" t="s">
        <v>3401</v>
      </c>
    </row>
    <row r="5869" spans="1:44" x14ac:dyDescent="0.25">
      <c r="A5869" s="1">
        <v>7452</v>
      </c>
      <c r="B5869" s="1" t="s">
        <v>855</v>
      </c>
      <c r="C5869" s="1">
        <v>102</v>
      </c>
      <c r="D5869" s="1" t="s">
        <v>6130</v>
      </c>
      <c r="F5869" s="1" t="s">
        <v>445</v>
      </c>
      <c r="G5869" s="1">
        <v>10</v>
      </c>
      <c r="H5869" s="1">
        <v>170</v>
      </c>
      <c r="I5869" s="1">
        <v>14.1</v>
      </c>
      <c r="J5869" s="1">
        <v>16.2</v>
      </c>
      <c r="K5869" s="3">
        <v>1639</v>
      </c>
      <c r="N5869" s="1">
        <v>238</v>
      </c>
      <c r="O5869" s="1">
        <v>107.2</v>
      </c>
      <c r="Q5869" s="1">
        <v>17.600000000000001</v>
      </c>
      <c r="R5869" s="1">
        <v>9.0399999999999991</v>
      </c>
      <c r="S5869" s="1">
        <v>33.700000000000003</v>
      </c>
      <c r="AJ5869" s="1" t="s">
        <v>406</v>
      </c>
      <c r="AK5869" s="20">
        <v>67.5</v>
      </c>
      <c r="AL5869" s="19">
        <v>35</v>
      </c>
      <c r="AN5869" s="3">
        <v>1977</v>
      </c>
      <c r="AQ5869">
        <v>80608</v>
      </c>
      <c r="AR5869" s="1" t="s">
        <v>3401</v>
      </c>
    </row>
    <row r="5870" spans="1:44" x14ac:dyDescent="0.25">
      <c r="A5870" s="1">
        <v>7453</v>
      </c>
      <c r="B5870" s="1" t="s">
        <v>855</v>
      </c>
      <c r="C5870" s="1">
        <v>102</v>
      </c>
      <c r="D5870" s="1" t="s">
        <v>5633</v>
      </c>
      <c r="F5870" s="1" t="s">
        <v>445</v>
      </c>
      <c r="G5870" s="1">
        <v>12</v>
      </c>
      <c r="H5870" s="1">
        <v>150</v>
      </c>
      <c r="I5870" s="1">
        <v>6.2</v>
      </c>
      <c r="J5870" s="1">
        <v>9</v>
      </c>
      <c r="K5870" s="3">
        <v>513</v>
      </c>
      <c r="N5870" s="1">
        <v>16</v>
      </c>
      <c r="O5870" s="1">
        <v>7.37</v>
      </c>
      <c r="Q5870" s="1">
        <v>1.17</v>
      </c>
      <c r="R5870" s="1">
        <v>0.85</v>
      </c>
      <c r="S5870" s="1">
        <v>4.92</v>
      </c>
      <c r="AJ5870" s="1" t="s">
        <v>406</v>
      </c>
      <c r="AK5870" s="20">
        <v>67.5</v>
      </c>
      <c r="AL5870" s="19">
        <v>35</v>
      </c>
      <c r="AN5870" s="3">
        <v>1977</v>
      </c>
      <c r="AQ5870">
        <v>80608</v>
      </c>
      <c r="AR5870" s="1" t="s">
        <v>3401</v>
      </c>
    </row>
    <row r="5871" spans="1:44" x14ac:dyDescent="0.25">
      <c r="A5871" s="1">
        <v>7454</v>
      </c>
      <c r="B5871" s="1" t="s">
        <v>855</v>
      </c>
      <c r="C5871" s="1">
        <v>102</v>
      </c>
      <c r="D5871" s="1" t="s">
        <v>6195</v>
      </c>
      <c r="F5871" s="1" t="s">
        <v>445</v>
      </c>
      <c r="G5871" s="1">
        <v>12</v>
      </c>
      <c r="H5871" s="1">
        <v>160</v>
      </c>
      <c r="I5871" s="1">
        <v>8.1</v>
      </c>
      <c r="J5871" s="1">
        <v>13.7</v>
      </c>
      <c r="K5871" s="3">
        <v>1293</v>
      </c>
      <c r="N5871" s="1">
        <v>90.4</v>
      </c>
      <c r="O5871" s="1">
        <v>39.299999999999997</v>
      </c>
      <c r="P5871" s="1">
        <v>1.41</v>
      </c>
      <c r="Q5871" s="1">
        <v>8.57</v>
      </c>
      <c r="R5871" s="1">
        <v>4.47</v>
      </c>
      <c r="S5871" s="1">
        <v>12.5</v>
      </c>
      <c r="AJ5871" s="1" t="s">
        <v>406</v>
      </c>
      <c r="AK5871" s="20">
        <v>67.5</v>
      </c>
      <c r="AL5871" s="19">
        <v>35</v>
      </c>
      <c r="AN5871" s="3">
        <v>1989</v>
      </c>
      <c r="AQ5871">
        <v>80608</v>
      </c>
      <c r="AR5871" s="1" t="s">
        <v>3396</v>
      </c>
    </row>
    <row r="5872" spans="1:44" x14ac:dyDescent="0.25">
      <c r="A5872" s="1">
        <v>7455</v>
      </c>
      <c r="B5872" s="1" t="s">
        <v>855</v>
      </c>
      <c r="C5872" s="1">
        <v>102</v>
      </c>
      <c r="D5872" s="1" t="s">
        <v>6195</v>
      </c>
      <c r="F5872" s="1" t="s">
        <v>445</v>
      </c>
      <c r="G5872" s="1">
        <v>12</v>
      </c>
      <c r="H5872" s="1">
        <v>160</v>
      </c>
      <c r="I5872" s="1">
        <v>9.1999999999999993</v>
      </c>
      <c r="J5872" s="1">
        <v>16.399999999999999</v>
      </c>
      <c r="K5872" s="3">
        <v>1110</v>
      </c>
      <c r="N5872" s="1">
        <v>105.2</v>
      </c>
      <c r="O5872" s="1">
        <v>28.7</v>
      </c>
      <c r="P5872" s="1">
        <v>1.05</v>
      </c>
      <c r="Q5872" s="1">
        <v>5.4</v>
      </c>
      <c r="R5872" s="1">
        <v>3.65</v>
      </c>
      <c r="S5872" s="1">
        <v>9.01</v>
      </c>
      <c r="AJ5872" s="1" t="s">
        <v>406</v>
      </c>
      <c r="AK5872" s="20">
        <v>67.5</v>
      </c>
      <c r="AL5872" s="19">
        <v>35</v>
      </c>
      <c r="AN5872" s="3">
        <v>1989</v>
      </c>
      <c r="AQ5872">
        <v>80608</v>
      </c>
      <c r="AR5872" s="1" t="s">
        <v>3396</v>
      </c>
    </row>
    <row r="5873" spans="1:44" x14ac:dyDescent="0.25">
      <c r="A5873" s="1">
        <v>7456</v>
      </c>
      <c r="B5873" s="1" t="s">
        <v>855</v>
      </c>
      <c r="C5873" s="1">
        <v>102</v>
      </c>
      <c r="D5873" s="1" t="s">
        <v>6395</v>
      </c>
      <c r="F5873" s="1" t="s">
        <v>445</v>
      </c>
      <c r="G5873" s="1">
        <v>11</v>
      </c>
      <c r="H5873" s="1">
        <v>160</v>
      </c>
      <c r="I5873" s="1">
        <v>11.7</v>
      </c>
      <c r="J5873" s="1">
        <v>19.100000000000001</v>
      </c>
      <c r="K5873" s="3">
        <v>480</v>
      </c>
      <c r="N5873" s="1">
        <v>147.9</v>
      </c>
      <c r="O5873" s="1">
        <v>31.3</v>
      </c>
      <c r="P5873" s="1">
        <v>1.07</v>
      </c>
      <c r="Q5873" s="1">
        <v>5.38</v>
      </c>
      <c r="R5873" s="1">
        <v>2.38</v>
      </c>
      <c r="S5873" s="1">
        <v>9.34</v>
      </c>
      <c r="AJ5873" s="1" t="s">
        <v>406</v>
      </c>
      <c r="AK5873" s="20">
        <v>67.5</v>
      </c>
      <c r="AL5873" s="19">
        <v>35</v>
      </c>
      <c r="AN5873" s="3">
        <v>1989</v>
      </c>
      <c r="AQ5873">
        <v>80608</v>
      </c>
      <c r="AR5873" s="1" t="s">
        <v>3396</v>
      </c>
    </row>
    <row r="5874" spans="1:44" x14ac:dyDescent="0.25">
      <c r="A5874" s="1">
        <v>7457</v>
      </c>
      <c r="B5874" s="1" t="s">
        <v>855</v>
      </c>
      <c r="C5874" s="1">
        <v>102</v>
      </c>
      <c r="D5874" s="1" t="s">
        <v>6195</v>
      </c>
      <c r="F5874" s="1" t="s">
        <v>445</v>
      </c>
      <c r="G5874" s="1">
        <v>12</v>
      </c>
      <c r="H5874" s="1">
        <v>210</v>
      </c>
      <c r="I5874" s="1">
        <v>9</v>
      </c>
      <c r="J5874" s="1">
        <v>27</v>
      </c>
      <c r="K5874" s="3">
        <v>322</v>
      </c>
      <c r="N5874" s="1">
        <v>180</v>
      </c>
      <c r="O5874" s="1">
        <v>81.099999999999994</v>
      </c>
      <c r="P5874" s="1">
        <v>5.0999999999999996</v>
      </c>
      <c r="Q5874" s="1">
        <v>11.1</v>
      </c>
      <c r="R5874" s="1">
        <v>2.0499999999999998</v>
      </c>
      <c r="S5874" s="1">
        <v>29.2</v>
      </c>
      <c r="AJ5874" s="1" t="s">
        <v>406</v>
      </c>
      <c r="AK5874" s="20">
        <v>66.5</v>
      </c>
      <c r="AL5874" s="19">
        <v>48</v>
      </c>
      <c r="AN5874" s="3">
        <v>1960</v>
      </c>
      <c r="AQ5874">
        <v>80608</v>
      </c>
      <c r="AR5874" s="1" t="s">
        <v>3403</v>
      </c>
    </row>
    <row r="5875" spans="1:44" x14ac:dyDescent="0.25">
      <c r="A5875" s="1">
        <v>7458</v>
      </c>
      <c r="B5875" s="1" t="s">
        <v>855</v>
      </c>
      <c r="C5875" s="1">
        <v>102</v>
      </c>
      <c r="D5875" s="1" t="s">
        <v>6195</v>
      </c>
      <c r="F5875" s="1" t="s">
        <v>445</v>
      </c>
      <c r="G5875" s="1">
        <v>11</v>
      </c>
      <c r="H5875" s="1">
        <v>170</v>
      </c>
      <c r="I5875" s="1">
        <v>12.4</v>
      </c>
      <c r="J5875" s="1">
        <v>13.8</v>
      </c>
      <c r="K5875" s="3">
        <v>820</v>
      </c>
      <c r="N5875" s="1">
        <v>153</v>
      </c>
      <c r="O5875" s="1">
        <v>70.2</v>
      </c>
      <c r="P5875" s="1">
        <v>6.6</v>
      </c>
      <c r="Q5875" s="1">
        <v>10</v>
      </c>
      <c r="R5875" s="1">
        <v>4.1100000000000003</v>
      </c>
      <c r="S5875" s="1">
        <v>19.5</v>
      </c>
      <c r="AJ5875" s="1" t="s">
        <v>406</v>
      </c>
      <c r="AK5875" s="20">
        <v>63.5</v>
      </c>
      <c r="AL5875" s="19">
        <v>38.67</v>
      </c>
      <c r="AN5875" s="3">
        <v>1972</v>
      </c>
      <c r="AQ5875">
        <v>80608</v>
      </c>
      <c r="AR5875" s="1" t="s">
        <v>530</v>
      </c>
    </row>
    <row r="5876" spans="1:44" x14ac:dyDescent="0.25">
      <c r="A5876" s="1">
        <v>7459</v>
      </c>
      <c r="B5876" s="1" t="s">
        <v>855</v>
      </c>
      <c r="C5876" s="1">
        <v>102</v>
      </c>
      <c r="D5876" s="1" t="s">
        <v>6252</v>
      </c>
      <c r="F5876" s="1" t="s">
        <v>445</v>
      </c>
      <c r="G5876" s="1">
        <v>9</v>
      </c>
      <c r="H5876" s="1">
        <v>160</v>
      </c>
      <c r="I5876" s="1">
        <v>18.8</v>
      </c>
      <c r="J5876" s="1">
        <v>19.7</v>
      </c>
      <c r="K5876" s="3">
        <v>690</v>
      </c>
      <c r="N5876" s="1">
        <v>235</v>
      </c>
      <c r="O5876" s="1">
        <v>107.8</v>
      </c>
      <c r="P5876" s="1">
        <v>10</v>
      </c>
      <c r="Q5876" s="1">
        <v>14.5</v>
      </c>
      <c r="R5876" s="1">
        <v>6.3</v>
      </c>
      <c r="AJ5876" s="1" t="s">
        <v>406</v>
      </c>
      <c r="AK5876" s="20">
        <v>63.5</v>
      </c>
      <c r="AL5876" s="19">
        <v>38.67</v>
      </c>
      <c r="AN5876" s="3">
        <v>1972</v>
      </c>
      <c r="AQ5876">
        <v>80608</v>
      </c>
      <c r="AR5876" s="1" t="s">
        <v>530</v>
      </c>
    </row>
    <row r="5877" spans="1:44" x14ac:dyDescent="0.25">
      <c r="A5877" s="1">
        <v>7460</v>
      </c>
      <c r="B5877" s="1" t="s">
        <v>855</v>
      </c>
      <c r="C5877" s="1">
        <v>102</v>
      </c>
      <c r="D5877" s="1" t="s">
        <v>6252</v>
      </c>
      <c r="F5877" s="1" t="s">
        <v>445</v>
      </c>
      <c r="G5877" s="1">
        <v>9</v>
      </c>
      <c r="H5877" s="1">
        <v>150</v>
      </c>
      <c r="I5877" s="1">
        <v>16.8</v>
      </c>
      <c r="J5877" s="1">
        <v>17.3</v>
      </c>
      <c r="K5877" s="3">
        <v>780</v>
      </c>
      <c r="N5877" s="1">
        <v>220</v>
      </c>
      <c r="O5877" s="1">
        <v>100.8</v>
      </c>
      <c r="P5877" s="1">
        <v>9.5</v>
      </c>
      <c r="Q5877" s="1">
        <v>14.1</v>
      </c>
      <c r="R5877" s="1">
        <v>5.93</v>
      </c>
      <c r="AJ5877" s="1" t="s">
        <v>406</v>
      </c>
      <c r="AK5877" s="20">
        <v>63.5</v>
      </c>
      <c r="AL5877" s="19">
        <v>38.67</v>
      </c>
      <c r="AN5877" s="3">
        <v>1972</v>
      </c>
      <c r="AQ5877">
        <v>80608</v>
      </c>
      <c r="AR5877" s="1" t="s">
        <v>530</v>
      </c>
    </row>
    <row r="5878" spans="1:44" x14ac:dyDescent="0.25">
      <c r="A5878" s="1">
        <v>7461</v>
      </c>
      <c r="B5878" s="1" t="s">
        <v>855</v>
      </c>
      <c r="C5878" s="1">
        <v>102</v>
      </c>
      <c r="D5878" s="1" t="s">
        <v>6030</v>
      </c>
      <c r="F5878" s="1" t="s">
        <v>445</v>
      </c>
      <c r="G5878" s="1">
        <v>11</v>
      </c>
      <c r="H5878" s="1">
        <v>150</v>
      </c>
      <c r="I5878" s="1">
        <v>11.5</v>
      </c>
      <c r="J5878" s="1">
        <v>12.5</v>
      </c>
      <c r="K5878" s="3">
        <v>1330</v>
      </c>
      <c r="N5878" s="1">
        <v>168</v>
      </c>
      <c r="O5878" s="1">
        <v>76.8</v>
      </c>
      <c r="P5878" s="1">
        <v>7.8</v>
      </c>
      <c r="Q5878" s="1">
        <v>11.6</v>
      </c>
      <c r="R5878" s="1">
        <v>4.75</v>
      </c>
      <c r="S5878" s="1">
        <v>21</v>
      </c>
      <c r="AJ5878" s="1" t="s">
        <v>406</v>
      </c>
      <c r="AK5878" s="20">
        <v>63.5</v>
      </c>
      <c r="AL5878" s="19">
        <v>38.67</v>
      </c>
      <c r="AN5878" s="3">
        <v>1980</v>
      </c>
      <c r="AQ5878">
        <v>80608</v>
      </c>
      <c r="AR5878" s="1" t="s">
        <v>3485</v>
      </c>
    </row>
    <row r="5879" spans="1:44" x14ac:dyDescent="0.25">
      <c r="A5879" s="1">
        <v>7462</v>
      </c>
      <c r="B5879" s="1" t="s">
        <v>855</v>
      </c>
      <c r="C5879" s="1">
        <v>102</v>
      </c>
      <c r="D5879" s="1" t="s">
        <v>6395</v>
      </c>
      <c r="F5879" s="1" t="s">
        <v>445</v>
      </c>
      <c r="G5879" s="1">
        <v>12</v>
      </c>
      <c r="H5879" s="1">
        <v>170</v>
      </c>
      <c r="I5879" s="1">
        <v>9.5</v>
      </c>
      <c r="J5879" s="1">
        <v>11.6</v>
      </c>
      <c r="K5879" s="3">
        <v>910</v>
      </c>
      <c r="N5879" s="1">
        <v>64</v>
      </c>
      <c r="O5879" s="1">
        <v>29.9</v>
      </c>
      <c r="P5879" s="1">
        <v>3.4</v>
      </c>
      <c r="Q5879" s="1">
        <v>4.5999999999999996</v>
      </c>
      <c r="R5879" s="1">
        <v>2.1800000000000002</v>
      </c>
      <c r="S5879" s="1">
        <v>8.31</v>
      </c>
      <c r="AJ5879" s="1" t="s">
        <v>406</v>
      </c>
      <c r="AK5879" s="20">
        <v>63.5</v>
      </c>
      <c r="AL5879" s="19">
        <v>38.67</v>
      </c>
      <c r="AN5879" s="3">
        <v>1980</v>
      </c>
      <c r="AQ5879">
        <v>80608</v>
      </c>
      <c r="AR5879" s="1" t="s">
        <v>3485</v>
      </c>
    </row>
    <row r="5880" spans="1:44" x14ac:dyDescent="0.25">
      <c r="A5880" s="1">
        <v>7463</v>
      </c>
      <c r="B5880" s="1" t="s">
        <v>855</v>
      </c>
      <c r="C5880" s="1">
        <v>102</v>
      </c>
      <c r="D5880" s="1" t="s">
        <v>6195</v>
      </c>
      <c r="F5880" s="1" t="s">
        <v>445</v>
      </c>
      <c r="G5880" s="1">
        <v>9</v>
      </c>
      <c r="H5880" s="1">
        <v>180</v>
      </c>
      <c r="I5880" s="1">
        <v>19.100000000000001</v>
      </c>
      <c r="J5880" s="1">
        <v>19.2</v>
      </c>
      <c r="K5880" s="3">
        <v>1147</v>
      </c>
      <c r="N5880" s="1">
        <v>333</v>
      </c>
      <c r="O5880" s="1">
        <v>131.9</v>
      </c>
      <c r="Q5880" s="1">
        <v>17.899999999999999</v>
      </c>
      <c r="R5880" s="1">
        <v>8.1999999999999993</v>
      </c>
      <c r="AJ5880" s="1" t="s">
        <v>406</v>
      </c>
      <c r="AK5880" s="20">
        <v>62.5</v>
      </c>
      <c r="AL5880" s="19">
        <v>41</v>
      </c>
      <c r="AN5880" s="3">
        <v>1974</v>
      </c>
      <c r="AQ5880">
        <v>80608</v>
      </c>
      <c r="AR5880" s="1" t="s">
        <v>531</v>
      </c>
    </row>
    <row r="5881" spans="1:44" x14ac:dyDescent="0.25">
      <c r="A5881" s="1">
        <v>7464</v>
      </c>
      <c r="B5881" s="1" t="s">
        <v>855</v>
      </c>
      <c r="C5881" s="1">
        <v>102</v>
      </c>
      <c r="D5881" s="1" t="s">
        <v>5633</v>
      </c>
      <c r="F5881" s="1" t="s">
        <v>445</v>
      </c>
      <c r="G5881" s="1">
        <v>9</v>
      </c>
      <c r="H5881" s="1">
        <v>125</v>
      </c>
      <c r="I5881" s="1">
        <v>15</v>
      </c>
      <c r="J5881" s="1">
        <v>22.5</v>
      </c>
      <c r="K5881" s="3">
        <v>1056</v>
      </c>
      <c r="N5881" s="1">
        <v>217</v>
      </c>
      <c r="O5881" s="1">
        <v>97.8</v>
      </c>
      <c r="Q5881" s="1">
        <v>23.1</v>
      </c>
      <c r="R5881" s="1">
        <v>7.28</v>
      </c>
      <c r="S5881" s="1">
        <v>40.700000000000003</v>
      </c>
      <c r="AJ5881" s="1" t="s">
        <v>406</v>
      </c>
      <c r="AK5881" s="20">
        <v>64.17</v>
      </c>
      <c r="AL5881" s="19">
        <v>47.67</v>
      </c>
      <c r="AN5881" s="3">
        <v>1964</v>
      </c>
      <c r="AQ5881">
        <v>80608</v>
      </c>
      <c r="AR5881" s="1" t="s">
        <v>532</v>
      </c>
    </row>
    <row r="5882" spans="1:44" x14ac:dyDescent="0.25">
      <c r="A5882" s="1">
        <v>7465</v>
      </c>
      <c r="B5882" s="1" t="s">
        <v>855</v>
      </c>
      <c r="C5882" s="1">
        <v>102</v>
      </c>
      <c r="D5882" s="1" t="s">
        <v>5633</v>
      </c>
      <c r="F5882" s="1" t="s">
        <v>445</v>
      </c>
      <c r="G5882" s="1">
        <v>10</v>
      </c>
      <c r="H5882" s="1">
        <v>170</v>
      </c>
      <c r="I5882" s="1">
        <v>16</v>
      </c>
      <c r="J5882" s="1">
        <v>18.7</v>
      </c>
      <c r="K5882" s="3">
        <v>730</v>
      </c>
      <c r="N5882" s="1">
        <v>167</v>
      </c>
      <c r="O5882" s="1">
        <v>43.9</v>
      </c>
      <c r="P5882" s="1">
        <v>7</v>
      </c>
      <c r="Q5882" s="1">
        <v>9.6999999999999993</v>
      </c>
      <c r="R5882" s="1">
        <v>6.3</v>
      </c>
      <c r="AJ5882" s="1" t="s">
        <v>406</v>
      </c>
      <c r="AK5882" s="20">
        <v>64</v>
      </c>
      <c r="AL5882" s="19">
        <v>40</v>
      </c>
      <c r="AN5882" s="3">
        <v>1974</v>
      </c>
      <c r="AQ5882">
        <v>80608</v>
      </c>
      <c r="AR5882" s="1" t="s">
        <v>533</v>
      </c>
    </row>
    <row r="5883" spans="1:44" x14ac:dyDescent="0.25">
      <c r="A5883" s="1">
        <v>7466</v>
      </c>
      <c r="B5883" s="1" t="s">
        <v>855</v>
      </c>
      <c r="C5883" s="1">
        <v>102</v>
      </c>
      <c r="D5883" s="1" t="s">
        <v>5633</v>
      </c>
      <c r="F5883" s="1" t="s">
        <v>445</v>
      </c>
      <c r="G5883" s="1">
        <v>6</v>
      </c>
      <c r="H5883" s="1">
        <v>200</v>
      </c>
      <c r="I5883" s="1">
        <v>31</v>
      </c>
      <c r="J5883" s="1">
        <v>38</v>
      </c>
      <c r="K5883" s="3">
        <v>700</v>
      </c>
      <c r="N5883" s="1">
        <v>450</v>
      </c>
      <c r="O5883" s="1">
        <v>201</v>
      </c>
      <c r="P5883" s="1">
        <v>13.4</v>
      </c>
      <c r="Q5883" s="1">
        <v>33.6</v>
      </c>
      <c r="R5883" s="1">
        <v>16.3</v>
      </c>
      <c r="S5883" s="1">
        <v>85.1</v>
      </c>
      <c r="AJ5883" s="1" t="s">
        <v>406</v>
      </c>
      <c r="AK5883" s="20">
        <v>62</v>
      </c>
      <c r="AL5883" s="19">
        <v>43.5</v>
      </c>
      <c r="AN5883" s="3">
        <v>1959</v>
      </c>
      <c r="AQ5883">
        <v>80608</v>
      </c>
      <c r="AR5883" s="1" t="s">
        <v>3402</v>
      </c>
    </row>
    <row r="5884" spans="1:44" x14ac:dyDescent="0.25">
      <c r="A5884" s="1">
        <v>7467</v>
      </c>
      <c r="B5884" s="1" t="s">
        <v>855</v>
      </c>
      <c r="C5884" s="1">
        <v>102</v>
      </c>
      <c r="D5884" s="1" t="s">
        <v>5774</v>
      </c>
      <c r="F5884" s="1" t="s">
        <v>445</v>
      </c>
      <c r="G5884" s="1">
        <v>7</v>
      </c>
      <c r="H5884" s="1">
        <v>35</v>
      </c>
      <c r="I5884" s="1">
        <v>12.2</v>
      </c>
      <c r="J5884" s="1">
        <v>11.7</v>
      </c>
      <c r="K5884" s="3">
        <v>2307</v>
      </c>
      <c r="N5884" s="1">
        <v>194</v>
      </c>
      <c r="O5884" s="1">
        <v>86.8</v>
      </c>
      <c r="Q5884" s="1">
        <v>14.4</v>
      </c>
      <c r="R5884" s="1">
        <v>8.07</v>
      </c>
      <c r="S5884" s="1">
        <v>31.2</v>
      </c>
      <c r="AJ5884" s="1" t="s">
        <v>406</v>
      </c>
      <c r="AK5884" s="20">
        <v>60</v>
      </c>
      <c r="AL5884" s="19">
        <v>40.5</v>
      </c>
      <c r="AN5884" s="3">
        <v>1960</v>
      </c>
      <c r="AQ5884">
        <v>80608</v>
      </c>
      <c r="AR5884" s="1" t="s">
        <v>3423</v>
      </c>
    </row>
    <row r="5885" spans="1:44" x14ac:dyDescent="0.25">
      <c r="A5885" s="1">
        <v>7468</v>
      </c>
      <c r="B5885" s="1" t="s">
        <v>855</v>
      </c>
      <c r="C5885" s="1">
        <v>102</v>
      </c>
      <c r="D5885" s="1" t="s">
        <v>6395</v>
      </c>
      <c r="F5885" s="1" t="s">
        <v>445</v>
      </c>
      <c r="G5885" s="1">
        <v>9</v>
      </c>
      <c r="H5885" s="1">
        <v>130</v>
      </c>
      <c r="I5885" s="1">
        <v>17.600000000000001</v>
      </c>
      <c r="J5885" s="1">
        <v>16.899999999999999</v>
      </c>
      <c r="K5885" s="3">
        <v>1226</v>
      </c>
      <c r="N5885" s="1">
        <v>235</v>
      </c>
      <c r="O5885" s="1">
        <v>104.9</v>
      </c>
      <c r="Q5885" s="1">
        <v>14</v>
      </c>
      <c r="R5885" s="1">
        <v>11.35</v>
      </c>
      <c r="S5885" s="1">
        <v>64.599999999999994</v>
      </c>
      <c r="AJ5885" s="1" t="s">
        <v>406</v>
      </c>
      <c r="AK5885" s="20">
        <v>60</v>
      </c>
      <c r="AL5885" s="19">
        <v>40.5</v>
      </c>
      <c r="AN5885" s="3">
        <v>1960</v>
      </c>
      <c r="AQ5885">
        <v>80608</v>
      </c>
      <c r="AR5885" s="1" t="s">
        <v>3423</v>
      </c>
    </row>
    <row r="5886" spans="1:44" x14ac:dyDescent="0.25">
      <c r="A5886" s="1">
        <v>7469</v>
      </c>
      <c r="B5886" s="1" t="s">
        <v>855</v>
      </c>
      <c r="C5886" s="1">
        <v>102</v>
      </c>
      <c r="D5886" s="1" t="s">
        <v>6239</v>
      </c>
      <c r="F5886" s="1" t="s">
        <v>445</v>
      </c>
      <c r="G5886" s="1">
        <v>9</v>
      </c>
      <c r="H5886" s="1">
        <v>110</v>
      </c>
      <c r="I5886" s="1">
        <v>19.2</v>
      </c>
      <c r="J5886" s="1">
        <v>19.5</v>
      </c>
      <c r="K5886" s="3">
        <v>971</v>
      </c>
      <c r="N5886" s="1">
        <v>357</v>
      </c>
      <c r="O5886" s="1">
        <v>159.80000000000001</v>
      </c>
      <c r="Q5886" s="1">
        <v>22.5</v>
      </c>
      <c r="R5886" s="1">
        <v>14.36</v>
      </c>
      <c r="S5886" s="1">
        <v>76.2</v>
      </c>
      <c r="AJ5886" s="1" t="s">
        <v>406</v>
      </c>
      <c r="AK5886" s="20">
        <v>60</v>
      </c>
      <c r="AL5886" s="19">
        <v>40.5</v>
      </c>
      <c r="AN5886" s="3">
        <v>1960</v>
      </c>
      <c r="AQ5886">
        <v>80608</v>
      </c>
      <c r="AR5886" s="1" t="s">
        <v>3423</v>
      </c>
    </row>
    <row r="5887" spans="1:44" x14ac:dyDescent="0.25">
      <c r="A5887" s="1">
        <v>7470</v>
      </c>
      <c r="B5887" s="1" t="s">
        <v>855</v>
      </c>
      <c r="C5887" s="1">
        <v>102</v>
      </c>
      <c r="D5887" s="1" t="s">
        <v>6195</v>
      </c>
      <c r="F5887" s="1" t="s">
        <v>445</v>
      </c>
      <c r="G5887" s="1">
        <v>10</v>
      </c>
      <c r="H5887" s="1">
        <v>110</v>
      </c>
      <c r="I5887" s="1">
        <v>13.5</v>
      </c>
      <c r="J5887" s="1">
        <v>15</v>
      </c>
      <c r="K5887" s="3">
        <v>2450</v>
      </c>
      <c r="L5887" s="1">
        <v>1.1000000000000001</v>
      </c>
      <c r="N5887" s="1">
        <v>215</v>
      </c>
      <c r="O5887" s="1">
        <v>101.414</v>
      </c>
      <c r="P5887" s="1">
        <v>15.7</v>
      </c>
      <c r="Q5887" s="1">
        <v>26.895</v>
      </c>
      <c r="R5887" s="1">
        <v>15.116</v>
      </c>
      <c r="S5887" s="1">
        <v>81.242999999999995</v>
      </c>
      <c r="AB5887" s="1">
        <v>2.0299999999999998</v>
      </c>
      <c r="AG5887" s="1">
        <v>4.6680000000000001</v>
      </c>
      <c r="AJ5887" s="1" t="s">
        <v>406</v>
      </c>
      <c r="AK5887" s="20">
        <v>62</v>
      </c>
      <c r="AL5887" s="19">
        <v>51</v>
      </c>
      <c r="AN5887" s="3">
        <v>1971</v>
      </c>
      <c r="AQ5887">
        <v>80608</v>
      </c>
      <c r="AR5887" s="1" t="s">
        <v>4458</v>
      </c>
    </row>
    <row r="5888" spans="1:44" x14ac:dyDescent="0.25">
      <c r="A5888" s="1">
        <v>7471</v>
      </c>
      <c r="B5888" s="1" t="s">
        <v>855</v>
      </c>
      <c r="C5888" s="1">
        <v>102</v>
      </c>
      <c r="D5888" s="1" t="s">
        <v>6244</v>
      </c>
      <c r="E5888" s="1" t="s">
        <v>740</v>
      </c>
      <c r="F5888" s="1" t="s">
        <v>445</v>
      </c>
      <c r="G5888" s="1">
        <v>9</v>
      </c>
      <c r="H5888" s="1">
        <v>120</v>
      </c>
      <c r="I5888" s="1">
        <v>16</v>
      </c>
      <c r="J5888" s="1">
        <v>16</v>
      </c>
      <c r="K5888" s="3">
        <v>2160</v>
      </c>
      <c r="N5888" s="1">
        <v>228</v>
      </c>
      <c r="O5888" s="1">
        <v>105.85</v>
      </c>
      <c r="P5888" s="1">
        <v>12.44</v>
      </c>
      <c r="Q5888" s="1">
        <v>18.399999999999999</v>
      </c>
      <c r="R5888" s="1">
        <v>14.35</v>
      </c>
      <c r="S5888" s="1">
        <v>39.56</v>
      </c>
      <c r="AJ5888" s="1" t="s">
        <v>406</v>
      </c>
      <c r="AK5888" s="20">
        <v>62</v>
      </c>
      <c r="AL5888" s="19">
        <v>50.33</v>
      </c>
      <c r="AN5888" s="3">
        <v>1985</v>
      </c>
      <c r="AQ5888">
        <v>80608</v>
      </c>
      <c r="AR5888" s="1" t="s">
        <v>534</v>
      </c>
    </row>
    <row r="5889" spans="1:44" x14ac:dyDescent="0.25">
      <c r="A5889" s="1">
        <v>7472</v>
      </c>
      <c r="B5889" s="1" t="s">
        <v>855</v>
      </c>
      <c r="C5889" s="1">
        <v>102</v>
      </c>
      <c r="D5889" s="1" t="s">
        <v>5633</v>
      </c>
      <c r="F5889" s="1" t="s">
        <v>445</v>
      </c>
      <c r="H5889" s="1">
        <v>30</v>
      </c>
      <c r="J5889" s="1"/>
      <c r="K5889" s="3">
        <v>10960</v>
      </c>
      <c r="N5889" s="1">
        <v>66</v>
      </c>
      <c r="O5889" s="1">
        <v>25.9</v>
      </c>
      <c r="P5889" s="1">
        <v>4</v>
      </c>
      <c r="Q5889" s="1">
        <v>7.37</v>
      </c>
      <c r="R5889" s="1">
        <v>7.13</v>
      </c>
      <c r="AJ5889" s="1" t="s">
        <v>406</v>
      </c>
      <c r="AK5889" s="20">
        <v>61.5</v>
      </c>
      <c r="AL5889" s="19">
        <v>45</v>
      </c>
      <c r="AN5889" s="3">
        <v>1990</v>
      </c>
      <c r="AQ5889">
        <v>80608</v>
      </c>
      <c r="AR5889" s="1" t="s">
        <v>535</v>
      </c>
    </row>
    <row r="5890" spans="1:44" x14ac:dyDescent="0.25">
      <c r="A5890" s="1">
        <v>7473</v>
      </c>
      <c r="B5890" s="1" t="s">
        <v>855</v>
      </c>
      <c r="C5890" s="1">
        <v>102</v>
      </c>
      <c r="D5890" s="1" t="s">
        <v>5633</v>
      </c>
      <c r="F5890" s="1" t="s">
        <v>445</v>
      </c>
      <c r="H5890" s="1">
        <v>40</v>
      </c>
      <c r="J5890" s="1"/>
      <c r="K5890" s="3">
        <v>4330</v>
      </c>
      <c r="N5890" s="1">
        <v>103</v>
      </c>
      <c r="O5890" s="1">
        <v>40.5</v>
      </c>
      <c r="P5890" s="1">
        <v>5.38</v>
      </c>
      <c r="Q5890" s="1">
        <v>11.7</v>
      </c>
      <c r="R5890" s="1">
        <v>10.199999999999999</v>
      </c>
      <c r="AJ5890" s="1" t="s">
        <v>406</v>
      </c>
      <c r="AK5890" s="20">
        <v>61.5</v>
      </c>
      <c r="AL5890" s="19">
        <v>45</v>
      </c>
      <c r="AN5890" s="3">
        <v>1990</v>
      </c>
      <c r="AQ5890">
        <v>80608</v>
      </c>
      <c r="AR5890" s="1" t="s">
        <v>535</v>
      </c>
    </row>
    <row r="5891" spans="1:44" x14ac:dyDescent="0.25">
      <c r="A5891" s="1">
        <v>7474</v>
      </c>
      <c r="B5891" s="1" t="s">
        <v>855</v>
      </c>
      <c r="C5891" s="1">
        <v>102</v>
      </c>
      <c r="D5891" s="1" t="s">
        <v>5633</v>
      </c>
      <c r="F5891" s="1" t="s">
        <v>445</v>
      </c>
      <c r="H5891" s="1">
        <v>50</v>
      </c>
      <c r="J5891" s="1"/>
      <c r="K5891" s="3">
        <v>2243</v>
      </c>
      <c r="N5891" s="1">
        <v>140</v>
      </c>
      <c r="O5891" s="1">
        <v>54.8</v>
      </c>
      <c r="P5891" s="1">
        <v>6.57</v>
      </c>
      <c r="Q5891" s="1">
        <v>16.2</v>
      </c>
      <c r="R5891" s="1">
        <v>13.1</v>
      </c>
      <c r="AJ5891" s="1" t="s">
        <v>406</v>
      </c>
      <c r="AK5891" s="20">
        <v>61.5</v>
      </c>
      <c r="AL5891" s="19">
        <v>45</v>
      </c>
      <c r="AN5891" s="3">
        <v>1990</v>
      </c>
      <c r="AQ5891">
        <v>80608</v>
      </c>
      <c r="AR5891" s="1" t="s">
        <v>535</v>
      </c>
    </row>
    <row r="5892" spans="1:44" x14ac:dyDescent="0.25">
      <c r="A5892" s="1">
        <v>7475</v>
      </c>
      <c r="B5892" s="1" t="s">
        <v>855</v>
      </c>
      <c r="C5892" s="1">
        <v>102</v>
      </c>
      <c r="D5892" s="1" t="s">
        <v>5633</v>
      </c>
      <c r="F5892" s="1" t="s">
        <v>445</v>
      </c>
      <c r="H5892" s="1">
        <v>60</v>
      </c>
      <c r="J5892" s="1"/>
      <c r="K5892" s="3">
        <v>1463</v>
      </c>
      <c r="N5892" s="1">
        <v>173</v>
      </c>
      <c r="O5892" s="1">
        <v>67.8</v>
      </c>
      <c r="P5892" s="1">
        <v>7.57</v>
      </c>
      <c r="Q5892" s="1">
        <v>20</v>
      </c>
      <c r="R5892" s="1">
        <v>15.5</v>
      </c>
      <c r="AJ5892" s="1" t="s">
        <v>406</v>
      </c>
      <c r="AK5892" s="20">
        <v>61.5</v>
      </c>
      <c r="AL5892" s="19">
        <v>45</v>
      </c>
      <c r="AN5892" s="3">
        <v>1990</v>
      </c>
      <c r="AQ5892">
        <v>80608</v>
      </c>
      <c r="AR5892" s="1" t="s">
        <v>535</v>
      </c>
    </row>
    <row r="5893" spans="1:44" x14ac:dyDescent="0.25">
      <c r="A5893" s="1">
        <v>7476</v>
      </c>
      <c r="B5893" s="1" t="s">
        <v>855</v>
      </c>
      <c r="C5893" s="1">
        <v>102</v>
      </c>
      <c r="D5893" s="1" t="s">
        <v>5633</v>
      </c>
      <c r="F5893" s="1" t="s">
        <v>445</v>
      </c>
      <c r="H5893" s="1">
        <v>70</v>
      </c>
      <c r="J5893" s="1"/>
      <c r="K5893" s="3">
        <v>1009</v>
      </c>
      <c r="N5893" s="1">
        <v>206</v>
      </c>
      <c r="O5893" s="1">
        <v>80.8</v>
      </c>
      <c r="P5893" s="1">
        <v>7.5</v>
      </c>
      <c r="Q5893" s="1">
        <v>24</v>
      </c>
      <c r="R5893" s="1">
        <v>17.899999999999999</v>
      </c>
      <c r="AJ5893" s="1" t="s">
        <v>406</v>
      </c>
      <c r="AK5893" s="20">
        <v>61.5</v>
      </c>
      <c r="AL5893" s="19">
        <v>45</v>
      </c>
      <c r="AN5893" s="3">
        <v>1990</v>
      </c>
      <c r="AQ5893">
        <v>80608</v>
      </c>
      <c r="AR5893" s="1" t="s">
        <v>535</v>
      </c>
    </row>
    <row r="5894" spans="1:44" x14ac:dyDescent="0.25">
      <c r="A5894" s="1">
        <v>7477</v>
      </c>
      <c r="B5894" s="1" t="s">
        <v>855</v>
      </c>
      <c r="C5894" s="1">
        <v>102</v>
      </c>
      <c r="D5894" s="1" t="s">
        <v>5633</v>
      </c>
      <c r="F5894" s="1" t="s">
        <v>445</v>
      </c>
      <c r="H5894" s="1">
        <v>80</v>
      </c>
      <c r="J5894" s="1"/>
      <c r="K5894" s="3">
        <v>745</v>
      </c>
      <c r="N5894" s="1">
        <v>237</v>
      </c>
      <c r="O5894" s="1">
        <v>93.1</v>
      </c>
      <c r="P5894" s="1">
        <v>9.34</v>
      </c>
      <c r="Q5894" s="1">
        <v>27.8</v>
      </c>
      <c r="R5894" s="1">
        <v>20.100000000000001</v>
      </c>
      <c r="AJ5894" s="1" t="s">
        <v>406</v>
      </c>
      <c r="AK5894" s="20">
        <v>61.5</v>
      </c>
      <c r="AL5894" s="19">
        <v>45</v>
      </c>
      <c r="AN5894" s="3">
        <v>1990</v>
      </c>
      <c r="AQ5894">
        <v>80608</v>
      </c>
      <c r="AR5894" s="1" t="s">
        <v>535</v>
      </c>
    </row>
    <row r="5895" spans="1:44" x14ac:dyDescent="0.25">
      <c r="A5895" s="1">
        <v>7478</v>
      </c>
      <c r="B5895" s="1" t="s">
        <v>855</v>
      </c>
      <c r="C5895" s="1">
        <v>102</v>
      </c>
      <c r="D5895" s="1" t="s">
        <v>5633</v>
      </c>
      <c r="F5895" s="1" t="s">
        <v>445</v>
      </c>
      <c r="H5895" s="1">
        <v>100</v>
      </c>
      <c r="J5895" s="1"/>
      <c r="K5895" s="3">
        <v>492</v>
      </c>
      <c r="N5895" s="1">
        <v>288</v>
      </c>
      <c r="O5895" s="1">
        <v>113</v>
      </c>
      <c r="P5895" s="1">
        <v>10.6</v>
      </c>
      <c r="Q5895" s="1">
        <v>33.9</v>
      </c>
      <c r="R5895" s="1">
        <v>23.6</v>
      </c>
      <c r="AJ5895" s="1" t="s">
        <v>406</v>
      </c>
      <c r="AK5895" s="20">
        <v>61.5</v>
      </c>
      <c r="AL5895" s="19">
        <v>45</v>
      </c>
      <c r="AN5895" s="3">
        <v>1990</v>
      </c>
      <c r="AQ5895">
        <v>80608</v>
      </c>
      <c r="AR5895" s="1" t="s">
        <v>535</v>
      </c>
    </row>
    <row r="5896" spans="1:44" x14ac:dyDescent="0.25">
      <c r="A5896" s="1">
        <v>7479</v>
      </c>
      <c r="B5896" s="1" t="s">
        <v>855</v>
      </c>
      <c r="C5896" s="1">
        <v>102</v>
      </c>
      <c r="D5896" s="1" t="s">
        <v>5633</v>
      </c>
      <c r="F5896" s="1" t="s">
        <v>445</v>
      </c>
      <c r="H5896" s="1">
        <v>30</v>
      </c>
      <c r="J5896" s="1"/>
      <c r="K5896" s="3">
        <v>13083</v>
      </c>
      <c r="N5896" s="1">
        <v>61</v>
      </c>
      <c r="O5896" s="1">
        <v>24</v>
      </c>
      <c r="P5896" s="1">
        <v>3.8</v>
      </c>
      <c r="Q5896" s="1">
        <v>6.73</v>
      </c>
      <c r="R5896" s="1">
        <v>6.67</v>
      </c>
      <c r="AJ5896" s="1" t="s">
        <v>406</v>
      </c>
      <c r="AK5896" s="20">
        <v>61.5</v>
      </c>
      <c r="AL5896" s="19">
        <v>45</v>
      </c>
      <c r="AN5896" s="3">
        <v>1990</v>
      </c>
      <c r="AQ5896">
        <v>80608</v>
      </c>
      <c r="AR5896" s="1" t="s">
        <v>535</v>
      </c>
    </row>
    <row r="5897" spans="1:44" x14ac:dyDescent="0.25">
      <c r="A5897" s="1">
        <v>7480</v>
      </c>
      <c r="B5897" s="1" t="s">
        <v>855</v>
      </c>
      <c r="C5897" s="1">
        <v>102</v>
      </c>
      <c r="D5897" s="1" t="s">
        <v>5633</v>
      </c>
      <c r="F5897" s="1" t="s">
        <v>445</v>
      </c>
      <c r="H5897" s="1">
        <v>40</v>
      </c>
      <c r="J5897" s="1"/>
      <c r="K5897" s="3">
        <v>5018</v>
      </c>
      <c r="N5897" s="1">
        <v>96</v>
      </c>
      <c r="O5897" s="1">
        <v>37.5</v>
      </c>
      <c r="P5897" s="1">
        <v>5.12</v>
      </c>
      <c r="Q5897" s="1">
        <v>10.9</v>
      </c>
      <c r="R5897" s="1">
        <v>9.64</v>
      </c>
      <c r="AJ5897" s="1" t="s">
        <v>406</v>
      </c>
      <c r="AK5897" s="20">
        <v>61.5</v>
      </c>
      <c r="AL5897" s="19">
        <v>45</v>
      </c>
      <c r="AN5897" s="3">
        <v>1990</v>
      </c>
      <c r="AQ5897">
        <v>80608</v>
      </c>
      <c r="AR5897" s="1" t="s">
        <v>535</v>
      </c>
    </row>
    <row r="5898" spans="1:44" x14ac:dyDescent="0.25">
      <c r="A5898" s="1">
        <v>7481</v>
      </c>
      <c r="B5898" s="1" t="s">
        <v>855</v>
      </c>
      <c r="C5898" s="1">
        <v>102</v>
      </c>
      <c r="D5898" s="1" t="s">
        <v>5633</v>
      </c>
      <c r="F5898" s="1" t="s">
        <v>445</v>
      </c>
      <c r="H5898" s="1">
        <v>50</v>
      </c>
      <c r="J5898" s="1"/>
      <c r="K5898" s="3">
        <v>2615</v>
      </c>
      <c r="N5898" s="1">
        <v>131</v>
      </c>
      <c r="O5898" s="1">
        <v>51.2</v>
      </c>
      <c r="P5898" s="1">
        <v>6.28</v>
      </c>
      <c r="Q5898" s="1">
        <v>15</v>
      </c>
      <c r="R5898" s="1">
        <v>12.4</v>
      </c>
      <c r="AJ5898" s="1" t="s">
        <v>406</v>
      </c>
      <c r="AK5898" s="20">
        <v>61.5</v>
      </c>
      <c r="AL5898" s="19">
        <v>45</v>
      </c>
      <c r="AN5898" s="3">
        <v>1990</v>
      </c>
      <c r="AQ5898">
        <v>80608</v>
      </c>
      <c r="AR5898" s="1" t="s">
        <v>535</v>
      </c>
    </row>
    <row r="5899" spans="1:44" x14ac:dyDescent="0.25">
      <c r="A5899" s="1">
        <v>7483</v>
      </c>
      <c r="B5899" s="1" t="s">
        <v>855</v>
      </c>
      <c r="C5899" s="1">
        <v>102</v>
      </c>
      <c r="D5899" s="1" t="s">
        <v>5633</v>
      </c>
      <c r="F5899" s="1" t="s">
        <v>445</v>
      </c>
      <c r="H5899" s="1">
        <v>70</v>
      </c>
      <c r="J5899" s="1"/>
      <c r="K5899" s="3">
        <v>1171</v>
      </c>
      <c r="N5899" s="1">
        <v>191</v>
      </c>
      <c r="O5899" s="1">
        <v>74.8</v>
      </c>
      <c r="P5899" s="1">
        <v>8.08</v>
      </c>
      <c r="Q5899" s="1">
        <v>22.3</v>
      </c>
      <c r="R5899" s="1">
        <v>16.899999999999999</v>
      </c>
      <c r="AJ5899" s="1" t="s">
        <v>406</v>
      </c>
      <c r="AK5899" s="20">
        <v>61.5</v>
      </c>
      <c r="AL5899" s="19">
        <v>45</v>
      </c>
      <c r="AN5899" s="3">
        <v>1990</v>
      </c>
      <c r="AQ5899">
        <v>80608</v>
      </c>
      <c r="AR5899" s="1" t="s">
        <v>535</v>
      </c>
    </row>
    <row r="5900" spans="1:44" x14ac:dyDescent="0.25">
      <c r="A5900" s="1">
        <v>7484</v>
      </c>
      <c r="B5900" s="1" t="s">
        <v>855</v>
      </c>
      <c r="C5900" s="1">
        <v>102</v>
      </c>
      <c r="D5900" s="1" t="s">
        <v>5633</v>
      </c>
      <c r="F5900" s="1" t="s">
        <v>445</v>
      </c>
      <c r="H5900" s="1">
        <v>80</v>
      </c>
      <c r="J5900" s="1"/>
      <c r="K5900" s="3">
        <v>869</v>
      </c>
      <c r="N5900" s="1">
        <v>221</v>
      </c>
      <c r="O5900" s="1">
        <v>86.5</v>
      </c>
      <c r="P5900" s="1">
        <v>8.99</v>
      </c>
      <c r="Q5900" s="1">
        <v>25.7</v>
      </c>
      <c r="R5900" s="1">
        <v>19</v>
      </c>
      <c r="AJ5900" s="1" t="s">
        <v>406</v>
      </c>
      <c r="AK5900" s="20">
        <v>61.5</v>
      </c>
      <c r="AL5900" s="19">
        <v>45</v>
      </c>
      <c r="AN5900" s="3">
        <v>1990</v>
      </c>
      <c r="AQ5900">
        <v>80608</v>
      </c>
      <c r="AR5900" s="1" t="s">
        <v>535</v>
      </c>
    </row>
    <row r="5901" spans="1:44" x14ac:dyDescent="0.25">
      <c r="A5901" s="1">
        <v>7485</v>
      </c>
      <c r="B5901" s="1" t="s">
        <v>855</v>
      </c>
      <c r="C5901" s="1">
        <v>102</v>
      </c>
      <c r="D5901" s="1" t="s">
        <v>5633</v>
      </c>
      <c r="F5901" s="1" t="s">
        <v>445</v>
      </c>
      <c r="H5901" s="1">
        <v>90</v>
      </c>
      <c r="J5901" s="1"/>
      <c r="K5901" s="3">
        <v>692</v>
      </c>
      <c r="N5901" s="1">
        <v>245</v>
      </c>
      <c r="O5901" s="1">
        <v>96</v>
      </c>
      <c r="P5901" s="1">
        <v>9.5299999999999994</v>
      </c>
      <c r="Q5901" s="1">
        <v>28.8</v>
      </c>
      <c r="R5901" s="1">
        <v>20.7</v>
      </c>
      <c r="AJ5901" s="1" t="s">
        <v>406</v>
      </c>
      <c r="AK5901" s="20">
        <v>61.5</v>
      </c>
      <c r="AL5901" s="19">
        <v>45</v>
      </c>
      <c r="AN5901" s="3">
        <v>1990</v>
      </c>
      <c r="AQ5901">
        <v>80608</v>
      </c>
      <c r="AR5901" s="1" t="s">
        <v>535</v>
      </c>
    </row>
    <row r="5902" spans="1:44" x14ac:dyDescent="0.25">
      <c r="A5902" s="1">
        <v>7486</v>
      </c>
      <c r="B5902" s="1" t="s">
        <v>855</v>
      </c>
      <c r="C5902" s="1">
        <v>102</v>
      </c>
      <c r="D5902" s="1" t="s">
        <v>5633</v>
      </c>
      <c r="F5902" s="1" t="s">
        <v>445</v>
      </c>
      <c r="H5902" s="1">
        <v>100</v>
      </c>
      <c r="J5902" s="1"/>
      <c r="K5902" s="3">
        <v>577</v>
      </c>
      <c r="N5902" s="1">
        <v>268</v>
      </c>
      <c r="O5902" s="1">
        <v>105</v>
      </c>
      <c r="P5902" s="1">
        <v>10.1</v>
      </c>
      <c r="Q5902" s="1">
        <v>31.4</v>
      </c>
      <c r="R5902" s="1">
        <v>22.2</v>
      </c>
      <c r="AJ5902" s="1" t="s">
        <v>406</v>
      </c>
      <c r="AK5902" s="20">
        <v>61.5</v>
      </c>
      <c r="AL5902" s="19">
        <v>45</v>
      </c>
      <c r="AN5902" s="3">
        <v>1990</v>
      </c>
      <c r="AQ5902">
        <v>80608</v>
      </c>
      <c r="AR5902" s="1" t="s">
        <v>535</v>
      </c>
    </row>
    <row r="5903" spans="1:44" x14ac:dyDescent="0.25">
      <c r="A5903" s="1">
        <v>7487</v>
      </c>
      <c r="B5903" s="1" t="s">
        <v>855</v>
      </c>
      <c r="C5903" s="1">
        <v>102</v>
      </c>
      <c r="D5903" s="1" t="s">
        <v>5633</v>
      </c>
      <c r="F5903" s="1" t="s">
        <v>445</v>
      </c>
      <c r="H5903" s="1">
        <v>30</v>
      </c>
      <c r="J5903" s="1"/>
      <c r="K5903" s="3">
        <v>15909</v>
      </c>
      <c r="N5903" s="1">
        <v>56</v>
      </c>
      <c r="O5903" s="1">
        <v>22.1</v>
      </c>
      <c r="P5903" s="1">
        <v>3.6</v>
      </c>
      <c r="Q5903" s="1">
        <v>6.11</v>
      </c>
      <c r="R5903" s="1">
        <v>6.19</v>
      </c>
      <c r="AJ5903" s="1" t="s">
        <v>406</v>
      </c>
      <c r="AK5903" s="20">
        <v>61.5</v>
      </c>
      <c r="AL5903" s="19">
        <v>45</v>
      </c>
      <c r="AN5903" s="3">
        <v>1990</v>
      </c>
      <c r="AQ5903">
        <v>80608</v>
      </c>
      <c r="AR5903" s="1" t="s">
        <v>535</v>
      </c>
    </row>
    <row r="5904" spans="1:44" x14ac:dyDescent="0.25">
      <c r="A5904" s="1">
        <v>7488</v>
      </c>
      <c r="B5904" s="1" t="s">
        <v>855</v>
      </c>
      <c r="C5904" s="1">
        <v>102</v>
      </c>
      <c r="D5904" s="1" t="s">
        <v>5633</v>
      </c>
      <c r="F5904" s="1" t="s">
        <v>445</v>
      </c>
      <c r="H5904" s="1">
        <v>40</v>
      </c>
      <c r="J5904" s="1"/>
      <c r="K5904" s="3">
        <v>6226</v>
      </c>
      <c r="N5904" s="1">
        <v>88</v>
      </c>
      <c r="O5904" s="1">
        <v>34.4</v>
      </c>
      <c r="P5904" s="1">
        <v>4.83</v>
      </c>
      <c r="Q5904" s="1">
        <v>9.81</v>
      </c>
      <c r="R5904" s="1">
        <v>8.89</v>
      </c>
      <c r="AJ5904" s="1" t="s">
        <v>406</v>
      </c>
      <c r="AK5904" s="20">
        <v>61.5</v>
      </c>
      <c r="AL5904" s="19">
        <v>45</v>
      </c>
      <c r="AN5904" s="3">
        <v>1990</v>
      </c>
      <c r="AQ5904">
        <v>80608</v>
      </c>
      <c r="AR5904" s="1" t="s">
        <v>535</v>
      </c>
    </row>
    <row r="5905" spans="1:44" x14ac:dyDescent="0.25">
      <c r="A5905" s="1">
        <v>7489</v>
      </c>
      <c r="B5905" s="1" t="s">
        <v>855</v>
      </c>
      <c r="C5905" s="1">
        <v>102</v>
      </c>
      <c r="D5905" s="1" t="s">
        <v>5633</v>
      </c>
      <c r="F5905" s="1" t="s">
        <v>445</v>
      </c>
      <c r="H5905" s="1">
        <v>50</v>
      </c>
      <c r="J5905" s="1"/>
      <c r="K5905" s="3">
        <v>3244</v>
      </c>
      <c r="N5905" s="1">
        <v>117</v>
      </c>
      <c r="O5905" s="1">
        <v>45.9</v>
      </c>
      <c r="P5905" s="1">
        <v>5.85</v>
      </c>
      <c r="Q5905" s="1">
        <v>13.5</v>
      </c>
      <c r="R5905" s="1">
        <v>11.4</v>
      </c>
      <c r="AJ5905" s="1" t="s">
        <v>406</v>
      </c>
      <c r="AK5905" s="20">
        <v>61.5</v>
      </c>
      <c r="AL5905" s="19">
        <v>45</v>
      </c>
      <c r="AN5905" s="3">
        <v>1990</v>
      </c>
      <c r="AQ5905">
        <v>80608</v>
      </c>
      <c r="AR5905" s="1" t="s">
        <v>535</v>
      </c>
    </row>
    <row r="5906" spans="1:44" x14ac:dyDescent="0.25">
      <c r="A5906" s="1">
        <v>7490</v>
      </c>
      <c r="B5906" s="1" t="s">
        <v>855</v>
      </c>
      <c r="C5906" s="1">
        <v>102</v>
      </c>
      <c r="D5906" s="1" t="s">
        <v>5633</v>
      </c>
      <c r="F5906" s="1" t="s">
        <v>445</v>
      </c>
      <c r="H5906" s="1">
        <v>60</v>
      </c>
      <c r="J5906" s="1"/>
      <c r="K5906" s="3">
        <v>2124</v>
      </c>
      <c r="N5906" s="1">
        <v>145</v>
      </c>
      <c r="O5906" s="1">
        <v>56.9</v>
      </c>
      <c r="P5906" s="1">
        <v>6.74</v>
      </c>
      <c r="Q5906" s="1">
        <v>16.7</v>
      </c>
      <c r="R5906" s="1">
        <v>13.4</v>
      </c>
      <c r="AJ5906" s="1" t="s">
        <v>406</v>
      </c>
      <c r="AK5906" s="20">
        <v>61.5</v>
      </c>
      <c r="AL5906" s="19">
        <v>45</v>
      </c>
      <c r="AN5906" s="3">
        <v>1990</v>
      </c>
      <c r="AQ5906">
        <v>80608</v>
      </c>
      <c r="AR5906" s="1" t="s">
        <v>535</v>
      </c>
    </row>
    <row r="5907" spans="1:44" x14ac:dyDescent="0.25">
      <c r="A5907" s="1">
        <v>7492</v>
      </c>
      <c r="B5907" s="1" t="s">
        <v>855</v>
      </c>
      <c r="C5907" s="1">
        <v>102</v>
      </c>
      <c r="D5907" s="1" t="s">
        <v>5633</v>
      </c>
      <c r="F5907" s="1" t="s">
        <v>445</v>
      </c>
      <c r="H5907" s="1">
        <v>80</v>
      </c>
      <c r="J5907" s="1"/>
      <c r="K5907" s="3">
        <v>1080</v>
      </c>
      <c r="N5907" s="1">
        <v>199</v>
      </c>
      <c r="O5907" s="1">
        <v>78.099999999999994</v>
      </c>
      <c r="P5907" s="1">
        <v>8.31</v>
      </c>
      <c r="Q5907" s="1">
        <v>23.2</v>
      </c>
      <c r="R5907" s="1">
        <v>17.399999999999999</v>
      </c>
      <c r="AJ5907" s="1" t="s">
        <v>406</v>
      </c>
      <c r="AK5907" s="20">
        <v>61.5</v>
      </c>
      <c r="AL5907" s="19">
        <v>45</v>
      </c>
      <c r="AN5907" s="3">
        <v>1990</v>
      </c>
      <c r="AQ5907">
        <v>80608</v>
      </c>
      <c r="AR5907" s="1" t="s">
        <v>535</v>
      </c>
    </row>
    <row r="5908" spans="1:44" x14ac:dyDescent="0.25">
      <c r="A5908" s="1">
        <v>7493</v>
      </c>
      <c r="B5908" s="1" t="s">
        <v>855</v>
      </c>
      <c r="C5908" s="1">
        <v>102</v>
      </c>
      <c r="D5908" s="1" t="s">
        <v>5633</v>
      </c>
      <c r="F5908" s="1" t="s">
        <v>445</v>
      </c>
      <c r="H5908" s="1">
        <v>90</v>
      </c>
      <c r="J5908" s="1"/>
      <c r="K5908" s="3">
        <v>882</v>
      </c>
      <c r="N5908" s="1">
        <v>222</v>
      </c>
      <c r="O5908" s="1">
        <v>87</v>
      </c>
      <c r="P5908" s="1">
        <v>8.93</v>
      </c>
      <c r="Q5908" s="1">
        <v>25.9</v>
      </c>
      <c r="R5908" s="1">
        <v>19</v>
      </c>
      <c r="AJ5908" s="1" t="s">
        <v>406</v>
      </c>
      <c r="AK5908" s="20">
        <v>61.5</v>
      </c>
      <c r="AL5908" s="19">
        <v>45</v>
      </c>
      <c r="AN5908" s="3">
        <v>1990</v>
      </c>
      <c r="AQ5908">
        <v>80608</v>
      </c>
      <c r="AR5908" s="1" t="s">
        <v>535</v>
      </c>
    </row>
    <row r="5909" spans="1:44" x14ac:dyDescent="0.25">
      <c r="A5909" s="1">
        <v>7494</v>
      </c>
      <c r="B5909" s="1" t="s">
        <v>855</v>
      </c>
      <c r="C5909" s="1">
        <v>102</v>
      </c>
      <c r="D5909" s="1" t="s">
        <v>5633</v>
      </c>
      <c r="F5909" s="1" t="s">
        <v>445</v>
      </c>
      <c r="H5909" s="1">
        <v>100</v>
      </c>
      <c r="J5909" s="1"/>
      <c r="K5909" s="3">
        <v>715</v>
      </c>
      <c r="N5909" s="1">
        <v>242</v>
      </c>
      <c r="O5909" s="1">
        <v>94.9</v>
      </c>
      <c r="P5909" s="1">
        <v>9.4499999999999993</v>
      </c>
      <c r="Q5909" s="1">
        <v>28.3</v>
      </c>
      <c r="R5909" s="1">
        <v>20.5</v>
      </c>
      <c r="AJ5909" s="1" t="s">
        <v>406</v>
      </c>
      <c r="AK5909" s="20">
        <v>61.5</v>
      </c>
      <c r="AL5909" s="19">
        <v>45</v>
      </c>
      <c r="AN5909" s="3">
        <v>1990</v>
      </c>
      <c r="AQ5909">
        <v>80608</v>
      </c>
      <c r="AR5909" s="1" t="s">
        <v>535</v>
      </c>
    </row>
    <row r="5910" spans="1:44" x14ac:dyDescent="0.25">
      <c r="A5910" s="1">
        <v>7495</v>
      </c>
      <c r="B5910" s="1" t="s">
        <v>855</v>
      </c>
      <c r="C5910" s="1">
        <v>102</v>
      </c>
      <c r="D5910" s="1" t="s">
        <v>5633</v>
      </c>
      <c r="F5910" s="1" t="s">
        <v>445</v>
      </c>
      <c r="H5910" s="1">
        <v>30</v>
      </c>
      <c r="J5910" s="1"/>
      <c r="K5910" s="3">
        <v>17720</v>
      </c>
      <c r="N5910" s="1">
        <v>52</v>
      </c>
      <c r="O5910" s="1">
        <v>20.3</v>
      </c>
      <c r="P5910" s="1">
        <v>3.4</v>
      </c>
      <c r="Q5910" s="1">
        <v>5.79</v>
      </c>
      <c r="R5910" s="1">
        <v>5.91</v>
      </c>
      <c r="AJ5910" s="1" t="s">
        <v>406</v>
      </c>
      <c r="AK5910" s="20">
        <v>61.5</v>
      </c>
      <c r="AL5910" s="19">
        <v>45</v>
      </c>
      <c r="AN5910" s="3">
        <v>1990</v>
      </c>
      <c r="AQ5910">
        <v>80608</v>
      </c>
      <c r="AR5910" s="1" t="s">
        <v>535</v>
      </c>
    </row>
    <row r="5911" spans="1:44" x14ac:dyDescent="0.25">
      <c r="A5911" s="1">
        <v>7496</v>
      </c>
      <c r="B5911" s="1" t="s">
        <v>855</v>
      </c>
      <c r="C5911" s="1">
        <v>102</v>
      </c>
      <c r="D5911" s="1" t="s">
        <v>5633</v>
      </c>
      <c r="F5911" s="1" t="s">
        <v>445</v>
      </c>
      <c r="H5911" s="1">
        <v>40</v>
      </c>
      <c r="J5911" s="1"/>
      <c r="K5911" s="3">
        <v>7267</v>
      </c>
      <c r="N5911" s="1">
        <v>82</v>
      </c>
      <c r="O5911" s="1">
        <v>32</v>
      </c>
      <c r="P5911" s="1">
        <v>4.5999999999999996</v>
      </c>
      <c r="Q5911" s="1">
        <v>9.1199999999999992</v>
      </c>
      <c r="R5911" s="1">
        <v>8.3800000000000008</v>
      </c>
      <c r="AJ5911" s="1" t="s">
        <v>406</v>
      </c>
      <c r="AK5911" s="20">
        <v>61.5</v>
      </c>
      <c r="AL5911" s="19">
        <v>45</v>
      </c>
      <c r="AN5911" s="3">
        <v>1990</v>
      </c>
      <c r="AQ5911">
        <v>80608</v>
      </c>
      <c r="AR5911" s="1" t="s">
        <v>535</v>
      </c>
    </row>
    <row r="5912" spans="1:44" x14ac:dyDescent="0.25">
      <c r="A5912" s="1">
        <v>7497</v>
      </c>
      <c r="B5912" s="1" t="s">
        <v>855</v>
      </c>
      <c r="C5912" s="1">
        <v>102</v>
      </c>
      <c r="D5912" s="1" t="s">
        <v>5633</v>
      </c>
      <c r="F5912" s="1" t="s">
        <v>445</v>
      </c>
      <c r="H5912" s="1">
        <v>50</v>
      </c>
      <c r="J5912" s="1"/>
      <c r="K5912" s="3">
        <v>3775</v>
      </c>
      <c r="N5912" s="1">
        <v>111</v>
      </c>
      <c r="O5912" s="1">
        <v>43.4</v>
      </c>
      <c r="P5912" s="1">
        <v>5.63</v>
      </c>
      <c r="Q5912" s="1">
        <v>12.5</v>
      </c>
      <c r="R5912" s="1">
        <v>10.8</v>
      </c>
      <c r="AJ5912" s="1" t="s">
        <v>406</v>
      </c>
      <c r="AK5912" s="20">
        <v>61.5</v>
      </c>
      <c r="AL5912" s="19">
        <v>45</v>
      </c>
      <c r="AN5912" s="3">
        <v>1990</v>
      </c>
      <c r="AQ5912">
        <v>80608</v>
      </c>
      <c r="AR5912" s="1" t="s">
        <v>535</v>
      </c>
    </row>
    <row r="5913" spans="1:44" x14ac:dyDescent="0.25">
      <c r="A5913" s="1">
        <v>7498</v>
      </c>
      <c r="B5913" s="1" t="s">
        <v>855</v>
      </c>
      <c r="C5913" s="1">
        <v>102</v>
      </c>
      <c r="D5913" s="1" t="s">
        <v>5633</v>
      </c>
      <c r="F5913" s="1" t="s">
        <v>445</v>
      </c>
      <c r="H5913" s="1">
        <v>60</v>
      </c>
      <c r="J5913" s="1"/>
      <c r="K5913" s="3">
        <v>2418</v>
      </c>
      <c r="N5913" s="1">
        <v>135</v>
      </c>
      <c r="O5913" s="1">
        <v>53</v>
      </c>
      <c r="P5913" s="1">
        <v>6.43</v>
      </c>
      <c r="Q5913" s="1">
        <v>15.6</v>
      </c>
      <c r="R5913" s="1">
        <v>12.8</v>
      </c>
      <c r="AJ5913" s="1" t="s">
        <v>406</v>
      </c>
      <c r="AK5913" s="20">
        <v>61.5</v>
      </c>
      <c r="AL5913" s="19">
        <v>45</v>
      </c>
      <c r="AN5913" s="3">
        <v>1990</v>
      </c>
      <c r="AQ5913">
        <v>80608</v>
      </c>
      <c r="AR5913" s="1" t="s">
        <v>535</v>
      </c>
    </row>
    <row r="5914" spans="1:44" x14ac:dyDescent="0.25">
      <c r="A5914" s="1">
        <v>7499</v>
      </c>
      <c r="B5914" s="1" t="s">
        <v>855</v>
      </c>
      <c r="C5914" s="1">
        <v>102</v>
      </c>
      <c r="D5914" s="1" t="s">
        <v>5633</v>
      </c>
      <c r="F5914" s="1" t="s">
        <v>445</v>
      </c>
      <c r="H5914" s="1">
        <v>70</v>
      </c>
      <c r="J5914" s="1"/>
      <c r="K5914" s="3">
        <v>1692</v>
      </c>
      <c r="N5914" s="1">
        <v>161</v>
      </c>
      <c r="O5914" s="1">
        <v>63.3</v>
      </c>
      <c r="P5914" s="1">
        <v>7.23</v>
      </c>
      <c r="Q5914" s="1">
        <v>18.600000000000001</v>
      </c>
      <c r="R5914" s="1">
        <v>14.7</v>
      </c>
      <c r="AJ5914" s="1" t="s">
        <v>406</v>
      </c>
      <c r="AK5914" s="20">
        <v>61.5</v>
      </c>
      <c r="AL5914" s="19">
        <v>45</v>
      </c>
      <c r="AN5914" s="3">
        <v>1990</v>
      </c>
      <c r="AQ5914">
        <v>80608</v>
      </c>
      <c r="AR5914" s="1" t="s">
        <v>535</v>
      </c>
    </row>
    <row r="5915" spans="1:44" x14ac:dyDescent="0.25">
      <c r="A5915" s="1">
        <v>7500</v>
      </c>
      <c r="B5915" s="1" t="s">
        <v>855</v>
      </c>
      <c r="C5915" s="1">
        <v>102</v>
      </c>
      <c r="D5915" s="1" t="s">
        <v>5633</v>
      </c>
      <c r="F5915" s="1" t="s">
        <v>445</v>
      </c>
      <c r="H5915" s="1">
        <v>80</v>
      </c>
      <c r="J5915" s="1"/>
      <c r="K5915" s="3">
        <v>1235</v>
      </c>
      <c r="N5915" s="1">
        <v>186</v>
      </c>
      <c r="O5915" s="1">
        <v>73.099999999999994</v>
      </c>
      <c r="P5915" s="1">
        <v>7.95</v>
      </c>
      <c r="Q5915" s="1">
        <v>21.7</v>
      </c>
      <c r="R5915" s="1">
        <v>16.600000000000001</v>
      </c>
      <c r="AJ5915" s="1" t="s">
        <v>406</v>
      </c>
      <c r="AK5915" s="20">
        <v>61.5</v>
      </c>
      <c r="AL5915" s="19">
        <v>45</v>
      </c>
      <c r="AN5915" s="3">
        <v>1990</v>
      </c>
      <c r="AQ5915">
        <v>80608</v>
      </c>
      <c r="AR5915" s="1" t="s">
        <v>535</v>
      </c>
    </row>
    <row r="5916" spans="1:44" x14ac:dyDescent="0.25">
      <c r="A5916" s="1">
        <v>7501</v>
      </c>
      <c r="B5916" s="1" t="s">
        <v>855</v>
      </c>
      <c r="C5916" s="1">
        <v>102</v>
      </c>
      <c r="D5916" s="1" t="s">
        <v>5633</v>
      </c>
      <c r="F5916" s="1" t="s">
        <v>445</v>
      </c>
      <c r="H5916" s="1">
        <v>90</v>
      </c>
      <c r="J5916" s="1"/>
      <c r="K5916" s="3">
        <v>988</v>
      </c>
      <c r="N5916" s="1">
        <v>206</v>
      </c>
      <c r="O5916" s="1">
        <v>81</v>
      </c>
      <c r="P5916" s="1">
        <v>7.04</v>
      </c>
      <c r="Q5916" s="1">
        <v>24.2</v>
      </c>
      <c r="R5916" s="1">
        <v>18</v>
      </c>
      <c r="AJ5916" s="1" t="s">
        <v>406</v>
      </c>
      <c r="AK5916" s="20">
        <v>61.5</v>
      </c>
      <c r="AL5916" s="19">
        <v>45</v>
      </c>
      <c r="AN5916" s="3">
        <v>1990</v>
      </c>
      <c r="AQ5916">
        <v>80608</v>
      </c>
      <c r="AR5916" s="1" t="s">
        <v>535</v>
      </c>
    </row>
    <row r="5917" spans="1:44" x14ac:dyDescent="0.25">
      <c r="A5917" s="1">
        <v>7502</v>
      </c>
      <c r="B5917" s="1" t="s">
        <v>855</v>
      </c>
      <c r="C5917" s="1">
        <v>102</v>
      </c>
      <c r="D5917" s="1" t="s">
        <v>5633</v>
      </c>
      <c r="F5917" s="1" t="s">
        <v>445</v>
      </c>
      <c r="H5917" s="1">
        <v>100</v>
      </c>
      <c r="J5917" s="1"/>
      <c r="K5917" s="3">
        <v>824</v>
      </c>
      <c r="N5917" s="1">
        <v>226</v>
      </c>
      <c r="O5917" s="1">
        <v>88.7</v>
      </c>
      <c r="P5917" s="1">
        <v>9.0399999999999991</v>
      </c>
      <c r="Q5917" s="1">
        <v>26.5</v>
      </c>
      <c r="R5917" s="1">
        <v>19.3</v>
      </c>
      <c r="AJ5917" s="1" t="s">
        <v>406</v>
      </c>
      <c r="AK5917" s="20">
        <v>61.5</v>
      </c>
      <c r="AL5917" s="19">
        <v>45</v>
      </c>
      <c r="AN5917" s="3">
        <v>1990</v>
      </c>
      <c r="AQ5917">
        <v>80608</v>
      </c>
      <c r="AR5917" s="1" t="s">
        <v>535</v>
      </c>
    </row>
    <row r="5918" spans="1:44" x14ac:dyDescent="0.25">
      <c r="A5918" s="1">
        <v>7503</v>
      </c>
      <c r="B5918" s="1" t="s">
        <v>855</v>
      </c>
      <c r="C5918" s="1">
        <v>102</v>
      </c>
      <c r="D5918" s="1" t="s">
        <v>5633</v>
      </c>
      <c r="F5918" s="1" t="s">
        <v>445</v>
      </c>
      <c r="H5918" s="1">
        <v>55</v>
      </c>
      <c r="J5918" s="1"/>
      <c r="K5918" s="3">
        <v>1000</v>
      </c>
      <c r="N5918" s="1">
        <v>103</v>
      </c>
      <c r="O5918" s="1">
        <v>40.4</v>
      </c>
      <c r="Q5918" s="1">
        <v>19.600000000000001</v>
      </c>
      <c r="R5918" s="1">
        <v>12.4</v>
      </c>
      <c r="S5918" s="1">
        <v>15.5</v>
      </c>
      <c r="AJ5918" s="1" t="s">
        <v>406</v>
      </c>
      <c r="AK5918" s="20">
        <v>61.5</v>
      </c>
      <c r="AL5918" s="19">
        <v>45</v>
      </c>
      <c r="AN5918" s="3">
        <v>1990</v>
      </c>
      <c r="AQ5918">
        <v>80608</v>
      </c>
      <c r="AR5918" s="1" t="s">
        <v>535</v>
      </c>
    </row>
    <row r="5919" spans="1:44" x14ac:dyDescent="0.25">
      <c r="A5919" s="1">
        <v>7504</v>
      </c>
      <c r="B5919" s="1" t="s">
        <v>855</v>
      </c>
      <c r="C5919" s="1">
        <v>102</v>
      </c>
      <c r="D5919" s="1" t="s">
        <v>5633</v>
      </c>
      <c r="F5919" s="1" t="s">
        <v>445</v>
      </c>
      <c r="H5919" s="1">
        <v>55</v>
      </c>
      <c r="J5919" s="1"/>
      <c r="K5919" s="3">
        <v>2000</v>
      </c>
      <c r="N5919" s="1">
        <v>108</v>
      </c>
      <c r="O5919" s="1">
        <v>42.2</v>
      </c>
      <c r="Q5919" s="1">
        <v>15.2</v>
      </c>
      <c r="R5919" s="1">
        <v>11.8</v>
      </c>
      <c r="S5919" s="1">
        <v>17</v>
      </c>
      <c r="AJ5919" s="1" t="s">
        <v>406</v>
      </c>
      <c r="AK5919" s="20">
        <v>61.5</v>
      </c>
      <c r="AL5919" s="19">
        <v>45</v>
      </c>
      <c r="AN5919" s="3">
        <v>1990</v>
      </c>
      <c r="AQ5919">
        <v>80608</v>
      </c>
      <c r="AR5919" s="1" t="s">
        <v>535</v>
      </c>
    </row>
    <row r="5920" spans="1:44" x14ac:dyDescent="0.25">
      <c r="A5920" s="1">
        <v>7505</v>
      </c>
      <c r="B5920" s="1" t="s">
        <v>855</v>
      </c>
      <c r="C5920" s="1">
        <v>102</v>
      </c>
      <c r="D5920" s="1" t="s">
        <v>5633</v>
      </c>
      <c r="F5920" s="1" t="s">
        <v>445</v>
      </c>
      <c r="H5920" s="1">
        <v>55</v>
      </c>
      <c r="J5920" s="1"/>
      <c r="K5920" s="3">
        <v>3000</v>
      </c>
      <c r="N5920" s="1">
        <v>110</v>
      </c>
      <c r="O5920" s="1">
        <v>43</v>
      </c>
      <c r="Q5920" s="1">
        <v>14.6</v>
      </c>
      <c r="R5920" s="1">
        <v>11.9</v>
      </c>
      <c r="S5920" s="1">
        <v>16.8</v>
      </c>
      <c r="AJ5920" s="1" t="s">
        <v>406</v>
      </c>
      <c r="AK5920" s="20">
        <v>61.5</v>
      </c>
      <c r="AL5920" s="19">
        <v>45</v>
      </c>
      <c r="AN5920" s="3">
        <v>1990</v>
      </c>
      <c r="AQ5920">
        <v>80608</v>
      </c>
      <c r="AR5920" s="1" t="s">
        <v>535</v>
      </c>
    </row>
    <row r="5921" spans="1:44" x14ac:dyDescent="0.25">
      <c r="A5921" s="1">
        <v>7506</v>
      </c>
      <c r="B5921" s="1" t="s">
        <v>855</v>
      </c>
      <c r="C5921" s="1">
        <v>102</v>
      </c>
      <c r="D5921" s="1" t="s">
        <v>5633</v>
      </c>
      <c r="F5921" s="1" t="s">
        <v>445</v>
      </c>
      <c r="H5921" s="1">
        <v>55</v>
      </c>
      <c r="J5921" s="1"/>
      <c r="K5921" s="3">
        <v>4000</v>
      </c>
      <c r="N5921" s="1">
        <v>110</v>
      </c>
      <c r="O5921" s="1">
        <v>43.3</v>
      </c>
      <c r="Q5921" s="1">
        <v>14.7</v>
      </c>
      <c r="R5921" s="1">
        <v>12.1</v>
      </c>
      <c r="S5921" s="1">
        <v>15.5</v>
      </c>
      <c r="AJ5921" s="1" t="s">
        <v>406</v>
      </c>
      <c r="AK5921" s="20">
        <v>61.5</v>
      </c>
      <c r="AL5921" s="19">
        <v>45</v>
      </c>
      <c r="AN5921" s="3">
        <v>1990</v>
      </c>
      <c r="AQ5921">
        <v>80608</v>
      </c>
      <c r="AR5921" s="1" t="s">
        <v>535</v>
      </c>
    </row>
    <row r="5922" spans="1:44" x14ac:dyDescent="0.25">
      <c r="A5922" s="1">
        <v>7507</v>
      </c>
      <c r="B5922" s="1" t="s">
        <v>855</v>
      </c>
      <c r="C5922" s="1">
        <v>102</v>
      </c>
      <c r="D5922" s="1" t="s">
        <v>5633</v>
      </c>
      <c r="F5922" s="1" t="s">
        <v>445</v>
      </c>
      <c r="H5922" s="1">
        <v>55</v>
      </c>
      <c r="J5922" s="1"/>
      <c r="K5922" s="3">
        <v>5000</v>
      </c>
      <c r="N5922" s="1">
        <v>111</v>
      </c>
      <c r="O5922" s="1">
        <v>43.5</v>
      </c>
      <c r="Q5922" s="1">
        <v>14.6</v>
      </c>
      <c r="R5922" s="1">
        <v>12.4</v>
      </c>
      <c r="S5922" s="1">
        <v>13.9</v>
      </c>
      <c r="AJ5922" s="1" t="s">
        <v>406</v>
      </c>
      <c r="AK5922" s="20">
        <v>61.5</v>
      </c>
      <c r="AL5922" s="19">
        <v>45</v>
      </c>
      <c r="AN5922" s="3">
        <v>1990</v>
      </c>
      <c r="AQ5922">
        <v>80608</v>
      </c>
      <c r="AR5922" s="1" t="s">
        <v>535</v>
      </c>
    </row>
    <row r="5923" spans="1:44" x14ac:dyDescent="0.25">
      <c r="A5923" s="1">
        <v>7508</v>
      </c>
      <c r="B5923" s="1" t="s">
        <v>855</v>
      </c>
      <c r="C5923" s="1">
        <v>102</v>
      </c>
      <c r="D5923" s="1" t="s">
        <v>5633</v>
      </c>
      <c r="F5923" s="1" t="s">
        <v>445</v>
      </c>
      <c r="H5923" s="1">
        <v>55</v>
      </c>
      <c r="J5923" s="1"/>
      <c r="K5923" s="3">
        <v>6000</v>
      </c>
      <c r="N5923" s="1">
        <v>111</v>
      </c>
      <c r="O5923" s="1">
        <v>43.7</v>
      </c>
      <c r="Q5923" s="1">
        <v>15.2</v>
      </c>
      <c r="R5923" s="1">
        <v>12.7</v>
      </c>
      <c r="S5923" s="1">
        <v>12.3</v>
      </c>
      <c r="AJ5923" s="1" t="s">
        <v>406</v>
      </c>
      <c r="AK5923" s="20">
        <v>61.5</v>
      </c>
      <c r="AL5923" s="19">
        <v>45</v>
      </c>
      <c r="AN5923" s="3">
        <v>1990</v>
      </c>
      <c r="AQ5923">
        <v>80608</v>
      </c>
      <c r="AR5923" s="1" t="s">
        <v>535</v>
      </c>
    </row>
    <row r="5924" spans="1:44" x14ac:dyDescent="0.25">
      <c r="A5924" s="1">
        <v>7509</v>
      </c>
      <c r="B5924" s="1" t="s">
        <v>855</v>
      </c>
      <c r="C5924" s="1">
        <v>102</v>
      </c>
      <c r="D5924" s="1" t="s">
        <v>5767</v>
      </c>
      <c r="F5924" s="1" t="s">
        <v>445</v>
      </c>
      <c r="G5924" s="1">
        <v>9</v>
      </c>
      <c r="H5924" s="1">
        <v>95</v>
      </c>
      <c r="I5924" s="1">
        <v>16.5</v>
      </c>
      <c r="J5924" s="1">
        <v>15.5</v>
      </c>
      <c r="K5924" s="3">
        <v>1849</v>
      </c>
      <c r="N5924" s="1">
        <v>293</v>
      </c>
      <c r="O5924" s="1">
        <v>121.8</v>
      </c>
      <c r="P5924" s="1">
        <v>11.2</v>
      </c>
      <c r="Q5924" s="1">
        <v>19.149999999999999</v>
      </c>
      <c r="R5924" s="1">
        <v>12.72</v>
      </c>
      <c r="S5924" s="1">
        <v>38.4</v>
      </c>
      <c r="AJ5924" s="1" t="s">
        <v>406</v>
      </c>
      <c r="AK5924" s="20">
        <v>62.28</v>
      </c>
      <c r="AL5924" s="19">
        <v>50.67</v>
      </c>
      <c r="AN5924" s="3">
        <v>1999</v>
      </c>
      <c r="AQ5924">
        <v>80608</v>
      </c>
      <c r="AR5924" s="1" t="s">
        <v>536</v>
      </c>
    </row>
    <row r="5925" spans="1:44" x14ac:dyDescent="0.25">
      <c r="A5925" s="1">
        <v>7510</v>
      </c>
      <c r="B5925" s="1" t="s">
        <v>855</v>
      </c>
      <c r="C5925" s="1">
        <v>102</v>
      </c>
      <c r="D5925" s="1" t="s">
        <v>6316</v>
      </c>
      <c r="F5925" s="1" t="s">
        <v>445</v>
      </c>
      <c r="G5925" s="1">
        <v>9</v>
      </c>
      <c r="H5925" s="1">
        <v>115</v>
      </c>
      <c r="I5925" s="1">
        <v>19</v>
      </c>
      <c r="J5925" s="1">
        <v>23.5</v>
      </c>
      <c r="K5925" s="3">
        <v>966</v>
      </c>
      <c r="N5925" s="1">
        <v>314</v>
      </c>
      <c r="O5925" s="1">
        <v>133.6</v>
      </c>
      <c r="P5925" s="1">
        <v>13.1</v>
      </c>
      <c r="Q5925" s="1">
        <v>18.88</v>
      </c>
      <c r="R5925" s="1">
        <v>15.56</v>
      </c>
      <c r="S5925" s="1">
        <v>38.4</v>
      </c>
      <c r="AJ5925" s="1" t="s">
        <v>406</v>
      </c>
      <c r="AK5925" s="20">
        <v>62.28</v>
      </c>
      <c r="AL5925" s="19">
        <v>50.67</v>
      </c>
      <c r="AN5925" s="3">
        <v>1999</v>
      </c>
      <c r="AQ5925">
        <v>80608</v>
      </c>
      <c r="AR5925" s="1" t="s">
        <v>536</v>
      </c>
    </row>
    <row r="5926" spans="1:44" x14ac:dyDescent="0.25">
      <c r="A5926" s="1">
        <v>7511</v>
      </c>
      <c r="B5926" s="1" t="s">
        <v>855</v>
      </c>
      <c r="C5926" s="1">
        <v>102</v>
      </c>
      <c r="D5926" s="1" t="s">
        <v>6195</v>
      </c>
      <c r="F5926" s="1" t="s">
        <v>445</v>
      </c>
      <c r="H5926" s="1" t="s">
        <v>699</v>
      </c>
      <c r="I5926" s="1">
        <v>16</v>
      </c>
      <c r="J5926" s="1">
        <v>17.600000000000001</v>
      </c>
      <c r="K5926" s="3">
        <v>1737</v>
      </c>
      <c r="N5926" s="1">
        <v>277</v>
      </c>
      <c r="O5926" s="1">
        <v>114.5</v>
      </c>
      <c r="P5926" s="1">
        <v>11.8</v>
      </c>
      <c r="Q5926" s="1">
        <v>22.5</v>
      </c>
      <c r="R5926" s="1">
        <v>13.9</v>
      </c>
      <c r="S5926" s="1">
        <v>40.1</v>
      </c>
      <c r="AJ5926" s="1" t="s">
        <v>406</v>
      </c>
      <c r="AK5926" s="20">
        <v>62</v>
      </c>
      <c r="AL5926" s="19">
        <v>50.5</v>
      </c>
      <c r="AN5926" s="3">
        <v>2004</v>
      </c>
      <c r="AQ5926">
        <v>80608</v>
      </c>
      <c r="AR5926" s="1" t="s">
        <v>3302</v>
      </c>
    </row>
    <row r="5927" spans="1:44" x14ac:dyDescent="0.25">
      <c r="A5927" s="1">
        <v>7512</v>
      </c>
      <c r="B5927" s="1" t="s">
        <v>855</v>
      </c>
      <c r="C5927" s="1">
        <v>102</v>
      </c>
      <c r="D5927" s="1" t="s">
        <v>6244</v>
      </c>
      <c r="F5927" s="1" t="s">
        <v>445</v>
      </c>
      <c r="H5927" s="1" t="s">
        <v>700</v>
      </c>
      <c r="I5927" s="1">
        <v>14.5</v>
      </c>
      <c r="J5927" s="1">
        <v>16.5</v>
      </c>
      <c r="K5927" s="3">
        <v>1465</v>
      </c>
      <c r="N5927" s="1">
        <v>266</v>
      </c>
      <c r="O5927" s="1">
        <v>106.4</v>
      </c>
      <c r="P5927" s="1">
        <v>13</v>
      </c>
      <c r="Q5927" s="1">
        <v>18.7</v>
      </c>
      <c r="R5927" s="1">
        <v>13.9</v>
      </c>
      <c r="S5927" s="1">
        <v>39.200000000000003</v>
      </c>
      <c r="AJ5927" s="1" t="s">
        <v>406</v>
      </c>
      <c r="AK5927" s="20">
        <v>62</v>
      </c>
      <c r="AL5927" s="19">
        <v>50.5</v>
      </c>
      <c r="AN5927" s="3">
        <v>2004</v>
      </c>
      <c r="AQ5927">
        <v>80608</v>
      </c>
      <c r="AR5927" s="1" t="s">
        <v>3302</v>
      </c>
    </row>
    <row r="5928" spans="1:44" x14ac:dyDescent="0.25">
      <c r="A5928" s="1">
        <v>7513</v>
      </c>
      <c r="B5928" s="1" t="s">
        <v>855</v>
      </c>
      <c r="C5928" s="1">
        <v>102</v>
      </c>
      <c r="D5928" s="1" t="s">
        <v>6034</v>
      </c>
      <c r="F5928" s="1" t="s">
        <v>445</v>
      </c>
      <c r="H5928" s="1" t="s">
        <v>701</v>
      </c>
      <c r="I5928" s="1">
        <v>11</v>
      </c>
      <c r="J5928" s="1">
        <v>13</v>
      </c>
      <c r="K5928" s="3">
        <v>1900</v>
      </c>
      <c r="N5928" s="1">
        <v>222</v>
      </c>
      <c r="O5928" s="1">
        <v>93.5</v>
      </c>
      <c r="P5928" s="1">
        <v>11.6</v>
      </c>
      <c r="Q5928" s="1">
        <v>13.3</v>
      </c>
      <c r="R5928" s="1">
        <v>11.3</v>
      </c>
      <c r="S5928" s="1">
        <v>38.200000000000003</v>
      </c>
      <c r="AJ5928" s="1" t="s">
        <v>406</v>
      </c>
      <c r="AK5928" s="20">
        <v>62</v>
      </c>
      <c r="AL5928" s="19">
        <v>50.5</v>
      </c>
      <c r="AN5928" s="3">
        <v>2004</v>
      </c>
      <c r="AQ5928">
        <v>80608</v>
      </c>
      <c r="AR5928" s="1" t="s">
        <v>3302</v>
      </c>
    </row>
    <row r="5929" spans="1:44" x14ac:dyDescent="0.25">
      <c r="A5929" s="1">
        <v>7514</v>
      </c>
      <c r="B5929" s="1" t="s">
        <v>855</v>
      </c>
      <c r="C5929" s="1">
        <v>102</v>
      </c>
      <c r="D5929" s="1" t="s">
        <v>6395</v>
      </c>
      <c r="F5929" s="1" t="s">
        <v>445</v>
      </c>
      <c r="G5929" s="1">
        <v>9</v>
      </c>
      <c r="H5929" s="1">
        <v>105</v>
      </c>
      <c r="I5929" s="1">
        <v>16.399999999999999</v>
      </c>
      <c r="J5929" s="1">
        <v>15.6</v>
      </c>
      <c r="K5929" s="3">
        <v>1456</v>
      </c>
      <c r="N5929" s="1">
        <v>245</v>
      </c>
      <c r="O5929" s="1">
        <v>104.9</v>
      </c>
      <c r="Q5929" s="1">
        <v>14</v>
      </c>
      <c r="R5929" s="1">
        <v>11</v>
      </c>
      <c r="S5929" s="1">
        <v>49.4</v>
      </c>
      <c r="AJ5929" s="1" t="s">
        <v>406</v>
      </c>
      <c r="AK5929" s="20">
        <v>60</v>
      </c>
      <c r="AL5929" s="19">
        <v>40.5</v>
      </c>
      <c r="AN5929" s="3">
        <v>1969</v>
      </c>
      <c r="AQ5929">
        <v>80608</v>
      </c>
      <c r="AR5929" s="1" t="s">
        <v>3131</v>
      </c>
    </row>
    <row r="5930" spans="1:44" x14ac:dyDescent="0.25">
      <c r="A5930" s="1">
        <v>7515</v>
      </c>
      <c r="B5930" s="1" t="s">
        <v>855</v>
      </c>
      <c r="C5930" s="1">
        <v>102</v>
      </c>
      <c r="D5930" s="1" t="s">
        <v>5633</v>
      </c>
      <c r="F5930" s="33" t="s">
        <v>859</v>
      </c>
      <c r="H5930" s="1">
        <v>3</v>
      </c>
      <c r="I5930" s="1">
        <v>0.25</v>
      </c>
      <c r="J5930" s="1">
        <v>0.43</v>
      </c>
      <c r="K5930" s="3">
        <v>3000</v>
      </c>
      <c r="N5930" s="1">
        <v>4.4999999999999997E-3</v>
      </c>
      <c r="O5930" s="1">
        <v>2.5000000000000001E-3</v>
      </c>
      <c r="P5930" s="1">
        <v>1.1999999999999999E-3</v>
      </c>
      <c r="Q5930" s="1">
        <v>8.0000000000000002E-3</v>
      </c>
      <c r="R5930" s="1">
        <v>3.2000000000000001E-2</v>
      </c>
      <c r="S5930" s="1">
        <v>4.0000000000000001E-3</v>
      </c>
      <c r="AJ5930" s="1" t="s">
        <v>406</v>
      </c>
      <c r="AK5930" s="20">
        <v>59.5</v>
      </c>
      <c r="AL5930" s="19">
        <v>40.5</v>
      </c>
      <c r="AN5930" s="3">
        <v>1998</v>
      </c>
      <c r="AQ5930">
        <v>80608</v>
      </c>
      <c r="AR5930" s="1" t="s">
        <v>537</v>
      </c>
    </row>
    <row r="5931" spans="1:44" x14ac:dyDescent="0.25">
      <c r="A5931" s="1">
        <v>7516</v>
      </c>
      <c r="B5931" s="1" t="s">
        <v>855</v>
      </c>
      <c r="C5931" s="1">
        <v>102</v>
      </c>
      <c r="D5931" s="1" t="s">
        <v>5633</v>
      </c>
      <c r="F5931" s="33" t="s">
        <v>859</v>
      </c>
      <c r="G5931" s="1">
        <v>10</v>
      </c>
      <c r="H5931" s="1">
        <v>6</v>
      </c>
      <c r="I5931" s="1">
        <v>0.48</v>
      </c>
      <c r="J5931" s="1">
        <v>1.24</v>
      </c>
      <c r="K5931" s="3">
        <v>3000</v>
      </c>
      <c r="N5931" s="1">
        <v>7.4999999999999997E-2</v>
      </c>
      <c r="O5931" s="1">
        <v>4.1000000000000002E-2</v>
      </c>
      <c r="P5931" s="1">
        <v>1.4999999999999999E-2</v>
      </c>
      <c r="Q5931" s="1">
        <v>2.5000000000000001E-2</v>
      </c>
      <c r="R5931" s="1">
        <v>9.1999999999999998E-2</v>
      </c>
      <c r="S5931" s="1">
        <v>0.04</v>
      </c>
      <c r="AJ5931" s="1" t="s">
        <v>406</v>
      </c>
      <c r="AK5931" s="20">
        <v>59.5</v>
      </c>
      <c r="AL5931" s="19">
        <v>40.5</v>
      </c>
      <c r="AN5931" s="3">
        <v>1998</v>
      </c>
      <c r="AQ5931">
        <v>80608</v>
      </c>
      <c r="AR5931" s="1" t="s">
        <v>537</v>
      </c>
    </row>
    <row r="5932" spans="1:44" x14ac:dyDescent="0.25">
      <c r="A5932" s="1">
        <v>7517</v>
      </c>
      <c r="B5932" s="1" t="s">
        <v>855</v>
      </c>
      <c r="C5932" s="1">
        <v>102</v>
      </c>
      <c r="D5932" s="1" t="s">
        <v>5633</v>
      </c>
      <c r="F5932" s="33" t="s">
        <v>859</v>
      </c>
      <c r="G5932" s="1">
        <v>10</v>
      </c>
      <c r="H5932" s="1">
        <v>6</v>
      </c>
      <c r="I5932" s="1">
        <v>0.48</v>
      </c>
      <c r="J5932" s="1">
        <v>1.17</v>
      </c>
      <c r="K5932" s="3">
        <v>3000</v>
      </c>
      <c r="N5932" s="1">
        <v>0.12</v>
      </c>
      <c r="O5932" s="1">
        <v>6.4000000000000001E-2</v>
      </c>
      <c r="P5932" s="1">
        <v>2.5000000000000001E-2</v>
      </c>
      <c r="Q5932" s="1">
        <v>5.3999999999999999E-2</v>
      </c>
      <c r="R5932" s="1">
        <v>0.19600000000000001</v>
      </c>
      <c r="S5932" s="1">
        <v>7.0000000000000007E-2</v>
      </c>
      <c r="AJ5932" s="1" t="s">
        <v>406</v>
      </c>
      <c r="AK5932" s="20">
        <v>59.5</v>
      </c>
      <c r="AL5932" s="19">
        <v>40.5</v>
      </c>
      <c r="AN5932" s="3">
        <v>1998</v>
      </c>
      <c r="AQ5932">
        <v>80608</v>
      </c>
      <c r="AR5932" s="1" t="s">
        <v>537</v>
      </c>
    </row>
    <row r="5933" spans="1:44" x14ac:dyDescent="0.25">
      <c r="A5933" s="1">
        <v>7518</v>
      </c>
      <c r="B5933" s="1" t="s">
        <v>855</v>
      </c>
      <c r="C5933" s="1">
        <v>102</v>
      </c>
      <c r="D5933" s="1" t="s">
        <v>5633</v>
      </c>
      <c r="F5933" s="33" t="s">
        <v>859</v>
      </c>
      <c r="G5933" s="1">
        <v>9</v>
      </c>
      <c r="H5933" s="1">
        <v>7</v>
      </c>
      <c r="I5933" s="1">
        <v>0.88</v>
      </c>
      <c r="J5933" s="1">
        <v>2.0699999999999998</v>
      </c>
      <c r="K5933" s="3">
        <v>3000</v>
      </c>
      <c r="N5933" s="1">
        <v>0.33</v>
      </c>
      <c r="O5933" s="1">
        <v>0.17799999999999999</v>
      </c>
      <c r="P5933" s="1">
        <v>6.6000000000000003E-2</v>
      </c>
      <c r="Q5933" s="1">
        <v>0.09</v>
      </c>
      <c r="R5933" s="1">
        <v>0.32400000000000001</v>
      </c>
      <c r="S5933" s="1">
        <v>0.14000000000000001</v>
      </c>
      <c r="AJ5933" s="1" t="s">
        <v>406</v>
      </c>
      <c r="AK5933" s="20">
        <v>59.5</v>
      </c>
      <c r="AL5933" s="19">
        <v>40.5</v>
      </c>
      <c r="AN5933" s="3">
        <v>1998</v>
      </c>
      <c r="AQ5933">
        <v>80608</v>
      </c>
      <c r="AR5933" s="1" t="s">
        <v>537</v>
      </c>
    </row>
    <row r="5934" spans="1:44" x14ac:dyDescent="0.25">
      <c r="A5934" s="1">
        <v>7519</v>
      </c>
      <c r="B5934" s="1" t="s">
        <v>855</v>
      </c>
      <c r="C5934" s="1">
        <v>102</v>
      </c>
      <c r="D5934" s="1" t="s">
        <v>5633</v>
      </c>
      <c r="F5934" s="33" t="s">
        <v>859</v>
      </c>
      <c r="G5934" s="1">
        <v>9</v>
      </c>
      <c r="H5934" s="1">
        <v>10</v>
      </c>
      <c r="I5934" s="1">
        <v>1.67</v>
      </c>
      <c r="J5934" s="1">
        <v>2</v>
      </c>
      <c r="K5934" s="3">
        <v>2820</v>
      </c>
      <c r="N5934" s="1">
        <v>1.36</v>
      </c>
      <c r="O5934" s="1">
        <v>0.745</v>
      </c>
      <c r="P5934" s="1">
        <v>0.21299999999999999</v>
      </c>
      <c r="Q5934" s="1">
        <v>0.34</v>
      </c>
      <c r="R5934" s="1">
        <v>1.22</v>
      </c>
      <c r="S5934" s="1">
        <v>0.57999999999999996</v>
      </c>
      <c r="AJ5934" s="1" t="s">
        <v>406</v>
      </c>
      <c r="AK5934" s="20">
        <v>59.5</v>
      </c>
      <c r="AL5934" s="19">
        <v>40.5</v>
      </c>
      <c r="AN5934" s="3">
        <v>1998</v>
      </c>
      <c r="AQ5934">
        <v>80608</v>
      </c>
      <c r="AR5934" s="1" t="s">
        <v>537</v>
      </c>
    </row>
    <row r="5935" spans="1:44" x14ac:dyDescent="0.25">
      <c r="A5935" s="1">
        <v>7520</v>
      </c>
      <c r="B5935" s="1" t="s">
        <v>855</v>
      </c>
      <c r="C5935" s="1">
        <v>102</v>
      </c>
      <c r="D5935" s="1" t="s">
        <v>5633</v>
      </c>
      <c r="F5935" s="33" t="s">
        <v>859</v>
      </c>
      <c r="G5935" s="1">
        <v>9</v>
      </c>
      <c r="H5935" s="1">
        <v>10</v>
      </c>
      <c r="I5935" s="1">
        <v>1.51</v>
      </c>
      <c r="J5935" s="1">
        <v>2</v>
      </c>
      <c r="K5935" s="3">
        <v>2821</v>
      </c>
      <c r="N5935" s="1">
        <v>1.08</v>
      </c>
      <c r="O5935" s="1">
        <v>0.58899999999999997</v>
      </c>
      <c r="P5935" s="1">
        <v>0.17499999999999999</v>
      </c>
      <c r="Q5935" s="1">
        <v>0.251</v>
      </c>
      <c r="R5935" s="1">
        <v>0.91</v>
      </c>
      <c r="S5935" s="1">
        <v>0.44</v>
      </c>
      <c r="AJ5935" s="1" t="s">
        <v>406</v>
      </c>
      <c r="AK5935" s="20">
        <v>59.5</v>
      </c>
      <c r="AL5935" s="19">
        <v>40.5</v>
      </c>
      <c r="AN5935" s="3">
        <v>1998</v>
      </c>
      <c r="AQ5935">
        <v>80608</v>
      </c>
      <c r="AR5935" s="1" t="s">
        <v>537</v>
      </c>
    </row>
    <row r="5936" spans="1:44" x14ac:dyDescent="0.25">
      <c r="A5936" s="1">
        <v>7521</v>
      </c>
      <c r="B5936" s="1" t="s">
        <v>855</v>
      </c>
      <c r="C5936" s="1">
        <v>102</v>
      </c>
      <c r="D5936" s="1" t="s">
        <v>6395</v>
      </c>
      <c r="F5936" s="1" t="s">
        <v>445</v>
      </c>
      <c r="G5936" s="1">
        <v>8</v>
      </c>
      <c r="H5936" s="1">
        <v>72</v>
      </c>
      <c r="I5936" s="1">
        <v>18</v>
      </c>
      <c r="J5936" s="1">
        <v>16</v>
      </c>
      <c r="K5936" s="3">
        <v>1625</v>
      </c>
      <c r="N5936" s="1">
        <v>341</v>
      </c>
      <c r="O5936" s="1">
        <v>153.80000000000001</v>
      </c>
      <c r="Q5936" s="1">
        <v>22.4</v>
      </c>
      <c r="R5936" s="1">
        <v>15.5</v>
      </c>
      <c r="S5936" s="1">
        <v>49.2</v>
      </c>
      <c r="AJ5936" s="1" t="s">
        <v>406</v>
      </c>
      <c r="AK5936" s="20">
        <v>59.5</v>
      </c>
      <c r="AL5936" s="19">
        <v>44</v>
      </c>
      <c r="AN5936" s="3">
        <v>1995</v>
      </c>
      <c r="AQ5936">
        <v>80608</v>
      </c>
      <c r="AR5936" s="1" t="s">
        <v>538</v>
      </c>
    </row>
    <row r="5937" spans="1:50" x14ac:dyDescent="0.25">
      <c r="A5937" s="1">
        <v>7522</v>
      </c>
      <c r="B5937" s="1" t="s">
        <v>855</v>
      </c>
      <c r="C5937" s="1">
        <v>102</v>
      </c>
      <c r="D5937" s="1" t="s">
        <v>5882</v>
      </c>
      <c r="F5937" s="1" t="s">
        <v>445</v>
      </c>
      <c r="G5937" s="1">
        <v>8</v>
      </c>
      <c r="H5937" s="1">
        <v>107</v>
      </c>
      <c r="I5937" s="1">
        <v>21</v>
      </c>
      <c r="J5937" s="1">
        <v>26</v>
      </c>
      <c r="K5937" s="3">
        <v>498</v>
      </c>
      <c r="N5937" s="1">
        <v>300</v>
      </c>
      <c r="O5937" s="1">
        <v>118</v>
      </c>
      <c r="Q5937" s="1">
        <v>19</v>
      </c>
      <c r="R5937" s="1">
        <v>7.33</v>
      </c>
      <c r="S5937" s="1">
        <v>33</v>
      </c>
      <c r="AJ5937" s="1" t="s">
        <v>406</v>
      </c>
      <c r="AK5937" s="20">
        <v>59.5</v>
      </c>
      <c r="AL5937" s="19">
        <v>44</v>
      </c>
      <c r="AN5937" s="3">
        <v>1995</v>
      </c>
      <c r="AQ5937">
        <v>80608</v>
      </c>
      <c r="AR5937" s="1" t="s">
        <v>538</v>
      </c>
      <c r="AX5937" s="33"/>
    </row>
    <row r="5938" spans="1:50" x14ac:dyDescent="0.25">
      <c r="A5938" s="1">
        <v>7523</v>
      </c>
      <c r="B5938" s="1" t="s">
        <v>855</v>
      </c>
      <c r="C5938" s="1">
        <v>102</v>
      </c>
      <c r="D5938" s="1" t="s">
        <v>6247</v>
      </c>
      <c r="F5938" s="1" t="s">
        <v>445</v>
      </c>
      <c r="G5938" s="1">
        <v>6</v>
      </c>
      <c r="H5938" s="1">
        <v>17</v>
      </c>
      <c r="I5938" s="1">
        <v>4.0999999999999996</v>
      </c>
      <c r="J5938" s="1">
        <v>4.8</v>
      </c>
      <c r="K5938" s="3">
        <v>3426</v>
      </c>
      <c r="N5938" s="1">
        <v>22</v>
      </c>
      <c r="O5938" s="1">
        <v>9</v>
      </c>
      <c r="Q5938" s="1">
        <v>1.83</v>
      </c>
      <c r="R5938" s="1">
        <v>1.85</v>
      </c>
      <c r="AJ5938" s="1" t="s">
        <v>406</v>
      </c>
      <c r="AK5938" s="20">
        <v>57.65</v>
      </c>
      <c r="AL5938" s="19">
        <v>53</v>
      </c>
      <c r="AN5938" s="3">
        <v>2002</v>
      </c>
      <c r="AQ5938">
        <v>80608</v>
      </c>
      <c r="AR5938" s="1" t="s">
        <v>3466</v>
      </c>
    </row>
    <row r="5939" spans="1:50" x14ac:dyDescent="0.25">
      <c r="A5939" s="1">
        <v>7524</v>
      </c>
      <c r="B5939" s="1" t="s">
        <v>855</v>
      </c>
      <c r="C5939" s="1">
        <v>102</v>
      </c>
      <c r="D5939" s="1" t="s">
        <v>5633</v>
      </c>
      <c r="F5939" s="1" t="s">
        <v>445</v>
      </c>
      <c r="G5939" s="1">
        <v>6</v>
      </c>
      <c r="H5939" s="1">
        <v>22</v>
      </c>
      <c r="I5939" s="1">
        <v>11.2</v>
      </c>
      <c r="J5939" s="1">
        <v>11.1</v>
      </c>
      <c r="K5939" s="3">
        <v>1684</v>
      </c>
      <c r="N5939" s="1">
        <v>114</v>
      </c>
      <c r="O5939" s="1">
        <v>46.5</v>
      </c>
      <c r="Q5939" s="1">
        <v>7.5</v>
      </c>
      <c r="R5939" s="1">
        <v>5.5</v>
      </c>
      <c r="AJ5939" s="1" t="s">
        <v>406</v>
      </c>
      <c r="AK5939" s="20">
        <v>57.65</v>
      </c>
      <c r="AL5939" s="19">
        <v>53</v>
      </c>
      <c r="AN5939" s="3">
        <v>2002</v>
      </c>
      <c r="AQ5939">
        <v>80608</v>
      </c>
      <c r="AR5939" s="1" t="s">
        <v>3466</v>
      </c>
    </row>
    <row r="5940" spans="1:50" x14ac:dyDescent="0.25">
      <c r="A5940" s="1">
        <v>7525</v>
      </c>
      <c r="B5940" s="1" t="s">
        <v>855</v>
      </c>
      <c r="C5940" s="1">
        <v>102</v>
      </c>
      <c r="D5940" s="1" t="s">
        <v>6395</v>
      </c>
      <c r="F5940" s="1" t="s">
        <v>445</v>
      </c>
      <c r="G5940" s="1">
        <v>6</v>
      </c>
      <c r="H5940" s="1">
        <v>30</v>
      </c>
      <c r="I5940" s="1">
        <v>10</v>
      </c>
      <c r="J5940" s="1">
        <v>11</v>
      </c>
      <c r="K5940" s="3">
        <v>1389</v>
      </c>
      <c r="N5940" s="1">
        <v>119</v>
      </c>
      <c r="O5940" s="1">
        <v>48.6</v>
      </c>
      <c r="Q5940" s="1">
        <v>9.49</v>
      </c>
      <c r="R5940" s="1">
        <v>6.97</v>
      </c>
      <c r="AJ5940" s="1" t="s">
        <v>406</v>
      </c>
      <c r="AK5940" s="20">
        <v>57.65</v>
      </c>
      <c r="AL5940" s="19">
        <v>53</v>
      </c>
      <c r="AN5940" s="3">
        <v>2002</v>
      </c>
      <c r="AQ5940">
        <v>80608</v>
      </c>
      <c r="AR5940" s="1" t="s">
        <v>3466</v>
      </c>
    </row>
    <row r="5941" spans="1:50" x14ac:dyDescent="0.25">
      <c r="A5941" s="1">
        <v>7526</v>
      </c>
      <c r="B5941" s="1" t="s">
        <v>855</v>
      </c>
      <c r="C5941" s="1">
        <v>102</v>
      </c>
      <c r="D5941" s="1" t="s">
        <v>5633</v>
      </c>
      <c r="F5941" s="1" t="s">
        <v>445</v>
      </c>
      <c r="G5941" s="1">
        <v>6</v>
      </c>
      <c r="H5941" s="1">
        <v>30</v>
      </c>
      <c r="I5941" s="1">
        <v>13.8</v>
      </c>
      <c r="J5941" s="1">
        <v>10.199999999999999</v>
      </c>
      <c r="K5941" s="3">
        <v>2619</v>
      </c>
      <c r="N5941" s="1">
        <v>195</v>
      </c>
      <c r="O5941" s="1">
        <v>79.599999999999994</v>
      </c>
      <c r="Q5941" s="1">
        <v>9.9</v>
      </c>
      <c r="R5941" s="1">
        <v>7.51</v>
      </c>
      <c r="AJ5941" s="1" t="s">
        <v>406</v>
      </c>
      <c r="AK5941" s="20">
        <v>57.65</v>
      </c>
      <c r="AL5941" s="19">
        <v>53</v>
      </c>
      <c r="AN5941" s="3">
        <v>2002</v>
      </c>
      <c r="AQ5941">
        <v>80608</v>
      </c>
      <c r="AR5941" s="1" t="s">
        <v>3466</v>
      </c>
    </row>
    <row r="5942" spans="1:50" x14ac:dyDescent="0.25">
      <c r="A5942" s="1">
        <v>7527</v>
      </c>
      <c r="B5942" s="1" t="s">
        <v>855</v>
      </c>
      <c r="C5942" s="1">
        <v>102</v>
      </c>
      <c r="D5942" s="1" t="s">
        <v>5895</v>
      </c>
      <c r="F5942" s="1" t="s">
        <v>445</v>
      </c>
      <c r="G5942" s="1">
        <v>6</v>
      </c>
      <c r="H5942" s="1">
        <v>34</v>
      </c>
      <c r="I5942" s="1">
        <v>17.7</v>
      </c>
      <c r="J5942" s="1">
        <v>19.2</v>
      </c>
      <c r="K5942" s="3">
        <v>750</v>
      </c>
      <c r="N5942" s="1">
        <v>190</v>
      </c>
      <c r="O5942" s="1">
        <v>77.5</v>
      </c>
      <c r="Q5942" s="1">
        <v>10.1</v>
      </c>
      <c r="R5942" s="1">
        <v>6.03</v>
      </c>
      <c r="AJ5942" s="1" t="s">
        <v>406</v>
      </c>
      <c r="AK5942" s="20">
        <v>57.65</v>
      </c>
      <c r="AL5942" s="19">
        <v>53</v>
      </c>
      <c r="AN5942" s="3">
        <v>2002</v>
      </c>
      <c r="AQ5942">
        <v>80608</v>
      </c>
      <c r="AR5942" s="1" t="s">
        <v>3466</v>
      </c>
    </row>
    <row r="5943" spans="1:50" x14ac:dyDescent="0.25">
      <c r="A5943" s="1">
        <v>7528</v>
      </c>
      <c r="B5943" s="1" t="s">
        <v>855</v>
      </c>
      <c r="C5943" s="1">
        <v>102</v>
      </c>
      <c r="D5943" s="1" t="s">
        <v>6316</v>
      </c>
      <c r="F5943" s="1" t="s">
        <v>445</v>
      </c>
      <c r="G5943" s="1">
        <v>6</v>
      </c>
      <c r="H5943" s="1">
        <v>36</v>
      </c>
      <c r="I5943" s="1">
        <v>15.1</v>
      </c>
      <c r="J5943" s="1">
        <v>15.5</v>
      </c>
      <c r="K5943" s="3">
        <v>1033</v>
      </c>
      <c r="N5943" s="1">
        <v>146</v>
      </c>
      <c r="O5943" s="1">
        <v>59.6</v>
      </c>
      <c r="Q5943" s="1">
        <v>8.5500000000000007</v>
      </c>
      <c r="R5943" s="1">
        <v>5.5</v>
      </c>
      <c r="AJ5943" s="1" t="s">
        <v>406</v>
      </c>
      <c r="AK5943" s="20">
        <v>57.65</v>
      </c>
      <c r="AL5943" s="19">
        <v>53</v>
      </c>
      <c r="AN5943" s="3">
        <v>2002</v>
      </c>
      <c r="AQ5943">
        <v>80608</v>
      </c>
      <c r="AR5943" s="1" t="s">
        <v>3466</v>
      </c>
    </row>
    <row r="5944" spans="1:50" x14ac:dyDescent="0.25">
      <c r="A5944" s="1">
        <v>7529</v>
      </c>
      <c r="B5944" s="1" t="s">
        <v>855</v>
      </c>
      <c r="C5944" s="1">
        <v>102</v>
      </c>
      <c r="D5944" s="1" t="s">
        <v>6317</v>
      </c>
      <c r="F5944" s="1" t="s">
        <v>445</v>
      </c>
      <c r="G5944" s="1">
        <v>6</v>
      </c>
      <c r="H5944" s="1">
        <v>51</v>
      </c>
      <c r="I5944" s="1">
        <v>16.2</v>
      </c>
      <c r="J5944" s="1">
        <v>20.8</v>
      </c>
      <c r="K5944" s="3">
        <v>509</v>
      </c>
      <c r="N5944" s="1">
        <v>137</v>
      </c>
      <c r="O5944" s="1">
        <v>55.9</v>
      </c>
      <c r="Q5944" s="1">
        <v>9.3800000000000008</v>
      </c>
      <c r="R5944" s="1">
        <v>5.45</v>
      </c>
      <c r="AJ5944" s="1" t="s">
        <v>406</v>
      </c>
      <c r="AK5944" s="20">
        <v>57.65</v>
      </c>
      <c r="AL5944" s="19">
        <v>53</v>
      </c>
      <c r="AN5944" s="3">
        <v>2002</v>
      </c>
      <c r="AQ5944">
        <v>80608</v>
      </c>
      <c r="AR5944" s="1" t="s">
        <v>3466</v>
      </c>
    </row>
    <row r="5945" spans="1:50" x14ac:dyDescent="0.25">
      <c r="A5945" s="1">
        <v>7530</v>
      </c>
      <c r="B5945" s="1" t="s">
        <v>855</v>
      </c>
      <c r="C5945" s="1">
        <v>102</v>
      </c>
      <c r="D5945" s="1" t="s">
        <v>5633</v>
      </c>
      <c r="F5945" s="1" t="s">
        <v>445</v>
      </c>
      <c r="G5945" s="1">
        <v>6</v>
      </c>
      <c r="H5945" s="1">
        <v>52</v>
      </c>
      <c r="I5945" s="1">
        <v>15.8</v>
      </c>
      <c r="J5945" s="1">
        <v>19.399999999999999</v>
      </c>
      <c r="K5945" s="3">
        <v>578</v>
      </c>
      <c r="N5945" s="1">
        <v>142</v>
      </c>
      <c r="O5945" s="1">
        <v>57.9</v>
      </c>
      <c r="Q5945" s="1">
        <v>9.3800000000000008</v>
      </c>
      <c r="R5945" s="1">
        <v>5.59</v>
      </c>
      <c r="AJ5945" s="1" t="s">
        <v>406</v>
      </c>
      <c r="AK5945" s="20">
        <v>57.65</v>
      </c>
      <c r="AL5945" s="19">
        <v>53</v>
      </c>
      <c r="AN5945" s="3">
        <v>2002</v>
      </c>
      <c r="AQ5945">
        <v>80608</v>
      </c>
      <c r="AR5945" s="1" t="s">
        <v>3466</v>
      </c>
    </row>
    <row r="5946" spans="1:50" x14ac:dyDescent="0.25">
      <c r="A5946" s="1">
        <v>7531</v>
      </c>
      <c r="B5946" s="1" t="s">
        <v>855</v>
      </c>
      <c r="C5946" s="1">
        <v>102</v>
      </c>
      <c r="D5946" s="1" t="s">
        <v>5905</v>
      </c>
      <c r="F5946" s="1" t="s">
        <v>445</v>
      </c>
      <c r="G5946" s="1">
        <v>5</v>
      </c>
      <c r="H5946" s="1">
        <v>55</v>
      </c>
      <c r="I5946" s="1">
        <v>22.8</v>
      </c>
      <c r="J5946" s="1">
        <v>23.2</v>
      </c>
      <c r="K5946" s="3">
        <v>490</v>
      </c>
      <c r="N5946" s="1">
        <v>312</v>
      </c>
      <c r="O5946" s="1">
        <v>127.3</v>
      </c>
      <c r="Q5946" s="1">
        <v>15.4</v>
      </c>
      <c r="R5946" s="1">
        <v>8.49</v>
      </c>
      <c r="AJ5946" s="1" t="s">
        <v>406</v>
      </c>
      <c r="AK5946" s="20">
        <v>57.65</v>
      </c>
      <c r="AL5946" s="19">
        <v>53</v>
      </c>
      <c r="AN5946" s="3">
        <v>2002</v>
      </c>
      <c r="AQ5946">
        <v>80608</v>
      </c>
      <c r="AR5946" s="1" t="s">
        <v>3466</v>
      </c>
    </row>
    <row r="5947" spans="1:50" x14ac:dyDescent="0.25">
      <c r="A5947" s="1">
        <v>7532</v>
      </c>
      <c r="B5947" s="1" t="s">
        <v>855</v>
      </c>
      <c r="C5947" s="1">
        <v>102</v>
      </c>
      <c r="D5947" s="1" t="s">
        <v>6196</v>
      </c>
      <c r="F5947" s="1" t="s">
        <v>445</v>
      </c>
      <c r="G5947" s="1">
        <v>7</v>
      </c>
      <c r="H5947" s="1">
        <v>55</v>
      </c>
      <c r="I5947" s="1">
        <v>18.2</v>
      </c>
      <c r="J5947" s="1">
        <v>26.6</v>
      </c>
      <c r="K5947" s="3">
        <v>335</v>
      </c>
      <c r="N5947" s="1">
        <v>163</v>
      </c>
      <c r="O5947" s="1">
        <v>66.5</v>
      </c>
      <c r="Q5947" s="1">
        <v>9.49</v>
      </c>
      <c r="R5947" s="1">
        <v>5.01</v>
      </c>
      <c r="AJ5947" s="1" t="s">
        <v>406</v>
      </c>
      <c r="AK5947" s="20">
        <v>57.65</v>
      </c>
      <c r="AL5947" s="19">
        <v>53</v>
      </c>
      <c r="AN5947" s="3">
        <v>2002</v>
      </c>
      <c r="AQ5947">
        <v>80608</v>
      </c>
      <c r="AR5947" s="1" t="s">
        <v>3466</v>
      </c>
    </row>
    <row r="5948" spans="1:50" x14ac:dyDescent="0.25">
      <c r="A5948" s="1">
        <v>7533</v>
      </c>
      <c r="B5948" s="1" t="s">
        <v>855</v>
      </c>
      <c r="C5948" s="1">
        <v>102</v>
      </c>
      <c r="D5948" s="1" t="s">
        <v>6132</v>
      </c>
      <c r="F5948" s="1" t="s">
        <v>445</v>
      </c>
      <c r="G5948" s="1">
        <v>6</v>
      </c>
      <c r="H5948" s="1">
        <v>55</v>
      </c>
      <c r="I5948" s="1">
        <v>21</v>
      </c>
      <c r="J5948" s="1">
        <v>18.8</v>
      </c>
      <c r="K5948" s="3">
        <v>980</v>
      </c>
      <c r="N5948" s="1">
        <v>273</v>
      </c>
      <c r="O5948" s="1">
        <v>111.4</v>
      </c>
      <c r="Q5948" s="1">
        <v>10.9</v>
      </c>
      <c r="R5948" s="1">
        <v>6.57</v>
      </c>
      <c r="AJ5948" s="1" t="s">
        <v>406</v>
      </c>
      <c r="AK5948" s="20">
        <v>57.65</v>
      </c>
      <c r="AL5948" s="19">
        <v>53</v>
      </c>
      <c r="AN5948" s="3">
        <v>2002</v>
      </c>
      <c r="AQ5948">
        <v>80608</v>
      </c>
      <c r="AR5948" s="1" t="s">
        <v>3466</v>
      </c>
    </row>
    <row r="5949" spans="1:50" x14ac:dyDescent="0.25">
      <c r="A5949" s="1">
        <v>7534</v>
      </c>
      <c r="B5949" s="1" t="s">
        <v>855</v>
      </c>
      <c r="C5949" s="1">
        <v>102</v>
      </c>
      <c r="D5949" s="1" t="s">
        <v>6196</v>
      </c>
      <c r="F5949" s="1" t="s">
        <v>445</v>
      </c>
      <c r="G5949" s="1">
        <v>6</v>
      </c>
      <c r="H5949" s="1">
        <v>60</v>
      </c>
      <c r="I5949" s="1">
        <v>20.5</v>
      </c>
      <c r="J5949" s="1">
        <v>24.2</v>
      </c>
      <c r="K5949" s="3">
        <v>509</v>
      </c>
      <c r="N5949" s="1">
        <v>230</v>
      </c>
      <c r="O5949" s="1">
        <v>93.8</v>
      </c>
      <c r="Q5949" s="1">
        <v>11.8</v>
      </c>
      <c r="R5949" s="1">
        <v>6.44</v>
      </c>
      <c r="AJ5949" s="1" t="s">
        <v>406</v>
      </c>
      <c r="AK5949" s="20">
        <v>57.65</v>
      </c>
      <c r="AL5949" s="19">
        <v>53</v>
      </c>
      <c r="AN5949" s="3">
        <v>2002</v>
      </c>
      <c r="AQ5949">
        <v>80608</v>
      </c>
      <c r="AR5949" s="1" t="s">
        <v>3466</v>
      </c>
    </row>
    <row r="5950" spans="1:50" x14ac:dyDescent="0.25">
      <c r="A5950" s="1">
        <v>7535</v>
      </c>
      <c r="B5950" s="1" t="s">
        <v>855</v>
      </c>
      <c r="C5950" s="1">
        <v>102</v>
      </c>
      <c r="D5950" s="1" t="s">
        <v>6248</v>
      </c>
      <c r="F5950" s="1" t="s">
        <v>445</v>
      </c>
      <c r="G5950" s="1">
        <v>6</v>
      </c>
      <c r="H5950" s="1">
        <v>68</v>
      </c>
      <c r="I5950" s="1">
        <v>22.2</v>
      </c>
      <c r="J5950" s="1">
        <v>25.9</v>
      </c>
      <c r="K5950" s="3">
        <v>461</v>
      </c>
      <c r="N5950" s="1">
        <v>255</v>
      </c>
      <c r="O5950" s="1">
        <v>104</v>
      </c>
      <c r="Q5950" s="1">
        <v>8.9700000000000006</v>
      </c>
      <c r="R5950" s="1">
        <v>4.78</v>
      </c>
      <c r="AJ5950" s="1" t="s">
        <v>406</v>
      </c>
      <c r="AK5950" s="20">
        <v>57.65</v>
      </c>
      <c r="AL5950" s="19">
        <v>53</v>
      </c>
      <c r="AN5950" s="3">
        <v>2002</v>
      </c>
      <c r="AQ5950">
        <v>80608</v>
      </c>
      <c r="AR5950" s="1" t="s">
        <v>3466</v>
      </c>
    </row>
    <row r="5951" spans="1:50" x14ac:dyDescent="0.25">
      <c r="A5951" s="1">
        <v>7536</v>
      </c>
      <c r="B5951" s="1" t="s">
        <v>855</v>
      </c>
      <c r="C5951" s="1">
        <v>102</v>
      </c>
      <c r="D5951" s="1" t="s">
        <v>6316</v>
      </c>
      <c r="F5951" s="1" t="s">
        <v>445</v>
      </c>
      <c r="G5951" s="1">
        <v>6</v>
      </c>
      <c r="H5951" s="1">
        <v>72</v>
      </c>
      <c r="I5951" s="1">
        <v>22.3</v>
      </c>
      <c r="J5951" s="1">
        <v>26.5</v>
      </c>
      <c r="K5951" s="3">
        <v>442</v>
      </c>
      <c r="N5951" s="1">
        <v>255</v>
      </c>
      <c r="O5951" s="1">
        <v>104</v>
      </c>
      <c r="Q5951" s="1">
        <v>12.4</v>
      </c>
      <c r="R5951" s="1">
        <v>6.53</v>
      </c>
      <c r="AJ5951" s="1" t="s">
        <v>406</v>
      </c>
      <c r="AK5951" s="20">
        <v>57.65</v>
      </c>
      <c r="AL5951" s="19">
        <v>53</v>
      </c>
      <c r="AN5951" s="3">
        <v>2002</v>
      </c>
      <c r="AQ5951">
        <v>80608</v>
      </c>
      <c r="AR5951" s="1" t="s">
        <v>3466</v>
      </c>
    </row>
    <row r="5952" spans="1:50" x14ac:dyDescent="0.25">
      <c r="A5952" s="1">
        <v>7537</v>
      </c>
      <c r="B5952" s="1" t="s">
        <v>855</v>
      </c>
      <c r="C5952" s="1">
        <v>102</v>
      </c>
      <c r="D5952" s="1" t="s">
        <v>6247</v>
      </c>
      <c r="F5952" s="1" t="s">
        <v>445</v>
      </c>
      <c r="G5952" s="1">
        <v>6</v>
      </c>
      <c r="H5952" s="1">
        <v>75</v>
      </c>
      <c r="I5952" s="1">
        <v>24.2</v>
      </c>
      <c r="J5952" s="1">
        <v>25.4</v>
      </c>
      <c r="K5952" s="3">
        <v>580</v>
      </c>
      <c r="N5952" s="1">
        <v>332</v>
      </c>
      <c r="O5952" s="1">
        <v>135.5</v>
      </c>
      <c r="Q5952" s="1">
        <v>12.1</v>
      </c>
      <c r="R5952" s="1">
        <v>6.48</v>
      </c>
      <c r="AJ5952" s="1" t="s">
        <v>406</v>
      </c>
      <c r="AK5952" s="20">
        <v>57.65</v>
      </c>
      <c r="AL5952" s="19">
        <v>53</v>
      </c>
      <c r="AN5952" s="3">
        <v>2002</v>
      </c>
      <c r="AQ5952">
        <v>80608</v>
      </c>
      <c r="AR5952" s="1" t="s">
        <v>3466</v>
      </c>
    </row>
    <row r="5953" spans="1:44" x14ac:dyDescent="0.25">
      <c r="A5953" s="1">
        <v>7538</v>
      </c>
      <c r="B5953" s="1" t="s">
        <v>855</v>
      </c>
      <c r="C5953" s="1">
        <v>102</v>
      </c>
      <c r="D5953" s="1" t="s">
        <v>5898</v>
      </c>
      <c r="F5953" s="1" t="s">
        <v>445</v>
      </c>
      <c r="G5953" s="1">
        <v>8</v>
      </c>
      <c r="H5953" s="1">
        <v>75</v>
      </c>
      <c r="I5953" s="1">
        <v>17.2</v>
      </c>
      <c r="J5953" s="1">
        <v>21.4</v>
      </c>
      <c r="K5953" s="3">
        <v>500</v>
      </c>
      <c r="N5953" s="1">
        <v>150</v>
      </c>
      <c r="O5953" s="1">
        <v>61.2</v>
      </c>
      <c r="Q5953" s="1">
        <v>9.9600000000000009</v>
      </c>
      <c r="R5953" s="1">
        <v>5.68</v>
      </c>
      <c r="AJ5953" s="1" t="s">
        <v>406</v>
      </c>
      <c r="AK5953" s="20">
        <v>57.65</v>
      </c>
      <c r="AL5953" s="19">
        <v>53</v>
      </c>
      <c r="AN5953" s="3">
        <v>2002</v>
      </c>
      <c r="AQ5953">
        <v>80608</v>
      </c>
      <c r="AR5953" s="1" t="s">
        <v>3466</v>
      </c>
    </row>
    <row r="5954" spans="1:44" x14ac:dyDescent="0.25">
      <c r="A5954" s="1">
        <v>7539</v>
      </c>
      <c r="B5954" s="1" t="s">
        <v>855</v>
      </c>
      <c r="C5954" s="1">
        <v>102</v>
      </c>
      <c r="D5954" s="1" t="s">
        <v>5905</v>
      </c>
      <c r="F5954" s="1" t="s">
        <v>445</v>
      </c>
      <c r="G5954" s="1">
        <v>7</v>
      </c>
      <c r="H5954" s="1">
        <v>78</v>
      </c>
      <c r="I5954" s="1">
        <v>22.2</v>
      </c>
      <c r="J5954" s="1">
        <v>27.3</v>
      </c>
      <c r="K5954" s="3">
        <v>417</v>
      </c>
      <c r="N5954" s="1">
        <v>255</v>
      </c>
      <c r="O5954" s="1">
        <v>104</v>
      </c>
      <c r="Q5954" s="1">
        <v>11.9</v>
      </c>
      <c r="R5954" s="1">
        <v>6.21</v>
      </c>
      <c r="AJ5954" s="1" t="s">
        <v>406</v>
      </c>
      <c r="AK5954" s="20">
        <v>57.65</v>
      </c>
      <c r="AL5954" s="19">
        <v>53</v>
      </c>
      <c r="AN5954" s="3">
        <v>2002</v>
      </c>
      <c r="AQ5954">
        <v>80608</v>
      </c>
      <c r="AR5954" s="1" t="s">
        <v>3466</v>
      </c>
    </row>
    <row r="5955" spans="1:44" x14ac:dyDescent="0.25">
      <c r="A5955" s="1">
        <v>7540</v>
      </c>
      <c r="B5955" s="1" t="s">
        <v>855</v>
      </c>
      <c r="C5955" s="1">
        <v>102</v>
      </c>
      <c r="D5955" s="1" t="s">
        <v>6395</v>
      </c>
      <c r="F5955" s="1" t="s">
        <v>445</v>
      </c>
      <c r="G5955" s="1">
        <v>7</v>
      </c>
      <c r="H5955" s="1">
        <v>81</v>
      </c>
      <c r="I5955" s="1">
        <v>24.3</v>
      </c>
      <c r="J5955" s="1">
        <v>22.2</v>
      </c>
      <c r="K5955" s="3">
        <v>760</v>
      </c>
      <c r="N5955" s="1">
        <v>332</v>
      </c>
      <c r="O5955" s="1">
        <v>135.5</v>
      </c>
      <c r="Q5955" s="1">
        <v>17</v>
      </c>
      <c r="R5955" s="1">
        <v>9.61</v>
      </c>
      <c r="AJ5955" s="1" t="s">
        <v>406</v>
      </c>
      <c r="AK5955" s="20">
        <v>57.65</v>
      </c>
      <c r="AL5955" s="19">
        <v>53</v>
      </c>
      <c r="AN5955" s="3">
        <v>2002</v>
      </c>
      <c r="AQ5955">
        <v>80608</v>
      </c>
      <c r="AR5955" s="1" t="s">
        <v>3466</v>
      </c>
    </row>
    <row r="5956" spans="1:44" x14ac:dyDescent="0.25">
      <c r="A5956" s="1">
        <v>7541</v>
      </c>
      <c r="B5956" s="1" t="s">
        <v>855</v>
      </c>
      <c r="C5956" s="1">
        <v>102</v>
      </c>
      <c r="D5956" s="1" t="s">
        <v>6396</v>
      </c>
      <c r="F5956" s="1" t="s">
        <v>445</v>
      </c>
      <c r="G5956" s="1">
        <v>7</v>
      </c>
      <c r="H5956" s="1">
        <v>95</v>
      </c>
      <c r="I5956" s="1">
        <v>26.2</v>
      </c>
      <c r="J5956" s="1">
        <v>31</v>
      </c>
      <c r="K5956" s="3">
        <v>411</v>
      </c>
      <c r="N5956" s="1">
        <v>385</v>
      </c>
      <c r="O5956" s="1">
        <v>157.1</v>
      </c>
      <c r="Q5956" s="1">
        <v>12.8</v>
      </c>
      <c r="R5956" s="1">
        <v>6.39</v>
      </c>
      <c r="AJ5956" s="1" t="s">
        <v>406</v>
      </c>
      <c r="AK5956" s="20">
        <v>57.65</v>
      </c>
      <c r="AL5956" s="19">
        <v>53</v>
      </c>
      <c r="AN5956" s="3">
        <v>2002</v>
      </c>
      <c r="AQ5956">
        <v>80608</v>
      </c>
      <c r="AR5956" s="1" t="s">
        <v>3466</v>
      </c>
    </row>
    <row r="5957" spans="1:44" x14ac:dyDescent="0.25">
      <c r="A5957" s="1">
        <v>7542</v>
      </c>
      <c r="B5957" s="1" t="s">
        <v>855</v>
      </c>
      <c r="C5957" s="1">
        <v>102</v>
      </c>
      <c r="D5957" s="1" t="s">
        <v>5633</v>
      </c>
      <c r="F5957" s="1" t="s">
        <v>445</v>
      </c>
      <c r="G5957" s="1">
        <v>8</v>
      </c>
      <c r="H5957" s="1">
        <v>100</v>
      </c>
      <c r="I5957" s="1">
        <v>23.1</v>
      </c>
      <c r="J5957" s="1">
        <v>22.6</v>
      </c>
      <c r="K5957" s="3">
        <v>715</v>
      </c>
      <c r="N5957" s="1">
        <v>350</v>
      </c>
      <c r="O5957" s="1">
        <v>142.80000000000001</v>
      </c>
      <c r="Q5957" s="1">
        <v>12.3</v>
      </c>
      <c r="R5957" s="1">
        <v>6.88</v>
      </c>
      <c r="AJ5957" s="1" t="s">
        <v>406</v>
      </c>
      <c r="AK5957" s="20">
        <v>57.65</v>
      </c>
      <c r="AL5957" s="19">
        <v>53</v>
      </c>
      <c r="AN5957" s="3">
        <v>2002</v>
      </c>
      <c r="AQ5957">
        <v>80608</v>
      </c>
      <c r="AR5957" s="1" t="s">
        <v>3466</v>
      </c>
    </row>
    <row r="5958" spans="1:44" x14ac:dyDescent="0.25">
      <c r="A5958" s="1">
        <v>7543</v>
      </c>
      <c r="B5958" s="1" t="s">
        <v>855</v>
      </c>
      <c r="C5958" s="1">
        <v>102</v>
      </c>
      <c r="D5958" s="1" t="s">
        <v>5905</v>
      </c>
      <c r="F5958" s="1" t="s">
        <v>445</v>
      </c>
      <c r="G5958" s="1">
        <v>7</v>
      </c>
      <c r="H5958" s="1">
        <v>102</v>
      </c>
      <c r="I5958" s="1">
        <v>24.3</v>
      </c>
      <c r="J5958" s="1">
        <v>30.7</v>
      </c>
      <c r="K5958" s="3">
        <v>349</v>
      </c>
      <c r="N5958" s="1">
        <v>290</v>
      </c>
      <c r="O5958" s="1">
        <v>118.3</v>
      </c>
      <c r="Q5958" s="1">
        <v>13.1</v>
      </c>
      <c r="R5958" s="1">
        <v>6.48</v>
      </c>
      <c r="AJ5958" s="1" t="s">
        <v>406</v>
      </c>
      <c r="AK5958" s="20">
        <v>57.65</v>
      </c>
      <c r="AL5958" s="19">
        <v>53</v>
      </c>
      <c r="AN5958" s="3">
        <v>2002</v>
      </c>
      <c r="AQ5958">
        <v>80608</v>
      </c>
      <c r="AR5958" s="1" t="s">
        <v>3466</v>
      </c>
    </row>
    <row r="5959" spans="1:44" x14ac:dyDescent="0.25">
      <c r="A5959" s="1">
        <v>7544</v>
      </c>
      <c r="B5959" s="1" t="s">
        <v>855</v>
      </c>
      <c r="C5959" s="1">
        <v>102</v>
      </c>
      <c r="D5959" s="1" t="s">
        <v>6244</v>
      </c>
      <c r="F5959" s="1" t="s">
        <v>445</v>
      </c>
      <c r="G5959" s="1">
        <v>8</v>
      </c>
      <c r="H5959" s="1">
        <v>111</v>
      </c>
      <c r="I5959" s="1">
        <v>23.2</v>
      </c>
      <c r="J5959" s="1">
        <v>29.1</v>
      </c>
      <c r="K5959" s="3">
        <v>377</v>
      </c>
      <c r="N5959" s="1">
        <v>273</v>
      </c>
      <c r="O5959" s="1">
        <v>111.4</v>
      </c>
      <c r="Q5959" s="1">
        <v>12.2</v>
      </c>
      <c r="R5959" s="1">
        <v>6.26</v>
      </c>
      <c r="AJ5959" s="1" t="s">
        <v>406</v>
      </c>
      <c r="AK5959" s="20">
        <v>57.65</v>
      </c>
      <c r="AL5959" s="19">
        <v>53</v>
      </c>
      <c r="AN5959" s="3">
        <v>2002</v>
      </c>
      <c r="AQ5959">
        <v>80608</v>
      </c>
      <c r="AR5959" s="1" t="s">
        <v>3466</v>
      </c>
    </row>
    <row r="5960" spans="1:44" x14ac:dyDescent="0.25">
      <c r="A5960" s="1">
        <v>7545</v>
      </c>
      <c r="B5960" s="1" t="s">
        <v>855</v>
      </c>
      <c r="C5960" s="1">
        <v>102</v>
      </c>
      <c r="D5960" s="1" t="s">
        <v>6395</v>
      </c>
      <c r="F5960" s="1" t="s">
        <v>445</v>
      </c>
      <c r="G5960" s="1">
        <v>8</v>
      </c>
      <c r="H5960" s="1">
        <v>121</v>
      </c>
      <c r="I5960" s="1">
        <v>22</v>
      </c>
      <c r="J5960" s="1">
        <v>31.4</v>
      </c>
      <c r="K5960" s="3">
        <v>270</v>
      </c>
      <c r="N5960" s="1">
        <v>218</v>
      </c>
      <c r="O5960" s="1">
        <v>88.9</v>
      </c>
      <c r="Q5960" s="1">
        <v>12.9</v>
      </c>
      <c r="R5960" s="1">
        <v>6.35</v>
      </c>
      <c r="AJ5960" s="1" t="s">
        <v>406</v>
      </c>
      <c r="AK5960" s="20">
        <v>57.65</v>
      </c>
      <c r="AL5960" s="19">
        <v>53</v>
      </c>
      <c r="AN5960" s="3">
        <v>2002</v>
      </c>
      <c r="AQ5960">
        <v>80608</v>
      </c>
      <c r="AR5960" s="1" t="s">
        <v>3466</v>
      </c>
    </row>
    <row r="5961" spans="1:44" x14ac:dyDescent="0.25">
      <c r="A5961" s="1">
        <v>7546</v>
      </c>
      <c r="B5961" s="1" t="s">
        <v>855</v>
      </c>
      <c r="C5961" s="1">
        <v>102</v>
      </c>
      <c r="D5961" s="1" t="s">
        <v>6249</v>
      </c>
      <c r="F5961" s="1" t="s">
        <v>445</v>
      </c>
      <c r="G5961" s="1">
        <v>6</v>
      </c>
      <c r="H5961" s="1">
        <v>71</v>
      </c>
      <c r="I5961" s="1">
        <v>27.8</v>
      </c>
      <c r="J5961" s="1">
        <v>31</v>
      </c>
      <c r="K5961" s="3">
        <v>427</v>
      </c>
      <c r="N5961" s="1">
        <v>412</v>
      </c>
      <c r="O5961" s="1">
        <v>168.1</v>
      </c>
      <c r="Q5961" s="1">
        <v>14.1</v>
      </c>
      <c r="R5961" s="1">
        <v>6.97</v>
      </c>
      <c r="AJ5961" s="1" t="s">
        <v>406</v>
      </c>
      <c r="AK5961" s="20">
        <v>57.65</v>
      </c>
      <c r="AL5961" s="19">
        <v>53</v>
      </c>
      <c r="AN5961" s="3">
        <v>2002</v>
      </c>
      <c r="AQ5961">
        <v>80608</v>
      </c>
      <c r="AR5961" s="1" t="s">
        <v>3466</v>
      </c>
    </row>
    <row r="5962" spans="1:44" x14ac:dyDescent="0.25">
      <c r="A5962" s="1">
        <v>7547</v>
      </c>
      <c r="B5962" s="1" t="s">
        <v>855</v>
      </c>
      <c r="C5962" s="1">
        <v>102</v>
      </c>
      <c r="D5962" s="1" t="s">
        <v>5892</v>
      </c>
      <c r="F5962" s="1" t="s">
        <v>445</v>
      </c>
      <c r="G5962" s="1">
        <v>8</v>
      </c>
      <c r="H5962" s="1">
        <v>72</v>
      </c>
      <c r="I5962" s="1">
        <v>17.8</v>
      </c>
      <c r="J5962" s="1">
        <v>18.899999999999999</v>
      </c>
      <c r="K5962" s="3">
        <v>884</v>
      </c>
      <c r="N5962" s="1">
        <v>190</v>
      </c>
      <c r="O5962" s="1">
        <v>77.5</v>
      </c>
      <c r="Q5962" s="1">
        <v>13.6</v>
      </c>
      <c r="R5962" s="1">
        <v>8.1300000000000008</v>
      </c>
      <c r="AJ5962" s="1" t="s">
        <v>406</v>
      </c>
      <c r="AK5962" s="20">
        <v>57.65</v>
      </c>
      <c r="AL5962" s="19">
        <v>53</v>
      </c>
      <c r="AN5962" s="3">
        <v>2002</v>
      </c>
      <c r="AQ5962">
        <v>80608</v>
      </c>
      <c r="AR5962" s="1" t="s">
        <v>3466</v>
      </c>
    </row>
    <row r="5963" spans="1:44" x14ac:dyDescent="0.25">
      <c r="A5963" s="1">
        <v>7548</v>
      </c>
      <c r="B5963" s="1" t="s">
        <v>855</v>
      </c>
      <c r="C5963" s="1">
        <v>102</v>
      </c>
      <c r="D5963" s="1" t="s">
        <v>5892</v>
      </c>
      <c r="F5963" s="1" t="s">
        <v>445</v>
      </c>
      <c r="G5963" s="1">
        <v>7</v>
      </c>
      <c r="H5963" s="1">
        <v>85</v>
      </c>
      <c r="I5963" s="1">
        <v>22.9</v>
      </c>
      <c r="J5963" s="1">
        <v>23.4</v>
      </c>
      <c r="K5963" s="3">
        <v>667</v>
      </c>
      <c r="N5963" s="1">
        <v>312</v>
      </c>
      <c r="O5963" s="1">
        <v>127.3</v>
      </c>
      <c r="Q5963" s="1">
        <v>15.2</v>
      </c>
      <c r="R5963" s="1">
        <v>8.4499999999999993</v>
      </c>
      <c r="AJ5963" s="1" t="s">
        <v>406</v>
      </c>
      <c r="AK5963" s="20">
        <v>57.65</v>
      </c>
      <c r="AL5963" s="19">
        <v>53</v>
      </c>
      <c r="AN5963" s="3">
        <v>2002</v>
      </c>
      <c r="AQ5963">
        <v>80608</v>
      </c>
      <c r="AR5963" s="1" t="s">
        <v>3466</v>
      </c>
    </row>
    <row r="5964" spans="1:44" x14ac:dyDescent="0.25">
      <c r="A5964" s="1">
        <v>7549</v>
      </c>
      <c r="B5964" s="1" t="s">
        <v>855</v>
      </c>
      <c r="C5964" s="1">
        <v>102</v>
      </c>
      <c r="D5964" s="1" t="s">
        <v>5892</v>
      </c>
      <c r="F5964" s="1" t="s">
        <v>445</v>
      </c>
      <c r="G5964" s="1">
        <v>7</v>
      </c>
      <c r="H5964" s="1">
        <v>94</v>
      </c>
      <c r="I5964" s="1">
        <v>24.9</v>
      </c>
      <c r="J5964" s="1">
        <v>26.1</v>
      </c>
      <c r="K5964" s="3">
        <v>564</v>
      </c>
      <c r="N5964" s="1">
        <v>354</v>
      </c>
      <c r="O5964" s="1">
        <v>144.4</v>
      </c>
      <c r="Q5964" s="1">
        <v>22.4</v>
      </c>
      <c r="R5964" s="1">
        <v>11.8</v>
      </c>
      <c r="AJ5964" s="1" t="s">
        <v>406</v>
      </c>
      <c r="AK5964" s="20">
        <v>57.65</v>
      </c>
      <c r="AL5964" s="19">
        <v>53</v>
      </c>
      <c r="AN5964" s="3">
        <v>2002</v>
      </c>
      <c r="AQ5964">
        <v>80608</v>
      </c>
      <c r="AR5964" s="1" t="s">
        <v>3466</v>
      </c>
    </row>
    <row r="5965" spans="1:44" x14ac:dyDescent="0.25">
      <c r="A5965" s="1">
        <v>7550</v>
      </c>
      <c r="B5965" s="1" t="s">
        <v>855</v>
      </c>
      <c r="C5965" s="1">
        <v>102</v>
      </c>
      <c r="D5965" s="1" t="s">
        <v>6250</v>
      </c>
      <c r="F5965" s="1" t="s">
        <v>445</v>
      </c>
      <c r="G5965" s="1">
        <v>7</v>
      </c>
      <c r="H5965" s="1">
        <v>96</v>
      </c>
      <c r="I5965" s="1">
        <v>25.2</v>
      </c>
      <c r="J5965" s="1">
        <v>34.299999999999997</v>
      </c>
      <c r="K5965" s="3">
        <v>287</v>
      </c>
      <c r="N5965" s="1">
        <v>309</v>
      </c>
      <c r="O5965" s="1">
        <v>126.1</v>
      </c>
      <c r="Q5965" s="1">
        <v>13.6</v>
      </c>
      <c r="R5965" s="1">
        <v>6.48</v>
      </c>
      <c r="AJ5965" s="1" t="s">
        <v>406</v>
      </c>
      <c r="AK5965" s="20">
        <v>57.65</v>
      </c>
      <c r="AL5965" s="19">
        <v>53</v>
      </c>
      <c r="AN5965" s="3">
        <v>2002</v>
      </c>
      <c r="AQ5965">
        <v>80608</v>
      </c>
      <c r="AR5965" s="1" t="s">
        <v>3466</v>
      </c>
    </row>
    <row r="5966" spans="1:44" x14ac:dyDescent="0.25">
      <c r="A5966" s="1">
        <v>7551</v>
      </c>
      <c r="B5966" s="1" t="s">
        <v>855</v>
      </c>
      <c r="C5966" s="1">
        <v>102</v>
      </c>
      <c r="D5966" s="1" t="s">
        <v>5901</v>
      </c>
      <c r="F5966" s="1" t="s">
        <v>445</v>
      </c>
      <c r="G5966" s="1">
        <v>8</v>
      </c>
      <c r="H5966" s="1">
        <v>101</v>
      </c>
      <c r="I5966" s="1">
        <v>22.5</v>
      </c>
      <c r="J5966" s="1">
        <v>30.7</v>
      </c>
      <c r="K5966" s="3">
        <v>286</v>
      </c>
      <c r="N5966" s="1">
        <v>226</v>
      </c>
      <c r="O5966" s="1">
        <v>92.2</v>
      </c>
      <c r="Q5966" s="1">
        <v>13.3</v>
      </c>
      <c r="R5966" s="1">
        <v>6.62</v>
      </c>
      <c r="AJ5966" s="1" t="s">
        <v>406</v>
      </c>
      <c r="AK5966" s="20">
        <v>57.65</v>
      </c>
      <c r="AL5966" s="19">
        <v>53</v>
      </c>
      <c r="AN5966" s="3">
        <v>2002</v>
      </c>
      <c r="AQ5966">
        <v>80608</v>
      </c>
      <c r="AR5966" s="1" t="s">
        <v>3466</v>
      </c>
    </row>
    <row r="5967" spans="1:44" x14ac:dyDescent="0.25">
      <c r="A5967" s="1">
        <v>7552</v>
      </c>
      <c r="B5967" s="1" t="s">
        <v>178</v>
      </c>
      <c r="C5967" s="1">
        <v>102</v>
      </c>
      <c r="D5967" s="1" t="s">
        <v>5633</v>
      </c>
      <c r="F5967" s="1" t="s">
        <v>445</v>
      </c>
      <c r="G5967" s="1">
        <v>11</v>
      </c>
      <c r="H5967" s="1">
        <v>100</v>
      </c>
      <c r="I5967" s="1">
        <v>11</v>
      </c>
      <c r="J5967" s="1">
        <v>19</v>
      </c>
      <c r="K5967" s="3">
        <v>300</v>
      </c>
      <c r="L5967" s="2">
        <v>0.4</v>
      </c>
      <c r="N5967" s="1">
        <v>50</v>
      </c>
      <c r="O5967" s="1">
        <v>24.7</v>
      </c>
      <c r="Q5967" s="1">
        <v>4.25</v>
      </c>
      <c r="R5967" s="1">
        <v>0.95</v>
      </c>
      <c r="S5967" s="1">
        <v>33.9</v>
      </c>
      <c r="AJ5967" s="1" t="s">
        <v>406</v>
      </c>
      <c r="AK5967" s="20">
        <v>67</v>
      </c>
      <c r="AL5967" s="19">
        <v>57</v>
      </c>
      <c r="AN5967" s="3">
        <v>1971</v>
      </c>
      <c r="AQ5967">
        <v>81108</v>
      </c>
      <c r="AR5967" s="1" t="s">
        <v>539</v>
      </c>
    </row>
    <row r="5968" spans="1:44" x14ac:dyDescent="0.25">
      <c r="A5968" s="1">
        <v>7553</v>
      </c>
      <c r="B5968" s="1" t="s">
        <v>178</v>
      </c>
      <c r="C5968" s="1">
        <v>102</v>
      </c>
      <c r="D5968" s="1" t="s">
        <v>6130</v>
      </c>
      <c r="F5968" s="1" t="s">
        <v>445</v>
      </c>
      <c r="G5968" s="1">
        <v>9</v>
      </c>
      <c r="H5968" s="1">
        <v>130</v>
      </c>
      <c r="I5968" s="1">
        <v>13</v>
      </c>
      <c r="J5968" s="1">
        <v>11</v>
      </c>
      <c r="K5968" s="3">
        <v>887</v>
      </c>
      <c r="N5968" s="1">
        <v>131</v>
      </c>
      <c r="O5968" s="1">
        <v>59.2</v>
      </c>
      <c r="Q5968" s="1">
        <v>11.3</v>
      </c>
      <c r="R5968" s="1">
        <v>9.52</v>
      </c>
      <c r="S5968" s="1">
        <v>35.200000000000003</v>
      </c>
      <c r="AJ5968" s="1" t="s">
        <v>406</v>
      </c>
      <c r="AK5968" s="20">
        <v>66</v>
      </c>
      <c r="AL5968" s="19">
        <v>53</v>
      </c>
      <c r="AN5968" s="3">
        <v>1971</v>
      </c>
      <c r="AQ5968">
        <v>80608</v>
      </c>
      <c r="AR5968" s="1" t="s">
        <v>540</v>
      </c>
    </row>
    <row r="5969" spans="1:44" x14ac:dyDescent="0.25">
      <c r="A5969" s="1">
        <v>7554</v>
      </c>
      <c r="B5969" s="1" t="s">
        <v>178</v>
      </c>
      <c r="C5969" s="1">
        <v>102</v>
      </c>
      <c r="D5969" s="1" t="s">
        <v>6395</v>
      </c>
      <c r="F5969" s="1" t="s">
        <v>445</v>
      </c>
      <c r="G5969" s="1">
        <v>10</v>
      </c>
      <c r="H5969" s="1">
        <v>155</v>
      </c>
      <c r="I5969" s="1">
        <v>16</v>
      </c>
      <c r="J5969" s="1">
        <v>18</v>
      </c>
      <c r="K5969" s="3">
        <v>670</v>
      </c>
      <c r="N5969" s="1">
        <v>130</v>
      </c>
      <c r="O5969" s="1">
        <v>41.9</v>
      </c>
      <c r="P5969" s="1">
        <v>6.3</v>
      </c>
      <c r="Q5969" s="1">
        <v>8.59</v>
      </c>
      <c r="R5969" s="1">
        <v>5.32</v>
      </c>
      <c r="S5969" s="1">
        <v>24.7</v>
      </c>
      <c r="AJ5969" s="1" t="s">
        <v>406</v>
      </c>
      <c r="AK5969" s="20">
        <v>64.5</v>
      </c>
      <c r="AL5969" s="19">
        <v>55.5</v>
      </c>
      <c r="AN5969" s="3">
        <v>2004</v>
      </c>
      <c r="AQ5969">
        <v>80608</v>
      </c>
      <c r="AR5969" s="1" t="s">
        <v>3303</v>
      </c>
    </row>
    <row r="5970" spans="1:44" x14ac:dyDescent="0.25">
      <c r="A5970" s="1">
        <v>7555</v>
      </c>
      <c r="B5970" s="1" t="s">
        <v>178</v>
      </c>
      <c r="C5970" s="1">
        <v>102</v>
      </c>
      <c r="D5970" s="1" t="s">
        <v>6038</v>
      </c>
      <c r="F5970" s="1" t="s">
        <v>445</v>
      </c>
      <c r="G5970" s="1">
        <v>11</v>
      </c>
      <c r="H5970" s="1">
        <v>120</v>
      </c>
      <c r="I5970" s="1">
        <v>11.5</v>
      </c>
      <c r="J5970" s="1">
        <v>12</v>
      </c>
      <c r="K5970" s="3">
        <v>1882</v>
      </c>
      <c r="N5970" s="1">
        <v>213</v>
      </c>
      <c r="O5970" s="1">
        <v>73.2</v>
      </c>
      <c r="P5970" s="1">
        <v>10.7</v>
      </c>
      <c r="Q5970" s="1">
        <v>14</v>
      </c>
      <c r="R5970" s="1">
        <v>10.4</v>
      </c>
      <c r="S5970" s="1">
        <v>28.8</v>
      </c>
      <c r="AJ5970" s="1" t="s">
        <v>406</v>
      </c>
      <c r="AK5970" s="20">
        <v>64.5</v>
      </c>
      <c r="AL5970" s="19">
        <v>55.5</v>
      </c>
      <c r="AN5970" s="3">
        <v>2004</v>
      </c>
      <c r="AQ5970">
        <v>80608</v>
      </c>
      <c r="AR5970" s="1" t="s">
        <v>3303</v>
      </c>
    </row>
    <row r="5971" spans="1:44" x14ac:dyDescent="0.25">
      <c r="A5971" s="1">
        <v>7556</v>
      </c>
      <c r="B5971" s="1" t="s">
        <v>178</v>
      </c>
      <c r="C5971" s="1">
        <v>102</v>
      </c>
      <c r="D5971" s="1" t="s">
        <v>5902</v>
      </c>
      <c r="F5971" s="1" t="s">
        <v>445</v>
      </c>
      <c r="G5971" s="1">
        <v>11</v>
      </c>
      <c r="H5971" s="1">
        <v>120</v>
      </c>
      <c r="I5971" s="1">
        <v>12</v>
      </c>
      <c r="J5971" s="1">
        <v>12.5</v>
      </c>
      <c r="K5971" s="3">
        <v>2083</v>
      </c>
      <c r="N5971" s="1">
        <v>223</v>
      </c>
      <c r="O5971" s="1">
        <v>101.8</v>
      </c>
      <c r="P5971" s="1">
        <v>14.1</v>
      </c>
      <c r="Q5971" s="1">
        <v>19.100000000000001</v>
      </c>
      <c r="R5971" s="1">
        <v>11.7</v>
      </c>
      <c r="S5971" s="1">
        <v>35.299999999999997</v>
      </c>
      <c r="AJ5971" s="1" t="s">
        <v>406</v>
      </c>
      <c r="AK5971" s="20">
        <v>64.5</v>
      </c>
      <c r="AL5971" s="19">
        <v>55.5</v>
      </c>
      <c r="AN5971" s="3">
        <v>2004</v>
      </c>
      <c r="AQ5971">
        <v>80608</v>
      </c>
      <c r="AR5971" s="1" t="s">
        <v>3303</v>
      </c>
    </row>
    <row r="5972" spans="1:44" x14ac:dyDescent="0.25">
      <c r="A5972" s="1">
        <v>7557</v>
      </c>
      <c r="B5972" s="1" t="s">
        <v>178</v>
      </c>
      <c r="C5972" s="1">
        <v>102</v>
      </c>
      <c r="D5972" s="1" t="s">
        <v>5633</v>
      </c>
      <c r="F5972" s="1" t="s">
        <v>445</v>
      </c>
      <c r="G5972" s="1">
        <v>12</v>
      </c>
      <c r="H5972" s="1">
        <v>170</v>
      </c>
      <c r="I5972" s="1">
        <v>8.4</v>
      </c>
      <c r="J5972" s="1">
        <v>12.9</v>
      </c>
      <c r="K5972" s="3">
        <v>1656</v>
      </c>
      <c r="L5972" s="2">
        <v>0.4</v>
      </c>
      <c r="N5972" s="1">
        <v>28</v>
      </c>
      <c r="O5972" s="1">
        <v>11.7</v>
      </c>
      <c r="P5972" s="1">
        <v>2.2000000000000002</v>
      </c>
      <c r="Q5972" s="1">
        <v>2.82</v>
      </c>
      <c r="R5972" s="1">
        <v>1.26</v>
      </c>
      <c r="S5972" s="1">
        <v>18.399999999999999</v>
      </c>
      <c r="AJ5972" s="1" t="s">
        <v>406</v>
      </c>
      <c r="AK5972" s="20">
        <v>66.5</v>
      </c>
      <c r="AL5972" s="19">
        <v>60</v>
      </c>
      <c r="AN5972" s="3">
        <v>1976</v>
      </c>
      <c r="AQ5972">
        <v>80608</v>
      </c>
      <c r="AR5972" s="1" t="s">
        <v>541</v>
      </c>
    </row>
    <row r="5973" spans="1:44" x14ac:dyDescent="0.25">
      <c r="A5973" s="1">
        <v>7558</v>
      </c>
      <c r="B5973" s="1" t="s">
        <v>178</v>
      </c>
      <c r="C5973" s="1">
        <v>102</v>
      </c>
      <c r="D5973" s="1" t="s">
        <v>5633</v>
      </c>
      <c r="F5973" s="1" t="s">
        <v>445</v>
      </c>
      <c r="G5973" s="1">
        <v>12</v>
      </c>
      <c r="H5973" s="1">
        <v>230</v>
      </c>
      <c r="I5973" s="1">
        <v>7.7</v>
      </c>
      <c r="J5973" s="1">
        <v>13.1</v>
      </c>
      <c r="K5973" s="3">
        <v>348</v>
      </c>
      <c r="L5973" s="2">
        <v>0.2</v>
      </c>
      <c r="N5973" s="1">
        <v>14</v>
      </c>
      <c r="O5973" s="1">
        <v>7.25</v>
      </c>
      <c r="P5973" s="1">
        <v>1.27</v>
      </c>
      <c r="Q5973" s="1">
        <v>2.13</v>
      </c>
      <c r="R5973" s="1">
        <v>1.1599999999999999</v>
      </c>
      <c r="AG5973" s="1">
        <v>1.57</v>
      </c>
      <c r="AJ5973" s="1" t="s">
        <v>406</v>
      </c>
      <c r="AK5973" s="20">
        <v>66.5</v>
      </c>
      <c r="AL5973" s="19">
        <v>60</v>
      </c>
      <c r="AN5973" s="3">
        <v>1976</v>
      </c>
      <c r="AQ5973">
        <v>80608</v>
      </c>
      <c r="AR5973" s="1" t="s">
        <v>541</v>
      </c>
    </row>
    <row r="5974" spans="1:44" x14ac:dyDescent="0.25">
      <c r="A5974" s="1">
        <v>7559</v>
      </c>
      <c r="B5974" s="1" t="s">
        <v>178</v>
      </c>
      <c r="C5974" s="1">
        <v>102</v>
      </c>
      <c r="D5974" s="1" t="s">
        <v>5633</v>
      </c>
      <c r="F5974" s="1" t="s">
        <v>445</v>
      </c>
      <c r="G5974" s="1">
        <v>11</v>
      </c>
      <c r="H5974" s="1">
        <v>30</v>
      </c>
      <c r="I5974" s="1">
        <v>1.62</v>
      </c>
      <c r="J5974" s="1">
        <v>2.62</v>
      </c>
      <c r="K5974" s="3">
        <v>1867</v>
      </c>
      <c r="N5974" s="1">
        <v>3.1</v>
      </c>
      <c r="O5974" s="1">
        <v>1.4</v>
      </c>
      <c r="P5974" s="1">
        <v>0.12</v>
      </c>
      <c r="Q5974" s="1">
        <v>0.98</v>
      </c>
      <c r="R5974" s="1">
        <v>0.69</v>
      </c>
      <c r="S5974" s="1">
        <v>1.29</v>
      </c>
      <c r="AJ5974" s="1" t="s">
        <v>406</v>
      </c>
      <c r="AK5974" s="20">
        <v>60</v>
      </c>
      <c r="AL5974" s="19">
        <v>59</v>
      </c>
      <c r="AM5974" s="1">
        <v>960</v>
      </c>
      <c r="AN5974" s="3">
        <v>2002</v>
      </c>
      <c r="AQ5974">
        <v>80610</v>
      </c>
      <c r="AR5974" s="1" t="s">
        <v>3134</v>
      </c>
    </row>
    <row r="5975" spans="1:44" x14ac:dyDescent="0.25">
      <c r="A5975" s="1">
        <v>7560</v>
      </c>
      <c r="B5975" s="1" t="s">
        <v>178</v>
      </c>
      <c r="C5975" s="1">
        <v>102</v>
      </c>
      <c r="D5975" s="1" t="s">
        <v>6396</v>
      </c>
      <c r="F5975" s="1" t="s">
        <v>445</v>
      </c>
      <c r="G5975" s="1">
        <v>12</v>
      </c>
      <c r="H5975" s="1">
        <v>80</v>
      </c>
      <c r="I5975" s="1">
        <v>3.13</v>
      </c>
      <c r="J5975" s="1">
        <v>6.32</v>
      </c>
      <c r="K5975" s="3">
        <v>1442</v>
      </c>
      <c r="N5975" s="1">
        <v>22.2</v>
      </c>
      <c r="O5975" s="1">
        <v>9.9499999999999993</v>
      </c>
      <c r="P5975" s="1">
        <v>0.49</v>
      </c>
      <c r="Q5975" s="1">
        <v>2.56</v>
      </c>
      <c r="R5975" s="1">
        <v>1.53</v>
      </c>
      <c r="S5975" s="1">
        <v>4.8</v>
      </c>
      <c r="AJ5975" s="1" t="s">
        <v>406</v>
      </c>
      <c r="AK5975" s="20">
        <v>60</v>
      </c>
      <c r="AL5975" s="19">
        <v>59</v>
      </c>
      <c r="AM5975" s="1">
        <v>924</v>
      </c>
      <c r="AN5975" s="3">
        <v>2002</v>
      </c>
      <c r="AQ5975">
        <v>80610</v>
      </c>
      <c r="AR5975" s="1" t="s">
        <v>3134</v>
      </c>
    </row>
    <row r="5976" spans="1:44" x14ac:dyDescent="0.25">
      <c r="A5976" s="1">
        <v>7561</v>
      </c>
      <c r="B5976" s="1" t="s">
        <v>178</v>
      </c>
      <c r="C5976" s="1">
        <v>102</v>
      </c>
      <c r="D5976" s="1" t="s">
        <v>6028</v>
      </c>
      <c r="F5976" s="1" t="s">
        <v>445</v>
      </c>
      <c r="G5976" s="1">
        <v>11</v>
      </c>
      <c r="H5976" s="1">
        <v>100</v>
      </c>
      <c r="I5976" s="1">
        <v>5.88</v>
      </c>
      <c r="J5976" s="1">
        <v>12.8</v>
      </c>
      <c r="K5976" s="3">
        <v>1492</v>
      </c>
      <c r="N5976" s="1">
        <v>73.5</v>
      </c>
      <c r="O5976" s="1">
        <v>34.200000000000003</v>
      </c>
      <c r="P5976" s="1">
        <v>2.0699999999999998</v>
      </c>
      <c r="Q5976" s="1">
        <v>17.5</v>
      </c>
      <c r="R5976" s="1">
        <v>6.38</v>
      </c>
      <c r="S5976" s="1">
        <v>15.5</v>
      </c>
      <c r="AJ5976" s="1" t="s">
        <v>406</v>
      </c>
      <c r="AK5976" s="20">
        <v>60</v>
      </c>
      <c r="AL5976" s="19">
        <v>59</v>
      </c>
      <c r="AM5976" s="1">
        <v>864</v>
      </c>
      <c r="AN5976" s="3">
        <v>2002</v>
      </c>
      <c r="AQ5976">
        <v>80610</v>
      </c>
      <c r="AR5976" s="1" t="s">
        <v>3134</v>
      </c>
    </row>
    <row r="5977" spans="1:44" x14ac:dyDescent="0.25">
      <c r="A5977" s="1">
        <v>7562</v>
      </c>
      <c r="B5977" s="1" t="s">
        <v>178</v>
      </c>
      <c r="C5977" s="1">
        <v>102</v>
      </c>
      <c r="D5977" s="1" t="s">
        <v>6245</v>
      </c>
      <c r="F5977" s="1" t="s">
        <v>445</v>
      </c>
      <c r="G5977" s="1">
        <v>9</v>
      </c>
      <c r="H5977" s="1">
        <v>119</v>
      </c>
      <c r="I5977" s="1">
        <v>18</v>
      </c>
      <c r="J5977" s="1">
        <v>21</v>
      </c>
      <c r="K5977" s="3">
        <v>1260</v>
      </c>
      <c r="N5977" s="1">
        <v>254</v>
      </c>
      <c r="O5977" s="1">
        <v>117.6</v>
      </c>
      <c r="Q5977" s="1">
        <v>22.9</v>
      </c>
      <c r="R5977" s="1">
        <v>12.3</v>
      </c>
      <c r="AJ5977" s="1" t="s">
        <v>406</v>
      </c>
      <c r="AK5977" s="20">
        <v>59.67</v>
      </c>
      <c r="AL5977" s="19">
        <v>62.5</v>
      </c>
      <c r="AN5977" s="3">
        <v>1966</v>
      </c>
      <c r="AQ5977">
        <v>80611</v>
      </c>
      <c r="AR5977" s="1" t="s">
        <v>542</v>
      </c>
    </row>
    <row r="5978" spans="1:44" x14ac:dyDescent="0.25">
      <c r="A5978" s="1">
        <v>7563</v>
      </c>
      <c r="B5978" s="1" t="s">
        <v>178</v>
      </c>
      <c r="C5978" s="1">
        <v>102</v>
      </c>
      <c r="D5978" s="1" t="s">
        <v>5633</v>
      </c>
      <c r="F5978" s="1" t="s">
        <v>445</v>
      </c>
      <c r="G5978" s="1">
        <v>8</v>
      </c>
      <c r="H5978" s="1">
        <v>15</v>
      </c>
      <c r="I5978" s="1">
        <v>2.2999999999999998</v>
      </c>
      <c r="J5978" s="1">
        <v>2.9</v>
      </c>
      <c r="K5978" s="3">
        <v>14436</v>
      </c>
      <c r="N5978" s="1">
        <v>14</v>
      </c>
      <c r="O5978" s="1">
        <v>6.6</v>
      </c>
      <c r="Q5978" s="1">
        <v>4</v>
      </c>
      <c r="R5978" s="1">
        <v>4.9000000000000004</v>
      </c>
      <c r="AJ5978" s="1" t="s">
        <v>406</v>
      </c>
      <c r="AK5978" s="20">
        <v>56.58</v>
      </c>
      <c r="AL5978" s="19">
        <v>57.67</v>
      </c>
      <c r="AN5978" s="3">
        <v>1995</v>
      </c>
      <c r="AQ5978">
        <v>80436</v>
      </c>
      <c r="AR5978" s="1" t="s">
        <v>543</v>
      </c>
    </row>
    <row r="5979" spans="1:44" x14ac:dyDescent="0.25">
      <c r="A5979" s="1">
        <v>7564</v>
      </c>
      <c r="B5979" s="1" t="s">
        <v>178</v>
      </c>
      <c r="C5979" s="1">
        <v>102</v>
      </c>
      <c r="D5979" s="1" t="s">
        <v>5770</v>
      </c>
      <c r="F5979" s="1" t="s">
        <v>445</v>
      </c>
      <c r="G5979" s="1">
        <v>10</v>
      </c>
      <c r="H5979" s="1">
        <v>120</v>
      </c>
      <c r="I5979" s="1">
        <v>14.8</v>
      </c>
      <c r="J5979" s="1">
        <v>18.600000000000001</v>
      </c>
      <c r="K5979" s="3">
        <v>794</v>
      </c>
      <c r="L5979" s="2">
        <v>1.3</v>
      </c>
      <c r="N5979" s="1">
        <v>270</v>
      </c>
      <c r="O5979" s="1">
        <v>101.4</v>
      </c>
      <c r="Q5979" s="1">
        <v>24.3</v>
      </c>
      <c r="R5979" s="1">
        <v>9.4600000000000009</v>
      </c>
      <c r="AJ5979" s="1" t="s">
        <v>406</v>
      </c>
      <c r="AK5979" s="20">
        <v>56.83</v>
      </c>
      <c r="AL5979" s="19">
        <v>59.5</v>
      </c>
      <c r="AN5979" s="3">
        <v>1987</v>
      </c>
      <c r="AQ5979">
        <v>80610</v>
      </c>
      <c r="AR5979" s="1" t="s">
        <v>544</v>
      </c>
    </row>
    <row r="5980" spans="1:44" x14ac:dyDescent="0.25">
      <c r="A5980" s="1">
        <v>7565</v>
      </c>
      <c r="B5980" s="1" t="s">
        <v>178</v>
      </c>
      <c r="C5980" s="1">
        <v>102</v>
      </c>
      <c r="D5980" s="1" t="s">
        <v>5893</v>
      </c>
      <c r="F5980" s="1" t="s">
        <v>445</v>
      </c>
      <c r="G5980" s="1">
        <v>9</v>
      </c>
      <c r="H5980" s="1">
        <v>120</v>
      </c>
      <c r="I5980" s="1">
        <v>15.8</v>
      </c>
      <c r="J5980" s="1">
        <v>21.9</v>
      </c>
      <c r="K5980" s="3">
        <v>756</v>
      </c>
      <c r="L5980" s="2">
        <v>1.1000000000000001</v>
      </c>
      <c r="N5980" s="1">
        <v>285</v>
      </c>
      <c r="O5980" s="1">
        <v>106.7</v>
      </c>
      <c r="Q5980" s="1">
        <v>31.6</v>
      </c>
      <c r="R5980" s="1">
        <v>12</v>
      </c>
      <c r="AJ5980" s="1" t="s">
        <v>406</v>
      </c>
      <c r="AK5980" s="20">
        <v>56.83</v>
      </c>
      <c r="AL5980" s="19">
        <v>59.5</v>
      </c>
      <c r="AN5980" s="3">
        <v>1987</v>
      </c>
      <c r="AQ5980">
        <v>80610</v>
      </c>
      <c r="AR5980" s="1" t="s">
        <v>544</v>
      </c>
    </row>
    <row r="5981" spans="1:44" x14ac:dyDescent="0.25">
      <c r="A5981" s="1">
        <v>7566</v>
      </c>
      <c r="B5981" s="1" t="s">
        <v>178</v>
      </c>
      <c r="C5981" s="1">
        <v>125</v>
      </c>
      <c r="D5981" s="1" t="s">
        <v>5788</v>
      </c>
      <c r="F5981" s="1" t="s">
        <v>445</v>
      </c>
      <c r="G5981" s="1">
        <v>8</v>
      </c>
      <c r="H5981" s="1">
        <v>120</v>
      </c>
      <c r="I5981" s="1">
        <v>23.5</v>
      </c>
      <c r="J5981" s="1">
        <v>14</v>
      </c>
      <c r="K5981" s="3">
        <v>2350</v>
      </c>
      <c r="L5981" s="2">
        <v>0.8</v>
      </c>
      <c r="N5981" s="1">
        <v>385</v>
      </c>
      <c r="O5981" s="1">
        <v>144.19999999999999</v>
      </c>
      <c r="Q5981" s="1">
        <v>15.6</v>
      </c>
      <c r="R5981" s="1">
        <v>13.9</v>
      </c>
      <c r="AJ5981" s="1" t="s">
        <v>406</v>
      </c>
      <c r="AK5981" s="20">
        <v>56.83</v>
      </c>
      <c r="AL5981" s="19">
        <v>59.5</v>
      </c>
      <c r="AN5981" s="3">
        <v>1987</v>
      </c>
      <c r="AQ5981">
        <v>80610</v>
      </c>
      <c r="AR5981" s="1" t="s">
        <v>544</v>
      </c>
    </row>
    <row r="5982" spans="1:44" x14ac:dyDescent="0.25">
      <c r="A5982" s="1">
        <v>7567</v>
      </c>
      <c r="B5982" s="1" t="s">
        <v>178</v>
      </c>
      <c r="C5982" s="1">
        <v>102</v>
      </c>
      <c r="D5982" s="1" t="s">
        <v>5633</v>
      </c>
      <c r="F5982" s="33" t="s">
        <v>859</v>
      </c>
      <c r="G5982" s="1">
        <v>10</v>
      </c>
      <c r="H5982" s="1">
        <v>9</v>
      </c>
      <c r="I5982" s="1">
        <v>0.43</v>
      </c>
      <c r="J5982" s="1">
        <v>0.53</v>
      </c>
      <c r="K5982" s="3">
        <v>2395</v>
      </c>
      <c r="N5982" s="1">
        <v>6.8000000000000005E-2</v>
      </c>
      <c r="O5982" s="1">
        <v>0.02</v>
      </c>
      <c r="Q5982" s="1">
        <v>6.1999999999999998E-3</v>
      </c>
      <c r="R5982" s="1">
        <v>1.7000000000000001E-2</v>
      </c>
      <c r="S5982" s="1">
        <v>0.02</v>
      </c>
      <c r="AJ5982" s="1" t="s">
        <v>406</v>
      </c>
      <c r="AK5982" s="20">
        <v>57</v>
      </c>
      <c r="AL5982" s="19">
        <v>59.58</v>
      </c>
      <c r="AN5982" s="3">
        <v>2003</v>
      </c>
      <c r="AQ5982">
        <v>80610</v>
      </c>
      <c r="AR5982" s="1" t="s">
        <v>3477</v>
      </c>
    </row>
    <row r="5983" spans="1:44" x14ac:dyDescent="0.25">
      <c r="A5983" s="1">
        <v>7568</v>
      </c>
      <c r="B5983" s="1" t="s">
        <v>178</v>
      </c>
      <c r="C5983" s="1">
        <v>102</v>
      </c>
      <c r="D5983" s="1" t="s">
        <v>5633</v>
      </c>
      <c r="F5983" s="33" t="s">
        <v>859</v>
      </c>
      <c r="G5983" s="1">
        <v>10</v>
      </c>
      <c r="H5983" s="1">
        <v>9</v>
      </c>
      <c r="I5983" s="1">
        <v>0.5</v>
      </c>
      <c r="J5983" s="1">
        <v>0.86</v>
      </c>
      <c r="K5983" s="3">
        <v>1927</v>
      </c>
      <c r="N5983" s="1">
        <v>0.127</v>
      </c>
      <c r="O5983" s="1">
        <v>3.7999999999999999E-2</v>
      </c>
      <c r="Q5983" s="1">
        <v>7.1000000000000004E-3</v>
      </c>
      <c r="R5983" s="1">
        <v>3.5999999999999997E-2</v>
      </c>
      <c r="S5983" s="1">
        <v>2.9000000000000001E-2</v>
      </c>
      <c r="AJ5983" s="1" t="s">
        <v>406</v>
      </c>
      <c r="AK5983" s="20">
        <v>57</v>
      </c>
      <c r="AL5983" s="19">
        <v>59.58</v>
      </c>
      <c r="AN5983" s="3">
        <v>2003</v>
      </c>
      <c r="AQ5983">
        <v>80610</v>
      </c>
      <c r="AR5983" s="1" t="s">
        <v>3477</v>
      </c>
    </row>
    <row r="5984" spans="1:44" x14ac:dyDescent="0.25">
      <c r="A5984" s="1">
        <v>7569</v>
      </c>
      <c r="B5984" s="1" t="s">
        <v>178</v>
      </c>
      <c r="C5984" s="1">
        <v>102</v>
      </c>
      <c r="D5984" s="1" t="s">
        <v>5633</v>
      </c>
      <c r="F5984" s="33" t="s">
        <v>859</v>
      </c>
      <c r="H5984" s="1">
        <v>8</v>
      </c>
      <c r="I5984" s="1">
        <v>0.45</v>
      </c>
      <c r="J5984" s="1">
        <v>0.46</v>
      </c>
      <c r="K5984" s="3">
        <v>2665</v>
      </c>
      <c r="N5984" s="1">
        <v>0.123</v>
      </c>
      <c r="O5984" s="1">
        <v>3.6999999999999998E-2</v>
      </c>
      <c r="Q5984" s="1">
        <v>7.7000000000000002E-3</v>
      </c>
      <c r="R5984" s="1">
        <v>4.2000000000000003E-2</v>
      </c>
      <c r="S5984" s="1">
        <v>3.3000000000000002E-2</v>
      </c>
      <c r="AJ5984" s="1" t="s">
        <v>406</v>
      </c>
      <c r="AK5984" s="20">
        <v>57</v>
      </c>
      <c r="AL5984" s="19">
        <v>59.58</v>
      </c>
      <c r="AN5984" s="3">
        <v>2003</v>
      </c>
      <c r="AQ5984">
        <v>80610</v>
      </c>
      <c r="AR5984" s="1" t="s">
        <v>3477</v>
      </c>
    </row>
    <row r="5985" spans="1:44" x14ac:dyDescent="0.25">
      <c r="A5985" s="1">
        <v>7570</v>
      </c>
      <c r="B5985" s="1" t="s">
        <v>178</v>
      </c>
      <c r="C5985" s="1">
        <v>102</v>
      </c>
      <c r="D5985" s="1" t="s">
        <v>5633</v>
      </c>
      <c r="F5985" s="33" t="s">
        <v>859</v>
      </c>
      <c r="G5985" s="1">
        <v>10</v>
      </c>
      <c r="H5985" s="1">
        <v>9</v>
      </c>
      <c r="I5985" s="1">
        <v>0.67</v>
      </c>
      <c r="J5985" s="1">
        <v>0.84</v>
      </c>
      <c r="K5985" s="3">
        <v>3375</v>
      </c>
      <c r="N5985" s="1">
        <v>0.23300000000000001</v>
      </c>
      <c r="O5985" s="1">
        <v>7.0000000000000007E-2</v>
      </c>
      <c r="Q5985" s="1">
        <v>1.32E-2</v>
      </c>
      <c r="R5985" s="1">
        <v>6.5000000000000002E-2</v>
      </c>
      <c r="S5985" s="1">
        <v>0.05</v>
      </c>
      <c r="AJ5985" s="1" t="s">
        <v>406</v>
      </c>
      <c r="AK5985" s="20">
        <v>57</v>
      </c>
      <c r="AL5985" s="19">
        <v>59.58</v>
      </c>
      <c r="AN5985" s="3">
        <v>2003</v>
      </c>
      <c r="AQ5985">
        <v>80610</v>
      </c>
      <c r="AR5985" s="1" t="s">
        <v>3477</v>
      </c>
    </row>
    <row r="5986" spans="1:44" x14ac:dyDescent="0.25">
      <c r="A5986" s="1">
        <v>7571</v>
      </c>
      <c r="B5986" s="1" t="s">
        <v>178</v>
      </c>
      <c r="C5986" s="1">
        <v>102</v>
      </c>
      <c r="D5986" s="1" t="s">
        <v>5633</v>
      </c>
      <c r="F5986" s="33" t="s">
        <v>859</v>
      </c>
      <c r="G5986" s="1">
        <v>10</v>
      </c>
      <c r="H5986" s="1">
        <v>9</v>
      </c>
      <c r="I5986" s="1">
        <v>0.68</v>
      </c>
      <c r="J5986" s="1">
        <v>1.02</v>
      </c>
      <c r="K5986" s="3">
        <v>2426</v>
      </c>
      <c r="N5986" s="1">
        <v>0.185</v>
      </c>
      <c r="O5986" s="1">
        <v>5.6000000000000001E-2</v>
      </c>
      <c r="Q5986" s="1">
        <v>0.01</v>
      </c>
      <c r="R5986" s="1">
        <v>5.7000000000000002E-2</v>
      </c>
      <c r="S5986" s="1">
        <v>4.2000000000000003E-2</v>
      </c>
      <c r="AJ5986" s="1" t="s">
        <v>406</v>
      </c>
      <c r="AK5986" s="20">
        <v>57</v>
      </c>
      <c r="AL5986" s="19">
        <v>59.58</v>
      </c>
      <c r="AN5986" s="3">
        <v>2003</v>
      </c>
      <c r="AQ5986">
        <v>80610</v>
      </c>
      <c r="AR5986" s="1" t="s">
        <v>3477</v>
      </c>
    </row>
    <row r="5987" spans="1:44" x14ac:dyDescent="0.25">
      <c r="A5987" s="1">
        <v>7572</v>
      </c>
      <c r="B5987" s="1" t="s">
        <v>178</v>
      </c>
      <c r="C5987" s="1">
        <v>102</v>
      </c>
      <c r="D5987" s="1" t="s">
        <v>5633</v>
      </c>
      <c r="F5987" s="33" t="s">
        <v>859</v>
      </c>
      <c r="G5987" s="1">
        <v>10</v>
      </c>
      <c r="H5987" s="1">
        <v>8</v>
      </c>
      <c r="I5987" s="1">
        <v>0.56999999999999995</v>
      </c>
      <c r="J5987" s="1">
        <v>0.68</v>
      </c>
      <c r="K5987" s="3">
        <v>5836</v>
      </c>
      <c r="N5987" s="1">
        <v>0.41</v>
      </c>
      <c r="O5987" s="1">
        <v>0.123</v>
      </c>
      <c r="Q5987" s="1">
        <v>2.1600000000000001E-2</v>
      </c>
      <c r="R5987" s="1">
        <v>0.124</v>
      </c>
      <c r="S5987" s="1">
        <v>9.8000000000000004E-2</v>
      </c>
      <c r="AJ5987" s="1" t="s">
        <v>406</v>
      </c>
      <c r="AK5987" s="20">
        <v>57</v>
      </c>
      <c r="AL5987" s="19">
        <v>59.58</v>
      </c>
      <c r="AN5987" s="3">
        <v>2003</v>
      </c>
      <c r="AQ5987">
        <v>80610</v>
      </c>
      <c r="AR5987" s="1" t="s">
        <v>3477</v>
      </c>
    </row>
    <row r="5988" spans="1:44" x14ac:dyDescent="0.25">
      <c r="A5988" s="1">
        <v>7573</v>
      </c>
      <c r="B5988" s="1" t="s">
        <v>178</v>
      </c>
      <c r="C5988" s="1">
        <v>102</v>
      </c>
      <c r="D5988" s="1" t="s">
        <v>5633</v>
      </c>
      <c r="F5988" s="33" t="s">
        <v>859</v>
      </c>
      <c r="G5988" s="1">
        <v>10</v>
      </c>
      <c r="H5988" s="1">
        <v>9</v>
      </c>
      <c r="I5988" s="1">
        <v>0.69</v>
      </c>
      <c r="J5988" s="1">
        <v>1.01</v>
      </c>
      <c r="K5988" s="3">
        <v>3618</v>
      </c>
      <c r="N5988" s="1">
        <v>0.28000000000000003</v>
      </c>
      <c r="O5988" s="1">
        <v>8.4000000000000005E-2</v>
      </c>
      <c r="Q5988" s="1">
        <v>1.66E-2</v>
      </c>
      <c r="R5988" s="1">
        <v>8.5000000000000006E-2</v>
      </c>
      <c r="S5988" s="1">
        <v>6.7000000000000004E-2</v>
      </c>
      <c r="AJ5988" s="1" t="s">
        <v>406</v>
      </c>
      <c r="AK5988" s="20">
        <v>57</v>
      </c>
      <c r="AL5988" s="19">
        <v>59.58</v>
      </c>
      <c r="AN5988" s="3">
        <v>2003</v>
      </c>
      <c r="AQ5988">
        <v>80610</v>
      </c>
      <c r="AR5988" s="1" t="s">
        <v>3477</v>
      </c>
    </row>
    <row r="5989" spans="1:44" x14ac:dyDescent="0.25">
      <c r="A5989" s="1">
        <v>7574</v>
      </c>
      <c r="B5989" s="1" t="s">
        <v>178</v>
      </c>
      <c r="C5989" s="1">
        <v>102</v>
      </c>
      <c r="D5989" s="1" t="s">
        <v>5633</v>
      </c>
      <c r="F5989" s="33" t="s">
        <v>859</v>
      </c>
      <c r="G5989" s="1">
        <v>10</v>
      </c>
      <c r="H5989" s="1">
        <v>9</v>
      </c>
      <c r="I5989" s="1">
        <v>0.7</v>
      </c>
      <c r="J5989" s="1">
        <v>1.19</v>
      </c>
      <c r="K5989" s="3">
        <v>3082</v>
      </c>
      <c r="N5989" s="1">
        <v>0.28999999999999998</v>
      </c>
      <c r="O5989" s="1">
        <v>8.6999999999999994E-2</v>
      </c>
      <c r="Q5989" s="1">
        <v>2.06E-2</v>
      </c>
      <c r="R5989" s="1">
        <v>9.1999999999999998E-2</v>
      </c>
      <c r="S5989" s="1">
        <v>7.0999999999999994E-2</v>
      </c>
      <c r="AJ5989" s="1" t="s">
        <v>406</v>
      </c>
      <c r="AK5989" s="20">
        <v>57</v>
      </c>
      <c r="AL5989" s="19">
        <v>59.58</v>
      </c>
      <c r="AN5989" s="3">
        <v>2003</v>
      </c>
      <c r="AQ5989">
        <v>80610</v>
      </c>
      <c r="AR5989" s="1" t="s">
        <v>3477</v>
      </c>
    </row>
    <row r="5990" spans="1:44" x14ac:dyDescent="0.25">
      <c r="A5990" s="1">
        <v>7575</v>
      </c>
      <c r="B5990" s="1" t="s">
        <v>178</v>
      </c>
      <c r="C5990" s="1">
        <v>102</v>
      </c>
      <c r="D5990" s="1" t="s">
        <v>5633</v>
      </c>
      <c r="F5990" s="33" t="s">
        <v>859</v>
      </c>
      <c r="G5990" s="1">
        <v>10</v>
      </c>
      <c r="H5990" s="1">
        <v>9</v>
      </c>
      <c r="I5990" s="1">
        <v>0.59</v>
      </c>
      <c r="J5990" s="1">
        <v>1</v>
      </c>
      <c r="K5990" s="3">
        <v>2456</v>
      </c>
      <c r="N5990" s="1">
        <v>0.154</v>
      </c>
      <c r="O5990" s="1">
        <v>4.5999999999999999E-2</v>
      </c>
      <c r="Q5990" s="1">
        <v>7.1000000000000004E-3</v>
      </c>
      <c r="R5990" s="1">
        <v>4.7E-2</v>
      </c>
      <c r="S5990" s="1">
        <v>4.4999999999999998E-2</v>
      </c>
      <c r="AJ5990" s="1" t="s">
        <v>406</v>
      </c>
      <c r="AK5990" s="20">
        <v>57</v>
      </c>
      <c r="AL5990" s="19">
        <v>59.58</v>
      </c>
      <c r="AN5990" s="3">
        <v>2003</v>
      </c>
      <c r="AQ5990">
        <v>80610</v>
      </c>
      <c r="AR5990" s="1" t="s">
        <v>3477</v>
      </c>
    </row>
    <row r="5991" spans="1:44" x14ac:dyDescent="0.25">
      <c r="A5991" s="1">
        <v>7576</v>
      </c>
      <c r="B5991" s="1" t="s">
        <v>178</v>
      </c>
      <c r="C5991" s="1">
        <v>102</v>
      </c>
      <c r="D5991" s="1" t="s">
        <v>5633</v>
      </c>
      <c r="F5991" s="33" t="s">
        <v>859</v>
      </c>
      <c r="G5991" s="1">
        <v>10</v>
      </c>
      <c r="H5991" s="1">
        <v>9</v>
      </c>
      <c r="I5991" s="1">
        <v>0.64</v>
      </c>
      <c r="J5991" s="1">
        <v>1.02</v>
      </c>
      <c r="K5991" s="3">
        <v>2081</v>
      </c>
      <c r="N5991" s="1">
        <v>0.13600000000000001</v>
      </c>
      <c r="O5991" s="1">
        <v>4.1000000000000002E-2</v>
      </c>
      <c r="Q5991" s="1">
        <v>7.1000000000000004E-3</v>
      </c>
      <c r="R5991" s="1">
        <v>4.2000000000000003E-2</v>
      </c>
      <c r="S5991" s="1">
        <v>3.9E-2</v>
      </c>
      <c r="AJ5991" s="1" t="s">
        <v>406</v>
      </c>
      <c r="AK5991" s="20">
        <v>57</v>
      </c>
      <c r="AL5991" s="19">
        <v>59.58</v>
      </c>
      <c r="AN5991" s="3">
        <v>2003</v>
      </c>
      <c r="AQ5991">
        <v>80610</v>
      </c>
      <c r="AR5991" s="1" t="s">
        <v>3477</v>
      </c>
    </row>
    <row r="5992" spans="1:44" x14ac:dyDescent="0.25">
      <c r="A5992" s="1">
        <v>7577</v>
      </c>
      <c r="B5992" s="1" t="s">
        <v>178</v>
      </c>
      <c r="C5992" s="1">
        <v>102</v>
      </c>
      <c r="D5992" s="1" t="s">
        <v>5633</v>
      </c>
      <c r="F5992" s="33" t="s">
        <v>859</v>
      </c>
      <c r="G5992" s="1">
        <v>9</v>
      </c>
      <c r="H5992" s="1">
        <v>20</v>
      </c>
      <c r="I5992" s="1">
        <v>4.45</v>
      </c>
      <c r="J5992" s="1">
        <v>5.2</v>
      </c>
      <c r="K5992" s="3">
        <v>3884</v>
      </c>
      <c r="N5992" s="1">
        <v>25.7</v>
      </c>
      <c r="O5992" s="1">
        <v>7.87</v>
      </c>
      <c r="P5992" s="1">
        <v>1</v>
      </c>
      <c r="Q5992" s="1">
        <v>4.6100000000000003</v>
      </c>
      <c r="R5992" s="1">
        <v>6.65</v>
      </c>
      <c r="S5992" s="1">
        <v>5.85</v>
      </c>
      <c r="AJ5992" s="1" t="s">
        <v>406</v>
      </c>
      <c r="AK5992" s="20">
        <v>57</v>
      </c>
      <c r="AL5992" s="19">
        <v>59.58</v>
      </c>
      <c r="AN5992" s="3">
        <v>2002</v>
      </c>
      <c r="AQ5992">
        <v>80610</v>
      </c>
      <c r="AR5992" s="1" t="s">
        <v>271</v>
      </c>
    </row>
    <row r="5993" spans="1:44" x14ac:dyDescent="0.25">
      <c r="A5993" s="1">
        <v>7578</v>
      </c>
      <c r="B5993" s="1" t="s">
        <v>178</v>
      </c>
      <c r="C5993" s="1">
        <v>102</v>
      </c>
      <c r="D5993" s="1" t="s">
        <v>5633</v>
      </c>
      <c r="F5993" s="33" t="s">
        <v>859</v>
      </c>
      <c r="G5993" s="1">
        <v>9</v>
      </c>
      <c r="H5993" s="1">
        <v>20</v>
      </c>
      <c r="I5993" s="1">
        <v>4.05</v>
      </c>
      <c r="J5993" s="1">
        <v>4</v>
      </c>
      <c r="K5993" s="3">
        <v>2248</v>
      </c>
      <c r="N5993" s="1">
        <v>6.2</v>
      </c>
      <c r="O5993" s="1">
        <v>3.01</v>
      </c>
      <c r="P5993" s="1">
        <v>0.34</v>
      </c>
      <c r="Q5993" s="1">
        <v>1.57</v>
      </c>
      <c r="R5993" s="1">
        <v>1.98</v>
      </c>
      <c r="S5993" s="1">
        <v>1.17</v>
      </c>
      <c r="AJ5993" s="1" t="s">
        <v>406</v>
      </c>
      <c r="AK5993" s="20">
        <v>57</v>
      </c>
      <c r="AL5993" s="19">
        <v>59.58</v>
      </c>
      <c r="AN5993" s="3">
        <v>2002</v>
      </c>
      <c r="AQ5993">
        <v>80610</v>
      </c>
      <c r="AR5993" s="1" t="s">
        <v>271</v>
      </c>
    </row>
    <row r="5994" spans="1:44" x14ac:dyDescent="0.25">
      <c r="A5994" s="1">
        <v>7579</v>
      </c>
      <c r="B5994" s="1" t="s">
        <v>178</v>
      </c>
      <c r="C5994" s="1">
        <v>102</v>
      </c>
      <c r="D5994" s="1" t="s">
        <v>5633</v>
      </c>
      <c r="F5994" s="33" t="s">
        <v>859</v>
      </c>
      <c r="G5994" s="1">
        <v>9</v>
      </c>
      <c r="H5994" s="1">
        <v>20</v>
      </c>
      <c r="I5994" s="1">
        <v>4.3</v>
      </c>
      <c r="J5994" s="1">
        <v>5</v>
      </c>
      <c r="K5994" s="3">
        <v>4351</v>
      </c>
      <c r="N5994" s="1">
        <v>23.3</v>
      </c>
      <c r="O5994" s="1">
        <v>10.23</v>
      </c>
      <c r="P5994" s="1">
        <v>1.4</v>
      </c>
      <c r="Q5994" s="1">
        <v>8.8800000000000008</v>
      </c>
      <c r="R5994" s="1">
        <v>13.14</v>
      </c>
      <c r="S5994" s="1">
        <v>6.79</v>
      </c>
      <c r="AJ5994" s="1" t="s">
        <v>406</v>
      </c>
      <c r="AK5994" s="20">
        <v>57</v>
      </c>
      <c r="AL5994" s="19">
        <v>59.58</v>
      </c>
      <c r="AN5994" s="3">
        <v>2002</v>
      </c>
      <c r="AQ5994">
        <v>80610</v>
      </c>
      <c r="AR5994" s="1" t="s">
        <v>271</v>
      </c>
    </row>
    <row r="5995" spans="1:44" x14ac:dyDescent="0.25">
      <c r="A5995" s="1">
        <v>7580</v>
      </c>
      <c r="B5995" s="1" t="s">
        <v>178</v>
      </c>
      <c r="C5995" s="1">
        <v>102</v>
      </c>
      <c r="D5995" s="1" t="s">
        <v>5633</v>
      </c>
      <c r="F5995" s="33" t="s">
        <v>859</v>
      </c>
      <c r="G5995" s="1">
        <v>9</v>
      </c>
      <c r="H5995" s="1">
        <v>20</v>
      </c>
      <c r="I5995" s="1">
        <v>3.55</v>
      </c>
      <c r="J5995" s="1">
        <v>3.9</v>
      </c>
      <c r="K5995" s="3">
        <v>3277</v>
      </c>
      <c r="N5995" s="1">
        <v>10.199999999999999</v>
      </c>
      <c r="O5995" s="1">
        <v>3.23</v>
      </c>
      <c r="P5995" s="1">
        <v>0.51</v>
      </c>
      <c r="Q5995" s="1">
        <v>1.92</v>
      </c>
      <c r="R5995" s="1">
        <v>2.63</v>
      </c>
      <c r="S5995" s="1">
        <v>1.57</v>
      </c>
      <c r="AJ5995" s="1" t="s">
        <v>406</v>
      </c>
      <c r="AK5995" s="20">
        <v>57</v>
      </c>
      <c r="AL5995" s="19">
        <v>59.58</v>
      </c>
      <c r="AN5995" s="3">
        <v>2002</v>
      </c>
      <c r="AQ5995">
        <v>80610</v>
      </c>
      <c r="AR5995" s="1" t="s">
        <v>271</v>
      </c>
    </row>
    <row r="5996" spans="1:44" x14ac:dyDescent="0.25">
      <c r="A5996" s="1">
        <v>7581</v>
      </c>
      <c r="B5996" s="1" t="s">
        <v>178</v>
      </c>
      <c r="C5996" s="1">
        <v>102</v>
      </c>
      <c r="D5996" s="1" t="s">
        <v>5633</v>
      </c>
      <c r="F5996" s="33" t="s">
        <v>859</v>
      </c>
      <c r="G5996" s="1">
        <v>9</v>
      </c>
      <c r="H5996" s="1">
        <v>19</v>
      </c>
      <c r="I5996" s="1">
        <v>3.7</v>
      </c>
      <c r="J5996" s="1">
        <v>4.5</v>
      </c>
      <c r="K5996" s="3">
        <v>4266</v>
      </c>
      <c r="N5996" s="1">
        <v>19.100000000000001</v>
      </c>
      <c r="O5996" s="1">
        <v>9.83</v>
      </c>
      <c r="P5996" s="1">
        <v>1.54</v>
      </c>
      <c r="Q5996" s="1">
        <v>7.91</v>
      </c>
      <c r="R5996" s="1">
        <v>9.49</v>
      </c>
      <c r="S5996" s="1">
        <v>5.65</v>
      </c>
      <c r="AJ5996" s="1" t="s">
        <v>406</v>
      </c>
      <c r="AK5996" s="20">
        <v>57</v>
      </c>
      <c r="AL5996" s="19">
        <v>59.58</v>
      </c>
      <c r="AN5996" s="3">
        <v>2002</v>
      </c>
      <c r="AQ5996">
        <v>80610</v>
      </c>
      <c r="AR5996" s="1" t="s">
        <v>271</v>
      </c>
    </row>
    <row r="5997" spans="1:44" x14ac:dyDescent="0.25">
      <c r="A5997" s="1">
        <v>7582</v>
      </c>
      <c r="B5997" s="1" t="s">
        <v>178</v>
      </c>
      <c r="C5997" s="1">
        <v>102</v>
      </c>
      <c r="D5997" s="1" t="s">
        <v>5633</v>
      </c>
      <c r="F5997" s="33" t="s">
        <v>859</v>
      </c>
      <c r="G5997" s="1">
        <v>9</v>
      </c>
      <c r="H5997" s="1">
        <v>19</v>
      </c>
      <c r="I5997" s="1">
        <v>4.05</v>
      </c>
      <c r="J5997" s="1">
        <v>4</v>
      </c>
      <c r="K5997" s="3">
        <v>3776</v>
      </c>
      <c r="N5997" s="1">
        <v>14.3</v>
      </c>
      <c r="O5997" s="1">
        <v>5.24</v>
      </c>
      <c r="P5997" s="1">
        <v>0.6</v>
      </c>
      <c r="Q5997" s="1">
        <v>2.8</v>
      </c>
      <c r="R5997" s="1">
        <v>5.32</v>
      </c>
      <c r="S5997" s="1">
        <v>2.7</v>
      </c>
      <c r="AJ5997" s="1" t="s">
        <v>406</v>
      </c>
      <c r="AK5997" s="20">
        <v>57</v>
      </c>
      <c r="AL5997" s="19">
        <v>59.58</v>
      </c>
      <c r="AN5997" s="3">
        <v>2002</v>
      </c>
      <c r="AQ5997">
        <v>80610</v>
      </c>
      <c r="AR5997" s="1" t="s">
        <v>271</v>
      </c>
    </row>
    <row r="5998" spans="1:44" x14ac:dyDescent="0.25">
      <c r="A5998" s="1">
        <v>7583</v>
      </c>
      <c r="B5998" s="1" t="s">
        <v>178</v>
      </c>
      <c r="C5998" s="1">
        <v>102</v>
      </c>
      <c r="D5998" s="1" t="s">
        <v>5633</v>
      </c>
      <c r="F5998" s="33" t="s">
        <v>859</v>
      </c>
      <c r="G5998" s="1">
        <v>9</v>
      </c>
      <c r="H5998" s="1">
        <v>20</v>
      </c>
      <c r="I5998" s="1">
        <v>4.0999999999999996</v>
      </c>
      <c r="J5998" s="1">
        <v>5.0999999999999996</v>
      </c>
      <c r="K5998" s="3">
        <v>4885</v>
      </c>
      <c r="N5998" s="1">
        <v>29.2</v>
      </c>
      <c r="O5998" s="1">
        <v>14.66</v>
      </c>
      <c r="P5998" s="1">
        <v>1.76</v>
      </c>
      <c r="Q5998" s="1">
        <v>9.58</v>
      </c>
      <c r="R5998" s="1">
        <v>11.81</v>
      </c>
      <c r="S5998" s="1">
        <v>6.17</v>
      </c>
      <c r="AJ5998" s="1" t="s">
        <v>406</v>
      </c>
      <c r="AK5998" s="20">
        <v>57</v>
      </c>
      <c r="AL5998" s="19">
        <v>59.58</v>
      </c>
      <c r="AN5998" s="3">
        <v>2002</v>
      </c>
      <c r="AQ5998">
        <v>80610</v>
      </c>
      <c r="AR5998" s="1" t="s">
        <v>271</v>
      </c>
    </row>
    <row r="5999" spans="1:44" x14ac:dyDescent="0.25">
      <c r="A5999" s="1">
        <v>7584</v>
      </c>
      <c r="B5999" s="1" t="s">
        <v>178</v>
      </c>
      <c r="C5999" s="1">
        <v>102</v>
      </c>
      <c r="D5999" s="1" t="s">
        <v>5633</v>
      </c>
      <c r="F5999" s="33" t="s">
        <v>859</v>
      </c>
      <c r="G5999" s="1">
        <v>9</v>
      </c>
      <c r="H5999" s="1">
        <v>19</v>
      </c>
      <c r="I5999" s="1">
        <v>4</v>
      </c>
      <c r="J5999" s="1">
        <v>4.5</v>
      </c>
      <c r="K5999" s="3">
        <v>4786</v>
      </c>
      <c r="N5999" s="1">
        <v>16.2</v>
      </c>
      <c r="O5999" s="1">
        <v>10.67</v>
      </c>
      <c r="P5999" s="1">
        <v>2.48</v>
      </c>
      <c r="Q5999" s="1">
        <v>5.93</v>
      </c>
      <c r="R5999" s="1">
        <v>11.36</v>
      </c>
      <c r="S5999" s="1">
        <v>5.74</v>
      </c>
      <c r="AJ5999" s="1" t="s">
        <v>406</v>
      </c>
      <c r="AK5999" s="20">
        <v>57</v>
      </c>
      <c r="AL5999" s="19">
        <v>59.58</v>
      </c>
      <c r="AN5999" s="3">
        <v>2002</v>
      </c>
      <c r="AQ5999">
        <v>80610</v>
      </c>
      <c r="AR5999" s="1" t="s">
        <v>271</v>
      </c>
    </row>
    <row r="6000" spans="1:44" x14ac:dyDescent="0.25">
      <c r="A6000" s="1">
        <v>7585</v>
      </c>
      <c r="B6000" s="1" t="s">
        <v>178</v>
      </c>
      <c r="C6000" s="1">
        <v>102</v>
      </c>
      <c r="D6000" s="1" t="s">
        <v>5633</v>
      </c>
      <c r="F6000" s="33" t="s">
        <v>859</v>
      </c>
      <c r="G6000" s="1">
        <v>9</v>
      </c>
      <c r="H6000" s="1">
        <v>19</v>
      </c>
      <c r="I6000" s="1">
        <v>3.9</v>
      </c>
      <c r="J6000" s="1">
        <v>4.4000000000000004</v>
      </c>
      <c r="K6000" s="3">
        <v>3044</v>
      </c>
      <c r="N6000" s="1">
        <v>12.4</v>
      </c>
      <c r="O6000" s="1">
        <v>5.32</v>
      </c>
      <c r="P6000" s="1">
        <v>0.67</v>
      </c>
      <c r="Q6000" s="1">
        <v>3.33</v>
      </c>
      <c r="R6000" s="1">
        <v>5.47</v>
      </c>
      <c r="S6000" s="1">
        <v>2.46</v>
      </c>
      <c r="AJ6000" s="1" t="s">
        <v>406</v>
      </c>
      <c r="AK6000" s="20">
        <v>57</v>
      </c>
      <c r="AL6000" s="19">
        <v>59.58</v>
      </c>
      <c r="AN6000" s="3">
        <v>2002</v>
      </c>
      <c r="AQ6000">
        <v>80610</v>
      </c>
      <c r="AR6000" s="1" t="s">
        <v>271</v>
      </c>
    </row>
    <row r="6001" spans="1:44" x14ac:dyDescent="0.25">
      <c r="A6001" s="1">
        <v>7586</v>
      </c>
      <c r="B6001" s="1" t="s">
        <v>178</v>
      </c>
      <c r="C6001" s="1">
        <v>102</v>
      </c>
      <c r="D6001" s="1" t="s">
        <v>5633</v>
      </c>
      <c r="F6001" s="33" t="s">
        <v>859</v>
      </c>
      <c r="G6001" s="1">
        <v>9</v>
      </c>
      <c r="H6001" s="1">
        <v>20</v>
      </c>
      <c r="I6001" s="1">
        <v>4.4000000000000004</v>
      </c>
      <c r="J6001" s="1">
        <v>5.2</v>
      </c>
      <c r="K6001" s="3">
        <v>2915</v>
      </c>
      <c r="N6001" s="1">
        <v>18.5</v>
      </c>
      <c r="O6001" s="1">
        <v>9.58</v>
      </c>
      <c r="P6001" s="1">
        <v>0.99</v>
      </c>
      <c r="Q6001" s="1">
        <v>4.9000000000000004</v>
      </c>
      <c r="R6001" s="1">
        <v>6.65</v>
      </c>
      <c r="S6001" s="1">
        <v>2.93</v>
      </c>
      <c r="AJ6001" s="1" t="s">
        <v>406</v>
      </c>
      <c r="AK6001" s="20">
        <v>57</v>
      </c>
      <c r="AL6001" s="19">
        <v>59.58</v>
      </c>
      <c r="AN6001" s="3">
        <v>2002</v>
      </c>
      <c r="AQ6001">
        <v>80610</v>
      </c>
      <c r="AR6001" s="1" t="s">
        <v>271</v>
      </c>
    </row>
    <row r="6002" spans="1:44" x14ac:dyDescent="0.25">
      <c r="A6002" s="1">
        <v>7587</v>
      </c>
      <c r="B6002" s="1" t="s">
        <v>178</v>
      </c>
      <c r="C6002" s="1">
        <v>102</v>
      </c>
      <c r="D6002" s="1" t="s">
        <v>5633</v>
      </c>
      <c r="F6002" s="33" t="s">
        <v>859</v>
      </c>
      <c r="G6002" s="1">
        <v>8</v>
      </c>
      <c r="H6002" s="1">
        <v>20</v>
      </c>
      <c r="I6002" s="1">
        <v>4.8</v>
      </c>
      <c r="J6002" s="1">
        <v>4.7</v>
      </c>
      <c r="K6002" s="3">
        <v>2667</v>
      </c>
      <c r="N6002" s="1">
        <v>19.5</v>
      </c>
      <c r="O6002" s="1">
        <v>5.21</v>
      </c>
      <c r="P6002" s="1">
        <v>0.63</v>
      </c>
      <c r="Q6002" s="1">
        <v>3.47</v>
      </c>
      <c r="R6002" s="1">
        <v>4.32</v>
      </c>
      <c r="S6002" s="1">
        <v>2.59</v>
      </c>
      <c r="AJ6002" s="1" t="s">
        <v>406</v>
      </c>
      <c r="AK6002" s="20">
        <v>57</v>
      </c>
      <c r="AL6002" s="19">
        <v>59.58</v>
      </c>
      <c r="AN6002" s="3">
        <v>2002</v>
      </c>
      <c r="AQ6002">
        <v>80610</v>
      </c>
      <c r="AR6002" s="1" t="s">
        <v>271</v>
      </c>
    </row>
    <row r="6003" spans="1:44" x14ac:dyDescent="0.25">
      <c r="A6003" s="1">
        <v>7588</v>
      </c>
      <c r="B6003" s="1" t="s">
        <v>178</v>
      </c>
      <c r="C6003" s="1">
        <v>102</v>
      </c>
      <c r="D6003" s="1" t="s">
        <v>5633</v>
      </c>
      <c r="F6003" s="33" t="s">
        <v>859</v>
      </c>
      <c r="G6003" s="1">
        <v>9</v>
      </c>
      <c r="H6003" s="1">
        <v>20</v>
      </c>
      <c r="I6003" s="1">
        <v>3</v>
      </c>
      <c r="J6003" s="1">
        <v>3.2</v>
      </c>
      <c r="K6003" s="3">
        <v>2253</v>
      </c>
      <c r="N6003" s="1">
        <v>3.3</v>
      </c>
      <c r="O6003" s="1">
        <v>0.96</v>
      </c>
      <c r="P6003" s="1">
        <v>0.13</v>
      </c>
      <c r="Q6003" s="1">
        <v>0.87</v>
      </c>
      <c r="R6003" s="1">
        <v>0.96</v>
      </c>
      <c r="S6003" s="1">
        <v>0.48</v>
      </c>
      <c r="AJ6003" s="1" t="s">
        <v>406</v>
      </c>
      <c r="AK6003" s="20">
        <v>57</v>
      </c>
      <c r="AL6003" s="19">
        <v>59.58</v>
      </c>
      <c r="AN6003" s="3">
        <v>2002</v>
      </c>
      <c r="AQ6003">
        <v>80610</v>
      </c>
      <c r="AR6003" s="1" t="s">
        <v>271</v>
      </c>
    </row>
    <row r="6004" spans="1:44" x14ac:dyDescent="0.25">
      <c r="A6004" s="1">
        <v>7589</v>
      </c>
      <c r="B6004" s="1" t="s">
        <v>178</v>
      </c>
      <c r="C6004" s="1">
        <v>102</v>
      </c>
      <c r="D6004" s="1" t="s">
        <v>5633</v>
      </c>
      <c r="F6004" s="33" t="s">
        <v>859</v>
      </c>
      <c r="G6004" s="1">
        <v>9</v>
      </c>
      <c r="H6004" s="1">
        <v>20</v>
      </c>
      <c r="I6004" s="1">
        <v>4.04</v>
      </c>
      <c r="J6004" s="1">
        <v>4.5</v>
      </c>
      <c r="K6004" s="3">
        <v>2662</v>
      </c>
      <c r="N6004" s="1">
        <v>11.4</v>
      </c>
      <c r="O6004" s="1">
        <v>4.96</v>
      </c>
      <c r="P6004" s="1">
        <v>0.64</v>
      </c>
      <c r="Q6004" s="1">
        <v>3.63</v>
      </c>
      <c r="R6004" s="1">
        <v>5</v>
      </c>
      <c r="S6004" s="1">
        <v>3.48</v>
      </c>
      <c r="AJ6004" s="1" t="s">
        <v>406</v>
      </c>
      <c r="AK6004" s="20">
        <v>57</v>
      </c>
      <c r="AL6004" s="19">
        <v>59.58</v>
      </c>
      <c r="AN6004" s="3">
        <v>2002</v>
      </c>
      <c r="AQ6004">
        <v>80610</v>
      </c>
      <c r="AR6004" s="1" t="s">
        <v>271</v>
      </c>
    </row>
    <row r="6005" spans="1:44" x14ac:dyDescent="0.25">
      <c r="A6005" s="1">
        <v>7590</v>
      </c>
      <c r="B6005" s="1" t="s">
        <v>178</v>
      </c>
      <c r="C6005" s="1">
        <v>102</v>
      </c>
      <c r="D6005" s="1" t="s">
        <v>5633</v>
      </c>
      <c r="F6005" s="33" t="s">
        <v>859</v>
      </c>
      <c r="G6005" s="1">
        <v>10</v>
      </c>
      <c r="H6005" s="1">
        <v>20</v>
      </c>
      <c r="I6005" s="1">
        <v>2.2000000000000002</v>
      </c>
      <c r="J6005" s="1">
        <v>2.9</v>
      </c>
      <c r="K6005" s="3">
        <v>2378</v>
      </c>
      <c r="N6005" s="1">
        <v>2.1</v>
      </c>
      <c r="O6005" s="1">
        <v>0.74</v>
      </c>
      <c r="P6005" s="1">
        <v>0.1</v>
      </c>
      <c r="Q6005" s="1">
        <v>0.41</v>
      </c>
      <c r="R6005" s="1">
        <v>0.67</v>
      </c>
      <c r="S6005" s="1">
        <v>0.39</v>
      </c>
      <c r="AJ6005" s="1" t="s">
        <v>406</v>
      </c>
      <c r="AK6005" s="20">
        <v>57</v>
      </c>
      <c r="AL6005" s="19">
        <v>59.58</v>
      </c>
      <c r="AN6005" s="3">
        <v>2002</v>
      </c>
      <c r="AQ6005">
        <v>80610</v>
      </c>
      <c r="AR6005" s="1" t="s">
        <v>271</v>
      </c>
    </row>
    <row r="6006" spans="1:44" x14ac:dyDescent="0.25">
      <c r="A6006" s="1">
        <v>7591</v>
      </c>
      <c r="B6006" s="1" t="s">
        <v>178</v>
      </c>
      <c r="C6006" s="1">
        <v>102</v>
      </c>
      <c r="D6006" s="1" t="s">
        <v>5633</v>
      </c>
      <c r="F6006" s="33" t="s">
        <v>859</v>
      </c>
      <c r="G6006" s="1">
        <v>9</v>
      </c>
      <c r="H6006" s="1">
        <v>20</v>
      </c>
      <c r="I6006" s="1">
        <v>3.5</v>
      </c>
      <c r="J6006" s="1">
        <v>3.6</v>
      </c>
      <c r="K6006" s="3">
        <v>2060</v>
      </c>
      <c r="N6006" s="1">
        <v>3.6</v>
      </c>
      <c r="O6006" s="1">
        <v>1.51</v>
      </c>
      <c r="P6006" s="1">
        <v>0.19</v>
      </c>
      <c r="Q6006" s="1">
        <v>1.19</v>
      </c>
      <c r="R6006" s="1">
        <v>1.42</v>
      </c>
      <c r="S6006" s="1">
        <v>1.01</v>
      </c>
      <c r="AJ6006" s="1" t="s">
        <v>406</v>
      </c>
      <c r="AK6006" s="20">
        <v>57</v>
      </c>
      <c r="AL6006" s="19">
        <v>59.58</v>
      </c>
      <c r="AN6006" s="3">
        <v>2002</v>
      </c>
      <c r="AQ6006">
        <v>80610</v>
      </c>
      <c r="AR6006" s="1" t="s">
        <v>271</v>
      </c>
    </row>
    <row r="6007" spans="1:44" x14ac:dyDescent="0.25">
      <c r="A6007" s="1">
        <v>7592</v>
      </c>
      <c r="B6007" s="1" t="s">
        <v>178</v>
      </c>
      <c r="C6007" s="1">
        <v>102</v>
      </c>
      <c r="D6007" s="1" t="s">
        <v>5633</v>
      </c>
      <c r="F6007" s="33" t="s">
        <v>859</v>
      </c>
      <c r="G6007" s="1">
        <v>10</v>
      </c>
      <c r="H6007" s="1">
        <v>20</v>
      </c>
      <c r="I6007" s="1">
        <v>2.5</v>
      </c>
      <c r="J6007" s="1">
        <v>2.5</v>
      </c>
      <c r="K6007" s="3">
        <v>2149</v>
      </c>
      <c r="N6007" s="1">
        <v>1.2</v>
      </c>
      <c r="O6007" s="1">
        <v>0.74</v>
      </c>
      <c r="P6007" s="1">
        <v>0.12</v>
      </c>
      <c r="Q6007" s="1">
        <v>0.67</v>
      </c>
      <c r="R6007" s="1">
        <v>0.71</v>
      </c>
      <c r="S6007" s="1">
        <v>0.44</v>
      </c>
      <c r="AJ6007" s="1" t="s">
        <v>406</v>
      </c>
      <c r="AK6007" s="20">
        <v>57</v>
      </c>
      <c r="AL6007" s="19">
        <v>59.58</v>
      </c>
      <c r="AN6007" s="3">
        <v>2002</v>
      </c>
      <c r="AQ6007">
        <v>80610</v>
      </c>
      <c r="AR6007" s="1" t="s">
        <v>271</v>
      </c>
    </row>
    <row r="6008" spans="1:44" x14ac:dyDescent="0.25">
      <c r="A6008" s="1">
        <v>7593</v>
      </c>
      <c r="B6008" s="1" t="s">
        <v>178</v>
      </c>
      <c r="C6008" s="1">
        <v>102</v>
      </c>
      <c r="D6008" s="1" t="s">
        <v>5633</v>
      </c>
      <c r="F6008" s="33" t="s">
        <v>859</v>
      </c>
      <c r="G6008" s="1">
        <v>9</v>
      </c>
      <c r="H6008" s="1">
        <v>35</v>
      </c>
      <c r="I6008" s="1">
        <v>8</v>
      </c>
      <c r="J6008" s="1">
        <v>7.9</v>
      </c>
      <c r="K6008" s="3">
        <v>1197</v>
      </c>
      <c r="N6008" s="1">
        <v>24.8</v>
      </c>
      <c r="O6008" s="1">
        <v>11.36</v>
      </c>
      <c r="P6008" s="1">
        <v>1.54</v>
      </c>
      <c r="Q6008" s="1">
        <v>3.84</v>
      </c>
      <c r="R6008" s="1">
        <v>2.44</v>
      </c>
      <c r="AJ6008" s="1" t="s">
        <v>406</v>
      </c>
      <c r="AK6008" s="20">
        <v>57</v>
      </c>
      <c r="AL6008" s="19">
        <v>59.58</v>
      </c>
      <c r="AN6008" s="3">
        <v>2005</v>
      </c>
      <c r="AQ6008">
        <v>80610</v>
      </c>
      <c r="AR6008" s="1" t="s">
        <v>272</v>
      </c>
    </row>
    <row r="6009" spans="1:44" x14ac:dyDescent="0.25">
      <c r="A6009" s="1">
        <v>7594</v>
      </c>
      <c r="B6009" s="1" t="s">
        <v>178</v>
      </c>
      <c r="C6009" s="1">
        <v>102</v>
      </c>
      <c r="D6009" s="1" t="s">
        <v>5633</v>
      </c>
      <c r="F6009" s="33" t="s">
        <v>859</v>
      </c>
      <c r="G6009" s="1">
        <v>10</v>
      </c>
      <c r="H6009" s="1">
        <v>35</v>
      </c>
      <c r="I6009" s="1">
        <v>4.8</v>
      </c>
      <c r="J6009" s="1">
        <v>4.8</v>
      </c>
      <c r="K6009" s="3">
        <v>1281</v>
      </c>
      <c r="N6009" s="1">
        <v>7.8</v>
      </c>
      <c r="O6009" s="1">
        <v>3.24</v>
      </c>
      <c r="P6009" s="1">
        <v>0.48</v>
      </c>
      <c r="Q6009" s="1">
        <v>1.64</v>
      </c>
      <c r="R6009" s="1">
        <v>1</v>
      </c>
      <c r="AJ6009" s="1" t="s">
        <v>406</v>
      </c>
      <c r="AK6009" s="20">
        <v>57</v>
      </c>
      <c r="AL6009" s="19">
        <v>59.58</v>
      </c>
      <c r="AN6009" s="3">
        <v>2005</v>
      </c>
      <c r="AQ6009">
        <v>80610</v>
      </c>
      <c r="AR6009" s="1" t="s">
        <v>272</v>
      </c>
    </row>
    <row r="6010" spans="1:44" x14ac:dyDescent="0.25">
      <c r="A6010" s="1">
        <v>7595</v>
      </c>
      <c r="B6010" s="1" t="s">
        <v>178</v>
      </c>
      <c r="C6010" s="1">
        <v>102</v>
      </c>
      <c r="D6010" s="1" t="s">
        <v>5633</v>
      </c>
      <c r="F6010" s="33" t="s">
        <v>859</v>
      </c>
      <c r="G6010" s="1">
        <v>9</v>
      </c>
      <c r="H6010" s="1">
        <v>33</v>
      </c>
      <c r="I6010" s="1">
        <v>7.6</v>
      </c>
      <c r="J6010" s="1">
        <v>7.3</v>
      </c>
      <c r="K6010" s="3">
        <v>2138</v>
      </c>
      <c r="N6010" s="1">
        <v>34.9</v>
      </c>
      <c r="O6010" s="1">
        <v>16.399999999999999</v>
      </c>
      <c r="P6010" s="1">
        <v>1.96</v>
      </c>
      <c r="Q6010" s="1">
        <v>6.44</v>
      </c>
      <c r="R6010" s="1">
        <v>3.74</v>
      </c>
      <c r="AJ6010" s="1" t="s">
        <v>406</v>
      </c>
      <c r="AK6010" s="20">
        <v>57</v>
      </c>
      <c r="AL6010" s="19">
        <v>59.58</v>
      </c>
      <c r="AN6010" s="3">
        <v>2005</v>
      </c>
      <c r="AQ6010">
        <v>80610</v>
      </c>
      <c r="AR6010" s="1" t="s">
        <v>272</v>
      </c>
    </row>
    <row r="6011" spans="1:44" x14ac:dyDescent="0.25">
      <c r="A6011" s="1">
        <v>7596</v>
      </c>
      <c r="B6011" s="1" t="s">
        <v>178</v>
      </c>
      <c r="C6011" s="1">
        <v>102</v>
      </c>
      <c r="D6011" s="1" t="s">
        <v>5633</v>
      </c>
      <c r="F6011" s="33" t="s">
        <v>859</v>
      </c>
      <c r="G6011" s="1">
        <v>10</v>
      </c>
      <c r="H6011" s="1">
        <v>33</v>
      </c>
      <c r="I6011" s="1">
        <v>4.0999999999999996</v>
      </c>
      <c r="J6011" s="1">
        <v>4.2</v>
      </c>
      <c r="K6011" s="3">
        <v>1765</v>
      </c>
      <c r="N6011" s="1">
        <v>10.6</v>
      </c>
      <c r="O6011" s="1">
        <v>4.5199999999999996</v>
      </c>
      <c r="P6011" s="1">
        <v>0.76</v>
      </c>
      <c r="Q6011" s="1">
        <v>1.82</v>
      </c>
      <c r="R6011" s="1">
        <v>0.96</v>
      </c>
      <c r="AJ6011" s="1" t="s">
        <v>406</v>
      </c>
      <c r="AK6011" s="20">
        <v>57</v>
      </c>
      <c r="AL6011" s="19">
        <v>59.58</v>
      </c>
      <c r="AN6011" s="3">
        <v>2005</v>
      </c>
      <c r="AQ6011">
        <v>80610</v>
      </c>
      <c r="AR6011" s="1" t="s">
        <v>272</v>
      </c>
    </row>
    <row r="6012" spans="1:44" x14ac:dyDescent="0.25">
      <c r="A6012" s="1">
        <v>7597</v>
      </c>
      <c r="B6012" s="1" t="s">
        <v>178</v>
      </c>
      <c r="C6012" s="1">
        <v>102</v>
      </c>
      <c r="D6012" s="1" t="s">
        <v>5633</v>
      </c>
      <c r="F6012" s="33" t="s">
        <v>859</v>
      </c>
      <c r="G6012" s="1">
        <v>8</v>
      </c>
      <c r="H6012" s="1">
        <v>35</v>
      </c>
      <c r="I6012" s="1">
        <v>9.4</v>
      </c>
      <c r="J6012" s="1">
        <v>9.1999999999999993</v>
      </c>
      <c r="K6012" s="3">
        <v>1868</v>
      </c>
      <c r="N6012" s="1">
        <v>42.6</v>
      </c>
      <c r="O6012" s="1">
        <v>20.399999999999999</v>
      </c>
      <c r="P6012" s="1">
        <v>2.48</v>
      </c>
      <c r="Q6012" s="1">
        <v>11.7</v>
      </c>
      <c r="R6012" s="1">
        <v>5.0999999999999996</v>
      </c>
      <c r="AJ6012" s="1" t="s">
        <v>406</v>
      </c>
      <c r="AK6012" s="20">
        <v>57</v>
      </c>
      <c r="AL6012" s="19">
        <v>59.58</v>
      </c>
      <c r="AN6012" s="3">
        <v>2005</v>
      </c>
      <c r="AQ6012">
        <v>80610</v>
      </c>
      <c r="AR6012" s="1" t="s">
        <v>272</v>
      </c>
    </row>
    <row r="6013" spans="1:44" x14ac:dyDescent="0.25">
      <c r="A6013" s="1">
        <v>7598</v>
      </c>
      <c r="B6013" s="1" t="s">
        <v>178</v>
      </c>
      <c r="C6013" s="1">
        <v>102</v>
      </c>
      <c r="D6013" s="1" t="s">
        <v>5633</v>
      </c>
      <c r="F6013" s="33" t="s">
        <v>859</v>
      </c>
      <c r="G6013" s="1">
        <v>10</v>
      </c>
      <c r="H6013" s="1">
        <v>35</v>
      </c>
      <c r="I6013" s="1">
        <v>5.8</v>
      </c>
      <c r="J6013" s="1">
        <v>6</v>
      </c>
      <c r="K6013" s="3">
        <v>1972</v>
      </c>
      <c r="N6013" s="1">
        <v>15.9</v>
      </c>
      <c r="O6013" s="1">
        <v>7.02</v>
      </c>
      <c r="P6013" s="1">
        <v>1.5</v>
      </c>
      <c r="Q6013" s="1">
        <v>3.66</v>
      </c>
      <c r="R6013" s="1">
        <v>2.2799999999999998</v>
      </c>
      <c r="AJ6013" s="1" t="s">
        <v>406</v>
      </c>
      <c r="AK6013" s="20">
        <v>57</v>
      </c>
      <c r="AL6013" s="19">
        <v>59.58</v>
      </c>
      <c r="AN6013" s="3">
        <v>2005</v>
      </c>
      <c r="AQ6013">
        <v>80610</v>
      </c>
      <c r="AR6013" s="1" t="s">
        <v>272</v>
      </c>
    </row>
    <row r="6014" spans="1:44" x14ac:dyDescent="0.25">
      <c r="A6014" s="1">
        <v>7599</v>
      </c>
      <c r="B6014" s="1" t="s">
        <v>178</v>
      </c>
      <c r="C6014" s="1">
        <v>102</v>
      </c>
      <c r="D6014" s="1" t="s">
        <v>5633</v>
      </c>
      <c r="F6014" s="33" t="s">
        <v>859</v>
      </c>
      <c r="G6014" s="1">
        <v>6</v>
      </c>
      <c r="H6014" s="1">
        <v>33</v>
      </c>
      <c r="I6014" s="1">
        <v>12.8</v>
      </c>
      <c r="J6014" s="1">
        <v>10.8</v>
      </c>
      <c r="K6014" s="3">
        <v>2003</v>
      </c>
      <c r="N6014" s="1">
        <v>62.7</v>
      </c>
      <c r="O6014" s="1">
        <v>31</v>
      </c>
      <c r="P6014" s="1">
        <v>5.28</v>
      </c>
      <c r="Q6014" s="1">
        <v>18.600000000000001</v>
      </c>
      <c r="R6014" s="1">
        <v>7.96</v>
      </c>
      <c r="AJ6014" s="1" t="s">
        <v>406</v>
      </c>
      <c r="AK6014" s="20">
        <v>57</v>
      </c>
      <c r="AL6014" s="19">
        <v>59.58</v>
      </c>
      <c r="AN6014" s="3">
        <v>2005</v>
      </c>
      <c r="AQ6014">
        <v>80610</v>
      </c>
      <c r="AR6014" s="1" t="s">
        <v>272</v>
      </c>
    </row>
    <row r="6015" spans="1:44" x14ac:dyDescent="0.25">
      <c r="A6015" s="1">
        <v>7600</v>
      </c>
      <c r="B6015" s="1" t="s">
        <v>178</v>
      </c>
      <c r="C6015" s="1">
        <v>102</v>
      </c>
      <c r="D6015" s="1" t="s">
        <v>5633</v>
      </c>
      <c r="F6015" s="33" t="s">
        <v>859</v>
      </c>
      <c r="G6015" s="1">
        <v>8</v>
      </c>
      <c r="H6015" s="1">
        <v>33</v>
      </c>
      <c r="I6015" s="1">
        <v>9.4</v>
      </c>
      <c r="J6015" s="1">
        <v>8.5</v>
      </c>
      <c r="K6015" s="3">
        <v>1010</v>
      </c>
      <c r="N6015" s="1">
        <v>22.6</v>
      </c>
      <c r="O6015" s="1">
        <v>10.220000000000001</v>
      </c>
      <c r="P6015" s="1">
        <v>1.52</v>
      </c>
      <c r="Q6015" s="1">
        <v>5.68</v>
      </c>
      <c r="R6015" s="1">
        <v>2.82</v>
      </c>
      <c r="AJ6015" s="1" t="s">
        <v>406</v>
      </c>
      <c r="AK6015" s="20">
        <v>57</v>
      </c>
      <c r="AL6015" s="19">
        <v>59.58</v>
      </c>
      <c r="AN6015" s="3">
        <v>2005</v>
      </c>
      <c r="AQ6015">
        <v>80610</v>
      </c>
      <c r="AR6015" s="1" t="s">
        <v>272</v>
      </c>
    </row>
    <row r="6016" spans="1:44" x14ac:dyDescent="0.25">
      <c r="A6016" s="1">
        <v>7601</v>
      </c>
      <c r="B6016" s="1" t="s">
        <v>178</v>
      </c>
      <c r="C6016" s="1">
        <v>102</v>
      </c>
      <c r="D6016" s="1" t="s">
        <v>5633</v>
      </c>
      <c r="F6016" s="33" t="s">
        <v>859</v>
      </c>
      <c r="G6016" s="1">
        <v>7</v>
      </c>
      <c r="H6016" s="1">
        <v>35</v>
      </c>
      <c r="I6016" s="1">
        <v>11.4</v>
      </c>
      <c r="J6016" s="1">
        <v>10.6</v>
      </c>
      <c r="K6016" s="3">
        <v>1258</v>
      </c>
      <c r="N6016" s="1">
        <v>38.9</v>
      </c>
      <c r="O6016" s="1">
        <v>18.48</v>
      </c>
      <c r="P6016" s="1">
        <v>2.48</v>
      </c>
      <c r="Q6016" s="1">
        <v>9.68</v>
      </c>
      <c r="R6016" s="1">
        <v>5.42</v>
      </c>
      <c r="AJ6016" s="1" t="s">
        <v>406</v>
      </c>
      <c r="AK6016" s="20">
        <v>57</v>
      </c>
      <c r="AL6016" s="19">
        <v>59.58</v>
      </c>
      <c r="AN6016" s="3">
        <v>2005</v>
      </c>
      <c r="AQ6016">
        <v>80610</v>
      </c>
      <c r="AR6016" s="1" t="s">
        <v>272</v>
      </c>
    </row>
    <row r="6017" spans="1:44" x14ac:dyDescent="0.25">
      <c r="A6017" s="1">
        <v>7602</v>
      </c>
      <c r="B6017" s="1" t="s">
        <v>178</v>
      </c>
      <c r="C6017" s="1">
        <v>102</v>
      </c>
      <c r="D6017" s="1" t="s">
        <v>5633</v>
      </c>
      <c r="F6017" s="33" t="s">
        <v>859</v>
      </c>
      <c r="G6017" s="1">
        <v>10</v>
      </c>
      <c r="H6017" s="1">
        <v>35</v>
      </c>
      <c r="I6017" s="1">
        <v>5.0999999999999996</v>
      </c>
      <c r="J6017" s="1">
        <v>5.5</v>
      </c>
      <c r="K6017" s="3">
        <v>873</v>
      </c>
      <c r="N6017" s="1">
        <v>6.8</v>
      </c>
      <c r="O6017" s="1">
        <v>2.8</v>
      </c>
      <c r="P6017" s="1">
        <v>0.46</v>
      </c>
      <c r="Q6017" s="1">
        <v>1.68</v>
      </c>
      <c r="R6017" s="1">
        <v>0.86</v>
      </c>
      <c r="AJ6017" s="1" t="s">
        <v>406</v>
      </c>
      <c r="AK6017" s="20">
        <v>57</v>
      </c>
      <c r="AL6017" s="19">
        <v>59.58</v>
      </c>
      <c r="AN6017" s="3">
        <v>2005</v>
      </c>
      <c r="AQ6017">
        <v>80610</v>
      </c>
      <c r="AR6017" s="1" t="s">
        <v>272</v>
      </c>
    </row>
    <row r="6018" spans="1:44" x14ac:dyDescent="0.25">
      <c r="A6018" s="1">
        <v>7603</v>
      </c>
      <c r="B6018" s="1" t="s">
        <v>178</v>
      </c>
      <c r="C6018" s="1">
        <v>102</v>
      </c>
      <c r="D6018" s="1" t="s">
        <v>5633</v>
      </c>
      <c r="F6018" s="33" t="s">
        <v>859</v>
      </c>
      <c r="G6018" s="1">
        <v>8</v>
      </c>
      <c r="H6018" s="1">
        <v>35</v>
      </c>
      <c r="I6018" s="1">
        <v>10.5</v>
      </c>
      <c r="J6018" s="1">
        <v>10.8</v>
      </c>
      <c r="K6018" s="3">
        <v>1313</v>
      </c>
      <c r="N6018" s="1">
        <v>52.1</v>
      </c>
      <c r="O6018" s="1">
        <v>25.38</v>
      </c>
      <c r="P6018" s="1">
        <v>2.66</v>
      </c>
      <c r="Q6018" s="1">
        <v>10.32</v>
      </c>
      <c r="R6018" s="1">
        <v>6.46</v>
      </c>
      <c r="AJ6018" s="1" t="s">
        <v>406</v>
      </c>
      <c r="AK6018" s="20">
        <v>57</v>
      </c>
      <c r="AL6018" s="19">
        <v>59.58</v>
      </c>
      <c r="AN6018" s="3">
        <v>2005</v>
      </c>
      <c r="AQ6018">
        <v>80610</v>
      </c>
      <c r="AR6018" s="1" t="s">
        <v>272</v>
      </c>
    </row>
    <row r="6019" spans="1:44" x14ac:dyDescent="0.25">
      <c r="A6019" s="1">
        <v>7604</v>
      </c>
      <c r="B6019" s="1" t="s">
        <v>178</v>
      </c>
      <c r="C6019" s="1">
        <v>102</v>
      </c>
      <c r="D6019" s="1" t="s">
        <v>5633</v>
      </c>
      <c r="F6019" s="33" t="s">
        <v>859</v>
      </c>
      <c r="G6019" s="1">
        <v>9</v>
      </c>
      <c r="H6019" s="1">
        <v>35</v>
      </c>
      <c r="I6019" s="1">
        <v>6.9</v>
      </c>
      <c r="J6019" s="1">
        <v>6.7</v>
      </c>
      <c r="K6019" s="3">
        <v>1175</v>
      </c>
      <c r="N6019" s="1">
        <v>14.8</v>
      </c>
      <c r="O6019" s="1">
        <v>6.5</v>
      </c>
      <c r="P6019" s="1">
        <v>1.1200000000000001</v>
      </c>
      <c r="Q6019" s="1">
        <v>3</v>
      </c>
      <c r="R6019" s="1">
        <v>1.7</v>
      </c>
      <c r="AJ6019" s="1" t="s">
        <v>406</v>
      </c>
      <c r="AK6019" s="20">
        <v>57</v>
      </c>
      <c r="AL6019" s="19">
        <v>59.58</v>
      </c>
      <c r="AN6019" s="3">
        <v>2005</v>
      </c>
      <c r="AQ6019">
        <v>80610</v>
      </c>
      <c r="AR6019" s="1" t="s">
        <v>272</v>
      </c>
    </row>
    <row r="6020" spans="1:44" x14ac:dyDescent="0.25">
      <c r="A6020" s="1">
        <v>7605</v>
      </c>
      <c r="B6020" s="1" t="s">
        <v>178</v>
      </c>
      <c r="C6020" s="1">
        <v>102</v>
      </c>
      <c r="D6020" s="1" t="s">
        <v>5633</v>
      </c>
      <c r="F6020" s="33" t="s">
        <v>859</v>
      </c>
      <c r="G6020" s="1">
        <v>10</v>
      </c>
      <c r="H6020" s="1">
        <v>35</v>
      </c>
      <c r="I6020" s="1">
        <v>4.9000000000000004</v>
      </c>
      <c r="J6020" s="1">
        <v>4.7</v>
      </c>
      <c r="K6020" s="3">
        <v>1481</v>
      </c>
      <c r="N6020" s="1">
        <v>10</v>
      </c>
      <c r="O6020" s="1">
        <v>4.22</v>
      </c>
      <c r="P6020" s="1">
        <v>0.5</v>
      </c>
      <c r="Q6020" s="1">
        <v>1.88</v>
      </c>
      <c r="R6020" s="1">
        <v>1</v>
      </c>
      <c r="AJ6020" s="1" t="s">
        <v>406</v>
      </c>
      <c r="AK6020" s="20">
        <v>57</v>
      </c>
      <c r="AL6020" s="19">
        <v>59.58</v>
      </c>
      <c r="AN6020" s="3">
        <v>2005</v>
      </c>
      <c r="AQ6020">
        <v>80610</v>
      </c>
      <c r="AR6020" s="1" t="s">
        <v>272</v>
      </c>
    </row>
    <row r="6021" spans="1:44" x14ac:dyDescent="0.25">
      <c r="A6021" s="1">
        <v>7606</v>
      </c>
      <c r="B6021" s="1" t="s">
        <v>178</v>
      </c>
      <c r="C6021" s="1">
        <v>102</v>
      </c>
      <c r="D6021" s="1" t="s">
        <v>5633</v>
      </c>
      <c r="F6021" s="33" t="s">
        <v>859</v>
      </c>
      <c r="G6021" s="1">
        <v>9</v>
      </c>
      <c r="H6021" s="1">
        <v>35</v>
      </c>
      <c r="I6021" s="1">
        <v>7</v>
      </c>
      <c r="J6021" s="1">
        <v>7.4</v>
      </c>
      <c r="K6021" s="3">
        <v>1302</v>
      </c>
      <c r="N6021" s="1">
        <v>21</v>
      </c>
      <c r="O6021" s="1">
        <v>9.48</v>
      </c>
      <c r="P6021" s="1">
        <v>1.84</v>
      </c>
      <c r="Q6021" s="1">
        <v>4.1399999999999997</v>
      </c>
      <c r="R6021" s="1">
        <v>2.92</v>
      </c>
      <c r="AJ6021" s="1" t="s">
        <v>406</v>
      </c>
      <c r="AK6021" s="20">
        <v>57</v>
      </c>
      <c r="AL6021" s="19">
        <v>59.58</v>
      </c>
      <c r="AN6021" s="3">
        <v>2005</v>
      </c>
      <c r="AQ6021">
        <v>80610</v>
      </c>
      <c r="AR6021" s="1" t="s">
        <v>272</v>
      </c>
    </row>
    <row r="6022" spans="1:44" x14ac:dyDescent="0.25">
      <c r="A6022" s="1">
        <v>7607</v>
      </c>
      <c r="B6022" s="1" t="s">
        <v>178</v>
      </c>
      <c r="C6022" s="1">
        <v>102</v>
      </c>
      <c r="D6022" s="1" t="s">
        <v>5633</v>
      </c>
      <c r="F6022" s="33" t="s">
        <v>859</v>
      </c>
      <c r="G6022" s="1">
        <v>10</v>
      </c>
      <c r="H6022" s="1">
        <v>35</v>
      </c>
      <c r="I6022" s="1">
        <v>4.5999999999999996</v>
      </c>
      <c r="J6022" s="1">
        <v>4.9000000000000004</v>
      </c>
      <c r="K6022" s="3">
        <v>1008</v>
      </c>
      <c r="N6022" s="1">
        <v>6.9</v>
      </c>
      <c r="O6022" s="1">
        <v>2.8</v>
      </c>
      <c r="P6022" s="1">
        <v>0.48</v>
      </c>
      <c r="Q6022" s="1">
        <v>1.38</v>
      </c>
      <c r="R6022" s="1">
        <v>0.64</v>
      </c>
      <c r="AJ6022" s="1" t="s">
        <v>406</v>
      </c>
      <c r="AK6022" s="20">
        <v>57</v>
      </c>
      <c r="AL6022" s="19">
        <v>59.58</v>
      </c>
      <c r="AN6022" s="3">
        <v>2005</v>
      </c>
      <c r="AQ6022">
        <v>80610</v>
      </c>
      <c r="AR6022" s="1" t="s">
        <v>272</v>
      </c>
    </row>
    <row r="6023" spans="1:44" x14ac:dyDescent="0.25">
      <c r="A6023" s="1">
        <v>7608</v>
      </c>
      <c r="B6023" s="1" t="s">
        <v>178</v>
      </c>
      <c r="C6023" s="1">
        <v>102</v>
      </c>
      <c r="D6023" s="1" t="s">
        <v>5765</v>
      </c>
      <c r="F6023" s="1" t="s">
        <v>445</v>
      </c>
      <c r="G6023" s="1">
        <v>9</v>
      </c>
      <c r="H6023" s="1">
        <v>74</v>
      </c>
      <c r="I6023" s="1">
        <v>13.7</v>
      </c>
      <c r="J6023" s="1">
        <v>14.3</v>
      </c>
      <c r="K6023" s="3">
        <v>1365</v>
      </c>
      <c r="N6023" s="1">
        <v>149</v>
      </c>
      <c r="O6023" s="1">
        <v>62.8</v>
      </c>
      <c r="Q6023" s="1">
        <v>18</v>
      </c>
      <c r="R6023" s="1">
        <v>11.9</v>
      </c>
      <c r="AJ6023" s="1" t="s">
        <v>406</v>
      </c>
      <c r="AK6023" s="20">
        <v>56.67</v>
      </c>
      <c r="AL6023" s="19">
        <v>60</v>
      </c>
      <c r="AN6023" s="3">
        <v>2008</v>
      </c>
      <c r="AQ6023">
        <v>80610</v>
      </c>
      <c r="AR6023" s="1" t="s">
        <v>273</v>
      </c>
    </row>
    <row r="6024" spans="1:44" x14ac:dyDescent="0.25">
      <c r="A6024" s="1">
        <v>7609</v>
      </c>
      <c r="B6024" s="1" t="s">
        <v>178</v>
      </c>
      <c r="C6024" s="1">
        <v>102</v>
      </c>
      <c r="D6024" s="1" t="s">
        <v>5772</v>
      </c>
      <c r="F6024" s="1" t="s">
        <v>445</v>
      </c>
      <c r="G6024" s="1">
        <v>9</v>
      </c>
      <c r="H6024" s="1">
        <v>86</v>
      </c>
      <c r="I6024" s="1">
        <v>16</v>
      </c>
      <c r="J6024" s="1">
        <v>15</v>
      </c>
      <c r="K6024" s="3">
        <v>1997</v>
      </c>
      <c r="N6024" s="1">
        <v>262</v>
      </c>
      <c r="O6024" s="1">
        <v>106.2</v>
      </c>
      <c r="Q6024" s="1">
        <v>23.7</v>
      </c>
      <c r="R6024" s="1">
        <v>15</v>
      </c>
      <c r="AJ6024" s="1" t="s">
        <v>406</v>
      </c>
      <c r="AK6024" s="20">
        <v>56.67</v>
      </c>
      <c r="AL6024" s="19">
        <v>60</v>
      </c>
      <c r="AN6024" s="3">
        <v>2008</v>
      </c>
      <c r="AQ6024">
        <v>80610</v>
      </c>
      <c r="AR6024" s="1" t="s">
        <v>273</v>
      </c>
    </row>
    <row r="6025" spans="1:44" x14ac:dyDescent="0.25">
      <c r="A6025" s="1">
        <v>7610</v>
      </c>
      <c r="B6025" s="1" t="s">
        <v>178</v>
      </c>
      <c r="C6025" s="1">
        <v>102</v>
      </c>
      <c r="D6025" s="1" t="s">
        <v>6037</v>
      </c>
      <c r="F6025" s="1" t="s">
        <v>445</v>
      </c>
      <c r="G6025" s="1">
        <v>8</v>
      </c>
      <c r="H6025" s="1">
        <v>114</v>
      </c>
      <c r="I6025" s="1">
        <v>22.6</v>
      </c>
      <c r="J6025" s="1">
        <v>23</v>
      </c>
      <c r="K6025" s="3">
        <v>1181</v>
      </c>
      <c r="N6025" s="1">
        <v>388</v>
      </c>
      <c r="O6025" s="1">
        <v>139.69999999999999</v>
      </c>
      <c r="Q6025" s="1">
        <v>21.4</v>
      </c>
      <c r="R6025" s="1">
        <v>14.1</v>
      </c>
      <c r="AJ6025" s="1" t="s">
        <v>406</v>
      </c>
      <c r="AK6025" s="20">
        <v>56.67</v>
      </c>
      <c r="AL6025" s="19">
        <v>60</v>
      </c>
      <c r="AN6025" s="3">
        <v>2008</v>
      </c>
      <c r="AQ6025">
        <v>80610</v>
      </c>
      <c r="AR6025" s="1" t="s">
        <v>273</v>
      </c>
    </row>
    <row r="6026" spans="1:44" x14ac:dyDescent="0.25">
      <c r="A6026" s="1">
        <v>7613</v>
      </c>
      <c r="B6026" s="1" t="s">
        <v>178</v>
      </c>
      <c r="C6026" s="1">
        <v>102</v>
      </c>
      <c r="D6026" s="1" t="s">
        <v>6395</v>
      </c>
      <c r="F6026" s="1" t="s">
        <v>445</v>
      </c>
      <c r="G6026" s="1">
        <v>11</v>
      </c>
      <c r="H6026" s="1">
        <v>95</v>
      </c>
      <c r="I6026" s="1">
        <v>10.5</v>
      </c>
      <c r="J6026" s="1">
        <v>19.8</v>
      </c>
      <c r="K6026" s="3">
        <v>1600</v>
      </c>
      <c r="N6026" s="1">
        <v>192</v>
      </c>
      <c r="O6026" s="1">
        <v>77.2</v>
      </c>
      <c r="Q6026" s="1">
        <v>31.5</v>
      </c>
      <c r="R6026" s="1">
        <v>20.6</v>
      </c>
      <c r="S6026" s="1">
        <v>37.6</v>
      </c>
      <c r="AJ6026" s="1" t="s">
        <v>406</v>
      </c>
      <c r="AK6026" s="20">
        <v>54.33</v>
      </c>
      <c r="AL6026" s="19">
        <v>58.67</v>
      </c>
      <c r="AM6026" s="1">
        <v>1210</v>
      </c>
      <c r="AN6026" s="3">
        <v>2005</v>
      </c>
      <c r="AQ6026">
        <v>80610</v>
      </c>
      <c r="AR6026" s="1" t="s">
        <v>274</v>
      </c>
    </row>
    <row r="6027" spans="1:44" x14ac:dyDescent="0.25">
      <c r="A6027" s="1">
        <v>7614</v>
      </c>
      <c r="B6027" s="1" t="s">
        <v>178</v>
      </c>
      <c r="C6027" s="1">
        <v>102</v>
      </c>
      <c r="D6027" s="1" t="s">
        <v>6395</v>
      </c>
      <c r="F6027" s="1" t="s">
        <v>445</v>
      </c>
      <c r="G6027" s="1">
        <v>11</v>
      </c>
      <c r="H6027" s="1">
        <v>64</v>
      </c>
      <c r="I6027" s="1">
        <v>5.3</v>
      </c>
      <c r="J6027" s="1">
        <v>10.4</v>
      </c>
      <c r="K6027" s="3">
        <v>1608</v>
      </c>
      <c r="N6027" s="1">
        <v>140</v>
      </c>
      <c r="O6027" s="1">
        <v>56.8</v>
      </c>
      <c r="Q6027" s="1">
        <v>13.8</v>
      </c>
      <c r="R6027" s="1">
        <v>9.6</v>
      </c>
      <c r="S6027" s="1">
        <v>32.700000000000003</v>
      </c>
      <c r="AJ6027" s="1" t="s">
        <v>406</v>
      </c>
      <c r="AK6027" s="20">
        <v>54.33</v>
      </c>
      <c r="AL6027" s="19">
        <v>58.67</v>
      </c>
      <c r="AM6027" s="1">
        <v>1260</v>
      </c>
      <c r="AN6027" s="3">
        <v>2005</v>
      </c>
      <c r="AQ6027">
        <v>80610</v>
      </c>
      <c r="AR6027" s="1" t="s">
        <v>274</v>
      </c>
    </row>
    <row r="6028" spans="1:44" x14ac:dyDescent="0.25">
      <c r="A6028" s="1">
        <v>7615</v>
      </c>
      <c r="B6028" s="1" t="s">
        <v>178</v>
      </c>
      <c r="C6028" s="1">
        <v>102</v>
      </c>
      <c r="D6028" s="1" t="s">
        <v>6130</v>
      </c>
      <c r="F6028" s="1" t="s">
        <v>445</v>
      </c>
      <c r="G6028" s="1">
        <v>12</v>
      </c>
      <c r="H6028" s="1">
        <v>51</v>
      </c>
      <c r="I6028" s="1">
        <v>3.3</v>
      </c>
      <c r="J6028" s="1">
        <v>8.9</v>
      </c>
      <c r="K6028" s="3">
        <v>2050</v>
      </c>
      <c r="N6028" s="1">
        <v>74</v>
      </c>
      <c r="O6028" s="1">
        <v>31.1</v>
      </c>
      <c r="Q6028" s="1">
        <v>8</v>
      </c>
      <c r="R6028" s="1">
        <v>5.3</v>
      </c>
      <c r="S6028" s="1">
        <v>21.3</v>
      </c>
      <c r="AJ6028" s="1" t="s">
        <v>406</v>
      </c>
      <c r="AK6028" s="20">
        <v>54.33</v>
      </c>
      <c r="AL6028" s="19">
        <v>58.67</v>
      </c>
      <c r="AM6028" s="1">
        <v>1300</v>
      </c>
      <c r="AN6028" s="3">
        <v>2005</v>
      </c>
      <c r="AQ6028">
        <v>80610</v>
      </c>
      <c r="AR6028" s="1" t="s">
        <v>274</v>
      </c>
    </row>
    <row r="6029" spans="1:44" x14ac:dyDescent="0.25">
      <c r="A6029" s="1">
        <v>7616</v>
      </c>
      <c r="B6029" s="1" t="s">
        <v>178</v>
      </c>
      <c r="C6029" s="1">
        <v>102</v>
      </c>
      <c r="D6029" s="1" t="s">
        <v>6130</v>
      </c>
      <c r="F6029" s="1" t="s">
        <v>445</v>
      </c>
      <c r="G6029" s="1">
        <v>12</v>
      </c>
      <c r="H6029" s="1">
        <v>36</v>
      </c>
      <c r="I6029" s="1">
        <v>1.7</v>
      </c>
      <c r="J6029" s="1">
        <v>5.5</v>
      </c>
      <c r="N6029" s="1">
        <v>3.5</v>
      </c>
      <c r="O6029" s="1">
        <v>1.4</v>
      </c>
      <c r="Q6029" s="1">
        <v>0.5</v>
      </c>
      <c r="R6029" s="1">
        <v>0.3</v>
      </c>
      <c r="S6029" s="1">
        <v>1</v>
      </c>
      <c r="AJ6029" s="1" t="s">
        <v>406</v>
      </c>
      <c r="AK6029" s="20">
        <v>54.33</v>
      </c>
      <c r="AL6029" s="19">
        <v>58.67</v>
      </c>
      <c r="AM6029" s="1">
        <v>1360</v>
      </c>
      <c r="AN6029" s="3">
        <v>2005</v>
      </c>
      <c r="AQ6029">
        <v>80610</v>
      </c>
      <c r="AR6029" s="1" t="s">
        <v>274</v>
      </c>
    </row>
    <row r="6030" spans="1:44" x14ac:dyDescent="0.25">
      <c r="A6030" s="1">
        <v>7617</v>
      </c>
      <c r="B6030" s="1" t="s">
        <v>178</v>
      </c>
      <c r="C6030" s="1">
        <v>102</v>
      </c>
      <c r="D6030" s="1" t="s">
        <v>5776</v>
      </c>
      <c r="F6030" s="1" t="s">
        <v>445</v>
      </c>
      <c r="G6030" s="1">
        <v>10</v>
      </c>
      <c r="H6030" s="1">
        <v>270</v>
      </c>
      <c r="I6030" s="1">
        <v>14</v>
      </c>
      <c r="J6030" s="1">
        <v>23</v>
      </c>
      <c r="K6030" s="3">
        <v>434</v>
      </c>
      <c r="N6030" s="1">
        <v>55.3</v>
      </c>
      <c r="O6030" s="1">
        <v>24.9</v>
      </c>
      <c r="P6030" s="1">
        <v>3.8</v>
      </c>
      <c r="Q6030" s="1">
        <v>3.5</v>
      </c>
      <c r="R6030" s="1">
        <v>1.4</v>
      </c>
      <c r="S6030" s="1">
        <v>23.9</v>
      </c>
      <c r="AJ6030" s="1" t="s">
        <v>406</v>
      </c>
      <c r="AK6030" s="20">
        <v>68</v>
      </c>
      <c r="AL6030" s="19">
        <v>92</v>
      </c>
      <c r="AN6030" s="3">
        <v>2000</v>
      </c>
      <c r="AQ6030">
        <v>80601</v>
      </c>
      <c r="AR6030" s="1" t="s">
        <v>262</v>
      </c>
    </row>
    <row r="6031" spans="1:44" x14ac:dyDescent="0.25">
      <c r="A6031" s="1">
        <v>7618</v>
      </c>
      <c r="B6031" s="1" t="s">
        <v>178</v>
      </c>
      <c r="C6031" s="1">
        <v>102</v>
      </c>
      <c r="D6031" s="1" t="s">
        <v>5906</v>
      </c>
      <c r="F6031" s="1" t="s">
        <v>445</v>
      </c>
      <c r="G6031" s="1">
        <v>10</v>
      </c>
      <c r="H6031" s="1">
        <v>270</v>
      </c>
      <c r="I6031" s="1">
        <v>12.3</v>
      </c>
      <c r="J6031" s="1">
        <v>18.8</v>
      </c>
      <c r="K6031" s="3">
        <v>1137</v>
      </c>
      <c r="N6031" s="1">
        <v>90.4</v>
      </c>
      <c r="O6031" s="1">
        <v>44.7</v>
      </c>
      <c r="P6031" s="1">
        <v>7.7</v>
      </c>
      <c r="Q6031" s="1">
        <v>6.6</v>
      </c>
      <c r="R6031" s="1">
        <v>3.2</v>
      </c>
      <c r="S6031" s="1">
        <v>38.1</v>
      </c>
      <c r="AJ6031" s="1" t="s">
        <v>406</v>
      </c>
      <c r="AK6031" s="20">
        <v>68</v>
      </c>
      <c r="AL6031" s="19">
        <v>92</v>
      </c>
      <c r="AN6031" s="3">
        <v>2000</v>
      </c>
      <c r="AQ6031">
        <v>80601</v>
      </c>
      <c r="AR6031" s="1" t="s">
        <v>262</v>
      </c>
    </row>
    <row r="6032" spans="1:44" x14ac:dyDescent="0.25">
      <c r="A6032" s="1">
        <v>7619</v>
      </c>
      <c r="B6032" s="1" t="s">
        <v>178</v>
      </c>
      <c r="C6032" s="1">
        <v>102</v>
      </c>
      <c r="D6032" s="1" t="s">
        <v>6045</v>
      </c>
      <c r="F6032" s="1" t="s">
        <v>445</v>
      </c>
      <c r="G6032" s="1">
        <v>10</v>
      </c>
      <c r="H6032" s="1">
        <v>270</v>
      </c>
      <c r="I6032" s="1">
        <v>9.6999999999999993</v>
      </c>
      <c r="J6032" s="1">
        <v>13.8</v>
      </c>
      <c r="K6032" s="3">
        <v>667</v>
      </c>
      <c r="N6032" s="1">
        <v>34.200000000000003</v>
      </c>
      <c r="O6032" s="1">
        <v>14.7</v>
      </c>
      <c r="P6032" s="1">
        <v>3.2</v>
      </c>
      <c r="Q6032" s="1">
        <v>1.8</v>
      </c>
      <c r="R6032" s="1">
        <v>1.1000000000000001</v>
      </c>
      <c r="S6032" s="1">
        <v>12.9</v>
      </c>
      <c r="AJ6032" s="1" t="s">
        <v>406</v>
      </c>
      <c r="AK6032" s="20">
        <v>68</v>
      </c>
      <c r="AL6032" s="19">
        <v>92</v>
      </c>
      <c r="AN6032" s="3">
        <v>2000</v>
      </c>
      <c r="AQ6032">
        <v>80601</v>
      </c>
      <c r="AR6032" s="1" t="s">
        <v>262</v>
      </c>
    </row>
    <row r="6033" spans="1:44" x14ac:dyDescent="0.25">
      <c r="A6033" s="1">
        <v>7620</v>
      </c>
      <c r="B6033" s="1" t="s">
        <v>178</v>
      </c>
      <c r="C6033" s="1">
        <v>102</v>
      </c>
      <c r="D6033" s="1" t="s">
        <v>5897</v>
      </c>
      <c r="F6033" s="1" t="s">
        <v>445</v>
      </c>
      <c r="G6033" s="1">
        <v>6</v>
      </c>
      <c r="H6033" s="1">
        <v>170</v>
      </c>
      <c r="I6033" s="1">
        <v>33</v>
      </c>
      <c r="J6033" s="1">
        <v>44</v>
      </c>
      <c r="K6033" s="3">
        <v>830</v>
      </c>
      <c r="N6033" s="1">
        <v>337</v>
      </c>
      <c r="O6033" s="1">
        <v>133.69999999999999</v>
      </c>
      <c r="P6033" s="1">
        <v>14.4</v>
      </c>
      <c r="Q6033" s="1">
        <v>16.8</v>
      </c>
      <c r="R6033" s="1">
        <v>11.6</v>
      </c>
      <c r="S6033" s="1">
        <v>47.7</v>
      </c>
      <c r="AJ6033" s="1" t="s">
        <v>406</v>
      </c>
      <c r="AK6033" s="20">
        <v>57</v>
      </c>
      <c r="AL6033" s="19">
        <v>93</v>
      </c>
      <c r="AN6033" s="3">
        <v>2005</v>
      </c>
      <c r="AQ6033">
        <v>80611</v>
      </c>
      <c r="AR6033" s="1" t="s">
        <v>275</v>
      </c>
    </row>
    <row r="6034" spans="1:44" x14ac:dyDescent="0.25">
      <c r="A6034" s="1">
        <v>7621</v>
      </c>
      <c r="B6034" s="1" t="s">
        <v>178</v>
      </c>
      <c r="C6034" s="1">
        <v>102</v>
      </c>
      <c r="D6034" s="1" t="s">
        <v>6397</v>
      </c>
      <c r="F6034" s="1" t="s">
        <v>445</v>
      </c>
      <c r="G6034" s="1">
        <v>11</v>
      </c>
      <c r="H6034" s="1">
        <v>200</v>
      </c>
      <c r="I6034" s="1">
        <v>12</v>
      </c>
      <c r="J6034" s="1">
        <v>10</v>
      </c>
      <c r="K6034" s="3">
        <v>220</v>
      </c>
      <c r="N6034" s="1">
        <v>14</v>
      </c>
      <c r="O6034" s="1">
        <v>6.5</v>
      </c>
      <c r="P6034" s="1">
        <v>1</v>
      </c>
      <c r="Q6034" s="1">
        <v>1</v>
      </c>
      <c r="R6034" s="1">
        <v>0.7</v>
      </c>
      <c r="AJ6034" s="1" t="s">
        <v>406</v>
      </c>
      <c r="AK6034" s="20">
        <v>59</v>
      </c>
      <c r="AL6034" s="19">
        <v>125</v>
      </c>
      <c r="AM6034" s="1">
        <v>971</v>
      </c>
      <c r="AN6034" s="3">
        <v>1978</v>
      </c>
      <c r="AQ6034">
        <v>80601</v>
      </c>
      <c r="AR6034" s="1" t="s">
        <v>276</v>
      </c>
    </row>
    <row r="6035" spans="1:44" x14ac:dyDescent="0.25">
      <c r="A6035" s="1">
        <v>7622</v>
      </c>
      <c r="B6035" s="1" t="s">
        <v>179</v>
      </c>
      <c r="C6035" s="1">
        <v>102</v>
      </c>
      <c r="D6035" s="1" t="s">
        <v>5766</v>
      </c>
      <c r="F6035" s="1" t="s">
        <v>445</v>
      </c>
      <c r="G6035" s="1">
        <v>7</v>
      </c>
      <c r="H6035" s="1">
        <v>51</v>
      </c>
      <c r="I6035" s="1">
        <v>15</v>
      </c>
      <c r="J6035" s="1">
        <v>19.899999999999999</v>
      </c>
      <c r="K6035" s="3">
        <v>2050</v>
      </c>
      <c r="L6035" s="2">
        <v>0.7</v>
      </c>
      <c r="N6035" s="1">
        <v>115</v>
      </c>
      <c r="O6035" s="1">
        <v>39.9</v>
      </c>
      <c r="P6035" s="1">
        <v>5</v>
      </c>
      <c r="Q6035" s="1">
        <v>13.3</v>
      </c>
      <c r="R6035" s="1">
        <v>8.31</v>
      </c>
      <c r="S6035" s="1">
        <v>11.6</v>
      </c>
      <c r="AJ6035" s="1" t="s">
        <v>406</v>
      </c>
      <c r="AK6035" s="20">
        <v>50</v>
      </c>
      <c r="AL6035" s="19">
        <v>140</v>
      </c>
      <c r="AM6035" s="1" t="s">
        <v>114</v>
      </c>
      <c r="AN6035" s="3">
        <v>1973</v>
      </c>
      <c r="AQ6035">
        <v>80606</v>
      </c>
      <c r="AR6035" s="1" t="s">
        <v>3329</v>
      </c>
    </row>
    <row r="6036" spans="1:44" x14ac:dyDescent="0.25">
      <c r="A6036" s="1">
        <v>7623</v>
      </c>
      <c r="B6036" s="1" t="s">
        <v>179</v>
      </c>
      <c r="C6036" s="1">
        <v>102</v>
      </c>
      <c r="D6036" s="1" t="s">
        <v>6318</v>
      </c>
      <c r="F6036" s="1" t="s">
        <v>445</v>
      </c>
      <c r="G6036" s="1">
        <v>8</v>
      </c>
      <c r="H6036" s="1">
        <v>153</v>
      </c>
      <c r="I6036" s="1">
        <v>22.1</v>
      </c>
      <c r="J6036" s="1">
        <v>27.9</v>
      </c>
      <c r="K6036" s="3">
        <v>1294</v>
      </c>
      <c r="N6036" s="1">
        <v>416</v>
      </c>
      <c r="O6036" s="1">
        <v>161.5</v>
      </c>
      <c r="P6036" s="1">
        <v>18.7</v>
      </c>
      <c r="Q6036" s="1">
        <v>30.7</v>
      </c>
      <c r="R6036" s="1">
        <v>12.8</v>
      </c>
      <c r="AJ6036" s="1" t="s">
        <v>406</v>
      </c>
      <c r="AK6036" s="20">
        <v>50</v>
      </c>
      <c r="AL6036" s="19">
        <v>140</v>
      </c>
      <c r="AM6036" s="1" t="s">
        <v>114</v>
      </c>
      <c r="AN6036" s="3">
        <v>1973</v>
      </c>
      <c r="AQ6036">
        <v>80606</v>
      </c>
      <c r="AR6036" s="1" t="s">
        <v>3329</v>
      </c>
    </row>
    <row r="6037" spans="1:44" x14ac:dyDescent="0.25">
      <c r="A6037" s="1">
        <v>7624</v>
      </c>
      <c r="B6037" s="1" t="s">
        <v>179</v>
      </c>
      <c r="C6037" s="1">
        <v>102</v>
      </c>
      <c r="D6037" s="1" t="s">
        <v>6043</v>
      </c>
      <c r="F6037" s="1" t="s">
        <v>445</v>
      </c>
      <c r="G6037" s="1">
        <v>9</v>
      </c>
      <c r="H6037" s="1">
        <v>192</v>
      </c>
      <c r="I6037" s="1">
        <v>20.9</v>
      </c>
      <c r="J6037" s="1">
        <v>24.6</v>
      </c>
      <c r="K6037" s="3">
        <v>1046</v>
      </c>
      <c r="N6037" s="1">
        <v>383</v>
      </c>
      <c r="O6037" s="1">
        <v>154.4</v>
      </c>
      <c r="P6037" s="1">
        <v>15.3</v>
      </c>
      <c r="Q6037" s="1">
        <v>23.8</v>
      </c>
      <c r="R6037" s="1">
        <v>10.3</v>
      </c>
      <c r="AJ6037" s="1" t="s">
        <v>406</v>
      </c>
      <c r="AK6037" s="20">
        <v>50</v>
      </c>
      <c r="AL6037" s="19">
        <v>140</v>
      </c>
      <c r="AM6037" s="1" t="s">
        <v>114</v>
      </c>
      <c r="AN6037" s="3">
        <v>1973</v>
      </c>
      <c r="AQ6037">
        <v>80606</v>
      </c>
      <c r="AR6037" s="1" t="s">
        <v>3329</v>
      </c>
    </row>
    <row r="6038" spans="1:44" x14ac:dyDescent="0.25">
      <c r="A6038" s="1">
        <v>7625</v>
      </c>
      <c r="B6038" s="1" t="s">
        <v>179</v>
      </c>
      <c r="C6038" s="1">
        <v>102</v>
      </c>
      <c r="D6038" s="1" t="s">
        <v>5705</v>
      </c>
      <c r="F6038" s="1" t="s">
        <v>445</v>
      </c>
      <c r="G6038" s="1">
        <v>6</v>
      </c>
      <c r="H6038" s="1">
        <v>36</v>
      </c>
      <c r="I6038" s="1">
        <v>14.7</v>
      </c>
      <c r="J6038" s="1">
        <v>12.1</v>
      </c>
      <c r="K6038" s="3">
        <v>10300</v>
      </c>
      <c r="N6038" s="1">
        <v>61</v>
      </c>
      <c r="O6038" s="1">
        <v>27.9</v>
      </c>
      <c r="P6038" s="1">
        <v>3.9</v>
      </c>
      <c r="Q6038" s="1">
        <v>7.04</v>
      </c>
      <c r="R6038" s="1">
        <v>4.5</v>
      </c>
      <c r="AJ6038" s="1" t="s">
        <v>406</v>
      </c>
      <c r="AK6038" s="20">
        <v>44.5</v>
      </c>
      <c r="AL6038" s="19">
        <v>134.5</v>
      </c>
      <c r="AN6038" s="3">
        <v>1969</v>
      </c>
      <c r="AQ6038">
        <v>80443</v>
      </c>
      <c r="AR6038" s="1" t="s">
        <v>277</v>
      </c>
    </row>
    <row r="6039" spans="1:44" x14ac:dyDescent="0.25">
      <c r="A6039" s="1">
        <v>7626</v>
      </c>
      <c r="B6039" s="1" t="s">
        <v>179</v>
      </c>
      <c r="C6039" s="1">
        <v>102</v>
      </c>
      <c r="D6039" s="1" t="s">
        <v>5885</v>
      </c>
      <c r="F6039" s="1" t="s">
        <v>445</v>
      </c>
      <c r="G6039" s="1">
        <v>9</v>
      </c>
      <c r="H6039" s="1">
        <v>94</v>
      </c>
      <c r="I6039" s="1">
        <v>15.6</v>
      </c>
      <c r="J6039" s="1">
        <v>17.600000000000001</v>
      </c>
      <c r="K6039" s="3">
        <v>1360</v>
      </c>
      <c r="N6039" s="1">
        <v>365</v>
      </c>
      <c r="O6039" s="1">
        <v>167.5</v>
      </c>
      <c r="P6039" s="1">
        <v>19.5</v>
      </c>
      <c r="Q6039" s="1">
        <v>24.5</v>
      </c>
      <c r="R6039" s="1">
        <v>12.3</v>
      </c>
      <c r="AJ6039" s="1" t="s">
        <v>406</v>
      </c>
      <c r="AK6039" s="20">
        <v>44.5</v>
      </c>
      <c r="AL6039" s="19">
        <v>134.5</v>
      </c>
      <c r="AN6039" s="3">
        <v>1969</v>
      </c>
      <c r="AQ6039">
        <v>80443</v>
      </c>
      <c r="AR6039" s="1" t="s">
        <v>277</v>
      </c>
    </row>
    <row r="6040" spans="1:44" x14ac:dyDescent="0.25">
      <c r="A6040" s="1">
        <v>7627</v>
      </c>
      <c r="B6040" s="1" t="s">
        <v>179</v>
      </c>
      <c r="C6040" s="1">
        <v>102</v>
      </c>
      <c r="D6040" s="1" t="s">
        <v>6027</v>
      </c>
      <c r="E6040" s="1" t="s">
        <v>740</v>
      </c>
      <c r="F6040" s="1" t="s">
        <v>445</v>
      </c>
      <c r="G6040" s="1">
        <v>9</v>
      </c>
      <c r="H6040" s="1">
        <v>121</v>
      </c>
      <c r="I6040" s="1">
        <v>20.8</v>
      </c>
      <c r="J6040" s="1">
        <v>26.7</v>
      </c>
      <c r="K6040" s="3">
        <v>770</v>
      </c>
      <c r="L6040" s="2">
        <v>1.1499999999999999</v>
      </c>
      <c r="M6040" s="1">
        <v>43</v>
      </c>
      <c r="N6040" s="1">
        <v>444</v>
      </c>
      <c r="O6040" s="1">
        <v>203.6</v>
      </c>
      <c r="P6040" s="1">
        <v>21.6</v>
      </c>
      <c r="Q6040" s="1">
        <v>27.7</v>
      </c>
      <c r="R6040" s="1">
        <v>12.8</v>
      </c>
      <c r="AG6040" s="1">
        <v>7.1</v>
      </c>
      <c r="AJ6040" s="1" t="s">
        <v>406</v>
      </c>
      <c r="AK6040" s="20">
        <v>44.5</v>
      </c>
      <c r="AL6040" s="19">
        <v>134.5</v>
      </c>
      <c r="AN6040" s="3">
        <v>1969</v>
      </c>
      <c r="AQ6040">
        <v>80443</v>
      </c>
      <c r="AR6040" s="1" t="s">
        <v>277</v>
      </c>
    </row>
    <row r="6041" spans="1:44" x14ac:dyDescent="0.25">
      <c r="A6041" s="1">
        <v>7628</v>
      </c>
      <c r="B6041" s="1" t="s">
        <v>179</v>
      </c>
      <c r="C6041" s="1">
        <v>102</v>
      </c>
      <c r="D6041" s="1" t="s">
        <v>5910</v>
      </c>
      <c r="F6041" s="1" t="s">
        <v>445</v>
      </c>
      <c r="G6041" s="1">
        <v>10</v>
      </c>
      <c r="H6041" s="1">
        <v>100</v>
      </c>
      <c r="I6041" s="1">
        <v>12.7</v>
      </c>
      <c r="J6041" s="1">
        <v>12.7</v>
      </c>
      <c r="K6041" s="3">
        <v>3190</v>
      </c>
      <c r="N6041" s="1">
        <v>267</v>
      </c>
      <c r="O6041" s="1">
        <v>122.8</v>
      </c>
      <c r="P6041" s="1">
        <v>18.7</v>
      </c>
      <c r="Q6041" s="1">
        <v>18.2</v>
      </c>
      <c r="R6041" s="1">
        <v>10.1</v>
      </c>
      <c r="AJ6041" s="1" t="s">
        <v>406</v>
      </c>
      <c r="AK6041" s="20">
        <v>44.5</v>
      </c>
      <c r="AL6041" s="19">
        <v>134.5</v>
      </c>
      <c r="AN6041" s="3">
        <v>1969</v>
      </c>
      <c r="AQ6041">
        <v>80443</v>
      </c>
      <c r="AR6041" s="1" t="s">
        <v>277</v>
      </c>
    </row>
    <row r="6042" spans="1:44" x14ac:dyDescent="0.25">
      <c r="A6042" s="1">
        <v>7630</v>
      </c>
      <c r="B6042" s="1" t="s">
        <v>179</v>
      </c>
      <c r="C6042" s="1">
        <v>102</v>
      </c>
      <c r="D6042" s="1" t="s">
        <v>5900</v>
      </c>
      <c r="F6042" s="1" t="s">
        <v>445</v>
      </c>
      <c r="G6042" s="1">
        <v>10</v>
      </c>
      <c r="H6042" s="1">
        <v>98</v>
      </c>
      <c r="I6042" s="1">
        <v>18.3</v>
      </c>
      <c r="J6042" s="1">
        <v>20.7</v>
      </c>
      <c r="K6042" s="3">
        <v>1592</v>
      </c>
      <c r="N6042" s="1">
        <v>314</v>
      </c>
      <c r="O6042" s="1">
        <v>137</v>
      </c>
      <c r="P6042" s="1">
        <v>16.2</v>
      </c>
      <c r="Q6042" s="1">
        <v>18.600000000000001</v>
      </c>
      <c r="R6042" s="1">
        <v>9.1300000000000008</v>
      </c>
      <c r="AJ6042" s="1" t="s">
        <v>406</v>
      </c>
      <c r="AK6042" s="20">
        <v>44</v>
      </c>
      <c r="AL6042" s="19">
        <v>133</v>
      </c>
      <c r="AM6042" s="1" t="s">
        <v>115</v>
      </c>
      <c r="AN6042" s="3">
        <v>1973</v>
      </c>
      <c r="AQ6042">
        <v>80443</v>
      </c>
      <c r="AR6042" s="1" t="s">
        <v>3330</v>
      </c>
    </row>
    <row r="6043" spans="1:44" x14ac:dyDescent="0.25">
      <c r="A6043" s="1">
        <v>7631</v>
      </c>
      <c r="B6043" s="1" t="s">
        <v>179</v>
      </c>
      <c r="C6043" s="1">
        <v>102</v>
      </c>
      <c r="D6043" s="1" t="s">
        <v>5887</v>
      </c>
      <c r="F6043" s="1" t="s">
        <v>445</v>
      </c>
      <c r="G6043" s="1">
        <v>11</v>
      </c>
      <c r="H6043" s="1">
        <v>109</v>
      </c>
      <c r="I6043" s="1">
        <v>16.399999999999999</v>
      </c>
      <c r="J6043" s="1">
        <v>23.3</v>
      </c>
      <c r="K6043" s="3">
        <v>1708</v>
      </c>
      <c r="N6043" s="1">
        <v>318</v>
      </c>
      <c r="O6043" s="1">
        <v>125.1</v>
      </c>
      <c r="P6043" s="1">
        <v>18.399999999999999</v>
      </c>
      <c r="Q6043" s="1">
        <v>22.4</v>
      </c>
      <c r="R6043" s="1">
        <v>11.1</v>
      </c>
      <c r="AJ6043" s="1" t="s">
        <v>406</v>
      </c>
      <c r="AK6043" s="20">
        <v>44</v>
      </c>
      <c r="AL6043" s="19">
        <v>133</v>
      </c>
      <c r="AM6043" s="1" t="s">
        <v>115</v>
      </c>
      <c r="AN6043" s="3">
        <v>1973</v>
      </c>
      <c r="AQ6043">
        <v>80443</v>
      </c>
      <c r="AR6043" s="1" t="s">
        <v>3330</v>
      </c>
    </row>
    <row r="6044" spans="1:44" x14ac:dyDescent="0.25">
      <c r="A6044" s="1">
        <v>7632</v>
      </c>
      <c r="B6044" s="1" t="s">
        <v>179</v>
      </c>
      <c r="C6044" s="1">
        <v>102</v>
      </c>
      <c r="D6044" s="1" t="s">
        <v>6028</v>
      </c>
      <c r="F6044" s="1" t="s">
        <v>445</v>
      </c>
      <c r="G6044" s="1">
        <v>9</v>
      </c>
      <c r="H6044" s="1">
        <v>82</v>
      </c>
      <c r="I6044" s="1">
        <v>21.9</v>
      </c>
      <c r="J6044" s="1">
        <v>29.9</v>
      </c>
      <c r="K6044" s="3">
        <v>996</v>
      </c>
      <c r="N6044" s="1">
        <v>445</v>
      </c>
      <c r="O6044" s="1">
        <v>201.3</v>
      </c>
      <c r="P6044" s="1">
        <v>25.5</v>
      </c>
      <c r="Q6044" s="1">
        <v>39.9</v>
      </c>
      <c r="R6044" s="1">
        <v>13.9</v>
      </c>
      <c r="AJ6044" s="1" t="s">
        <v>406</v>
      </c>
      <c r="AK6044" s="20">
        <v>44</v>
      </c>
      <c r="AL6044" s="19">
        <v>133</v>
      </c>
      <c r="AM6044" s="1" t="s">
        <v>115</v>
      </c>
      <c r="AN6044" s="3">
        <v>1973</v>
      </c>
      <c r="AQ6044">
        <v>80443</v>
      </c>
      <c r="AR6044" s="1" t="s">
        <v>3330</v>
      </c>
    </row>
    <row r="6045" spans="1:44" x14ac:dyDescent="0.25">
      <c r="A6045" s="1">
        <v>7633</v>
      </c>
      <c r="B6045" s="1" t="s">
        <v>179</v>
      </c>
      <c r="C6045" s="1">
        <v>102</v>
      </c>
      <c r="D6045" s="1" t="s">
        <v>5887</v>
      </c>
      <c r="F6045" s="1" t="s">
        <v>445</v>
      </c>
      <c r="G6045" s="1">
        <v>10</v>
      </c>
      <c r="H6045" s="1">
        <v>100</v>
      </c>
      <c r="I6045" s="1">
        <v>12.5</v>
      </c>
      <c r="J6045" s="1">
        <v>15.4</v>
      </c>
      <c r="K6045" s="3">
        <v>1668</v>
      </c>
      <c r="N6045" s="1">
        <v>313</v>
      </c>
      <c r="O6045" s="1">
        <v>130.69999999999999</v>
      </c>
      <c r="P6045" s="1">
        <v>18.399999999999999</v>
      </c>
      <c r="Q6045" s="1">
        <v>22.5</v>
      </c>
      <c r="R6045" s="1">
        <v>11.4</v>
      </c>
      <c r="AJ6045" s="1" t="s">
        <v>406</v>
      </c>
      <c r="AK6045" s="20">
        <v>45</v>
      </c>
      <c r="AL6045" s="19">
        <v>135</v>
      </c>
      <c r="AM6045" s="1">
        <v>750</v>
      </c>
      <c r="AN6045" s="3">
        <v>1968</v>
      </c>
      <c r="AQ6045">
        <v>80443</v>
      </c>
      <c r="AR6045" s="1" t="s">
        <v>3332</v>
      </c>
    </row>
    <row r="6046" spans="1:44" x14ac:dyDescent="0.25">
      <c r="A6046" s="1">
        <v>7634</v>
      </c>
      <c r="B6046" s="1" t="s">
        <v>178</v>
      </c>
      <c r="C6046" s="1">
        <v>102</v>
      </c>
      <c r="D6046" s="1" t="s">
        <v>5633</v>
      </c>
      <c r="F6046" s="33" t="s">
        <v>859</v>
      </c>
      <c r="G6046" s="1">
        <v>8</v>
      </c>
      <c r="H6046" s="1">
        <v>18</v>
      </c>
      <c r="I6046" s="1">
        <v>5.0999999999999996</v>
      </c>
      <c r="J6046" s="1">
        <v>5.2</v>
      </c>
      <c r="K6046" s="3">
        <v>7955</v>
      </c>
      <c r="N6046" s="1">
        <v>68</v>
      </c>
      <c r="O6046" s="1">
        <v>25</v>
      </c>
      <c r="P6046" s="1">
        <v>3.7</v>
      </c>
      <c r="Q6046" s="1">
        <v>14.8</v>
      </c>
      <c r="R6046" s="1">
        <v>11.8</v>
      </c>
      <c r="AJ6046" s="1" t="s">
        <v>406</v>
      </c>
      <c r="AK6046" s="20">
        <v>56.17</v>
      </c>
      <c r="AL6046" s="19">
        <v>90.83</v>
      </c>
      <c r="AN6046" s="3">
        <v>2004</v>
      </c>
      <c r="AQ6046">
        <v>80444</v>
      </c>
      <c r="AR6046" s="1" t="s">
        <v>279</v>
      </c>
    </row>
    <row r="6047" spans="1:44" x14ac:dyDescent="0.25">
      <c r="A6047" s="1">
        <v>7635</v>
      </c>
      <c r="B6047" s="1" t="s">
        <v>178</v>
      </c>
      <c r="C6047" s="1">
        <v>102</v>
      </c>
      <c r="D6047" s="1" t="s">
        <v>5633</v>
      </c>
      <c r="F6047" s="33" t="s">
        <v>859</v>
      </c>
      <c r="G6047" s="1">
        <v>8</v>
      </c>
      <c r="H6047" s="1">
        <v>32</v>
      </c>
      <c r="I6047" s="1">
        <v>9.1</v>
      </c>
      <c r="J6047" s="1">
        <v>8.9</v>
      </c>
      <c r="K6047" s="3">
        <v>4778</v>
      </c>
      <c r="N6047" s="1">
        <v>178</v>
      </c>
      <c r="O6047" s="1">
        <v>68.099999999999994</v>
      </c>
      <c r="P6047" s="1">
        <v>10</v>
      </c>
      <c r="Q6047" s="1">
        <v>25.8</v>
      </c>
      <c r="R6047" s="1">
        <v>27.5</v>
      </c>
      <c r="AJ6047" s="1" t="s">
        <v>406</v>
      </c>
      <c r="AK6047" s="20">
        <v>56.17</v>
      </c>
      <c r="AL6047" s="19">
        <v>90.83</v>
      </c>
      <c r="AN6047" s="3">
        <v>2004</v>
      </c>
      <c r="AQ6047">
        <v>80444</v>
      </c>
      <c r="AR6047" s="1" t="s">
        <v>279</v>
      </c>
    </row>
    <row r="6048" spans="1:44" x14ac:dyDescent="0.25">
      <c r="A6048" s="1">
        <v>7636</v>
      </c>
      <c r="B6048" s="1" t="s">
        <v>178</v>
      </c>
      <c r="C6048" s="1">
        <v>102</v>
      </c>
      <c r="D6048" s="1" t="s">
        <v>5633</v>
      </c>
      <c r="F6048" s="33" t="s">
        <v>859</v>
      </c>
      <c r="G6048" s="1">
        <v>8</v>
      </c>
      <c r="H6048" s="1">
        <v>37</v>
      </c>
      <c r="I6048" s="1">
        <v>11.7</v>
      </c>
      <c r="J6048" s="1">
        <v>9.3000000000000007</v>
      </c>
      <c r="K6048" s="3">
        <v>5867</v>
      </c>
      <c r="N6048" s="1">
        <v>285</v>
      </c>
      <c r="O6048" s="1">
        <v>112.1</v>
      </c>
      <c r="P6048" s="1">
        <v>13.7</v>
      </c>
      <c r="Q6048" s="1">
        <v>11.8</v>
      </c>
      <c r="R6048" s="1">
        <v>11.2</v>
      </c>
      <c r="AJ6048" s="1" t="s">
        <v>406</v>
      </c>
      <c r="AK6048" s="20">
        <v>56.17</v>
      </c>
      <c r="AL6048" s="19">
        <v>90.83</v>
      </c>
      <c r="AN6048" s="3">
        <v>2004</v>
      </c>
      <c r="AQ6048">
        <v>80444</v>
      </c>
      <c r="AR6048" s="1" t="s">
        <v>279</v>
      </c>
    </row>
    <row r="6049" spans="1:50" x14ac:dyDescent="0.25">
      <c r="A6049" s="1">
        <v>7637</v>
      </c>
      <c r="B6049" s="1" t="s">
        <v>178</v>
      </c>
      <c r="C6049" s="1">
        <v>102</v>
      </c>
      <c r="D6049" s="1" t="s">
        <v>6402</v>
      </c>
      <c r="F6049" s="33" t="s">
        <v>859</v>
      </c>
      <c r="G6049" s="1">
        <v>7</v>
      </c>
      <c r="H6049" s="1">
        <v>69</v>
      </c>
      <c r="I6049" s="1">
        <v>21</v>
      </c>
      <c r="J6049" s="1">
        <v>30</v>
      </c>
      <c r="K6049" s="3">
        <v>542</v>
      </c>
      <c r="N6049" s="1">
        <v>398</v>
      </c>
      <c r="O6049" s="1">
        <v>170.1</v>
      </c>
      <c r="P6049" s="1">
        <v>22.7</v>
      </c>
      <c r="Q6049" s="1">
        <v>22.3</v>
      </c>
      <c r="R6049" s="1">
        <v>16</v>
      </c>
      <c r="AJ6049" s="1" t="s">
        <v>406</v>
      </c>
      <c r="AK6049" s="20">
        <v>56.17</v>
      </c>
      <c r="AL6049" s="19">
        <v>90.83</v>
      </c>
      <c r="AN6049" s="3">
        <v>2004</v>
      </c>
      <c r="AQ6049">
        <v>80444</v>
      </c>
      <c r="AR6049" s="1" t="s">
        <v>279</v>
      </c>
    </row>
    <row r="6050" spans="1:50" x14ac:dyDescent="0.25">
      <c r="A6050" s="1">
        <v>7638</v>
      </c>
      <c r="B6050" s="1" t="s">
        <v>178</v>
      </c>
      <c r="C6050" s="1">
        <v>102</v>
      </c>
      <c r="D6050" s="1" t="s">
        <v>5633</v>
      </c>
      <c r="F6050" s="1" t="s">
        <v>445</v>
      </c>
      <c r="G6050" s="1">
        <v>8</v>
      </c>
      <c r="H6050" s="1">
        <v>30</v>
      </c>
      <c r="I6050" s="1">
        <v>4.7</v>
      </c>
      <c r="J6050" s="1">
        <v>7.2</v>
      </c>
      <c r="K6050" s="3">
        <v>3004</v>
      </c>
      <c r="L6050" s="2">
        <v>0.9</v>
      </c>
      <c r="N6050" s="1">
        <v>47</v>
      </c>
      <c r="O6050" s="1">
        <v>16.7</v>
      </c>
      <c r="Q6050" s="1">
        <v>11</v>
      </c>
      <c r="R6050" s="1">
        <v>0.84</v>
      </c>
      <c r="AJ6050" s="1" t="s">
        <v>406</v>
      </c>
      <c r="AK6050" s="20">
        <v>55</v>
      </c>
      <c r="AL6050" s="19">
        <v>89.5</v>
      </c>
      <c r="AN6050" s="3">
        <v>1981</v>
      </c>
      <c r="AQ6050">
        <v>80519</v>
      </c>
      <c r="AR6050" s="1" t="s">
        <v>3337</v>
      </c>
    </row>
    <row r="6051" spans="1:50" x14ac:dyDescent="0.25">
      <c r="A6051" s="1">
        <v>7639</v>
      </c>
      <c r="B6051" s="1" t="s">
        <v>178</v>
      </c>
      <c r="C6051" s="1">
        <v>102</v>
      </c>
      <c r="D6051" s="1" t="s">
        <v>5633</v>
      </c>
      <c r="F6051" s="1" t="s">
        <v>445</v>
      </c>
      <c r="G6051" s="1">
        <v>9</v>
      </c>
      <c r="H6051" s="1">
        <v>30</v>
      </c>
      <c r="I6051" s="1">
        <v>3.6</v>
      </c>
      <c r="J6051" s="1">
        <v>6.2</v>
      </c>
      <c r="K6051" s="3">
        <v>2948</v>
      </c>
      <c r="L6051" s="2">
        <v>1</v>
      </c>
      <c r="N6051" s="1">
        <v>30</v>
      </c>
      <c r="O6051" s="1">
        <v>11.6</v>
      </c>
      <c r="Q6051" s="1">
        <v>8.34</v>
      </c>
      <c r="R6051" s="1">
        <v>0.66</v>
      </c>
      <c r="AJ6051" s="1" t="s">
        <v>406</v>
      </c>
      <c r="AK6051" s="20">
        <v>55</v>
      </c>
      <c r="AL6051" s="19">
        <v>89.5</v>
      </c>
      <c r="AN6051" s="3">
        <v>1981</v>
      </c>
      <c r="AQ6051">
        <v>80519</v>
      </c>
      <c r="AR6051" s="1" t="s">
        <v>3337</v>
      </c>
    </row>
    <row r="6052" spans="1:50" x14ac:dyDescent="0.25">
      <c r="A6052" s="1">
        <v>7640</v>
      </c>
      <c r="B6052" s="1" t="s">
        <v>178</v>
      </c>
      <c r="C6052" s="1">
        <v>102</v>
      </c>
      <c r="D6052" s="1" t="s">
        <v>5633</v>
      </c>
      <c r="F6052" s="1" t="s">
        <v>445</v>
      </c>
      <c r="G6052" s="1">
        <v>9</v>
      </c>
      <c r="H6052" s="1">
        <v>70</v>
      </c>
      <c r="I6052" s="1">
        <v>12.7</v>
      </c>
      <c r="J6052" s="1">
        <v>15</v>
      </c>
      <c r="K6052" s="3">
        <v>1443</v>
      </c>
      <c r="L6052" s="2">
        <v>1</v>
      </c>
      <c r="N6052" s="1">
        <v>184</v>
      </c>
      <c r="O6052" s="1">
        <v>71.3</v>
      </c>
      <c r="Q6052" s="1">
        <v>25.3</v>
      </c>
      <c r="R6052" s="1">
        <v>1.41</v>
      </c>
      <c r="AJ6052" s="1" t="s">
        <v>406</v>
      </c>
      <c r="AK6052" s="20">
        <v>55</v>
      </c>
      <c r="AL6052" s="19">
        <v>89.5</v>
      </c>
      <c r="AN6052" s="3">
        <v>1981</v>
      </c>
      <c r="AQ6052">
        <v>80519</v>
      </c>
      <c r="AR6052" s="1" t="s">
        <v>3337</v>
      </c>
    </row>
    <row r="6053" spans="1:50" x14ac:dyDescent="0.25">
      <c r="A6053" s="1">
        <v>7641</v>
      </c>
      <c r="B6053" s="1" t="s">
        <v>759</v>
      </c>
      <c r="C6053" s="1">
        <v>102</v>
      </c>
      <c r="D6053" s="1" t="s">
        <v>5633</v>
      </c>
      <c r="F6053" s="1" t="s">
        <v>445</v>
      </c>
      <c r="G6053" s="1">
        <v>6</v>
      </c>
      <c r="H6053" s="1">
        <v>140</v>
      </c>
      <c r="I6053" s="1">
        <v>29</v>
      </c>
      <c r="J6053" s="1">
        <v>43</v>
      </c>
      <c r="K6053" s="3">
        <v>536</v>
      </c>
      <c r="N6053" s="1">
        <v>631</v>
      </c>
      <c r="O6053" s="1">
        <v>315</v>
      </c>
      <c r="Q6053" s="1">
        <v>45</v>
      </c>
      <c r="R6053" s="1">
        <v>10</v>
      </c>
      <c r="S6053" s="1">
        <v>20.8</v>
      </c>
      <c r="AJ6053" s="1" t="s">
        <v>406</v>
      </c>
      <c r="AK6053" s="20">
        <v>44</v>
      </c>
      <c r="AL6053" s="19">
        <v>41</v>
      </c>
      <c r="AM6053" s="1" t="s">
        <v>117</v>
      </c>
      <c r="AN6053" s="3">
        <v>1949</v>
      </c>
      <c r="AQ6053">
        <v>80416</v>
      </c>
      <c r="AR6053" s="1" t="s">
        <v>3420</v>
      </c>
    </row>
    <row r="6054" spans="1:50" x14ac:dyDescent="0.25">
      <c r="A6054" s="1">
        <v>7642</v>
      </c>
      <c r="B6054" s="1" t="s">
        <v>180</v>
      </c>
      <c r="C6054" s="1">
        <v>103</v>
      </c>
      <c r="D6054" s="1" t="s">
        <v>6576</v>
      </c>
      <c r="F6054" s="1" t="s">
        <v>445</v>
      </c>
      <c r="G6054" s="1">
        <v>7</v>
      </c>
      <c r="H6054" s="1">
        <v>65</v>
      </c>
      <c r="I6054" s="1">
        <v>20.100000000000001</v>
      </c>
      <c r="J6054" s="1">
        <v>20.6</v>
      </c>
      <c r="K6054" s="3">
        <v>760</v>
      </c>
      <c r="N6054" s="1">
        <v>330</v>
      </c>
      <c r="O6054" s="1">
        <v>88.4</v>
      </c>
      <c r="P6054" s="1">
        <v>8.14</v>
      </c>
      <c r="Q6054" s="1">
        <v>13</v>
      </c>
      <c r="R6054" s="1">
        <v>12.7</v>
      </c>
      <c r="S6054" s="1">
        <v>36.6</v>
      </c>
      <c r="AJ6054" s="1" t="s">
        <v>406</v>
      </c>
      <c r="AK6054" s="20">
        <v>56.67</v>
      </c>
      <c r="AL6054" s="19">
        <v>49</v>
      </c>
      <c r="AN6054" s="3">
        <v>1999</v>
      </c>
      <c r="AQ6054">
        <v>80436</v>
      </c>
      <c r="AR6054" s="1" t="s">
        <v>280</v>
      </c>
    </row>
    <row r="6055" spans="1:50" x14ac:dyDescent="0.25">
      <c r="A6055" s="1">
        <v>7643</v>
      </c>
      <c r="B6055" s="1" t="s">
        <v>180</v>
      </c>
      <c r="C6055" s="1">
        <v>103</v>
      </c>
      <c r="D6055" s="1" t="s">
        <v>5728</v>
      </c>
      <c r="F6055" s="1" t="s">
        <v>445</v>
      </c>
      <c r="G6055" s="1">
        <v>7</v>
      </c>
      <c r="H6055" s="1">
        <v>65</v>
      </c>
      <c r="I6055" s="1">
        <v>18.5</v>
      </c>
      <c r="J6055" s="1">
        <v>18.5</v>
      </c>
      <c r="K6055" s="3">
        <v>381</v>
      </c>
      <c r="N6055" s="1">
        <v>290</v>
      </c>
      <c r="O6055" s="1">
        <v>95.2</v>
      </c>
      <c r="P6055" s="1">
        <v>7.9</v>
      </c>
      <c r="Q6055" s="1">
        <v>6.1</v>
      </c>
      <c r="R6055" s="1">
        <v>5.88</v>
      </c>
      <c r="S6055" s="1">
        <v>18</v>
      </c>
      <c r="AJ6055" s="1" t="s">
        <v>406</v>
      </c>
      <c r="AK6055" s="20">
        <v>56.67</v>
      </c>
      <c r="AL6055" s="19">
        <v>49</v>
      </c>
      <c r="AN6055" s="3">
        <v>1999</v>
      </c>
      <c r="AQ6055">
        <v>80436</v>
      </c>
      <c r="AR6055" s="1" t="s">
        <v>280</v>
      </c>
      <c r="AU6055" s="38"/>
      <c r="AV6055" s="38"/>
      <c r="AW6055" s="38"/>
      <c r="AX6055" s="38"/>
    </row>
    <row r="6056" spans="1:50" x14ac:dyDescent="0.25">
      <c r="A6056" s="1">
        <v>7644</v>
      </c>
      <c r="B6056" s="1" t="s">
        <v>180</v>
      </c>
      <c r="C6056" s="1">
        <v>102</v>
      </c>
      <c r="D6056" s="1" t="s">
        <v>6043</v>
      </c>
      <c r="F6056" s="1" t="s">
        <v>445</v>
      </c>
      <c r="G6056" s="1">
        <v>6</v>
      </c>
      <c r="H6056" s="1">
        <v>60</v>
      </c>
      <c r="I6056" s="1">
        <v>22.4</v>
      </c>
      <c r="J6056" s="1">
        <v>21.2</v>
      </c>
      <c r="K6056" s="3">
        <v>1134</v>
      </c>
      <c r="N6056" s="1">
        <v>403</v>
      </c>
      <c r="O6056" s="1">
        <v>210.6</v>
      </c>
      <c r="P6056" s="1">
        <v>18</v>
      </c>
      <c r="Q6056" s="1">
        <v>25.3</v>
      </c>
      <c r="R6056" s="1">
        <v>21.8</v>
      </c>
      <c r="S6056" s="1">
        <v>45.3</v>
      </c>
      <c r="AJ6056" s="1" t="s">
        <v>406</v>
      </c>
      <c r="AK6056" s="20">
        <v>56.67</v>
      </c>
      <c r="AL6056" s="19">
        <v>49</v>
      </c>
      <c r="AN6056" s="3">
        <v>1999</v>
      </c>
      <c r="AQ6056">
        <v>80436</v>
      </c>
      <c r="AR6056" s="1" t="s">
        <v>280</v>
      </c>
    </row>
    <row r="6057" spans="1:50" x14ac:dyDescent="0.25">
      <c r="A6057" s="1">
        <v>7645</v>
      </c>
      <c r="B6057" s="1" t="s">
        <v>180</v>
      </c>
      <c r="C6057" s="1">
        <v>102</v>
      </c>
      <c r="D6057" s="1" t="s">
        <v>6043</v>
      </c>
      <c r="F6057" s="1" t="s">
        <v>445</v>
      </c>
      <c r="G6057" s="1">
        <v>7</v>
      </c>
      <c r="H6057" s="1">
        <v>70</v>
      </c>
      <c r="I6057" s="1">
        <v>19.7</v>
      </c>
      <c r="J6057" s="1">
        <v>20.2</v>
      </c>
      <c r="K6057" s="3">
        <v>531</v>
      </c>
      <c r="N6057" s="1">
        <v>322</v>
      </c>
      <c r="O6057" s="1">
        <v>130.69999999999999</v>
      </c>
      <c r="P6057" s="1">
        <v>8.6999999999999993</v>
      </c>
      <c r="Q6057" s="1">
        <v>10</v>
      </c>
      <c r="R6057" s="1">
        <v>6.12</v>
      </c>
      <c r="S6057" s="1">
        <v>23.6</v>
      </c>
      <c r="AJ6057" s="1" t="s">
        <v>406</v>
      </c>
      <c r="AK6057" s="20">
        <v>56.67</v>
      </c>
      <c r="AL6057" s="19">
        <v>49</v>
      </c>
      <c r="AN6057" s="3">
        <v>1999</v>
      </c>
      <c r="AQ6057">
        <v>80436</v>
      </c>
      <c r="AR6057" s="1" t="s">
        <v>280</v>
      </c>
    </row>
    <row r="6058" spans="1:50" x14ac:dyDescent="0.25">
      <c r="A6058" s="1">
        <v>7646</v>
      </c>
      <c r="B6058" s="1" t="s">
        <v>180</v>
      </c>
      <c r="C6058" s="1">
        <v>103</v>
      </c>
      <c r="D6058" s="1" t="s">
        <v>5682</v>
      </c>
      <c r="F6058" s="1" t="s">
        <v>445</v>
      </c>
      <c r="G6058" s="1">
        <v>6</v>
      </c>
      <c r="H6058" s="1">
        <v>60</v>
      </c>
      <c r="I6058" s="1">
        <v>20.2</v>
      </c>
      <c r="J6058" s="1">
        <v>20.3</v>
      </c>
      <c r="K6058" s="3">
        <v>810</v>
      </c>
      <c r="N6058" s="1">
        <v>363</v>
      </c>
      <c r="O6058" s="1">
        <v>91.3</v>
      </c>
      <c r="P6058" s="1">
        <v>8.27</v>
      </c>
      <c r="Q6058" s="1">
        <v>20.7</v>
      </c>
      <c r="R6058" s="1">
        <v>15.6</v>
      </c>
      <c r="S6058" s="1">
        <v>31.3</v>
      </c>
      <c r="AJ6058" s="1" t="s">
        <v>406</v>
      </c>
      <c r="AK6058" s="20">
        <v>56.67</v>
      </c>
      <c r="AL6058" s="19">
        <v>49</v>
      </c>
      <c r="AN6058" s="3">
        <v>1999</v>
      </c>
      <c r="AQ6058">
        <v>80436</v>
      </c>
      <c r="AR6058" s="1" t="s">
        <v>280</v>
      </c>
    </row>
    <row r="6059" spans="1:50" x14ac:dyDescent="0.25">
      <c r="A6059" s="1">
        <v>7647</v>
      </c>
      <c r="B6059" s="1" t="s">
        <v>180</v>
      </c>
      <c r="C6059" s="1">
        <v>103</v>
      </c>
      <c r="D6059" s="1" t="s">
        <v>5823</v>
      </c>
      <c r="F6059" s="1" t="s">
        <v>445</v>
      </c>
      <c r="G6059" s="1">
        <v>6</v>
      </c>
      <c r="H6059" s="1">
        <v>65</v>
      </c>
      <c r="I6059" s="1">
        <v>22.8</v>
      </c>
      <c r="J6059" s="1">
        <v>24.5</v>
      </c>
      <c r="K6059" s="3">
        <v>560</v>
      </c>
      <c r="N6059" s="1">
        <v>367</v>
      </c>
      <c r="O6059" s="1">
        <v>118.7</v>
      </c>
      <c r="P6059" s="1">
        <v>10.199999999999999</v>
      </c>
      <c r="Q6059" s="1">
        <v>13.9</v>
      </c>
      <c r="R6059" s="1">
        <v>7.61</v>
      </c>
      <c r="S6059" s="1">
        <v>29</v>
      </c>
      <c r="AJ6059" s="1" t="s">
        <v>406</v>
      </c>
      <c r="AK6059" s="20">
        <v>56.67</v>
      </c>
      <c r="AL6059" s="19">
        <v>49</v>
      </c>
      <c r="AN6059" s="3">
        <v>1999</v>
      </c>
      <c r="AQ6059">
        <v>80436</v>
      </c>
      <c r="AR6059" s="1" t="s">
        <v>280</v>
      </c>
    </row>
    <row r="6060" spans="1:50" x14ac:dyDescent="0.25">
      <c r="A6060" s="1">
        <v>7648</v>
      </c>
      <c r="B6060" s="1" t="s">
        <v>180</v>
      </c>
      <c r="C6060" s="1">
        <v>103</v>
      </c>
      <c r="D6060" s="1" t="s">
        <v>5959</v>
      </c>
      <c r="F6060" s="1" t="s">
        <v>445</v>
      </c>
      <c r="G6060" s="1">
        <v>7</v>
      </c>
      <c r="H6060" s="1">
        <v>70</v>
      </c>
      <c r="I6060" s="1">
        <v>19.899999999999999</v>
      </c>
      <c r="J6060" s="1">
        <v>21.5</v>
      </c>
      <c r="K6060" s="3">
        <v>754</v>
      </c>
      <c r="N6060" s="1">
        <v>330</v>
      </c>
      <c r="O6060" s="1">
        <v>104.1</v>
      </c>
      <c r="P6060" s="1">
        <v>15.8</v>
      </c>
      <c r="Q6060" s="1">
        <v>15.1</v>
      </c>
      <c r="R6060" s="1">
        <v>10.7</v>
      </c>
      <c r="S6060" s="1">
        <v>24.4</v>
      </c>
      <c r="AJ6060" s="1" t="s">
        <v>406</v>
      </c>
      <c r="AK6060" s="20">
        <v>56.67</v>
      </c>
      <c r="AL6060" s="19">
        <v>49</v>
      </c>
      <c r="AN6060" s="3">
        <v>1999</v>
      </c>
      <c r="AQ6060">
        <v>80436</v>
      </c>
      <c r="AR6060" s="1" t="s">
        <v>280</v>
      </c>
    </row>
    <row r="6061" spans="1:50" x14ac:dyDescent="0.25">
      <c r="A6061" s="1">
        <v>7649</v>
      </c>
      <c r="B6061" s="1" t="s">
        <v>180</v>
      </c>
      <c r="C6061" s="1">
        <v>103</v>
      </c>
      <c r="D6061" s="1" t="s">
        <v>6167</v>
      </c>
      <c r="F6061" s="1" t="s">
        <v>445</v>
      </c>
      <c r="G6061" s="1">
        <v>9</v>
      </c>
      <c r="H6061" s="1">
        <v>32</v>
      </c>
      <c r="I6061" s="1">
        <v>5.9</v>
      </c>
      <c r="J6061" s="1">
        <v>6.7</v>
      </c>
      <c r="K6061" s="3">
        <v>4100</v>
      </c>
      <c r="N6061" s="1">
        <v>33.1</v>
      </c>
      <c r="O6061" s="1">
        <v>13.7</v>
      </c>
      <c r="P6061" s="1">
        <v>1.94</v>
      </c>
      <c r="Q6061" s="1">
        <v>6.6</v>
      </c>
      <c r="R6061" s="1">
        <v>7.4</v>
      </c>
      <c r="AJ6061" s="1" t="s">
        <v>406</v>
      </c>
      <c r="AK6061" s="20">
        <v>57</v>
      </c>
      <c r="AL6061" s="19">
        <v>59</v>
      </c>
      <c r="AN6061" s="3">
        <v>1999</v>
      </c>
      <c r="AQ6061">
        <v>80610</v>
      </c>
      <c r="AR6061" s="1" t="s">
        <v>3481</v>
      </c>
    </row>
    <row r="6062" spans="1:50" x14ac:dyDescent="0.25">
      <c r="A6062" s="1">
        <v>7650</v>
      </c>
      <c r="B6062" s="1" t="s">
        <v>180</v>
      </c>
      <c r="C6062" s="1">
        <v>103</v>
      </c>
      <c r="D6062" s="1" t="s">
        <v>6356</v>
      </c>
      <c r="F6062" s="1" t="s">
        <v>445</v>
      </c>
      <c r="G6062" s="1">
        <v>10</v>
      </c>
      <c r="H6062" s="1">
        <v>57</v>
      </c>
      <c r="I6062" s="1">
        <v>8.4</v>
      </c>
      <c r="J6062" s="1">
        <v>9.1999999999999993</v>
      </c>
      <c r="K6062" s="3">
        <v>4900</v>
      </c>
      <c r="L6062" s="2">
        <v>1.5</v>
      </c>
      <c r="N6062" s="1">
        <v>144</v>
      </c>
      <c r="O6062" s="1">
        <v>58.8</v>
      </c>
      <c r="P6062" s="1">
        <v>7.63</v>
      </c>
      <c r="Q6062" s="1">
        <v>12.5</v>
      </c>
      <c r="R6062" s="1">
        <v>12.9</v>
      </c>
      <c r="AJ6062" s="1" t="s">
        <v>406</v>
      </c>
      <c r="AK6062" s="20">
        <v>57</v>
      </c>
      <c r="AL6062" s="19">
        <v>59</v>
      </c>
      <c r="AN6062" s="3">
        <v>1999</v>
      </c>
      <c r="AQ6062">
        <v>80610</v>
      </c>
      <c r="AR6062" s="1" t="s">
        <v>3481</v>
      </c>
    </row>
    <row r="6063" spans="1:50" x14ac:dyDescent="0.25">
      <c r="A6063" s="1">
        <v>7651</v>
      </c>
      <c r="B6063" s="1" t="s">
        <v>180</v>
      </c>
      <c r="C6063" s="1">
        <v>103</v>
      </c>
      <c r="D6063" s="1" t="s">
        <v>5682</v>
      </c>
      <c r="F6063" s="1" t="s">
        <v>445</v>
      </c>
      <c r="G6063" s="1">
        <v>8</v>
      </c>
      <c r="H6063" s="1">
        <v>72</v>
      </c>
      <c r="I6063" s="1">
        <v>18.600000000000001</v>
      </c>
      <c r="J6063" s="1">
        <v>18.2</v>
      </c>
      <c r="K6063" s="3">
        <v>1778</v>
      </c>
      <c r="N6063" s="1">
        <v>111</v>
      </c>
      <c r="O6063" s="1">
        <v>44</v>
      </c>
      <c r="P6063" s="1">
        <v>5</v>
      </c>
      <c r="Q6063" s="1">
        <v>9</v>
      </c>
      <c r="R6063" s="1">
        <v>4.5</v>
      </c>
      <c r="AJ6063" s="1" t="s">
        <v>406</v>
      </c>
      <c r="AK6063" s="20">
        <v>57</v>
      </c>
      <c r="AL6063" s="19">
        <v>59</v>
      </c>
      <c r="AN6063" s="3">
        <v>1999</v>
      </c>
      <c r="AQ6063">
        <v>80610</v>
      </c>
      <c r="AR6063" s="1" t="s">
        <v>3481</v>
      </c>
    </row>
    <row r="6064" spans="1:50" x14ac:dyDescent="0.25">
      <c r="A6064" s="1">
        <v>7652</v>
      </c>
      <c r="B6064" s="1" t="s">
        <v>180</v>
      </c>
      <c r="C6064" s="1">
        <v>103</v>
      </c>
      <c r="D6064" s="1" t="s">
        <v>6094</v>
      </c>
      <c r="F6064" s="1" t="s">
        <v>445</v>
      </c>
      <c r="G6064" s="1">
        <v>8</v>
      </c>
      <c r="H6064" s="1">
        <v>73</v>
      </c>
      <c r="I6064" s="1">
        <v>18.399999999999999</v>
      </c>
      <c r="J6064" s="1">
        <v>19.899999999999999</v>
      </c>
      <c r="K6064" s="3">
        <v>1480</v>
      </c>
      <c r="L6064" s="2">
        <v>1.2</v>
      </c>
      <c r="N6064" s="1">
        <v>256</v>
      </c>
      <c r="O6064" s="1">
        <v>102.4</v>
      </c>
      <c r="P6064" s="1">
        <v>12</v>
      </c>
      <c r="Q6064" s="1">
        <v>10.5</v>
      </c>
      <c r="R6064" s="1">
        <v>12</v>
      </c>
      <c r="AJ6064" s="1" t="s">
        <v>406</v>
      </c>
      <c r="AK6064" s="20">
        <v>57</v>
      </c>
      <c r="AL6064" s="19">
        <v>59</v>
      </c>
      <c r="AN6064" s="3">
        <v>1999</v>
      </c>
      <c r="AQ6064">
        <v>80610</v>
      </c>
      <c r="AR6064" s="1" t="s">
        <v>3481</v>
      </c>
    </row>
    <row r="6065" spans="1:44" x14ac:dyDescent="0.25">
      <c r="A6065" s="1">
        <v>7656</v>
      </c>
      <c r="B6065" s="1" t="s">
        <v>180</v>
      </c>
      <c r="C6065" s="1">
        <v>103</v>
      </c>
      <c r="D6065" s="1" t="s">
        <v>5822</v>
      </c>
      <c r="F6065" s="1" t="s">
        <v>445</v>
      </c>
      <c r="G6065" s="1">
        <v>8</v>
      </c>
      <c r="H6065" s="1">
        <v>90</v>
      </c>
      <c r="I6065" s="1">
        <v>21.4</v>
      </c>
      <c r="J6065" s="1">
        <v>22.3</v>
      </c>
      <c r="K6065" s="3">
        <v>1102</v>
      </c>
      <c r="N6065" s="1">
        <v>387</v>
      </c>
      <c r="O6065" s="1">
        <v>156.5</v>
      </c>
      <c r="Q6065" s="1">
        <v>28.1</v>
      </c>
      <c r="R6065" s="1">
        <v>21</v>
      </c>
      <c r="AJ6065" s="1" t="s">
        <v>406</v>
      </c>
      <c r="AK6065" s="20">
        <v>56.67</v>
      </c>
      <c r="AL6065" s="19">
        <v>60</v>
      </c>
      <c r="AN6065" s="3">
        <v>2008</v>
      </c>
      <c r="AQ6065">
        <v>80610</v>
      </c>
      <c r="AR6065" s="1" t="s">
        <v>273</v>
      </c>
    </row>
    <row r="6066" spans="1:44" x14ac:dyDescent="0.25">
      <c r="A6066" s="1">
        <v>7657</v>
      </c>
      <c r="B6066" s="1" t="s">
        <v>180</v>
      </c>
      <c r="C6066" s="1">
        <v>103</v>
      </c>
      <c r="D6066" s="1" t="s">
        <v>5956</v>
      </c>
      <c r="F6066" s="1" t="s">
        <v>445</v>
      </c>
      <c r="G6066" s="1">
        <v>8</v>
      </c>
      <c r="H6066" s="1">
        <v>100</v>
      </c>
      <c r="I6066" s="1">
        <v>22.3</v>
      </c>
      <c r="J6066" s="1">
        <v>22.7</v>
      </c>
      <c r="K6066" s="3">
        <v>1056</v>
      </c>
      <c r="N6066" s="1">
        <v>386</v>
      </c>
      <c r="O6066" s="1">
        <v>149.9</v>
      </c>
      <c r="Q6066" s="1">
        <v>25.4</v>
      </c>
      <c r="R6066" s="1">
        <v>12.2</v>
      </c>
      <c r="AJ6066" s="1" t="s">
        <v>406</v>
      </c>
      <c r="AK6066" s="20">
        <v>56.67</v>
      </c>
      <c r="AL6066" s="19">
        <v>60</v>
      </c>
      <c r="AN6066" s="3">
        <v>2008</v>
      </c>
      <c r="AQ6066">
        <v>80610</v>
      </c>
      <c r="AR6066" s="1" t="s">
        <v>273</v>
      </c>
    </row>
    <row r="6067" spans="1:44" x14ac:dyDescent="0.25">
      <c r="A6067" s="1">
        <v>7658</v>
      </c>
      <c r="B6067" s="1" t="s">
        <v>180</v>
      </c>
      <c r="C6067" s="1">
        <v>103</v>
      </c>
      <c r="D6067" s="1" t="s">
        <v>6099</v>
      </c>
      <c r="F6067" s="1" t="s">
        <v>445</v>
      </c>
      <c r="G6067" s="1">
        <v>9</v>
      </c>
      <c r="H6067" s="1">
        <v>93</v>
      </c>
      <c r="I6067" s="1">
        <v>16.5</v>
      </c>
      <c r="J6067" s="1">
        <v>19.399999999999999</v>
      </c>
      <c r="K6067" s="3">
        <v>868</v>
      </c>
      <c r="N6067" s="1">
        <v>218</v>
      </c>
      <c r="O6067" s="1">
        <v>69.5</v>
      </c>
      <c r="P6067" s="1">
        <v>8</v>
      </c>
      <c r="Q6067" s="1">
        <v>10.4</v>
      </c>
      <c r="R6067" s="1">
        <v>8</v>
      </c>
      <c r="AJ6067" s="1" t="s">
        <v>406</v>
      </c>
      <c r="AK6067" s="20">
        <v>62</v>
      </c>
      <c r="AL6067" s="19">
        <v>87</v>
      </c>
      <c r="AM6067" s="1">
        <v>250</v>
      </c>
      <c r="AN6067" s="3">
        <v>1977</v>
      </c>
      <c r="AQ6067">
        <v>80611</v>
      </c>
      <c r="AR6067" s="1" t="s">
        <v>3115</v>
      </c>
    </row>
    <row r="6068" spans="1:44" x14ac:dyDescent="0.25">
      <c r="A6068" s="1">
        <v>7659</v>
      </c>
      <c r="B6068" s="1" t="s">
        <v>180</v>
      </c>
      <c r="C6068" s="1">
        <v>103</v>
      </c>
      <c r="D6068" s="1" t="s">
        <v>6353</v>
      </c>
      <c r="F6068" s="1" t="s">
        <v>445</v>
      </c>
      <c r="G6068" s="1">
        <v>8</v>
      </c>
      <c r="H6068" s="1">
        <v>111</v>
      </c>
      <c r="I6068" s="1">
        <v>20.9</v>
      </c>
      <c r="J6068" s="1">
        <v>22.2</v>
      </c>
      <c r="K6068" s="3">
        <v>569</v>
      </c>
      <c r="N6068" s="1">
        <v>270</v>
      </c>
      <c r="O6068" s="1">
        <v>80.7</v>
      </c>
      <c r="P6068" s="1">
        <v>10.9</v>
      </c>
      <c r="Q6068" s="1">
        <v>13</v>
      </c>
      <c r="R6068" s="1">
        <v>8.2799999999999994</v>
      </c>
      <c r="S6068" s="1">
        <v>21.5</v>
      </c>
      <c r="AJ6068" s="1" t="s">
        <v>406</v>
      </c>
      <c r="AK6068" s="20">
        <v>59</v>
      </c>
      <c r="AL6068" s="19">
        <v>93</v>
      </c>
      <c r="AM6068" s="1" t="s">
        <v>118</v>
      </c>
      <c r="AN6068" s="3">
        <v>1977</v>
      </c>
      <c r="AQ6068">
        <v>80601</v>
      </c>
      <c r="AR6068" s="1" t="s">
        <v>3115</v>
      </c>
    </row>
    <row r="6069" spans="1:44" x14ac:dyDescent="0.25">
      <c r="A6069" s="1">
        <v>7660</v>
      </c>
      <c r="B6069" s="1" t="s">
        <v>180</v>
      </c>
      <c r="C6069" s="1">
        <v>103</v>
      </c>
      <c r="D6069" s="1" t="s">
        <v>6093</v>
      </c>
      <c r="F6069" s="1" t="s">
        <v>445</v>
      </c>
      <c r="G6069" s="1">
        <v>9</v>
      </c>
      <c r="H6069" s="1">
        <v>130</v>
      </c>
      <c r="I6069" s="1">
        <v>21</v>
      </c>
      <c r="J6069" s="1">
        <v>23.2</v>
      </c>
      <c r="K6069" s="3">
        <v>647</v>
      </c>
      <c r="L6069" s="2">
        <v>0.91</v>
      </c>
      <c r="M6069" s="1">
        <v>31.23</v>
      </c>
      <c r="N6069" s="1">
        <v>290</v>
      </c>
      <c r="O6069" s="1">
        <v>83.59</v>
      </c>
      <c r="P6069" s="1">
        <v>9.39</v>
      </c>
      <c r="Q6069" s="1">
        <v>12.81</v>
      </c>
      <c r="R6069" s="1">
        <v>7.8</v>
      </c>
      <c r="S6069" s="1">
        <v>20.72</v>
      </c>
      <c r="X6069" s="1">
        <v>0.3</v>
      </c>
      <c r="Y6069" s="1">
        <v>0.6</v>
      </c>
      <c r="Z6069" s="1">
        <v>0.9</v>
      </c>
      <c r="AB6069" s="1">
        <v>1.04</v>
      </c>
      <c r="AD6069" s="1">
        <v>8.4</v>
      </c>
      <c r="AG6069" s="1">
        <v>3.39</v>
      </c>
      <c r="AI6069" s="1">
        <v>11.23</v>
      </c>
      <c r="AJ6069" s="1" t="s">
        <v>406</v>
      </c>
      <c r="AK6069" s="20">
        <v>59</v>
      </c>
      <c r="AL6069" s="19">
        <v>93</v>
      </c>
      <c r="AM6069" s="1" t="s">
        <v>118</v>
      </c>
      <c r="AN6069" s="3">
        <v>1977</v>
      </c>
      <c r="AQ6069">
        <v>80601</v>
      </c>
      <c r="AR6069" s="1" t="s">
        <v>3115</v>
      </c>
    </row>
    <row r="6070" spans="1:44" x14ac:dyDescent="0.25">
      <c r="A6070" s="1">
        <v>7661</v>
      </c>
      <c r="B6070" s="1" t="s">
        <v>180</v>
      </c>
      <c r="C6070" s="1">
        <v>103</v>
      </c>
      <c r="D6070" s="1" t="s">
        <v>6167</v>
      </c>
      <c r="F6070" s="1" t="s">
        <v>445</v>
      </c>
      <c r="G6070" s="1">
        <v>10</v>
      </c>
      <c r="H6070" s="1">
        <v>52</v>
      </c>
      <c r="I6070" s="1">
        <v>7</v>
      </c>
      <c r="J6070" s="1">
        <v>8</v>
      </c>
      <c r="K6070" s="3">
        <v>2736</v>
      </c>
      <c r="L6070" s="2">
        <v>0.68</v>
      </c>
      <c r="M6070" s="1">
        <v>13.7</v>
      </c>
      <c r="N6070" s="1">
        <v>66</v>
      </c>
      <c r="O6070" s="1">
        <v>23.61</v>
      </c>
      <c r="P6070" s="1">
        <v>3.83</v>
      </c>
      <c r="Q6070" s="1">
        <v>7.55</v>
      </c>
      <c r="R6070" s="1">
        <v>3.48</v>
      </c>
      <c r="X6070" s="1">
        <v>0.71</v>
      </c>
      <c r="AB6070" s="1">
        <v>0.4</v>
      </c>
      <c r="AJ6070" s="1" t="s">
        <v>406</v>
      </c>
      <c r="AK6070" s="20">
        <v>59</v>
      </c>
      <c r="AL6070" s="19">
        <v>93</v>
      </c>
      <c r="AM6070" s="1" t="s">
        <v>118</v>
      </c>
      <c r="AN6070" s="3">
        <v>1977</v>
      </c>
      <c r="AQ6070">
        <v>80601</v>
      </c>
      <c r="AR6070" s="1" t="s">
        <v>3115</v>
      </c>
    </row>
    <row r="6071" spans="1:44" x14ac:dyDescent="0.25">
      <c r="A6071" s="1">
        <v>7662</v>
      </c>
      <c r="B6071" s="1" t="s">
        <v>180</v>
      </c>
      <c r="C6071" s="1">
        <v>103</v>
      </c>
      <c r="D6071" s="1" t="s">
        <v>6356</v>
      </c>
      <c r="F6071" s="1" t="s">
        <v>445</v>
      </c>
      <c r="G6071" s="1">
        <v>9</v>
      </c>
      <c r="H6071" s="1">
        <v>100</v>
      </c>
      <c r="I6071" s="1">
        <v>16.600000000000001</v>
      </c>
      <c r="J6071" s="1">
        <v>20.2</v>
      </c>
      <c r="K6071" s="3">
        <v>703</v>
      </c>
      <c r="L6071" s="2">
        <v>0.75</v>
      </c>
      <c r="M6071" s="1">
        <v>23.9</v>
      </c>
      <c r="N6071" s="1">
        <v>236</v>
      </c>
      <c r="O6071" s="1">
        <v>59.9</v>
      </c>
      <c r="P6071" s="1">
        <v>6.7</v>
      </c>
      <c r="Q6071" s="1">
        <v>9.66</v>
      </c>
      <c r="R6071" s="1">
        <v>5.8</v>
      </c>
      <c r="X6071" s="1">
        <v>0.27</v>
      </c>
      <c r="Y6071" s="1">
        <v>0.12</v>
      </c>
      <c r="Z6071" s="1">
        <v>0.39</v>
      </c>
      <c r="AB6071" s="1">
        <v>1.84</v>
      </c>
      <c r="AG6071" s="1">
        <v>2.8</v>
      </c>
      <c r="AJ6071" s="1" t="s">
        <v>406</v>
      </c>
      <c r="AK6071" s="20">
        <v>59</v>
      </c>
      <c r="AL6071" s="19">
        <v>93</v>
      </c>
      <c r="AM6071" s="1" t="s">
        <v>118</v>
      </c>
      <c r="AN6071" s="3">
        <v>1977</v>
      </c>
      <c r="AQ6071">
        <v>80601</v>
      </c>
      <c r="AR6071" s="1" t="s">
        <v>3115</v>
      </c>
    </row>
    <row r="6072" spans="1:44" x14ac:dyDescent="0.25">
      <c r="A6072" s="1">
        <v>7663</v>
      </c>
      <c r="B6072" s="1" t="s">
        <v>180</v>
      </c>
      <c r="C6072" s="1">
        <v>103</v>
      </c>
      <c r="D6072" s="1" t="s">
        <v>5611</v>
      </c>
      <c r="F6072" s="1" t="s">
        <v>445</v>
      </c>
      <c r="G6072" s="1">
        <v>9</v>
      </c>
      <c r="H6072" s="1">
        <v>50</v>
      </c>
      <c r="I6072" s="1">
        <v>9</v>
      </c>
      <c r="J6072" s="1">
        <v>8</v>
      </c>
      <c r="K6072" s="3">
        <v>3897</v>
      </c>
      <c r="N6072" s="1">
        <v>107</v>
      </c>
      <c r="O6072" s="1">
        <v>43.9</v>
      </c>
      <c r="P6072" s="1">
        <v>6.94</v>
      </c>
      <c r="Q6072" s="1">
        <v>14.17</v>
      </c>
      <c r="R6072" s="1">
        <v>13.2</v>
      </c>
      <c r="S6072" s="1">
        <v>18.100000000000001</v>
      </c>
      <c r="AJ6072" s="1" t="s">
        <v>406</v>
      </c>
      <c r="AK6072" s="20">
        <v>57</v>
      </c>
      <c r="AL6072" s="19">
        <v>93</v>
      </c>
      <c r="AN6072" s="3">
        <v>2005</v>
      </c>
      <c r="AQ6072">
        <v>80611</v>
      </c>
      <c r="AR6072" s="1" t="s">
        <v>275</v>
      </c>
    </row>
    <row r="6073" spans="1:44" x14ac:dyDescent="0.25">
      <c r="A6073" s="1">
        <v>7667</v>
      </c>
      <c r="B6073" s="1" t="s">
        <v>181</v>
      </c>
      <c r="C6073" s="1">
        <v>103</v>
      </c>
      <c r="D6073" s="1" t="s">
        <v>5826</v>
      </c>
      <c r="F6073" s="1" t="s">
        <v>445</v>
      </c>
      <c r="G6073" s="1">
        <v>8</v>
      </c>
      <c r="H6073" s="1">
        <v>44</v>
      </c>
      <c r="I6073" s="1">
        <v>12.4</v>
      </c>
      <c r="J6073" s="1">
        <v>14.1</v>
      </c>
      <c r="K6073" s="3">
        <v>3180</v>
      </c>
      <c r="N6073" s="1">
        <v>66</v>
      </c>
      <c r="O6073" s="1">
        <v>27.9</v>
      </c>
      <c r="P6073" s="1">
        <v>3.9</v>
      </c>
      <c r="Q6073" s="1">
        <v>7.04</v>
      </c>
      <c r="R6073" s="1">
        <v>4.5</v>
      </c>
      <c r="AJ6073" s="1" t="s">
        <v>406</v>
      </c>
      <c r="AK6073" s="20">
        <v>45</v>
      </c>
      <c r="AL6073" s="19">
        <v>135</v>
      </c>
      <c r="AM6073" s="1" t="s">
        <v>111</v>
      </c>
      <c r="AN6073" s="3">
        <v>1973</v>
      </c>
      <c r="AQ6073">
        <v>80443</v>
      </c>
      <c r="AR6073" s="1" t="s">
        <v>3328</v>
      </c>
    </row>
    <row r="6074" spans="1:44" x14ac:dyDescent="0.25">
      <c r="A6074" s="1">
        <v>7668</v>
      </c>
      <c r="B6074" s="1" t="s">
        <v>180</v>
      </c>
      <c r="C6074" s="1">
        <v>103</v>
      </c>
      <c r="D6074" s="1" t="s">
        <v>5611</v>
      </c>
      <c r="F6074" s="1" t="s">
        <v>445</v>
      </c>
      <c r="G6074" s="1">
        <v>7</v>
      </c>
      <c r="H6074" s="1">
        <v>104</v>
      </c>
      <c r="I6074" s="1">
        <v>25.6</v>
      </c>
      <c r="J6074" s="1">
        <v>28.4</v>
      </c>
      <c r="K6074" s="3">
        <v>325</v>
      </c>
      <c r="N6074" s="1">
        <v>246</v>
      </c>
      <c r="O6074" s="1">
        <v>85.5</v>
      </c>
      <c r="P6074" s="1">
        <v>10.4</v>
      </c>
      <c r="Q6074" s="1">
        <v>16.5</v>
      </c>
      <c r="R6074" s="1">
        <v>8.27</v>
      </c>
      <c r="AJ6074" s="1" t="s">
        <v>406</v>
      </c>
      <c r="AK6074" s="20">
        <v>49.42</v>
      </c>
      <c r="AL6074" s="19">
        <v>85.22</v>
      </c>
      <c r="AN6074" s="3">
        <v>1932</v>
      </c>
      <c r="AQ6074">
        <v>80802</v>
      </c>
      <c r="AR6074" s="1" t="s">
        <v>5180</v>
      </c>
    </row>
    <row r="6075" spans="1:44" x14ac:dyDescent="0.25">
      <c r="A6075" s="1">
        <v>7669</v>
      </c>
      <c r="B6075" s="1" t="s">
        <v>180</v>
      </c>
      <c r="C6075" s="1">
        <v>103</v>
      </c>
      <c r="D6075" s="1" t="s">
        <v>5611</v>
      </c>
      <c r="F6075" s="1" t="s">
        <v>445</v>
      </c>
      <c r="G6075" s="1">
        <v>7</v>
      </c>
      <c r="H6075" s="1">
        <v>60</v>
      </c>
      <c r="I6075" s="1">
        <v>18</v>
      </c>
      <c r="J6075" s="1">
        <v>23.9</v>
      </c>
      <c r="K6075" s="3">
        <v>338</v>
      </c>
      <c r="N6075" s="1">
        <v>133</v>
      </c>
      <c r="O6075" s="1">
        <v>46.2</v>
      </c>
      <c r="P6075" s="1">
        <v>5.8</v>
      </c>
      <c r="Q6075" s="1">
        <v>9.35</v>
      </c>
      <c r="R6075" s="1">
        <v>5.88</v>
      </c>
      <c r="AJ6075" s="1" t="s">
        <v>406</v>
      </c>
      <c r="AK6075" s="20">
        <v>49.42</v>
      </c>
      <c r="AL6075" s="19">
        <v>85.22</v>
      </c>
      <c r="AN6075" s="3">
        <v>1932</v>
      </c>
      <c r="AQ6075">
        <v>80802</v>
      </c>
      <c r="AR6075" s="1" t="s">
        <v>5180</v>
      </c>
    </row>
    <row r="6076" spans="1:44" x14ac:dyDescent="0.25">
      <c r="A6076" s="1">
        <v>7670</v>
      </c>
      <c r="B6076" s="1" t="s">
        <v>180</v>
      </c>
      <c r="C6076" s="1">
        <v>103</v>
      </c>
      <c r="D6076" s="1" t="s">
        <v>5611</v>
      </c>
      <c r="F6076" s="1" t="s">
        <v>445</v>
      </c>
      <c r="G6076" s="1">
        <v>7</v>
      </c>
      <c r="H6076" s="1">
        <v>86</v>
      </c>
      <c r="I6076" s="1">
        <v>23.2</v>
      </c>
      <c r="J6076" s="1">
        <v>27.3</v>
      </c>
      <c r="K6076" s="3">
        <v>333</v>
      </c>
      <c r="N6076" s="1">
        <v>213</v>
      </c>
      <c r="O6076" s="1">
        <v>74</v>
      </c>
      <c r="P6076" s="1">
        <v>9</v>
      </c>
      <c r="Q6076" s="1">
        <v>13.6</v>
      </c>
      <c r="R6076" s="1">
        <v>7.35</v>
      </c>
      <c r="AJ6076" s="1" t="s">
        <v>406</v>
      </c>
      <c r="AK6076" s="20">
        <v>49.42</v>
      </c>
      <c r="AL6076" s="19">
        <v>85.22</v>
      </c>
      <c r="AN6076" s="3">
        <v>1932</v>
      </c>
      <c r="AQ6076">
        <v>80802</v>
      </c>
      <c r="AR6076" s="1" t="s">
        <v>5180</v>
      </c>
    </row>
    <row r="6077" spans="1:44" x14ac:dyDescent="0.25">
      <c r="A6077" s="1">
        <v>7671</v>
      </c>
      <c r="B6077" s="1" t="s">
        <v>180</v>
      </c>
      <c r="C6077" s="1">
        <v>103</v>
      </c>
      <c r="D6077" s="1" t="s">
        <v>5611</v>
      </c>
      <c r="F6077" s="1" t="s">
        <v>445</v>
      </c>
      <c r="G6077" s="1">
        <v>7</v>
      </c>
      <c r="H6077" s="1">
        <v>85</v>
      </c>
      <c r="I6077" s="1">
        <v>23</v>
      </c>
      <c r="J6077" s="1">
        <v>28.2</v>
      </c>
      <c r="K6077" s="3">
        <v>340</v>
      </c>
      <c r="N6077" s="1">
        <v>231</v>
      </c>
      <c r="O6077" s="1">
        <v>80.3</v>
      </c>
      <c r="P6077" s="1">
        <v>9.8000000000000007</v>
      </c>
      <c r="Q6077" s="1">
        <v>13</v>
      </c>
      <c r="R6077" s="1">
        <v>7.07</v>
      </c>
      <c r="AJ6077" s="1" t="s">
        <v>406</v>
      </c>
      <c r="AK6077" s="20">
        <v>49.42</v>
      </c>
      <c r="AL6077" s="19">
        <v>85.22</v>
      </c>
      <c r="AN6077" s="3">
        <v>1932</v>
      </c>
      <c r="AQ6077">
        <v>80802</v>
      </c>
      <c r="AR6077" s="1" t="s">
        <v>5180</v>
      </c>
    </row>
    <row r="6078" spans="1:44" x14ac:dyDescent="0.25">
      <c r="A6078" s="1">
        <v>7672</v>
      </c>
      <c r="B6078" s="1" t="s">
        <v>180</v>
      </c>
      <c r="C6078" s="1">
        <v>103</v>
      </c>
      <c r="D6078" s="1" t="s">
        <v>5611</v>
      </c>
      <c r="F6078" s="1" t="s">
        <v>445</v>
      </c>
      <c r="G6078" s="1">
        <v>7</v>
      </c>
      <c r="H6078" s="1">
        <v>108</v>
      </c>
      <c r="I6078" s="1">
        <v>26.2</v>
      </c>
      <c r="J6078" s="1">
        <v>37.1</v>
      </c>
      <c r="K6078" s="3">
        <v>188</v>
      </c>
      <c r="N6078" s="1">
        <v>247</v>
      </c>
      <c r="O6078" s="1">
        <v>85.8</v>
      </c>
      <c r="P6078" s="1">
        <v>9.9</v>
      </c>
      <c r="Q6078" s="1">
        <v>12.8</v>
      </c>
      <c r="R6078" s="1">
        <v>6.32</v>
      </c>
      <c r="AJ6078" s="1" t="s">
        <v>406</v>
      </c>
      <c r="AK6078" s="20">
        <v>49.42</v>
      </c>
      <c r="AL6078" s="19">
        <v>85.22</v>
      </c>
      <c r="AN6078" s="3">
        <v>1932</v>
      </c>
      <c r="AQ6078">
        <v>80802</v>
      </c>
      <c r="AR6078" s="1" t="s">
        <v>5180</v>
      </c>
    </row>
    <row r="6079" spans="1:44" x14ac:dyDescent="0.25">
      <c r="A6079" s="1">
        <v>7673</v>
      </c>
      <c r="B6079" s="1" t="s">
        <v>180</v>
      </c>
      <c r="C6079" s="1">
        <v>103</v>
      </c>
      <c r="D6079" s="1" t="s">
        <v>5611</v>
      </c>
      <c r="F6079" s="1" t="s">
        <v>445</v>
      </c>
      <c r="G6079" s="1">
        <v>7</v>
      </c>
      <c r="H6079" s="1">
        <v>110</v>
      </c>
      <c r="I6079" s="1">
        <v>26.4</v>
      </c>
      <c r="J6079" s="1">
        <v>37.9</v>
      </c>
      <c r="K6079" s="3">
        <v>220</v>
      </c>
      <c r="N6079" s="1">
        <v>305</v>
      </c>
      <c r="O6079" s="1">
        <v>106</v>
      </c>
      <c r="P6079" s="1">
        <v>12.2</v>
      </c>
      <c r="Q6079" s="1">
        <v>12.9</v>
      </c>
      <c r="R6079" s="1">
        <v>6.32</v>
      </c>
      <c r="AJ6079" s="1" t="s">
        <v>406</v>
      </c>
      <c r="AK6079" s="20">
        <v>49.42</v>
      </c>
      <c r="AL6079" s="19">
        <v>85.22</v>
      </c>
      <c r="AN6079" s="3">
        <v>1932</v>
      </c>
      <c r="AQ6079">
        <v>80802</v>
      </c>
      <c r="AR6079" s="1" t="s">
        <v>5180</v>
      </c>
    </row>
    <row r="6080" spans="1:44" x14ac:dyDescent="0.25">
      <c r="A6080" s="1">
        <v>7674</v>
      </c>
      <c r="B6080" s="1" t="s">
        <v>180</v>
      </c>
      <c r="C6080" s="1">
        <v>103</v>
      </c>
      <c r="D6080" s="1" t="s">
        <v>5611</v>
      </c>
      <c r="F6080" s="1" t="s">
        <v>445</v>
      </c>
      <c r="G6080" s="1">
        <v>7</v>
      </c>
      <c r="H6080" s="1">
        <v>79</v>
      </c>
      <c r="I6080" s="1">
        <v>21.8</v>
      </c>
      <c r="J6080" s="1">
        <v>29.1</v>
      </c>
      <c r="K6080" s="3">
        <v>356</v>
      </c>
      <c r="N6080" s="1">
        <v>246</v>
      </c>
      <c r="O6080" s="1">
        <v>85.4</v>
      </c>
      <c r="P6080" s="1">
        <v>10.3</v>
      </c>
      <c r="Q6080" s="1">
        <v>10.4</v>
      </c>
      <c r="R6080" s="1">
        <v>5.85</v>
      </c>
      <c r="AJ6080" s="1" t="s">
        <v>406</v>
      </c>
      <c r="AK6080" s="20">
        <v>49.42</v>
      </c>
      <c r="AL6080" s="19">
        <v>85.22</v>
      </c>
      <c r="AN6080" s="3">
        <v>1932</v>
      </c>
      <c r="AQ6080">
        <v>80802</v>
      </c>
      <c r="AR6080" s="1" t="s">
        <v>5180</v>
      </c>
    </row>
    <row r="6081" spans="1:44" x14ac:dyDescent="0.25">
      <c r="A6081" s="1">
        <v>7675</v>
      </c>
      <c r="B6081" s="1" t="s">
        <v>180</v>
      </c>
      <c r="C6081" s="1">
        <v>103</v>
      </c>
      <c r="D6081" s="1" t="s">
        <v>5611</v>
      </c>
      <c r="F6081" s="1" t="s">
        <v>445</v>
      </c>
      <c r="G6081" s="1">
        <v>7</v>
      </c>
      <c r="H6081" s="1">
        <v>80</v>
      </c>
      <c r="I6081" s="1">
        <v>22</v>
      </c>
      <c r="J6081" s="1">
        <v>31.2</v>
      </c>
      <c r="K6081" s="3">
        <v>366</v>
      </c>
      <c r="N6081" s="1">
        <v>291</v>
      </c>
      <c r="O6081" s="1">
        <v>101.1</v>
      </c>
      <c r="P6081" s="1">
        <v>12.1</v>
      </c>
      <c r="Q6081" s="1">
        <v>13.5</v>
      </c>
      <c r="R6081" s="1">
        <v>7.51</v>
      </c>
      <c r="AJ6081" s="1" t="s">
        <v>406</v>
      </c>
      <c r="AK6081" s="20">
        <v>49.42</v>
      </c>
      <c r="AL6081" s="19">
        <v>85.22</v>
      </c>
      <c r="AN6081" s="3">
        <v>1932</v>
      </c>
      <c r="AQ6081">
        <v>80802</v>
      </c>
      <c r="AR6081" s="1" t="s">
        <v>5180</v>
      </c>
    </row>
    <row r="6082" spans="1:44" x14ac:dyDescent="0.25">
      <c r="A6082" s="1">
        <v>7676</v>
      </c>
      <c r="B6082" s="1" t="s">
        <v>180</v>
      </c>
      <c r="C6082" s="1">
        <v>103</v>
      </c>
      <c r="D6082" s="1" t="s">
        <v>5611</v>
      </c>
      <c r="F6082" s="1" t="s">
        <v>445</v>
      </c>
      <c r="G6082" s="1">
        <v>8</v>
      </c>
      <c r="H6082" s="1">
        <v>98</v>
      </c>
      <c r="I6082" s="1">
        <v>21.3</v>
      </c>
      <c r="J6082" s="1">
        <v>30.4</v>
      </c>
      <c r="K6082" s="3">
        <v>131</v>
      </c>
      <c r="N6082" s="1">
        <v>96</v>
      </c>
      <c r="O6082" s="1">
        <v>33.4</v>
      </c>
      <c r="P6082" s="1">
        <v>4</v>
      </c>
      <c r="Q6082" s="1">
        <v>7.4</v>
      </c>
      <c r="R6082" s="1">
        <v>3.8</v>
      </c>
      <c r="AJ6082" s="1" t="s">
        <v>406</v>
      </c>
      <c r="AK6082" s="20">
        <v>49.42</v>
      </c>
      <c r="AL6082" s="19">
        <v>85.22</v>
      </c>
      <c r="AN6082" s="3">
        <v>1932</v>
      </c>
      <c r="AQ6082">
        <v>80802</v>
      </c>
      <c r="AR6082" s="1" t="s">
        <v>5180</v>
      </c>
    </row>
    <row r="6083" spans="1:44" x14ac:dyDescent="0.25">
      <c r="A6083" s="1">
        <v>7677</v>
      </c>
      <c r="B6083" s="1" t="s">
        <v>180</v>
      </c>
      <c r="C6083" s="1">
        <v>103</v>
      </c>
      <c r="D6083" s="1" t="s">
        <v>5611</v>
      </c>
      <c r="F6083" s="1" t="s">
        <v>445</v>
      </c>
      <c r="G6083" s="1">
        <v>8</v>
      </c>
      <c r="H6083" s="1">
        <v>136</v>
      </c>
      <c r="I6083" s="1">
        <v>24</v>
      </c>
      <c r="J6083" s="1">
        <v>32.700000000000003</v>
      </c>
      <c r="K6083" s="3">
        <v>133</v>
      </c>
      <c r="N6083" s="1">
        <v>126</v>
      </c>
      <c r="O6083" s="1">
        <v>43.8</v>
      </c>
      <c r="P6083" s="1">
        <v>5.2</v>
      </c>
      <c r="Q6083" s="1">
        <v>8.67</v>
      </c>
      <c r="R6083" s="1">
        <v>3.92</v>
      </c>
      <c r="AJ6083" s="1" t="s">
        <v>406</v>
      </c>
      <c r="AK6083" s="20">
        <v>49.42</v>
      </c>
      <c r="AL6083" s="19">
        <v>85.22</v>
      </c>
      <c r="AN6083" s="3">
        <v>1932</v>
      </c>
      <c r="AQ6083">
        <v>80802</v>
      </c>
      <c r="AR6083" s="1" t="s">
        <v>5180</v>
      </c>
    </row>
    <row r="6084" spans="1:44" x14ac:dyDescent="0.25">
      <c r="A6084" s="1">
        <v>7678</v>
      </c>
      <c r="B6084" s="1" t="s">
        <v>180</v>
      </c>
      <c r="C6084" s="1">
        <v>103</v>
      </c>
      <c r="D6084" s="1" t="s">
        <v>5611</v>
      </c>
      <c r="F6084" s="1" t="s">
        <v>445</v>
      </c>
      <c r="G6084" s="1">
        <v>8</v>
      </c>
      <c r="H6084" s="1">
        <v>113</v>
      </c>
      <c r="I6084" s="1">
        <v>22.8</v>
      </c>
      <c r="J6084" s="1">
        <v>27.8</v>
      </c>
      <c r="K6084" s="3">
        <v>245</v>
      </c>
      <c r="N6084" s="1">
        <v>161</v>
      </c>
      <c r="O6084" s="1">
        <v>55.9</v>
      </c>
      <c r="P6084" s="1">
        <v>6.8</v>
      </c>
      <c r="Q6084" s="1">
        <v>11.5</v>
      </c>
      <c r="R6084" s="1">
        <v>5.59</v>
      </c>
      <c r="AJ6084" s="1" t="s">
        <v>406</v>
      </c>
      <c r="AK6084" s="20">
        <v>49.42</v>
      </c>
      <c r="AL6084" s="19">
        <v>85.22</v>
      </c>
      <c r="AN6084" s="3">
        <v>1932</v>
      </c>
      <c r="AQ6084">
        <v>80802</v>
      </c>
      <c r="AR6084" s="1" t="s">
        <v>5180</v>
      </c>
    </row>
    <row r="6085" spans="1:44" x14ac:dyDescent="0.25">
      <c r="A6085" s="1">
        <v>7679</v>
      </c>
      <c r="B6085" s="1" t="s">
        <v>180</v>
      </c>
      <c r="C6085" s="1">
        <v>103</v>
      </c>
      <c r="D6085" s="1" t="s">
        <v>5611</v>
      </c>
      <c r="F6085" s="1" t="s">
        <v>445</v>
      </c>
      <c r="G6085" s="1">
        <v>8</v>
      </c>
      <c r="H6085" s="1">
        <v>100</v>
      </c>
      <c r="I6085" s="1">
        <v>21.5</v>
      </c>
      <c r="J6085" s="1">
        <v>26.3</v>
      </c>
      <c r="K6085" s="3">
        <v>267</v>
      </c>
      <c r="N6085" s="1">
        <v>149</v>
      </c>
      <c r="O6085" s="1">
        <v>51.8</v>
      </c>
      <c r="P6085" s="1">
        <v>6.4</v>
      </c>
      <c r="Q6085" s="1">
        <v>10.6</v>
      </c>
      <c r="R6085" s="1">
        <v>5.38</v>
      </c>
      <c r="AJ6085" s="1" t="s">
        <v>406</v>
      </c>
      <c r="AK6085" s="20">
        <v>49.42</v>
      </c>
      <c r="AL6085" s="19">
        <v>85.22</v>
      </c>
      <c r="AN6085" s="3">
        <v>1932</v>
      </c>
      <c r="AQ6085">
        <v>80802</v>
      </c>
      <c r="AR6085" s="1" t="s">
        <v>5180</v>
      </c>
    </row>
    <row r="6086" spans="1:44" x14ac:dyDescent="0.25">
      <c r="A6086" s="1">
        <v>7680</v>
      </c>
      <c r="B6086" s="1" t="s">
        <v>180</v>
      </c>
      <c r="C6086" s="1">
        <v>103</v>
      </c>
      <c r="D6086" s="1" t="s">
        <v>5611</v>
      </c>
      <c r="F6086" s="1" t="s">
        <v>445</v>
      </c>
      <c r="G6086" s="1">
        <v>8</v>
      </c>
      <c r="H6086" s="1">
        <v>100</v>
      </c>
      <c r="I6086" s="1">
        <v>21.5</v>
      </c>
      <c r="J6086" s="1">
        <v>28.8</v>
      </c>
      <c r="K6086" s="3">
        <v>242</v>
      </c>
      <c r="N6086" s="1">
        <v>162</v>
      </c>
      <c r="O6086" s="1">
        <v>56.3</v>
      </c>
      <c r="P6086" s="1">
        <v>6.8</v>
      </c>
      <c r="Q6086" s="1">
        <v>10.3</v>
      </c>
      <c r="R6086" s="1">
        <v>5.25</v>
      </c>
      <c r="AJ6086" s="1" t="s">
        <v>406</v>
      </c>
      <c r="AK6086" s="20">
        <v>49.42</v>
      </c>
      <c r="AL6086" s="19">
        <v>85.22</v>
      </c>
      <c r="AN6086" s="3">
        <v>1932</v>
      </c>
      <c r="AQ6086">
        <v>80802</v>
      </c>
      <c r="AR6086" s="1" t="s">
        <v>5180</v>
      </c>
    </row>
    <row r="6087" spans="1:44" x14ac:dyDescent="0.25">
      <c r="A6087" s="1">
        <v>7681</v>
      </c>
      <c r="B6087" s="1" t="s">
        <v>180</v>
      </c>
      <c r="C6087" s="1">
        <v>103</v>
      </c>
      <c r="D6087" s="1" t="s">
        <v>5611</v>
      </c>
      <c r="F6087" s="1" t="s">
        <v>445</v>
      </c>
      <c r="G6087" s="1">
        <v>8</v>
      </c>
      <c r="H6087" s="1">
        <v>110</v>
      </c>
      <c r="I6087" s="1">
        <v>22.6</v>
      </c>
      <c r="J6087" s="1">
        <v>28.3</v>
      </c>
      <c r="K6087" s="3">
        <v>309</v>
      </c>
      <c r="N6087" s="1">
        <v>208</v>
      </c>
      <c r="O6087" s="1">
        <v>72.3</v>
      </c>
      <c r="P6087" s="1">
        <v>8.8000000000000007</v>
      </c>
      <c r="Q6087" s="1">
        <v>13.1</v>
      </c>
      <c r="R6087" s="1">
        <v>6.43</v>
      </c>
      <c r="AJ6087" s="1" t="s">
        <v>406</v>
      </c>
      <c r="AK6087" s="20">
        <v>49.42</v>
      </c>
      <c r="AL6087" s="19">
        <v>85.22</v>
      </c>
      <c r="AN6087" s="3">
        <v>1932</v>
      </c>
      <c r="AQ6087">
        <v>80802</v>
      </c>
      <c r="AR6087" s="1" t="s">
        <v>5180</v>
      </c>
    </row>
    <row r="6088" spans="1:44" x14ac:dyDescent="0.25">
      <c r="A6088" s="1">
        <v>7682</v>
      </c>
      <c r="B6088" s="1" t="s">
        <v>180</v>
      </c>
      <c r="C6088" s="1">
        <v>103</v>
      </c>
      <c r="D6088" s="1" t="s">
        <v>5611</v>
      </c>
      <c r="F6088" s="1" t="s">
        <v>445</v>
      </c>
      <c r="G6088" s="1">
        <v>8</v>
      </c>
      <c r="H6088" s="1">
        <v>91</v>
      </c>
      <c r="I6088" s="1">
        <v>20.6</v>
      </c>
      <c r="J6088" s="1">
        <v>28.4</v>
      </c>
      <c r="K6088" s="3">
        <v>221</v>
      </c>
      <c r="N6088" s="1">
        <v>138</v>
      </c>
      <c r="O6088" s="1">
        <v>47.9</v>
      </c>
      <c r="P6088" s="1">
        <v>5.8</v>
      </c>
      <c r="Q6088" s="1">
        <v>7.81</v>
      </c>
      <c r="R6088" s="1">
        <v>4.13</v>
      </c>
      <c r="AJ6088" s="1" t="s">
        <v>406</v>
      </c>
      <c r="AK6088" s="20">
        <v>49.42</v>
      </c>
      <c r="AL6088" s="19">
        <v>85.22</v>
      </c>
      <c r="AN6088" s="3">
        <v>1932</v>
      </c>
      <c r="AQ6088">
        <v>80802</v>
      </c>
      <c r="AR6088" s="1" t="s">
        <v>5180</v>
      </c>
    </row>
    <row r="6089" spans="1:44" x14ac:dyDescent="0.25">
      <c r="A6089" s="1">
        <v>7683</v>
      </c>
      <c r="B6089" s="1" t="s">
        <v>180</v>
      </c>
      <c r="C6089" s="1">
        <v>103</v>
      </c>
      <c r="D6089" s="1" t="s">
        <v>5611</v>
      </c>
      <c r="F6089" s="1" t="s">
        <v>445</v>
      </c>
      <c r="G6089" s="1">
        <v>8</v>
      </c>
      <c r="H6089" s="1">
        <v>93</v>
      </c>
      <c r="I6089" s="1">
        <v>20.8</v>
      </c>
      <c r="J6089" s="1">
        <v>27.4</v>
      </c>
      <c r="K6089" s="3">
        <v>328</v>
      </c>
      <c r="N6089" s="1">
        <v>192</v>
      </c>
      <c r="O6089" s="1">
        <v>66.7</v>
      </c>
      <c r="P6089" s="1">
        <v>8.1999999999999993</v>
      </c>
      <c r="Q6089" s="1">
        <v>10.3</v>
      </c>
      <c r="R6089" s="1">
        <v>5.41</v>
      </c>
      <c r="AJ6089" s="1" t="s">
        <v>406</v>
      </c>
      <c r="AK6089" s="20">
        <v>49.42</v>
      </c>
      <c r="AL6089" s="19">
        <v>85.22</v>
      </c>
      <c r="AN6089" s="3">
        <v>1932</v>
      </c>
      <c r="AQ6089">
        <v>80802</v>
      </c>
      <c r="AR6089" s="1" t="s">
        <v>5180</v>
      </c>
    </row>
    <row r="6090" spans="1:44" x14ac:dyDescent="0.25">
      <c r="A6090" s="1">
        <v>7684</v>
      </c>
      <c r="B6090" s="1" t="s">
        <v>180</v>
      </c>
      <c r="C6090" s="1">
        <v>103</v>
      </c>
      <c r="D6090" s="1" t="s">
        <v>5611</v>
      </c>
      <c r="F6090" s="1" t="s">
        <v>445</v>
      </c>
      <c r="G6090" s="1">
        <v>8</v>
      </c>
      <c r="H6090" s="1">
        <v>118</v>
      </c>
      <c r="I6090" s="1">
        <v>23.3</v>
      </c>
      <c r="J6090" s="1">
        <v>28.8</v>
      </c>
      <c r="K6090" s="3">
        <v>326</v>
      </c>
      <c r="N6090" s="1">
        <v>234</v>
      </c>
      <c r="O6090" s="1">
        <v>81.3</v>
      </c>
      <c r="P6090" s="1">
        <v>9.9</v>
      </c>
      <c r="Q6090" s="1">
        <v>13</v>
      </c>
      <c r="R6090" s="1">
        <v>6.18</v>
      </c>
      <c r="AJ6090" s="1" t="s">
        <v>406</v>
      </c>
      <c r="AK6090" s="20">
        <v>49.42</v>
      </c>
      <c r="AL6090" s="19">
        <v>85.22</v>
      </c>
      <c r="AN6090" s="3">
        <v>1932</v>
      </c>
      <c r="AQ6090">
        <v>80802</v>
      </c>
      <c r="AR6090" s="1" t="s">
        <v>5180</v>
      </c>
    </row>
    <row r="6091" spans="1:44" x14ac:dyDescent="0.25">
      <c r="A6091" s="1">
        <v>7685</v>
      </c>
      <c r="B6091" s="1" t="s">
        <v>180</v>
      </c>
      <c r="C6091" s="1">
        <v>103</v>
      </c>
      <c r="D6091" s="1" t="s">
        <v>5611</v>
      </c>
      <c r="F6091" s="1" t="s">
        <v>445</v>
      </c>
      <c r="G6091" s="1">
        <v>8</v>
      </c>
      <c r="H6091" s="1">
        <v>160</v>
      </c>
      <c r="I6091" s="1">
        <v>24.6</v>
      </c>
      <c r="J6091" s="1">
        <v>25</v>
      </c>
      <c r="K6091" s="3">
        <v>455</v>
      </c>
      <c r="N6091" s="1">
        <v>258</v>
      </c>
      <c r="O6091" s="1">
        <v>89.6</v>
      </c>
      <c r="P6091" s="1">
        <v>11.1</v>
      </c>
      <c r="Q6091" s="1">
        <v>11.9</v>
      </c>
      <c r="R6091" s="1">
        <v>5.05</v>
      </c>
      <c r="AJ6091" s="1" t="s">
        <v>406</v>
      </c>
      <c r="AK6091" s="20">
        <v>49.42</v>
      </c>
      <c r="AL6091" s="19">
        <v>85.22</v>
      </c>
      <c r="AN6091" s="3">
        <v>1932</v>
      </c>
      <c r="AQ6091">
        <v>80802</v>
      </c>
      <c r="AR6091" s="1" t="s">
        <v>5180</v>
      </c>
    </row>
    <row r="6092" spans="1:44" x14ac:dyDescent="0.25">
      <c r="A6092" s="1">
        <v>7686</v>
      </c>
      <c r="B6092" s="1" t="s">
        <v>180</v>
      </c>
      <c r="C6092" s="1">
        <v>103</v>
      </c>
      <c r="D6092" s="1" t="s">
        <v>5611</v>
      </c>
      <c r="F6092" s="1" t="s">
        <v>445</v>
      </c>
      <c r="G6092" s="1">
        <v>8</v>
      </c>
      <c r="H6092" s="1">
        <v>110</v>
      </c>
      <c r="I6092" s="1">
        <v>22.5</v>
      </c>
      <c r="J6092" s="1">
        <v>27.1</v>
      </c>
      <c r="K6092" s="3">
        <v>410</v>
      </c>
      <c r="N6092" s="1">
        <v>252</v>
      </c>
      <c r="O6092" s="1">
        <v>87.5</v>
      </c>
      <c r="P6092" s="1">
        <v>10.7</v>
      </c>
      <c r="Q6092" s="1">
        <v>14.3</v>
      </c>
      <c r="R6092" s="1">
        <v>7.03</v>
      </c>
      <c r="AJ6092" s="1" t="s">
        <v>406</v>
      </c>
      <c r="AK6092" s="20">
        <v>49.42</v>
      </c>
      <c r="AL6092" s="19">
        <v>85.22</v>
      </c>
      <c r="AN6092" s="3">
        <v>1932</v>
      </c>
      <c r="AQ6092">
        <v>80802</v>
      </c>
      <c r="AR6092" s="1" t="s">
        <v>5180</v>
      </c>
    </row>
    <row r="6093" spans="1:44" x14ac:dyDescent="0.25">
      <c r="A6093" s="1">
        <v>7687</v>
      </c>
      <c r="B6093" s="1" t="s">
        <v>180</v>
      </c>
      <c r="C6093" s="1">
        <v>103</v>
      </c>
      <c r="D6093" s="1" t="s">
        <v>5611</v>
      </c>
      <c r="F6093" s="1" t="s">
        <v>445</v>
      </c>
      <c r="G6093" s="1">
        <v>8</v>
      </c>
      <c r="H6093" s="1">
        <v>133</v>
      </c>
      <c r="I6093" s="1">
        <v>23.8</v>
      </c>
      <c r="J6093" s="1">
        <v>24.5</v>
      </c>
      <c r="K6093" s="3">
        <v>535</v>
      </c>
      <c r="N6093" s="1">
        <v>281</v>
      </c>
      <c r="O6093" s="1">
        <v>97.6</v>
      </c>
      <c r="P6093" s="1">
        <v>12.2</v>
      </c>
      <c r="Q6093" s="1">
        <v>12.6</v>
      </c>
      <c r="R6093" s="1">
        <v>5.74</v>
      </c>
      <c r="AJ6093" s="1" t="s">
        <v>406</v>
      </c>
      <c r="AK6093" s="20">
        <v>49.42</v>
      </c>
      <c r="AL6093" s="19">
        <v>85.22</v>
      </c>
      <c r="AN6093" s="3">
        <v>1932</v>
      </c>
      <c r="AQ6093">
        <v>80802</v>
      </c>
      <c r="AR6093" s="1" t="s">
        <v>5180</v>
      </c>
    </row>
    <row r="6094" spans="1:44" x14ac:dyDescent="0.25">
      <c r="A6094" s="1">
        <v>7688</v>
      </c>
      <c r="B6094" s="1" t="s">
        <v>180</v>
      </c>
      <c r="C6094" s="1">
        <v>103</v>
      </c>
      <c r="D6094" s="1" t="s">
        <v>5611</v>
      </c>
      <c r="F6094" s="1" t="s">
        <v>445</v>
      </c>
      <c r="G6094" s="1">
        <v>8</v>
      </c>
      <c r="H6094" s="1">
        <v>75</v>
      </c>
      <c r="I6094" s="1">
        <v>17.600000000000001</v>
      </c>
      <c r="J6094" s="1">
        <v>24.4</v>
      </c>
      <c r="K6094" s="3">
        <v>538</v>
      </c>
      <c r="N6094" s="1">
        <v>217</v>
      </c>
      <c r="O6094" s="1">
        <v>75.400000000000006</v>
      </c>
      <c r="P6094" s="1">
        <v>9.4</v>
      </c>
      <c r="Q6094" s="1">
        <v>11.1</v>
      </c>
      <c r="R6094" s="1">
        <v>6.37</v>
      </c>
      <c r="AJ6094" s="1" t="s">
        <v>406</v>
      </c>
      <c r="AK6094" s="20">
        <v>49.42</v>
      </c>
      <c r="AL6094" s="19">
        <v>85.22</v>
      </c>
      <c r="AN6094" s="3">
        <v>1932</v>
      </c>
      <c r="AQ6094">
        <v>80802</v>
      </c>
      <c r="AR6094" s="1" t="s">
        <v>5180</v>
      </c>
    </row>
    <row r="6095" spans="1:44" x14ac:dyDescent="0.25">
      <c r="A6095" s="1">
        <v>7689</v>
      </c>
      <c r="B6095" s="1" t="s">
        <v>180</v>
      </c>
      <c r="C6095" s="1">
        <v>103</v>
      </c>
      <c r="D6095" s="1" t="s">
        <v>5611</v>
      </c>
      <c r="F6095" s="1" t="s">
        <v>445</v>
      </c>
      <c r="G6095" s="1">
        <v>8</v>
      </c>
      <c r="H6095" s="1">
        <v>103</v>
      </c>
      <c r="I6095" s="1">
        <v>21.8</v>
      </c>
      <c r="J6095" s="1">
        <v>31.2</v>
      </c>
      <c r="K6095" s="3">
        <v>335</v>
      </c>
      <c r="N6095" s="1">
        <v>265</v>
      </c>
      <c r="O6095" s="1">
        <v>88.9</v>
      </c>
      <c r="P6095" s="1">
        <v>11</v>
      </c>
      <c r="Q6095" s="1">
        <v>11.9</v>
      </c>
      <c r="R6095" s="1">
        <v>5.97</v>
      </c>
      <c r="AJ6095" s="1" t="s">
        <v>406</v>
      </c>
      <c r="AK6095" s="20">
        <v>49.42</v>
      </c>
      <c r="AL6095" s="19">
        <v>85.22</v>
      </c>
      <c r="AN6095" s="3">
        <v>1932</v>
      </c>
      <c r="AQ6095">
        <v>80802</v>
      </c>
      <c r="AR6095" s="1" t="s">
        <v>5180</v>
      </c>
    </row>
    <row r="6096" spans="1:44" x14ac:dyDescent="0.25">
      <c r="A6096" s="1">
        <v>7690</v>
      </c>
      <c r="B6096" s="1" t="s">
        <v>180</v>
      </c>
      <c r="C6096" s="1">
        <v>103</v>
      </c>
      <c r="D6096" s="1" t="s">
        <v>5611</v>
      </c>
      <c r="F6096" s="1" t="s">
        <v>445</v>
      </c>
      <c r="G6096" s="1">
        <v>8</v>
      </c>
      <c r="H6096" s="1">
        <v>93</v>
      </c>
      <c r="I6096" s="1">
        <v>20.8</v>
      </c>
      <c r="J6096" s="1">
        <v>28.3</v>
      </c>
      <c r="K6096" s="3">
        <v>389</v>
      </c>
      <c r="N6096" s="1">
        <v>244</v>
      </c>
      <c r="O6096" s="1">
        <v>84.8</v>
      </c>
      <c r="P6096" s="1">
        <v>10.3</v>
      </c>
      <c r="Q6096" s="1">
        <v>11.4</v>
      </c>
      <c r="R6096" s="1">
        <v>5.97</v>
      </c>
      <c r="AJ6096" s="1" t="s">
        <v>406</v>
      </c>
      <c r="AK6096" s="20">
        <v>49.42</v>
      </c>
      <c r="AL6096" s="19">
        <v>85.22</v>
      </c>
      <c r="AN6096" s="3">
        <v>1932</v>
      </c>
      <c r="AQ6096">
        <v>80802</v>
      </c>
      <c r="AR6096" s="1" t="s">
        <v>5180</v>
      </c>
    </row>
    <row r="6097" spans="1:44" x14ac:dyDescent="0.25">
      <c r="A6097" s="1">
        <v>7691</v>
      </c>
      <c r="B6097" s="1" t="s">
        <v>180</v>
      </c>
      <c r="C6097" s="1">
        <v>103</v>
      </c>
      <c r="D6097" s="1" t="s">
        <v>5611</v>
      </c>
      <c r="F6097" s="1" t="s">
        <v>445</v>
      </c>
      <c r="G6097" s="1">
        <v>8</v>
      </c>
      <c r="H6097" s="1">
        <v>90</v>
      </c>
      <c r="I6097" s="1">
        <v>20.5</v>
      </c>
      <c r="J6097" s="1">
        <v>26.3</v>
      </c>
      <c r="K6097" s="3">
        <v>530</v>
      </c>
      <c r="N6097" s="1">
        <v>283</v>
      </c>
      <c r="O6097" s="1">
        <v>98.3</v>
      </c>
      <c r="P6097" s="1">
        <v>12.1</v>
      </c>
      <c r="Q6097" s="1">
        <v>13.7</v>
      </c>
      <c r="R6097" s="1">
        <v>7.28</v>
      </c>
      <c r="AJ6097" s="1" t="s">
        <v>406</v>
      </c>
      <c r="AK6097" s="20">
        <v>49.42</v>
      </c>
      <c r="AL6097" s="19">
        <v>85.22</v>
      </c>
      <c r="AN6097" s="3">
        <v>1932</v>
      </c>
      <c r="AQ6097">
        <v>80802</v>
      </c>
      <c r="AR6097" s="1" t="s">
        <v>5180</v>
      </c>
    </row>
    <row r="6098" spans="1:44" x14ac:dyDescent="0.25">
      <c r="A6098" s="1">
        <v>7692</v>
      </c>
      <c r="B6098" s="1" t="s">
        <v>180</v>
      </c>
      <c r="C6098" s="1">
        <v>103</v>
      </c>
      <c r="D6098" s="1" t="s">
        <v>5611</v>
      </c>
      <c r="F6098" s="1" t="s">
        <v>445</v>
      </c>
      <c r="G6098" s="1">
        <v>8</v>
      </c>
      <c r="H6098" s="1">
        <v>98</v>
      </c>
      <c r="I6098" s="1">
        <v>21.4</v>
      </c>
      <c r="J6098" s="1">
        <v>25.8</v>
      </c>
      <c r="K6098" s="3">
        <v>608</v>
      </c>
      <c r="N6098" s="1">
        <v>324</v>
      </c>
      <c r="O6098" s="1">
        <v>112.5</v>
      </c>
      <c r="P6098" s="1">
        <v>13.9</v>
      </c>
      <c r="Q6098" s="1">
        <v>15.6</v>
      </c>
      <c r="R6098" s="1">
        <v>8</v>
      </c>
      <c r="AJ6098" s="1" t="s">
        <v>406</v>
      </c>
      <c r="AK6098" s="20">
        <v>49.42</v>
      </c>
      <c r="AL6098" s="19">
        <v>85.22</v>
      </c>
      <c r="AN6098" s="3">
        <v>1932</v>
      </c>
      <c r="AQ6098">
        <v>80802</v>
      </c>
      <c r="AR6098" s="1" t="s">
        <v>5180</v>
      </c>
    </row>
    <row r="6099" spans="1:44" x14ac:dyDescent="0.25">
      <c r="A6099" s="1">
        <v>7693</v>
      </c>
      <c r="B6099" s="1" t="s">
        <v>180</v>
      </c>
      <c r="C6099" s="1">
        <v>103</v>
      </c>
      <c r="D6099" s="1" t="s">
        <v>5611</v>
      </c>
      <c r="F6099" s="1" t="s">
        <v>445</v>
      </c>
      <c r="G6099" s="1">
        <v>8</v>
      </c>
      <c r="H6099" s="1">
        <v>70</v>
      </c>
      <c r="I6099" s="1">
        <v>17</v>
      </c>
      <c r="J6099" s="1">
        <v>22</v>
      </c>
      <c r="K6099" s="3">
        <v>856</v>
      </c>
      <c r="N6099" s="1">
        <v>271</v>
      </c>
      <c r="O6099" s="1">
        <v>94.1</v>
      </c>
      <c r="P6099" s="1">
        <v>12</v>
      </c>
      <c r="Q6099" s="1">
        <v>13.8</v>
      </c>
      <c r="R6099" s="1">
        <v>8.1300000000000008</v>
      </c>
      <c r="AJ6099" s="1" t="s">
        <v>406</v>
      </c>
      <c r="AK6099" s="20">
        <v>49.42</v>
      </c>
      <c r="AL6099" s="19">
        <v>85.22</v>
      </c>
      <c r="AN6099" s="3">
        <v>1932</v>
      </c>
      <c r="AQ6099">
        <v>80802</v>
      </c>
      <c r="AR6099" s="1" t="s">
        <v>5180</v>
      </c>
    </row>
    <row r="6100" spans="1:44" x14ac:dyDescent="0.25">
      <c r="A6100" s="1">
        <v>7694</v>
      </c>
      <c r="B6100" s="1" t="s">
        <v>180</v>
      </c>
      <c r="C6100" s="1">
        <v>103</v>
      </c>
      <c r="D6100" s="1" t="s">
        <v>5611</v>
      </c>
      <c r="F6100" s="1" t="s">
        <v>445</v>
      </c>
      <c r="G6100" s="1">
        <v>9</v>
      </c>
      <c r="H6100" s="1">
        <v>101</v>
      </c>
      <c r="I6100" s="1">
        <v>17.5</v>
      </c>
      <c r="J6100" s="1">
        <v>24.7</v>
      </c>
      <c r="K6100" s="3">
        <v>259</v>
      </c>
      <c r="N6100" s="1">
        <v>106</v>
      </c>
      <c r="O6100" s="1">
        <v>36.799999999999997</v>
      </c>
      <c r="P6100" s="1">
        <v>4.5999999999999996</v>
      </c>
      <c r="Q6100" s="1">
        <v>7.65</v>
      </c>
      <c r="R6100" s="1">
        <v>3.88</v>
      </c>
      <c r="AJ6100" s="1" t="s">
        <v>406</v>
      </c>
      <c r="AK6100" s="20">
        <v>49.42</v>
      </c>
      <c r="AL6100" s="19">
        <v>85.22</v>
      </c>
      <c r="AN6100" s="3">
        <v>1932</v>
      </c>
      <c r="AQ6100">
        <v>80802</v>
      </c>
      <c r="AR6100" s="1" t="s">
        <v>5180</v>
      </c>
    </row>
    <row r="6101" spans="1:44" x14ac:dyDescent="0.25">
      <c r="A6101" s="1">
        <v>7695</v>
      </c>
      <c r="B6101" s="1" t="s">
        <v>180</v>
      </c>
      <c r="C6101" s="1">
        <v>103</v>
      </c>
      <c r="D6101" s="1" t="s">
        <v>5611</v>
      </c>
      <c r="F6101" s="1" t="s">
        <v>445</v>
      </c>
      <c r="G6101" s="1">
        <v>9</v>
      </c>
      <c r="H6101" s="1">
        <v>85</v>
      </c>
      <c r="I6101" s="1">
        <v>15.7</v>
      </c>
      <c r="J6101" s="1">
        <v>22.7</v>
      </c>
      <c r="K6101" s="3">
        <v>302</v>
      </c>
      <c r="N6101" s="1">
        <v>95.2</v>
      </c>
      <c r="O6101" s="1">
        <v>33.1</v>
      </c>
      <c r="P6101" s="1">
        <v>4.2</v>
      </c>
      <c r="Q6101" s="1">
        <v>7.2</v>
      </c>
      <c r="R6101" s="1">
        <v>3.91</v>
      </c>
      <c r="AJ6101" s="1" t="s">
        <v>406</v>
      </c>
      <c r="AK6101" s="20">
        <v>49.42</v>
      </c>
      <c r="AL6101" s="19">
        <v>85.22</v>
      </c>
      <c r="AN6101" s="3">
        <v>1932</v>
      </c>
      <c r="AQ6101">
        <v>80802</v>
      </c>
      <c r="AR6101" s="1" t="s">
        <v>5180</v>
      </c>
    </row>
    <row r="6102" spans="1:44" x14ac:dyDescent="0.25">
      <c r="A6102" s="1">
        <v>7696</v>
      </c>
      <c r="B6102" s="1" t="s">
        <v>180</v>
      </c>
      <c r="C6102" s="1">
        <v>103</v>
      </c>
      <c r="D6102" s="1" t="s">
        <v>5611</v>
      </c>
      <c r="F6102" s="1" t="s">
        <v>445</v>
      </c>
      <c r="G6102" s="1">
        <v>9</v>
      </c>
      <c r="H6102" s="1">
        <v>124</v>
      </c>
      <c r="I6102" s="1">
        <v>19.399999999999999</v>
      </c>
      <c r="J6102" s="1">
        <v>27.8</v>
      </c>
      <c r="K6102" s="3">
        <v>165</v>
      </c>
      <c r="N6102" s="1">
        <v>93.4</v>
      </c>
      <c r="O6102" s="1">
        <v>32.5</v>
      </c>
      <c r="P6102" s="1">
        <v>4</v>
      </c>
      <c r="Q6102" s="1">
        <v>5.51</v>
      </c>
      <c r="R6102" s="1">
        <v>2.58</v>
      </c>
      <c r="AJ6102" s="1" t="s">
        <v>406</v>
      </c>
      <c r="AK6102" s="20">
        <v>49.42</v>
      </c>
      <c r="AL6102" s="19">
        <v>85.22</v>
      </c>
      <c r="AN6102" s="3">
        <v>1932</v>
      </c>
      <c r="AQ6102">
        <v>80802</v>
      </c>
      <c r="AR6102" s="1" t="s">
        <v>5180</v>
      </c>
    </row>
    <row r="6103" spans="1:44" x14ac:dyDescent="0.25">
      <c r="A6103" s="1">
        <v>7697</v>
      </c>
      <c r="B6103" s="1" t="s">
        <v>180</v>
      </c>
      <c r="C6103" s="1">
        <v>103</v>
      </c>
      <c r="D6103" s="1" t="s">
        <v>5611</v>
      </c>
      <c r="F6103" s="1" t="s">
        <v>445</v>
      </c>
      <c r="G6103" s="1">
        <v>9</v>
      </c>
      <c r="H6103" s="1">
        <v>150</v>
      </c>
      <c r="I6103" s="1">
        <v>20.5</v>
      </c>
      <c r="J6103" s="1">
        <v>21.8</v>
      </c>
      <c r="K6103" s="3">
        <v>310</v>
      </c>
      <c r="N6103" s="1">
        <v>113</v>
      </c>
      <c r="O6103" s="1">
        <v>39.299999999999997</v>
      </c>
      <c r="P6103" s="1">
        <v>5</v>
      </c>
      <c r="Q6103" s="1">
        <v>6.19</v>
      </c>
      <c r="R6103" s="1">
        <v>2.69</v>
      </c>
      <c r="AJ6103" s="1" t="s">
        <v>406</v>
      </c>
      <c r="AK6103" s="20">
        <v>49.42</v>
      </c>
      <c r="AL6103" s="19">
        <v>85.22</v>
      </c>
      <c r="AN6103" s="3">
        <v>1932</v>
      </c>
      <c r="AQ6103">
        <v>80802</v>
      </c>
      <c r="AR6103" s="1" t="s">
        <v>5180</v>
      </c>
    </row>
    <row r="6104" spans="1:44" x14ac:dyDescent="0.25">
      <c r="A6104" s="1">
        <v>7698</v>
      </c>
      <c r="B6104" s="1" t="s">
        <v>180</v>
      </c>
      <c r="C6104" s="1">
        <v>103</v>
      </c>
      <c r="D6104" s="1" t="s">
        <v>5611</v>
      </c>
      <c r="F6104" s="1" t="s">
        <v>445</v>
      </c>
      <c r="G6104" s="1">
        <v>9</v>
      </c>
      <c r="H6104" s="1">
        <v>200</v>
      </c>
      <c r="I6104" s="1">
        <v>21</v>
      </c>
      <c r="J6104" s="1">
        <v>31.3</v>
      </c>
      <c r="K6104" s="3">
        <v>141</v>
      </c>
      <c r="N6104" s="1">
        <v>109</v>
      </c>
      <c r="O6104" s="1">
        <v>37.9</v>
      </c>
      <c r="P6104" s="1">
        <v>4.5</v>
      </c>
      <c r="Q6104" s="1">
        <v>7.61</v>
      </c>
      <c r="R6104" s="1">
        <v>2.19</v>
      </c>
      <c r="AJ6104" s="1" t="s">
        <v>406</v>
      </c>
      <c r="AK6104" s="20">
        <v>49.42</v>
      </c>
      <c r="AL6104" s="19">
        <v>85.22</v>
      </c>
      <c r="AN6104" s="3">
        <v>1932</v>
      </c>
      <c r="AQ6104">
        <v>80802</v>
      </c>
      <c r="AR6104" s="1" t="s">
        <v>5180</v>
      </c>
    </row>
    <row r="6105" spans="1:44" x14ac:dyDescent="0.25">
      <c r="A6105" s="1">
        <v>7699</v>
      </c>
      <c r="B6105" s="1" t="s">
        <v>180</v>
      </c>
      <c r="C6105" s="1">
        <v>103</v>
      </c>
      <c r="D6105" s="1" t="s">
        <v>5611</v>
      </c>
      <c r="F6105" s="1" t="s">
        <v>445</v>
      </c>
      <c r="G6105" s="1">
        <v>9</v>
      </c>
      <c r="H6105" s="1">
        <v>154</v>
      </c>
      <c r="I6105" s="1">
        <v>20.5</v>
      </c>
      <c r="J6105" s="1">
        <v>30.4</v>
      </c>
      <c r="K6105" s="3">
        <v>186</v>
      </c>
      <c r="N6105" s="1">
        <v>133</v>
      </c>
      <c r="O6105" s="1">
        <v>46.2</v>
      </c>
      <c r="P6105" s="1">
        <v>5.5</v>
      </c>
      <c r="Q6105" s="1">
        <v>5.6</v>
      </c>
      <c r="R6105" s="1">
        <v>2.41</v>
      </c>
      <c r="AJ6105" s="1" t="s">
        <v>406</v>
      </c>
      <c r="AK6105" s="20">
        <v>49.42</v>
      </c>
      <c r="AL6105" s="19">
        <v>85.22</v>
      </c>
      <c r="AN6105" s="3">
        <v>1932</v>
      </c>
      <c r="AQ6105">
        <v>80802</v>
      </c>
      <c r="AR6105" s="1" t="s">
        <v>5180</v>
      </c>
    </row>
    <row r="6106" spans="1:44" x14ac:dyDescent="0.25">
      <c r="A6106" s="1">
        <v>7700</v>
      </c>
      <c r="B6106" s="1" t="s">
        <v>180</v>
      </c>
      <c r="C6106" s="1">
        <v>103</v>
      </c>
      <c r="D6106" s="1" t="s">
        <v>5611</v>
      </c>
      <c r="F6106" s="1" t="s">
        <v>445</v>
      </c>
      <c r="G6106" s="1">
        <v>9</v>
      </c>
      <c r="H6106" s="1">
        <v>108</v>
      </c>
      <c r="I6106" s="1">
        <v>18.3</v>
      </c>
      <c r="J6106" s="1">
        <v>26.5</v>
      </c>
      <c r="K6106" s="3">
        <v>254</v>
      </c>
      <c r="N6106" s="1">
        <v>125</v>
      </c>
      <c r="O6106" s="1">
        <v>43.4</v>
      </c>
      <c r="P6106" s="1">
        <v>5.3</v>
      </c>
      <c r="Q6106" s="1">
        <v>7.1</v>
      </c>
      <c r="R6106" s="1">
        <v>3.5</v>
      </c>
      <c r="AJ6106" s="1" t="s">
        <v>406</v>
      </c>
      <c r="AK6106" s="20">
        <v>49.42</v>
      </c>
      <c r="AL6106" s="19">
        <v>85.22</v>
      </c>
      <c r="AN6106" s="3">
        <v>1932</v>
      </c>
      <c r="AQ6106">
        <v>80802</v>
      </c>
      <c r="AR6106" s="1" t="s">
        <v>5180</v>
      </c>
    </row>
    <row r="6107" spans="1:44" x14ac:dyDescent="0.25">
      <c r="A6107" s="1">
        <v>7701</v>
      </c>
      <c r="B6107" s="1" t="s">
        <v>180</v>
      </c>
      <c r="C6107" s="1">
        <v>103</v>
      </c>
      <c r="D6107" s="1" t="s">
        <v>5611</v>
      </c>
      <c r="F6107" s="1" t="s">
        <v>445</v>
      </c>
      <c r="G6107" s="1">
        <v>9</v>
      </c>
      <c r="H6107" s="1">
        <v>106</v>
      </c>
      <c r="I6107" s="1">
        <v>18.100000000000001</v>
      </c>
      <c r="J6107" s="1">
        <v>26.4</v>
      </c>
      <c r="K6107" s="3">
        <v>297</v>
      </c>
      <c r="N6107" s="1">
        <v>143</v>
      </c>
      <c r="O6107" s="1">
        <v>49.7</v>
      </c>
      <c r="P6107" s="1">
        <v>6.1</v>
      </c>
      <c r="Q6107" s="1">
        <v>7.37</v>
      </c>
      <c r="R6107" s="1">
        <v>3.67</v>
      </c>
      <c r="AJ6107" s="1" t="s">
        <v>406</v>
      </c>
      <c r="AK6107" s="20">
        <v>49.42</v>
      </c>
      <c r="AL6107" s="19">
        <v>85.22</v>
      </c>
      <c r="AN6107" s="3">
        <v>1932</v>
      </c>
      <c r="AQ6107">
        <v>80802</v>
      </c>
      <c r="AR6107" s="1" t="s">
        <v>5180</v>
      </c>
    </row>
    <row r="6108" spans="1:44" x14ac:dyDescent="0.25">
      <c r="A6108" s="1">
        <v>7702</v>
      </c>
      <c r="B6108" s="1" t="s">
        <v>180</v>
      </c>
      <c r="C6108" s="1">
        <v>103</v>
      </c>
      <c r="D6108" s="1" t="s">
        <v>5611</v>
      </c>
      <c r="F6108" s="1" t="s">
        <v>445</v>
      </c>
      <c r="G6108" s="1">
        <v>9</v>
      </c>
      <c r="H6108" s="1">
        <v>127</v>
      </c>
      <c r="I6108" s="1">
        <v>19.399999999999999</v>
      </c>
      <c r="J6108" s="1">
        <v>28.3</v>
      </c>
      <c r="K6108" s="3">
        <v>260</v>
      </c>
      <c r="N6108" s="1">
        <v>153</v>
      </c>
      <c r="O6108" s="1">
        <v>53.2</v>
      </c>
      <c r="P6108" s="1">
        <v>6.5</v>
      </c>
      <c r="Q6108" s="1">
        <v>6.96</v>
      </c>
      <c r="R6108" s="1">
        <v>3.23</v>
      </c>
      <c r="AJ6108" s="1" t="s">
        <v>406</v>
      </c>
      <c r="AK6108" s="20">
        <v>49.42</v>
      </c>
      <c r="AL6108" s="19">
        <v>85.22</v>
      </c>
      <c r="AN6108" s="3">
        <v>1932</v>
      </c>
      <c r="AQ6108">
        <v>80802</v>
      </c>
      <c r="AR6108" s="1" t="s">
        <v>5180</v>
      </c>
    </row>
    <row r="6109" spans="1:44" x14ac:dyDescent="0.25">
      <c r="A6109" s="1">
        <v>7703</v>
      </c>
      <c r="B6109" s="1" t="s">
        <v>180</v>
      </c>
      <c r="C6109" s="1">
        <v>103</v>
      </c>
      <c r="D6109" s="1" t="s">
        <v>5611</v>
      </c>
      <c r="F6109" s="1" t="s">
        <v>445</v>
      </c>
      <c r="G6109" s="1">
        <v>9</v>
      </c>
      <c r="H6109" s="1">
        <v>110</v>
      </c>
      <c r="I6109" s="1">
        <v>18.5</v>
      </c>
      <c r="J6109" s="1">
        <v>25.9</v>
      </c>
      <c r="K6109" s="3">
        <v>407</v>
      </c>
      <c r="N6109" s="1">
        <v>192</v>
      </c>
      <c r="O6109" s="1">
        <v>66.8</v>
      </c>
      <c r="P6109" s="1">
        <v>8.3000000000000007</v>
      </c>
      <c r="Q6109" s="1">
        <v>7.97</v>
      </c>
      <c r="R6109" s="1">
        <v>3.9</v>
      </c>
      <c r="AJ6109" s="1" t="s">
        <v>406</v>
      </c>
      <c r="AK6109" s="20">
        <v>49.42</v>
      </c>
      <c r="AL6109" s="19">
        <v>85.22</v>
      </c>
      <c r="AN6109" s="3">
        <v>1932</v>
      </c>
      <c r="AQ6109">
        <v>80802</v>
      </c>
      <c r="AR6109" s="1" t="s">
        <v>5180</v>
      </c>
    </row>
    <row r="6110" spans="1:44" x14ac:dyDescent="0.25">
      <c r="A6110" s="1">
        <v>7704</v>
      </c>
      <c r="B6110" s="1" t="s">
        <v>180</v>
      </c>
      <c r="C6110" s="1">
        <v>103</v>
      </c>
      <c r="D6110" s="1" t="s">
        <v>5611</v>
      </c>
      <c r="F6110" s="1" t="s">
        <v>445</v>
      </c>
      <c r="G6110" s="1">
        <v>9</v>
      </c>
      <c r="H6110" s="1">
        <v>85</v>
      </c>
      <c r="I6110" s="1">
        <v>15.7</v>
      </c>
      <c r="J6110" s="1">
        <v>21.8</v>
      </c>
      <c r="K6110" s="3">
        <v>562</v>
      </c>
      <c r="N6110" s="1">
        <v>164</v>
      </c>
      <c r="O6110" s="1">
        <v>57</v>
      </c>
      <c r="P6110" s="1">
        <v>7.3</v>
      </c>
      <c r="Q6110" s="1">
        <v>7.99</v>
      </c>
      <c r="R6110" s="1">
        <v>4.3499999999999996</v>
      </c>
      <c r="AJ6110" s="1" t="s">
        <v>406</v>
      </c>
      <c r="AK6110" s="20">
        <v>49.42</v>
      </c>
      <c r="AL6110" s="19">
        <v>85.22</v>
      </c>
      <c r="AN6110" s="3">
        <v>1932</v>
      </c>
      <c r="AQ6110">
        <v>80802</v>
      </c>
      <c r="AR6110" s="1" t="s">
        <v>5180</v>
      </c>
    </row>
    <row r="6111" spans="1:44" x14ac:dyDescent="0.25">
      <c r="A6111" s="1">
        <v>7705</v>
      </c>
      <c r="B6111" s="1" t="s">
        <v>180</v>
      </c>
      <c r="C6111" s="1">
        <v>103</v>
      </c>
      <c r="D6111" s="1" t="s">
        <v>5611</v>
      </c>
      <c r="F6111" s="1" t="s">
        <v>445</v>
      </c>
      <c r="G6111" s="1">
        <v>9</v>
      </c>
      <c r="H6111" s="1">
        <v>130</v>
      </c>
      <c r="I6111" s="1">
        <v>19.5</v>
      </c>
      <c r="J6111" s="1">
        <v>21.7</v>
      </c>
      <c r="K6111" s="3">
        <v>565</v>
      </c>
      <c r="N6111" s="1">
        <v>197</v>
      </c>
      <c r="O6111" s="1">
        <v>68.400000000000006</v>
      </c>
      <c r="P6111" s="1">
        <v>8.6999999999999993</v>
      </c>
      <c r="Q6111" s="1">
        <v>7.89</v>
      </c>
      <c r="R6111" s="1">
        <v>3.62</v>
      </c>
      <c r="AJ6111" s="1" t="s">
        <v>406</v>
      </c>
      <c r="AK6111" s="20">
        <v>49.42</v>
      </c>
      <c r="AL6111" s="19">
        <v>85.22</v>
      </c>
      <c r="AN6111" s="3">
        <v>1932</v>
      </c>
      <c r="AQ6111">
        <v>80802</v>
      </c>
      <c r="AR6111" s="1" t="s">
        <v>5180</v>
      </c>
    </row>
    <row r="6112" spans="1:44" x14ac:dyDescent="0.25">
      <c r="A6112" s="1">
        <v>7706</v>
      </c>
      <c r="B6112" s="1" t="s">
        <v>180</v>
      </c>
      <c r="C6112" s="1">
        <v>103</v>
      </c>
      <c r="D6112" s="1" t="s">
        <v>5611</v>
      </c>
      <c r="F6112" s="1" t="s">
        <v>445</v>
      </c>
      <c r="G6112" s="1">
        <v>9</v>
      </c>
      <c r="H6112" s="1">
        <v>117</v>
      </c>
      <c r="I6112" s="1">
        <v>19.100000000000001</v>
      </c>
      <c r="J6112" s="1">
        <v>27.1</v>
      </c>
      <c r="K6112" s="3">
        <v>351</v>
      </c>
      <c r="N6112" s="1">
        <v>187</v>
      </c>
      <c r="O6112" s="1">
        <v>65</v>
      </c>
      <c r="P6112" s="1">
        <v>8</v>
      </c>
      <c r="Q6112" s="1">
        <v>7.04</v>
      </c>
      <c r="R6112" s="1">
        <v>3.37</v>
      </c>
      <c r="AJ6112" s="1" t="s">
        <v>406</v>
      </c>
      <c r="AK6112" s="20">
        <v>49.42</v>
      </c>
      <c r="AL6112" s="19">
        <v>85.22</v>
      </c>
      <c r="AN6112" s="3">
        <v>1932</v>
      </c>
      <c r="AQ6112">
        <v>80802</v>
      </c>
      <c r="AR6112" s="1" t="s">
        <v>5180</v>
      </c>
    </row>
    <row r="6113" spans="1:44" x14ac:dyDescent="0.25">
      <c r="A6113" s="1">
        <v>7707</v>
      </c>
      <c r="B6113" s="1" t="s">
        <v>180</v>
      </c>
      <c r="C6113" s="1">
        <v>103</v>
      </c>
      <c r="D6113" s="1" t="s">
        <v>5611</v>
      </c>
      <c r="F6113" s="1" t="s">
        <v>445</v>
      </c>
      <c r="G6113" s="1">
        <v>9</v>
      </c>
      <c r="H6113" s="1">
        <v>120</v>
      </c>
      <c r="I6113" s="1">
        <v>19.399999999999999</v>
      </c>
      <c r="J6113" s="1">
        <v>26.9</v>
      </c>
      <c r="K6113" s="3">
        <v>602</v>
      </c>
      <c r="N6113" s="1">
        <v>321</v>
      </c>
      <c r="O6113" s="1">
        <v>111.5</v>
      </c>
      <c r="P6113" s="1">
        <v>13.7</v>
      </c>
      <c r="Q6113" s="1">
        <v>11.5</v>
      </c>
      <c r="R6113" s="1">
        <v>5.43</v>
      </c>
      <c r="AJ6113" s="1" t="s">
        <v>406</v>
      </c>
      <c r="AK6113" s="20">
        <v>49.42</v>
      </c>
      <c r="AL6113" s="19">
        <v>85.22</v>
      </c>
      <c r="AN6113" s="3">
        <v>1932</v>
      </c>
      <c r="AQ6113">
        <v>80802</v>
      </c>
      <c r="AR6113" s="1" t="s">
        <v>5180</v>
      </c>
    </row>
    <row r="6114" spans="1:44" x14ac:dyDescent="0.25">
      <c r="A6114" s="1">
        <v>7708</v>
      </c>
      <c r="B6114" s="1" t="s">
        <v>180</v>
      </c>
      <c r="C6114" s="1">
        <v>103</v>
      </c>
      <c r="D6114" s="1" t="s">
        <v>6279</v>
      </c>
      <c r="F6114" s="1" t="s">
        <v>445</v>
      </c>
      <c r="G6114" s="1">
        <v>7</v>
      </c>
      <c r="H6114" s="1">
        <v>60</v>
      </c>
      <c r="I6114" s="1">
        <v>17</v>
      </c>
      <c r="J6114" s="1">
        <v>17</v>
      </c>
      <c r="K6114" s="3">
        <v>1190</v>
      </c>
      <c r="N6114" s="1">
        <v>260</v>
      </c>
      <c r="O6114" s="1">
        <v>89.2</v>
      </c>
      <c r="Q6114" s="1">
        <v>16.399999999999999</v>
      </c>
      <c r="R6114" s="1">
        <v>13.9</v>
      </c>
      <c r="S6114" s="1">
        <v>19.2</v>
      </c>
      <c r="AJ6114" s="1" t="s">
        <v>406</v>
      </c>
      <c r="AK6114" s="20">
        <v>54</v>
      </c>
      <c r="AL6114" s="19">
        <v>86</v>
      </c>
      <c r="AN6114" s="3">
        <v>1968</v>
      </c>
      <c r="AQ6114">
        <v>80444</v>
      </c>
      <c r="AR6114" s="1" t="s">
        <v>3468</v>
      </c>
    </row>
    <row r="6115" spans="1:44" x14ac:dyDescent="0.25">
      <c r="A6115" s="1">
        <v>7709</v>
      </c>
      <c r="B6115" s="1" t="s">
        <v>180</v>
      </c>
      <c r="C6115" s="1">
        <v>103</v>
      </c>
      <c r="D6115" s="1" t="s">
        <v>5611</v>
      </c>
      <c r="F6115" s="1" t="s">
        <v>445</v>
      </c>
      <c r="G6115" s="1">
        <v>8</v>
      </c>
      <c r="H6115" s="1">
        <v>88</v>
      </c>
      <c r="I6115" s="1">
        <v>20.8</v>
      </c>
      <c r="J6115" s="1">
        <v>21.3</v>
      </c>
      <c r="K6115" s="3">
        <v>703</v>
      </c>
      <c r="N6115" s="1">
        <v>260</v>
      </c>
      <c r="O6115" s="1">
        <v>82.2</v>
      </c>
      <c r="P6115" s="1">
        <v>11.1</v>
      </c>
      <c r="Q6115" s="1">
        <v>13.6</v>
      </c>
      <c r="R6115" s="1">
        <v>9.85</v>
      </c>
      <c r="S6115" s="1">
        <v>19.8</v>
      </c>
      <c r="AJ6115" s="1" t="s">
        <v>406</v>
      </c>
      <c r="AK6115" s="20">
        <v>52</v>
      </c>
      <c r="AL6115" s="19">
        <v>89</v>
      </c>
      <c r="AM6115" s="1" t="s">
        <v>119</v>
      </c>
      <c r="AN6115" s="3">
        <v>1977</v>
      </c>
      <c r="AQ6115">
        <v>80519</v>
      </c>
      <c r="AR6115" s="1" t="s">
        <v>3115</v>
      </c>
    </row>
    <row r="6116" spans="1:44" x14ac:dyDescent="0.25">
      <c r="A6116" s="1">
        <v>7710</v>
      </c>
      <c r="B6116" s="1" t="s">
        <v>180</v>
      </c>
      <c r="C6116" s="1">
        <v>103</v>
      </c>
      <c r="D6116" s="1" t="s">
        <v>6355</v>
      </c>
      <c r="F6116" s="1" t="s">
        <v>445</v>
      </c>
      <c r="G6116" s="1">
        <v>8</v>
      </c>
      <c r="H6116" s="1">
        <v>90</v>
      </c>
      <c r="I6116" s="1">
        <v>22</v>
      </c>
      <c r="J6116" s="1">
        <v>27.2</v>
      </c>
      <c r="K6116" s="3">
        <v>443</v>
      </c>
      <c r="L6116" s="2">
        <v>0.93</v>
      </c>
      <c r="M6116" s="1">
        <v>32.799999999999997</v>
      </c>
      <c r="N6116" s="1">
        <v>345</v>
      </c>
      <c r="O6116" s="1">
        <v>111.48</v>
      </c>
      <c r="P6116" s="1">
        <v>13.78</v>
      </c>
      <c r="Q6116" s="1">
        <v>17.670000000000002</v>
      </c>
      <c r="R6116" s="1">
        <v>10.6</v>
      </c>
      <c r="S6116" s="1">
        <v>20.77</v>
      </c>
      <c r="X6116" s="1">
        <v>0.27</v>
      </c>
      <c r="Y6116" s="1">
        <v>0.23</v>
      </c>
      <c r="Z6116" s="1">
        <v>0.5</v>
      </c>
      <c r="AB6116" s="1">
        <v>1.54</v>
      </c>
      <c r="AD6116" s="1">
        <v>13.05</v>
      </c>
      <c r="AG6116" s="1">
        <v>4.6500000000000004</v>
      </c>
      <c r="AI6116" s="1">
        <v>23.65</v>
      </c>
      <c r="AJ6116" s="1" t="s">
        <v>406</v>
      </c>
      <c r="AK6116" s="20">
        <v>52</v>
      </c>
      <c r="AL6116" s="19">
        <v>89</v>
      </c>
      <c r="AM6116" s="1" t="s">
        <v>119</v>
      </c>
      <c r="AN6116" s="3">
        <v>1977</v>
      </c>
      <c r="AQ6116">
        <v>80519</v>
      </c>
      <c r="AR6116" s="1" t="s">
        <v>3115</v>
      </c>
    </row>
    <row r="6117" spans="1:44" x14ac:dyDescent="0.25">
      <c r="A6117" s="1">
        <v>7711</v>
      </c>
      <c r="B6117" s="1" t="s">
        <v>180</v>
      </c>
      <c r="C6117" s="1">
        <v>103</v>
      </c>
      <c r="D6117" s="1" t="s">
        <v>6353</v>
      </c>
      <c r="F6117" s="1" t="s">
        <v>445</v>
      </c>
      <c r="G6117" s="1">
        <v>10</v>
      </c>
      <c r="H6117" s="1">
        <v>40</v>
      </c>
      <c r="I6117" s="1">
        <v>7.2</v>
      </c>
      <c r="J6117" s="1">
        <v>7.1</v>
      </c>
      <c r="K6117" s="3">
        <v>3537</v>
      </c>
      <c r="L6117" s="2">
        <v>0.63</v>
      </c>
      <c r="N6117" s="1">
        <v>169</v>
      </c>
      <c r="O6117" s="1">
        <v>55.2</v>
      </c>
      <c r="P6117" s="1">
        <v>8.1999999999999993</v>
      </c>
      <c r="Q6117" s="1">
        <v>16.399999999999999</v>
      </c>
      <c r="R6117" s="1">
        <v>9.8000000000000007</v>
      </c>
      <c r="S6117" s="1">
        <v>20.7</v>
      </c>
      <c r="Y6117" s="1">
        <v>1.32</v>
      </c>
      <c r="AB6117" s="1">
        <v>0.88</v>
      </c>
      <c r="AI6117" s="1">
        <v>3.5</v>
      </c>
      <c r="AJ6117" s="1" t="s">
        <v>406</v>
      </c>
      <c r="AK6117" s="20">
        <v>52</v>
      </c>
      <c r="AL6117" s="19">
        <v>92</v>
      </c>
      <c r="AM6117" s="1">
        <v>450</v>
      </c>
      <c r="AN6117" s="3">
        <v>1980</v>
      </c>
      <c r="AQ6117">
        <v>80519</v>
      </c>
      <c r="AR6117" s="1" t="s">
        <v>3336</v>
      </c>
    </row>
    <row r="6118" spans="1:44" x14ac:dyDescent="0.25">
      <c r="A6118" s="1">
        <v>7712</v>
      </c>
      <c r="B6118" s="1" t="s">
        <v>180</v>
      </c>
      <c r="C6118" s="1">
        <v>103</v>
      </c>
      <c r="D6118" s="1" t="s">
        <v>6091</v>
      </c>
      <c r="F6118" s="1" t="s">
        <v>860</v>
      </c>
      <c r="G6118" s="1">
        <v>8</v>
      </c>
      <c r="H6118" s="1">
        <v>26</v>
      </c>
      <c r="I6118" s="1">
        <v>6.4</v>
      </c>
      <c r="J6118" s="1">
        <v>5.3</v>
      </c>
      <c r="K6118" s="3">
        <v>4880</v>
      </c>
      <c r="N6118" s="1">
        <v>141</v>
      </c>
      <c r="O6118" s="1">
        <v>46</v>
      </c>
      <c r="P6118" s="1">
        <v>6.8</v>
      </c>
      <c r="Q6118" s="1">
        <v>11.6</v>
      </c>
      <c r="R6118" s="1">
        <v>6.7</v>
      </c>
      <c r="AJ6118" s="1" t="s">
        <v>406</v>
      </c>
      <c r="AK6118" s="20">
        <v>52</v>
      </c>
      <c r="AL6118" s="19">
        <v>92</v>
      </c>
      <c r="AM6118" s="1">
        <v>450</v>
      </c>
      <c r="AN6118" s="3">
        <v>1981</v>
      </c>
      <c r="AQ6118">
        <v>80519</v>
      </c>
      <c r="AR6118" s="1" t="s">
        <v>283</v>
      </c>
    </row>
    <row r="6119" spans="1:44" x14ac:dyDescent="0.25">
      <c r="A6119" s="1">
        <v>7713</v>
      </c>
      <c r="B6119" s="1" t="s">
        <v>180</v>
      </c>
      <c r="C6119" s="1">
        <v>103</v>
      </c>
      <c r="D6119" s="1" t="s">
        <v>6091</v>
      </c>
      <c r="F6119" s="1" t="s">
        <v>860</v>
      </c>
      <c r="G6119" s="1">
        <v>8</v>
      </c>
      <c r="H6119" s="1">
        <v>31</v>
      </c>
      <c r="I6119" s="1">
        <v>9.3000000000000007</v>
      </c>
      <c r="J6119" s="1">
        <v>6</v>
      </c>
      <c r="K6119" s="3">
        <v>4190</v>
      </c>
      <c r="N6119" s="1">
        <v>158</v>
      </c>
      <c r="O6119" s="1">
        <v>51.8</v>
      </c>
      <c r="P6119" s="1">
        <v>7.7</v>
      </c>
      <c r="Q6119" s="1">
        <v>13</v>
      </c>
      <c r="R6119" s="1">
        <v>7.5</v>
      </c>
      <c r="AJ6119" s="1" t="s">
        <v>406</v>
      </c>
      <c r="AK6119" s="20">
        <v>52</v>
      </c>
      <c r="AL6119" s="19">
        <v>92</v>
      </c>
      <c r="AM6119" s="1">
        <v>450</v>
      </c>
      <c r="AN6119" s="3">
        <v>1981</v>
      </c>
      <c r="AQ6119">
        <v>80519</v>
      </c>
      <c r="AR6119" s="1" t="s">
        <v>283</v>
      </c>
    </row>
    <row r="6120" spans="1:44" x14ac:dyDescent="0.25">
      <c r="A6120" s="1">
        <v>7714</v>
      </c>
      <c r="B6120" s="1" t="s">
        <v>180</v>
      </c>
      <c r="C6120" s="1">
        <v>103</v>
      </c>
      <c r="D6120" s="1" t="s">
        <v>5611</v>
      </c>
      <c r="F6120" s="1" t="s">
        <v>445</v>
      </c>
      <c r="G6120" s="1">
        <v>8</v>
      </c>
      <c r="H6120" s="1">
        <v>86</v>
      </c>
      <c r="I6120" s="1">
        <v>19.8</v>
      </c>
      <c r="J6120" s="1">
        <v>20.6</v>
      </c>
      <c r="K6120" s="3">
        <v>650</v>
      </c>
      <c r="N6120" s="1">
        <v>244</v>
      </c>
      <c r="O6120" s="1">
        <v>78.2</v>
      </c>
      <c r="P6120" s="1">
        <v>11.5</v>
      </c>
      <c r="Q6120" s="1">
        <v>13</v>
      </c>
      <c r="R6120" s="1">
        <v>9.2200000000000006</v>
      </c>
      <c r="S6120" s="1">
        <v>20.5</v>
      </c>
      <c r="AJ6120" s="1" t="s">
        <v>406</v>
      </c>
      <c r="AK6120" s="20">
        <v>54</v>
      </c>
      <c r="AL6120" s="19">
        <v>95</v>
      </c>
      <c r="AM6120" s="1">
        <v>1000</v>
      </c>
      <c r="AN6120" s="3">
        <v>1977</v>
      </c>
      <c r="AQ6120">
        <v>80601</v>
      </c>
      <c r="AR6120" s="1" t="s">
        <v>3115</v>
      </c>
    </row>
    <row r="6121" spans="1:44" x14ac:dyDescent="0.25">
      <c r="A6121" s="1">
        <v>7715</v>
      </c>
      <c r="B6121" s="1" t="s">
        <v>182</v>
      </c>
      <c r="C6121" s="1">
        <v>103</v>
      </c>
      <c r="D6121" s="1" t="s">
        <v>6167</v>
      </c>
      <c r="F6121" s="1" t="s">
        <v>445</v>
      </c>
      <c r="G6121" s="1">
        <v>4</v>
      </c>
      <c r="H6121" s="1">
        <v>160</v>
      </c>
      <c r="I6121" s="1">
        <v>45</v>
      </c>
      <c r="J6121" s="1">
        <v>74</v>
      </c>
      <c r="K6121" s="3">
        <v>332</v>
      </c>
      <c r="N6121" s="1">
        <v>1294</v>
      </c>
      <c r="O6121" s="1">
        <v>517.6</v>
      </c>
      <c r="Q6121" s="1">
        <v>51.8</v>
      </c>
      <c r="R6121" s="1">
        <v>28.4</v>
      </c>
      <c r="S6121" s="1">
        <v>40.799999999999997</v>
      </c>
      <c r="AJ6121" s="1" t="s">
        <v>406</v>
      </c>
      <c r="AK6121" s="20">
        <v>44</v>
      </c>
      <c r="AL6121" s="19">
        <v>41</v>
      </c>
      <c r="AM6121" s="1" t="s">
        <v>120</v>
      </c>
      <c r="AN6121" s="3">
        <v>1949</v>
      </c>
      <c r="AQ6121">
        <v>80416</v>
      </c>
      <c r="AR6121" s="1" t="s">
        <v>284</v>
      </c>
    </row>
    <row r="6122" spans="1:44" x14ac:dyDescent="0.25">
      <c r="A6122" s="1">
        <v>7716</v>
      </c>
      <c r="B6122" s="1" t="s">
        <v>182</v>
      </c>
      <c r="C6122" s="1">
        <v>103</v>
      </c>
      <c r="D6122" s="1" t="s">
        <v>6162</v>
      </c>
      <c r="F6122" s="1" t="s">
        <v>445</v>
      </c>
      <c r="G6122" s="1">
        <v>5</v>
      </c>
      <c r="H6122" s="1">
        <v>160</v>
      </c>
      <c r="I6122" s="1">
        <v>38</v>
      </c>
      <c r="J6122" s="1">
        <v>64</v>
      </c>
      <c r="K6122" s="3">
        <v>488</v>
      </c>
      <c r="N6122" s="1">
        <v>843</v>
      </c>
      <c r="O6122" s="1">
        <v>337.2</v>
      </c>
      <c r="Q6122" s="1">
        <v>33.700000000000003</v>
      </c>
      <c r="R6122" s="1">
        <v>18.5</v>
      </c>
      <c r="S6122" s="1">
        <v>17.600000000000001</v>
      </c>
      <c r="AJ6122" s="1" t="s">
        <v>406</v>
      </c>
      <c r="AK6122" s="20">
        <v>44</v>
      </c>
      <c r="AL6122" s="19">
        <v>41</v>
      </c>
      <c r="AM6122" s="1" t="s">
        <v>120</v>
      </c>
      <c r="AN6122" s="3">
        <v>1949</v>
      </c>
      <c r="AQ6122">
        <v>80416</v>
      </c>
      <c r="AR6122" s="1" t="s">
        <v>284</v>
      </c>
    </row>
    <row r="6123" spans="1:44" x14ac:dyDescent="0.25">
      <c r="A6123" s="1">
        <v>7717</v>
      </c>
      <c r="B6123" s="1" t="s">
        <v>182</v>
      </c>
      <c r="C6123" s="1">
        <v>103</v>
      </c>
      <c r="D6123" s="1" t="s">
        <v>6162</v>
      </c>
      <c r="F6123" s="1" t="s">
        <v>445</v>
      </c>
      <c r="G6123" s="1">
        <v>6</v>
      </c>
      <c r="H6123" s="1">
        <v>279</v>
      </c>
      <c r="I6123" s="1">
        <v>37.799999999999997</v>
      </c>
      <c r="J6123" s="1">
        <v>69.900000000000006</v>
      </c>
      <c r="K6123" s="3">
        <v>488</v>
      </c>
      <c r="N6123" s="1">
        <v>876</v>
      </c>
      <c r="O6123" s="1">
        <v>400.8</v>
      </c>
      <c r="Q6123" s="1">
        <v>53.8</v>
      </c>
      <c r="R6123" s="1">
        <v>13.8</v>
      </c>
      <c r="S6123" s="1">
        <v>100.8</v>
      </c>
      <c r="AJ6123" s="1" t="s">
        <v>406</v>
      </c>
      <c r="AK6123" s="20">
        <v>44.08</v>
      </c>
      <c r="AL6123" s="19">
        <v>40.33</v>
      </c>
      <c r="AM6123" s="1" t="s">
        <v>121</v>
      </c>
      <c r="AN6123" s="3">
        <v>1971</v>
      </c>
      <c r="AQ6123">
        <v>80408</v>
      </c>
      <c r="AR6123" s="1" t="s">
        <v>285</v>
      </c>
    </row>
    <row r="6124" spans="1:44" x14ac:dyDescent="0.25">
      <c r="A6124" s="1">
        <v>7718</v>
      </c>
      <c r="B6124" s="1" t="s">
        <v>182</v>
      </c>
      <c r="C6124" s="1">
        <v>103</v>
      </c>
      <c r="D6124" s="1" t="s">
        <v>6095</v>
      </c>
      <c r="F6124" s="1" t="s">
        <v>445</v>
      </c>
      <c r="G6124" s="1">
        <v>6</v>
      </c>
      <c r="H6124" s="1">
        <v>283</v>
      </c>
      <c r="I6124" s="1">
        <v>37.6</v>
      </c>
      <c r="J6124" s="1">
        <v>73.900000000000006</v>
      </c>
      <c r="K6124" s="3">
        <v>418</v>
      </c>
      <c r="N6124" s="1">
        <v>601</v>
      </c>
      <c r="O6124" s="1">
        <v>275.10000000000002</v>
      </c>
      <c r="Q6124" s="1">
        <v>41.4</v>
      </c>
      <c r="R6124" s="1">
        <v>10.1</v>
      </c>
      <c r="S6124" s="1">
        <v>68.8</v>
      </c>
      <c r="AJ6124" s="1" t="s">
        <v>406</v>
      </c>
      <c r="AK6124" s="20">
        <v>44.08</v>
      </c>
      <c r="AL6124" s="19">
        <v>40.33</v>
      </c>
      <c r="AM6124" s="1" t="s">
        <v>121</v>
      </c>
      <c r="AN6124" s="3">
        <v>1971</v>
      </c>
      <c r="AQ6124">
        <v>80408</v>
      </c>
      <c r="AR6124" s="1" t="s">
        <v>285</v>
      </c>
    </row>
    <row r="6125" spans="1:44" x14ac:dyDescent="0.25">
      <c r="A6125" s="1">
        <v>7720</v>
      </c>
      <c r="B6125" s="1" t="s">
        <v>1233</v>
      </c>
      <c r="C6125" s="1">
        <v>101</v>
      </c>
      <c r="D6125" s="1" t="s">
        <v>6188</v>
      </c>
      <c r="F6125" s="1" t="s">
        <v>445</v>
      </c>
      <c r="G6125" s="1">
        <v>7</v>
      </c>
      <c r="H6125" s="1">
        <v>170</v>
      </c>
      <c r="I6125" s="1">
        <v>29</v>
      </c>
      <c r="J6125" s="1">
        <v>40.4</v>
      </c>
      <c r="K6125" s="3">
        <v>351</v>
      </c>
      <c r="L6125" s="2">
        <f>N6125/((1824.17)*(1-EXP(-(0.023514)*I6125))^(1.69151))</f>
        <v>1.0252507184089086</v>
      </c>
      <c r="N6125" s="1">
        <v>568</v>
      </c>
      <c r="O6125" s="1">
        <v>221.4</v>
      </c>
      <c r="P6125" s="1">
        <v>13.7</v>
      </c>
      <c r="Q6125" s="1">
        <v>31</v>
      </c>
      <c r="R6125" s="1">
        <v>7.29</v>
      </c>
      <c r="S6125" s="1">
        <v>53.4</v>
      </c>
      <c r="AJ6125" s="1" t="s">
        <v>406</v>
      </c>
      <c r="AK6125" s="20">
        <v>60.5</v>
      </c>
      <c r="AL6125" s="19">
        <v>30</v>
      </c>
      <c r="AN6125" s="3">
        <v>1970</v>
      </c>
      <c r="AQ6125">
        <v>80608</v>
      </c>
      <c r="AR6125" s="1" t="s">
        <v>286</v>
      </c>
    </row>
    <row r="6126" spans="1:44" x14ac:dyDescent="0.25">
      <c r="A6126" s="1">
        <v>7721</v>
      </c>
      <c r="B6126" s="1" t="s">
        <v>1233</v>
      </c>
      <c r="C6126" s="1">
        <v>101</v>
      </c>
      <c r="D6126" s="1" t="s">
        <v>5627</v>
      </c>
      <c r="F6126" s="1" t="s">
        <v>445</v>
      </c>
      <c r="G6126" s="1">
        <v>9</v>
      </c>
      <c r="H6126" s="1">
        <v>135</v>
      </c>
      <c r="I6126" s="1">
        <v>19</v>
      </c>
      <c r="J6126" s="1">
        <v>26</v>
      </c>
      <c r="K6126" s="3">
        <v>292</v>
      </c>
      <c r="L6126" s="2">
        <f>N6126/((1581.94)*(1-EXP(-(0.021301)*I6126))^(1.51716))</f>
        <v>0.49315214270134489</v>
      </c>
      <c r="N6126" s="1">
        <v>147</v>
      </c>
      <c r="R6126" s="1">
        <v>2.4</v>
      </c>
      <c r="AJ6126" s="1" t="s">
        <v>406</v>
      </c>
      <c r="AK6126" s="20">
        <v>60.58</v>
      </c>
      <c r="AL6126" s="19">
        <v>30.33</v>
      </c>
      <c r="AN6126" s="3">
        <v>1963</v>
      </c>
      <c r="AQ6126">
        <v>80608</v>
      </c>
      <c r="AR6126" s="1" t="s">
        <v>287</v>
      </c>
    </row>
    <row r="6127" spans="1:44" x14ac:dyDescent="0.25">
      <c r="A6127" s="1">
        <v>7722</v>
      </c>
      <c r="B6127" s="1" t="s">
        <v>1233</v>
      </c>
      <c r="C6127" s="1">
        <v>101</v>
      </c>
      <c r="D6127" s="1" t="s">
        <v>5627</v>
      </c>
      <c r="F6127" s="1" t="s">
        <v>445</v>
      </c>
      <c r="G6127" s="1">
        <v>10</v>
      </c>
      <c r="H6127" s="1">
        <v>125</v>
      </c>
      <c r="I6127" s="1">
        <v>16</v>
      </c>
      <c r="J6127" s="1">
        <v>24</v>
      </c>
      <c r="K6127" s="3">
        <v>338</v>
      </c>
      <c r="L6127" s="2">
        <f>N6127/((1948.03)*(1-EXP(-(0.015672)*I6127))^(1.40829))</f>
        <v>0.51369311017141994</v>
      </c>
      <c r="N6127" s="1">
        <v>120</v>
      </c>
      <c r="R6127" s="1">
        <v>2.2999999999999998</v>
      </c>
      <c r="AJ6127" s="1" t="s">
        <v>406</v>
      </c>
      <c r="AK6127" s="20">
        <v>60.58</v>
      </c>
      <c r="AL6127" s="19">
        <v>30.33</v>
      </c>
      <c r="AN6127" s="3">
        <v>1963</v>
      </c>
      <c r="AQ6127">
        <v>80608</v>
      </c>
      <c r="AR6127" s="1" t="s">
        <v>287</v>
      </c>
    </row>
    <row r="6128" spans="1:44" x14ac:dyDescent="0.25">
      <c r="A6128" s="1">
        <v>7723</v>
      </c>
      <c r="B6128" s="1" t="s">
        <v>1233</v>
      </c>
      <c r="C6128" s="1">
        <v>101</v>
      </c>
      <c r="D6128" s="1" t="s">
        <v>5627</v>
      </c>
      <c r="F6128" s="1" t="s">
        <v>445</v>
      </c>
      <c r="G6128" s="1">
        <v>9</v>
      </c>
      <c r="H6128" s="1">
        <v>80</v>
      </c>
      <c r="I6128" s="1">
        <v>16</v>
      </c>
      <c r="J6128" s="1">
        <v>18</v>
      </c>
      <c r="K6128" s="3">
        <v>760</v>
      </c>
      <c r="L6128" s="2">
        <f>N6128/((1581.94)*(1-EXP(-(0.021301)*I6128))^(1.51716))</f>
        <v>0.59911401654497909</v>
      </c>
      <c r="N6128" s="1">
        <v>144</v>
      </c>
      <c r="R6128" s="1">
        <v>4.2</v>
      </c>
      <c r="AJ6128" s="1" t="s">
        <v>406</v>
      </c>
      <c r="AK6128" s="20">
        <v>60.58</v>
      </c>
      <c r="AL6128" s="19">
        <v>30.33</v>
      </c>
      <c r="AN6128" s="3">
        <v>1963</v>
      </c>
      <c r="AQ6128">
        <v>80608</v>
      </c>
      <c r="AR6128" s="1" t="s">
        <v>287</v>
      </c>
    </row>
    <row r="6129" spans="1:44" x14ac:dyDescent="0.25">
      <c r="A6129" s="1">
        <v>7724</v>
      </c>
      <c r="B6129" s="1" t="s">
        <v>1233</v>
      </c>
      <c r="C6129" s="1">
        <v>101</v>
      </c>
      <c r="D6129" s="1" t="s">
        <v>5627</v>
      </c>
      <c r="F6129" s="1" t="s">
        <v>445</v>
      </c>
      <c r="G6129" s="1">
        <v>10</v>
      </c>
      <c r="H6129" s="1">
        <v>80</v>
      </c>
      <c r="I6129" s="1">
        <v>11</v>
      </c>
      <c r="J6129" s="1">
        <v>8</v>
      </c>
      <c r="K6129" s="3">
        <v>4440</v>
      </c>
      <c r="L6129" s="2">
        <f>N6129/((1948.03)*(1-EXP(-(0.015672)*I6129))^(1.40829))</f>
        <v>0.86684533503884664</v>
      </c>
      <c r="N6129" s="1">
        <v>126</v>
      </c>
      <c r="R6129" s="1">
        <v>3.9</v>
      </c>
      <c r="AJ6129" s="1" t="s">
        <v>406</v>
      </c>
      <c r="AK6129" s="20">
        <v>60.58</v>
      </c>
      <c r="AL6129" s="19">
        <v>30.33</v>
      </c>
      <c r="AN6129" s="3">
        <v>1963</v>
      </c>
      <c r="AQ6129">
        <v>80608</v>
      </c>
      <c r="AR6129" s="1" t="s">
        <v>287</v>
      </c>
    </row>
    <row r="6130" spans="1:44" x14ac:dyDescent="0.25">
      <c r="A6130" s="1">
        <v>7725</v>
      </c>
      <c r="B6130" s="1" t="s">
        <v>1233</v>
      </c>
      <c r="C6130" s="1">
        <v>101</v>
      </c>
      <c r="D6130" s="1" t="s">
        <v>5627</v>
      </c>
      <c r="F6130" s="1" t="s">
        <v>445</v>
      </c>
      <c r="G6130" s="1">
        <v>10</v>
      </c>
      <c r="H6130" s="1">
        <v>60</v>
      </c>
      <c r="I6130" s="1">
        <v>10</v>
      </c>
      <c r="J6130" s="1">
        <v>8</v>
      </c>
      <c r="K6130" s="3">
        <v>5130</v>
      </c>
      <c r="L6130" s="2">
        <f>N6130/((1948.03)*(1-EXP(-(0.015672)*I6130))^(1.40829))</f>
        <v>0.98856785145004156</v>
      </c>
      <c r="N6130" s="1">
        <v>127</v>
      </c>
      <c r="R6130" s="1">
        <v>3.3</v>
      </c>
      <c r="AJ6130" s="1" t="s">
        <v>406</v>
      </c>
      <c r="AK6130" s="20">
        <v>60.58</v>
      </c>
      <c r="AL6130" s="19">
        <v>30.33</v>
      </c>
      <c r="AN6130" s="3">
        <v>1963</v>
      </c>
      <c r="AQ6130">
        <v>80608</v>
      </c>
      <c r="AR6130" s="1" t="s">
        <v>287</v>
      </c>
    </row>
    <row r="6131" spans="1:44" x14ac:dyDescent="0.25">
      <c r="A6131" s="1">
        <v>7726</v>
      </c>
      <c r="B6131" s="1" t="s">
        <v>1233</v>
      </c>
      <c r="C6131" s="1">
        <v>101</v>
      </c>
      <c r="D6131" s="1" t="s">
        <v>5627</v>
      </c>
      <c r="F6131" s="1" t="s">
        <v>445</v>
      </c>
      <c r="G6131" s="1">
        <v>9</v>
      </c>
      <c r="H6131" s="1">
        <v>45</v>
      </c>
      <c r="I6131" s="1">
        <v>10.5</v>
      </c>
      <c r="J6131" s="1">
        <v>10</v>
      </c>
      <c r="K6131" s="3">
        <v>2120</v>
      </c>
      <c r="L6131" s="2">
        <f>N6131/((1581.94)*(1-EXP(-(0.021301)*I6131))^(1.51716))</f>
        <v>0.64459752105085666</v>
      </c>
      <c r="N6131" s="1">
        <v>89</v>
      </c>
      <c r="R6131" s="1">
        <v>2.8</v>
      </c>
      <c r="AJ6131" s="1" t="s">
        <v>406</v>
      </c>
      <c r="AK6131" s="20">
        <v>60.58</v>
      </c>
      <c r="AL6131" s="19">
        <v>30.33</v>
      </c>
      <c r="AN6131" s="3">
        <v>1963</v>
      </c>
      <c r="AQ6131">
        <v>80608</v>
      </c>
      <c r="AR6131" s="1" t="s">
        <v>287</v>
      </c>
    </row>
    <row r="6132" spans="1:44" x14ac:dyDescent="0.25">
      <c r="A6132" s="1">
        <v>7727</v>
      </c>
      <c r="B6132" s="1" t="s">
        <v>1233</v>
      </c>
      <c r="C6132" s="1">
        <v>101</v>
      </c>
      <c r="D6132" s="1" t="s">
        <v>5627</v>
      </c>
      <c r="F6132" s="1" t="s">
        <v>445</v>
      </c>
      <c r="G6132" s="1">
        <v>9</v>
      </c>
      <c r="H6132" s="1">
        <v>40</v>
      </c>
      <c r="I6132" s="1">
        <v>9</v>
      </c>
      <c r="J6132" s="1">
        <v>8</v>
      </c>
      <c r="K6132" s="3">
        <v>4100</v>
      </c>
      <c r="L6132" s="2">
        <f>N6132/((1581.94)*(1-EXP(-(0.021301)*I6132))^(1.51716))</f>
        <v>0.87605517335534822</v>
      </c>
      <c r="N6132" s="1">
        <v>98</v>
      </c>
      <c r="R6132" s="1">
        <v>3</v>
      </c>
      <c r="AJ6132" s="1" t="s">
        <v>406</v>
      </c>
      <c r="AK6132" s="20">
        <v>60.58</v>
      </c>
      <c r="AL6132" s="19">
        <v>30.33</v>
      </c>
      <c r="AN6132" s="3">
        <v>1963</v>
      </c>
      <c r="AQ6132">
        <v>80608</v>
      </c>
      <c r="AR6132" s="1" t="s">
        <v>287</v>
      </c>
    </row>
    <row r="6133" spans="1:44" x14ac:dyDescent="0.25">
      <c r="A6133" s="1">
        <v>7728</v>
      </c>
      <c r="B6133" s="1" t="s">
        <v>1233</v>
      </c>
      <c r="C6133" s="1">
        <v>101</v>
      </c>
      <c r="D6133" s="1" t="s">
        <v>5627</v>
      </c>
      <c r="F6133" s="1" t="s">
        <v>445</v>
      </c>
      <c r="G6133" s="1">
        <v>10</v>
      </c>
      <c r="H6133" s="1">
        <v>35</v>
      </c>
      <c r="I6133" s="1">
        <v>5</v>
      </c>
      <c r="J6133" s="1">
        <v>5</v>
      </c>
      <c r="K6133" s="3">
        <v>8100</v>
      </c>
      <c r="L6133" s="2">
        <f>N6133/((1948.03)*(1-EXP(-(0.015672)*I6133))^(1.40829))</f>
        <v>0.82204561871091875</v>
      </c>
      <c r="N6133" s="1">
        <v>42</v>
      </c>
      <c r="R6133" s="1">
        <v>4</v>
      </c>
      <c r="AJ6133" s="1" t="s">
        <v>406</v>
      </c>
      <c r="AK6133" s="20">
        <v>60.58</v>
      </c>
      <c r="AL6133" s="19">
        <v>30.33</v>
      </c>
      <c r="AN6133" s="3">
        <v>1963</v>
      </c>
      <c r="AQ6133">
        <v>80608</v>
      </c>
      <c r="AR6133" s="1" t="s">
        <v>287</v>
      </c>
    </row>
    <row r="6134" spans="1:44" x14ac:dyDescent="0.25">
      <c r="A6134" s="1">
        <v>7729</v>
      </c>
      <c r="B6134" s="1" t="s">
        <v>1233</v>
      </c>
      <c r="C6134" s="1">
        <v>101</v>
      </c>
      <c r="D6134" s="1" t="s">
        <v>5627</v>
      </c>
      <c r="F6134" s="1" t="s">
        <v>445</v>
      </c>
      <c r="G6134" s="1">
        <v>7</v>
      </c>
      <c r="H6134" s="1">
        <v>110</v>
      </c>
      <c r="I6134" s="1">
        <v>27</v>
      </c>
      <c r="J6134" s="1">
        <v>30</v>
      </c>
      <c r="K6134" s="3">
        <v>350</v>
      </c>
      <c r="L6134" s="2">
        <f>N6134/((1824.17)*(1-EXP(-(0.023514)*I6134))^(1.69151))</f>
        <v>0.60356360571914069</v>
      </c>
      <c r="N6134" s="1">
        <v>307</v>
      </c>
      <c r="R6134" s="1">
        <v>3.7</v>
      </c>
      <c r="AJ6134" s="1" t="s">
        <v>406</v>
      </c>
      <c r="AK6134" s="20">
        <v>60.58</v>
      </c>
      <c r="AL6134" s="19">
        <v>30.33</v>
      </c>
      <c r="AN6134" s="3">
        <v>1963</v>
      </c>
      <c r="AQ6134">
        <v>80608</v>
      </c>
      <c r="AR6134" s="1" t="s">
        <v>287</v>
      </c>
    </row>
    <row r="6135" spans="1:44" x14ac:dyDescent="0.25">
      <c r="A6135" s="1">
        <v>7730</v>
      </c>
      <c r="B6135" s="1" t="s">
        <v>1233</v>
      </c>
      <c r="C6135" s="1">
        <v>101</v>
      </c>
      <c r="D6135" s="1" t="s">
        <v>5627</v>
      </c>
      <c r="F6135" s="1" t="s">
        <v>445</v>
      </c>
      <c r="G6135" s="1">
        <v>7</v>
      </c>
      <c r="H6135" s="1">
        <v>60</v>
      </c>
      <c r="I6135" s="1">
        <v>18</v>
      </c>
      <c r="J6135" s="1">
        <v>18</v>
      </c>
      <c r="K6135" s="3">
        <v>1200</v>
      </c>
      <c r="L6135" s="2">
        <f>N6135/((1824.17)*(1-EXP(-(0.023514)*I6135))^(1.69151))</f>
        <v>0.82221612419991263</v>
      </c>
      <c r="N6135" s="1">
        <v>248</v>
      </c>
      <c r="R6135" s="1">
        <v>4.7</v>
      </c>
      <c r="AJ6135" s="1" t="s">
        <v>406</v>
      </c>
      <c r="AK6135" s="20">
        <v>60.58</v>
      </c>
      <c r="AL6135" s="19">
        <v>30.33</v>
      </c>
      <c r="AN6135" s="3">
        <v>1963</v>
      </c>
      <c r="AQ6135">
        <v>80608</v>
      </c>
      <c r="AR6135" s="1" t="s">
        <v>287</v>
      </c>
    </row>
    <row r="6136" spans="1:44" x14ac:dyDescent="0.25">
      <c r="A6136" s="1">
        <v>7731</v>
      </c>
      <c r="B6136" s="1" t="s">
        <v>1233</v>
      </c>
      <c r="C6136" s="1">
        <v>101</v>
      </c>
      <c r="D6136" s="1" t="s">
        <v>5627</v>
      </c>
      <c r="F6136" s="1" t="s">
        <v>445</v>
      </c>
      <c r="G6136" s="1">
        <v>8</v>
      </c>
      <c r="H6136" s="1">
        <v>45</v>
      </c>
      <c r="I6136" s="1">
        <v>12</v>
      </c>
      <c r="J6136" s="1">
        <v>11</v>
      </c>
      <c r="K6136" s="3">
        <v>2050</v>
      </c>
      <c r="L6136" s="2">
        <f>N6136/((1668.67)*(1-EXP(-(0.022864)*I6136))^(1.61028))</f>
        <v>0.72210580938806102</v>
      </c>
      <c r="N6136" s="1">
        <v>121</v>
      </c>
      <c r="R6136" s="1">
        <v>4</v>
      </c>
      <c r="AJ6136" s="1" t="s">
        <v>406</v>
      </c>
      <c r="AK6136" s="20">
        <v>60.58</v>
      </c>
      <c r="AL6136" s="19">
        <v>30.33</v>
      </c>
      <c r="AN6136" s="3">
        <v>1963</v>
      </c>
      <c r="AQ6136">
        <v>80608</v>
      </c>
      <c r="AR6136" s="1" t="s">
        <v>287</v>
      </c>
    </row>
    <row r="6137" spans="1:44" x14ac:dyDescent="0.25">
      <c r="A6137" s="1">
        <v>7732</v>
      </c>
      <c r="B6137" s="1" t="s">
        <v>1233</v>
      </c>
      <c r="C6137" s="1">
        <v>101</v>
      </c>
      <c r="D6137" s="1" t="s">
        <v>5627</v>
      </c>
      <c r="F6137" s="1" t="s">
        <v>445</v>
      </c>
      <c r="G6137" s="1">
        <v>7</v>
      </c>
      <c r="H6137" s="1">
        <v>40</v>
      </c>
      <c r="I6137" s="1">
        <v>13</v>
      </c>
      <c r="J6137" s="1">
        <v>10</v>
      </c>
      <c r="K6137" s="3">
        <v>4000</v>
      </c>
      <c r="L6137" s="2">
        <f>N6137/((1824.17)*(1-EXP(-(0.023514)*I6137))^(1.69151))</f>
        <v>0.99490267721666104</v>
      </c>
      <c r="N6137" s="1">
        <v>190</v>
      </c>
      <c r="R6137" s="1">
        <v>6.8</v>
      </c>
      <c r="AJ6137" s="1" t="s">
        <v>406</v>
      </c>
      <c r="AK6137" s="20">
        <v>60.58</v>
      </c>
      <c r="AL6137" s="19">
        <v>30.33</v>
      </c>
      <c r="AN6137" s="3">
        <v>1963</v>
      </c>
      <c r="AQ6137">
        <v>80608</v>
      </c>
      <c r="AR6137" s="1" t="s">
        <v>287</v>
      </c>
    </row>
    <row r="6138" spans="1:44" x14ac:dyDescent="0.25">
      <c r="A6138" s="1">
        <v>7733</v>
      </c>
      <c r="B6138" s="1" t="s">
        <v>1233</v>
      </c>
      <c r="C6138" s="1">
        <v>101</v>
      </c>
      <c r="D6138" s="1" t="s">
        <v>5627</v>
      </c>
      <c r="F6138" s="1" t="s">
        <v>445</v>
      </c>
      <c r="G6138" s="1">
        <v>7</v>
      </c>
      <c r="H6138" s="1">
        <v>35</v>
      </c>
      <c r="I6138" s="1">
        <v>12</v>
      </c>
      <c r="J6138" s="1">
        <v>9</v>
      </c>
      <c r="K6138" s="3">
        <v>4170</v>
      </c>
      <c r="L6138" s="2">
        <f>N6138/((1824.17)*(1-EXP(-(0.023514)*I6138))^(1.69151))</f>
        <v>0.91777809002240462</v>
      </c>
      <c r="N6138" s="1">
        <v>156</v>
      </c>
      <c r="R6138" s="1">
        <v>5.5</v>
      </c>
      <c r="AJ6138" s="1" t="s">
        <v>406</v>
      </c>
      <c r="AK6138" s="20">
        <v>60.58</v>
      </c>
      <c r="AL6138" s="19">
        <v>30.33</v>
      </c>
      <c r="AN6138" s="3">
        <v>1963</v>
      </c>
      <c r="AQ6138">
        <v>80608</v>
      </c>
      <c r="AR6138" s="1" t="s">
        <v>287</v>
      </c>
    </row>
    <row r="6139" spans="1:44" x14ac:dyDescent="0.25">
      <c r="A6139" s="1">
        <v>7734</v>
      </c>
      <c r="B6139" s="1" t="s">
        <v>1233</v>
      </c>
      <c r="C6139" s="1">
        <v>101</v>
      </c>
      <c r="D6139" s="1" t="s">
        <v>5627</v>
      </c>
      <c r="F6139" s="1" t="s">
        <v>445</v>
      </c>
      <c r="G6139" s="1">
        <v>7</v>
      </c>
      <c r="H6139" s="1">
        <v>30</v>
      </c>
      <c r="I6139" s="1">
        <v>11</v>
      </c>
      <c r="J6139" s="1">
        <v>8.5</v>
      </c>
      <c r="K6139" s="3">
        <v>4270</v>
      </c>
      <c r="L6139" s="2">
        <f>N6139/((1824.17)*(1-EXP(-(0.023514)*I6139))^(1.69151))</f>
        <v>1.0499881393879265</v>
      </c>
      <c r="N6139" s="1">
        <v>157</v>
      </c>
      <c r="R6139" s="1">
        <v>6.7</v>
      </c>
      <c r="AJ6139" s="1" t="s">
        <v>406</v>
      </c>
      <c r="AK6139" s="20">
        <v>60.58</v>
      </c>
      <c r="AL6139" s="19">
        <v>30.33</v>
      </c>
      <c r="AN6139" s="3">
        <v>1963</v>
      </c>
      <c r="AQ6139">
        <v>80608</v>
      </c>
      <c r="AR6139" s="1" t="s">
        <v>287</v>
      </c>
    </row>
    <row r="6140" spans="1:44" x14ac:dyDescent="0.25">
      <c r="A6140" s="1">
        <v>7735</v>
      </c>
      <c r="B6140" s="1" t="s">
        <v>1233</v>
      </c>
      <c r="C6140" s="1">
        <v>101</v>
      </c>
      <c r="D6140" s="1" t="s">
        <v>5750</v>
      </c>
      <c r="F6140" s="1" t="s">
        <v>445</v>
      </c>
      <c r="G6140" s="1">
        <v>10</v>
      </c>
      <c r="H6140" s="1">
        <v>45</v>
      </c>
      <c r="I6140" s="1">
        <v>7</v>
      </c>
      <c r="J6140" s="1">
        <v>9.1</v>
      </c>
      <c r="K6140" s="3">
        <v>1597</v>
      </c>
      <c r="L6140" s="2">
        <f>N6140/((1948.03)*(1-EXP(-(0.015672)*I6140))^(1.40829))</f>
        <v>0.40349298010718243</v>
      </c>
      <c r="N6140" s="1">
        <v>32.4</v>
      </c>
      <c r="O6140" s="1">
        <v>15.5</v>
      </c>
      <c r="P6140" s="1">
        <v>3.2</v>
      </c>
      <c r="Q6140" s="1">
        <v>1.73</v>
      </c>
      <c r="R6140" s="1">
        <v>2.12</v>
      </c>
      <c r="AJ6140" s="1" t="s">
        <v>406</v>
      </c>
      <c r="AK6140" s="20">
        <v>62</v>
      </c>
      <c r="AL6140" s="19">
        <v>33</v>
      </c>
      <c r="AN6140" s="3">
        <v>1975</v>
      </c>
      <c r="AQ6140">
        <v>80608</v>
      </c>
      <c r="AR6140" s="1" t="s">
        <v>3405</v>
      </c>
    </row>
    <row r="6141" spans="1:44" x14ac:dyDescent="0.25">
      <c r="A6141" s="1">
        <v>7736</v>
      </c>
      <c r="B6141" s="1" t="s">
        <v>1233</v>
      </c>
      <c r="C6141" s="1">
        <v>101</v>
      </c>
      <c r="D6141" s="1" t="s">
        <v>6184</v>
      </c>
      <c r="F6141" s="1" t="s">
        <v>445</v>
      </c>
      <c r="G6141" s="1">
        <v>11</v>
      </c>
      <c r="H6141" s="1">
        <v>77</v>
      </c>
      <c r="I6141" s="1">
        <v>9.1</v>
      </c>
      <c r="J6141" s="1">
        <v>10.8</v>
      </c>
      <c r="K6141" s="3">
        <v>914</v>
      </c>
      <c r="L6141" s="2">
        <f>N6141/((3098.22)*(1-EXP(-(0.009408)*I6141))^(1.31634))</f>
        <v>0.333163892061343</v>
      </c>
      <c r="N6141" s="1">
        <v>38.4</v>
      </c>
      <c r="O6141" s="1">
        <v>19.5</v>
      </c>
      <c r="P6141" s="1">
        <v>2.67</v>
      </c>
      <c r="Q6141" s="1">
        <v>2.59</v>
      </c>
      <c r="R6141" s="1">
        <v>1.94</v>
      </c>
      <c r="AJ6141" s="1" t="s">
        <v>406</v>
      </c>
      <c r="AK6141" s="20">
        <v>62</v>
      </c>
      <c r="AL6141" s="19">
        <v>33</v>
      </c>
      <c r="AN6141" s="3">
        <v>1975</v>
      </c>
      <c r="AQ6141">
        <v>80608</v>
      </c>
      <c r="AR6141" s="1" t="s">
        <v>3405</v>
      </c>
    </row>
    <row r="6142" spans="1:44" x14ac:dyDescent="0.25">
      <c r="A6142" s="1">
        <v>7737</v>
      </c>
      <c r="B6142" s="1" t="s">
        <v>1233</v>
      </c>
      <c r="C6142" s="1">
        <v>101</v>
      </c>
      <c r="D6142" s="1" t="s">
        <v>6184</v>
      </c>
      <c r="F6142" s="1" t="s">
        <v>445</v>
      </c>
      <c r="G6142" s="1">
        <v>11</v>
      </c>
      <c r="H6142" s="1">
        <v>117</v>
      </c>
      <c r="I6142" s="1">
        <v>11.8</v>
      </c>
      <c r="J6142" s="1">
        <v>13.7</v>
      </c>
      <c r="K6142" s="3">
        <v>1482</v>
      </c>
      <c r="L6142" s="2">
        <f>N6142/((3098.22)*(1-EXP(-(0.009408)*I6142))^(1.31634))</f>
        <v>0.91471283612938836</v>
      </c>
      <c r="N6142" s="1">
        <v>146</v>
      </c>
      <c r="O6142" s="1">
        <v>74.900000000000006</v>
      </c>
      <c r="P6142" s="1">
        <v>9.5500000000000007</v>
      </c>
      <c r="Q6142" s="1">
        <v>5.81</v>
      </c>
      <c r="R6142" s="1">
        <v>3.33</v>
      </c>
      <c r="AJ6142" s="1" t="s">
        <v>406</v>
      </c>
      <c r="AK6142" s="20">
        <v>62</v>
      </c>
      <c r="AL6142" s="19">
        <v>33</v>
      </c>
      <c r="AN6142" s="3">
        <v>1975</v>
      </c>
      <c r="AQ6142">
        <v>80608</v>
      </c>
      <c r="AR6142" s="1" t="s">
        <v>3405</v>
      </c>
    </row>
    <row r="6143" spans="1:44" x14ac:dyDescent="0.25">
      <c r="A6143" s="1">
        <v>7738</v>
      </c>
      <c r="B6143" s="1" t="s">
        <v>1233</v>
      </c>
      <c r="C6143" s="1">
        <v>101</v>
      </c>
      <c r="D6143" s="1" t="s">
        <v>6184</v>
      </c>
      <c r="F6143" s="1" t="s">
        <v>445</v>
      </c>
      <c r="G6143" s="1">
        <v>10</v>
      </c>
      <c r="H6143" s="1">
        <v>170</v>
      </c>
      <c r="I6143" s="1">
        <v>14.5</v>
      </c>
      <c r="J6143" s="1">
        <v>21.4</v>
      </c>
      <c r="K6143" s="3">
        <v>799</v>
      </c>
      <c r="L6143" s="2">
        <f>N6143/((1948.03)*(1-EXP(-(0.015672)*I6143))^(1.40829))</f>
        <v>0.90988125651505247</v>
      </c>
      <c r="N6143" s="1">
        <v>188</v>
      </c>
      <c r="O6143" s="1">
        <v>94.1</v>
      </c>
      <c r="P6143" s="1">
        <v>12.7</v>
      </c>
      <c r="Q6143" s="1">
        <v>8.32</v>
      </c>
      <c r="R6143" s="1">
        <v>3.29</v>
      </c>
      <c r="AJ6143" s="1" t="s">
        <v>406</v>
      </c>
      <c r="AK6143" s="20">
        <v>62</v>
      </c>
      <c r="AL6143" s="19">
        <v>33</v>
      </c>
      <c r="AN6143" s="3">
        <v>1975</v>
      </c>
      <c r="AQ6143">
        <v>80608</v>
      </c>
      <c r="AR6143" s="1" t="s">
        <v>3405</v>
      </c>
    </row>
    <row r="6144" spans="1:44" x14ac:dyDescent="0.25">
      <c r="A6144" s="1">
        <v>7739</v>
      </c>
      <c r="B6144" s="1" t="s">
        <v>1233</v>
      </c>
      <c r="C6144" s="1">
        <v>101</v>
      </c>
      <c r="D6144" s="1" t="s">
        <v>6184</v>
      </c>
      <c r="F6144" s="1" t="s">
        <v>445</v>
      </c>
      <c r="G6144" s="1">
        <v>11</v>
      </c>
      <c r="H6144" s="1">
        <v>117</v>
      </c>
      <c r="I6144" s="1">
        <v>12.6</v>
      </c>
      <c r="J6144" s="1">
        <v>15.4</v>
      </c>
      <c r="K6144" s="3">
        <v>658</v>
      </c>
      <c r="L6144" s="2">
        <f>N6144/((3098.22)*(1-EXP(-(0.009408)*I6144))^(1.31634))</f>
        <v>0.82580508211080439</v>
      </c>
      <c r="N6144" s="1">
        <v>143</v>
      </c>
      <c r="O6144" s="1">
        <v>78.599999999999994</v>
      </c>
      <c r="P6144" s="1">
        <v>13.3</v>
      </c>
      <c r="Q6144" s="1">
        <v>5.8</v>
      </c>
      <c r="R6144" s="1">
        <v>3.3</v>
      </c>
      <c r="S6144" s="1">
        <v>20.8</v>
      </c>
      <c r="AJ6144" s="1" t="s">
        <v>406</v>
      </c>
      <c r="AK6144" s="20">
        <v>62</v>
      </c>
      <c r="AL6144" s="19">
        <v>33</v>
      </c>
      <c r="AN6144" s="3">
        <v>1975</v>
      </c>
      <c r="AQ6144">
        <v>80608</v>
      </c>
      <c r="AR6144" s="1" t="s">
        <v>3405</v>
      </c>
    </row>
    <row r="6145" spans="1:44" x14ac:dyDescent="0.25">
      <c r="A6145" s="1">
        <v>7740</v>
      </c>
      <c r="B6145" s="1" t="s">
        <v>1233</v>
      </c>
      <c r="C6145" s="1">
        <v>101</v>
      </c>
      <c r="D6145" s="1" t="s">
        <v>5627</v>
      </c>
      <c r="F6145" s="1" t="s">
        <v>445</v>
      </c>
      <c r="G6145" s="1">
        <v>11</v>
      </c>
      <c r="H6145" s="1">
        <v>140</v>
      </c>
      <c r="I6145" s="1">
        <v>9.8000000000000007</v>
      </c>
      <c r="J6145" s="1">
        <v>17.100000000000001</v>
      </c>
      <c r="K6145" s="3">
        <v>629</v>
      </c>
      <c r="L6145" s="2">
        <f>N6145/((1195.03)*(1-EXP(-(0.021701)*I6145))^(1.32104))</f>
        <v>0.28956030083597739</v>
      </c>
      <c r="N6145" s="1">
        <v>39</v>
      </c>
      <c r="Q6145" s="1">
        <v>4.0999999999999996</v>
      </c>
      <c r="R6145" s="1">
        <v>3.7</v>
      </c>
      <c r="S6145" s="1">
        <v>11.3</v>
      </c>
      <c r="AJ6145" s="1" t="s">
        <v>406</v>
      </c>
      <c r="AK6145" s="20">
        <v>62</v>
      </c>
      <c r="AL6145" s="19">
        <v>33</v>
      </c>
      <c r="AN6145" s="3">
        <v>1975</v>
      </c>
      <c r="AQ6145">
        <v>80608</v>
      </c>
      <c r="AR6145" s="1" t="s">
        <v>3405</v>
      </c>
    </row>
    <row r="6146" spans="1:44" x14ac:dyDescent="0.25">
      <c r="A6146" s="1">
        <v>7741</v>
      </c>
      <c r="B6146" s="1" t="s">
        <v>1233</v>
      </c>
      <c r="C6146" s="1">
        <v>101</v>
      </c>
      <c r="D6146" s="1" t="s">
        <v>6299</v>
      </c>
      <c r="F6146" s="1" t="s">
        <v>445</v>
      </c>
      <c r="G6146" s="1">
        <v>10</v>
      </c>
      <c r="H6146" s="1">
        <v>130</v>
      </c>
      <c r="I6146" s="1">
        <v>16.3</v>
      </c>
      <c r="J6146" s="1">
        <v>19.899999999999999</v>
      </c>
      <c r="K6146" s="3">
        <v>663</v>
      </c>
      <c r="L6146" s="2">
        <f>N6146/((1948.03)*(1-EXP(-(0.015672)*I6146))^(1.40829))</f>
        <v>0.81159594079541564</v>
      </c>
      <c r="N6146" s="1">
        <v>194</v>
      </c>
      <c r="O6146" s="1">
        <v>103.6</v>
      </c>
      <c r="P6146" s="1">
        <v>12.6</v>
      </c>
      <c r="Q6146" s="1">
        <v>4.4000000000000004</v>
      </c>
      <c r="R6146" s="1">
        <v>3.3</v>
      </c>
      <c r="S6146" s="1">
        <v>26.4</v>
      </c>
      <c r="AJ6146" s="1" t="s">
        <v>406</v>
      </c>
      <c r="AK6146" s="20">
        <v>62</v>
      </c>
      <c r="AL6146" s="19">
        <v>33</v>
      </c>
      <c r="AN6146" s="3">
        <v>1975</v>
      </c>
      <c r="AQ6146">
        <v>80608</v>
      </c>
      <c r="AR6146" s="1" t="s">
        <v>3405</v>
      </c>
    </row>
    <row r="6147" spans="1:44" x14ac:dyDescent="0.25">
      <c r="A6147" s="1">
        <v>7742</v>
      </c>
      <c r="B6147" s="1" t="s">
        <v>1233</v>
      </c>
      <c r="C6147" s="1">
        <v>101</v>
      </c>
      <c r="D6147" s="1" t="s">
        <v>5627</v>
      </c>
      <c r="F6147" s="1" t="s">
        <v>445</v>
      </c>
      <c r="G6147" s="1">
        <v>11</v>
      </c>
      <c r="H6147" s="1">
        <v>140</v>
      </c>
      <c r="I6147" s="1">
        <v>11.8</v>
      </c>
      <c r="J6147" s="1">
        <v>19.3</v>
      </c>
      <c r="K6147" s="3">
        <v>525</v>
      </c>
      <c r="L6147" s="2">
        <f>N6147/((3098.22)*(1-EXP(-(0.009408)*I6147))^(1.31634))</f>
        <v>0.3320532898277917</v>
      </c>
      <c r="N6147" s="1">
        <v>53</v>
      </c>
      <c r="O6147" s="1">
        <v>29.4</v>
      </c>
      <c r="P6147" s="1">
        <v>4.7</v>
      </c>
      <c r="Q6147" s="1">
        <v>3.1</v>
      </c>
      <c r="R6147" s="1">
        <v>1.9</v>
      </c>
      <c r="S6147" s="1">
        <v>8.6</v>
      </c>
      <c r="AJ6147" s="1" t="s">
        <v>406</v>
      </c>
      <c r="AK6147" s="20">
        <v>62</v>
      </c>
      <c r="AL6147" s="19">
        <v>33</v>
      </c>
      <c r="AN6147" s="3">
        <v>1975</v>
      </c>
      <c r="AQ6147">
        <v>80608</v>
      </c>
      <c r="AR6147" s="1" t="s">
        <v>3405</v>
      </c>
    </row>
    <row r="6148" spans="1:44" x14ac:dyDescent="0.25">
      <c r="A6148" s="1">
        <v>7743</v>
      </c>
      <c r="B6148" s="1" t="s">
        <v>1233</v>
      </c>
      <c r="C6148" s="1">
        <v>101</v>
      </c>
      <c r="D6148" s="1" t="s">
        <v>5627</v>
      </c>
      <c r="F6148" s="1" t="s">
        <v>445</v>
      </c>
      <c r="G6148" s="1">
        <v>12</v>
      </c>
      <c r="H6148" s="1">
        <v>117</v>
      </c>
      <c r="I6148" s="1">
        <v>5.0999999999999996</v>
      </c>
      <c r="J6148" s="1">
        <v>8.3000000000000007</v>
      </c>
      <c r="K6148" s="3">
        <v>416</v>
      </c>
      <c r="L6148" s="2">
        <f>N6148/((1195.03)*(1-EXP(-(0.021701)*I6148))^(1.32104))</f>
        <v>0.13183021699045588</v>
      </c>
      <c r="N6148" s="1">
        <v>8</v>
      </c>
      <c r="O6148" s="1">
        <v>3.87</v>
      </c>
      <c r="P6148" s="1">
        <v>0.98</v>
      </c>
      <c r="Q6148" s="1">
        <v>0.92</v>
      </c>
      <c r="R6148" s="1">
        <v>0.69</v>
      </c>
      <c r="S6148" s="1">
        <v>1.26</v>
      </c>
      <c r="AJ6148" s="1" t="s">
        <v>406</v>
      </c>
      <c r="AK6148" s="20">
        <v>62</v>
      </c>
      <c r="AL6148" s="19">
        <v>33</v>
      </c>
      <c r="AN6148" s="3">
        <v>1975</v>
      </c>
      <c r="AQ6148">
        <v>80608</v>
      </c>
      <c r="AR6148" s="1" t="s">
        <v>3405</v>
      </c>
    </row>
    <row r="6149" spans="1:44" x14ac:dyDescent="0.25">
      <c r="A6149" s="1">
        <v>7744</v>
      </c>
      <c r="B6149" s="1" t="s">
        <v>1233</v>
      </c>
      <c r="C6149" s="1">
        <v>101</v>
      </c>
      <c r="D6149" s="1" t="s">
        <v>6188</v>
      </c>
      <c r="F6149" s="1" t="s">
        <v>445</v>
      </c>
      <c r="G6149" s="1">
        <v>10</v>
      </c>
      <c r="H6149" s="1">
        <v>118</v>
      </c>
      <c r="I6149" s="1">
        <v>17</v>
      </c>
      <c r="J6149" s="1">
        <v>15.8</v>
      </c>
      <c r="K6149" s="3">
        <v>1329</v>
      </c>
      <c r="L6149" s="2">
        <f>N6149/((1948.03)*(1-EXP(-(0.015672)*I6149))^(1.40829))</f>
        <v>0.99304744245760201</v>
      </c>
      <c r="N6149" s="1">
        <v>250</v>
      </c>
      <c r="O6149" s="1">
        <v>113.6</v>
      </c>
      <c r="P6149" s="1">
        <v>8.9</v>
      </c>
      <c r="Q6149" s="1">
        <v>10.9</v>
      </c>
      <c r="R6149" s="1">
        <v>8.3000000000000007</v>
      </c>
      <c r="S6149" s="1">
        <v>33.4</v>
      </c>
      <c r="AJ6149" s="1" t="s">
        <v>406</v>
      </c>
      <c r="AK6149" s="20">
        <v>62</v>
      </c>
      <c r="AL6149" s="19">
        <v>33</v>
      </c>
      <c r="AN6149" s="3">
        <v>1975</v>
      </c>
      <c r="AQ6149">
        <v>80608</v>
      </c>
      <c r="AR6149" s="1" t="s">
        <v>3405</v>
      </c>
    </row>
    <row r="6150" spans="1:44" x14ac:dyDescent="0.25">
      <c r="A6150" s="1">
        <v>7745</v>
      </c>
      <c r="B6150" s="1" t="s">
        <v>1233</v>
      </c>
      <c r="C6150" s="1">
        <v>101</v>
      </c>
      <c r="D6150" s="1" t="s">
        <v>6385</v>
      </c>
      <c r="F6150" s="1" t="s">
        <v>445</v>
      </c>
      <c r="G6150" s="1">
        <v>10</v>
      </c>
      <c r="H6150" s="1">
        <v>118</v>
      </c>
      <c r="I6150" s="1">
        <v>16.3</v>
      </c>
      <c r="J6150" s="1">
        <v>12.9</v>
      </c>
      <c r="K6150" s="3">
        <v>1940</v>
      </c>
      <c r="L6150" s="2">
        <f>N6150/((1948.03)*(1-EXP(-(0.015672)*I6150))^(1.40829))</f>
        <v>1.2926966273493992</v>
      </c>
      <c r="N6150" s="1">
        <v>309</v>
      </c>
      <c r="O6150" s="1">
        <v>144.9</v>
      </c>
      <c r="P6150" s="1">
        <v>9</v>
      </c>
      <c r="Q6150" s="1">
        <v>12.9</v>
      </c>
      <c r="R6150" s="1">
        <v>8.8000000000000007</v>
      </c>
      <c r="S6150" s="1">
        <v>41.4</v>
      </c>
      <c r="AJ6150" s="1" t="s">
        <v>406</v>
      </c>
      <c r="AK6150" s="20">
        <v>62</v>
      </c>
      <c r="AL6150" s="19">
        <v>33</v>
      </c>
      <c r="AN6150" s="3">
        <v>1975</v>
      </c>
      <c r="AQ6150">
        <v>80608</v>
      </c>
      <c r="AR6150" s="1" t="s">
        <v>3405</v>
      </c>
    </row>
    <row r="6151" spans="1:44" x14ac:dyDescent="0.25">
      <c r="A6151" s="1">
        <v>7746</v>
      </c>
      <c r="B6151" s="1" t="s">
        <v>1233</v>
      </c>
      <c r="C6151" s="1">
        <v>101</v>
      </c>
      <c r="D6151" s="1" t="s">
        <v>6385</v>
      </c>
      <c r="F6151" s="1" t="s">
        <v>445</v>
      </c>
      <c r="G6151" s="1">
        <v>10</v>
      </c>
      <c r="H6151" s="1">
        <v>119</v>
      </c>
      <c r="I6151" s="22"/>
      <c r="J6151" s="1"/>
      <c r="N6151" s="1">
        <v>369</v>
      </c>
      <c r="O6151" s="1">
        <v>172.5</v>
      </c>
      <c r="P6151" s="1">
        <v>12.7</v>
      </c>
      <c r="Q6151" s="1">
        <v>16.100000000000001</v>
      </c>
      <c r="R6151" s="1">
        <v>8.6</v>
      </c>
      <c r="S6151" s="1">
        <v>46.4</v>
      </c>
      <c r="AJ6151" s="1" t="s">
        <v>406</v>
      </c>
      <c r="AK6151" s="20">
        <v>62</v>
      </c>
      <c r="AL6151" s="19">
        <v>33</v>
      </c>
      <c r="AN6151" s="3">
        <v>1975</v>
      </c>
      <c r="AQ6151">
        <v>80608</v>
      </c>
      <c r="AR6151" s="1" t="s">
        <v>3405</v>
      </c>
    </row>
    <row r="6152" spans="1:44" x14ac:dyDescent="0.25">
      <c r="A6152" s="1">
        <v>7747</v>
      </c>
      <c r="B6152" s="1" t="s">
        <v>1233</v>
      </c>
      <c r="C6152" s="1">
        <v>101</v>
      </c>
      <c r="D6152" s="1" t="s">
        <v>6226</v>
      </c>
      <c r="F6152" s="1" t="s">
        <v>445</v>
      </c>
      <c r="G6152" s="1">
        <v>10</v>
      </c>
      <c r="H6152" s="1">
        <v>117</v>
      </c>
      <c r="I6152" s="1">
        <v>14.8</v>
      </c>
      <c r="J6152" s="1">
        <v>13.4</v>
      </c>
      <c r="K6152" s="3">
        <v>1622</v>
      </c>
      <c r="L6152" s="2">
        <f>N6152/((1948.03)*(1-EXP(-(0.015672)*I6152))^(1.40829))</f>
        <v>0.72644957215421557</v>
      </c>
      <c r="N6152" s="1">
        <v>154</v>
      </c>
      <c r="O6152" s="1">
        <v>72</v>
      </c>
      <c r="P6152" s="1">
        <v>9</v>
      </c>
      <c r="Q6152" s="1">
        <v>9.5</v>
      </c>
      <c r="R6152" s="1">
        <v>5.7</v>
      </c>
      <c r="S6152" s="1">
        <v>26</v>
      </c>
      <c r="AJ6152" s="1" t="s">
        <v>406</v>
      </c>
      <c r="AK6152" s="20">
        <v>62</v>
      </c>
      <c r="AL6152" s="19">
        <v>33</v>
      </c>
      <c r="AN6152" s="3">
        <v>1975</v>
      </c>
      <c r="AQ6152">
        <v>80608</v>
      </c>
      <c r="AR6152" s="1" t="s">
        <v>3405</v>
      </c>
    </row>
    <row r="6153" spans="1:44" x14ac:dyDescent="0.25">
      <c r="A6153" s="1">
        <v>7748</v>
      </c>
      <c r="B6153" s="1" t="s">
        <v>1233</v>
      </c>
      <c r="C6153" s="1">
        <v>101</v>
      </c>
      <c r="D6153" s="1" t="s">
        <v>6123</v>
      </c>
      <c r="F6153" s="1" t="s">
        <v>445</v>
      </c>
      <c r="G6153" s="1">
        <v>10</v>
      </c>
      <c r="H6153" s="1">
        <v>75</v>
      </c>
      <c r="I6153" s="1">
        <v>15</v>
      </c>
      <c r="J6153" s="1">
        <v>12.6</v>
      </c>
      <c r="K6153" s="3">
        <v>1413</v>
      </c>
      <c r="L6153" s="2">
        <f>N6153/((1948.03)*(1-EXP(-(0.015672)*I6153))^(1.40829))</f>
        <v>0.66797283990022416</v>
      </c>
      <c r="N6153" s="1">
        <v>144</v>
      </c>
      <c r="O6153" s="1">
        <v>73.099999999999994</v>
      </c>
      <c r="P6153" s="1">
        <v>6.5</v>
      </c>
      <c r="Q6153" s="1">
        <v>10.199999999999999</v>
      </c>
      <c r="R6153" s="1">
        <v>5</v>
      </c>
      <c r="S6153" s="1">
        <v>20.8</v>
      </c>
      <c r="AJ6153" s="1" t="s">
        <v>406</v>
      </c>
      <c r="AK6153" s="20">
        <v>62</v>
      </c>
      <c r="AL6153" s="19">
        <v>33</v>
      </c>
      <c r="AN6153" s="3">
        <v>1975</v>
      </c>
      <c r="AQ6153">
        <v>80608</v>
      </c>
      <c r="AR6153" s="1" t="s">
        <v>3405</v>
      </c>
    </row>
    <row r="6154" spans="1:44" x14ac:dyDescent="0.25">
      <c r="A6154" s="1">
        <v>7749</v>
      </c>
      <c r="B6154" s="1" t="s">
        <v>1233</v>
      </c>
      <c r="C6154" s="1">
        <v>101</v>
      </c>
      <c r="D6154" s="1" t="s">
        <v>5627</v>
      </c>
      <c r="F6154" s="1" t="s">
        <v>445</v>
      </c>
      <c r="G6154" s="1">
        <v>9</v>
      </c>
      <c r="H6154" s="1">
        <v>152</v>
      </c>
      <c r="I6154" s="1">
        <v>20.9</v>
      </c>
      <c r="J6154" s="1">
        <v>24.3</v>
      </c>
      <c r="K6154" s="3">
        <v>578</v>
      </c>
      <c r="L6154" s="2">
        <f>N6154/((1581.94)*(1-EXP(-(0.021301)*I6154))^(1.51716))</f>
        <v>0.93796309902639652</v>
      </c>
      <c r="N6154" s="1">
        <v>314</v>
      </c>
      <c r="O6154" s="1">
        <v>144.5</v>
      </c>
      <c r="P6154" s="1">
        <v>12.5</v>
      </c>
      <c r="Q6154" s="1">
        <v>11.7</v>
      </c>
      <c r="R6154" s="1">
        <v>4.08</v>
      </c>
      <c r="S6154" s="1">
        <v>31.9</v>
      </c>
      <c r="AJ6154" s="1" t="s">
        <v>406</v>
      </c>
      <c r="AK6154" s="20">
        <v>62</v>
      </c>
      <c r="AL6154" s="19">
        <v>33</v>
      </c>
      <c r="AN6154" s="3">
        <v>1975</v>
      </c>
      <c r="AQ6154">
        <v>80608</v>
      </c>
      <c r="AR6154" s="1" t="s">
        <v>3359</v>
      </c>
    </row>
    <row r="6155" spans="1:44" x14ac:dyDescent="0.25">
      <c r="A6155" s="1">
        <v>7750</v>
      </c>
      <c r="B6155" s="1" t="s">
        <v>1233</v>
      </c>
      <c r="C6155" s="1">
        <v>101</v>
      </c>
      <c r="D6155" s="1" t="s">
        <v>5627</v>
      </c>
      <c r="F6155" s="1" t="s">
        <v>445</v>
      </c>
      <c r="G6155" s="1">
        <v>9</v>
      </c>
      <c r="H6155" s="1">
        <v>154</v>
      </c>
      <c r="I6155" s="1">
        <v>22.5</v>
      </c>
      <c r="J6155" s="1">
        <v>24.8</v>
      </c>
      <c r="K6155" s="3">
        <v>417</v>
      </c>
      <c r="L6155" s="2">
        <f>N6155/((1581.94)*(1-EXP(-(0.021301)*I6155))^(1.51716))</f>
        <v>0.70846424390196683</v>
      </c>
      <c r="N6155" s="1">
        <v>259</v>
      </c>
      <c r="O6155" s="1">
        <v>120.8</v>
      </c>
      <c r="P6155" s="1">
        <v>10.8</v>
      </c>
      <c r="Q6155" s="1">
        <v>10.8</v>
      </c>
      <c r="R6155" s="1">
        <v>3.12</v>
      </c>
      <c r="S6155" s="1">
        <v>26.9</v>
      </c>
      <c r="AJ6155" s="1" t="s">
        <v>406</v>
      </c>
      <c r="AK6155" s="20">
        <v>62</v>
      </c>
      <c r="AL6155" s="19">
        <v>33</v>
      </c>
      <c r="AN6155" s="3">
        <v>1975</v>
      </c>
      <c r="AQ6155">
        <v>80608</v>
      </c>
      <c r="AR6155" s="1" t="s">
        <v>3359</v>
      </c>
    </row>
    <row r="6156" spans="1:44" x14ac:dyDescent="0.25">
      <c r="A6156" s="1">
        <v>7751</v>
      </c>
      <c r="B6156" s="1" t="s">
        <v>1233</v>
      </c>
      <c r="C6156" s="1">
        <v>101</v>
      </c>
      <c r="D6156" s="1" t="s">
        <v>5627</v>
      </c>
      <c r="F6156" s="1" t="s">
        <v>445</v>
      </c>
      <c r="G6156" s="1">
        <v>8</v>
      </c>
      <c r="H6156" s="1">
        <v>112</v>
      </c>
      <c r="I6156" s="1">
        <v>21.7</v>
      </c>
      <c r="J6156" s="1">
        <v>26.5</v>
      </c>
      <c r="K6156" s="3">
        <v>416</v>
      </c>
      <c r="L6156" s="2">
        <f>N6156/((1668.67)*(1-EXP(-(0.022864)*I6156))^(1.61028))</f>
        <v>0.76894443961622549</v>
      </c>
      <c r="N6156" s="1">
        <v>283</v>
      </c>
      <c r="O6156" s="1">
        <v>130.5</v>
      </c>
      <c r="P6156" s="1">
        <v>11.7</v>
      </c>
      <c r="Q6156" s="1">
        <v>11.4</v>
      </c>
      <c r="R6156" s="1">
        <v>3.63</v>
      </c>
      <c r="S6156" s="1">
        <v>28.4</v>
      </c>
      <c r="AJ6156" s="1" t="s">
        <v>406</v>
      </c>
      <c r="AK6156" s="20">
        <v>62</v>
      </c>
      <c r="AL6156" s="19">
        <v>33</v>
      </c>
      <c r="AN6156" s="3">
        <v>1975</v>
      </c>
      <c r="AQ6156">
        <v>80608</v>
      </c>
      <c r="AR6156" s="1" t="s">
        <v>3359</v>
      </c>
    </row>
    <row r="6157" spans="1:44" x14ac:dyDescent="0.25">
      <c r="A6157" s="1">
        <v>7752</v>
      </c>
      <c r="B6157" s="1" t="s">
        <v>1233</v>
      </c>
      <c r="C6157" s="1">
        <v>101</v>
      </c>
      <c r="D6157" s="1" t="s">
        <v>5627</v>
      </c>
      <c r="F6157" s="1" t="s">
        <v>445</v>
      </c>
      <c r="G6157" s="1">
        <v>10</v>
      </c>
      <c r="H6157" s="1">
        <v>139</v>
      </c>
      <c r="I6157" s="1">
        <v>15.6</v>
      </c>
      <c r="J6157" s="1">
        <v>19</v>
      </c>
      <c r="K6157" s="3">
        <v>808</v>
      </c>
      <c r="L6157" s="2">
        <f>N6157/((1948.03)*(1-EXP(-(0.015672)*I6157))^(1.40829))</f>
        <v>0.74654481826160268</v>
      </c>
      <c r="N6157" s="1">
        <v>169</v>
      </c>
      <c r="O6157" s="1">
        <v>77.2</v>
      </c>
      <c r="P6157" s="1">
        <v>7.1</v>
      </c>
      <c r="Q6157" s="1">
        <v>12.1</v>
      </c>
      <c r="R6157" s="1">
        <v>5.35</v>
      </c>
      <c r="S6157" s="1">
        <v>18.8</v>
      </c>
      <c r="AJ6157" s="1" t="s">
        <v>406</v>
      </c>
      <c r="AK6157" s="20">
        <v>62</v>
      </c>
      <c r="AL6157" s="19">
        <v>33</v>
      </c>
      <c r="AN6157" s="3">
        <v>1975</v>
      </c>
      <c r="AQ6157">
        <v>80608</v>
      </c>
      <c r="AR6157" s="1" t="s">
        <v>3359</v>
      </c>
    </row>
    <row r="6158" spans="1:44" x14ac:dyDescent="0.25">
      <c r="A6158" s="1">
        <v>7753</v>
      </c>
      <c r="B6158" s="1" t="s">
        <v>1233</v>
      </c>
      <c r="C6158" s="1">
        <v>101</v>
      </c>
      <c r="D6158" s="1" t="s">
        <v>5627</v>
      </c>
      <c r="F6158" s="1" t="s">
        <v>445</v>
      </c>
      <c r="G6158" s="1">
        <v>10</v>
      </c>
      <c r="H6158" s="1">
        <v>51</v>
      </c>
      <c r="I6158" s="1">
        <v>8.6</v>
      </c>
      <c r="J6158" s="1">
        <v>7.6</v>
      </c>
      <c r="K6158" s="3">
        <v>3484</v>
      </c>
      <c r="L6158" s="2">
        <f>N6158/((1948.03)*(1-EXP(-(0.015672)*I6158))^(1.40829))</f>
        <v>0.77752629566946896</v>
      </c>
      <c r="N6158" s="1">
        <v>82</v>
      </c>
      <c r="O6158" s="1">
        <v>38.799999999999997</v>
      </c>
      <c r="P6158" s="1">
        <v>7.79</v>
      </c>
      <c r="Q6158" s="1">
        <v>5.79</v>
      </c>
      <c r="R6158" s="1">
        <v>3.9</v>
      </c>
      <c r="S6158" s="1">
        <v>9.7799999999999994</v>
      </c>
      <c r="AJ6158" s="1" t="s">
        <v>406</v>
      </c>
      <c r="AK6158" s="20">
        <v>62.22</v>
      </c>
      <c r="AL6158" s="19">
        <v>34.17</v>
      </c>
      <c r="AN6158" s="3">
        <v>1975</v>
      </c>
      <c r="AQ6158">
        <v>80608</v>
      </c>
      <c r="AR6158" s="1" t="s">
        <v>288</v>
      </c>
    </row>
    <row r="6159" spans="1:44" x14ac:dyDescent="0.25">
      <c r="A6159" s="1">
        <v>7754</v>
      </c>
      <c r="B6159" s="1" t="s">
        <v>1233</v>
      </c>
      <c r="C6159" s="1">
        <v>101</v>
      </c>
      <c r="D6159" s="1" t="s">
        <v>6385</v>
      </c>
      <c r="F6159" s="1" t="s">
        <v>445</v>
      </c>
      <c r="G6159" s="1">
        <v>9</v>
      </c>
      <c r="H6159" s="1">
        <v>53</v>
      </c>
      <c r="I6159" s="1">
        <v>11.7</v>
      </c>
      <c r="J6159" s="1">
        <v>12.6</v>
      </c>
      <c r="K6159" s="3">
        <v>1632</v>
      </c>
      <c r="L6159" s="2">
        <f>N6159/((1581.94)*(1-EXP(-(0.021301)*I6159))^(1.51716))</f>
        <v>0.77644112469464877</v>
      </c>
      <c r="N6159" s="1">
        <v>124</v>
      </c>
      <c r="O6159" s="1">
        <v>59.4</v>
      </c>
      <c r="Q6159" s="1">
        <v>8.8000000000000007</v>
      </c>
      <c r="R6159" s="1">
        <v>4.46</v>
      </c>
      <c r="S6159" s="1">
        <v>14.6</v>
      </c>
      <c r="AJ6159" s="1" t="s">
        <v>406</v>
      </c>
      <c r="AK6159" s="20">
        <v>62.22</v>
      </c>
      <c r="AL6159" s="19">
        <v>34.17</v>
      </c>
      <c r="AN6159" s="3">
        <v>1975</v>
      </c>
      <c r="AQ6159">
        <v>80608</v>
      </c>
      <c r="AR6159" s="1" t="s">
        <v>288</v>
      </c>
    </row>
    <row r="6160" spans="1:44" x14ac:dyDescent="0.25">
      <c r="A6160" s="1">
        <v>7755</v>
      </c>
      <c r="B6160" s="1" t="s">
        <v>1233</v>
      </c>
      <c r="C6160" s="1">
        <v>101</v>
      </c>
      <c r="D6160" s="1" t="s">
        <v>6385</v>
      </c>
      <c r="F6160" s="1" t="s">
        <v>445</v>
      </c>
      <c r="G6160" s="1">
        <v>8</v>
      </c>
      <c r="H6160" s="1">
        <v>55</v>
      </c>
      <c r="I6160" s="1">
        <v>13</v>
      </c>
      <c r="J6160" s="1">
        <v>13.4</v>
      </c>
      <c r="K6160" s="3">
        <v>1482</v>
      </c>
      <c r="L6160" s="2">
        <f>N6160/((1668.67)*(1-EXP(-(0.022864)*I6160))^(1.61028))</f>
        <v>0.76880418927846295</v>
      </c>
      <c r="N6160" s="1">
        <v>144</v>
      </c>
      <c r="O6160" s="1">
        <v>69</v>
      </c>
      <c r="Q6160" s="1">
        <v>9.27</v>
      </c>
      <c r="R6160" s="1">
        <v>4.45</v>
      </c>
      <c r="S6160" s="1">
        <v>16.79</v>
      </c>
      <c r="AJ6160" s="1" t="s">
        <v>406</v>
      </c>
      <c r="AK6160" s="20">
        <v>62.22</v>
      </c>
      <c r="AL6160" s="19">
        <v>34.17</v>
      </c>
      <c r="AN6160" s="3">
        <v>1975</v>
      </c>
      <c r="AQ6160">
        <v>80608</v>
      </c>
      <c r="AR6160" s="1" t="s">
        <v>288</v>
      </c>
    </row>
    <row r="6161" spans="1:44" x14ac:dyDescent="0.25">
      <c r="A6161" s="1">
        <v>7756</v>
      </c>
      <c r="B6161" s="1" t="s">
        <v>1233</v>
      </c>
      <c r="C6161" s="1">
        <v>101</v>
      </c>
      <c r="D6161" s="1" t="s">
        <v>6184</v>
      </c>
      <c r="F6161" s="1" t="s">
        <v>445</v>
      </c>
      <c r="G6161" s="1">
        <v>9</v>
      </c>
      <c r="H6161" s="1">
        <v>65</v>
      </c>
      <c r="I6161" s="1">
        <v>11.5</v>
      </c>
      <c r="J6161" s="1">
        <v>11.4</v>
      </c>
      <c r="K6161" s="3">
        <v>2216</v>
      </c>
      <c r="L6161" s="2">
        <f>N6161/((1581.94)*(1-EXP(-(0.021301)*I6161))^(1.51716))</f>
        <v>0.75610760918502851</v>
      </c>
      <c r="N6161" s="1">
        <v>118</v>
      </c>
      <c r="O6161" s="1">
        <v>56.3</v>
      </c>
      <c r="P6161" s="1">
        <v>10.199999999999999</v>
      </c>
      <c r="Q6161" s="1">
        <v>8.39</v>
      </c>
      <c r="R6161" s="1">
        <v>4.04</v>
      </c>
      <c r="S6161" s="1">
        <v>13.85</v>
      </c>
      <c r="AJ6161" s="1" t="s">
        <v>406</v>
      </c>
      <c r="AK6161" s="20">
        <v>62.22</v>
      </c>
      <c r="AL6161" s="19">
        <v>34.17</v>
      </c>
      <c r="AN6161" s="3">
        <v>1975</v>
      </c>
      <c r="AQ6161">
        <v>80608</v>
      </c>
      <c r="AR6161" s="1" t="s">
        <v>288</v>
      </c>
    </row>
    <row r="6162" spans="1:44" x14ac:dyDescent="0.25">
      <c r="A6162" s="1">
        <v>7757</v>
      </c>
      <c r="B6162" s="1" t="s">
        <v>1233</v>
      </c>
      <c r="C6162" s="1">
        <v>101</v>
      </c>
      <c r="D6162" s="1" t="s">
        <v>6385</v>
      </c>
      <c r="F6162" s="1" t="s">
        <v>445</v>
      </c>
      <c r="G6162" s="1">
        <v>10</v>
      </c>
      <c r="H6162" s="1">
        <v>66</v>
      </c>
      <c r="I6162" s="1">
        <v>11</v>
      </c>
      <c r="J6162" s="1">
        <v>10.8</v>
      </c>
      <c r="K6162" s="3">
        <v>2120</v>
      </c>
      <c r="L6162" s="2">
        <f>N6162/((1948.03)*(1-EXP(-(0.015672)*I6162))^(1.40829))</f>
        <v>0.74301028717615425</v>
      </c>
      <c r="N6162" s="1">
        <v>108</v>
      </c>
      <c r="O6162" s="1">
        <v>51.5</v>
      </c>
      <c r="P6162" s="1">
        <v>9.6</v>
      </c>
      <c r="Q6162" s="1">
        <v>7.64</v>
      </c>
      <c r="R6162" s="1">
        <v>3.9</v>
      </c>
      <c r="S6162" s="1">
        <v>12.83</v>
      </c>
      <c r="AJ6162" s="1" t="s">
        <v>406</v>
      </c>
      <c r="AK6162" s="20">
        <v>62.22</v>
      </c>
      <c r="AL6162" s="19">
        <v>34.17</v>
      </c>
      <c r="AN6162" s="3">
        <v>1975</v>
      </c>
      <c r="AQ6162">
        <v>80608</v>
      </c>
      <c r="AR6162" s="1" t="s">
        <v>288</v>
      </c>
    </row>
    <row r="6163" spans="1:44" x14ac:dyDescent="0.25">
      <c r="A6163" s="1">
        <v>7758</v>
      </c>
      <c r="B6163" s="1" t="s">
        <v>1233</v>
      </c>
      <c r="C6163" s="1">
        <v>101</v>
      </c>
      <c r="D6163" s="1" t="s">
        <v>5627</v>
      </c>
      <c r="F6163" s="1" t="s">
        <v>445</v>
      </c>
      <c r="G6163" s="1">
        <v>7</v>
      </c>
      <c r="H6163" s="1">
        <v>45</v>
      </c>
      <c r="I6163" s="1">
        <v>14</v>
      </c>
      <c r="J6163" s="1">
        <v>11</v>
      </c>
      <c r="K6163" s="3">
        <v>3795</v>
      </c>
      <c r="L6163" s="2">
        <f>N6163/((1824.17)*(1-EXP(-(0.023514)*I6163))^(1.69151))</f>
        <v>1.4121739992445304</v>
      </c>
      <c r="N6163" s="1">
        <v>300</v>
      </c>
      <c r="O6163" s="1">
        <v>136.1</v>
      </c>
      <c r="P6163" s="1">
        <v>14.3</v>
      </c>
      <c r="Q6163" s="1">
        <v>13.1</v>
      </c>
      <c r="R6163" s="1">
        <v>7.57</v>
      </c>
      <c r="S6163" s="1">
        <v>32.5</v>
      </c>
      <c r="AJ6163" s="1" t="s">
        <v>406</v>
      </c>
      <c r="AK6163" s="20">
        <v>62.33</v>
      </c>
      <c r="AL6163" s="19">
        <v>33.97</v>
      </c>
      <c r="AN6163" s="3">
        <v>1975</v>
      </c>
      <c r="AQ6163">
        <v>80608</v>
      </c>
      <c r="AR6163" s="1" t="s">
        <v>288</v>
      </c>
    </row>
    <row r="6164" spans="1:44" x14ac:dyDescent="0.25">
      <c r="A6164" s="1">
        <v>7759</v>
      </c>
      <c r="B6164" s="1" t="s">
        <v>1233</v>
      </c>
      <c r="C6164" s="1">
        <v>101</v>
      </c>
      <c r="D6164" s="1" t="s">
        <v>5627</v>
      </c>
      <c r="F6164" s="1" t="s">
        <v>445</v>
      </c>
      <c r="G6164" s="1">
        <v>9</v>
      </c>
      <c r="H6164" s="1">
        <v>22</v>
      </c>
      <c r="I6164" s="1">
        <v>4</v>
      </c>
      <c r="J6164" s="1">
        <v>3.7</v>
      </c>
      <c r="K6164" s="3">
        <v>10698</v>
      </c>
      <c r="L6164" s="2">
        <f>N6164/((1581.94)*(1-EXP(-(0.021301)*I6164))^(1.51716))</f>
        <v>0.98949199149464284</v>
      </c>
      <c r="N6164" s="1">
        <v>35</v>
      </c>
      <c r="O6164" s="1">
        <v>15.3</v>
      </c>
      <c r="P6164" s="1">
        <v>2.84</v>
      </c>
      <c r="Q6164" s="1">
        <v>2.75</v>
      </c>
      <c r="R6164" s="1">
        <v>2.72</v>
      </c>
      <c r="S6164" s="1">
        <v>5.57</v>
      </c>
      <c r="AJ6164" s="1" t="s">
        <v>406</v>
      </c>
      <c r="AK6164" s="20">
        <v>62.33</v>
      </c>
      <c r="AL6164" s="19">
        <v>33.97</v>
      </c>
      <c r="AN6164" s="3">
        <v>1975</v>
      </c>
      <c r="AQ6164">
        <v>80608</v>
      </c>
      <c r="AR6164" s="1" t="s">
        <v>288</v>
      </c>
    </row>
    <row r="6165" spans="1:44" x14ac:dyDescent="0.25">
      <c r="A6165" s="1">
        <v>7760</v>
      </c>
      <c r="B6165" s="1" t="s">
        <v>1233</v>
      </c>
      <c r="C6165" s="1">
        <v>101</v>
      </c>
      <c r="D6165" s="1" t="s">
        <v>5627</v>
      </c>
      <c r="F6165" s="1" t="s">
        <v>445</v>
      </c>
      <c r="G6165" s="1">
        <v>9</v>
      </c>
      <c r="H6165" s="1">
        <v>32</v>
      </c>
      <c r="I6165" s="1">
        <v>5.8</v>
      </c>
      <c r="J6165" s="1">
        <v>4.3</v>
      </c>
      <c r="K6165" s="3">
        <v>11708</v>
      </c>
      <c r="L6165" s="2">
        <f>N6165/((1581.94)*(1-EXP(-(0.021301)*I6165))^(1.51716))</f>
        <v>1.2913074692064088</v>
      </c>
      <c r="N6165" s="1">
        <v>78</v>
      </c>
      <c r="O6165" s="1">
        <v>34.6</v>
      </c>
      <c r="P6165" s="1">
        <v>5.36</v>
      </c>
      <c r="Q6165" s="1">
        <v>4.6500000000000004</v>
      </c>
      <c r="R6165" s="1">
        <v>4.5</v>
      </c>
      <c r="S6165" s="1">
        <v>8.51</v>
      </c>
      <c r="AJ6165" s="1" t="s">
        <v>406</v>
      </c>
      <c r="AK6165" s="20">
        <v>62.33</v>
      </c>
      <c r="AL6165" s="19">
        <v>33.97</v>
      </c>
      <c r="AN6165" s="3">
        <v>1975</v>
      </c>
      <c r="AQ6165">
        <v>80608</v>
      </c>
      <c r="AR6165" s="1" t="s">
        <v>288</v>
      </c>
    </row>
    <row r="6166" spans="1:44" x14ac:dyDescent="0.25">
      <c r="A6166" s="1">
        <v>7761</v>
      </c>
      <c r="B6166" s="1" t="s">
        <v>1233</v>
      </c>
      <c r="C6166" s="1">
        <v>101</v>
      </c>
      <c r="D6166" s="1" t="s">
        <v>5627</v>
      </c>
      <c r="F6166" s="1" t="s">
        <v>445</v>
      </c>
      <c r="G6166" s="1">
        <v>9</v>
      </c>
      <c r="H6166" s="1">
        <v>42</v>
      </c>
      <c r="I6166" s="1">
        <v>7.8</v>
      </c>
      <c r="J6166" s="1">
        <v>4.9000000000000004</v>
      </c>
      <c r="K6166" s="3">
        <v>15266</v>
      </c>
      <c r="L6166" s="2">
        <f>N6166/((1581.94)*(1-EXP(-(0.021301)*I6166))^(1.51716))</f>
        <v>1.7439884872875382</v>
      </c>
      <c r="N6166" s="1">
        <v>160</v>
      </c>
      <c r="O6166" s="1">
        <v>72.599999999999994</v>
      </c>
      <c r="P6166" s="1">
        <v>8.82</v>
      </c>
      <c r="Q6166" s="1">
        <v>5.67</v>
      </c>
      <c r="R6166" s="1">
        <v>3.53</v>
      </c>
      <c r="S6166" s="1">
        <v>14.7</v>
      </c>
      <c r="AJ6166" s="1" t="s">
        <v>406</v>
      </c>
      <c r="AK6166" s="20">
        <v>62.33</v>
      </c>
      <c r="AL6166" s="19">
        <v>33.97</v>
      </c>
      <c r="AN6166" s="3">
        <v>1975</v>
      </c>
      <c r="AQ6166">
        <v>80608</v>
      </c>
      <c r="AR6166" s="1" t="s">
        <v>288</v>
      </c>
    </row>
    <row r="6167" spans="1:44" x14ac:dyDescent="0.25">
      <c r="A6167" s="1">
        <v>7762</v>
      </c>
      <c r="B6167" s="1" t="s">
        <v>1233</v>
      </c>
      <c r="C6167" s="1">
        <v>101</v>
      </c>
      <c r="D6167" s="1" t="s">
        <v>5627</v>
      </c>
      <c r="F6167" s="1" t="s">
        <v>445</v>
      </c>
      <c r="G6167" s="1">
        <v>9</v>
      </c>
      <c r="H6167" s="1">
        <v>44</v>
      </c>
      <c r="I6167" s="1">
        <v>8.1999999999999993</v>
      </c>
      <c r="J6167" s="1">
        <v>5.5</v>
      </c>
      <c r="K6167" s="3">
        <v>10672</v>
      </c>
      <c r="L6167" s="2">
        <f>N6167/((1581.94)*(1-EXP(-(0.021301)*I6167))^(1.51716))</f>
        <v>1.301395678859977</v>
      </c>
      <c r="N6167" s="1">
        <v>128</v>
      </c>
      <c r="O6167" s="1">
        <v>56.9</v>
      </c>
      <c r="P6167" s="1">
        <v>9.41</v>
      </c>
      <c r="Q6167" s="1">
        <v>6.35</v>
      </c>
      <c r="R6167" s="1">
        <v>5.85</v>
      </c>
      <c r="S6167" s="1">
        <v>13.3</v>
      </c>
      <c r="AJ6167" s="1" t="s">
        <v>406</v>
      </c>
      <c r="AK6167" s="20">
        <v>62.33</v>
      </c>
      <c r="AL6167" s="19">
        <v>33.97</v>
      </c>
      <c r="AN6167" s="3">
        <v>1975</v>
      </c>
      <c r="AQ6167">
        <v>80608</v>
      </c>
      <c r="AR6167" s="1" t="s">
        <v>288</v>
      </c>
    </row>
    <row r="6168" spans="1:44" x14ac:dyDescent="0.25">
      <c r="A6168" s="1">
        <v>7763</v>
      </c>
      <c r="B6168" s="1" t="s">
        <v>1233</v>
      </c>
      <c r="C6168" s="1">
        <v>101</v>
      </c>
      <c r="D6168" s="1" t="s">
        <v>5627</v>
      </c>
      <c r="F6168" s="1" t="s">
        <v>445</v>
      </c>
      <c r="G6168" s="1">
        <v>8</v>
      </c>
      <c r="H6168" s="1">
        <v>54</v>
      </c>
      <c r="I6168" s="1">
        <v>12.6</v>
      </c>
      <c r="J6168" s="1">
        <v>9.6</v>
      </c>
      <c r="K6168" s="3">
        <v>4830</v>
      </c>
      <c r="L6168" s="2">
        <f>N6168/((1668.67)*(1-EXP(-(0.022864)*I6168))^(1.61028))</f>
        <v>1.4161225048237933</v>
      </c>
      <c r="N6168" s="1">
        <v>254</v>
      </c>
      <c r="O6168" s="1">
        <v>115.5</v>
      </c>
      <c r="P6168" s="1">
        <v>10.46</v>
      </c>
      <c r="Q6168" s="1">
        <v>6.75</v>
      </c>
      <c r="R6168" s="1">
        <v>4.7</v>
      </c>
      <c r="S6168" s="1">
        <v>20</v>
      </c>
      <c r="AJ6168" s="1" t="s">
        <v>406</v>
      </c>
      <c r="AK6168" s="20">
        <v>62.33</v>
      </c>
      <c r="AL6168" s="19">
        <v>33.97</v>
      </c>
      <c r="AN6168" s="3">
        <v>1975</v>
      </c>
      <c r="AQ6168">
        <v>80608</v>
      </c>
      <c r="AR6168" s="1" t="s">
        <v>288</v>
      </c>
    </row>
    <row r="6169" spans="1:44" x14ac:dyDescent="0.25">
      <c r="A6169" s="1">
        <v>7764</v>
      </c>
      <c r="B6169" s="1" t="s">
        <v>1233</v>
      </c>
      <c r="C6169" s="1">
        <v>101</v>
      </c>
      <c r="D6169" s="1" t="s">
        <v>5627</v>
      </c>
      <c r="F6169" s="1" t="s">
        <v>445</v>
      </c>
      <c r="G6169" s="1">
        <v>9</v>
      </c>
      <c r="H6169" s="1">
        <v>71</v>
      </c>
      <c r="I6169" s="1">
        <v>14.3</v>
      </c>
      <c r="J6169" s="1">
        <v>13.4</v>
      </c>
      <c r="K6169" s="3">
        <v>2243</v>
      </c>
      <c r="L6169" s="2">
        <f>N6169/((1581.94)*(1-EXP(-(0.021301)*I6169))^(1.51716))</f>
        <v>1.2305823907896571</v>
      </c>
      <c r="N6169" s="1">
        <v>256</v>
      </c>
      <c r="O6169" s="1">
        <v>116.7</v>
      </c>
      <c r="P6169" s="1">
        <v>10.01</v>
      </c>
      <c r="Q6169" s="1">
        <v>9.4499999999999993</v>
      </c>
      <c r="R6169" s="1">
        <v>5.72</v>
      </c>
      <c r="S6169" s="1">
        <v>23.3</v>
      </c>
      <c r="AJ6169" s="1" t="s">
        <v>406</v>
      </c>
      <c r="AK6169" s="20">
        <v>62.33</v>
      </c>
      <c r="AL6169" s="19">
        <v>33.97</v>
      </c>
      <c r="AN6169" s="3">
        <v>1975</v>
      </c>
      <c r="AQ6169">
        <v>80608</v>
      </c>
      <c r="AR6169" s="1" t="s">
        <v>288</v>
      </c>
    </row>
    <row r="6170" spans="1:44" x14ac:dyDescent="0.25">
      <c r="A6170" s="1">
        <v>7765</v>
      </c>
      <c r="B6170" s="1" t="s">
        <v>1233</v>
      </c>
      <c r="C6170" s="1">
        <v>101</v>
      </c>
      <c r="D6170" s="1" t="s">
        <v>5627</v>
      </c>
      <c r="F6170" s="1" t="s">
        <v>445</v>
      </c>
      <c r="G6170" s="1">
        <v>8</v>
      </c>
      <c r="H6170" s="1">
        <v>76</v>
      </c>
      <c r="I6170" s="1">
        <v>18.8</v>
      </c>
      <c r="J6170" s="1">
        <v>17.8</v>
      </c>
      <c r="K6170" s="3">
        <v>1469</v>
      </c>
      <c r="L6170" s="2">
        <f>N6170/((1668.67)*(1-EXP(-(0.022864)*I6170))^(1.61028))</f>
        <v>1.1763511078417013</v>
      </c>
      <c r="N6170" s="1">
        <v>361</v>
      </c>
      <c r="O6170" s="1">
        <v>163.30000000000001</v>
      </c>
      <c r="P6170" s="1">
        <v>18.2</v>
      </c>
      <c r="Q6170" s="1">
        <v>10.01</v>
      </c>
      <c r="R6170" s="1">
        <v>5.99</v>
      </c>
      <c r="S6170" s="1">
        <v>28.7</v>
      </c>
      <c r="AJ6170" s="1" t="s">
        <v>406</v>
      </c>
      <c r="AK6170" s="20">
        <v>62.33</v>
      </c>
      <c r="AL6170" s="19">
        <v>33.97</v>
      </c>
      <c r="AN6170" s="3">
        <v>1975</v>
      </c>
      <c r="AQ6170">
        <v>80608</v>
      </c>
      <c r="AR6170" s="1" t="s">
        <v>288</v>
      </c>
    </row>
    <row r="6171" spans="1:44" x14ac:dyDescent="0.25">
      <c r="A6171" s="1">
        <v>7766</v>
      </c>
      <c r="B6171" s="1" t="s">
        <v>1233</v>
      </c>
      <c r="C6171" s="1">
        <v>101</v>
      </c>
      <c r="D6171" s="1" t="s">
        <v>5627</v>
      </c>
      <c r="F6171" s="1" t="s">
        <v>445</v>
      </c>
      <c r="G6171" s="1">
        <v>8</v>
      </c>
      <c r="H6171" s="1">
        <v>84</v>
      </c>
      <c r="I6171" s="1">
        <v>17.7</v>
      </c>
      <c r="J6171" s="1">
        <v>13.4</v>
      </c>
      <c r="K6171" s="3">
        <v>2780</v>
      </c>
      <c r="L6171" s="2">
        <f>N6171/((1668.67)*(1-EXP(-(0.022864)*I6171))^(1.61028))</f>
        <v>1.3073254743099811</v>
      </c>
      <c r="N6171" s="1">
        <v>371</v>
      </c>
      <c r="O6171" s="1">
        <v>168.9</v>
      </c>
      <c r="P6171" s="1">
        <v>15.6</v>
      </c>
      <c r="Q6171" s="1">
        <v>8.2899999999999991</v>
      </c>
      <c r="R6171" s="1">
        <v>5.53</v>
      </c>
      <c r="S6171" s="1">
        <v>25.6</v>
      </c>
      <c r="AJ6171" s="1" t="s">
        <v>406</v>
      </c>
      <c r="AK6171" s="20">
        <v>62.33</v>
      </c>
      <c r="AL6171" s="19">
        <v>33.97</v>
      </c>
      <c r="AN6171" s="3">
        <v>1975</v>
      </c>
      <c r="AQ6171">
        <v>80608</v>
      </c>
      <c r="AR6171" s="1" t="s">
        <v>288</v>
      </c>
    </row>
    <row r="6172" spans="1:44" x14ac:dyDescent="0.25">
      <c r="A6172" s="1">
        <v>7767</v>
      </c>
      <c r="B6172" s="1" t="s">
        <v>1233</v>
      </c>
      <c r="C6172" s="1">
        <v>101</v>
      </c>
      <c r="D6172" s="1" t="s">
        <v>5627</v>
      </c>
      <c r="F6172" s="1" t="s">
        <v>445</v>
      </c>
      <c r="G6172" s="1">
        <v>8</v>
      </c>
      <c r="H6172" s="1">
        <v>85</v>
      </c>
      <c r="I6172" s="1">
        <v>19.3</v>
      </c>
      <c r="J6172" s="1">
        <v>19.2</v>
      </c>
      <c r="K6172" s="3">
        <v>1201</v>
      </c>
      <c r="L6172" s="2">
        <f>N6172/((1668.67)*(1-EXP(-(0.022864)*I6172))^(1.61028))</f>
        <v>1.1656906102287803</v>
      </c>
      <c r="N6172" s="1">
        <v>370</v>
      </c>
      <c r="O6172" s="1">
        <v>169.5</v>
      </c>
      <c r="P6172" s="1">
        <v>12.8</v>
      </c>
      <c r="Q6172" s="1">
        <v>10.51</v>
      </c>
      <c r="R6172" s="1">
        <v>4.33</v>
      </c>
      <c r="S6172" s="1">
        <v>31.5</v>
      </c>
      <c r="AJ6172" s="1" t="s">
        <v>406</v>
      </c>
      <c r="AK6172" s="20">
        <v>62.33</v>
      </c>
      <c r="AL6172" s="19">
        <v>33.97</v>
      </c>
      <c r="AN6172" s="3">
        <v>1975</v>
      </c>
      <c r="AQ6172">
        <v>80608</v>
      </c>
      <c r="AR6172" s="1" t="s">
        <v>288</v>
      </c>
    </row>
    <row r="6173" spans="1:44" x14ac:dyDescent="0.25">
      <c r="A6173" s="1">
        <v>7768</v>
      </c>
      <c r="B6173" s="1" t="s">
        <v>1233</v>
      </c>
      <c r="C6173" s="1">
        <v>101</v>
      </c>
      <c r="D6173" s="1" t="s">
        <v>5627</v>
      </c>
      <c r="F6173" s="1" t="s">
        <v>445</v>
      </c>
      <c r="G6173" s="1">
        <v>9</v>
      </c>
      <c r="H6173" s="1">
        <v>109</v>
      </c>
      <c r="I6173" s="1">
        <v>20.399999999999999</v>
      </c>
      <c r="J6173" s="1">
        <v>20.6</v>
      </c>
      <c r="K6173" s="3">
        <v>1132</v>
      </c>
      <c r="L6173" s="2">
        <f>N6173/((1581.94)*(1-EXP(-(0.021301)*I6173))^(1.51716))</f>
        <v>1.2087901690198408</v>
      </c>
      <c r="N6173" s="1">
        <v>393</v>
      </c>
      <c r="O6173" s="1">
        <v>179.4</v>
      </c>
      <c r="P6173" s="1">
        <v>16.3</v>
      </c>
      <c r="Q6173" s="1">
        <v>14.76</v>
      </c>
      <c r="R6173" s="1">
        <v>5.32</v>
      </c>
      <c r="S6173" s="1">
        <v>35.700000000000003</v>
      </c>
      <c r="AJ6173" s="1" t="s">
        <v>406</v>
      </c>
      <c r="AK6173" s="20">
        <v>62.33</v>
      </c>
      <c r="AL6173" s="19">
        <v>33.97</v>
      </c>
      <c r="AN6173" s="3">
        <v>1975</v>
      </c>
      <c r="AQ6173">
        <v>80608</v>
      </c>
      <c r="AR6173" s="1" t="s">
        <v>288</v>
      </c>
    </row>
    <row r="6174" spans="1:44" x14ac:dyDescent="0.25">
      <c r="A6174" s="1">
        <v>7769</v>
      </c>
      <c r="B6174" s="1" t="s">
        <v>1233</v>
      </c>
      <c r="C6174" s="1">
        <v>101</v>
      </c>
      <c r="D6174" s="1" t="s">
        <v>5627</v>
      </c>
      <c r="F6174" s="1" t="s">
        <v>445</v>
      </c>
      <c r="G6174" s="1">
        <v>8</v>
      </c>
      <c r="H6174" s="1">
        <v>122</v>
      </c>
      <c r="I6174" s="1">
        <v>22.7</v>
      </c>
      <c r="J6174" s="1">
        <v>22.9</v>
      </c>
      <c r="K6174" s="3">
        <v>972</v>
      </c>
      <c r="L6174" s="2">
        <f>N6174/((1668.67)*(1-EXP(-(0.022864)*I6174))^(1.61028))</f>
        <v>1.1487630821016925</v>
      </c>
      <c r="N6174" s="1">
        <v>447</v>
      </c>
      <c r="O6174" s="1">
        <v>203.8</v>
      </c>
      <c r="P6174" s="1">
        <v>18</v>
      </c>
      <c r="Q6174" s="1">
        <v>13</v>
      </c>
      <c r="R6174" s="1">
        <v>5.35</v>
      </c>
      <c r="S6174" s="1">
        <v>37.700000000000003</v>
      </c>
      <c r="AJ6174" s="1" t="s">
        <v>406</v>
      </c>
      <c r="AK6174" s="20">
        <v>62.33</v>
      </c>
      <c r="AL6174" s="19">
        <v>33.97</v>
      </c>
      <c r="AN6174" s="3">
        <v>1975</v>
      </c>
      <c r="AQ6174">
        <v>80608</v>
      </c>
      <c r="AR6174" s="1" t="s">
        <v>288</v>
      </c>
    </row>
    <row r="6175" spans="1:44" x14ac:dyDescent="0.25">
      <c r="A6175" s="1">
        <v>7770</v>
      </c>
      <c r="B6175" s="1" t="s">
        <v>1233</v>
      </c>
      <c r="C6175" s="1">
        <v>101</v>
      </c>
      <c r="D6175" s="1" t="s">
        <v>5627</v>
      </c>
      <c r="F6175" s="1" t="s">
        <v>445</v>
      </c>
      <c r="G6175" s="1">
        <v>9</v>
      </c>
      <c r="H6175" s="1">
        <v>123</v>
      </c>
      <c r="I6175" s="1">
        <v>21.9</v>
      </c>
      <c r="J6175" s="1">
        <v>21.6</v>
      </c>
      <c r="K6175" s="3">
        <v>1088</v>
      </c>
      <c r="L6175" s="2">
        <f>N6175/((1581.94)*(1-EXP(-(0.021301)*I6175))^(1.51716))</f>
        <v>1.1976037581723711</v>
      </c>
      <c r="N6175" s="1">
        <v>424</v>
      </c>
      <c r="O6175" s="1">
        <v>193.2</v>
      </c>
      <c r="P6175" s="1">
        <v>17.5</v>
      </c>
      <c r="Q6175" s="1">
        <v>15.77</v>
      </c>
      <c r="R6175" s="1">
        <v>5.73</v>
      </c>
      <c r="S6175" s="1">
        <v>35.1</v>
      </c>
      <c r="AJ6175" s="1" t="s">
        <v>406</v>
      </c>
      <c r="AK6175" s="20">
        <v>62.33</v>
      </c>
      <c r="AL6175" s="19">
        <v>33.97</v>
      </c>
      <c r="AN6175" s="3">
        <v>1975</v>
      </c>
      <c r="AQ6175">
        <v>80608</v>
      </c>
      <c r="AR6175" s="1" t="s">
        <v>288</v>
      </c>
    </row>
    <row r="6176" spans="1:44" x14ac:dyDescent="0.25">
      <c r="A6176" s="1">
        <v>7771</v>
      </c>
      <c r="B6176" s="1" t="s">
        <v>1233</v>
      </c>
      <c r="C6176" s="1">
        <v>101</v>
      </c>
      <c r="D6176" s="1" t="s">
        <v>5627</v>
      </c>
      <c r="F6176" s="1" t="s">
        <v>445</v>
      </c>
      <c r="G6176" s="1">
        <v>9</v>
      </c>
      <c r="H6176" s="1">
        <v>146</v>
      </c>
      <c r="I6176" s="1">
        <v>22.3</v>
      </c>
      <c r="J6176" s="1">
        <v>24.5</v>
      </c>
      <c r="K6176" s="3">
        <v>848</v>
      </c>
      <c r="L6176" s="2">
        <f>N6176/((1581.94)*(1-EXP(-(0.021301)*I6176))^(1.51716))</f>
        <v>1.2191228336490878</v>
      </c>
      <c r="N6176" s="1">
        <v>441</v>
      </c>
      <c r="O6176" s="1">
        <v>202.7</v>
      </c>
      <c r="P6176" s="1">
        <v>13.2</v>
      </c>
      <c r="Q6176" s="1">
        <v>13.94</v>
      </c>
      <c r="R6176" s="1">
        <v>5.21</v>
      </c>
      <c r="S6176" s="1">
        <v>38.799999999999997</v>
      </c>
      <c r="AJ6176" s="1" t="s">
        <v>406</v>
      </c>
      <c r="AK6176" s="20">
        <v>62.33</v>
      </c>
      <c r="AL6176" s="19">
        <v>33.97</v>
      </c>
      <c r="AN6176" s="3">
        <v>1975</v>
      </c>
      <c r="AQ6176">
        <v>80608</v>
      </c>
      <c r="AR6176" s="1" t="s">
        <v>288</v>
      </c>
    </row>
    <row r="6177" spans="1:44" x14ac:dyDescent="0.25">
      <c r="A6177" s="1">
        <v>7772</v>
      </c>
      <c r="B6177" s="1" t="s">
        <v>1233</v>
      </c>
      <c r="C6177" s="1">
        <v>101</v>
      </c>
      <c r="D6177" s="1" t="s">
        <v>5627</v>
      </c>
      <c r="F6177" s="1" t="s">
        <v>445</v>
      </c>
      <c r="G6177" s="1">
        <v>8</v>
      </c>
      <c r="H6177" s="1">
        <v>185</v>
      </c>
      <c r="I6177" s="1">
        <v>23.7</v>
      </c>
      <c r="J6177" s="1">
        <v>25.4</v>
      </c>
      <c r="K6177" s="3">
        <v>702</v>
      </c>
      <c r="L6177" s="2">
        <f>N6177/((1668.67)*(1-EXP(-(0.022864)*I6177))^(1.61028))</f>
        <v>1.0727992806520432</v>
      </c>
      <c r="N6177" s="1">
        <v>440</v>
      </c>
      <c r="O6177" s="1">
        <v>200.7</v>
      </c>
      <c r="P6177" s="1">
        <v>17.7</v>
      </c>
      <c r="Q6177" s="1">
        <v>16.440000000000001</v>
      </c>
      <c r="R6177" s="1">
        <v>5.1100000000000003</v>
      </c>
      <c r="S6177" s="1">
        <v>39.700000000000003</v>
      </c>
      <c r="AJ6177" s="1" t="s">
        <v>406</v>
      </c>
      <c r="AK6177" s="20">
        <v>62.33</v>
      </c>
      <c r="AL6177" s="19">
        <v>33.97</v>
      </c>
      <c r="AN6177" s="3">
        <v>1975</v>
      </c>
      <c r="AQ6177">
        <v>80608</v>
      </c>
      <c r="AR6177" s="1" t="s">
        <v>288</v>
      </c>
    </row>
    <row r="6178" spans="1:44" x14ac:dyDescent="0.25">
      <c r="A6178" s="1">
        <v>7773</v>
      </c>
      <c r="B6178" s="1" t="s">
        <v>1233</v>
      </c>
      <c r="C6178" s="1">
        <v>101</v>
      </c>
      <c r="D6178" s="1" t="s">
        <v>6184</v>
      </c>
      <c r="F6178" s="1" t="s">
        <v>445</v>
      </c>
      <c r="G6178" s="1">
        <v>8</v>
      </c>
      <c r="H6178" s="1">
        <v>15</v>
      </c>
      <c r="I6178" s="1">
        <v>3.7</v>
      </c>
      <c r="J6178" s="1">
        <v>3.4</v>
      </c>
      <c r="K6178" s="3">
        <v>12296</v>
      </c>
      <c r="L6178" s="2">
        <f>N6178/((1668.67)*(1-EXP(-(0.022864)*I6178))^(1.61028))</f>
        <v>0.85546513253536338</v>
      </c>
      <c r="N6178" s="1">
        <v>25</v>
      </c>
      <c r="O6178" s="1">
        <v>11.3</v>
      </c>
      <c r="P6178" s="1">
        <v>2.73</v>
      </c>
      <c r="Q6178" s="1">
        <v>6.3</v>
      </c>
      <c r="R6178" s="1">
        <v>3.27</v>
      </c>
      <c r="S6178" s="1">
        <v>2.29</v>
      </c>
      <c r="AJ6178" s="1" t="s">
        <v>406</v>
      </c>
      <c r="AK6178" s="20">
        <v>62.33</v>
      </c>
      <c r="AL6178" s="19">
        <v>33.97</v>
      </c>
      <c r="AN6178" s="3">
        <v>1975</v>
      </c>
      <c r="AQ6178">
        <v>80608</v>
      </c>
      <c r="AR6178" s="1" t="s">
        <v>288</v>
      </c>
    </row>
    <row r="6179" spans="1:44" x14ac:dyDescent="0.25">
      <c r="A6179" s="1">
        <v>7774</v>
      </c>
      <c r="B6179" s="1" t="s">
        <v>1233</v>
      </c>
      <c r="C6179" s="1">
        <v>101</v>
      </c>
      <c r="D6179" s="1" t="s">
        <v>6184</v>
      </c>
      <c r="F6179" s="1" t="s">
        <v>445</v>
      </c>
      <c r="G6179" s="1">
        <v>8</v>
      </c>
      <c r="H6179" s="1">
        <v>15</v>
      </c>
      <c r="I6179" s="1">
        <v>3.6</v>
      </c>
      <c r="J6179" s="1">
        <v>2.4</v>
      </c>
      <c r="K6179" s="3">
        <v>23186</v>
      </c>
      <c r="L6179" s="2">
        <f>N6179/((1668.67)*(1-EXP(-(0.022864)*I6179))^(1.61028))</f>
        <v>1.1423126916198756</v>
      </c>
      <c r="N6179" s="1">
        <v>32</v>
      </c>
      <c r="O6179" s="1">
        <v>14.4</v>
      </c>
      <c r="P6179" s="1">
        <v>3.67</v>
      </c>
      <c r="Q6179" s="1">
        <v>8.1</v>
      </c>
      <c r="R6179" s="1">
        <v>4.16</v>
      </c>
      <c r="S6179" s="1">
        <v>2.9</v>
      </c>
      <c r="AJ6179" s="1" t="s">
        <v>406</v>
      </c>
      <c r="AK6179" s="20">
        <v>62.33</v>
      </c>
      <c r="AL6179" s="19">
        <v>33.97</v>
      </c>
      <c r="AN6179" s="3">
        <v>1975</v>
      </c>
      <c r="AQ6179">
        <v>80608</v>
      </c>
      <c r="AR6179" s="1" t="s">
        <v>288</v>
      </c>
    </row>
    <row r="6180" spans="1:44" x14ac:dyDescent="0.25">
      <c r="A6180" s="1">
        <v>7775</v>
      </c>
      <c r="B6180" s="1" t="s">
        <v>1233</v>
      </c>
      <c r="C6180" s="1">
        <v>101</v>
      </c>
      <c r="D6180" s="1" t="s">
        <v>6385</v>
      </c>
      <c r="F6180" s="1" t="s">
        <v>445</v>
      </c>
      <c r="G6180" s="1">
        <v>8</v>
      </c>
      <c r="H6180" s="1">
        <v>40</v>
      </c>
      <c r="I6180" s="1">
        <v>12.2</v>
      </c>
      <c r="J6180" s="1">
        <v>6.9</v>
      </c>
      <c r="K6180" s="3">
        <v>5831</v>
      </c>
      <c r="L6180" s="2">
        <f>N6180/((1668.67)*(1-EXP(-(0.022864)*I6180))^(1.61028))</f>
        <v>0.93304211804042358</v>
      </c>
      <c r="N6180" s="1">
        <v>160</v>
      </c>
      <c r="O6180" s="1">
        <v>81.2</v>
      </c>
      <c r="P6180" s="1">
        <v>14.2</v>
      </c>
      <c r="Q6180" s="1">
        <v>10.34</v>
      </c>
      <c r="R6180" s="1">
        <v>3.99</v>
      </c>
      <c r="S6180" s="1">
        <v>13.3</v>
      </c>
      <c r="AJ6180" s="1" t="s">
        <v>406</v>
      </c>
      <c r="AK6180" s="20">
        <v>62.33</v>
      </c>
      <c r="AL6180" s="19">
        <v>33.97</v>
      </c>
      <c r="AN6180" s="3">
        <v>1975</v>
      </c>
      <c r="AQ6180">
        <v>80608</v>
      </c>
      <c r="AR6180" s="1" t="s">
        <v>288</v>
      </c>
    </row>
    <row r="6181" spans="1:44" x14ac:dyDescent="0.25">
      <c r="A6181" s="1">
        <v>7776</v>
      </c>
      <c r="B6181" s="1" t="s">
        <v>1233</v>
      </c>
      <c r="C6181" s="1">
        <v>101</v>
      </c>
      <c r="D6181" s="1" t="s">
        <v>6385</v>
      </c>
      <c r="F6181" s="1" t="s">
        <v>445</v>
      </c>
      <c r="G6181" s="1">
        <v>8</v>
      </c>
      <c r="H6181" s="1">
        <v>40</v>
      </c>
      <c r="I6181" s="1">
        <v>12.1</v>
      </c>
      <c r="J6181" s="1">
        <v>6.9</v>
      </c>
      <c r="K6181" s="3">
        <v>8220</v>
      </c>
      <c r="L6181" s="2">
        <f>N6181/((1668.67)*(1-EXP(-(0.022864)*I6181))^(1.61028))</f>
        <v>1.1502950389058015</v>
      </c>
      <c r="N6181" s="1">
        <v>195</v>
      </c>
      <c r="O6181" s="1">
        <v>86.1</v>
      </c>
      <c r="P6181" s="1">
        <v>12</v>
      </c>
      <c r="Q6181" s="1">
        <v>11.63</v>
      </c>
      <c r="R6181" s="1">
        <v>5.52</v>
      </c>
      <c r="S6181" s="1">
        <v>18.100000000000001</v>
      </c>
      <c r="AJ6181" s="1" t="s">
        <v>406</v>
      </c>
      <c r="AK6181" s="20">
        <v>62.33</v>
      </c>
      <c r="AL6181" s="19">
        <v>33.97</v>
      </c>
      <c r="AN6181" s="3">
        <v>1975</v>
      </c>
      <c r="AQ6181">
        <v>80608</v>
      </c>
      <c r="AR6181" s="1" t="s">
        <v>288</v>
      </c>
    </row>
    <row r="6182" spans="1:44" x14ac:dyDescent="0.25">
      <c r="A6182" s="1">
        <v>7777</v>
      </c>
      <c r="B6182" s="1" t="s">
        <v>1233</v>
      </c>
      <c r="C6182" s="1">
        <v>101</v>
      </c>
      <c r="D6182" s="1" t="s">
        <v>5627</v>
      </c>
      <c r="F6182" s="1" t="s">
        <v>445</v>
      </c>
      <c r="G6182" s="1">
        <v>7</v>
      </c>
      <c r="H6182" s="1">
        <v>45</v>
      </c>
      <c r="I6182" s="1">
        <v>14</v>
      </c>
      <c r="J6182" s="1">
        <v>11</v>
      </c>
      <c r="K6182" s="3">
        <v>3795</v>
      </c>
      <c r="L6182" s="2">
        <f>N6182/((1824.17)*(1-EXP(-(0.023514)*I6182))^(1.69151))</f>
        <v>1.4121739992445304</v>
      </c>
      <c r="N6182" s="1">
        <v>300</v>
      </c>
      <c r="O6182" s="1">
        <v>136.1</v>
      </c>
      <c r="P6182" s="1">
        <v>14.3</v>
      </c>
      <c r="Q6182" s="1">
        <v>13.11</v>
      </c>
      <c r="R6182" s="1">
        <v>8.57</v>
      </c>
      <c r="S6182" s="1">
        <v>38.6</v>
      </c>
      <c r="AJ6182" s="1" t="s">
        <v>406</v>
      </c>
      <c r="AK6182" s="20">
        <v>62.33</v>
      </c>
      <c r="AL6182" s="19">
        <v>33.97</v>
      </c>
      <c r="AN6182" s="3">
        <v>1975</v>
      </c>
      <c r="AQ6182">
        <v>80608</v>
      </c>
      <c r="AR6182" s="1" t="s">
        <v>288</v>
      </c>
    </row>
    <row r="6183" spans="1:44" x14ac:dyDescent="0.25">
      <c r="A6183" s="1">
        <v>7778</v>
      </c>
      <c r="B6183" s="1" t="s">
        <v>1233</v>
      </c>
      <c r="C6183" s="1">
        <v>101</v>
      </c>
      <c r="D6183" s="1" t="s">
        <v>6385</v>
      </c>
      <c r="F6183" s="1" t="s">
        <v>445</v>
      </c>
      <c r="G6183" s="1">
        <v>7</v>
      </c>
      <c r="H6183" s="1">
        <v>55</v>
      </c>
      <c r="I6183" s="1">
        <v>17.100000000000001</v>
      </c>
      <c r="J6183" s="1">
        <v>16.399999999999999</v>
      </c>
      <c r="K6183" s="3">
        <v>1570</v>
      </c>
      <c r="L6183" s="2">
        <f>N6183/((1824.17)*(1-EXP(-(0.023514)*I6183))^(1.69151))</f>
        <v>1.2197452107439677</v>
      </c>
      <c r="N6183" s="1">
        <v>343</v>
      </c>
      <c r="O6183" s="1">
        <v>158.69999999999999</v>
      </c>
      <c r="P6183" s="1">
        <v>19.3</v>
      </c>
      <c r="Q6183" s="1">
        <v>14.15</v>
      </c>
      <c r="R6183" s="1">
        <v>6.69</v>
      </c>
      <c r="S6183" s="1">
        <v>28.5</v>
      </c>
      <c r="AJ6183" s="1" t="s">
        <v>406</v>
      </c>
      <c r="AK6183" s="20">
        <v>62.33</v>
      </c>
      <c r="AL6183" s="19">
        <v>33.97</v>
      </c>
      <c r="AN6183" s="3">
        <v>1975</v>
      </c>
      <c r="AQ6183">
        <v>80608</v>
      </c>
      <c r="AR6183" s="1" t="s">
        <v>288</v>
      </c>
    </row>
    <row r="6184" spans="1:44" x14ac:dyDescent="0.25">
      <c r="A6184" s="1">
        <v>7779</v>
      </c>
      <c r="B6184" s="1" t="s">
        <v>1233</v>
      </c>
      <c r="C6184" s="1">
        <v>101</v>
      </c>
      <c r="D6184" s="1" t="s">
        <v>6385</v>
      </c>
      <c r="F6184" s="1" t="s">
        <v>445</v>
      </c>
      <c r="G6184" s="1">
        <v>7</v>
      </c>
      <c r="H6184" s="1">
        <v>58</v>
      </c>
      <c r="I6184" s="1">
        <v>17.399999999999999</v>
      </c>
      <c r="J6184" s="1">
        <v>13.9</v>
      </c>
      <c r="K6184" s="3">
        <v>2290</v>
      </c>
      <c r="L6184" s="2">
        <f>N6184/((1824.17)*(1-EXP(-(0.023514)*I6184))^(1.69151))</f>
        <v>1.1493258061849752</v>
      </c>
      <c r="N6184" s="1">
        <v>331</v>
      </c>
      <c r="O6184" s="1">
        <v>149.5</v>
      </c>
      <c r="P6184" s="1">
        <v>15.3</v>
      </c>
      <c r="Q6184" s="1">
        <v>16.809999999999999</v>
      </c>
      <c r="R6184" s="1">
        <v>5.52</v>
      </c>
      <c r="S6184" s="1">
        <v>27.9</v>
      </c>
      <c r="AJ6184" s="1" t="s">
        <v>406</v>
      </c>
      <c r="AK6184" s="20">
        <v>62.33</v>
      </c>
      <c r="AL6184" s="19">
        <v>33.97</v>
      </c>
      <c r="AN6184" s="3">
        <v>1975</v>
      </c>
      <c r="AQ6184">
        <v>80608</v>
      </c>
      <c r="AR6184" s="1" t="s">
        <v>288</v>
      </c>
    </row>
    <row r="6185" spans="1:44" x14ac:dyDescent="0.25">
      <c r="A6185" s="1">
        <v>7780</v>
      </c>
      <c r="B6185" s="1" t="s">
        <v>1233</v>
      </c>
      <c r="C6185" s="1">
        <v>101</v>
      </c>
      <c r="D6185" s="1" t="s">
        <v>5627</v>
      </c>
      <c r="F6185" s="1" t="s">
        <v>445</v>
      </c>
      <c r="G6185" s="1">
        <v>7</v>
      </c>
      <c r="H6185" s="1">
        <v>59</v>
      </c>
      <c r="I6185" s="1">
        <v>18.7</v>
      </c>
      <c r="J6185" s="1">
        <v>17</v>
      </c>
      <c r="K6185" s="3">
        <v>1565</v>
      </c>
      <c r="L6185" s="2">
        <f>N6185/((1824.17)*(1-EXP(-(0.023514)*I6185))^(1.69151))</f>
        <v>1.1775828542293214</v>
      </c>
      <c r="N6185" s="1">
        <v>374</v>
      </c>
      <c r="O6185" s="1">
        <v>173.1</v>
      </c>
      <c r="P6185" s="1">
        <v>8.6999999999999993</v>
      </c>
      <c r="Q6185" s="1">
        <v>15.98</v>
      </c>
      <c r="R6185" s="1">
        <v>5.72</v>
      </c>
      <c r="S6185" s="1">
        <v>28.3</v>
      </c>
      <c r="AJ6185" s="1" t="s">
        <v>406</v>
      </c>
      <c r="AK6185" s="20">
        <v>62.33</v>
      </c>
      <c r="AL6185" s="19">
        <v>33.97</v>
      </c>
      <c r="AN6185" s="3">
        <v>1975</v>
      </c>
      <c r="AQ6185">
        <v>80608</v>
      </c>
      <c r="AR6185" s="1" t="s">
        <v>288</v>
      </c>
    </row>
    <row r="6186" spans="1:44" x14ac:dyDescent="0.25">
      <c r="A6186" s="1">
        <v>7781</v>
      </c>
      <c r="B6186" s="1" t="s">
        <v>1233</v>
      </c>
      <c r="C6186" s="1">
        <v>101</v>
      </c>
      <c r="D6186" s="1" t="s">
        <v>6385</v>
      </c>
      <c r="F6186" s="1" t="s">
        <v>445</v>
      </c>
      <c r="G6186" s="1">
        <v>7</v>
      </c>
      <c r="H6186" s="1">
        <v>65</v>
      </c>
      <c r="I6186" s="1">
        <v>20.2</v>
      </c>
      <c r="J6186" s="1">
        <v>17.600000000000001</v>
      </c>
      <c r="K6186" s="3">
        <v>1685</v>
      </c>
      <c r="L6186" s="2">
        <f>N6186/((1824.17)*(1-EXP(-(0.023514)*I6186))^(1.69151))</f>
        <v>1.1475994558544471</v>
      </c>
      <c r="N6186" s="1">
        <v>404</v>
      </c>
      <c r="O6186" s="1">
        <v>191.7</v>
      </c>
      <c r="P6186" s="1">
        <v>20</v>
      </c>
      <c r="Q6186" s="1">
        <v>17.54</v>
      </c>
      <c r="R6186" s="1">
        <v>6.03</v>
      </c>
      <c r="S6186" s="1">
        <v>30.2</v>
      </c>
      <c r="AJ6186" s="1" t="s">
        <v>406</v>
      </c>
      <c r="AK6186" s="20">
        <v>62.33</v>
      </c>
      <c r="AL6186" s="19">
        <v>33.97</v>
      </c>
      <c r="AN6186" s="3">
        <v>1975</v>
      </c>
      <c r="AQ6186">
        <v>80608</v>
      </c>
      <c r="AR6186" s="1" t="s">
        <v>288</v>
      </c>
    </row>
    <row r="6187" spans="1:44" x14ac:dyDescent="0.25">
      <c r="A6187" s="1">
        <v>7782</v>
      </c>
      <c r="B6187" s="1" t="s">
        <v>1233</v>
      </c>
      <c r="C6187" s="1">
        <v>101</v>
      </c>
      <c r="D6187" s="1" t="s">
        <v>5627</v>
      </c>
      <c r="F6187" s="1" t="s">
        <v>445</v>
      </c>
      <c r="G6187" s="1">
        <v>7</v>
      </c>
      <c r="H6187" s="1">
        <v>83</v>
      </c>
      <c r="I6187" s="1">
        <v>21</v>
      </c>
      <c r="J6187" s="1">
        <v>19.5</v>
      </c>
      <c r="K6187" s="3">
        <v>1431</v>
      </c>
      <c r="L6187" s="2">
        <f>N6187/((1824.17)*(1-EXP(-(0.023514)*I6187))^(1.69151))</f>
        <v>1.1417497100146297</v>
      </c>
      <c r="N6187" s="1">
        <v>423</v>
      </c>
      <c r="O6187" s="1">
        <v>169.2</v>
      </c>
      <c r="P6187" s="1">
        <v>13.6</v>
      </c>
      <c r="Q6187" s="1">
        <v>15.52</v>
      </c>
      <c r="R6187" s="1">
        <v>5.92</v>
      </c>
      <c r="S6187" s="1">
        <v>39.799999999999997</v>
      </c>
      <c r="AJ6187" s="1" t="s">
        <v>406</v>
      </c>
      <c r="AK6187" s="20">
        <v>62.33</v>
      </c>
      <c r="AL6187" s="19">
        <v>33.97</v>
      </c>
      <c r="AN6187" s="3">
        <v>1975</v>
      </c>
      <c r="AQ6187">
        <v>80608</v>
      </c>
      <c r="AR6187" s="1" t="s">
        <v>288</v>
      </c>
    </row>
    <row r="6188" spans="1:44" x14ac:dyDescent="0.25">
      <c r="A6188" s="1">
        <v>7783</v>
      </c>
      <c r="B6188" s="1" t="s">
        <v>1233</v>
      </c>
      <c r="C6188" s="1">
        <v>101</v>
      </c>
      <c r="D6188" s="1" t="s">
        <v>6385</v>
      </c>
      <c r="F6188" s="1" t="s">
        <v>445</v>
      </c>
      <c r="G6188" s="1">
        <v>7</v>
      </c>
      <c r="H6188" s="1">
        <v>84</v>
      </c>
      <c r="I6188" s="1">
        <v>22</v>
      </c>
      <c r="J6188" s="1">
        <v>20.399999999999999</v>
      </c>
      <c r="K6188" s="3">
        <v>1314</v>
      </c>
      <c r="L6188" s="2">
        <f>N6188/((1824.17)*(1-EXP(-(0.023514)*I6188))^(1.69151))</f>
        <v>1.0798351202233425</v>
      </c>
      <c r="N6188" s="1">
        <v>425</v>
      </c>
      <c r="O6188" s="1">
        <v>208.6</v>
      </c>
      <c r="P6188" s="1">
        <v>21.1</v>
      </c>
      <c r="Q6188" s="1">
        <v>20.51</v>
      </c>
      <c r="R6188" s="1">
        <v>5.33</v>
      </c>
      <c r="S6188" s="1">
        <v>34.6</v>
      </c>
      <c r="AJ6188" s="1" t="s">
        <v>406</v>
      </c>
      <c r="AK6188" s="20">
        <v>62.33</v>
      </c>
      <c r="AL6188" s="19">
        <v>33.97</v>
      </c>
      <c r="AN6188" s="3">
        <v>1975</v>
      </c>
      <c r="AQ6188">
        <v>80608</v>
      </c>
      <c r="AR6188" s="1" t="s">
        <v>288</v>
      </c>
    </row>
    <row r="6189" spans="1:44" x14ac:dyDescent="0.25">
      <c r="A6189" s="1">
        <v>7784</v>
      </c>
      <c r="B6189" s="1" t="s">
        <v>1233</v>
      </c>
      <c r="C6189" s="1">
        <v>101</v>
      </c>
      <c r="D6189" s="1" t="s">
        <v>6385</v>
      </c>
      <c r="F6189" s="1" t="s">
        <v>445</v>
      </c>
      <c r="G6189" s="1">
        <v>7</v>
      </c>
      <c r="H6189" s="1">
        <v>87</v>
      </c>
      <c r="I6189" s="1">
        <v>22.5</v>
      </c>
      <c r="J6189" s="1">
        <v>22.6</v>
      </c>
      <c r="K6189" s="3">
        <v>953</v>
      </c>
      <c r="L6189" s="2">
        <f>N6189/((1824.17)*(1-EXP(-(0.023514)*I6189))^(1.69151))</f>
        <v>1.0737235731898509</v>
      </c>
      <c r="N6189" s="1">
        <v>435</v>
      </c>
      <c r="O6189" s="1">
        <v>230.9</v>
      </c>
      <c r="P6189" s="1">
        <v>31.4</v>
      </c>
      <c r="Q6189" s="1">
        <v>15.9</v>
      </c>
      <c r="R6189" s="1">
        <v>5.16</v>
      </c>
      <c r="S6189" s="1">
        <v>36.200000000000003</v>
      </c>
      <c r="AJ6189" s="1" t="s">
        <v>406</v>
      </c>
      <c r="AK6189" s="20">
        <v>62.33</v>
      </c>
      <c r="AL6189" s="19">
        <v>33.97</v>
      </c>
      <c r="AN6189" s="3">
        <v>1975</v>
      </c>
      <c r="AQ6189">
        <v>80608</v>
      </c>
      <c r="AR6189" s="1" t="s">
        <v>288</v>
      </c>
    </row>
    <row r="6190" spans="1:44" x14ac:dyDescent="0.25">
      <c r="A6190" s="1">
        <v>7785</v>
      </c>
      <c r="B6190" s="1" t="s">
        <v>1233</v>
      </c>
      <c r="C6190" s="1">
        <v>101</v>
      </c>
      <c r="D6190" s="1" t="s">
        <v>6389</v>
      </c>
      <c r="F6190" s="1" t="s">
        <v>445</v>
      </c>
      <c r="G6190" s="1">
        <v>7</v>
      </c>
      <c r="H6190" s="1">
        <v>90</v>
      </c>
      <c r="I6190" s="1">
        <v>23.5</v>
      </c>
      <c r="J6190" s="1">
        <v>23.7</v>
      </c>
      <c r="K6190" s="3">
        <v>942</v>
      </c>
      <c r="L6190" s="2">
        <f>N6190/((1824.17)*(1-EXP(-(0.023514)*I6190))^(1.69151))</f>
        <v>1.0017927766443837</v>
      </c>
      <c r="N6190" s="1">
        <v>429</v>
      </c>
      <c r="O6190" s="1">
        <v>220.6</v>
      </c>
      <c r="P6190" s="1">
        <v>21.3</v>
      </c>
      <c r="Q6190" s="1">
        <v>24.7</v>
      </c>
      <c r="R6190" s="1">
        <v>9.7799999999999994</v>
      </c>
      <c r="S6190" s="1">
        <v>33.299999999999997</v>
      </c>
      <c r="AJ6190" s="1" t="s">
        <v>406</v>
      </c>
      <c r="AK6190" s="20">
        <v>62.33</v>
      </c>
      <c r="AL6190" s="19">
        <v>33.97</v>
      </c>
      <c r="AN6190" s="3">
        <v>1975</v>
      </c>
      <c r="AQ6190">
        <v>80608</v>
      </c>
      <c r="AR6190" s="1" t="s">
        <v>288</v>
      </c>
    </row>
    <row r="6191" spans="1:44" x14ac:dyDescent="0.25">
      <c r="A6191" s="1">
        <v>7786</v>
      </c>
      <c r="B6191" s="1" t="s">
        <v>1233</v>
      </c>
      <c r="C6191" s="1">
        <v>101</v>
      </c>
      <c r="D6191" s="1" t="s">
        <v>6385</v>
      </c>
      <c r="F6191" s="1" t="s">
        <v>445</v>
      </c>
      <c r="G6191" s="1">
        <v>7</v>
      </c>
      <c r="H6191" s="1">
        <v>97</v>
      </c>
      <c r="I6191" s="1">
        <v>26.8</v>
      </c>
      <c r="J6191" s="1">
        <v>27.9</v>
      </c>
      <c r="K6191" s="3">
        <v>831</v>
      </c>
      <c r="L6191" s="2">
        <f>N6191/((1824.17)*(1-EXP(-(0.023514)*I6191))^(1.69151))</f>
        <v>1.069273485005616</v>
      </c>
      <c r="N6191" s="1">
        <v>539</v>
      </c>
      <c r="O6191" s="1">
        <v>329.3</v>
      </c>
      <c r="P6191" s="1">
        <v>20.7</v>
      </c>
      <c r="Q6191" s="1">
        <v>27.4</v>
      </c>
      <c r="R6191" s="1">
        <v>6.95</v>
      </c>
      <c r="S6191" s="1">
        <v>39.9</v>
      </c>
      <c r="AJ6191" s="1" t="s">
        <v>406</v>
      </c>
      <c r="AK6191" s="20">
        <v>62.33</v>
      </c>
      <c r="AL6191" s="19">
        <v>33.97</v>
      </c>
      <c r="AN6191" s="3">
        <v>1975</v>
      </c>
      <c r="AQ6191">
        <v>80608</v>
      </c>
      <c r="AR6191" s="1" t="s">
        <v>288</v>
      </c>
    </row>
    <row r="6192" spans="1:44" x14ac:dyDescent="0.25">
      <c r="A6192" s="1">
        <v>7787</v>
      </c>
      <c r="B6192" s="1" t="s">
        <v>1233</v>
      </c>
      <c r="C6192" s="1">
        <v>101</v>
      </c>
      <c r="D6192" s="1" t="s">
        <v>5627</v>
      </c>
      <c r="F6192" s="1" t="s">
        <v>445</v>
      </c>
      <c r="G6192" s="1">
        <v>7</v>
      </c>
      <c r="H6192" s="1">
        <v>107</v>
      </c>
      <c r="I6192" s="1">
        <v>26.8</v>
      </c>
      <c r="J6192" s="1">
        <v>28.1</v>
      </c>
      <c r="K6192" s="3">
        <v>648</v>
      </c>
      <c r="L6192" s="2">
        <f>N6192/((1824.17)*(1-EXP(-(0.023514)*I6192))^(1.69151))</f>
        <v>0.93635822805686597</v>
      </c>
      <c r="N6192" s="1">
        <v>472</v>
      </c>
      <c r="O6192" s="1">
        <v>218.8</v>
      </c>
      <c r="P6192" s="1">
        <v>18.399999999999999</v>
      </c>
      <c r="Q6192" s="1">
        <v>17.600000000000001</v>
      </c>
      <c r="R6192" s="1">
        <v>5.82</v>
      </c>
      <c r="S6192" s="1">
        <v>44.5</v>
      </c>
      <c r="AJ6192" s="1" t="s">
        <v>406</v>
      </c>
      <c r="AK6192" s="20">
        <v>62.33</v>
      </c>
      <c r="AL6192" s="19">
        <v>33.97</v>
      </c>
      <c r="AN6192" s="3">
        <v>1975</v>
      </c>
      <c r="AQ6192">
        <v>80608</v>
      </c>
      <c r="AR6192" s="1" t="s">
        <v>288</v>
      </c>
    </row>
    <row r="6193" spans="1:44" x14ac:dyDescent="0.25">
      <c r="A6193" s="1">
        <v>7788</v>
      </c>
      <c r="B6193" s="1" t="s">
        <v>1233</v>
      </c>
      <c r="C6193" s="1">
        <v>101</v>
      </c>
      <c r="D6193" s="1" t="s">
        <v>5627</v>
      </c>
      <c r="F6193" s="1" t="s">
        <v>445</v>
      </c>
      <c r="G6193" s="1">
        <v>7</v>
      </c>
      <c r="H6193" s="1">
        <v>140</v>
      </c>
      <c r="I6193" s="1">
        <v>28.8</v>
      </c>
      <c r="J6193" s="1">
        <v>31.9</v>
      </c>
      <c r="K6193" s="3">
        <v>544</v>
      </c>
      <c r="L6193" s="2">
        <f>N6193/((1824.17)*(1-EXP(-(0.023514)*I6193))^(1.69151))</f>
        <v>0.91173810033157154</v>
      </c>
      <c r="N6193" s="1">
        <v>501</v>
      </c>
      <c r="O6193" s="1">
        <v>255.2</v>
      </c>
      <c r="P6193" s="1">
        <v>14.6</v>
      </c>
      <c r="Q6193" s="1">
        <v>20.7</v>
      </c>
      <c r="R6193" s="1">
        <v>5.01</v>
      </c>
      <c r="S6193" s="1">
        <v>35.9</v>
      </c>
      <c r="AJ6193" s="1" t="s">
        <v>406</v>
      </c>
      <c r="AK6193" s="20">
        <v>62.33</v>
      </c>
      <c r="AL6193" s="19">
        <v>33.97</v>
      </c>
      <c r="AN6193" s="3">
        <v>1975</v>
      </c>
      <c r="AQ6193">
        <v>80608</v>
      </c>
      <c r="AR6193" s="1" t="s">
        <v>288</v>
      </c>
    </row>
    <row r="6194" spans="1:44" x14ac:dyDescent="0.25">
      <c r="A6194" s="1">
        <v>7789</v>
      </c>
      <c r="B6194" s="1" t="s">
        <v>1233</v>
      </c>
      <c r="C6194" s="1">
        <v>101</v>
      </c>
      <c r="D6194" s="1" t="s">
        <v>5627</v>
      </c>
      <c r="F6194" s="1" t="s">
        <v>445</v>
      </c>
      <c r="G6194" s="1">
        <v>7</v>
      </c>
      <c r="H6194" s="1">
        <v>144</v>
      </c>
      <c r="I6194" s="1">
        <v>28.7</v>
      </c>
      <c r="J6194" s="1">
        <v>29.1</v>
      </c>
      <c r="K6194" s="3">
        <v>582</v>
      </c>
      <c r="L6194" s="2">
        <f>N6194/((1824.17)*(1-EXP(-(0.023514)*I6194))^(1.69151))</f>
        <v>0.9995574909927557</v>
      </c>
      <c r="N6194" s="1">
        <v>547</v>
      </c>
      <c r="O6194" s="1">
        <v>281.10000000000002</v>
      </c>
      <c r="P6194" s="1">
        <v>10</v>
      </c>
      <c r="Q6194" s="1">
        <v>25.7</v>
      </c>
      <c r="R6194" s="1">
        <v>4.95</v>
      </c>
      <c r="S6194" s="1">
        <v>33.299999999999997</v>
      </c>
      <c r="AJ6194" s="1" t="s">
        <v>406</v>
      </c>
      <c r="AK6194" s="20">
        <v>62.33</v>
      </c>
      <c r="AL6194" s="19">
        <v>33.97</v>
      </c>
      <c r="AN6194" s="3">
        <v>1975</v>
      </c>
      <c r="AQ6194">
        <v>80608</v>
      </c>
      <c r="AR6194" s="1" t="s">
        <v>288</v>
      </c>
    </row>
    <row r="6195" spans="1:44" x14ac:dyDescent="0.25">
      <c r="A6195" s="1">
        <v>7790</v>
      </c>
      <c r="B6195" s="1" t="s">
        <v>1233</v>
      </c>
      <c r="C6195" s="1">
        <v>101</v>
      </c>
      <c r="D6195" s="1" t="s">
        <v>6389</v>
      </c>
      <c r="F6195" s="1" t="s">
        <v>445</v>
      </c>
      <c r="G6195" s="1">
        <v>7</v>
      </c>
      <c r="H6195" s="1">
        <v>185</v>
      </c>
      <c r="I6195" s="1">
        <v>29</v>
      </c>
      <c r="J6195" s="1">
        <v>34.5</v>
      </c>
      <c r="K6195" s="3">
        <v>538</v>
      </c>
      <c r="L6195" s="2">
        <f>N6195/((1824.17)*(1-EXP(-(0.023514)*I6195))^(1.69151))</f>
        <v>0.97651520890707655</v>
      </c>
      <c r="N6195" s="1">
        <v>541</v>
      </c>
      <c r="O6195" s="1">
        <v>265.60000000000002</v>
      </c>
      <c r="P6195" s="1">
        <v>14.1</v>
      </c>
      <c r="Q6195" s="1">
        <v>20</v>
      </c>
      <c r="R6195" s="1">
        <v>3.84</v>
      </c>
      <c r="S6195" s="1">
        <v>30.4</v>
      </c>
      <c r="AJ6195" s="1" t="s">
        <v>406</v>
      </c>
      <c r="AK6195" s="20">
        <v>62.33</v>
      </c>
      <c r="AL6195" s="19">
        <v>33.97</v>
      </c>
      <c r="AN6195" s="3">
        <v>1975</v>
      </c>
      <c r="AQ6195">
        <v>80608</v>
      </c>
      <c r="AR6195" s="1" t="s">
        <v>288</v>
      </c>
    </row>
    <row r="6196" spans="1:44" x14ac:dyDescent="0.25">
      <c r="A6196" s="1">
        <v>7791</v>
      </c>
      <c r="B6196" s="1" t="s">
        <v>1233</v>
      </c>
      <c r="C6196" s="1">
        <v>101</v>
      </c>
      <c r="D6196" s="1" t="s">
        <v>6184</v>
      </c>
      <c r="F6196" s="1" t="s">
        <v>445</v>
      </c>
      <c r="G6196" s="1">
        <v>8</v>
      </c>
      <c r="H6196" s="1">
        <v>20</v>
      </c>
      <c r="I6196" s="1">
        <v>5.5</v>
      </c>
      <c r="J6196" s="1">
        <v>4.5</v>
      </c>
      <c r="K6196" s="3">
        <v>6456</v>
      </c>
      <c r="L6196" s="2">
        <f>N6196/((1668.67)*(1-EXP(-(0.022864)*I6196))^(1.61028))</f>
        <v>0.74684999181922129</v>
      </c>
      <c r="N6196" s="1">
        <v>40</v>
      </c>
      <c r="O6196" s="1">
        <v>21</v>
      </c>
      <c r="Q6196" s="1">
        <v>3.9</v>
      </c>
      <c r="R6196" s="1">
        <v>3.9</v>
      </c>
      <c r="S6196" s="1">
        <v>6.1</v>
      </c>
      <c r="AJ6196" s="1" t="s">
        <v>406</v>
      </c>
      <c r="AK6196" s="20">
        <v>62.62</v>
      </c>
      <c r="AL6196" s="19">
        <v>33.75</v>
      </c>
      <c r="AN6196" s="3">
        <v>1973</v>
      </c>
      <c r="AQ6196">
        <v>80608</v>
      </c>
      <c r="AR6196" s="1" t="s">
        <v>3543</v>
      </c>
    </row>
    <row r="6197" spans="1:44" x14ac:dyDescent="0.25">
      <c r="A6197" s="1">
        <v>7792</v>
      </c>
      <c r="B6197" s="1" t="s">
        <v>1233</v>
      </c>
      <c r="C6197" s="1">
        <v>101</v>
      </c>
      <c r="D6197" s="1" t="s">
        <v>6385</v>
      </c>
      <c r="F6197" s="1" t="s">
        <v>445</v>
      </c>
      <c r="G6197" s="1">
        <v>7</v>
      </c>
      <c r="H6197" s="1">
        <v>30</v>
      </c>
      <c r="I6197" s="1">
        <v>9.6</v>
      </c>
      <c r="J6197" s="1">
        <v>7.4</v>
      </c>
      <c r="K6197" s="3">
        <v>3649</v>
      </c>
      <c r="L6197" s="2">
        <f>N6197/((1824.17)*(1-EXP(-(0.023514)*I6197))^(1.69151))</f>
        <v>0.69679369187310025</v>
      </c>
      <c r="N6197" s="1">
        <v>85</v>
      </c>
      <c r="O6197" s="1">
        <v>45</v>
      </c>
      <c r="Q6197" s="1">
        <v>5.6</v>
      </c>
      <c r="R6197" s="1">
        <v>4.9000000000000004</v>
      </c>
      <c r="S6197" s="1">
        <v>12.1</v>
      </c>
      <c r="AJ6197" s="1" t="s">
        <v>406</v>
      </c>
      <c r="AK6197" s="20">
        <v>62.62</v>
      </c>
      <c r="AL6197" s="19">
        <v>33.75</v>
      </c>
      <c r="AN6197" s="3">
        <v>1973</v>
      </c>
      <c r="AQ6197">
        <v>80608</v>
      </c>
      <c r="AR6197" s="1" t="s">
        <v>3543</v>
      </c>
    </row>
    <row r="6198" spans="1:44" x14ac:dyDescent="0.25">
      <c r="A6198" s="1">
        <v>7793</v>
      </c>
      <c r="B6198" s="1" t="s">
        <v>1233</v>
      </c>
      <c r="C6198" s="1">
        <v>101</v>
      </c>
      <c r="D6198" s="1" t="s">
        <v>6385</v>
      </c>
      <c r="F6198" s="1" t="s">
        <v>445</v>
      </c>
      <c r="G6198" s="1">
        <v>7</v>
      </c>
      <c r="H6198" s="1">
        <v>40</v>
      </c>
      <c r="I6198" s="1">
        <v>13.3</v>
      </c>
      <c r="J6198" s="1">
        <v>11</v>
      </c>
      <c r="K6198" s="3">
        <v>2189</v>
      </c>
      <c r="L6198" s="2">
        <f>N6198/((1824.17)*(1-EXP(-(0.023514)*I6198))^(1.69151))</f>
        <v>0.73973747885658059</v>
      </c>
      <c r="N6198" s="1">
        <v>146</v>
      </c>
      <c r="O6198" s="1">
        <v>75.7</v>
      </c>
      <c r="Q6198" s="1">
        <v>7.2</v>
      </c>
      <c r="R6198" s="1">
        <v>5.85</v>
      </c>
      <c r="S6198" s="1">
        <v>18.100000000000001</v>
      </c>
      <c r="AJ6198" s="1" t="s">
        <v>406</v>
      </c>
      <c r="AK6198" s="20">
        <v>62.62</v>
      </c>
      <c r="AL6198" s="19">
        <v>33.75</v>
      </c>
      <c r="AN6198" s="3">
        <v>1973</v>
      </c>
      <c r="AQ6198">
        <v>80608</v>
      </c>
      <c r="AR6198" s="1" t="s">
        <v>3543</v>
      </c>
    </row>
    <row r="6199" spans="1:44" x14ac:dyDescent="0.25">
      <c r="A6199" s="1">
        <v>7794</v>
      </c>
      <c r="B6199" s="1" t="s">
        <v>1233</v>
      </c>
      <c r="C6199" s="1">
        <v>101</v>
      </c>
      <c r="D6199" s="1" t="s">
        <v>6385</v>
      </c>
      <c r="F6199" s="1" t="s">
        <v>445</v>
      </c>
      <c r="G6199" s="1">
        <v>6</v>
      </c>
      <c r="H6199" s="1">
        <v>60</v>
      </c>
      <c r="I6199" s="1">
        <v>20.2</v>
      </c>
      <c r="J6199" s="1">
        <v>19</v>
      </c>
      <c r="K6199" s="3">
        <v>1087</v>
      </c>
      <c r="L6199" s="2">
        <f>N6199/((1963.5)*(1-EXP(-(0.024337)*I6199))^(1.76926))</f>
        <v>0.80355689854137058</v>
      </c>
      <c r="N6199" s="1">
        <v>296</v>
      </c>
      <c r="O6199" s="1">
        <v>153.6</v>
      </c>
      <c r="Q6199" s="1">
        <v>10.5</v>
      </c>
      <c r="R6199" s="1">
        <v>6.55</v>
      </c>
      <c r="S6199" s="1">
        <v>29.7</v>
      </c>
      <c r="AJ6199" s="1" t="s">
        <v>406</v>
      </c>
      <c r="AK6199" s="20">
        <v>62.62</v>
      </c>
      <c r="AL6199" s="19">
        <v>33.75</v>
      </c>
      <c r="AN6199" s="3">
        <v>1973</v>
      </c>
      <c r="AQ6199">
        <v>80608</v>
      </c>
      <c r="AR6199" s="1" t="s">
        <v>3543</v>
      </c>
    </row>
    <row r="6200" spans="1:44" x14ac:dyDescent="0.25">
      <c r="A6200" s="1">
        <v>7795</v>
      </c>
      <c r="B6200" s="1" t="s">
        <v>1233</v>
      </c>
      <c r="C6200" s="1">
        <v>101</v>
      </c>
      <c r="D6200" s="1" t="s">
        <v>6385</v>
      </c>
      <c r="F6200" s="1" t="s">
        <v>445</v>
      </c>
      <c r="G6200" s="1">
        <v>6</v>
      </c>
      <c r="H6200" s="1">
        <v>80</v>
      </c>
      <c r="I6200" s="1">
        <v>24.4</v>
      </c>
      <c r="J6200" s="1">
        <v>24.5</v>
      </c>
      <c r="K6200" s="3">
        <v>732</v>
      </c>
      <c r="L6200" s="2">
        <f>N6200/((1963.5)*(1-EXP(-(0.024337)*I6200))^(1.76926))</f>
        <v>0.81873772203420536</v>
      </c>
      <c r="N6200" s="1">
        <v>388</v>
      </c>
      <c r="O6200" s="1">
        <v>206.7</v>
      </c>
      <c r="Q6200" s="1">
        <v>13.7</v>
      </c>
      <c r="R6200" s="1">
        <v>6.15</v>
      </c>
      <c r="S6200" s="1">
        <v>37</v>
      </c>
      <c r="AJ6200" s="1" t="s">
        <v>406</v>
      </c>
      <c r="AK6200" s="20">
        <v>62.62</v>
      </c>
      <c r="AL6200" s="19">
        <v>33.75</v>
      </c>
      <c r="AN6200" s="3">
        <v>1973</v>
      </c>
      <c r="AQ6200">
        <v>80608</v>
      </c>
      <c r="AR6200" s="1" t="s">
        <v>3543</v>
      </c>
    </row>
    <row r="6201" spans="1:44" x14ac:dyDescent="0.25">
      <c r="A6201" s="1">
        <v>7796</v>
      </c>
      <c r="B6201" s="1" t="s">
        <v>1233</v>
      </c>
      <c r="C6201" s="1">
        <v>101</v>
      </c>
      <c r="D6201" s="1" t="s">
        <v>5627</v>
      </c>
      <c r="F6201" s="1" t="s">
        <v>445</v>
      </c>
      <c r="G6201" s="1">
        <v>6</v>
      </c>
      <c r="H6201" s="1">
        <v>100</v>
      </c>
      <c r="I6201" s="1">
        <v>26.6</v>
      </c>
      <c r="J6201" s="1">
        <v>28.2</v>
      </c>
      <c r="K6201" s="3">
        <v>570</v>
      </c>
      <c r="L6201" s="2">
        <f>N6201/((1963.5)*(1-EXP(-(0.024337)*I6201))^(1.76926))</f>
        <v>0.82777144504675815</v>
      </c>
      <c r="N6201" s="1">
        <v>438</v>
      </c>
      <c r="O6201" s="1">
        <v>240.3</v>
      </c>
      <c r="Q6201" s="1">
        <v>16.8</v>
      </c>
      <c r="R6201" s="1">
        <v>5.75</v>
      </c>
      <c r="S6201" s="1">
        <v>39</v>
      </c>
      <c r="AJ6201" s="1" t="s">
        <v>406</v>
      </c>
      <c r="AK6201" s="20">
        <v>62.62</v>
      </c>
      <c r="AL6201" s="19">
        <v>33.75</v>
      </c>
      <c r="AN6201" s="3">
        <v>1973</v>
      </c>
      <c r="AQ6201">
        <v>80608</v>
      </c>
      <c r="AR6201" s="1" t="s">
        <v>3543</v>
      </c>
    </row>
    <row r="6202" spans="1:44" x14ac:dyDescent="0.25">
      <c r="A6202" s="1">
        <v>7797</v>
      </c>
      <c r="B6202" s="1" t="s">
        <v>1233</v>
      </c>
      <c r="C6202" s="1">
        <v>101</v>
      </c>
      <c r="D6202" s="1" t="s">
        <v>5627</v>
      </c>
      <c r="F6202" s="1" t="s">
        <v>445</v>
      </c>
      <c r="G6202" s="1">
        <v>7</v>
      </c>
      <c r="H6202" s="1">
        <v>120</v>
      </c>
      <c r="I6202" s="1">
        <v>28.2</v>
      </c>
      <c r="J6202" s="1">
        <v>30.7</v>
      </c>
      <c r="K6202" s="3">
        <v>487</v>
      </c>
      <c r="L6202" s="2">
        <f>N6202/((1824.17)*(1-EXP(-(0.023514)*I6202))^(1.69151))</f>
        <v>0.87884402259386574</v>
      </c>
      <c r="N6202" s="1">
        <v>471</v>
      </c>
      <c r="O6202" s="1">
        <v>253.6</v>
      </c>
      <c r="Q6202" s="1">
        <v>18.100000000000001</v>
      </c>
      <c r="R6202" s="1">
        <v>5.35</v>
      </c>
      <c r="S6202" s="1">
        <v>39.700000000000003</v>
      </c>
      <c r="AJ6202" s="1" t="s">
        <v>406</v>
      </c>
      <c r="AK6202" s="20">
        <v>62.62</v>
      </c>
      <c r="AL6202" s="19">
        <v>33.75</v>
      </c>
      <c r="AN6202" s="3">
        <v>1973</v>
      </c>
      <c r="AQ6202">
        <v>80608</v>
      </c>
      <c r="AR6202" s="1" t="s">
        <v>3543</v>
      </c>
    </row>
    <row r="6203" spans="1:44" x14ac:dyDescent="0.25">
      <c r="A6203" s="1">
        <v>7798</v>
      </c>
      <c r="B6203" s="1" t="s">
        <v>1233</v>
      </c>
      <c r="C6203" s="1">
        <v>101</v>
      </c>
      <c r="D6203" s="1" t="s">
        <v>5627</v>
      </c>
      <c r="F6203" s="1" t="s">
        <v>445</v>
      </c>
      <c r="G6203" s="1">
        <v>7</v>
      </c>
      <c r="H6203" s="1">
        <v>140</v>
      </c>
      <c r="I6203" s="1">
        <v>29.3</v>
      </c>
      <c r="J6203" s="1">
        <v>32.1</v>
      </c>
      <c r="K6203" s="3">
        <v>447</v>
      </c>
      <c r="L6203" s="2">
        <f>N6203/((1824.17)*(1-EXP(-(0.023514)*I6203))^(1.69151))</f>
        <v>0.88093858527212576</v>
      </c>
      <c r="N6203" s="1">
        <v>494</v>
      </c>
      <c r="O6203" s="1">
        <v>262.89999999999998</v>
      </c>
      <c r="Q6203" s="1">
        <v>18.600000000000001</v>
      </c>
      <c r="R6203" s="1">
        <v>4.95</v>
      </c>
      <c r="S6203" s="1">
        <v>38.299999999999997</v>
      </c>
      <c r="AJ6203" s="1" t="s">
        <v>406</v>
      </c>
      <c r="AK6203" s="20">
        <v>62.62</v>
      </c>
      <c r="AL6203" s="19">
        <v>33.75</v>
      </c>
      <c r="AN6203" s="3">
        <v>1973</v>
      </c>
      <c r="AQ6203">
        <v>80608</v>
      </c>
      <c r="AR6203" s="1" t="s">
        <v>3543</v>
      </c>
    </row>
    <row r="6204" spans="1:44" x14ac:dyDescent="0.25">
      <c r="A6204" s="1">
        <v>7799</v>
      </c>
      <c r="B6204" s="1" t="s">
        <v>1233</v>
      </c>
      <c r="C6204" s="1">
        <v>101</v>
      </c>
      <c r="D6204" s="1" t="s">
        <v>5627</v>
      </c>
      <c r="F6204" s="1" t="s">
        <v>445</v>
      </c>
      <c r="G6204" s="1">
        <v>7</v>
      </c>
      <c r="H6204" s="1">
        <v>160</v>
      </c>
      <c r="I6204" s="1">
        <v>30.1</v>
      </c>
      <c r="J6204" s="1">
        <v>33.200000000000003</v>
      </c>
      <c r="K6204" s="3">
        <v>421</v>
      </c>
      <c r="L6204" s="2">
        <f>N6204/((1824.17)*(1-EXP(-(0.023514)*I6204))^(1.69151))</f>
        <v>0.87781975661505984</v>
      </c>
      <c r="N6204" s="1">
        <v>508</v>
      </c>
      <c r="O6204" s="1">
        <v>268.60000000000002</v>
      </c>
      <c r="Q6204" s="1">
        <v>18.8</v>
      </c>
      <c r="R6204" s="1">
        <v>4.55</v>
      </c>
      <c r="S6204" s="1">
        <v>36.4</v>
      </c>
      <c r="AJ6204" s="1" t="s">
        <v>406</v>
      </c>
      <c r="AK6204" s="20">
        <v>62.62</v>
      </c>
      <c r="AL6204" s="19">
        <v>33.75</v>
      </c>
      <c r="AN6204" s="3">
        <v>1973</v>
      </c>
      <c r="AQ6204">
        <v>80608</v>
      </c>
      <c r="AR6204" s="1" t="s">
        <v>3543</v>
      </c>
    </row>
    <row r="6205" spans="1:44" x14ac:dyDescent="0.25">
      <c r="A6205" s="1">
        <v>7800</v>
      </c>
      <c r="B6205" s="1" t="s">
        <v>1233</v>
      </c>
      <c r="C6205" s="1">
        <v>101</v>
      </c>
      <c r="D6205" s="1" t="s">
        <v>5627</v>
      </c>
      <c r="F6205" s="1" t="s">
        <v>445</v>
      </c>
      <c r="G6205" s="1">
        <v>6</v>
      </c>
      <c r="H6205" s="1">
        <v>180</v>
      </c>
      <c r="I6205" s="1">
        <v>30.8</v>
      </c>
      <c r="J6205" s="1">
        <v>34.1</v>
      </c>
      <c r="K6205" s="3">
        <v>392</v>
      </c>
      <c r="L6205" s="2">
        <f>N6205/((1963.5)*(1-EXP(-(0.024337)*I6205))^(1.76926))</f>
        <v>0.79923637390122426</v>
      </c>
      <c r="N6205" s="1">
        <v>506</v>
      </c>
      <c r="O6205" s="1">
        <v>265.39999999999998</v>
      </c>
      <c r="Q6205" s="1">
        <v>18.600000000000001</v>
      </c>
      <c r="R6205" s="1">
        <v>4.1500000000000004</v>
      </c>
      <c r="S6205" s="1">
        <v>34.200000000000003</v>
      </c>
      <c r="AJ6205" s="1" t="s">
        <v>406</v>
      </c>
      <c r="AK6205" s="20">
        <v>62.62</v>
      </c>
      <c r="AL6205" s="19">
        <v>33.75</v>
      </c>
      <c r="AN6205" s="3">
        <v>1973</v>
      </c>
      <c r="AQ6205">
        <v>80608</v>
      </c>
      <c r="AR6205" s="1" t="s">
        <v>3543</v>
      </c>
    </row>
    <row r="6206" spans="1:44" x14ac:dyDescent="0.25">
      <c r="A6206" s="1">
        <v>7801</v>
      </c>
      <c r="B6206" s="1" t="s">
        <v>1233</v>
      </c>
      <c r="C6206" s="1">
        <v>101</v>
      </c>
      <c r="D6206" s="1" t="s">
        <v>5627</v>
      </c>
      <c r="F6206" s="1" t="s">
        <v>445</v>
      </c>
      <c r="G6206" s="1">
        <v>6</v>
      </c>
      <c r="H6206" s="1">
        <v>200</v>
      </c>
      <c r="I6206" s="1">
        <v>31.2</v>
      </c>
      <c r="J6206" s="1">
        <v>34.799999999999997</v>
      </c>
      <c r="K6206" s="3">
        <v>368</v>
      </c>
      <c r="L6206" s="2">
        <f>N6206/((1963.5)*(1-EXP(-(0.024337)*I6206))^(1.76926))</f>
        <v>0.77466420830296756</v>
      </c>
      <c r="N6206" s="1">
        <v>498</v>
      </c>
      <c r="O6206" s="1">
        <v>259.60000000000002</v>
      </c>
      <c r="Q6206" s="1">
        <v>18.399999999999999</v>
      </c>
      <c r="R6206" s="1">
        <v>3.75</v>
      </c>
      <c r="S6206" s="1">
        <v>31.7</v>
      </c>
      <c r="AJ6206" s="1" t="s">
        <v>406</v>
      </c>
      <c r="AK6206" s="20">
        <v>62.62</v>
      </c>
      <c r="AL6206" s="19">
        <v>33.75</v>
      </c>
      <c r="AN6206" s="3">
        <v>1973</v>
      </c>
      <c r="AQ6206">
        <v>80608</v>
      </c>
      <c r="AR6206" s="1" t="s">
        <v>3543</v>
      </c>
    </row>
    <row r="6207" spans="1:44" x14ac:dyDescent="0.25">
      <c r="A6207" s="1">
        <v>7802</v>
      </c>
      <c r="B6207" s="1" t="s">
        <v>1233</v>
      </c>
      <c r="C6207" s="1">
        <v>101</v>
      </c>
      <c r="D6207" s="1" t="s">
        <v>5627</v>
      </c>
      <c r="F6207" s="1" t="s">
        <v>445</v>
      </c>
      <c r="G6207" s="1">
        <v>8</v>
      </c>
      <c r="H6207" s="1">
        <v>140</v>
      </c>
      <c r="I6207" s="1">
        <v>25.8</v>
      </c>
      <c r="J6207" s="1">
        <v>31.6</v>
      </c>
      <c r="K6207" s="3">
        <v>428</v>
      </c>
      <c r="L6207" s="2">
        <f>N6207/((1668.67)*(1-EXP(-(0.022864)*I6207))^(1.61028))</f>
        <v>0.83693210552905151</v>
      </c>
      <c r="N6207" s="1">
        <v>380</v>
      </c>
      <c r="O6207" s="1">
        <v>144.80000000000001</v>
      </c>
      <c r="Q6207" s="1">
        <v>25.3</v>
      </c>
      <c r="R6207" s="1">
        <v>8.64</v>
      </c>
      <c r="S6207" s="1">
        <v>39.6</v>
      </c>
      <c r="AJ6207" s="1" t="s">
        <v>406</v>
      </c>
      <c r="AK6207" s="20">
        <v>62.33</v>
      </c>
      <c r="AL6207" s="19">
        <v>33.67</v>
      </c>
      <c r="AN6207" s="3">
        <v>1976</v>
      </c>
      <c r="AQ6207">
        <v>80608</v>
      </c>
      <c r="AR6207" s="1" t="s">
        <v>289</v>
      </c>
    </row>
    <row r="6208" spans="1:44" x14ac:dyDescent="0.25">
      <c r="A6208" s="1">
        <v>7803</v>
      </c>
      <c r="B6208" s="1" t="s">
        <v>1233</v>
      </c>
      <c r="C6208" s="1">
        <v>101</v>
      </c>
      <c r="D6208" s="1" t="s">
        <v>5627</v>
      </c>
      <c r="F6208" s="1" t="s">
        <v>445</v>
      </c>
      <c r="G6208" s="1">
        <v>9</v>
      </c>
      <c r="H6208" s="1">
        <v>140</v>
      </c>
      <c r="I6208" s="1">
        <v>21.8</v>
      </c>
      <c r="J6208" s="1">
        <v>28.9</v>
      </c>
      <c r="K6208" s="3">
        <v>375</v>
      </c>
      <c r="L6208" s="2">
        <f>N6208/((1581.94)*(1-EXP(-(0.021301)*I6208))^(1.51716))</f>
        <v>0.69295517831873055</v>
      </c>
      <c r="N6208" s="1">
        <v>244</v>
      </c>
      <c r="O6208" s="1">
        <v>106.9</v>
      </c>
      <c r="Q6208" s="1">
        <v>14.6</v>
      </c>
      <c r="R6208" s="1">
        <v>5.3</v>
      </c>
      <c r="S6208" s="1">
        <v>28.9</v>
      </c>
      <c r="AJ6208" s="1" t="s">
        <v>406</v>
      </c>
      <c r="AK6208" s="20">
        <v>62.33</v>
      </c>
      <c r="AL6208" s="19">
        <v>33.67</v>
      </c>
      <c r="AN6208" s="3">
        <v>1976</v>
      </c>
      <c r="AQ6208">
        <v>80608</v>
      </c>
      <c r="AR6208" s="1" t="s">
        <v>289</v>
      </c>
    </row>
    <row r="6209" spans="1:50" x14ac:dyDescent="0.25">
      <c r="A6209" s="1">
        <v>7804</v>
      </c>
      <c r="B6209" s="1" t="s">
        <v>1233</v>
      </c>
      <c r="C6209" s="1">
        <v>101</v>
      </c>
      <c r="D6209" s="1" t="s">
        <v>5627</v>
      </c>
      <c r="F6209" s="1" t="s">
        <v>445</v>
      </c>
      <c r="G6209" s="1">
        <v>6</v>
      </c>
      <c r="H6209" s="1">
        <v>80</v>
      </c>
      <c r="I6209" s="1">
        <v>24.5</v>
      </c>
      <c r="J6209" s="1">
        <v>29</v>
      </c>
      <c r="K6209" s="3">
        <v>365</v>
      </c>
      <c r="L6209" s="2">
        <f>N6209/((1963.5)*(1-EXP(-(0.024337)*I6209))^(1.76926))</f>
        <v>0.65698819837264233</v>
      </c>
      <c r="N6209" s="1">
        <v>313</v>
      </c>
      <c r="O6209" s="1">
        <v>151</v>
      </c>
      <c r="P6209" s="1">
        <v>8</v>
      </c>
      <c r="Q6209" s="1">
        <v>19.899999999999999</v>
      </c>
      <c r="R6209" s="1">
        <v>5</v>
      </c>
      <c r="S6209" s="1">
        <v>46</v>
      </c>
      <c r="AJ6209" s="1" t="s">
        <v>406</v>
      </c>
      <c r="AK6209" s="20">
        <v>60.33</v>
      </c>
      <c r="AL6209" s="19">
        <v>29.83</v>
      </c>
      <c r="AN6209" s="3">
        <v>1965</v>
      </c>
      <c r="AQ6209">
        <v>80608</v>
      </c>
      <c r="AR6209" s="1" t="s">
        <v>290</v>
      </c>
    </row>
    <row r="6210" spans="1:50" x14ac:dyDescent="0.25">
      <c r="A6210" s="1">
        <v>7805</v>
      </c>
      <c r="B6210" s="1" t="s">
        <v>1233</v>
      </c>
      <c r="C6210" s="1">
        <v>101</v>
      </c>
      <c r="D6210" s="1" t="s">
        <v>5627</v>
      </c>
      <c r="F6210" s="1" t="s">
        <v>445</v>
      </c>
      <c r="G6210" s="1">
        <v>11</v>
      </c>
      <c r="H6210" s="1">
        <v>85</v>
      </c>
      <c r="I6210" s="1">
        <v>8.8000000000000007</v>
      </c>
      <c r="J6210" s="1">
        <v>11</v>
      </c>
      <c r="K6210" s="3">
        <v>1775</v>
      </c>
      <c r="L6210" s="2">
        <f>N6210/((3098.22)*(1-EXP(-(0.009408)*I6210))^(1.31634))</f>
        <v>0.88699581466176713</v>
      </c>
      <c r="N6210" s="1">
        <v>98</v>
      </c>
      <c r="O6210" s="1">
        <v>44</v>
      </c>
      <c r="P6210" s="1">
        <v>3</v>
      </c>
      <c r="Q6210" s="1">
        <v>6</v>
      </c>
      <c r="R6210" s="1">
        <v>4</v>
      </c>
      <c r="S6210" s="1">
        <v>15</v>
      </c>
      <c r="AJ6210" s="1" t="s">
        <v>406</v>
      </c>
      <c r="AK6210" s="20">
        <v>60.33</v>
      </c>
      <c r="AL6210" s="19">
        <v>29.83</v>
      </c>
      <c r="AN6210" s="3">
        <v>1965</v>
      </c>
      <c r="AQ6210">
        <v>80608</v>
      </c>
      <c r="AR6210" s="1" t="s">
        <v>290</v>
      </c>
    </row>
    <row r="6211" spans="1:50" x14ac:dyDescent="0.25">
      <c r="A6211" s="1">
        <v>7806</v>
      </c>
      <c r="B6211" s="1" t="s">
        <v>1233</v>
      </c>
      <c r="C6211" s="1">
        <v>101</v>
      </c>
      <c r="D6211" s="1" t="s">
        <v>6229</v>
      </c>
      <c r="F6211" s="1" t="s">
        <v>445</v>
      </c>
      <c r="G6211" s="1">
        <v>8</v>
      </c>
      <c r="H6211" s="1">
        <v>50</v>
      </c>
      <c r="I6211" s="1">
        <v>13</v>
      </c>
      <c r="J6211" s="1">
        <v>19.100000000000001</v>
      </c>
      <c r="K6211" s="3">
        <v>1170</v>
      </c>
      <c r="L6211" s="2">
        <f>N6211/((1668.67)*(1-EXP(-(0.022864)*I6211))^(1.61028))</f>
        <v>1.137189529974393</v>
      </c>
      <c r="N6211" s="1">
        <v>213</v>
      </c>
      <c r="R6211" s="1">
        <v>8.0399999999999991</v>
      </c>
      <c r="AJ6211" s="1" t="s">
        <v>406</v>
      </c>
      <c r="AK6211" s="20">
        <v>59.75</v>
      </c>
      <c r="AL6211" s="19">
        <v>30.5</v>
      </c>
      <c r="AN6211" s="3">
        <v>1953</v>
      </c>
      <c r="AQ6211">
        <v>80436</v>
      </c>
      <c r="AR6211" s="1" t="s">
        <v>517</v>
      </c>
    </row>
    <row r="6212" spans="1:50" x14ac:dyDescent="0.25">
      <c r="A6212" s="1">
        <v>7807</v>
      </c>
      <c r="B6212" s="1" t="s">
        <v>1233</v>
      </c>
      <c r="C6212" s="1">
        <v>101</v>
      </c>
      <c r="D6212" s="1" t="s">
        <v>5627</v>
      </c>
      <c r="F6212" s="1" t="s">
        <v>859</v>
      </c>
      <c r="G6212" s="1">
        <v>7</v>
      </c>
      <c r="H6212" s="1">
        <v>20</v>
      </c>
      <c r="I6212" s="1">
        <v>7.4</v>
      </c>
      <c r="J6212" s="1">
        <v>8</v>
      </c>
      <c r="K6212" s="3">
        <v>3050</v>
      </c>
      <c r="L6212" s="2">
        <f>N6212/((1824.17)*(1-EXP(-(0.023514)*I6212))^(1.69151))</f>
        <v>0.75668634423847281</v>
      </c>
      <c r="N6212" s="1">
        <v>62</v>
      </c>
      <c r="S6212" s="1">
        <v>6.44</v>
      </c>
      <c r="AJ6212" s="1" t="s">
        <v>406</v>
      </c>
      <c r="AK6212" s="20">
        <v>60</v>
      </c>
      <c r="AL6212" s="19">
        <v>30.5</v>
      </c>
      <c r="AN6212" s="3">
        <v>1956</v>
      </c>
      <c r="AQ6212">
        <v>80608</v>
      </c>
      <c r="AR6212" s="1" t="s">
        <v>291</v>
      </c>
      <c r="AU6212" s="32"/>
      <c r="AV6212" s="32"/>
      <c r="AW6212" s="32"/>
      <c r="AX6212" s="32"/>
    </row>
    <row r="6213" spans="1:50" x14ac:dyDescent="0.25">
      <c r="A6213" s="1">
        <v>7808</v>
      </c>
      <c r="B6213" s="1" t="s">
        <v>1233</v>
      </c>
      <c r="C6213" s="1">
        <v>101</v>
      </c>
      <c r="D6213" s="1" t="s">
        <v>5627</v>
      </c>
      <c r="F6213" s="1" t="s">
        <v>859</v>
      </c>
      <c r="G6213" s="1">
        <v>7</v>
      </c>
      <c r="H6213" s="1">
        <v>19</v>
      </c>
      <c r="I6213" s="1">
        <v>6.2</v>
      </c>
      <c r="J6213" s="1">
        <v>8</v>
      </c>
      <c r="K6213" s="3">
        <v>4450</v>
      </c>
      <c r="L6213" s="2">
        <f>N6213/((1824.17)*(1-EXP(-(0.023514)*I6213))^(1.69151))</f>
        <v>1.3028570413016396</v>
      </c>
      <c r="N6213" s="1">
        <v>81</v>
      </c>
      <c r="S6213" s="1">
        <v>7.92</v>
      </c>
      <c r="AJ6213" s="1" t="s">
        <v>406</v>
      </c>
      <c r="AK6213" s="20">
        <v>60</v>
      </c>
      <c r="AL6213" s="19">
        <v>30.5</v>
      </c>
      <c r="AN6213" s="3">
        <v>1956</v>
      </c>
      <c r="AQ6213">
        <v>80608</v>
      </c>
      <c r="AR6213" s="1" t="s">
        <v>291</v>
      </c>
    </row>
    <row r="6214" spans="1:50" x14ac:dyDescent="0.25">
      <c r="A6214" s="1">
        <v>7809</v>
      </c>
      <c r="B6214" s="1" t="s">
        <v>1233</v>
      </c>
      <c r="C6214" s="1">
        <v>101</v>
      </c>
      <c r="D6214" s="1" t="s">
        <v>5627</v>
      </c>
      <c r="F6214" s="1" t="s">
        <v>859</v>
      </c>
      <c r="G6214" s="1">
        <v>8</v>
      </c>
      <c r="H6214" s="1">
        <v>17</v>
      </c>
      <c r="I6214" s="1">
        <v>5.0999999999999996</v>
      </c>
      <c r="J6214" s="1">
        <v>5.8</v>
      </c>
      <c r="K6214" s="3">
        <v>3432</v>
      </c>
      <c r="L6214" s="2">
        <f>N6214/((1668.67)*(1-EXP(-(0.022864)*I6214))^(1.61028))</f>
        <v>0.69081078046989919</v>
      </c>
      <c r="N6214" s="1">
        <v>33</v>
      </c>
      <c r="S6214" s="1">
        <v>5.97</v>
      </c>
      <c r="AJ6214" s="1" t="s">
        <v>406</v>
      </c>
      <c r="AK6214" s="20">
        <v>60</v>
      </c>
      <c r="AL6214" s="19">
        <v>30.5</v>
      </c>
      <c r="AN6214" s="3">
        <v>1956</v>
      </c>
      <c r="AQ6214">
        <v>80608</v>
      </c>
      <c r="AR6214" s="1" t="s">
        <v>291</v>
      </c>
    </row>
    <row r="6215" spans="1:50" x14ac:dyDescent="0.25">
      <c r="A6215" s="1">
        <v>7810</v>
      </c>
      <c r="B6215" s="1" t="s">
        <v>1233</v>
      </c>
      <c r="C6215" s="1">
        <v>101</v>
      </c>
      <c r="D6215" s="1" t="s">
        <v>5627</v>
      </c>
      <c r="F6215" s="1" t="s">
        <v>859</v>
      </c>
      <c r="G6215" s="1">
        <v>8</v>
      </c>
      <c r="H6215" s="1">
        <v>20</v>
      </c>
      <c r="I6215" s="1">
        <v>5.7</v>
      </c>
      <c r="J6215" s="1">
        <v>6</v>
      </c>
      <c r="K6215" s="3">
        <v>3450</v>
      </c>
      <c r="L6215" s="2">
        <f>N6215/((1668.67)*(1-EXP(-(0.022864)*I6215))^(1.61028))</f>
        <v>0.60150359099930195</v>
      </c>
      <c r="N6215" s="1">
        <v>34</v>
      </c>
      <c r="S6215" s="1">
        <v>8.4700000000000006</v>
      </c>
      <c r="AJ6215" s="1" t="s">
        <v>406</v>
      </c>
      <c r="AK6215" s="20">
        <v>60</v>
      </c>
      <c r="AL6215" s="19">
        <v>30.5</v>
      </c>
      <c r="AN6215" s="3">
        <v>1956</v>
      </c>
      <c r="AQ6215">
        <v>80608</v>
      </c>
      <c r="AR6215" s="1" t="s">
        <v>291</v>
      </c>
    </row>
    <row r="6216" spans="1:50" x14ac:dyDescent="0.25">
      <c r="A6216" s="1">
        <v>7811</v>
      </c>
      <c r="B6216" s="1" t="s">
        <v>1233</v>
      </c>
      <c r="C6216" s="1">
        <v>101</v>
      </c>
      <c r="D6216" s="1" t="s">
        <v>5627</v>
      </c>
      <c r="F6216" s="1" t="s">
        <v>859</v>
      </c>
      <c r="G6216" s="1">
        <v>8</v>
      </c>
      <c r="H6216" s="1">
        <v>17</v>
      </c>
      <c r="I6216" s="1">
        <v>4.2</v>
      </c>
      <c r="J6216" s="1">
        <v>4.9000000000000004</v>
      </c>
      <c r="K6216" s="3">
        <v>8497</v>
      </c>
      <c r="L6216" s="2">
        <f>N6216/((1668.67)*(1-EXP(-(0.022864)*I6216))^(1.61028))</f>
        <v>1.5485322001449378</v>
      </c>
      <c r="N6216" s="1">
        <v>55</v>
      </c>
      <c r="S6216" s="1">
        <v>7.77</v>
      </c>
      <c r="AJ6216" s="1" t="s">
        <v>406</v>
      </c>
      <c r="AK6216" s="20">
        <v>60</v>
      </c>
      <c r="AL6216" s="19">
        <v>30.5</v>
      </c>
      <c r="AN6216" s="3">
        <v>1956</v>
      </c>
      <c r="AQ6216">
        <v>80608</v>
      </c>
      <c r="AR6216" s="1" t="s">
        <v>291</v>
      </c>
    </row>
    <row r="6217" spans="1:50" x14ac:dyDescent="0.25">
      <c r="A6217" s="1">
        <v>7812</v>
      </c>
      <c r="B6217" s="1" t="s">
        <v>1233</v>
      </c>
      <c r="C6217" s="1">
        <v>101</v>
      </c>
      <c r="D6217" s="1" t="s">
        <v>5627</v>
      </c>
      <c r="F6217" s="1" t="s">
        <v>859</v>
      </c>
      <c r="G6217" s="1">
        <v>8</v>
      </c>
      <c r="H6217" s="1">
        <v>18</v>
      </c>
      <c r="I6217" s="1">
        <v>3.2</v>
      </c>
      <c r="J6217" s="1">
        <v>3.8</v>
      </c>
      <c r="K6217" s="3">
        <v>6712</v>
      </c>
      <c r="L6217" s="2">
        <f>N6217/((1668.67)*(1-EXP(-(0.022864)*I6217))^(1.61028))</f>
        <v>1.3280367952226235</v>
      </c>
      <c r="N6217" s="1">
        <v>31</v>
      </c>
      <c r="S6217" s="1">
        <v>4.33</v>
      </c>
      <c r="AJ6217" s="1" t="s">
        <v>406</v>
      </c>
      <c r="AK6217" s="20">
        <v>60</v>
      </c>
      <c r="AL6217" s="19">
        <v>30.5</v>
      </c>
      <c r="AN6217" s="3">
        <v>1956</v>
      </c>
      <c r="AQ6217">
        <v>80608</v>
      </c>
      <c r="AR6217" s="1" t="s">
        <v>291</v>
      </c>
    </row>
    <row r="6218" spans="1:50" x14ac:dyDescent="0.25">
      <c r="A6218" s="1">
        <v>7813</v>
      </c>
      <c r="B6218" s="1" t="s">
        <v>1233</v>
      </c>
      <c r="C6218" s="1">
        <v>101</v>
      </c>
      <c r="D6218" s="1" t="s">
        <v>5627</v>
      </c>
      <c r="F6218" s="1" t="s">
        <v>859</v>
      </c>
      <c r="G6218" s="1">
        <v>10</v>
      </c>
      <c r="H6218" s="1">
        <v>19</v>
      </c>
      <c r="I6218" s="1">
        <v>2.2000000000000002</v>
      </c>
      <c r="J6218" s="1">
        <v>2.1</v>
      </c>
      <c r="K6218" s="3">
        <v>19040</v>
      </c>
      <c r="L6218" s="2">
        <f>N6218/((1948.03)*(1-EXP(-(0.015672)*I6218))^(1.40829))</f>
        <v>0.72386372280487321</v>
      </c>
      <c r="N6218" s="1">
        <v>12</v>
      </c>
      <c r="S6218" s="1">
        <v>2</v>
      </c>
      <c r="AJ6218" s="1" t="s">
        <v>406</v>
      </c>
      <c r="AK6218" s="20">
        <v>60</v>
      </c>
      <c r="AL6218" s="19">
        <v>30.5</v>
      </c>
      <c r="AN6218" s="3">
        <v>1956</v>
      </c>
      <c r="AQ6218">
        <v>80608</v>
      </c>
      <c r="AR6218" s="1" t="s">
        <v>291</v>
      </c>
    </row>
    <row r="6219" spans="1:50" x14ac:dyDescent="0.25">
      <c r="A6219" s="1">
        <v>7814</v>
      </c>
      <c r="B6219" s="1" t="s">
        <v>1233</v>
      </c>
      <c r="C6219" s="1">
        <v>101</v>
      </c>
      <c r="D6219" s="1" t="s">
        <v>5627</v>
      </c>
      <c r="F6219" s="1" t="s">
        <v>859</v>
      </c>
      <c r="G6219" s="1">
        <v>10</v>
      </c>
      <c r="H6219" s="1">
        <v>19</v>
      </c>
      <c r="I6219" s="1">
        <v>1.7</v>
      </c>
      <c r="J6219" s="1">
        <v>0.9</v>
      </c>
      <c r="K6219" s="3">
        <v>13350</v>
      </c>
      <c r="L6219" s="2">
        <f>N6219/((1948.03)*(1-EXP(-(0.015672)*I6219))^(1.40829))</f>
        <v>0.69003796500027792</v>
      </c>
      <c r="N6219" s="1">
        <v>8</v>
      </c>
      <c r="S6219" s="1">
        <v>1.34</v>
      </c>
      <c r="AJ6219" s="1" t="s">
        <v>406</v>
      </c>
      <c r="AK6219" s="20">
        <v>60</v>
      </c>
      <c r="AL6219" s="19">
        <v>30.5</v>
      </c>
      <c r="AN6219" s="3">
        <v>1956</v>
      </c>
      <c r="AQ6219">
        <v>80608</v>
      </c>
      <c r="AR6219" s="1" t="s">
        <v>291</v>
      </c>
    </row>
    <row r="6220" spans="1:50" x14ac:dyDescent="0.25">
      <c r="A6220" s="1">
        <v>7815</v>
      </c>
      <c r="B6220" s="1" t="s">
        <v>1233</v>
      </c>
      <c r="C6220" s="1">
        <v>101</v>
      </c>
      <c r="D6220" s="1" t="s">
        <v>5627</v>
      </c>
      <c r="F6220" s="1" t="s">
        <v>859</v>
      </c>
      <c r="G6220" s="1">
        <v>7</v>
      </c>
      <c r="H6220" s="1">
        <v>18</v>
      </c>
      <c r="I6220" s="1">
        <v>5.2</v>
      </c>
      <c r="J6220" s="1">
        <v>4.0999999999999996</v>
      </c>
      <c r="K6220" s="3">
        <v>9900</v>
      </c>
      <c r="L6220" s="2">
        <f>N6220/((1824.17)*(1-EXP(-(0.023514)*I6220))^(1.69151))</f>
        <v>0.16992974567314262</v>
      </c>
      <c r="N6220" s="1">
        <v>8</v>
      </c>
      <c r="AJ6220" s="1" t="s">
        <v>406</v>
      </c>
      <c r="AK6220" s="20">
        <v>60</v>
      </c>
      <c r="AL6220" s="19">
        <v>30.5</v>
      </c>
      <c r="AN6220" s="3">
        <v>1956</v>
      </c>
      <c r="AQ6220">
        <v>80608</v>
      </c>
      <c r="AR6220" s="1" t="s">
        <v>291</v>
      </c>
    </row>
    <row r="6221" spans="1:50" x14ac:dyDescent="0.25">
      <c r="A6221" s="1">
        <v>7816</v>
      </c>
      <c r="B6221" s="1" t="s">
        <v>1233</v>
      </c>
      <c r="C6221" s="1">
        <v>101</v>
      </c>
      <c r="D6221" s="1" t="s">
        <v>5627</v>
      </c>
      <c r="F6221" s="1" t="s">
        <v>445</v>
      </c>
      <c r="G6221" s="1">
        <v>8</v>
      </c>
      <c r="H6221" s="1">
        <v>40</v>
      </c>
      <c r="I6221" s="1">
        <v>10</v>
      </c>
      <c r="J6221" s="1">
        <v>10</v>
      </c>
      <c r="K6221" s="3">
        <v>2070</v>
      </c>
      <c r="L6221" s="2">
        <f>N6221/((1668.67)*(1-EXP(-(0.022864)*I6221))^(1.61028))</f>
        <v>0.65677753580357368</v>
      </c>
      <c r="N6221" s="1">
        <v>85</v>
      </c>
      <c r="S6221" s="1">
        <v>4.3499999999999996</v>
      </c>
      <c r="AJ6221" s="1" t="s">
        <v>406</v>
      </c>
      <c r="AK6221" s="20">
        <v>60</v>
      </c>
      <c r="AL6221" s="19">
        <v>30.5</v>
      </c>
      <c r="AN6221" s="3">
        <v>1929</v>
      </c>
      <c r="AQ6221">
        <v>80608</v>
      </c>
      <c r="AR6221" s="1" t="s">
        <v>292</v>
      </c>
    </row>
    <row r="6222" spans="1:50" x14ac:dyDescent="0.25">
      <c r="A6222" s="1">
        <v>7817</v>
      </c>
      <c r="B6222" s="1" t="s">
        <v>1233</v>
      </c>
      <c r="C6222" s="1">
        <v>101</v>
      </c>
      <c r="D6222" s="1" t="s">
        <v>5627</v>
      </c>
      <c r="F6222" s="1" t="s">
        <v>445</v>
      </c>
      <c r="G6222" s="1">
        <v>8</v>
      </c>
      <c r="H6222" s="1">
        <v>60</v>
      </c>
      <c r="I6222" s="1">
        <v>15</v>
      </c>
      <c r="J6222" s="1">
        <v>14</v>
      </c>
      <c r="K6222" s="3">
        <v>409</v>
      </c>
      <c r="L6222" s="2">
        <f>N6222/((1668.67)*(1-EXP(-(0.022864)*I6222))^(1.61028))</f>
        <v>0.19757330685550578</v>
      </c>
      <c r="N6222" s="1">
        <v>45</v>
      </c>
      <c r="S6222" s="1">
        <v>7.47</v>
      </c>
      <c r="AJ6222" s="1" t="s">
        <v>406</v>
      </c>
      <c r="AK6222" s="20">
        <v>60</v>
      </c>
      <c r="AL6222" s="19">
        <v>30.5</v>
      </c>
      <c r="AN6222" s="3">
        <v>1929</v>
      </c>
      <c r="AQ6222">
        <v>80608</v>
      </c>
      <c r="AR6222" s="1" t="s">
        <v>292</v>
      </c>
    </row>
    <row r="6223" spans="1:50" x14ac:dyDescent="0.25">
      <c r="A6223" s="1">
        <v>7818</v>
      </c>
      <c r="B6223" s="1" t="s">
        <v>1233</v>
      </c>
      <c r="C6223" s="1">
        <v>101</v>
      </c>
      <c r="D6223" s="1" t="s">
        <v>5627</v>
      </c>
      <c r="F6223" s="1" t="s">
        <v>445</v>
      </c>
      <c r="G6223" s="1">
        <v>8</v>
      </c>
      <c r="H6223" s="1">
        <v>25</v>
      </c>
      <c r="I6223" s="1">
        <v>7</v>
      </c>
      <c r="J6223" s="1"/>
      <c r="S6223" s="1">
        <v>6.96</v>
      </c>
      <c r="AJ6223" s="1" t="s">
        <v>406</v>
      </c>
      <c r="AK6223" s="20">
        <v>60</v>
      </c>
      <c r="AL6223" s="19">
        <v>30.5</v>
      </c>
      <c r="AN6223" s="3">
        <v>1929</v>
      </c>
      <c r="AQ6223">
        <v>80608</v>
      </c>
      <c r="AR6223" s="1" t="s">
        <v>292</v>
      </c>
    </row>
    <row r="6224" spans="1:50" x14ac:dyDescent="0.25">
      <c r="A6224" s="1">
        <v>7819</v>
      </c>
      <c r="B6224" s="1" t="s">
        <v>1233</v>
      </c>
      <c r="C6224" s="1">
        <v>101</v>
      </c>
      <c r="D6224" s="1" t="s">
        <v>5627</v>
      </c>
      <c r="F6224" s="1" t="s">
        <v>445</v>
      </c>
      <c r="G6224" s="1">
        <v>7</v>
      </c>
      <c r="H6224" s="1">
        <v>20</v>
      </c>
      <c r="I6224" s="1">
        <v>7</v>
      </c>
      <c r="J6224" s="1"/>
      <c r="L6224" s="2">
        <f>N6224/((1824.17)*(1-EXP(-(0.023514)*I6224))^(1.69151))</f>
        <v>0.6652107620487423</v>
      </c>
      <c r="N6224" s="1">
        <v>50</v>
      </c>
      <c r="S6224" s="1">
        <v>9.6199999999999992</v>
      </c>
      <c r="AJ6224" s="1" t="s">
        <v>406</v>
      </c>
      <c r="AK6224" s="20">
        <v>60</v>
      </c>
      <c r="AL6224" s="19">
        <v>30.5</v>
      </c>
      <c r="AN6224" s="3">
        <v>1929</v>
      </c>
      <c r="AQ6224">
        <v>80608</v>
      </c>
      <c r="AR6224" s="1" t="s">
        <v>292</v>
      </c>
    </row>
    <row r="6225" spans="1:44" x14ac:dyDescent="0.25">
      <c r="A6225" s="1">
        <v>7820</v>
      </c>
      <c r="B6225" s="1" t="s">
        <v>1233</v>
      </c>
      <c r="C6225" s="1">
        <v>101</v>
      </c>
      <c r="D6225" s="1" t="s">
        <v>5627</v>
      </c>
      <c r="F6225" s="1" t="s">
        <v>445</v>
      </c>
      <c r="G6225" s="1">
        <v>7</v>
      </c>
      <c r="H6225" s="1">
        <v>90</v>
      </c>
      <c r="I6225" s="1">
        <v>22</v>
      </c>
      <c r="J6225" s="1">
        <v>25</v>
      </c>
      <c r="K6225" s="3">
        <v>493</v>
      </c>
      <c r="L6225" s="2">
        <f>N6225/((1668.67)*(1-EXP(-(0.022864)*I6225))^(1.61028))</f>
        <v>0.68916907787904236</v>
      </c>
      <c r="N6225" s="1">
        <v>258</v>
      </c>
      <c r="O6225" s="1">
        <v>104.6</v>
      </c>
      <c r="Q6225" s="1">
        <v>9.4</v>
      </c>
      <c r="R6225" s="1">
        <v>4.9000000000000004</v>
      </c>
      <c r="S6225" s="1">
        <v>26.8</v>
      </c>
      <c r="AJ6225" s="1" t="s">
        <v>406</v>
      </c>
      <c r="AK6225" s="20">
        <v>60.33</v>
      </c>
      <c r="AL6225" s="19">
        <v>29.83</v>
      </c>
      <c r="AN6225" s="3">
        <v>1967</v>
      </c>
      <c r="AQ6225">
        <v>80608</v>
      </c>
      <c r="AR6225" s="1" t="s">
        <v>293</v>
      </c>
    </row>
    <row r="6226" spans="1:44" x14ac:dyDescent="0.25">
      <c r="A6226" s="1">
        <v>7821</v>
      </c>
      <c r="B6226" s="1" t="s">
        <v>1233</v>
      </c>
      <c r="C6226" s="1">
        <v>101</v>
      </c>
      <c r="D6226" s="1" t="s">
        <v>5627</v>
      </c>
      <c r="F6226" s="1" t="s">
        <v>445</v>
      </c>
      <c r="G6226" s="1">
        <v>8</v>
      </c>
      <c r="H6226" s="1">
        <v>83</v>
      </c>
      <c r="I6226" s="1">
        <v>20</v>
      </c>
      <c r="J6226" s="1">
        <v>19.8</v>
      </c>
      <c r="K6226" s="3">
        <v>893</v>
      </c>
      <c r="L6226" s="2">
        <f>N6226/((1668.67)*(1-EXP(-(0.022864)*I6226))^(1.61028))</f>
        <v>0.81224468036977759</v>
      </c>
      <c r="N6226" s="1">
        <v>269.8</v>
      </c>
      <c r="O6226" s="1">
        <v>114.6</v>
      </c>
      <c r="P6226" s="1">
        <v>7.8</v>
      </c>
      <c r="Q6226" s="1">
        <v>9.1</v>
      </c>
      <c r="R6226" s="1">
        <v>5</v>
      </c>
      <c r="S6226" s="1">
        <v>28.5</v>
      </c>
      <c r="AJ6226" s="1" t="s">
        <v>406</v>
      </c>
      <c r="AK6226" s="20">
        <v>60.33</v>
      </c>
      <c r="AL6226" s="19">
        <v>29.83</v>
      </c>
      <c r="AN6226" s="3">
        <v>1967</v>
      </c>
      <c r="AQ6226">
        <v>80608</v>
      </c>
      <c r="AR6226" s="1" t="s">
        <v>293</v>
      </c>
    </row>
    <row r="6227" spans="1:44" x14ac:dyDescent="0.25">
      <c r="A6227" s="1">
        <v>7822</v>
      </c>
      <c r="B6227" s="1" t="s">
        <v>1233</v>
      </c>
      <c r="C6227" s="1">
        <v>101</v>
      </c>
      <c r="D6227" s="1" t="s">
        <v>5627</v>
      </c>
      <c r="F6227" s="1" t="s">
        <v>445</v>
      </c>
      <c r="G6227" s="1">
        <v>8</v>
      </c>
      <c r="H6227" s="1">
        <v>80</v>
      </c>
      <c r="I6227" s="1">
        <v>19</v>
      </c>
      <c r="J6227" s="1">
        <v>17.899999999999999</v>
      </c>
      <c r="K6227" s="3">
        <v>1185</v>
      </c>
      <c r="L6227" s="2">
        <f>N6227/((1668.67)*(1-EXP(-(0.022864)*I6227))^(1.61028))</f>
        <v>0.948277598395455</v>
      </c>
      <c r="N6227" s="1">
        <v>295</v>
      </c>
      <c r="O6227" s="1">
        <v>122.9</v>
      </c>
      <c r="P6227" s="1">
        <v>8.6999999999999993</v>
      </c>
      <c r="Q6227" s="1">
        <v>9.1999999999999993</v>
      </c>
      <c r="R6227" s="1">
        <v>5.2</v>
      </c>
      <c r="S6227" s="1">
        <v>31.3</v>
      </c>
      <c r="AJ6227" s="1" t="s">
        <v>406</v>
      </c>
      <c r="AK6227" s="20">
        <v>60.33</v>
      </c>
      <c r="AL6227" s="19">
        <v>29.83</v>
      </c>
      <c r="AN6227" s="3">
        <v>1967</v>
      </c>
      <c r="AQ6227">
        <v>80608</v>
      </c>
      <c r="AR6227" s="1" t="s">
        <v>293</v>
      </c>
    </row>
    <row r="6228" spans="1:44" x14ac:dyDescent="0.25">
      <c r="A6228" s="1">
        <v>7823</v>
      </c>
      <c r="B6228" s="1" t="s">
        <v>1233</v>
      </c>
      <c r="C6228" s="1">
        <v>101</v>
      </c>
      <c r="D6228" s="1" t="s">
        <v>5627</v>
      </c>
      <c r="F6228" s="1" t="s">
        <v>445</v>
      </c>
      <c r="G6228" s="1">
        <v>8</v>
      </c>
      <c r="H6228" s="1">
        <v>85</v>
      </c>
      <c r="I6228" s="1">
        <v>18</v>
      </c>
      <c r="J6228" s="1">
        <v>16.3</v>
      </c>
      <c r="K6228" s="3">
        <v>1772</v>
      </c>
      <c r="L6228" s="2">
        <f>N6228/((1668.67)*(1-EXP(-(0.022864)*I6228))^(1.61028))</f>
        <v>1.2238271936755107</v>
      </c>
      <c r="N6228" s="1">
        <v>355</v>
      </c>
      <c r="O6228" s="1">
        <v>148.6</v>
      </c>
      <c r="Q6228" s="1">
        <v>10.5</v>
      </c>
      <c r="R6228" s="1">
        <v>5.8</v>
      </c>
      <c r="S6228" s="1">
        <v>41.9</v>
      </c>
      <c r="AJ6228" s="1" t="s">
        <v>406</v>
      </c>
      <c r="AK6228" s="20">
        <v>60.33</v>
      </c>
      <c r="AL6228" s="19">
        <v>29.83</v>
      </c>
      <c r="AN6228" s="3">
        <v>1967</v>
      </c>
      <c r="AQ6228">
        <v>80608</v>
      </c>
      <c r="AR6228" s="1" t="s">
        <v>293</v>
      </c>
    </row>
    <row r="6229" spans="1:44" x14ac:dyDescent="0.25">
      <c r="A6229" s="1">
        <v>7824</v>
      </c>
      <c r="B6229" s="1" t="s">
        <v>1233</v>
      </c>
      <c r="C6229" s="1">
        <v>101</v>
      </c>
      <c r="D6229" s="1" t="s">
        <v>5627</v>
      </c>
      <c r="F6229" s="1" t="s">
        <v>445</v>
      </c>
      <c r="G6229" s="1">
        <v>8</v>
      </c>
      <c r="H6229" s="1">
        <v>120</v>
      </c>
      <c r="I6229" s="1">
        <v>24.5</v>
      </c>
      <c r="J6229" s="1"/>
      <c r="L6229" s="2">
        <f>N6229/((1668.67)*(1-EXP(-(0.022864)*I6229))^(1.61028))</f>
        <v>0.23423976431352869</v>
      </c>
      <c r="N6229" s="1">
        <v>100</v>
      </c>
      <c r="O6229" s="1">
        <v>39</v>
      </c>
      <c r="Q6229" s="1">
        <v>16.7</v>
      </c>
      <c r="R6229" s="1">
        <v>6.3</v>
      </c>
      <c r="AJ6229" s="1" t="s">
        <v>406</v>
      </c>
      <c r="AK6229" s="20">
        <v>59.67</v>
      </c>
      <c r="AL6229" s="19">
        <v>31</v>
      </c>
      <c r="AN6229" s="3">
        <v>2001</v>
      </c>
      <c r="AQ6229">
        <v>80608</v>
      </c>
      <c r="AR6229" s="1" t="s">
        <v>3296</v>
      </c>
    </row>
    <row r="6230" spans="1:44" x14ac:dyDescent="0.25">
      <c r="A6230" s="1">
        <v>7825</v>
      </c>
      <c r="B6230" s="1" t="s">
        <v>1233</v>
      </c>
      <c r="C6230" s="1">
        <v>101</v>
      </c>
      <c r="D6230" s="1" t="s">
        <v>5627</v>
      </c>
      <c r="F6230" s="1" t="s">
        <v>445</v>
      </c>
      <c r="G6230" s="1">
        <v>7</v>
      </c>
      <c r="H6230" s="1">
        <v>50</v>
      </c>
      <c r="I6230" s="1">
        <v>16</v>
      </c>
      <c r="J6230" s="1"/>
      <c r="L6230" s="2">
        <f>N6230/((1824.17)*(1-EXP(-(0.023514)*I6230))^(1.69151))</f>
        <v>0.44056685042419996</v>
      </c>
      <c r="N6230" s="1">
        <v>113</v>
      </c>
      <c r="O6230" s="1">
        <v>56.4</v>
      </c>
      <c r="Q6230" s="1">
        <v>27.3</v>
      </c>
      <c r="R6230" s="1">
        <v>11.2</v>
      </c>
      <c r="AJ6230" s="1" t="s">
        <v>406</v>
      </c>
      <c r="AK6230" s="20">
        <v>59.67</v>
      </c>
      <c r="AL6230" s="19">
        <v>31</v>
      </c>
      <c r="AN6230" s="3">
        <v>2001</v>
      </c>
      <c r="AQ6230">
        <v>80608</v>
      </c>
      <c r="AR6230" s="1" t="s">
        <v>3296</v>
      </c>
    </row>
    <row r="6231" spans="1:44" x14ac:dyDescent="0.25">
      <c r="A6231" s="1">
        <v>7826</v>
      </c>
      <c r="B6231" s="1" t="s">
        <v>1233</v>
      </c>
      <c r="C6231" s="1">
        <v>101</v>
      </c>
      <c r="D6231" s="1" t="s">
        <v>5627</v>
      </c>
      <c r="F6231" s="1" t="s">
        <v>445</v>
      </c>
      <c r="G6231" s="1">
        <v>7</v>
      </c>
      <c r="H6231" s="1">
        <v>115</v>
      </c>
      <c r="I6231" s="1">
        <v>27</v>
      </c>
      <c r="J6231" s="1"/>
      <c r="L6231" s="2">
        <f>N6231/((1824.17)*(1-EXP(-(0.023514)*I6231))^(1.69151))</f>
        <v>0.55637948019060846</v>
      </c>
      <c r="N6231" s="1">
        <v>283</v>
      </c>
      <c r="O6231" s="1">
        <v>110.8</v>
      </c>
      <c r="Q6231" s="1">
        <v>52.9</v>
      </c>
      <c r="R6231" s="1">
        <v>17.899999999999999</v>
      </c>
      <c r="AJ6231" s="1" t="s">
        <v>406</v>
      </c>
      <c r="AK6231" s="20">
        <v>59.67</v>
      </c>
      <c r="AL6231" s="19">
        <v>31</v>
      </c>
      <c r="AN6231" s="3">
        <v>2001</v>
      </c>
      <c r="AQ6231">
        <v>80608</v>
      </c>
      <c r="AR6231" s="1" t="s">
        <v>3296</v>
      </c>
    </row>
    <row r="6232" spans="1:44" x14ac:dyDescent="0.25">
      <c r="A6232" s="1">
        <v>7827</v>
      </c>
      <c r="B6232" s="1" t="s">
        <v>1233</v>
      </c>
      <c r="C6232" s="1">
        <v>101</v>
      </c>
      <c r="D6232" s="1" t="s">
        <v>5627</v>
      </c>
      <c r="F6232" s="1" t="s">
        <v>445</v>
      </c>
      <c r="G6232" s="1">
        <v>6</v>
      </c>
      <c r="H6232" s="1">
        <v>70</v>
      </c>
      <c r="I6232" s="1">
        <v>23.5</v>
      </c>
      <c r="J6232" s="1"/>
      <c r="L6232" s="2">
        <f>N6232/((1963.5)*(1-EXP(-(0.024337)*I6232))^(1.76926))</f>
        <v>0.56067249699046739</v>
      </c>
      <c r="N6232" s="1">
        <v>253</v>
      </c>
      <c r="O6232" s="1">
        <v>113.7</v>
      </c>
      <c r="Q6232" s="1">
        <v>20.9</v>
      </c>
      <c r="R6232" s="1">
        <v>7</v>
      </c>
      <c r="AJ6232" s="1" t="s">
        <v>406</v>
      </c>
      <c r="AK6232" s="20">
        <v>59.67</v>
      </c>
      <c r="AL6232" s="19">
        <v>31</v>
      </c>
      <c r="AN6232" s="3">
        <v>2001</v>
      </c>
      <c r="AQ6232">
        <v>80608</v>
      </c>
      <c r="AR6232" s="1" t="s">
        <v>3296</v>
      </c>
    </row>
    <row r="6233" spans="1:44" x14ac:dyDescent="0.25">
      <c r="A6233" s="1">
        <v>7828</v>
      </c>
      <c r="B6233" s="1" t="s">
        <v>1233</v>
      </c>
      <c r="C6233" s="1">
        <v>101</v>
      </c>
      <c r="D6233" s="1" t="s">
        <v>5627</v>
      </c>
      <c r="F6233" s="1" t="s">
        <v>445</v>
      </c>
      <c r="G6233" s="1">
        <v>6</v>
      </c>
      <c r="H6233" s="1">
        <v>30</v>
      </c>
      <c r="I6233" s="1">
        <v>12.5</v>
      </c>
      <c r="J6233" s="1"/>
      <c r="L6233" s="2">
        <f>N6233/((1963.5)*(1-EXP(-(0.024337)*I6233))^(1.76926))</f>
        <v>0.9621688035588446</v>
      </c>
      <c r="N6233" s="1">
        <v>177</v>
      </c>
      <c r="O6233" s="1">
        <v>88.4</v>
      </c>
      <c r="Q6233" s="1">
        <v>28.3</v>
      </c>
      <c r="R6233" s="1">
        <v>11.6</v>
      </c>
      <c r="AJ6233" s="1" t="s">
        <v>406</v>
      </c>
      <c r="AK6233" s="20">
        <v>59.67</v>
      </c>
      <c r="AL6233" s="19">
        <v>31</v>
      </c>
      <c r="AN6233" s="3">
        <v>2001</v>
      </c>
      <c r="AQ6233">
        <v>80608</v>
      </c>
      <c r="AR6233" s="1" t="s">
        <v>3296</v>
      </c>
    </row>
    <row r="6234" spans="1:44" x14ac:dyDescent="0.25">
      <c r="A6234" s="1">
        <v>7829</v>
      </c>
      <c r="B6234" s="1" t="s">
        <v>1233</v>
      </c>
      <c r="C6234" s="1">
        <v>101</v>
      </c>
      <c r="D6234" s="1" t="s">
        <v>5870</v>
      </c>
      <c r="F6234" s="1" t="s">
        <v>445</v>
      </c>
      <c r="G6234" s="1">
        <v>7</v>
      </c>
      <c r="H6234" s="1">
        <v>21</v>
      </c>
      <c r="I6234" s="1">
        <v>7.5</v>
      </c>
      <c r="J6234" s="1">
        <v>5.7</v>
      </c>
      <c r="K6234" s="3">
        <v>7036</v>
      </c>
      <c r="L6234" s="2">
        <f>N6234/((1824.17)*(1-EXP(-(0.023514)*I6234))^(1.69151))</f>
        <v>1.0304080018965351</v>
      </c>
      <c r="M6234" s="1">
        <v>17.8</v>
      </c>
      <c r="N6234" s="1">
        <v>86.2</v>
      </c>
      <c r="O6234" s="1">
        <v>27.85</v>
      </c>
      <c r="Q6234" s="1">
        <v>2.0699999999999998</v>
      </c>
      <c r="R6234" s="1">
        <v>1.1000000000000001</v>
      </c>
      <c r="S6234" s="1">
        <v>10.029999999999999</v>
      </c>
      <c r="AG6234" s="1">
        <v>2.99</v>
      </c>
      <c r="AJ6234" s="1" t="s">
        <v>406</v>
      </c>
      <c r="AK6234" s="20">
        <v>57.5</v>
      </c>
      <c r="AL6234" s="19">
        <v>41</v>
      </c>
      <c r="AN6234" s="3">
        <v>1977</v>
      </c>
      <c r="AQ6234">
        <v>80608</v>
      </c>
      <c r="AR6234" s="1" t="s">
        <v>524</v>
      </c>
    </row>
    <row r="6235" spans="1:44" x14ac:dyDescent="0.25">
      <c r="A6235" s="1">
        <v>7830</v>
      </c>
      <c r="B6235" s="1" t="s">
        <v>1233</v>
      </c>
      <c r="C6235" s="1">
        <v>101</v>
      </c>
      <c r="D6235" s="1" t="s">
        <v>6384</v>
      </c>
      <c r="F6235" s="1" t="s">
        <v>445</v>
      </c>
      <c r="G6235" s="1">
        <v>5</v>
      </c>
      <c r="H6235" s="1">
        <v>43</v>
      </c>
      <c r="I6235" s="1">
        <v>20.2</v>
      </c>
      <c r="J6235" s="1">
        <v>19.7</v>
      </c>
      <c r="K6235" s="3">
        <v>1112</v>
      </c>
      <c r="L6235" s="2">
        <f>N6235/((2111.2)*(1-EXP(-(0.024888)*I6235))^(1.82531))</f>
        <v>0.95960624331746813</v>
      </c>
      <c r="N6235" s="1">
        <v>372</v>
      </c>
      <c r="O6235" s="1">
        <v>128.30000000000001</v>
      </c>
      <c r="P6235" s="1">
        <v>6.1</v>
      </c>
      <c r="Q6235" s="1">
        <v>12.7</v>
      </c>
      <c r="R6235" s="1">
        <v>4.9000000000000004</v>
      </c>
      <c r="S6235" s="22"/>
      <c r="AJ6235" s="1" t="s">
        <v>406</v>
      </c>
      <c r="AK6235" s="20">
        <v>56.75</v>
      </c>
      <c r="AL6235" s="19">
        <v>45</v>
      </c>
      <c r="AN6235" s="3">
        <v>2003</v>
      </c>
      <c r="AQ6235">
        <v>80608</v>
      </c>
      <c r="AR6235" s="1" t="s">
        <v>294</v>
      </c>
    </row>
    <row r="6236" spans="1:44" x14ac:dyDescent="0.25">
      <c r="A6236" s="1">
        <v>7831</v>
      </c>
      <c r="B6236" s="1" t="s">
        <v>1233</v>
      </c>
      <c r="C6236" s="1">
        <v>101</v>
      </c>
      <c r="D6236" s="1" t="s">
        <v>5627</v>
      </c>
      <c r="F6236" s="1" t="s">
        <v>445</v>
      </c>
      <c r="G6236" s="1">
        <v>7</v>
      </c>
      <c r="H6236" s="1">
        <v>43</v>
      </c>
      <c r="I6236" s="1">
        <v>14.2</v>
      </c>
      <c r="J6236" s="1">
        <v>11.5</v>
      </c>
      <c r="K6236" s="3">
        <v>2920</v>
      </c>
      <c r="L6236" s="2">
        <f>N6236/((1824.17)*(1-EXP(-(0.023514)*I6236))^(1.69151))</f>
        <v>1.12556000458594</v>
      </c>
      <c r="N6236" s="1">
        <v>244</v>
      </c>
      <c r="O6236" s="1">
        <v>83.3</v>
      </c>
      <c r="P6236" s="1">
        <v>6.6</v>
      </c>
      <c r="Q6236" s="1">
        <v>13.8</v>
      </c>
      <c r="R6236" s="1">
        <v>5.9</v>
      </c>
      <c r="AJ6236" s="1" t="s">
        <v>406</v>
      </c>
      <c r="AK6236" s="20">
        <v>56.75</v>
      </c>
      <c r="AL6236" s="19">
        <v>45</v>
      </c>
      <c r="AN6236" s="3">
        <v>2003</v>
      </c>
      <c r="AQ6236">
        <v>80608</v>
      </c>
      <c r="AR6236" s="1" t="s">
        <v>294</v>
      </c>
    </row>
    <row r="6237" spans="1:44" x14ac:dyDescent="0.25">
      <c r="A6237" s="1">
        <v>7832</v>
      </c>
      <c r="B6237" s="1" t="s">
        <v>1233</v>
      </c>
      <c r="C6237" s="1">
        <v>101</v>
      </c>
      <c r="D6237" s="1" t="s">
        <v>5627</v>
      </c>
      <c r="F6237" s="1" t="s">
        <v>445</v>
      </c>
      <c r="G6237" s="1">
        <v>4</v>
      </c>
      <c r="H6237" s="1">
        <v>44</v>
      </c>
      <c r="I6237" s="1">
        <v>23.4</v>
      </c>
      <c r="J6237" s="1">
        <v>21.6</v>
      </c>
      <c r="K6237" s="3">
        <v>1015</v>
      </c>
      <c r="L6237" s="2">
        <f>N6237/((2221.29)*(1-EXP(-(0.025785)*I6237))^(1.86783))</f>
        <v>0.80799170733143266</v>
      </c>
      <c r="N6237" s="1">
        <v>409</v>
      </c>
      <c r="O6237" s="1">
        <v>142.4</v>
      </c>
      <c r="P6237" s="1">
        <v>8.85</v>
      </c>
      <c r="Q6237" s="1">
        <v>9.1999999999999993</v>
      </c>
      <c r="R6237" s="1">
        <v>5.4</v>
      </c>
      <c r="AJ6237" s="1" t="s">
        <v>406</v>
      </c>
      <c r="AK6237" s="20">
        <v>56.75</v>
      </c>
      <c r="AL6237" s="19">
        <v>45</v>
      </c>
      <c r="AN6237" s="3">
        <v>2003</v>
      </c>
      <c r="AQ6237">
        <v>80608</v>
      </c>
      <c r="AR6237" s="1" t="s">
        <v>294</v>
      </c>
    </row>
    <row r="6238" spans="1:44" x14ac:dyDescent="0.25">
      <c r="A6238" s="1">
        <v>7833</v>
      </c>
      <c r="B6238" s="1" t="s">
        <v>1233</v>
      </c>
      <c r="C6238" s="1">
        <v>101</v>
      </c>
      <c r="D6238" s="1" t="s">
        <v>6123</v>
      </c>
      <c r="F6238" s="1" t="s">
        <v>445</v>
      </c>
      <c r="G6238" s="1">
        <v>5</v>
      </c>
      <c r="H6238" s="1">
        <v>46</v>
      </c>
      <c r="I6238" s="1">
        <v>20</v>
      </c>
      <c r="J6238" s="1">
        <v>17.100000000000001</v>
      </c>
      <c r="K6238" s="3">
        <v>1189</v>
      </c>
      <c r="L6238" s="2">
        <f>N6238/((2111.2)*(1-EXP(-(0.024888)*I6238))^(1.82531))</f>
        <v>0.69322581879937584</v>
      </c>
      <c r="N6238" s="1">
        <v>265</v>
      </c>
      <c r="O6238" s="1">
        <v>112.8</v>
      </c>
      <c r="P6238" s="1">
        <v>6.11</v>
      </c>
      <c r="Q6238" s="1">
        <v>17.8</v>
      </c>
      <c r="R6238" s="1">
        <v>4</v>
      </c>
      <c r="S6238" s="22"/>
      <c r="AJ6238" s="1" t="s">
        <v>406</v>
      </c>
      <c r="AK6238" s="20">
        <v>56.75</v>
      </c>
      <c r="AL6238" s="19">
        <v>45</v>
      </c>
      <c r="AN6238" s="3">
        <v>2003</v>
      </c>
      <c r="AQ6238">
        <v>80608</v>
      </c>
      <c r="AR6238" s="1" t="s">
        <v>294</v>
      </c>
    </row>
    <row r="6239" spans="1:44" x14ac:dyDescent="0.25">
      <c r="A6239" s="1">
        <v>7834</v>
      </c>
      <c r="B6239" s="1" t="s">
        <v>1233</v>
      </c>
      <c r="C6239" s="1">
        <v>101</v>
      </c>
      <c r="D6239" s="1" t="s">
        <v>6123</v>
      </c>
      <c r="F6239" s="1" t="s">
        <v>445</v>
      </c>
      <c r="G6239" s="1">
        <v>5</v>
      </c>
      <c r="H6239" s="1">
        <v>46</v>
      </c>
      <c r="I6239" s="1">
        <v>20</v>
      </c>
      <c r="J6239" s="1">
        <v>17.2</v>
      </c>
      <c r="K6239" s="3">
        <v>1222</v>
      </c>
      <c r="L6239" s="2">
        <f>N6239/((2111.2)*(1-EXP(-(0.024888)*I6239))^(1.82531))</f>
        <v>0.72723312311783583</v>
      </c>
      <c r="N6239" s="1">
        <v>278</v>
      </c>
      <c r="O6239" s="1">
        <v>107.2</v>
      </c>
      <c r="P6239" s="1">
        <v>5.26</v>
      </c>
      <c r="Q6239" s="1">
        <v>21.2</v>
      </c>
      <c r="R6239" s="1">
        <v>4.9000000000000004</v>
      </c>
      <c r="AJ6239" s="1" t="s">
        <v>406</v>
      </c>
      <c r="AK6239" s="20">
        <v>56.75</v>
      </c>
      <c r="AL6239" s="19">
        <v>45</v>
      </c>
      <c r="AN6239" s="3">
        <v>2003</v>
      </c>
      <c r="AQ6239">
        <v>80608</v>
      </c>
      <c r="AR6239" s="1" t="s">
        <v>294</v>
      </c>
    </row>
    <row r="6240" spans="1:44" x14ac:dyDescent="0.25">
      <c r="A6240" s="1">
        <v>7835</v>
      </c>
      <c r="B6240" s="1" t="s">
        <v>1233</v>
      </c>
      <c r="C6240" s="1">
        <v>101</v>
      </c>
      <c r="D6240" s="1" t="s">
        <v>5627</v>
      </c>
      <c r="F6240" s="1" t="s">
        <v>445</v>
      </c>
      <c r="G6240" s="1">
        <v>6</v>
      </c>
      <c r="H6240" s="1">
        <v>50</v>
      </c>
      <c r="I6240" s="1">
        <v>18.899999999999999</v>
      </c>
      <c r="J6240" s="1">
        <v>14.9</v>
      </c>
      <c r="K6240" s="3">
        <v>1115</v>
      </c>
      <c r="L6240" s="2">
        <f>N6240/((1963.5)*(1-EXP(-(0.024337)*I6240))^(1.76926))</f>
        <v>0.53866884819282479</v>
      </c>
      <c r="N6240" s="1">
        <v>181</v>
      </c>
      <c r="O6240" s="1">
        <v>62</v>
      </c>
      <c r="P6240" s="1">
        <v>3.37</v>
      </c>
      <c r="Q6240" s="1">
        <v>5.9</v>
      </c>
      <c r="R6240" s="1">
        <v>4</v>
      </c>
      <c r="AJ6240" s="1" t="s">
        <v>406</v>
      </c>
      <c r="AK6240" s="20">
        <v>56.75</v>
      </c>
      <c r="AL6240" s="19">
        <v>45</v>
      </c>
      <c r="AN6240" s="3">
        <v>2003</v>
      </c>
      <c r="AQ6240">
        <v>80608</v>
      </c>
      <c r="AR6240" s="1" t="s">
        <v>294</v>
      </c>
    </row>
    <row r="6241" spans="1:44" x14ac:dyDescent="0.25">
      <c r="A6241" s="1">
        <v>7836</v>
      </c>
      <c r="B6241" s="1" t="s">
        <v>1233</v>
      </c>
      <c r="C6241" s="1">
        <v>101</v>
      </c>
      <c r="D6241" s="1" t="s">
        <v>5627</v>
      </c>
      <c r="F6241" s="1" t="s">
        <v>445</v>
      </c>
      <c r="G6241" s="1">
        <v>5</v>
      </c>
      <c r="H6241" s="1">
        <v>51</v>
      </c>
      <c r="I6241" s="1">
        <v>20</v>
      </c>
      <c r="J6241" s="1">
        <v>18.3</v>
      </c>
      <c r="K6241" s="3">
        <v>1185</v>
      </c>
      <c r="L6241" s="2">
        <f>N6241/((2111.2)*(1-EXP(-(0.024888)*I6241))^(1.82531))</f>
        <v>0.81617530364303881</v>
      </c>
      <c r="N6241" s="1">
        <v>312</v>
      </c>
      <c r="O6241" s="1">
        <v>110.1</v>
      </c>
      <c r="P6241" s="1">
        <v>5.53</v>
      </c>
      <c r="Q6241" s="1">
        <v>10.3</v>
      </c>
      <c r="R6241" s="1">
        <v>6.3</v>
      </c>
      <c r="S6241" s="22"/>
      <c r="AJ6241" s="1" t="s">
        <v>406</v>
      </c>
      <c r="AK6241" s="20">
        <v>56.75</v>
      </c>
      <c r="AL6241" s="19">
        <v>45</v>
      </c>
      <c r="AN6241" s="3">
        <v>2003</v>
      </c>
      <c r="AQ6241">
        <v>80608</v>
      </c>
      <c r="AR6241" s="1" t="s">
        <v>294</v>
      </c>
    </row>
    <row r="6242" spans="1:44" x14ac:dyDescent="0.25">
      <c r="A6242" s="1">
        <v>7837</v>
      </c>
      <c r="B6242" s="1" t="s">
        <v>1233</v>
      </c>
      <c r="C6242" s="1">
        <v>101</v>
      </c>
      <c r="D6242" s="1" t="s">
        <v>6385</v>
      </c>
      <c r="F6242" s="1" t="s">
        <v>445</v>
      </c>
      <c r="G6242" s="1">
        <v>5</v>
      </c>
      <c r="H6242" s="1">
        <v>51</v>
      </c>
      <c r="I6242" s="1">
        <v>21.7</v>
      </c>
      <c r="J6242" s="1">
        <v>22.1</v>
      </c>
      <c r="K6242" s="3">
        <v>743</v>
      </c>
      <c r="L6242" s="2">
        <f>N6242/((2111.2)*(1-EXP(-(0.024888)*I6242))^(1.82531))</f>
        <v>0.67014147218738396</v>
      </c>
      <c r="N6242" s="1">
        <v>287</v>
      </c>
      <c r="O6242" s="1">
        <v>106.6</v>
      </c>
      <c r="P6242" s="1">
        <v>4.25</v>
      </c>
      <c r="Q6242" s="1">
        <v>11.7</v>
      </c>
      <c r="R6242" s="1">
        <v>4.3</v>
      </c>
      <c r="AJ6242" s="1" t="s">
        <v>406</v>
      </c>
      <c r="AK6242" s="20">
        <v>56.75</v>
      </c>
      <c r="AL6242" s="19">
        <v>45</v>
      </c>
      <c r="AN6242" s="3">
        <v>2003</v>
      </c>
      <c r="AQ6242">
        <v>80608</v>
      </c>
      <c r="AR6242" s="1" t="s">
        <v>294</v>
      </c>
    </row>
    <row r="6243" spans="1:44" x14ac:dyDescent="0.25">
      <c r="A6243" s="1">
        <v>7838</v>
      </c>
      <c r="B6243" s="1" t="s">
        <v>1233</v>
      </c>
      <c r="C6243" s="1">
        <v>101</v>
      </c>
      <c r="D6243" s="1" t="s">
        <v>5627</v>
      </c>
      <c r="F6243" s="1" t="s">
        <v>445</v>
      </c>
      <c r="G6243" s="1">
        <v>6</v>
      </c>
      <c r="H6243" s="1">
        <v>52</v>
      </c>
      <c r="I6243" s="1">
        <v>20.3</v>
      </c>
      <c r="J6243" s="1">
        <v>20.6</v>
      </c>
      <c r="K6243" s="3">
        <v>713</v>
      </c>
      <c r="L6243" s="2">
        <f>N6243/((1963.5)*(1-EXP(-(0.024337)*I6243))^(1.76926))</f>
        <v>0.6093929130055642</v>
      </c>
      <c r="N6243" s="1">
        <v>226</v>
      </c>
      <c r="O6243" s="1">
        <v>76.8</v>
      </c>
      <c r="P6243" s="1">
        <v>3.31</v>
      </c>
      <c r="Q6243" s="1">
        <v>5.3</v>
      </c>
      <c r="R6243" s="1">
        <v>3.3</v>
      </c>
      <c r="AJ6243" s="1" t="s">
        <v>406</v>
      </c>
      <c r="AK6243" s="20">
        <v>56.75</v>
      </c>
      <c r="AL6243" s="19">
        <v>45</v>
      </c>
      <c r="AN6243" s="3">
        <v>2003</v>
      </c>
      <c r="AQ6243">
        <v>80608</v>
      </c>
      <c r="AR6243" s="1" t="s">
        <v>294</v>
      </c>
    </row>
    <row r="6244" spans="1:44" x14ac:dyDescent="0.25">
      <c r="A6244" s="1">
        <v>7839</v>
      </c>
      <c r="B6244" s="1" t="s">
        <v>1233</v>
      </c>
      <c r="C6244" s="1">
        <v>101</v>
      </c>
      <c r="D6244" s="1" t="s">
        <v>5627</v>
      </c>
      <c r="F6244" s="1" t="s">
        <v>445</v>
      </c>
      <c r="G6244" s="1">
        <v>5</v>
      </c>
      <c r="H6244" s="1">
        <v>57</v>
      </c>
      <c r="I6244" s="1">
        <v>26.9</v>
      </c>
      <c r="J6244" s="1">
        <v>24.4</v>
      </c>
      <c r="K6244" s="3">
        <v>838</v>
      </c>
      <c r="L6244" s="2">
        <f>N6244/((2111.2)*(1-EXP(-(0.024888)*I6244))^(1.82531))</f>
        <v>0.87549678580624246</v>
      </c>
      <c r="N6244" s="1">
        <v>499</v>
      </c>
      <c r="O6244" s="1">
        <v>205</v>
      </c>
      <c r="P6244" s="1">
        <v>9.0299999999999994</v>
      </c>
      <c r="Q6244" s="1">
        <v>32</v>
      </c>
      <c r="R6244" s="1">
        <v>6.5</v>
      </c>
      <c r="S6244" s="22"/>
      <c r="AJ6244" s="1" t="s">
        <v>406</v>
      </c>
      <c r="AK6244" s="20">
        <v>56.75</v>
      </c>
      <c r="AL6244" s="19">
        <v>45</v>
      </c>
      <c r="AN6244" s="3">
        <v>2003</v>
      </c>
      <c r="AQ6244">
        <v>80608</v>
      </c>
      <c r="AR6244" s="1" t="s">
        <v>294</v>
      </c>
    </row>
    <row r="6245" spans="1:44" x14ac:dyDescent="0.25">
      <c r="A6245" s="1">
        <v>7840</v>
      </c>
      <c r="B6245" s="1" t="s">
        <v>1233</v>
      </c>
      <c r="C6245" s="1">
        <v>101</v>
      </c>
      <c r="D6245" s="1" t="s">
        <v>5627</v>
      </c>
      <c r="F6245" s="1" t="s">
        <v>445</v>
      </c>
      <c r="G6245" s="1">
        <v>6</v>
      </c>
      <c r="H6245" s="1">
        <v>64</v>
      </c>
      <c r="I6245" s="1">
        <v>22.9</v>
      </c>
      <c r="J6245" s="1">
        <v>23.7</v>
      </c>
      <c r="K6245" s="3">
        <v>940</v>
      </c>
      <c r="L6245" s="2">
        <f>N6245/((1963.5)*(1-EXP(-(0.024337)*I6245))^(1.76926))</f>
        <v>1.0363710777373494</v>
      </c>
      <c r="N6245" s="1">
        <v>452</v>
      </c>
      <c r="O6245" s="1">
        <v>157.4</v>
      </c>
      <c r="P6245" s="1">
        <v>8.5</v>
      </c>
      <c r="Q6245" s="1">
        <v>16.600000000000001</v>
      </c>
      <c r="R6245" s="1">
        <v>5.2</v>
      </c>
      <c r="AJ6245" s="1" t="s">
        <v>406</v>
      </c>
      <c r="AK6245" s="20">
        <v>56.75</v>
      </c>
      <c r="AL6245" s="19">
        <v>45</v>
      </c>
      <c r="AN6245" s="3">
        <v>2003</v>
      </c>
      <c r="AQ6245">
        <v>80608</v>
      </c>
      <c r="AR6245" s="1" t="s">
        <v>294</v>
      </c>
    </row>
    <row r="6246" spans="1:44" x14ac:dyDescent="0.25">
      <c r="A6246" s="1">
        <v>7841</v>
      </c>
      <c r="B6246" s="1" t="s">
        <v>1233</v>
      </c>
      <c r="C6246" s="1">
        <v>101</v>
      </c>
      <c r="D6246" s="1" t="s">
        <v>6385</v>
      </c>
      <c r="F6246" s="1" t="s">
        <v>445</v>
      </c>
      <c r="G6246" s="1">
        <v>6</v>
      </c>
      <c r="H6246" s="1">
        <v>65</v>
      </c>
      <c r="I6246" s="1">
        <v>22.2</v>
      </c>
      <c r="J6246" s="1">
        <v>22.5</v>
      </c>
      <c r="K6246" s="3">
        <v>846</v>
      </c>
      <c r="L6246" s="2">
        <f>N6246/((1963.5)*(1-EXP(-(0.024337)*I6246))^(1.76926))</f>
        <v>0.84822273690702199</v>
      </c>
      <c r="N6246" s="1">
        <v>355</v>
      </c>
      <c r="O6246" s="1">
        <v>130.80000000000001</v>
      </c>
      <c r="P6246" s="1">
        <v>6.58</v>
      </c>
      <c r="Q6246" s="1">
        <v>9.5</v>
      </c>
      <c r="R6246" s="1">
        <v>3.4</v>
      </c>
      <c r="AJ6246" s="1" t="s">
        <v>406</v>
      </c>
      <c r="AK6246" s="20">
        <v>56.75</v>
      </c>
      <c r="AL6246" s="19">
        <v>45</v>
      </c>
      <c r="AN6246" s="3">
        <v>2003</v>
      </c>
      <c r="AQ6246">
        <v>80608</v>
      </c>
      <c r="AR6246" s="1" t="s">
        <v>294</v>
      </c>
    </row>
    <row r="6247" spans="1:44" x14ac:dyDescent="0.25">
      <c r="A6247" s="1">
        <v>7842</v>
      </c>
      <c r="B6247" s="1" t="s">
        <v>1233</v>
      </c>
      <c r="C6247" s="1">
        <v>101</v>
      </c>
      <c r="D6247" s="1" t="s">
        <v>5627</v>
      </c>
      <c r="F6247" s="1" t="s">
        <v>445</v>
      </c>
      <c r="G6247" s="1">
        <v>7</v>
      </c>
      <c r="H6247" s="1">
        <v>72</v>
      </c>
      <c r="I6247" s="1">
        <v>21</v>
      </c>
      <c r="J6247" s="1">
        <v>18.8</v>
      </c>
      <c r="K6247" s="3">
        <v>1220</v>
      </c>
      <c r="L6247" s="2">
        <f>N6247/((1824.17)*(1-EXP(-(0.023514)*I6247))^(1.69151))</f>
        <v>0.98249856842866468</v>
      </c>
      <c r="N6247" s="1">
        <v>364</v>
      </c>
      <c r="O6247" s="1">
        <v>126.9</v>
      </c>
      <c r="P6247" s="1">
        <v>6.9</v>
      </c>
      <c r="Q6247" s="1">
        <v>12.5</v>
      </c>
      <c r="R6247" s="1">
        <v>4.9000000000000004</v>
      </c>
      <c r="S6247" s="22"/>
      <c r="AJ6247" s="1" t="s">
        <v>406</v>
      </c>
      <c r="AK6247" s="20">
        <v>56.75</v>
      </c>
      <c r="AL6247" s="19">
        <v>45</v>
      </c>
      <c r="AN6247" s="3">
        <v>2003</v>
      </c>
      <c r="AQ6247">
        <v>80608</v>
      </c>
      <c r="AR6247" s="1" t="s">
        <v>294</v>
      </c>
    </row>
    <row r="6248" spans="1:44" x14ac:dyDescent="0.25">
      <c r="A6248" s="1">
        <v>7843</v>
      </c>
      <c r="B6248" s="1" t="s">
        <v>1233</v>
      </c>
      <c r="C6248" s="1">
        <v>101</v>
      </c>
      <c r="D6248" s="1" t="s">
        <v>5627</v>
      </c>
      <c r="F6248" s="1" t="s">
        <v>445</v>
      </c>
      <c r="G6248" s="1">
        <v>7</v>
      </c>
      <c r="H6248" s="1">
        <v>72</v>
      </c>
      <c r="I6248" s="1">
        <v>21.3</v>
      </c>
      <c r="J6248" s="1">
        <v>22.1</v>
      </c>
      <c r="K6248" s="3">
        <v>871</v>
      </c>
      <c r="L6248" s="2">
        <f>N6248/((1824.17)*(1-EXP(-(0.023514)*I6248))^(1.69151))</f>
        <v>0.81873992558112951</v>
      </c>
      <c r="N6248" s="1">
        <v>309</v>
      </c>
      <c r="O6248" s="1">
        <v>108</v>
      </c>
      <c r="P6248" s="1">
        <v>5.4</v>
      </c>
      <c r="Q6248" s="1">
        <v>12.7</v>
      </c>
      <c r="R6248" s="1">
        <v>4.8</v>
      </c>
      <c r="AJ6248" s="1" t="s">
        <v>406</v>
      </c>
      <c r="AK6248" s="20">
        <v>56.75</v>
      </c>
      <c r="AL6248" s="19">
        <v>45</v>
      </c>
      <c r="AN6248" s="3">
        <v>2003</v>
      </c>
      <c r="AQ6248">
        <v>80608</v>
      </c>
      <c r="AR6248" s="1" t="s">
        <v>294</v>
      </c>
    </row>
    <row r="6249" spans="1:44" x14ac:dyDescent="0.25">
      <c r="A6249" s="1">
        <v>7844</v>
      </c>
      <c r="B6249" s="1" t="s">
        <v>1233</v>
      </c>
      <c r="C6249" s="1">
        <v>101</v>
      </c>
      <c r="D6249" s="1" t="s">
        <v>5627</v>
      </c>
      <c r="F6249" s="1" t="s">
        <v>445</v>
      </c>
      <c r="G6249" s="1">
        <v>6</v>
      </c>
      <c r="H6249" s="1">
        <v>80</v>
      </c>
      <c r="I6249" s="1">
        <v>27.1</v>
      </c>
      <c r="J6249" s="1">
        <v>33.9</v>
      </c>
      <c r="K6249" s="3">
        <v>424</v>
      </c>
      <c r="L6249" s="2">
        <f>N6249/((1963.5)*(1-EXP(-(0.024337)*I6249))^(1.76926))</f>
        <v>0.85113323281401865</v>
      </c>
      <c r="N6249" s="1">
        <v>461</v>
      </c>
      <c r="O6249" s="1">
        <v>161.6</v>
      </c>
      <c r="P6249" s="1">
        <v>7.77</v>
      </c>
      <c r="Q6249" s="1">
        <v>8.4</v>
      </c>
      <c r="R6249" s="1">
        <v>2.4</v>
      </c>
      <c r="AJ6249" s="1" t="s">
        <v>406</v>
      </c>
      <c r="AK6249" s="20">
        <v>56.75</v>
      </c>
      <c r="AL6249" s="19">
        <v>45</v>
      </c>
      <c r="AN6249" s="3">
        <v>2003</v>
      </c>
      <c r="AQ6249">
        <v>80608</v>
      </c>
      <c r="AR6249" s="1" t="s">
        <v>294</v>
      </c>
    </row>
    <row r="6250" spans="1:44" x14ac:dyDescent="0.25">
      <c r="A6250" s="1">
        <v>7845</v>
      </c>
      <c r="B6250" s="1" t="s">
        <v>1233</v>
      </c>
      <c r="C6250" s="1">
        <v>101</v>
      </c>
      <c r="D6250" s="1" t="s">
        <v>6385</v>
      </c>
      <c r="F6250" s="1" t="s">
        <v>445</v>
      </c>
      <c r="G6250" s="1">
        <v>6</v>
      </c>
      <c r="H6250" s="1">
        <v>80</v>
      </c>
      <c r="I6250" s="1">
        <v>27</v>
      </c>
      <c r="J6250" s="1">
        <v>32.799999999999997</v>
      </c>
      <c r="K6250" s="3">
        <v>395</v>
      </c>
      <c r="L6250" s="2">
        <f>N6250/((1963.5)*(1-EXP(-(0.024337)*I6250))^(1.76926))</f>
        <v>0.73265777698114765</v>
      </c>
      <c r="N6250" s="1">
        <v>395</v>
      </c>
      <c r="O6250" s="1">
        <v>149</v>
      </c>
      <c r="P6250" s="1">
        <v>7.49</v>
      </c>
      <c r="Q6250" s="1">
        <v>15.2</v>
      </c>
      <c r="R6250" s="1">
        <v>2.1</v>
      </c>
      <c r="S6250" s="22"/>
      <c r="AJ6250" s="1" t="s">
        <v>406</v>
      </c>
      <c r="AK6250" s="20">
        <v>56.75</v>
      </c>
      <c r="AL6250" s="19">
        <v>45</v>
      </c>
      <c r="AN6250" s="3">
        <v>2003</v>
      </c>
      <c r="AQ6250">
        <v>80608</v>
      </c>
      <c r="AR6250" s="1" t="s">
        <v>294</v>
      </c>
    </row>
    <row r="6251" spans="1:44" x14ac:dyDescent="0.25">
      <c r="A6251" s="1">
        <v>7846</v>
      </c>
      <c r="B6251" s="1" t="s">
        <v>1233</v>
      </c>
      <c r="C6251" s="1">
        <v>101</v>
      </c>
      <c r="D6251" s="1" t="s">
        <v>6389</v>
      </c>
      <c r="F6251" s="1" t="s">
        <v>445</v>
      </c>
      <c r="G6251" s="1">
        <v>6</v>
      </c>
      <c r="H6251" s="1">
        <v>80</v>
      </c>
      <c r="I6251" s="1">
        <v>26.1</v>
      </c>
      <c r="J6251" s="1">
        <v>31.9</v>
      </c>
      <c r="K6251" s="3">
        <v>425</v>
      </c>
      <c r="L6251" s="2">
        <f>N6251/((1963.5)*(1-EXP(-(0.024337)*I6251))^(1.76926))</f>
        <v>0.80912304583840888</v>
      </c>
      <c r="N6251" s="1">
        <v>418</v>
      </c>
      <c r="O6251" s="1">
        <v>147.69999999999999</v>
      </c>
      <c r="P6251" s="1">
        <v>7.14</v>
      </c>
      <c r="Q6251" s="1">
        <v>15.1</v>
      </c>
      <c r="R6251" s="1">
        <v>4.9000000000000004</v>
      </c>
      <c r="AJ6251" s="1" t="s">
        <v>406</v>
      </c>
      <c r="AK6251" s="20">
        <v>56.75</v>
      </c>
      <c r="AL6251" s="19">
        <v>45</v>
      </c>
      <c r="AN6251" s="3">
        <v>2003</v>
      </c>
      <c r="AQ6251">
        <v>80608</v>
      </c>
      <c r="AR6251" s="1" t="s">
        <v>294</v>
      </c>
    </row>
    <row r="6252" spans="1:44" x14ac:dyDescent="0.25">
      <c r="A6252" s="1">
        <v>7847</v>
      </c>
      <c r="B6252" s="1" t="s">
        <v>1233</v>
      </c>
      <c r="C6252" s="1">
        <v>101</v>
      </c>
      <c r="D6252" s="1" t="s">
        <v>5627</v>
      </c>
      <c r="F6252" s="1" t="s">
        <v>445</v>
      </c>
      <c r="G6252" s="1">
        <v>7</v>
      </c>
      <c r="H6252" s="1">
        <v>80</v>
      </c>
      <c r="I6252" s="1">
        <v>21</v>
      </c>
      <c r="J6252" s="1">
        <v>18.399999999999999</v>
      </c>
      <c r="K6252" s="3">
        <v>884</v>
      </c>
      <c r="L6252" s="2">
        <f>N6252/((1824.17)*(1-EXP(-(0.023514)*I6252))^(1.69151))</f>
        <v>0.56142775338780837</v>
      </c>
      <c r="N6252" s="1">
        <v>208</v>
      </c>
      <c r="O6252" s="1">
        <v>72.7</v>
      </c>
      <c r="P6252" s="1">
        <v>3.8</v>
      </c>
      <c r="Q6252" s="1">
        <v>7.6</v>
      </c>
      <c r="R6252" s="1">
        <v>3.3</v>
      </c>
      <c r="AJ6252" s="1" t="s">
        <v>406</v>
      </c>
      <c r="AK6252" s="20">
        <v>56.75</v>
      </c>
      <c r="AL6252" s="19">
        <v>45</v>
      </c>
      <c r="AN6252" s="3">
        <v>2003</v>
      </c>
      <c r="AQ6252">
        <v>80608</v>
      </c>
      <c r="AR6252" s="1" t="s">
        <v>294</v>
      </c>
    </row>
    <row r="6253" spans="1:44" x14ac:dyDescent="0.25">
      <c r="A6253" s="1">
        <v>7848</v>
      </c>
      <c r="B6253" s="1" t="s">
        <v>1233</v>
      </c>
      <c r="C6253" s="1">
        <v>101</v>
      </c>
      <c r="D6253" s="1" t="s">
        <v>5627</v>
      </c>
      <c r="F6253" s="1" t="s">
        <v>445</v>
      </c>
      <c r="G6253" s="1">
        <v>7</v>
      </c>
      <c r="H6253" s="1">
        <v>88</v>
      </c>
      <c r="I6253" s="1">
        <v>22.5</v>
      </c>
      <c r="J6253" s="1">
        <v>23.5</v>
      </c>
      <c r="K6253" s="3">
        <v>710</v>
      </c>
      <c r="L6253" s="2">
        <f>N6253/((1824.17)*(1-EXP(-(0.023514)*I6253))^(1.69151))</f>
        <v>0.80961225748568078</v>
      </c>
      <c r="N6253" s="1">
        <v>328</v>
      </c>
      <c r="O6253" s="1">
        <v>114.7</v>
      </c>
      <c r="P6253" s="1">
        <v>5.5</v>
      </c>
      <c r="Q6253" s="1">
        <v>6.1</v>
      </c>
      <c r="R6253" s="1">
        <v>1.9</v>
      </c>
      <c r="S6253" s="22"/>
      <c r="AJ6253" s="1" t="s">
        <v>406</v>
      </c>
      <c r="AK6253" s="20">
        <v>56.75</v>
      </c>
      <c r="AL6253" s="19">
        <v>45</v>
      </c>
      <c r="AN6253" s="3">
        <v>2003</v>
      </c>
      <c r="AQ6253">
        <v>80608</v>
      </c>
      <c r="AR6253" s="1" t="s">
        <v>294</v>
      </c>
    </row>
    <row r="6254" spans="1:44" x14ac:dyDescent="0.25">
      <c r="A6254" s="1">
        <v>7849</v>
      </c>
      <c r="B6254" s="1" t="s">
        <v>1233</v>
      </c>
      <c r="C6254" s="1">
        <v>101</v>
      </c>
      <c r="D6254" s="1" t="s">
        <v>5627</v>
      </c>
      <c r="F6254" s="1" t="s">
        <v>445</v>
      </c>
      <c r="G6254" s="1">
        <v>8</v>
      </c>
      <c r="H6254" s="1">
        <v>103</v>
      </c>
      <c r="I6254" s="1">
        <v>23</v>
      </c>
      <c r="J6254" s="1">
        <v>26</v>
      </c>
      <c r="K6254" s="3">
        <v>362</v>
      </c>
      <c r="L6254" s="2">
        <f>N6254/((1668.67)*(1-EXP(-(0.022864)*I6254))^(1.61028))</f>
        <v>0.52854016400236448</v>
      </c>
      <c r="N6254" s="1">
        <v>209</v>
      </c>
      <c r="O6254" s="1">
        <v>72.7</v>
      </c>
      <c r="P6254" s="1">
        <v>3.8</v>
      </c>
      <c r="Q6254" s="1">
        <v>5.2</v>
      </c>
      <c r="R6254" s="1">
        <v>2.7</v>
      </c>
      <c r="AJ6254" s="1" t="s">
        <v>406</v>
      </c>
      <c r="AK6254" s="20">
        <v>56.75</v>
      </c>
      <c r="AL6254" s="19">
        <v>45</v>
      </c>
      <c r="AN6254" s="3">
        <v>2003</v>
      </c>
      <c r="AQ6254">
        <v>80608</v>
      </c>
      <c r="AR6254" s="1" t="s">
        <v>294</v>
      </c>
    </row>
    <row r="6255" spans="1:44" x14ac:dyDescent="0.25">
      <c r="A6255" s="1">
        <v>7850</v>
      </c>
      <c r="B6255" s="1" t="s">
        <v>1233</v>
      </c>
      <c r="C6255" s="1">
        <v>101</v>
      </c>
      <c r="D6255" s="1" t="s">
        <v>5627</v>
      </c>
      <c r="F6255" s="1" t="s">
        <v>445</v>
      </c>
      <c r="G6255" s="1">
        <v>12</v>
      </c>
      <c r="H6255" s="1">
        <v>134</v>
      </c>
      <c r="I6255" s="1">
        <v>5.3</v>
      </c>
      <c r="J6255" s="1">
        <v>6.2</v>
      </c>
      <c r="K6255" s="3">
        <v>5638</v>
      </c>
      <c r="L6255" s="2">
        <f>N6255/((1195.03)*(1-EXP(-(0.021701)*I6255))^(1.32104))</f>
        <v>0.23402592937700131</v>
      </c>
      <c r="N6255" s="1">
        <v>14.9</v>
      </c>
      <c r="O6255" s="1">
        <v>6.92</v>
      </c>
      <c r="Q6255" s="1">
        <v>1.66</v>
      </c>
      <c r="R6255" s="1">
        <v>0.89</v>
      </c>
      <c r="S6255" s="1">
        <v>3.86</v>
      </c>
      <c r="AJ6255" s="1" t="s">
        <v>406</v>
      </c>
      <c r="AK6255" s="20">
        <v>56.33</v>
      </c>
      <c r="AL6255" s="19">
        <v>32.5</v>
      </c>
      <c r="AN6255" s="3">
        <v>1980</v>
      </c>
      <c r="AQ6255">
        <v>80436</v>
      </c>
      <c r="AR6255" s="1" t="s">
        <v>3492</v>
      </c>
    </row>
    <row r="6256" spans="1:44" x14ac:dyDescent="0.25">
      <c r="A6256" s="1">
        <v>7851</v>
      </c>
      <c r="B6256" s="1" t="s">
        <v>1233</v>
      </c>
      <c r="C6256" s="1">
        <v>101</v>
      </c>
      <c r="D6256" s="1" t="s">
        <v>5627</v>
      </c>
      <c r="F6256" s="1" t="s">
        <v>445</v>
      </c>
      <c r="G6256" s="1">
        <v>12</v>
      </c>
      <c r="H6256" s="1">
        <v>203</v>
      </c>
      <c r="I6256" s="1">
        <v>9.4</v>
      </c>
      <c r="J6256" s="1">
        <v>16.5</v>
      </c>
      <c r="K6256" s="3">
        <v>1385</v>
      </c>
      <c r="L6256" s="2">
        <f>N6256/((1195.03)*(1-EXP(-(0.021701)*I6256))^(1.32104))</f>
        <v>0.25432954992802786</v>
      </c>
      <c r="N6256" s="1">
        <v>32.6</v>
      </c>
      <c r="O6256" s="1">
        <v>22.9</v>
      </c>
      <c r="Q6256" s="1">
        <v>4.13</v>
      </c>
      <c r="R6256" s="1">
        <v>1.52</v>
      </c>
      <c r="S6256" s="1">
        <v>10.8</v>
      </c>
      <c r="AJ6256" s="1" t="s">
        <v>406</v>
      </c>
      <c r="AK6256" s="20">
        <v>56.33</v>
      </c>
      <c r="AL6256" s="19">
        <v>32.5</v>
      </c>
      <c r="AN6256" s="3">
        <v>1980</v>
      </c>
      <c r="AQ6256">
        <v>80436</v>
      </c>
      <c r="AR6256" s="1" t="s">
        <v>3492</v>
      </c>
    </row>
    <row r="6257" spans="1:44" x14ac:dyDescent="0.25">
      <c r="A6257" s="1">
        <v>7852</v>
      </c>
      <c r="B6257" s="1" t="s">
        <v>1233</v>
      </c>
      <c r="C6257" s="1">
        <v>101</v>
      </c>
      <c r="D6257" s="1" t="s">
        <v>6184</v>
      </c>
      <c r="F6257" s="1" t="s">
        <v>445</v>
      </c>
      <c r="G6257" s="1">
        <v>10</v>
      </c>
      <c r="H6257" s="1">
        <v>141</v>
      </c>
      <c r="I6257" s="1">
        <v>14</v>
      </c>
      <c r="J6257" s="1">
        <v>21.6</v>
      </c>
      <c r="K6257" s="3">
        <v>713</v>
      </c>
      <c r="L6257" s="2">
        <f>N6257/((3098.22)*(1-EXP(-(0.009408)*I6257))^(1.31634))</f>
        <v>0.3903787608627961</v>
      </c>
      <c r="N6257" s="1">
        <v>77</v>
      </c>
      <c r="O6257" s="1">
        <v>48.5</v>
      </c>
      <c r="Q6257" s="1">
        <v>7.15</v>
      </c>
      <c r="R6257" s="1">
        <v>2.12</v>
      </c>
      <c r="S6257" s="1">
        <v>13.6</v>
      </c>
      <c r="AJ6257" s="1" t="s">
        <v>406</v>
      </c>
      <c r="AK6257" s="20">
        <v>56.33</v>
      </c>
      <c r="AL6257" s="19">
        <v>32.5</v>
      </c>
      <c r="AN6257" s="3">
        <v>1980</v>
      </c>
      <c r="AQ6257">
        <v>80436</v>
      </c>
      <c r="AR6257" s="1" t="s">
        <v>3492</v>
      </c>
    </row>
    <row r="6258" spans="1:44" x14ac:dyDescent="0.25">
      <c r="A6258" s="1">
        <v>7853</v>
      </c>
      <c r="B6258" s="1" t="s">
        <v>1233</v>
      </c>
      <c r="C6258" s="1">
        <v>101</v>
      </c>
      <c r="D6258" s="1" t="s">
        <v>5865</v>
      </c>
      <c r="F6258" s="1" t="s">
        <v>445</v>
      </c>
      <c r="G6258" s="1">
        <v>10</v>
      </c>
      <c r="H6258" s="1">
        <v>139</v>
      </c>
      <c r="I6258" s="1">
        <v>17.5</v>
      </c>
      <c r="J6258" s="1">
        <v>22.5</v>
      </c>
      <c r="K6258" s="3">
        <v>544</v>
      </c>
      <c r="L6258" s="2">
        <f>N6258/((1948.03)*(1-EXP(-(0.015672)*I6258))^(1.40829))</f>
        <v>0.70535399242584607</v>
      </c>
      <c r="N6258" s="1">
        <v>184</v>
      </c>
      <c r="O6258" s="1">
        <v>106.9</v>
      </c>
      <c r="Q6258" s="1">
        <v>17.899999999999999</v>
      </c>
      <c r="R6258" s="1">
        <v>5.89</v>
      </c>
      <c r="S6258" s="1">
        <v>43.8</v>
      </c>
      <c r="AJ6258" s="1" t="s">
        <v>406</v>
      </c>
      <c r="AK6258" s="20">
        <v>56.33</v>
      </c>
      <c r="AL6258" s="19">
        <v>32.5</v>
      </c>
      <c r="AN6258" s="3">
        <v>1980</v>
      </c>
      <c r="AQ6258">
        <v>80436</v>
      </c>
      <c r="AR6258" s="1" t="s">
        <v>3492</v>
      </c>
    </row>
    <row r="6259" spans="1:44" x14ac:dyDescent="0.25">
      <c r="A6259" s="1">
        <v>7854</v>
      </c>
      <c r="B6259" s="1" t="s">
        <v>1233</v>
      </c>
      <c r="C6259" s="1">
        <v>101</v>
      </c>
      <c r="D6259" s="1" t="s">
        <v>5627</v>
      </c>
      <c r="F6259" s="1" t="s">
        <v>445</v>
      </c>
      <c r="G6259" s="1">
        <v>12</v>
      </c>
      <c r="H6259" s="1">
        <v>148</v>
      </c>
      <c r="I6259" s="1">
        <v>9.1999999999999993</v>
      </c>
      <c r="J6259" s="1">
        <v>15.2</v>
      </c>
      <c r="K6259" s="3">
        <v>1385</v>
      </c>
      <c r="L6259" s="2">
        <f>N6259/((1195.03)*(1-EXP(-(0.021701)*I6259))^(1.32104))</f>
        <v>0.25613242940363889</v>
      </c>
      <c r="N6259" s="1">
        <v>32</v>
      </c>
      <c r="O6259" s="1">
        <v>22.9</v>
      </c>
      <c r="Q6259" s="1">
        <v>4.0999999999999996</v>
      </c>
      <c r="R6259" s="1">
        <v>1.6</v>
      </c>
      <c r="S6259" s="1">
        <v>10.8</v>
      </c>
      <c r="AJ6259" s="1" t="s">
        <v>406</v>
      </c>
      <c r="AK6259" s="20">
        <v>56.5</v>
      </c>
      <c r="AL6259" s="19">
        <v>32</v>
      </c>
      <c r="AN6259" s="3">
        <v>1976</v>
      </c>
      <c r="AQ6259">
        <v>80436</v>
      </c>
      <c r="AR6259" s="1" t="s">
        <v>3491</v>
      </c>
    </row>
    <row r="6260" spans="1:44" x14ac:dyDescent="0.25">
      <c r="A6260" s="1">
        <v>7855</v>
      </c>
      <c r="B6260" s="1" t="s">
        <v>1233</v>
      </c>
      <c r="C6260" s="1">
        <v>101</v>
      </c>
      <c r="D6260" s="1" t="s">
        <v>5866</v>
      </c>
      <c r="F6260" s="1" t="s">
        <v>445</v>
      </c>
      <c r="G6260" s="1">
        <v>10</v>
      </c>
      <c r="H6260" s="1">
        <v>140</v>
      </c>
      <c r="I6260" s="1">
        <v>17</v>
      </c>
      <c r="J6260" s="1">
        <v>18.399999999999999</v>
      </c>
      <c r="K6260" s="3">
        <v>1389</v>
      </c>
      <c r="L6260" s="2">
        <f>N6260/((1948.03)*(1-EXP(-(0.015672)*I6260))^(1.40829))</f>
        <v>0.72691072787896471</v>
      </c>
      <c r="N6260" s="1">
        <v>183</v>
      </c>
      <c r="O6260" s="1">
        <v>106.8</v>
      </c>
      <c r="Q6260" s="1">
        <v>17.8</v>
      </c>
      <c r="R6260" s="1">
        <v>5.91</v>
      </c>
      <c r="S6260" s="1">
        <v>43.8</v>
      </c>
      <c r="AJ6260" s="1" t="s">
        <v>406</v>
      </c>
      <c r="AK6260" s="20">
        <v>56.5</v>
      </c>
      <c r="AL6260" s="19">
        <v>32</v>
      </c>
      <c r="AN6260" s="3">
        <v>1976</v>
      </c>
      <c r="AQ6260">
        <v>80436</v>
      </c>
      <c r="AR6260" s="1" t="s">
        <v>3491</v>
      </c>
    </row>
    <row r="6261" spans="1:44" x14ac:dyDescent="0.25">
      <c r="A6261" s="1">
        <v>7856</v>
      </c>
      <c r="B6261" s="1" t="s">
        <v>1233</v>
      </c>
      <c r="C6261" s="1">
        <v>101</v>
      </c>
      <c r="D6261" s="1" t="s">
        <v>5627</v>
      </c>
      <c r="F6261" s="1" t="s">
        <v>445</v>
      </c>
      <c r="G6261" s="1">
        <v>5</v>
      </c>
      <c r="H6261" s="1">
        <v>77</v>
      </c>
      <c r="I6261" s="1">
        <v>26.4</v>
      </c>
      <c r="J6261" s="1">
        <v>32.299999999999997</v>
      </c>
      <c r="K6261" s="3">
        <v>580</v>
      </c>
      <c r="L6261" s="2">
        <f>N6261/((2111.2)*(1-EXP(-(0.024888)*I6261))^(1.82531))</f>
        <v>0.87172195698211896</v>
      </c>
      <c r="M6261" s="1">
        <v>47.6</v>
      </c>
      <c r="N6261" s="1">
        <v>485</v>
      </c>
      <c r="O6261" s="1">
        <v>162.19999999999999</v>
      </c>
      <c r="Q6261" s="1">
        <v>12.3</v>
      </c>
      <c r="R6261" s="1">
        <v>2.7</v>
      </c>
      <c r="AJ6261" s="1" t="s">
        <v>406</v>
      </c>
      <c r="AK6261" s="20">
        <v>56.5</v>
      </c>
      <c r="AL6261" s="19">
        <v>36.75</v>
      </c>
      <c r="AN6261" s="3">
        <v>1965</v>
      </c>
      <c r="AQ6261">
        <v>80436</v>
      </c>
      <c r="AR6261" s="1" t="s">
        <v>521</v>
      </c>
    </row>
    <row r="6262" spans="1:44" x14ac:dyDescent="0.25">
      <c r="A6262" s="1">
        <v>7857</v>
      </c>
      <c r="B6262" s="1" t="s">
        <v>1233</v>
      </c>
      <c r="C6262" s="1">
        <v>101</v>
      </c>
      <c r="D6262" s="1" t="s">
        <v>5627</v>
      </c>
      <c r="F6262" s="1" t="s">
        <v>445</v>
      </c>
      <c r="G6262" s="1">
        <v>5</v>
      </c>
      <c r="H6262" s="1">
        <v>64</v>
      </c>
      <c r="I6262" s="1">
        <v>26.3</v>
      </c>
      <c r="J6262" s="1">
        <v>29.4</v>
      </c>
      <c r="K6262" s="3">
        <v>472</v>
      </c>
      <c r="L6262" s="2">
        <f>N6262/((2111.2)*(1-EXP(-(0.024888)*I6262))^(1.82531))</f>
        <v>0.68454891256602368</v>
      </c>
      <c r="M6262" s="1">
        <v>32.4</v>
      </c>
      <c r="N6262" s="1">
        <v>379</v>
      </c>
      <c r="O6262" s="1">
        <v>131.9</v>
      </c>
      <c r="Q6262" s="1">
        <v>11.4</v>
      </c>
      <c r="R6262" s="1">
        <v>3.8</v>
      </c>
      <c r="AJ6262" s="1" t="s">
        <v>406</v>
      </c>
      <c r="AK6262" s="20">
        <v>56.5</v>
      </c>
      <c r="AL6262" s="19">
        <v>36.75</v>
      </c>
      <c r="AN6262" s="3">
        <v>1965</v>
      </c>
      <c r="AQ6262">
        <v>80436</v>
      </c>
      <c r="AR6262" s="1" t="s">
        <v>521</v>
      </c>
    </row>
    <row r="6263" spans="1:44" x14ac:dyDescent="0.25">
      <c r="A6263" s="1">
        <v>7858</v>
      </c>
      <c r="B6263" s="1" t="s">
        <v>1233</v>
      </c>
      <c r="C6263" s="1">
        <v>101</v>
      </c>
      <c r="D6263" s="1" t="s">
        <v>5661</v>
      </c>
      <c r="F6263" s="1" t="s">
        <v>445</v>
      </c>
      <c r="G6263" s="1">
        <v>5</v>
      </c>
      <c r="H6263" s="1">
        <v>60</v>
      </c>
      <c r="I6263" s="1">
        <v>25</v>
      </c>
      <c r="J6263" s="1">
        <v>26</v>
      </c>
      <c r="K6263" s="3">
        <v>600</v>
      </c>
      <c r="L6263" s="2">
        <f>N6263/((2111.2)*(1-EXP(-(0.024888)*I6263))^(1.82531))</f>
        <v>0.6676642824775163</v>
      </c>
      <c r="M6263" s="1">
        <v>31.4</v>
      </c>
      <c r="N6263" s="1">
        <v>346</v>
      </c>
      <c r="O6263" s="1">
        <v>156.69999999999999</v>
      </c>
      <c r="Q6263" s="1">
        <v>17.600000000000001</v>
      </c>
      <c r="R6263" s="1">
        <v>7.1</v>
      </c>
      <c r="AJ6263" s="1" t="s">
        <v>406</v>
      </c>
      <c r="AK6263" s="20">
        <v>56.5</v>
      </c>
      <c r="AL6263" s="19">
        <v>36.75</v>
      </c>
      <c r="AN6263" s="3">
        <v>1965</v>
      </c>
      <c r="AQ6263">
        <v>80436</v>
      </c>
      <c r="AR6263" s="1" t="s">
        <v>521</v>
      </c>
    </row>
    <row r="6264" spans="1:44" x14ac:dyDescent="0.25">
      <c r="A6264" s="1">
        <v>7859</v>
      </c>
      <c r="B6264" s="1" t="s">
        <v>1233</v>
      </c>
      <c r="C6264" s="1">
        <v>101</v>
      </c>
      <c r="D6264" s="1" t="s">
        <v>5627</v>
      </c>
      <c r="F6264" s="1" t="s">
        <v>445</v>
      </c>
      <c r="G6264" s="1">
        <v>6</v>
      </c>
      <c r="H6264" s="1">
        <v>29</v>
      </c>
      <c r="I6264" s="1">
        <v>11.1</v>
      </c>
      <c r="J6264" s="1">
        <v>9.6999999999999993</v>
      </c>
      <c r="K6264" s="3">
        <v>3030</v>
      </c>
      <c r="L6264" s="2">
        <f>N6264/((1963.5)*(1-EXP(-(0.024337)*I6264))^(1.76926))</f>
        <v>0.7821062352839655</v>
      </c>
      <c r="N6264" s="1">
        <v>120</v>
      </c>
      <c r="O6264" s="1">
        <v>69.5</v>
      </c>
      <c r="P6264" s="1">
        <v>5</v>
      </c>
      <c r="Q6264" s="1">
        <v>18.899999999999999</v>
      </c>
      <c r="R6264" s="1">
        <v>8</v>
      </c>
      <c r="S6264" s="1">
        <v>24.5</v>
      </c>
      <c r="AJ6264" s="1" t="s">
        <v>406</v>
      </c>
      <c r="AK6264" s="20">
        <v>58</v>
      </c>
      <c r="AL6264" s="19">
        <v>33</v>
      </c>
      <c r="AN6264" s="3">
        <v>1973</v>
      </c>
      <c r="AQ6264">
        <v>80436</v>
      </c>
      <c r="AR6264" s="1" t="s">
        <v>295</v>
      </c>
    </row>
    <row r="6265" spans="1:44" x14ac:dyDescent="0.25">
      <c r="A6265" s="1">
        <v>7860</v>
      </c>
      <c r="B6265" s="1" t="s">
        <v>1233</v>
      </c>
      <c r="C6265" s="1">
        <v>101</v>
      </c>
      <c r="D6265" s="1" t="s">
        <v>5627</v>
      </c>
      <c r="F6265" s="1" t="s">
        <v>445</v>
      </c>
      <c r="G6265" s="1">
        <v>8</v>
      </c>
      <c r="H6265" s="1">
        <v>130</v>
      </c>
      <c r="I6265" s="1">
        <v>25.3</v>
      </c>
      <c r="J6265" s="1">
        <v>33.700000000000003</v>
      </c>
      <c r="K6265" s="3">
        <v>353</v>
      </c>
      <c r="L6265" s="2">
        <f>N6265/((1668.67)*(1-EXP(-(0.022864)*I6265))^(1.61028))</f>
        <v>0.90165893032444266</v>
      </c>
      <c r="N6265" s="1">
        <v>400</v>
      </c>
      <c r="O6265" s="1">
        <v>164.7</v>
      </c>
      <c r="P6265" s="1">
        <v>20.399999999999999</v>
      </c>
      <c r="Q6265" s="1">
        <v>24</v>
      </c>
      <c r="R6265" s="1">
        <v>6.5</v>
      </c>
      <c r="S6265" s="1">
        <v>55</v>
      </c>
      <c r="AJ6265" s="1" t="s">
        <v>406</v>
      </c>
      <c r="AK6265" s="20">
        <v>58</v>
      </c>
      <c r="AL6265" s="19">
        <v>33</v>
      </c>
      <c r="AN6265" s="3">
        <v>1973</v>
      </c>
      <c r="AQ6265">
        <v>80436</v>
      </c>
      <c r="AR6265" s="1" t="s">
        <v>295</v>
      </c>
    </row>
    <row r="6266" spans="1:44" x14ac:dyDescent="0.25">
      <c r="A6266" s="1">
        <v>7861</v>
      </c>
      <c r="B6266" s="1" t="s">
        <v>1233</v>
      </c>
      <c r="C6266" s="1">
        <v>101</v>
      </c>
      <c r="D6266" s="1" t="s">
        <v>5627</v>
      </c>
      <c r="F6266" s="1" t="s">
        <v>445</v>
      </c>
      <c r="G6266" s="1">
        <v>10</v>
      </c>
      <c r="H6266" s="1">
        <v>10</v>
      </c>
      <c r="I6266" s="1">
        <v>1.1000000000000001</v>
      </c>
      <c r="J6266" s="1">
        <v>0.5</v>
      </c>
      <c r="K6266" s="3">
        <v>70000</v>
      </c>
      <c r="L6266" s="2">
        <f>N6266/((1948.03)*(1-EXP(-(0.015672)*I6266))^(1.40829))</f>
        <v>0.15818451351149515</v>
      </c>
      <c r="N6266" s="1">
        <v>1</v>
      </c>
      <c r="O6266" s="1">
        <v>0.64</v>
      </c>
      <c r="P6266" s="1">
        <v>0.17</v>
      </c>
      <c r="Q6266" s="1">
        <v>0.25</v>
      </c>
      <c r="R6266" s="1">
        <v>0.66</v>
      </c>
      <c r="S6266" s="1">
        <v>0.16</v>
      </c>
      <c r="AJ6266" s="1" t="s">
        <v>406</v>
      </c>
      <c r="AK6266" s="20">
        <v>58</v>
      </c>
      <c r="AL6266" s="19">
        <v>33</v>
      </c>
      <c r="AN6266" s="3">
        <v>1973</v>
      </c>
      <c r="AQ6266">
        <v>80436</v>
      </c>
      <c r="AR6266" s="1" t="s">
        <v>295</v>
      </c>
    </row>
    <row r="6267" spans="1:44" x14ac:dyDescent="0.25">
      <c r="A6267" s="1">
        <v>7862</v>
      </c>
      <c r="B6267" s="1" t="s">
        <v>1233</v>
      </c>
      <c r="C6267" s="1">
        <v>101</v>
      </c>
      <c r="D6267" s="1" t="s">
        <v>5627</v>
      </c>
      <c r="F6267" s="1" t="s">
        <v>445</v>
      </c>
      <c r="G6267" s="1">
        <v>12</v>
      </c>
      <c r="H6267" s="1">
        <v>135</v>
      </c>
      <c r="I6267" s="1">
        <v>8</v>
      </c>
      <c r="J6267" s="1">
        <v>12.5</v>
      </c>
      <c r="K6267" s="3">
        <v>1540</v>
      </c>
      <c r="L6267" s="2">
        <f>N6267/((1195.03)*(1-EXP(-(0.021701)*I6267))^(1.32104))</f>
        <v>0.85212521032754451</v>
      </c>
      <c r="N6267" s="1">
        <v>90</v>
      </c>
      <c r="P6267" s="1">
        <v>3</v>
      </c>
      <c r="Q6267" s="1">
        <v>15.1</v>
      </c>
      <c r="R6267" s="1">
        <v>0.63</v>
      </c>
      <c r="S6267" s="1">
        <v>17</v>
      </c>
      <c r="AJ6267" s="1" t="s">
        <v>406</v>
      </c>
      <c r="AK6267" s="20">
        <v>58</v>
      </c>
      <c r="AL6267" s="19">
        <v>33</v>
      </c>
      <c r="AN6267" s="3">
        <v>1973</v>
      </c>
      <c r="AQ6267">
        <v>80436</v>
      </c>
      <c r="AR6267" s="1" t="s">
        <v>295</v>
      </c>
    </row>
    <row r="6268" spans="1:44" x14ac:dyDescent="0.25">
      <c r="A6268" s="1">
        <v>7863</v>
      </c>
      <c r="B6268" s="1" t="s">
        <v>1233</v>
      </c>
      <c r="C6268" s="1">
        <v>101</v>
      </c>
      <c r="D6268" s="1" t="s">
        <v>5627</v>
      </c>
      <c r="F6268" s="1" t="s">
        <v>445</v>
      </c>
      <c r="G6268" s="1">
        <v>7</v>
      </c>
      <c r="H6268" s="1">
        <v>100</v>
      </c>
      <c r="I6268" s="1">
        <v>27</v>
      </c>
      <c r="J6268" s="1">
        <v>34</v>
      </c>
      <c r="K6268" s="3">
        <v>433</v>
      </c>
      <c r="L6268" s="2">
        <f>N6268/((1824.17)*(1-EXP(-(0.023514)*I6268))^(1.69151))</f>
        <v>1.0223227197848637</v>
      </c>
      <c r="N6268" s="1">
        <v>520</v>
      </c>
      <c r="O6268" s="1">
        <v>239.7</v>
      </c>
      <c r="Q6268" s="1">
        <v>35.299999999999997</v>
      </c>
      <c r="R6268" s="1">
        <v>3.8</v>
      </c>
      <c r="S6268" s="1">
        <v>44.3</v>
      </c>
      <c r="AJ6268" s="1" t="s">
        <v>406</v>
      </c>
      <c r="AK6268" s="20">
        <v>58</v>
      </c>
      <c r="AL6268" s="19">
        <v>33</v>
      </c>
      <c r="AN6268" s="3">
        <v>1974</v>
      </c>
      <c r="AQ6268">
        <v>80436</v>
      </c>
      <c r="AR6268" s="1" t="s">
        <v>2905</v>
      </c>
    </row>
    <row r="6269" spans="1:44" x14ac:dyDescent="0.25">
      <c r="A6269" s="1">
        <v>7864</v>
      </c>
      <c r="B6269" s="1" t="s">
        <v>1233</v>
      </c>
      <c r="C6269" s="1">
        <v>101</v>
      </c>
      <c r="D6269" s="1" t="s">
        <v>5627</v>
      </c>
      <c r="F6269" s="1" t="s">
        <v>445</v>
      </c>
      <c r="G6269" s="1">
        <v>5</v>
      </c>
      <c r="H6269" s="1">
        <v>80</v>
      </c>
      <c r="I6269" s="1">
        <v>27.2</v>
      </c>
      <c r="J6269" s="1">
        <v>30.8</v>
      </c>
      <c r="K6269" s="3">
        <v>320</v>
      </c>
      <c r="L6269" s="2">
        <f>N6269/((2111.2)*(1-EXP(-(0.024888)*I6269))^(1.82531))</f>
        <v>0.65212874912203378</v>
      </c>
      <c r="N6269" s="1">
        <v>377</v>
      </c>
      <c r="O6269" s="1">
        <v>235.7</v>
      </c>
      <c r="Q6269" s="1">
        <v>28.2</v>
      </c>
      <c r="R6269" s="1">
        <v>2.77</v>
      </c>
      <c r="S6269" s="1">
        <v>41.9</v>
      </c>
      <c r="AJ6269" s="1" t="s">
        <v>406</v>
      </c>
      <c r="AK6269" s="20">
        <v>58</v>
      </c>
      <c r="AL6269" s="19">
        <v>33</v>
      </c>
      <c r="AN6269" s="3">
        <v>1974</v>
      </c>
      <c r="AQ6269">
        <v>80436</v>
      </c>
      <c r="AR6269" s="1" t="s">
        <v>2905</v>
      </c>
    </row>
    <row r="6270" spans="1:44" x14ac:dyDescent="0.25">
      <c r="A6270" s="1">
        <v>7865</v>
      </c>
      <c r="B6270" s="1" t="s">
        <v>1233</v>
      </c>
      <c r="C6270" s="1">
        <v>101</v>
      </c>
      <c r="D6270" s="1" t="s">
        <v>5627</v>
      </c>
      <c r="F6270" s="1" t="s">
        <v>445</v>
      </c>
      <c r="G6270" s="1">
        <v>7</v>
      </c>
      <c r="H6270" s="1">
        <v>60</v>
      </c>
      <c r="I6270" s="1">
        <v>17.100000000000001</v>
      </c>
      <c r="J6270" s="1">
        <v>20.7</v>
      </c>
      <c r="K6270" s="3">
        <v>850</v>
      </c>
      <c r="L6270" s="2">
        <f>N6270/((1824.17)*(1-EXP(-(0.023514)*I6270))^(1.69151))</f>
        <v>0.82501716878309184</v>
      </c>
      <c r="N6270" s="1">
        <v>232</v>
      </c>
      <c r="O6270" s="1">
        <v>104.8</v>
      </c>
      <c r="Q6270" s="1">
        <v>19.7</v>
      </c>
      <c r="R6270" s="1">
        <v>5.92</v>
      </c>
      <c r="S6270" s="1">
        <v>25</v>
      </c>
      <c r="AJ6270" s="1" t="s">
        <v>406</v>
      </c>
      <c r="AK6270" s="20">
        <v>58</v>
      </c>
      <c r="AL6270" s="19">
        <v>33</v>
      </c>
      <c r="AN6270" s="3">
        <v>1974</v>
      </c>
      <c r="AQ6270">
        <v>80436</v>
      </c>
      <c r="AR6270" s="1" t="s">
        <v>2905</v>
      </c>
    </row>
    <row r="6271" spans="1:44" x14ac:dyDescent="0.25">
      <c r="A6271" s="1">
        <v>7866</v>
      </c>
      <c r="B6271" s="1" t="s">
        <v>1233</v>
      </c>
      <c r="C6271" s="1">
        <v>101</v>
      </c>
      <c r="D6271" s="1" t="s">
        <v>5627</v>
      </c>
      <c r="F6271" s="1" t="s">
        <v>445</v>
      </c>
      <c r="G6271" s="1">
        <v>7</v>
      </c>
      <c r="H6271" s="1">
        <v>60</v>
      </c>
      <c r="I6271" s="1">
        <v>17.100000000000001</v>
      </c>
      <c r="J6271" s="1">
        <v>20.7</v>
      </c>
      <c r="K6271" s="3">
        <v>520</v>
      </c>
      <c r="L6271" s="2">
        <f>N6271/((1824.17)*(1-EXP(-(0.023514)*I6271))^(1.69151))</f>
        <v>0.5760895747537107</v>
      </c>
      <c r="N6271" s="1">
        <v>162</v>
      </c>
      <c r="O6271" s="1">
        <v>69.2</v>
      </c>
      <c r="Q6271" s="1">
        <v>13.1</v>
      </c>
      <c r="R6271" s="1">
        <v>3.91</v>
      </c>
      <c r="S6271" s="1">
        <v>16.5</v>
      </c>
      <c r="AJ6271" s="1" t="s">
        <v>406</v>
      </c>
      <c r="AK6271" s="20">
        <v>58</v>
      </c>
      <c r="AL6271" s="19">
        <v>33</v>
      </c>
      <c r="AN6271" s="3">
        <v>1974</v>
      </c>
      <c r="AQ6271">
        <v>80436</v>
      </c>
      <c r="AR6271" s="1" t="s">
        <v>2905</v>
      </c>
    </row>
    <row r="6272" spans="1:44" x14ac:dyDescent="0.25">
      <c r="A6272" s="1">
        <v>7867</v>
      </c>
      <c r="B6272" s="1" t="s">
        <v>1233</v>
      </c>
      <c r="C6272" s="1">
        <v>101</v>
      </c>
      <c r="D6272" s="1" t="s">
        <v>5627</v>
      </c>
      <c r="F6272" s="1" t="s">
        <v>445</v>
      </c>
      <c r="G6272" s="1">
        <v>9</v>
      </c>
      <c r="H6272" s="1">
        <v>90</v>
      </c>
      <c r="I6272" s="1">
        <v>17.2</v>
      </c>
      <c r="J6272" s="1">
        <v>25.5</v>
      </c>
      <c r="K6272" s="3">
        <v>284</v>
      </c>
      <c r="L6272" s="2">
        <f>N6272/((1581.94)*(1-EXP(-(0.021301)*I6272))^(1.51716))</f>
        <v>0.46701007860300503</v>
      </c>
      <c r="N6272" s="1">
        <v>123</v>
      </c>
      <c r="O6272" s="1">
        <v>65</v>
      </c>
      <c r="Q6272" s="1">
        <v>4.45</v>
      </c>
      <c r="R6272" s="1">
        <v>1.95</v>
      </c>
      <c r="S6272" s="1">
        <v>15.1</v>
      </c>
      <c r="AJ6272" s="1" t="s">
        <v>406</v>
      </c>
      <c r="AK6272" s="20">
        <v>58</v>
      </c>
      <c r="AL6272" s="19">
        <v>33</v>
      </c>
      <c r="AN6272" s="3">
        <v>1974</v>
      </c>
      <c r="AQ6272">
        <v>80436</v>
      </c>
      <c r="AR6272" s="1" t="s">
        <v>2905</v>
      </c>
    </row>
    <row r="6273" spans="1:44" x14ac:dyDescent="0.25">
      <c r="A6273" s="1">
        <v>7868</v>
      </c>
      <c r="B6273" s="1" t="s">
        <v>1233</v>
      </c>
      <c r="C6273" s="1">
        <v>101</v>
      </c>
      <c r="D6273" s="1" t="s">
        <v>5627</v>
      </c>
      <c r="F6273" s="1" t="s">
        <v>445</v>
      </c>
      <c r="G6273" s="1">
        <v>11</v>
      </c>
      <c r="H6273" s="1">
        <v>55</v>
      </c>
      <c r="I6273" s="1">
        <v>6.3</v>
      </c>
      <c r="J6273" s="1">
        <v>6.8</v>
      </c>
      <c r="K6273" s="3">
        <v>1360</v>
      </c>
      <c r="L6273" s="2">
        <f>N6273/((3098.22)*(1-EXP(-(0.009408)*I6273))^(1.31634))</f>
        <v>0.29892501694566348</v>
      </c>
      <c r="N6273" s="1">
        <v>21.6</v>
      </c>
      <c r="O6273" s="1">
        <v>12.1</v>
      </c>
      <c r="Q6273" s="1">
        <v>3.97</v>
      </c>
      <c r="R6273" s="1">
        <v>0.54</v>
      </c>
      <c r="S6273" s="1">
        <v>10.7</v>
      </c>
      <c r="AJ6273" s="1" t="s">
        <v>406</v>
      </c>
      <c r="AK6273" s="20">
        <v>58</v>
      </c>
      <c r="AL6273" s="19">
        <v>33</v>
      </c>
      <c r="AN6273" s="3">
        <v>1974</v>
      </c>
      <c r="AQ6273">
        <v>80436</v>
      </c>
      <c r="AR6273" s="1" t="s">
        <v>2905</v>
      </c>
    </row>
    <row r="6274" spans="1:44" x14ac:dyDescent="0.25">
      <c r="A6274" s="1">
        <v>7869</v>
      </c>
      <c r="B6274" s="1" t="s">
        <v>1233</v>
      </c>
      <c r="C6274" s="1">
        <v>101</v>
      </c>
      <c r="D6274" s="1" t="s">
        <v>6184</v>
      </c>
      <c r="F6274" s="1" t="s">
        <v>445</v>
      </c>
      <c r="G6274" s="1">
        <v>5</v>
      </c>
      <c r="H6274" s="1">
        <v>41</v>
      </c>
      <c r="I6274" s="1">
        <v>19.899999999999999</v>
      </c>
      <c r="J6274" s="1">
        <v>16.100000000000001</v>
      </c>
      <c r="K6274" s="3">
        <v>1508</v>
      </c>
      <c r="L6274" s="2">
        <f>N6274/((2111.2)*(1-EXP(-(0.024888)*I6274))^(1.82531))</f>
        <v>0.99056981183951343</v>
      </c>
      <c r="N6274" s="1">
        <v>376</v>
      </c>
      <c r="O6274" s="1">
        <v>163</v>
      </c>
      <c r="P6274" s="1">
        <v>12.3</v>
      </c>
      <c r="Q6274" s="1">
        <v>14.2</v>
      </c>
      <c r="R6274" s="1">
        <v>5.12</v>
      </c>
      <c r="S6274" s="1">
        <v>31.9</v>
      </c>
      <c r="AJ6274" s="1" t="s">
        <v>406</v>
      </c>
      <c r="AK6274" s="20">
        <v>57.5</v>
      </c>
      <c r="AL6274" s="19">
        <v>38.33</v>
      </c>
      <c r="AN6274" s="3">
        <v>1982</v>
      </c>
      <c r="AQ6274">
        <v>80436</v>
      </c>
      <c r="AR6274" s="1" t="s">
        <v>296</v>
      </c>
    </row>
    <row r="6275" spans="1:44" x14ac:dyDescent="0.25">
      <c r="A6275" s="1">
        <v>7870</v>
      </c>
      <c r="B6275" s="1" t="s">
        <v>1233</v>
      </c>
      <c r="C6275" s="1">
        <v>101</v>
      </c>
      <c r="D6275" s="1" t="s">
        <v>5627</v>
      </c>
      <c r="F6275" s="1" t="s">
        <v>445</v>
      </c>
      <c r="G6275" s="1">
        <v>5</v>
      </c>
      <c r="H6275" s="1">
        <v>41</v>
      </c>
      <c r="I6275" s="1">
        <v>19.100000000000001</v>
      </c>
      <c r="J6275" s="1">
        <v>22.1</v>
      </c>
      <c r="K6275" s="3">
        <v>864</v>
      </c>
      <c r="L6275" s="2">
        <f>N6275/((2111.2)*(1-EXP(-(0.024888)*I6275))^(1.82531))</f>
        <v>0.7930237718536105</v>
      </c>
      <c r="N6275" s="1">
        <v>284</v>
      </c>
      <c r="O6275" s="1">
        <v>106.7</v>
      </c>
      <c r="P6275" s="1">
        <v>7.27</v>
      </c>
      <c r="Q6275" s="1">
        <v>13.6</v>
      </c>
      <c r="R6275" s="1">
        <v>5.98</v>
      </c>
      <c r="AJ6275" s="1" t="s">
        <v>406</v>
      </c>
      <c r="AK6275" s="20">
        <v>58.1</v>
      </c>
      <c r="AL6275" s="19">
        <v>38.700000000000003</v>
      </c>
      <c r="AN6275" s="3">
        <v>1984</v>
      </c>
      <c r="AQ6275">
        <v>80436</v>
      </c>
      <c r="AR6275" s="1" t="s">
        <v>3291</v>
      </c>
    </row>
    <row r="6276" spans="1:44" x14ac:dyDescent="0.25">
      <c r="A6276" s="1">
        <v>7871</v>
      </c>
      <c r="B6276" s="1" t="s">
        <v>1233</v>
      </c>
      <c r="C6276" s="1">
        <v>101</v>
      </c>
      <c r="D6276" s="1" t="s">
        <v>5627</v>
      </c>
      <c r="F6276" s="1" t="s">
        <v>445</v>
      </c>
      <c r="G6276" s="1">
        <v>6</v>
      </c>
      <c r="H6276" s="1">
        <v>42</v>
      </c>
      <c r="I6276" s="1">
        <v>16.3</v>
      </c>
      <c r="J6276" s="1">
        <v>17.100000000000001</v>
      </c>
      <c r="K6276" s="3">
        <v>1181</v>
      </c>
      <c r="L6276" s="2">
        <f>N6276/((1963.5)*(1-EXP(-(0.024337)*I6276))^(1.76926))</f>
        <v>0.75989129921656173</v>
      </c>
      <c r="N6276" s="1">
        <v>207</v>
      </c>
      <c r="O6276" s="1">
        <v>82.6</v>
      </c>
      <c r="P6276" s="1">
        <v>6.1</v>
      </c>
      <c r="Q6276" s="1">
        <v>10.9</v>
      </c>
      <c r="R6276" s="1">
        <v>4.8</v>
      </c>
      <c r="AJ6276" s="1" t="s">
        <v>406</v>
      </c>
      <c r="AK6276" s="20">
        <v>58.1</v>
      </c>
      <c r="AL6276" s="19">
        <v>38.700000000000003</v>
      </c>
      <c r="AN6276" s="3">
        <v>1984</v>
      </c>
      <c r="AQ6276">
        <v>80436</v>
      </c>
      <c r="AR6276" s="1" t="s">
        <v>3291</v>
      </c>
    </row>
    <row r="6277" spans="1:44" x14ac:dyDescent="0.25">
      <c r="A6277" s="1">
        <v>7872</v>
      </c>
      <c r="B6277" s="1" t="s">
        <v>1233</v>
      </c>
      <c r="C6277" s="1">
        <v>101</v>
      </c>
      <c r="D6277" s="1" t="s">
        <v>5627</v>
      </c>
      <c r="F6277" s="1" t="s">
        <v>445</v>
      </c>
      <c r="G6277" s="1">
        <v>12</v>
      </c>
      <c r="H6277" s="1">
        <v>109</v>
      </c>
      <c r="I6277" s="1">
        <v>7.5</v>
      </c>
      <c r="J6277" s="1">
        <v>12</v>
      </c>
      <c r="K6277" s="3">
        <v>689</v>
      </c>
      <c r="L6277" s="2">
        <f>N6277/((1195.03)*(1-EXP(-(0.021701)*I6277))^(1.32104))</f>
        <v>0.28669533770700301</v>
      </c>
      <c r="N6277" s="1">
        <v>28</v>
      </c>
      <c r="O6277" s="1">
        <v>11.9</v>
      </c>
      <c r="P6277" s="1">
        <v>1.31</v>
      </c>
      <c r="Q6277" s="1">
        <v>2.93</v>
      </c>
      <c r="R6277" s="1">
        <v>1.4</v>
      </c>
      <c r="AJ6277" s="1" t="s">
        <v>406</v>
      </c>
      <c r="AK6277" s="20">
        <v>57.5</v>
      </c>
      <c r="AL6277" s="19">
        <v>38.33</v>
      </c>
      <c r="AN6277" s="3">
        <v>1984</v>
      </c>
      <c r="AQ6277">
        <v>80436</v>
      </c>
      <c r="AR6277" s="1" t="s">
        <v>3291</v>
      </c>
    </row>
    <row r="6278" spans="1:44" x14ac:dyDescent="0.25">
      <c r="A6278" s="1">
        <v>7873</v>
      </c>
      <c r="B6278" s="1" t="s">
        <v>1233</v>
      </c>
      <c r="C6278" s="1">
        <v>101</v>
      </c>
      <c r="D6278" s="1" t="s">
        <v>5627</v>
      </c>
      <c r="F6278" s="1" t="s">
        <v>445</v>
      </c>
      <c r="G6278" s="1">
        <v>6</v>
      </c>
      <c r="H6278" s="1">
        <v>57</v>
      </c>
      <c r="I6278" s="1">
        <v>18.7</v>
      </c>
      <c r="J6278" s="1">
        <v>16.5</v>
      </c>
      <c r="K6278" s="3">
        <v>1627</v>
      </c>
      <c r="L6278" s="2">
        <f>N6278/((1963.5)*(1-EXP(-(0.024337)*I6278))^(1.76926))</f>
        <v>0.87898750892839272</v>
      </c>
      <c r="M6278" s="1">
        <v>30.9</v>
      </c>
      <c r="N6278" s="1">
        <v>291</v>
      </c>
      <c r="O6278" s="1">
        <v>123.1</v>
      </c>
      <c r="P6278" s="1">
        <v>8.3000000000000007</v>
      </c>
      <c r="Q6278" s="1">
        <v>11.64</v>
      </c>
      <c r="R6278" s="1">
        <v>6.78</v>
      </c>
      <c r="AJ6278" s="1" t="s">
        <v>406</v>
      </c>
      <c r="AK6278" s="20">
        <v>58.1</v>
      </c>
      <c r="AL6278" s="19">
        <v>38.700000000000003</v>
      </c>
      <c r="AN6278" s="3">
        <v>1986</v>
      </c>
      <c r="AQ6278">
        <v>80436</v>
      </c>
      <c r="AR6278" s="1" t="s">
        <v>3292</v>
      </c>
    </row>
    <row r="6279" spans="1:44" x14ac:dyDescent="0.25">
      <c r="A6279" s="1">
        <v>7874</v>
      </c>
      <c r="B6279" s="1" t="s">
        <v>1233</v>
      </c>
      <c r="C6279" s="1">
        <v>101</v>
      </c>
      <c r="D6279" s="1" t="s">
        <v>5627</v>
      </c>
      <c r="F6279" s="1" t="s">
        <v>445</v>
      </c>
      <c r="G6279" s="1">
        <v>7</v>
      </c>
      <c r="H6279" s="1">
        <v>41</v>
      </c>
      <c r="I6279" s="1">
        <v>12.8</v>
      </c>
      <c r="J6279" s="1">
        <v>10.3</v>
      </c>
      <c r="K6279" s="3">
        <v>4229</v>
      </c>
      <c r="L6279" s="2">
        <f>N6279/((1824.17)*(1-EXP(-(0.023514)*I6279))^(1.69151))</f>
        <v>1.349512610294815</v>
      </c>
      <c r="M6279" s="1">
        <v>35.6</v>
      </c>
      <c r="N6279" s="1">
        <v>252</v>
      </c>
      <c r="O6279" s="1">
        <v>108.4</v>
      </c>
      <c r="P6279" s="1">
        <v>9.3800000000000008</v>
      </c>
      <c r="Q6279" s="1">
        <v>13.52</v>
      </c>
      <c r="R6279" s="1">
        <v>9.02</v>
      </c>
      <c r="AJ6279" s="1" t="s">
        <v>406</v>
      </c>
      <c r="AK6279" s="20">
        <v>58.1</v>
      </c>
      <c r="AL6279" s="19">
        <v>38.700000000000003</v>
      </c>
      <c r="AN6279" s="3">
        <v>1986</v>
      </c>
      <c r="AQ6279">
        <v>80436</v>
      </c>
      <c r="AR6279" s="1" t="s">
        <v>3292</v>
      </c>
    </row>
    <row r="6280" spans="1:44" x14ac:dyDescent="0.25">
      <c r="A6280" s="1">
        <v>7875</v>
      </c>
      <c r="B6280" s="1" t="s">
        <v>1233</v>
      </c>
      <c r="C6280" s="1">
        <v>101</v>
      </c>
      <c r="D6280" s="1" t="s">
        <v>6184</v>
      </c>
      <c r="F6280" s="1" t="s">
        <v>445</v>
      </c>
      <c r="G6280" s="1">
        <v>5</v>
      </c>
      <c r="H6280" s="1">
        <v>38</v>
      </c>
      <c r="I6280" s="1">
        <v>17.3</v>
      </c>
      <c r="J6280" s="1">
        <v>14.6</v>
      </c>
      <c r="K6280" s="3">
        <v>1988</v>
      </c>
      <c r="L6280" s="2">
        <f>N6280/((2111.2)*(1-EXP(-(0.024888)*I6280))^(1.82531))</f>
        <v>0.98567547974217262</v>
      </c>
      <c r="N6280" s="1">
        <v>306</v>
      </c>
      <c r="O6280" s="1">
        <v>125.9</v>
      </c>
      <c r="Q6280" s="1">
        <v>13.6</v>
      </c>
      <c r="R6280" s="1">
        <v>6.8</v>
      </c>
      <c r="S6280" s="1">
        <v>30.9</v>
      </c>
      <c r="AJ6280" s="1" t="s">
        <v>406</v>
      </c>
      <c r="AK6280" s="20">
        <v>57.67</v>
      </c>
      <c r="AL6280" s="19">
        <v>38.17</v>
      </c>
      <c r="AN6280" s="3">
        <v>1975</v>
      </c>
      <c r="AQ6280">
        <v>80608</v>
      </c>
      <c r="AR6280" s="1" t="s">
        <v>297</v>
      </c>
    </row>
    <row r="6281" spans="1:44" x14ac:dyDescent="0.25">
      <c r="A6281" s="1">
        <v>7876</v>
      </c>
      <c r="B6281" s="1" t="s">
        <v>1233</v>
      </c>
      <c r="C6281" s="1">
        <v>101</v>
      </c>
      <c r="D6281" s="1" t="s">
        <v>6385</v>
      </c>
      <c r="F6281" s="1" t="s">
        <v>445</v>
      </c>
      <c r="G6281" s="1">
        <v>7</v>
      </c>
      <c r="H6281" s="1">
        <v>11</v>
      </c>
      <c r="I6281" s="1">
        <v>3</v>
      </c>
      <c r="J6281" s="1">
        <v>5.3</v>
      </c>
      <c r="K6281" s="3">
        <v>4560</v>
      </c>
      <c r="L6281" s="2">
        <f>N6281/((1824.17)*(1-EXP(-(0.023514)*I6281))^(1.69151))</f>
        <v>0.78414907818347879</v>
      </c>
      <c r="N6281" s="1">
        <v>15.2</v>
      </c>
      <c r="O6281" s="1">
        <v>6.85</v>
      </c>
      <c r="P6281" s="1">
        <v>1.24</v>
      </c>
      <c r="Q6281" s="1">
        <v>5.84</v>
      </c>
      <c r="R6281" s="1">
        <v>5.53</v>
      </c>
      <c r="AJ6281" s="1" t="s">
        <v>406</v>
      </c>
      <c r="AK6281" s="20">
        <v>57.67</v>
      </c>
      <c r="AL6281" s="19">
        <v>38.17</v>
      </c>
      <c r="AN6281" s="3">
        <v>2005</v>
      </c>
      <c r="AQ6281">
        <v>80608</v>
      </c>
      <c r="AR6281" s="1" t="s">
        <v>298</v>
      </c>
    </row>
    <row r="6282" spans="1:44" x14ac:dyDescent="0.25">
      <c r="A6282" s="1">
        <v>7877</v>
      </c>
      <c r="B6282" s="1" t="s">
        <v>1233</v>
      </c>
      <c r="C6282" s="1">
        <v>101</v>
      </c>
      <c r="D6282" s="1" t="s">
        <v>5627</v>
      </c>
      <c r="F6282" s="1" t="s">
        <v>445</v>
      </c>
      <c r="G6282" s="1">
        <v>6</v>
      </c>
      <c r="H6282" s="1">
        <v>100</v>
      </c>
      <c r="I6282" s="1">
        <v>28.5</v>
      </c>
      <c r="J6282" s="1"/>
      <c r="L6282" s="2">
        <f>N6282/((1963.5)*(1-EXP(-(0.024337)*I6282))^(1.76926))</f>
        <v>1.0061116635306693</v>
      </c>
      <c r="N6282" s="1">
        <v>580</v>
      </c>
      <c r="O6282" s="1">
        <v>293.8</v>
      </c>
      <c r="P6282" s="1">
        <v>29</v>
      </c>
      <c r="Q6282" s="1">
        <v>23.4</v>
      </c>
      <c r="R6282" s="1">
        <v>5.2</v>
      </c>
      <c r="S6282" s="1">
        <v>77</v>
      </c>
      <c r="AG6282" s="1">
        <v>2.2999999999999998</v>
      </c>
      <c r="AJ6282" s="1" t="s">
        <v>406</v>
      </c>
      <c r="AK6282" s="20">
        <v>56</v>
      </c>
      <c r="AL6282" s="19">
        <v>38</v>
      </c>
      <c r="AN6282" s="3">
        <v>1964</v>
      </c>
      <c r="AQ6282">
        <v>80436</v>
      </c>
      <c r="AR6282" s="1" t="s">
        <v>299</v>
      </c>
    </row>
    <row r="6283" spans="1:44" x14ac:dyDescent="0.25">
      <c r="A6283" s="1">
        <v>7878</v>
      </c>
      <c r="B6283" s="1" t="s">
        <v>1233</v>
      </c>
      <c r="C6283" s="1">
        <v>101</v>
      </c>
      <c r="D6283" s="1" t="s">
        <v>5627</v>
      </c>
      <c r="F6283" s="1" t="s">
        <v>445</v>
      </c>
      <c r="G6283" s="1">
        <v>7</v>
      </c>
      <c r="H6283" s="1">
        <v>100</v>
      </c>
      <c r="I6283" s="1">
        <v>25</v>
      </c>
      <c r="J6283" s="1"/>
      <c r="L6283" s="2">
        <f>N6283/((1824.17)*(1-EXP(-(0.023514)*I6283))^(1.69151))</f>
        <v>1.058748645551211</v>
      </c>
      <c r="N6283" s="1">
        <v>490</v>
      </c>
      <c r="O6283" s="1">
        <v>219.9</v>
      </c>
      <c r="P6283" s="1">
        <v>25.8</v>
      </c>
      <c r="Q6283" s="1">
        <v>20.9</v>
      </c>
      <c r="R6283" s="1">
        <v>5.3</v>
      </c>
      <c r="S6283" s="1">
        <v>67</v>
      </c>
      <c r="AG6283" s="1">
        <v>3.5</v>
      </c>
      <c r="AJ6283" s="1" t="s">
        <v>406</v>
      </c>
      <c r="AK6283" s="20">
        <v>56</v>
      </c>
      <c r="AL6283" s="19">
        <v>38</v>
      </c>
      <c r="AN6283" s="3">
        <v>1966</v>
      </c>
      <c r="AQ6283">
        <v>80436</v>
      </c>
      <c r="AR6283" s="1" t="s">
        <v>299</v>
      </c>
    </row>
    <row r="6284" spans="1:44" x14ac:dyDescent="0.25">
      <c r="A6284" s="1">
        <v>7879</v>
      </c>
      <c r="B6284" s="1" t="s">
        <v>1233</v>
      </c>
      <c r="C6284" s="1">
        <v>101</v>
      </c>
      <c r="D6284" s="1" t="s">
        <v>5627</v>
      </c>
      <c r="F6284" s="1" t="s">
        <v>445</v>
      </c>
      <c r="G6284" s="1">
        <v>8</v>
      </c>
      <c r="H6284" s="1">
        <v>100</v>
      </c>
      <c r="I6284" s="1">
        <v>21.5</v>
      </c>
      <c r="J6284" s="1"/>
      <c r="L6284" s="2">
        <f>N6284/((1668.67)*(1-EXP(-(0.022864)*I6284))^(1.61028))</f>
        <v>0.93178500787761298</v>
      </c>
      <c r="N6284" s="1">
        <v>339</v>
      </c>
      <c r="O6284" s="1">
        <v>215.4</v>
      </c>
      <c r="P6284" s="1">
        <v>20</v>
      </c>
      <c r="Q6284" s="1">
        <v>20</v>
      </c>
      <c r="R6284" s="1">
        <v>4.9000000000000004</v>
      </c>
      <c r="S6284" s="1">
        <v>64.3</v>
      </c>
      <c r="AG6284" s="1">
        <v>4.5999999999999996</v>
      </c>
      <c r="AJ6284" s="1" t="s">
        <v>406</v>
      </c>
      <c r="AK6284" s="20">
        <v>56</v>
      </c>
      <c r="AL6284" s="19">
        <v>38</v>
      </c>
      <c r="AN6284" s="3">
        <v>1964</v>
      </c>
      <c r="AQ6284">
        <v>80436</v>
      </c>
      <c r="AR6284" s="1" t="s">
        <v>299</v>
      </c>
    </row>
    <row r="6285" spans="1:44" x14ac:dyDescent="0.25">
      <c r="A6285" s="1">
        <v>7880</v>
      </c>
      <c r="B6285" s="1" t="s">
        <v>1233</v>
      </c>
      <c r="C6285" s="1">
        <v>101</v>
      </c>
      <c r="D6285" s="1" t="s">
        <v>5627</v>
      </c>
      <c r="F6285" s="1" t="s">
        <v>445</v>
      </c>
      <c r="G6285" s="1">
        <v>9</v>
      </c>
      <c r="H6285" s="1">
        <v>100</v>
      </c>
      <c r="I6285" s="1">
        <v>17.5</v>
      </c>
      <c r="J6285" s="1"/>
      <c r="L6285" s="2">
        <f>N6285/((1581.94)*(1-EXP(-(0.021301)*I6285))^(1.51716))</f>
        <v>1.1852076414056156</v>
      </c>
      <c r="N6285" s="1">
        <v>319</v>
      </c>
      <c r="O6285" s="1">
        <v>134.80000000000001</v>
      </c>
      <c r="P6285" s="1">
        <v>14</v>
      </c>
      <c r="Q6285" s="1">
        <v>10.6</v>
      </c>
      <c r="R6285" s="1">
        <v>4.5999999999999996</v>
      </c>
      <c r="S6285" s="1">
        <v>62.3</v>
      </c>
      <c r="AG6285" s="1">
        <v>4</v>
      </c>
      <c r="AJ6285" s="1" t="s">
        <v>406</v>
      </c>
      <c r="AK6285" s="20">
        <v>56</v>
      </c>
      <c r="AL6285" s="19">
        <v>38</v>
      </c>
      <c r="AN6285" s="3">
        <v>1966</v>
      </c>
      <c r="AQ6285">
        <v>80436</v>
      </c>
      <c r="AR6285" s="1" t="s">
        <v>299</v>
      </c>
    </row>
    <row r="6286" spans="1:44" x14ac:dyDescent="0.25">
      <c r="A6286" s="1">
        <v>7881</v>
      </c>
      <c r="B6286" s="1" t="s">
        <v>1233</v>
      </c>
      <c r="C6286" s="1">
        <v>101</v>
      </c>
      <c r="D6286" s="1" t="s">
        <v>6228</v>
      </c>
      <c r="F6286" s="1" t="s">
        <v>445</v>
      </c>
      <c r="G6286" s="1">
        <v>6</v>
      </c>
      <c r="H6286" s="1">
        <v>120</v>
      </c>
      <c r="I6286" s="1">
        <v>30</v>
      </c>
      <c r="J6286" s="1">
        <v>49</v>
      </c>
      <c r="K6286" s="3">
        <v>560</v>
      </c>
      <c r="L6286" s="2">
        <f>N6286/((1963.5)*(1-EXP(-(0.024337)*I6286))^(1.76926))</f>
        <v>0.67317887068576865</v>
      </c>
      <c r="N6286" s="1">
        <v>413</v>
      </c>
      <c r="O6286" s="1">
        <v>179.2</v>
      </c>
      <c r="Q6286" s="1">
        <v>20.9</v>
      </c>
      <c r="R6286" s="1">
        <v>5.0999999999999996</v>
      </c>
      <c r="AJ6286" s="1" t="s">
        <v>406</v>
      </c>
      <c r="AK6286" s="20">
        <v>55.67</v>
      </c>
      <c r="AL6286" s="19">
        <v>37</v>
      </c>
      <c r="AN6286" s="3">
        <v>1985</v>
      </c>
      <c r="AQ6286">
        <v>80436</v>
      </c>
      <c r="AR6286" s="1" t="s">
        <v>300</v>
      </c>
    </row>
    <row r="6287" spans="1:44" x14ac:dyDescent="0.25">
      <c r="A6287" s="1">
        <v>7882</v>
      </c>
      <c r="B6287" s="1" t="s">
        <v>1233</v>
      </c>
      <c r="C6287" s="1">
        <v>101</v>
      </c>
      <c r="D6287" s="1" t="s">
        <v>6387</v>
      </c>
      <c r="F6287" s="1" t="s">
        <v>445</v>
      </c>
      <c r="G6287" s="1">
        <v>7</v>
      </c>
      <c r="H6287" s="1">
        <v>120</v>
      </c>
      <c r="I6287" s="1">
        <v>29</v>
      </c>
      <c r="J6287" s="1">
        <v>43</v>
      </c>
      <c r="K6287" s="3">
        <v>675</v>
      </c>
      <c r="L6287" s="2">
        <f>N6287/((1824.17)*(1-EXP(-(0.023514)*I6287))^(1.69151))</f>
        <v>0.7400577368796698</v>
      </c>
      <c r="N6287" s="1">
        <v>410</v>
      </c>
      <c r="O6287" s="1">
        <v>168.5</v>
      </c>
      <c r="Q6287" s="1">
        <v>25.6</v>
      </c>
      <c r="R6287" s="1">
        <v>4.9000000000000004</v>
      </c>
      <c r="AJ6287" s="1" t="s">
        <v>406</v>
      </c>
      <c r="AK6287" s="20">
        <v>55.67</v>
      </c>
      <c r="AL6287" s="19">
        <v>37</v>
      </c>
      <c r="AN6287" s="3">
        <v>1985</v>
      </c>
      <c r="AQ6287">
        <v>80436</v>
      </c>
      <c r="AR6287" s="1" t="s">
        <v>300</v>
      </c>
    </row>
    <row r="6288" spans="1:44" x14ac:dyDescent="0.25">
      <c r="A6288" s="1">
        <v>7883</v>
      </c>
      <c r="B6288" s="1" t="s">
        <v>1233</v>
      </c>
      <c r="C6288" s="1">
        <v>101</v>
      </c>
      <c r="D6288" s="1" t="s">
        <v>5868</v>
      </c>
      <c r="F6288" s="1" t="s">
        <v>445</v>
      </c>
      <c r="G6288" s="1">
        <v>7</v>
      </c>
      <c r="H6288" s="1">
        <v>140</v>
      </c>
      <c r="I6288" s="1">
        <v>30</v>
      </c>
      <c r="J6288" s="1">
        <v>51.6</v>
      </c>
      <c r="K6288" s="3">
        <v>482</v>
      </c>
      <c r="L6288" s="2">
        <f>N6288/((1824.17)*(1-EXP(-(0.023514)*I6288))^(1.69151))</f>
        <v>0.94194012818904871</v>
      </c>
      <c r="N6288" s="1">
        <v>543</v>
      </c>
      <c r="O6288" s="1">
        <v>302.60000000000002</v>
      </c>
      <c r="Q6288" s="1">
        <v>37.200000000000003</v>
      </c>
      <c r="R6288" s="1">
        <v>5.4</v>
      </c>
      <c r="AJ6288" s="1" t="s">
        <v>406</v>
      </c>
      <c r="AK6288" s="20">
        <v>55.67</v>
      </c>
      <c r="AL6288" s="19">
        <v>37</v>
      </c>
      <c r="AN6288" s="3">
        <v>1985</v>
      </c>
      <c r="AQ6288">
        <v>80436</v>
      </c>
      <c r="AR6288" s="1" t="s">
        <v>300</v>
      </c>
    </row>
    <row r="6289" spans="1:44" x14ac:dyDescent="0.25">
      <c r="A6289" s="1">
        <v>7884</v>
      </c>
      <c r="B6289" s="1" t="s">
        <v>1233</v>
      </c>
      <c r="C6289" s="1">
        <v>101</v>
      </c>
      <c r="D6289" s="1" t="s">
        <v>6186</v>
      </c>
      <c r="F6289" s="1" t="s">
        <v>445</v>
      </c>
      <c r="G6289" s="1">
        <v>7</v>
      </c>
      <c r="H6289" s="1">
        <v>140</v>
      </c>
      <c r="I6289" s="1">
        <v>30</v>
      </c>
      <c r="J6289" s="1">
        <v>49.3</v>
      </c>
      <c r="K6289" s="3">
        <v>659</v>
      </c>
      <c r="L6289" s="2">
        <f>N6289/((1824.17)*(1-EXP(-(0.023514)*I6289))^(1.69151))</f>
        <v>0.99398101924921711</v>
      </c>
      <c r="N6289" s="1">
        <v>573</v>
      </c>
      <c r="O6289" s="1">
        <v>311</v>
      </c>
      <c r="Q6289" s="1">
        <v>34</v>
      </c>
      <c r="R6289" s="1">
        <v>6.7</v>
      </c>
      <c r="AJ6289" s="1" t="s">
        <v>406</v>
      </c>
      <c r="AK6289" s="20">
        <v>55.67</v>
      </c>
      <c r="AL6289" s="19">
        <v>37</v>
      </c>
      <c r="AN6289" s="3">
        <v>1985</v>
      </c>
      <c r="AQ6289">
        <v>80436</v>
      </c>
      <c r="AR6289" s="1" t="s">
        <v>300</v>
      </c>
    </row>
    <row r="6290" spans="1:44" x14ac:dyDescent="0.25">
      <c r="A6290" s="1">
        <v>7885</v>
      </c>
      <c r="B6290" s="1" t="s">
        <v>1233</v>
      </c>
      <c r="C6290" s="1">
        <v>101</v>
      </c>
      <c r="D6290" s="1" t="s">
        <v>6385</v>
      </c>
      <c r="F6290" s="1" t="s">
        <v>445</v>
      </c>
      <c r="G6290" s="1">
        <v>7</v>
      </c>
      <c r="H6290" s="1">
        <v>140</v>
      </c>
      <c r="I6290" s="1">
        <v>30</v>
      </c>
      <c r="J6290" s="1">
        <v>51.6</v>
      </c>
      <c r="K6290" s="3">
        <v>250</v>
      </c>
      <c r="L6290" s="2">
        <f>N6290/((1824.17)*(1-EXP(-(0.023514)*I6290))^(1.69151))</f>
        <v>0.84479713154340097</v>
      </c>
      <c r="N6290" s="1">
        <v>487</v>
      </c>
      <c r="O6290" s="1">
        <v>224.7</v>
      </c>
      <c r="Q6290" s="1">
        <v>26</v>
      </c>
      <c r="R6290" s="1">
        <v>5.2</v>
      </c>
      <c r="AJ6290" s="1" t="s">
        <v>406</v>
      </c>
      <c r="AK6290" s="20">
        <v>55.67</v>
      </c>
      <c r="AL6290" s="19">
        <v>37</v>
      </c>
      <c r="AN6290" s="3">
        <v>1985</v>
      </c>
      <c r="AQ6290">
        <v>80436</v>
      </c>
      <c r="AR6290" s="1" t="s">
        <v>300</v>
      </c>
    </row>
    <row r="6291" spans="1:44" x14ac:dyDescent="0.25">
      <c r="A6291" s="1">
        <v>7886</v>
      </c>
      <c r="B6291" s="1" t="s">
        <v>1233</v>
      </c>
      <c r="C6291" s="1">
        <v>101</v>
      </c>
      <c r="D6291" s="1" t="s">
        <v>5870</v>
      </c>
      <c r="F6291" s="1" t="s">
        <v>445</v>
      </c>
      <c r="G6291" s="1">
        <v>6</v>
      </c>
      <c r="H6291" s="1">
        <v>26</v>
      </c>
      <c r="I6291" s="1">
        <v>11.2</v>
      </c>
      <c r="J6291" s="1">
        <v>12</v>
      </c>
      <c r="K6291" s="3">
        <v>2480</v>
      </c>
      <c r="L6291" s="2">
        <f>N6291/((1963.5)*(1-EXP(-(0.024337)*I6291))^(1.76926))</f>
        <v>1.0285038167620899</v>
      </c>
      <c r="N6291" s="1">
        <v>160</v>
      </c>
      <c r="S6291" s="1">
        <v>14.9</v>
      </c>
      <c r="AJ6291" s="1" t="s">
        <v>406</v>
      </c>
      <c r="AK6291" s="20">
        <v>56</v>
      </c>
      <c r="AL6291" s="19">
        <v>38</v>
      </c>
      <c r="AN6291" s="3">
        <v>1950</v>
      </c>
      <c r="AQ6291">
        <v>80436</v>
      </c>
      <c r="AR6291" s="1" t="s">
        <v>301</v>
      </c>
    </row>
    <row r="6292" spans="1:44" x14ac:dyDescent="0.25">
      <c r="A6292" s="1">
        <v>7887</v>
      </c>
      <c r="B6292" s="1" t="s">
        <v>1233</v>
      </c>
      <c r="C6292" s="1">
        <v>101</v>
      </c>
      <c r="D6292" s="1" t="s">
        <v>5627</v>
      </c>
      <c r="F6292" s="1" t="s">
        <v>445</v>
      </c>
      <c r="G6292" s="1">
        <v>5</v>
      </c>
      <c r="H6292" s="1">
        <v>26</v>
      </c>
      <c r="I6292" s="1">
        <v>10.6</v>
      </c>
      <c r="J6292" s="1">
        <v>12</v>
      </c>
      <c r="K6292" s="3">
        <v>2400</v>
      </c>
      <c r="L6292" s="2">
        <f>N6292/((2111.2)*(1-EXP(-(0.024888)*I6292))^(1.82531))</f>
        <v>1.0099838505778858</v>
      </c>
      <c r="N6292" s="1">
        <v>148</v>
      </c>
      <c r="S6292" s="1">
        <v>12</v>
      </c>
      <c r="AJ6292" s="1" t="s">
        <v>406</v>
      </c>
      <c r="AK6292" s="20">
        <v>56</v>
      </c>
      <c r="AL6292" s="19">
        <v>38</v>
      </c>
      <c r="AN6292" s="3">
        <v>1950</v>
      </c>
      <c r="AQ6292">
        <v>80436</v>
      </c>
      <c r="AR6292" s="1" t="s">
        <v>301</v>
      </c>
    </row>
    <row r="6293" spans="1:44" x14ac:dyDescent="0.25">
      <c r="A6293" s="1">
        <v>7888</v>
      </c>
      <c r="B6293" s="1" t="s">
        <v>1233</v>
      </c>
      <c r="C6293" s="1">
        <v>101</v>
      </c>
      <c r="D6293" s="1" t="s">
        <v>5870</v>
      </c>
      <c r="F6293" s="1" t="s">
        <v>445</v>
      </c>
      <c r="G6293" s="1">
        <v>5</v>
      </c>
      <c r="H6293" s="1">
        <v>4</v>
      </c>
      <c r="I6293" s="1">
        <v>0.26</v>
      </c>
      <c r="J6293" s="1">
        <v>0.9</v>
      </c>
      <c r="K6293" s="3">
        <v>200000</v>
      </c>
      <c r="N6293" s="1">
        <v>6</v>
      </c>
      <c r="O6293" s="1">
        <v>2.8</v>
      </c>
      <c r="Q6293" s="1">
        <v>0.17</v>
      </c>
      <c r="R6293" s="1">
        <v>4.74</v>
      </c>
      <c r="S6293" s="1">
        <v>3.09</v>
      </c>
      <c r="AJ6293" s="1" t="s">
        <v>406</v>
      </c>
      <c r="AK6293" s="20">
        <v>56</v>
      </c>
      <c r="AL6293" s="19">
        <v>38</v>
      </c>
      <c r="AN6293" s="3">
        <v>1950</v>
      </c>
      <c r="AQ6293">
        <v>80436</v>
      </c>
      <c r="AR6293" s="1" t="s">
        <v>301</v>
      </c>
    </row>
    <row r="6294" spans="1:44" x14ac:dyDescent="0.25">
      <c r="A6294" s="1">
        <v>7889</v>
      </c>
      <c r="B6294" s="1" t="s">
        <v>1233</v>
      </c>
      <c r="C6294" s="1">
        <v>101</v>
      </c>
      <c r="D6294" s="1" t="s">
        <v>5627</v>
      </c>
      <c r="F6294" s="1" t="s">
        <v>445</v>
      </c>
      <c r="G6294" s="1">
        <v>5</v>
      </c>
      <c r="H6294" s="1">
        <v>4</v>
      </c>
      <c r="I6294" s="1">
        <v>0.35</v>
      </c>
      <c r="J6294" s="1">
        <v>1.1000000000000001</v>
      </c>
      <c r="K6294" s="3">
        <v>200000</v>
      </c>
      <c r="N6294" s="1">
        <v>6</v>
      </c>
      <c r="O6294" s="1">
        <v>2.6</v>
      </c>
      <c r="Q6294" s="1">
        <v>0.04</v>
      </c>
      <c r="R6294" s="1">
        <v>3.78</v>
      </c>
      <c r="S6294" s="1">
        <v>2.38</v>
      </c>
      <c r="AJ6294" s="1" t="s">
        <v>406</v>
      </c>
      <c r="AK6294" s="20">
        <v>56</v>
      </c>
      <c r="AL6294" s="19">
        <v>38</v>
      </c>
      <c r="AN6294" s="3">
        <v>1950</v>
      </c>
      <c r="AQ6294">
        <v>80436</v>
      </c>
      <c r="AR6294" s="1" t="s">
        <v>301</v>
      </c>
    </row>
    <row r="6295" spans="1:44" x14ac:dyDescent="0.25">
      <c r="A6295" s="1">
        <v>7890</v>
      </c>
      <c r="B6295" s="1" t="s">
        <v>1233</v>
      </c>
      <c r="C6295" s="1">
        <v>101</v>
      </c>
      <c r="D6295" s="1" t="s">
        <v>5627</v>
      </c>
      <c r="F6295" s="1" t="s">
        <v>445</v>
      </c>
      <c r="G6295" s="1">
        <v>4</v>
      </c>
      <c r="H6295" s="1">
        <v>78</v>
      </c>
      <c r="I6295" s="1">
        <v>32.5</v>
      </c>
      <c r="J6295" s="1">
        <v>30.5</v>
      </c>
      <c r="K6295" s="3">
        <v>455</v>
      </c>
      <c r="L6295" s="2">
        <f>N6295/((2221.29)*(1-EXP(-(0.025785)*I6295))^(1.86783))</f>
        <v>0.48649138253708651</v>
      </c>
      <c r="N6295" s="1">
        <v>375</v>
      </c>
      <c r="O6295" s="1">
        <v>206.7</v>
      </c>
      <c r="P6295" s="1">
        <v>12.8</v>
      </c>
      <c r="Q6295" s="1">
        <v>14.2</v>
      </c>
      <c r="R6295" s="1">
        <v>6.1</v>
      </c>
      <c r="S6295" s="1">
        <v>42.2</v>
      </c>
      <c r="AJ6295" s="1" t="s">
        <v>406</v>
      </c>
      <c r="AK6295" s="20">
        <v>55.33</v>
      </c>
      <c r="AL6295" s="19">
        <v>37</v>
      </c>
      <c r="AN6295" s="3">
        <v>1975</v>
      </c>
      <c r="AQ6295">
        <v>80436</v>
      </c>
      <c r="AR6295" s="1" t="s">
        <v>3327</v>
      </c>
    </row>
    <row r="6296" spans="1:44" x14ac:dyDescent="0.25">
      <c r="A6296" s="1">
        <v>7891</v>
      </c>
      <c r="B6296" s="1" t="s">
        <v>1233</v>
      </c>
      <c r="C6296" s="1">
        <v>101</v>
      </c>
      <c r="D6296" s="1" t="s">
        <v>5627</v>
      </c>
      <c r="F6296" s="1" t="s">
        <v>445</v>
      </c>
      <c r="G6296" s="1">
        <v>4</v>
      </c>
      <c r="H6296" s="1">
        <v>58</v>
      </c>
      <c r="I6296" s="1">
        <v>26.1</v>
      </c>
      <c r="J6296" s="1">
        <v>22.4</v>
      </c>
      <c r="K6296" s="3">
        <v>830</v>
      </c>
      <c r="L6296" s="2">
        <f>N6296/((2221.29)*(1-EXP(-(0.025785)*I6296))^(1.86783))</f>
        <v>0.59591174568694327</v>
      </c>
      <c r="N6296" s="1">
        <v>349</v>
      </c>
      <c r="O6296" s="1">
        <v>190.9</v>
      </c>
      <c r="P6296" s="1">
        <v>11.2</v>
      </c>
      <c r="Q6296" s="1">
        <v>10.8</v>
      </c>
      <c r="R6296" s="1">
        <v>4.9000000000000004</v>
      </c>
      <c r="AJ6296" s="1" t="s">
        <v>406</v>
      </c>
      <c r="AK6296" s="20">
        <v>55.33</v>
      </c>
      <c r="AL6296" s="19">
        <v>37</v>
      </c>
      <c r="AN6296" s="3">
        <v>1975</v>
      </c>
      <c r="AQ6296">
        <v>80436</v>
      </c>
      <c r="AR6296" s="1" t="s">
        <v>3327</v>
      </c>
    </row>
    <row r="6297" spans="1:44" x14ac:dyDescent="0.25">
      <c r="A6297" s="1">
        <v>7892</v>
      </c>
      <c r="B6297" s="1" t="s">
        <v>1233</v>
      </c>
      <c r="C6297" s="1">
        <v>101</v>
      </c>
      <c r="D6297" s="1" t="s">
        <v>5627</v>
      </c>
      <c r="F6297" s="1" t="s">
        <v>445</v>
      </c>
      <c r="G6297" s="1">
        <v>5</v>
      </c>
      <c r="H6297" s="1">
        <v>80</v>
      </c>
      <c r="I6297" s="1">
        <v>27.7</v>
      </c>
      <c r="J6297" s="1">
        <v>30</v>
      </c>
      <c r="K6297" s="3">
        <v>588</v>
      </c>
      <c r="L6297" s="2">
        <f>N6297/((2111.2)*(1-EXP(-(0.024888)*I6297))^(1.82531))</f>
        <v>0.93465724729835842</v>
      </c>
      <c r="N6297" s="1">
        <v>553</v>
      </c>
      <c r="O6297" s="1">
        <v>222.7</v>
      </c>
      <c r="P6297" s="1">
        <v>14.9</v>
      </c>
      <c r="Q6297" s="1">
        <v>17.3</v>
      </c>
      <c r="R6297" s="1">
        <v>6.4</v>
      </c>
      <c r="AJ6297" s="1" t="s">
        <v>406</v>
      </c>
      <c r="AK6297" s="20">
        <v>55.33</v>
      </c>
      <c r="AL6297" s="19">
        <v>37</v>
      </c>
      <c r="AN6297" s="3">
        <v>1975</v>
      </c>
      <c r="AQ6297">
        <v>80436</v>
      </c>
      <c r="AR6297" s="1" t="s">
        <v>3327</v>
      </c>
    </row>
    <row r="6298" spans="1:44" x14ac:dyDescent="0.25">
      <c r="A6298" s="1">
        <v>7893</v>
      </c>
      <c r="B6298" s="1" t="s">
        <v>1233</v>
      </c>
      <c r="C6298" s="1">
        <v>101</v>
      </c>
      <c r="D6298" s="1" t="s">
        <v>5627</v>
      </c>
      <c r="F6298" s="1" t="s">
        <v>445</v>
      </c>
      <c r="G6298" s="1">
        <v>6</v>
      </c>
      <c r="H6298" s="1">
        <v>120</v>
      </c>
      <c r="I6298" s="1">
        <v>32.200000000000003</v>
      </c>
      <c r="J6298" s="1">
        <v>26.8</v>
      </c>
      <c r="K6298" s="3">
        <v>420</v>
      </c>
      <c r="L6298" s="2">
        <f>N6298/((1963.5)*(1-EXP(-(0.024337)*I6298))^(1.76926))</f>
        <v>0.62358536930241748</v>
      </c>
      <c r="N6298" s="1">
        <v>416</v>
      </c>
      <c r="O6298" s="1">
        <v>247.8</v>
      </c>
      <c r="P6298" s="1">
        <v>21.6</v>
      </c>
      <c r="Q6298" s="1">
        <v>30.7</v>
      </c>
      <c r="R6298" s="1">
        <v>3.79</v>
      </c>
      <c r="S6298" s="1">
        <v>72.8</v>
      </c>
      <c r="AJ6298" s="1" t="s">
        <v>406</v>
      </c>
      <c r="AK6298" s="20">
        <v>55.83</v>
      </c>
      <c r="AL6298" s="19">
        <v>39</v>
      </c>
      <c r="AN6298" s="3">
        <v>1973</v>
      </c>
      <c r="AQ6298">
        <v>80436</v>
      </c>
      <c r="AR6298" s="1" t="s">
        <v>302</v>
      </c>
    </row>
    <row r="6299" spans="1:44" x14ac:dyDescent="0.25">
      <c r="A6299" s="1">
        <v>7894</v>
      </c>
      <c r="B6299" s="1" t="s">
        <v>1233</v>
      </c>
      <c r="C6299" s="1">
        <v>101</v>
      </c>
      <c r="D6299" s="1" t="s">
        <v>5627</v>
      </c>
      <c r="F6299" s="1" t="s">
        <v>445</v>
      </c>
      <c r="G6299" s="1">
        <v>9</v>
      </c>
      <c r="H6299" s="1">
        <v>87</v>
      </c>
      <c r="I6299" s="1">
        <v>16</v>
      </c>
      <c r="J6299" s="1">
        <v>21</v>
      </c>
      <c r="K6299" s="3">
        <v>346</v>
      </c>
      <c r="L6299" s="2">
        <f>N6299/((1581.94)*(1-EXP(-(0.021301)*I6299))^(1.51716))</f>
        <v>0.36196471832925819</v>
      </c>
      <c r="N6299" s="1">
        <v>87</v>
      </c>
      <c r="O6299" s="1">
        <v>36.6</v>
      </c>
      <c r="P6299" s="1">
        <v>2.8</v>
      </c>
      <c r="Q6299" s="1">
        <v>8</v>
      </c>
      <c r="R6299" s="1">
        <v>2.2000000000000002</v>
      </c>
      <c r="S6299" s="1">
        <v>23.8</v>
      </c>
      <c r="AJ6299" s="1" t="s">
        <v>406</v>
      </c>
      <c r="AK6299" s="20">
        <v>55</v>
      </c>
      <c r="AL6299" s="19">
        <v>37.5</v>
      </c>
      <c r="AN6299" s="3">
        <v>1973</v>
      </c>
      <c r="AQ6299">
        <v>80419</v>
      </c>
      <c r="AR6299" s="1" t="s">
        <v>303</v>
      </c>
    </row>
    <row r="6300" spans="1:44" x14ac:dyDescent="0.25">
      <c r="A6300" s="1">
        <v>7895</v>
      </c>
      <c r="B6300" s="1" t="s">
        <v>1233</v>
      </c>
      <c r="C6300" s="1">
        <v>101</v>
      </c>
      <c r="D6300" s="1" t="s">
        <v>5627</v>
      </c>
      <c r="F6300" s="1" t="s">
        <v>445</v>
      </c>
      <c r="G6300" s="1">
        <v>8</v>
      </c>
      <c r="H6300" s="1">
        <v>85</v>
      </c>
      <c r="I6300" s="1">
        <v>19.5</v>
      </c>
      <c r="J6300" s="1">
        <v>25.9</v>
      </c>
      <c r="K6300" s="3">
        <v>370</v>
      </c>
      <c r="L6300" s="2">
        <f>N6300/((1668.67)*(1-EXP(-(0.022864)*I6300))^(1.61028))</f>
        <v>0.51302313306036784</v>
      </c>
      <c r="N6300" s="1">
        <v>165</v>
      </c>
      <c r="O6300" s="1">
        <v>69.400000000000006</v>
      </c>
      <c r="P6300" s="1">
        <v>4.0999999999999996</v>
      </c>
      <c r="Q6300" s="1">
        <v>13.4</v>
      </c>
      <c r="R6300" s="1">
        <v>3.1</v>
      </c>
      <c r="S6300" s="1">
        <v>35.5</v>
      </c>
      <c r="AJ6300" s="1" t="s">
        <v>406</v>
      </c>
      <c r="AK6300" s="20">
        <v>55</v>
      </c>
      <c r="AL6300" s="19">
        <v>37.5</v>
      </c>
      <c r="AN6300" s="3">
        <v>1973</v>
      </c>
      <c r="AQ6300">
        <v>80419</v>
      </c>
      <c r="AR6300" s="1" t="s">
        <v>303</v>
      </c>
    </row>
    <row r="6301" spans="1:44" x14ac:dyDescent="0.25">
      <c r="A6301" s="1">
        <v>7896</v>
      </c>
      <c r="B6301" s="1" t="s">
        <v>1233</v>
      </c>
      <c r="C6301" s="1">
        <v>101</v>
      </c>
      <c r="D6301" s="1" t="s">
        <v>5627</v>
      </c>
      <c r="F6301" s="1" t="s">
        <v>445</v>
      </c>
      <c r="G6301" s="1">
        <v>7</v>
      </c>
      <c r="H6301" s="1">
        <v>80</v>
      </c>
      <c r="I6301" s="1">
        <v>22</v>
      </c>
      <c r="J6301" s="1">
        <v>30.5</v>
      </c>
      <c r="K6301" s="3">
        <v>301</v>
      </c>
      <c r="L6301" s="2">
        <f>N6301/((1824.17)*(1-EXP(-(0.023514)*I6301))^(1.69151))</f>
        <v>0.7749404980426341</v>
      </c>
      <c r="N6301" s="1">
        <v>305</v>
      </c>
      <c r="O6301" s="1">
        <v>128.5</v>
      </c>
      <c r="P6301" s="1">
        <v>6.2</v>
      </c>
      <c r="Q6301" s="1">
        <v>14.5</v>
      </c>
      <c r="R6301" s="1">
        <v>3.7</v>
      </c>
      <c r="S6301" s="1">
        <v>43.1</v>
      </c>
      <c r="AJ6301" s="1" t="s">
        <v>406</v>
      </c>
      <c r="AK6301" s="20">
        <v>55</v>
      </c>
      <c r="AL6301" s="19">
        <v>37.5</v>
      </c>
      <c r="AN6301" s="3">
        <v>1973</v>
      </c>
      <c r="AQ6301">
        <v>80419</v>
      </c>
      <c r="AR6301" s="1" t="s">
        <v>303</v>
      </c>
    </row>
    <row r="6302" spans="1:44" x14ac:dyDescent="0.25">
      <c r="A6302" s="1">
        <v>7897</v>
      </c>
      <c r="B6302" s="1" t="s">
        <v>1233</v>
      </c>
      <c r="C6302" s="1">
        <v>101</v>
      </c>
      <c r="D6302" s="1" t="s">
        <v>5627</v>
      </c>
      <c r="F6302" s="1" t="s">
        <v>445</v>
      </c>
      <c r="G6302" s="1">
        <v>6</v>
      </c>
      <c r="H6302" s="1">
        <v>82</v>
      </c>
      <c r="I6302" s="1">
        <v>26</v>
      </c>
      <c r="J6302" s="1">
        <v>33.1</v>
      </c>
      <c r="K6302" s="3">
        <v>303</v>
      </c>
      <c r="L6302" s="2">
        <f>N6302/((1963.5)*(1-EXP(-(0.024337)*I6302))^(1.76926))</f>
        <v>0.65162219966666446</v>
      </c>
      <c r="N6302" s="1">
        <v>335</v>
      </c>
      <c r="O6302" s="1">
        <v>141.1</v>
      </c>
      <c r="P6302" s="1">
        <v>10.4</v>
      </c>
      <c r="Q6302" s="1">
        <v>15.2</v>
      </c>
      <c r="R6302" s="1">
        <v>4.4000000000000004</v>
      </c>
      <c r="S6302" s="1">
        <v>44.8</v>
      </c>
      <c r="AJ6302" s="1" t="s">
        <v>406</v>
      </c>
      <c r="AK6302" s="20">
        <v>55</v>
      </c>
      <c r="AL6302" s="19">
        <v>37.5</v>
      </c>
      <c r="AN6302" s="3">
        <v>1973</v>
      </c>
      <c r="AQ6302">
        <v>80419</v>
      </c>
      <c r="AR6302" s="1" t="s">
        <v>303</v>
      </c>
    </row>
    <row r="6303" spans="1:44" x14ac:dyDescent="0.25">
      <c r="A6303" s="1">
        <v>7898</v>
      </c>
      <c r="B6303" s="1" t="s">
        <v>1233</v>
      </c>
      <c r="C6303" s="1">
        <v>101</v>
      </c>
      <c r="D6303" s="1" t="s">
        <v>5627</v>
      </c>
      <c r="F6303" s="1" t="s">
        <v>445</v>
      </c>
      <c r="G6303" s="1">
        <v>5</v>
      </c>
      <c r="H6303" s="1">
        <v>73</v>
      </c>
      <c r="I6303" s="1">
        <v>28</v>
      </c>
      <c r="J6303" s="1">
        <v>34.6</v>
      </c>
      <c r="K6303" s="3">
        <v>298</v>
      </c>
      <c r="L6303" s="2">
        <f>N6303/((2111.2)*(1-EXP(-(0.024888)*I6303))^(1.82531))</f>
        <v>0.56020562792804396</v>
      </c>
      <c r="N6303" s="1">
        <v>336</v>
      </c>
      <c r="O6303" s="1">
        <v>141.5</v>
      </c>
      <c r="P6303" s="1">
        <v>9.5</v>
      </c>
      <c r="Q6303" s="1">
        <v>15.3</v>
      </c>
      <c r="R6303" s="1">
        <v>4.5</v>
      </c>
      <c r="S6303" s="1">
        <v>46.3</v>
      </c>
      <c r="AJ6303" s="1" t="s">
        <v>406</v>
      </c>
      <c r="AK6303" s="20">
        <v>55</v>
      </c>
      <c r="AL6303" s="19">
        <v>37.5</v>
      </c>
      <c r="AN6303" s="3">
        <v>1973</v>
      </c>
      <c r="AQ6303">
        <v>80419</v>
      </c>
      <c r="AR6303" s="1" t="s">
        <v>303</v>
      </c>
    </row>
    <row r="6304" spans="1:44" x14ac:dyDescent="0.25">
      <c r="A6304" s="1">
        <v>7899</v>
      </c>
      <c r="B6304" s="1" t="s">
        <v>1233</v>
      </c>
      <c r="C6304" s="1">
        <v>101</v>
      </c>
      <c r="D6304" s="1" t="s">
        <v>6385</v>
      </c>
      <c r="F6304" s="1" t="s">
        <v>445</v>
      </c>
      <c r="G6304" s="1">
        <v>5</v>
      </c>
      <c r="H6304" s="1">
        <v>77</v>
      </c>
      <c r="I6304" s="1">
        <v>28.2</v>
      </c>
      <c r="J6304" s="1">
        <v>34.6</v>
      </c>
      <c r="K6304" s="3">
        <v>300</v>
      </c>
      <c r="L6304" s="2">
        <f>N6304/((2111.2)*(1-EXP(-(0.024888)*I6304))^(1.82531))</f>
        <v>0.59816280560643686</v>
      </c>
      <c r="N6304" s="1">
        <v>362</v>
      </c>
      <c r="O6304" s="1">
        <v>152.19999999999999</v>
      </c>
      <c r="P6304" s="1">
        <v>7.8</v>
      </c>
      <c r="Q6304" s="1">
        <v>17.100000000000001</v>
      </c>
      <c r="R6304" s="1">
        <v>5.3</v>
      </c>
      <c r="S6304" s="1">
        <v>48.6</v>
      </c>
      <c r="AJ6304" s="1" t="s">
        <v>406</v>
      </c>
      <c r="AK6304" s="20">
        <v>55</v>
      </c>
      <c r="AL6304" s="19">
        <v>37.5</v>
      </c>
      <c r="AN6304" s="3">
        <v>1973</v>
      </c>
      <c r="AQ6304">
        <v>80419</v>
      </c>
      <c r="AR6304" s="1" t="s">
        <v>303</v>
      </c>
    </row>
    <row r="6305" spans="1:44" x14ac:dyDescent="0.25">
      <c r="A6305" s="1">
        <v>7900</v>
      </c>
      <c r="B6305" s="1" t="s">
        <v>1233</v>
      </c>
      <c r="C6305" s="1">
        <v>101</v>
      </c>
      <c r="D6305" s="1" t="s">
        <v>6307</v>
      </c>
      <c r="F6305" s="1" t="s">
        <v>445</v>
      </c>
      <c r="G6305" s="1">
        <v>5</v>
      </c>
      <c r="H6305" s="1">
        <v>75</v>
      </c>
      <c r="I6305" s="1">
        <v>28.5</v>
      </c>
      <c r="J6305" s="1">
        <v>34.4</v>
      </c>
      <c r="K6305" s="3">
        <v>306</v>
      </c>
      <c r="L6305" s="2">
        <f>N6305/((2111.2)*(1-EXP(-(0.024888)*I6305))^(1.82531))</f>
        <v>0.56091213672530071</v>
      </c>
      <c r="N6305" s="1">
        <v>344</v>
      </c>
      <c r="O6305" s="1">
        <v>144.9</v>
      </c>
      <c r="P6305" s="1">
        <v>8.4</v>
      </c>
      <c r="Q6305" s="1">
        <v>15.7</v>
      </c>
      <c r="R6305" s="1">
        <v>4.5999999999999996</v>
      </c>
      <c r="S6305" s="1">
        <v>39.1</v>
      </c>
      <c r="AJ6305" s="1" t="s">
        <v>406</v>
      </c>
      <c r="AK6305" s="20">
        <v>55</v>
      </c>
      <c r="AL6305" s="19">
        <v>37.5</v>
      </c>
      <c r="AN6305" s="3">
        <v>1973</v>
      </c>
      <c r="AQ6305">
        <v>80419</v>
      </c>
      <c r="AR6305" s="1" t="s">
        <v>303</v>
      </c>
    </row>
    <row r="6306" spans="1:44" x14ac:dyDescent="0.25">
      <c r="A6306" s="1">
        <v>7901</v>
      </c>
      <c r="B6306" s="1" t="s">
        <v>1233</v>
      </c>
      <c r="C6306" s="1">
        <v>101</v>
      </c>
      <c r="D6306" s="1" t="s">
        <v>5627</v>
      </c>
      <c r="F6306" s="1" t="s">
        <v>445</v>
      </c>
      <c r="G6306" s="1">
        <v>6</v>
      </c>
      <c r="H6306" s="1">
        <v>25</v>
      </c>
      <c r="I6306" s="1">
        <v>11.2</v>
      </c>
      <c r="J6306" s="1">
        <v>9.9</v>
      </c>
      <c r="K6306" s="3">
        <v>3287</v>
      </c>
      <c r="L6306" s="2">
        <f>N6306/((1963.5)*(1-EXP(-(0.024337)*I6306))^(1.76926))</f>
        <v>1.0477882633263791</v>
      </c>
      <c r="N6306" s="1">
        <v>163</v>
      </c>
      <c r="O6306" s="1">
        <v>53.6</v>
      </c>
      <c r="Q6306" s="1">
        <v>9.24</v>
      </c>
      <c r="R6306" s="1">
        <v>6.21</v>
      </c>
      <c r="AJ6306" s="1" t="s">
        <v>406</v>
      </c>
      <c r="AK6306" s="20">
        <v>56</v>
      </c>
      <c r="AL6306" s="19">
        <v>42</v>
      </c>
      <c r="AN6306" s="3">
        <v>1995</v>
      </c>
      <c r="AQ6306">
        <v>80436</v>
      </c>
      <c r="AR6306" s="1" t="s">
        <v>3381</v>
      </c>
    </row>
    <row r="6307" spans="1:44" x14ac:dyDescent="0.25">
      <c r="A6307" s="1">
        <v>7902</v>
      </c>
      <c r="B6307" s="1" t="s">
        <v>1233</v>
      </c>
      <c r="C6307" s="1">
        <v>101</v>
      </c>
      <c r="D6307" s="1" t="s">
        <v>5627</v>
      </c>
      <c r="F6307" s="1" t="s">
        <v>445</v>
      </c>
      <c r="G6307" s="1">
        <v>5</v>
      </c>
      <c r="H6307" s="1">
        <v>35</v>
      </c>
      <c r="I6307" s="1">
        <v>16.399999999999999</v>
      </c>
      <c r="J6307" s="1">
        <v>13.7</v>
      </c>
      <c r="K6307" s="3">
        <v>2597</v>
      </c>
      <c r="L6307" s="2">
        <f>N6307/((2111.2)*(1-EXP(-(0.024888)*I6307))^(1.82531))</f>
        <v>1.1323684020092224</v>
      </c>
      <c r="N6307" s="1">
        <v>325</v>
      </c>
      <c r="O6307" s="1">
        <v>118.2</v>
      </c>
      <c r="Q6307" s="1">
        <v>7.63</v>
      </c>
      <c r="R6307" s="1">
        <v>6.24</v>
      </c>
      <c r="AJ6307" s="1" t="s">
        <v>406</v>
      </c>
      <c r="AK6307" s="20">
        <v>56</v>
      </c>
      <c r="AL6307" s="19">
        <v>42</v>
      </c>
      <c r="AN6307" s="3">
        <v>1995</v>
      </c>
      <c r="AQ6307">
        <v>80436</v>
      </c>
      <c r="AR6307" s="1" t="s">
        <v>3381</v>
      </c>
    </row>
    <row r="6308" spans="1:44" x14ac:dyDescent="0.25">
      <c r="A6308" s="1">
        <v>7903</v>
      </c>
      <c r="B6308" s="1" t="s">
        <v>1233</v>
      </c>
      <c r="C6308" s="1">
        <v>101</v>
      </c>
      <c r="D6308" s="1" t="s">
        <v>5627</v>
      </c>
      <c r="F6308" s="1" t="s">
        <v>445</v>
      </c>
      <c r="G6308" s="1">
        <v>6</v>
      </c>
      <c r="H6308" s="1">
        <v>51</v>
      </c>
      <c r="I6308" s="1">
        <v>19.899999999999999</v>
      </c>
      <c r="J6308" s="1">
        <v>18.600000000000001</v>
      </c>
      <c r="K6308" s="3">
        <v>1429</v>
      </c>
      <c r="L6308" s="2">
        <f>N6308/((1963.5)*(1-EXP(-(0.024337)*I6308))^(1.76926))</f>
        <v>1.0696251568667619</v>
      </c>
      <c r="N6308" s="1">
        <v>386</v>
      </c>
      <c r="O6308" s="1">
        <v>155</v>
      </c>
      <c r="Q6308" s="1">
        <v>11</v>
      </c>
      <c r="R6308" s="1">
        <v>4.99</v>
      </c>
      <c r="AJ6308" s="1" t="s">
        <v>406</v>
      </c>
      <c r="AK6308" s="20">
        <v>56</v>
      </c>
      <c r="AL6308" s="19">
        <v>42</v>
      </c>
      <c r="AN6308" s="3">
        <v>1995</v>
      </c>
      <c r="AQ6308">
        <v>80436</v>
      </c>
      <c r="AR6308" s="1" t="s">
        <v>3381</v>
      </c>
    </row>
    <row r="6309" spans="1:44" x14ac:dyDescent="0.25">
      <c r="A6309" s="1">
        <v>7904</v>
      </c>
      <c r="B6309" s="1" t="s">
        <v>1233</v>
      </c>
      <c r="C6309" s="1">
        <v>101</v>
      </c>
      <c r="D6309" s="1" t="s">
        <v>5627</v>
      </c>
      <c r="F6309" s="1" t="s">
        <v>445</v>
      </c>
      <c r="G6309" s="1">
        <v>6</v>
      </c>
      <c r="H6309" s="1">
        <v>77</v>
      </c>
      <c r="I6309" s="1">
        <v>26</v>
      </c>
      <c r="J6309" s="1">
        <v>26</v>
      </c>
      <c r="K6309" s="3">
        <v>687</v>
      </c>
      <c r="L6309" s="2">
        <f>N6309/((1963.5)*(1-EXP(-(0.024337)*I6309))^(1.76926))</f>
        <v>0.83252030285770862</v>
      </c>
      <c r="N6309" s="1">
        <v>428</v>
      </c>
      <c r="O6309" s="1">
        <v>171.6</v>
      </c>
      <c r="Q6309" s="1">
        <v>11.5</v>
      </c>
      <c r="R6309" s="1">
        <v>3.89</v>
      </c>
      <c r="AJ6309" s="1" t="s">
        <v>406</v>
      </c>
      <c r="AK6309" s="20">
        <v>56</v>
      </c>
      <c r="AL6309" s="19">
        <v>42</v>
      </c>
      <c r="AN6309" s="3">
        <v>1995</v>
      </c>
      <c r="AQ6309">
        <v>80436</v>
      </c>
      <c r="AR6309" s="1" t="s">
        <v>3381</v>
      </c>
    </row>
    <row r="6310" spans="1:44" x14ac:dyDescent="0.25">
      <c r="A6310" s="1">
        <v>7905</v>
      </c>
      <c r="B6310" s="1" t="s">
        <v>1233</v>
      </c>
      <c r="C6310" s="1">
        <v>101</v>
      </c>
      <c r="D6310" s="1" t="s">
        <v>5627</v>
      </c>
      <c r="F6310" s="1" t="s">
        <v>445</v>
      </c>
      <c r="G6310" s="1">
        <v>6</v>
      </c>
      <c r="H6310" s="1">
        <v>25</v>
      </c>
      <c r="I6310" s="1">
        <v>12.4</v>
      </c>
      <c r="J6310" s="1">
        <v>9.1</v>
      </c>
      <c r="K6310" s="3">
        <v>4331</v>
      </c>
      <c r="L6310" s="2">
        <f>N6310/((1963.5)*(1-EXP(-(0.024337)*I6310))^(1.76926))</f>
        <v>1.0950021766666533</v>
      </c>
      <c r="N6310" s="1">
        <v>199</v>
      </c>
      <c r="O6310" s="1">
        <v>59.4</v>
      </c>
      <c r="Q6310" s="1">
        <v>10.3</v>
      </c>
      <c r="R6310" s="1">
        <v>5.32</v>
      </c>
      <c r="AJ6310" s="1" t="s">
        <v>406</v>
      </c>
      <c r="AK6310" s="20">
        <v>56</v>
      </c>
      <c r="AL6310" s="19">
        <v>42</v>
      </c>
      <c r="AN6310" s="3">
        <v>1995</v>
      </c>
      <c r="AQ6310">
        <v>80436</v>
      </c>
      <c r="AR6310" s="1" t="s">
        <v>3381</v>
      </c>
    </row>
    <row r="6311" spans="1:44" x14ac:dyDescent="0.25">
      <c r="A6311" s="1">
        <v>7906</v>
      </c>
      <c r="B6311" s="1" t="s">
        <v>1233</v>
      </c>
      <c r="C6311" s="1">
        <v>101</v>
      </c>
      <c r="D6311" s="1" t="s">
        <v>5627</v>
      </c>
      <c r="F6311" s="1" t="s">
        <v>445</v>
      </c>
      <c r="G6311" s="1">
        <v>6</v>
      </c>
      <c r="H6311" s="1">
        <v>47</v>
      </c>
      <c r="I6311" s="1">
        <v>18.2</v>
      </c>
      <c r="J6311" s="1">
        <v>16.5</v>
      </c>
      <c r="K6311" s="3">
        <v>1667</v>
      </c>
      <c r="L6311" s="2">
        <f>N6311/((1963.5)*(1-EXP(-(0.024337)*I6311))^(1.76926))</f>
        <v>1.0416601509874017</v>
      </c>
      <c r="N6311" s="1">
        <v>332</v>
      </c>
      <c r="O6311" s="1">
        <v>120.5</v>
      </c>
      <c r="Q6311" s="1">
        <v>15.5</v>
      </c>
      <c r="R6311" s="1">
        <v>7.04</v>
      </c>
      <c r="AJ6311" s="1" t="s">
        <v>406</v>
      </c>
      <c r="AK6311" s="20">
        <v>56</v>
      </c>
      <c r="AL6311" s="19">
        <v>42</v>
      </c>
      <c r="AN6311" s="3">
        <v>1995</v>
      </c>
      <c r="AQ6311">
        <v>80436</v>
      </c>
      <c r="AR6311" s="1" t="s">
        <v>3381</v>
      </c>
    </row>
    <row r="6312" spans="1:44" x14ac:dyDescent="0.25">
      <c r="A6312" s="1">
        <v>7907</v>
      </c>
      <c r="B6312" s="1" t="s">
        <v>1233</v>
      </c>
      <c r="C6312" s="1">
        <v>101</v>
      </c>
      <c r="D6312" s="1" t="s">
        <v>5627</v>
      </c>
      <c r="F6312" s="1" t="s">
        <v>445</v>
      </c>
      <c r="G6312" s="1">
        <v>6</v>
      </c>
      <c r="H6312" s="1">
        <v>58</v>
      </c>
      <c r="I6312" s="1">
        <v>19.5</v>
      </c>
      <c r="J6312" s="1">
        <v>19.600000000000001</v>
      </c>
      <c r="K6312" s="3">
        <v>1263</v>
      </c>
      <c r="L6312" s="2">
        <f>N6312/((1963.5)*(1-EXP(-(0.024337)*I6312))^(1.76926))</f>
        <v>1.0088054593184679</v>
      </c>
      <c r="N6312" s="1">
        <v>354</v>
      </c>
      <c r="O6312" s="1">
        <v>139.19999999999999</v>
      </c>
      <c r="Q6312" s="1">
        <v>14.1</v>
      </c>
      <c r="R6312" s="1">
        <v>6.4</v>
      </c>
      <c r="AJ6312" s="1" t="s">
        <v>406</v>
      </c>
      <c r="AK6312" s="20">
        <v>56</v>
      </c>
      <c r="AL6312" s="19">
        <v>42</v>
      </c>
      <c r="AN6312" s="3">
        <v>1995</v>
      </c>
      <c r="AQ6312">
        <v>80436</v>
      </c>
      <c r="AR6312" s="1" t="s">
        <v>3381</v>
      </c>
    </row>
    <row r="6313" spans="1:44" x14ac:dyDescent="0.25">
      <c r="A6313" s="1">
        <v>7908</v>
      </c>
      <c r="B6313" s="1" t="s">
        <v>1233</v>
      </c>
      <c r="C6313" s="1">
        <v>101</v>
      </c>
      <c r="D6313" s="1" t="s">
        <v>5627</v>
      </c>
      <c r="F6313" s="1" t="s">
        <v>445</v>
      </c>
      <c r="G6313" s="1">
        <v>6</v>
      </c>
      <c r="H6313" s="1">
        <v>60</v>
      </c>
      <c r="I6313" s="1">
        <v>22.5</v>
      </c>
      <c r="J6313" s="1">
        <v>21.1</v>
      </c>
      <c r="K6313" s="3">
        <v>1040</v>
      </c>
      <c r="L6313" s="2">
        <f>N6313/((1963.5)*(1-EXP(-(0.024337)*I6313))^(1.76926))</f>
        <v>0.93881395126159595</v>
      </c>
      <c r="N6313" s="1">
        <v>400</v>
      </c>
      <c r="O6313" s="1">
        <v>152</v>
      </c>
      <c r="Q6313" s="1">
        <v>11</v>
      </c>
      <c r="R6313" s="1">
        <v>4.99</v>
      </c>
      <c r="AJ6313" s="1" t="s">
        <v>406</v>
      </c>
      <c r="AK6313" s="20">
        <v>56</v>
      </c>
      <c r="AL6313" s="19">
        <v>42</v>
      </c>
      <c r="AN6313" s="3">
        <v>1995</v>
      </c>
      <c r="AQ6313">
        <v>80436</v>
      </c>
      <c r="AR6313" s="1" t="s">
        <v>3381</v>
      </c>
    </row>
    <row r="6314" spans="1:44" x14ac:dyDescent="0.25">
      <c r="A6314" s="1">
        <v>7909</v>
      </c>
      <c r="B6314" s="1" t="s">
        <v>1233</v>
      </c>
      <c r="C6314" s="1">
        <v>101</v>
      </c>
      <c r="D6314" s="1" t="s">
        <v>5627</v>
      </c>
      <c r="F6314" s="1" t="s">
        <v>445</v>
      </c>
      <c r="G6314" s="1">
        <v>5</v>
      </c>
      <c r="H6314" s="1">
        <v>78</v>
      </c>
      <c r="I6314" s="1">
        <v>27</v>
      </c>
      <c r="J6314" s="1">
        <v>28.5</v>
      </c>
      <c r="K6314" s="3">
        <v>510</v>
      </c>
      <c r="L6314" s="2">
        <f>N6314/((2111.2)*(1-EXP(-(0.024888)*I6314))^(1.82531))</f>
        <v>0.85213691644848821</v>
      </c>
      <c r="N6314" s="1">
        <v>488</v>
      </c>
      <c r="O6314" s="1">
        <v>149.30000000000001</v>
      </c>
      <c r="Q6314" s="1">
        <v>12.5</v>
      </c>
      <c r="R6314" s="1">
        <v>4.2300000000000004</v>
      </c>
      <c r="AJ6314" s="1" t="s">
        <v>406</v>
      </c>
      <c r="AK6314" s="20">
        <v>56</v>
      </c>
      <c r="AL6314" s="19">
        <v>42</v>
      </c>
      <c r="AN6314" s="3">
        <v>1995</v>
      </c>
      <c r="AQ6314">
        <v>80436</v>
      </c>
      <c r="AR6314" s="1" t="s">
        <v>3381</v>
      </c>
    </row>
    <row r="6315" spans="1:44" x14ac:dyDescent="0.25">
      <c r="A6315" s="1">
        <v>7910</v>
      </c>
      <c r="B6315" s="1" t="s">
        <v>1233</v>
      </c>
      <c r="C6315" s="1">
        <v>101</v>
      </c>
      <c r="D6315" s="1" t="s">
        <v>6299</v>
      </c>
      <c r="F6315" s="1" t="s">
        <v>445</v>
      </c>
      <c r="G6315" s="1">
        <v>7</v>
      </c>
      <c r="H6315" s="1">
        <v>10</v>
      </c>
      <c r="I6315" s="1">
        <v>3.3</v>
      </c>
      <c r="J6315" s="1">
        <v>2.4</v>
      </c>
      <c r="K6315" s="3">
        <v>28400</v>
      </c>
      <c r="L6315" s="2">
        <f>N6315/((1824.17)*(1-EXP(-(0.023514)*I6315))^(1.69151))</f>
        <v>1.1925092143872893</v>
      </c>
      <c r="N6315" s="1">
        <v>27</v>
      </c>
      <c r="O6315" s="1">
        <v>9.1999999999999993</v>
      </c>
      <c r="Q6315" s="1">
        <v>2.5499999999999998</v>
      </c>
      <c r="R6315" s="1">
        <v>3.34</v>
      </c>
      <c r="S6315" s="1">
        <v>4.38</v>
      </c>
      <c r="AJ6315" s="1" t="s">
        <v>406</v>
      </c>
      <c r="AK6315" s="20">
        <v>57.83</v>
      </c>
      <c r="AL6315" s="19">
        <v>43.33</v>
      </c>
      <c r="AN6315" s="3">
        <v>1960</v>
      </c>
      <c r="AQ6315">
        <v>80608</v>
      </c>
      <c r="AR6315" s="1" t="s">
        <v>304</v>
      </c>
    </row>
    <row r="6316" spans="1:44" x14ac:dyDescent="0.25">
      <c r="A6316" s="1">
        <v>7911</v>
      </c>
      <c r="B6316" s="1" t="s">
        <v>1233</v>
      </c>
      <c r="C6316" s="1">
        <v>101</v>
      </c>
      <c r="D6316" s="1" t="s">
        <v>6220</v>
      </c>
      <c r="F6316" s="1" t="s">
        <v>445</v>
      </c>
      <c r="G6316" s="1">
        <v>6</v>
      </c>
      <c r="H6316" s="1">
        <v>19</v>
      </c>
      <c r="I6316" s="1">
        <v>7.4</v>
      </c>
      <c r="J6316" s="1">
        <v>4.0999999999999996</v>
      </c>
      <c r="K6316" s="3">
        <v>22150</v>
      </c>
      <c r="L6316" s="2">
        <f>N6316/((1963.5)*(1-EXP(-(0.024337)*I6316))^(1.76926))</f>
        <v>1.2171176594357793</v>
      </c>
      <c r="N6316" s="1">
        <v>98.4</v>
      </c>
      <c r="O6316" s="1">
        <v>34.700000000000003</v>
      </c>
      <c r="Q6316" s="1">
        <v>4.9800000000000004</v>
      </c>
      <c r="R6316" s="1">
        <v>4.58</v>
      </c>
      <c r="S6316" s="1">
        <v>11.1</v>
      </c>
      <c r="AJ6316" s="1" t="s">
        <v>406</v>
      </c>
      <c r="AK6316" s="20">
        <v>57.83</v>
      </c>
      <c r="AL6316" s="19">
        <v>43.33</v>
      </c>
      <c r="AN6316" s="3">
        <v>1960</v>
      </c>
      <c r="AQ6316">
        <v>80608</v>
      </c>
      <c r="AR6316" s="1" t="s">
        <v>304</v>
      </c>
    </row>
    <row r="6317" spans="1:44" x14ac:dyDescent="0.25">
      <c r="A6317" s="1">
        <v>7912</v>
      </c>
      <c r="B6317" s="1" t="s">
        <v>1233</v>
      </c>
      <c r="C6317" s="1">
        <v>101</v>
      </c>
      <c r="D6317" s="1" t="s">
        <v>5860</v>
      </c>
      <c r="F6317" s="1" t="s">
        <v>445</v>
      </c>
      <c r="G6317" s="1">
        <v>8</v>
      </c>
      <c r="H6317" s="1">
        <v>10</v>
      </c>
      <c r="I6317" s="1">
        <v>2.9</v>
      </c>
      <c r="J6317" s="1">
        <v>1.4</v>
      </c>
      <c r="K6317" s="3">
        <v>80590</v>
      </c>
      <c r="L6317" s="2">
        <f>N6317/((1668.67)*(1-EXP(-(0.022864)*I6317))^(1.61028))</f>
        <v>1.5776388329396693</v>
      </c>
      <c r="N6317" s="1">
        <v>31.6</v>
      </c>
      <c r="O6317" s="1">
        <v>11.2</v>
      </c>
      <c r="Q6317" s="1">
        <v>2.75</v>
      </c>
      <c r="R6317" s="1">
        <v>3.6</v>
      </c>
      <c r="S6317" s="1">
        <v>3.93</v>
      </c>
      <c r="AJ6317" s="1" t="s">
        <v>406</v>
      </c>
      <c r="AK6317" s="20">
        <v>57.83</v>
      </c>
      <c r="AL6317" s="19">
        <v>43.33</v>
      </c>
      <c r="AN6317" s="3">
        <v>1960</v>
      </c>
      <c r="AQ6317">
        <v>80608</v>
      </c>
      <c r="AR6317" s="1" t="s">
        <v>304</v>
      </c>
    </row>
    <row r="6318" spans="1:44" x14ac:dyDescent="0.25">
      <c r="A6318" s="1">
        <v>7913</v>
      </c>
      <c r="B6318" s="1" t="s">
        <v>1233</v>
      </c>
      <c r="C6318" s="1">
        <v>101</v>
      </c>
      <c r="D6318" s="1" t="s">
        <v>5862</v>
      </c>
      <c r="F6318" s="1" t="s">
        <v>445</v>
      </c>
      <c r="G6318" s="1">
        <v>8</v>
      </c>
      <c r="H6318" s="1">
        <v>21</v>
      </c>
      <c r="I6318" s="1">
        <v>6.6</v>
      </c>
      <c r="J6318" s="1">
        <v>3.6</v>
      </c>
      <c r="K6318" s="3">
        <v>22800</v>
      </c>
      <c r="L6318" s="2">
        <f>N6318/((1668.67)*(1-EXP(-(0.022864)*I6318))^(1.61028))</f>
        <v>1.1927249439734497</v>
      </c>
      <c r="N6318" s="1">
        <v>84</v>
      </c>
      <c r="O6318" s="1">
        <v>31.3</v>
      </c>
      <c r="Q6318" s="1">
        <v>4.67</v>
      </c>
      <c r="R6318" s="1">
        <v>4.13</v>
      </c>
      <c r="S6318" s="1">
        <v>9.09</v>
      </c>
      <c r="AJ6318" s="1" t="s">
        <v>406</v>
      </c>
      <c r="AK6318" s="20">
        <v>57.83</v>
      </c>
      <c r="AL6318" s="19">
        <v>43.33</v>
      </c>
      <c r="AN6318" s="3">
        <v>1960</v>
      </c>
      <c r="AQ6318">
        <v>80608</v>
      </c>
      <c r="AR6318" s="1" t="s">
        <v>304</v>
      </c>
    </row>
    <row r="6319" spans="1:44" x14ac:dyDescent="0.25">
      <c r="A6319" s="1">
        <v>7914</v>
      </c>
      <c r="B6319" s="1" t="s">
        <v>1233</v>
      </c>
      <c r="C6319" s="1">
        <v>101</v>
      </c>
      <c r="D6319" s="1" t="s">
        <v>5627</v>
      </c>
      <c r="F6319" s="1" t="s">
        <v>445</v>
      </c>
      <c r="G6319" s="1">
        <v>7</v>
      </c>
      <c r="H6319" s="1">
        <v>11</v>
      </c>
      <c r="I6319" s="1">
        <v>3.8</v>
      </c>
      <c r="J6319" s="1">
        <v>2.8</v>
      </c>
      <c r="K6319" s="3">
        <v>3050</v>
      </c>
      <c r="L6319" s="2">
        <f>N6319/((1824.17)*(1-EXP(-(0.023514)*I6319))^(1.69151))</f>
        <v>0.20025941827546898</v>
      </c>
      <c r="N6319" s="1">
        <v>5.7</v>
      </c>
      <c r="R6319" s="1">
        <v>2.2799999999999998</v>
      </c>
      <c r="AJ6319" s="1" t="s">
        <v>406</v>
      </c>
      <c r="AK6319" s="20">
        <v>53.17</v>
      </c>
      <c r="AL6319" s="19">
        <v>34.17</v>
      </c>
      <c r="AN6319" s="3">
        <v>1954</v>
      </c>
      <c r="AQ6319">
        <v>80412</v>
      </c>
      <c r="AR6319" s="1" t="s">
        <v>305</v>
      </c>
    </row>
    <row r="6320" spans="1:44" x14ac:dyDescent="0.25">
      <c r="A6320" s="1">
        <v>7915</v>
      </c>
      <c r="B6320" s="1" t="s">
        <v>1233</v>
      </c>
      <c r="C6320" s="1">
        <v>101</v>
      </c>
      <c r="D6320" s="1" t="s">
        <v>5627</v>
      </c>
      <c r="F6320" s="1" t="s">
        <v>445</v>
      </c>
      <c r="G6320" s="1">
        <v>7</v>
      </c>
      <c r="H6320" s="1">
        <v>11</v>
      </c>
      <c r="I6320" s="1">
        <v>3.8</v>
      </c>
      <c r="J6320" s="1">
        <v>3</v>
      </c>
      <c r="K6320" s="3">
        <v>7375</v>
      </c>
      <c r="L6320" s="2">
        <f>N6320/((1824.17)*(1-EXP(-(0.023514)*I6320))^(1.69151))</f>
        <v>0.54105176165653024</v>
      </c>
      <c r="N6320" s="1">
        <v>15.4</v>
      </c>
      <c r="R6320" s="1">
        <v>3.48</v>
      </c>
      <c r="AJ6320" s="1" t="s">
        <v>406</v>
      </c>
      <c r="AK6320" s="20">
        <v>53.17</v>
      </c>
      <c r="AL6320" s="19">
        <v>34.17</v>
      </c>
      <c r="AN6320" s="3">
        <v>1954</v>
      </c>
      <c r="AQ6320">
        <v>80412</v>
      </c>
      <c r="AR6320" s="1" t="s">
        <v>305</v>
      </c>
    </row>
    <row r="6321" spans="1:44" x14ac:dyDescent="0.25">
      <c r="A6321" s="1">
        <v>7916</v>
      </c>
      <c r="B6321" s="1" t="s">
        <v>1233</v>
      </c>
      <c r="C6321" s="1">
        <v>101</v>
      </c>
      <c r="D6321" s="1" t="s">
        <v>5627</v>
      </c>
      <c r="F6321" s="1" t="s">
        <v>445</v>
      </c>
      <c r="G6321" s="1">
        <v>7</v>
      </c>
      <c r="H6321" s="1">
        <v>16</v>
      </c>
      <c r="I6321" s="1">
        <v>5.4</v>
      </c>
      <c r="J6321" s="1">
        <v>4.0999999999999996</v>
      </c>
      <c r="K6321" s="3">
        <v>2709</v>
      </c>
      <c r="L6321" s="2">
        <f>N6321/((1824.17)*(1-EXP(-(0.023514)*I6321))^(1.69151))</f>
        <v>0.26006967834726724</v>
      </c>
      <c r="N6321" s="1">
        <v>13</v>
      </c>
      <c r="R6321" s="1">
        <v>3</v>
      </c>
      <c r="AJ6321" s="1" t="s">
        <v>406</v>
      </c>
      <c r="AK6321" s="20">
        <v>53.17</v>
      </c>
      <c r="AL6321" s="19">
        <v>34.17</v>
      </c>
      <c r="AN6321" s="3">
        <v>1954</v>
      </c>
      <c r="AQ6321">
        <v>80412</v>
      </c>
      <c r="AR6321" s="1" t="s">
        <v>305</v>
      </c>
    </row>
    <row r="6322" spans="1:44" x14ac:dyDescent="0.25">
      <c r="A6322" s="1">
        <v>7917</v>
      </c>
      <c r="B6322" s="1" t="s">
        <v>1233</v>
      </c>
      <c r="C6322" s="1">
        <v>101</v>
      </c>
      <c r="D6322" s="1" t="s">
        <v>5627</v>
      </c>
      <c r="F6322" s="1" t="s">
        <v>445</v>
      </c>
      <c r="G6322" s="1">
        <v>7</v>
      </c>
      <c r="H6322" s="1">
        <v>16</v>
      </c>
      <c r="I6322" s="1">
        <v>5.4</v>
      </c>
      <c r="J6322" s="1">
        <v>3.4</v>
      </c>
      <c r="K6322" s="3">
        <v>8346</v>
      </c>
      <c r="L6322" s="2">
        <f>N6322/((1824.17)*(1-EXP(-(0.023514)*I6322))^(1.69151))</f>
        <v>0.56015007644026793</v>
      </c>
      <c r="N6322" s="1">
        <v>28</v>
      </c>
      <c r="R6322" s="1">
        <v>4.5</v>
      </c>
      <c r="AJ6322" s="1" t="s">
        <v>406</v>
      </c>
      <c r="AK6322" s="20">
        <v>53.17</v>
      </c>
      <c r="AL6322" s="19">
        <v>34.17</v>
      </c>
      <c r="AN6322" s="3">
        <v>1954</v>
      </c>
      <c r="AQ6322">
        <v>80412</v>
      </c>
      <c r="AR6322" s="1" t="s">
        <v>305</v>
      </c>
    </row>
    <row r="6323" spans="1:44" x14ac:dyDescent="0.25">
      <c r="A6323" s="1">
        <v>7918</v>
      </c>
      <c r="B6323" s="1" t="s">
        <v>1233</v>
      </c>
      <c r="C6323" s="1">
        <v>101</v>
      </c>
      <c r="D6323" s="1" t="s">
        <v>5627</v>
      </c>
      <c r="F6323" s="1" t="s">
        <v>445</v>
      </c>
      <c r="G6323" s="1">
        <v>7</v>
      </c>
      <c r="H6323" s="1">
        <v>16</v>
      </c>
      <c r="I6323" s="1">
        <v>5.5</v>
      </c>
      <c r="J6323" s="1">
        <v>3.2</v>
      </c>
      <c r="K6323" s="3">
        <v>10885</v>
      </c>
      <c r="L6323" s="2">
        <f>N6323/((1824.17)*(1-EXP(-(0.023514)*I6323))^(1.69151))</f>
        <v>0.62375942294944176</v>
      </c>
      <c r="N6323" s="1">
        <v>32.1</v>
      </c>
      <c r="R6323" s="1">
        <v>5.7</v>
      </c>
      <c r="AJ6323" s="1" t="s">
        <v>406</v>
      </c>
      <c r="AK6323" s="20">
        <v>53.17</v>
      </c>
      <c r="AL6323" s="19">
        <v>34.17</v>
      </c>
      <c r="AN6323" s="3">
        <v>1954</v>
      </c>
      <c r="AQ6323">
        <v>80412</v>
      </c>
      <c r="AR6323" s="1" t="s">
        <v>305</v>
      </c>
    </row>
    <row r="6324" spans="1:44" x14ac:dyDescent="0.25">
      <c r="A6324" s="1">
        <v>7919</v>
      </c>
      <c r="B6324" s="1" t="s">
        <v>1233</v>
      </c>
      <c r="C6324" s="1">
        <v>101</v>
      </c>
      <c r="D6324" s="1" t="s">
        <v>5627</v>
      </c>
      <c r="F6324" s="1" t="s">
        <v>445</v>
      </c>
      <c r="G6324" s="1">
        <v>7</v>
      </c>
      <c r="H6324" s="1">
        <v>23</v>
      </c>
      <c r="I6324" s="1">
        <v>7.6</v>
      </c>
      <c r="J6324" s="1">
        <v>7</v>
      </c>
      <c r="K6324" s="3">
        <v>2735</v>
      </c>
      <c r="L6324" s="2">
        <f>N6324/((1824.17)*(1-EXP(-(0.023514)*I6324))^(1.69151))</f>
        <v>0.53521241434902866</v>
      </c>
      <c r="N6324" s="1">
        <v>45.7</v>
      </c>
      <c r="R6324" s="1">
        <v>7.08</v>
      </c>
      <c r="AJ6324" s="1" t="s">
        <v>406</v>
      </c>
      <c r="AK6324" s="20">
        <v>53.17</v>
      </c>
      <c r="AL6324" s="19">
        <v>34.17</v>
      </c>
      <c r="AN6324" s="3">
        <v>1954</v>
      </c>
      <c r="AQ6324">
        <v>80412</v>
      </c>
      <c r="AR6324" s="1" t="s">
        <v>305</v>
      </c>
    </row>
    <row r="6325" spans="1:44" x14ac:dyDescent="0.25">
      <c r="A6325" s="1">
        <v>7920</v>
      </c>
      <c r="B6325" s="1" t="s">
        <v>1233</v>
      </c>
      <c r="C6325" s="1">
        <v>101</v>
      </c>
      <c r="D6325" s="1" t="s">
        <v>5627</v>
      </c>
      <c r="F6325" s="1" t="s">
        <v>445</v>
      </c>
      <c r="G6325" s="1">
        <v>7</v>
      </c>
      <c r="H6325" s="1">
        <v>24</v>
      </c>
      <c r="I6325" s="1">
        <v>8</v>
      </c>
      <c r="J6325" s="1">
        <v>6.1</v>
      </c>
      <c r="K6325" s="3">
        <v>7927</v>
      </c>
      <c r="L6325" s="2">
        <f>N6325/((1824.17)*(1-EXP(-(0.023514)*I6325))^(1.69151))</f>
        <v>1.1037700353925002</v>
      </c>
      <c r="N6325" s="1">
        <v>102</v>
      </c>
      <c r="R6325" s="1">
        <v>7.7</v>
      </c>
      <c r="AJ6325" s="1" t="s">
        <v>406</v>
      </c>
      <c r="AK6325" s="20">
        <v>53.17</v>
      </c>
      <c r="AL6325" s="19">
        <v>34.17</v>
      </c>
      <c r="AN6325" s="3">
        <v>1954</v>
      </c>
      <c r="AQ6325">
        <v>80412</v>
      </c>
      <c r="AR6325" s="1" t="s">
        <v>305</v>
      </c>
    </row>
    <row r="6326" spans="1:44" x14ac:dyDescent="0.25">
      <c r="A6326" s="1">
        <v>7921</v>
      </c>
      <c r="B6326" s="1" t="s">
        <v>1233</v>
      </c>
      <c r="C6326" s="1">
        <v>101</v>
      </c>
      <c r="D6326" s="1" t="s">
        <v>5627</v>
      </c>
      <c r="F6326" s="1" t="s">
        <v>445</v>
      </c>
      <c r="G6326" s="1">
        <v>7</v>
      </c>
      <c r="H6326" s="1">
        <v>23</v>
      </c>
      <c r="I6326" s="1">
        <v>7.6</v>
      </c>
      <c r="J6326" s="1">
        <v>5.2</v>
      </c>
      <c r="K6326" s="3">
        <v>12500</v>
      </c>
      <c r="L6326" s="2">
        <f>N6326/((1824.17)*(1-EXP(-(0.023514)*I6326))^(1.69151))</f>
        <v>1.3351031780260232</v>
      </c>
      <c r="N6326" s="1">
        <v>114</v>
      </c>
      <c r="R6326" s="1">
        <v>9.6999999999999993</v>
      </c>
      <c r="AJ6326" s="1" t="s">
        <v>406</v>
      </c>
      <c r="AK6326" s="20">
        <v>53.17</v>
      </c>
      <c r="AL6326" s="19">
        <v>34.17</v>
      </c>
      <c r="AN6326" s="3">
        <v>1954</v>
      </c>
      <c r="AQ6326">
        <v>80412</v>
      </c>
      <c r="AR6326" s="1" t="s">
        <v>305</v>
      </c>
    </row>
    <row r="6327" spans="1:44" x14ac:dyDescent="0.25">
      <c r="A6327" s="1">
        <v>7922</v>
      </c>
      <c r="B6327" s="1" t="s">
        <v>1233</v>
      </c>
      <c r="C6327" s="1">
        <v>101</v>
      </c>
      <c r="D6327" s="1" t="s">
        <v>5627</v>
      </c>
      <c r="F6327" s="1" t="s">
        <v>445</v>
      </c>
      <c r="G6327" s="1">
        <v>7</v>
      </c>
      <c r="H6327" s="1">
        <v>33</v>
      </c>
      <c r="I6327" s="1">
        <v>11.4</v>
      </c>
      <c r="J6327" s="1">
        <v>14</v>
      </c>
      <c r="K6327" s="3">
        <v>840</v>
      </c>
      <c r="L6327" s="2">
        <f>N6327/((1824.17)*(1-EXP(-(0.023514)*I6327))^(1.69151))</f>
        <v>0.47070947348798692</v>
      </c>
      <c r="N6327" s="1">
        <v>74.2</v>
      </c>
      <c r="R6327" s="1">
        <v>3.43</v>
      </c>
      <c r="AJ6327" s="1" t="s">
        <v>406</v>
      </c>
      <c r="AK6327" s="20">
        <v>53.17</v>
      </c>
      <c r="AL6327" s="19">
        <v>34.17</v>
      </c>
      <c r="AN6327" s="3">
        <v>1954</v>
      </c>
      <c r="AQ6327">
        <v>80412</v>
      </c>
      <c r="AR6327" s="1" t="s">
        <v>305</v>
      </c>
    </row>
    <row r="6328" spans="1:44" x14ac:dyDescent="0.25">
      <c r="A6328" s="1">
        <v>7923</v>
      </c>
      <c r="B6328" s="1" t="s">
        <v>1233</v>
      </c>
      <c r="C6328" s="1">
        <v>101</v>
      </c>
      <c r="D6328" s="1" t="s">
        <v>5627</v>
      </c>
      <c r="F6328" s="1" t="s">
        <v>445</v>
      </c>
      <c r="G6328" s="1">
        <v>7</v>
      </c>
      <c r="H6328" s="1">
        <v>33</v>
      </c>
      <c r="I6328" s="1">
        <v>11.3</v>
      </c>
      <c r="J6328" s="1">
        <v>14.4</v>
      </c>
      <c r="K6328" s="3">
        <v>1876</v>
      </c>
      <c r="L6328" s="2">
        <f>N6328/((1824.17)*(1-EXP(-(0.023514)*I6328))^(1.69151))</f>
        <v>1.1246934767994765</v>
      </c>
      <c r="N6328" s="1">
        <v>175</v>
      </c>
      <c r="R6328" s="1">
        <v>5.2</v>
      </c>
      <c r="AJ6328" s="1" t="s">
        <v>406</v>
      </c>
      <c r="AK6328" s="20">
        <v>53.17</v>
      </c>
      <c r="AL6328" s="19">
        <v>34.17</v>
      </c>
      <c r="AN6328" s="3">
        <v>1954</v>
      </c>
      <c r="AQ6328">
        <v>80412</v>
      </c>
      <c r="AR6328" s="1" t="s">
        <v>305</v>
      </c>
    </row>
    <row r="6329" spans="1:44" x14ac:dyDescent="0.25">
      <c r="A6329" s="1">
        <v>7924</v>
      </c>
      <c r="B6329" s="1" t="s">
        <v>1233</v>
      </c>
      <c r="C6329" s="1">
        <v>101</v>
      </c>
      <c r="D6329" s="1" t="s">
        <v>5627</v>
      </c>
      <c r="F6329" s="1" t="s">
        <v>445</v>
      </c>
      <c r="G6329" s="1">
        <v>7</v>
      </c>
      <c r="H6329" s="1">
        <v>33</v>
      </c>
      <c r="I6329" s="1">
        <v>11.3</v>
      </c>
      <c r="J6329" s="1">
        <v>15.3</v>
      </c>
      <c r="K6329" s="3">
        <v>2520</v>
      </c>
      <c r="L6329" s="2">
        <f>N6329/((1824.17)*(1-EXP(-(0.023514)*I6329))^(1.69151))</f>
        <v>1.7031072648677787</v>
      </c>
      <c r="N6329" s="1">
        <v>265</v>
      </c>
      <c r="R6329" s="1">
        <v>6.38</v>
      </c>
      <c r="AJ6329" s="1" t="s">
        <v>406</v>
      </c>
      <c r="AK6329" s="20">
        <v>53.17</v>
      </c>
      <c r="AL6329" s="19">
        <v>34.17</v>
      </c>
      <c r="AN6329" s="3">
        <v>1954</v>
      </c>
      <c r="AQ6329">
        <v>80412</v>
      </c>
      <c r="AR6329" s="1" t="s">
        <v>305</v>
      </c>
    </row>
    <row r="6330" spans="1:44" x14ac:dyDescent="0.25">
      <c r="A6330" s="1">
        <v>7925</v>
      </c>
      <c r="B6330" s="1" t="s">
        <v>1233</v>
      </c>
      <c r="C6330" s="1">
        <v>101</v>
      </c>
      <c r="D6330" s="1" t="s">
        <v>5627</v>
      </c>
      <c r="F6330" s="1" t="s">
        <v>445</v>
      </c>
      <c r="G6330" s="1">
        <v>7</v>
      </c>
      <c r="H6330" s="1">
        <v>48</v>
      </c>
      <c r="I6330" s="1">
        <v>15.5</v>
      </c>
      <c r="J6330" s="1">
        <v>20.6</v>
      </c>
      <c r="K6330" s="3">
        <v>1216</v>
      </c>
      <c r="L6330" s="2">
        <f>N6330/((1824.17)*(1-EXP(-(0.023514)*I6330))^(1.69151))</f>
        <v>1.202336216033568</v>
      </c>
      <c r="N6330" s="1">
        <v>295</v>
      </c>
      <c r="R6330" s="1">
        <v>4.7</v>
      </c>
      <c r="AJ6330" s="1" t="s">
        <v>406</v>
      </c>
      <c r="AK6330" s="20">
        <v>53.17</v>
      </c>
      <c r="AL6330" s="19">
        <v>34.17</v>
      </c>
      <c r="AN6330" s="3">
        <v>1954</v>
      </c>
      <c r="AQ6330">
        <v>80412</v>
      </c>
      <c r="AR6330" s="1" t="s">
        <v>305</v>
      </c>
    </row>
    <row r="6331" spans="1:44" x14ac:dyDescent="0.25">
      <c r="A6331" s="1">
        <v>7926</v>
      </c>
      <c r="B6331" s="1" t="s">
        <v>1233</v>
      </c>
      <c r="C6331" s="1">
        <v>101</v>
      </c>
      <c r="D6331" s="1" t="s">
        <v>5627</v>
      </c>
      <c r="F6331" s="1" t="s">
        <v>445</v>
      </c>
      <c r="G6331" s="1">
        <v>7</v>
      </c>
      <c r="H6331" s="1">
        <v>70</v>
      </c>
      <c r="I6331" s="1">
        <v>20</v>
      </c>
      <c r="J6331" s="1">
        <v>26</v>
      </c>
      <c r="K6331" s="3">
        <v>480</v>
      </c>
      <c r="L6331" s="2">
        <f>N6331/((1824.17)*(1-EXP(-(0.023514)*I6331))^(1.69151))</f>
        <v>0.66775138060420047</v>
      </c>
      <c r="N6331" s="1">
        <v>232</v>
      </c>
      <c r="R6331" s="1">
        <v>3.75</v>
      </c>
      <c r="AJ6331" s="1" t="s">
        <v>406</v>
      </c>
      <c r="AK6331" s="20">
        <v>53.17</v>
      </c>
      <c r="AL6331" s="19">
        <v>34.17</v>
      </c>
      <c r="AN6331" s="3">
        <v>1954</v>
      </c>
      <c r="AQ6331">
        <v>80412</v>
      </c>
      <c r="AR6331" s="1" t="s">
        <v>305</v>
      </c>
    </row>
    <row r="6332" spans="1:44" x14ac:dyDescent="0.25">
      <c r="A6332" s="1">
        <v>7927</v>
      </c>
      <c r="B6332" s="1" t="s">
        <v>1233</v>
      </c>
      <c r="C6332" s="1">
        <v>101</v>
      </c>
      <c r="D6332" s="1" t="s">
        <v>5627</v>
      </c>
      <c r="F6332" s="1" t="s">
        <v>445</v>
      </c>
      <c r="G6332" s="1">
        <v>7</v>
      </c>
      <c r="H6332" s="1">
        <v>70</v>
      </c>
      <c r="I6332" s="1">
        <v>20</v>
      </c>
      <c r="J6332" s="1">
        <v>25.1</v>
      </c>
      <c r="K6332" s="3">
        <v>730</v>
      </c>
      <c r="L6332" s="2">
        <f>N6332/((1824.17)*(1-EXP(-(0.023514)*I6332))^(1.69151))</f>
        <v>0.94694053542578438</v>
      </c>
      <c r="N6332" s="1">
        <v>329</v>
      </c>
      <c r="R6332" s="1">
        <v>4.76</v>
      </c>
      <c r="AJ6332" s="1" t="s">
        <v>406</v>
      </c>
      <c r="AK6332" s="20">
        <v>53.17</v>
      </c>
      <c r="AL6332" s="19">
        <v>34.17</v>
      </c>
      <c r="AN6332" s="3">
        <v>1954</v>
      </c>
      <c r="AQ6332">
        <v>80412</v>
      </c>
      <c r="AR6332" s="1" t="s">
        <v>305</v>
      </c>
    </row>
    <row r="6333" spans="1:44" x14ac:dyDescent="0.25">
      <c r="A6333" s="1">
        <v>7928</v>
      </c>
      <c r="B6333" s="1" t="s">
        <v>1233</v>
      </c>
      <c r="C6333" s="1">
        <v>101</v>
      </c>
      <c r="D6333" s="1" t="s">
        <v>5627</v>
      </c>
      <c r="F6333" s="1" t="s">
        <v>445</v>
      </c>
      <c r="G6333" s="1">
        <v>7</v>
      </c>
      <c r="H6333" s="1">
        <v>70</v>
      </c>
      <c r="I6333" s="1">
        <v>20</v>
      </c>
      <c r="J6333" s="1">
        <v>24.4</v>
      </c>
      <c r="K6333" s="3">
        <v>822</v>
      </c>
      <c r="L6333" s="2">
        <f>N6333/((1824.17)*(1-EXP(-(0.023514)*I6333))^(1.69151))</f>
        <v>1.0102617870348034</v>
      </c>
      <c r="N6333" s="1">
        <v>351</v>
      </c>
      <c r="R6333" s="1">
        <v>4.8</v>
      </c>
      <c r="AJ6333" s="1" t="s">
        <v>406</v>
      </c>
      <c r="AK6333" s="20">
        <v>53.17</v>
      </c>
      <c r="AL6333" s="19">
        <v>34.17</v>
      </c>
      <c r="AN6333" s="3">
        <v>1954</v>
      </c>
      <c r="AQ6333">
        <v>80412</v>
      </c>
      <c r="AR6333" s="1" t="s">
        <v>305</v>
      </c>
    </row>
    <row r="6334" spans="1:44" x14ac:dyDescent="0.25">
      <c r="A6334" s="1">
        <v>7929</v>
      </c>
      <c r="B6334" s="1" t="s">
        <v>1233</v>
      </c>
      <c r="C6334" s="1">
        <v>101</v>
      </c>
      <c r="D6334" s="1" t="s">
        <v>5627</v>
      </c>
      <c r="F6334" s="1" t="s">
        <v>445</v>
      </c>
      <c r="G6334" s="1">
        <v>7</v>
      </c>
      <c r="H6334" s="1">
        <v>100</v>
      </c>
      <c r="I6334" s="1">
        <v>25</v>
      </c>
      <c r="J6334" s="1">
        <v>27.8</v>
      </c>
      <c r="K6334" s="3">
        <v>671</v>
      </c>
      <c r="L6334" s="2">
        <f>N6334/((1824.17)*(1-EXP(-(0.023514)*I6334))^(1.69151))</f>
        <v>0.97448089621142076</v>
      </c>
      <c r="N6334" s="1">
        <v>451</v>
      </c>
      <c r="R6334" s="1">
        <v>4.1500000000000004</v>
      </c>
      <c r="AJ6334" s="1" t="s">
        <v>406</v>
      </c>
      <c r="AK6334" s="20">
        <v>53.17</v>
      </c>
      <c r="AL6334" s="19">
        <v>34.17</v>
      </c>
      <c r="AN6334" s="3">
        <v>1954</v>
      </c>
      <c r="AQ6334">
        <v>80412</v>
      </c>
      <c r="AR6334" s="1" t="s">
        <v>305</v>
      </c>
    </row>
    <row r="6335" spans="1:44" x14ac:dyDescent="0.25">
      <c r="A6335" s="1">
        <v>7930</v>
      </c>
      <c r="B6335" s="1" t="s">
        <v>1233</v>
      </c>
      <c r="C6335" s="1">
        <v>101</v>
      </c>
      <c r="D6335" s="1" t="s">
        <v>5627</v>
      </c>
      <c r="F6335" s="1" t="s">
        <v>445</v>
      </c>
      <c r="G6335" s="1">
        <v>7</v>
      </c>
      <c r="H6335" s="1">
        <v>130</v>
      </c>
      <c r="I6335" s="1">
        <v>27.6</v>
      </c>
      <c r="J6335" s="1">
        <v>40.4</v>
      </c>
      <c r="K6335" s="3">
        <v>144</v>
      </c>
      <c r="L6335" s="2">
        <f>N6335/((1824.17)*(1-EXP(-(0.023514)*I6335))^(1.69151))</f>
        <v>0.42503343696842194</v>
      </c>
      <c r="N6335" s="1">
        <v>222</v>
      </c>
      <c r="R6335" s="1">
        <v>1.98</v>
      </c>
      <c r="AJ6335" s="1" t="s">
        <v>406</v>
      </c>
      <c r="AK6335" s="20">
        <v>53.17</v>
      </c>
      <c r="AL6335" s="19">
        <v>34.17</v>
      </c>
      <c r="AN6335" s="3">
        <v>1954</v>
      </c>
      <c r="AQ6335">
        <v>80412</v>
      </c>
      <c r="AR6335" s="1" t="s">
        <v>305</v>
      </c>
    </row>
    <row r="6336" spans="1:44" x14ac:dyDescent="0.25">
      <c r="A6336" s="1">
        <v>7931</v>
      </c>
      <c r="B6336" s="1" t="s">
        <v>1233</v>
      </c>
      <c r="C6336" s="1">
        <v>101</v>
      </c>
      <c r="D6336" s="1" t="s">
        <v>5627</v>
      </c>
      <c r="F6336" s="1" t="s">
        <v>445</v>
      </c>
      <c r="G6336" s="1">
        <v>7</v>
      </c>
      <c r="H6336" s="1">
        <v>130</v>
      </c>
      <c r="I6336" s="1">
        <v>27.6</v>
      </c>
      <c r="J6336" s="1">
        <v>32.9</v>
      </c>
      <c r="K6336" s="3">
        <v>451</v>
      </c>
      <c r="L6336" s="2">
        <f>N6336/((1824.17)*(1-EXP(-(0.023514)*I6336))^(1.69151))</f>
        <v>0.88452904450185099</v>
      </c>
      <c r="N6336" s="1">
        <v>462</v>
      </c>
      <c r="R6336" s="1">
        <v>3.97</v>
      </c>
      <c r="AJ6336" s="1" t="s">
        <v>406</v>
      </c>
      <c r="AK6336" s="20">
        <v>53.17</v>
      </c>
      <c r="AL6336" s="19">
        <v>34.17</v>
      </c>
      <c r="AN6336" s="3">
        <v>1954</v>
      </c>
      <c r="AQ6336">
        <v>80412</v>
      </c>
      <c r="AR6336" s="1" t="s">
        <v>305</v>
      </c>
    </row>
    <row r="6337" spans="1:44" x14ac:dyDescent="0.25">
      <c r="A6337" s="1">
        <v>7932</v>
      </c>
      <c r="B6337" s="1" t="s">
        <v>1233</v>
      </c>
      <c r="C6337" s="1">
        <v>101</v>
      </c>
      <c r="D6337" s="1" t="s">
        <v>5627</v>
      </c>
      <c r="F6337" s="1" t="s">
        <v>445</v>
      </c>
      <c r="G6337" s="1">
        <v>6</v>
      </c>
      <c r="H6337" s="1">
        <v>14</v>
      </c>
      <c r="I6337" s="1">
        <v>6.1</v>
      </c>
      <c r="J6337" s="1">
        <v>6</v>
      </c>
      <c r="K6337" s="3">
        <v>8280</v>
      </c>
      <c r="L6337" s="2">
        <f>N6337/((1963.5)*(1-EXP(-(0.024337)*I6337))^(1.76926))</f>
        <v>1.9991313291401003</v>
      </c>
      <c r="N6337" s="1">
        <v>118</v>
      </c>
      <c r="O6337" s="1">
        <v>42.1</v>
      </c>
      <c r="Q6337" s="1">
        <v>6.89</v>
      </c>
      <c r="R6337" s="1">
        <v>5.37</v>
      </c>
      <c r="S6337" s="1">
        <v>9.8800000000000008</v>
      </c>
      <c r="AJ6337" s="1" t="s">
        <v>406</v>
      </c>
      <c r="AK6337" s="20">
        <v>54.5</v>
      </c>
      <c r="AL6337" s="19">
        <v>44</v>
      </c>
      <c r="AN6337" s="3">
        <v>1957</v>
      </c>
      <c r="AQ6337">
        <v>80419</v>
      </c>
      <c r="AR6337" s="1" t="s">
        <v>3438</v>
      </c>
    </row>
    <row r="6338" spans="1:44" x14ac:dyDescent="0.25">
      <c r="A6338" s="1">
        <v>7933</v>
      </c>
      <c r="B6338" s="1" t="s">
        <v>1233</v>
      </c>
      <c r="C6338" s="1">
        <v>101</v>
      </c>
      <c r="D6338" s="1" t="s">
        <v>6184</v>
      </c>
      <c r="F6338" s="1" t="s">
        <v>445</v>
      </c>
      <c r="G6338" s="1">
        <v>6</v>
      </c>
      <c r="H6338" s="1">
        <v>32</v>
      </c>
      <c r="I6338" s="1">
        <v>12.3</v>
      </c>
      <c r="J6338" s="1">
        <v>9</v>
      </c>
      <c r="K6338" s="3">
        <v>3820</v>
      </c>
      <c r="L6338" s="2">
        <f>N6338/((1963.5)*(1-EXP(-(0.024337)*I6338))^(1.76926))</f>
        <v>1.1865198469112017</v>
      </c>
      <c r="N6338" s="1">
        <v>213</v>
      </c>
      <c r="O6338" s="1">
        <v>79.099999999999994</v>
      </c>
      <c r="Q6338" s="1">
        <v>5.7</v>
      </c>
      <c r="R6338" s="1">
        <v>4.0999999999999996</v>
      </c>
      <c r="S6338" s="1">
        <v>19.100000000000001</v>
      </c>
      <c r="AJ6338" s="1" t="s">
        <v>406</v>
      </c>
      <c r="AK6338" s="20">
        <v>54.5</v>
      </c>
      <c r="AL6338" s="19">
        <v>44</v>
      </c>
      <c r="AN6338" s="3">
        <v>1957</v>
      </c>
      <c r="AQ6338">
        <v>80419</v>
      </c>
      <c r="AR6338" s="1" t="s">
        <v>3438</v>
      </c>
    </row>
    <row r="6339" spans="1:44" x14ac:dyDescent="0.25">
      <c r="A6339" s="1">
        <v>7934</v>
      </c>
      <c r="B6339" s="1" t="s">
        <v>1233</v>
      </c>
      <c r="C6339" s="1">
        <v>101</v>
      </c>
      <c r="D6339" s="1" t="s">
        <v>5627</v>
      </c>
      <c r="F6339" s="1" t="s">
        <v>445</v>
      </c>
      <c r="G6339" s="1">
        <v>5</v>
      </c>
      <c r="H6339" s="1">
        <v>45</v>
      </c>
      <c r="I6339" s="1">
        <v>18.600000000000001</v>
      </c>
      <c r="J6339" s="1">
        <v>18.100000000000001</v>
      </c>
      <c r="K6339" s="3">
        <v>1476</v>
      </c>
      <c r="L6339" s="2">
        <f>N6339/((2111.2)*(1-EXP(-(0.024888)*I6339))^(1.82531))</f>
        <v>0.85269844776376735</v>
      </c>
      <c r="N6339" s="1">
        <v>294</v>
      </c>
      <c r="O6339" s="1">
        <v>116</v>
      </c>
      <c r="Q6339" s="1">
        <v>15</v>
      </c>
      <c r="R6339" s="1">
        <v>6.6</v>
      </c>
      <c r="S6339" s="1">
        <v>47</v>
      </c>
      <c r="AJ6339" s="1" t="s">
        <v>406</v>
      </c>
      <c r="AK6339" s="20">
        <v>54.5</v>
      </c>
      <c r="AL6339" s="19">
        <v>44</v>
      </c>
      <c r="AN6339" s="3">
        <v>1957</v>
      </c>
      <c r="AQ6339">
        <v>80419</v>
      </c>
      <c r="AR6339" s="1" t="s">
        <v>3438</v>
      </c>
    </row>
    <row r="6340" spans="1:44" x14ac:dyDescent="0.25">
      <c r="A6340" s="1">
        <v>7935</v>
      </c>
      <c r="B6340" s="1" t="s">
        <v>1233</v>
      </c>
      <c r="C6340" s="1">
        <v>101</v>
      </c>
      <c r="D6340" s="1" t="s">
        <v>5627</v>
      </c>
      <c r="F6340" s="1" t="s">
        <v>445</v>
      </c>
      <c r="G6340" s="1">
        <v>6</v>
      </c>
      <c r="H6340" s="1">
        <v>71</v>
      </c>
      <c r="I6340" s="1">
        <v>24.1</v>
      </c>
      <c r="J6340" s="1">
        <v>25</v>
      </c>
      <c r="K6340" s="3">
        <v>820</v>
      </c>
      <c r="L6340" s="2">
        <f>N6340/((1963.5)*(1-EXP(-(0.024337)*I6340))^(1.76926))</f>
        <v>0.94993078226296346</v>
      </c>
      <c r="N6340" s="1">
        <v>443</v>
      </c>
      <c r="O6340" s="1">
        <v>184</v>
      </c>
      <c r="Q6340" s="1">
        <v>18.399999999999999</v>
      </c>
      <c r="R6340" s="1">
        <v>8.6</v>
      </c>
      <c r="S6340" s="1">
        <v>63.6</v>
      </c>
      <c r="AJ6340" s="1" t="s">
        <v>406</v>
      </c>
      <c r="AK6340" s="20">
        <v>54.5</v>
      </c>
      <c r="AL6340" s="19">
        <v>44</v>
      </c>
      <c r="AN6340" s="3">
        <v>1957</v>
      </c>
      <c r="AQ6340">
        <v>80419</v>
      </c>
      <c r="AR6340" s="1" t="s">
        <v>3438</v>
      </c>
    </row>
    <row r="6341" spans="1:44" x14ac:dyDescent="0.25">
      <c r="A6341" s="1">
        <v>7936</v>
      </c>
      <c r="B6341" s="1" t="s">
        <v>1233</v>
      </c>
      <c r="C6341" s="1">
        <v>101</v>
      </c>
      <c r="D6341" s="1" t="s">
        <v>5627</v>
      </c>
      <c r="F6341" s="1" t="s">
        <v>445</v>
      </c>
      <c r="G6341" s="1">
        <v>6</v>
      </c>
      <c r="H6341" s="1">
        <v>94</v>
      </c>
      <c r="I6341" s="1">
        <v>26</v>
      </c>
      <c r="J6341" s="1">
        <v>29</v>
      </c>
      <c r="K6341" s="3">
        <v>556</v>
      </c>
      <c r="L6341" s="2">
        <f>N6341/((1963.5)*(1-EXP(-(0.024337)*I6341))^(1.76926))</f>
        <v>0.55047487315124188</v>
      </c>
      <c r="N6341" s="1">
        <v>283</v>
      </c>
      <c r="O6341" s="1">
        <v>169</v>
      </c>
      <c r="Q6341" s="1">
        <v>12.8</v>
      </c>
      <c r="R6341" s="1">
        <v>6.45</v>
      </c>
      <c r="S6341" s="1">
        <v>62.8</v>
      </c>
      <c r="AJ6341" s="1" t="s">
        <v>406</v>
      </c>
      <c r="AK6341" s="20">
        <v>54.5</v>
      </c>
      <c r="AL6341" s="19">
        <v>44</v>
      </c>
      <c r="AN6341" s="3">
        <v>1957</v>
      </c>
      <c r="AQ6341">
        <v>80419</v>
      </c>
      <c r="AR6341" s="1" t="s">
        <v>3438</v>
      </c>
    </row>
    <row r="6342" spans="1:44" x14ac:dyDescent="0.25">
      <c r="A6342" s="1">
        <v>7937</v>
      </c>
      <c r="B6342" s="1" t="s">
        <v>1233</v>
      </c>
      <c r="C6342" s="1">
        <v>101</v>
      </c>
      <c r="D6342" s="1" t="s">
        <v>5627</v>
      </c>
      <c r="F6342" s="1" t="s">
        <v>445</v>
      </c>
      <c r="G6342" s="1">
        <v>3</v>
      </c>
      <c r="H6342" s="1">
        <v>32</v>
      </c>
      <c r="I6342" s="1">
        <v>18.8</v>
      </c>
      <c r="J6342" s="1">
        <v>17</v>
      </c>
      <c r="K6342" s="3">
        <v>1740</v>
      </c>
      <c r="L6342" s="2">
        <f>N6342/((2221.29)*(1-EXP(-(0.025785)*I6342))^(1.86783))</f>
        <v>0.84948482694350358</v>
      </c>
      <c r="N6342" s="1">
        <v>316</v>
      </c>
      <c r="O6342" s="1">
        <v>117.2</v>
      </c>
      <c r="Q6342" s="1">
        <v>9.6999999999999993</v>
      </c>
      <c r="R6342" s="1">
        <v>5.4</v>
      </c>
      <c r="S6342" s="1">
        <v>40.4</v>
      </c>
      <c r="AJ6342" s="1" t="s">
        <v>406</v>
      </c>
      <c r="AK6342" s="20">
        <v>54.5</v>
      </c>
      <c r="AL6342" s="19">
        <v>44</v>
      </c>
      <c r="AN6342" s="3">
        <v>1957</v>
      </c>
      <c r="AQ6342">
        <v>80419</v>
      </c>
      <c r="AR6342" s="1" t="s">
        <v>3438</v>
      </c>
    </row>
    <row r="6343" spans="1:44" x14ac:dyDescent="0.25">
      <c r="A6343" s="1">
        <v>7938</v>
      </c>
      <c r="B6343" s="1" t="s">
        <v>1233</v>
      </c>
      <c r="C6343" s="1">
        <v>101</v>
      </c>
      <c r="D6343" s="1" t="s">
        <v>5627</v>
      </c>
      <c r="F6343" s="1" t="s">
        <v>445</v>
      </c>
      <c r="G6343" s="1">
        <v>4</v>
      </c>
      <c r="H6343" s="1">
        <v>57</v>
      </c>
      <c r="I6343" s="1">
        <v>25.7</v>
      </c>
      <c r="J6343" s="1">
        <v>24.5</v>
      </c>
      <c r="K6343" s="3">
        <v>875</v>
      </c>
      <c r="L6343" s="2">
        <f>N6343/((2221.29)*(1-EXP(-(0.025785)*I6343))^(1.86783))</f>
        <v>0.62031698084267595</v>
      </c>
      <c r="N6343" s="1">
        <v>356</v>
      </c>
      <c r="O6343" s="1">
        <v>180</v>
      </c>
      <c r="Q6343" s="1">
        <v>16.2</v>
      </c>
      <c r="R6343" s="1">
        <v>10.3</v>
      </c>
      <c r="S6343" s="1">
        <v>41.2</v>
      </c>
      <c r="AJ6343" s="1" t="s">
        <v>406</v>
      </c>
      <c r="AK6343" s="20">
        <v>54.5</v>
      </c>
      <c r="AL6343" s="19">
        <v>44</v>
      </c>
      <c r="AN6343" s="3">
        <v>1957</v>
      </c>
      <c r="AQ6343">
        <v>80419</v>
      </c>
      <c r="AR6343" s="1" t="s">
        <v>3438</v>
      </c>
    </row>
    <row r="6344" spans="1:44" x14ac:dyDescent="0.25">
      <c r="A6344" s="1">
        <v>7939</v>
      </c>
      <c r="B6344" s="1" t="s">
        <v>1233</v>
      </c>
      <c r="C6344" s="1">
        <v>101</v>
      </c>
      <c r="D6344" s="1" t="s">
        <v>5627</v>
      </c>
      <c r="F6344" s="1" t="s">
        <v>445</v>
      </c>
      <c r="G6344" s="1">
        <v>11</v>
      </c>
      <c r="H6344" s="1">
        <v>70</v>
      </c>
      <c r="I6344" s="1">
        <v>6.16</v>
      </c>
      <c r="J6344" s="1">
        <v>7.66</v>
      </c>
      <c r="K6344" s="3">
        <v>1641</v>
      </c>
      <c r="L6344" s="2">
        <f>N6344/((3098.22)*(1-EXP(-(0.009408)*I6344))^(1.31634))</f>
        <v>0.49848375810471535</v>
      </c>
      <c r="N6344" s="1">
        <v>35</v>
      </c>
      <c r="O6344" s="1">
        <v>16.899999999999999</v>
      </c>
      <c r="P6344" s="1">
        <v>2.2000000000000002</v>
      </c>
      <c r="Q6344" s="1">
        <v>3.49</v>
      </c>
      <c r="R6344" s="1">
        <v>1.8</v>
      </c>
      <c r="S6344" s="1">
        <v>5.54</v>
      </c>
      <c r="AJ6344" s="1" t="s">
        <v>406</v>
      </c>
      <c r="AK6344" s="20">
        <v>68</v>
      </c>
      <c r="AL6344" s="19">
        <v>30</v>
      </c>
      <c r="AN6344" s="3">
        <v>1994</v>
      </c>
      <c r="AQ6344">
        <v>80608</v>
      </c>
      <c r="AR6344" s="1" t="s">
        <v>306</v>
      </c>
    </row>
    <row r="6345" spans="1:44" x14ac:dyDescent="0.25">
      <c r="A6345" s="1">
        <v>7940</v>
      </c>
      <c r="B6345" s="1" t="s">
        <v>1233</v>
      </c>
      <c r="C6345" s="1">
        <v>101</v>
      </c>
      <c r="D6345" s="1" t="s">
        <v>5627</v>
      </c>
      <c r="F6345" s="1" t="s">
        <v>445</v>
      </c>
      <c r="G6345" s="1">
        <v>11</v>
      </c>
      <c r="H6345" s="1">
        <v>120</v>
      </c>
      <c r="I6345" s="1">
        <v>11.7</v>
      </c>
      <c r="J6345" s="1">
        <v>15.6</v>
      </c>
      <c r="K6345" s="3">
        <v>1184</v>
      </c>
      <c r="L6345" s="2">
        <f>N6345/((3098.22)*(1-EXP(-(0.009408)*I6345))^(1.31634))</f>
        <v>0.66484841347314161</v>
      </c>
      <c r="N6345" s="1">
        <v>105</v>
      </c>
      <c r="O6345" s="1">
        <v>50.3</v>
      </c>
      <c r="P6345" s="1">
        <v>6.34</v>
      </c>
      <c r="Q6345" s="1">
        <v>11.1</v>
      </c>
      <c r="R6345" s="1">
        <v>5.57</v>
      </c>
      <c r="S6345" s="1">
        <v>13.4</v>
      </c>
      <c r="AJ6345" s="1" t="s">
        <v>406</v>
      </c>
      <c r="AK6345" s="20">
        <v>67</v>
      </c>
      <c r="AL6345" s="19">
        <v>32</v>
      </c>
      <c r="AN6345" s="3">
        <v>1994</v>
      </c>
      <c r="AQ6345">
        <v>80608</v>
      </c>
      <c r="AR6345" s="1" t="s">
        <v>306</v>
      </c>
    </row>
    <row r="6346" spans="1:44" x14ac:dyDescent="0.25">
      <c r="A6346" s="1">
        <v>7941</v>
      </c>
      <c r="B6346" s="1" t="s">
        <v>1233</v>
      </c>
      <c r="C6346" s="1">
        <v>101</v>
      </c>
      <c r="D6346" s="1" t="s">
        <v>5627</v>
      </c>
      <c r="F6346" s="1" t="s">
        <v>445</v>
      </c>
      <c r="G6346" s="1">
        <v>11</v>
      </c>
      <c r="H6346" s="1">
        <v>120</v>
      </c>
      <c r="I6346" s="1">
        <v>12.4</v>
      </c>
      <c r="J6346" s="1">
        <v>17.399999999999999</v>
      </c>
      <c r="K6346" s="3">
        <v>816</v>
      </c>
      <c r="L6346" s="2">
        <f>N6346/((3098.22)*(1-EXP(-(0.009408)*I6346))^(1.31634))</f>
        <v>0.6420779819465916</v>
      </c>
      <c r="N6346" s="1">
        <v>109</v>
      </c>
      <c r="O6346" s="1">
        <v>52.4</v>
      </c>
      <c r="P6346" s="1">
        <v>6.21</v>
      </c>
      <c r="Q6346" s="1">
        <v>17.600000000000001</v>
      </c>
      <c r="R6346" s="1">
        <v>6.06</v>
      </c>
      <c r="S6346" s="1">
        <v>19</v>
      </c>
      <c r="AJ6346" s="1" t="s">
        <v>406</v>
      </c>
      <c r="AK6346" s="20">
        <v>67</v>
      </c>
      <c r="AL6346" s="19">
        <v>32</v>
      </c>
      <c r="AN6346" s="3">
        <v>1994</v>
      </c>
      <c r="AQ6346">
        <v>80608</v>
      </c>
      <c r="AR6346" s="1" t="s">
        <v>306</v>
      </c>
    </row>
    <row r="6347" spans="1:44" x14ac:dyDescent="0.25">
      <c r="A6347" s="1">
        <v>7942</v>
      </c>
      <c r="B6347" s="1" t="s">
        <v>1233</v>
      </c>
      <c r="C6347" s="1">
        <v>101</v>
      </c>
      <c r="D6347" s="1" t="s">
        <v>5627</v>
      </c>
      <c r="F6347" s="1" t="s">
        <v>445</v>
      </c>
      <c r="G6347" s="1">
        <v>11</v>
      </c>
      <c r="H6347" s="1">
        <v>120</v>
      </c>
      <c r="I6347" s="1">
        <v>10.6</v>
      </c>
      <c r="J6347" s="1">
        <v>13</v>
      </c>
      <c r="K6347" s="3">
        <v>1109</v>
      </c>
      <c r="L6347" s="2">
        <f>N6347/((3098.22)*(1-EXP(-(0.009408)*I6347))^(1.31634))</f>
        <v>0.61598488290799791</v>
      </c>
      <c r="N6347" s="1">
        <v>86</v>
      </c>
      <c r="O6347" s="1">
        <v>41.2</v>
      </c>
      <c r="P6347" s="1">
        <v>4.46</v>
      </c>
      <c r="Q6347" s="1">
        <v>7.04</v>
      </c>
      <c r="R6347" s="1">
        <v>3.79</v>
      </c>
      <c r="S6347" s="1">
        <v>13</v>
      </c>
      <c r="AJ6347" s="1" t="s">
        <v>406</v>
      </c>
      <c r="AK6347" s="20">
        <v>67</v>
      </c>
      <c r="AL6347" s="19">
        <v>32</v>
      </c>
      <c r="AN6347" s="3">
        <v>1994</v>
      </c>
      <c r="AQ6347">
        <v>80608</v>
      </c>
      <c r="AR6347" s="1" t="s">
        <v>306</v>
      </c>
    </row>
    <row r="6348" spans="1:44" x14ac:dyDescent="0.25">
      <c r="A6348" s="1">
        <v>7943</v>
      </c>
      <c r="B6348" s="1" t="s">
        <v>1233</v>
      </c>
      <c r="C6348" s="1">
        <v>101</v>
      </c>
      <c r="D6348" s="1" t="s">
        <v>5627</v>
      </c>
      <c r="F6348" s="1" t="s">
        <v>445</v>
      </c>
      <c r="G6348" s="1">
        <v>12</v>
      </c>
      <c r="H6348" s="1">
        <v>70</v>
      </c>
      <c r="I6348" s="1">
        <v>4.72</v>
      </c>
      <c r="J6348" s="1">
        <v>4.87</v>
      </c>
      <c r="K6348" s="3">
        <v>5233</v>
      </c>
      <c r="L6348" s="2">
        <f>N6348/((3098.22)*(1-EXP(-(0.009408)*I6348))^(1.31634))</f>
        <v>0.681463126695945</v>
      </c>
      <c r="N6348" s="1">
        <v>34</v>
      </c>
      <c r="O6348" s="1">
        <v>16.2</v>
      </c>
      <c r="P6348" s="1">
        <v>2.9</v>
      </c>
      <c r="Q6348" s="1">
        <v>3.25</v>
      </c>
      <c r="R6348" s="1">
        <v>3.72</v>
      </c>
      <c r="S6348" s="1">
        <v>5.78</v>
      </c>
      <c r="AJ6348" s="1" t="s">
        <v>406</v>
      </c>
      <c r="AK6348" s="20">
        <v>67</v>
      </c>
      <c r="AL6348" s="19">
        <v>32</v>
      </c>
      <c r="AN6348" s="3">
        <v>1994</v>
      </c>
      <c r="AQ6348">
        <v>80608</v>
      </c>
      <c r="AR6348" s="1" t="s">
        <v>306</v>
      </c>
    </row>
    <row r="6349" spans="1:44" x14ac:dyDescent="0.25">
      <c r="A6349" s="1">
        <v>7944</v>
      </c>
      <c r="B6349" s="1" t="s">
        <v>1233</v>
      </c>
      <c r="C6349" s="1">
        <v>101</v>
      </c>
      <c r="D6349" s="1" t="s">
        <v>5627</v>
      </c>
      <c r="F6349" s="1" t="s">
        <v>445</v>
      </c>
      <c r="G6349" s="1">
        <v>10</v>
      </c>
      <c r="H6349" s="1">
        <v>27</v>
      </c>
      <c r="I6349" s="1">
        <v>5.2</v>
      </c>
      <c r="J6349" s="1">
        <v>5</v>
      </c>
      <c r="K6349" s="3">
        <v>3129</v>
      </c>
      <c r="L6349" s="2">
        <f>N6349/((1948.03)*(1-EXP(-(0.015672)*I6349))^(1.40829))</f>
        <v>0.39535214789903433</v>
      </c>
      <c r="N6349" s="1">
        <v>21.3</v>
      </c>
      <c r="O6349" s="1">
        <v>9.5</v>
      </c>
      <c r="Q6349" s="1">
        <v>2.1</v>
      </c>
      <c r="R6349" s="1">
        <v>3.5</v>
      </c>
      <c r="S6349" s="1">
        <v>3.4</v>
      </c>
      <c r="AJ6349" s="1" t="s">
        <v>406</v>
      </c>
      <c r="AK6349" s="20">
        <v>68</v>
      </c>
      <c r="AL6349" s="19">
        <v>33</v>
      </c>
      <c r="AN6349" s="3">
        <v>1988</v>
      </c>
      <c r="AQ6349">
        <v>80608</v>
      </c>
      <c r="AR6349" s="1" t="s">
        <v>3288</v>
      </c>
    </row>
    <row r="6350" spans="1:44" x14ac:dyDescent="0.25">
      <c r="A6350" s="1">
        <v>7945</v>
      </c>
      <c r="B6350" s="1" t="s">
        <v>1233</v>
      </c>
      <c r="C6350" s="1">
        <v>101</v>
      </c>
      <c r="D6350" s="1" t="s">
        <v>5627</v>
      </c>
      <c r="F6350" s="1" t="s">
        <v>445</v>
      </c>
      <c r="G6350" s="1">
        <v>9</v>
      </c>
      <c r="H6350" s="1">
        <v>35</v>
      </c>
      <c r="I6350" s="1">
        <v>6</v>
      </c>
      <c r="J6350" s="1">
        <v>7</v>
      </c>
      <c r="K6350" s="3">
        <v>1886</v>
      </c>
      <c r="L6350" s="2">
        <f>N6350/((1581.94)*(1-EXP(-(0.021301)*I6350))^(1.51716))</f>
        <v>0.466942447695887</v>
      </c>
      <c r="N6350" s="1">
        <v>29.6</v>
      </c>
      <c r="O6350" s="1">
        <v>13.3</v>
      </c>
      <c r="Q6350" s="1">
        <v>3.4</v>
      </c>
      <c r="R6350" s="1">
        <v>2.7</v>
      </c>
      <c r="S6350" s="1">
        <v>3.8</v>
      </c>
      <c r="AJ6350" s="1" t="s">
        <v>406</v>
      </c>
      <c r="AK6350" s="20">
        <v>68</v>
      </c>
      <c r="AL6350" s="19">
        <v>33</v>
      </c>
      <c r="AN6350" s="3">
        <v>1988</v>
      </c>
      <c r="AQ6350">
        <v>80608</v>
      </c>
      <c r="AR6350" s="1" t="s">
        <v>3288</v>
      </c>
    </row>
    <row r="6351" spans="1:44" x14ac:dyDescent="0.25">
      <c r="A6351" s="1">
        <v>7946</v>
      </c>
      <c r="B6351" s="1" t="s">
        <v>1233</v>
      </c>
      <c r="C6351" s="1">
        <v>101</v>
      </c>
      <c r="D6351" s="1" t="s">
        <v>5627</v>
      </c>
      <c r="F6351" s="1" t="s">
        <v>445</v>
      </c>
      <c r="G6351" s="1">
        <v>10</v>
      </c>
      <c r="H6351" s="1">
        <v>35</v>
      </c>
      <c r="I6351" s="1">
        <v>1.6</v>
      </c>
      <c r="J6351" s="1">
        <v>3.2</v>
      </c>
      <c r="K6351" s="3">
        <v>1077</v>
      </c>
      <c r="L6351" s="2">
        <f>N6351/((1948.03)*(1-EXP(-(0.015672)*I6351))^(1.40829))</f>
        <v>0.18767852491092604</v>
      </c>
      <c r="N6351" s="1">
        <v>2</v>
      </c>
      <c r="O6351" s="1">
        <v>0.9</v>
      </c>
      <c r="Q6351" s="1">
        <v>0.8</v>
      </c>
      <c r="R6351" s="1">
        <v>0.3</v>
      </c>
      <c r="S6351" s="1">
        <v>2.1</v>
      </c>
      <c r="AJ6351" s="1" t="s">
        <v>406</v>
      </c>
      <c r="AK6351" s="20">
        <v>68</v>
      </c>
      <c r="AL6351" s="19">
        <v>33</v>
      </c>
      <c r="AN6351" s="3">
        <v>1988</v>
      </c>
      <c r="AQ6351">
        <v>80608</v>
      </c>
      <c r="AR6351" s="1" t="s">
        <v>3288</v>
      </c>
    </row>
    <row r="6352" spans="1:44" x14ac:dyDescent="0.25">
      <c r="A6352" s="1">
        <v>7947</v>
      </c>
      <c r="B6352" s="1" t="s">
        <v>1233</v>
      </c>
      <c r="C6352" s="1">
        <v>101</v>
      </c>
      <c r="D6352" s="1" t="s">
        <v>5627</v>
      </c>
      <c r="F6352" s="1" t="s">
        <v>445</v>
      </c>
      <c r="G6352" s="1">
        <v>10</v>
      </c>
      <c r="H6352" s="1">
        <v>30</v>
      </c>
      <c r="I6352" s="1">
        <v>2.7</v>
      </c>
      <c r="J6352" s="1">
        <v>3.1</v>
      </c>
      <c r="K6352" s="3">
        <v>4600</v>
      </c>
      <c r="L6352" s="2">
        <f>N6352/((1948.03)*(1-EXP(-(0.015672)*I6352))^(1.40829))</f>
        <v>0.42729670604461245</v>
      </c>
      <c r="N6352" s="1">
        <v>9.4</v>
      </c>
      <c r="O6352" s="1">
        <v>4.8</v>
      </c>
      <c r="Q6352" s="1">
        <v>1.6</v>
      </c>
      <c r="R6352" s="1">
        <v>2.2999999999999998</v>
      </c>
      <c r="S6352" s="1">
        <v>2.2000000000000002</v>
      </c>
      <c r="AJ6352" s="1" t="s">
        <v>406</v>
      </c>
      <c r="AK6352" s="20">
        <v>68</v>
      </c>
      <c r="AL6352" s="19">
        <v>33</v>
      </c>
      <c r="AN6352" s="3">
        <v>1988</v>
      </c>
      <c r="AQ6352">
        <v>80608</v>
      </c>
      <c r="AR6352" s="1" t="s">
        <v>3288</v>
      </c>
    </row>
    <row r="6353" spans="1:44" x14ac:dyDescent="0.25">
      <c r="A6353" s="1">
        <v>7948</v>
      </c>
      <c r="B6353" s="1" t="s">
        <v>1233</v>
      </c>
      <c r="C6353" s="1">
        <v>101</v>
      </c>
      <c r="D6353" s="1" t="s">
        <v>5627</v>
      </c>
      <c r="F6353" s="1" t="s">
        <v>445</v>
      </c>
      <c r="G6353" s="1">
        <v>11</v>
      </c>
      <c r="H6353" s="1">
        <v>45</v>
      </c>
      <c r="I6353" s="1">
        <v>2.8</v>
      </c>
      <c r="J6353" s="1">
        <v>3.5</v>
      </c>
      <c r="K6353" s="3">
        <v>2918</v>
      </c>
      <c r="L6353" s="2">
        <f>N6353/((1195.03)*(1-EXP(-(0.021701)*I6353))^(1.32104))</f>
        <v>0.26769490457010431</v>
      </c>
      <c r="N6353" s="1">
        <v>7.6</v>
      </c>
      <c r="Q6353" s="1">
        <v>0.5</v>
      </c>
      <c r="R6353" s="1">
        <v>0.2</v>
      </c>
      <c r="S6353" s="1">
        <v>1.4</v>
      </c>
      <c r="AJ6353" s="1" t="s">
        <v>406</v>
      </c>
      <c r="AK6353" s="20">
        <v>68</v>
      </c>
      <c r="AL6353" s="19">
        <v>33</v>
      </c>
      <c r="AN6353" s="3">
        <v>1988</v>
      </c>
      <c r="AQ6353">
        <v>80608</v>
      </c>
      <c r="AR6353" s="1" t="s">
        <v>3288</v>
      </c>
    </row>
    <row r="6354" spans="1:44" x14ac:dyDescent="0.25">
      <c r="A6354" s="1">
        <v>7949</v>
      </c>
      <c r="B6354" s="1" t="s">
        <v>1233</v>
      </c>
      <c r="C6354" s="1">
        <v>101</v>
      </c>
      <c r="D6354" s="1" t="s">
        <v>5627</v>
      </c>
      <c r="F6354" s="1" t="s">
        <v>445</v>
      </c>
      <c r="G6354" s="1">
        <v>11</v>
      </c>
      <c r="H6354" s="1">
        <v>45</v>
      </c>
      <c r="I6354" s="1">
        <v>3.5</v>
      </c>
      <c r="J6354" s="1">
        <v>3.2</v>
      </c>
      <c r="K6354" s="3">
        <v>10760</v>
      </c>
      <c r="L6354" s="2">
        <f>N6354/((3098.22)*(1-EXP(-(0.009408)*I6354))^(1.31634))</f>
        <v>0.71953495369390963</v>
      </c>
      <c r="N6354" s="1">
        <v>24.4</v>
      </c>
      <c r="O6354" s="1">
        <v>10.7</v>
      </c>
      <c r="Q6354" s="1">
        <v>1.6</v>
      </c>
      <c r="R6354" s="1">
        <v>0.6</v>
      </c>
      <c r="S6354" s="1">
        <v>5.9</v>
      </c>
      <c r="AJ6354" s="1" t="s">
        <v>406</v>
      </c>
      <c r="AK6354" s="20">
        <v>68</v>
      </c>
      <c r="AL6354" s="19">
        <v>33</v>
      </c>
      <c r="AN6354" s="3">
        <v>1988</v>
      </c>
      <c r="AQ6354">
        <v>80608</v>
      </c>
      <c r="AR6354" s="1" t="s">
        <v>3288</v>
      </c>
    </row>
    <row r="6355" spans="1:44" x14ac:dyDescent="0.25">
      <c r="A6355" s="1">
        <v>7950</v>
      </c>
      <c r="B6355" s="1" t="s">
        <v>1233</v>
      </c>
      <c r="C6355" s="1">
        <v>101</v>
      </c>
      <c r="D6355" s="1" t="s">
        <v>5627</v>
      </c>
      <c r="F6355" s="1" t="s">
        <v>445</v>
      </c>
      <c r="G6355" s="1">
        <v>10</v>
      </c>
      <c r="H6355" s="1">
        <v>45</v>
      </c>
      <c r="I6355" s="1">
        <v>5.7</v>
      </c>
      <c r="J6355" s="1">
        <v>5.0999999999999996</v>
      </c>
      <c r="K6355" s="3">
        <v>8435</v>
      </c>
      <c r="L6355" s="2">
        <f>N6355/((1948.03)*(1-EXP(-(0.015672)*I6355))^(1.40829))</f>
        <v>1.0150949950192638</v>
      </c>
      <c r="N6355" s="1">
        <v>61.9</v>
      </c>
      <c r="O6355" s="1">
        <v>22.3</v>
      </c>
      <c r="Q6355" s="1">
        <v>3.6</v>
      </c>
      <c r="R6355" s="1">
        <v>4.3</v>
      </c>
      <c r="S6355" s="1">
        <v>6.8</v>
      </c>
      <c r="AJ6355" s="1" t="s">
        <v>406</v>
      </c>
      <c r="AK6355" s="20">
        <v>68</v>
      </c>
      <c r="AL6355" s="19">
        <v>33</v>
      </c>
      <c r="AN6355" s="3">
        <v>1988</v>
      </c>
      <c r="AQ6355">
        <v>80608</v>
      </c>
      <c r="AR6355" s="1" t="s">
        <v>3288</v>
      </c>
    </row>
    <row r="6356" spans="1:44" x14ac:dyDescent="0.25">
      <c r="A6356" s="1">
        <v>7951</v>
      </c>
      <c r="B6356" s="1" t="s">
        <v>1233</v>
      </c>
      <c r="C6356" s="1">
        <v>101</v>
      </c>
      <c r="D6356" s="1" t="s">
        <v>5627</v>
      </c>
      <c r="F6356" s="1" t="s">
        <v>445</v>
      </c>
      <c r="G6356" s="1">
        <v>9</v>
      </c>
      <c r="H6356" s="1">
        <v>15</v>
      </c>
      <c r="I6356" s="1">
        <v>3</v>
      </c>
      <c r="J6356" s="1">
        <v>3.5</v>
      </c>
      <c r="K6356" s="3">
        <v>2970</v>
      </c>
      <c r="L6356" s="2">
        <f>N6356/((1581.94)*(1-EXP(-(0.021301)*I6356))^(1.51716))</f>
        <v>0.47354211999882456</v>
      </c>
      <c r="N6356" s="1">
        <v>11</v>
      </c>
      <c r="S6356" s="1">
        <v>4.3099999999999996</v>
      </c>
      <c r="AJ6356" s="1" t="s">
        <v>406</v>
      </c>
      <c r="AK6356" s="20">
        <v>67.5</v>
      </c>
      <c r="AL6356" s="19">
        <v>32</v>
      </c>
      <c r="AN6356" s="3">
        <v>1985</v>
      </c>
      <c r="AQ6356">
        <v>80608</v>
      </c>
      <c r="AR6356" s="1" t="s">
        <v>3519</v>
      </c>
    </row>
    <row r="6357" spans="1:44" x14ac:dyDescent="0.25">
      <c r="A6357" s="1">
        <v>7952</v>
      </c>
      <c r="B6357" s="1" t="s">
        <v>1233</v>
      </c>
      <c r="C6357" s="1">
        <v>101</v>
      </c>
      <c r="D6357" s="1" t="s">
        <v>6184</v>
      </c>
      <c r="F6357" s="1" t="s">
        <v>445</v>
      </c>
      <c r="G6357" s="1">
        <v>10</v>
      </c>
      <c r="H6357" s="1">
        <v>30</v>
      </c>
      <c r="I6357" s="1">
        <v>5</v>
      </c>
      <c r="J6357" s="1">
        <v>5</v>
      </c>
      <c r="K6357" s="3">
        <v>13450</v>
      </c>
      <c r="L6357" s="2">
        <f>N6357/((1948.03)*(1-EXP(-(0.015672)*I6357))^(1.40829))</f>
        <v>0.71243953621612954</v>
      </c>
      <c r="N6357" s="1">
        <v>36.4</v>
      </c>
      <c r="S6357" s="1">
        <v>1.99</v>
      </c>
      <c r="AJ6357" s="1" t="s">
        <v>406</v>
      </c>
      <c r="AK6357" s="20">
        <v>67.5</v>
      </c>
      <c r="AL6357" s="19">
        <v>32</v>
      </c>
      <c r="AN6357" s="3">
        <v>1985</v>
      </c>
      <c r="AQ6357">
        <v>80608</v>
      </c>
      <c r="AR6357" s="1" t="s">
        <v>3519</v>
      </c>
    </row>
    <row r="6358" spans="1:44" x14ac:dyDescent="0.25">
      <c r="A6358" s="1">
        <v>7953</v>
      </c>
      <c r="B6358" s="1" t="s">
        <v>1233</v>
      </c>
      <c r="C6358" s="1">
        <v>101</v>
      </c>
      <c r="D6358" s="1" t="s">
        <v>5627</v>
      </c>
      <c r="F6358" s="1" t="s">
        <v>445</v>
      </c>
      <c r="G6358" s="1">
        <v>10</v>
      </c>
      <c r="H6358" s="1">
        <v>35</v>
      </c>
      <c r="I6358" s="1">
        <v>5.5</v>
      </c>
      <c r="J6358" s="1">
        <v>6</v>
      </c>
      <c r="K6358" s="3">
        <v>6620</v>
      </c>
      <c r="L6358" s="2">
        <f>N6358/((1948.03)*(1-EXP(-(0.015672)*I6358))^(1.40829))</f>
        <v>0.71583098986671667</v>
      </c>
      <c r="N6358" s="1">
        <v>41.6</v>
      </c>
      <c r="S6358" s="1">
        <v>6.93</v>
      </c>
      <c r="AJ6358" s="1" t="s">
        <v>406</v>
      </c>
      <c r="AK6358" s="20">
        <v>67.5</v>
      </c>
      <c r="AL6358" s="19">
        <v>32</v>
      </c>
      <c r="AN6358" s="3">
        <v>1985</v>
      </c>
      <c r="AQ6358">
        <v>80608</v>
      </c>
      <c r="AR6358" s="1" t="s">
        <v>3519</v>
      </c>
    </row>
    <row r="6359" spans="1:44" x14ac:dyDescent="0.25">
      <c r="A6359" s="1">
        <v>7954</v>
      </c>
      <c r="B6359" s="1" t="s">
        <v>1233</v>
      </c>
      <c r="C6359" s="1">
        <v>101</v>
      </c>
      <c r="D6359" s="1" t="s">
        <v>5627</v>
      </c>
      <c r="F6359" s="1" t="s">
        <v>445</v>
      </c>
      <c r="G6359" s="1">
        <v>10</v>
      </c>
      <c r="H6359" s="1">
        <v>40</v>
      </c>
      <c r="I6359" s="1">
        <v>6</v>
      </c>
      <c r="J6359" s="1">
        <v>5.5</v>
      </c>
      <c r="K6359" s="3">
        <v>8050</v>
      </c>
      <c r="L6359" s="2">
        <f>N6359/((1948.03)*(1-EXP(-(0.015672)*I6359))^(1.40829))</f>
        <v>0.51274924900178753</v>
      </c>
      <c r="N6359" s="1">
        <v>33.5</v>
      </c>
      <c r="S6359" s="1">
        <v>8.7899999999999991</v>
      </c>
      <c r="AJ6359" s="1" t="s">
        <v>406</v>
      </c>
      <c r="AK6359" s="20">
        <v>67.5</v>
      </c>
      <c r="AL6359" s="19">
        <v>32</v>
      </c>
      <c r="AN6359" s="3">
        <v>1985</v>
      </c>
      <c r="AQ6359">
        <v>80608</v>
      </c>
      <c r="AR6359" s="1" t="s">
        <v>3519</v>
      </c>
    </row>
    <row r="6360" spans="1:44" x14ac:dyDescent="0.25">
      <c r="A6360" s="1">
        <v>7955</v>
      </c>
      <c r="B6360" s="1" t="s">
        <v>1233</v>
      </c>
      <c r="C6360" s="1">
        <v>101</v>
      </c>
      <c r="D6360" s="1" t="s">
        <v>5627</v>
      </c>
      <c r="F6360" s="1" t="s">
        <v>445</v>
      </c>
      <c r="G6360" s="1">
        <v>10</v>
      </c>
      <c r="H6360" s="1">
        <v>40</v>
      </c>
      <c r="I6360" s="1">
        <v>5</v>
      </c>
      <c r="J6360" s="1">
        <v>4.5</v>
      </c>
      <c r="K6360" s="3">
        <v>5500</v>
      </c>
      <c r="L6360" s="2">
        <f>N6360/((1948.03)*(1-EXP(-(0.015672)*I6360))^(1.40829))</f>
        <v>0.40710830640921691</v>
      </c>
      <c r="N6360" s="1">
        <v>20.8</v>
      </c>
      <c r="S6360" s="1">
        <v>2.85</v>
      </c>
      <c r="AJ6360" s="1" t="s">
        <v>406</v>
      </c>
      <c r="AK6360" s="20">
        <v>67.5</v>
      </c>
      <c r="AL6360" s="19">
        <v>32</v>
      </c>
      <c r="AN6360" s="3">
        <v>1985</v>
      </c>
      <c r="AQ6360">
        <v>80608</v>
      </c>
      <c r="AR6360" s="1" t="s">
        <v>3519</v>
      </c>
    </row>
    <row r="6361" spans="1:44" x14ac:dyDescent="0.25">
      <c r="A6361" s="1">
        <v>7956</v>
      </c>
      <c r="B6361" s="1" t="s">
        <v>1233</v>
      </c>
      <c r="C6361" s="1">
        <v>101</v>
      </c>
      <c r="D6361" s="1" t="s">
        <v>5627</v>
      </c>
      <c r="F6361" s="1" t="s">
        <v>445</v>
      </c>
      <c r="G6361" s="1">
        <v>10</v>
      </c>
      <c r="H6361" s="1">
        <v>30</v>
      </c>
      <c r="I6361" s="1">
        <v>3</v>
      </c>
      <c r="J6361" s="1">
        <v>3</v>
      </c>
      <c r="K6361" s="3">
        <v>6370</v>
      </c>
      <c r="L6361" s="2">
        <f>N6361/((3098.22)*(1-EXP(-(0.009408)*I6361))^(1.31634))</f>
        <v>0.5185749824024497</v>
      </c>
      <c r="N6361" s="1">
        <v>14.4</v>
      </c>
      <c r="S6361" s="1">
        <v>2.73</v>
      </c>
      <c r="AJ6361" s="1" t="s">
        <v>406</v>
      </c>
      <c r="AK6361" s="20">
        <v>67.5</v>
      </c>
      <c r="AL6361" s="19">
        <v>32</v>
      </c>
      <c r="AN6361" s="3">
        <v>1985</v>
      </c>
      <c r="AQ6361">
        <v>80608</v>
      </c>
      <c r="AR6361" s="1" t="s">
        <v>3519</v>
      </c>
    </row>
    <row r="6362" spans="1:44" x14ac:dyDescent="0.25">
      <c r="A6362" s="1">
        <v>7957</v>
      </c>
      <c r="B6362" s="1" t="s">
        <v>1233</v>
      </c>
      <c r="C6362" s="1">
        <v>101</v>
      </c>
      <c r="D6362" s="1" t="s">
        <v>6385</v>
      </c>
      <c r="F6362" s="1" t="s">
        <v>445</v>
      </c>
      <c r="G6362" s="1">
        <v>9</v>
      </c>
      <c r="H6362" s="1">
        <v>20</v>
      </c>
      <c r="I6362" s="1">
        <v>4.0999999999999996</v>
      </c>
      <c r="J6362" s="1">
        <v>4.3</v>
      </c>
      <c r="K6362" s="3">
        <v>3798</v>
      </c>
      <c r="L6362" s="2">
        <f>N6362/((1581.94)*(1-EXP(-(0.021301)*I6362))^(1.51716))</f>
        <v>0.46367641668893728</v>
      </c>
      <c r="N6362" s="1">
        <v>17</v>
      </c>
      <c r="O6362" s="1">
        <v>7.56</v>
      </c>
      <c r="Q6362" s="1">
        <v>1.79</v>
      </c>
      <c r="R6362" s="1">
        <v>2.2799999999999998</v>
      </c>
      <c r="S6362" s="1">
        <v>2.42</v>
      </c>
      <c r="AJ6362" s="1" t="s">
        <v>406</v>
      </c>
      <c r="AK6362" s="20">
        <v>67.650000000000006</v>
      </c>
      <c r="AL6362" s="19">
        <v>31.08</v>
      </c>
      <c r="AN6362" s="3">
        <v>1976</v>
      </c>
      <c r="AQ6362">
        <v>80608</v>
      </c>
      <c r="AR6362" s="1" t="s">
        <v>3544</v>
      </c>
    </row>
    <row r="6363" spans="1:44" x14ac:dyDescent="0.25">
      <c r="A6363" s="1">
        <v>7958</v>
      </c>
      <c r="B6363" s="1" t="s">
        <v>1233</v>
      </c>
      <c r="C6363" s="1">
        <v>101</v>
      </c>
      <c r="D6363" s="1" t="s">
        <v>6385</v>
      </c>
      <c r="F6363" s="1" t="s">
        <v>445</v>
      </c>
      <c r="G6363" s="1">
        <v>9</v>
      </c>
      <c r="H6363" s="1">
        <v>30</v>
      </c>
      <c r="I6363" s="1">
        <v>5.8</v>
      </c>
      <c r="J6363" s="1">
        <v>6.6</v>
      </c>
      <c r="K6363" s="3">
        <v>2657</v>
      </c>
      <c r="L6363" s="2">
        <f>N6363/((1581.94)*(1-EXP(-(0.021301)*I6363))^(1.51716))</f>
        <v>0.58771045072855777</v>
      </c>
      <c r="N6363" s="1">
        <v>35.5</v>
      </c>
      <c r="O6363" s="1">
        <v>17.7</v>
      </c>
      <c r="Q6363" s="1">
        <v>3.19</v>
      </c>
      <c r="R6363" s="1">
        <v>2.68</v>
      </c>
      <c r="S6363" s="1">
        <v>4.4000000000000004</v>
      </c>
      <c r="AJ6363" s="1" t="s">
        <v>406</v>
      </c>
      <c r="AK6363" s="20">
        <v>67.650000000000006</v>
      </c>
      <c r="AL6363" s="19">
        <v>31.08</v>
      </c>
      <c r="AN6363" s="3">
        <v>1976</v>
      </c>
      <c r="AQ6363">
        <v>80608</v>
      </c>
      <c r="AR6363" s="1" t="s">
        <v>3544</v>
      </c>
    </row>
    <row r="6364" spans="1:44" x14ac:dyDescent="0.25">
      <c r="A6364" s="1">
        <v>7959</v>
      </c>
      <c r="B6364" s="1" t="s">
        <v>1233</v>
      </c>
      <c r="C6364" s="1">
        <v>101</v>
      </c>
      <c r="D6364" s="1" t="s">
        <v>6385</v>
      </c>
      <c r="F6364" s="1" t="s">
        <v>445</v>
      </c>
      <c r="G6364" s="1">
        <v>9</v>
      </c>
      <c r="H6364" s="1">
        <v>40</v>
      </c>
      <c r="I6364" s="1">
        <v>7.5</v>
      </c>
      <c r="J6364" s="1">
        <v>8.4</v>
      </c>
      <c r="K6364" s="3">
        <v>2293</v>
      </c>
      <c r="L6364" s="2">
        <f>N6364/((1581.94)*(1-EXP(-(0.021301)*I6364))^(1.51716))</f>
        <v>0.72882209015893618</v>
      </c>
      <c r="N6364" s="1">
        <v>63.3</v>
      </c>
      <c r="O6364" s="1">
        <v>30.2</v>
      </c>
      <c r="Q6364" s="1">
        <v>4.57</v>
      </c>
      <c r="R6364" s="1">
        <v>3.02</v>
      </c>
      <c r="S6364" s="1">
        <v>6.61</v>
      </c>
      <c r="AJ6364" s="1" t="s">
        <v>406</v>
      </c>
      <c r="AK6364" s="20">
        <v>67.650000000000006</v>
      </c>
      <c r="AL6364" s="19">
        <v>31.08</v>
      </c>
      <c r="AN6364" s="3">
        <v>1976</v>
      </c>
      <c r="AQ6364">
        <v>80608</v>
      </c>
      <c r="AR6364" s="1" t="s">
        <v>3544</v>
      </c>
    </row>
    <row r="6365" spans="1:44" x14ac:dyDescent="0.25">
      <c r="A6365" s="1">
        <v>7960</v>
      </c>
      <c r="B6365" s="1" t="s">
        <v>1233</v>
      </c>
      <c r="C6365" s="1">
        <v>101</v>
      </c>
      <c r="D6365" s="1" t="s">
        <v>6385</v>
      </c>
      <c r="F6365" s="1" t="s">
        <v>445</v>
      </c>
      <c r="G6365" s="1">
        <v>9</v>
      </c>
      <c r="H6365" s="1">
        <v>60</v>
      </c>
      <c r="I6365" s="1">
        <v>10.4</v>
      </c>
      <c r="J6365" s="1">
        <v>11.5</v>
      </c>
      <c r="K6365" s="3">
        <v>1849</v>
      </c>
      <c r="L6365" s="2">
        <f>N6365/((1581.94)*(1-EXP(-(0.021301)*I6365))^(1.51716))</f>
        <v>0.85111085074531523</v>
      </c>
      <c r="N6365" s="1">
        <v>116</v>
      </c>
      <c r="O6365" s="1">
        <v>59.2</v>
      </c>
      <c r="Q6365" s="1">
        <v>6.73</v>
      </c>
      <c r="R6365" s="1">
        <v>3.54</v>
      </c>
      <c r="S6365" s="1">
        <v>11.1</v>
      </c>
      <c r="AJ6365" s="1" t="s">
        <v>406</v>
      </c>
      <c r="AK6365" s="20">
        <v>67.650000000000006</v>
      </c>
      <c r="AL6365" s="19">
        <v>31.08</v>
      </c>
      <c r="AN6365" s="3">
        <v>1976</v>
      </c>
      <c r="AQ6365">
        <v>80608</v>
      </c>
      <c r="AR6365" s="1" t="s">
        <v>3544</v>
      </c>
    </row>
    <row r="6366" spans="1:44" x14ac:dyDescent="0.25">
      <c r="A6366" s="1">
        <v>7961</v>
      </c>
      <c r="B6366" s="1" t="s">
        <v>1233</v>
      </c>
      <c r="C6366" s="1">
        <v>101</v>
      </c>
      <c r="D6366" s="1" t="s">
        <v>6385</v>
      </c>
      <c r="F6366" s="1" t="s">
        <v>445</v>
      </c>
      <c r="G6366" s="1">
        <v>10</v>
      </c>
      <c r="H6366" s="1">
        <v>80</v>
      </c>
      <c r="I6366" s="1">
        <v>12.4</v>
      </c>
      <c r="J6366" s="1">
        <v>13</v>
      </c>
      <c r="K6366" s="3">
        <v>1525</v>
      </c>
      <c r="L6366" s="2">
        <f>N6366/((1948.03)*(1-EXP(-(0.015672)*I6366))^(1.40829))</f>
        <v>0.82590840765921048</v>
      </c>
      <c r="N6366" s="1">
        <v>140</v>
      </c>
      <c r="O6366" s="1">
        <v>75.599999999999994</v>
      </c>
      <c r="Q6366" s="1">
        <v>7.33</v>
      </c>
      <c r="R6366" s="1">
        <v>3.4</v>
      </c>
      <c r="S6366" s="1">
        <v>13.8</v>
      </c>
      <c r="AJ6366" s="1" t="s">
        <v>406</v>
      </c>
      <c r="AK6366" s="20">
        <v>67.650000000000006</v>
      </c>
      <c r="AL6366" s="19">
        <v>31.08</v>
      </c>
      <c r="AN6366" s="3">
        <v>1976</v>
      </c>
      <c r="AQ6366">
        <v>80608</v>
      </c>
      <c r="AR6366" s="1" t="s">
        <v>3544</v>
      </c>
    </row>
    <row r="6367" spans="1:44" x14ac:dyDescent="0.25">
      <c r="A6367" s="1">
        <v>7962</v>
      </c>
      <c r="B6367" s="1" t="s">
        <v>1233</v>
      </c>
      <c r="C6367" s="1">
        <v>101</v>
      </c>
      <c r="D6367" s="1" t="s">
        <v>5627</v>
      </c>
      <c r="F6367" s="1" t="s">
        <v>445</v>
      </c>
      <c r="G6367" s="1">
        <v>10</v>
      </c>
      <c r="H6367" s="1">
        <v>100</v>
      </c>
      <c r="I6367" s="1">
        <v>13.9</v>
      </c>
      <c r="J6367" s="1">
        <v>14.5</v>
      </c>
      <c r="K6367" s="3">
        <v>1227</v>
      </c>
      <c r="L6367" s="2">
        <f>N6367/((1948.03)*(1-EXP(-(0.015672)*I6367))^(1.40829))</f>
        <v>0.78090093169575536</v>
      </c>
      <c r="N6367" s="1">
        <v>153</v>
      </c>
      <c r="O6367" s="1">
        <v>86.8</v>
      </c>
      <c r="Q6367" s="1">
        <v>7.7</v>
      </c>
      <c r="R6367" s="1">
        <v>3.36</v>
      </c>
      <c r="S6367" s="1">
        <v>15.3</v>
      </c>
      <c r="AJ6367" s="1" t="s">
        <v>406</v>
      </c>
      <c r="AK6367" s="20">
        <v>67.650000000000006</v>
      </c>
      <c r="AL6367" s="19">
        <v>31.08</v>
      </c>
      <c r="AN6367" s="3">
        <v>1976</v>
      </c>
      <c r="AQ6367">
        <v>80608</v>
      </c>
      <c r="AR6367" s="1" t="s">
        <v>3544</v>
      </c>
    </row>
    <row r="6368" spans="1:44" x14ac:dyDescent="0.25">
      <c r="A6368" s="1">
        <v>7963</v>
      </c>
      <c r="B6368" s="1" t="s">
        <v>1233</v>
      </c>
      <c r="C6368" s="1">
        <v>101</v>
      </c>
      <c r="D6368" s="1" t="s">
        <v>5627</v>
      </c>
      <c r="F6368" s="1" t="s">
        <v>445</v>
      </c>
      <c r="G6368" s="1">
        <v>10</v>
      </c>
      <c r="H6368" s="1">
        <v>120</v>
      </c>
      <c r="I6368" s="1">
        <v>14.7</v>
      </c>
      <c r="J6368" s="1">
        <v>15.7</v>
      </c>
      <c r="K6368" s="3">
        <v>1049</v>
      </c>
      <c r="L6368" s="2">
        <f>N6368/((1948.03)*(1-EXP(-(0.015672)*I6368))^(1.40829))</f>
        <v>0.77070024358336386</v>
      </c>
      <c r="N6368" s="1">
        <v>162</v>
      </c>
      <c r="O6368" s="1">
        <v>91.8</v>
      </c>
      <c r="Q6368" s="1">
        <v>7.91</v>
      </c>
      <c r="R6368" s="1">
        <v>3.32</v>
      </c>
      <c r="S6368" s="1">
        <v>16.2</v>
      </c>
      <c r="AJ6368" s="1" t="s">
        <v>406</v>
      </c>
      <c r="AK6368" s="20">
        <v>67.650000000000006</v>
      </c>
      <c r="AL6368" s="19">
        <v>31.08</v>
      </c>
      <c r="AN6368" s="3">
        <v>1976</v>
      </c>
      <c r="AQ6368">
        <v>80608</v>
      </c>
      <c r="AR6368" s="1" t="s">
        <v>3544</v>
      </c>
    </row>
    <row r="6369" spans="1:44" x14ac:dyDescent="0.25">
      <c r="A6369" s="1">
        <v>7964</v>
      </c>
      <c r="B6369" s="1" t="s">
        <v>1233</v>
      </c>
      <c r="C6369" s="1">
        <v>101</v>
      </c>
      <c r="D6369" s="1" t="s">
        <v>5627</v>
      </c>
      <c r="F6369" s="1" t="s">
        <v>445</v>
      </c>
      <c r="G6369" s="1">
        <v>10</v>
      </c>
      <c r="H6369" s="1">
        <v>140</v>
      </c>
      <c r="I6369" s="1">
        <v>15.3</v>
      </c>
      <c r="J6369" s="1">
        <v>16.399999999999999</v>
      </c>
      <c r="K6369" s="3">
        <v>976</v>
      </c>
      <c r="L6369" s="2">
        <f>N6369/((1948.03)*(1-EXP(-(0.015672)*I6369))^(1.40829))</f>
        <v>0.76933348315475103</v>
      </c>
      <c r="N6369" s="1">
        <v>170</v>
      </c>
      <c r="O6369" s="1">
        <v>95.8</v>
      </c>
      <c r="Q6369" s="1">
        <v>8.11</v>
      </c>
      <c r="R6369" s="1">
        <v>3.28</v>
      </c>
      <c r="S6369" s="1">
        <v>16.7</v>
      </c>
      <c r="AJ6369" s="1" t="s">
        <v>406</v>
      </c>
      <c r="AK6369" s="20">
        <v>67.650000000000006</v>
      </c>
      <c r="AL6369" s="19">
        <v>31.08</v>
      </c>
      <c r="AN6369" s="3">
        <v>1976</v>
      </c>
      <c r="AQ6369">
        <v>80608</v>
      </c>
      <c r="AR6369" s="1" t="s">
        <v>3544</v>
      </c>
    </row>
    <row r="6370" spans="1:44" x14ac:dyDescent="0.25">
      <c r="A6370" s="1">
        <v>7965</v>
      </c>
      <c r="B6370" s="1" t="s">
        <v>1233</v>
      </c>
      <c r="C6370" s="1">
        <v>101</v>
      </c>
      <c r="D6370" s="1" t="s">
        <v>5627</v>
      </c>
      <c r="F6370" s="1" t="s">
        <v>445</v>
      </c>
      <c r="G6370" s="1">
        <v>10</v>
      </c>
      <c r="H6370" s="1">
        <v>160</v>
      </c>
      <c r="I6370" s="1">
        <v>15.5</v>
      </c>
      <c r="J6370" s="1">
        <v>17</v>
      </c>
      <c r="K6370" s="3">
        <v>938</v>
      </c>
      <c r="L6370" s="2">
        <f>N6370/((1948.03)*(1-EXP(-(0.015672)*I6370))^(1.40829))</f>
        <v>0.78816264493709554</v>
      </c>
      <c r="N6370" s="1">
        <v>177</v>
      </c>
      <c r="O6370" s="1">
        <v>99.4</v>
      </c>
      <c r="Q6370" s="1">
        <v>8.31</v>
      </c>
      <c r="R6370" s="1">
        <v>3.24</v>
      </c>
      <c r="S6370" s="1">
        <v>16.899999999999999</v>
      </c>
      <c r="AJ6370" s="1" t="s">
        <v>406</v>
      </c>
      <c r="AK6370" s="20">
        <v>67.650000000000006</v>
      </c>
      <c r="AL6370" s="19">
        <v>31.08</v>
      </c>
      <c r="AN6370" s="3">
        <v>1976</v>
      </c>
      <c r="AQ6370">
        <v>80608</v>
      </c>
      <c r="AR6370" s="1" t="s">
        <v>3544</v>
      </c>
    </row>
    <row r="6371" spans="1:44" x14ac:dyDescent="0.25">
      <c r="A6371" s="1">
        <v>7966</v>
      </c>
      <c r="B6371" s="1" t="s">
        <v>1233</v>
      </c>
      <c r="C6371" s="1">
        <v>101</v>
      </c>
      <c r="D6371" s="1" t="s">
        <v>5627</v>
      </c>
      <c r="F6371" s="1" t="s">
        <v>445</v>
      </c>
      <c r="G6371" s="1">
        <v>10</v>
      </c>
      <c r="H6371" s="1">
        <v>180</v>
      </c>
      <c r="I6371" s="1">
        <v>15.7</v>
      </c>
      <c r="J6371" s="1">
        <v>17.600000000000001</v>
      </c>
      <c r="K6371" s="3">
        <v>902</v>
      </c>
      <c r="L6371" s="2">
        <f>N6371/((1948.03)*(1-EXP(-(0.015672)*I6371))^(1.40829))</f>
        <v>0.80199540086760723</v>
      </c>
      <c r="N6371" s="1">
        <v>183</v>
      </c>
      <c r="O6371" s="1">
        <v>102.5</v>
      </c>
      <c r="Q6371" s="1">
        <v>8.51</v>
      </c>
      <c r="R6371" s="1">
        <v>3.2</v>
      </c>
      <c r="S6371" s="1">
        <v>16.8</v>
      </c>
      <c r="AJ6371" s="1" t="s">
        <v>406</v>
      </c>
      <c r="AK6371" s="20">
        <v>67.650000000000006</v>
      </c>
      <c r="AL6371" s="19">
        <v>31.08</v>
      </c>
      <c r="AN6371" s="3">
        <v>1976</v>
      </c>
      <c r="AQ6371">
        <v>80608</v>
      </c>
      <c r="AR6371" s="1" t="s">
        <v>3544</v>
      </c>
    </row>
    <row r="6372" spans="1:44" x14ac:dyDescent="0.25">
      <c r="A6372" s="1">
        <v>7967</v>
      </c>
      <c r="B6372" s="1" t="s">
        <v>1233</v>
      </c>
      <c r="C6372" s="1">
        <v>101</v>
      </c>
      <c r="D6372" s="1" t="s">
        <v>5627</v>
      </c>
      <c r="F6372" s="1" t="s">
        <v>445</v>
      </c>
      <c r="G6372" s="1">
        <v>10</v>
      </c>
      <c r="H6372" s="1">
        <v>200</v>
      </c>
      <c r="I6372" s="1">
        <v>15.9</v>
      </c>
      <c r="J6372" s="1">
        <v>18</v>
      </c>
      <c r="K6372" s="3">
        <v>874</v>
      </c>
      <c r="L6372" s="2">
        <f>N6372/((1948.03)*(1-EXP(-(0.015672)*I6372))^(1.40829))</f>
        <v>0.81106489514052815</v>
      </c>
      <c r="N6372" s="1">
        <v>188</v>
      </c>
      <c r="O6372" s="1">
        <v>105.3</v>
      </c>
      <c r="Q6372" s="1">
        <v>8.7100000000000009</v>
      </c>
      <c r="R6372" s="1">
        <v>3.16</v>
      </c>
      <c r="S6372" s="1">
        <v>16.5</v>
      </c>
      <c r="AJ6372" s="1" t="s">
        <v>406</v>
      </c>
      <c r="AK6372" s="20">
        <v>67.650000000000006</v>
      </c>
      <c r="AL6372" s="19">
        <v>31.08</v>
      </c>
      <c r="AN6372" s="3">
        <v>1976</v>
      </c>
      <c r="AQ6372">
        <v>80608</v>
      </c>
      <c r="AR6372" s="1" t="s">
        <v>3544</v>
      </c>
    </row>
    <row r="6373" spans="1:44" x14ac:dyDescent="0.25">
      <c r="A6373" s="1">
        <v>7968</v>
      </c>
      <c r="B6373" s="1" t="s">
        <v>1233</v>
      </c>
      <c r="C6373" s="1">
        <v>101</v>
      </c>
      <c r="D6373" s="1" t="s">
        <v>6385</v>
      </c>
      <c r="F6373" s="1" t="s">
        <v>445</v>
      </c>
      <c r="G6373" s="1">
        <v>10</v>
      </c>
      <c r="H6373" s="1">
        <v>46</v>
      </c>
      <c r="I6373" s="1">
        <v>6.6</v>
      </c>
      <c r="J6373" s="1">
        <v>4.5999999999999996</v>
      </c>
      <c r="K6373" s="3">
        <v>12489</v>
      </c>
      <c r="L6373" s="2">
        <f>N6373/((1948.03)*(1-EXP(-(0.015672)*I6373))^(1.40829))</f>
        <v>1.3740284953706887</v>
      </c>
      <c r="N6373" s="1">
        <v>102</v>
      </c>
      <c r="O6373" s="1">
        <v>48.1</v>
      </c>
      <c r="P6373" s="1">
        <v>6.74</v>
      </c>
      <c r="Q6373" s="1">
        <v>5.23</v>
      </c>
      <c r="R6373" s="1">
        <v>3.24</v>
      </c>
      <c r="S6373" s="1">
        <v>11.9</v>
      </c>
      <c r="AJ6373" s="1" t="s">
        <v>406</v>
      </c>
      <c r="AK6373" s="20">
        <v>67.650000000000006</v>
      </c>
      <c r="AL6373" s="19">
        <v>31.08</v>
      </c>
      <c r="AN6373" s="3">
        <v>1975</v>
      </c>
      <c r="AQ6373">
        <v>80608</v>
      </c>
      <c r="AR6373" s="1" t="s">
        <v>288</v>
      </c>
    </row>
    <row r="6374" spans="1:44" x14ac:dyDescent="0.25">
      <c r="A6374" s="1">
        <v>7969</v>
      </c>
      <c r="B6374" s="1" t="s">
        <v>1233</v>
      </c>
      <c r="C6374" s="1">
        <v>101</v>
      </c>
      <c r="D6374" s="1" t="s">
        <v>5627</v>
      </c>
      <c r="F6374" s="1" t="s">
        <v>445</v>
      </c>
      <c r="G6374" s="1">
        <v>9</v>
      </c>
      <c r="H6374" s="1">
        <v>50</v>
      </c>
      <c r="I6374" s="1">
        <v>9.9</v>
      </c>
      <c r="J6374" s="1">
        <v>13.9</v>
      </c>
      <c r="K6374" s="3">
        <v>949</v>
      </c>
      <c r="L6374" s="2">
        <f>N6374/((1581.94)*(1-EXP(-(0.021301)*I6374))^(1.51716))</f>
        <v>0.64331541906927281</v>
      </c>
      <c r="N6374" s="1">
        <v>82</v>
      </c>
      <c r="O6374" s="1">
        <v>30.7</v>
      </c>
      <c r="P6374" s="1">
        <v>2.36</v>
      </c>
      <c r="Q6374" s="1">
        <v>5.74</v>
      </c>
      <c r="R6374" s="1">
        <v>3.95</v>
      </c>
      <c r="S6374" s="1">
        <v>10.9</v>
      </c>
      <c r="AJ6374" s="1" t="s">
        <v>406</v>
      </c>
      <c r="AK6374" s="20">
        <v>67.67</v>
      </c>
      <c r="AL6374" s="19">
        <v>33.83</v>
      </c>
      <c r="AN6374" s="3">
        <v>1982</v>
      </c>
      <c r="AQ6374">
        <v>80608</v>
      </c>
      <c r="AR6374" s="1" t="s">
        <v>3413</v>
      </c>
    </row>
    <row r="6375" spans="1:44" x14ac:dyDescent="0.25">
      <c r="A6375" s="1">
        <v>7970</v>
      </c>
      <c r="B6375" s="1" t="s">
        <v>1233</v>
      </c>
      <c r="C6375" s="1">
        <v>101</v>
      </c>
      <c r="D6375" s="1" t="s">
        <v>5627</v>
      </c>
      <c r="F6375" s="1" t="s">
        <v>445</v>
      </c>
      <c r="G6375" s="1">
        <v>9</v>
      </c>
      <c r="H6375" s="1">
        <v>50</v>
      </c>
      <c r="I6375" s="1">
        <v>8.8000000000000007</v>
      </c>
      <c r="J6375" s="1">
        <v>9.1</v>
      </c>
      <c r="K6375" s="3">
        <v>4022</v>
      </c>
      <c r="L6375" s="2">
        <f>N6375/((1581.94)*(1-EXP(-(0.021301)*I6375))^(1.51716))</f>
        <v>1.2539849807957195</v>
      </c>
      <c r="N6375" s="1">
        <v>136</v>
      </c>
      <c r="O6375" s="1">
        <v>53.1</v>
      </c>
      <c r="P6375" s="1">
        <v>4.43</v>
      </c>
      <c r="Q6375" s="1">
        <v>6.16</v>
      </c>
      <c r="R6375" s="1">
        <v>5.88</v>
      </c>
      <c r="S6375" s="1">
        <v>13.7</v>
      </c>
      <c r="AJ6375" s="1" t="s">
        <v>406</v>
      </c>
      <c r="AK6375" s="20">
        <v>67.67</v>
      </c>
      <c r="AL6375" s="19">
        <v>33.83</v>
      </c>
      <c r="AN6375" s="3">
        <v>1982</v>
      </c>
      <c r="AQ6375">
        <v>80608</v>
      </c>
      <c r="AR6375" s="1" t="s">
        <v>3413</v>
      </c>
    </row>
    <row r="6376" spans="1:44" x14ac:dyDescent="0.25">
      <c r="A6376" s="1">
        <v>7971</v>
      </c>
      <c r="B6376" s="1" t="s">
        <v>1233</v>
      </c>
      <c r="C6376" s="1">
        <v>101</v>
      </c>
      <c r="D6376" s="1" t="s">
        <v>5627</v>
      </c>
      <c r="F6376" s="1" t="s">
        <v>445</v>
      </c>
      <c r="G6376" s="1">
        <v>10</v>
      </c>
      <c r="H6376" s="1">
        <v>50</v>
      </c>
      <c r="I6376" s="1">
        <v>8.4</v>
      </c>
      <c r="J6376" s="1">
        <v>6.9</v>
      </c>
      <c r="K6376" s="3">
        <v>11261</v>
      </c>
      <c r="L6376" s="2">
        <v>2</v>
      </c>
      <c r="N6376" s="1">
        <v>229</v>
      </c>
      <c r="O6376" s="1">
        <v>92.4</v>
      </c>
      <c r="P6376" s="1">
        <v>7.93</v>
      </c>
      <c r="Q6376" s="1">
        <v>8.19</v>
      </c>
      <c r="R6376" s="1">
        <v>7.09</v>
      </c>
      <c r="S6376" s="1">
        <v>20.5</v>
      </c>
      <c r="AJ6376" s="1" t="s">
        <v>406</v>
      </c>
      <c r="AK6376" s="20">
        <v>67.67</v>
      </c>
      <c r="AL6376" s="19">
        <v>33.83</v>
      </c>
      <c r="AN6376" s="3">
        <v>1982</v>
      </c>
      <c r="AQ6376">
        <v>80608</v>
      </c>
      <c r="AR6376" s="1" t="s">
        <v>3413</v>
      </c>
    </row>
    <row r="6377" spans="1:44" x14ac:dyDescent="0.25">
      <c r="A6377" s="1">
        <v>7972</v>
      </c>
      <c r="B6377" s="1" t="s">
        <v>1233</v>
      </c>
      <c r="C6377" s="1">
        <v>101</v>
      </c>
      <c r="D6377" s="1" t="s">
        <v>5627</v>
      </c>
      <c r="F6377" s="1" t="s">
        <v>445</v>
      </c>
      <c r="G6377" s="1">
        <v>9</v>
      </c>
      <c r="H6377" s="1">
        <v>130</v>
      </c>
      <c r="I6377" s="1">
        <v>19.5</v>
      </c>
      <c r="J6377" s="1">
        <v>20.5</v>
      </c>
      <c r="K6377" s="3">
        <v>496</v>
      </c>
      <c r="L6377" s="2">
        <f>N6377/((1581.94)*(1-EXP(-(0.021301)*I6377))^(1.51716))</f>
        <v>0.46468021641866142</v>
      </c>
      <c r="N6377" s="1">
        <v>143</v>
      </c>
      <c r="O6377" s="1">
        <v>58.8</v>
      </c>
      <c r="Q6377" s="1">
        <v>9.6</v>
      </c>
      <c r="R6377" s="1">
        <v>1.49</v>
      </c>
      <c r="S6377" s="1">
        <v>23.3</v>
      </c>
      <c r="AJ6377" s="1" t="s">
        <v>406</v>
      </c>
      <c r="AK6377" s="20">
        <v>67.67</v>
      </c>
      <c r="AL6377" s="19">
        <v>33.83</v>
      </c>
      <c r="AN6377" s="3">
        <v>1969</v>
      </c>
      <c r="AQ6377">
        <v>80608</v>
      </c>
      <c r="AR6377" s="1" t="s">
        <v>545</v>
      </c>
    </row>
    <row r="6378" spans="1:44" x14ac:dyDescent="0.25">
      <c r="A6378" s="1">
        <v>7973</v>
      </c>
      <c r="B6378" s="1" t="s">
        <v>1233</v>
      </c>
      <c r="C6378" s="1">
        <v>101</v>
      </c>
      <c r="D6378" s="1" t="s">
        <v>5627</v>
      </c>
      <c r="F6378" s="1" t="s">
        <v>445</v>
      </c>
      <c r="G6378" s="1">
        <v>10</v>
      </c>
      <c r="H6378" s="1">
        <v>210</v>
      </c>
      <c r="I6378" s="1">
        <v>15.2</v>
      </c>
      <c r="J6378" s="1">
        <v>20.2</v>
      </c>
      <c r="K6378" s="3">
        <v>722</v>
      </c>
      <c r="L6378" s="2">
        <f>N6378/((1948.03)*(1-EXP(-(0.015672)*I6378))^(1.40829))</f>
        <v>0.86690142160351746</v>
      </c>
      <c r="N6378" s="1">
        <v>190</v>
      </c>
      <c r="O6378" s="1">
        <v>86.4</v>
      </c>
      <c r="P6378" s="1">
        <v>5.4</v>
      </c>
      <c r="Q6378" s="1">
        <v>8.1</v>
      </c>
      <c r="R6378" s="1">
        <v>1.6</v>
      </c>
      <c r="S6378" s="1">
        <v>19</v>
      </c>
      <c r="AJ6378" s="1" t="s">
        <v>406</v>
      </c>
      <c r="AK6378" s="20">
        <v>64</v>
      </c>
      <c r="AL6378" s="19">
        <v>33</v>
      </c>
      <c r="AN6378" s="3">
        <v>1969</v>
      </c>
      <c r="AQ6378">
        <v>80608</v>
      </c>
      <c r="AR6378" s="1" t="s">
        <v>546</v>
      </c>
    </row>
    <row r="6379" spans="1:44" x14ac:dyDescent="0.25">
      <c r="A6379" s="1">
        <v>7974</v>
      </c>
      <c r="B6379" s="1" t="s">
        <v>1233</v>
      </c>
      <c r="C6379" s="1">
        <v>101</v>
      </c>
      <c r="D6379" s="1" t="s">
        <v>6385</v>
      </c>
      <c r="F6379" s="1" t="s">
        <v>445</v>
      </c>
      <c r="G6379" s="1">
        <v>9</v>
      </c>
      <c r="H6379" s="1">
        <v>110</v>
      </c>
      <c r="I6379" s="1">
        <v>17.399999999999999</v>
      </c>
      <c r="J6379" s="1">
        <v>19.8</v>
      </c>
      <c r="K6379" s="3">
        <v>742</v>
      </c>
      <c r="L6379" s="2">
        <f>N6379/((1581.94)*(1-EXP(-(0.021301)*I6379))^(1.51716))</f>
        <v>0.99166996792925277</v>
      </c>
      <c r="N6379" s="1">
        <v>265</v>
      </c>
      <c r="O6379" s="1">
        <v>124.8</v>
      </c>
      <c r="P6379" s="1">
        <v>10.3</v>
      </c>
      <c r="Q6379" s="1">
        <v>8.9</v>
      </c>
      <c r="R6379" s="1">
        <v>2.9</v>
      </c>
      <c r="S6379" s="1">
        <v>27.5</v>
      </c>
      <c r="AJ6379" s="1" t="s">
        <v>406</v>
      </c>
      <c r="AK6379" s="20">
        <v>64</v>
      </c>
      <c r="AL6379" s="19">
        <v>33</v>
      </c>
      <c r="AN6379" s="3">
        <v>1969</v>
      </c>
      <c r="AQ6379">
        <v>80608</v>
      </c>
      <c r="AR6379" s="1" t="s">
        <v>546</v>
      </c>
    </row>
    <row r="6380" spans="1:44" x14ac:dyDescent="0.25">
      <c r="A6380" s="1">
        <v>7975</v>
      </c>
      <c r="B6380" s="1" t="s">
        <v>1233</v>
      </c>
      <c r="C6380" s="1">
        <v>101</v>
      </c>
      <c r="D6380" s="1" t="s">
        <v>5627</v>
      </c>
      <c r="F6380" s="1" t="s">
        <v>445</v>
      </c>
      <c r="G6380" s="1">
        <v>11</v>
      </c>
      <c r="H6380" s="1">
        <v>140</v>
      </c>
      <c r="I6380" s="1">
        <v>12.7</v>
      </c>
      <c r="J6380" s="1">
        <v>14.2</v>
      </c>
      <c r="K6380" s="3">
        <v>1640</v>
      </c>
      <c r="L6380" s="2">
        <f>N6380/((3098.22)*(1-EXP(-(0.009408)*I6380))^(1.31634))</f>
        <v>1.1093985710298757</v>
      </c>
      <c r="N6380" s="1">
        <v>194</v>
      </c>
      <c r="O6380" s="1">
        <v>100.6</v>
      </c>
      <c r="P6380" s="1">
        <v>9.33</v>
      </c>
      <c r="Q6380" s="1">
        <v>11</v>
      </c>
      <c r="R6380" s="1">
        <v>4.7699999999999996</v>
      </c>
      <c r="S6380" s="1">
        <v>21.8</v>
      </c>
      <c r="AJ6380" s="1" t="s">
        <v>406</v>
      </c>
      <c r="AK6380" s="20">
        <v>64</v>
      </c>
      <c r="AL6380" s="19">
        <v>33</v>
      </c>
      <c r="AN6380" s="3">
        <v>1975</v>
      </c>
      <c r="AQ6380">
        <v>80608</v>
      </c>
      <c r="AR6380" s="1" t="s">
        <v>3359</v>
      </c>
    </row>
    <row r="6381" spans="1:44" x14ac:dyDescent="0.25">
      <c r="A6381" s="1">
        <v>7976</v>
      </c>
      <c r="B6381" s="1" t="s">
        <v>1233</v>
      </c>
      <c r="C6381" s="1">
        <v>101</v>
      </c>
      <c r="D6381" s="1" t="s">
        <v>6389</v>
      </c>
      <c r="F6381" s="1" t="s">
        <v>445</v>
      </c>
      <c r="G6381" s="1">
        <v>10</v>
      </c>
      <c r="H6381" s="1">
        <v>170</v>
      </c>
      <c r="I6381" s="1">
        <v>15.6</v>
      </c>
      <c r="J6381" s="1">
        <v>21</v>
      </c>
      <c r="K6381" s="3">
        <v>524</v>
      </c>
      <c r="L6381" s="2">
        <f>N6381/((1948.03)*(1-EXP(-(0.015672)*I6381))^(1.40829))</f>
        <v>0.75979709314198618</v>
      </c>
      <c r="N6381" s="1">
        <v>172</v>
      </c>
      <c r="O6381" s="1">
        <v>76.2</v>
      </c>
      <c r="P6381" s="1">
        <v>5.4</v>
      </c>
      <c r="Q6381" s="1">
        <v>8.67</v>
      </c>
      <c r="R6381" s="1">
        <v>2.67</v>
      </c>
      <c r="S6381" s="1">
        <v>15.8</v>
      </c>
      <c r="AJ6381" s="1" t="s">
        <v>406</v>
      </c>
      <c r="AK6381" s="20">
        <v>64</v>
      </c>
      <c r="AL6381" s="19">
        <v>33</v>
      </c>
      <c r="AN6381" s="3">
        <v>1975</v>
      </c>
      <c r="AQ6381">
        <v>80608</v>
      </c>
      <c r="AR6381" s="1" t="s">
        <v>3359</v>
      </c>
    </row>
    <row r="6382" spans="1:44" x14ac:dyDescent="0.25">
      <c r="A6382" s="1">
        <v>7977</v>
      </c>
      <c r="B6382" s="1" t="s">
        <v>1233</v>
      </c>
      <c r="C6382" s="1">
        <v>101</v>
      </c>
      <c r="D6382" s="1" t="s">
        <v>5627</v>
      </c>
      <c r="F6382" s="1" t="s">
        <v>445</v>
      </c>
      <c r="G6382" s="1">
        <v>10</v>
      </c>
      <c r="H6382" s="1">
        <v>190</v>
      </c>
      <c r="I6382" s="1">
        <v>15.8</v>
      </c>
      <c r="J6382" s="1">
        <v>21.5</v>
      </c>
      <c r="K6382" s="3">
        <v>496</v>
      </c>
      <c r="L6382" s="2">
        <f>N6382/((1948.03)*(1-EXP(-(0.015672)*I6382))^(1.40829))</f>
        <v>0.66960363830060821</v>
      </c>
      <c r="N6382" s="1">
        <v>154</v>
      </c>
      <c r="O6382" s="1">
        <v>70.099999999999994</v>
      </c>
      <c r="P6382" s="1">
        <v>5</v>
      </c>
      <c r="Q6382" s="1">
        <v>8.35</v>
      </c>
      <c r="R6382" s="1">
        <v>2.31</v>
      </c>
      <c r="S6382" s="1">
        <v>15.4</v>
      </c>
      <c r="AJ6382" s="1" t="s">
        <v>406</v>
      </c>
      <c r="AK6382" s="20">
        <v>64</v>
      </c>
      <c r="AL6382" s="19">
        <v>33</v>
      </c>
      <c r="AN6382" s="3">
        <v>1975</v>
      </c>
      <c r="AQ6382">
        <v>80608</v>
      </c>
      <c r="AR6382" s="1" t="s">
        <v>3359</v>
      </c>
    </row>
    <row r="6383" spans="1:44" x14ac:dyDescent="0.25">
      <c r="A6383" s="1">
        <v>7978</v>
      </c>
      <c r="B6383" s="1" t="s">
        <v>1233</v>
      </c>
      <c r="C6383" s="1">
        <v>101</v>
      </c>
      <c r="D6383" s="1" t="s">
        <v>6188</v>
      </c>
      <c r="F6383" s="1" t="s">
        <v>445</v>
      </c>
      <c r="G6383" s="1">
        <v>10</v>
      </c>
      <c r="H6383" s="1">
        <v>190</v>
      </c>
      <c r="I6383" s="1">
        <v>16.3</v>
      </c>
      <c r="J6383" s="1">
        <v>22.5</v>
      </c>
      <c r="K6383" s="3">
        <v>675</v>
      </c>
      <c r="L6383" s="2">
        <f>N6383/((1948.03)*(1-EXP(-(0.015672)*I6383))^(1.40829))</f>
        <v>1.2424948165785488</v>
      </c>
      <c r="N6383" s="1">
        <v>297</v>
      </c>
      <c r="O6383" s="1">
        <v>125.3</v>
      </c>
      <c r="P6383" s="1">
        <v>9.32</v>
      </c>
      <c r="Q6383" s="1">
        <v>14.3</v>
      </c>
      <c r="R6383" s="1">
        <v>4.84</v>
      </c>
      <c r="S6383" s="1">
        <v>27.5</v>
      </c>
      <c r="AJ6383" s="1" t="s">
        <v>406</v>
      </c>
      <c r="AK6383" s="20">
        <v>64</v>
      </c>
      <c r="AL6383" s="19">
        <v>33</v>
      </c>
      <c r="AN6383" s="3">
        <v>1975</v>
      </c>
      <c r="AQ6383">
        <v>80608</v>
      </c>
      <c r="AR6383" s="1" t="s">
        <v>3359</v>
      </c>
    </row>
    <row r="6384" spans="1:44" x14ac:dyDescent="0.25">
      <c r="A6384" s="1">
        <v>7979</v>
      </c>
      <c r="B6384" s="1" t="s">
        <v>1233</v>
      </c>
      <c r="C6384" s="1">
        <v>101</v>
      </c>
      <c r="D6384" s="1" t="s">
        <v>5627</v>
      </c>
      <c r="F6384" s="1" t="s">
        <v>445</v>
      </c>
      <c r="G6384" s="1">
        <v>10</v>
      </c>
      <c r="H6384" s="1">
        <v>202</v>
      </c>
      <c r="I6384" s="1">
        <v>14.4</v>
      </c>
      <c r="J6384" s="1">
        <v>16.2</v>
      </c>
      <c r="K6384" s="3">
        <v>1209</v>
      </c>
      <c r="L6384" s="2">
        <f>N6384/((1948.03)*(1-EXP(-(0.015672)*I6384))^(1.40829))</f>
        <v>1.015457258053156</v>
      </c>
      <c r="N6384" s="1">
        <v>208</v>
      </c>
      <c r="O6384" s="1">
        <v>98</v>
      </c>
      <c r="P6384" s="1">
        <v>10.3</v>
      </c>
      <c r="Q6384" s="1">
        <v>7.27</v>
      </c>
      <c r="R6384" s="1">
        <v>3.01</v>
      </c>
      <c r="S6384" s="1">
        <v>20.5</v>
      </c>
      <c r="AJ6384" s="1" t="s">
        <v>406</v>
      </c>
      <c r="AK6384" s="20">
        <v>67</v>
      </c>
      <c r="AL6384" s="19">
        <v>33</v>
      </c>
      <c r="AN6384" s="3">
        <v>1975</v>
      </c>
      <c r="AQ6384">
        <v>80608</v>
      </c>
      <c r="AR6384" s="1" t="s">
        <v>3359</v>
      </c>
    </row>
    <row r="6385" spans="1:44" x14ac:dyDescent="0.25">
      <c r="A6385" s="1">
        <v>7980</v>
      </c>
      <c r="B6385" s="1" t="s">
        <v>1233</v>
      </c>
      <c r="C6385" s="1">
        <v>101</v>
      </c>
      <c r="D6385" s="1" t="s">
        <v>5627</v>
      </c>
      <c r="F6385" s="1" t="s">
        <v>445</v>
      </c>
      <c r="G6385" s="1">
        <v>10</v>
      </c>
      <c r="H6385" s="1">
        <v>200</v>
      </c>
      <c r="I6385" s="1">
        <v>14.3</v>
      </c>
      <c r="J6385" s="1">
        <v>15.2</v>
      </c>
      <c r="K6385" s="3">
        <v>1419</v>
      </c>
      <c r="L6385" s="2">
        <f>N6385/((1948.03)*(1-EXP(-(0.015672)*I6385))^(1.40829))</f>
        <v>0.71903823331120376</v>
      </c>
      <c r="N6385" s="1">
        <v>146</v>
      </c>
      <c r="O6385" s="1">
        <v>67.3</v>
      </c>
      <c r="P6385" s="1">
        <v>7.5</v>
      </c>
      <c r="Q6385" s="1">
        <v>7.25</v>
      </c>
      <c r="R6385" s="1">
        <v>3.35</v>
      </c>
      <c r="S6385" s="1">
        <v>19</v>
      </c>
      <c r="AJ6385" s="1" t="s">
        <v>406</v>
      </c>
      <c r="AK6385" s="20">
        <v>67</v>
      </c>
      <c r="AL6385" s="19">
        <v>33</v>
      </c>
      <c r="AN6385" s="3">
        <v>1975</v>
      </c>
      <c r="AQ6385">
        <v>80608</v>
      </c>
      <c r="AR6385" s="1" t="s">
        <v>3359</v>
      </c>
    </row>
    <row r="6386" spans="1:44" x14ac:dyDescent="0.25">
      <c r="A6386" s="1">
        <v>7981</v>
      </c>
      <c r="B6386" s="1" t="s">
        <v>1233</v>
      </c>
      <c r="C6386" s="1">
        <v>101</v>
      </c>
      <c r="D6386" s="1" t="s">
        <v>5627</v>
      </c>
      <c r="F6386" s="1" t="s">
        <v>445</v>
      </c>
      <c r="G6386" s="1">
        <v>11</v>
      </c>
      <c r="H6386" s="1">
        <v>191</v>
      </c>
      <c r="I6386" s="1">
        <v>10.9</v>
      </c>
      <c r="J6386" s="1">
        <v>12</v>
      </c>
      <c r="K6386" s="3">
        <v>1669</v>
      </c>
      <c r="L6386" s="2">
        <f>N6386/((3098.22)*(1-EXP(-(0.009408)*I6386))^(1.31634))</f>
        <v>0.79544055052911911</v>
      </c>
      <c r="N6386" s="1">
        <v>115</v>
      </c>
      <c r="O6386" s="1">
        <v>54.6</v>
      </c>
      <c r="P6386" s="1">
        <v>4.7</v>
      </c>
      <c r="Q6386" s="1">
        <v>5.22</v>
      </c>
      <c r="R6386" s="1">
        <v>2.61</v>
      </c>
      <c r="S6386" s="1">
        <v>14.5</v>
      </c>
      <c r="AJ6386" s="1" t="s">
        <v>406</v>
      </c>
      <c r="AK6386" s="20">
        <v>67</v>
      </c>
      <c r="AL6386" s="19">
        <v>33</v>
      </c>
      <c r="AN6386" s="3">
        <v>1975</v>
      </c>
      <c r="AQ6386">
        <v>80608</v>
      </c>
      <c r="AR6386" s="1" t="s">
        <v>3359</v>
      </c>
    </row>
    <row r="6387" spans="1:44" x14ac:dyDescent="0.25">
      <c r="A6387" s="1">
        <v>7982</v>
      </c>
      <c r="B6387" s="1" t="s">
        <v>1233</v>
      </c>
      <c r="C6387" s="1">
        <v>101</v>
      </c>
      <c r="D6387" s="1" t="s">
        <v>6000</v>
      </c>
      <c r="F6387" s="1" t="s">
        <v>445</v>
      </c>
      <c r="G6387" s="1">
        <v>11</v>
      </c>
      <c r="H6387" s="1">
        <v>90</v>
      </c>
      <c r="I6387" s="1">
        <v>7.8</v>
      </c>
      <c r="J6387" s="1">
        <v>12.1</v>
      </c>
      <c r="K6387" s="3">
        <v>1434</v>
      </c>
      <c r="L6387" s="2">
        <f>N6387/((3098.22)*(1-EXP(-(0.009408)*I6387))^(1.31634))</f>
        <v>0.99112784020153588</v>
      </c>
      <c r="N6387" s="1">
        <v>94</v>
      </c>
      <c r="O6387" s="1">
        <v>45.9</v>
      </c>
      <c r="R6387" s="1">
        <v>3.23</v>
      </c>
      <c r="S6387" s="1">
        <v>17.8</v>
      </c>
      <c r="AJ6387" s="1" t="s">
        <v>406</v>
      </c>
      <c r="AK6387" s="20">
        <v>67.5</v>
      </c>
      <c r="AL6387" s="19">
        <v>34</v>
      </c>
      <c r="AN6387" s="3">
        <v>1959</v>
      </c>
      <c r="AQ6387">
        <v>80608</v>
      </c>
      <c r="AR6387" s="1" t="s">
        <v>547</v>
      </c>
    </row>
    <row r="6388" spans="1:44" x14ac:dyDescent="0.25">
      <c r="A6388" s="1">
        <v>7983</v>
      </c>
      <c r="B6388" s="1" t="s">
        <v>1233</v>
      </c>
      <c r="C6388" s="1">
        <v>101</v>
      </c>
      <c r="D6388" s="1" t="s">
        <v>6385</v>
      </c>
      <c r="F6388" s="1" t="s">
        <v>445</v>
      </c>
      <c r="G6388" s="1">
        <v>8</v>
      </c>
      <c r="H6388" s="1">
        <v>55</v>
      </c>
      <c r="I6388" s="1">
        <v>12.9</v>
      </c>
      <c r="J6388" s="1">
        <v>10.9</v>
      </c>
      <c r="K6388" s="3">
        <v>2620</v>
      </c>
      <c r="L6388" s="2">
        <f>N6388/((1668.67)*(1-EXP(-(0.022864)*I6388))^(1.61028))</f>
        <v>0.99830947924635727</v>
      </c>
      <c r="N6388" s="1">
        <v>185</v>
      </c>
      <c r="O6388" s="1">
        <v>83.2</v>
      </c>
      <c r="P6388" s="1">
        <v>8.64</v>
      </c>
      <c r="Q6388" s="1">
        <v>10.54</v>
      </c>
      <c r="R6388" s="1">
        <v>4.54</v>
      </c>
      <c r="S6388" s="1">
        <v>20</v>
      </c>
      <c r="AJ6388" s="1" t="s">
        <v>406</v>
      </c>
      <c r="AK6388" s="20">
        <v>63.5</v>
      </c>
      <c r="AL6388" s="19">
        <v>38.67</v>
      </c>
      <c r="AN6388" s="3">
        <v>1971</v>
      </c>
      <c r="AQ6388">
        <v>80608</v>
      </c>
      <c r="AR6388" s="1" t="s">
        <v>548</v>
      </c>
    </row>
    <row r="6389" spans="1:44" x14ac:dyDescent="0.25">
      <c r="A6389" s="1">
        <v>7984</v>
      </c>
      <c r="B6389" s="1" t="s">
        <v>1233</v>
      </c>
      <c r="C6389" s="1">
        <v>101</v>
      </c>
      <c r="D6389" s="1" t="s">
        <v>6226</v>
      </c>
      <c r="F6389" s="1" t="s">
        <v>445</v>
      </c>
      <c r="G6389" s="1">
        <v>7</v>
      </c>
      <c r="H6389" s="1">
        <v>90</v>
      </c>
      <c r="I6389" s="1">
        <v>22.9</v>
      </c>
      <c r="J6389" s="1">
        <v>20.9</v>
      </c>
      <c r="K6389" s="3">
        <v>1550</v>
      </c>
      <c r="L6389" s="2">
        <f>N6389/((1824.17)*(1-EXP(-(0.023514)*I6389))^(1.69151))</f>
        <v>0.92187148147868725</v>
      </c>
      <c r="N6389" s="1">
        <v>382</v>
      </c>
      <c r="O6389" s="1">
        <v>187.5</v>
      </c>
      <c r="P6389" s="1">
        <v>18.7</v>
      </c>
      <c r="Q6389" s="1">
        <v>12.59</v>
      </c>
      <c r="R6389" s="1">
        <v>5.93</v>
      </c>
      <c r="S6389" s="1">
        <v>41.7</v>
      </c>
      <c r="AJ6389" s="1" t="s">
        <v>406</v>
      </c>
      <c r="AK6389" s="20">
        <v>63.5</v>
      </c>
      <c r="AL6389" s="19">
        <v>38.67</v>
      </c>
      <c r="AN6389" s="3">
        <v>1971</v>
      </c>
      <c r="AQ6389">
        <v>80608</v>
      </c>
      <c r="AR6389" s="1" t="s">
        <v>548</v>
      </c>
    </row>
    <row r="6390" spans="1:44" x14ac:dyDescent="0.25">
      <c r="A6390" s="1">
        <v>7985</v>
      </c>
      <c r="B6390" s="1" t="s">
        <v>1233</v>
      </c>
      <c r="C6390" s="1">
        <v>101</v>
      </c>
      <c r="D6390" s="1" t="s">
        <v>5627</v>
      </c>
      <c r="F6390" s="1" t="s">
        <v>445</v>
      </c>
      <c r="G6390" s="1">
        <v>11</v>
      </c>
      <c r="H6390" s="1">
        <v>190</v>
      </c>
      <c r="I6390" s="1">
        <v>12.6</v>
      </c>
      <c r="J6390" s="1">
        <v>15.2</v>
      </c>
      <c r="K6390" s="3">
        <v>539</v>
      </c>
      <c r="L6390" s="2">
        <f>N6390/((3098.22)*(1-EXP(-(0.009408)*I6390))^(1.31634))</f>
        <v>0.41867740176946378</v>
      </c>
      <c r="N6390" s="1">
        <v>72.5</v>
      </c>
      <c r="O6390" s="1">
        <v>40.9</v>
      </c>
      <c r="P6390" s="1">
        <v>2.4900000000000002</v>
      </c>
      <c r="Q6390" s="1">
        <v>6.73</v>
      </c>
      <c r="R6390" s="1">
        <v>1.53</v>
      </c>
      <c r="S6390" s="1">
        <v>12.2</v>
      </c>
      <c r="AJ6390" s="1" t="s">
        <v>406</v>
      </c>
      <c r="AK6390" s="20">
        <v>63.5</v>
      </c>
      <c r="AL6390" s="19">
        <v>38.67</v>
      </c>
      <c r="AN6390" s="3">
        <v>1971</v>
      </c>
      <c r="AQ6390">
        <v>80608</v>
      </c>
      <c r="AR6390" s="1" t="s">
        <v>548</v>
      </c>
    </row>
    <row r="6391" spans="1:44" x14ac:dyDescent="0.25">
      <c r="A6391" s="1">
        <v>7986</v>
      </c>
      <c r="B6391" s="1" t="s">
        <v>1233</v>
      </c>
      <c r="C6391" s="1">
        <v>101</v>
      </c>
      <c r="D6391" s="1" t="s">
        <v>5627</v>
      </c>
      <c r="E6391" s="1" t="s">
        <v>740</v>
      </c>
      <c r="F6391" s="1" t="s">
        <v>445</v>
      </c>
      <c r="G6391" s="1">
        <v>11</v>
      </c>
      <c r="H6391" s="1">
        <v>90</v>
      </c>
      <c r="I6391" s="1">
        <v>9.1999999999999993</v>
      </c>
      <c r="J6391" s="1">
        <v>10.4</v>
      </c>
      <c r="K6391" s="3">
        <v>888</v>
      </c>
      <c r="L6391" s="2">
        <f>N6391/((3098.22)*(1-EXP(-(0.009408)*I6391))^(1.31634))</f>
        <v>0.3936422197319418</v>
      </c>
      <c r="M6391" s="1">
        <v>7.54</v>
      </c>
      <c r="N6391" s="1">
        <v>46</v>
      </c>
      <c r="O6391" s="1">
        <v>24</v>
      </c>
      <c r="P6391" s="1">
        <v>2.6</v>
      </c>
      <c r="Q6391" s="1">
        <v>3.74</v>
      </c>
      <c r="R6391" s="1">
        <v>1.35</v>
      </c>
      <c r="S6391" s="1">
        <v>8.49</v>
      </c>
      <c r="AG6391" s="1">
        <v>1</v>
      </c>
      <c r="AH6391" s="1">
        <v>0.48</v>
      </c>
      <c r="AJ6391" s="1" t="s">
        <v>406</v>
      </c>
      <c r="AK6391" s="20">
        <v>63.5</v>
      </c>
      <c r="AL6391" s="19">
        <v>38.67</v>
      </c>
      <c r="AN6391" s="3">
        <v>1971</v>
      </c>
      <c r="AQ6391">
        <v>80608</v>
      </c>
      <c r="AR6391" s="1" t="s">
        <v>548</v>
      </c>
    </row>
    <row r="6392" spans="1:44" x14ac:dyDescent="0.25">
      <c r="A6392" s="1">
        <v>7987</v>
      </c>
      <c r="B6392" s="1" t="s">
        <v>1233</v>
      </c>
      <c r="C6392" s="1">
        <v>101</v>
      </c>
      <c r="D6392" s="1" t="s">
        <v>6385</v>
      </c>
      <c r="F6392" s="1" t="s">
        <v>445</v>
      </c>
      <c r="G6392" s="1">
        <v>9</v>
      </c>
      <c r="H6392" s="1">
        <v>65</v>
      </c>
      <c r="I6392" s="1">
        <v>11.2</v>
      </c>
      <c r="J6392" s="1">
        <v>11</v>
      </c>
      <c r="K6392" s="3">
        <v>1680</v>
      </c>
      <c r="L6392" s="2">
        <f>N6392/((1581.94)*(1-EXP(-(0.021301)*I6392))^(1.51716))</f>
        <v>0.73692074477168401</v>
      </c>
      <c r="N6392" s="1">
        <v>111</v>
      </c>
      <c r="O6392" s="1">
        <v>53.5</v>
      </c>
      <c r="P6392" s="1">
        <v>6.03</v>
      </c>
      <c r="Q6392" s="1">
        <v>8.2799999999999994</v>
      </c>
      <c r="R6392" s="1">
        <v>3.89</v>
      </c>
      <c r="AJ6392" s="1" t="s">
        <v>406</v>
      </c>
      <c r="AK6392" s="20">
        <v>63.5</v>
      </c>
      <c r="AL6392" s="19">
        <v>38.67</v>
      </c>
      <c r="AN6392" s="3">
        <v>1971</v>
      </c>
      <c r="AQ6392">
        <v>80608</v>
      </c>
      <c r="AR6392" s="1" t="s">
        <v>548</v>
      </c>
    </row>
    <row r="6393" spans="1:44" x14ac:dyDescent="0.25">
      <c r="A6393" s="1">
        <v>7988</v>
      </c>
      <c r="B6393" s="1" t="s">
        <v>1233</v>
      </c>
      <c r="C6393" s="1">
        <v>101</v>
      </c>
      <c r="D6393" s="1" t="s">
        <v>6385</v>
      </c>
      <c r="F6393" s="1" t="s">
        <v>445</v>
      </c>
      <c r="G6393" s="1">
        <v>10</v>
      </c>
      <c r="H6393" s="1">
        <v>100</v>
      </c>
      <c r="I6393" s="1">
        <v>12.3</v>
      </c>
      <c r="J6393" s="1">
        <v>14.8</v>
      </c>
      <c r="K6393" s="3">
        <v>1064</v>
      </c>
      <c r="L6393" s="2">
        <f>N6393/((3098.22)*(1-EXP(-(0.009408)*I6393))^(1.31634))</f>
        <v>0.91037014192108134</v>
      </c>
      <c r="N6393" s="1">
        <v>153</v>
      </c>
      <c r="O6393" s="1">
        <v>71.8</v>
      </c>
      <c r="P6393" s="1">
        <v>8.11</v>
      </c>
      <c r="Q6393" s="1">
        <v>9.76</v>
      </c>
      <c r="R6393" s="1">
        <v>4.8</v>
      </c>
      <c r="AJ6393" s="1" t="s">
        <v>406</v>
      </c>
      <c r="AK6393" s="20">
        <v>63.5</v>
      </c>
      <c r="AL6393" s="19">
        <v>38.67</v>
      </c>
      <c r="AN6393" s="3">
        <v>1971</v>
      </c>
      <c r="AQ6393">
        <v>80608</v>
      </c>
      <c r="AR6393" s="1" t="s">
        <v>548</v>
      </c>
    </row>
    <row r="6394" spans="1:44" x14ac:dyDescent="0.25">
      <c r="A6394" s="1">
        <v>7989</v>
      </c>
      <c r="B6394" s="1" t="s">
        <v>1233</v>
      </c>
      <c r="C6394" s="1">
        <v>101</v>
      </c>
      <c r="D6394" s="1" t="s">
        <v>6184</v>
      </c>
      <c r="F6394" s="1" t="s">
        <v>445</v>
      </c>
      <c r="G6394" s="1">
        <v>10</v>
      </c>
      <c r="H6394" s="1">
        <v>18</v>
      </c>
      <c r="I6394" s="1">
        <v>1.1000000000000001</v>
      </c>
      <c r="J6394" s="1">
        <v>2.1</v>
      </c>
      <c r="K6394" s="3">
        <v>4500</v>
      </c>
      <c r="L6394" s="2">
        <f>N6394/((1948.03)*(1-EXP(-(0.015672)*I6394))^(1.40829))</f>
        <v>0.94910708106897101</v>
      </c>
      <c r="N6394" s="1">
        <v>6</v>
      </c>
      <c r="O6394" s="1">
        <v>3.05</v>
      </c>
      <c r="Q6394" s="1">
        <v>0.88</v>
      </c>
      <c r="R6394" s="1">
        <v>0.79</v>
      </c>
      <c r="AJ6394" s="1" t="s">
        <v>406</v>
      </c>
      <c r="AK6394" s="20">
        <v>63.5</v>
      </c>
      <c r="AL6394" s="19">
        <v>42</v>
      </c>
      <c r="AN6394" s="3">
        <v>1981</v>
      </c>
      <c r="AQ6394">
        <v>80608</v>
      </c>
      <c r="AR6394" s="1" t="s">
        <v>3293</v>
      </c>
    </row>
    <row r="6395" spans="1:44" x14ac:dyDescent="0.25">
      <c r="A6395" s="1">
        <v>7990</v>
      </c>
      <c r="B6395" s="1" t="s">
        <v>1233</v>
      </c>
      <c r="C6395" s="1">
        <v>101</v>
      </c>
      <c r="D6395" s="1" t="s">
        <v>5627</v>
      </c>
      <c r="F6395" s="1" t="s">
        <v>445</v>
      </c>
      <c r="G6395" s="1">
        <v>9</v>
      </c>
      <c r="H6395" s="1">
        <v>28</v>
      </c>
      <c r="I6395" s="1">
        <v>5.6</v>
      </c>
      <c r="J6395" s="1">
        <v>10</v>
      </c>
      <c r="K6395" s="3">
        <v>5480</v>
      </c>
      <c r="L6395" s="35">
        <v>2</v>
      </c>
      <c r="N6395" s="1">
        <v>116</v>
      </c>
      <c r="O6395" s="1">
        <v>59.2</v>
      </c>
      <c r="Q6395" s="1">
        <v>15</v>
      </c>
      <c r="R6395" s="1">
        <v>10.3</v>
      </c>
      <c r="AJ6395" s="1" t="s">
        <v>406</v>
      </c>
      <c r="AK6395" s="20">
        <v>63.5</v>
      </c>
      <c r="AL6395" s="19">
        <v>42</v>
      </c>
      <c r="AN6395" s="3">
        <v>1981</v>
      </c>
      <c r="AQ6395">
        <v>80608</v>
      </c>
      <c r="AR6395" s="1" t="s">
        <v>3293</v>
      </c>
    </row>
    <row r="6396" spans="1:44" x14ac:dyDescent="0.25">
      <c r="A6396" s="1">
        <v>7991</v>
      </c>
      <c r="B6396" s="1" t="s">
        <v>1233</v>
      </c>
      <c r="C6396" s="1">
        <v>101</v>
      </c>
      <c r="D6396" s="1" t="s">
        <v>5627</v>
      </c>
      <c r="F6396" s="1" t="s">
        <v>445</v>
      </c>
      <c r="G6396" s="1">
        <v>9</v>
      </c>
      <c r="H6396" s="1">
        <v>28</v>
      </c>
      <c r="I6396" s="1">
        <v>6.4</v>
      </c>
      <c r="J6396" s="1">
        <v>9.3000000000000007</v>
      </c>
      <c r="K6396" s="3">
        <v>4340</v>
      </c>
      <c r="L6396" s="2">
        <f>N6396/((1581.94)*(1-EXP(-(0.021301)*I6396))^(1.51716))</f>
        <v>1.7129307322267078</v>
      </c>
      <c r="N6396" s="1">
        <v>119</v>
      </c>
      <c r="O6396" s="1">
        <v>60.8</v>
      </c>
      <c r="Q6396" s="1">
        <v>41.1</v>
      </c>
      <c r="R6396" s="1">
        <v>19.3</v>
      </c>
      <c r="AJ6396" s="1" t="s">
        <v>406</v>
      </c>
      <c r="AK6396" s="20">
        <v>63.5</v>
      </c>
      <c r="AL6396" s="19">
        <v>42</v>
      </c>
      <c r="AN6396" s="3">
        <v>1981</v>
      </c>
      <c r="AQ6396">
        <v>80608</v>
      </c>
      <c r="AR6396" s="1" t="s">
        <v>3293</v>
      </c>
    </row>
    <row r="6397" spans="1:44" x14ac:dyDescent="0.25">
      <c r="A6397" s="1">
        <v>7992</v>
      </c>
      <c r="B6397" s="1" t="s">
        <v>1233</v>
      </c>
      <c r="C6397" s="1">
        <v>101</v>
      </c>
      <c r="D6397" s="1" t="s">
        <v>5627</v>
      </c>
      <c r="F6397" s="1" t="s">
        <v>445</v>
      </c>
      <c r="G6397" s="1">
        <v>9</v>
      </c>
      <c r="H6397" s="1">
        <v>140</v>
      </c>
      <c r="I6397" s="1">
        <v>19</v>
      </c>
      <c r="J6397" s="1">
        <v>26</v>
      </c>
      <c r="K6397" s="3">
        <v>909</v>
      </c>
      <c r="L6397" s="2">
        <f>N6397/((1581.94)*(1-EXP(-(0.021301)*I6397))^(1.51716))</f>
        <v>0.97288517947884368</v>
      </c>
      <c r="N6397" s="1">
        <v>290</v>
      </c>
      <c r="O6397" s="1">
        <v>139</v>
      </c>
      <c r="Q6397" s="1">
        <v>19.600000000000001</v>
      </c>
      <c r="R6397" s="1">
        <v>6.2</v>
      </c>
      <c r="S6397" s="1">
        <v>40.700000000000003</v>
      </c>
      <c r="AJ6397" s="1" t="s">
        <v>406</v>
      </c>
      <c r="AK6397" s="20">
        <v>65</v>
      </c>
      <c r="AL6397" s="19">
        <v>45</v>
      </c>
      <c r="AN6397" s="3">
        <v>1966</v>
      </c>
      <c r="AQ6397">
        <v>80608</v>
      </c>
      <c r="AR6397" s="1" t="s">
        <v>3479</v>
      </c>
    </row>
    <row r="6398" spans="1:44" x14ac:dyDescent="0.25">
      <c r="A6398" s="1">
        <v>7993</v>
      </c>
      <c r="B6398" s="1" t="s">
        <v>1233</v>
      </c>
      <c r="C6398" s="1">
        <v>101</v>
      </c>
      <c r="D6398" s="1" t="s">
        <v>5695</v>
      </c>
      <c r="F6398" s="1" t="s">
        <v>445</v>
      </c>
      <c r="G6398" s="1">
        <v>10</v>
      </c>
      <c r="H6398" s="1">
        <v>16</v>
      </c>
      <c r="I6398" s="1">
        <v>1.1000000000000001</v>
      </c>
      <c r="J6398" s="1"/>
      <c r="K6398" s="3">
        <v>4500</v>
      </c>
      <c r="L6398" s="2">
        <f>N6398/((1195.03)*(1-EXP(-(0.021701)*I6398))^(1.32104))</f>
        <v>1.1812739884243773</v>
      </c>
      <c r="N6398" s="1">
        <v>10</v>
      </c>
      <c r="AJ6398" s="1" t="s">
        <v>406</v>
      </c>
      <c r="AK6398" s="20">
        <v>62.5</v>
      </c>
      <c r="AL6398" s="19">
        <v>41</v>
      </c>
      <c r="AN6398" s="3">
        <v>1981</v>
      </c>
      <c r="AQ6398">
        <v>80608</v>
      </c>
      <c r="AR6398" s="1" t="s">
        <v>3293</v>
      </c>
    </row>
    <row r="6399" spans="1:44" x14ac:dyDescent="0.25">
      <c r="A6399" s="1">
        <v>7994</v>
      </c>
      <c r="B6399" s="1" t="s">
        <v>1233</v>
      </c>
      <c r="C6399" s="1">
        <v>101</v>
      </c>
      <c r="D6399" s="1" t="s">
        <v>5749</v>
      </c>
      <c r="F6399" s="1" t="s">
        <v>445</v>
      </c>
      <c r="G6399" s="1">
        <v>10</v>
      </c>
      <c r="H6399" s="1">
        <v>16</v>
      </c>
      <c r="I6399" s="1">
        <v>2.2000000000000002</v>
      </c>
      <c r="J6399" s="1"/>
      <c r="K6399" s="3">
        <v>3180</v>
      </c>
      <c r="L6399" s="2">
        <f>N6399/((1948.03)*(1-EXP(-(0.015672)*I6399))^(1.40829))</f>
        <v>0.60321976900406105</v>
      </c>
      <c r="N6399" s="1">
        <v>10</v>
      </c>
      <c r="AJ6399" s="1" t="s">
        <v>406</v>
      </c>
      <c r="AK6399" s="20">
        <v>62.5</v>
      </c>
      <c r="AL6399" s="19">
        <v>41</v>
      </c>
      <c r="AN6399" s="3">
        <v>1981</v>
      </c>
      <c r="AQ6399">
        <v>80608</v>
      </c>
      <c r="AR6399" s="1" t="s">
        <v>3293</v>
      </c>
    </row>
    <row r="6400" spans="1:44" x14ac:dyDescent="0.25">
      <c r="A6400" s="1">
        <v>7995</v>
      </c>
      <c r="B6400" s="1" t="s">
        <v>1233</v>
      </c>
      <c r="C6400" s="1">
        <v>101</v>
      </c>
      <c r="D6400" s="1" t="s">
        <v>6184</v>
      </c>
      <c r="F6400" s="1" t="s">
        <v>445</v>
      </c>
      <c r="G6400" s="1">
        <v>8</v>
      </c>
      <c r="H6400" s="1">
        <v>55</v>
      </c>
      <c r="I6400" s="1">
        <v>12.3</v>
      </c>
      <c r="J6400" s="1">
        <v>11.1</v>
      </c>
      <c r="K6400" s="3">
        <v>1788</v>
      </c>
      <c r="L6400" s="2">
        <f>N6400/((1668.67)*(1-EXP(-(0.022864)*I6400))^(1.61028))</f>
        <v>0.6457324369734585</v>
      </c>
      <c r="N6400" s="1">
        <v>112</v>
      </c>
      <c r="O6400" s="1">
        <v>51.3</v>
      </c>
      <c r="P6400" s="1">
        <v>4.3</v>
      </c>
      <c r="Q6400" s="1">
        <v>5.5</v>
      </c>
      <c r="R6400" s="1">
        <v>5.97</v>
      </c>
      <c r="AJ6400" s="1" t="s">
        <v>406</v>
      </c>
      <c r="AK6400" s="20">
        <v>62.17</v>
      </c>
      <c r="AL6400" s="19">
        <v>40.17</v>
      </c>
      <c r="AN6400" s="3">
        <v>2002</v>
      </c>
      <c r="AQ6400">
        <v>80608</v>
      </c>
      <c r="AR6400" s="1" t="s">
        <v>549</v>
      </c>
    </row>
    <row r="6401" spans="1:44" x14ac:dyDescent="0.25">
      <c r="A6401" s="1">
        <v>7996</v>
      </c>
      <c r="B6401" s="1" t="s">
        <v>1233</v>
      </c>
      <c r="C6401" s="1">
        <v>101</v>
      </c>
      <c r="D6401" s="1" t="s">
        <v>5627</v>
      </c>
      <c r="F6401" s="1" t="s">
        <v>445</v>
      </c>
      <c r="H6401" s="1">
        <v>15</v>
      </c>
      <c r="J6401" s="1"/>
      <c r="K6401" s="3">
        <v>10000</v>
      </c>
      <c r="N6401" s="1">
        <v>38</v>
      </c>
      <c r="O6401" s="1">
        <v>12.8</v>
      </c>
      <c r="P6401" s="1">
        <v>2.8</v>
      </c>
      <c r="Q6401" s="1">
        <v>3.2</v>
      </c>
      <c r="R6401" s="1">
        <v>4.3</v>
      </c>
      <c r="AJ6401" s="1" t="s">
        <v>406</v>
      </c>
      <c r="AK6401" s="20">
        <v>61.5</v>
      </c>
      <c r="AL6401" s="19">
        <v>41</v>
      </c>
      <c r="AN6401" s="3">
        <v>1976</v>
      </c>
      <c r="AQ6401">
        <v>80608</v>
      </c>
      <c r="AR6401" s="1" t="s">
        <v>550</v>
      </c>
    </row>
    <row r="6402" spans="1:44" x14ac:dyDescent="0.25">
      <c r="A6402" s="1">
        <v>7997</v>
      </c>
      <c r="B6402" s="1" t="s">
        <v>1233</v>
      </c>
      <c r="C6402" s="1">
        <v>101</v>
      </c>
      <c r="D6402" s="1" t="s">
        <v>5627</v>
      </c>
      <c r="F6402" s="1" t="s">
        <v>445</v>
      </c>
      <c r="H6402" s="1">
        <v>15</v>
      </c>
      <c r="J6402" s="1"/>
      <c r="K6402" s="3">
        <v>1400</v>
      </c>
      <c r="N6402" s="1">
        <v>18</v>
      </c>
      <c r="O6402" s="1">
        <v>5.9</v>
      </c>
      <c r="P6402" s="1">
        <v>0.8</v>
      </c>
      <c r="Q6402" s="1">
        <v>2.7</v>
      </c>
      <c r="R6402" s="1">
        <v>3</v>
      </c>
      <c r="AJ6402" s="1" t="s">
        <v>406</v>
      </c>
      <c r="AK6402" s="20">
        <v>61.5</v>
      </c>
      <c r="AL6402" s="19">
        <v>41</v>
      </c>
      <c r="AN6402" s="3">
        <v>1976</v>
      </c>
      <c r="AQ6402">
        <v>80608</v>
      </c>
      <c r="AR6402" s="1" t="s">
        <v>550</v>
      </c>
    </row>
    <row r="6403" spans="1:44" x14ac:dyDescent="0.25">
      <c r="A6403" s="1">
        <v>7998</v>
      </c>
      <c r="B6403" s="1" t="s">
        <v>1233</v>
      </c>
      <c r="C6403" s="1">
        <v>101</v>
      </c>
      <c r="D6403" s="1" t="s">
        <v>5627</v>
      </c>
      <c r="F6403" s="1" t="s">
        <v>445</v>
      </c>
      <c r="H6403" s="1">
        <v>15</v>
      </c>
      <c r="J6403" s="1"/>
      <c r="K6403" s="3">
        <v>400</v>
      </c>
      <c r="N6403" s="1">
        <v>7</v>
      </c>
      <c r="O6403" s="1">
        <v>2.2000000000000002</v>
      </c>
      <c r="P6403" s="1">
        <v>0.4</v>
      </c>
      <c r="Q6403" s="1">
        <v>1.4</v>
      </c>
      <c r="R6403" s="1">
        <v>1.5</v>
      </c>
      <c r="AJ6403" s="1" t="s">
        <v>406</v>
      </c>
      <c r="AK6403" s="20">
        <v>61.5</v>
      </c>
      <c r="AL6403" s="19">
        <v>41</v>
      </c>
      <c r="AN6403" s="3">
        <v>1976</v>
      </c>
      <c r="AQ6403">
        <v>80608</v>
      </c>
      <c r="AR6403" s="1" t="s">
        <v>550</v>
      </c>
    </row>
    <row r="6404" spans="1:44" x14ac:dyDescent="0.25">
      <c r="A6404" s="1">
        <v>7999</v>
      </c>
      <c r="B6404" s="1" t="s">
        <v>1233</v>
      </c>
      <c r="C6404" s="1">
        <v>101</v>
      </c>
      <c r="D6404" s="1" t="s">
        <v>5627</v>
      </c>
      <c r="F6404" s="1" t="s">
        <v>445</v>
      </c>
      <c r="H6404" s="1">
        <v>33</v>
      </c>
      <c r="J6404" s="1"/>
      <c r="K6404" s="3">
        <v>5600</v>
      </c>
      <c r="N6404" s="1">
        <v>143</v>
      </c>
      <c r="O6404" s="1">
        <v>43.9</v>
      </c>
      <c r="P6404" s="1">
        <v>4.76</v>
      </c>
      <c r="Q6404" s="1">
        <v>4.0599999999999996</v>
      </c>
      <c r="R6404" s="1">
        <v>4.21</v>
      </c>
      <c r="S6404" s="1">
        <v>7.67</v>
      </c>
      <c r="AJ6404" s="1" t="s">
        <v>406</v>
      </c>
      <c r="AK6404" s="20">
        <v>61.5</v>
      </c>
      <c r="AL6404" s="19">
        <v>41</v>
      </c>
      <c r="AN6404" s="3">
        <v>1976</v>
      </c>
      <c r="AQ6404">
        <v>80608</v>
      </c>
      <c r="AR6404" s="1" t="s">
        <v>550</v>
      </c>
    </row>
    <row r="6405" spans="1:44" x14ac:dyDescent="0.25">
      <c r="A6405" s="1">
        <v>8000</v>
      </c>
      <c r="B6405" s="1" t="s">
        <v>1233</v>
      </c>
      <c r="C6405" s="1">
        <v>101</v>
      </c>
      <c r="D6405" s="1" t="s">
        <v>5627</v>
      </c>
      <c r="F6405" s="1" t="s">
        <v>445</v>
      </c>
      <c r="H6405" s="1">
        <v>33</v>
      </c>
      <c r="J6405" s="1"/>
      <c r="K6405" s="3">
        <v>1400</v>
      </c>
      <c r="N6405" s="1">
        <v>108</v>
      </c>
      <c r="O6405" s="1">
        <v>41.1</v>
      </c>
      <c r="P6405" s="1">
        <v>4.22</v>
      </c>
      <c r="Q6405" s="1">
        <v>8.89</v>
      </c>
      <c r="R6405" s="1">
        <v>6.27</v>
      </c>
      <c r="S6405" s="1">
        <v>12.1</v>
      </c>
      <c r="AJ6405" s="1" t="s">
        <v>406</v>
      </c>
      <c r="AK6405" s="20">
        <v>61.5</v>
      </c>
      <c r="AL6405" s="19">
        <v>41</v>
      </c>
      <c r="AN6405" s="3">
        <v>1976</v>
      </c>
      <c r="AQ6405">
        <v>80608</v>
      </c>
      <c r="AR6405" s="1" t="s">
        <v>550</v>
      </c>
    </row>
    <row r="6406" spans="1:44" x14ac:dyDescent="0.25">
      <c r="A6406" s="1">
        <v>8001</v>
      </c>
      <c r="B6406" s="1" t="s">
        <v>1233</v>
      </c>
      <c r="C6406" s="1">
        <v>101</v>
      </c>
      <c r="D6406" s="1" t="s">
        <v>5627</v>
      </c>
      <c r="F6406" s="1" t="s">
        <v>445</v>
      </c>
      <c r="H6406" s="1">
        <v>33</v>
      </c>
      <c r="J6406" s="1"/>
      <c r="K6406" s="3">
        <v>1000</v>
      </c>
      <c r="N6406" s="1">
        <v>80</v>
      </c>
      <c r="O6406" s="1">
        <v>30</v>
      </c>
      <c r="P6406" s="1">
        <v>3.04</v>
      </c>
      <c r="Q6406" s="1">
        <v>10.55</v>
      </c>
      <c r="R6406" s="1">
        <v>6.92</v>
      </c>
      <c r="AJ6406" s="1" t="s">
        <v>406</v>
      </c>
      <c r="AK6406" s="20">
        <v>61.5</v>
      </c>
      <c r="AL6406" s="19">
        <v>41</v>
      </c>
      <c r="AN6406" s="3">
        <v>1976</v>
      </c>
      <c r="AQ6406">
        <v>80608</v>
      </c>
      <c r="AR6406" s="1" t="s">
        <v>550</v>
      </c>
    </row>
    <row r="6407" spans="1:44" x14ac:dyDescent="0.25">
      <c r="A6407" s="1">
        <v>8002</v>
      </c>
      <c r="B6407" s="1" t="s">
        <v>1233</v>
      </c>
      <c r="C6407" s="1">
        <v>101</v>
      </c>
      <c r="D6407" s="1" t="s">
        <v>5627</v>
      </c>
      <c r="F6407" s="1" t="s">
        <v>445</v>
      </c>
      <c r="H6407" s="1">
        <v>33</v>
      </c>
      <c r="J6407" s="1"/>
      <c r="K6407" s="3">
        <v>740</v>
      </c>
      <c r="N6407" s="1">
        <v>89</v>
      </c>
      <c r="O6407" s="1">
        <v>29.4</v>
      </c>
      <c r="P6407" s="1">
        <v>2.94</v>
      </c>
      <c r="Q6407" s="1">
        <v>11.05</v>
      </c>
      <c r="R6407" s="1">
        <v>6.61</v>
      </c>
      <c r="S6407" s="1">
        <v>6.6</v>
      </c>
      <c r="AJ6407" s="1" t="s">
        <v>406</v>
      </c>
      <c r="AK6407" s="20">
        <v>61.5</v>
      </c>
      <c r="AL6407" s="19">
        <v>41</v>
      </c>
      <c r="AN6407" s="3">
        <v>1976</v>
      </c>
      <c r="AQ6407">
        <v>80608</v>
      </c>
      <c r="AR6407" s="1" t="s">
        <v>550</v>
      </c>
    </row>
    <row r="6408" spans="1:44" x14ac:dyDescent="0.25">
      <c r="A6408" s="1">
        <v>8003</v>
      </c>
      <c r="B6408" s="1" t="s">
        <v>1233</v>
      </c>
      <c r="C6408" s="1">
        <v>101</v>
      </c>
      <c r="D6408" s="1" t="s">
        <v>5627</v>
      </c>
      <c r="F6408" s="1" t="s">
        <v>445</v>
      </c>
      <c r="H6408" s="1">
        <v>56</v>
      </c>
      <c r="J6408" s="1"/>
      <c r="K6408" s="3">
        <v>1900</v>
      </c>
      <c r="N6408" s="1">
        <v>346</v>
      </c>
      <c r="O6408" s="1">
        <v>112.2</v>
      </c>
      <c r="P6408" s="1">
        <v>8.1</v>
      </c>
      <c r="Q6408" s="1">
        <v>9.4</v>
      </c>
      <c r="R6408" s="1">
        <v>4.3</v>
      </c>
      <c r="AJ6408" s="1" t="s">
        <v>406</v>
      </c>
      <c r="AK6408" s="20">
        <v>61.5</v>
      </c>
      <c r="AL6408" s="19">
        <v>41</v>
      </c>
      <c r="AN6408" s="3">
        <v>1976</v>
      </c>
      <c r="AQ6408">
        <v>80608</v>
      </c>
      <c r="AR6408" s="1" t="s">
        <v>550</v>
      </c>
    </row>
    <row r="6409" spans="1:44" x14ac:dyDescent="0.25">
      <c r="A6409" s="1">
        <v>8004</v>
      </c>
      <c r="B6409" s="1" t="s">
        <v>1233</v>
      </c>
      <c r="C6409" s="1">
        <v>101</v>
      </c>
      <c r="D6409" s="1" t="s">
        <v>5627</v>
      </c>
      <c r="F6409" s="1" t="s">
        <v>445</v>
      </c>
      <c r="H6409" s="1">
        <v>56</v>
      </c>
      <c r="J6409" s="1"/>
      <c r="K6409" s="3">
        <v>1300</v>
      </c>
      <c r="N6409" s="1">
        <v>325</v>
      </c>
      <c r="O6409" s="1">
        <v>123.9</v>
      </c>
      <c r="P6409" s="1">
        <v>9.6999999999999993</v>
      </c>
      <c r="Q6409" s="1">
        <v>10.3</v>
      </c>
      <c r="R6409" s="1">
        <v>4.5999999999999996</v>
      </c>
      <c r="AJ6409" s="1" t="s">
        <v>406</v>
      </c>
      <c r="AK6409" s="20">
        <v>61.5</v>
      </c>
      <c r="AL6409" s="19">
        <v>41</v>
      </c>
      <c r="AN6409" s="3">
        <v>1976</v>
      </c>
      <c r="AQ6409">
        <v>80608</v>
      </c>
      <c r="AR6409" s="1" t="s">
        <v>550</v>
      </c>
    </row>
    <row r="6410" spans="1:44" x14ac:dyDescent="0.25">
      <c r="A6410" s="1">
        <v>8005</v>
      </c>
      <c r="B6410" s="1" t="s">
        <v>1233</v>
      </c>
      <c r="C6410" s="1">
        <v>101</v>
      </c>
      <c r="D6410" s="1" t="s">
        <v>5627</v>
      </c>
      <c r="F6410" s="1" t="s">
        <v>445</v>
      </c>
      <c r="H6410" s="1">
        <v>56</v>
      </c>
      <c r="J6410" s="1"/>
      <c r="K6410" s="3">
        <v>1090</v>
      </c>
      <c r="N6410" s="1">
        <v>307</v>
      </c>
      <c r="O6410" s="1">
        <v>129.6</v>
      </c>
      <c r="P6410" s="1">
        <v>9.6</v>
      </c>
      <c r="Q6410" s="1">
        <v>14.5</v>
      </c>
      <c r="R6410" s="1">
        <v>5.5</v>
      </c>
      <c r="AJ6410" s="1" t="s">
        <v>406</v>
      </c>
      <c r="AK6410" s="20">
        <v>61.5</v>
      </c>
      <c r="AL6410" s="19">
        <v>41</v>
      </c>
      <c r="AN6410" s="3">
        <v>1976</v>
      </c>
      <c r="AQ6410">
        <v>80608</v>
      </c>
      <c r="AR6410" s="1" t="s">
        <v>550</v>
      </c>
    </row>
    <row r="6411" spans="1:44" x14ac:dyDescent="0.25">
      <c r="A6411" s="1">
        <v>8006</v>
      </c>
      <c r="B6411" s="1" t="s">
        <v>1233</v>
      </c>
      <c r="C6411" s="1">
        <v>101</v>
      </c>
      <c r="D6411" s="1" t="s">
        <v>5627</v>
      </c>
      <c r="F6411" s="1" t="s">
        <v>445</v>
      </c>
      <c r="H6411" s="1">
        <v>56</v>
      </c>
      <c r="J6411" s="1"/>
      <c r="K6411" s="3">
        <v>710</v>
      </c>
      <c r="N6411" s="1">
        <v>263</v>
      </c>
      <c r="O6411" s="1">
        <v>99</v>
      </c>
      <c r="P6411" s="1">
        <v>7.6</v>
      </c>
      <c r="Q6411" s="1">
        <v>11.6</v>
      </c>
      <c r="R6411" s="1">
        <v>5.0999999999999996</v>
      </c>
      <c r="AJ6411" s="1" t="s">
        <v>406</v>
      </c>
      <c r="AK6411" s="20">
        <v>61.5</v>
      </c>
      <c r="AL6411" s="19">
        <v>41</v>
      </c>
      <c r="AN6411" s="3">
        <v>1976</v>
      </c>
      <c r="AQ6411">
        <v>80608</v>
      </c>
      <c r="AR6411" s="1" t="s">
        <v>550</v>
      </c>
    </row>
    <row r="6412" spans="1:44" x14ac:dyDescent="0.25">
      <c r="A6412" s="1">
        <v>8007</v>
      </c>
      <c r="B6412" s="1" t="s">
        <v>1233</v>
      </c>
      <c r="C6412" s="1">
        <v>101</v>
      </c>
      <c r="D6412" s="1" t="s">
        <v>6385</v>
      </c>
      <c r="F6412" s="1" t="s">
        <v>445</v>
      </c>
      <c r="H6412" s="1">
        <v>14</v>
      </c>
      <c r="J6412" s="1"/>
      <c r="K6412" s="3">
        <v>12000</v>
      </c>
      <c r="N6412" s="1">
        <v>7.3</v>
      </c>
      <c r="O6412" s="1">
        <v>3.6</v>
      </c>
      <c r="Q6412" s="1">
        <v>1.2</v>
      </c>
      <c r="R6412" s="1">
        <v>2.4</v>
      </c>
      <c r="AJ6412" s="1" t="s">
        <v>406</v>
      </c>
      <c r="AK6412" s="20">
        <v>62.5</v>
      </c>
      <c r="AL6412" s="19">
        <v>41</v>
      </c>
      <c r="AN6412" s="3">
        <v>1995</v>
      </c>
      <c r="AQ6412">
        <v>80608</v>
      </c>
      <c r="AR6412" s="1" t="s">
        <v>551</v>
      </c>
    </row>
    <row r="6413" spans="1:44" x14ac:dyDescent="0.25">
      <c r="A6413" s="1">
        <v>8008</v>
      </c>
      <c r="B6413" s="1" t="s">
        <v>1233</v>
      </c>
      <c r="C6413" s="1">
        <v>101</v>
      </c>
      <c r="D6413" s="1" t="s">
        <v>6385</v>
      </c>
      <c r="F6413" s="1" t="s">
        <v>445</v>
      </c>
      <c r="H6413" s="1">
        <v>18</v>
      </c>
      <c r="J6413" s="1"/>
      <c r="K6413" s="3">
        <v>10200</v>
      </c>
      <c r="N6413" s="1">
        <v>25</v>
      </c>
      <c r="O6413" s="1">
        <v>12.2</v>
      </c>
      <c r="Q6413" s="1">
        <v>3.06</v>
      </c>
      <c r="R6413" s="1">
        <v>5.0999999999999996</v>
      </c>
      <c r="AJ6413" s="1" t="s">
        <v>406</v>
      </c>
      <c r="AK6413" s="20">
        <v>62.5</v>
      </c>
      <c r="AL6413" s="19">
        <v>41</v>
      </c>
      <c r="AN6413" s="3">
        <v>1995</v>
      </c>
      <c r="AQ6413">
        <v>80608</v>
      </c>
      <c r="AR6413" s="1" t="s">
        <v>551</v>
      </c>
    </row>
    <row r="6414" spans="1:44" x14ac:dyDescent="0.25">
      <c r="A6414" s="1">
        <v>8009</v>
      </c>
      <c r="B6414" s="1" t="s">
        <v>1233</v>
      </c>
      <c r="C6414" s="1">
        <v>101</v>
      </c>
      <c r="D6414" s="1" t="s">
        <v>6385</v>
      </c>
      <c r="F6414" s="1" t="s">
        <v>445</v>
      </c>
      <c r="H6414" s="1">
        <v>23</v>
      </c>
      <c r="J6414" s="1"/>
      <c r="K6414" s="3">
        <v>10200</v>
      </c>
      <c r="N6414" s="1">
        <v>57</v>
      </c>
      <c r="O6414" s="1">
        <v>29.6</v>
      </c>
      <c r="Q6414" s="1">
        <v>7.14</v>
      </c>
      <c r="R6414" s="1">
        <v>7.14</v>
      </c>
      <c r="AJ6414" s="1" t="s">
        <v>406</v>
      </c>
      <c r="AK6414" s="20">
        <v>62.5</v>
      </c>
      <c r="AL6414" s="19">
        <v>41</v>
      </c>
      <c r="AN6414" s="3">
        <v>1995</v>
      </c>
      <c r="AQ6414">
        <v>80608</v>
      </c>
      <c r="AR6414" s="1" t="s">
        <v>551</v>
      </c>
    </row>
    <row r="6415" spans="1:44" x14ac:dyDescent="0.25">
      <c r="A6415" s="1">
        <v>8010</v>
      </c>
      <c r="B6415" s="1" t="s">
        <v>1233</v>
      </c>
      <c r="C6415" s="1">
        <v>101</v>
      </c>
      <c r="D6415" s="1" t="s">
        <v>6385</v>
      </c>
      <c r="F6415" s="1" t="s">
        <v>445</v>
      </c>
      <c r="H6415" s="1">
        <v>14</v>
      </c>
      <c r="J6415" s="1"/>
      <c r="K6415" s="3">
        <v>1400</v>
      </c>
      <c r="N6415" s="1">
        <v>2.8</v>
      </c>
      <c r="O6415" s="1">
        <v>1.4</v>
      </c>
      <c r="Q6415" s="1">
        <v>0.84</v>
      </c>
      <c r="R6415" s="1">
        <v>1.4</v>
      </c>
      <c r="AJ6415" s="1" t="s">
        <v>406</v>
      </c>
      <c r="AK6415" s="20">
        <v>62.5</v>
      </c>
      <c r="AL6415" s="19">
        <v>41</v>
      </c>
      <c r="AN6415" s="3">
        <v>1995</v>
      </c>
      <c r="AQ6415">
        <v>80608</v>
      </c>
      <c r="AR6415" s="1" t="s">
        <v>551</v>
      </c>
    </row>
    <row r="6416" spans="1:44" x14ac:dyDescent="0.25">
      <c r="A6416" s="1">
        <v>8011</v>
      </c>
      <c r="B6416" s="1" t="s">
        <v>1233</v>
      </c>
      <c r="C6416" s="1">
        <v>101</v>
      </c>
      <c r="D6416" s="1" t="s">
        <v>6385</v>
      </c>
      <c r="F6416" s="1" t="s">
        <v>445</v>
      </c>
      <c r="H6416" s="1">
        <v>18</v>
      </c>
      <c r="J6416" s="1"/>
      <c r="K6416" s="3">
        <v>1400</v>
      </c>
      <c r="N6416" s="1">
        <v>11</v>
      </c>
      <c r="O6416" s="1">
        <v>5.46</v>
      </c>
      <c r="Q6416" s="1">
        <v>2.8</v>
      </c>
      <c r="R6416" s="1">
        <v>2.8</v>
      </c>
      <c r="AJ6416" s="1" t="s">
        <v>406</v>
      </c>
      <c r="AK6416" s="20">
        <v>62.5</v>
      </c>
      <c r="AL6416" s="19">
        <v>41</v>
      </c>
      <c r="AN6416" s="3">
        <v>1995</v>
      </c>
      <c r="AQ6416">
        <v>80608</v>
      </c>
      <c r="AR6416" s="1" t="s">
        <v>551</v>
      </c>
    </row>
    <row r="6417" spans="1:44" x14ac:dyDescent="0.25">
      <c r="A6417" s="1">
        <v>8012</v>
      </c>
      <c r="B6417" s="1" t="s">
        <v>1233</v>
      </c>
      <c r="C6417" s="1">
        <v>101</v>
      </c>
      <c r="D6417" s="1" t="s">
        <v>6385</v>
      </c>
      <c r="F6417" s="1" t="s">
        <v>445</v>
      </c>
      <c r="H6417" s="1">
        <v>23</v>
      </c>
      <c r="J6417" s="1"/>
      <c r="K6417" s="3">
        <v>1300</v>
      </c>
      <c r="N6417" s="1">
        <v>28</v>
      </c>
      <c r="O6417" s="1">
        <v>14.7</v>
      </c>
      <c r="Q6417" s="1">
        <v>6.37</v>
      </c>
      <c r="R6417" s="1">
        <v>5.46</v>
      </c>
      <c r="AJ6417" s="1" t="s">
        <v>406</v>
      </c>
      <c r="AK6417" s="20">
        <v>62.5</v>
      </c>
      <c r="AL6417" s="19">
        <v>41</v>
      </c>
      <c r="AN6417" s="3">
        <v>1995</v>
      </c>
      <c r="AQ6417">
        <v>80608</v>
      </c>
      <c r="AR6417" s="1" t="s">
        <v>551</v>
      </c>
    </row>
    <row r="6418" spans="1:44" x14ac:dyDescent="0.25">
      <c r="A6418" s="1">
        <v>8013</v>
      </c>
      <c r="B6418" s="1" t="s">
        <v>1233</v>
      </c>
      <c r="C6418" s="1">
        <v>101</v>
      </c>
      <c r="D6418" s="1" t="s">
        <v>6385</v>
      </c>
      <c r="F6418" s="1" t="s">
        <v>445</v>
      </c>
      <c r="H6418" s="1">
        <v>14</v>
      </c>
      <c r="J6418" s="1"/>
      <c r="K6418" s="3">
        <v>400</v>
      </c>
      <c r="N6418" s="1">
        <v>1.5</v>
      </c>
      <c r="O6418" s="1">
        <v>0.76</v>
      </c>
      <c r="Q6418" s="1">
        <v>0.68</v>
      </c>
      <c r="R6418" s="1">
        <v>0.84</v>
      </c>
      <c r="AJ6418" s="1" t="s">
        <v>406</v>
      </c>
      <c r="AK6418" s="20">
        <v>62.5</v>
      </c>
      <c r="AL6418" s="19">
        <v>41</v>
      </c>
      <c r="AN6418" s="3">
        <v>1995</v>
      </c>
      <c r="AQ6418">
        <v>80608</v>
      </c>
      <c r="AR6418" s="1" t="s">
        <v>551</v>
      </c>
    </row>
    <row r="6419" spans="1:44" x14ac:dyDescent="0.25">
      <c r="A6419" s="1">
        <v>8014</v>
      </c>
      <c r="B6419" s="1" t="s">
        <v>1233</v>
      </c>
      <c r="C6419" s="1">
        <v>101</v>
      </c>
      <c r="D6419" s="1" t="s">
        <v>6385</v>
      </c>
      <c r="F6419" s="1" t="s">
        <v>445</v>
      </c>
      <c r="H6419" s="1">
        <v>18</v>
      </c>
      <c r="J6419" s="1"/>
      <c r="K6419" s="3">
        <v>400</v>
      </c>
      <c r="N6419" s="1">
        <v>4.5</v>
      </c>
      <c r="O6419" s="1">
        <v>2.2400000000000002</v>
      </c>
      <c r="Q6419" s="1">
        <v>1.4</v>
      </c>
      <c r="R6419" s="1">
        <v>1.2</v>
      </c>
      <c r="AJ6419" s="1" t="s">
        <v>406</v>
      </c>
      <c r="AK6419" s="20">
        <v>62.5</v>
      </c>
      <c r="AL6419" s="19">
        <v>41</v>
      </c>
      <c r="AN6419" s="3">
        <v>1995</v>
      </c>
      <c r="AQ6419">
        <v>80608</v>
      </c>
      <c r="AR6419" s="1" t="s">
        <v>551</v>
      </c>
    </row>
    <row r="6420" spans="1:44" x14ac:dyDescent="0.25">
      <c r="A6420" s="1">
        <v>8015</v>
      </c>
      <c r="B6420" s="1" t="s">
        <v>1233</v>
      </c>
      <c r="C6420" s="1">
        <v>101</v>
      </c>
      <c r="D6420" s="1" t="s">
        <v>6385</v>
      </c>
      <c r="F6420" s="1" t="s">
        <v>445</v>
      </c>
      <c r="H6420" s="1">
        <v>23</v>
      </c>
      <c r="J6420" s="1"/>
      <c r="K6420" s="3">
        <v>300</v>
      </c>
      <c r="N6420" s="1">
        <v>11</v>
      </c>
      <c r="O6420" s="1">
        <v>5.85</v>
      </c>
      <c r="Q6420" s="1">
        <v>3.06</v>
      </c>
      <c r="R6420" s="1">
        <v>1.98</v>
      </c>
      <c r="AJ6420" s="1" t="s">
        <v>406</v>
      </c>
      <c r="AK6420" s="20">
        <v>62.5</v>
      </c>
      <c r="AL6420" s="19">
        <v>41</v>
      </c>
      <c r="AN6420" s="3">
        <v>1995</v>
      </c>
      <c r="AQ6420">
        <v>80608</v>
      </c>
      <c r="AR6420" s="1" t="s">
        <v>551</v>
      </c>
    </row>
    <row r="6421" spans="1:44" x14ac:dyDescent="0.25">
      <c r="A6421" s="1">
        <v>8016</v>
      </c>
      <c r="B6421" s="1" t="s">
        <v>1233</v>
      </c>
      <c r="C6421" s="1">
        <v>101</v>
      </c>
      <c r="D6421" s="1" t="s">
        <v>6385</v>
      </c>
      <c r="F6421" s="1" t="s">
        <v>445</v>
      </c>
      <c r="H6421" s="1">
        <v>19</v>
      </c>
      <c r="J6421" s="1"/>
      <c r="K6421" s="3">
        <v>4800</v>
      </c>
      <c r="N6421" s="1">
        <v>17</v>
      </c>
      <c r="O6421" s="1">
        <v>8.64</v>
      </c>
      <c r="Q6421" s="1">
        <v>1.92</v>
      </c>
      <c r="R6421" s="1">
        <v>2.88</v>
      </c>
      <c r="AJ6421" s="1" t="s">
        <v>406</v>
      </c>
      <c r="AK6421" s="20">
        <v>62.5</v>
      </c>
      <c r="AL6421" s="19">
        <v>41</v>
      </c>
      <c r="AN6421" s="3">
        <v>1995</v>
      </c>
      <c r="AQ6421">
        <v>80608</v>
      </c>
      <c r="AR6421" s="1" t="s">
        <v>551</v>
      </c>
    </row>
    <row r="6422" spans="1:44" x14ac:dyDescent="0.25">
      <c r="A6422" s="1">
        <v>8017</v>
      </c>
      <c r="B6422" s="1" t="s">
        <v>1233</v>
      </c>
      <c r="C6422" s="1">
        <v>101</v>
      </c>
      <c r="D6422" s="1" t="s">
        <v>6385</v>
      </c>
      <c r="F6422" s="1" t="s">
        <v>445</v>
      </c>
      <c r="H6422" s="1">
        <v>24</v>
      </c>
      <c r="J6422" s="1"/>
      <c r="K6422" s="3">
        <v>4800</v>
      </c>
      <c r="N6422" s="1">
        <v>47</v>
      </c>
      <c r="O6422" s="1">
        <v>24.5</v>
      </c>
      <c r="Q6422" s="1">
        <v>6.24</v>
      </c>
      <c r="R6422" s="1">
        <v>4.8</v>
      </c>
      <c r="AJ6422" s="1" t="s">
        <v>406</v>
      </c>
      <c r="AK6422" s="20">
        <v>62.5</v>
      </c>
      <c r="AL6422" s="19">
        <v>41</v>
      </c>
      <c r="AN6422" s="3">
        <v>1995</v>
      </c>
      <c r="AQ6422">
        <v>80608</v>
      </c>
      <c r="AR6422" s="1" t="s">
        <v>551</v>
      </c>
    </row>
    <row r="6423" spans="1:44" x14ac:dyDescent="0.25">
      <c r="A6423" s="1">
        <v>8018</v>
      </c>
      <c r="B6423" s="1" t="s">
        <v>1233</v>
      </c>
      <c r="C6423" s="1">
        <v>101</v>
      </c>
      <c r="D6423" s="1" t="s">
        <v>6385</v>
      </c>
      <c r="F6423" s="1" t="s">
        <v>445</v>
      </c>
      <c r="H6423" s="1">
        <v>33</v>
      </c>
      <c r="J6423" s="1"/>
      <c r="K6423" s="3">
        <v>4200</v>
      </c>
      <c r="N6423" s="1">
        <v>73</v>
      </c>
      <c r="O6423" s="1">
        <v>42.4</v>
      </c>
      <c r="Q6423" s="1">
        <v>7.14</v>
      </c>
      <c r="R6423" s="1">
        <v>5.04</v>
      </c>
      <c r="AJ6423" s="1" t="s">
        <v>406</v>
      </c>
      <c r="AK6423" s="20">
        <v>62.5</v>
      </c>
      <c r="AL6423" s="19">
        <v>41</v>
      </c>
      <c r="AN6423" s="3">
        <v>1995</v>
      </c>
      <c r="AQ6423">
        <v>80608</v>
      </c>
      <c r="AR6423" s="1" t="s">
        <v>551</v>
      </c>
    </row>
    <row r="6424" spans="1:44" x14ac:dyDescent="0.25">
      <c r="A6424" s="1">
        <v>8019</v>
      </c>
      <c r="B6424" s="1" t="s">
        <v>1233</v>
      </c>
      <c r="C6424" s="1">
        <v>101</v>
      </c>
      <c r="D6424" s="1" t="s">
        <v>6385</v>
      </c>
      <c r="F6424" s="1" t="s">
        <v>445</v>
      </c>
      <c r="H6424" s="1">
        <v>38</v>
      </c>
      <c r="J6424" s="1"/>
      <c r="K6424" s="3">
        <v>3600</v>
      </c>
      <c r="N6424" s="1">
        <v>123</v>
      </c>
      <c r="O6424" s="1">
        <v>55.4</v>
      </c>
      <c r="Q6424" s="1">
        <v>8.2799999999999994</v>
      </c>
      <c r="R6424" s="1">
        <v>5.04</v>
      </c>
      <c r="AJ6424" s="1" t="s">
        <v>406</v>
      </c>
      <c r="AK6424" s="20">
        <v>62.5</v>
      </c>
      <c r="AL6424" s="19">
        <v>41</v>
      </c>
      <c r="AN6424" s="3">
        <v>1995</v>
      </c>
      <c r="AQ6424">
        <v>80608</v>
      </c>
      <c r="AR6424" s="1" t="s">
        <v>551</v>
      </c>
    </row>
    <row r="6425" spans="1:44" x14ac:dyDescent="0.25">
      <c r="A6425" s="1">
        <v>8020</v>
      </c>
      <c r="B6425" s="1" t="s">
        <v>1233</v>
      </c>
      <c r="C6425" s="1">
        <v>101</v>
      </c>
      <c r="D6425" s="1" t="s">
        <v>6385</v>
      </c>
      <c r="F6425" s="1" t="s">
        <v>445</v>
      </c>
      <c r="H6425" s="1">
        <v>19</v>
      </c>
      <c r="J6425" s="1"/>
      <c r="K6425" s="3">
        <v>1700</v>
      </c>
      <c r="N6425" s="1">
        <v>12</v>
      </c>
      <c r="O6425" s="1">
        <v>5.95</v>
      </c>
      <c r="Q6425" s="1">
        <v>1.53</v>
      </c>
      <c r="R6425" s="1">
        <v>1.7</v>
      </c>
      <c r="AJ6425" s="1" t="s">
        <v>406</v>
      </c>
      <c r="AK6425" s="20">
        <v>62.5</v>
      </c>
      <c r="AL6425" s="19">
        <v>41</v>
      </c>
      <c r="AN6425" s="3">
        <v>1995</v>
      </c>
      <c r="AQ6425">
        <v>80608</v>
      </c>
      <c r="AR6425" s="1" t="s">
        <v>551</v>
      </c>
    </row>
    <row r="6426" spans="1:44" x14ac:dyDescent="0.25">
      <c r="A6426" s="1">
        <v>8021</v>
      </c>
      <c r="B6426" s="1" t="s">
        <v>1233</v>
      </c>
      <c r="C6426" s="1">
        <v>101</v>
      </c>
      <c r="D6426" s="1" t="s">
        <v>6385</v>
      </c>
      <c r="F6426" s="1" t="s">
        <v>445</v>
      </c>
      <c r="H6426" s="1">
        <v>24</v>
      </c>
      <c r="J6426" s="1"/>
      <c r="K6426" s="3">
        <v>1400</v>
      </c>
      <c r="N6426" s="1">
        <v>47</v>
      </c>
      <c r="O6426" s="1">
        <v>24.2</v>
      </c>
      <c r="Q6426" s="1">
        <v>7.7</v>
      </c>
      <c r="R6426" s="1">
        <v>4.76</v>
      </c>
      <c r="AJ6426" s="1" t="s">
        <v>406</v>
      </c>
      <c r="AK6426" s="20">
        <v>62.5</v>
      </c>
      <c r="AL6426" s="19">
        <v>41</v>
      </c>
      <c r="AN6426" s="3">
        <v>1995</v>
      </c>
      <c r="AQ6426">
        <v>80608</v>
      </c>
      <c r="AR6426" s="1" t="s">
        <v>551</v>
      </c>
    </row>
    <row r="6427" spans="1:44" x14ac:dyDescent="0.25">
      <c r="A6427" s="1">
        <v>8022</v>
      </c>
      <c r="B6427" s="1" t="s">
        <v>1233</v>
      </c>
      <c r="C6427" s="1">
        <v>101</v>
      </c>
      <c r="D6427" s="1" t="s">
        <v>6385</v>
      </c>
      <c r="F6427" s="1" t="s">
        <v>445</v>
      </c>
      <c r="H6427" s="1">
        <v>33</v>
      </c>
      <c r="J6427" s="1"/>
      <c r="K6427" s="3">
        <v>1300</v>
      </c>
      <c r="N6427" s="1">
        <v>64</v>
      </c>
      <c r="O6427" s="1">
        <v>37.200000000000003</v>
      </c>
      <c r="Q6427" s="1">
        <v>8.58</v>
      </c>
      <c r="R6427" s="1">
        <v>4.9400000000000004</v>
      </c>
      <c r="AJ6427" s="1" t="s">
        <v>406</v>
      </c>
      <c r="AK6427" s="20">
        <v>62.5</v>
      </c>
      <c r="AL6427" s="19">
        <v>41</v>
      </c>
      <c r="AN6427" s="3">
        <v>1995</v>
      </c>
      <c r="AQ6427">
        <v>80608</v>
      </c>
      <c r="AR6427" s="1" t="s">
        <v>551</v>
      </c>
    </row>
    <row r="6428" spans="1:44" x14ac:dyDescent="0.25">
      <c r="A6428" s="1">
        <v>8023</v>
      </c>
      <c r="B6428" s="1" t="s">
        <v>1233</v>
      </c>
      <c r="C6428" s="1">
        <v>101</v>
      </c>
      <c r="D6428" s="1" t="s">
        <v>6385</v>
      </c>
      <c r="F6428" s="1" t="s">
        <v>445</v>
      </c>
      <c r="H6428" s="1">
        <v>38</v>
      </c>
      <c r="J6428" s="1"/>
      <c r="K6428" s="3">
        <v>1300</v>
      </c>
      <c r="N6428" s="1">
        <v>110</v>
      </c>
      <c r="O6428" s="1">
        <v>49.7</v>
      </c>
      <c r="Q6428" s="1">
        <v>9.75</v>
      </c>
      <c r="R6428" s="1">
        <v>5.33</v>
      </c>
      <c r="AJ6428" s="1" t="s">
        <v>406</v>
      </c>
      <c r="AK6428" s="20">
        <v>62.5</v>
      </c>
      <c r="AL6428" s="19">
        <v>41</v>
      </c>
      <c r="AN6428" s="3">
        <v>1995</v>
      </c>
      <c r="AQ6428">
        <v>80608</v>
      </c>
      <c r="AR6428" s="1" t="s">
        <v>551</v>
      </c>
    </row>
    <row r="6429" spans="1:44" x14ac:dyDescent="0.25">
      <c r="A6429" s="1">
        <v>8024</v>
      </c>
      <c r="B6429" s="1" t="s">
        <v>1233</v>
      </c>
      <c r="C6429" s="1">
        <v>101</v>
      </c>
      <c r="D6429" s="1" t="s">
        <v>6385</v>
      </c>
      <c r="F6429" s="1" t="s">
        <v>445</v>
      </c>
      <c r="H6429" s="1">
        <v>19</v>
      </c>
      <c r="J6429" s="1"/>
      <c r="K6429" s="3">
        <v>1000</v>
      </c>
      <c r="N6429" s="1">
        <v>6.7</v>
      </c>
      <c r="O6429" s="1">
        <v>3.3</v>
      </c>
      <c r="Q6429" s="1">
        <v>1</v>
      </c>
      <c r="R6429" s="1">
        <v>1.2</v>
      </c>
      <c r="AJ6429" s="1" t="s">
        <v>406</v>
      </c>
      <c r="AK6429" s="20">
        <v>62.5</v>
      </c>
      <c r="AL6429" s="19">
        <v>41</v>
      </c>
      <c r="AN6429" s="3">
        <v>1995</v>
      </c>
      <c r="AQ6429">
        <v>80608</v>
      </c>
      <c r="AR6429" s="1" t="s">
        <v>551</v>
      </c>
    </row>
    <row r="6430" spans="1:44" x14ac:dyDescent="0.25">
      <c r="A6430" s="1">
        <v>8025</v>
      </c>
      <c r="B6430" s="1" t="s">
        <v>1233</v>
      </c>
      <c r="C6430" s="1">
        <v>101</v>
      </c>
      <c r="D6430" s="1" t="s">
        <v>6385</v>
      </c>
      <c r="F6430" s="1" t="s">
        <v>445</v>
      </c>
      <c r="H6430" s="1">
        <v>24</v>
      </c>
      <c r="J6430" s="1"/>
      <c r="K6430" s="3">
        <v>970</v>
      </c>
      <c r="N6430" s="1">
        <v>33</v>
      </c>
      <c r="O6430" s="1">
        <v>16.899999999999999</v>
      </c>
      <c r="Q6430" s="1">
        <v>5.82</v>
      </c>
      <c r="R6430" s="1">
        <v>3.78</v>
      </c>
      <c r="AJ6430" s="1" t="s">
        <v>406</v>
      </c>
      <c r="AK6430" s="20">
        <v>62.5</v>
      </c>
      <c r="AL6430" s="19">
        <v>41</v>
      </c>
      <c r="AN6430" s="3">
        <v>1995</v>
      </c>
      <c r="AQ6430">
        <v>80608</v>
      </c>
      <c r="AR6430" s="1" t="s">
        <v>551</v>
      </c>
    </row>
    <row r="6431" spans="1:44" x14ac:dyDescent="0.25">
      <c r="A6431" s="1">
        <v>8026</v>
      </c>
      <c r="B6431" s="1" t="s">
        <v>1233</v>
      </c>
      <c r="C6431" s="1">
        <v>101</v>
      </c>
      <c r="D6431" s="1" t="s">
        <v>6385</v>
      </c>
      <c r="F6431" s="1" t="s">
        <v>445</v>
      </c>
      <c r="H6431" s="1">
        <v>33</v>
      </c>
      <c r="J6431" s="1"/>
      <c r="K6431" s="3">
        <v>960</v>
      </c>
      <c r="N6431" s="1">
        <v>50</v>
      </c>
      <c r="O6431" s="1">
        <v>28.8</v>
      </c>
      <c r="Q6431" s="1">
        <v>8.74</v>
      </c>
      <c r="R6431" s="1">
        <v>4.8</v>
      </c>
      <c r="AJ6431" s="1" t="s">
        <v>406</v>
      </c>
      <c r="AK6431" s="20">
        <v>62.5</v>
      </c>
      <c r="AL6431" s="19">
        <v>41</v>
      </c>
      <c r="AN6431" s="3">
        <v>1995</v>
      </c>
      <c r="AQ6431">
        <v>80608</v>
      </c>
      <c r="AR6431" s="1" t="s">
        <v>551</v>
      </c>
    </row>
    <row r="6432" spans="1:44" x14ac:dyDescent="0.25">
      <c r="A6432" s="1">
        <v>8027</v>
      </c>
      <c r="B6432" s="1" t="s">
        <v>1233</v>
      </c>
      <c r="C6432" s="1">
        <v>101</v>
      </c>
      <c r="D6432" s="1" t="s">
        <v>6385</v>
      </c>
      <c r="F6432" s="1" t="s">
        <v>445</v>
      </c>
      <c r="H6432" s="1">
        <v>38</v>
      </c>
      <c r="J6432" s="1"/>
      <c r="K6432" s="3">
        <v>960</v>
      </c>
      <c r="N6432" s="1">
        <v>88</v>
      </c>
      <c r="O6432" s="1">
        <v>39.4</v>
      </c>
      <c r="Q6432" s="1">
        <v>10.1</v>
      </c>
      <c r="R6432" s="1">
        <v>5.38</v>
      </c>
      <c r="AJ6432" s="1" t="s">
        <v>406</v>
      </c>
      <c r="AK6432" s="20">
        <v>62.5</v>
      </c>
      <c r="AL6432" s="19">
        <v>41</v>
      </c>
      <c r="AN6432" s="3">
        <v>1995</v>
      </c>
      <c r="AQ6432">
        <v>80608</v>
      </c>
      <c r="AR6432" s="1" t="s">
        <v>551</v>
      </c>
    </row>
    <row r="6433" spans="1:44" x14ac:dyDescent="0.25">
      <c r="A6433" s="1">
        <v>8028</v>
      </c>
      <c r="B6433" s="1" t="s">
        <v>1233</v>
      </c>
      <c r="C6433" s="1">
        <v>101</v>
      </c>
      <c r="D6433" s="1" t="s">
        <v>6385</v>
      </c>
      <c r="F6433" s="1" t="s">
        <v>445</v>
      </c>
      <c r="H6433" s="1">
        <v>19</v>
      </c>
      <c r="J6433" s="1"/>
      <c r="K6433" s="3">
        <v>740</v>
      </c>
      <c r="N6433" s="1">
        <v>5.7</v>
      </c>
      <c r="O6433" s="1">
        <v>2.81</v>
      </c>
      <c r="Q6433" s="1">
        <v>1.1100000000000001</v>
      </c>
      <c r="R6433" s="1">
        <v>1.18</v>
      </c>
      <c r="AJ6433" s="1" t="s">
        <v>406</v>
      </c>
      <c r="AK6433" s="20">
        <v>62.5</v>
      </c>
      <c r="AL6433" s="19">
        <v>41</v>
      </c>
      <c r="AN6433" s="3">
        <v>1995</v>
      </c>
      <c r="AQ6433">
        <v>80608</v>
      </c>
      <c r="AR6433" s="1" t="s">
        <v>551</v>
      </c>
    </row>
    <row r="6434" spans="1:44" x14ac:dyDescent="0.25">
      <c r="A6434" s="1">
        <v>8029</v>
      </c>
      <c r="B6434" s="1" t="s">
        <v>1233</v>
      </c>
      <c r="C6434" s="1">
        <v>101</v>
      </c>
      <c r="D6434" s="1" t="s">
        <v>6385</v>
      </c>
      <c r="F6434" s="1" t="s">
        <v>445</v>
      </c>
      <c r="H6434" s="1">
        <v>24</v>
      </c>
      <c r="J6434" s="1"/>
      <c r="K6434" s="3">
        <v>740</v>
      </c>
      <c r="N6434" s="1">
        <v>36</v>
      </c>
      <c r="O6434" s="1">
        <v>18.7</v>
      </c>
      <c r="Q6434" s="1">
        <v>8.2200000000000006</v>
      </c>
      <c r="R6434" s="1">
        <v>4.88</v>
      </c>
      <c r="AJ6434" s="1" t="s">
        <v>406</v>
      </c>
      <c r="AK6434" s="20">
        <v>62.5</v>
      </c>
      <c r="AL6434" s="19">
        <v>41</v>
      </c>
      <c r="AN6434" s="3">
        <v>1995</v>
      </c>
      <c r="AQ6434">
        <v>80608</v>
      </c>
      <c r="AR6434" s="1" t="s">
        <v>551</v>
      </c>
    </row>
    <row r="6435" spans="1:44" x14ac:dyDescent="0.25">
      <c r="A6435" s="1">
        <v>8030</v>
      </c>
      <c r="B6435" s="1" t="s">
        <v>1233</v>
      </c>
      <c r="C6435" s="1">
        <v>101</v>
      </c>
      <c r="D6435" s="1" t="s">
        <v>6385</v>
      </c>
      <c r="F6435" s="1" t="s">
        <v>445</v>
      </c>
      <c r="H6435" s="1">
        <v>33</v>
      </c>
      <c r="J6435" s="1"/>
      <c r="K6435" s="3">
        <v>740</v>
      </c>
      <c r="N6435" s="1">
        <v>54</v>
      </c>
      <c r="O6435" s="1">
        <v>31.4</v>
      </c>
      <c r="Q6435" s="1">
        <v>11.3</v>
      </c>
      <c r="R6435" s="1">
        <v>5.92</v>
      </c>
      <c r="AJ6435" s="1" t="s">
        <v>406</v>
      </c>
      <c r="AK6435" s="20">
        <v>62.5</v>
      </c>
      <c r="AL6435" s="19">
        <v>41</v>
      </c>
      <c r="AN6435" s="3">
        <v>1995</v>
      </c>
      <c r="AQ6435">
        <v>80608</v>
      </c>
      <c r="AR6435" s="1" t="s">
        <v>551</v>
      </c>
    </row>
    <row r="6436" spans="1:44" x14ac:dyDescent="0.25">
      <c r="A6436" s="1">
        <v>8031</v>
      </c>
      <c r="B6436" s="1" t="s">
        <v>1233</v>
      </c>
      <c r="C6436" s="1">
        <v>101</v>
      </c>
      <c r="D6436" s="1" t="s">
        <v>6385</v>
      </c>
      <c r="F6436" s="1" t="s">
        <v>445</v>
      </c>
      <c r="H6436" s="1">
        <v>38</v>
      </c>
      <c r="J6436" s="1"/>
      <c r="K6436" s="3">
        <v>720</v>
      </c>
      <c r="N6436" s="1">
        <v>92</v>
      </c>
      <c r="O6436" s="1">
        <v>41.3</v>
      </c>
      <c r="Q6436" s="1">
        <v>12.2</v>
      </c>
      <c r="R6436" s="1">
        <v>5.83</v>
      </c>
      <c r="AJ6436" s="1" t="s">
        <v>406</v>
      </c>
      <c r="AK6436" s="20">
        <v>62.5</v>
      </c>
      <c r="AL6436" s="19">
        <v>41</v>
      </c>
      <c r="AN6436" s="3">
        <v>1995</v>
      </c>
      <c r="AQ6436">
        <v>80608</v>
      </c>
      <c r="AR6436" s="1" t="s">
        <v>551</v>
      </c>
    </row>
    <row r="6437" spans="1:44" x14ac:dyDescent="0.25">
      <c r="A6437" s="1">
        <v>8032</v>
      </c>
      <c r="B6437" s="1" t="s">
        <v>1233</v>
      </c>
      <c r="C6437" s="1">
        <v>101</v>
      </c>
      <c r="D6437" s="1" t="s">
        <v>6385</v>
      </c>
      <c r="F6437" s="1" t="s">
        <v>445</v>
      </c>
      <c r="H6437" s="1">
        <v>56</v>
      </c>
      <c r="J6437" s="1"/>
      <c r="K6437" s="3">
        <v>1400</v>
      </c>
      <c r="N6437" s="1">
        <v>222</v>
      </c>
      <c r="O6437" s="1">
        <v>120</v>
      </c>
      <c r="Q6437" s="1">
        <v>11.1</v>
      </c>
      <c r="R6437" s="1">
        <v>4.9000000000000004</v>
      </c>
      <c r="S6437" s="1">
        <v>18</v>
      </c>
      <c r="AJ6437" s="1" t="s">
        <v>406</v>
      </c>
      <c r="AK6437" s="20">
        <v>62.5</v>
      </c>
      <c r="AL6437" s="19">
        <v>41</v>
      </c>
      <c r="AN6437" s="3">
        <v>1995</v>
      </c>
      <c r="AQ6437">
        <v>80608</v>
      </c>
      <c r="AR6437" s="1" t="s">
        <v>551</v>
      </c>
    </row>
    <row r="6438" spans="1:44" x14ac:dyDescent="0.25">
      <c r="A6438" s="1">
        <v>8033</v>
      </c>
      <c r="B6438" s="1" t="s">
        <v>1233</v>
      </c>
      <c r="C6438" s="1">
        <v>101</v>
      </c>
      <c r="D6438" s="1" t="s">
        <v>6385</v>
      </c>
      <c r="F6438" s="1" t="s">
        <v>445</v>
      </c>
      <c r="H6438" s="1">
        <v>61</v>
      </c>
      <c r="J6438" s="1"/>
      <c r="K6438" s="3">
        <v>1100</v>
      </c>
      <c r="N6438" s="1">
        <v>246</v>
      </c>
      <c r="O6438" s="1">
        <v>132.69999999999999</v>
      </c>
      <c r="Q6438" s="1">
        <v>11.4</v>
      </c>
      <c r="R6438" s="1">
        <v>4.95</v>
      </c>
      <c r="AJ6438" s="1" t="s">
        <v>406</v>
      </c>
      <c r="AK6438" s="20">
        <v>62.5</v>
      </c>
      <c r="AL6438" s="19">
        <v>41</v>
      </c>
      <c r="AN6438" s="3">
        <v>1995</v>
      </c>
      <c r="AQ6438">
        <v>80608</v>
      </c>
      <c r="AR6438" s="1" t="s">
        <v>551</v>
      </c>
    </row>
    <row r="6439" spans="1:44" x14ac:dyDescent="0.25">
      <c r="A6439" s="1">
        <v>8034</v>
      </c>
      <c r="B6439" s="1" t="s">
        <v>1233</v>
      </c>
      <c r="C6439" s="1">
        <v>101</v>
      </c>
      <c r="D6439" s="1" t="s">
        <v>6385</v>
      </c>
      <c r="F6439" s="1" t="s">
        <v>445</v>
      </c>
      <c r="H6439" s="1">
        <v>66</v>
      </c>
      <c r="J6439" s="1"/>
      <c r="K6439" s="3">
        <v>980</v>
      </c>
      <c r="N6439" s="1">
        <v>257</v>
      </c>
      <c r="O6439" s="1">
        <v>139</v>
      </c>
      <c r="Q6439" s="1">
        <v>11.6</v>
      </c>
      <c r="R6439" s="1">
        <v>4.8</v>
      </c>
      <c r="AJ6439" s="1" t="s">
        <v>406</v>
      </c>
      <c r="AK6439" s="20">
        <v>62.5</v>
      </c>
      <c r="AL6439" s="19">
        <v>41</v>
      </c>
      <c r="AN6439" s="3">
        <v>1995</v>
      </c>
      <c r="AQ6439">
        <v>80608</v>
      </c>
      <c r="AR6439" s="1" t="s">
        <v>551</v>
      </c>
    </row>
    <row r="6440" spans="1:44" x14ac:dyDescent="0.25">
      <c r="A6440" s="1">
        <v>8035</v>
      </c>
      <c r="B6440" s="1" t="s">
        <v>1233</v>
      </c>
      <c r="C6440" s="1">
        <v>101</v>
      </c>
      <c r="D6440" s="1" t="s">
        <v>6385</v>
      </c>
      <c r="F6440" s="1" t="s">
        <v>445</v>
      </c>
      <c r="H6440" s="1">
        <v>72</v>
      </c>
      <c r="J6440" s="1"/>
      <c r="K6440" s="3">
        <v>930</v>
      </c>
      <c r="N6440" s="1">
        <v>265</v>
      </c>
      <c r="O6440" s="1">
        <v>143</v>
      </c>
      <c r="Q6440" s="1">
        <v>11.4</v>
      </c>
      <c r="R6440" s="1">
        <v>4.74</v>
      </c>
      <c r="AJ6440" s="1" t="s">
        <v>406</v>
      </c>
      <c r="AK6440" s="20">
        <v>62.5</v>
      </c>
      <c r="AL6440" s="19">
        <v>41</v>
      </c>
      <c r="AN6440" s="3">
        <v>1995</v>
      </c>
      <c r="AQ6440">
        <v>80608</v>
      </c>
      <c r="AR6440" s="1" t="s">
        <v>551</v>
      </c>
    </row>
    <row r="6441" spans="1:44" x14ac:dyDescent="0.25">
      <c r="A6441" s="1">
        <v>8036</v>
      </c>
      <c r="B6441" s="1" t="s">
        <v>1233</v>
      </c>
      <c r="C6441" s="1">
        <v>101</v>
      </c>
      <c r="D6441" s="1" t="s">
        <v>6385</v>
      </c>
      <c r="F6441" s="1" t="s">
        <v>445</v>
      </c>
      <c r="H6441" s="1">
        <v>56</v>
      </c>
      <c r="J6441" s="1"/>
      <c r="K6441" s="3">
        <v>1300</v>
      </c>
      <c r="N6441" s="1">
        <v>239</v>
      </c>
      <c r="O6441" s="1">
        <v>129</v>
      </c>
      <c r="Q6441" s="1">
        <v>11.2</v>
      </c>
      <c r="R6441" s="1">
        <v>4.9400000000000004</v>
      </c>
      <c r="S6441" s="1">
        <v>24.5</v>
      </c>
      <c r="AJ6441" s="1" t="s">
        <v>406</v>
      </c>
      <c r="AK6441" s="20">
        <v>62.5</v>
      </c>
      <c r="AL6441" s="19">
        <v>41</v>
      </c>
      <c r="AN6441" s="3">
        <v>1995</v>
      </c>
      <c r="AQ6441">
        <v>80608</v>
      </c>
      <c r="AR6441" s="1" t="s">
        <v>551</v>
      </c>
    </row>
    <row r="6442" spans="1:44" x14ac:dyDescent="0.25">
      <c r="A6442" s="1">
        <v>8037</v>
      </c>
      <c r="B6442" s="1" t="s">
        <v>1233</v>
      </c>
      <c r="C6442" s="1">
        <v>101</v>
      </c>
      <c r="D6442" s="1" t="s">
        <v>6385</v>
      </c>
      <c r="F6442" s="1" t="s">
        <v>445</v>
      </c>
      <c r="H6442" s="1">
        <v>61</v>
      </c>
      <c r="J6442" s="1"/>
      <c r="K6442" s="3">
        <v>1100</v>
      </c>
      <c r="N6442" s="1">
        <v>264</v>
      </c>
      <c r="O6442" s="1">
        <v>142.6</v>
      </c>
      <c r="Q6442" s="1">
        <v>11.7</v>
      </c>
      <c r="R6442" s="1">
        <v>4.95</v>
      </c>
      <c r="AJ6442" s="1" t="s">
        <v>406</v>
      </c>
      <c r="AK6442" s="20">
        <v>62.5</v>
      </c>
      <c r="AL6442" s="19">
        <v>41</v>
      </c>
      <c r="AN6442" s="3">
        <v>1995</v>
      </c>
      <c r="AQ6442">
        <v>80608</v>
      </c>
      <c r="AR6442" s="1" t="s">
        <v>551</v>
      </c>
    </row>
    <row r="6443" spans="1:44" x14ac:dyDescent="0.25">
      <c r="A6443" s="1">
        <v>8038</v>
      </c>
      <c r="B6443" s="1" t="s">
        <v>1233</v>
      </c>
      <c r="C6443" s="1">
        <v>101</v>
      </c>
      <c r="D6443" s="1" t="s">
        <v>6385</v>
      </c>
      <c r="F6443" s="1" t="s">
        <v>445</v>
      </c>
      <c r="H6443" s="1">
        <v>66</v>
      </c>
      <c r="J6443" s="1"/>
      <c r="K6443" s="3">
        <v>900</v>
      </c>
      <c r="N6443" s="1">
        <v>260</v>
      </c>
      <c r="O6443" s="1">
        <v>140.30000000000001</v>
      </c>
      <c r="Q6443" s="1">
        <v>11.2</v>
      </c>
      <c r="R6443" s="1">
        <v>4.5</v>
      </c>
      <c r="AJ6443" s="1" t="s">
        <v>406</v>
      </c>
      <c r="AK6443" s="20">
        <v>62.5</v>
      </c>
      <c r="AL6443" s="19">
        <v>41</v>
      </c>
      <c r="AN6443" s="3">
        <v>1995</v>
      </c>
      <c r="AQ6443">
        <v>80608</v>
      </c>
      <c r="AR6443" s="1" t="s">
        <v>551</v>
      </c>
    </row>
    <row r="6444" spans="1:44" x14ac:dyDescent="0.25">
      <c r="A6444" s="1">
        <v>8039</v>
      </c>
      <c r="B6444" s="1" t="s">
        <v>1233</v>
      </c>
      <c r="C6444" s="1">
        <v>101</v>
      </c>
      <c r="D6444" s="1" t="s">
        <v>6385</v>
      </c>
      <c r="F6444" s="1" t="s">
        <v>445</v>
      </c>
      <c r="H6444" s="1">
        <v>72</v>
      </c>
      <c r="J6444" s="1"/>
      <c r="K6444" s="3">
        <v>880</v>
      </c>
      <c r="N6444" s="1">
        <v>292</v>
      </c>
      <c r="O6444" s="1">
        <v>157.80000000000001</v>
      </c>
      <c r="Q6444" s="1">
        <v>13</v>
      </c>
      <c r="R6444" s="1">
        <v>4.84</v>
      </c>
      <c r="AJ6444" s="1" t="s">
        <v>406</v>
      </c>
      <c r="AK6444" s="20">
        <v>62.5</v>
      </c>
      <c r="AL6444" s="19">
        <v>41</v>
      </c>
      <c r="AN6444" s="3">
        <v>1995</v>
      </c>
      <c r="AQ6444">
        <v>80608</v>
      </c>
      <c r="AR6444" s="1" t="s">
        <v>551</v>
      </c>
    </row>
    <row r="6445" spans="1:44" x14ac:dyDescent="0.25">
      <c r="A6445" s="1">
        <v>8040</v>
      </c>
      <c r="B6445" s="1" t="s">
        <v>1233</v>
      </c>
      <c r="C6445" s="1">
        <v>101</v>
      </c>
      <c r="D6445" s="1" t="s">
        <v>6385</v>
      </c>
      <c r="F6445" s="1" t="s">
        <v>445</v>
      </c>
      <c r="H6445" s="1">
        <v>56</v>
      </c>
      <c r="J6445" s="1"/>
      <c r="K6445" s="3">
        <v>1100</v>
      </c>
      <c r="N6445" s="1">
        <v>236</v>
      </c>
      <c r="O6445" s="1">
        <v>127.6</v>
      </c>
      <c r="Q6445" s="1">
        <v>13.1</v>
      </c>
      <c r="R6445" s="1">
        <v>5.61</v>
      </c>
      <c r="AJ6445" s="1" t="s">
        <v>406</v>
      </c>
      <c r="AK6445" s="20">
        <v>62.5</v>
      </c>
      <c r="AL6445" s="19">
        <v>41</v>
      </c>
      <c r="AN6445" s="3">
        <v>1995</v>
      </c>
      <c r="AQ6445">
        <v>80608</v>
      </c>
      <c r="AR6445" s="1" t="s">
        <v>551</v>
      </c>
    </row>
    <row r="6446" spans="1:44" x14ac:dyDescent="0.25">
      <c r="A6446" s="1">
        <v>8041</v>
      </c>
      <c r="B6446" s="1" t="s">
        <v>1233</v>
      </c>
      <c r="C6446" s="1">
        <v>101</v>
      </c>
      <c r="D6446" s="1" t="s">
        <v>6385</v>
      </c>
      <c r="F6446" s="1" t="s">
        <v>445</v>
      </c>
      <c r="H6446" s="1">
        <v>61</v>
      </c>
      <c r="J6446" s="1"/>
      <c r="K6446" s="3">
        <v>900</v>
      </c>
      <c r="N6446" s="1">
        <v>259</v>
      </c>
      <c r="O6446" s="1">
        <v>140</v>
      </c>
      <c r="Q6446" s="1">
        <v>13.6</v>
      </c>
      <c r="R6446" s="1">
        <v>5.49</v>
      </c>
      <c r="AJ6446" s="1" t="s">
        <v>406</v>
      </c>
      <c r="AK6446" s="20">
        <v>62.5</v>
      </c>
      <c r="AL6446" s="19">
        <v>41</v>
      </c>
      <c r="AN6446" s="3">
        <v>1995</v>
      </c>
      <c r="AQ6446">
        <v>80608</v>
      </c>
      <c r="AR6446" s="1" t="s">
        <v>551</v>
      </c>
    </row>
    <row r="6447" spans="1:44" x14ac:dyDescent="0.25">
      <c r="A6447" s="1">
        <v>8042</v>
      </c>
      <c r="B6447" s="1" t="s">
        <v>1233</v>
      </c>
      <c r="C6447" s="1">
        <v>101</v>
      </c>
      <c r="D6447" s="1" t="s">
        <v>6385</v>
      </c>
      <c r="F6447" s="1" t="s">
        <v>445</v>
      </c>
      <c r="H6447" s="1">
        <v>66</v>
      </c>
      <c r="J6447" s="1"/>
      <c r="K6447" s="3">
        <v>800</v>
      </c>
      <c r="N6447" s="1">
        <v>274</v>
      </c>
      <c r="O6447" s="1">
        <v>148</v>
      </c>
      <c r="Q6447" s="1">
        <v>13.4</v>
      </c>
      <c r="R6447" s="1">
        <v>5.2</v>
      </c>
      <c r="AJ6447" s="1" t="s">
        <v>406</v>
      </c>
      <c r="AK6447" s="20">
        <v>62.5</v>
      </c>
      <c r="AL6447" s="19">
        <v>41</v>
      </c>
      <c r="AN6447" s="3">
        <v>1995</v>
      </c>
      <c r="AQ6447">
        <v>80608</v>
      </c>
      <c r="AR6447" s="1" t="s">
        <v>551</v>
      </c>
    </row>
    <row r="6448" spans="1:44" x14ac:dyDescent="0.25">
      <c r="A6448" s="1">
        <v>8043</v>
      </c>
      <c r="B6448" s="1" t="s">
        <v>1233</v>
      </c>
      <c r="C6448" s="1">
        <v>101</v>
      </c>
      <c r="D6448" s="1" t="s">
        <v>6385</v>
      </c>
      <c r="F6448" s="1" t="s">
        <v>445</v>
      </c>
      <c r="H6448" s="1">
        <v>72</v>
      </c>
      <c r="J6448" s="1"/>
      <c r="K6448" s="3">
        <v>750</v>
      </c>
      <c r="N6448" s="1">
        <v>325</v>
      </c>
      <c r="O6448" s="1">
        <v>175.7</v>
      </c>
      <c r="Q6448" s="1">
        <v>14</v>
      </c>
      <c r="R6448" s="1">
        <v>5.55</v>
      </c>
      <c r="AJ6448" s="1" t="s">
        <v>406</v>
      </c>
      <c r="AK6448" s="20">
        <v>62.5</v>
      </c>
      <c r="AL6448" s="19">
        <v>41</v>
      </c>
      <c r="AN6448" s="3">
        <v>1995</v>
      </c>
      <c r="AQ6448">
        <v>80608</v>
      </c>
      <c r="AR6448" s="1" t="s">
        <v>551</v>
      </c>
    </row>
    <row r="6449" spans="1:44" x14ac:dyDescent="0.25">
      <c r="A6449" s="1">
        <v>8044</v>
      </c>
      <c r="B6449" s="1" t="s">
        <v>1233</v>
      </c>
      <c r="C6449" s="1">
        <v>101</v>
      </c>
      <c r="D6449" s="1" t="s">
        <v>6385</v>
      </c>
      <c r="F6449" s="1" t="s">
        <v>445</v>
      </c>
      <c r="H6449" s="1">
        <v>56</v>
      </c>
      <c r="J6449" s="1"/>
      <c r="K6449" s="3">
        <v>700</v>
      </c>
      <c r="N6449" s="1">
        <v>204</v>
      </c>
      <c r="O6449" s="1">
        <v>110.3</v>
      </c>
      <c r="Q6449" s="1">
        <v>12.5</v>
      </c>
      <c r="R6449" s="1">
        <v>5.04</v>
      </c>
      <c r="S6449" s="1">
        <v>22.8</v>
      </c>
      <c r="AJ6449" s="1" t="s">
        <v>406</v>
      </c>
      <c r="AK6449" s="20">
        <v>62.5</v>
      </c>
      <c r="AL6449" s="19">
        <v>41</v>
      </c>
      <c r="AN6449" s="3">
        <v>1995</v>
      </c>
      <c r="AQ6449">
        <v>80608</v>
      </c>
      <c r="AR6449" s="1" t="s">
        <v>551</v>
      </c>
    </row>
    <row r="6450" spans="1:44" x14ac:dyDescent="0.25">
      <c r="A6450" s="1">
        <v>8045</v>
      </c>
      <c r="B6450" s="1" t="s">
        <v>1233</v>
      </c>
      <c r="C6450" s="1">
        <v>101</v>
      </c>
      <c r="D6450" s="1" t="s">
        <v>6385</v>
      </c>
      <c r="F6450" s="1" t="s">
        <v>445</v>
      </c>
      <c r="H6450" s="1">
        <v>61</v>
      </c>
      <c r="J6450" s="1"/>
      <c r="K6450" s="3">
        <v>600</v>
      </c>
      <c r="N6450" s="1">
        <v>211</v>
      </c>
      <c r="O6450" s="1">
        <v>114.2</v>
      </c>
      <c r="Q6450" s="1">
        <v>12.1</v>
      </c>
      <c r="R6450" s="1">
        <v>4.68</v>
      </c>
      <c r="AJ6450" s="1" t="s">
        <v>406</v>
      </c>
      <c r="AK6450" s="20">
        <v>62.5</v>
      </c>
      <c r="AL6450" s="19">
        <v>41</v>
      </c>
      <c r="AN6450" s="3">
        <v>1995</v>
      </c>
      <c r="AQ6450">
        <v>80608</v>
      </c>
      <c r="AR6450" s="1" t="s">
        <v>551</v>
      </c>
    </row>
    <row r="6451" spans="1:44" x14ac:dyDescent="0.25">
      <c r="A6451" s="1">
        <v>8046</v>
      </c>
      <c r="B6451" s="1" t="s">
        <v>1233</v>
      </c>
      <c r="C6451" s="1">
        <v>101</v>
      </c>
      <c r="D6451" s="1" t="s">
        <v>6385</v>
      </c>
      <c r="F6451" s="1" t="s">
        <v>445</v>
      </c>
      <c r="H6451" s="1">
        <v>66</v>
      </c>
      <c r="J6451" s="1"/>
      <c r="K6451" s="3">
        <v>600</v>
      </c>
      <c r="N6451" s="1">
        <v>253</v>
      </c>
      <c r="O6451" s="1">
        <v>136.6</v>
      </c>
      <c r="Q6451" s="1">
        <v>13.5</v>
      </c>
      <c r="R6451" s="1">
        <v>5.04</v>
      </c>
      <c r="AJ6451" s="1" t="s">
        <v>406</v>
      </c>
      <c r="AK6451" s="20">
        <v>62.5</v>
      </c>
      <c r="AL6451" s="19">
        <v>41</v>
      </c>
      <c r="AN6451" s="3">
        <v>1995</v>
      </c>
      <c r="AQ6451">
        <v>80608</v>
      </c>
      <c r="AR6451" s="1" t="s">
        <v>551</v>
      </c>
    </row>
    <row r="6452" spans="1:44" x14ac:dyDescent="0.25">
      <c r="A6452" s="1">
        <v>8047</v>
      </c>
      <c r="B6452" s="1" t="s">
        <v>1233</v>
      </c>
      <c r="C6452" s="1">
        <v>101</v>
      </c>
      <c r="D6452" s="1" t="s">
        <v>6385</v>
      </c>
      <c r="F6452" s="1" t="s">
        <v>445</v>
      </c>
      <c r="H6452" s="1">
        <v>72</v>
      </c>
      <c r="J6452" s="1"/>
      <c r="K6452" s="3">
        <v>580</v>
      </c>
      <c r="N6452" s="1">
        <v>274</v>
      </c>
      <c r="O6452" s="1">
        <v>147.9</v>
      </c>
      <c r="Q6452" s="1">
        <v>13.3</v>
      </c>
      <c r="R6452" s="1">
        <v>4.87</v>
      </c>
      <c r="AJ6452" s="1" t="s">
        <v>406</v>
      </c>
      <c r="AK6452" s="20">
        <v>62.5</v>
      </c>
      <c r="AL6452" s="19">
        <v>41</v>
      </c>
      <c r="AN6452" s="3">
        <v>1995</v>
      </c>
      <c r="AQ6452">
        <v>80608</v>
      </c>
      <c r="AR6452" s="1" t="s">
        <v>551</v>
      </c>
    </row>
    <row r="6453" spans="1:44" x14ac:dyDescent="0.25">
      <c r="A6453" s="1">
        <v>8048</v>
      </c>
      <c r="B6453" s="1" t="s">
        <v>1233</v>
      </c>
      <c r="C6453" s="1">
        <v>101</v>
      </c>
      <c r="D6453" s="1" t="s">
        <v>5627</v>
      </c>
      <c r="F6453" s="1" t="s">
        <v>445</v>
      </c>
      <c r="G6453" s="1">
        <v>9</v>
      </c>
      <c r="H6453" s="1">
        <v>35</v>
      </c>
      <c r="I6453" s="1">
        <v>7.7</v>
      </c>
      <c r="J6453" s="1">
        <v>8</v>
      </c>
      <c r="K6453" s="3">
        <v>2400</v>
      </c>
      <c r="L6453" s="2">
        <f>N6453/((1581.94)*(1-EXP(-(0.021301)*I6453))^(1.51716))</f>
        <v>0.64923065784454981</v>
      </c>
      <c r="N6453" s="1">
        <v>58.5</v>
      </c>
      <c r="O6453" s="1">
        <v>29</v>
      </c>
      <c r="P6453" s="22"/>
      <c r="Q6453" s="1">
        <v>5.19</v>
      </c>
      <c r="R6453" s="1">
        <v>3.46</v>
      </c>
      <c r="S6453" s="22"/>
      <c r="AJ6453" s="1" t="s">
        <v>406</v>
      </c>
      <c r="AK6453" s="20">
        <v>62.28</v>
      </c>
      <c r="AL6453" s="19">
        <v>50.67</v>
      </c>
      <c r="AN6453" s="3">
        <v>1982</v>
      </c>
      <c r="AQ6453">
        <v>80608</v>
      </c>
      <c r="AR6453" s="1" t="s">
        <v>3449</v>
      </c>
    </row>
    <row r="6454" spans="1:44" x14ac:dyDescent="0.25">
      <c r="A6454" s="1">
        <v>8049</v>
      </c>
      <c r="B6454" s="1" t="s">
        <v>1233</v>
      </c>
      <c r="C6454" s="1">
        <v>101</v>
      </c>
      <c r="D6454" s="1" t="s">
        <v>5627</v>
      </c>
      <c r="F6454" s="1" t="s">
        <v>445</v>
      </c>
      <c r="G6454" s="1">
        <v>8</v>
      </c>
      <c r="H6454" s="1">
        <v>35</v>
      </c>
      <c r="I6454" s="1">
        <v>9</v>
      </c>
      <c r="J6454" s="1">
        <v>9</v>
      </c>
      <c r="K6454" s="3">
        <v>2200</v>
      </c>
      <c r="L6454" s="2">
        <f>N6454/((1668.67)*(1-EXP(-(0.022864)*I6454))^(1.61028))</f>
        <v>0.64760265603464839</v>
      </c>
      <c r="N6454" s="1">
        <v>72</v>
      </c>
      <c r="O6454" s="1">
        <v>32</v>
      </c>
      <c r="Q6454" s="1">
        <v>8.2899999999999991</v>
      </c>
      <c r="R6454" s="1">
        <v>5.0199999999999996</v>
      </c>
      <c r="AJ6454" s="1" t="s">
        <v>406</v>
      </c>
      <c r="AK6454" s="20">
        <v>62.28</v>
      </c>
      <c r="AL6454" s="19">
        <v>50.67</v>
      </c>
      <c r="AN6454" s="3">
        <v>1982</v>
      </c>
      <c r="AQ6454">
        <v>80608</v>
      </c>
      <c r="AR6454" s="1" t="s">
        <v>3449</v>
      </c>
    </row>
    <row r="6455" spans="1:44" x14ac:dyDescent="0.25">
      <c r="A6455" s="1">
        <v>8050</v>
      </c>
      <c r="B6455" s="1" t="s">
        <v>1233</v>
      </c>
      <c r="C6455" s="1">
        <v>101</v>
      </c>
      <c r="D6455" s="1" t="s">
        <v>5627</v>
      </c>
      <c r="F6455" s="1" t="s">
        <v>445</v>
      </c>
      <c r="G6455" s="1">
        <v>9</v>
      </c>
      <c r="H6455" s="1">
        <v>35</v>
      </c>
      <c r="I6455" s="1">
        <v>8</v>
      </c>
      <c r="J6455" s="1">
        <v>7.7</v>
      </c>
      <c r="K6455" s="3">
        <v>3900</v>
      </c>
      <c r="L6455" s="2">
        <f>N6455/((1581.94)*(1-EXP(-(0.021301)*I6455))^(1.51716))</f>
        <v>0.70393434888084194</v>
      </c>
      <c r="N6455" s="1">
        <v>66.900000000000006</v>
      </c>
      <c r="O6455" s="1">
        <v>33.700000000000003</v>
      </c>
      <c r="Q6455" s="1">
        <v>5.44</v>
      </c>
      <c r="R6455" s="1">
        <v>3.88</v>
      </c>
      <c r="AJ6455" s="1" t="s">
        <v>406</v>
      </c>
      <c r="AK6455" s="20">
        <v>62.28</v>
      </c>
      <c r="AL6455" s="19">
        <v>50.67</v>
      </c>
      <c r="AN6455" s="3">
        <v>1982</v>
      </c>
      <c r="AQ6455">
        <v>80608</v>
      </c>
      <c r="AR6455" s="1" t="s">
        <v>3449</v>
      </c>
    </row>
    <row r="6456" spans="1:44" x14ac:dyDescent="0.25">
      <c r="A6456" s="1">
        <v>8051</v>
      </c>
      <c r="B6456" s="1" t="s">
        <v>1233</v>
      </c>
      <c r="C6456" s="1">
        <v>101</v>
      </c>
      <c r="D6456" s="1" t="s">
        <v>5627</v>
      </c>
      <c r="F6456" s="1" t="s">
        <v>445</v>
      </c>
      <c r="G6456" s="1">
        <v>9</v>
      </c>
      <c r="H6456" s="1">
        <v>35</v>
      </c>
      <c r="I6456" s="1">
        <v>5.8</v>
      </c>
      <c r="J6456" s="1">
        <v>3.7</v>
      </c>
      <c r="K6456" s="3">
        <v>23800</v>
      </c>
      <c r="L6456" s="2">
        <f>N6456/((1581.94)*(1-EXP(-(0.021301)*I6456))^(1.51716))</f>
        <v>1.569435231804712</v>
      </c>
      <c r="N6456" s="1">
        <v>94.8</v>
      </c>
      <c r="O6456" s="1">
        <v>47.7</v>
      </c>
      <c r="P6456" s="22"/>
      <c r="Q6456" s="1">
        <v>6.24</v>
      </c>
      <c r="R6456" s="1">
        <v>5.05</v>
      </c>
      <c r="S6456" s="22"/>
      <c r="AJ6456" s="1" t="s">
        <v>406</v>
      </c>
      <c r="AK6456" s="20">
        <v>62.28</v>
      </c>
      <c r="AL6456" s="19">
        <v>50.67</v>
      </c>
      <c r="AN6456" s="3">
        <v>1982</v>
      </c>
      <c r="AQ6456">
        <v>80608</v>
      </c>
      <c r="AR6456" s="1" t="s">
        <v>3449</v>
      </c>
    </row>
    <row r="6457" spans="1:44" x14ac:dyDescent="0.25">
      <c r="A6457" s="1">
        <v>8052</v>
      </c>
      <c r="B6457" s="1" t="s">
        <v>1233</v>
      </c>
      <c r="C6457" s="1">
        <v>101</v>
      </c>
      <c r="D6457" s="1" t="s">
        <v>5627</v>
      </c>
      <c r="F6457" s="1" t="s">
        <v>445</v>
      </c>
      <c r="G6457" s="1">
        <v>9</v>
      </c>
      <c r="H6457" s="1">
        <v>35</v>
      </c>
      <c r="I6457" s="1">
        <v>6.8</v>
      </c>
      <c r="J6457" s="1">
        <v>4.0999999999999996</v>
      </c>
      <c r="K6457" s="3">
        <v>20900</v>
      </c>
      <c r="L6457" s="2">
        <f>N6457/((1581.94)*(1-EXP(-(0.021301)*I6457))^(1.51716))</f>
        <v>1.8854406730496804</v>
      </c>
      <c r="N6457" s="1">
        <v>142.69999999999999</v>
      </c>
      <c r="O6457" s="1">
        <v>69.8</v>
      </c>
      <c r="Q6457" s="1">
        <v>6.95</v>
      </c>
      <c r="R6457" s="1">
        <v>5.32</v>
      </c>
      <c r="AJ6457" s="1" t="s">
        <v>406</v>
      </c>
      <c r="AK6457" s="20">
        <v>62.28</v>
      </c>
      <c r="AL6457" s="19">
        <v>50.67</v>
      </c>
      <c r="AN6457" s="3">
        <v>1982</v>
      </c>
      <c r="AQ6457">
        <v>80608</v>
      </c>
      <c r="AR6457" s="1" t="s">
        <v>3449</v>
      </c>
    </row>
    <row r="6458" spans="1:44" x14ac:dyDescent="0.25">
      <c r="A6458" s="1">
        <v>8053</v>
      </c>
      <c r="B6458" s="1" t="s">
        <v>1233</v>
      </c>
      <c r="C6458" s="1">
        <v>101</v>
      </c>
      <c r="D6458" s="1" t="s">
        <v>5627</v>
      </c>
      <c r="F6458" s="1" t="s">
        <v>445</v>
      </c>
      <c r="G6458" s="1">
        <v>9</v>
      </c>
      <c r="H6458" s="1">
        <v>35</v>
      </c>
      <c r="I6458" s="1">
        <v>6.8</v>
      </c>
      <c r="J6458" s="1">
        <v>4.0999999999999996</v>
      </c>
      <c r="K6458" s="3">
        <v>14100</v>
      </c>
      <c r="L6458" s="2">
        <f>N6458/((1581.94)*(1-EXP(-(0.021301)*I6458))^(1.51716))</f>
        <v>1.5511614226771726</v>
      </c>
      <c r="N6458" s="1">
        <v>117.4</v>
      </c>
      <c r="O6458" s="1">
        <v>57.7</v>
      </c>
      <c r="P6458" s="22"/>
      <c r="Q6458" s="1">
        <v>7.41</v>
      </c>
      <c r="R6458" s="1">
        <v>4.43</v>
      </c>
      <c r="S6458" s="22"/>
      <c r="AJ6458" s="1" t="s">
        <v>406</v>
      </c>
      <c r="AK6458" s="20">
        <v>62.28</v>
      </c>
      <c r="AL6458" s="19">
        <v>50.67</v>
      </c>
      <c r="AN6458" s="3">
        <v>1982</v>
      </c>
      <c r="AQ6458">
        <v>80608</v>
      </c>
      <c r="AR6458" s="1" t="s">
        <v>3449</v>
      </c>
    </row>
    <row r="6459" spans="1:44" x14ac:dyDescent="0.25">
      <c r="A6459" s="1">
        <v>8054</v>
      </c>
      <c r="B6459" s="1" t="s">
        <v>1233</v>
      </c>
      <c r="C6459" s="1">
        <v>101</v>
      </c>
      <c r="D6459" s="1" t="s">
        <v>5627</v>
      </c>
      <c r="F6459" s="1" t="s">
        <v>445</v>
      </c>
      <c r="G6459" s="1">
        <v>8</v>
      </c>
      <c r="H6459" s="1">
        <v>35</v>
      </c>
      <c r="I6459" s="1">
        <v>8.6</v>
      </c>
      <c r="J6459" s="1">
        <v>6.6</v>
      </c>
      <c r="K6459" s="3">
        <v>4500</v>
      </c>
      <c r="L6459" s="2">
        <f>N6459/((1668.67)*(1-EXP(-(0.022864)*I6459))^(1.61028))</f>
        <v>0.65053025490419725</v>
      </c>
      <c r="N6459" s="1">
        <v>67.7</v>
      </c>
      <c r="O6459" s="1">
        <v>36.299999999999997</v>
      </c>
      <c r="Q6459" s="1">
        <v>4.3899999999999997</v>
      </c>
      <c r="R6459" s="1">
        <v>2.48</v>
      </c>
      <c r="AJ6459" s="1" t="s">
        <v>406</v>
      </c>
      <c r="AK6459" s="20">
        <v>62.28</v>
      </c>
      <c r="AL6459" s="19">
        <v>50.67</v>
      </c>
      <c r="AN6459" s="3">
        <v>1982</v>
      </c>
      <c r="AQ6459">
        <v>80608</v>
      </c>
      <c r="AR6459" s="1" t="s">
        <v>3449</v>
      </c>
    </row>
    <row r="6460" spans="1:44" x14ac:dyDescent="0.25">
      <c r="A6460" s="1">
        <v>8055</v>
      </c>
      <c r="B6460" s="1" t="s">
        <v>1233</v>
      </c>
      <c r="C6460" s="1">
        <v>101</v>
      </c>
      <c r="D6460" s="1" t="s">
        <v>6385</v>
      </c>
      <c r="F6460" s="1" t="s">
        <v>445</v>
      </c>
      <c r="G6460" s="1">
        <v>7</v>
      </c>
      <c r="H6460" s="1">
        <v>59</v>
      </c>
      <c r="I6460" s="1">
        <v>18.8</v>
      </c>
      <c r="J6460" s="1">
        <v>15.5</v>
      </c>
      <c r="K6460" s="3">
        <v>1670</v>
      </c>
      <c r="L6460" s="2">
        <f>N6460/((1824.17)*(1-EXP(-(0.023514)*I6460))^(1.69151))</f>
        <v>0.80653283861891645</v>
      </c>
      <c r="N6460" s="1">
        <v>258</v>
      </c>
      <c r="O6460" s="1">
        <v>109.9</v>
      </c>
      <c r="P6460" s="1">
        <v>5.52</v>
      </c>
      <c r="Q6460" s="1">
        <v>10.65</v>
      </c>
      <c r="R6460" s="1">
        <v>5.33</v>
      </c>
      <c r="S6460" s="1">
        <v>25.1</v>
      </c>
      <c r="AJ6460" s="1" t="s">
        <v>406</v>
      </c>
      <c r="AK6460" s="20">
        <v>62.28</v>
      </c>
      <c r="AL6460" s="19">
        <v>50.67</v>
      </c>
      <c r="AN6460" s="3">
        <v>1999</v>
      </c>
      <c r="AQ6460">
        <v>80608</v>
      </c>
      <c r="AR6460" s="1" t="s">
        <v>5202</v>
      </c>
    </row>
    <row r="6461" spans="1:44" x14ac:dyDescent="0.25">
      <c r="A6461" s="1">
        <v>8056</v>
      </c>
      <c r="B6461" s="1" t="s">
        <v>1233</v>
      </c>
      <c r="C6461" s="1">
        <v>101</v>
      </c>
      <c r="D6461" s="1" t="s">
        <v>6385</v>
      </c>
      <c r="F6461" s="1" t="s">
        <v>445</v>
      </c>
      <c r="G6461" s="1">
        <v>6</v>
      </c>
      <c r="H6461" s="1">
        <v>50</v>
      </c>
      <c r="I6461" s="1">
        <v>19.7</v>
      </c>
      <c r="J6461" s="1">
        <v>20.5</v>
      </c>
      <c r="K6461" s="3">
        <v>887</v>
      </c>
      <c r="L6461" s="2">
        <f>N6461/((1963.5)*(1-EXP(-(0.024337)*I6461))^(1.76926))</f>
        <v>0.66031816551263345</v>
      </c>
      <c r="N6461" s="1">
        <v>235</v>
      </c>
      <c r="O6461" s="1">
        <v>98.7</v>
      </c>
      <c r="P6461" s="1">
        <v>5.58</v>
      </c>
      <c r="Q6461" s="1">
        <v>10.57</v>
      </c>
      <c r="R6461" s="1">
        <v>4.67</v>
      </c>
      <c r="S6461" s="1">
        <v>23.2</v>
      </c>
      <c r="AJ6461" s="1" t="s">
        <v>406</v>
      </c>
      <c r="AK6461" s="20">
        <v>62.28</v>
      </c>
      <c r="AL6461" s="19">
        <v>50.67</v>
      </c>
      <c r="AN6461" s="3">
        <v>1999</v>
      </c>
      <c r="AQ6461">
        <v>80608</v>
      </c>
      <c r="AR6461" s="1" t="s">
        <v>5202</v>
      </c>
    </row>
    <row r="6462" spans="1:44" x14ac:dyDescent="0.25">
      <c r="A6462" s="1">
        <v>8057</v>
      </c>
      <c r="B6462" s="1" t="s">
        <v>1233</v>
      </c>
      <c r="C6462" s="1">
        <v>101</v>
      </c>
      <c r="D6462" s="1" t="s">
        <v>6385</v>
      </c>
      <c r="F6462" s="1" t="s">
        <v>445</v>
      </c>
      <c r="G6462" s="1">
        <v>6</v>
      </c>
      <c r="H6462" s="1">
        <v>61</v>
      </c>
      <c r="I6462" s="1">
        <v>21.1</v>
      </c>
      <c r="J6462" s="1">
        <v>20.5</v>
      </c>
      <c r="K6462" s="3">
        <v>1349</v>
      </c>
      <c r="L6462" s="2">
        <f>N6462/((1963.5)*(1-EXP(-(0.024337)*I6462))^(1.76926))</f>
        <v>0.98492866205794638</v>
      </c>
      <c r="N6462" s="1">
        <v>385</v>
      </c>
      <c r="O6462" s="1">
        <v>151.9</v>
      </c>
      <c r="P6462" s="1">
        <v>8.6999999999999993</v>
      </c>
      <c r="Q6462" s="1">
        <v>17.55</v>
      </c>
      <c r="R6462" s="1">
        <v>7.42</v>
      </c>
      <c r="S6462" s="1">
        <v>36.700000000000003</v>
      </c>
      <c r="AJ6462" s="1" t="s">
        <v>406</v>
      </c>
      <c r="AK6462" s="20">
        <v>62.28</v>
      </c>
      <c r="AL6462" s="19">
        <v>50.67</v>
      </c>
      <c r="AN6462" s="3">
        <v>1999</v>
      </c>
      <c r="AQ6462">
        <v>80608</v>
      </c>
      <c r="AR6462" s="1" t="s">
        <v>5202</v>
      </c>
    </row>
    <row r="6463" spans="1:44" x14ac:dyDescent="0.25">
      <c r="A6463" s="1">
        <v>8058</v>
      </c>
      <c r="B6463" s="1" t="s">
        <v>1233</v>
      </c>
      <c r="C6463" s="1">
        <v>101</v>
      </c>
      <c r="D6463" s="1" t="s">
        <v>6188</v>
      </c>
      <c r="F6463" s="1" t="s">
        <v>445</v>
      </c>
      <c r="G6463" s="1">
        <v>10</v>
      </c>
      <c r="H6463" s="1">
        <v>98</v>
      </c>
      <c r="I6463" s="1">
        <v>14.1</v>
      </c>
      <c r="J6463" s="1">
        <v>14</v>
      </c>
      <c r="K6463" s="3">
        <v>2356</v>
      </c>
      <c r="L6463" s="2">
        <f>N6463/((1948.03)*(1-EXP(-(0.015672)*I6463))^(1.40829))</f>
        <v>1.0827901250739289</v>
      </c>
      <c r="N6463" s="1">
        <v>216</v>
      </c>
      <c r="O6463" s="1">
        <v>102</v>
      </c>
      <c r="P6463" s="1">
        <v>9.31</v>
      </c>
      <c r="Q6463" s="1">
        <v>8.58</v>
      </c>
      <c r="R6463" s="1">
        <v>8.42</v>
      </c>
      <c r="S6463" s="1">
        <v>28.4</v>
      </c>
      <c r="AJ6463" s="1" t="s">
        <v>406</v>
      </c>
      <c r="AK6463" s="20">
        <v>62.28</v>
      </c>
      <c r="AL6463" s="19">
        <v>50.67</v>
      </c>
      <c r="AN6463" s="3">
        <v>1999</v>
      </c>
      <c r="AQ6463">
        <v>80608</v>
      </c>
      <c r="AR6463" s="1" t="s">
        <v>5202</v>
      </c>
    </row>
    <row r="6464" spans="1:44" x14ac:dyDescent="0.25">
      <c r="A6464" s="1">
        <v>8059</v>
      </c>
      <c r="B6464" s="1" t="s">
        <v>1233</v>
      </c>
      <c r="C6464" s="1">
        <v>101</v>
      </c>
      <c r="D6464" s="1" t="s">
        <v>5627</v>
      </c>
      <c r="F6464" s="1" t="s">
        <v>445</v>
      </c>
      <c r="G6464" s="1">
        <v>10</v>
      </c>
      <c r="H6464" s="1">
        <v>107</v>
      </c>
      <c r="I6464" s="1">
        <v>13.4</v>
      </c>
      <c r="J6464" s="1">
        <v>15.5</v>
      </c>
      <c r="K6464" s="3">
        <v>1263</v>
      </c>
      <c r="L6464" s="2">
        <f>N6464/((1948.03)*(1-EXP(-(0.015672)*I6464))^(1.40829))</f>
        <v>0.79115430585297519</v>
      </c>
      <c r="N6464" s="1">
        <v>148</v>
      </c>
      <c r="O6464" s="1">
        <v>69.3</v>
      </c>
      <c r="P6464" s="1">
        <v>6.05</v>
      </c>
      <c r="Q6464" s="1">
        <v>5.36</v>
      </c>
      <c r="R6464" s="1">
        <v>4.09</v>
      </c>
      <c r="S6464" s="1">
        <v>18.600000000000001</v>
      </c>
      <c r="AJ6464" s="1" t="s">
        <v>406</v>
      </c>
      <c r="AK6464" s="20">
        <v>62.28</v>
      </c>
      <c r="AL6464" s="19">
        <v>50.67</v>
      </c>
      <c r="AN6464" s="3">
        <v>1999</v>
      </c>
      <c r="AQ6464">
        <v>80608</v>
      </c>
      <c r="AR6464" s="1" t="s">
        <v>5202</v>
      </c>
    </row>
    <row r="6465" spans="1:75" x14ac:dyDescent="0.25">
      <c r="A6465" s="1">
        <v>8060</v>
      </c>
      <c r="B6465" s="1" t="s">
        <v>1233</v>
      </c>
      <c r="C6465" s="1">
        <v>101</v>
      </c>
      <c r="D6465" s="1" t="s">
        <v>6229</v>
      </c>
      <c r="F6465" s="1" t="s">
        <v>445</v>
      </c>
      <c r="G6465" s="1">
        <v>9</v>
      </c>
      <c r="H6465" s="1">
        <v>70</v>
      </c>
      <c r="I6465" s="1">
        <v>15</v>
      </c>
      <c r="J6465" s="1">
        <v>16</v>
      </c>
      <c r="K6465" s="3">
        <v>3062</v>
      </c>
      <c r="L6465" s="2">
        <f>N6465/((1581.94)*(1-EXP(-(0.021301)*I6465))^(1.51716))</f>
        <v>1.0845515360435638</v>
      </c>
      <c r="N6465" s="1">
        <v>240</v>
      </c>
      <c r="O6465" s="1">
        <v>111.4</v>
      </c>
      <c r="P6465" s="1">
        <v>7.94</v>
      </c>
      <c r="Q6465" s="1">
        <v>12.5</v>
      </c>
      <c r="R6465" s="1">
        <v>8.1</v>
      </c>
      <c r="S6465" s="1">
        <v>33.1</v>
      </c>
      <c r="AJ6465" s="1" t="s">
        <v>406</v>
      </c>
      <c r="AK6465" s="20">
        <v>62.28</v>
      </c>
      <c r="AL6465" s="19">
        <v>50.67</v>
      </c>
      <c r="AN6465" s="3">
        <v>1980</v>
      </c>
      <c r="AQ6465">
        <v>80608</v>
      </c>
      <c r="AR6465" s="1" t="s">
        <v>552</v>
      </c>
    </row>
    <row r="6466" spans="1:75" s="25" customFormat="1" x14ac:dyDescent="0.25">
      <c r="A6466" s="1">
        <v>8061</v>
      </c>
      <c r="B6466" s="1" t="s">
        <v>1233</v>
      </c>
      <c r="C6466" s="1">
        <v>101</v>
      </c>
      <c r="D6466" s="1" t="s">
        <v>5627</v>
      </c>
      <c r="E6466" s="1"/>
      <c r="F6466" s="1" t="s">
        <v>445</v>
      </c>
      <c r="G6466" s="1">
        <v>6</v>
      </c>
      <c r="H6466" s="1">
        <v>30</v>
      </c>
      <c r="I6466" s="1">
        <v>13</v>
      </c>
      <c r="J6466" s="1">
        <v>13</v>
      </c>
      <c r="K6466" s="3">
        <v>1925</v>
      </c>
      <c r="L6466" s="2">
        <f>N6466/((1963.5)*(1-EXP(-(0.024337)*I6466))^(1.76926))</f>
        <v>0.91200082336466681</v>
      </c>
      <c r="M6466" s="1"/>
      <c r="N6466" s="1">
        <v>178</v>
      </c>
      <c r="O6466" s="1">
        <v>65.8</v>
      </c>
      <c r="P6466" s="1"/>
      <c r="Q6466" s="1">
        <v>8.1999999999999993</v>
      </c>
      <c r="R6466" s="1">
        <v>5.1100000000000003</v>
      </c>
      <c r="S6466" s="1">
        <v>18.8</v>
      </c>
      <c r="T6466" s="1"/>
      <c r="U6466" s="1"/>
      <c r="V6466" s="1"/>
      <c r="W6466" s="1"/>
      <c r="X6466" s="1"/>
      <c r="Y6466" s="1"/>
      <c r="Z6466" s="1"/>
      <c r="AA6466" s="1"/>
      <c r="AB6466" s="1"/>
      <c r="AC6466" s="1"/>
      <c r="AD6466" s="1"/>
      <c r="AE6466" s="1"/>
      <c r="AF6466" s="1"/>
      <c r="AG6466" s="1"/>
      <c r="AH6466" s="1"/>
      <c r="AI6466" s="1"/>
      <c r="AJ6466" s="1" t="s">
        <v>406</v>
      </c>
      <c r="AK6466" s="20">
        <v>59.5</v>
      </c>
      <c r="AL6466" s="19">
        <v>44</v>
      </c>
      <c r="AM6466" s="1"/>
      <c r="AN6466" s="3">
        <v>1995</v>
      </c>
      <c r="AO6466" s="1"/>
      <c r="AP6466" s="1"/>
      <c r="AQ6466">
        <v>80608</v>
      </c>
      <c r="AR6466" s="1" t="s">
        <v>538</v>
      </c>
      <c r="AS6466" s="1"/>
      <c r="AT6466" s="1"/>
      <c r="AU6466" s="1"/>
      <c r="AV6466" s="1"/>
      <c r="AW6466" s="1"/>
      <c r="AX6466" s="1"/>
      <c r="AY6466" s="1"/>
      <c r="AZ6466" s="1"/>
      <c r="BA6466" s="1"/>
      <c r="BB6466" s="1"/>
      <c r="BC6466" s="1"/>
      <c r="BD6466" s="1"/>
      <c r="BE6466" s="1"/>
      <c r="BF6466" s="1"/>
      <c r="BG6466" s="1"/>
      <c r="BH6466" s="1"/>
      <c r="BI6466" s="1"/>
      <c r="BJ6466" s="1"/>
      <c r="BK6466" s="1"/>
      <c r="BL6466" s="1"/>
      <c r="BM6466" s="1"/>
      <c r="BN6466" s="1"/>
      <c r="BO6466" s="1"/>
      <c r="BP6466" s="1"/>
      <c r="BQ6466" s="1"/>
      <c r="BR6466" s="1"/>
      <c r="BS6466" s="1"/>
      <c r="BT6466" s="1"/>
      <c r="BU6466" s="1"/>
      <c r="BV6466" s="1"/>
      <c r="BW6466" s="1"/>
    </row>
    <row r="6467" spans="1:75" x14ac:dyDescent="0.25">
      <c r="A6467" s="1">
        <v>8062</v>
      </c>
      <c r="B6467" s="1" t="s">
        <v>1233</v>
      </c>
      <c r="C6467" s="1">
        <v>101</v>
      </c>
      <c r="D6467" s="1" t="s">
        <v>5627</v>
      </c>
      <c r="F6467" s="1" t="s">
        <v>445</v>
      </c>
      <c r="G6467" s="1">
        <v>6</v>
      </c>
      <c r="H6467" s="1">
        <v>57</v>
      </c>
      <c r="I6467" s="1">
        <v>20</v>
      </c>
      <c r="J6467" s="1">
        <v>16</v>
      </c>
      <c r="K6467" s="3">
        <v>2030</v>
      </c>
      <c r="L6467" s="2">
        <f>N6467/((1963.5)*(1-EXP(-(0.024337)*I6467))^(1.76926))</f>
        <v>0.96320881819133697</v>
      </c>
      <c r="N6467" s="1">
        <v>350</v>
      </c>
      <c r="O6467" s="1">
        <v>136.19999999999999</v>
      </c>
      <c r="Q6467" s="1">
        <v>16.399999999999999</v>
      </c>
      <c r="R6467" s="1">
        <v>8</v>
      </c>
      <c r="S6467" s="1">
        <v>36.4</v>
      </c>
      <c r="AJ6467" s="1" t="s">
        <v>406</v>
      </c>
      <c r="AK6467" s="20">
        <v>59.5</v>
      </c>
      <c r="AL6467" s="19">
        <v>44</v>
      </c>
      <c r="AN6467" s="3">
        <v>1995</v>
      </c>
      <c r="AQ6467">
        <v>80608</v>
      </c>
      <c r="AR6467" s="1" t="s">
        <v>538</v>
      </c>
    </row>
    <row r="6468" spans="1:75" x14ac:dyDescent="0.25">
      <c r="A6468" s="1">
        <v>8063</v>
      </c>
      <c r="B6468" s="1" t="s">
        <v>1233</v>
      </c>
      <c r="C6468" s="1">
        <v>101</v>
      </c>
      <c r="D6468" s="1" t="s">
        <v>5627</v>
      </c>
      <c r="F6468" s="1" t="s">
        <v>445</v>
      </c>
      <c r="G6468" s="1">
        <v>7</v>
      </c>
      <c r="H6468" s="1">
        <v>57</v>
      </c>
      <c r="I6468" s="1">
        <v>17</v>
      </c>
      <c r="J6468" s="1">
        <v>16</v>
      </c>
      <c r="K6468" s="3">
        <v>1150</v>
      </c>
      <c r="L6468" s="2">
        <f>N6468/((1824.17)*(1-EXP(-(0.023514)*I6468))^(1.69151))</f>
        <v>0.99660317080510719</v>
      </c>
      <c r="N6468" s="1">
        <v>278</v>
      </c>
      <c r="O6468" s="1">
        <v>110.8</v>
      </c>
      <c r="Q6468" s="1">
        <v>13.2</v>
      </c>
      <c r="R6468" s="1">
        <v>5.55</v>
      </c>
      <c r="S6468" s="1">
        <v>28.8</v>
      </c>
      <c r="AJ6468" s="1" t="s">
        <v>406</v>
      </c>
      <c r="AK6468" s="20">
        <v>59.5</v>
      </c>
      <c r="AL6468" s="19">
        <v>44</v>
      </c>
      <c r="AN6468" s="3">
        <v>1995</v>
      </c>
      <c r="AQ6468">
        <v>80608</v>
      </c>
      <c r="AR6468" s="1" t="s">
        <v>538</v>
      </c>
    </row>
    <row r="6469" spans="1:75" x14ac:dyDescent="0.25">
      <c r="A6469" s="1">
        <v>8064</v>
      </c>
      <c r="B6469" s="1" t="s">
        <v>1233</v>
      </c>
      <c r="C6469" s="1">
        <v>101</v>
      </c>
      <c r="D6469" s="1" t="s">
        <v>5627</v>
      </c>
      <c r="F6469" s="1" t="s">
        <v>445</v>
      </c>
      <c r="G6469" s="1">
        <v>8</v>
      </c>
      <c r="H6469" s="1">
        <v>61</v>
      </c>
      <c r="I6469" s="1">
        <v>16</v>
      </c>
      <c r="J6469" s="1">
        <v>14</v>
      </c>
      <c r="K6469" s="3">
        <v>1464</v>
      </c>
      <c r="L6469" s="2">
        <f>N6469/((1668.67)*(1-EXP(-(0.022864)*I6469))^(1.61028))</f>
        <v>0.83746867902620636</v>
      </c>
      <c r="N6469" s="1">
        <v>208</v>
      </c>
      <c r="O6469" s="1">
        <v>83.4</v>
      </c>
      <c r="Q6469" s="1">
        <v>10</v>
      </c>
      <c r="R6469" s="1">
        <v>4.8899999999999997</v>
      </c>
      <c r="S6469" s="1">
        <v>22.2</v>
      </c>
      <c r="AJ6469" s="1" t="s">
        <v>406</v>
      </c>
      <c r="AK6469" s="20">
        <v>59.5</v>
      </c>
      <c r="AL6469" s="19">
        <v>44</v>
      </c>
      <c r="AN6469" s="3">
        <v>1995</v>
      </c>
      <c r="AQ6469">
        <v>80608</v>
      </c>
      <c r="AR6469" s="1" t="s">
        <v>538</v>
      </c>
    </row>
    <row r="6470" spans="1:75" x14ac:dyDescent="0.25">
      <c r="A6470" s="1">
        <v>8065</v>
      </c>
      <c r="B6470" s="1" t="s">
        <v>1233</v>
      </c>
      <c r="C6470" s="1">
        <v>101</v>
      </c>
      <c r="D6470" s="1" t="s">
        <v>6385</v>
      </c>
      <c r="F6470" s="1" t="s">
        <v>445</v>
      </c>
      <c r="G6470" s="1">
        <v>5</v>
      </c>
      <c r="H6470" s="1">
        <v>65</v>
      </c>
      <c r="I6470" s="1">
        <v>26</v>
      </c>
      <c r="J6470" s="1">
        <v>24</v>
      </c>
      <c r="K6470" s="3">
        <v>570</v>
      </c>
      <c r="L6470" s="2">
        <f>N6470/((2111.2)*(1-EXP(-(0.024888)*I6470))^(1.82531))</f>
        <v>0.50597394616217362</v>
      </c>
      <c r="N6470" s="1">
        <v>276</v>
      </c>
      <c r="O6470" s="1">
        <v>115.6</v>
      </c>
      <c r="Q6470" s="1">
        <v>14</v>
      </c>
      <c r="R6470" s="1">
        <v>4.4400000000000004</v>
      </c>
      <c r="S6470" s="1">
        <v>27.4</v>
      </c>
      <c r="AJ6470" s="1" t="s">
        <v>406</v>
      </c>
      <c r="AK6470" s="20">
        <v>59.5</v>
      </c>
      <c r="AL6470" s="19">
        <v>44</v>
      </c>
      <c r="AN6470" s="3">
        <v>1995</v>
      </c>
      <c r="AQ6470">
        <v>80608</v>
      </c>
      <c r="AR6470" s="1" t="s">
        <v>538</v>
      </c>
    </row>
    <row r="6471" spans="1:75" x14ac:dyDescent="0.25">
      <c r="A6471" s="1">
        <v>8066</v>
      </c>
      <c r="B6471" s="1" t="s">
        <v>1233</v>
      </c>
      <c r="C6471" s="1">
        <v>101</v>
      </c>
      <c r="D6471" s="1" t="s">
        <v>5627</v>
      </c>
      <c r="F6471" s="1" t="s">
        <v>445</v>
      </c>
      <c r="G6471" s="1">
        <v>9</v>
      </c>
      <c r="H6471" s="1">
        <v>67</v>
      </c>
      <c r="I6471" s="1">
        <v>14</v>
      </c>
      <c r="J6471" s="1">
        <v>14</v>
      </c>
      <c r="K6471" s="3">
        <v>1388</v>
      </c>
      <c r="L6471" s="2">
        <f>N6471/((1581.94)*(1-EXP(-(0.021301)*I6471))^(1.51716))</f>
        <v>0.7362534508532208</v>
      </c>
      <c r="N6471" s="1">
        <v>149</v>
      </c>
      <c r="O6471" s="1">
        <v>62</v>
      </c>
      <c r="Q6471" s="1">
        <v>7.6</v>
      </c>
      <c r="R6471" s="1">
        <v>4.22</v>
      </c>
      <c r="S6471" s="1">
        <v>17.2</v>
      </c>
      <c r="AJ6471" s="1" t="s">
        <v>406</v>
      </c>
      <c r="AK6471" s="20">
        <v>59.5</v>
      </c>
      <c r="AL6471" s="19">
        <v>44</v>
      </c>
      <c r="AN6471" s="3">
        <v>1995</v>
      </c>
      <c r="AQ6471">
        <v>80608</v>
      </c>
      <c r="AR6471" s="1" t="s">
        <v>538</v>
      </c>
    </row>
    <row r="6472" spans="1:75" x14ac:dyDescent="0.25">
      <c r="A6472" s="1">
        <v>8067</v>
      </c>
      <c r="B6472" s="1" t="s">
        <v>1233</v>
      </c>
      <c r="C6472" s="1">
        <v>101</v>
      </c>
      <c r="D6472" s="1" t="s">
        <v>6385</v>
      </c>
      <c r="F6472" s="1" t="s">
        <v>445</v>
      </c>
      <c r="G6472" s="1">
        <v>7</v>
      </c>
      <c r="H6472" s="1">
        <v>70</v>
      </c>
      <c r="I6472" s="1">
        <v>20</v>
      </c>
      <c r="J6472" s="1">
        <v>20</v>
      </c>
      <c r="K6472" s="3">
        <v>1024</v>
      </c>
      <c r="L6472" s="2">
        <f>N6472/((1824.17)*(1-EXP(-(0.023514)*I6472))^(1.69151))</f>
        <v>0.85195865801225579</v>
      </c>
      <c r="N6472" s="1">
        <v>296</v>
      </c>
      <c r="O6472" s="1">
        <v>126</v>
      </c>
      <c r="Q6472" s="1">
        <v>15.6</v>
      </c>
      <c r="R6472" s="1">
        <v>6</v>
      </c>
      <c r="S6472" s="1">
        <v>31.4</v>
      </c>
      <c r="AJ6472" s="1" t="s">
        <v>406</v>
      </c>
      <c r="AK6472" s="20">
        <v>59.5</v>
      </c>
      <c r="AL6472" s="19">
        <v>44</v>
      </c>
      <c r="AN6472" s="3">
        <v>1995</v>
      </c>
      <c r="AQ6472">
        <v>80608</v>
      </c>
      <c r="AR6472" s="1" t="s">
        <v>538</v>
      </c>
    </row>
    <row r="6473" spans="1:75" x14ac:dyDescent="0.25">
      <c r="A6473" s="1">
        <v>8068</v>
      </c>
      <c r="B6473" s="1" t="s">
        <v>1233</v>
      </c>
      <c r="C6473" s="1">
        <v>101</v>
      </c>
      <c r="D6473" s="1" t="s">
        <v>6307</v>
      </c>
      <c r="F6473" s="1" t="s">
        <v>445</v>
      </c>
      <c r="G6473" s="1">
        <v>9</v>
      </c>
      <c r="H6473" s="1">
        <v>80</v>
      </c>
      <c r="I6473" s="1">
        <v>15</v>
      </c>
      <c r="J6473" s="1">
        <v>18</v>
      </c>
      <c r="K6473" s="3">
        <v>920</v>
      </c>
      <c r="L6473" s="2">
        <f>N6473/((1581.94)*(1-EXP(-(0.021301)*I6473))^(1.51716))</f>
        <v>0.67332574529371259</v>
      </c>
      <c r="N6473" s="1">
        <v>149</v>
      </c>
      <c r="O6473" s="1">
        <v>71.400000000000006</v>
      </c>
      <c r="Q6473" s="1">
        <v>8.8000000000000007</v>
      </c>
      <c r="R6473" s="1">
        <v>4</v>
      </c>
      <c r="S6473" s="1">
        <v>17.600000000000001</v>
      </c>
      <c r="AJ6473" s="1" t="s">
        <v>406</v>
      </c>
      <c r="AK6473" s="20">
        <v>59.5</v>
      </c>
      <c r="AL6473" s="19">
        <v>44</v>
      </c>
      <c r="AN6473" s="3">
        <v>1995</v>
      </c>
      <c r="AQ6473">
        <v>80608</v>
      </c>
      <c r="AR6473" s="1" t="s">
        <v>538</v>
      </c>
    </row>
    <row r="6474" spans="1:75" x14ac:dyDescent="0.25">
      <c r="A6474" s="1">
        <v>8069</v>
      </c>
      <c r="B6474" s="1" t="s">
        <v>1233</v>
      </c>
      <c r="C6474" s="1">
        <v>101</v>
      </c>
      <c r="D6474" s="1" t="s">
        <v>5627</v>
      </c>
      <c r="F6474" s="1" t="s">
        <v>445</v>
      </c>
      <c r="G6474" s="1">
        <v>7</v>
      </c>
      <c r="H6474" s="1">
        <v>115</v>
      </c>
      <c r="I6474" s="1">
        <v>27</v>
      </c>
      <c r="J6474" s="1">
        <v>25</v>
      </c>
      <c r="K6474" s="3">
        <v>876</v>
      </c>
      <c r="L6474" s="2">
        <f>N6474/((1824.17)*(1-EXP(-(0.023514)*I6474))^(1.69151))</f>
        <v>1.1265209969937056</v>
      </c>
      <c r="N6474" s="1">
        <v>573</v>
      </c>
      <c r="O6474" s="1">
        <v>222.6</v>
      </c>
      <c r="Q6474" s="1">
        <v>26.6</v>
      </c>
      <c r="R6474" s="1">
        <v>8.67</v>
      </c>
      <c r="S6474" s="1">
        <v>54.8</v>
      </c>
      <c r="AJ6474" s="1" t="s">
        <v>406</v>
      </c>
      <c r="AK6474" s="20">
        <v>59.5</v>
      </c>
      <c r="AL6474" s="19">
        <v>44</v>
      </c>
      <c r="AN6474" s="3">
        <v>1995</v>
      </c>
      <c r="AQ6474">
        <v>80608</v>
      </c>
      <c r="AR6474" s="1" t="s">
        <v>538</v>
      </c>
    </row>
    <row r="6475" spans="1:75" x14ac:dyDescent="0.25">
      <c r="A6475" s="1">
        <v>8070</v>
      </c>
      <c r="B6475" s="1" t="s">
        <v>1233</v>
      </c>
      <c r="C6475" s="1">
        <v>101</v>
      </c>
      <c r="D6475" s="1" t="s">
        <v>6385</v>
      </c>
      <c r="F6475" s="1" t="s">
        <v>445</v>
      </c>
      <c r="G6475" s="1">
        <v>7</v>
      </c>
      <c r="H6475" s="1">
        <v>92</v>
      </c>
      <c r="I6475" s="1">
        <v>23.6</v>
      </c>
      <c r="J6475" s="1">
        <v>25.9</v>
      </c>
      <c r="K6475" s="3">
        <v>429</v>
      </c>
      <c r="L6475" s="2">
        <f>N6475/((1824.17)*(1-EXP(-(0.023514)*I6475))^(1.69151))</f>
        <v>0.52724376953289398</v>
      </c>
      <c r="N6475" s="1">
        <v>227</v>
      </c>
      <c r="O6475" s="1">
        <v>103.3</v>
      </c>
      <c r="P6475" s="1">
        <v>8.3000000000000007</v>
      </c>
      <c r="Q6475" s="1">
        <v>9.1</v>
      </c>
      <c r="R6475" s="1">
        <v>3.6</v>
      </c>
      <c r="S6475" s="22"/>
      <c r="AJ6475" s="1" t="s">
        <v>406</v>
      </c>
      <c r="AK6475" s="20">
        <v>57.5</v>
      </c>
      <c r="AL6475" s="19">
        <v>41.5</v>
      </c>
      <c r="AN6475" s="3">
        <v>2004</v>
      </c>
      <c r="AQ6475">
        <v>80608</v>
      </c>
      <c r="AR6475" s="1" t="s">
        <v>553</v>
      </c>
    </row>
    <row r="6476" spans="1:75" x14ac:dyDescent="0.25">
      <c r="A6476" s="1">
        <v>8071</v>
      </c>
      <c r="B6476" s="1" t="s">
        <v>1233</v>
      </c>
      <c r="C6476" s="1">
        <v>101</v>
      </c>
      <c r="D6476" s="1" t="s">
        <v>5627</v>
      </c>
      <c r="F6476" s="1" t="s">
        <v>445</v>
      </c>
      <c r="G6476" s="1">
        <v>8</v>
      </c>
      <c r="H6476" s="1">
        <v>122</v>
      </c>
      <c r="I6476" s="1">
        <v>23.2</v>
      </c>
      <c r="J6476" s="1">
        <v>28.6</v>
      </c>
      <c r="K6476" s="3">
        <v>468</v>
      </c>
      <c r="L6476" s="2">
        <f>N6476/((1668.67)*(1-EXP(-(0.022864)*I6476))^(1.61028))</f>
        <v>0.82575196689499453</v>
      </c>
      <c r="N6476" s="1">
        <v>330</v>
      </c>
      <c r="O6476" s="1">
        <v>146.4</v>
      </c>
      <c r="P6476" s="1">
        <v>8.3000000000000007</v>
      </c>
      <c r="Q6476" s="1">
        <v>20.5</v>
      </c>
      <c r="R6476" s="1">
        <v>5.6</v>
      </c>
      <c r="S6476" s="22"/>
      <c r="AJ6476" s="1" t="s">
        <v>406</v>
      </c>
      <c r="AK6476" s="20">
        <v>57.5</v>
      </c>
      <c r="AL6476" s="19">
        <v>41.5</v>
      </c>
      <c r="AN6476" s="3">
        <v>2004</v>
      </c>
      <c r="AQ6476">
        <v>80608</v>
      </c>
      <c r="AR6476" s="1" t="s">
        <v>553</v>
      </c>
    </row>
    <row r="6477" spans="1:75" x14ac:dyDescent="0.25">
      <c r="A6477" s="1">
        <v>8072</v>
      </c>
      <c r="B6477" s="1" t="s">
        <v>1233</v>
      </c>
      <c r="C6477" s="1">
        <v>101</v>
      </c>
      <c r="D6477" s="1" t="s">
        <v>5995</v>
      </c>
      <c r="F6477" s="1" t="s">
        <v>445</v>
      </c>
      <c r="G6477" s="1">
        <v>6</v>
      </c>
      <c r="H6477" s="1">
        <v>40</v>
      </c>
      <c r="I6477" s="1">
        <v>15.4</v>
      </c>
      <c r="J6477" s="1">
        <v>15.3</v>
      </c>
      <c r="K6477" s="3">
        <v>1150</v>
      </c>
      <c r="L6477" s="2">
        <f>N6477/((1963.5)*(1-EXP(-(0.024337)*I6477))^(1.76926))</f>
        <v>0.59392849792599545</v>
      </c>
      <c r="N6477" s="1">
        <v>149</v>
      </c>
      <c r="O6477" s="1">
        <v>59.6</v>
      </c>
      <c r="Q6477" s="1">
        <v>5.65</v>
      </c>
      <c r="R6477" s="1">
        <v>1.99</v>
      </c>
      <c r="S6477" s="22"/>
      <c r="AJ6477" s="1" t="s">
        <v>406</v>
      </c>
      <c r="AK6477" s="20">
        <v>56.5</v>
      </c>
      <c r="AL6477" s="19">
        <v>47</v>
      </c>
      <c r="AN6477" s="3">
        <v>1992</v>
      </c>
      <c r="AQ6477">
        <v>80608</v>
      </c>
      <c r="AR6477" s="1" t="s">
        <v>554</v>
      </c>
    </row>
    <row r="6478" spans="1:75" x14ac:dyDescent="0.25">
      <c r="A6478" s="1">
        <v>8073</v>
      </c>
      <c r="B6478" s="1" t="s">
        <v>1233</v>
      </c>
      <c r="C6478" s="1">
        <v>101</v>
      </c>
      <c r="D6478" s="1" t="s">
        <v>5995</v>
      </c>
      <c r="F6478" s="1" t="s">
        <v>445</v>
      </c>
      <c r="G6478" s="1">
        <v>6</v>
      </c>
      <c r="H6478" s="1">
        <v>50</v>
      </c>
      <c r="I6478" s="1">
        <v>18.100000000000001</v>
      </c>
      <c r="J6478" s="1">
        <v>19.399999999999999</v>
      </c>
      <c r="K6478" s="3">
        <v>839</v>
      </c>
      <c r="L6478" s="2">
        <f>N6478/((1963.5)*(1-EXP(-(0.024337)*I6478))^(1.76926))</f>
        <v>0.68614328532856317</v>
      </c>
      <c r="N6478" s="1">
        <v>217</v>
      </c>
      <c r="O6478" s="1">
        <v>86.8</v>
      </c>
      <c r="Q6478" s="1">
        <v>7.48</v>
      </c>
      <c r="R6478" s="1">
        <v>2.2400000000000002</v>
      </c>
      <c r="AJ6478" s="1" t="s">
        <v>406</v>
      </c>
      <c r="AK6478" s="20">
        <v>56.5</v>
      </c>
      <c r="AL6478" s="19">
        <v>47</v>
      </c>
      <c r="AN6478" s="3">
        <v>1992</v>
      </c>
      <c r="AQ6478">
        <v>80608</v>
      </c>
      <c r="AR6478" s="1" t="s">
        <v>554</v>
      </c>
    </row>
    <row r="6479" spans="1:75" x14ac:dyDescent="0.25">
      <c r="A6479" s="1">
        <v>8074</v>
      </c>
      <c r="B6479" s="1" t="s">
        <v>1233</v>
      </c>
      <c r="C6479" s="1">
        <v>101</v>
      </c>
      <c r="D6479" s="1" t="s">
        <v>5995</v>
      </c>
      <c r="F6479" s="1" t="s">
        <v>445</v>
      </c>
      <c r="G6479" s="1">
        <v>6</v>
      </c>
      <c r="H6479" s="1">
        <v>60</v>
      </c>
      <c r="I6479" s="1">
        <v>20.100000000000001</v>
      </c>
      <c r="J6479" s="1">
        <v>23.4</v>
      </c>
      <c r="K6479" s="3">
        <v>644</v>
      </c>
      <c r="L6479" s="2">
        <f>N6479/((1963.5)*(1-EXP(-(0.024337)*I6479))^(1.76926))</f>
        <v>0.75984347419096987</v>
      </c>
      <c r="N6479" s="1">
        <v>278</v>
      </c>
      <c r="O6479" s="1">
        <v>111.2</v>
      </c>
      <c r="Q6479" s="1">
        <v>9.17</v>
      </c>
      <c r="R6479" s="1">
        <v>2.44</v>
      </c>
      <c r="AJ6479" s="1" t="s">
        <v>406</v>
      </c>
      <c r="AK6479" s="20">
        <v>56.5</v>
      </c>
      <c r="AL6479" s="19">
        <v>47</v>
      </c>
      <c r="AN6479" s="3">
        <v>1992</v>
      </c>
      <c r="AQ6479">
        <v>80608</v>
      </c>
      <c r="AR6479" s="1" t="s">
        <v>554</v>
      </c>
    </row>
    <row r="6480" spans="1:75" x14ac:dyDescent="0.25">
      <c r="A6480" s="1">
        <v>8075</v>
      </c>
      <c r="B6480" s="1" t="s">
        <v>1233</v>
      </c>
      <c r="C6480" s="1">
        <v>101</v>
      </c>
      <c r="D6480" s="1" t="s">
        <v>6226</v>
      </c>
      <c r="F6480" s="1" t="s">
        <v>445</v>
      </c>
      <c r="G6480" s="1">
        <v>6</v>
      </c>
      <c r="H6480" s="1">
        <v>70</v>
      </c>
      <c r="I6480" s="1">
        <v>21.8</v>
      </c>
      <c r="J6480" s="1">
        <v>27.1</v>
      </c>
      <c r="K6480" s="3">
        <v>520</v>
      </c>
      <c r="L6480" s="2">
        <f>N6480/((1963.5)*(1-EXP(-(0.024337)*I6480))^(1.76926))</f>
        <v>0.80055722891133452</v>
      </c>
      <c r="N6480" s="1">
        <v>327</v>
      </c>
      <c r="O6480" s="1">
        <v>130.80000000000001</v>
      </c>
      <c r="Q6480" s="1">
        <v>10.7</v>
      </c>
      <c r="R6480" s="1">
        <v>2.5</v>
      </c>
      <c r="AJ6480" s="1" t="s">
        <v>406</v>
      </c>
      <c r="AK6480" s="20">
        <v>56.5</v>
      </c>
      <c r="AL6480" s="19">
        <v>47</v>
      </c>
      <c r="AN6480" s="3">
        <v>1992</v>
      </c>
      <c r="AQ6480">
        <v>80608</v>
      </c>
      <c r="AR6480" s="1" t="s">
        <v>554</v>
      </c>
    </row>
    <row r="6481" spans="1:44" x14ac:dyDescent="0.25">
      <c r="A6481" s="1">
        <v>8076</v>
      </c>
      <c r="B6481" s="1" t="s">
        <v>1233</v>
      </c>
      <c r="C6481" s="1">
        <v>101</v>
      </c>
      <c r="D6481" s="1" t="s">
        <v>6184</v>
      </c>
      <c r="F6481" s="1" t="s">
        <v>445</v>
      </c>
      <c r="G6481" s="1">
        <v>6</v>
      </c>
      <c r="H6481" s="1">
        <v>80</v>
      </c>
      <c r="I6481" s="1">
        <v>23.3</v>
      </c>
      <c r="J6481" s="1">
        <v>30.6</v>
      </c>
      <c r="K6481" s="3">
        <v>431</v>
      </c>
      <c r="L6481" s="2">
        <f>N6481/((1963.5)*(1-EXP(-(0.024337)*I6481))^(1.76926))</f>
        <v>0.81576306261603782</v>
      </c>
      <c r="N6481" s="1">
        <v>364</v>
      </c>
      <c r="O6481" s="1">
        <v>145.6</v>
      </c>
      <c r="Q6481" s="1">
        <v>12.9</v>
      </c>
      <c r="R6481" s="1">
        <v>2.84</v>
      </c>
      <c r="AJ6481" s="1" t="s">
        <v>406</v>
      </c>
      <c r="AK6481" s="20">
        <v>56.5</v>
      </c>
      <c r="AL6481" s="19">
        <v>47</v>
      </c>
      <c r="AN6481" s="3">
        <v>1992</v>
      </c>
      <c r="AQ6481">
        <v>80608</v>
      </c>
      <c r="AR6481" s="1" t="s">
        <v>554</v>
      </c>
    </row>
    <row r="6482" spans="1:44" x14ac:dyDescent="0.25">
      <c r="A6482" s="1">
        <v>8077</v>
      </c>
      <c r="B6482" s="1" t="s">
        <v>1233</v>
      </c>
      <c r="C6482" s="1">
        <v>101</v>
      </c>
      <c r="D6482" s="1" t="s">
        <v>6385</v>
      </c>
      <c r="F6482" s="1" t="s">
        <v>445</v>
      </c>
      <c r="G6482" s="1">
        <v>6</v>
      </c>
      <c r="H6482" s="1">
        <v>90</v>
      </c>
      <c r="I6482" s="1">
        <v>24.7</v>
      </c>
      <c r="J6482" s="1">
        <v>33.6</v>
      </c>
      <c r="K6482" s="3">
        <v>372</v>
      </c>
      <c r="L6482" s="2">
        <f>N6482/((1963.5)*(1-EXP(-(0.024337)*I6482))^(1.76926))</f>
        <v>0.81005653806469424</v>
      </c>
      <c r="N6482" s="1">
        <v>390</v>
      </c>
      <c r="O6482" s="1">
        <v>156</v>
      </c>
      <c r="Q6482" s="1">
        <v>14.4</v>
      </c>
      <c r="R6482" s="1">
        <v>2.73</v>
      </c>
      <c r="AJ6482" s="1" t="s">
        <v>406</v>
      </c>
      <c r="AK6482" s="20">
        <v>56.5</v>
      </c>
      <c r="AL6482" s="19">
        <v>47</v>
      </c>
      <c r="AN6482" s="3">
        <v>1992</v>
      </c>
      <c r="AQ6482">
        <v>80608</v>
      </c>
      <c r="AR6482" s="1" t="s">
        <v>554</v>
      </c>
    </row>
    <row r="6483" spans="1:44" x14ac:dyDescent="0.25">
      <c r="A6483" s="1">
        <v>8078</v>
      </c>
      <c r="B6483" s="1" t="s">
        <v>1233</v>
      </c>
      <c r="C6483" s="1">
        <v>101</v>
      </c>
      <c r="D6483" s="1" t="s">
        <v>6385</v>
      </c>
      <c r="F6483" s="1" t="s">
        <v>445</v>
      </c>
      <c r="G6483" s="1">
        <v>6</v>
      </c>
      <c r="H6483" s="1">
        <v>100</v>
      </c>
      <c r="I6483" s="1">
        <v>26.8</v>
      </c>
      <c r="J6483" s="1">
        <v>36.5</v>
      </c>
      <c r="K6483" s="3">
        <v>323</v>
      </c>
      <c r="L6483" s="2">
        <f>N6483/((1963.5)*(1-EXP(-(0.024337)*I6483))^(1.76926))</f>
        <v>0.76010848183746604</v>
      </c>
      <c r="N6483" s="1">
        <v>406</v>
      </c>
      <c r="O6483" s="1">
        <v>162.4</v>
      </c>
      <c r="Q6483" s="1">
        <v>16.100000000000001</v>
      </c>
      <c r="R6483" s="1">
        <v>2.62</v>
      </c>
      <c r="AJ6483" s="1" t="s">
        <v>406</v>
      </c>
      <c r="AK6483" s="20">
        <v>56.5</v>
      </c>
      <c r="AL6483" s="19">
        <v>47</v>
      </c>
      <c r="AN6483" s="3">
        <v>1992</v>
      </c>
      <c r="AQ6483">
        <v>80608</v>
      </c>
      <c r="AR6483" s="1" t="s">
        <v>554</v>
      </c>
    </row>
    <row r="6484" spans="1:44" x14ac:dyDescent="0.25">
      <c r="A6484" s="1">
        <v>8079</v>
      </c>
      <c r="B6484" s="1" t="s">
        <v>1233</v>
      </c>
      <c r="C6484" s="1">
        <v>101</v>
      </c>
      <c r="D6484" s="1" t="s">
        <v>5627</v>
      </c>
      <c r="F6484" s="1" t="s">
        <v>445</v>
      </c>
      <c r="G6484" s="1">
        <v>8</v>
      </c>
      <c r="H6484" s="1">
        <v>12</v>
      </c>
      <c r="I6484" s="1">
        <v>3.2</v>
      </c>
      <c r="J6484" s="1">
        <v>3.1</v>
      </c>
      <c r="K6484" s="3">
        <v>4200</v>
      </c>
      <c r="L6484" s="2">
        <f>N6484/((1668.67)*(1-EXP(-(0.022864)*I6484))^(1.61028))</f>
        <v>1.2851968986025391</v>
      </c>
      <c r="N6484" s="1">
        <v>30</v>
      </c>
      <c r="R6484" s="1">
        <v>4.7</v>
      </c>
      <c r="AJ6484" s="1" t="s">
        <v>406</v>
      </c>
      <c r="AK6484" s="20">
        <v>56.75</v>
      </c>
      <c r="AL6484" s="19">
        <v>48</v>
      </c>
      <c r="AN6484" s="3">
        <v>1946</v>
      </c>
      <c r="AQ6484">
        <v>80608</v>
      </c>
      <c r="AR6484" s="1" t="s">
        <v>555</v>
      </c>
    </row>
    <row r="6485" spans="1:44" x14ac:dyDescent="0.25">
      <c r="A6485" s="1">
        <v>8080</v>
      </c>
      <c r="B6485" s="1" t="s">
        <v>1233</v>
      </c>
      <c r="C6485" s="1">
        <v>101</v>
      </c>
      <c r="D6485" s="1" t="s">
        <v>5627</v>
      </c>
      <c r="F6485" s="1" t="s">
        <v>445</v>
      </c>
      <c r="G6485" s="1">
        <v>8</v>
      </c>
      <c r="H6485" s="1">
        <v>23</v>
      </c>
      <c r="I6485" s="1">
        <v>6.4</v>
      </c>
      <c r="J6485" s="1">
        <v>4.7</v>
      </c>
      <c r="K6485" s="3">
        <v>11056</v>
      </c>
      <c r="L6485" s="2">
        <f>N6485/((1668.67)*(1-EXP(-(0.022864)*I6485))^(1.61028))</f>
        <v>1.1150199265106622</v>
      </c>
      <c r="N6485" s="1">
        <v>75</v>
      </c>
      <c r="R6485" s="1">
        <v>5.05</v>
      </c>
      <c r="AJ6485" s="1" t="s">
        <v>406</v>
      </c>
      <c r="AK6485" s="20">
        <v>56.75</v>
      </c>
      <c r="AL6485" s="19">
        <v>48</v>
      </c>
      <c r="AN6485" s="3">
        <v>1946</v>
      </c>
      <c r="AQ6485">
        <v>80608</v>
      </c>
      <c r="AR6485" s="1" t="s">
        <v>555</v>
      </c>
    </row>
    <row r="6486" spans="1:44" x14ac:dyDescent="0.25">
      <c r="A6486" s="1">
        <v>8081</v>
      </c>
      <c r="B6486" s="1" t="s">
        <v>1233</v>
      </c>
      <c r="C6486" s="1">
        <v>101</v>
      </c>
      <c r="D6486" s="1" t="s">
        <v>5627</v>
      </c>
      <c r="F6486" s="1" t="s">
        <v>445</v>
      </c>
      <c r="G6486" s="1">
        <v>8</v>
      </c>
      <c r="H6486" s="1">
        <v>27</v>
      </c>
      <c r="I6486" s="1">
        <v>7.6</v>
      </c>
      <c r="J6486" s="1">
        <v>9.1</v>
      </c>
      <c r="K6486" s="3">
        <v>3420</v>
      </c>
      <c r="L6486" s="2">
        <f>N6486/((1668.67)*(1-EXP(-(0.022864)*I6486))^(1.61028))</f>
        <v>1.0942131111884352</v>
      </c>
      <c r="N6486" s="1">
        <v>95</v>
      </c>
      <c r="R6486" s="1">
        <v>7.04</v>
      </c>
      <c r="AJ6486" s="1" t="s">
        <v>406</v>
      </c>
      <c r="AK6486" s="20">
        <v>56.75</v>
      </c>
      <c r="AL6486" s="19">
        <v>48</v>
      </c>
      <c r="AN6486" s="3">
        <v>1946</v>
      </c>
      <c r="AQ6486">
        <v>80608</v>
      </c>
      <c r="AR6486" s="1" t="s">
        <v>555</v>
      </c>
    </row>
    <row r="6487" spans="1:44" x14ac:dyDescent="0.25">
      <c r="A6487" s="1">
        <v>8082</v>
      </c>
      <c r="B6487" s="1" t="s">
        <v>1233</v>
      </c>
      <c r="C6487" s="1">
        <v>101</v>
      </c>
      <c r="D6487" s="1" t="s">
        <v>5627</v>
      </c>
      <c r="F6487" s="1" t="s">
        <v>445</v>
      </c>
      <c r="G6487" s="1">
        <v>8</v>
      </c>
      <c r="H6487" s="1">
        <v>48</v>
      </c>
      <c r="I6487" s="1">
        <v>12.6</v>
      </c>
      <c r="J6487" s="1">
        <v>14.9</v>
      </c>
      <c r="K6487" s="3">
        <v>1700</v>
      </c>
      <c r="L6487" s="2">
        <f>N6487/((1668.67)*(1-EXP(-(0.022864)*I6487))^(1.61028))</f>
        <v>1.031427808631503</v>
      </c>
      <c r="N6487" s="1">
        <v>185</v>
      </c>
      <c r="R6487" s="1">
        <v>5.53</v>
      </c>
      <c r="AJ6487" s="1" t="s">
        <v>406</v>
      </c>
      <c r="AK6487" s="20">
        <v>56.75</v>
      </c>
      <c r="AL6487" s="19">
        <v>48</v>
      </c>
      <c r="AN6487" s="3">
        <v>1946</v>
      </c>
      <c r="AQ6487">
        <v>80608</v>
      </c>
      <c r="AR6487" s="1" t="s">
        <v>555</v>
      </c>
    </row>
    <row r="6488" spans="1:44" x14ac:dyDescent="0.25">
      <c r="A6488" s="1">
        <v>8083</v>
      </c>
      <c r="B6488" s="1" t="s">
        <v>1233</v>
      </c>
      <c r="C6488" s="1">
        <v>101</v>
      </c>
      <c r="D6488" s="1" t="s">
        <v>5627</v>
      </c>
      <c r="F6488" s="1" t="s">
        <v>445</v>
      </c>
      <c r="G6488" s="1">
        <v>8</v>
      </c>
      <c r="H6488" s="1">
        <v>60</v>
      </c>
      <c r="I6488" s="1">
        <v>15</v>
      </c>
      <c r="J6488" s="1">
        <v>20.9</v>
      </c>
      <c r="K6488" s="3">
        <v>920</v>
      </c>
      <c r="L6488" s="2">
        <f>N6488/((1668.67)*(1-EXP(-(0.022864)*I6488))^(1.61028))</f>
        <v>0.97908549841728421</v>
      </c>
      <c r="N6488" s="1">
        <v>223</v>
      </c>
      <c r="R6488" s="1">
        <v>5.59</v>
      </c>
      <c r="AJ6488" s="1" t="s">
        <v>406</v>
      </c>
      <c r="AK6488" s="20">
        <v>56.75</v>
      </c>
      <c r="AL6488" s="19">
        <v>48</v>
      </c>
      <c r="AN6488" s="3">
        <v>1946</v>
      </c>
      <c r="AQ6488">
        <v>80608</v>
      </c>
      <c r="AR6488" s="1" t="s">
        <v>555</v>
      </c>
    </row>
    <row r="6489" spans="1:44" x14ac:dyDescent="0.25">
      <c r="A6489" s="1">
        <v>8084</v>
      </c>
      <c r="B6489" s="1" t="s">
        <v>1233</v>
      </c>
      <c r="C6489" s="1">
        <v>101</v>
      </c>
      <c r="D6489" s="1" t="s">
        <v>5627</v>
      </c>
      <c r="F6489" s="1" t="s">
        <v>445</v>
      </c>
      <c r="G6489" s="1">
        <v>8</v>
      </c>
      <c r="H6489" s="1">
        <v>80</v>
      </c>
      <c r="I6489" s="1">
        <v>18.5</v>
      </c>
      <c r="J6489" s="1">
        <v>26.1</v>
      </c>
      <c r="K6489" s="3">
        <v>625</v>
      </c>
      <c r="L6489" s="2">
        <f>N6489/((1668.67)*(1-EXP(-(0.022864)*I6489))^(1.61028))</f>
        <v>0.96482571742594647</v>
      </c>
      <c r="N6489" s="1">
        <v>290</v>
      </c>
      <c r="R6489" s="1">
        <v>5.1100000000000003</v>
      </c>
      <c r="AJ6489" s="1" t="s">
        <v>406</v>
      </c>
      <c r="AK6489" s="20">
        <v>56.75</v>
      </c>
      <c r="AL6489" s="19">
        <v>48</v>
      </c>
      <c r="AN6489" s="3">
        <v>1946</v>
      </c>
      <c r="AQ6489">
        <v>80608</v>
      </c>
      <c r="AR6489" s="1" t="s">
        <v>555</v>
      </c>
    </row>
    <row r="6490" spans="1:44" x14ac:dyDescent="0.25">
      <c r="A6490" s="1">
        <v>8085</v>
      </c>
      <c r="B6490" s="1" t="s">
        <v>1233</v>
      </c>
      <c r="C6490" s="1">
        <v>101</v>
      </c>
      <c r="D6490" s="1" t="s">
        <v>5627</v>
      </c>
      <c r="F6490" s="1" t="s">
        <v>445</v>
      </c>
      <c r="G6490" s="1">
        <v>8</v>
      </c>
      <c r="H6490" s="1">
        <v>150</v>
      </c>
      <c r="I6490" s="1">
        <v>24.5</v>
      </c>
      <c r="J6490" s="1">
        <v>31.6</v>
      </c>
      <c r="K6490" s="3">
        <v>460</v>
      </c>
      <c r="L6490" s="2">
        <f>N6490/((1668.67)*(1-EXP(-(0.022864)*I6490))^(1.61028))</f>
        <v>0.91353508082276191</v>
      </c>
      <c r="N6490" s="1">
        <v>390</v>
      </c>
      <c r="R6490" s="1">
        <v>4.2300000000000004</v>
      </c>
      <c r="S6490" s="1">
        <v>16</v>
      </c>
      <c r="AJ6490" s="1" t="s">
        <v>406</v>
      </c>
      <c r="AK6490" s="20">
        <v>56.75</v>
      </c>
      <c r="AL6490" s="19">
        <v>48</v>
      </c>
      <c r="AN6490" s="3">
        <v>1946</v>
      </c>
      <c r="AQ6490">
        <v>80608</v>
      </c>
      <c r="AR6490" s="1" t="s">
        <v>555</v>
      </c>
    </row>
    <row r="6491" spans="1:44" x14ac:dyDescent="0.25">
      <c r="A6491" s="1">
        <v>8086</v>
      </c>
      <c r="B6491" s="1" t="s">
        <v>1233</v>
      </c>
      <c r="C6491" s="1">
        <v>101</v>
      </c>
      <c r="D6491" s="1" t="s">
        <v>6385</v>
      </c>
      <c r="F6491" s="1" t="s">
        <v>445</v>
      </c>
      <c r="G6491" s="1">
        <v>7</v>
      </c>
      <c r="H6491" s="1">
        <v>54</v>
      </c>
      <c r="I6491" s="1">
        <v>18.2</v>
      </c>
      <c r="J6491" s="1">
        <v>17.899999999999999</v>
      </c>
      <c r="K6491" s="3">
        <v>1163</v>
      </c>
      <c r="L6491" s="2">
        <f>N6491/((1824.17)*(1-EXP(-(0.023514)*I6491))^(1.69151))</f>
        <v>0.93408885975326195</v>
      </c>
      <c r="N6491" s="1">
        <v>286</v>
      </c>
      <c r="O6491" s="1">
        <v>110</v>
      </c>
      <c r="Q6491" s="1">
        <v>11.9</v>
      </c>
      <c r="R6491" s="1">
        <v>6.1</v>
      </c>
      <c r="AJ6491" s="1" t="s">
        <v>406</v>
      </c>
      <c r="AK6491" s="20">
        <v>56.75</v>
      </c>
      <c r="AL6491" s="19">
        <v>48</v>
      </c>
      <c r="AN6491" s="3">
        <v>2000</v>
      </c>
      <c r="AQ6491">
        <v>80608</v>
      </c>
      <c r="AR6491" s="1" t="s">
        <v>556</v>
      </c>
    </row>
    <row r="6492" spans="1:44" x14ac:dyDescent="0.25">
      <c r="A6492" s="1">
        <v>8087</v>
      </c>
      <c r="B6492" s="1" t="s">
        <v>1233</v>
      </c>
      <c r="C6492" s="1">
        <v>101</v>
      </c>
      <c r="D6492" s="1" t="s">
        <v>6385</v>
      </c>
      <c r="F6492" s="1" t="s">
        <v>445</v>
      </c>
      <c r="G6492" s="1">
        <v>8</v>
      </c>
      <c r="H6492" s="1">
        <v>56</v>
      </c>
      <c r="I6492" s="1">
        <v>14.8</v>
      </c>
      <c r="J6492" s="1">
        <v>12.8</v>
      </c>
      <c r="K6492" s="3">
        <v>1342</v>
      </c>
      <c r="L6492" s="2">
        <f>N6492/((1668.67)*(1-EXP(-(0.022864)*I6492))^(1.61028))</f>
        <v>1.2920890511438727</v>
      </c>
      <c r="N6492" s="1">
        <v>289</v>
      </c>
      <c r="Q6492" s="1">
        <v>7.4</v>
      </c>
      <c r="R6492" s="1">
        <v>5.2</v>
      </c>
      <c r="X6492" s="1">
        <v>0.6</v>
      </c>
      <c r="Y6492" s="1">
        <v>0.56000000000000005</v>
      </c>
      <c r="Z6492" s="1">
        <v>1.1599999999999999</v>
      </c>
      <c r="AC6492" s="1">
        <v>3.1</v>
      </c>
      <c r="AJ6492" s="1" t="s">
        <v>406</v>
      </c>
      <c r="AK6492" s="20">
        <v>56.75</v>
      </c>
      <c r="AL6492" s="19">
        <v>48</v>
      </c>
      <c r="AN6492" s="3">
        <v>2000</v>
      </c>
      <c r="AQ6492">
        <v>80608</v>
      </c>
      <c r="AR6492" s="1" t="s">
        <v>556</v>
      </c>
    </row>
    <row r="6493" spans="1:44" x14ac:dyDescent="0.25">
      <c r="A6493" s="1">
        <v>8088</v>
      </c>
      <c r="B6493" s="1" t="s">
        <v>1233</v>
      </c>
      <c r="C6493" s="1">
        <v>101</v>
      </c>
      <c r="D6493" s="1" t="s">
        <v>6385</v>
      </c>
      <c r="F6493" s="1" t="s">
        <v>445</v>
      </c>
      <c r="G6493" s="1">
        <v>9</v>
      </c>
      <c r="H6493" s="1">
        <v>33</v>
      </c>
      <c r="I6493" s="1">
        <v>4.8</v>
      </c>
      <c r="J6493" s="1">
        <v>4.4000000000000004</v>
      </c>
      <c r="K6493" s="3">
        <v>7521</v>
      </c>
      <c r="O6493" s="1">
        <v>38</v>
      </c>
      <c r="Q6493" s="1">
        <v>8.6</v>
      </c>
      <c r="R6493" s="1">
        <v>4.4000000000000004</v>
      </c>
      <c r="X6493" s="1">
        <v>1.4</v>
      </c>
      <c r="Y6493" s="1">
        <v>0.32</v>
      </c>
      <c r="Z6493" s="1">
        <v>1.72</v>
      </c>
      <c r="AC6493" s="1">
        <v>1.6</v>
      </c>
      <c r="AJ6493" s="1" t="s">
        <v>406</v>
      </c>
      <c r="AK6493" s="20">
        <v>56.75</v>
      </c>
      <c r="AL6493" s="19">
        <v>48</v>
      </c>
      <c r="AN6493" s="3">
        <v>2000</v>
      </c>
      <c r="AQ6493">
        <v>80608</v>
      </c>
      <c r="AR6493" s="1" t="s">
        <v>556</v>
      </c>
    </row>
    <row r="6494" spans="1:44" x14ac:dyDescent="0.25">
      <c r="A6494" s="1">
        <v>8089</v>
      </c>
      <c r="B6494" s="1" t="s">
        <v>1233</v>
      </c>
      <c r="C6494" s="1">
        <v>101</v>
      </c>
      <c r="D6494" s="1" t="s">
        <v>6299</v>
      </c>
      <c r="F6494" s="1" t="s">
        <v>445</v>
      </c>
      <c r="G6494" s="1">
        <v>10</v>
      </c>
      <c r="H6494" s="1">
        <v>31</v>
      </c>
      <c r="I6494" s="1">
        <v>5</v>
      </c>
      <c r="J6494" s="1">
        <v>3.6</v>
      </c>
      <c r="K6494" s="3">
        <v>6489</v>
      </c>
      <c r="L6494" s="2">
        <f>N6494/((1948.03)*(1-EXP(-(0.015672)*I6494))^(1.40829))</f>
        <v>0.86119064817334334</v>
      </c>
      <c r="N6494" s="1">
        <v>44</v>
      </c>
      <c r="O6494" s="1">
        <v>13</v>
      </c>
      <c r="Q6494" s="1">
        <v>2.2000000000000002</v>
      </c>
      <c r="R6494" s="1">
        <v>2.8</v>
      </c>
      <c r="X6494" s="1">
        <v>0.01</v>
      </c>
      <c r="Y6494" s="1">
        <v>0.01</v>
      </c>
      <c r="AC6494" s="1">
        <v>2.2000000000000002</v>
      </c>
      <c r="AJ6494" s="1" t="s">
        <v>406</v>
      </c>
      <c r="AK6494" s="20">
        <v>56.75</v>
      </c>
      <c r="AL6494" s="19">
        <v>48</v>
      </c>
      <c r="AN6494" s="3">
        <v>2000</v>
      </c>
      <c r="AQ6494">
        <v>80608</v>
      </c>
      <c r="AR6494" s="1" t="s">
        <v>556</v>
      </c>
    </row>
    <row r="6495" spans="1:44" x14ac:dyDescent="0.25">
      <c r="A6495" s="1">
        <v>8090</v>
      </c>
      <c r="B6495" s="1" t="s">
        <v>1233</v>
      </c>
      <c r="C6495" s="1">
        <v>101</v>
      </c>
      <c r="D6495" s="1" t="s">
        <v>5627</v>
      </c>
      <c r="F6495" s="1" t="s">
        <v>445</v>
      </c>
      <c r="G6495" s="1">
        <v>9</v>
      </c>
      <c r="H6495" s="1">
        <v>31</v>
      </c>
      <c r="I6495" s="1">
        <v>5.5</v>
      </c>
      <c r="J6495" s="1">
        <v>8</v>
      </c>
      <c r="K6495" s="3">
        <v>3490</v>
      </c>
      <c r="L6495" s="2">
        <f>N6495/((1581.94)*(1-EXP(-(0.021301)*I6495))^(1.51716))</f>
        <v>0.75009290888823865</v>
      </c>
      <c r="N6495" s="1">
        <v>42</v>
      </c>
      <c r="R6495" s="1">
        <v>4.6500000000000004</v>
      </c>
      <c r="AJ6495" s="1" t="s">
        <v>406</v>
      </c>
      <c r="AK6495" s="20">
        <v>53</v>
      </c>
      <c r="AL6495" s="19">
        <v>52.08</v>
      </c>
      <c r="AN6495" s="3">
        <v>1948</v>
      </c>
      <c r="AQ6495">
        <v>80814</v>
      </c>
      <c r="AR6495" s="1" t="s">
        <v>557</v>
      </c>
    </row>
    <row r="6496" spans="1:44" x14ac:dyDescent="0.25">
      <c r="A6496" s="1">
        <v>8091</v>
      </c>
      <c r="B6496" s="1" t="s">
        <v>1233</v>
      </c>
      <c r="C6496" s="1">
        <v>101</v>
      </c>
      <c r="D6496" s="1" t="s">
        <v>5627</v>
      </c>
      <c r="F6496" s="1" t="s">
        <v>445</v>
      </c>
      <c r="G6496" s="1">
        <v>10</v>
      </c>
      <c r="H6496" s="1">
        <v>31</v>
      </c>
      <c r="I6496" s="1">
        <v>4.4000000000000004</v>
      </c>
      <c r="J6496" s="1">
        <v>7</v>
      </c>
      <c r="K6496" s="3">
        <v>850</v>
      </c>
      <c r="L6496" s="2">
        <f>N6496/((1948.03)*(1-EXP(-(0.015672)*I6496))^(1.40829))</f>
        <v>0.30264549883857972</v>
      </c>
      <c r="N6496" s="1">
        <v>13</v>
      </c>
      <c r="R6496" s="1">
        <v>0.56999999999999995</v>
      </c>
      <c r="AJ6496" s="1" t="s">
        <v>406</v>
      </c>
      <c r="AK6496" s="20">
        <v>53</v>
      </c>
      <c r="AL6496" s="19">
        <v>52.08</v>
      </c>
      <c r="AN6496" s="3">
        <v>1948</v>
      </c>
      <c r="AQ6496">
        <v>80814</v>
      </c>
      <c r="AR6496" s="1" t="s">
        <v>557</v>
      </c>
    </row>
    <row r="6497" spans="1:44" x14ac:dyDescent="0.25">
      <c r="A6497" s="1">
        <v>8092</v>
      </c>
      <c r="B6497" s="1" t="s">
        <v>1233</v>
      </c>
      <c r="C6497" s="1">
        <v>101</v>
      </c>
      <c r="D6497" s="1" t="s">
        <v>5627</v>
      </c>
      <c r="F6497" s="1" t="s">
        <v>445</v>
      </c>
      <c r="G6497" s="1">
        <v>8</v>
      </c>
      <c r="H6497" s="1">
        <v>26</v>
      </c>
      <c r="J6497" s="1"/>
      <c r="K6497" s="3">
        <v>4150</v>
      </c>
      <c r="R6497" s="1">
        <v>3.91</v>
      </c>
      <c r="AJ6497" s="1" t="s">
        <v>406</v>
      </c>
      <c r="AK6497" s="20">
        <v>53</v>
      </c>
      <c r="AL6497" s="19">
        <v>52.08</v>
      </c>
      <c r="AN6497" s="3">
        <v>1948</v>
      </c>
      <c r="AQ6497">
        <v>80814</v>
      </c>
      <c r="AR6497" s="1" t="s">
        <v>557</v>
      </c>
    </row>
    <row r="6498" spans="1:44" x14ac:dyDescent="0.25">
      <c r="A6498" s="1">
        <v>8093</v>
      </c>
      <c r="B6498" s="1" t="s">
        <v>1233</v>
      </c>
      <c r="C6498" s="1">
        <v>101</v>
      </c>
      <c r="D6498" s="1" t="s">
        <v>5627</v>
      </c>
      <c r="F6498" s="1" t="s">
        <v>445</v>
      </c>
      <c r="G6498" s="1">
        <v>9</v>
      </c>
      <c r="H6498" s="1">
        <v>32</v>
      </c>
      <c r="I6498" s="1">
        <v>8.5</v>
      </c>
      <c r="J6498" s="1">
        <v>10</v>
      </c>
      <c r="K6498" s="3">
        <v>2560</v>
      </c>
      <c r="L6498" s="2">
        <f>N6498/((1581.94)*(1-EXP(-(0.021301)*I6498))^(1.51716))</f>
        <v>0.8705814268191826</v>
      </c>
      <c r="N6498" s="1">
        <v>90</v>
      </c>
      <c r="R6498" s="1">
        <v>7.69</v>
      </c>
      <c r="AJ6498" s="1" t="s">
        <v>406</v>
      </c>
      <c r="AK6498" s="20">
        <v>53</v>
      </c>
      <c r="AL6498" s="19">
        <v>52.08</v>
      </c>
      <c r="AN6498" s="3">
        <v>1948</v>
      </c>
      <c r="AQ6498">
        <v>80814</v>
      </c>
      <c r="AR6498" s="1" t="s">
        <v>557</v>
      </c>
    </row>
    <row r="6499" spans="1:44" x14ac:dyDescent="0.25">
      <c r="A6499" s="1">
        <v>8094</v>
      </c>
      <c r="B6499" s="1" t="s">
        <v>1233</v>
      </c>
      <c r="C6499" s="1">
        <v>101</v>
      </c>
      <c r="D6499" s="1" t="s">
        <v>6004</v>
      </c>
      <c r="F6499" s="1" t="s">
        <v>445</v>
      </c>
      <c r="G6499" s="1">
        <v>9</v>
      </c>
      <c r="H6499" s="1">
        <v>31</v>
      </c>
      <c r="I6499" s="1">
        <v>7</v>
      </c>
      <c r="J6499" s="1">
        <v>9.5</v>
      </c>
      <c r="K6499" s="3">
        <v>5050</v>
      </c>
      <c r="L6499" s="2">
        <f>N6499/((1581.94)*(1-EXP(-(0.021301)*I6499))^(1.51716))</f>
        <v>0.84983208386215414</v>
      </c>
      <c r="N6499" s="1">
        <v>67</v>
      </c>
      <c r="R6499" s="1">
        <v>4.58</v>
      </c>
      <c r="AJ6499" s="1" t="s">
        <v>406</v>
      </c>
      <c r="AK6499" s="20">
        <v>53</v>
      </c>
      <c r="AL6499" s="19">
        <v>52.08</v>
      </c>
      <c r="AN6499" s="3">
        <v>1948</v>
      </c>
      <c r="AQ6499">
        <v>80814</v>
      </c>
      <c r="AR6499" s="1" t="s">
        <v>557</v>
      </c>
    </row>
    <row r="6500" spans="1:44" x14ac:dyDescent="0.25">
      <c r="A6500" s="1">
        <v>8095</v>
      </c>
      <c r="B6500" s="1" t="s">
        <v>1233</v>
      </c>
      <c r="C6500" s="1">
        <v>101</v>
      </c>
      <c r="D6500" s="1" t="s">
        <v>5627</v>
      </c>
      <c r="F6500" s="1" t="s">
        <v>445</v>
      </c>
      <c r="G6500" s="1">
        <v>8</v>
      </c>
      <c r="H6500" s="1">
        <v>45</v>
      </c>
      <c r="I6500" s="1">
        <v>11</v>
      </c>
      <c r="J6500" s="1">
        <v>13</v>
      </c>
      <c r="K6500" s="3">
        <v>2070</v>
      </c>
      <c r="L6500" s="2">
        <f>N6500/((1668.67)*(1-EXP(-(0.022864)*I6500))^(1.61028))</f>
        <v>0.84994597493415291</v>
      </c>
      <c r="N6500" s="1">
        <v>126</v>
      </c>
      <c r="R6500" s="1">
        <v>7.14</v>
      </c>
      <c r="AJ6500" s="1" t="s">
        <v>406</v>
      </c>
      <c r="AK6500" s="20">
        <v>53</v>
      </c>
      <c r="AL6500" s="19">
        <v>52.08</v>
      </c>
      <c r="AN6500" s="3">
        <v>1948</v>
      </c>
      <c r="AQ6500">
        <v>80814</v>
      </c>
      <c r="AR6500" s="1" t="s">
        <v>557</v>
      </c>
    </row>
    <row r="6501" spans="1:44" x14ac:dyDescent="0.25">
      <c r="A6501" s="1">
        <v>8096</v>
      </c>
      <c r="B6501" s="1" t="s">
        <v>1233</v>
      </c>
      <c r="C6501" s="1">
        <v>101</v>
      </c>
      <c r="D6501" s="1" t="s">
        <v>5627</v>
      </c>
      <c r="F6501" s="1" t="s">
        <v>445</v>
      </c>
      <c r="G6501" s="1">
        <v>8</v>
      </c>
      <c r="H6501" s="1">
        <v>100</v>
      </c>
      <c r="I6501" s="1">
        <v>27</v>
      </c>
      <c r="J6501" s="1">
        <v>34</v>
      </c>
      <c r="K6501" s="3">
        <v>280</v>
      </c>
      <c r="L6501" s="2">
        <f>N6501/((1668.67)*(1-EXP(-(0.022864)*I6501))^(1.61028))</f>
        <v>0.4572900127502964</v>
      </c>
      <c r="N6501" s="1">
        <v>219</v>
      </c>
      <c r="R6501" s="1">
        <v>5.72</v>
      </c>
      <c r="AJ6501" s="1" t="s">
        <v>406</v>
      </c>
      <c r="AK6501" s="20">
        <v>53</v>
      </c>
      <c r="AL6501" s="19">
        <v>52.08</v>
      </c>
      <c r="AN6501" s="3">
        <v>1948</v>
      </c>
      <c r="AQ6501">
        <v>80814</v>
      </c>
      <c r="AR6501" s="1" t="s">
        <v>557</v>
      </c>
    </row>
    <row r="6502" spans="1:44" x14ac:dyDescent="0.25">
      <c r="A6502" s="1">
        <v>8097</v>
      </c>
      <c r="B6502" s="1" t="s">
        <v>1233</v>
      </c>
      <c r="C6502" s="1">
        <v>101</v>
      </c>
      <c r="D6502" s="1" t="s">
        <v>5627</v>
      </c>
      <c r="F6502" s="1" t="s">
        <v>445</v>
      </c>
      <c r="G6502" s="1">
        <v>6</v>
      </c>
      <c r="H6502" s="1">
        <v>10</v>
      </c>
      <c r="I6502" s="1">
        <v>4.3</v>
      </c>
      <c r="J6502" s="1">
        <v>6.6</v>
      </c>
      <c r="K6502" s="3">
        <v>8000</v>
      </c>
      <c r="L6502" s="2">
        <f>N6502/((1668.67)*(1-EXP(-(0.022864)*I6502))^(1.61028))</f>
        <v>1.3089872208222024</v>
      </c>
      <c r="N6502" s="1">
        <v>48.2</v>
      </c>
      <c r="R6502" s="1">
        <v>11.7</v>
      </c>
      <c r="S6502" s="1">
        <v>4.6399999999999997</v>
      </c>
      <c r="AJ6502" s="1" t="s">
        <v>406</v>
      </c>
      <c r="AK6502" s="20">
        <v>52.67</v>
      </c>
      <c r="AL6502" s="19">
        <v>52.17</v>
      </c>
      <c r="AN6502" s="3">
        <v>1959</v>
      </c>
      <c r="AQ6502">
        <v>80814</v>
      </c>
      <c r="AR6502" s="1" t="s">
        <v>558</v>
      </c>
    </row>
    <row r="6503" spans="1:44" x14ac:dyDescent="0.25">
      <c r="A6503" s="1">
        <v>8098</v>
      </c>
      <c r="B6503" s="1" t="s">
        <v>1233</v>
      </c>
      <c r="C6503" s="1">
        <v>101</v>
      </c>
      <c r="D6503" s="1" t="s">
        <v>5627</v>
      </c>
      <c r="F6503" s="1" t="s">
        <v>445</v>
      </c>
      <c r="G6503" s="1">
        <v>6</v>
      </c>
      <c r="H6503" s="1">
        <v>17</v>
      </c>
      <c r="I6503" s="1">
        <v>7.9</v>
      </c>
      <c r="J6503" s="1">
        <v>10.4</v>
      </c>
      <c r="K6503" s="3">
        <v>2810</v>
      </c>
      <c r="L6503" s="2">
        <f>N6503/((1668.67)*(1-EXP(-(0.022864)*I6503))^(1.61028))</f>
        <v>0.34054605359478185</v>
      </c>
      <c r="N6503" s="1">
        <v>31.3</v>
      </c>
      <c r="R6503" s="1">
        <v>8.8000000000000007</v>
      </c>
      <c r="AJ6503" s="1" t="s">
        <v>406</v>
      </c>
      <c r="AK6503" s="20">
        <v>52.67</v>
      </c>
      <c r="AL6503" s="19">
        <v>52.17</v>
      </c>
      <c r="AN6503" s="3">
        <v>1959</v>
      </c>
      <c r="AQ6503">
        <v>80814</v>
      </c>
      <c r="AR6503" s="1" t="s">
        <v>558</v>
      </c>
    </row>
    <row r="6504" spans="1:44" x14ac:dyDescent="0.25">
      <c r="A6504" s="1">
        <v>8099</v>
      </c>
      <c r="B6504" s="1" t="s">
        <v>1233</v>
      </c>
      <c r="C6504" s="1">
        <v>101</v>
      </c>
      <c r="D6504" s="1" t="s">
        <v>5627</v>
      </c>
      <c r="F6504" s="1" t="s">
        <v>445</v>
      </c>
      <c r="G6504" s="1">
        <v>8</v>
      </c>
      <c r="H6504" s="1">
        <v>40</v>
      </c>
      <c r="I6504" s="1">
        <v>10.199999999999999</v>
      </c>
      <c r="J6504" s="1">
        <v>10</v>
      </c>
      <c r="K6504" s="3">
        <v>3866</v>
      </c>
      <c r="L6504" s="2">
        <f>N6504/((1668.67)*(1-EXP(-(0.022864)*I6504))^(1.61028))</f>
        <v>1.1716900809719439</v>
      </c>
      <c r="N6504" s="1">
        <v>156</v>
      </c>
      <c r="R6504" s="1">
        <v>6.5</v>
      </c>
      <c r="AJ6504" s="1" t="s">
        <v>406</v>
      </c>
      <c r="AK6504" s="20">
        <v>52.67</v>
      </c>
      <c r="AL6504" s="19">
        <v>52.17</v>
      </c>
      <c r="AN6504" s="3">
        <v>1959</v>
      </c>
      <c r="AQ6504">
        <v>80814</v>
      </c>
      <c r="AR6504" s="1" t="s">
        <v>558</v>
      </c>
    </row>
    <row r="6505" spans="1:44" x14ac:dyDescent="0.25">
      <c r="A6505" s="1">
        <v>8100</v>
      </c>
      <c r="B6505" s="1" t="s">
        <v>1233</v>
      </c>
      <c r="C6505" s="1">
        <v>101</v>
      </c>
      <c r="D6505" s="1" t="s">
        <v>5627</v>
      </c>
      <c r="F6505" s="1" t="s">
        <v>445</v>
      </c>
      <c r="G6505" s="1">
        <v>8</v>
      </c>
      <c r="H6505" s="1">
        <v>42</v>
      </c>
      <c r="I6505" s="1">
        <v>11.1</v>
      </c>
      <c r="J6505" s="1">
        <v>14</v>
      </c>
      <c r="K6505" s="3">
        <v>2210</v>
      </c>
      <c r="L6505" s="2">
        <f>N6505/((1668.67)*(1-EXP(-(0.022864)*I6505))^(1.61028))</f>
        <v>1.1121778111351399</v>
      </c>
      <c r="N6505" s="1">
        <v>167</v>
      </c>
      <c r="R6505" s="1">
        <v>5.0999999999999996</v>
      </c>
      <c r="S6505" s="1">
        <v>14.2</v>
      </c>
      <c r="AJ6505" s="1" t="s">
        <v>406</v>
      </c>
      <c r="AK6505" s="20">
        <v>52.67</v>
      </c>
      <c r="AL6505" s="19">
        <v>52.17</v>
      </c>
      <c r="AN6505" s="3">
        <v>1959</v>
      </c>
      <c r="AQ6505">
        <v>80814</v>
      </c>
      <c r="AR6505" s="1" t="s">
        <v>558</v>
      </c>
    </row>
    <row r="6506" spans="1:44" x14ac:dyDescent="0.25">
      <c r="A6506" s="1">
        <v>8101</v>
      </c>
      <c r="B6506" s="1" t="s">
        <v>1233</v>
      </c>
      <c r="C6506" s="1">
        <v>101</v>
      </c>
      <c r="D6506" s="1" t="s">
        <v>5627</v>
      </c>
      <c r="F6506" s="1" t="s">
        <v>445</v>
      </c>
      <c r="G6506" s="1">
        <v>8</v>
      </c>
      <c r="H6506" s="1">
        <v>42</v>
      </c>
      <c r="I6506" s="1">
        <v>9.8000000000000007</v>
      </c>
      <c r="J6506" s="1">
        <v>8.8000000000000007</v>
      </c>
      <c r="K6506" s="3">
        <v>6308</v>
      </c>
      <c r="L6506" s="2">
        <f>N6506/((1668.67)*(1-EXP(-(0.022864)*I6506))^(1.61028))</f>
        <v>1.6146752413589425</v>
      </c>
      <c r="N6506" s="1">
        <v>203</v>
      </c>
      <c r="R6506" s="1">
        <v>5.2</v>
      </c>
      <c r="S6506" s="1">
        <v>7.13</v>
      </c>
      <c r="AJ6506" s="1" t="s">
        <v>406</v>
      </c>
      <c r="AK6506" s="20">
        <v>52.67</v>
      </c>
      <c r="AL6506" s="19">
        <v>52.17</v>
      </c>
      <c r="AN6506" s="3">
        <v>1959</v>
      </c>
      <c r="AQ6506">
        <v>80814</v>
      </c>
      <c r="AR6506" s="1" t="s">
        <v>558</v>
      </c>
    </row>
    <row r="6507" spans="1:44" x14ac:dyDescent="0.25">
      <c r="A6507" s="1">
        <v>8102</v>
      </c>
      <c r="B6507" s="1" t="s">
        <v>1233</v>
      </c>
      <c r="C6507" s="1">
        <v>101</v>
      </c>
      <c r="D6507" s="1" t="s">
        <v>5627</v>
      </c>
      <c r="F6507" s="1" t="s">
        <v>445</v>
      </c>
      <c r="G6507" s="1">
        <v>8</v>
      </c>
      <c r="H6507" s="1">
        <v>33</v>
      </c>
      <c r="I6507" s="1">
        <v>8</v>
      </c>
      <c r="J6507" s="1">
        <v>10.199999999999999</v>
      </c>
      <c r="K6507" s="3">
        <v>4500</v>
      </c>
      <c r="L6507" s="2">
        <f>N6507/((1668.67)*(1-EXP(-(0.022864)*I6507))^(1.61028))</f>
        <v>1.7409953085393517</v>
      </c>
      <c r="N6507" s="1">
        <v>163</v>
      </c>
      <c r="R6507" s="1">
        <v>11.5</v>
      </c>
      <c r="S6507" s="1">
        <v>12.4</v>
      </c>
      <c r="AJ6507" s="1" t="s">
        <v>406</v>
      </c>
      <c r="AK6507" s="20">
        <v>52.67</v>
      </c>
      <c r="AL6507" s="19">
        <v>52.17</v>
      </c>
      <c r="AN6507" s="3">
        <v>1950</v>
      </c>
      <c r="AQ6507">
        <v>80814</v>
      </c>
      <c r="AR6507" s="1" t="s">
        <v>301</v>
      </c>
    </row>
    <row r="6508" spans="1:44" x14ac:dyDescent="0.25">
      <c r="A6508" s="1">
        <v>8103</v>
      </c>
      <c r="B6508" s="1" t="s">
        <v>1233</v>
      </c>
      <c r="C6508" s="1">
        <v>101</v>
      </c>
      <c r="D6508" s="1" t="s">
        <v>6004</v>
      </c>
      <c r="F6508" s="1" t="s">
        <v>445</v>
      </c>
      <c r="G6508" s="1">
        <v>7</v>
      </c>
      <c r="H6508" s="1">
        <v>33</v>
      </c>
      <c r="I6508" s="1">
        <v>12.1</v>
      </c>
      <c r="J6508" s="1">
        <v>10.3</v>
      </c>
      <c r="K6508" s="3">
        <v>6000</v>
      </c>
      <c r="L6508" s="2">
        <f>N6508/((1668.67)*(1-EXP(-(0.022864)*I6508))^(1.61028))</f>
        <v>1.3095666596773741</v>
      </c>
      <c r="N6508" s="1">
        <v>222</v>
      </c>
      <c r="S6508" s="1">
        <v>22.5</v>
      </c>
      <c r="AJ6508" s="1" t="s">
        <v>406</v>
      </c>
      <c r="AK6508" s="20">
        <v>52.67</v>
      </c>
      <c r="AL6508" s="19">
        <v>52.17</v>
      </c>
      <c r="AN6508" s="3">
        <v>1950</v>
      </c>
      <c r="AQ6508">
        <v>80814</v>
      </c>
      <c r="AR6508" s="1" t="s">
        <v>301</v>
      </c>
    </row>
    <row r="6509" spans="1:44" x14ac:dyDescent="0.25">
      <c r="A6509" s="1">
        <v>8104</v>
      </c>
      <c r="B6509" s="1" t="s">
        <v>1233</v>
      </c>
      <c r="C6509" s="1">
        <v>101</v>
      </c>
      <c r="D6509" s="1" t="s">
        <v>5627</v>
      </c>
      <c r="F6509" s="1" t="s">
        <v>445</v>
      </c>
      <c r="G6509" s="1">
        <v>7</v>
      </c>
      <c r="H6509" s="1">
        <v>12</v>
      </c>
      <c r="I6509" s="1">
        <v>3.5</v>
      </c>
      <c r="J6509" s="1">
        <v>5.0999999999999996</v>
      </c>
      <c r="K6509" s="3">
        <v>7000</v>
      </c>
      <c r="L6509" s="2">
        <f>N6509/((1668.67)*(1-EXP(-(0.022864)*I6509))^(1.61028))</f>
        <v>1.5026308599396125</v>
      </c>
      <c r="N6509" s="1">
        <v>40.299999999999997</v>
      </c>
      <c r="S6509" s="1">
        <v>5.77</v>
      </c>
      <c r="AJ6509" s="1" t="s">
        <v>406</v>
      </c>
      <c r="AK6509" s="20">
        <v>52.67</v>
      </c>
      <c r="AL6509" s="19">
        <v>52.17</v>
      </c>
      <c r="AN6509" s="3">
        <v>1950</v>
      </c>
      <c r="AQ6509">
        <v>80814</v>
      </c>
      <c r="AR6509" s="1" t="s">
        <v>301</v>
      </c>
    </row>
    <row r="6510" spans="1:44" x14ac:dyDescent="0.25">
      <c r="A6510" s="1">
        <v>8105</v>
      </c>
      <c r="B6510" s="1" t="s">
        <v>1233</v>
      </c>
      <c r="C6510" s="1">
        <v>101</v>
      </c>
      <c r="D6510" s="1" t="s">
        <v>5627</v>
      </c>
      <c r="F6510" s="1" t="s">
        <v>445</v>
      </c>
      <c r="G6510" s="1">
        <v>9</v>
      </c>
      <c r="H6510" s="1">
        <v>12</v>
      </c>
      <c r="I6510" s="1">
        <v>2.8</v>
      </c>
      <c r="J6510" s="1">
        <v>4</v>
      </c>
      <c r="K6510" s="3">
        <v>7000</v>
      </c>
      <c r="L6510" s="2">
        <f>N6510/((1668.67)*(1-EXP(-(0.022864)*I6510))^(1.61028))</f>
        <v>0.64859774042400808</v>
      </c>
      <c r="N6510" s="1">
        <v>12.3</v>
      </c>
      <c r="S6510" s="1">
        <v>3.96</v>
      </c>
      <c r="AJ6510" s="1" t="s">
        <v>406</v>
      </c>
      <c r="AK6510" s="20">
        <v>52.67</v>
      </c>
      <c r="AL6510" s="19">
        <v>52.17</v>
      </c>
      <c r="AN6510" s="3">
        <v>1950</v>
      </c>
      <c r="AQ6510">
        <v>80814</v>
      </c>
      <c r="AR6510" s="1" t="s">
        <v>301</v>
      </c>
    </row>
    <row r="6511" spans="1:44" x14ac:dyDescent="0.25">
      <c r="A6511" s="1">
        <v>8106</v>
      </c>
      <c r="B6511" s="1" t="s">
        <v>1233</v>
      </c>
      <c r="C6511" s="1">
        <v>101</v>
      </c>
      <c r="D6511" s="1" t="s">
        <v>5627</v>
      </c>
      <c r="F6511" s="1" t="s">
        <v>445</v>
      </c>
      <c r="G6511" s="1">
        <v>7</v>
      </c>
      <c r="H6511" s="1">
        <v>12</v>
      </c>
      <c r="I6511" s="1">
        <v>4.2</v>
      </c>
      <c r="J6511" s="1">
        <v>5.7</v>
      </c>
      <c r="K6511" s="3">
        <v>4000</v>
      </c>
      <c r="L6511" s="2">
        <f>N6511/((1668.67)*(1-EXP(-(0.022864)*I6511))^(1.61028))</f>
        <v>0.87562457135468297</v>
      </c>
      <c r="N6511" s="1">
        <v>31.1</v>
      </c>
      <c r="S6511" s="1">
        <v>2.97</v>
      </c>
      <c r="AJ6511" s="1" t="s">
        <v>406</v>
      </c>
      <c r="AK6511" s="20">
        <v>52.67</v>
      </c>
      <c r="AL6511" s="19">
        <v>52.17</v>
      </c>
      <c r="AN6511" s="3">
        <v>1950</v>
      </c>
      <c r="AQ6511">
        <v>80814</v>
      </c>
      <c r="AR6511" s="1" t="s">
        <v>301</v>
      </c>
    </row>
    <row r="6512" spans="1:44" x14ac:dyDescent="0.25">
      <c r="A6512" s="1">
        <v>8108</v>
      </c>
      <c r="B6512" s="1" t="s">
        <v>1233</v>
      </c>
      <c r="C6512" s="1">
        <v>101</v>
      </c>
      <c r="D6512" s="1" t="s">
        <v>6385</v>
      </c>
      <c r="F6512" s="1" t="s">
        <v>445</v>
      </c>
      <c r="G6512" s="1">
        <v>11</v>
      </c>
      <c r="H6512" s="1">
        <v>28</v>
      </c>
      <c r="I6512" s="1">
        <v>1.4</v>
      </c>
      <c r="J6512" s="1"/>
      <c r="K6512" s="3">
        <v>13500</v>
      </c>
      <c r="L6512" s="2">
        <f>N6512/((3098.22)*(1-EXP(-(0.009408)*I6512))^(1.31634))</f>
        <v>0.96271122106401052</v>
      </c>
      <c r="N6512" s="1">
        <v>9.9</v>
      </c>
      <c r="O6512" s="1">
        <v>3.09</v>
      </c>
      <c r="Q6512" s="1">
        <v>0.98</v>
      </c>
      <c r="R6512" s="1">
        <v>0.86</v>
      </c>
      <c r="S6512" s="1">
        <v>2.58</v>
      </c>
      <c r="AJ6512" s="1" t="s">
        <v>406</v>
      </c>
      <c r="AK6512" s="20">
        <v>64.5</v>
      </c>
      <c r="AL6512" s="19">
        <v>55.5</v>
      </c>
      <c r="AN6512" s="3">
        <v>1985</v>
      </c>
      <c r="AQ6512">
        <v>80608</v>
      </c>
      <c r="AR6512" s="1" t="s">
        <v>559</v>
      </c>
    </row>
    <row r="6513" spans="1:44" x14ac:dyDescent="0.25">
      <c r="A6513" s="1">
        <v>8109</v>
      </c>
      <c r="B6513" s="1" t="s">
        <v>1233</v>
      </c>
      <c r="C6513" s="1">
        <v>101</v>
      </c>
      <c r="D6513" s="1" t="s">
        <v>6227</v>
      </c>
      <c r="F6513" s="1" t="s">
        <v>445</v>
      </c>
      <c r="G6513" s="1">
        <v>10</v>
      </c>
      <c r="H6513" s="1">
        <v>90</v>
      </c>
      <c r="I6513" s="1">
        <v>13.4</v>
      </c>
      <c r="J6513" s="1">
        <v>13.5</v>
      </c>
      <c r="K6513" s="3">
        <v>1400</v>
      </c>
      <c r="L6513" s="2">
        <f>N6513/((1948.03)*(1-EXP(-(0.015672)*I6513))^(1.40829))</f>
        <v>0.82322812906323095</v>
      </c>
      <c r="N6513" s="1">
        <v>154</v>
      </c>
      <c r="O6513" s="1">
        <v>67.099999999999994</v>
      </c>
      <c r="P6513" s="1">
        <v>8.33</v>
      </c>
      <c r="Q6513" s="1">
        <v>10.3</v>
      </c>
      <c r="R6513" s="1">
        <v>5.5</v>
      </c>
      <c r="AJ6513" s="1" t="s">
        <v>406</v>
      </c>
      <c r="AK6513" s="20">
        <v>65.5</v>
      </c>
      <c r="AL6513" s="19">
        <v>57.5</v>
      </c>
      <c r="AN6513" s="3">
        <v>1970</v>
      </c>
      <c r="AQ6513">
        <v>80608</v>
      </c>
      <c r="AR6513" s="1" t="s">
        <v>3411</v>
      </c>
    </row>
    <row r="6514" spans="1:44" x14ac:dyDescent="0.25">
      <c r="A6514" s="1">
        <v>8110</v>
      </c>
      <c r="B6514" s="1" t="s">
        <v>1233</v>
      </c>
      <c r="C6514" s="1">
        <v>101</v>
      </c>
      <c r="D6514" s="1" t="s">
        <v>6385</v>
      </c>
      <c r="F6514" s="1" t="s">
        <v>445</v>
      </c>
      <c r="G6514" s="1">
        <v>10</v>
      </c>
      <c r="H6514" s="1">
        <v>83</v>
      </c>
      <c r="I6514" s="1">
        <v>12.7</v>
      </c>
      <c r="J6514" s="1">
        <v>14.5</v>
      </c>
      <c r="K6514" s="3">
        <v>1080</v>
      </c>
      <c r="L6514" s="2">
        <f>N6514/((1948.03)*(1-EXP(-(0.015672)*I6514))^(1.40829))</f>
        <v>0.62373499380281361</v>
      </c>
      <c r="N6514" s="1">
        <v>109</v>
      </c>
      <c r="O6514" s="1">
        <v>61.5</v>
      </c>
      <c r="P6514" s="1">
        <v>6.56</v>
      </c>
      <c r="Q6514" s="1">
        <v>9.66</v>
      </c>
      <c r="R6514" s="1">
        <v>6.56</v>
      </c>
      <c r="AJ6514" s="1" t="s">
        <v>406</v>
      </c>
      <c r="AK6514" s="20">
        <v>65.5</v>
      </c>
      <c r="AL6514" s="19">
        <v>57.5</v>
      </c>
      <c r="AN6514" s="3">
        <v>1970</v>
      </c>
      <c r="AQ6514">
        <v>80608</v>
      </c>
      <c r="AR6514" s="1" t="s">
        <v>3411</v>
      </c>
    </row>
    <row r="6515" spans="1:44" x14ac:dyDescent="0.25">
      <c r="A6515" s="1">
        <v>8111</v>
      </c>
      <c r="B6515" s="1" t="s">
        <v>1233</v>
      </c>
      <c r="C6515" s="1">
        <v>101</v>
      </c>
      <c r="D6515" s="1" t="s">
        <v>5996</v>
      </c>
      <c r="F6515" s="1" t="s">
        <v>445</v>
      </c>
      <c r="G6515" s="1">
        <v>10</v>
      </c>
      <c r="H6515" s="1">
        <v>98</v>
      </c>
      <c r="I6515" s="1">
        <v>15.2</v>
      </c>
      <c r="J6515" s="1">
        <v>15.8</v>
      </c>
      <c r="K6515" s="3">
        <v>1550</v>
      </c>
      <c r="L6515" s="2">
        <f>N6515/((1948.03)*(1-EXP(-(0.015672)*I6515))^(1.40829))</f>
        <v>0.78933655756530807</v>
      </c>
      <c r="N6515" s="1">
        <v>173</v>
      </c>
      <c r="O6515" s="1">
        <v>67.900000000000006</v>
      </c>
      <c r="P6515" s="1">
        <v>8.36</v>
      </c>
      <c r="Q6515" s="1">
        <v>11.2</v>
      </c>
      <c r="R6515" s="1">
        <v>6.62</v>
      </c>
      <c r="AJ6515" s="1" t="s">
        <v>406</v>
      </c>
      <c r="AK6515" s="20">
        <v>65.5</v>
      </c>
      <c r="AL6515" s="19">
        <v>57.5</v>
      </c>
      <c r="AN6515" s="3">
        <v>1970</v>
      </c>
      <c r="AQ6515">
        <v>80608</v>
      </c>
      <c r="AR6515" s="1" t="s">
        <v>3411</v>
      </c>
    </row>
    <row r="6516" spans="1:44" x14ac:dyDescent="0.25">
      <c r="A6516" s="1">
        <v>8112</v>
      </c>
      <c r="B6516" s="1" t="s">
        <v>1233</v>
      </c>
      <c r="C6516" s="1">
        <v>101</v>
      </c>
      <c r="D6516" s="1" t="s">
        <v>5627</v>
      </c>
      <c r="F6516" s="1" t="s">
        <v>445</v>
      </c>
      <c r="G6516" s="1">
        <v>12</v>
      </c>
      <c r="H6516" s="1">
        <v>180</v>
      </c>
      <c r="I6516" s="1">
        <v>9</v>
      </c>
      <c r="J6516" s="1">
        <v>13</v>
      </c>
      <c r="K6516" s="3">
        <v>266</v>
      </c>
      <c r="L6516" s="2">
        <f>N6516/((1195.03)*(1-EXP(-(0.021701)*I6516))^(1.32104))</f>
        <v>0.11503984651648873</v>
      </c>
      <c r="N6516" s="1">
        <v>14</v>
      </c>
      <c r="O6516" s="1">
        <v>8.1</v>
      </c>
      <c r="Q6516" s="1">
        <v>1.4</v>
      </c>
      <c r="R6516" s="1">
        <v>0.4</v>
      </c>
      <c r="S6516" s="1">
        <v>2.2999999999999998</v>
      </c>
      <c r="AJ6516" s="1" t="s">
        <v>406</v>
      </c>
      <c r="AK6516" s="20">
        <v>65.5</v>
      </c>
      <c r="AL6516" s="19">
        <v>60</v>
      </c>
      <c r="AN6516" s="3">
        <v>1975</v>
      </c>
      <c r="AQ6516">
        <v>80608</v>
      </c>
      <c r="AR6516" s="1" t="s">
        <v>3373</v>
      </c>
    </row>
    <row r="6517" spans="1:44" x14ac:dyDescent="0.25">
      <c r="A6517" s="1">
        <v>8113</v>
      </c>
      <c r="B6517" s="1" t="s">
        <v>1233</v>
      </c>
      <c r="C6517" s="1">
        <v>101</v>
      </c>
      <c r="D6517" s="1" t="s">
        <v>5627</v>
      </c>
      <c r="F6517" s="1" t="s">
        <v>445</v>
      </c>
      <c r="G6517" s="1">
        <v>10</v>
      </c>
      <c r="H6517" s="1">
        <v>80</v>
      </c>
      <c r="I6517" s="1">
        <v>13</v>
      </c>
      <c r="J6517" s="1">
        <v>16</v>
      </c>
      <c r="K6517" s="3">
        <v>1232</v>
      </c>
      <c r="L6517" s="2">
        <f>N6517/((1948.03)*(1-EXP(-(0.015672)*I6517))^(1.40829))</f>
        <v>0.73881425338740092</v>
      </c>
      <c r="N6517" s="1">
        <v>133</v>
      </c>
      <c r="O6517" s="1">
        <v>39.4</v>
      </c>
      <c r="P6517" s="1">
        <v>4.1500000000000004</v>
      </c>
      <c r="Q6517" s="1">
        <v>16.600000000000001</v>
      </c>
      <c r="R6517" s="1">
        <v>7.65</v>
      </c>
      <c r="S6517" s="1">
        <v>21.5</v>
      </c>
      <c r="AJ6517" s="1" t="s">
        <v>406</v>
      </c>
      <c r="AK6517" s="20">
        <v>62</v>
      </c>
      <c r="AL6517" s="19">
        <v>51</v>
      </c>
      <c r="AN6517" s="3">
        <v>1972</v>
      </c>
      <c r="AQ6517">
        <v>80608</v>
      </c>
      <c r="AR6517" s="1" t="s">
        <v>3440</v>
      </c>
    </row>
    <row r="6518" spans="1:44" x14ac:dyDescent="0.25">
      <c r="A6518" s="1">
        <v>8114</v>
      </c>
      <c r="B6518" s="1" t="s">
        <v>1233</v>
      </c>
      <c r="C6518" s="1">
        <v>101</v>
      </c>
      <c r="D6518" s="1" t="s">
        <v>6385</v>
      </c>
      <c r="F6518" s="1" t="s">
        <v>445</v>
      </c>
      <c r="G6518" s="1">
        <v>8</v>
      </c>
      <c r="H6518" s="1">
        <v>60</v>
      </c>
      <c r="I6518" s="1">
        <v>15</v>
      </c>
      <c r="J6518" s="1">
        <v>14</v>
      </c>
      <c r="K6518" s="3">
        <v>1730</v>
      </c>
      <c r="L6518" s="2">
        <f>N6518/((1668.67)*(1-EXP(-(0.022864)*I6518))^(1.61028))</f>
        <v>0.90005617567508189</v>
      </c>
      <c r="N6518" s="1">
        <v>205</v>
      </c>
      <c r="O6518" s="1">
        <v>78.2</v>
      </c>
      <c r="P6518" s="1">
        <v>6.74</v>
      </c>
      <c r="Q6518" s="1">
        <v>8.74</v>
      </c>
      <c r="R6518" s="1">
        <v>5.77</v>
      </c>
      <c r="S6518" s="1">
        <v>21.5</v>
      </c>
      <c r="AJ6518" s="1" t="s">
        <v>406</v>
      </c>
      <c r="AK6518" s="20">
        <v>62</v>
      </c>
      <c r="AL6518" s="19">
        <v>50.33</v>
      </c>
      <c r="AN6518" s="3">
        <v>1985</v>
      </c>
      <c r="AQ6518">
        <v>80608</v>
      </c>
      <c r="AR6518" s="1" t="s">
        <v>534</v>
      </c>
    </row>
    <row r="6519" spans="1:44" x14ac:dyDescent="0.25">
      <c r="A6519" s="1">
        <v>8115</v>
      </c>
      <c r="B6519" s="1" t="s">
        <v>1233</v>
      </c>
      <c r="C6519" s="1">
        <v>101</v>
      </c>
      <c r="D6519" s="1" t="s">
        <v>6184</v>
      </c>
      <c r="F6519" s="1" t="s">
        <v>445</v>
      </c>
      <c r="G6519" s="1">
        <v>9</v>
      </c>
      <c r="H6519" s="1">
        <v>70</v>
      </c>
      <c r="I6519" s="1">
        <v>15</v>
      </c>
      <c r="J6519" s="1">
        <v>16</v>
      </c>
      <c r="K6519" s="3">
        <v>3070</v>
      </c>
      <c r="L6519" s="2">
        <f>N6519/((1581.94)*(1-EXP(-(0.021301)*I6519))^(1.51716))</f>
        <v>1.0619567123759897</v>
      </c>
      <c r="N6519" s="1">
        <v>235</v>
      </c>
      <c r="O6519" s="1">
        <v>111</v>
      </c>
      <c r="P6519" s="1">
        <v>7.96</v>
      </c>
      <c r="Q6519" s="1">
        <v>12.88</v>
      </c>
      <c r="R6519" s="1">
        <v>8.2899999999999991</v>
      </c>
      <c r="S6519" s="1">
        <v>31</v>
      </c>
      <c r="AJ6519" s="1" t="s">
        <v>406</v>
      </c>
      <c r="AK6519" s="20">
        <v>62</v>
      </c>
      <c r="AL6519" s="19">
        <v>50.33</v>
      </c>
      <c r="AN6519" s="3">
        <v>1985</v>
      </c>
      <c r="AQ6519">
        <v>80608</v>
      </c>
      <c r="AR6519" s="1" t="s">
        <v>534</v>
      </c>
    </row>
    <row r="6520" spans="1:44" x14ac:dyDescent="0.25">
      <c r="A6520" s="1">
        <v>8116</v>
      </c>
      <c r="B6520" s="1" t="s">
        <v>1233</v>
      </c>
      <c r="C6520" s="1">
        <v>101</v>
      </c>
      <c r="D6520" s="1" t="s">
        <v>5627</v>
      </c>
      <c r="F6520" s="1" t="s">
        <v>445</v>
      </c>
      <c r="G6520" s="1">
        <v>10</v>
      </c>
      <c r="H6520" s="1">
        <v>70</v>
      </c>
      <c r="I6520" s="1">
        <v>11</v>
      </c>
      <c r="J6520" s="1">
        <v>10</v>
      </c>
      <c r="K6520" s="3">
        <v>2040</v>
      </c>
      <c r="L6520" s="2">
        <f>N6520/((1948.03)*(1-EXP(-(0.015672)*I6520))^(1.40829))</f>
        <v>0.74989001205741501</v>
      </c>
      <c r="N6520" s="1">
        <v>109</v>
      </c>
      <c r="O6520" s="1">
        <v>60.3</v>
      </c>
      <c r="P6520" s="1">
        <v>6.46</v>
      </c>
      <c r="Q6520" s="1">
        <v>4.3499999999999996</v>
      </c>
      <c r="R6520" s="1">
        <v>3.99</v>
      </c>
      <c r="S6520" s="1">
        <v>21.4</v>
      </c>
      <c r="AJ6520" s="1" t="s">
        <v>406</v>
      </c>
      <c r="AK6520" s="20">
        <v>62</v>
      </c>
      <c r="AL6520" s="19">
        <v>50.33</v>
      </c>
      <c r="AN6520" s="3">
        <v>1985</v>
      </c>
      <c r="AQ6520">
        <v>80608</v>
      </c>
      <c r="AR6520" s="1" t="s">
        <v>534</v>
      </c>
    </row>
    <row r="6521" spans="1:44" x14ac:dyDescent="0.25">
      <c r="A6521" s="1">
        <v>8117</v>
      </c>
      <c r="B6521" s="1" t="s">
        <v>1233</v>
      </c>
      <c r="C6521" s="1">
        <v>101</v>
      </c>
      <c r="D6521" s="1" t="s">
        <v>5627</v>
      </c>
      <c r="F6521" s="1" t="s">
        <v>445</v>
      </c>
      <c r="G6521" s="1">
        <v>9</v>
      </c>
      <c r="H6521" s="1">
        <v>45</v>
      </c>
      <c r="I6521" s="1">
        <v>8.6</v>
      </c>
      <c r="J6521" s="1">
        <v>11.1</v>
      </c>
      <c r="K6521" s="3">
        <v>1660</v>
      </c>
      <c r="L6521" s="2">
        <f>N6521/((1581.94)*(1-EXP(-(0.021301)*I6521))^(1.51716))</f>
        <v>0.59962737367761521</v>
      </c>
      <c r="N6521" s="1">
        <v>63</v>
      </c>
      <c r="O6521" s="1">
        <v>27.3</v>
      </c>
      <c r="P6521" s="1">
        <v>2.5</v>
      </c>
      <c r="Q6521" s="1">
        <v>13.4</v>
      </c>
      <c r="R6521" s="1">
        <v>2.25</v>
      </c>
      <c r="AJ6521" s="1" t="s">
        <v>406</v>
      </c>
      <c r="AK6521" s="20">
        <v>59</v>
      </c>
      <c r="AL6521" s="19">
        <v>53</v>
      </c>
      <c r="AN6521" s="3">
        <v>1983</v>
      </c>
      <c r="AQ6521">
        <v>80608</v>
      </c>
      <c r="AR6521" s="1" t="s">
        <v>560</v>
      </c>
    </row>
    <row r="6522" spans="1:44" x14ac:dyDescent="0.25">
      <c r="A6522" s="1">
        <v>8118</v>
      </c>
      <c r="B6522" s="1" t="s">
        <v>1233</v>
      </c>
      <c r="C6522" s="1">
        <v>101</v>
      </c>
      <c r="D6522" s="1" t="s">
        <v>5627</v>
      </c>
      <c r="F6522" s="1" t="s">
        <v>445</v>
      </c>
      <c r="G6522" s="1">
        <v>10</v>
      </c>
      <c r="H6522" s="1">
        <v>45</v>
      </c>
      <c r="I6522" s="1">
        <v>6.6</v>
      </c>
      <c r="J6522" s="1">
        <v>9</v>
      </c>
      <c r="K6522" s="3">
        <v>1620</v>
      </c>
      <c r="L6522" s="2">
        <f>N6522/((1948.03)*(1-EXP(-(0.015672)*I6522))^(1.40829))</f>
        <v>0.48495123366024306</v>
      </c>
      <c r="N6522" s="1">
        <v>36</v>
      </c>
      <c r="O6522" s="1">
        <v>15.4</v>
      </c>
      <c r="P6522" s="1">
        <v>1.68</v>
      </c>
      <c r="Q6522" s="1">
        <v>6</v>
      </c>
      <c r="R6522" s="1">
        <v>1.79</v>
      </c>
      <c r="AJ6522" s="1" t="s">
        <v>406</v>
      </c>
      <c r="AK6522" s="20">
        <v>59</v>
      </c>
      <c r="AL6522" s="19">
        <v>53</v>
      </c>
      <c r="AN6522" s="3">
        <v>1983</v>
      </c>
      <c r="AQ6522">
        <v>80608</v>
      </c>
      <c r="AR6522" s="1" t="s">
        <v>560</v>
      </c>
    </row>
    <row r="6523" spans="1:44" x14ac:dyDescent="0.25">
      <c r="A6523" s="1">
        <v>8119</v>
      </c>
      <c r="B6523" s="1" t="s">
        <v>1233</v>
      </c>
      <c r="C6523" s="1">
        <v>101</v>
      </c>
      <c r="D6523" s="1" t="s">
        <v>5627</v>
      </c>
      <c r="F6523" s="1" t="s">
        <v>445</v>
      </c>
      <c r="G6523" s="1">
        <v>10</v>
      </c>
      <c r="H6523" s="1">
        <v>45</v>
      </c>
      <c r="I6523" s="1">
        <v>6.8</v>
      </c>
      <c r="J6523" s="1">
        <v>8.6999999999999993</v>
      </c>
      <c r="K6523" s="3">
        <v>1550</v>
      </c>
      <c r="L6523" s="2">
        <f>N6523/((1948.03)*(1-EXP(-(0.015672)*I6523))^(1.40829))</f>
        <v>0.4530508110327412</v>
      </c>
      <c r="N6523" s="1">
        <v>35</v>
      </c>
      <c r="O6523" s="1">
        <v>15.1</v>
      </c>
      <c r="P6523" s="1">
        <v>1.53</v>
      </c>
      <c r="Q6523" s="1">
        <v>6.2</v>
      </c>
      <c r="R6523" s="1">
        <v>0.69</v>
      </c>
      <c r="AJ6523" s="1" t="s">
        <v>406</v>
      </c>
      <c r="AK6523" s="20">
        <v>59</v>
      </c>
      <c r="AL6523" s="19">
        <v>53</v>
      </c>
      <c r="AN6523" s="3">
        <v>1983</v>
      </c>
      <c r="AQ6523">
        <v>80608</v>
      </c>
      <c r="AR6523" s="1" t="s">
        <v>560</v>
      </c>
    </row>
    <row r="6524" spans="1:44" x14ac:dyDescent="0.25">
      <c r="A6524" s="1">
        <v>8120</v>
      </c>
      <c r="B6524" s="1" t="s">
        <v>1233</v>
      </c>
      <c r="C6524" s="1">
        <v>101</v>
      </c>
      <c r="D6524" s="1" t="s">
        <v>5627</v>
      </c>
      <c r="F6524" s="1" t="s">
        <v>445</v>
      </c>
      <c r="G6524" s="1">
        <v>10</v>
      </c>
      <c r="H6524" s="1">
        <v>45</v>
      </c>
      <c r="I6524" s="1">
        <v>6.6</v>
      </c>
      <c r="J6524" s="1">
        <v>8.6</v>
      </c>
      <c r="K6524" s="3">
        <v>1780</v>
      </c>
      <c r="L6524" s="2">
        <f>N6524/((1948.03)*(1-EXP(-(0.015672)*I6524))^(1.40829))</f>
        <v>0.5927181744736304</v>
      </c>
      <c r="N6524" s="1">
        <v>44</v>
      </c>
      <c r="O6524" s="1">
        <v>18.899999999999999</v>
      </c>
      <c r="P6524" s="1">
        <v>2.25</v>
      </c>
      <c r="Q6524" s="1">
        <v>6.82</v>
      </c>
      <c r="R6524" s="1">
        <v>0.75</v>
      </c>
      <c r="AJ6524" s="1" t="s">
        <v>406</v>
      </c>
      <c r="AK6524" s="20">
        <v>59</v>
      </c>
      <c r="AL6524" s="19">
        <v>53</v>
      </c>
      <c r="AN6524" s="3">
        <v>1983</v>
      </c>
      <c r="AQ6524">
        <v>80608</v>
      </c>
      <c r="AR6524" s="1" t="s">
        <v>560</v>
      </c>
    </row>
    <row r="6525" spans="1:44" x14ac:dyDescent="0.25">
      <c r="A6525" s="1">
        <v>8121</v>
      </c>
      <c r="B6525" s="1" t="s">
        <v>1233</v>
      </c>
      <c r="C6525" s="1">
        <v>101</v>
      </c>
      <c r="D6525" s="1" t="s">
        <v>5627</v>
      </c>
      <c r="F6525" s="1" t="s">
        <v>445</v>
      </c>
      <c r="G6525" s="1">
        <v>10</v>
      </c>
      <c r="H6525" s="1">
        <v>45</v>
      </c>
      <c r="I6525" s="1">
        <v>6.3</v>
      </c>
      <c r="J6525" s="1">
        <v>8.6999999999999993</v>
      </c>
      <c r="K6525" s="3">
        <v>1660</v>
      </c>
      <c r="L6525" s="2">
        <f>N6525/((1948.03)*(1-EXP(-(0.015672)*I6525))^(1.40829))</f>
        <v>0.55911203570382439</v>
      </c>
      <c r="N6525" s="1">
        <v>39</v>
      </c>
      <c r="O6525" s="1">
        <v>16.3</v>
      </c>
      <c r="P6525" s="1">
        <v>1.91</v>
      </c>
      <c r="Q6525" s="1">
        <v>7.79</v>
      </c>
      <c r="R6525" s="1">
        <v>1.05</v>
      </c>
      <c r="AJ6525" s="1" t="s">
        <v>406</v>
      </c>
      <c r="AK6525" s="20">
        <v>59</v>
      </c>
      <c r="AL6525" s="19">
        <v>53</v>
      </c>
      <c r="AN6525" s="3">
        <v>1983</v>
      </c>
      <c r="AQ6525">
        <v>80608</v>
      </c>
      <c r="AR6525" s="1" t="s">
        <v>560</v>
      </c>
    </row>
    <row r="6526" spans="1:44" x14ac:dyDescent="0.25">
      <c r="A6526" s="1">
        <v>8122</v>
      </c>
      <c r="B6526" s="1" t="s">
        <v>1233</v>
      </c>
      <c r="C6526" s="1">
        <v>101</v>
      </c>
      <c r="D6526" s="1" t="s">
        <v>5627</v>
      </c>
      <c r="F6526" s="1" t="s">
        <v>445</v>
      </c>
      <c r="G6526" s="1">
        <v>10</v>
      </c>
      <c r="H6526" s="1">
        <v>45</v>
      </c>
      <c r="I6526" s="1">
        <v>6.3</v>
      </c>
      <c r="J6526" s="1">
        <v>7.5</v>
      </c>
      <c r="K6526" s="3">
        <v>1690</v>
      </c>
      <c r="L6526" s="2">
        <f>N6526/((1948.03)*(1-EXP(-(0.015672)*I6526))^(1.40829))</f>
        <v>0.40141376922325855</v>
      </c>
      <c r="N6526" s="1">
        <v>28</v>
      </c>
      <c r="O6526" s="1">
        <v>12.2</v>
      </c>
      <c r="P6526" s="1">
        <v>1.03</v>
      </c>
      <c r="Q6526" s="1">
        <v>4.1100000000000003</v>
      </c>
      <c r="R6526" s="1">
        <v>0.56999999999999995</v>
      </c>
      <c r="AJ6526" s="1" t="s">
        <v>406</v>
      </c>
      <c r="AK6526" s="20">
        <v>59</v>
      </c>
      <c r="AL6526" s="19">
        <v>53</v>
      </c>
      <c r="AN6526" s="3">
        <v>1983</v>
      </c>
      <c r="AQ6526">
        <v>80608</v>
      </c>
      <c r="AR6526" s="1" t="s">
        <v>560</v>
      </c>
    </row>
    <row r="6527" spans="1:44" x14ac:dyDescent="0.25">
      <c r="A6527" s="1">
        <v>8123</v>
      </c>
      <c r="B6527" s="1" t="s">
        <v>1233</v>
      </c>
      <c r="C6527" s="1">
        <v>101</v>
      </c>
      <c r="D6527" s="1" t="s">
        <v>5627</v>
      </c>
      <c r="F6527" s="1" t="s">
        <v>445</v>
      </c>
      <c r="G6527" s="1">
        <v>10</v>
      </c>
      <c r="H6527" s="1">
        <v>58</v>
      </c>
      <c r="I6527" s="1">
        <v>7.3</v>
      </c>
      <c r="J6527" s="1">
        <v>9.1999999999999993</v>
      </c>
      <c r="K6527" s="3">
        <v>1340</v>
      </c>
      <c r="L6527" s="2">
        <f>N6527/((1948.03)*(1-EXP(-(0.015672)*I6527))^(1.40829))</f>
        <v>0.49463559334988605</v>
      </c>
      <c r="N6527" s="1">
        <v>42</v>
      </c>
      <c r="P6527" s="1">
        <v>1.5</v>
      </c>
      <c r="Q6527" s="1">
        <v>0.28999999999999998</v>
      </c>
      <c r="R6527" s="1">
        <v>0.3</v>
      </c>
      <c r="S6527" s="22"/>
      <c r="AJ6527" s="1" t="s">
        <v>406</v>
      </c>
      <c r="AK6527" s="20">
        <v>59</v>
      </c>
      <c r="AL6527" s="19">
        <v>53</v>
      </c>
      <c r="AN6527" s="3">
        <v>2001</v>
      </c>
      <c r="AQ6527">
        <v>80608</v>
      </c>
      <c r="AR6527" s="1" t="s">
        <v>3372</v>
      </c>
    </row>
    <row r="6528" spans="1:44" x14ac:dyDescent="0.25">
      <c r="A6528" s="1">
        <v>8124</v>
      </c>
      <c r="B6528" s="1" t="s">
        <v>1233</v>
      </c>
      <c r="C6528" s="1">
        <v>101</v>
      </c>
      <c r="D6528" s="1" t="s">
        <v>5627</v>
      </c>
      <c r="F6528" s="1" t="s">
        <v>445</v>
      </c>
      <c r="G6528" s="1">
        <v>9</v>
      </c>
      <c r="H6528" s="1">
        <v>70</v>
      </c>
      <c r="I6528" s="1">
        <v>12.9</v>
      </c>
      <c r="J6528" s="1">
        <v>13</v>
      </c>
      <c r="K6528" s="3">
        <v>2220</v>
      </c>
      <c r="L6528" s="2">
        <f>N6528/((1581.94)*(1-EXP(-(0.021301)*I6528))^(1.51716))</f>
        <v>0.77007889133568175</v>
      </c>
      <c r="N6528" s="1">
        <v>140</v>
      </c>
      <c r="O6528" s="1">
        <v>76.3</v>
      </c>
      <c r="P6528" s="1">
        <v>6.1</v>
      </c>
      <c r="Q6528" s="1">
        <v>14.9</v>
      </c>
      <c r="R6528" s="1">
        <v>4.29</v>
      </c>
      <c r="AJ6528" s="1" t="s">
        <v>406</v>
      </c>
      <c r="AK6528" s="20">
        <v>59</v>
      </c>
      <c r="AL6528" s="19">
        <v>53</v>
      </c>
      <c r="AN6528" s="3">
        <v>2001</v>
      </c>
      <c r="AQ6528">
        <v>80608</v>
      </c>
      <c r="AR6528" s="1" t="s">
        <v>3372</v>
      </c>
    </row>
    <row r="6529" spans="1:44" x14ac:dyDescent="0.25">
      <c r="A6529" s="1">
        <v>8125</v>
      </c>
      <c r="B6529" s="1" t="s">
        <v>1233</v>
      </c>
      <c r="C6529" s="1">
        <v>101</v>
      </c>
      <c r="D6529" s="1" t="s">
        <v>5627</v>
      </c>
      <c r="F6529" s="1" t="s">
        <v>445</v>
      </c>
      <c r="G6529" s="1">
        <v>8</v>
      </c>
      <c r="H6529" s="1">
        <v>65</v>
      </c>
      <c r="I6529" s="1">
        <v>15.7</v>
      </c>
      <c r="J6529" s="1">
        <v>14.3</v>
      </c>
      <c r="K6529" s="3">
        <v>1800</v>
      </c>
      <c r="L6529" s="2">
        <f>N6529/((1668.67)*(1-EXP(-(0.022864)*I6529))^(1.61028))</f>
        <v>0.8052356408427529</v>
      </c>
      <c r="N6529" s="1">
        <v>195</v>
      </c>
      <c r="O6529" s="1">
        <v>87.2</v>
      </c>
      <c r="P6529" s="1">
        <v>5.9</v>
      </c>
      <c r="Q6529" s="1">
        <v>13.3</v>
      </c>
      <c r="R6529" s="1">
        <v>6.04</v>
      </c>
      <c r="AJ6529" s="1" t="s">
        <v>406</v>
      </c>
      <c r="AK6529" s="20">
        <v>59</v>
      </c>
      <c r="AL6529" s="19">
        <v>53</v>
      </c>
      <c r="AN6529" s="3">
        <v>2001</v>
      </c>
      <c r="AQ6529">
        <v>80608</v>
      </c>
      <c r="AR6529" s="1" t="s">
        <v>3372</v>
      </c>
    </row>
    <row r="6530" spans="1:44" x14ac:dyDescent="0.25">
      <c r="A6530" s="1">
        <v>8126</v>
      </c>
      <c r="B6530" s="1" t="s">
        <v>1233</v>
      </c>
      <c r="C6530" s="1">
        <v>101</v>
      </c>
      <c r="D6530" s="1" t="s">
        <v>5627</v>
      </c>
      <c r="F6530" s="1" t="s">
        <v>445</v>
      </c>
      <c r="G6530" s="1">
        <v>7</v>
      </c>
      <c r="H6530" s="1">
        <v>130</v>
      </c>
      <c r="I6530" s="1">
        <v>27</v>
      </c>
      <c r="J6530" s="1">
        <v>36</v>
      </c>
      <c r="K6530" s="3">
        <v>378</v>
      </c>
      <c r="L6530" s="2">
        <f>N6530/((1824.17)*(1-EXP(-(0.023514)*I6530))^(1.69151))</f>
        <v>0.86504230135642313</v>
      </c>
      <c r="N6530" s="1">
        <v>440</v>
      </c>
      <c r="O6530" s="1">
        <v>213.6</v>
      </c>
      <c r="P6530" s="1">
        <v>15.8</v>
      </c>
      <c r="Q6530" s="1">
        <v>34.299999999999997</v>
      </c>
      <c r="R6530" s="1">
        <v>3.01</v>
      </c>
      <c r="AJ6530" s="1" t="s">
        <v>406</v>
      </c>
      <c r="AK6530" s="20">
        <v>56.5</v>
      </c>
      <c r="AL6530" s="19">
        <v>60.67</v>
      </c>
      <c r="AN6530" s="3">
        <v>2002</v>
      </c>
      <c r="AQ6530">
        <v>80611</v>
      </c>
      <c r="AR6530" s="1" t="s">
        <v>561</v>
      </c>
    </row>
    <row r="6531" spans="1:44" x14ac:dyDescent="0.25">
      <c r="A6531" s="1">
        <v>8127</v>
      </c>
      <c r="B6531" s="1" t="s">
        <v>1233</v>
      </c>
      <c r="C6531" s="1">
        <v>101</v>
      </c>
      <c r="D6531" s="1" t="s">
        <v>5627</v>
      </c>
      <c r="F6531" s="1" t="s">
        <v>445</v>
      </c>
      <c r="G6531" s="1">
        <v>7</v>
      </c>
      <c r="H6531" s="1">
        <v>130</v>
      </c>
      <c r="I6531" s="1">
        <v>27</v>
      </c>
      <c r="J6531" s="1">
        <v>36</v>
      </c>
      <c r="K6531" s="3">
        <v>377</v>
      </c>
      <c r="L6531" s="2">
        <f>N6531/((1824.17)*(1-EXP(-(0.023514)*I6531))^(1.69151))</f>
        <v>0.85717828043500111</v>
      </c>
      <c r="N6531" s="1">
        <v>436</v>
      </c>
      <c r="O6531" s="1">
        <v>211.6</v>
      </c>
      <c r="P6531" s="1">
        <v>15.6</v>
      </c>
      <c r="Q6531" s="1">
        <v>26.2</v>
      </c>
      <c r="R6531" s="1">
        <v>5.21</v>
      </c>
      <c r="AJ6531" s="1" t="s">
        <v>406</v>
      </c>
      <c r="AK6531" s="20">
        <v>56.5</v>
      </c>
      <c r="AL6531" s="19">
        <v>60.67</v>
      </c>
      <c r="AN6531" s="3">
        <v>2002</v>
      </c>
      <c r="AQ6531">
        <v>80611</v>
      </c>
      <c r="AR6531" s="1" t="s">
        <v>561</v>
      </c>
    </row>
    <row r="6532" spans="1:44" x14ac:dyDescent="0.25">
      <c r="A6532" s="1">
        <v>8128</v>
      </c>
      <c r="B6532" s="1" t="s">
        <v>1233</v>
      </c>
      <c r="C6532" s="1">
        <v>101</v>
      </c>
      <c r="D6532" s="1" t="s">
        <v>5627</v>
      </c>
      <c r="F6532" s="1" t="s">
        <v>445</v>
      </c>
      <c r="G6532" s="1">
        <v>7</v>
      </c>
      <c r="H6532" s="1">
        <v>130</v>
      </c>
      <c r="I6532" s="1">
        <v>27</v>
      </c>
      <c r="J6532" s="1">
        <v>36</v>
      </c>
      <c r="K6532" s="3">
        <v>377</v>
      </c>
      <c r="L6532" s="2">
        <f>N6532/((1824.17)*(1-EXP(-(0.023514)*I6532))^(1.69151))</f>
        <v>0.86111029089571212</v>
      </c>
      <c r="N6532" s="1">
        <v>438</v>
      </c>
      <c r="O6532" s="1">
        <v>212.6</v>
      </c>
      <c r="P6532" s="1">
        <v>15.7</v>
      </c>
      <c r="Q6532" s="1">
        <v>40.200000000000003</v>
      </c>
      <c r="R6532" s="1">
        <v>4.4800000000000004</v>
      </c>
      <c r="AJ6532" s="1" t="s">
        <v>406</v>
      </c>
      <c r="AK6532" s="20">
        <v>56.5</v>
      </c>
      <c r="AL6532" s="19">
        <v>60.67</v>
      </c>
      <c r="AN6532" s="3">
        <v>2002</v>
      </c>
      <c r="AQ6532">
        <v>80611</v>
      </c>
      <c r="AR6532" s="1" t="s">
        <v>561</v>
      </c>
    </row>
    <row r="6533" spans="1:44" x14ac:dyDescent="0.25">
      <c r="A6533" s="1">
        <v>8129</v>
      </c>
      <c r="B6533" s="1" t="s">
        <v>1233</v>
      </c>
      <c r="C6533" s="1">
        <v>101</v>
      </c>
      <c r="D6533" s="1" t="s">
        <v>6385</v>
      </c>
      <c r="F6533" s="1" t="s">
        <v>445</v>
      </c>
      <c r="G6533" s="1">
        <v>8</v>
      </c>
      <c r="H6533" s="1">
        <v>16</v>
      </c>
      <c r="I6533" s="1">
        <v>5.2</v>
      </c>
      <c r="J6533" s="1">
        <v>7.7</v>
      </c>
      <c r="K6533" s="3">
        <v>15300</v>
      </c>
      <c r="L6533" s="2">
        <f>N6533/((1668.67)*(1-EXP(-(0.022864)*I6533))^(1.61028))</f>
        <v>1.6321675726438583</v>
      </c>
      <c r="N6533" s="1">
        <v>80.3</v>
      </c>
      <c r="O6533" s="1">
        <v>36.799999999999997</v>
      </c>
      <c r="Q6533" s="1">
        <v>19.899999999999999</v>
      </c>
      <c r="R6533" s="1">
        <v>9.8000000000000007</v>
      </c>
      <c r="S6533" s="1">
        <v>19.100000000000001</v>
      </c>
      <c r="AJ6533" s="1" t="s">
        <v>406</v>
      </c>
      <c r="AK6533" s="20">
        <v>59.5</v>
      </c>
      <c r="AL6533" s="19">
        <v>60</v>
      </c>
      <c r="AN6533" s="3">
        <v>1978</v>
      </c>
      <c r="AQ6533">
        <v>80611</v>
      </c>
      <c r="AR6533" s="1" t="s">
        <v>562</v>
      </c>
    </row>
    <row r="6534" spans="1:44" x14ac:dyDescent="0.25">
      <c r="A6534" s="1">
        <v>8130</v>
      </c>
      <c r="B6534" s="1" t="s">
        <v>1233</v>
      </c>
      <c r="C6534" s="1">
        <v>101</v>
      </c>
      <c r="D6534" s="1" t="s">
        <v>6123</v>
      </c>
      <c r="F6534" s="1" t="s">
        <v>445</v>
      </c>
      <c r="G6534" s="1">
        <v>13</v>
      </c>
      <c r="H6534" s="1">
        <v>110</v>
      </c>
      <c r="I6534" s="1">
        <v>5</v>
      </c>
      <c r="J6534" s="1">
        <v>9</v>
      </c>
      <c r="K6534" s="3">
        <v>896</v>
      </c>
      <c r="L6534" s="2">
        <f>N6534/((3098.22)*(1-EXP(-(0.009408)*I6534))^(1.31634))</f>
        <v>0.17680270982652896</v>
      </c>
      <c r="N6534" s="1">
        <v>9.5</v>
      </c>
      <c r="O6534" s="1">
        <v>5.0599999999999996</v>
      </c>
      <c r="Q6534" s="1">
        <v>0.95</v>
      </c>
      <c r="AJ6534" s="1" t="s">
        <v>406</v>
      </c>
      <c r="AK6534" s="20">
        <v>59.67</v>
      </c>
      <c r="AL6534" s="19">
        <v>62.5</v>
      </c>
      <c r="AN6534" s="3">
        <v>1966</v>
      </c>
      <c r="AQ6534">
        <v>80611</v>
      </c>
      <c r="AR6534" s="1" t="s">
        <v>542</v>
      </c>
    </row>
    <row r="6535" spans="1:44" x14ac:dyDescent="0.25">
      <c r="A6535" s="1">
        <v>8131</v>
      </c>
      <c r="B6535" s="1" t="s">
        <v>1233</v>
      </c>
      <c r="C6535" s="1">
        <v>101</v>
      </c>
      <c r="D6535" s="1" t="s">
        <v>6388</v>
      </c>
      <c r="F6535" s="1" t="s">
        <v>445</v>
      </c>
      <c r="G6535" s="1">
        <v>11</v>
      </c>
      <c r="H6535" s="1">
        <v>233</v>
      </c>
      <c r="I6535" s="1">
        <v>13.6</v>
      </c>
      <c r="J6535" s="1">
        <v>20.6</v>
      </c>
      <c r="K6535" s="3">
        <v>1063</v>
      </c>
      <c r="L6535" s="2">
        <f>N6535/((3098.22)*(1-EXP(-(0.009408)*I6535))^(1.31634))</f>
        <v>0.94051918000490453</v>
      </c>
      <c r="N6535" s="1">
        <v>179</v>
      </c>
      <c r="O6535" s="1">
        <v>86.4</v>
      </c>
      <c r="Q6535" s="1">
        <v>17.14</v>
      </c>
      <c r="AJ6535" s="1" t="s">
        <v>406</v>
      </c>
      <c r="AK6535" s="20">
        <v>59.67</v>
      </c>
      <c r="AL6535" s="19">
        <v>62.5</v>
      </c>
      <c r="AN6535" s="3">
        <v>1966</v>
      </c>
      <c r="AQ6535">
        <v>80611</v>
      </c>
      <c r="AR6535" s="1" t="s">
        <v>542</v>
      </c>
    </row>
    <row r="6536" spans="1:44" x14ac:dyDescent="0.25">
      <c r="A6536" s="1">
        <v>8132</v>
      </c>
      <c r="B6536" s="1" t="s">
        <v>1233</v>
      </c>
      <c r="C6536" s="1">
        <v>101</v>
      </c>
      <c r="D6536" s="1" t="s">
        <v>5864</v>
      </c>
      <c r="F6536" s="1" t="s">
        <v>445</v>
      </c>
      <c r="G6536" s="1">
        <v>7</v>
      </c>
      <c r="H6536" s="1">
        <v>50</v>
      </c>
      <c r="I6536" s="1">
        <v>16</v>
      </c>
      <c r="J6536" s="1">
        <v>12.4</v>
      </c>
      <c r="K6536" s="3">
        <v>3480</v>
      </c>
      <c r="L6536" s="2">
        <f>N6536/((1824.17)*(1-EXP(-(0.023514)*I6536))^(1.69151))</f>
        <v>1.048783033310706</v>
      </c>
      <c r="N6536" s="1">
        <v>269</v>
      </c>
      <c r="O6536" s="1">
        <v>104</v>
      </c>
      <c r="P6536" s="1">
        <v>7.26</v>
      </c>
      <c r="Q6536" s="1">
        <v>8.9700000000000006</v>
      </c>
      <c r="R6536" s="1">
        <v>7.69</v>
      </c>
      <c r="AJ6536" s="1" t="s">
        <v>406</v>
      </c>
      <c r="AK6536" s="20">
        <v>57</v>
      </c>
      <c r="AL6536" s="19">
        <v>60.5</v>
      </c>
      <c r="AN6536" s="3">
        <v>1996</v>
      </c>
      <c r="AQ6536">
        <v>80611</v>
      </c>
      <c r="AR6536" s="1" t="s">
        <v>827</v>
      </c>
    </row>
    <row r="6537" spans="1:44" x14ac:dyDescent="0.25">
      <c r="A6537" s="1">
        <v>8133</v>
      </c>
      <c r="B6537" s="1" t="s">
        <v>1233</v>
      </c>
      <c r="C6537" s="1">
        <v>101</v>
      </c>
      <c r="D6537" s="1" t="s">
        <v>6385</v>
      </c>
      <c r="F6537" s="1" t="s">
        <v>445</v>
      </c>
      <c r="G6537" s="1">
        <v>6</v>
      </c>
      <c r="H6537" s="1">
        <v>75</v>
      </c>
      <c r="I6537" s="1">
        <v>22.6</v>
      </c>
      <c r="J6537" s="1">
        <v>22.8</v>
      </c>
      <c r="K6537" s="3">
        <v>1132</v>
      </c>
      <c r="L6537" s="2">
        <f>N6537/((1963.5)*(1-EXP(-(0.024337)*I6537))^(1.76926))</f>
        <v>0.89830274275521083</v>
      </c>
      <c r="N6537" s="1">
        <v>385</v>
      </c>
      <c r="O6537" s="1">
        <v>143</v>
      </c>
      <c r="P6537" s="1">
        <v>7.94</v>
      </c>
      <c r="Q6537" s="1">
        <v>15.9</v>
      </c>
      <c r="R6537" s="1">
        <v>3.3</v>
      </c>
      <c r="AJ6537" s="1" t="s">
        <v>406</v>
      </c>
      <c r="AK6537" s="20">
        <v>57</v>
      </c>
      <c r="AL6537" s="19">
        <v>60.5</v>
      </c>
      <c r="AN6537" s="3">
        <v>1996</v>
      </c>
      <c r="AQ6537">
        <v>80611</v>
      </c>
      <c r="AR6537" s="1" t="s">
        <v>827</v>
      </c>
    </row>
    <row r="6538" spans="1:44" x14ac:dyDescent="0.25">
      <c r="A6538" s="1">
        <v>8134</v>
      </c>
      <c r="B6538" s="1" t="s">
        <v>1233</v>
      </c>
      <c r="C6538" s="1">
        <v>101</v>
      </c>
      <c r="D6538" s="1" t="s">
        <v>6385</v>
      </c>
      <c r="F6538" s="1" t="s">
        <v>445</v>
      </c>
      <c r="G6538" s="1">
        <v>6</v>
      </c>
      <c r="H6538" s="1">
        <v>79</v>
      </c>
      <c r="I6538" s="1">
        <v>25.1</v>
      </c>
      <c r="J6538" s="1">
        <v>24.2</v>
      </c>
      <c r="K6538" s="3">
        <v>956</v>
      </c>
      <c r="L6538" s="2">
        <f>N6538/((1963.5)*(1-EXP(-(0.024337)*I6538))^(1.76926))</f>
        <v>0.88300122377385004</v>
      </c>
      <c r="N6538" s="1">
        <v>434</v>
      </c>
      <c r="O6538" s="1">
        <v>168</v>
      </c>
      <c r="P6538" s="1">
        <v>8.6300000000000008</v>
      </c>
      <c r="Q6538" s="1">
        <v>13.3</v>
      </c>
      <c r="R6538" s="1">
        <v>4.5</v>
      </c>
      <c r="AJ6538" s="1" t="s">
        <v>406</v>
      </c>
      <c r="AK6538" s="20">
        <v>57</v>
      </c>
      <c r="AL6538" s="19">
        <v>60.5</v>
      </c>
      <c r="AN6538" s="3">
        <v>1996</v>
      </c>
      <c r="AQ6538">
        <v>80611</v>
      </c>
      <c r="AR6538" s="1" t="s">
        <v>827</v>
      </c>
    </row>
    <row r="6539" spans="1:44" x14ac:dyDescent="0.25">
      <c r="A6539" s="1">
        <v>8135</v>
      </c>
      <c r="B6539" s="1" t="s">
        <v>1233</v>
      </c>
      <c r="C6539" s="1">
        <v>101</v>
      </c>
      <c r="D6539" s="1" t="s">
        <v>6184</v>
      </c>
      <c r="F6539" s="1" t="s">
        <v>445</v>
      </c>
      <c r="G6539" s="1">
        <v>6</v>
      </c>
      <c r="H6539" s="1">
        <v>83</v>
      </c>
      <c r="I6539" s="1">
        <v>24</v>
      </c>
      <c r="J6539" s="1">
        <v>28.8</v>
      </c>
      <c r="K6539" s="3">
        <v>825</v>
      </c>
      <c r="L6539" s="2">
        <f>N6539/((1963.5)*(1-EXP(-(0.024337)*I6539))^(1.76926))</f>
        <v>1.0197647543016208</v>
      </c>
      <c r="N6539" s="1">
        <v>473</v>
      </c>
      <c r="O6539" s="1">
        <v>207</v>
      </c>
      <c r="P6539" s="1">
        <v>8.1</v>
      </c>
      <c r="Q6539" s="1">
        <v>26.5</v>
      </c>
      <c r="R6539" s="1">
        <v>8</v>
      </c>
      <c r="AJ6539" s="1" t="s">
        <v>406</v>
      </c>
      <c r="AK6539" s="20">
        <v>57</v>
      </c>
      <c r="AL6539" s="19">
        <v>60.5</v>
      </c>
      <c r="AN6539" s="3">
        <v>1996</v>
      </c>
      <c r="AQ6539">
        <v>80611</v>
      </c>
      <c r="AR6539" s="1" t="s">
        <v>827</v>
      </c>
    </row>
    <row r="6540" spans="1:44" x14ac:dyDescent="0.25">
      <c r="A6540" s="1">
        <v>8136</v>
      </c>
      <c r="B6540" s="1" t="s">
        <v>1233</v>
      </c>
      <c r="C6540" s="1">
        <v>101</v>
      </c>
      <c r="D6540" s="1" t="s">
        <v>6385</v>
      </c>
      <c r="F6540" s="1" t="s">
        <v>445</v>
      </c>
      <c r="G6540" s="1">
        <v>8</v>
      </c>
      <c r="H6540" s="1">
        <v>25</v>
      </c>
      <c r="I6540" s="1">
        <v>6.3</v>
      </c>
      <c r="J6540" s="1">
        <v>4.9000000000000004</v>
      </c>
      <c r="K6540" s="3">
        <v>13944</v>
      </c>
      <c r="L6540" s="2">
        <f>N6540/((1668.67)*(1-EXP(-(0.022864)*I6540))^(1.61028))</f>
        <v>1.7809038543636533</v>
      </c>
      <c r="N6540" s="1">
        <v>117</v>
      </c>
      <c r="O6540" s="1">
        <v>44.7</v>
      </c>
      <c r="P6540" s="1">
        <v>5.18</v>
      </c>
      <c r="Q6540" s="1">
        <v>11.3</v>
      </c>
      <c r="R6540" s="1">
        <v>5.7</v>
      </c>
      <c r="AJ6540" s="1" t="s">
        <v>406</v>
      </c>
      <c r="AK6540" s="20">
        <v>57</v>
      </c>
      <c r="AL6540" s="19">
        <v>60.5</v>
      </c>
      <c r="AN6540" s="3">
        <v>1996</v>
      </c>
      <c r="AQ6540">
        <v>80611</v>
      </c>
      <c r="AR6540" s="1" t="s">
        <v>827</v>
      </c>
    </row>
    <row r="6541" spans="1:44" x14ac:dyDescent="0.25">
      <c r="A6541" s="1">
        <v>8137</v>
      </c>
      <c r="B6541" s="1" t="s">
        <v>1233</v>
      </c>
      <c r="C6541" s="1">
        <v>101</v>
      </c>
      <c r="D6541" s="1" t="s">
        <v>6385</v>
      </c>
      <c r="F6541" s="1" t="s">
        <v>445</v>
      </c>
      <c r="G6541" s="1">
        <v>8</v>
      </c>
      <c r="H6541" s="1">
        <v>27</v>
      </c>
      <c r="I6541" s="1">
        <v>8.1999999999999993</v>
      </c>
      <c r="J6541" s="1">
        <v>5.9</v>
      </c>
      <c r="K6541" s="3">
        <v>8140</v>
      </c>
      <c r="L6541" s="2">
        <f>N6541/((1668.67)*(1-EXP(-(0.022864)*I6541))^(1.61028))</f>
        <v>1.3597690030040561</v>
      </c>
      <c r="N6541" s="1">
        <v>132</v>
      </c>
      <c r="O6541" s="1">
        <v>41.6</v>
      </c>
      <c r="P6541" s="1">
        <v>4.3</v>
      </c>
      <c r="Q6541" s="1">
        <v>4.5</v>
      </c>
      <c r="R6541" s="1">
        <v>3.9</v>
      </c>
      <c r="AJ6541" s="1" t="s">
        <v>406</v>
      </c>
      <c r="AK6541" s="20">
        <v>57</v>
      </c>
      <c r="AL6541" s="19">
        <v>60.5</v>
      </c>
      <c r="AN6541" s="3">
        <v>1996</v>
      </c>
      <c r="AQ6541">
        <v>80611</v>
      </c>
      <c r="AR6541" s="1" t="s">
        <v>827</v>
      </c>
    </row>
    <row r="6542" spans="1:44" x14ac:dyDescent="0.25">
      <c r="A6542" s="1">
        <v>8138</v>
      </c>
      <c r="B6542" s="1" t="s">
        <v>1233</v>
      </c>
      <c r="C6542" s="1">
        <v>101</v>
      </c>
      <c r="D6542" s="1" t="s">
        <v>5627</v>
      </c>
      <c r="F6542" s="1" t="s">
        <v>445</v>
      </c>
      <c r="G6542" s="1">
        <v>8</v>
      </c>
      <c r="H6542" s="1">
        <v>31</v>
      </c>
      <c r="I6542" s="1">
        <v>9.3000000000000007</v>
      </c>
      <c r="J6542" s="1">
        <v>6.9</v>
      </c>
      <c r="K6542" s="3">
        <v>10200</v>
      </c>
      <c r="L6542" s="2">
        <f>N6542/((1668.67)*(1-EXP(-(0.022864)*I6542))^(1.61028))</f>
        <v>1.7583841744537949</v>
      </c>
      <c r="N6542" s="1">
        <v>205</v>
      </c>
      <c r="O6542" s="1">
        <v>71</v>
      </c>
      <c r="P6542" s="1">
        <v>7.5</v>
      </c>
      <c r="Q6542" s="1">
        <v>9.1999999999999993</v>
      </c>
      <c r="R6542" s="1">
        <v>6.2</v>
      </c>
      <c r="AJ6542" s="1" t="s">
        <v>406</v>
      </c>
      <c r="AK6542" s="20">
        <v>57</v>
      </c>
      <c r="AL6542" s="19">
        <v>60.5</v>
      </c>
      <c r="AN6542" s="3">
        <v>1996</v>
      </c>
      <c r="AQ6542">
        <v>80611</v>
      </c>
      <c r="AR6542" s="1" t="s">
        <v>827</v>
      </c>
    </row>
    <row r="6543" spans="1:44" x14ac:dyDescent="0.25">
      <c r="A6543" s="1">
        <v>8139</v>
      </c>
      <c r="B6543" s="1" t="s">
        <v>1233</v>
      </c>
      <c r="C6543" s="1">
        <v>101</v>
      </c>
      <c r="D6543" s="1" t="s">
        <v>6184</v>
      </c>
      <c r="F6543" s="1" t="s">
        <v>445</v>
      </c>
      <c r="G6543" s="1">
        <v>7</v>
      </c>
      <c r="H6543" s="1">
        <v>41</v>
      </c>
      <c r="I6543" s="1">
        <v>12.5</v>
      </c>
      <c r="J6543" s="1">
        <v>8.9</v>
      </c>
      <c r="K6543" s="3">
        <v>5754</v>
      </c>
      <c r="L6543" s="2">
        <f>N6543/((1824.17)*(1-EXP(-(0.023514)*I6543))^(1.69151))</f>
        <v>1.2305211104095981</v>
      </c>
      <c r="N6543" s="1">
        <v>222</v>
      </c>
      <c r="O6543" s="1">
        <v>88.1</v>
      </c>
      <c r="P6543" s="1">
        <v>7.85</v>
      </c>
      <c r="Q6543" s="1">
        <v>9.8699999999999992</v>
      </c>
      <c r="R6543" s="1">
        <v>5.42</v>
      </c>
      <c r="AJ6543" s="1" t="s">
        <v>406</v>
      </c>
      <c r="AK6543" s="20">
        <v>57</v>
      </c>
      <c r="AL6543" s="19">
        <v>60.5</v>
      </c>
      <c r="AN6543" s="3">
        <v>1996</v>
      </c>
      <c r="AQ6543">
        <v>80611</v>
      </c>
      <c r="AR6543" s="1" t="s">
        <v>827</v>
      </c>
    </row>
    <row r="6544" spans="1:44" x14ac:dyDescent="0.25">
      <c r="A6544" s="1">
        <v>8140</v>
      </c>
      <c r="B6544" s="1" t="s">
        <v>1233</v>
      </c>
      <c r="C6544" s="1">
        <v>101</v>
      </c>
      <c r="D6544" s="1" t="s">
        <v>5627</v>
      </c>
      <c r="F6544" s="1" t="s">
        <v>445</v>
      </c>
      <c r="G6544" s="1">
        <v>8</v>
      </c>
      <c r="H6544" s="1">
        <v>45</v>
      </c>
      <c r="I6544" s="1">
        <v>12.1</v>
      </c>
      <c r="J6544" s="1">
        <v>8.3000000000000007</v>
      </c>
      <c r="K6544" s="3">
        <v>6200</v>
      </c>
      <c r="L6544" s="2">
        <f>N6544/((1668.67)*(1-EXP(-(0.022864)*I6544))^(1.61028))</f>
        <v>1.4688382804489466</v>
      </c>
      <c r="N6544" s="1">
        <v>249</v>
      </c>
      <c r="O6544" s="1">
        <v>95.2</v>
      </c>
      <c r="P6544" s="1">
        <v>7.8</v>
      </c>
      <c r="Q6544" s="1">
        <v>8.8000000000000007</v>
      </c>
      <c r="R6544" s="1">
        <v>5.3</v>
      </c>
      <c r="AJ6544" s="1" t="s">
        <v>406</v>
      </c>
      <c r="AK6544" s="20">
        <v>57</v>
      </c>
      <c r="AL6544" s="19">
        <v>60.5</v>
      </c>
      <c r="AN6544" s="3">
        <v>1996</v>
      </c>
      <c r="AQ6544">
        <v>80611</v>
      </c>
      <c r="AR6544" s="1" t="s">
        <v>827</v>
      </c>
    </row>
    <row r="6545" spans="1:44" x14ac:dyDescent="0.25">
      <c r="A6545" s="1">
        <v>8141</v>
      </c>
      <c r="B6545" s="1" t="s">
        <v>1233</v>
      </c>
      <c r="C6545" s="1">
        <v>101</v>
      </c>
      <c r="D6545" s="1" t="s">
        <v>6123</v>
      </c>
      <c r="F6545" s="1" t="s">
        <v>445</v>
      </c>
      <c r="G6545" s="1">
        <v>7</v>
      </c>
      <c r="H6545" s="1">
        <v>46</v>
      </c>
      <c r="I6545" s="1">
        <v>14</v>
      </c>
      <c r="J6545" s="1">
        <v>10.6</v>
      </c>
      <c r="K6545" s="3">
        <v>4710</v>
      </c>
      <c r="L6545" s="2">
        <f>N6545/((1824.17)*(1-EXP(-(0.023514)*I6545))^(1.69151))</f>
        <v>1.5251479191840926</v>
      </c>
      <c r="N6545" s="1">
        <v>324</v>
      </c>
      <c r="O6545" s="1">
        <v>133</v>
      </c>
      <c r="P6545" s="1">
        <v>10</v>
      </c>
      <c r="Q6545" s="1">
        <v>13.9</v>
      </c>
      <c r="R6545" s="1">
        <v>7.36</v>
      </c>
      <c r="AJ6545" s="1" t="s">
        <v>406</v>
      </c>
      <c r="AK6545" s="20">
        <v>57</v>
      </c>
      <c r="AL6545" s="19">
        <v>60.5</v>
      </c>
      <c r="AN6545" s="3">
        <v>1996</v>
      </c>
      <c r="AQ6545">
        <v>80611</v>
      </c>
      <c r="AR6545" s="1" t="s">
        <v>827</v>
      </c>
    </row>
    <row r="6546" spans="1:44" x14ac:dyDescent="0.25">
      <c r="A6546" s="1">
        <v>8142</v>
      </c>
      <c r="B6546" s="1" t="s">
        <v>1233</v>
      </c>
      <c r="C6546" s="1">
        <v>101</v>
      </c>
      <c r="D6546" s="1" t="s">
        <v>5627</v>
      </c>
      <c r="F6546" s="1" t="s">
        <v>445</v>
      </c>
      <c r="G6546" s="1">
        <v>8</v>
      </c>
      <c r="H6546" s="1">
        <v>46</v>
      </c>
      <c r="I6546" s="1">
        <v>12</v>
      </c>
      <c r="J6546" s="1">
        <v>10.1</v>
      </c>
      <c r="K6546" s="3">
        <v>3264</v>
      </c>
      <c r="L6546" s="2">
        <f>N6546/((1668.67)*(1-EXP(-(0.022864)*I6546))^(1.61028))</f>
        <v>1.0384000895332448</v>
      </c>
      <c r="N6546" s="1">
        <v>174</v>
      </c>
      <c r="O6546" s="1">
        <v>51.2</v>
      </c>
      <c r="P6546" s="1">
        <v>5.86</v>
      </c>
      <c r="Q6546" s="1">
        <v>11.6</v>
      </c>
      <c r="R6546" s="1">
        <v>7.2</v>
      </c>
      <c r="AJ6546" s="1" t="s">
        <v>406</v>
      </c>
      <c r="AK6546" s="20">
        <v>57</v>
      </c>
      <c r="AL6546" s="19">
        <v>60.5</v>
      </c>
      <c r="AN6546" s="3">
        <v>1996</v>
      </c>
      <c r="AQ6546">
        <v>80611</v>
      </c>
      <c r="AR6546" s="1" t="s">
        <v>827</v>
      </c>
    </row>
    <row r="6547" spans="1:44" x14ac:dyDescent="0.25">
      <c r="A6547" s="1">
        <v>8143</v>
      </c>
      <c r="B6547" s="1" t="s">
        <v>1233</v>
      </c>
      <c r="C6547" s="1">
        <v>101</v>
      </c>
      <c r="D6547" s="1" t="s">
        <v>6184</v>
      </c>
      <c r="F6547" s="1" t="s">
        <v>445</v>
      </c>
      <c r="G6547" s="1">
        <v>7</v>
      </c>
      <c r="H6547" s="1">
        <v>50</v>
      </c>
      <c r="I6547" s="1">
        <v>16.7</v>
      </c>
      <c r="J6547" s="1">
        <v>11.8</v>
      </c>
      <c r="K6547" s="3">
        <v>3695</v>
      </c>
      <c r="L6547" s="2">
        <f>N6547/((1824.17)*(1-EXP(-(0.023514)*I6547))^(1.69151))</f>
        <v>1.1499552032821847</v>
      </c>
      <c r="N6547" s="1">
        <v>313</v>
      </c>
      <c r="O6547" s="1">
        <v>127</v>
      </c>
      <c r="P6547" s="1">
        <v>7.4</v>
      </c>
      <c r="Q6547" s="1">
        <v>12.2</v>
      </c>
      <c r="R6547" s="1">
        <v>3.35</v>
      </c>
      <c r="AJ6547" s="1" t="s">
        <v>406</v>
      </c>
      <c r="AK6547" s="20">
        <v>57</v>
      </c>
      <c r="AL6547" s="19">
        <v>60.5</v>
      </c>
      <c r="AN6547" s="3">
        <v>1996</v>
      </c>
      <c r="AQ6547">
        <v>80611</v>
      </c>
      <c r="AR6547" s="1" t="s">
        <v>827</v>
      </c>
    </row>
    <row r="6548" spans="1:44" x14ac:dyDescent="0.25">
      <c r="A6548" s="1">
        <v>8144</v>
      </c>
      <c r="B6548" s="1" t="s">
        <v>1233</v>
      </c>
      <c r="C6548" s="1">
        <v>101</v>
      </c>
      <c r="D6548" s="1" t="s">
        <v>6123</v>
      </c>
      <c r="F6548" s="1" t="s">
        <v>445</v>
      </c>
      <c r="G6548" s="1">
        <v>7</v>
      </c>
      <c r="H6548" s="1">
        <v>52</v>
      </c>
      <c r="I6548" s="1">
        <v>15.7</v>
      </c>
      <c r="J6548" s="1">
        <v>12.6</v>
      </c>
      <c r="K6548" s="3">
        <v>2600</v>
      </c>
      <c r="L6548" s="2">
        <f>N6548/((1824.17)*(1-EXP(-(0.023514)*I6548))^(1.69151))</f>
        <v>1.1769418178051632</v>
      </c>
      <c r="N6548" s="1">
        <v>294</v>
      </c>
      <c r="O6548" s="1">
        <v>105</v>
      </c>
      <c r="P6548" s="1">
        <v>10.1</v>
      </c>
      <c r="Q6548" s="1">
        <v>11</v>
      </c>
      <c r="R6548" s="1">
        <v>5</v>
      </c>
      <c r="AJ6548" s="1" t="s">
        <v>406</v>
      </c>
      <c r="AK6548" s="20">
        <v>57</v>
      </c>
      <c r="AL6548" s="19">
        <v>60.5</v>
      </c>
      <c r="AN6548" s="3">
        <v>1996</v>
      </c>
      <c r="AQ6548">
        <v>80611</v>
      </c>
      <c r="AR6548" s="1" t="s">
        <v>827</v>
      </c>
    </row>
    <row r="6549" spans="1:44" x14ac:dyDescent="0.25">
      <c r="A6549" s="1">
        <v>8145</v>
      </c>
      <c r="B6549" s="1" t="s">
        <v>1233</v>
      </c>
      <c r="C6549" s="1">
        <v>101</v>
      </c>
      <c r="D6549" s="1" t="s">
        <v>6123</v>
      </c>
      <c r="F6549" s="1" t="s">
        <v>445</v>
      </c>
      <c r="G6549" s="1">
        <v>8</v>
      </c>
      <c r="H6549" s="1">
        <v>52</v>
      </c>
      <c r="I6549" s="1">
        <v>15</v>
      </c>
      <c r="J6549" s="1">
        <v>11.1</v>
      </c>
      <c r="K6549" s="3">
        <v>3518</v>
      </c>
      <c r="L6549" s="2">
        <f>N6549/((1668.67)*(1-EXP(-(0.022864)*I6549))^(1.61028))</f>
        <v>1.1108010363209546</v>
      </c>
      <c r="N6549" s="1">
        <v>253</v>
      </c>
      <c r="O6549" s="1">
        <v>111</v>
      </c>
      <c r="P6549" s="1">
        <v>5.88</v>
      </c>
      <c r="Q6549" s="1">
        <v>8.2799999999999994</v>
      </c>
      <c r="R6549" s="1">
        <v>4.47</v>
      </c>
      <c r="AJ6549" s="1" t="s">
        <v>406</v>
      </c>
      <c r="AK6549" s="20">
        <v>57</v>
      </c>
      <c r="AL6549" s="19">
        <v>60.5</v>
      </c>
      <c r="AN6549" s="3">
        <v>1996</v>
      </c>
      <c r="AQ6549">
        <v>80611</v>
      </c>
      <c r="AR6549" s="1" t="s">
        <v>827</v>
      </c>
    </row>
    <row r="6550" spans="1:44" x14ac:dyDescent="0.25">
      <c r="A6550" s="1">
        <v>8146</v>
      </c>
      <c r="B6550" s="1" t="s">
        <v>1233</v>
      </c>
      <c r="C6550" s="1">
        <v>101</v>
      </c>
      <c r="D6550" s="1" t="s">
        <v>6385</v>
      </c>
      <c r="F6550" s="1" t="s">
        <v>445</v>
      </c>
      <c r="G6550" s="1">
        <v>7</v>
      </c>
      <c r="H6550" s="1">
        <v>77</v>
      </c>
      <c r="I6550" s="1">
        <v>22.1</v>
      </c>
      <c r="J6550" s="1">
        <v>18.7</v>
      </c>
      <c r="K6550" s="3">
        <v>1422</v>
      </c>
      <c r="L6550" s="2">
        <f>N6550/((1824.17)*(1-EXP(-(0.023514)*I6550))^(1.69151))</f>
        <v>0.93460486870192605</v>
      </c>
      <c r="N6550" s="1">
        <v>370</v>
      </c>
      <c r="O6550" s="1">
        <v>156</v>
      </c>
      <c r="P6550" s="1">
        <v>9.1999999999999993</v>
      </c>
      <c r="Q6550" s="1">
        <v>17.7</v>
      </c>
      <c r="R6550" s="1">
        <v>6.7</v>
      </c>
      <c r="AJ6550" s="1" t="s">
        <v>406</v>
      </c>
      <c r="AK6550" s="20">
        <v>57</v>
      </c>
      <c r="AL6550" s="19">
        <v>60.5</v>
      </c>
      <c r="AN6550" s="3">
        <v>1996</v>
      </c>
      <c r="AQ6550">
        <v>80611</v>
      </c>
      <c r="AR6550" s="1" t="s">
        <v>827</v>
      </c>
    </row>
    <row r="6551" spans="1:44" x14ac:dyDescent="0.25">
      <c r="A6551" s="1">
        <v>8147</v>
      </c>
      <c r="B6551" s="1" t="s">
        <v>1233</v>
      </c>
      <c r="C6551" s="1">
        <v>101</v>
      </c>
      <c r="D6551" s="1" t="s">
        <v>6386</v>
      </c>
      <c r="F6551" s="1" t="s">
        <v>445</v>
      </c>
      <c r="G6551" s="1">
        <v>7</v>
      </c>
      <c r="H6551" s="1">
        <v>82</v>
      </c>
      <c r="I6551" s="1">
        <v>22.2</v>
      </c>
      <c r="J6551" s="1">
        <v>23.2</v>
      </c>
      <c r="K6551" s="3">
        <v>946</v>
      </c>
      <c r="L6551" s="2">
        <f>N6551/((1824.17)*(1-EXP(-(0.023514)*I6551))^(1.69151))</f>
        <v>0.97940750143186783</v>
      </c>
      <c r="N6551" s="1">
        <v>390</v>
      </c>
      <c r="O6551" s="1">
        <v>148</v>
      </c>
      <c r="P6551" s="1">
        <v>7.04</v>
      </c>
      <c r="Q6551" s="1">
        <v>13.7</v>
      </c>
      <c r="R6551" s="1">
        <v>4.25</v>
      </c>
      <c r="AJ6551" s="1" t="s">
        <v>406</v>
      </c>
      <c r="AK6551" s="20">
        <v>57</v>
      </c>
      <c r="AL6551" s="19">
        <v>60.5</v>
      </c>
      <c r="AN6551" s="3">
        <v>1996</v>
      </c>
      <c r="AQ6551">
        <v>80611</v>
      </c>
      <c r="AR6551" s="1" t="s">
        <v>827</v>
      </c>
    </row>
    <row r="6552" spans="1:44" x14ac:dyDescent="0.25">
      <c r="A6552" s="1">
        <v>8148</v>
      </c>
      <c r="B6552" s="1" t="s">
        <v>1233</v>
      </c>
      <c r="C6552" s="1">
        <v>101</v>
      </c>
      <c r="D6552" s="1" t="s">
        <v>6385</v>
      </c>
      <c r="F6552" s="1" t="s">
        <v>445</v>
      </c>
      <c r="G6552" s="1">
        <v>7</v>
      </c>
      <c r="H6552" s="1">
        <v>82</v>
      </c>
      <c r="I6552" s="1">
        <v>23.5</v>
      </c>
      <c r="J6552" s="1">
        <v>24.3</v>
      </c>
      <c r="K6552" s="3">
        <v>706</v>
      </c>
      <c r="L6552" s="2">
        <f>N6552/((1824.17)*(1-EXP(-(0.023514)*I6552))^(1.69151))</f>
        <v>0.82431899803139275</v>
      </c>
      <c r="N6552" s="1">
        <v>353</v>
      </c>
      <c r="O6552" s="1">
        <v>140</v>
      </c>
      <c r="P6552" s="1">
        <v>8.5</v>
      </c>
      <c r="Q6552" s="1">
        <v>10.199999999999999</v>
      </c>
      <c r="R6552" s="1">
        <v>4.9000000000000004</v>
      </c>
      <c r="AJ6552" s="1" t="s">
        <v>406</v>
      </c>
      <c r="AK6552" s="20">
        <v>57</v>
      </c>
      <c r="AL6552" s="19">
        <v>60.5</v>
      </c>
      <c r="AN6552" s="3">
        <v>1996</v>
      </c>
      <c r="AQ6552">
        <v>80611</v>
      </c>
      <c r="AR6552" s="1" t="s">
        <v>827</v>
      </c>
    </row>
    <row r="6553" spans="1:44" x14ac:dyDescent="0.25">
      <c r="A6553" s="1">
        <v>8149</v>
      </c>
      <c r="B6553" s="1" t="s">
        <v>1233</v>
      </c>
      <c r="C6553" s="1">
        <v>101</v>
      </c>
      <c r="D6553" s="1" t="s">
        <v>5627</v>
      </c>
      <c r="F6553" s="1" t="s">
        <v>445</v>
      </c>
      <c r="G6553" s="1">
        <v>8</v>
      </c>
      <c r="H6553" s="1">
        <v>94</v>
      </c>
      <c r="I6553" s="1">
        <v>20.6</v>
      </c>
      <c r="J6553" s="1">
        <v>21.3</v>
      </c>
      <c r="K6553" s="3">
        <v>1188</v>
      </c>
      <c r="L6553" s="2">
        <f>N6553/((1668.67)*(1-EXP(-(0.022864)*I6553))^(1.61028))</f>
        <v>1.2064070705474568</v>
      </c>
      <c r="N6553" s="1">
        <v>416</v>
      </c>
      <c r="O6553" s="1">
        <v>166</v>
      </c>
      <c r="P6553" s="1">
        <v>9.6</v>
      </c>
      <c r="Q6553" s="1">
        <v>11.5</v>
      </c>
      <c r="R6553" s="1">
        <v>3.6</v>
      </c>
      <c r="AJ6553" s="1" t="s">
        <v>406</v>
      </c>
      <c r="AK6553" s="20">
        <v>57</v>
      </c>
      <c r="AL6553" s="19">
        <v>60.5</v>
      </c>
      <c r="AN6553" s="3">
        <v>1996</v>
      </c>
      <c r="AQ6553">
        <v>80611</v>
      </c>
      <c r="AR6553" s="1" t="s">
        <v>827</v>
      </c>
    </row>
    <row r="6554" spans="1:44" x14ac:dyDescent="0.25">
      <c r="A6554" s="1">
        <v>8150</v>
      </c>
      <c r="B6554" s="1" t="s">
        <v>1233</v>
      </c>
      <c r="C6554" s="1">
        <v>101</v>
      </c>
      <c r="D6554" s="1" t="s">
        <v>5627</v>
      </c>
      <c r="F6554" s="1" t="s">
        <v>445</v>
      </c>
      <c r="G6554" s="1">
        <v>8</v>
      </c>
      <c r="H6554" s="1">
        <v>106</v>
      </c>
      <c r="I6554" s="1">
        <v>24</v>
      </c>
      <c r="J6554" s="1">
        <v>28.3</v>
      </c>
      <c r="K6554" s="3">
        <v>637</v>
      </c>
      <c r="L6554" s="2">
        <f>N6554/((1668.67)*(1-EXP(-(0.022864)*I6554))^(1.61028))</f>
        <v>0.99414762693879677</v>
      </c>
      <c r="N6554" s="1">
        <v>414</v>
      </c>
      <c r="O6554" s="1">
        <v>158</v>
      </c>
      <c r="P6554" s="1">
        <v>7.9</v>
      </c>
      <c r="Q6554" s="1">
        <v>20.5</v>
      </c>
      <c r="R6554" s="1">
        <v>5.8</v>
      </c>
      <c r="AJ6554" s="1" t="s">
        <v>406</v>
      </c>
      <c r="AK6554" s="20">
        <v>57</v>
      </c>
      <c r="AL6554" s="19">
        <v>60.5</v>
      </c>
      <c r="AN6554" s="3">
        <v>1996</v>
      </c>
      <c r="AQ6554">
        <v>80611</v>
      </c>
      <c r="AR6554" s="1" t="s">
        <v>827</v>
      </c>
    </row>
    <row r="6555" spans="1:44" x14ac:dyDescent="0.25">
      <c r="A6555" s="1">
        <v>8151</v>
      </c>
      <c r="B6555" s="1" t="s">
        <v>1233</v>
      </c>
      <c r="C6555" s="1">
        <v>101</v>
      </c>
      <c r="D6555" s="1" t="s">
        <v>6385</v>
      </c>
      <c r="F6555" s="1" t="s">
        <v>445</v>
      </c>
      <c r="G6555" s="1">
        <v>8</v>
      </c>
      <c r="H6555" s="1">
        <v>115</v>
      </c>
      <c r="I6555" s="1">
        <v>24.6</v>
      </c>
      <c r="J6555" s="1">
        <v>28.5</v>
      </c>
      <c r="K6555" s="3">
        <v>616</v>
      </c>
      <c r="L6555" s="2">
        <f>N6555/((1668.67)*(1-EXP(-(0.022864)*I6555))^(1.61028))</f>
        <v>0.88810037544878073</v>
      </c>
      <c r="N6555" s="1">
        <v>381</v>
      </c>
      <c r="O6555" s="1">
        <v>149</v>
      </c>
      <c r="P6555" s="1">
        <v>8.1999999999999993</v>
      </c>
      <c r="Q6555" s="1">
        <v>10.5</v>
      </c>
      <c r="R6555" s="1">
        <v>3.6</v>
      </c>
      <c r="AJ6555" s="1" t="s">
        <v>406</v>
      </c>
      <c r="AK6555" s="20">
        <v>57</v>
      </c>
      <c r="AL6555" s="19">
        <v>60.5</v>
      </c>
      <c r="AN6555" s="3">
        <v>1996</v>
      </c>
      <c r="AQ6555">
        <v>80611</v>
      </c>
      <c r="AR6555" s="1" t="s">
        <v>827</v>
      </c>
    </row>
    <row r="6556" spans="1:44" x14ac:dyDescent="0.25">
      <c r="A6556" s="1">
        <v>8152</v>
      </c>
      <c r="B6556" s="1" t="s">
        <v>1233</v>
      </c>
      <c r="C6556" s="1">
        <v>101</v>
      </c>
      <c r="D6556" s="1" t="s">
        <v>6184</v>
      </c>
      <c r="F6556" s="1" t="s">
        <v>445</v>
      </c>
      <c r="G6556" s="1">
        <v>8</v>
      </c>
      <c r="H6556" s="1">
        <v>37</v>
      </c>
      <c r="I6556" s="1">
        <v>9.5</v>
      </c>
      <c r="J6556" s="1">
        <v>5.4</v>
      </c>
      <c r="K6556" s="3">
        <v>9464</v>
      </c>
      <c r="L6556" s="2">
        <f>N6556/((1668.67)*(1-EXP(-(0.022864)*I6556))^(1.61028))</f>
        <v>0.9399397886681633</v>
      </c>
      <c r="N6556" s="1">
        <v>113</v>
      </c>
      <c r="O6556" s="1">
        <v>49.7</v>
      </c>
      <c r="P6556" s="1">
        <v>5.9</v>
      </c>
      <c r="Q6556" s="1">
        <v>3.7</v>
      </c>
      <c r="R6556" s="1">
        <v>4.5</v>
      </c>
      <c r="AJ6556" s="1" t="s">
        <v>406</v>
      </c>
      <c r="AK6556" s="20">
        <v>57</v>
      </c>
      <c r="AL6556" s="19">
        <v>60.5</v>
      </c>
      <c r="AN6556" s="3">
        <v>1996</v>
      </c>
      <c r="AQ6556">
        <v>80611</v>
      </c>
      <c r="AR6556" s="1" t="s">
        <v>827</v>
      </c>
    </row>
    <row r="6557" spans="1:44" x14ac:dyDescent="0.25">
      <c r="A6557" s="1">
        <v>8153</v>
      </c>
      <c r="B6557" s="1" t="s">
        <v>1233</v>
      </c>
      <c r="C6557" s="1">
        <v>101</v>
      </c>
      <c r="D6557" s="1" t="s">
        <v>5627</v>
      </c>
      <c r="F6557" s="1" t="s">
        <v>445</v>
      </c>
      <c r="G6557" s="1">
        <v>9</v>
      </c>
      <c r="H6557" s="1">
        <v>38</v>
      </c>
      <c r="I6557" s="1">
        <v>7.2</v>
      </c>
      <c r="J6557" s="1">
        <v>4.5999999999999996</v>
      </c>
      <c r="K6557" s="3">
        <v>11452</v>
      </c>
      <c r="L6557" s="2">
        <f>N6557/((1581.94)*(1-EXP(-(0.021301)*I6557))^(1.51716))</f>
        <v>1.2313633214725854</v>
      </c>
      <c r="N6557" s="1">
        <v>101</v>
      </c>
      <c r="O6557" s="1">
        <v>38.6</v>
      </c>
      <c r="P6557" s="1">
        <v>5.2</v>
      </c>
      <c r="Q6557" s="1">
        <v>4.7</v>
      </c>
      <c r="R6557" s="1">
        <v>4.5</v>
      </c>
      <c r="AJ6557" s="1" t="s">
        <v>406</v>
      </c>
      <c r="AK6557" s="20">
        <v>57</v>
      </c>
      <c r="AL6557" s="19">
        <v>60.5</v>
      </c>
      <c r="AN6557" s="3">
        <v>1996</v>
      </c>
      <c r="AQ6557">
        <v>80611</v>
      </c>
      <c r="AR6557" s="1" t="s">
        <v>827</v>
      </c>
    </row>
    <row r="6558" spans="1:44" x14ac:dyDescent="0.25">
      <c r="A6558" s="1">
        <v>8154</v>
      </c>
      <c r="B6558" s="1" t="s">
        <v>1233</v>
      </c>
      <c r="C6558" s="1">
        <v>101</v>
      </c>
      <c r="D6558" s="1" t="s">
        <v>6385</v>
      </c>
      <c r="F6558" s="1" t="s">
        <v>445</v>
      </c>
      <c r="G6558" s="1">
        <v>8</v>
      </c>
      <c r="H6558" s="1">
        <v>43</v>
      </c>
      <c r="I6558" s="1">
        <v>12.2</v>
      </c>
      <c r="J6558" s="1">
        <v>10.8</v>
      </c>
      <c r="K6558" s="3">
        <v>3592</v>
      </c>
      <c r="L6558" s="2">
        <f>N6558/((1668.67)*(1-EXP(-(0.022864)*I6558))^(1.61028))</f>
        <v>0.92721060480267092</v>
      </c>
      <c r="N6558" s="1">
        <v>159</v>
      </c>
      <c r="O6558" s="1">
        <v>66.3</v>
      </c>
      <c r="P6558" s="1">
        <v>4.95</v>
      </c>
      <c r="Q6558" s="1">
        <v>11.6</v>
      </c>
      <c r="R6558" s="1">
        <v>5.66</v>
      </c>
      <c r="AJ6558" s="1" t="s">
        <v>406</v>
      </c>
      <c r="AK6558" s="20">
        <v>57</v>
      </c>
      <c r="AL6558" s="19">
        <v>60.5</v>
      </c>
      <c r="AN6558" s="3">
        <v>1996</v>
      </c>
      <c r="AQ6558">
        <v>80611</v>
      </c>
      <c r="AR6558" s="1" t="s">
        <v>827</v>
      </c>
    </row>
    <row r="6559" spans="1:44" x14ac:dyDescent="0.25">
      <c r="A6559" s="1">
        <v>8155</v>
      </c>
      <c r="B6559" s="1" t="s">
        <v>1233</v>
      </c>
      <c r="C6559" s="1">
        <v>101</v>
      </c>
      <c r="D6559" s="1" t="s">
        <v>5627</v>
      </c>
      <c r="F6559" s="1" t="s">
        <v>445</v>
      </c>
      <c r="G6559" s="1">
        <v>9</v>
      </c>
      <c r="H6559" s="1">
        <v>44</v>
      </c>
      <c r="I6559" s="1">
        <v>8.3000000000000007</v>
      </c>
      <c r="J6559" s="1">
        <v>6</v>
      </c>
      <c r="K6559" s="3">
        <v>8933</v>
      </c>
      <c r="L6559" s="2">
        <f>N6559/((1581.94)*(1-EXP(-(0.021301)*I6559))^(1.51716))</f>
        <v>1.20970445191942</v>
      </c>
      <c r="N6559" s="1">
        <v>121</v>
      </c>
      <c r="O6559" s="1">
        <v>59.6</v>
      </c>
      <c r="P6559" s="1">
        <v>6.3</v>
      </c>
      <c r="Q6559" s="1">
        <v>6.6</v>
      </c>
      <c r="R6559" s="1">
        <v>7</v>
      </c>
      <c r="AJ6559" s="1" t="s">
        <v>406</v>
      </c>
      <c r="AK6559" s="20">
        <v>57</v>
      </c>
      <c r="AL6559" s="19">
        <v>60.5</v>
      </c>
      <c r="AN6559" s="3">
        <v>1996</v>
      </c>
      <c r="AQ6559">
        <v>80611</v>
      </c>
      <c r="AR6559" s="1" t="s">
        <v>827</v>
      </c>
    </row>
    <row r="6560" spans="1:44" x14ac:dyDescent="0.25">
      <c r="A6560" s="1">
        <v>8156</v>
      </c>
      <c r="B6560" s="1" t="s">
        <v>1233</v>
      </c>
      <c r="C6560" s="1">
        <v>101</v>
      </c>
      <c r="D6560" s="1" t="s">
        <v>6385</v>
      </c>
      <c r="F6560" s="1" t="s">
        <v>445</v>
      </c>
      <c r="G6560" s="1">
        <v>8</v>
      </c>
      <c r="H6560" s="1">
        <v>50</v>
      </c>
      <c r="I6560" s="1">
        <v>14.2</v>
      </c>
      <c r="J6560" s="1">
        <v>9.3000000000000007</v>
      </c>
      <c r="K6560" s="3">
        <v>6432</v>
      </c>
      <c r="L6560" s="2">
        <f>N6560/((1668.67)*(1-EXP(-(0.022864)*I6560))^(1.61028))</f>
        <v>1.4377322987007015</v>
      </c>
      <c r="N6560" s="1">
        <v>304</v>
      </c>
      <c r="O6560" s="1">
        <v>134</v>
      </c>
      <c r="P6560" s="1">
        <v>8.8000000000000007</v>
      </c>
      <c r="Q6560" s="1">
        <v>8.8000000000000007</v>
      </c>
      <c r="R6560" s="1">
        <v>7.3</v>
      </c>
      <c r="AJ6560" s="1" t="s">
        <v>406</v>
      </c>
      <c r="AK6560" s="20">
        <v>57</v>
      </c>
      <c r="AL6560" s="19">
        <v>60.5</v>
      </c>
      <c r="AN6560" s="3">
        <v>1996</v>
      </c>
      <c r="AQ6560">
        <v>80611</v>
      </c>
      <c r="AR6560" s="1" t="s">
        <v>827</v>
      </c>
    </row>
    <row r="6561" spans="1:50" x14ac:dyDescent="0.25">
      <c r="A6561" s="1">
        <v>8157</v>
      </c>
      <c r="B6561" s="1" t="s">
        <v>1233</v>
      </c>
      <c r="C6561" s="1">
        <v>101</v>
      </c>
      <c r="D6561" s="1" t="s">
        <v>5627</v>
      </c>
      <c r="F6561" s="1" t="s">
        <v>445</v>
      </c>
      <c r="G6561" s="1">
        <v>8</v>
      </c>
      <c r="H6561" s="1">
        <v>58</v>
      </c>
      <c r="I6561" s="1">
        <v>14</v>
      </c>
      <c r="J6561" s="1">
        <v>7.6</v>
      </c>
      <c r="K6561" s="3">
        <v>7903</v>
      </c>
      <c r="L6561" s="2">
        <f>N6561/((1668.67)*(1-EXP(-(0.022864)*I6561))^(1.61028))</f>
        <v>1.1041969751678171</v>
      </c>
      <c r="N6561" s="1">
        <v>229</v>
      </c>
      <c r="O6561" s="1">
        <v>105</v>
      </c>
      <c r="P6561" s="1">
        <v>9.1999999999999993</v>
      </c>
      <c r="Q6561" s="1">
        <v>7</v>
      </c>
      <c r="R6561" s="1">
        <v>6.5</v>
      </c>
      <c r="AJ6561" s="1" t="s">
        <v>406</v>
      </c>
      <c r="AK6561" s="20">
        <v>57</v>
      </c>
      <c r="AL6561" s="19">
        <v>60.5</v>
      </c>
      <c r="AN6561" s="3">
        <v>1996</v>
      </c>
      <c r="AQ6561">
        <v>80611</v>
      </c>
      <c r="AR6561" s="1" t="s">
        <v>827</v>
      </c>
    </row>
    <row r="6562" spans="1:50" x14ac:dyDescent="0.25">
      <c r="A6562" s="1">
        <v>8158</v>
      </c>
      <c r="B6562" s="1" t="s">
        <v>1233</v>
      </c>
      <c r="C6562" s="1">
        <v>101</v>
      </c>
      <c r="D6562" s="1" t="s">
        <v>6385</v>
      </c>
      <c r="F6562" s="1" t="s">
        <v>445</v>
      </c>
      <c r="G6562" s="1">
        <v>8</v>
      </c>
      <c r="H6562" s="1">
        <v>70</v>
      </c>
      <c r="I6562" s="1">
        <v>16.8</v>
      </c>
      <c r="J6562" s="1">
        <v>15.4</v>
      </c>
      <c r="K6562" s="3">
        <v>1859</v>
      </c>
      <c r="L6562" s="2">
        <f>N6562/((1668.67)*(1-EXP(-(0.022864)*I6562))^(1.61028))</f>
        <v>0.98874180369144038</v>
      </c>
      <c r="N6562" s="1">
        <v>262</v>
      </c>
      <c r="O6562" s="1">
        <v>104</v>
      </c>
      <c r="P6562" s="1">
        <v>6.94</v>
      </c>
      <c r="Q6562" s="1">
        <v>10.3</v>
      </c>
      <c r="R6562" s="1">
        <v>4.29</v>
      </c>
      <c r="AJ6562" s="1" t="s">
        <v>406</v>
      </c>
      <c r="AK6562" s="20">
        <v>57</v>
      </c>
      <c r="AL6562" s="19">
        <v>60.5</v>
      </c>
      <c r="AN6562" s="3">
        <v>1996</v>
      </c>
      <c r="AQ6562">
        <v>80611</v>
      </c>
      <c r="AR6562" s="1" t="s">
        <v>827</v>
      </c>
    </row>
    <row r="6563" spans="1:50" x14ac:dyDescent="0.25">
      <c r="A6563" s="1">
        <v>8159</v>
      </c>
      <c r="B6563" s="1" t="s">
        <v>1233</v>
      </c>
      <c r="C6563" s="1">
        <v>101</v>
      </c>
      <c r="D6563" s="1" t="s">
        <v>5627</v>
      </c>
      <c r="F6563" s="1" t="s">
        <v>445</v>
      </c>
      <c r="G6563" s="1">
        <v>8</v>
      </c>
      <c r="H6563" s="1">
        <v>83</v>
      </c>
      <c r="I6563" s="1">
        <v>20.7</v>
      </c>
      <c r="J6563" s="1">
        <v>19.600000000000001</v>
      </c>
      <c r="K6563" s="3">
        <v>1204</v>
      </c>
      <c r="L6563" s="2">
        <f>N6563/((1668.67)*(1-EXP(-(0.022864)*I6563))^(1.61028))</f>
        <v>1.0261260727301678</v>
      </c>
      <c r="N6563" s="1">
        <v>356</v>
      </c>
      <c r="O6563" s="1">
        <v>137</v>
      </c>
      <c r="P6563" s="1">
        <v>7.16</v>
      </c>
      <c r="Q6563" s="1">
        <v>10.4</v>
      </c>
      <c r="R6563" s="1">
        <v>3.43</v>
      </c>
      <c r="AJ6563" s="1" t="s">
        <v>406</v>
      </c>
      <c r="AK6563" s="20">
        <v>57</v>
      </c>
      <c r="AL6563" s="19">
        <v>60.5</v>
      </c>
      <c r="AN6563" s="3">
        <v>1996</v>
      </c>
      <c r="AQ6563">
        <v>80611</v>
      </c>
      <c r="AR6563" s="1" t="s">
        <v>827</v>
      </c>
    </row>
    <row r="6564" spans="1:50" x14ac:dyDescent="0.25">
      <c r="A6564" s="1">
        <v>8160</v>
      </c>
      <c r="B6564" s="1" t="s">
        <v>1233</v>
      </c>
      <c r="C6564" s="1">
        <v>101</v>
      </c>
      <c r="D6564" s="1" t="s">
        <v>5627</v>
      </c>
      <c r="F6564" s="1" t="s">
        <v>445</v>
      </c>
      <c r="G6564" s="1">
        <v>9</v>
      </c>
      <c r="H6564" s="1">
        <v>85</v>
      </c>
      <c r="I6564" s="1">
        <v>17.399999999999999</v>
      </c>
      <c r="J6564" s="1">
        <v>16.3</v>
      </c>
      <c r="K6564" s="3">
        <v>2000</v>
      </c>
      <c r="L6564" s="2">
        <f>N6564/((1581.94)*(1-EXP(-(0.021301)*I6564))^(1.51716))</f>
        <v>1.2910420337192159</v>
      </c>
      <c r="N6564" s="1">
        <v>345</v>
      </c>
      <c r="O6564" s="1">
        <v>109</v>
      </c>
      <c r="P6564" s="1">
        <v>5.7</v>
      </c>
      <c r="Q6564" s="1">
        <v>10</v>
      </c>
      <c r="R6564" s="1">
        <v>4.8</v>
      </c>
      <c r="AJ6564" s="1" t="s">
        <v>406</v>
      </c>
      <c r="AK6564" s="20">
        <v>57</v>
      </c>
      <c r="AL6564" s="19">
        <v>60.5</v>
      </c>
      <c r="AN6564" s="3">
        <v>1996</v>
      </c>
      <c r="AQ6564">
        <v>80611</v>
      </c>
      <c r="AR6564" s="1" t="s">
        <v>827</v>
      </c>
    </row>
    <row r="6565" spans="1:50" x14ac:dyDescent="0.25">
      <c r="A6565" s="1">
        <v>8161</v>
      </c>
      <c r="B6565" s="1" t="s">
        <v>1233</v>
      </c>
      <c r="C6565" s="1">
        <v>101</v>
      </c>
      <c r="D6565" s="1" t="s">
        <v>5627</v>
      </c>
      <c r="F6565" s="1" t="s">
        <v>445</v>
      </c>
      <c r="G6565" s="1">
        <v>10</v>
      </c>
      <c r="H6565" s="1">
        <v>79</v>
      </c>
      <c r="I6565" s="1">
        <v>12.3</v>
      </c>
      <c r="J6565" s="1">
        <v>9.6</v>
      </c>
      <c r="K6565" s="3">
        <v>3823</v>
      </c>
      <c r="L6565" s="2">
        <f>N6565/((1948.03)*(1-EXP(-(0.015672)*I6565))^(1.40829))</f>
        <v>1.4782370352880452</v>
      </c>
      <c r="N6565" s="1">
        <v>248</v>
      </c>
      <c r="O6565" s="1">
        <v>82.1</v>
      </c>
      <c r="P6565" s="1">
        <v>7.3</v>
      </c>
      <c r="Q6565" s="1">
        <v>7.9</v>
      </c>
      <c r="R6565" s="1">
        <v>3.7</v>
      </c>
      <c r="AJ6565" s="1" t="s">
        <v>406</v>
      </c>
      <c r="AK6565" s="20">
        <v>57</v>
      </c>
      <c r="AL6565" s="19">
        <v>60.5</v>
      </c>
      <c r="AN6565" s="3">
        <v>1996</v>
      </c>
      <c r="AQ6565">
        <v>80611</v>
      </c>
      <c r="AR6565" s="1" t="s">
        <v>827</v>
      </c>
    </row>
    <row r="6566" spans="1:50" x14ac:dyDescent="0.25">
      <c r="A6566" s="1">
        <v>8162</v>
      </c>
      <c r="B6566" s="1" t="s">
        <v>1233</v>
      </c>
      <c r="C6566" s="1">
        <v>101</v>
      </c>
      <c r="D6566" s="1" t="s">
        <v>6385</v>
      </c>
      <c r="F6566" s="1" t="s">
        <v>445</v>
      </c>
      <c r="G6566" s="1">
        <v>10</v>
      </c>
      <c r="H6566" s="1">
        <v>82</v>
      </c>
      <c r="I6566" s="1">
        <v>12.2</v>
      </c>
      <c r="J6566" s="1">
        <v>12.2</v>
      </c>
      <c r="K6566" s="3">
        <v>2183</v>
      </c>
      <c r="L6566" s="2">
        <f>N6566/((1948.03)*(1-EXP(-(0.015672)*I6566))^(1.40829))</f>
        <v>1.4094092083712626</v>
      </c>
      <c r="N6566" s="1">
        <v>234</v>
      </c>
      <c r="O6566" s="1">
        <v>81.599999999999994</v>
      </c>
      <c r="P6566" s="1">
        <v>6.27</v>
      </c>
      <c r="Q6566" s="1">
        <v>11.9</v>
      </c>
      <c r="R6566" s="1">
        <v>5.5</v>
      </c>
      <c r="AJ6566" s="1" t="s">
        <v>406</v>
      </c>
      <c r="AK6566" s="20">
        <v>57</v>
      </c>
      <c r="AL6566" s="19">
        <v>60.5</v>
      </c>
      <c r="AN6566" s="3">
        <v>1996</v>
      </c>
      <c r="AQ6566">
        <v>80611</v>
      </c>
      <c r="AR6566" s="1" t="s">
        <v>827</v>
      </c>
    </row>
    <row r="6567" spans="1:50" x14ac:dyDescent="0.25">
      <c r="A6567" s="1">
        <v>8163</v>
      </c>
      <c r="B6567" s="1" t="s">
        <v>1233</v>
      </c>
      <c r="C6567" s="1">
        <v>101</v>
      </c>
      <c r="D6567" s="1" t="s">
        <v>6385</v>
      </c>
      <c r="F6567" s="1" t="s">
        <v>445</v>
      </c>
      <c r="G6567" s="1">
        <v>8</v>
      </c>
      <c r="H6567" s="1">
        <v>98</v>
      </c>
      <c r="I6567" s="1">
        <v>21.5</v>
      </c>
      <c r="J6567" s="1">
        <v>24.4</v>
      </c>
      <c r="K6567" s="3">
        <v>909</v>
      </c>
      <c r="L6567" s="2">
        <f>N6567/((1668.67)*(1-EXP(-(0.022864)*I6567))^(1.61028))</f>
        <v>1.1406807618560748</v>
      </c>
      <c r="N6567" s="1">
        <v>415</v>
      </c>
      <c r="O6567" s="1">
        <v>175.3</v>
      </c>
      <c r="P6567" s="1">
        <v>12.9</v>
      </c>
      <c r="Q6567" s="1">
        <v>21.8</v>
      </c>
      <c r="R6567" s="1">
        <v>5.13</v>
      </c>
      <c r="AJ6567" s="1" t="s">
        <v>406</v>
      </c>
      <c r="AK6567" s="20">
        <v>57</v>
      </c>
      <c r="AL6567" s="19">
        <v>60.5</v>
      </c>
      <c r="AN6567" s="3">
        <v>2008</v>
      </c>
      <c r="AQ6567">
        <v>80611</v>
      </c>
      <c r="AR6567" s="1" t="s">
        <v>3369</v>
      </c>
    </row>
    <row r="6568" spans="1:50" x14ac:dyDescent="0.25">
      <c r="A6568" s="1">
        <v>8164</v>
      </c>
      <c r="B6568" s="1" t="s">
        <v>1233</v>
      </c>
      <c r="C6568" s="1">
        <v>101</v>
      </c>
      <c r="D6568" s="1" t="s">
        <v>5627</v>
      </c>
      <c r="F6568" s="1" t="s">
        <v>445</v>
      </c>
      <c r="G6568" s="1">
        <v>7</v>
      </c>
      <c r="H6568" s="1">
        <v>98</v>
      </c>
      <c r="I6568" s="1">
        <v>23.1</v>
      </c>
      <c r="J6568" s="1">
        <v>29.2</v>
      </c>
      <c r="K6568" s="3">
        <v>617</v>
      </c>
      <c r="L6568" s="2">
        <f>N6568/((1824.17)*(1-EXP(-(0.023514)*I6568))^(1.69151))</f>
        <v>0.99523928985411869</v>
      </c>
      <c r="N6568" s="1">
        <v>417</v>
      </c>
      <c r="O6568" s="1">
        <v>175</v>
      </c>
      <c r="P6568" s="1">
        <v>12.7</v>
      </c>
      <c r="Q6568" s="1">
        <v>23.5</v>
      </c>
      <c r="R6568" s="1">
        <v>5.9</v>
      </c>
      <c r="AJ6568" s="1" t="s">
        <v>406</v>
      </c>
      <c r="AK6568" s="20">
        <v>57</v>
      </c>
      <c r="AL6568" s="19">
        <v>60.5</v>
      </c>
      <c r="AN6568" s="3">
        <v>2008</v>
      </c>
      <c r="AQ6568">
        <v>80611</v>
      </c>
      <c r="AR6568" s="1" t="s">
        <v>3369</v>
      </c>
      <c r="AU6568" s="32"/>
      <c r="AV6568" s="32"/>
      <c r="AW6568" s="32"/>
      <c r="AX6568" s="32"/>
    </row>
    <row r="6569" spans="1:50" x14ac:dyDescent="0.25">
      <c r="A6569" s="1">
        <v>8165</v>
      </c>
      <c r="B6569" s="1" t="s">
        <v>1233</v>
      </c>
      <c r="C6569" s="1">
        <v>101</v>
      </c>
      <c r="D6569" s="1" t="s">
        <v>6385</v>
      </c>
      <c r="F6569" s="1" t="s">
        <v>445</v>
      </c>
      <c r="G6569" s="1">
        <v>7</v>
      </c>
      <c r="H6569" s="1">
        <v>106</v>
      </c>
      <c r="I6569" s="1">
        <v>24.7</v>
      </c>
      <c r="J6569" s="1">
        <v>27.4</v>
      </c>
      <c r="K6569" s="3">
        <v>745</v>
      </c>
      <c r="L6569" s="2">
        <f>N6569/((1824.17)*(1-EXP(-(0.023514)*I6569))^(1.69151))</f>
        <v>1.0287223301618063</v>
      </c>
      <c r="N6569" s="1">
        <v>469</v>
      </c>
      <c r="O6569" s="1">
        <v>197.1</v>
      </c>
      <c r="P6569" s="1">
        <v>14.1</v>
      </c>
      <c r="Q6569" s="1">
        <v>22.8</v>
      </c>
      <c r="R6569" s="1">
        <v>4.82</v>
      </c>
      <c r="AJ6569" s="1" t="s">
        <v>406</v>
      </c>
      <c r="AK6569" s="20">
        <v>57</v>
      </c>
      <c r="AL6569" s="19">
        <v>60.5</v>
      </c>
      <c r="AN6569" s="3">
        <v>2008</v>
      </c>
      <c r="AQ6569">
        <v>80611</v>
      </c>
      <c r="AR6569" s="1" t="s">
        <v>3369</v>
      </c>
    </row>
    <row r="6570" spans="1:50" x14ac:dyDescent="0.25">
      <c r="A6570" s="1">
        <v>8166</v>
      </c>
      <c r="B6570" s="1" t="s">
        <v>1233</v>
      </c>
      <c r="C6570" s="1">
        <v>101</v>
      </c>
      <c r="D6570" s="1" t="s">
        <v>6001</v>
      </c>
      <c r="F6570" s="1" t="s">
        <v>445</v>
      </c>
      <c r="G6570" s="1">
        <v>6</v>
      </c>
      <c r="H6570" s="1">
        <v>112</v>
      </c>
      <c r="I6570" s="1">
        <v>29.8</v>
      </c>
      <c r="J6570" s="1">
        <v>37.700000000000003</v>
      </c>
      <c r="K6570" s="3">
        <v>391</v>
      </c>
      <c r="L6570" s="2">
        <f>N6570/((1963.5)*(1-EXP(-(0.024337)*I6570))^(1.76926))</f>
        <v>0.9579513935047359</v>
      </c>
      <c r="N6570" s="1">
        <v>583</v>
      </c>
      <c r="O6570" s="1">
        <v>244.4</v>
      </c>
      <c r="P6570" s="1">
        <v>17.100000000000001</v>
      </c>
      <c r="Q6570" s="1">
        <v>29</v>
      </c>
      <c r="R6570" s="1">
        <v>7.13</v>
      </c>
      <c r="AJ6570" s="1" t="s">
        <v>406</v>
      </c>
      <c r="AK6570" s="20">
        <v>57</v>
      </c>
      <c r="AL6570" s="19">
        <v>60.5</v>
      </c>
      <c r="AN6570" s="3">
        <v>2008</v>
      </c>
      <c r="AQ6570">
        <v>80611</v>
      </c>
      <c r="AR6570" s="1" t="s">
        <v>3369</v>
      </c>
    </row>
    <row r="6571" spans="1:50" x14ac:dyDescent="0.25">
      <c r="A6571" s="1">
        <v>8167</v>
      </c>
      <c r="B6571" s="1" t="s">
        <v>1233</v>
      </c>
      <c r="C6571" s="1">
        <v>101</v>
      </c>
      <c r="D6571" s="1" t="s">
        <v>6185</v>
      </c>
      <c r="F6571" s="1" t="s">
        <v>445</v>
      </c>
      <c r="G6571" s="1">
        <v>7</v>
      </c>
      <c r="H6571" s="1">
        <v>116</v>
      </c>
      <c r="I6571" s="1">
        <v>28.1</v>
      </c>
      <c r="J6571" s="1">
        <v>34.799999999999997</v>
      </c>
      <c r="K6571" s="3">
        <v>447</v>
      </c>
      <c r="L6571" s="2">
        <f>N6571/((1824.17)*(1-EXP(-(0.023514)*I6571))^(1.69151))</f>
        <v>0.9781420942150949</v>
      </c>
      <c r="N6571" s="1">
        <v>522</v>
      </c>
      <c r="O6571" s="1">
        <v>219.8</v>
      </c>
      <c r="P6571" s="1">
        <v>15.6</v>
      </c>
      <c r="Q6571" s="1">
        <v>28.4</v>
      </c>
      <c r="R6571" s="1">
        <v>6.32</v>
      </c>
      <c r="AJ6571" s="1" t="s">
        <v>406</v>
      </c>
      <c r="AK6571" s="20">
        <v>57</v>
      </c>
      <c r="AL6571" s="19">
        <v>60.5</v>
      </c>
      <c r="AN6571" s="3">
        <v>2008</v>
      </c>
      <c r="AQ6571">
        <v>80611</v>
      </c>
      <c r="AR6571" s="1" t="s">
        <v>3369</v>
      </c>
    </row>
    <row r="6572" spans="1:50" x14ac:dyDescent="0.25">
      <c r="A6572" s="1">
        <v>8168</v>
      </c>
      <c r="B6572" s="1" t="s">
        <v>1233</v>
      </c>
      <c r="C6572" s="1">
        <v>101</v>
      </c>
      <c r="D6572" s="1" t="s">
        <v>6385</v>
      </c>
      <c r="F6572" s="1" t="s">
        <v>445</v>
      </c>
      <c r="G6572" s="1">
        <v>10</v>
      </c>
      <c r="H6572" s="1">
        <v>111</v>
      </c>
      <c r="I6572" s="1">
        <v>15.6</v>
      </c>
      <c r="J6572" s="1">
        <v>20.7</v>
      </c>
      <c r="K6572" s="3">
        <v>933</v>
      </c>
      <c r="L6572" s="2">
        <f>N6572/((1948.03)*(1-EXP(-(0.015672)*I6572))^(1.40829))</f>
        <v>0.95416379138761054</v>
      </c>
      <c r="N6572" s="1">
        <v>216</v>
      </c>
      <c r="O6572" s="1">
        <v>97.2</v>
      </c>
      <c r="P6572" s="1">
        <v>8.4499999999999993</v>
      </c>
      <c r="Q6572" s="1">
        <v>22.1</v>
      </c>
      <c r="R6572" s="1">
        <v>4.5599999999999996</v>
      </c>
      <c r="AJ6572" s="1" t="s">
        <v>406</v>
      </c>
      <c r="AK6572" s="20">
        <v>57</v>
      </c>
      <c r="AL6572" s="19">
        <v>60.5</v>
      </c>
      <c r="AN6572" s="3">
        <v>2008</v>
      </c>
      <c r="AQ6572">
        <v>80611</v>
      </c>
      <c r="AR6572" s="1" t="s">
        <v>3369</v>
      </c>
    </row>
    <row r="6573" spans="1:50" x14ac:dyDescent="0.25">
      <c r="A6573" s="1">
        <v>8169</v>
      </c>
      <c r="B6573" s="1" t="s">
        <v>1233</v>
      </c>
      <c r="C6573" s="1">
        <v>101</v>
      </c>
      <c r="D6573" s="1" t="s">
        <v>5627</v>
      </c>
      <c r="F6573" s="1" t="s">
        <v>445</v>
      </c>
      <c r="G6573" s="1">
        <v>7</v>
      </c>
      <c r="H6573" s="1">
        <v>33</v>
      </c>
      <c r="I6573" s="1">
        <v>11.1</v>
      </c>
      <c r="J6573" s="1">
        <v>7.1</v>
      </c>
      <c r="K6573" s="3">
        <v>9053</v>
      </c>
      <c r="L6573" s="2">
        <f>N6573/((1824.17)*(1-EXP(-(0.023514)*I6573))^(1.69151))</f>
        <v>1.4583279815142431</v>
      </c>
      <c r="N6573" s="1">
        <v>221</v>
      </c>
      <c r="O6573" s="1">
        <v>94.2</v>
      </c>
      <c r="P6573" s="1">
        <v>7.43</v>
      </c>
      <c r="Q6573" s="1">
        <v>8.58</v>
      </c>
      <c r="R6573" s="1">
        <v>8.4600000000000009</v>
      </c>
      <c r="AJ6573" s="1" t="s">
        <v>406</v>
      </c>
      <c r="AK6573" s="20">
        <v>59.67</v>
      </c>
      <c r="AL6573" s="19">
        <v>60</v>
      </c>
      <c r="AN6573" s="3">
        <v>1996</v>
      </c>
      <c r="AQ6573">
        <v>80611</v>
      </c>
      <c r="AR6573" s="1" t="s">
        <v>827</v>
      </c>
    </row>
    <row r="6574" spans="1:50" x14ac:dyDescent="0.25">
      <c r="A6574" s="1">
        <v>8170</v>
      </c>
      <c r="B6574" s="1" t="s">
        <v>1233</v>
      </c>
      <c r="C6574" s="1">
        <v>101</v>
      </c>
      <c r="D6574" s="1" t="s">
        <v>6185</v>
      </c>
      <c r="F6574" s="1" t="s">
        <v>445</v>
      </c>
      <c r="G6574" s="1">
        <v>7</v>
      </c>
      <c r="H6574" s="1">
        <v>56</v>
      </c>
      <c r="I6574" s="1">
        <v>16.5</v>
      </c>
      <c r="J6574" s="1">
        <v>13.5</v>
      </c>
      <c r="K6574" s="3">
        <v>2516</v>
      </c>
      <c r="L6574" s="2">
        <f>N6574/((1824.17)*(1-EXP(-(0.023514)*I6574))^(1.69151))</f>
        <v>1.1020319686141458</v>
      </c>
      <c r="N6574" s="1">
        <v>295</v>
      </c>
      <c r="O6574" s="1">
        <v>114</v>
      </c>
      <c r="P6574" s="1">
        <v>6.19</v>
      </c>
      <c r="Q6574" s="1">
        <v>8.59</v>
      </c>
      <c r="R6574" s="1">
        <v>4.91</v>
      </c>
      <c r="AJ6574" s="1" t="s">
        <v>406</v>
      </c>
      <c r="AK6574" s="20">
        <v>59.67</v>
      </c>
      <c r="AL6574" s="19">
        <v>60</v>
      </c>
      <c r="AN6574" s="3">
        <v>1996</v>
      </c>
      <c r="AQ6574">
        <v>80611</v>
      </c>
      <c r="AR6574" s="1" t="s">
        <v>827</v>
      </c>
    </row>
    <row r="6575" spans="1:50" x14ac:dyDescent="0.25">
      <c r="A6575" s="1">
        <v>8171</v>
      </c>
      <c r="B6575" s="1" t="s">
        <v>1233</v>
      </c>
      <c r="C6575" s="1">
        <v>101</v>
      </c>
      <c r="D6575" s="1" t="s">
        <v>6385</v>
      </c>
      <c r="F6575" s="1" t="s">
        <v>445</v>
      </c>
      <c r="G6575" s="1">
        <v>8</v>
      </c>
      <c r="H6575" s="1">
        <v>56</v>
      </c>
      <c r="I6575" s="1">
        <v>15.6</v>
      </c>
      <c r="J6575" s="1">
        <v>12.6</v>
      </c>
      <c r="K6575" s="3">
        <v>3543</v>
      </c>
      <c r="L6575" s="2">
        <f>N6575/((1668.67)*(1-EXP(-(0.022864)*I6575))^(1.61028))</f>
        <v>1.366088804098182</v>
      </c>
      <c r="N6575" s="1">
        <v>328</v>
      </c>
      <c r="O6575" s="1">
        <v>124</v>
      </c>
      <c r="P6575" s="1">
        <v>7.54</v>
      </c>
      <c r="Q6575" s="1">
        <v>10.4</v>
      </c>
      <c r="R6575" s="1">
        <v>7.46</v>
      </c>
      <c r="AJ6575" s="1" t="s">
        <v>406</v>
      </c>
      <c r="AK6575" s="20">
        <v>59.67</v>
      </c>
      <c r="AL6575" s="19">
        <v>60</v>
      </c>
      <c r="AN6575" s="3">
        <v>1996</v>
      </c>
      <c r="AQ6575">
        <v>80611</v>
      </c>
      <c r="AR6575" s="1" t="s">
        <v>827</v>
      </c>
    </row>
    <row r="6576" spans="1:50" x14ac:dyDescent="0.25">
      <c r="A6576" s="1">
        <v>8172</v>
      </c>
      <c r="B6576" s="1" t="s">
        <v>1233</v>
      </c>
      <c r="C6576" s="1">
        <v>101</v>
      </c>
      <c r="D6576" s="1" t="s">
        <v>5627</v>
      </c>
      <c r="F6576" s="1" t="s">
        <v>445</v>
      </c>
      <c r="G6576" s="1">
        <v>8</v>
      </c>
      <c r="H6576" s="1">
        <v>62</v>
      </c>
      <c r="I6576" s="1">
        <v>15.8</v>
      </c>
      <c r="J6576" s="1">
        <v>14.5</v>
      </c>
      <c r="K6576" s="3">
        <v>2577</v>
      </c>
      <c r="L6576" s="2">
        <f>N6576/((1668.67)*(1-EXP(-(0.022864)*I6576))^(1.61028))</f>
        <v>1.4781106246598714</v>
      </c>
      <c r="N6576" s="1">
        <v>361</v>
      </c>
      <c r="O6576" s="1">
        <v>143</v>
      </c>
      <c r="P6576" s="1">
        <v>7.86</v>
      </c>
      <c r="Q6576" s="1">
        <v>14.2</v>
      </c>
      <c r="R6576" s="1">
        <v>6.06</v>
      </c>
      <c r="AJ6576" s="1" t="s">
        <v>406</v>
      </c>
      <c r="AK6576" s="20">
        <v>59.67</v>
      </c>
      <c r="AL6576" s="19">
        <v>60</v>
      </c>
      <c r="AN6576" s="3">
        <v>1996</v>
      </c>
      <c r="AQ6576">
        <v>80611</v>
      </c>
      <c r="AR6576" s="1" t="s">
        <v>827</v>
      </c>
    </row>
    <row r="6577" spans="1:44" x14ac:dyDescent="0.25">
      <c r="A6577" s="1">
        <v>8173</v>
      </c>
      <c r="B6577" s="1" t="s">
        <v>1233</v>
      </c>
      <c r="C6577" s="1">
        <v>101</v>
      </c>
      <c r="D6577" s="1" t="s">
        <v>6386</v>
      </c>
      <c r="F6577" s="1" t="s">
        <v>445</v>
      </c>
      <c r="G6577" s="1">
        <v>7</v>
      </c>
      <c r="H6577" s="1">
        <v>90</v>
      </c>
      <c r="I6577" s="1">
        <v>23.7</v>
      </c>
      <c r="J6577" s="1">
        <v>23.7</v>
      </c>
      <c r="K6577" s="3">
        <v>926</v>
      </c>
      <c r="L6577" s="2">
        <f>N6577/((1824.17)*(1-EXP(-(0.023514)*I6577))^(1.69151))</f>
        <v>0.94490198014281446</v>
      </c>
      <c r="N6577" s="1">
        <v>409</v>
      </c>
      <c r="O6577" s="1">
        <v>149</v>
      </c>
      <c r="P6577" s="1">
        <v>5.94</v>
      </c>
      <c r="Q6577" s="1">
        <v>14</v>
      </c>
      <c r="R6577" s="1">
        <v>6.28</v>
      </c>
      <c r="AJ6577" s="1" t="s">
        <v>406</v>
      </c>
      <c r="AK6577" s="20">
        <v>59.67</v>
      </c>
      <c r="AL6577" s="19">
        <v>60</v>
      </c>
      <c r="AN6577" s="3">
        <v>1996</v>
      </c>
      <c r="AQ6577">
        <v>80611</v>
      </c>
      <c r="AR6577" s="1" t="s">
        <v>827</v>
      </c>
    </row>
    <row r="6578" spans="1:44" x14ac:dyDescent="0.25">
      <c r="A6578" s="1">
        <v>8174</v>
      </c>
      <c r="B6578" s="1" t="s">
        <v>1233</v>
      </c>
      <c r="C6578" s="1">
        <v>101</v>
      </c>
      <c r="D6578" s="1" t="s">
        <v>6386</v>
      </c>
      <c r="F6578" s="1" t="s">
        <v>445</v>
      </c>
      <c r="G6578" s="1">
        <v>8</v>
      </c>
      <c r="H6578" s="1">
        <v>51</v>
      </c>
      <c r="I6578" s="1">
        <v>14.3</v>
      </c>
      <c r="J6578" s="1">
        <v>10.4</v>
      </c>
      <c r="K6578" s="3">
        <v>4841</v>
      </c>
      <c r="L6578" s="2">
        <f>N6578/((1668.67)*(1-EXP(-(0.022864)*I6578))^(1.61028))</f>
        <v>1.4568449715909038</v>
      </c>
      <c r="N6578" s="1">
        <v>311</v>
      </c>
      <c r="O6578" s="1">
        <v>123</v>
      </c>
      <c r="P6578" s="1">
        <v>6.7</v>
      </c>
      <c r="Q6578" s="1">
        <v>9.3800000000000008</v>
      </c>
      <c r="R6578" s="1">
        <v>7.49</v>
      </c>
      <c r="AJ6578" s="1" t="s">
        <v>406</v>
      </c>
      <c r="AK6578" s="20">
        <v>59.67</v>
      </c>
      <c r="AL6578" s="19">
        <v>60</v>
      </c>
      <c r="AN6578" s="3">
        <v>1996</v>
      </c>
      <c r="AQ6578">
        <v>80611</v>
      </c>
      <c r="AR6578" s="1" t="s">
        <v>827</v>
      </c>
    </row>
    <row r="6579" spans="1:44" x14ac:dyDescent="0.25">
      <c r="A6579" s="1">
        <v>8175</v>
      </c>
      <c r="B6579" s="1" t="s">
        <v>1233</v>
      </c>
      <c r="C6579" s="1">
        <v>101</v>
      </c>
      <c r="D6579" s="1" t="s">
        <v>6299</v>
      </c>
      <c r="F6579" s="1" t="s">
        <v>445</v>
      </c>
      <c r="G6579" s="1">
        <v>9</v>
      </c>
      <c r="H6579" s="1">
        <v>53</v>
      </c>
      <c r="I6579" s="1">
        <v>11.5</v>
      </c>
      <c r="J6579" s="1">
        <v>6.7</v>
      </c>
      <c r="K6579" s="3">
        <v>8900</v>
      </c>
      <c r="L6579" s="2">
        <f>N6579/((1581.94)*(1-EXP(-(0.021301)*I6579))^(1.51716))</f>
        <v>1.4545459939406906</v>
      </c>
      <c r="N6579" s="1">
        <v>227</v>
      </c>
      <c r="O6579" s="1">
        <v>83.5</v>
      </c>
      <c r="P6579" s="1">
        <v>8.4600000000000009</v>
      </c>
      <c r="Q6579" s="1">
        <v>7.12</v>
      </c>
      <c r="R6579" s="1">
        <v>6.02</v>
      </c>
      <c r="AJ6579" s="1" t="s">
        <v>406</v>
      </c>
      <c r="AK6579" s="20">
        <v>59.67</v>
      </c>
      <c r="AL6579" s="19">
        <v>60</v>
      </c>
      <c r="AN6579" s="3">
        <v>1996</v>
      </c>
      <c r="AQ6579">
        <v>80611</v>
      </c>
      <c r="AR6579" s="1" t="s">
        <v>827</v>
      </c>
    </row>
    <row r="6580" spans="1:44" x14ac:dyDescent="0.25">
      <c r="A6580" s="1">
        <v>8176</v>
      </c>
      <c r="B6580" s="1" t="s">
        <v>1233</v>
      </c>
      <c r="C6580" s="1">
        <v>101</v>
      </c>
      <c r="D6580" s="1" t="s">
        <v>6385</v>
      </c>
      <c r="F6580" s="1" t="s">
        <v>445</v>
      </c>
      <c r="G6580" s="1">
        <v>8</v>
      </c>
      <c r="H6580" s="1">
        <v>60</v>
      </c>
      <c r="I6580" s="1">
        <v>15.2</v>
      </c>
      <c r="J6580" s="1">
        <v>9.8000000000000007</v>
      </c>
      <c r="K6580" s="3">
        <v>4875</v>
      </c>
      <c r="L6580" s="2">
        <f>N6580/((1668.67)*(1-EXP(-(0.022864)*I6580))^(1.61028))</f>
        <v>1.2464012480359552</v>
      </c>
      <c r="N6580" s="1">
        <v>289</v>
      </c>
      <c r="O6580" s="1">
        <v>114</v>
      </c>
      <c r="P6580" s="1">
        <v>6.51</v>
      </c>
      <c r="Q6580" s="1">
        <v>6.9</v>
      </c>
      <c r="R6580" s="1">
        <v>5.52</v>
      </c>
      <c r="AJ6580" s="1" t="s">
        <v>406</v>
      </c>
      <c r="AK6580" s="20">
        <v>59.67</v>
      </c>
      <c r="AL6580" s="19">
        <v>60</v>
      </c>
      <c r="AN6580" s="3">
        <v>1996</v>
      </c>
      <c r="AQ6580">
        <v>80611</v>
      </c>
      <c r="AR6580" s="1" t="s">
        <v>827</v>
      </c>
    </row>
    <row r="6581" spans="1:44" x14ac:dyDescent="0.25">
      <c r="A6581" s="1">
        <v>8177</v>
      </c>
      <c r="B6581" s="1" t="s">
        <v>1233</v>
      </c>
      <c r="C6581" s="1">
        <v>101</v>
      </c>
      <c r="D6581" s="1" t="s">
        <v>6385</v>
      </c>
      <c r="F6581" s="1" t="s">
        <v>445</v>
      </c>
      <c r="G6581" s="1">
        <v>8</v>
      </c>
      <c r="H6581" s="1">
        <v>88</v>
      </c>
      <c r="I6581" s="1">
        <v>21.5</v>
      </c>
      <c r="J6581" s="1">
        <v>19.3</v>
      </c>
      <c r="K6581" s="3">
        <v>1615</v>
      </c>
      <c r="L6581" s="2">
        <f>N6581/((1668.67)*(1-EXP(-(0.022864)*I6581))^(1.61028))</f>
        <v>1.2891066923144556</v>
      </c>
      <c r="N6581" s="1">
        <v>469</v>
      </c>
      <c r="O6581" s="1">
        <v>176</v>
      </c>
      <c r="P6581" s="1">
        <v>10.6</v>
      </c>
      <c r="Q6581" s="1">
        <v>12.6</v>
      </c>
      <c r="R6581" s="1">
        <v>6.96</v>
      </c>
      <c r="AJ6581" s="1" t="s">
        <v>406</v>
      </c>
      <c r="AK6581" s="20">
        <v>59.67</v>
      </c>
      <c r="AL6581" s="19">
        <v>60</v>
      </c>
      <c r="AN6581" s="3">
        <v>1996</v>
      </c>
      <c r="AQ6581">
        <v>80611</v>
      </c>
      <c r="AR6581" s="1" t="s">
        <v>827</v>
      </c>
    </row>
    <row r="6582" spans="1:44" x14ac:dyDescent="0.25">
      <c r="A6582" s="1">
        <v>8178</v>
      </c>
      <c r="B6582" s="1" t="s">
        <v>1233</v>
      </c>
      <c r="C6582" s="1">
        <v>101</v>
      </c>
      <c r="D6582" s="1" t="s">
        <v>6386</v>
      </c>
      <c r="F6582" s="1" t="s">
        <v>445</v>
      </c>
      <c r="G6582" s="1">
        <v>8</v>
      </c>
      <c r="H6582" s="1">
        <v>95</v>
      </c>
      <c r="I6582" s="1">
        <v>21.9</v>
      </c>
      <c r="J6582" s="1">
        <v>20.3</v>
      </c>
      <c r="K6582" s="3">
        <v>1268</v>
      </c>
      <c r="L6582" s="2">
        <f>N6582/((1668.67)*(1-EXP(-(0.022864)*I6582))^(1.61028))</f>
        <v>1.0637863672449885</v>
      </c>
      <c r="N6582" s="1">
        <v>396</v>
      </c>
      <c r="O6582" s="1">
        <v>150</v>
      </c>
      <c r="P6582" s="1">
        <v>7.85</v>
      </c>
      <c r="Q6582" s="1">
        <v>12.1</v>
      </c>
      <c r="R6582" s="1">
        <v>6.27</v>
      </c>
      <c r="AJ6582" s="1" t="s">
        <v>406</v>
      </c>
      <c r="AK6582" s="20">
        <v>59.67</v>
      </c>
      <c r="AL6582" s="19">
        <v>60</v>
      </c>
      <c r="AN6582" s="3">
        <v>1996</v>
      </c>
      <c r="AQ6582">
        <v>80611</v>
      </c>
      <c r="AR6582" s="1" t="s">
        <v>827</v>
      </c>
    </row>
    <row r="6583" spans="1:44" x14ac:dyDescent="0.25">
      <c r="A6583" s="1">
        <v>8179</v>
      </c>
      <c r="B6583" s="1" t="s">
        <v>1233</v>
      </c>
      <c r="C6583" s="1">
        <v>101</v>
      </c>
      <c r="D6583" s="1" t="s">
        <v>5627</v>
      </c>
      <c r="F6583" s="1" t="s">
        <v>445</v>
      </c>
      <c r="G6583" s="1">
        <v>8</v>
      </c>
      <c r="H6583" s="1">
        <v>23</v>
      </c>
      <c r="I6583" s="1">
        <v>2.2000000000000002</v>
      </c>
      <c r="J6583" s="1">
        <v>2.2000000000000002</v>
      </c>
      <c r="K6583" s="3">
        <v>22011</v>
      </c>
      <c r="L6583" s="2">
        <f>N6583/((1668.67)*(1-EXP(-(0.022864)*I6583))^(1.61028))</f>
        <v>1.8534864478737649</v>
      </c>
      <c r="N6583" s="1">
        <v>24.1</v>
      </c>
      <c r="O6583" s="1">
        <v>9.5</v>
      </c>
      <c r="Q6583" s="1">
        <v>2.91</v>
      </c>
      <c r="R6583" s="1">
        <v>2.91</v>
      </c>
      <c r="S6583" s="1">
        <v>8.9499999999999993</v>
      </c>
      <c r="AJ6583" s="1" t="s">
        <v>406</v>
      </c>
      <c r="AK6583" s="20">
        <v>59</v>
      </c>
      <c r="AL6583" s="19">
        <v>60.83</v>
      </c>
      <c r="AN6583" s="3">
        <v>1968</v>
      </c>
      <c r="AQ6583">
        <v>80611</v>
      </c>
      <c r="AR6583" s="1" t="s">
        <v>3394</v>
      </c>
    </row>
    <row r="6584" spans="1:44" x14ac:dyDescent="0.25">
      <c r="A6584" s="1">
        <v>8180</v>
      </c>
      <c r="B6584" s="1" t="s">
        <v>1233</v>
      </c>
      <c r="C6584" s="1">
        <v>101</v>
      </c>
      <c r="D6584" s="1" t="s">
        <v>6184</v>
      </c>
      <c r="F6584" s="1" t="s">
        <v>445</v>
      </c>
      <c r="G6584" s="1">
        <v>8</v>
      </c>
      <c r="H6584" s="1">
        <v>23</v>
      </c>
      <c r="I6584" s="1">
        <v>5</v>
      </c>
      <c r="J6584" s="1">
        <v>2.9</v>
      </c>
      <c r="K6584" s="3">
        <v>15871</v>
      </c>
      <c r="L6584" s="2">
        <v>2</v>
      </c>
      <c r="N6584" s="1">
        <v>98</v>
      </c>
      <c r="O6584" s="1">
        <v>39</v>
      </c>
      <c r="Q6584" s="1">
        <v>5.46</v>
      </c>
      <c r="R6584" s="1">
        <v>5.05</v>
      </c>
      <c r="S6584" s="1">
        <v>9.69</v>
      </c>
      <c r="AJ6584" s="1" t="s">
        <v>406</v>
      </c>
      <c r="AK6584" s="20">
        <v>59</v>
      </c>
      <c r="AL6584" s="19">
        <v>60.83</v>
      </c>
      <c r="AN6584" s="3">
        <v>1968</v>
      </c>
      <c r="AQ6584">
        <v>80611</v>
      </c>
      <c r="AR6584" s="1" t="s">
        <v>3394</v>
      </c>
    </row>
    <row r="6585" spans="1:44" x14ac:dyDescent="0.25">
      <c r="A6585" s="1">
        <v>8181</v>
      </c>
      <c r="B6585" s="1" t="s">
        <v>1233</v>
      </c>
      <c r="C6585" s="1">
        <v>101</v>
      </c>
      <c r="D6585" s="1" t="s">
        <v>5627</v>
      </c>
      <c r="F6585" s="1" t="s">
        <v>445</v>
      </c>
      <c r="G6585" s="1">
        <v>9</v>
      </c>
      <c r="H6585" s="1">
        <v>21</v>
      </c>
      <c r="I6585" s="1">
        <v>4.5999999999999996</v>
      </c>
      <c r="J6585" s="1">
        <v>3.8</v>
      </c>
      <c r="K6585" s="3">
        <v>47000</v>
      </c>
      <c r="O6585" s="1">
        <v>27.3</v>
      </c>
      <c r="Q6585" s="1">
        <v>2.19</v>
      </c>
      <c r="R6585" s="1">
        <v>2.84</v>
      </c>
      <c r="AJ6585" s="1" t="s">
        <v>406</v>
      </c>
      <c r="AK6585" s="20">
        <v>59</v>
      </c>
      <c r="AL6585" s="19">
        <v>60.83</v>
      </c>
      <c r="AN6585" s="3">
        <v>1968</v>
      </c>
      <c r="AQ6585">
        <v>80611</v>
      </c>
      <c r="AR6585" s="1" t="s">
        <v>3394</v>
      </c>
    </row>
    <row r="6586" spans="1:44" x14ac:dyDescent="0.25">
      <c r="A6586" s="1">
        <v>8182</v>
      </c>
      <c r="B6586" s="1" t="s">
        <v>1233</v>
      </c>
      <c r="C6586" s="1">
        <v>101</v>
      </c>
      <c r="D6586" s="1" t="s">
        <v>6385</v>
      </c>
      <c r="F6586" s="1" t="s">
        <v>445</v>
      </c>
      <c r="G6586" s="1">
        <v>9</v>
      </c>
      <c r="H6586" s="1">
        <v>21</v>
      </c>
      <c r="I6586" s="1">
        <v>4.3</v>
      </c>
      <c r="J6586" s="1">
        <v>3.2</v>
      </c>
      <c r="K6586" s="3">
        <v>13900</v>
      </c>
      <c r="O6586" s="1">
        <v>52.7</v>
      </c>
      <c r="Q6586" s="1">
        <v>4.92</v>
      </c>
      <c r="R6586" s="1">
        <v>3.44</v>
      </c>
      <c r="AJ6586" s="1" t="s">
        <v>406</v>
      </c>
      <c r="AK6586" s="20">
        <v>59</v>
      </c>
      <c r="AL6586" s="19">
        <v>60.83</v>
      </c>
      <c r="AN6586" s="3">
        <v>1968</v>
      </c>
      <c r="AQ6586">
        <v>80611</v>
      </c>
      <c r="AR6586" s="1" t="s">
        <v>3394</v>
      </c>
    </row>
    <row r="6587" spans="1:44" x14ac:dyDescent="0.25">
      <c r="A6587" s="1">
        <v>8183</v>
      </c>
      <c r="B6587" s="1" t="s">
        <v>1233</v>
      </c>
      <c r="C6587" s="1">
        <v>101</v>
      </c>
      <c r="D6587" s="1" t="s">
        <v>5627</v>
      </c>
      <c r="F6587" s="1" t="s">
        <v>445</v>
      </c>
      <c r="G6587" s="1">
        <v>8</v>
      </c>
      <c r="H6587" s="1">
        <v>21</v>
      </c>
      <c r="I6587" s="1">
        <v>5.0999999999999996</v>
      </c>
      <c r="J6587" s="1">
        <v>2.7</v>
      </c>
      <c r="K6587" s="3">
        <v>36150</v>
      </c>
      <c r="L6587" s="2">
        <f>N6587/((1668.67)*(1-EXP(-(0.022864)*I6587))^(1.61028))</f>
        <v>1.0885503207404472</v>
      </c>
      <c r="N6587" s="1">
        <v>52</v>
      </c>
      <c r="O6587" s="1">
        <v>20.6</v>
      </c>
      <c r="Q6587" s="1">
        <v>2.11</v>
      </c>
      <c r="R6587" s="1">
        <v>2.8</v>
      </c>
      <c r="S6587" s="1">
        <v>13.4</v>
      </c>
      <c r="AJ6587" s="1" t="s">
        <v>406</v>
      </c>
      <c r="AK6587" s="20">
        <v>57.5</v>
      </c>
      <c r="AL6587" s="19">
        <v>60.33</v>
      </c>
      <c r="AN6587" s="3">
        <v>1968</v>
      </c>
      <c r="AQ6587">
        <v>80611</v>
      </c>
      <c r="AR6587" s="1" t="s">
        <v>3395</v>
      </c>
    </row>
    <row r="6588" spans="1:44" x14ac:dyDescent="0.25">
      <c r="A6588" s="1">
        <v>8184</v>
      </c>
      <c r="B6588" s="1" t="s">
        <v>1233</v>
      </c>
      <c r="C6588" s="1">
        <v>101</v>
      </c>
      <c r="D6588" s="1" t="s">
        <v>6184</v>
      </c>
      <c r="F6588" s="1" t="s">
        <v>445</v>
      </c>
      <c r="G6588" s="1">
        <v>9</v>
      </c>
      <c r="H6588" s="1">
        <v>21</v>
      </c>
      <c r="I6588" s="1">
        <v>3.3</v>
      </c>
      <c r="J6588" s="1">
        <v>2.4</v>
      </c>
      <c r="K6588" s="3">
        <v>31500</v>
      </c>
      <c r="L6588" s="2">
        <f>N6588/((1581.94)*(1-EXP(-(0.021301)*I6588))^(1.51716))</f>
        <v>1.2727035167603054</v>
      </c>
      <c r="N6588" s="1">
        <v>34</v>
      </c>
      <c r="O6588" s="1">
        <v>13.4</v>
      </c>
      <c r="Q6588" s="1">
        <v>1.79</v>
      </c>
      <c r="R6588" s="1">
        <v>1.95</v>
      </c>
      <c r="S6588" s="1">
        <v>14.1</v>
      </c>
      <c r="AJ6588" s="1" t="s">
        <v>406</v>
      </c>
      <c r="AK6588" s="20">
        <v>57.5</v>
      </c>
      <c r="AL6588" s="19">
        <v>60.33</v>
      </c>
      <c r="AN6588" s="3">
        <v>1968</v>
      </c>
      <c r="AQ6588">
        <v>80611</v>
      </c>
      <c r="AR6588" s="1" t="s">
        <v>3395</v>
      </c>
    </row>
    <row r="6589" spans="1:44" x14ac:dyDescent="0.25">
      <c r="A6589" s="1">
        <v>8185</v>
      </c>
      <c r="B6589" s="1" t="s">
        <v>1233</v>
      </c>
      <c r="C6589" s="1">
        <v>101</v>
      </c>
      <c r="D6589" s="1" t="s">
        <v>5627</v>
      </c>
      <c r="F6589" s="1" t="s">
        <v>445</v>
      </c>
      <c r="G6589" s="1">
        <v>8</v>
      </c>
      <c r="H6589" s="1">
        <v>21</v>
      </c>
      <c r="I6589" s="1">
        <v>4.5</v>
      </c>
      <c r="J6589" s="1">
        <v>3.5</v>
      </c>
      <c r="K6589" s="3">
        <v>14129</v>
      </c>
      <c r="L6589" s="2">
        <f>N6589/((1668.67)*(1-EXP(-(0.022864)*I6589))^(1.61028))</f>
        <v>1.4692478234977882</v>
      </c>
      <c r="N6589" s="1">
        <v>58</v>
      </c>
      <c r="O6589" s="1">
        <v>32.299999999999997</v>
      </c>
      <c r="Q6589" s="1">
        <v>4.97</v>
      </c>
      <c r="R6589" s="1">
        <v>4.2</v>
      </c>
      <c r="S6589" s="1">
        <v>16.5</v>
      </c>
      <c r="AJ6589" s="1" t="s">
        <v>406</v>
      </c>
      <c r="AK6589" s="20">
        <v>57.5</v>
      </c>
      <c r="AL6589" s="19">
        <v>60.33</v>
      </c>
      <c r="AN6589" s="3">
        <v>1968</v>
      </c>
      <c r="AQ6589">
        <v>80611</v>
      </c>
      <c r="AR6589" s="1" t="s">
        <v>3395</v>
      </c>
    </row>
    <row r="6590" spans="1:44" x14ac:dyDescent="0.25">
      <c r="A6590" s="1">
        <v>8186</v>
      </c>
      <c r="B6590" s="1" t="s">
        <v>1233</v>
      </c>
      <c r="C6590" s="1">
        <v>101</v>
      </c>
      <c r="D6590" s="1" t="s">
        <v>5627</v>
      </c>
      <c r="F6590" s="1" t="s">
        <v>445</v>
      </c>
      <c r="G6590" s="1">
        <v>9</v>
      </c>
      <c r="H6590" s="1">
        <v>19</v>
      </c>
      <c r="I6590" s="1">
        <v>3.9</v>
      </c>
      <c r="J6590" s="1">
        <v>2.4</v>
      </c>
      <c r="K6590" s="3">
        <v>40299</v>
      </c>
      <c r="L6590" s="2">
        <v>2</v>
      </c>
      <c r="N6590" s="1">
        <v>80</v>
      </c>
      <c r="O6590" s="1">
        <v>35.9</v>
      </c>
      <c r="Q6590" s="1">
        <v>5</v>
      </c>
      <c r="R6590" s="1">
        <v>7.34</v>
      </c>
      <c r="AJ6590" s="1" t="s">
        <v>406</v>
      </c>
      <c r="AK6590" s="20">
        <v>57.5</v>
      </c>
      <c r="AL6590" s="19">
        <v>60.33</v>
      </c>
      <c r="AN6590" s="3">
        <v>1971</v>
      </c>
      <c r="AQ6590">
        <v>80611</v>
      </c>
      <c r="AR6590" s="1" t="s">
        <v>3399</v>
      </c>
    </row>
    <row r="6591" spans="1:44" x14ac:dyDescent="0.25">
      <c r="A6591" s="1">
        <v>8187</v>
      </c>
      <c r="B6591" s="1" t="s">
        <v>1233</v>
      </c>
      <c r="C6591" s="1">
        <v>101</v>
      </c>
      <c r="D6591" s="1" t="s">
        <v>5627</v>
      </c>
      <c r="F6591" s="1" t="s">
        <v>445</v>
      </c>
      <c r="G6591" s="1">
        <v>8</v>
      </c>
      <c r="H6591" s="1">
        <v>18</v>
      </c>
      <c r="I6591" s="1">
        <v>4.4000000000000004</v>
      </c>
      <c r="J6591" s="1">
        <v>3.8</v>
      </c>
      <c r="K6591" s="3">
        <v>11491</v>
      </c>
      <c r="L6591" s="2">
        <f>N6591/((1668.67)*(1-EXP(-(0.022864)*I6591))^(1.61028))</f>
        <v>1.3371107597495846</v>
      </c>
      <c r="N6591" s="1">
        <v>51</v>
      </c>
      <c r="O6591" s="1">
        <v>22.9</v>
      </c>
      <c r="Q6591" s="1">
        <v>10.3</v>
      </c>
      <c r="R6591" s="1">
        <v>11.9</v>
      </c>
      <c r="AJ6591" s="1" t="s">
        <v>406</v>
      </c>
      <c r="AK6591" s="20">
        <v>57.5</v>
      </c>
      <c r="AL6591" s="19">
        <v>60.33</v>
      </c>
      <c r="AN6591" s="3">
        <v>1971</v>
      </c>
      <c r="AQ6591">
        <v>80611</v>
      </c>
      <c r="AR6591" s="1" t="s">
        <v>3399</v>
      </c>
    </row>
    <row r="6592" spans="1:44" x14ac:dyDescent="0.25">
      <c r="A6592" s="1">
        <v>8188</v>
      </c>
      <c r="B6592" s="1" t="s">
        <v>1233</v>
      </c>
      <c r="C6592" s="1">
        <v>101</v>
      </c>
      <c r="D6592" s="1" t="s">
        <v>5859</v>
      </c>
      <c r="F6592" s="1" t="s">
        <v>445</v>
      </c>
      <c r="G6592" s="1">
        <v>9</v>
      </c>
      <c r="H6592" s="1">
        <v>22</v>
      </c>
      <c r="I6592" s="1">
        <v>4.4000000000000004</v>
      </c>
      <c r="J6592" s="1">
        <v>3.3</v>
      </c>
      <c r="K6592" s="3">
        <v>5500</v>
      </c>
      <c r="L6592" s="2">
        <f>N6592/((1581.94)*(1-EXP(-(0.021301)*I6592))^(1.51716))</f>
        <v>0.78787997673003252</v>
      </c>
      <c r="N6592" s="1">
        <v>32</v>
      </c>
      <c r="O6592" s="1">
        <v>14.4</v>
      </c>
      <c r="Q6592" s="1">
        <v>2.54</v>
      </c>
      <c r="R6592" s="1">
        <v>2.91</v>
      </c>
      <c r="AJ6592" s="1" t="s">
        <v>406</v>
      </c>
      <c r="AK6592" s="20">
        <v>57.5</v>
      </c>
      <c r="AL6592" s="19">
        <v>60.33</v>
      </c>
      <c r="AN6592" s="3">
        <v>1971</v>
      </c>
      <c r="AQ6592">
        <v>80611</v>
      </c>
      <c r="AR6592" s="1" t="s">
        <v>3399</v>
      </c>
    </row>
    <row r="6593" spans="1:44" x14ac:dyDescent="0.25">
      <c r="A6593" s="1">
        <v>8189</v>
      </c>
      <c r="B6593" s="1" t="s">
        <v>1233</v>
      </c>
      <c r="C6593" s="1">
        <v>101</v>
      </c>
      <c r="D6593" s="1" t="s">
        <v>5998</v>
      </c>
      <c r="F6593" s="1" t="s">
        <v>445</v>
      </c>
      <c r="G6593" s="1">
        <v>9</v>
      </c>
      <c r="H6593" s="1">
        <v>22</v>
      </c>
      <c r="I6593" s="1">
        <v>4.0999999999999996</v>
      </c>
      <c r="J6593" s="1">
        <v>3.5</v>
      </c>
      <c r="K6593" s="3">
        <v>11469</v>
      </c>
      <c r="L6593" s="2">
        <f>N6593/((1581.94)*(1-EXP(-(0.021301)*I6593))^(1.51716))</f>
        <v>1.8819807500903925</v>
      </c>
      <c r="N6593" s="1">
        <v>69</v>
      </c>
      <c r="O6593" s="1">
        <v>31.1</v>
      </c>
      <c r="Q6593" s="1">
        <v>4.9000000000000004</v>
      </c>
      <c r="R6593" s="1">
        <v>4.0599999999999996</v>
      </c>
      <c r="AJ6593" s="1" t="s">
        <v>406</v>
      </c>
      <c r="AK6593" s="20">
        <v>57.5</v>
      </c>
      <c r="AL6593" s="19">
        <v>60.33</v>
      </c>
      <c r="AN6593" s="3">
        <v>1971</v>
      </c>
      <c r="AQ6593">
        <v>80611</v>
      </c>
      <c r="AR6593" s="1" t="s">
        <v>3399</v>
      </c>
    </row>
    <row r="6594" spans="1:44" x14ac:dyDescent="0.25">
      <c r="A6594" s="1">
        <v>8190</v>
      </c>
      <c r="B6594" s="1" t="s">
        <v>1233</v>
      </c>
      <c r="C6594" s="1">
        <v>101</v>
      </c>
      <c r="D6594" s="1" t="s">
        <v>5998</v>
      </c>
      <c r="F6594" s="1" t="s">
        <v>445</v>
      </c>
      <c r="G6594" s="1">
        <v>9</v>
      </c>
      <c r="H6594" s="1">
        <v>22</v>
      </c>
      <c r="I6594" s="1">
        <v>4.3</v>
      </c>
      <c r="J6594" s="1">
        <v>3.7</v>
      </c>
      <c r="K6594" s="3">
        <v>15151</v>
      </c>
      <c r="L6594" s="2">
        <v>2</v>
      </c>
      <c r="N6594" s="1">
        <v>79</v>
      </c>
      <c r="O6594" s="1">
        <v>35.6</v>
      </c>
      <c r="Q6594" s="1">
        <v>4.46</v>
      </c>
      <c r="R6594" s="1">
        <v>5.76</v>
      </c>
      <c r="AJ6594" s="1" t="s">
        <v>406</v>
      </c>
      <c r="AK6594" s="20">
        <v>57.5</v>
      </c>
      <c r="AL6594" s="19">
        <v>60.33</v>
      </c>
      <c r="AN6594" s="3">
        <v>1971</v>
      </c>
      <c r="AQ6594">
        <v>80611</v>
      </c>
      <c r="AR6594" s="1" t="s">
        <v>3399</v>
      </c>
    </row>
    <row r="6595" spans="1:44" x14ac:dyDescent="0.25">
      <c r="A6595" s="1">
        <v>8191</v>
      </c>
      <c r="B6595" s="1" t="s">
        <v>1233</v>
      </c>
      <c r="C6595" s="1">
        <v>101</v>
      </c>
      <c r="D6595" s="1" t="s">
        <v>5866</v>
      </c>
      <c r="F6595" s="1" t="s">
        <v>445</v>
      </c>
      <c r="G6595" s="1">
        <v>8</v>
      </c>
      <c r="H6595" s="1">
        <v>22</v>
      </c>
      <c r="I6595" s="1">
        <v>6.6</v>
      </c>
      <c r="J6595" s="1">
        <v>5.7</v>
      </c>
      <c r="K6595" s="3">
        <v>8303</v>
      </c>
      <c r="L6595" s="2">
        <v>2</v>
      </c>
      <c r="N6595" s="1">
        <v>147</v>
      </c>
      <c r="O6595" s="1">
        <v>66</v>
      </c>
      <c r="Q6595" s="1">
        <v>8.93</v>
      </c>
      <c r="R6595" s="1">
        <v>6.61</v>
      </c>
      <c r="AJ6595" s="1" t="s">
        <v>406</v>
      </c>
      <c r="AK6595" s="20">
        <v>57.5</v>
      </c>
      <c r="AL6595" s="19">
        <v>60.33</v>
      </c>
      <c r="AN6595" s="3">
        <v>1971</v>
      </c>
      <c r="AQ6595">
        <v>80611</v>
      </c>
      <c r="AR6595" s="1" t="s">
        <v>3399</v>
      </c>
    </row>
    <row r="6596" spans="1:44" x14ac:dyDescent="0.25">
      <c r="A6596" s="1">
        <v>8192</v>
      </c>
      <c r="B6596" s="1" t="s">
        <v>1233</v>
      </c>
      <c r="C6596" s="1">
        <v>101</v>
      </c>
      <c r="D6596" s="1" t="s">
        <v>5858</v>
      </c>
      <c r="F6596" s="1" t="s">
        <v>445</v>
      </c>
      <c r="G6596" s="1">
        <v>8</v>
      </c>
      <c r="H6596" s="1">
        <v>18</v>
      </c>
      <c r="I6596" s="1">
        <v>5.0999999999999996</v>
      </c>
      <c r="J6596" s="1">
        <v>3.5</v>
      </c>
      <c r="K6596" s="3">
        <v>7151</v>
      </c>
      <c r="L6596" s="2">
        <f>N6596/((1668.67)*(1-EXP(-(0.022864)*I6596))^(1.61028))</f>
        <v>0.4814741803275055</v>
      </c>
      <c r="N6596" s="1">
        <v>23</v>
      </c>
      <c r="O6596" s="1">
        <v>10.4</v>
      </c>
      <c r="Q6596" s="1">
        <v>2.5499999999999998</v>
      </c>
      <c r="R6596" s="1">
        <v>2.64</v>
      </c>
      <c r="AJ6596" s="1" t="s">
        <v>406</v>
      </c>
      <c r="AK6596" s="20">
        <v>57.5</v>
      </c>
      <c r="AL6596" s="19">
        <v>60.33</v>
      </c>
      <c r="AN6596" s="3">
        <v>1971</v>
      </c>
      <c r="AQ6596">
        <v>80611</v>
      </c>
      <c r="AR6596" s="1" t="s">
        <v>3399</v>
      </c>
    </row>
    <row r="6597" spans="1:44" x14ac:dyDescent="0.25">
      <c r="A6597" s="1">
        <v>8193</v>
      </c>
      <c r="B6597" s="1" t="s">
        <v>1233</v>
      </c>
      <c r="C6597" s="1">
        <v>101</v>
      </c>
      <c r="D6597" s="1" t="s">
        <v>5627</v>
      </c>
      <c r="F6597" s="1" t="s">
        <v>445</v>
      </c>
      <c r="G6597" s="1">
        <v>9</v>
      </c>
      <c r="H6597" s="1">
        <v>21</v>
      </c>
      <c r="I6597" s="1">
        <v>3.6</v>
      </c>
      <c r="J6597" s="1">
        <v>2.4</v>
      </c>
      <c r="K6597" s="3">
        <v>46826</v>
      </c>
      <c r="L6597" s="2">
        <v>2</v>
      </c>
      <c r="N6597" s="1">
        <v>61</v>
      </c>
      <c r="O6597" s="1">
        <v>24.2</v>
      </c>
      <c r="Q6597" s="1">
        <v>2.2400000000000002</v>
      </c>
      <c r="R6597" s="1">
        <v>3.37</v>
      </c>
      <c r="S6597" s="1">
        <v>4.24</v>
      </c>
      <c r="AJ6597" s="1" t="s">
        <v>406</v>
      </c>
      <c r="AK6597" s="20">
        <v>56.42</v>
      </c>
      <c r="AL6597" s="19">
        <v>60.17</v>
      </c>
      <c r="AN6597" s="3">
        <v>1968</v>
      </c>
      <c r="AQ6597">
        <v>80610</v>
      </c>
      <c r="AR6597" s="1" t="s">
        <v>3395</v>
      </c>
    </row>
    <row r="6598" spans="1:44" x14ac:dyDescent="0.25">
      <c r="A6598" s="1">
        <v>8194</v>
      </c>
      <c r="B6598" s="1" t="s">
        <v>1233</v>
      </c>
      <c r="C6598" s="1">
        <v>101</v>
      </c>
      <c r="D6598" s="1" t="s">
        <v>6385</v>
      </c>
      <c r="F6598" s="1" t="s">
        <v>445</v>
      </c>
      <c r="G6598" s="1">
        <v>9</v>
      </c>
      <c r="H6598" s="1">
        <v>21</v>
      </c>
      <c r="I6598" s="1">
        <v>4.5999999999999996</v>
      </c>
      <c r="J6598" s="1">
        <v>3.6</v>
      </c>
      <c r="K6598" s="3">
        <v>14289</v>
      </c>
      <c r="L6598" s="2">
        <v>2</v>
      </c>
      <c r="N6598" s="1">
        <v>123</v>
      </c>
      <c r="O6598" s="1">
        <v>52.1</v>
      </c>
      <c r="Q6598" s="1">
        <v>4.17</v>
      </c>
      <c r="R6598" s="1">
        <v>8.5500000000000007</v>
      </c>
      <c r="S6598" s="1">
        <v>6.79</v>
      </c>
      <c r="AJ6598" s="1" t="s">
        <v>406</v>
      </c>
      <c r="AK6598" s="20">
        <v>56.42</v>
      </c>
      <c r="AL6598" s="19">
        <v>60.17</v>
      </c>
      <c r="AN6598" s="3">
        <v>1968</v>
      </c>
      <c r="AQ6598">
        <v>80610</v>
      </c>
      <c r="AR6598" s="1" t="s">
        <v>3395</v>
      </c>
    </row>
    <row r="6599" spans="1:44" x14ac:dyDescent="0.25">
      <c r="A6599" s="1">
        <v>8195</v>
      </c>
      <c r="B6599" s="1" t="s">
        <v>1233</v>
      </c>
      <c r="C6599" s="1">
        <v>101</v>
      </c>
      <c r="D6599" s="1" t="s">
        <v>6123</v>
      </c>
      <c r="F6599" s="1" t="s">
        <v>445</v>
      </c>
      <c r="G6599" s="1">
        <v>9</v>
      </c>
      <c r="H6599" s="1">
        <v>21</v>
      </c>
      <c r="I6599" s="1">
        <v>4.2</v>
      </c>
      <c r="J6599" s="1">
        <v>3.3</v>
      </c>
      <c r="K6599" s="3">
        <v>23326</v>
      </c>
      <c r="L6599" s="2">
        <v>2</v>
      </c>
      <c r="N6599" s="1">
        <v>103</v>
      </c>
      <c r="O6599" s="1">
        <v>43.6</v>
      </c>
      <c r="Q6599" s="1">
        <v>9.07</v>
      </c>
      <c r="R6599" s="1">
        <v>2.12</v>
      </c>
      <c r="S6599" s="1">
        <v>7.3</v>
      </c>
      <c r="AJ6599" s="1" t="s">
        <v>406</v>
      </c>
      <c r="AK6599" s="20">
        <v>56.42</v>
      </c>
      <c r="AL6599" s="19">
        <v>60.17</v>
      </c>
      <c r="AN6599" s="3">
        <v>1968</v>
      </c>
      <c r="AQ6599">
        <v>80610</v>
      </c>
      <c r="AR6599" s="1" t="s">
        <v>3395</v>
      </c>
    </row>
    <row r="6600" spans="1:44" x14ac:dyDescent="0.25">
      <c r="A6600" s="1">
        <v>8196</v>
      </c>
      <c r="B6600" s="1" t="s">
        <v>1233</v>
      </c>
      <c r="C6600" s="1">
        <v>101</v>
      </c>
      <c r="D6600" s="1" t="s">
        <v>5627</v>
      </c>
      <c r="F6600" s="1" t="s">
        <v>445</v>
      </c>
      <c r="G6600" s="1">
        <v>9</v>
      </c>
      <c r="H6600" s="1">
        <v>21</v>
      </c>
      <c r="I6600" s="1">
        <v>3.9</v>
      </c>
      <c r="J6600" s="1">
        <v>2.7</v>
      </c>
      <c r="K6600" s="3">
        <v>37256</v>
      </c>
      <c r="L6600" s="2">
        <v>2</v>
      </c>
      <c r="N6600" s="1">
        <v>85</v>
      </c>
      <c r="O6600" s="1">
        <v>34</v>
      </c>
      <c r="Q6600" s="1">
        <v>4.3600000000000003</v>
      </c>
      <c r="R6600" s="1">
        <v>4.16</v>
      </c>
      <c r="S6600" s="1">
        <v>5.23</v>
      </c>
      <c r="AJ6600" s="1" t="s">
        <v>406</v>
      </c>
      <c r="AK6600" s="20">
        <v>56.42</v>
      </c>
      <c r="AL6600" s="19">
        <v>60.17</v>
      </c>
      <c r="AN6600" s="3">
        <v>1968</v>
      </c>
      <c r="AQ6600">
        <v>80610</v>
      </c>
      <c r="AR6600" s="1" t="s">
        <v>3395</v>
      </c>
    </row>
    <row r="6601" spans="1:44" x14ac:dyDescent="0.25">
      <c r="A6601" s="1">
        <v>8197</v>
      </c>
      <c r="B6601" s="1" t="s">
        <v>1233</v>
      </c>
      <c r="C6601" s="1">
        <v>101</v>
      </c>
      <c r="D6601" s="1" t="s">
        <v>6004</v>
      </c>
      <c r="F6601" s="1" t="s">
        <v>445</v>
      </c>
      <c r="G6601" s="1">
        <v>8</v>
      </c>
      <c r="H6601" s="1">
        <v>21</v>
      </c>
      <c r="I6601" s="1">
        <v>5.5</v>
      </c>
      <c r="J6601" s="1">
        <v>4.2</v>
      </c>
      <c r="K6601" s="3">
        <v>22127</v>
      </c>
      <c r="L6601" s="2">
        <v>2</v>
      </c>
      <c r="N6601" s="1">
        <v>123</v>
      </c>
      <c r="O6601" s="1">
        <v>52.1</v>
      </c>
      <c r="Q6601" s="1">
        <v>8.0299999999999994</v>
      </c>
      <c r="R6601" s="1">
        <v>5.7</v>
      </c>
      <c r="S6601" s="1">
        <v>7.03</v>
      </c>
      <c r="AJ6601" s="1" t="s">
        <v>406</v>
      </c>
      <c r="AK6601" s="20">
        <v>56.42</v>
      </c>
      <c r="AL6601" s="19">
        <v>60.17</v>
      </c>
      <c r="AN6601" s="3">
        <v>1968</v>
      </c>
      <c r="AQ6601">
        <v>80610</v>
      </c>
      <c r="AR6601" s="1" t="s">
        <v>3395</v>
      </c>
    </row>
    <row r="6602" spans="1:44" x14ac:dyDescent="0.25">
      <c r="A6602" s="1">
        <v>8198</v>
      </c>
      <c r="B6602" s="1" t="s">
        <v>1233</v>
      </c>
      <c r="C6602" s="1">
        <v>101</v>
      </c>
      <c r="D6602" s="1" t="s">
        <v>6123</v>
      </c>
      <c r="F6602" s="1" t="s">
        <v>445</v>
      </c>
      <c r="G6602" s="1">
        <v>8</v>
      </c>
      <c r="H6602" s="1">
        <v>12</v>
      </c>
      <c r="I6602" s="1">
        <v>3</v>
      </c>
      <c r="J6602" s="1">
        <v>1.8</v>
      </c>
      <c r="K6602" s="3">
        <v>83636</v>
      </c>
      <c r="L6602" s="2">
        <f>N6602/((1668.67)*(1-EXP(-(0.022864)*I6602))^(1.61028))</f>
        <v>1.5628466742955627</v>
      </c>
      <c r="N6602" s="1">
        <v>33</v>
      </c>
      <c r="O6602" s="1">
        <v>14.8</v>
      </c>
      <c r="Q6602" s="1">
        <v>3</v>
      </c>
      <c r="R6602" s="1">
        <v>4.83</v>
      </c>
      <c r="AJ6602" s="1" t="s">
        <v>406</v>
      </c>
      <c r="AK6602" s="20">
        <v>56.42</v>
      </c>
      <c r="AL6602" s="19">
        <v>60.17</v>
      </c>
      <c r="AN6602" s="3">
        <v>1972</v>
      </c>
      <c r="AQ6602">
        <v>80610</v>
      </c>
      <c r="AR6602" s="1" t="s">
        <v>563</v>
      </c>
    </row>
    <row r="6603" spans="1:44" x14ac:dyDescent="0.25">
      <c r="A6603" s="1">
        <v>8199</v>
      </c>
      <c r="B6603" s="1" t="s">
        <v>1233</v>
      </c>
      <c r="C6603" s="1">
        <v>101</v>
      </c>
      <c r="D6603" s="1" t="s">
        <v>5627</v>
      </c>
      <c r="F6603" s="1" t="s">
        <v>445</v>
      </c>
      <c r="G6603" s="1">
        <v>7</v>
      </c>
      <c r="H6603" s="1">
        <v>18</v>
      </c>
      <c r="I6603" s="1">
        <v>6.5</v>
      </c>
      <c r="J6603" s="1">
        <v>5.6</v>
      </c>
      <c r="K6603" s="3">
        <v>7020</v>
      </c>
      <c r="L6603" s="2">
        <f>N6603/((1824.17)*(1-EXP(-(0.023514)*I6603))^(1.69151))</f>
        <v>0.99471798107688825</v>
      </c>
      <c r="N6603" s="1">
        <v>66.599999999999994</v>
      </c>
      <c r="O6603" s="1">
        <v>23.2</v>
      </c>
      <c r="Q6603" s="1">
        <v>7.15</v>
      </c>
      <c r="R6603" s="1">
        <v>5.83</v>
      </c>
      <c r="AJ6603" s="1" t="s">
        <v>406</v>
      </c>
      <c r="AK6603" s="20">
        <v>57</v>
      </c>
      <c r="AL6603" s="19">
        <v>61.17</v>
      </c>
      <c r="AN6603" s="3">
        <v>1965</v>
      </c>
      <c r="AQ6603">
        <v>80611</v>
      </c>
      <c r="AR6603" s="1" t="s">
        <v>564</v>
      </c>
    </row>
    <row r="6604" spans="1:44" x14ac:dyDescent="0.25">
      <c r="A6604" s="1">
        <v>8200</v>
      </c>
      <c r="B6604" s="1" t="s">
        <v>1233</v>
      </c>
      <c r="C6604" s="1">
        <v>101</v>
      </c>
      <c r="D6604" s="1" t="s">
        <v>5627</v>
      </c>
      <c r="F6604" s="1" t="s">
        <v>445</v>
      </c>
      <c r="G6604" s="1">
        <v>7</v>
      </c>
      <c r="H6604" s="1">
        <v>18</v>
      </c>
      <c r="I6604" s="1">
        <v>6.9</v>
      </c>
      <c r="J6604" s="1">
        <v>6.5</v>
      </c>
      <c r="K6604" s="3">
        <v>5150</v>
      </c>
      <c r="L6604" s="2">
        <f>N6604/((1824.17)*(1-EXP(-(0.023514)*I6604))^(1.69151))</f>
        <v>0.7986515753035307</v>
      </c>
      <c r="N6604" s="1">
        <v>58.7</v>
      </c>
      <c r="O6604" s="1">
        <v>20.399999999999999</v>
      </c>
      <c r="Q6604" s="1">
        <v>13.5</v>
      </c>
      <c r="R6604" s="1">
        <v>7.34</v>
      </c>
      <c r="AJ6604" s="1" t="s">
        <v>406</v>
      </c>
      <c r="AK6604" s="20">
        <v>57</v>
      </c>
      <c r="AL6604" s="19">
        <v>61.17</v>
      </c>
      <c r="AN6604" s="3">
        <v>1965</v>
      </c>
      <c r="AQ6604">
        <v>80611</v>
      </c>
      <c r="AR6604" s="1" t="s">
        <v>564</v>
      </c>
    </row>
    <row r="6605" spans="1:44" x14ac:dyDescent="0.25">
      <c r="A6605" s="1">
        <v>8201</v>
      </c>
      <c r="B6605" s="1" t="s">
        <v>1233</v>
      </c>
      <c r="C6605" s="1">
        <v>101</v>
      </c>
      <c r="D6605" s="1" t="s">
        <v>5627</v>
      </c>
      <c r="F6605" s="1" t="s">
        <v>445</v>
      </c>
      <c r="G6605" s="1">
        <v>6</v>
      </c>
      <c r="H6605" s="1">
        <v>26</v>
      </c>
      <c r="I6605" s="1">
        <v>10.8</v>
      </c>
      <c r="J6605" s="1">
        <v>8.4</v>
      </c>
      <c r="K6605" s="3">
        <v>5100</v>
      </c>
      <c r="L6605" s="2">
        <f>N6605/((1963.5)*(1-EXP(-(0.024337)*I6605))^(1.76926))</f>
        <v>0.97092337691774511</v>
      </c>
      <c r="N6605" s="1">
        <v>142.80000000000001</v>
      </c>
      <c r="O6605" s="1">
        <v>50.8</v>
      </c>
      <c r="Q6605" s="1">
        <v>10.1</v>
      </c>
      <c r="R6605" s="1">
        <v>5.93</v>
      </c>
      <c r="AJ6605" s="1" t="s">
        <v>406</v>
      </c>
      <c r="AK6605" s="20">
        <v>57</v>
      </c>
      <c r="AL6605" s="19">
        <v>61.17</v>
      </c>
      <c r="AN6605" s="3">
        <v>1965</v>
      </c>
      <c r="AQ6605">
        <v>80611</v>
      </c>
      <c r="AR6605" s="1" t="s">
        <v>564</v>
      </c>
    </row>
    <row r="6606" spans="1:44" x14ac:dyDescent="0.25">
      <c r="A6606" s="1">
        <v>8202</v>
      </c>
      <c r="B6606" s="1" t="s">
        <v>1233</v>
      </c>
      <c r="C6606" s="1">
        <v>101</v>
      </c>
      <c r="D6606" s="1" t="s">
        <v>5627</v>
      </c>
      <c r="F6606" s="1" t="s">
        <v>445</v>
      </c>
      <c r="G6606" s="1">
        <v>6</v>
      </c>
      <c r="H6606" s="1">
        <v>26</v>
      </c>
      <c r="I6606" s="1">
        <v>11.4</v>
      </c>
      <c r="J6606" s="1">
        <v>9.6</v>
      </c>
      <c r="K6606" s="3">
        <v>3070</v>
      </c>
      <c r="L6606" s="2">
        <f>N6606/((1963.5)*(1-EXP(-(0.024337)*I6606))^(1.76926))</f>
        <v>0.79008475115282895</v>
      </c>
      <c r="N6606" s="1">
        <v>126.3</v>
      </c>
      <c r="O6606" s="1">
        <v>45</v>
      </c>
      <c r="Q6606" s="1">
        <v>14.6</v>
      </c>
      <c r="R6606" s="1">
        <v>7.43</v>
      </c>
      <c r="AJ6606" s="1" t="s">
        <v>406</v>
      </c>
      <c r="AK6606" s="20">
        <v>57</v>
      </c>
      <c r="AL6606" s="19">
        <v>61.17</v>
      </c>
      <c r="AN6606" s="3">
        <v>1965</v>
      </c>
      <c r="AQ6606">
        <v>80611</v>
      </c>
      <c r="AR6606" s="1" t="s">
        <v>564</v>
      </c>
    </row>
    <row r="6607" spans="1:44" x14ac:dyDescent="0.25">
      <c r="A6607" s="1">
        <v>8203</v>
      </c>
      <c r="B6607" s="1" t="s">
        <v>1233</v>
      </c>
      <c r="C6607" s="1">
        <v>101</v>
      </c>
      <c r="D6607" s="1" t="s">
        <v>5627</v>
      </c>
      <c r="F6607" s="1" t="s">
        <v>445</v>
      </c>
      <c r="G6607" s="1">
        <v>7</v>
      </c>
      <c r="H6607" s="1">
        <v>58</v>
      </c>
      <c r="I6607" s="1">
        <v>17.5</v>
      </c>
      <c r="J6607" s="1">
        <v>16.100000000000001</v>
      </c>
      <c r="K6607" s="3">
        <v>2080</v>
      </c>
      <c r="L6607" s="2">
        <f>N6607/((1824.17)*(1-EXP(-(0.023514)*I6607))^(1.69151))</f>
        <v>0.81547072975557244</v>
      </c>
      <c r="N6607" s="1">
        <v>236.7</v>
      </c>
      <c r="O6607" s="1">
        <v>98.7</v>
      </c>
      <c r="Q6607" s="1">
        <v>10.9</v>
      </c>
      <c r="R6607" s="1">
        <v>5.61</v>
      </c>
      <c r="AJ6607" s="1" t="s">
        <v>406</v>
      </c>
      <c r="AK6607" s="20">
        <v>57</v>
      </c>
      <c r="AL6607" s="19">
        <v>61.17</v>
      </c>
      <c r="AN6607" s="3">
        <v>1965</v>
      </c>
      <c r="AQ6607">
        <v>80611</v>
      </c>
      <c r="AR6607" s="1" t="s">
        <v>564</v>
      </c>
    </row>
    <row r="6608" spans="1:44" x14ac:dyDescent="0.25">
      <c r="A6608" s="1">
        <v>8204</v>
      </c>
      <c r="B6608" s="1" t="s">
        <v>1233</v>
      </c>
      <c r="C6608" s="1">
        <v>101</v>
      </c>
      <c r="D6608" s="1" t="s">
        <v>5627</v>
      </c>
      <c r="F6608" s="1" t="s">
        <v>445</v>
      </c>
      <c r="G6608" s="1">
        <v>7</v>
      </c>
      <c r="H6608" s="1">
        <v>58</v>
      </c>
      <c r="I6608" s="1">
        <v>18</v>
      </c>
      <c r="J6608" s="1">
        <v>17.399999999999999</v>
      </c>
      <c r="K6608" s="3">
        <v>1430</v>
      </c>
      <c r="L6608" s="2">
        <f>N6608/((1824.17)*(1-EXP(-(0.023514)*I6608))^(1.69151))</f>
        <v>0.73435835286403484</v>
      </c>
      <c r="N6608" s="1">
        <v>221.5</v>
      </c>
      <c r="O6608" s="1">
        <v>92.4</v>
      </c>
      <c r="Q6608" s="1">
        <v>13</v>
      </c>
      <c r="R6608" s="1">
        <v>4.82</v>
      </c>
      <c r="AJ6608" s="1" t="s">
        <v>406</v>
      </c>
      <c r="AK6608" s="20">
        <v>57</v>
      </c>
      <c r="AL6608" s="19">
        <v>61.17</v>
      </c>
      <c r="AN6608" s="3">
        <v>1965</v>
      </c>
      <c r="AQ6608">
        <v>80611</v>
      </c>
      <c r="AR6608" s="1" t="s">
        <v>564</v>
      </c>
    </row>
    <row r="6609" spans="1:50" x14ac:dyDescent="0.25">
      <c r="A6609" s="1">
        <v>8205</v>
      </c>
      <c r="B6609" s="1" t="s">
        <v>1233</v>
      </c>
      <c r="C6609" s="1">
        <v>101</v>
      </c>
      <c r="D6609" s="1" t="s">
        <v>5627</v>
      </c>
      <c r="F6609" s="1" t="s">
        <v>445</v>
      </c>
      <c r="G6609" s="1">
        <v>11</v>
      </c>
      <c r="H6609" s="1">
        <v>125</v>
      </c>
      <c r="I6609" s="1">
        <v>9.5</v>
      </c>
      <c r="J6609" s="1">
        <v>20.7</v>
      </c>
      <c r="K6609" s="3">
        <v>1675</v>
      </c>
      <c r="L6609" s="2">
        <f>N6609/((1195.03)*(1-EXP(-(0.021701)*I6609))^(1.32104))</f>
        <v>0.26193179617432766</v>
      </c>
      <c r="N6609" s="1">
        <v>34</v>
      </c>
      <c r="Q6609" s="1">
        <v>6</v>
      </c>
      <c r="R6609" s="1">
        <v>3.2</v>
      </c>
      <c r="S6609" s="1">
        <v>9.3000000000000007</v>
      </c>
      <c r="AJ6609" s="1" t="s">
        <v>406</v>
      </c>
      <c r="AK6609" s="20">
        <v>59</v>
      </c>
      <c r="AL6609" s="19">
        <v>69</v>
      </c>
      <c r="AN6609" s="3">
        <v>1980</v>
      </c>
      <c r="AQ6609">
        <v>80611</v>
      </c>
      <c r="AR6609" s="1" t="s">
        <v>565</v>
      </c>
    </row>
    <row r="6610" spans="1:50" x14ac:dyDescent="0.25">
      <c r="A6610" s="1">
        <v>8206</v>
      </c>
      <c r="B6610" s="1" t="s">
        <v>1233</v>
      </c>
      <c r="C6610" s="1">
        <v>101</v>
      </c>
      <c r="D6610" s="1" t="s">
        <v>5627</v>
      </c>
      <c r="F6610" s="1" t="s">
        <v>445</v>
      </c>
      <c r="G6610" s="1">
        <v>8</v>
      </c>
      <c r="H6610" s="1">
        <v>10</v>
      </c>
      <c r="I6610" s="1">
        <v>1.8</v>
      </c>
      <c r="J6610" s="1">
        <v>3.2</v>
      </c>
      <c r="K6610" s="3">
        <v>9750</v>
      </c>
      <c r="L6610" s="2">
        <f>N6610/((1668.67)*(1-EXP(-(0.022864)*I6610))^(1.61028))</f>
        <v>1.1074504542160883</v>
      </c>
      <c r="N6610" s="1">
        <v>10.5</v>
      </c>
      <c r="O6610" s="1">
        <v>8.0500000000000007</v>
      </c>
      <c r="Q6610" s="1">
        <v>3.65</v>
      </c>
      <c r="R6610" s="1">
        <v>4.2300000000000004</v>
      </c>
      <c r="AJ6610" s="1" t="s">
        <v>406</v>
      </c>
      <c r="AK6610" s="20">
        <v>55</v>
      </c>
      <c r="AL6610" s="19">
        <v>58</v>
      </c>
      <c r="AN6610" s="3">
        <v>2000</v>
      </c>
      <c r="AQ6610">
        <v>80610</v>
      </c>
      <c r="AR6610" s="1" t="s">
        <v>3294</v>
      </c>
    </row>
    <row r="6611" spans="1:50" x14ac:dyDescent="0.25">
      <c r="A6611" s="1">
        <v>8207</v>
      </c>
      <c r="B6611" s="1" t="s">
        <v>1233</v>
      </c>
      <c r="C6611" s="1">
        <v>101</v>
      </c>
      <c r="D6611" s="1" t="s">
        <v>5627</v>
      </c>
      <c r="F6611" s="1" t="s">
        <v>445</v>
      </c>
      <c r="G6611" s="1">
        <v>7</v>
      </c>
      <c r="H6611" s="1">
        <v>15</v>
      </c>
      <c r="I6611" s="1">
        <v>5.7</v>
      </c>
      <c r="J6611" s="1">
        <v>7.7</v>
      </c>
      <c r="K6611" s="3">
        <v>2345</v>
      </c>
      <c r="L6611" s="2">
        <f>N6611/((1824.17)*(1-EXP(-(0.023514)*I6611))^(1.69151))</f>
        <v>1.4066671450631976</v>
      </c>
      <c r="N6611" s="1">
        <v>76.599999999999994</v>
      </c>
      <c r="Q6611" s="1">
        <v>8.2799999999999994</v>
      </c>
      <c r="R6611" s="1">
        <v>7.32</v>
      </c>
      <c r="AJ6611" s="1" t="s">
        <v>406</v>
      </c>
      <c r="AK6611" s="20">
        <v>55</v>
      </c>
      <c r="AL6611" s="19">
        <v>58</v>
      </c>
      <c r="AN6611" s="3">
        <v>2000</v>
      </c>
      <c r="AQ6611">
        <v>80610</v>
      </c>
      <c r="AR6611" s="1" t="s">
        <v>3294</v>
      </c>
    </row>
    <row r="6612" spans="1:50" x14ac:dyDescent="0.25">
      <c r="A6612" s="1">
        <v>8208</v>
      </c>
      <c r="B6612" s="1" t="s">
        <v>1233</v>
      </c>
      <c r="C6612" s="1">
        <v>101</v>
      </c>
      <c r="D6612" s="1" t="s">
        <v>5627</v>
      </c>
      <c r="F6612" s="1" t="s">
        <v>445</v>
      </c>
      <c r="G6612" s="1">
        <v>7</v>
      </c>
      <c r="H6612" s="1">
        <v>20</v>
      </c>
      <c r="I6612" s="1">
        <v>8.6</v>
      </c>
      <c r="J6612" s="1">
        <v>7.4</v>
      </c>
      <c r="K6612" s="3">
        <v>3100</v>
      </c>
      <c r="L6612" s="2">
        <f>N6612/((1824.17)*(1-EXP(-(0.023514)*I6612))^(1.69151))</f>
        <v>0.86403076481081109</v>
      </c>
      <c r="N6612" s="1">
        <v>89.2</v>
      </c>
      <c r="Q6612" s="1">
        <v>22.6</v>
      </c>
      <c r="R6612" s="1">
        <v>12.7</v>
      </c>
      <c r="AJ6612" s="1" t="s">
        <v>406</v>
      </c>
      <c r="AK6612" s="20">
        <v>55</v>
      </c>
      <c r="AL6612" s="19">
        <v>58</v>
      </c>
      <c r="AN6612" s="3">
        <v>2000</v>
      </c>
      <c r="AQ6612">
        <v>80610</v>
      </c>
      <c r="AR6612" s="1" t="s">
        <v>3294</v>
      </c>
    </row>
    <row r="6613" spans="1:50" x14ac:dyDescent="0.25">
      <c r="A6613" s="1">
        <v>8209</v>
      </c>
      <c r="B6613" s="1" t="s">
        <v>1233</v>
      </c>
      <c r="C6613" s="1">
        <v>101</v>
      </c>
      <c r="D6613" s="1" t="s">
        <v>5627</v>
      </c>
      <c r="F6613" s="1" t="s">
        <v>445</v>
      </c>
      <c r="G6613" s="1">
        <v>7</v>
      </c>
      <c r="H6613" s="1">
        <v>30</v>
      </c>
      <c r="I6613" s="1">
        <v>16.3</v>
      </c>
      <c r="J6613" s="1">
        <v>14.3</v>
      </c>
      <c r="K6613" s="3">
        <v>1024</v>
      </c>
      <c r="L6613" s="2">
        <f>N6613/((1824.17)*(1-EXP(-(0.023514)*I6613))^(1.69151))</f>
        <v>0.48480271104114936</v>
      </c>
      <c r="N6613" s="1">
        <v>127.6</v>
      </c>
      <c r="Q6613" s="1">
        <v>16</v>
      </c>
      <c r="R6613" s="1">
        <v>6.54</v>
      </c>
      <c r="AJ6613" s="1" t="s">
        <v>406</v>
      </c>
      <c r="AK6613" s="20">
        <v>55</v>
      </c>
      <c r="AL6613" s="19">
        <v>58</v>
      </c>
      <c r="AN6613" s="3">
        <v>2000</v>
      </c>
      <c r="AQ6613">
        <v>80610</v>
      </c>
      <c r="AR6613" s="1" t="s">
        <v>3294</v>
      </c>
    </row>
    <row r="6614" spans="1:50" x14ac:dyDescent="0.25">
      <c r="A6614" s="1">
        <v>8210</v>
      </c>
      <c r="B6614" s="1" t="s">
        <v>1233</v>
      </c>
      <c r="C6614" s="1">
        <v>101</v>
      </c>
      <c r="D6614" s="1" t="s">
        <v>5627</v>
      </c>
      <c r="F6614" s="1" t="s">
        <v>445</v>
      </c>
      <c r="G6614" s="1">
        <v>8</v>
      </c>
      <c r="H6614" s="1">
        <v>40</v>
      </c>
      <c r="I6614" s="1">
        <v>17.8</v>
      </c>
      <c r="J6614" s="1">
        <v>14.4</v>
      </c>
      <c r="K6614" s="3">
        <v>792</v>
      </c>
      <c r="L6614" s="2">
        <f>N6614/((1668.67)*(1-EXP(-(0.022864)*I6614))^(1.61028))</f>
        <v>0.38232755398812684</v>
      </c>
      <c r="N6614" s="1">
        <v>109.3</v>
      </c>
      <c r="Q6614" s="1">
        <v>13.7</v>
      </c>
      <c r="R6614" s="1">
        <v>4.1900000000000004</v>
      </c>
      <c r="AJ6614" s="1" t="s">
        <v>406</v>
      </c>
      <c r="AK6614" s="20">
        <v>55</v>
      </c>
      <c r="AL6614" s="19">
        <v>58</v>
      </c>
      <c r="AN6614" s="3">
        <v>2000</v>
      </c>
      <c r="AQ6614">
        <v>80610</v>
      </c>
      <c r="AR6614" s="1" t="s">
        <v>3294</v>
      </c>
    </row>
    <row r="6615" spans="1:50" x14ac:dyDescent="0.25">
      <c r="A6615" s="1">
        <v>8211</v>
      </c>
      <c r="B6615" s="1" t="s">
        <v>1233</v>
      </c>
      <c r="C6615" s="1">
        <v>101</v>
      </c>
      <c r="D6615" s="1" t="s">
        <v>5627</v>
      </c>
      <c r="F6615" s="1" t="s">
        <v>445</v>
      </c>
      <c r="G6615" s="1">
        <v>9</v>
      </c>
      <c r="H6615" s="1">
        <v>120</v>
      </c>
      <c r="I6615" s="1">
        <v>19.7</v>
      </c>
      <c r="J6615" s="1">
        <v>24.7</v>
      </c>
      <c r="L6615" s="2">
        <f>N6615/((1581.94)*(1-EXP(-(0.021301)*I6615))^(1.51716))</f>
        <v>1.1264396410279462</v>
      </c>
      <c r="N6615" s="1">
        <v>351</v>
      </c>
      <c r="AJ6615" s="1" t="s">
        <v>406</v>
      </c>
      <c r="AK6615" s="20">
        <v>55</v>
      </c>
      <c r="AL6615" s="19">
        <v>60</v>
      </c>
      <c r="AN6615" s="3">
        <v>1964</v>
      </c>
      <c r="AQ6615">
        <v>80611</v>
      </c>
      <c r="AR6615" s="1" t="s">
        <v>566</v>
      </c>
      <c r="AX6615" s="33"/>
    </row>
    <row r="6616" spans="1:50" x14ac:dyDescent="0.25">
      <c r="A6616" s="1">
        <v>8212</v>
      </c>
      <c r="B6616" s="1" t="s">
        <v>1233</v>
      </c>
      <c r="C6616" s="1">
        <v>101</v>
      </c>
      <c r="D6616" s="1" t="s">
        <v>5627</v>
      </c>
      <c r="F6616" s="1" t="s">
        <v>445</v>
      </c>
      <c r="G6616" s="1">
        <v>8</v>
      </c>
      <c r="H6616" s="1">
        <v>120</v>
      </c>
      <c r="I6616" s="1">
        <v>23.3</v>
      </c>
      <c r="J6616" s="1">
        <v>28.1</v>
      </c>
      <c r="L6616" s="2">
        <f>N6616/((1668.67)*(1-EXP(-(0.022864)*I6616))^(1.61028))</f>
        <v>1.137556447788185</v>
      </c>
      <c r="N6616" s="1">
        <v>457</v>
      </c>
      <c r="AJ6616" s="1" t="s">
        <v>406</v>
      </c>
      <c r="AK6616" s="20">
        <v>55</v>
      </c>
      <c r="AL6616" s="19">
        <v>60</v>
      </c>
      <c r="AN6616" s="3">
        <v>1964</v>
      </c>
      <c r="AQ6616">
        <v>80611</v>
      </c>
      <c r="AR6616" s="1" t="s">
        <v>566</v>
      </c>
    </row>
    <row r="6617" spans="1:50" x14ac:dyDescent="0.25">
      <c r="A6617" s="1">
        <v>8213</v>
      </c>
      <c r="B6617" s="1" t="s">
        <v>1233</v>
      </c>
      <c r="C6617" s="1">
        <v>101</v>
      </c>
      <c r="D6617" s="1" t="s">
        <v>5627</v>
      </c>
      <c r="F6617" s="1" t="s">
        <v>445</v>
      </c>
      <c r="G6617" s="1">
        <v>6</v>
      </c>
      <c r="H6617" s="1">
        <v>120</v>
      </c>
      <c r="I6617" s="1">
        <v>31</v>
      </c>
      <c r="J6617" s="1">
        <v>38.200000000000003</v>
      </c>
      <c r="L6617" s="2">
        <f>N6617/((1963.5)*(1-EXP(-(0.024337)*I6617))^(1.76926))</f>
        <v>0.93419048922523096</v>
      </c>
      <c r="N6617" s="1">
        <v>596</v>
      </c>
      <c r="AJ6617" s="1" t="s">
        <v>406</v>
      </c>
      <c r="AK6617" s="20">
        <v>55</v>
      </c>
      <c r="AL6617" s="19">
        <v>60</v>
      </c>
      <c r="AN6617" s="3">
        <v>1964</v>
      </c>
      <c r="AQ6617">
        <v>80611</v>
      </c>
      <c r="AR6617" s="1" t="s">
        <v>566</v>
      </c>
    </row>
    <row r="6618" spans="1:50" x14ac:dyDescent="0.25">
      <c r="A6618" s="1">
        <v>8214</v>
      </c>
      <c r="B6618" s="1" t="s">
        <v>1233</v>
      </c>
      <c r="C6618" s="1">
        <v>101</v>
      </c>
      <c r="D6618" s="1" t="s">
        <v>6123</v>
      </c>
      <c r="F6618" s="1" t="s">
        <v>445</v>
      </c>
      <c r="G6618" s="1">
        <v>8</v>
      </c>
      <c r="H6618" s="1">
        <v>80</v>
      </c>
      <c r="I6618" s="1">
        <v>20.6</v>
      </c>
      <c r="J6618" s="1">
        <v>26.9</v>
      </c>
      <c r="K6618" s="3">
        <v>392</v>
      </c>
      <c r="L6618" s="2">
        <f>N6618/((1668.67)*(1-EXP(-(0.022864)*I6618))^(1.61028))</f>
        <v>0.45820268544831294</v>
      </c>
      <c r="N6618" s="1">
        <v>158</v>
      </c>
      <c r="O6618" s="1">
        <v>91.6</v>
      </c>
      <c r="Q6618" s="1">
        <v>12.4</v>
      </c>
      <c r="R6618" s="1">
        <v>3.93</v>
      </c>
      <c r="AJ6618" s="1" t="s">
        <v>406</v>
      </c>
      <c r="AK6618" s="20">
        <v>55.5</v>
      </c>
      <c r="AL6618" s="19">
        <v>60.5</v>
      </c>
      <c r="AN6618" s="3">
        <v>2009</v>
      </c>
      <c r="AQ6618">
        <v>80611</v>
      </c>
      <c r="AR6618" s="1" t="s">
        <v>567</v>
      </c>
    </row>
    <row r="6619" spans="1:50" x14ac:dyDescent="0.25">
      <c r="A6619" s="1">
        <v>8215</v>
      </c>
      <c r="B6619" s="1" t="s">
        <v>1233</v>
      </c>
      <c r="C6619" s="1">
        <v>101</v>
      </c>
      <c r="D6619" s="1" t="s">
        <v>6299</v>
      </c>
      <c r="F6619" s="1" t="s">
        <v>445</v>
      </c>
      <c r="G6619" s="1">
        <v>8</v>
      </c>
      <c r="H6619" s="1">
        <v>80</v>
      </c>
      <c r="I6619" s="1">
        <v>19.8</v>
      </c>
      <c r="J6619" s="1">
        <v>28.4</v>
      </c>
      <c r="K6619" s="3">
        <v>440</v>
      </c>
      <c r="L6619" s="2">
        <f>N6619/((1668.67)*(1-EXP(-(0.022864)*I6619))^(1.61028))</f>
        <v>0.77756292533211024</v>
      </c>
      <c r="N6619" s="1">
        <v>255</v>
      </c>
      <c r="O6619" s="1">
        <v>147.19999999999999</v>
      </c>
      <c r="Q6619" s="1">
        <v>11.8</v>
      </c>
      <c r="R6619" s="1">
        <v>3.85</v>
      </c>
      <c r="AJ6619" s="1" t="s">
        <v>406</v>
      </c>
      <c r="AK6619" s="20">
        <v>55.5</v>
      </c>
      <c r="AL6619" s="19">
        <v>60.5</v>
      </c>
      <c r="AN6619" s="3">
        <v>2009</v>
      </c>
      <c r="AQ6619">
        <v>80611</v>
      </c>
      <c r="AR6619" s="1" t="s">
        <v>567</v>
      </c>
    </row>
    <row r="6620" spans="1:50" x14ac:dyDescent="0.25">
      <c r="A6620" s="1">
        <v>8216</v>
      </c>
      <c r="B6620" s="1" t="s">
        <v>1233</v>
      </c>
      <c r="C6620" s="1">
        <v>101</v>
      </c>
      <c r="D6620" s="1" t="s">
        <v>6300</v>
      </c>
      <c r="F6620" s="1" t="s">
        <v>445</v>
      </c>
      <c r="G6620" s="1">
        <v>8</v>
      </c>
      <c r="H6620" s="1">
        <v>80</v>
      </c>
      <c r="I6620" s="1">
        <v>19.5</v>
      </c>
      <c r="J6620" s="1">
        <v>23.8</v>
      </c>
      <c r="K6620" s="3">
        <v>560</v>
      </c>
      <c r="L6620" s="2">
        <f>N6620/((1668.67)*(1-EXP(-(0.022864)*I6620))^(1.61028))</f>
        <v>0.74621546626962598</v>
      </c>
      <c r="N6620" s="1">
        <v>240</v>
      </c>
      <c r="O6620" s="1">
        <v>120.2</v>
      </c>
      <c r="Q6620" s="1">
        <v>12.8</v>
      </c>
      <c r="R6620" s="1">
        <v>5.26</v>
      </c>
      <c r="AJ6620" s="1" t="s">
        <v>406</v>
      </c>
      <c r="AK6620" s="20">
        <v>55.5</v>
      </c>
      <c r="AL6620" s="19">
        <v>60.5</v>
      </c>
      <c r="AN6620" s="3">
        <v>2009</v>
      </c>
      <c r="AQ6620">
        <v>80611</v>
      </c>
      <c r="AR6620" s="1" t="s">
        <v>567</v>
      </c>
    </row>
    <row r="6621" spans="1:50" x14ac:dyDescent="0.25">
      <c r="A6621" s="1">
        <v>8217</v>
      </c>
      <c r="B6621" s="1" t="s">
        <v>1233</v>
      </c>
      <c r="C6621" s="1">
        <v>101</v>
      </c>
      <c r="D6621" s="1" t="s">
        <v>6123</v>
      </c>
      <c r="F6621" s="1" t="s">
        <v>445</v>
      </c>
      <c r="G6621" s="1">
        <v>7</v>
      </c>
      <c r="H6621" s="1">
        <v>70</v>
      </c>
      <c r="I6621" s="1">
        <v>18.600000000000001</v>
      </c>
      <c r="J6621" s="1">
        <v>28.4</v>
      </c>
      <c r="K6621" s="3">
        <v>434</v>
      </c>
      <c r="L6621" s="2">
        <f>N6621/((1824.17)*(1-EXP(-(0.023514)*I6621))^(1.69151))</f>
        <v>0.84360608445794427</v>
      </c>
      <c r="N6621" s="1">
        <v>266</v>
      </c>
      <c r="O6621" s="1">
        <v>161.9</v>
      </c>
      <c r="Q6621" s="1">
        <v>16.8</v>
      </c>
      <c r="R6621" s="1">
        <v>3.26</v>
      </c>
      <c r="AJ6621" s="1" t="s">
        <v>406</v>
      </c>
      <c r="AK6621" s="20">
        <v>55.5</v>
      </c>
      <c r="AL6621" s="19">
        <v>60.5</v>
      </c>
      <c r="AN6621" s="3">
        <v>2009</v>
      </c>
      <c r="AQ6621">
        <v>80611</v>
      </c>
      <c r="AR6621" s="1" t="s">
        <v>567</v>
      </c>
      <c r="AX6621" s="33"/>
    </row>
    <row r="6622" spans="1:50" x14ac:dyDescent="0.25">
      <c r="A6622" s="1">
        <v>8218</v>
      </c>
      <c r="B6622" s="1" t="s">
        <v>1233</v>
      </c>
      <c r="C6622" s="1">
        <v>101</v>
      </c>
      <c r="D6622" s="1" t="s">
        <v>5627</v>
      </c>
      <c r="F6622" s="1" t="s">
        <v>445</v>
      </c>
      <c r="G6622" s="1">
        <v>7</v>
      </c>
      <c r="H6622" s="1">
        <v>80</v>
      </c>
      <c r="I6622" s="1">
        <v>20.6</v>
      </c>
      <c r="J6622" s="1">
        <v>27.7</v>
      </c>
      <c r="K6622" s="3">
        <v>591</v>
      </c>
      <c r="L6622" s="2">
        <f>N6622/((1824.17)*(1-EXP(-(0.023514)*I6622))^(1.69151))</f>
        <v>0.85811523182911886</v>
      </c>
      <c r="N6622" s="1">
        <v>310</v>
      </c>
      <c r="O6622" s="1">
        <v>204.6</v>
      </c>
      <c r="Q6622" s="1">
        <v>17.3</v>
      </c>
      <c r="R6622" s="1">
        <v>9.23</v>
      </c>
      <c r="AJ6622" s="1" t="s">
        <v>406</v>
      </c>
      <c r="AK6622" s="20">
        <v>55.5</v>
      </c>
      <c r="AL6622" s="19">
        <v>60.5</v>
      </c>
      <c r="AN6622" s="3">
        <v>2009</v>
      </c>
      <c r="AQ6622">
        <v>80611</v>
      </c>
      <c r="AR6622" s="1" t="s">
        <v>567</v>
      </c>
    </row>
    <row r="6623" spans="1:50" x14ac:dyDescent="0.25">
      <c r="A6623" s="1">
        <v>8219</v>
      </c>
      <c r="B6623" s="1" t="s">
        <v>1233</v>
      </c>
      <c r="C6623" s="1">
        <v>101</v>
      </c>
      <c r="D6623" s="1" t="s">
        <v>6184</v>
      </c>
      <c r="F6623" s="1" t="s">
        <v>445</v>
      </c>
      <c r="G6623" s="1">
        <v>7</v>
      </c>
      <c r="H6623" s="1">
        <v>80</v>
      </c>
      <c r="I6623" s="1">
        <v>20.3</v>
      </c>
      <c r="J6623" s="1">
        <v>28.5</v>
      </c>
      <c r="K6623" s="3">
        <v>600</v>
      </c>
      <c r="L6623" s="2">
        <f>N6623/((1824.17)*(1-EXP(-(0.023514)*I6623))^(1.69151))</f>
        <v>0.95670124562444492</v>
      </c>
      <c r="N6623" s="1">
        <v>339</v>
      </c>
      <c r="O6623" s="1">
        <v>216.4</v>
      </c>
      <c r="Q6623" s="1">
        <v>20</v>
      </c>
      <c r="R6623" s="1">
        <v>7.55</v>
      </c>
      <c r="AJ6623" s="1" t="s">
        <v>406</v>
      </c>
      <c r="AK6623" s="20">
        <v>55.5</v>
      </c>
      <c r="AL6623" s="19">
        <v>60.5</v>
      </c>
      <c r="AN6623" s="3">
        <v>2009</v>
      </c>
      <c r="AQ6623">
        <v>80611</v>
      </c>
      <c r="AR6623" s="1" t="s">
        <v>567</v>
      </c>
    </row>
    <row r="6624" spans="1:50" x14ac:dyDescent="0.25">
      <c r="A6624" s="1">
        <v>8220</v>
      </c>
      <c r="B6624" s="1" t="s">
        <v>1233</v>
      </c>
      <c r="C6624" s="1">
        <v>101</v>
      </c>
      <c r="D6624" s="1" t="s">
        <v>5627</v>
      </c>
      <c r="F6624" s="1" t="s">
        <v>445</v>
      </c>
      <c r="G6624" s="1">
        <v>10</v>
      </c>
      <c r="H6624" s="1">
        <v>124</v>
      </c>
      <c r="I6624" s="1">
        <v>14.6</v>
      </c>
      <c r="J6624" s="1">
        <v>24.8</v>
      </c>
      <c r="K6624" s="3">
        <v>293</v>
      </c>
      <c r="L6624" s="2">
        <f>N6624/((1948.03)*(1-EXP(-(0.015672)*I6624))^(1.40829))</f>
        <v>0.68615215046020095</v>
      </c>
      <c r="N6624" s="1">
        <v>143</v>
      </c>
      <c r="O6624" s="1">
        <v>50.4</v>
      </c>
      <c r="P6624" s="1">
        <v>3.16</v>
      </c>
      <c r="Q6624" s="1">
        <v>5.32</v>
      </c>
      <c r="R6624" s="1">
        <v>1.87</v>
      </c>
      <c r="AJ6624" s="1" t="s">
        <v>406</v>
      </c>
      <c r="AK6624" s="20">
        <v>61</v>
      </c>
      <c r="AL6624" s="19">
        <v>76</v>
      </c>
      <c r="AN6624" s="3">
        <v>1995</v>
      </c>
      <c r="AQ6624">
        <v>80611</v>
      </c>
      <c r="AR6624" s="1" t="s">
        <v>568</v>
      </c>
    </row>
    <row r="6625" spans="1:50" x14ac:dyDescent="0.25">
      <c r="A6625" s="1">
        <v>8221</v>
      </c>
      <c r="B6625" s="1" t="s">
        <v>1233</v>
      </c>
      <c r="C6625" s="1">
        <v>101</v>
      </c>
      <c r="D6625" s="1" t="s">
        <v>6384</v>
      </c>
      <c r="F6625" s="1" t="s">
        <v>445</v>
      </c>
      <c r="G6625" s="1">
        <v>11</v>
      </c>
      <c r="H6625" s="1">
        <v>124</v>
      </c>
      <c r="I6625" s="1">
        <v>11.2</v>
      </c>
      <c r="J6625" s="1">
        <v>14.9</v>
      </c>
      <c r="K6625" s="3">
        <v>1326</v>
      </c>
      <c r="L6625" s="2">
        <f>N6625/((3098.22)*(1-EXP(-(0.009408)*I6625))^(1.31634))</f>
        <v>1.2703828142597162</v>
      </c>
      <c r="N6625" s="1">
        <v>190</v>
      </c>
      <c r="O6625" s="1">
        <v>79.599999999999994</v>
      </c>
      <c r="P6625" s="1">
        <v>5.42</v>
      </c>
      <c r="Q6625" s="1">
        <v>6.63</v>
      </c>
      <c r="R6625" s="1">
        <v>4.0199999999999996</v>
      </c>
      <c r="AJ6625" s="1" t="s">
        <v>406</v>
      </c>
      <c r="AK6625" s="20">
        <v>61</v>
      </c>
      <c r="AL6625" s="19">
        <v>76</v>
      </c>
      <c r="AN6625" s="3">
        <v>1995</v>
      </c>
      <c r="AQ6625">
        <v>80611</v>
      </c>
      <c r="AR6625" s="1" t="s">
        <v>568</v>
      </c>
    </row>
    <row r="6626" spans="1:50" x14ac:dyDescent="0.25">
      <c r="A6626" s="1">
        <v>8222</v>
      </c>
      <c r="B6626" s="1" t="s">
        <v>1233</v>
      </c>
      <c r="C6626" s="1">
        <v>101</v>
      </c>
      <c r="D6626" s="1" t="s">
        <v>5627</v>
      </c>
      <c r="F6626" s="1" t="s">
        <v>445</v>
      </c>
      <c r="G6626" s="1">
        <v>10</v>
      </c>
      <c r="H6626" s="1">
        <v>124</v>
      </c>
      <c r="I6626" s="1">
        <v>14</v>
      </c>
      <c r="J6626" s="1">
        <v>20.6</v>
      </c>
      <c r="K6626" s="3">
        <v>595</v>
      </c>
      <c r="L6626" s="2">
        <f>N6626/((3098.22)*(1-EXP(-(0.009408)*I6626))^(1.31634))</f>
        <v>0.73005898135380054</v>
      </c>
      <c r="N6626" s="1">
        <v>144</v>
      </c>
      <c r="O6626" s="1">
        <v>68.5</v>
      </c>
      <c r="P6626" s="1">
        <v>4.43</v>
      </c>
      <c r="Q6626" s="1">
        <v>9.7899999999999991</v>
      </c>
      <c r="R6626" s="1">
        <v>5.07</v>
      </c>
      <c r="AJ6626" s="1" t="s">
        <v>406</v>
      </c>
      <c r="AK6626" s="20">
        <v>61</v>
      </c>
      <c r="AL6626" s="19">
        <v>76</v>
      </c>
      <c r="AN6626" s="3">
        <v>1995</v>
      </c>
      <c r="AQ6626">
        <v>80611</v>
      </c>
      <c r="AR6626" s="1" t="s">
        <v>568</v>
      </c>
    </row>
    <row r="6627" spans="1:50" x14ac:dyDescent="0.25">
      <c r="A6627" s="1">
        <v>8223</v>
      </c>
      <c r="B6627" s="1" t="s">
        <v>1233</v>
      </c>
      <c r="C6627" s="1">
        <v>101</v>
      </c>
      <c r="D6627" s="1" t="s">
        <v>5627</v>
      </c>
      <c r="F6627" s="1" t="s">
        <v>445</v>
      </c>
      <c r="G6627" s="1">
        <v>11</v>
      </c>
      <c r="H6627" s="1">
        <v>115</v>
      </c>
      <c r="I6627" s="1">
        <v>10.6</v>
      </c>
      <c r="J6627" s="1">
        <v>12.4</v>
      </c>
      <c r="K6627" s="3">
        <v>1571</v>
      </c>
      <c r="L6627" s="2">
        <f>N6627/((3098.22)*(1-EXP(-(0.009408)*I6627))^(1.31634))</f>
        <v>0.79505025584636946</v>
      </c>
      <c r="N6627" s="1">
        <v>111</v>
      </c>
      <c r="O6627" s="1">
        <v>49.5</v>
      </c>
      <c r="P6627" s="1">
        <v>5.0199999999999996</v>
      </c>
      <c r="Q6627" s="1">
        <v>5.47</v>
      </c>
      <c r="R6627" s="1">
        <v>5.92</v>
      </c>
      <c r="AJ6627" s="1" t="s">
        <v>406</v>
      </c>
      <c r="AK6627" s="20">
        <v>61</v>
      </c>
      <c r="AL6627" s="19">
        <v>76</v>
      </c>
      <c r="AN6627" s="3">
        <v>1995</v>
      </c>
      <c r="AQ6627">
        <v>80611</v>
      </c>
      <c r="AR6627" s="1" t="s">
        <v>568</v>
      </c>
    </row>
    <row r="6628" spans="1:50" x14ac:dyDescent="0.25">
      <c r="A6628" s="1">
        <v>8224</v>
      </c>
      <c r="B6628" s="1" t="s">
        <v>1233</v>
      </c>
      <c r="C6628" s="1">
        <v>101</v>
      </c>
      <c r="D6628" s="1" t="s">
        <v>5627</v>
      </c>
      <c r="F6628" s="1" t="s">
        <v>445</v>
      </c>
      <c r="G6628" s="1">
        <v>11</v>
      </c>
      <c r="H6628" s="1">
        <v>100</v>
      </c>
      <c r="I6628" s="1">
        <v>11.9</v>
      </c>
      <c r="J6628" s="1">
        <v>13.6</v>
      </c>
      <c r="K6628" s="3">
        <v>1556</v>
      </c>
      <c r="L6628" s="2">
        <f>N6628/((3098.22)*(1-EXP(-(0.009408)*I6628))^(1.31634))</f>
        <v>0.99195391768903229</v>
      </c>
      <c r="N6628" s="1">
        <v>160</v>
      </c>
      <c r="O6628" s="1">
        <v>76.099999999999994</v>
      </c>
      <c r="P6628" s="1">
        <v>4.42</v>
      </c>
      <c r="Q6628" s="1">
        <v>4.83</v>
      </c>
      <c r="R6628" s="1">
        <v>4.09</v>
      </c>
      <c r="AJ6628" s="1" t="s">
        <v>406</v>
      </c>
      <c r="AK6628" s="20">
        <v>61</v>
      </c>
      <c r="AL6628" s="19">
        <v>76</v>
      </c>
      <c r="AN6628" s="3">
        <v>1995</v>
      </c>
      <c r="AQ6628">
        <v>80611</v>
      </c>
      <c r="AR6628" s="1" t="s">
        <v>568</v>
      </c>
    </row>
    <row r="6629" spans="1:50" x14ac:dyDescent="0.25">
      <c r="A6629" s="1">
        <v>8225</v>
      </c>
      <c r="B6629" s="1" t="s">
        <v>1233</v>
      </c>
      <c r="C6629" s="1">
        <v>101</v>
      </c>
      <c r="D6629" s="1" t="s">
        <v>5627</v>
      </c>
      <c r="F6629" s="1" t="s">
        <v>445</v>
      </c>
      <c r="G6629" s="1">
        <v>11</v>
      </c>
      <c r="H6629" s="1">
        <v>115</v>
      </c>
      <c r="I6629" s="1">
        <v>10.4</v>
      </c>
      <c r="J6629" s="1">
        <v>14.5</v>
      </c>
      <c r="K6629" s="3">
        <v>1551</v>
      </c>
      <c r="L6629" s="2">
        <f>N6629/((3098.22)*(1-EXP(-(0.009408)*I6629))^(1.31634))</f>
        <v>1.3570748619129098</v>
      </c>
      <c r="N6629" s="1">
        <v>185</v>
      </c>
      <c r="O6629" s="1">
        <v>75.3</v>
      </c>
      <c r="P6629" s="1">
        <v>5.31</v>
      </c>
      <c r="Q6629" s="1">
        <v>5.34</v>
      </c>
      <c r="R6629" s="1">
        <v>4.47</v>
      </c>
      <c r="AJ6629" s="1" t="s">
        <v>406</v>
      </c>
      <c r="AK6629" s="20">
        <v>61</v>
      </c>
      <c r="AL6629" s="19">
        <v>76</v>
      </c>
      <c r="AN6629" s="3">
        <v>1995</v>
      </c>
      <c r="AQ6629">
        <v>80611</v>
      </c>
      <c r="AR6629" s="1" t="s">
        <v>568</v>
      </c>
    </row>
    <row r="6630" spans="1:50" x14ac:dyDescent="0.25">
      <c r="A6630" s="1">
        <v>8226</v>
      </c>
      <c r="B6630" s="1" t="s">
        <v>1233</v>
      </c>
      <c r="C6630" s="1">
        <v>101</v>
      </c>
      <c r="D6630" s="33" t="s">
        <v>851</v>
      </c>
      <c r="F6630" s="1" t="s">
        <v>445</v>
      </c>
      <c r="G6630" s="1">
        <v>7</v>
      </c>
      <c r="H6630" s="1">
        <v>26</v>
      </c>
      <c r="J6630" s="1"/>
      <c r="L6630" s="2">
        <v>0.8</v>
      </c>
      <c r="N6630" s="1">
        <v>133.4</v>
      </c>
      <c r="O6630" s="1">
        <v>52.69</v>
      </c>
      <c r="Q6630" s="1">
        <v>7.65</v>
      </c>
      <c r="R6630" s="1">
        <v>5.75</v>
      </c>
      <c r="S6630" s="1">
        <v>16.2</v>
      </c>
      <c r="AI6630" s="1">
        <v>9.15</v>
      </c>
      <c r="AJ6630" s="1" t="s">
        <v>406</v>
      </c>
      <c r="AK6630" s="20">
        <v>56.33</v>
      </c>
      <c r="AL6630" s="19">
        <v>93</v>
      </c>
      <c r="AN6630" s="3">
        <v>1968</v>
      </c>
      <c r="AQ6630">
        <v>80817</v>
      </c>
      <c r="AR6630" s="1" t="s">
        <v>569</v>
      </c>
    </row>
    <row r="6631" spans="1:50" x14ac:dyDescent="0.25">
      <c r="A6631" s="1">
        <v>8227</v>
      </c>
      <c r="B6631" s="1" t="s">
        <v>1233</v>
      </c>
      <c r="C6631" s="1">
        <v>101</v>
      </c>
      <c r="D6631" s="33" t="s">
        <v>851</v>
      </c>
      <c r="F6631" s="1" t="s">
        <v>445</v>
      </c>
      <c r="G6631" s="1">
        <v>6</v>
      </c>
      <c r="H6631" s="1">
        <v>59</v>
      </c>
      <c r="J6631" s="1"/>
      <c r="N6631" s="1">
        <v>328</v>
      </c>
      <c r="O6631" s="1">
        <v>134</v>
      </c>
      <c r="Q6631" s="1">
        <v>16.5</v>
      </c>
      <c r="R6631" s="1">
        <v>5.22</v>
      </c>
      <c r="S6631" s="1">
        <v>28.4</v>
      </c>
      <c r="AJ6631" s="1" t="s">
        <v>406</v>
      </c>
      <c r="AK6631" s="20">
        <v>56.33</v>
      </c>
      <c r="AL6631" s="19">
        <v>93</v>
      </c>
      <c r="AN6631" s="3">
        <v>1968</v>
      </c>
      <c r="AQ6631">
        <v>80817</v>
      </c>
      <c r="AR6631" s="1" t="s">
        <v>569</v>
      </c>
    </row>
    <row r="6632" spans="1:50" x14ac:dyDescent="0.25">
      <c r="A6632" s="1">
        <v>8228</v>
      </c>
      <c r="B6632" s="1" t="s">
        <v>1233</v>
      </c>
      <c r="C6632" s="1">
        <v>101</v>
      </c>
      <c r="D6632" s="33" t="s">
        <v>851</v>
      </c>
      <c r="E6632" s="1" t="s">
        <v>740</v>
      </c>
      <c r="F6632" s="1" t="s">
        <v>445</v>
      </c>
      <c r="G6632" s="1">
        <v>6</v>
      </c>
      <c r="H6632" s="1">
        <v>63</v>
      </c>
      <c r="J6632" s="1"/>
      <c r="N6632" s="1">
        <v>326</v>
      </c>
      <c r="O6632" s="1">
        <v>135</v>
      </c>
      <c r="Q6632" s="1">
        <v>19.8</v>
      </c>
      <c r="R6632" s="1">
        <v>6.26</v>
      </c>
      <c r="S6632" s="1">
        <v>28.1</v>
      </c>
      <c r="Z6632" s="1">
        <v>1.2999999999999999E-2</v>
      </c>
      <c r="AI6632" s="1">
        <v>16.52</v>
      </c>
      <c r="AJ6632" s="1" t="s">
        <v>406</v>
      </c>
      <c r="AK6632" s="20">
        <v>56.33</v>
      </c>
      <c r="AL6632" s="19">
        <v>93</v>
      </c>
      <c r="AN6632" s="3">
        <v>1968</v>
      </c>
      <c r="AQ6632">
        <v>80817</v>
      </c>
      <c r="AR6632" s="1" t="s">
        <v>569</v>
      </c>
    </row>
    <row r="6633" spans="1:50" x14ac:dyDescent="0.25">
      <c r="A6633" s="1">
        <v>8229</v>
      </c>
      <c r="B6633" s="1" t="s">
        <v>1233</v>
      </c>
      <c r="C6633" s="1">
        <v>101</v>
      </c>
      <c r="D6633" s="1" t="s">
        <v>6004</v>
      </c>
      <c r="F6633" s="1" t="s">
        <v>445</v>
      </c>
      <c r="G6633" s="1">
        <v>10</v>
      </c>
      <c r="H6633" s="1">
        <v>28</v>
      </c>
      <c r="I6633" s="1">
        <v>2.5</v>
      </c>
      <c r="J6633" s="1"/>
      <c r="K6633" s="3">
        <v>83000</v>
      </c>
      <c r="N6633" s="1">
        <v>65.75</v>
      </c>
      <c r="O6633" s="1">
        <v>15.1</v>
      </c>
      <c r="Q6633" s="1">
        <v>3.44</v>
      </c>
      <c r="R6633" s="1">
        <v>2.6</v>
      </c>
      <c r="S6633" s="1">
        <v>8.73</v>
      </c>
      <c r="AJ6633" s="1" t="s">
        <v>406</v>
      </c>
      <c r="AK6633" s="20">
        <v>64.5</v>
      </c>
      <c r="AL6633" s="19">
        <v>55.5</v>
      </c>
      <c r="AN6633" s="3">
        <v>2003</v>
      </c>
      <c r="AQ6633">
        <v>80608</v>
      </c>
      <c r="AR6633" s="1" t="s">
        <v>570</v>
      </c>
    </row>
    <row r="6634" spans="1:50" x14ac:dyDescent="0.25">
      <c r="A6634" s="1">
        <v>8230</v>
      </c>
      <c r="B6634" s="1" t="s">
        <v>1233</v>
      </c>
      <c r="C6634" s="1">
        <v>101</v>
      </c>
      <c r="D6634" s="1" t="s">
        <v>5627</v>
      </c>
      <c r="F6634" s="1" t="s">
        <v>445</v>
      </c>
      <c r="G6634" s="1">
        <v>8</v>
      </c>
      <c r="H6634" s="1">
        <v>10</v>
      </c>
      <c r="I6634" s="1">
        <v>2.5</v>
      </c>
      <c r="J6634" s="1">
        <v>1.3</v>
      </c>
      <c r="K6634" s="3">
        <v>84500</v>
      </c>
      <c r="L6634" s="2">
        <f>N6634/((1668.67)*(1-EXP(-(0.022864)*I6634))^(1.61028))</f>
        <v>1.1959265162951938</v>
      </c>
      <c r="N6634" s="1">
        <v>19</v>
      </c>
      <c r="O6634" s="1">
        <v>7.7</v>
      </c>
      <c r="P6634" s="1">
        <v>2.1</v>
      </c>
      <c r="Q6634" s="1">
        <v>0.1</v>
      </c>
      <c r="R6634" s="1">
        <v>0.4</v>
      </c>
      <c r="AJ6634" s="1" t="s">
        <v>406</v>
      </c>
      <c r="AK6634" s="20">
        <v>61</v>
      </c>
      <c r="AL6634" s="19">
        <v>87</v>
      </c>
      <c r="AN6634" s="3">
        <v>1980</v>
      </c>
      <c r="AQ6634">
        <v>80611</v>
      </c>
      <c r="AR6634" s="1" t="s">
        <v>571</v>
      </c>
    </row>
    <row r="6635" spans="1:50" x14ac:dyDescent="0.25">
      <c r="A6635" s="1">
        <v>8231</v>
      </c>
      <c r="B6635" s="1" t="s">
        <v>1233</v>
      </c>
      <c r="C6635" s="1">
        <v>101</v>
      </c>
      <c r="D6635" s="1" t="s">
        <v>5627</v>
      </c>
      <c r="F6635" s="1" t="s">
        <v>445</v>
      </c>
      <c r="G6635" s="1">
        <v>10</v>
      </c>
      <c r="H6635" s="1">
        <v>30</v>
      </c>
      <c r="I6635" s="1">
        <v>3.6</v>
      </c>
      <c r="J6635" s="1">
        <v>2</v>
      </c>
      <c r="K6635" s="3">
        <v>53476</v>
      </c>
      <c r="L6635" s="2">
        <f>N6635/((1948.03)*(1-EXP(-(0.015672)*I6635))^(1.40829))</f>
        <v>1.7144214576670025</v>
      </c>
      <c r="N6635" s="1">
        <v>56</v>
      </c>
      <c r="O6635" s="1">
        <v>22.5</v>
      </c>
      <c r="P6635" s="1">
        <v>5.6</v>
      </c>
      <c r="Q6635" s="1">
        <v>1.1000000000000001</v>
      </c>
      <c r="R6635" s="1">
        <v>2.9</v>
      </c>
      <c r="AJ6635" s="1" t="s">
        <v>406</v>
      </c>
      <c r="AK6635" s="20">
        <v>61</v>
      </c>
      <c r="AL6635" s="19">
        <v>87</v>
      </c>
      <c r="AN6635" s="3">
        <v>1980</v>
      </c>
      <c r="AQ6635">
        <v>80611</v>
      </c>
      <c r="AR6635" s="1" t="s">
        <v>571</v>
      </c>
    </row>
    <row r="6636" spans="1:50" x14ac:dyDescent="0.25">
      <c r="A6636" s="1">
        <v>8232</v>
      </c>
      <c r="B6636" s="1" t="s">
        <v>1233</v>
      </c>
      <c r="C6636" s="1">
        <v>101</v>
      </c>
      <c r="D6636" s="1" t="s">
        <v>5627</v>
      </c>
      <c r="F6636" s="1" t="s">
        <v>445</v>
      </c>
      <c r="G6636" s="1">
        <v>11</v>
      </c>
      <c r="H6636" s="1">
        <v>50</v>
      </c>
      <c r="I6636" s="1">
        <v>5.0999999999999996</v>
      </c>
      <c r="J6636" s="1">
        <v>3.5</v>
      </c>
      <c r="K6636" s="3">
        <v>21931</v>
      </c>
      <c r="L6636" s="2">
        <f>N6636/((3098.22)*(1-EXP(-(0.009408)*I6636))^(1.31634))</f>
        <v>1.6328784585279741</v>
      </c>
      <c r="N6636" s="1">
        <v>90</v>
      </c>
      <c r="O6636" s="1">
        <v>36.6</v>
      </c>
      <c r="P6636" s="1">
        <v>8</v>
      </c>
      <c r="Q6636" s="1">
        <v>2.1</v>
      </c>
      <c r="R6636" s="1">
        <v>5</v>
      </c>
      <c r="AJ6636" s="1" t="s">
        <v>406</v>
      </c>
      <c r="AK6636" s="20">
        <v>61</v>
      </c>
      <c r="AL6636" s="19">
        <v>87</v>
      </c>
      <c r="AN6636" s="3">
        <v>1980</v>
      </c>
      <c r="AQ6636">
        <v>80611</v>
      </c>
      <c r="AR6636" s="1" t="s">
        <v>571</v>
      </c>
    </row>
    <row r="6637" spans="1:50" x14ac:dyDescent="0.25">
      <c r="A6637" s="1">
        <v>8233</v>
      </c>
      <c r="B6637" s="1" t="s">
        <v>1233</v>
      </c>
      <c r="C6637" s="1">
        <v>101</v>
      </c>
      <c r="D6637" s="1" t="s">
        <v>5627</v>
      </c>
      <c r="F6637" s="1" t="s">
        <v>445</v>
      </c>
      <c r="G6637" s="1">
        <v>11</v>
      </c>
      <c r="H6637" s="1">
        <v>70</v>
      </c>
      <c r="I6637" s="1">
        <v>6.8</v>
      </c>
      <c r="J6637" s="1">
        <v>4.7</v>
      </c>
      <c r="K6637" s="3">
        <v>15389</v>
      </c>
      <c r="L6637" s="2">
        <f>N6637/((3098.22)*(1-EXP(-(0.009408)*I6637))^(1.31634))</f>
        <v>1.5315750385732385</v>
      </c>
      <c r="N6637" s="1">
        <v>122</v>
      </c>
      <c r="O6637" s="1">
        <v>49.8</v>
      </c>
      <c r="P6637" s="1">
        <v>9.8000000000000007</v>
      </c>
      <c r="Q6637" s="1">
        <v>3.2</v>
      </c>
      <c r="R6637" s="1">
        <v>6.5</v>
      </c>
      <c r="AJ6637" s="1" t="s">
        <v>406</v>
      </c>
      <c r="AK6637" s="20">
        <v>61</v>
      </c>
      <c r="AL6637" s="19">
        <v>87</v>
      </c>
      <c r="AN6637" s="3">
        <v>1980</v>
      </c>
      <c r="AQ6637">
        <v>80611</v>
      </c>
      <c r="AR6637" s="1" t="s">
        <v>571</v>
      </c>
    </row>
    <row r="6638" spans="1:50" x14ac:dyDescent="0.25">
      <c r="A6638" s="1">
        <v>8234</v>
      </c>
      <c r="B6638" s="1" t="s">
        <v>1233</v>
      </c>
      <c r="C6638" s="1">
        <v>101</v>
      </c>
      <c r="D6638" s="1" t="s">
        <v>5627</v>
      </c>
      <c r="F6638" s="1" t="s">
        <v>445</v>
      </c>
      <c r="G6638" s="1">
        <v>11</v>
      </c>
      <c r="H6638" s="1">
        <v>90</v>
      </c>
      <c r="I6638" s="1">
        <v>8.9</v>
      </c>
      <c r="J6638" s="1">
        <v>7.4</v>
      </c>
      <c r="K6638" s="3">
        <v>6324</v>
      </c>
      <c r="L6638" s="2">
        <f>N6638/((3098.22)*(1-EXP(-(0.009408)*I6638))^(1.31634))</f>
        <v>1.3205737985817636</v>
      </c>
      <c r="N6638" s="1">
        <v>148</v>
      </c>
      <c r="O6638" s="1">
        <v>60.5</v>
      </c>
      <c r="P6638" s="1">
        <v>11</v>
      </c>
      <c r="Q6638" s="1">
        <v>4.4000000000000004</v>
      </c>
      <c r="R6638" s="1">
        <v>8.1</v>
      </c>
      <c r="AJ6638" s="1" t="s">
        <v>406</v>
      </c>
      <c r="AK6638" s="20">
        <v>61</v>
      </c>
      <c r="AL6638" s="19">
        <v>87</v>
      </c>
      <c r="AN6638" s="3">
        <v>1980</v>
      </c>
      <c r="AQ6638">
        <v>80611</v>
      </c>
      <c r="AR6638" s="1" t="s">
        <v>571</v>
      </c>
      <c r="AX6638" s="33"/>
    </row>
    <row r="6639" spans="1:50" x14ac:dyDescent="0.25">
      <c r="A6639" s="1">
        <v>8235</v>
      </c>
      <c r="B6639" s="1" t="s">
        <v>1233</v>
      </c>
      <c r="C6639" s="1">
        <v>101</v>
      </c>
      <c r="D6639" s="1" t="s">
        <v>5627</v>
      </c>
      <c r="F6639" s="1" t="s">
        <v>445</v>
      </c>
      <c r="G6639" s="1">
        <v>11</v>
      </c>
      <c r="H6639" s="1">
        <v>110</v>
      </c>
      <c r="I6639" s="1">
        <v>11.3</v>
      </c>
      <c r="J6639" s="1">
        <v>10.4</v>
      </c>
      <c r="K6639" s="3">
        <v>3096</v>
      </c>
      <c r="L6639" s="2">
        <f>N6639/((3098.22)*(1-EXP(-(0.009408)*I6639))^(1.31634))</f>
        <v>1.1175070261802096</v>
      </c>
      <c r="N6639" s="1">
        <v>169</v>
      </c>
      <c r="O6639" s="1">
        <v>69.5</v>
      </c>
      <c r="P6639" s="1">
        <v>11.6</v>
      </c>
      <c r="Q6639" s="1">
        <v>5.2</v>
      </c>
      <c r="R6639" s="1">
        <v>7.1</v>
      </c>
      <c r="AJ6639" s="1" t="s">
        <v>406</v>
      </c>
      <c r="AK6639" s="20">
        <v>61</v>
      </c>
      <c r="AL6639" s="19">
        <v>87</v>
      </c>
      <c r="AN6639" s="3">
        <v>1980</v>
      </c>
      <c r="AQ6639">
        <v>80611</v>
      </c>
      <c r="AR6639" s="1" t="s">
        <v>571</v>
      </c>
    </row>
    <row r="6640" spans="1:50" x14ac:dyDescent="0.25">
      <c r="A6640" s="1">
        <v>8236</v>
      </c>
      <c r="B6640" s="1" t="s">
        <v>1233</v>
      </c>
      <c r="C6640" s="1">
        <v>101</v>
      </c>
      <c r="D6640" s="1" t="s">
        <v>5627</v>
      </c>
      <c r="F6640" s="1" t="s">
        <v>445</v>
      </c>
      <c r="G6640" s="1">
        <v>10</v>
      </c>
      <c r="H6640" s="1">
        <v>130</v>
      </c>
      <c r="I6640" s="1">
        <v>13.7</v>
      </c>
      <c r="J6640" s="1">
        <v>15.2</v>
      </c>
      <c r="K6640" s="3">
        <v>1399</v>
      </c>
      <c r="L6640" s="2">
        <f>N6640/((3098.22)*(1-EXP(-(0.009408)*I6640))^(1.31634))</f>
        <v>0.9580925598295511</v>
      </c>
      <c r="N6640" s="1">
        <v>184</v>
      </c>
      <c r="O6640" s="1">
        <v>75.5</v>
      </c>
      <c r="P6640" s="1">
        <v>11.1</v>
      </c>
      <c r="Q6640" s="1">
        <v>7.2</v>
      </c>
      <c r="R6640" s="1">
        <v>5.9</v>
      </c>
      <c r="AJ6640" s="1" t="s">
        <v>406</v>
      </c>
      <c r="AK6640" s="20">
        <v>61</v>
      </c>
      <c r="AL6640" s="19">
        <v>87</v>
      </c>
      <c r="AN6640" s="3">
        <v>1980</v>
      </c>
      <c r="AQ6640">
        <v>80611</v>
      </c>
      <c r="AR6640" s="1" t="s">
        <v>571</v>
      </c>
    </row>
    <row r="6641" spans="1:44" x14ac:dyDescent="0.25">
      <c r="A6641" s="1">
        <v>8237</v>
      </c>
      <c r="B6641" s="1" t="s">
        <v>1233</v>
      </c>
      <c r="C6641" s="1">
        <v>101</v>
      </c>
      <c r="D6641" s="1" t="s">
        <v>5627</v>
      </c>
      <c r="F6641" s="1" t="s">
        <v>445</v>
      </c>
      <c r="G6641" s="1">
        <v>10</v>
      </c>
      <c r="H6641" s="1">
        <v>150</v>
      </c>
      <c r="I6641" s="1">
        <v>16.100000000000001</v>
      </c>
      <c r="J6641" s="1">
        <v>19.600000000000001</v>
      </c>
      <c r="K6641" s="3">
        <v>535</v>
      </c>
      <c r="L6641" s="2">
        <f>N6641/((1948.03)*(1-EXP(-(0.015672)*I6641))^(1.40829))</f>
        <v>0.81134276623493262</v>
      </c>
      <c r="N6641" s="1">
        <v>191</v>
      </c>
      <c r="O6641" s="1">
        <v>68.599999999999994</v>
      </c>
      <c r="P6641" s="1">
        <v>10.3</v>
      </c>
      <c r="Q6641" s="1">
        <v>7.3</v>
      </c>
      <c r="R6641" s="1">
        <v>5.2</v>
      </c>
      <c r="AJ6641" s="1" t="s">
        <v>406</v>
      </c>
      <c r="AK6641" s="20">
        <v>61</v>
      </c>
      <c r="AL6641" s="19">
        <v>87</v>
      </c>
      <c r="AN6641" s="3">
        <v>1980</v>
      </c>
      <c r="AQ6641">
        <v>80611</v>
      </c>
      <c r="AR6641" s="1" t="s">
        <v>571</v>
      </c>
    </row>
    <row r="6642" spans="1:44" x14ac:dyDescent="0.25">
      <c r="A6642" s="1">
        <v>8238</v>
      </c>
      <c r="B6642" s="1" t="s">
        <v>1233</v>
      </c>
      <c r="C6642" s="1">
        <v>101</v>
      </c>
      <c r="D6642" s="1" t="s">
        <v>5627</v>
      </c>
      <c r="F6642" s="1" t="s">
        <v>445</v>
      </c>
      <c r="G6642" s="1">
        <v>9</v>
      </c>
      <c r="H6642" s="1">
        <v>170</v>
      </c>
      <c r="I6642" s="1">
        <v>18.2</v>
      </c>
      <c r="J6642" s="1">
        <v>23.8</v>
      </c>
      <c r="K6642" s="3">
        <v>488</v>
      </c>
      <c r="L6642" s="2">
        <f>N6642/((1581.94)*(1-EXP(-(0.021301)*I6642))^(1.51716))</f>
        <v>0.67576635723680356</v>
      </c>
      <c r="N6642" s="1">
        <v>191</v>
      </c>
      <c r="O6642" s="1">
        <v>78.7</v>
      </c>
      <c r="P6642" s="1">
        <v>9.3000000000000007</v>
      </c>
      <c r="Q6642" s="1">
        <v>7.1</v>
      </c>
      <c r="R6642" s="1">
        <v>4.4000000000000004</v>
      </c>
      <c r="AJ6642" s="1" t="s">
        <v>406</v>
      </c>
      <c r="AK6642" s="20">
        <v>61</v>
      </c>
      <c r="AL6642" s="19">
        <v>87</v>
      </c>
      <c r="AN6642" s="3">
        <v>1980</v>
      </c>
      <c r="AQ6642">
        <v>80611</v>
      </c>
      <c r="AR6642" s="1" t="s">
        <v>571</v>
      </c>
    </row>
    <row r="6643" spans="1:44" x14ac:dyDescent="0.25">
      <c r="A6643" s="1">
        <v>8239</v>
      </c>
      <c r="B6643" s="1" t="s">
        <v>1233</v>
      </c>
      <c r="C6643" s="1">
        <v>101</v>
      </c>
      <c r="D6643" s="1" t="s">
        <v>5627</v>
      </c>
      <c r="F6643" s="1" t="s">
        <v>445</v>
      </c>
      <c r="G6643" s="1">
        <v>9</v>
      </c>
      <c r="H6643" s="1">
        <v>190</v>
      </c>
      <c r="I6643" s="1">
        <v>19.899999999999999</v>
      </c>
      <c r="J6643" s="1">
        <v>26.4</v>
      </c>
      <c r="K6643" s="3">
        <v>354</v>
      </c>
      <c r="L6643" s="2">
        <f>N6643/((1581.94)*(1-EXP(-(0.021301)*I6643))^(1.51716))</f>
        <v>0.58326809739178864</v>
      </c>
      <c r="N6643" s="1">
        <v>184</v>
      </c>
      <c r="O6643" s="1">
        <v>75.900000000000006</v>
      </c>
      <c r="P6643" s="1">
        <v>8.4</v>
      </c>
      <c r="Q6643" s="1">
        <v>6.7</v>
      </c>
      <c r="R6643" s="1">
        <v>3.8</v>
      </c>
      <c r="AJ6643" s="1" t="s">
        <v>406</v>
      </c>
      <c r="AK6643" s="20">
        <v>61</v>
      </c>
      <c r="AL6643" s="19">
        <v>87</v>
      </c>
      <c r="AN6643" s="3">
        <v>1980</v>
      </c>
      <c r="AQ6643">
        <v>80611</v>
      </c>
      <c r="AR6643" s="1" t="s">
        <v>571</v>
      </c>
    </row>
    <row r="6644" spans="1:44" x14ac:dyDescent="0.25">
      <c r="A6644" s="1">
        <v>8240</v>
      </c>
      <c r="B6644" s="1" t="s">
        <v>1233</v>
      </c>
      <c r="C6644" s="1">
        <v>101</v>
      </c>
      <c r="D6644" s="1" t="s">
        <v>5627</v>
      </c>
      <c r="F6644" s="1" t="s">
        <v>445</v>
      </c>
      <c r="G6644" s="1">
        <v>9</v>
      </c>
      <c r="H6644" s="1">
        <v>210</v>
      </c>
      <c r="I6644" s="1">
        <v>20.9</v>
      </c>
      <c r="J6644" s="1">
        <v>28.2</v>
      </c>
      <c r="K6644" s="3">
        <v>274</v>
      </c>
      <c r="L6644" s="2">
        <f>N6644/((1581.94)*(1-EXP(-(0.021301)*I6644))^(1.51716))</f>
        <v>0.50482727304286945</v>
      </c>
      <c r="N6644" s="1">
        <v>169</v>
      </c>
      <c r="O6644" s="1">
        <v>69.7</v>
      </c>
      <c r="P6644" s="1">
        <v>7.5</v>
      </c>
      <c r="Q6644" s="1">
        <v>6.1</v>
      </c>
      <c r="R6644" s="1">
        <v>3.4</v>
      </c>
      <c r="AJ6644" s="1" t="s">
        <v>406</v>
      </c>
      <c r="AK6644" s="20">
        <v>61</v>
      </c>
      <c r="AL6644" s="19">
        <v>87</v>
      </c>
      <c r="AN6644" s="3">
        <v>1980</v>
      </c>
      <c r="AQ6644">
        <v>80611</v>
      </c>
      <c r="AR6644" s="1" t="s">
        <v>571</v>
      </c>
    </row>
    <row r="6645" spans="1:44" x14ac:dyDescent="0.25">
      <c r="A6645" s="1">
        <v>8241</v>
      </c>
      <c r="B6645" s="1" t="s">
        <v>1233</v>
      </c>
      <c r="C6645" s="1">
        <v>101</v>
      </c>
      <c r="D6645" s="1" t="s">
        <v>5627</v>
      </c>
      <c r="F6645" s="1" t="s">
        <v>445</v>
      </c>
      <c r="G6645" s="1">
        <v>9</v>
      </c>
      <c r="H6645" s="1">
        <v>230</v>
      </c>
      <c r="I6645" s="1">
        <v>21.2</v>
      </c>
      <c r="J6645" s="1">
        <v>30.1</v>
      </c>
      <c r="K6645" s="3">
        <v>208</v>
      </c>
      <c r="L6645" s="2">
        <f>N6645/((1581.94)*(1-EXP(-(0.021301)*I6645))^(1.51716))</f>
        <v>0.43458597515915237</v>
      </c>
      <c r="N6645" s="1">
        <v>148</v>
      </c>
      <c r="O6645" s="1">
        <v>61.7</v>
      </c>
      <c r="P6645" s="1">
        <v>6.3</v>
      </c>
      <c r="Q6645" s="1">
        <v>5.2</v>
      </c>
      <c r="R6645" s="1">
        <v>3.3</v>
      </c>
      <c r="AJ6645" s="1" t="s">
        <v>406</v>
      </c>
      <c r="AK6645" s="20">
        <v>61</v>
      </c>
      <c r="AL6645" s="19">
        <v>87</v>
      </c>
      <c r="AN6645" s="3">
        <v>1980</v>
      </c>
      <c r="AQ6645">
        <v>80611</v>
      </c>
      <c r="AR6645" s="1" t="s">
        <v>571</v>
      </c>
    </row>
    <row r="6646" spans="1:44" x14ac:dyDescent="0.25">
      <c r="A6646" s="1">
        <v>8242</v>
      </c>
      <c r="B6646" s="1" t="s">
        <v>1233</v>
      </c>
      <c r="C6646" s="1">
        <v>101</v>
      </c>
      <c r="D6646" s="1" t="s">
        <v>5627</v>
      </c>
      <c r="F6646" s="1" t="s">
        <v>445</v>
      </c>
      <c r="G6646" s="1">
        <v>9</v>
      </c>
      <c r="H6646" s="1">
        <v>250</v>
      </c>
      <c r="I6646" s="1">
        <v>21.3</v>
      </c>
      <c r="J6646" s="1">
        <v>31.3</v>
      </c>
      <c r="K6646" s="3">
        <v>157</v>
      </c>
      <c r="L6646" s="2">
        <f>N6646/((1581.94)*(1-EXP(-(0.021301)*I6646))^(1.51716))</f>
        <v>0.35622314345393691</v>
      </c>
      <c r="N6646" s="1">
        <v>122</v>
      </c>
      <c r="O6646" s="1">
        <v>50.4</v>
      </c>
      <c r="P6646" s="1">
        <v>5.0999999999999996</v>
      </c>
      <c r="Q6646" s="1">
        <v>4.5</v>
      </c>
      <c r="R6646" s="1">
        <v>3.1</v>
      </c>
      <c r="AJ6646" s="1" t="s">
        <v>406</v>
      </c>
      <c r="AK6646" s="20">
        <v>61</v>
      </c>
      <c r="AL6646" s="19">
        <v>87</v>
      </c>
      <c r="AN6646" s="3">
        <v>1980</v>
      </c>
      <c r="AQ6646">
        <v>80611</v>
      </c>
      <c r="AR6646" s="1" t="s">
        <v>571</v>
      </c>
    </row>
    <row r="6647" spans="1:44" x14ac:dyDescent="0.25">
      <c r="A6647" s="1">
        <v>8243</v>
      </c>
      <c r="B6647" s="1" t="s">
        <v>1233</v>
      </c>
      <c r="C6647" s="1">
        <v>101</v>
      </c>
      <c r="D6647" s="1" t="s">
        <v>5627</v>
      </c>
      <c r="F6647" s="1" t="s">
        <v>445</v>
      </c>
      <c r="G6647" s="1">
        <v>9</v>
      </c>
      <c r="H6647" s="1">
        <v>270</v>
      </c>
      <c r="I6647" s="1">
        <v>21.3</v>
      </c>
      <c r="J6647" s="1">
        <v>32.4</v>
      </c>
      <c r="K6647" s="3">
        <v>107</v>
      </c>
      <c r="L6647" s="2">
        <f>N6647/((1581.94)*(1-EXP(-(0.021301)*I6647))^(1.51716))</f>
        <v>0.26278756484306826</v>
      </c>
      <c r="N6647" s="1">
        <v>90</v>
      </c>
      <c r="O6647" s="1">
        <v>37.200000000000003</v>
      </c>
      <c r="P6647" s="1">
        <v>3.7</v>
      </c>
      <c r="Q6647" s="1">
        <v>4</v>
      </c>
      <c r="R6647" s="1">
        <v>2.4</v>
      </c>
      <c r="AJ6647" s="1" t="s">
        <v>406</v>
      </c>
      <c r="AK6647" s="20">
        <v>61</v>
      </c>
      <c r="AL6647" s="19">
        <v>87</v>
      </c>
      <c r="AN6647" s="3">
        <v>1980</v>
      </c>
      <c r="AQ6647">
        <v>80611</v>
      </c>
      <c r="AR6647" s="1" t="s">
        <v>571</v>
      </c>
    </row>
    <row r="6648" spans="1:44" x14ac:dyDescent="0.25">
      <c r="A6648" s="1">
        <v>8244</v>
      </c>
      <c r="B6648" s="1" t="s">
        <v>1233</v>
      </c>
      <c r="C6648" s="1">
        <v>101</v>
      </c>
      <c r="D6648" s="1" t="s">
        <v>5627</v>
      </c>
      <c r="F6648" s="1" t="s">
        <v>445</v>
      </c>
      <c r="G6648" s="1">
        <v>9</v>
      </c>
      <c r="H6648" s="1">
        <v>290</v>
      </c>
      <c r="I6648" s="1">
        <v>21.3</v>
      </c>
      <c r="J6648" s="1">
        <v>32.6</v>
      </c>
      <c r="K6648" s="3">
        <v>66</v>
      </c>
      <c r="L6648" s="2">
        <f>N6648/((1581.94)*(1-EXP(-(0.021301)*I6648))^(1.51716))</f>
        <v>0.16351226256902024</v>
      </c>
      <c r="N6648" s="1">
        <v>56</v>
      </c>
      <c r="O6648" s="1">
        <v>23.1</v>
      </c>
      <c r="P6648" s="1">
        <v>2.2999999999999998</v>
      </c>
      <c r="Q6648" s="1">
        <v>2.9</v>
      </c>
      <c r="R6648" s="1">
        <v>1.9</v>
      </c>
      <c r="AJ6648" s="1" t="s">
        <v>406</v>
      </c>
      <c r="AK6648" s="20">
        <v>61</v>
      </c>
      <c r="AL6648" s="19">
        <v>87</v>
      </c>
      <c r="AN6648" s="3">
        <v>1980</v>
      </c>
      <c r="AQ6648">
        <v>80611</v>
      </c>
      <c r="AR6648" s="1" t="s">
        <v>571</v>
      </c>
    </row>
    <row r="6649" spans="1:44" x14ac:dyDescent="0.25">
      <c r="A6649" s="1">
        <v>8245</v>
      </c>
      <c r="B6649" s="1" t="s">
        <v>1233</v>
      </c>
      <c r="C6649" s="1">
        <v>101</v>
      </c>
      <c r="D6649" s="1" t="s">
        <v>5627</v>
      </c>
      <c r="F6649" s="1" t="s">
        <v>445</v>
      </c>
      <c r="G6649" s="1">
        <v>9</v>
      </c>
      <c r="H6649" s="1">
        <v>310</v>
      </c>
      <c r="I6649" s="1">
        <v>21.3</v>
      </c>
      <c r="J6649" s="1">
        <v>32.9</v>
      </c>
      <c r="K6649" s="3">
        <v>21</v>
      </c>
      <c r="L6649" s="2">
        <f>N6649/((1581.94)*(1-EXP(-(0.021301)*I6649))^(1.51716))</f>
        <v>5.5477374800203295E-2</v>
      </c>
      <c r="N6649" s="1">
        <v>19</v>
      </c>
      <c r="O6649" s="1">
        <v>7.9</v>
      </c>
      <c r="P6649" s="1">
        <v>0.8</v>
      </c>
      <c r="Q6649" s="1">
        <v>1.1000000000000001</v>
      </c>
      <c r="R6649" s="1">
        <v>0.7</v>
      </c>
      <c r="AJ6649" s="1" t="s">
        <v>406</v>
      </c>
      <c r="AK6649" s="20">
        <v>61</v>
      </c>
      <c r="AL6649" s="19">
        <v>87</v>
      </c>
      <c r="AN6649" s="3">
        <v>1980</v>
      </c>
      <c r="AQ6649">
        <v>80611</v>
      </c>
      <c r="AR6649" s="1" t="s">
        <v>571</v>
      </c>
    </row>
    <row r="6650" spans="1:44" x14ac:dyDescent="0.25">
      <c r="A6650" s="1">
        <v>8247</v>
      </c>
      <c r="B6650" s="1" t="s">
        <v>1233</v>
      </c>
      <c r="C6650" s="1">
        <v>101</v>
      </c>
      <c r="D6650" s="1" t="s">
        <v>5627</v>
      </c>
      <c r="F6650" s="1" t="s">
        <v>445</v>
      </c>
      <c r="G6650" s="1">
        <v>9</v>
      </c>
      <c r="H6650" s="1">
        <v>80</v>
      </c>
      <c r="I6650" s="1">
        <v>15.1</v>
      </c>
      <c r="J6650" s="1">
        <v>17.8</v>
      </c>
      <c r="K6650" s="3">
        <v>978</v>
      </c>
      <c r="L6650" s="2">
        <f>N6650/((1581.94)*(1-EXP(-(0.021301)*I6650))^(1.51716))</f>
        <v>0.77960474570051408</v>
      </c>
      <c r="N6650" s="1">
        <v>174</v>
      </c>
      <c r="O6650" s="1">
        <v>73.099999999999994</v>
      </c>
      <c r="P6650" s="1">
        <v>9.5</v>
      </c>
      <c r="Q6650" s="1">
        <v>9.1</v>
      </c>
      <c r="R6650" s="1">
        <v>3.4</v>
      </c>
      <c r="S6650" s="1">
        <v>15.9</v>
      </c>
      <c r="AJ6650" s="1" t="s">
        <v>406</v>
      </c>
      <c r="AK6650" s="20">
        <v>59.5</v>
      </c>
      <c r="AL6650" s="19">
        <v>90</v>
      </c>
      <c r="AN6650" s="3">
        <v>1996</v>
      </c>
      <c r="AQ6650">
        <v>80611</v>
      </c>
      <c r="AR6650" s="1" t="s">
        <v>1130</v>
      </c>
    </row>
    <row r="6651" spans="1:44" x14ac:dyDescent="0.25">
      <c r="A6651" s="1">
        <v>8248</v>
      </c>
      <c r="B6651" s="1" t="s">
        <v>1233</v>
      </c>
      <c r="C6651" s="1">
        <v>101</v>
      </c>
      <c r="D6651" s="1" t="s">
        <v>5627</v>
      </c>
      <c r="F6651" s="1" t="s">
        <v>445</v>
      </c>
      <c r="G6651" s="1">
        <v>10</v>
      </c>
      <c r="H6651" s="1">
        <v>110</v>
      </c>
      <c r="I6651" s="1">
        <v>13.7</v>
      </c>
      <c r="J6651" s="1">
        <v>25.4</v>
      </c>
      <c r="K6651" s="3">
        <v>604</v>
      </c>
      <c r="L6651" s="2">
        <f>N6651/((1948.03)*(1-EXP(-(0.015672)*I6651))^(1.40829))</f>
        <v>1.0552142753378984</v>
      </c>
      <c r="N6651" s="1">
        <v>203</v>
      </c>
      <c r="O6651" s="1">
        <v>87.9</v>
      </c>
      <c r="P6651" s="1">
        <v>11.5</v>
      </c>
      <c r="Q6651" s="1">
        <v>11</v>
      </c>
      <c r="R6651" s="1">
        <v>4.2</v>
      </c>
      <c r="S6651" s="1">
        <v>19.100000000000001</v>
      </c>
      <c r="AJ6651" s="1" t="s">
        <v>406</v>
      </c>
      <c r="AK6651" s="20">
        <v>59.5</v>
      </c>
      <c r="AL6651" s="19">
        <v>90</v>
      </c>
      <c r="AN6651" s="3">
        <v>1996</v>
      </c>
      <c r="AQ6651">
        <v>80611</v>
      </c>
      <c r="AR6651" s="1" t="s">
        <v>1130</v>
      </c>
    </row>
    <row r="6652" spans="1:44" x14ac:dyDescent="0.25">
      <c r="A6652" s="1">
        <v>8249</v>
      </c>
      <c r="B6652" s="1" t="s">
        <v>1233</v>
      </c>
      <c r="C6652" s="1">
        <v>101</v>
      </c>
      <c r="D6652" s="1" t="s">
        <v>5627</v>
      </c>
      <c r="F6652" s="1" t="s">
        <v>445</v>
      </c>
      <c r="G6652" s="1">
        <v>7</v>
      </c>
      <c r="H6652" s="1">
        <v>70</v>
      </c>
      <c r="I6652" s="1">
        <v>19.3</v>
      </c>
      <c r="J6652" s="1">
        <v>14.7</v>
      </c>
      <c r="K6652" s="3">
        <v>932</v>
      </c>
      <c r="L6652" s="2">
        <f>N6652/((1824.17)*(1-EXP(-(0.023514)*I6652))^(1.69151))</f>
        <v>0.38026617102023713</v>
      </c>
      <c r="N6652" s="1">
        <v>126</v>
      </c>
      <c r="O6652" s="1">
        <v>52.9</v>
      </c>
      <c r="R6652" s="1">
        <v>3</v>
      </c>
      <c r="AJ6652" s="1" t="s">
        <v>406</v>
      </c>
      <c r="AK6652" s="20">
        <v>60</v>
      </c>
      <c r="AL6652" s="19">
        <v>90</v>
      </c>
      <c r="AN6652" s="3">
        <v>1978</v>
      </c>
      <c r="AQ6652">
        <v>80611</v>
      </c>
      <c r="AR6652" s="1" t="s">
        <v>282</v>
      </c>
    </row>
    <row r="6653" spans="1:44" x14ac:dyDescent="0.25">
      <c r="A6653" s="1">
        <v>8250</v>
      </c>
      <c r="B6653" s="1" t="s">
        <v>1233</v>
      </c>
      <c r="C6653" s="1">
        <v>101</v>
      </c>
      <c r="D6653" s="1" t="s">
        <v>5627</v>
      </c>
      <c r="F6653" s="1" t="s">
        <v>445</v>
      </c>
      <c r="G6653" s="1">
        <v>8</v>
      </c>
      <c r="H6653" s="1">
        <v>70</v>
      </c>
      <c r="I6653" s="1">
        <v>20.7</v>
      </c>
      <c r="J6653" s="1">
        <v>18.3</v>
      </c>
      <c r="K6653" s="3">
        <v>906</v>
      </c>
      <c r="L6653" s="2">
        <f>N6653/((1668.67)*(1-EXP(-(0.022864)*I6653))^(1.61028))</f>
        <v>0.56206343871455822</v>
      </c>
      <c r="N6653" s="1">
        <v>195</v>
      </c>
      <c r="O6653" s="1">
        <v>78</v>
      </c>
      <c r="R6653" s="1">
        <v>4.5</v>
      </c>
      <c r="AJ6653" s="1" t="s">
        <v>406</v>
      </c>
      <c r="AK6653" s="20">
        <v>60</v>
      </c>
      <c r="AL6653" s="19">
        <v>90</v>
      </c>
      <c r="AN6653" s="3">
        <v>1978</v>
      </c>
      <c r="AQ6653">
        <v>80611</v>
      </c>
      <c r="AR6653" s="1" t="s">
        <v>282</v>
      </c>
    </row>
    <row r="6654" spans="1:44" x14ac:dyDescent="0.25">
      <c r="A6654" s="1">
        <v>8251</v>
      </c>
      <c r="B6654" s="1" t="s">
        <v>1233</v>
      </c>
      <c r="C6654" s="1">
        <v>101</v>
      </c>
      <c r="D6654" s="1" t="s">
        <v>5627</v>
      </c>
      <c r="F6654" s="1" t="s">
        <v>445</v>
      </c>
      <c r="G6654" s="1">
        <v>8</v>
      </c>
      <c r="H6654" s="1">
        <v>10</v>
      </c>
      <c r="I6654" s="1">
        <v>2.2000000000000002</v>
      </c>
      <c r="J6654" s="1">
        <v>2.1</v>
      </c>
      <c r="K6654" s="3">
        <v>4975</v>
      </c>
      <c r="L6654" s="2">
        <f>N6654/((1668.67)*(1-EXP(-(0.022864)*I6654))^(1.61028))</f>
        <v>0.32301423572903787</v>
      </c>
      <c r="N6654" s="1">
        <v>4.2</v>
      </c>
      <c r="O6654" s="1">
        <v>1.74</v>
      </c>
      <c r="R6654" s="1">
        <v>1.1000000000000001</v>
      </c>
      <c r="AJ6654" s="1" t="s">
        <v>406</v>
      </c>
      <c r="AK6654" s="20">
        <v>60</v>
      </c>
      <c r="AL6654" s="19">
        <v>90</v>
      </c>
      <c r="AN6654" s="3">
        <v>1978</v>
      </c>
      <c r="AQ6654">
        <v>80611</v>
      </c>
      <c r="AR6654" s="1" t="s">
        <v>282</v>
      </c>
    </row>
    <row r="6655" spans="1:44" x14ac:dyDescent="0.25">
      <c r="A6655" s="1">
        <v>8252</v>
      </c>
      <c r="B6655" s="1" t="s">
        <v>1233</v>
      </c>
      <c r="C6655" s="1">
        <v>101</v>
      </c>
      <c r="D6655" s="1" t="s">
        <v>5627</v>
      </c>
      <c r="F6655" s="1" t="s">
        <v>445</v>
      </c>
      <c r="G6655" s="1">
        <v>10</v>
      </c>
      <c r="H6655" s="1">
        <v>28</v>
      </c>
      <c r="I6655" s="1">
        <v>3.4</v>
      </c>
      <c r="J6655" s="1">
        <v>2.8</v>
      </c>
      <c r="K6655" s="3">
        <v>10000</v>
      </c>
      <c r="L6655" s="2">
        <f>N6655/((1948.03)*(1-EXP(-(0.015672)*I6655))^(1.40829))</f>
        <v>0.71183129007794499</v>
      </c>
      <c r="N6655" s="1">
        <v>21.5</v>
      </c>
      <c r="O6655" s="1">
        <v>8.6</v>
      </c>
      <c r="Q6655" s="1">
        <v>1.7</v>
      </c>
      <c r="R6655" s="1">
        <v>2</v>
      </c>
      <c r="AJ6655" s="1" t="s">
        <v>406</v>
      </c>
      <c r="AK6655" s="20">
        <v>60.72</v>
      </c>
      <c r="AL6655" s="19">
        <v>89.13</v>
      </c>
      <c r="AN6655" s="3">
        <v>1997</v>
      </c>
      <c r="AQ6655">
        <v>80611</v>
      </c>
      <c r="AR6655" s="1" t="s">
        <v>572</v>
      </c>
    </row>
    <row r="6656" spans="1:44" x14ac:dyDescent="0.25">
      <c r="A6656" s="1">
        <v>8253</v>
      </c>
      <c r="B6656" s="1" t="s">
        <v>1233</v>
      </c>
      <c r="C6656" s="1">
        <v>101</v>
      </c>
      <c r="D6656" s="1" t="s">
        <v>5627</v>
      </c>
      <c r="F6656" s="1" t="s">
        <v>445</v>
      </c>
      <c r="G6656" s="1">
        <v>10</v>
      </c>
      <c r="H6656" s="1">
        <v>31</v>
      </c>
      <c r="I6656" s="1">
        <v>4</v>
      </c>
      <c r="J6656" s="1">
        <v>3.4</v>
      </c>
      <c r="K6656" s="3">
        <v>10100</v>
      </c>
      <c r="L6656" s="2">
        <f>N6656/((1948.03)*(1-EXP(-(0.015672)*I6656))^(1.40829))</f>
        <v>0.96756606152597091</v>
      </c>
      <c r="N6656" s="1">
        <v>36.5</v>
      </c>
      <c r="O6656" s="1">
        <v>14.6</v>
      </c>
      <c r="Q6656" s="1">
        <v>2.8</v>
      </c>
      <c r="R6656" s="1">
        <v>3.1</v>
      </c>
      <c r="AJ6656" s="1" t="s">
        <v>406</v>
      </c>
      <c r="AK6656" s="20">
        <v>60.72</v>
      </c>
      <c r="AL6656" s="19">
        <v>89.13</v>
      </c>
      <c r="AN6656" s="3">
        <v>1997</v>
      </c>
      <c r="AQ6656">
        <v>80611</v>
      </c>
      <c r="AR6656" s="1" t="s">
        <v>572</v>
      </c>
    </row>
    <row r="6657" spans="1:44" x14ac:dyDescent="0.25">
      <c r="A6657" s="1">
        <v>8254</v>
      </c>
      <c r="B6657" s="1" t="s">
        <v>1233</v>
      </c>
      <c r="C6657" s="1">
        <v>101</v>
      </c>
      <c r="D6657" s="1" t="s">
        <v>5627</v>
      </c>
      <c r="F6657" s="1" t="s">
        <v>445</v>
      </c>
      <c r="G6657" s="1">
        <v>10</v>
      </c>
      <c r="H6657" s="1">
        <v>54</v>
      </c>
      <c r="J6657" s="1">
        <v>6.4</v>
      </c>
      <c r="K6657" s="3">
        <v>6186</v>
      </c>
      <c r="O6657" s="1">
        <v>45.3</v>
      </c>
      <c r="Q6657" s="1">
        <v>7.9</v>
      </c>
      <c r="R6657" s="1">
        <v>6.7</v>
      </c>
      <c r="AJ6657" s="1" t="s">
        <v>406</v>
      </c>
      <c r="AK6657" s="20">
        <v>60.72</v>
      </c>
      <c r="AL6657" s="19">
        <v>89.13</v>
      </c>
      <c r="AN6657" s="3">
        <v>1997</v>
      </c>
      <c r="AQ6657">
        <v>80611</v>
      </c>
      <c r="AR6657" s="1" t="s">
        <v>572</v>
      </c>
    </row>
    <row r="6658" spans="1:44" x14ac:dyDescent="0.25">
      <c r="A6658" s="1">
        <v>8255</v>
      </c>
      <c r="B6658" s="1" t="s">
        <v>1233</v>
      </c>
      <c r="C6658" s="1">
        <v>101</v>
      </c>
      <c r="D6658" s="1" t="s">
        <v>5627</v>
      </c>
      <c r="F6658" s="1" t="s">
        <v>445</v>
      </c>
      <c r="G6658" s="1">
        <v>10</v>
      </c>
      <c r="H6658" s="1">
        <v>95</v>
      </c>
      <c r="I6658" s="1">
        <v>13.3</v>
      </c>
      <c r="J6658" s="1">
        <v>10.8</v>
      </c>
      <c r="K6658" s="3">
        <v>3933</v>
      </c>
      <c r="L6658" s="2">
        <f>N6658/((1948.03)*(1-EXP(-(0.015672)*I6658))^(1.40829))</f>
        <v>1.4031097993531543</v>
      </c>
      <c r="N6658" s="1">
        <v>260</v>
      </c>
      <c r="O6658" s="1">
        <v>113.2</v>
      </c>
      <c r="Q6658" s="1">
        <v>8.9</v>
      </c>
      <c r="R6658" s="1">
        <v>5.2</v>
      </c>
      <c r="AJ6658" s="1" t="s">
        <v>406</v>
      </c>
      <c r="AK6658" s="20">
        <v>60.72</v>
      </c>
      <c r="AL6658" s="19">
        <v>89.13</v>
      </c>
      <c r="AN6658" s="3">
        <v>1997</v>
      </c>
      <c r="AQ6658">
        <v>80611</v>
      </c>
      <c r="AR6658" s="1" t="s">
        <v>572</v>
      </c>
    </row>
    <row r="6659" spans="1:44" x14ac:dyDescent="0.25">
      <c r="A6659" s="1">
        <v>8256</v>
      </c>
      <c r="B6659" s="1" t="s">
        <v>1233</v>
      </c>
      <c r="C6659" s="1">
        <v>101</v>
      </c>
      <c r="D6659" s="1" t="s">
        <v>5627</v>
      </c>
      <c r="F6659" s="1" t="s">
        <v>445</v>
      </c>
      <c r="G6659" s="1">
        <v>10</v>
      </c>
      <c r="H6659" s="1">
        <v>67</v>
      </c>
      <c r="I6659" s="1">
        <v>10.5</v>
      </c>
      <c r="J6659" s="1">
        <v>10.8</v>
      </c>
      <c r="K6659" s="3">
        <v>2844</v>
      </c>
      <c r="L6659" s="2">
        <f>N6659/((1948.03)*(1-EXP(-(0.015672)*I6659))^(1.40829))</f>
        <v>0.98634312562346738</v>
      </c>
      <c r="N6659" s="1">
        <v>135</v>
      </c>
      <c r="O6659" s="1">
        <v>58.7</v>
      </c>
      <c r="Q6659" s="1">
        <v>10.4</v>
      </c>
      <c r="R6659" s="1">
        <v>7.8</v>
      </c>
      <c r="AJ6659" s="1" t="s">
        <v>406</v>
      </c>
      <c r="AK6659" s="20">
        <v>60.72</v>
      </c>
      <c r="AL6659" s="19">
        <v>89.13</v>
      </c>
      <c r="AN6659" s="3">
        <v>1997</v>
      </c>
      <c r="AQ6659">
        <v>80611</v>
      </c>
      <c r="AR6659" s="1" t="s">
        <v>572</v>
      </c>
    </row>
    <row r="6660" spans="1:44" x14ac:dyDescent="0.25">
      <c r="A6660" s="1">
        <v>8257</v>
      </c>
      <c r="B6660" s="1" t="s">
        <v>1233</v>
      </c>
      <c r="C6660" s="1">
        <v>101</v>
      </c>
      <c r="D6660" s="1" t="s">
        <v>5627</v>
      </c>
      <c r="F6660" s="1" t="s">
        <v>445</v>
      </c>
      <c r="G6660" s="1">
        <v>10</v>
      </c>
      <c r="H6660" s="1">
        <v>130</v>
      </c>
      <c r="I6660" s="1">
        <v>15.6</v>
      </c>
      <c r="J6660" s="1">
        <v>15.5</v>
      </c>
      <c r="K6660" s="3">
        <v>1525</v>
      </c>
      <c r="L6660" s="2">
        <f>N6660/((1948.03)*(1-EXP(-(0.015672)*I6660))^(1.40829))</f>
        <v>0.79955391778313667</v>
      </c>
      <c r="N6660" s="1">
        <v>181</v>
      </c>
      <c r="O6660" s="1">
        <v>78.900000000000006</v>
      </c>
      <c r="Q6660" s="1">
        <v>4.7</v>
      </c>
      <c r="R6660" s="1">
        <v>3.3</v>
      </c>
      <c r="AJ6660" s="1" t="s">
        <v>406</v>
      </c>
      <c r="AK6660" s="20">
        <v>60.72</v>
      </c>
      <c r="AL6660" s="19">
        <v>89.13</v>
      </c>
      <c r="AN6660" s="3">
        <v>1997</v>
      </c>
      <c r="AQ6660">
        <v>80611</v>
      </c>
      <c r="AR6660" s="1" t="s">
        <v>572</v>
      </c>
    </row>
    <row r="6661" spans="1:44" x14ac:dyDescent="0.25">
      <c r="A6661" s="1">
        <v>8258</v>
      </c>
      <c r="B6661" s="1" t="s">
        <v>1233</v>
      </c>
      <c r="C6661" s="1">
        <v>101</v>
      </c>
      <c r="D6661" s="1" t="s">
        <v>5627</v>
      </c>
      <c r="F6661" s="1" t="s">
        <v>445</v>
      </c>
      <c r="G6661" s="1">
        <v>10</v>
      </c>
      <c r="H6661" s="1">
        <v>138</v>
      </c>
      <c r="I6661" s="1">
        <v>15.3</v>
      </c>
      <c r="J6661" s="1">
        <v>18.399999999999999</v>
      </c>
      <c r="K6661" s="3">
        <v>1100</v>
      </c>
      <c r="L6661" s="2">
        <f>N6661/((1948.03)*(1-EXP(-(0.015672)*I6661))^(1.40829))</f>
        <v>0.91414919763093949</v>
      </c>
      <c r="N6661" s="1">
        <v>202</v>
      </c>
      <c r="O6661" s="1">
        <v>88</v>
      </c>
      <c r="Q6661" s="1">
        <v>7.8</v>
      </c>
      <c r="R6661" s="1">
        <v>4.9000000000000004</v>
      </c>
      <c r="AJ6661" s="1" t="s">
        <v>406</v>
      </c>
      <c r="AK6661" s="20">
        <v>60.72</v>
      </c>
      <c r="AL6661" s="19">
        <v>89.13</v>
      </c>
      <c r="AN6661" s="3">
        <v>1997</v>
      </c>
      <c r="AQ6661">
        <v>80611</v>
      </c>
      <c r="AR6661" s="1" t="s">
        <v>572</v>
      </c>
    </row>
    <row r="6662" spans="1:44" x14ac:dyDescent="0.25">
      <c r="A6662" s="1">
        <v>8259</v>
      </c>
      <c r="B6662" s="1" t="s">
        <v>1233</v>
      </c>
      <c r="C6662" s="1">
        <v>101</v>
      </c>
      <c r="D6662" s="1" t="s">
        <v>5627</v>
      </c>
      <c r="F6662" s="1" t="s">
        <v>445</v>
      </c>
      <c r="G6662" s="1">
        <v>10</v>
      </c>
      <c r="H6662" s="1">
        <v>200</v>
      </c>
      <c r="I6662" s="1">
        <v>17.899999999999999</v>
      </c>
      <c r="J6662" s="1">
        <v>26.5</v>
      </c>
      <c r="K6662" s="3">
        <v>478</v>
      </c>
      <c r="L6662" s="2">
        <f>N6662/((1948.03)*(1-EXP(-(0.015672)*I6662))^(1.40829))</f>
        <v>0.73834727664270527</v>
      </c>
      <c r="N6662" s="1">
        <v>198</v>
      </c>
      <c r="O6662" s="1">
        <v>86.3</v>
      </c>
      <c r="Q6662" s="1">
        <v>16</v>
      </c>
      <c r="R6662" s="1">
        <v>4.5</v>
      </c>
      <c r="AJ6662" s="1" t="s">
        <v>406</v>
      </c>
      <c r="AK6662" s="20">
        <v>60.72</v>
      </c>
      <c r="AL6662" s="19">
        <v>89.13</v>
      </c>
      <c r="AN6662" s="3">
        <v>1997</v>
      </c>
      <c r="AQ6662">
        <v>80611</v>
      </c>
      <c r="AR6662" s="1" t="s">
        <v>572</v>
      </c>
    </row>
    <row r="6663" spans="1:44" x14ac:dyDescent="0.25">
      <c r="A6663" s="1">
        <v>8260</v>
      </c>
      <c r="B6663" s="1" t="s">
        <v>1233</v>
      </c>
      <c r="C6663" s="1">
        <v>101</v>
      </c>
      <c r="D6663" s="1" t="s">
        <v>5627</v>
      </c>
      <c r="F6663" s="1" t="s">
        <v>445</v>
      </c>
      <c r="G6663" s="1">
        <v>10</v>
      </c>
      <c r="H6663" s="1">
        <v>204</v>
      </c>
      <c r="I6663" s="1">
        <v>16.3</v>
      </c>
      <c r="J6663" s="1">
        <v>22.3</v>
      </c>
      <c r="K6663" s="3">
        <v>800</v>
      </c>
      <c r="L6663" s="2">
        <f>N6663/((1948.03)*(1-EXP(-(0.015672)*I6663))^(1.40829))</f>
        <v>0.80322897233360724</v>
      </c>
      <c r="N6663" s="1">
        <v>192</v>
      </c>
      <c r="O6663" s="1">
        <v>83.3</v>
      </c>
      <c r="Q6663" s="1">
        <v>10.1</v>
      </c>
      <c r="R6663" s="1">
        <v>3.8</v>
      </c>
      <c r="AJ6663" s="1" t="s">
        <v>406</v>
      </c>
      <c r="AK6663" s="20">
        <v>60.72</v>
      </c>
      <c r="AL6663" s="19">
        <v>89.13</v>
      </c>
      <c r="AN6663" s="3">
        <v>1997</v>
      </c>
      <c r="AQ6663">
        <v>80611</v>
      </c>
      <c r="AR6663" s="1" t="s">
        <v>572</v>
      </c>
    </row>
    <row r="6664" spans="1:44" x14ac:dyDescent="0.25">
      <c r="A6664" s="1">
        <v>8261</v>
      </c>
      <c r="B6664" s="1" t="s">
        <v>1233</v>
      </c>
      <c r="C6664" s="1">
        <v>101</v>
      </c>
      <c r="D6664" s="1" t="s">
        <v>5627</v>
      </c>
      <c r="F6664" s="1" t="s">
        <v>445</v>
      </c>
      <c r="G6664" s="1">
        <v>10</v>
      </c>
      <c r="H6664" s="1">
        <v>383</v>
      </c>
      <c r="I6664" s="1">
        <v>18.7</v>
      </c>
      <c r="J6664" s="1">
        <v>32.5</v>
      </c>
      <c r="K6664" s="3">
        <v>455</v>
      </c>
      <c r="L6664" s="2">
        <f>N6664/((1948.03)*(1-EXP(-(0.015672)*I6664))^(1.40829))</f>
        <v>0.83801824199403596</v>
      </c>
      <c r="N6664" s="1">
        <v>237</v>
      </c>
      <c r="O6664" s="1">
        <v>103.1</v>
      </c>
      <c r="Q6664" s="1">
        <v>21.6</v>
      </c>
      <c r="R6664" s="1">
        <v>6.3</v>
      </c>
      <c r="AJ6664" s="1" t="s">
        <v>406</v>
      </c>
      <c r="AK6664" s="20">
        <v>60.72</v>
      </c>
      <c r="AL6664" s="19">
        <v>89.13</v>
      </c>
      <c r="AN6664" s="3">
        <v>1997</v>
      </c>
      <c r="AQ6664">
        <v>80611</v>
      </c>
      <c r="AR6664" s="1" t="s">
        <v>572</v>
      </c>
    </row>
    <row r="6665" spans="1:44" x14ac:dyDescent="0.25">
      <c r="A6665" s="1">
        <v>8262</v>
      </c>
      <c r="B6665" s="1" t="s">
        <v>1233</v>
      </c>
      <c r="C6665" s="1">
        <v>101</v>
      </c>
      <c r="D6665" s="1" t="s">
        <v>5627</v>
      </c>
      <c r="F6665" s="1" t="s">
        <v>445</v>
      </c>
      <c r="G6665" s="1">
        <v>10</v>
      </c>
      <c r="H6665" s="1">
        <v>32</v>
      </c>
      <c r="I6665" s="1">
        <v>3.7</v>
      </c>
      <c r="J6665" s="1">
        <v>4.7</v>
      </c>
      <c r="K6665" s="3">
        <v>1750</v>
      </c>
      <c r="L6665" s="2">
        <f>N6665/((1948.03)*(1-EXP(-(0.015672)*I6665))^(1.40829))</f>
        <v>0.1474404692909064</v>
      </c>
      <c r="N6665" s="1">
        <v>5</v>
      </c>
      <c r="O6665" s="1">
        <v>1.8</v>
      </c>
      <c r="Q6665" s="1">
        <v>0.4</v>
      </c>
      <c r="R6665" s="1">
        <v>0.1</v>
      </c>
      <c r="AJ6665" s="1" t="s">
        <v>406</v>
      </c>
      <c r="AK6665" s="20">
        <v>60.72</v>
      </c>
      <c r="AL6665" s="19">
        <v>89.13</v>
      </c>
      <c r="AN6665" s="3">
        <v>1997</v>
      </c>
      <c r="AQ6665">
        <v>80611</v>
      </c>
      <c r="AR6665" s="1" t="s">
        <v>572</v>
      </c>
    </row>
    <row r="6666" spans="1:44" x14ac:dyDescent="0.25">
      <c r="A6666" s="1">
        <v>8263</v>
      </c>
      <c r="B6666" s="1" t="s">
        <v>1233</v>
      </c>
      <c r="C6666" s="1">
        <v>101</v>
      </c>
      <c r="D6666" s="1" t="s">
        <v>5627</v>
      </c>
      <c r="F6666" s="1" t="s">
        <v>445</v>
      </c>
      <c r="G6666" s="1">
        <v>10</v>
      </c>
      <c r="H6666" s="1">
        <v>48</v>
      </c>
      <c r="I6666" s="1">
        <v>7.6</v>
      </c>
      <c r="J6666" s="1">
        <v>8.6</v>
      </c>
      <c r="K6666" s="3">
        <v>1933</v>
      </c>
      <c r="L6666" s="2">
        <f>N6666/((1948.03)*(1-EXP(-(0.015672)*I6666))^(1.40829))</f>
        <v>0.70555510091837115</v>
      </c>
      <c r="N6666" s="1">
        <v>63.2</v>
      </c>
      <c r="O6666" s="1">
        <v>25.3</v>
      </c>
      <c r="Q6666" s="1">
        <v>5.5</v>
      </c>
      <c r="R6666" s="1">
        <v>4</v>
      </c>
      <c r="AJ6666" s="1" t="s">
        <v>406</v>
      </c>
      <c r="AK6666" s="20">
        <v>60.72</v>
      </c>
      <c r="AL6666" s="19">
        <v>89.13</v>
      </c>
      <c r="AN6666" s="3">
        <v>1997</v>
      </c>
      <c r="AQ6666">
        <v>80611</v>
      </c>
      <c r="AR6666" s="1" t="s">
        <v>572</v>
      </c>
    </row>
    <row r="6667" spans="1:44" x14ac:dyDescent="0.25">
      <c r="A6667" s="1">
        <v>8264</v>
      </c>
      <c r="B6667" s="1" t="s">
        <v>1233</v>
      </c>
      <c r="C6667" s="1">
        <v>101</v>
      </c>
      <c r="D6667" s="1" t="s">
        <v>5627</v>
      </c>
      <c r="F6667" s="1" t="s">
        <v>445</v>
      </c>
      <c r="G6667" s="1">
        <v>11</v>
      </c>
      <c r="H6667" s="1">
        <v>50</v>
      </c>
      <c r="I6667" s="1">
        <v>4</v>
      </c>
      <c r="J6667" s="1">
        <v>7.3</v>
      </c>
      <c r="K6667" s="3">
        <v>212</v>
      </c>
      <c r="L6667" s="2">
        <f>N6667/((1948.03)*(1-EXP(-(0.015672)*I6667))^(1.40829))</f>
        <v>8.7478575425635724E-2</v>
      </c>
      <c r="N6667" s="1">
        <v>3.3</v>
      </c>
      <c r="O6667" s="1">
        <v>1.4</v>
      </c>
      <c r="Q6667" s="1">
        <v>0.5</v>
      </c>
      <c r="R6667" s="1">
        <v>0.3</v>
      </c>
      <c r="AJ6667" s="1" t="s">
        <v>406</v>
      </c>
      <c r="AK6667" s="20">
        <v>60.72</v>
      </c>
      <c r="AL6667" s="19">
        <v>89.13</v>
      </c>
      <c r="AN6667" s="3">
        <v>1997</v>
      </c>
      <c r="AQ6667">
        <v>80611</v>
      </c>
      <c r="AR6667" s="1" t="s">
        <v>572</v>
      </c>
    </row>
    <row r="6668" spans="1:44" x14ac:dyDescent="0.25">
      <c r="A6668" s="1">
        <v>8265</v>
      </c>
      <c r="B6668" s="1" t="s">
        <v>1233</v>
      </c>
      <c r="C6668" s="1">
        <v>101</v>
      </c>
      <c r="D6668" s="1" t="s">
        <v>5627</v>
      </c>
      <c r="F6668" s="1" t="s">
        <v>445</v>
      </c>
      <c r="G6668" s="1">
        <v>10</v>
      </c>
      <c r="H6668" s="1">
        <v>215</v>
      </c>
      <c r="I6668" s="1">
        <v>16.8</v>
      </c>
      <c r="J6668" s="1">
        <v>30.2</v>
      </c>
      <c r="K6668" s="3">
        <v>270</v>
      </c>
      <c r="L6668" s="2">
        <f>N6668/((1948.03)*(1-EXP(-(0.015672)*I6668))^(1.40829))</f>
        <v>0.55216948470448335</v>
      </c>
      <c r="N6668" s="1">
        <v>137</v>
      </c>
      <c r="O6668" s="1">
        <v>59.6</v>
      </c>
      <c r="Q6668" s="1">
        <v>12.4</v>
      </c>
      <c r="R6668" s="1">
        <v>3.8</v>
      </c>
      <c r="AJ6668" s="1" t="s">
        <v>406</v>
      </c>
      <c r="AK6668" s="20">
        <v>60.72</v>
      </c>
      <c r="AL6668" s="19">
        <v>89.13</v>
      </c>
      <c r="AN6668" s="3">
        <v>1997</v>
      </c>
      <c r="AQ6668">
        <v>80611</v>
      </c>
      <c r="AR6668" s="1" t="s">
        <v>572</v>
      </c>
    </row>
    <row r="6669" spans="1:44" x14ac:dyDescent="0.25">
      <c r="A6669" s="1">
        <v>8266</v>
      </c>
      <c r="B6669" s="1" t="s">
        <v>1233</v>
      </c>
      <c r="C6669" s="1">
        <v>101</v>
      </c>
      <c r="D6669" s="1" t="s">
        <v>5627</v>
      </c>
      <c r="F6669" s="1" t="s">
        <v>445</v>
      </c>
      <c r="G6669" s="1">
        <v>10</v>
      </c>
      <c r="H6669" s="1">
        <v>235</v>
      </c>
      <c r="I6669" s="1">
        <v>14.6</v>
      </c>
      <c r="J6669" s="1">
        <v>30.5</v>
      </c>
      <c r="K6669" s="3">
        <v>156</v>
      </c>
      <c r="L6669" s="2">
        <f>N6669/((3098.22)*(1-EXP(-(0.009408)*I6669))^(1.31634))</f>
        <v>0.39000282672136316</v>
      </c>
      <c r="N6669" s="1">
        <v>81</v>
      </c>
      <c r="O6669" s="1">
        <v>35.200000000000003</v>
      </c>
      <c r="Q6669" s="1">
        <v>9.6999999999999993</v>
      </c>
      <c r="R6669" s="1">
        <v>2.7</v>
      </c>
      <c r="AJ6669" s="1" t="s">
        <v>406</v>
      </c>
      <c r="AK6669" s="20">
        <v>60.72</v>
      </c>
      <c r="AL6669" s="19">
        <v>89.13</v>
      </c>
      <c r="AN6669" s="3">
        <v>1997</v>
      </c>
      <c r="AQ6669">
        <v>80611</v>
      </c>
      <c r="AR6669" s="1" t="s">
        <v>572</v>
      </c>
    </row>
    <row r="6670" spans="1:44" x14ac:dyDescent="0.25">
      <c r="A6670" s="1">
        <v>8267</v>
      </c>
      <c r="B6670" s="1" t="s">
        <v>1233</v>
      </c>
      <c r="C6670" s="1">
        <v>101</v>
      </c>
      <c r="D6670" s="1" t="s">
        <v>5627</v>
      </c>
      <c r="F6670" s="1" t="s">
        <v>445</v>
      </c>
      <c r="G6670" s="1">
        <v>10</v>
      </c>
      <c r="H6670" s="1">
        <v>238</v>
      </c>
      <c r="I6670" s="1">
        <v>17</v>
      </c>
      <c r="J6670" s="1">
        <v>36.799999999999997</v>
      </c>
      <c r="K6670" s="3">
        <v>128</v>
      </c>
      <c r="L6670" s="2">
        <f>N6670/((1948.03)*(1-EXP(-(0.015672)*I6670))^(1.40829))</f>
        <v>0.36544145882439755</v>
      </c>
      <c r="N6670" s="1">
        <v>92</v>
      </c>
      <c r="O6670" s="1">
        <v>40</v>
      </c>
      <c r="Q6670" s="1">
        <v>12.3</v>
      </c>
      <c r="R6670" s="1">
        <v>3.2</v>
      </c>
      <c r="AJ6670" s="1" t="s">
        <v>406</v>
      </c>
      <c r="AK6670" s="20">
        <v>60.72</v>
      </c>
      <c r="AL6670" s="19">
        <v>89.13</v>
      </c>
      <c r="AN6670" s="3">
        <v>1997</v>
      </c>
      <c r="AQ6670">
        <v>80611</v>
      </c>
      <c r="AR6670" s="1" t="s">
        <v>572</v>
      </c>
    </row>
    <row r="6671" spans="1:44" x14ac:dyDescent="0.25">
      <c r="A6671" s="1">
        <v>8268</v>
      </c>
      <c r="B6671" s="1" t="s">
        <v>1233</v>
      </c>
      <c r="C6671" s="1">
        <v>101</v>
      </c>
      <c r="D6671" s="1" t="s">
        <v>5627</v>
      </c>
      <c r="F6671" s="1" t="s">
        <v>445</v>
      </c>
      <c r="G6671" s="1">
        <v>10</v>
      </c>
      <c r="H6671" s="1">
        <v>244</v>
      </c>
      <c r="I6671" s="1">
        <v>14.9</v>
      </c>
      <c r="J6671" s="1">
        <v>27.6</v>
      </c>
      <c r="K6671" s="3">
        <v>232</v>
      </c>
      <c r="L6671" s="2">
        <f>N6671/((1948.03)*(1-EXP(-(0.015672)*I6671))^(1.40829))</f>
        <v>0.44203700528004447</v>
      </c>
      <c r="N6671" s="1">
        <v>94.5</v>
      </c>
      <c r="O6671" s="1">
        <v>41.1</v>
      </c>
      <c r="Q6671" s="1">
        <v>12.1</v>
      </c>
      <c r="R6671" s="1">
        <v>3.6</v>
      </c>
      <c r="AJ6671" s="1" t="s">
        <v>406</v>
      </c>
      <c r="AK6671" s="20">
        <v>60.72</v>
      </c>
      <c r="AL6671" s="19">
        <v>89.13</v>
      </c>
      <c r="AN6671" s="3">
        <v>1997</v>
      </c>
      <c r="AQ6671">
        <v>80611</v>
      </c>
      <c r="AR6671" s="1" t="s">
        <v>572</v>
      </c>
    </row>
    <row r="6672" spans="1:44" x14ac:dyDescent="0.25">
      <c r="A6672" s="1">
        <v>8269</v>
      </c>
      <c r="B6672" s="1" t="s">
        <v>1233</v>
      </c>
      <c r="C6672" s="1">
        <v>101</v>
      </c>
      <c r="D6672" s="1" t="s">
        <v>5627</v>
      </c>
      <c r="F6672" s="1" t="s">
        <v>445</v>
      </c>
      <c r="G6672" s="1">
        <v>9</v>
      </c>
      <c r="H6672" s="1">
        <v>274</v>
      </c>
      <c r="I6672" s="1">
        <v>20.9</v>
      </c>
      <c r="J6672" s="1">
        <v>44</v>
      </c>
      <c r="K6672" s="3">
        <v>50</v>
      </c>
      <c r="L6672" s="2">
        <f>N6672/((1581.94)*(1-EXP(-(0.021301)*I6672))^(1.51716))</f>
        <v>0.17385175911890535</v>
      </c>
      <c r="N6672" s="1">
        <v>58.2</v>
      </c>
      <c r="O6672" s="1">
        <v>25.3</v>
      </c>
      <c r="Q6672" s="1">
        <v>9.6</v>
      </c>
      <c r="R6672" s="1">
        <v>2.9</v>
      </c>
      <c r="AJ6672" s="1" t="s">
        <v>406</v>
      </c>
      <c r="AK6672" s="20">
        <v>60.72</v>
      </c>
      <c r="AL6672" s="19">
        <v>89.13</v>
      </c>
      <c r="AN6672" s="3">
        <v>1997</v>
      </c>
      <c r="AQ6672">
        <v>80611</v>
      </c>
      <c r="AR6672" s="1" t="s">
        <v>572</v>
      </c>
    </row>
    <row r="6673" spans="1:44" x14ac:dyDescent="0.25">
      <c r="A6673" s="1">
        <v>8270</v>
      </c>
      <c r="B6673" s="1" t="s">
        <v>1233</v>
      </c>
      <c r="C6673" s="1">
        <v>101</v>
      </c>
      <c r="D6673" s="1" t="s">
        <v>5627</v>
      </c>
      <c r="F6673" s="1" t="s">
        <v>445</v>
      </c>
      <c r="G6673" s="1">
        <v>10</v>
      </c>
      <c r="H6673" s="1">
        <v>321</v>
      </c>
      <c r="I6673" s="1">
        <v>17.100000000000001</v>
      </c>
      <c r="J6673" s="1">
        <v>40</v>
      </c>
      <c r="K6673" s="3">
        <v>136</v>
      </c>
      <c r="L6673" s="2">
        <f>N6673/((1948.03)*(1-EXP(-(0.015672)*I6673))^(1.40829))</f>
        <v>0.59155074840146138</v>
      </c>
      <c r="N6673" s="1">
        <v>150</v>
      </c>
      <c r="O6673" s="1">
        <v>65</v>
      </c>
      <c r="Q6673" s="1">
        <v>27.8</v>
      </c>
      <c r="R6673" s="1">
        <v>8.3000000000000007</v>
      </c>
      <c r="AJ6673" s="1" t="s">
        <v>406</v>
      </c>
      <c r="AK6673" s="20">
        <v>60.72</v>
      </c>
      <c r="AL6673" s="19">
        <v>89.13</v>
      </c>
      <c r="AN6673" s="3">
        <v>1997</v>
      </c>
      <c r="AQ6673">
        <v>80611</v>
      </c>
      <c r="AR6673" s="1" t="s">
        <v>572</v>
      </c>
    </row>
    <row r="6674" spans="1:44" x14ac:dyDescent="0.25">
      <c r="A6674" s="1">
        <v>8271</v>
      </c>
      <c r="B6674" s="1" t="s">
        <v>1233</v>
      </c>
      <c r="C6674" s="1">
        <v>101</v>
      </c>
      <c r="D6674" s="1" t="s">
        <v>5627</v>
      </c>
      <c r="F6674" s="1" t="s">
        <v>445</v>
      </c>
      <c r="G6674" s="1">
        <v>7</v>
      </c>
      <c r="H6674" s="1">
        <v>12</v>
      </c>
      <c r="I6674" s="1">
        <v>4.2</v>
      </c>
      <c r="J6674" s="1">
        <v>3.8</v>
      </c>
      <c r="K6674" s="3">
        <v>8600</v>
      </c>
      <c r="L6674" s="2">
        <f>N6674/((1824.17)*(1-EXP(-(0.023514)*I6674))^(1.69151))</f>
        <v>1.3243407935887093</v>
      </c>
      <c r="N6674" s="1">
        <v>44.3</v>
      </c>
      <c r="O6674" s="1">
        <v>17.7</v>
      </c>
      <c r="Q6674" s="1">
        <v>2.7</v>
      </c>
      <c r="R6674" s="1">
        <v>3.9</v>
      </c>
      <c r="AJ6674" s="1" t="s">
        <v>406</v>
      </c>
      <c r="AK6674" s="20">
        <v>60.72</v>
      </c>
      <c r="AL6674" s="19">
        <v>89.13</v>
      </c>
      <c r="AN6674" s="3">
        <v>1997</v>
      </c>
      <c r="AQ6674">
        <v>80611</v>
      </c>
      <c r="AR6674" s="1" t="s">
        <v>572</v>
      </c>
    </row>
    <row r="6675" spans="1:44" x14ac:dyDescent="0.25">
      <c r="A6675" s="1">
        <v>8272</v>
      </c>
      <c r="B6675" s="1" t="s">
        <v>1233</v>
      </c>
      <c r="C6675" s="1">
        <v>101</v>
      </c>
      <c r="D6675" s="1" t="s">
        <v>5627</v>
      </c>
      <c r="F6675" s="1" t="s">
        <v>445</v>
      </c>
      <c r="G6675" s="1">
        <v>9</v>
      </c>
      <c r="H6675" s="1">
        <v>95</v>
      </c>
      <c r="I6675" s="1">
        <v>14.9</v>
      </c>
      <c r="J6675" s="1">
        <v>13.3</v>
      </c>
      <c r="K6675" s="3">
        <v>1975</v>
      </c>
      <c r="L6675" s="2">
        <f>N6675/((1581.94)*(1-EXP(-(0.021301)*I6675))^(1.51716))</f>
        <v>1.0118932285720001</v>
      </c>
      <c r="N6675" s="1">
        <v>222</v>
      </c>
      <c r="O6675" s="1">
        <v>96.4</v>
      </c>
      <c r="Q6675" s="1">
        <v>8.8000000000000007</v>
      </c>
      <c r="R6675" s="1">
        <v>5.2</v>
      </c>
      <c r="AJ6675" s="1" t="s">
        <v>406</v>
      </c>
      <c r="AK6675" s="20">
        <v>60.72</v>
      </c>
      <c r="AL6675" s="19">
        <v>89.13</v>
      </c>
      <c r="AN6675" s="3">
        <v>1997</v>
      </c>
      <c r="AQ6675">
        <v>80611</v>
      </c>
      <c r="AR6675" s="1" t="s">
        <v>572</v>
      </c>
    </row>
    <row r="6676" spans="1:44" x14ac:dyDescent="0.25">
      <c r="A6676" s="1">
        <v>8273</v>
      </c>
      <c r="B6676" s="1" t="s">
        <v>1233</v>
      </c>
      <c r="C6676" s="1">
        <v>101</v>
      </c>
      <c r="D6676" s="1" t="s">
        <v>5627</v>
      </c>
      <c r="F6676" s="1" t="s">
        <v>445</v>
      </c>
      <c r="G6676" s="1">
        <v>9</v>
      </c>
      <c r="H6676" s="1">
        <v>266</v>
      </c>
      <c r="I6676" s="1">
        <v>22.1</v>
      </c>
      <c r="J6676" s="1">
        <v>35</v>
      </c>
      <c r="K6676" s="3">
        <v>427</v>
      </c>
      <c r="L6676" s="2">
        <f>N6676/((1581.94)*(1-EXP(-(0.021301)*I6676))^(1.51716))</f>
        <v>1.293697045510767</v>
      </c>
      <c r="N6676" s="1">
        <v>463</v>
      </c>
      <c r="O6676" s="1">
        <v>201.3</v>
      </c>
      <c r="Q6676" s="1">
        <v>29.6</v>
      </c>
      <c r="R6676" s="1">
        <v>8.5</v>
      </c>
      <c r="AJ6676" s="1" t="s">
        <v>406</v>
      </c>
      <c r="AK6676" s="20">
        <v>60.72</v>
      </c>
      <c r="AL6676" s="19">
        <v>89.13</v>
      </c>
      <c r="AN6676" s="3">
        <v>1997</v>
      </c>
      <c r="AQ6676">
        <v>80611</v>
      </c>
      <c r="AR6676" s="1" t="s">
        <v>572</v>
      </c>
    </row>
    <row r="6677" spans="1:44" x14ac:dyDescent="0.25">
      <c r="A6677" s="1">
        <v>8274</v>
      </c>
      <c r="B6677" s="1" t="s">
        <v>1233</v>
      </c>
      <c r="C6677" s="1">
        <v>101</v>
      </c>
      <c r="D6677" s="1" t="s">
        <v>5627</v>
      </c>
      <c r="F6677" s="1" t="s">
        <v>445</v>
      </c>
      <c r="H6677" s="1">
        <v>270</v>
      </c>
      <c r="J6677" s="1">
        <v>29.9</v>
      </c>
      <c r="K6677" s="3">
        <v>590</v>
      </c>
      <c r="N6677" s="1">
        <v>609</v>
      </c>
      <c r="O6677" s="1">
        <v>264.60000000000002</v>
      </c>
      <c r="Q6677" s="1">
        <v>24.2</v>
      </c>
      <c r="R6677" s="1">
        <v>9.4</v>
      </c>
      <c r="AJ6677" s="1" t="s">
        <v>406</v>
      </c>
      <c r="AK6677" s="20">
        <v>60.72</v>
      </c>
      <c r="AL6677" s="19">
        <v>89.13</v>
      </c>
      <c r="AN6677" s="3">
        <v>1997</v>
      </c>
      <c r="AQ6677">
        <v>80611</v>
      </c>
      <c r="AR6677" s="1" t="s">
        <v>572</v>
      </c>
    </row>
    <row r="6678" spans="1:44" x14ac:dyDescent="0.25">
      <c r="A6678" s="1">
        <v>8275</v>
      </c>
      <c r="B6678" s="1" t="s">
        <v>1233</v>
      </c>
      <c r="C6678" s="1">
        <v>101</v>
      </c>
      <c r="D6678" s="1" t="s">
        <v>5627</v>
      </c>
      <c r="F6678" s="1" t="s">
        <v>445</v>
      </c>
      <c r="G6678" s="1">
        <v>8</v>
      </c>
      <c r="H6678" s="1">
        <v>40</v>
      </c>
      <c r="I6678" s="1">
        <v>9.8000000000000007</v>
      </c>
      <c r="J6678" s="1">
        <v>9.6</v>
      </c>
      <c r="K6678" s="3">
        <v>2514</v>
      </c>
      <c r="L6678" s="2">
        <f>N6678/((1668.67)*(1-EXP(-(0.022864)*I6678))^(1.61028))</f>
        <v>0.73177400100996404</v>
      </c>
      <c r="N6678" s="1">
        <v>92</v>
      </c>
      <c r="O6678" s="1">
        <v>36.299999999999997</v>
      </c>
      <c r="P6678" s="1">
        <v>5.5</v>
      </c>
      <c r="Q6678" s="1">
        <v>4.0999999999999996</v>
      </c>
      <c r="R6678" s="1">
        <v>4.0999999999999996</v>
      </c>
      <c r="S6678" s="1">
        <v>7.7</v>
      </c>
      <c r="AJ6678" s="1" t="s">
        <v>406</v>
      </c>
      <c r="AK6678" s="20">
        <v>59.67</v>
      </c>
      <c r="AL6678" s="19">
        <v>90</v>
      </c>
      <c r="AN6678" s="3">
        <v>1996</v>
      </c>
      <c r="AQ6678">
        <v>80611</v>
      </c>
      <c r="AR6678" s="1" t="s">
        <v>1130</v>
      </c>
    </row>
    <row r="6679" spans="1:44" x14ac:dyDescent="0.25">
      <c r="A6679" s="1">
        <v>8278</v>
      </c>
      <c r="B6679" s="1" t="s">
        <v>1233</v>
      </c>
      <c r="C6679" s="1">
        <v>101</v>
      </c>
      <c r="D6679" s="1" t="s">
        <v>5627</v>
      </c>
      <c r="F6679" s="1" t="s">
        <v>445</v>
      </c>
      <c r="G6679" s="1">
        <v>9</v>
      </c>
      <c r="H6679" s="1">
        <v>180</v>
      </c>
      <c r="I6679" s="1">
        <v>20.6</v>
      </c>
      <c r="J6679" s="1">
        <v>30.7</v>
      </c>
      <c r="K6679" s="3">
        <v>212</v>
      </c>
      <c r="L6679" s="2">
        <f>N6679/((1581.94)*(1-EXP(-(0.021301)*I6679))^(1.51716))</f>
        <v>0.60794146509071645</v>
      </c>
      <c r="N6679" s="1">
        <v>200</v>
      </c>
      <c r="AJ6679" s="1" t="s">
        <v>406</v>
      </c>
      <c r="AK6679" s="20">
        <v>60.63</v>
      </c>
      <c r="AL6679" s="19">
        <v>89.73</v>
      </c>
      <c r="AN6679" s="3">
        <v>2007</v>
      </c>
      <c r="AQ6679">
        <v>80611</v>
      </c>
      <c r="AR6679" s="1" t="s">
        <v>3114</v>
      </c>
    </row>
    <row r="6680" spans="1:44" x14ac:dyDescent="0.25">
      <c r="A6680" s="1">
        <v>8279</v>
      </c>
      <c r="B6680" s="1" t="s">
        <v>1233</v>
      </c>
      <c r="C6680" s="1">
        <v>101</v>
      </c>
      <c r="D6680" s="1" t="s">
        <v>5627</v>
      </c>
      <c r="F6680" s="1" t="s">
        <v>445</v>
      </c>
      <c r="G6680" s="1">
        <v>9</v>
      </c>
      <c r="H6680" s="1">
        <v>200</v>
      </c>
      <c r="I6680" s="1">
        <v>20</v>
      </c>
      <c r="J6680" s="1">
        <v>29.2</v>
      </c>
      <c r="K6680" s="3">
        <v>241</v>
      </c>
      <c r="L6680" s="2">
        <f>N6680/((1581.94)*(1-EXP(-(0.021301)*I6680))^(1.51716))</f>
        <v>0.44109070132530953</v>
      </c>
      <c r="N6680" s="1">
        <v>140</v>
      </c>
      <c r="AJ6680" s="1" t="s">
        <v>406</v>
      </c>
      <c r="AK6680" s="20">
        <v>60.63</v>
      </c>
      <c r="AL6680" s="19">
        <v>89.73</v>
      </c>
      <c r="AN6680" s="3">
        <v>2007</v>
      </c>
      <c r="AQ6680">
        <v>80611</v>
      </c>
      <c r="AR6680" s="1" t="s">
        <v>3114</v>
      </c>
    </row>
    <row r="6681" spans="1:44" x14ac:dyDescent="0.25">
      <c r="A6681" s="1">
        <v>8280</v>
      </c>
      <c r="B6681" s="1" t="s">
        <v>1233</v>
      </c>
      <c r="C6681" s="1">
        <v>101</v>
      </c>
      <c r="D6681" s="1" t="s">
        <v>5627</v>
      </c>
      <c r="F6681" s="1" t="s">
        <v>445</v>
      </c>
      <c r="G6681" s="1">
        <v>9</v>
      </c>
      <c r="H6681" s="1">
        <v>190</v>
      </c>
      <c r="I6681" s="1">
        <v>20.9</v>
      </c>
      <c r="J6681" s="1">
        <v>29.7</v>
      </c>
      <c r="K6681" s="3">
        <v>354</v>
      </c>
      <c r="L6681" s="2">
        <f>N6681/((1581.94)*(1-EXP(-(0.021301)*I6681))^(1.51716))</f>
        <v>0.59742872549452009</v>
      </c>
      <c r="N6681" s="1">
        <v>200</v>
      </c>
      <c r="AJ6681" s="1" t="s">
        <v>406</v>
      </c>
      <c r="AK6681" s="20">
        <v>60.63</v>
      </c>
      <c r="AL6681" s="19">
        <v>89.73</v>
      </c>
      <c r="AN6681" s="3">
        <v>2007</v>
      </c>
      <c r="AQ6681">
        <v>80611</v>
      </c>
      <c r="AR6681" s="1" t="s">
        <v>3114</v>
      </c>
    </row>
    <row r="6682" spans="1:44" x14ac:dyDescent="0.25">
      <c r="A6682" s="1">
        <v>8281</v>
      </c>
      <c r="B6682" s="1" t="s">
        <v>1233</v>
      </c>
      <c r="C6682" s="1">
        <v>101</v>
      </c>
      <c r="D6682" s="1" t="s">
        <v>5627</v>
      </c>
      <c r="F6682" s="1" t="s">
        <v>445</v>
      </c>
      <c r="G6682" s="1">
        <v>9</v>
      </c>
      <c r="H6682" s="1">
        <v>190</v>
      </c>
      <c r="I6682" s="1">
        <v>19.2</v>
      </c>
      <c r="J6682" s="1">
        <v>28.9</v>
      </c>
      <c r="K6682" s="3">
        <v>467</v>
      </c>
      <c r="AJ6682" s="1" t="s">
        <v>406</v>
      </c>
      <c r="AK6682" s="20">
        <v>60.63</v>
      </c>
      <c r="AL6682" s="19">
        <v>89.73</v>
      </c>
      <c r="AN6682" s="3">
        <v>2007</v>
      </c>
      <c r="AQ6682">
        <v>80611</v>
      </c>
      <c r="AR6682" s="1" t="s">
        <v>3114</v>
      </c>
    </row>
    <row r="6683" spans="1:44" x14ac:dyDescent="0.25">
      <c r="A6683" s="1">
        <v>8282</v>
      </c>
      <c r="B6683" s="1" t="s">
        <v>1233</v>
      </c>
      <c r="C6683" s="1">
        <v>101</v>
      </c>
      <c r="D6683" s="1" t="s">
        <v>5627</v>
      </c>
      <c r="F6683" s="1" t="s">
        <v>445</v>
      </c>
      <c r="G6683" s="1">
        <v>9</v>
      </c>
      <c r="H6683" s="1">
        <v>120</v>
      </c>
      <c r="I6683" s="1">
        <v>17.899999999999999</v>
      </c>
      <c r="J6683" s="1">
        <v>27.3</v>
      </c>
      <c r="K6683" s="3">
        <v>365</v>
      </c>
      <c r="AJ6683" s="1" t="s">
        <v>406</v>
      </c>
      <c r="AK6683" s="20">
        <v>60.63</v>
      </c>
      <c r="AL6683" s="19">
        <v>89.73</v>
      </c>
      <c r="AN6683" s="3">
        <v>2007</v>
      </c>
      <c r="AQ6683">
        <v>80611</v>
      </c>
      <c r="AR6683" s="1" t="s">
        <v>3114</v>
      </c>
    </row>
    <row r="6684" spans="1:44" x14ac:dyDescent="0.25">
      <c r="A6684" s="1">
        <v>8283</v>
      </c>
      <c r="B6684" s="1" t="s">
        <v>1233</v>
      </c>
      <c r="C6684" s="1">
        <v>101</v>
      </c>
      <c r="D6684" s="1" t="s">
        <v>5627</v>
      </c>
      <c r="F6684" s="1" t="s">
        <v>445</v>
      </c>
      <c r="G6684" s="1">
        <v>10</v>
      </c>
      <c r="H6684" s="1">
        <v>120</v>
      </c>
      <c r="I6684" s="1">
        <v>16.8</v>
      </c>
      <c r="J6684" s="1">
        <v>30.6</v>
      </c>
      <c r="K6684" s="3">
        <v>306</v>
      </c>
      <c r="AJ6684" s="1" t="s">
        <v>406</v>
      </c>
      <c r="AK6684" s="20">
        <v>60.63</v>
      </c>
      <c r="AL6684" s="19">
        <v>89.73</v>
      </c>
      <c r="AN6684" s="3">
        <v>2007</v>
      </c>
      <c r="AQ6684">
        <v>80611</v>
      </c>
      <c r="AR6684" s="1" t="s">
        <v>3114</v>
      </c>
    </row>
    <row r="6685" spans="1:44" x14ac:dyDescent="0.25">
      <c r="A6685" s="1">
        <v>8284</v>
      </c>
      <c r="B6685" s="1" t="s">
        <v>1233</v>
      </c>
      <c r="C6685" s="1">
        <v>101</v>
      </c>
      <c r="D6685" s="1" t="s">
        <v>5627</v>
      </c>
      <c r="F6685" s="1" t="s">
        <v>445</v>
      </c>
      <c r="G6685" s="1">
        <v>9</v>
      </c>
      <c r="H6685" s="1">
        <v>200</v>
      </c>
      <c r="I6685" s="1">
        <v>19.399999999999999</v>
      </c>
      <c r="J6685" s="1">
        <v>22.8</v>
      </c>
      <c r="K6685" s="3">
        <v>494</v>
      </c>
      <c r="AJ6685" s="1" t="s">
        <v>406</v>
      </c>
      <c r="AK6685" s="20">
        <v>60.63</v>
      </c>
      <c r="AL6685" s="19">
        <v>89.73</v>
      </c>
      <c r="AN6685" s="3">
        <v>2007</v>
      </c>
      <c r="AQ6685">
        <v>80611</v>
      </c>
      <c r="AR6685" s="1" t="s">
        <v>3114</v>
      </c>
    </row>
    <row r="6686" spans="1:44" x14ac:dyDescent="0.25">
      <c r="A6686" s="1">
        <v>8285</v>
      </c>
      <c r="B6686" s="1" t="s">
        <v>1233</v>
      </c>
      <c r="C6686" s="1">
        <v>101</v>
      </c>
      <c r="D6686" s="1" t="s">
        <v>5627</v>
      </c>
      <c r="F6686" s="1" t="s">
        <v>445</v>
      </c>
      <c r="G6686" s="1">
        <v>9</v>
      </c>
      <c r="I6686" s="1">
        <v>19</v>
      </c>
      <c r="J6686" s="1">
        <v>23.8</v>
      </c>
      <c r="K6686" s="3">
        <v>772</v>
      </c>
      <c r="AJ6686" s="1" t="s">
        <v>406</v>
      </c>
      <c r="AK6686" s="20">
        <v>60.63</v>
      </c>
      <c r="AL6686" s="19">
        <v>89.73</v>
      </c>
      <c r="AN6686" s="3">
        <v>2007</v>
      </c>
      <c r="AQ6686">
        <v>80611</v>
      </c>
      <c r="AR6686" s="1" t="s">
        <v>3114</v>
      </c>
    </row>
    <row r="6687" spans="1:44" x14ac:dyDescent="0.25">
      <c r="A6687" s="1">
        <v>8286</v>
      </c>
      <c r="B6687" s="1" t="s">
        <v>1233</v>
      </c>
      <c r="C6687" s="1">
        <v>101</v>
      </c>
      <c r="D6687" s="1" t="s">
        <v>5627</v>
      </c>
      <c r="F6687" s="1" t="s">
        <v>445</v>
      </c>
      <c r="G6687" s="1">
        <v>9</v>
      </c>
      <c r="I6687" s="1">
        <v>19.3</v>
      </c>
      <c r="J6687" s="1">
        <v>26.8</v>
      </c>
      <c r="K6687" s="3">
        <v>454</v>
      </c>
      <c r="AJ6687" s="1" t="s">
        <v>406</v>
      </c>
      <c r="AK6687" s="20">
        <v>60.63</v>
      </c>
      <c r="AL6687" s="19">
        <v>89.73</v>
      </c>
      <c r="AN6687" s="3">
        <v>2007</v>
      </c>
      <c r="AQ6687">
        <v>80611</v>
      </c>
      <c r="AR6687" s="1" t="s">
        <v>3114</v>
      </c>
    </row>
    <row r="6688" spans="1:44" x14ac:dyDescent="0.25">
      <c r="A6688" s="1">
        <v>8287</v>
      </c>
      <c r="B6688" s="1" t="s">
        <v>1233</v>
      </c>
      <c r="C6688" s="1">
        <v>101</v>
      </c>
      <c r="D6688" s="1" t="s">
        <v>5627</v>
      </c>
      <c r="F6688" s="1" t="s">
        <v>445</v>
      </c>
      <c r="G6688" s="1">
        <v>12</v>
      </c>
      <c r="H6688" s="1">
        <v>100</v>
      </c>
      <c r="I6688" s="1">
        <v>5</v>
      </c>
      <c r="J6688" s="1">
        <v>7</v>
      </c>
      <c r="K6688" s="3">
        <v>1420</v>
      </c>
      <c r="L6688" s="2">
        <f>N6688/((1195.03)*(1-EXP(-(0.021701)*I6688))^(1.32104))</f>
        <v>0.52364468203396997</v>
      </c>
      <c r="N6688" s="1">
        <v>31</v>
      </c>
      <c r="O6688" s="1">
        <v>15</v>
      </c>
      <c r="Q6688" s="1">
        <v>2.4</v>
      </c>
      <c r="R6688" s="1">
        <v>1.3</v>
      </c>
      <c r="S6688" s="1">
        <v>2.7</v>
      </c>
      <c r="AJ6688" s="1" t="s">
        <v>406</v>
      </c>
      <c r="AK6688" s="20">
        <v>56</v>
      </c>
      <c r="AL6688" s="19">
        <v>78</v>
      </c>
      <c r="AN6688" s="3">
        <v>1965</v>
      </c>
      <c r="AQ6688">
        <v>80444</v>
      </c>
      <c r="AR6688" s="1" t="s">
        <v>573</v>
      </c>
    </row>
    <row r="6689" spans="1:50" x14ac:dyDescent="0.25">
      <c r="A6689" s="1">
        <v>8288</v>
      </c>
      <c r="B6689" s="1" t="s">
        <v>1233</v>
      </c>
      <c r="C6689" s="1">
        <v>101</v>
      </c>
      <c r="D6689" s="1" t="s">
        <v>5627</v>
      </c>
      <c r="F6689" s="1" t="s">
        <v>445</v>
      </c>
      <c r="G6689" s="1">
        <v>12</v>
      </c>
      <c r="H6689" s="1">
        <v>60</v>
      </c>
      <c r="I6689" s="1">
        <v>2.4</v>
      </c>
      <c r="J6689" s="1">
        <v>2.8</v>
      </c>
      <c r="K6689" s="3">
        <v>6300</v>
      </c>
      <c r="L6689" s="2">
        <f>N6689/((1195.03)*(1-EXP(-(0.021701)*I6689))^(1.32104))</f>
        <v>0.90160964227332296</v>
      </c>
      <c r="N6689" s="1">
        <v>21</v>
      </c>
      <c r="O6689" s="1">
        <v>9.92</v>
      </c>
      <c r="Q6689" s="1">
        <v>1.95</v>
      </c>
      <c r="R6689" s="1">
        <v>2.08</v>
      </c>
      <c r="AJ6689" s="1" t="s">
        <v>406</v>
      </c>
      <c r="AK6689" s="20">
        <v>56.9</v>
      </c>
      <c r="AL6689" s="19">
        <v>83</v>
      </c>
      <c r="AM6689" s="1">
        <v>120</v>
      </c>
      <c r="AN6689" s="3">
        <v>1974</v>
      </c>
      <c r="AQ6689">
        <v>80444</v>
      </c>
      <c r="AR6689" s="1" t="s">
        <v>3486</v>
      </c>
    </row>
    <row r="6690" spans="1:50" x14ac:dyDescent="0.25">
      <c r="A6690" s="1">
        <v>8289</v>
      </c>
      <c r="B6690" s="1" t="s">
        <v>1233</v>
      </c>
      <c r="C6690" s="1">
        <v>101</v>
      </c>
      <c r="D6690" s="1" t="s">
        <v>5627</v>
      </c>
      <c r="F6690" s="1" t="s">
        <v>445</v>
      </c>
      <c r="G6690" s="1">
        <v>12</v>
      </c>
      <c r="H6690" s="1">
        <v>110</v>
      </c>
      <c r="I6690" s="1">
        <v>6.6</v>
      </c>
      <c r="J6690" s="1">
        <v>9.6</v>
      </c>
      <c r="K6690" s="3">
        <v>1807</v>
      </c>
      <c r="L6690" s="2">
        <f>N6690/((1195.03)*(1-EXP(-(0.021701)*I6690))^(1.32104))</f>
        <v>0.90982311922125991</v>
      </c>
      <c r="N6690" s="1">
        <v>76</v>
      </c>
      <c r="O6690" s="1">
        <v>36.700000000000003</v>
      </c>
      <c r="Q6690" s="1">
        <v>5.97</v>
      </c>
      <c r="R6690" s="1">
        <v>3.36</v>
      </c>
      <c r="AJ6690" s="1" t="s">
        <v>406</v>
      </c>
      <c r="AK6690" s="20">
        <v>56.9</v>
      </c>
      <c r="AL6690" s="19">
        <v>83</v>
      </c>
      <c r="AM6690" s="1">
        <v>120</v>
      </c>
      <c r="AN6690" s="3">
        <v>1974</v>
      </c>
      <c r="AQ6690">
        <v>80444</v>
      </c>
      <c r="AR6690" s="1" t="s">
        <v>3486</v>
      </c>
    </row>
    <row r="6691" spans="1:50" x14ac:dyDescent="0.25">
      <c r="A6691" s="1">
        <v>8290</v>
      </c>
      <c r="B6691" s="1" t="s">
        <v>1233</v>
      </c>
      <c r="C6691" s="1">
        <v>101</v>
      </c>
      <c r="D6691" s="1" t="s">
        <v>5627</v>
      </c>
      <c r="F6691" s="1" t="s">
        <v>445</v>
      </c>
      <c r="G6691" s="1">
        <v>12</v>
      </c>
      <c r="H6691" s="1">
        <v>100</v>
      </c>
      <c r="I6691" s="1">
        <v>6</v>
      </c>
      <c r="J6691" s="1">
        <v>6.9</v>
      </c>
      <c r="K6691" s="3">
        <v>3344</v>
      </c>
      <c r="L6691" s="2">
        <f>N6691/((1195.03)*(1-EXP(-(0.021701)*I6691))^(1.32104))</f>
        <v>0.63280895516349689</v>
      </c>
      <c r="N6691" s="1">
        <v>47</v>
      </c>
      <c r="S6691" s="1">
        <v>33.6</v>
      </c>
      <c r="AJ6691" s="1" t="s">
        <v>406</v>
      </c>
      <c r="AK6691" s="20">
        <v>56.5</v>
      </c>
      <c r="AL6691" s="19">
        <v>85</v>
      </c>
      <c r="AN6691" s="3">
        <v>1961</v>
      </c>
      <c r="AQ6691">
        <v>80817</v>
      </c>
      <c r="AR6691" s="1" t="s">
        <v>574</v>
      </c>
    </row>
    <row r="6692" spans="1:50" x14ac:dyDescent="0.25">
      <c r="A6692" s="1">
        <v>8291</v>
      </c>
      <c r="B6692" s="1" t="s">
        <v>1233</v>
      </c>
      <c r="C6692" s="1">
        <v>101</v>
      </c>
      <c r="D6692" s="1" t="s">
        <v>5627</v>
      </c>
      <c r="F6692" s="1" t="s">
        <v>445</v>
      </c>
      <c r="G6692" s="1">
        <v>10</v>
      </c>
      <c r="H6692" s="1">
        <v>120</v>
      </c>
      <c r="I6692" s="1">
        <v>15.5</v>
      </c>
      <c r="J6692" s="1">
        <v>20.9</v>
      </c>
      <c r="K6692" s="3">
        <v>925</v>
      </c>
      <c r="L6692" s="2">
        <f>N6692/((1948.03)*(1-EXP(-(0.015672)*I6692))^(1.40829))</f>
        <v>0.72136920045090103</v>
      </c>
      <c r="N6692" s="1">
        <v>162</v>
      </c>
      <c r="S6692" s="1">
        <v>22.6</v>
      </c>
      <c r="AJ6692" s="1" t="s">
        <v>406</v>
      </c>
      <c r="AK6692" s="20">
        <v>56.5</v>
      </c>
      <c r="AL6692" s="19">
        <v>85</v>
      </c>
      <c r="AN6692" s="3">
        <v>1961</v>
      </c>
      <c r="AQ6692">
        <v>80817</v>
      </c>
      <c r="AR6692" s="1" t="s">
        <v>574</v>
      </c>
    </row>
    <row r="6693" spans="1:50" x14ac:dyDescent="0.25">
      <c r="A6693" s="1">
        <v>8292</v>
      </c>
      <c r="B6693" s="1" t="s">
        <v>1233</v>
      </c>
      <c r="C6693" s="1">
        <v>101</v>
      </c>
      <c r="D6693" s="1" t="s">
        <v>5866</v>
      </c>
      <c r="F6693" s="1" t="s">
        <v>445</v>
      </c>
      <c r="G6693" s="1">
        <v>9</v>
      </c>
      <c r="H6693" s="1">
        <v>100</v>
      </c>
      <c r="I6693" s="1">
        <v>17.5</v>
      </c>
      <c r="J6693" s="1">
        <v>22.2</v>
      </c>
      <c r="K6693" s="3">
        <v>595</v>
      </c>
      <c r="L6693" s="2">
        <f>N6693/((1581.94)*(1-EXP(-(0.021301)*I6693))^(1.51716))</f>
        <v>0.6947768932377747</v>
      </c>
      <c r="N6693" s="1">
        <v>187</v>
      </c>
      <c r="S6693" s="1">
        <v>20.100000000000001</v>
      </c>
      <c r="AJ6693" s="1" t="s">
        <v>406</v>
      </c>
      <c r="AK6693" s="20">
        <v>56.5</v>
      </c>
      <c r="AL6693" s="19">
        <v>85</v>
      </c>
      <c r="AN6693" s="3">
        <v>1961</v>
      </c>
      <c r="AQ6693">
        <v>80817</v>
      </c>
      <c r="AR6693" s="1" t="s">
        <v>574</v>
      </c>
    </row>
    <row r="6694" spans="1:50" x14ac:dyDescent="0.25">
      <c r="A6694" s="1">
        <v>8293</v>
      </c>
      <c r="B6694" s="1" t="s">
        <v>1233</v>
      </c>
      <c r="C6694" s="1">
        <v>101</v>
      </c>
      <c r="D6694" s="1" t="s">
        <v>5627</v>
      </c>
      <c r="F6694" s="1" t="s">
        <v>445</v>
      </c>
      <c r="G6694" s="1">
        <v>8</v>
      </c>
      <c r="H6694" s="1">
        <v>30</v>
      </c>
      <c r="I6694" s="1">
        <v>9.5</v>
      </c>
      <c r="J6694" s="1"/>
      <c r="L6694" s="2">
        <f>N6694/((1581.94)*(1-EXP(-(0.021301)*I6694))^(1.51716))</f>
        <v>0.91299230000252085</v>
      </c>
      <c r="N6694" s="1">
        <v>110</v>
      </c>
      <c r="O6694" s="1">
        <v>64.27</v>
      </c>
      <c r="Q6694" s="1">
        <v>7.19</v>
      </c>
      <c r="R6694" s="1">
        <v>4.91</v>
      </c>
      <c r="AG6694" s="1">
        <v>5.55</v>
      </c>
      <c r="AJ6694" s="1" t="s">
        <v>406</v>
      </c>
      <c r="AK6694" s="20">
        <v>56.5</v>
      </c>
      <c r="AL6694" s="19">
        <v>85</v>
      </c>
      <c r="AN6694" s="3">
        <v>1997</v>
      </c>
      <c r="AQ6694">
        <v>80817</v>
      </c>
      <c r="AR6694" s="1" t="s">
        <v>575</v>
      </c>
    </row>
    <row r="6695" spans="1:50" x14ac:dyDescent="0.25">
      <c r="A6695" s="1">
        <v>8294</v>
      </c>
      <c r="B6695" s="1" t="s">
        <v>1233</v>
      </c>
      <c r="C6695" s="1">
        <v>101</v>
      </c>
      <c r="D6695" s="1" t="s">
        <v>5627</v>
      </c>
      <c r="F6695" s="1" t="s">
        <v>445</v>
      </c>
      <c r="G6695" s="1">
        <v>8</v>
      </c>
      <c r="H6695" s="1">
        <v>60</v>
      </c>
      <c r="I6695" s="1">
        <v>16.5</v>
      </c>
      <c r="J6695" s="1"/>
      <c r="O6695" s="1">
        <v>133.4</v>
      </c>
      <c r="Q6695" s="1">
        <v>13.2</v>
      </c>
      <c r="R6695" s="1">
        <v>6.55</v>
      </c>
      <c r="AJ6695" s="1" t="s">
        <v>406</v>
      </c>
      <c r="AK6695" s="20">
        <v>56.5</v>
      </c>
      <c r="AL6695" s="19">
        <v>85</v>
      </c>
      <c r="AN6695" s="3">
        <v>1997</v>
      </c>
      <c r="AQ6695">
        <v>80817</v>
      </c>
      <c r="AR6695" s="1" t="s">
        <v>575</v>
      </c>
    </row>
    <row r="6696" spans="1:50" x14ac:dyDescent="0.25">
      <c r="A6696" s="1">
        <v>8295</v>
      </c>
      <c r="B6696" s="1" t="s">
        <v>1233</v>
      </c>
      <c r="C6696" s="1">
        <v>101</v>
      </c>
      <c r="D6696" s="1" t="s">
        <v>5627</v>
      </c>
      <c r="F6696" s="1" t="s">
        <v>445</v>
      </c>
      <c r="G6696" s="1">
        <v>8</v>
      </c>
      <c r="H6696" s="1">
        <v>150</v>
      </c>
      <c r="I6696" s="1">
        <v>26.5</v>
      </c>
      <c r="J6696" s="1"/>
      <c r="O6696" s="1">
        <v>234</v>
      </c>
      <c r="Q6696" s="1">
        <v>27.6</v>
      </c>
      <c r="R6696" s="1">
        <v>6.07</v>
      </c>
      <c r="AJ6696" s="1" t="s">
        <v>406</v>
      </c>
      <c r="AK6696" s="20">
        <v>56.5</v>
      </c>
      <c r="AL6696" s="19">
        <v>85</v>
      </c>
      <c r="AN6696" s="3">
        <v>1997</v>
      </c>
      <c r="AQ6696">
        <v>80817</v>
      </c>
      <c r="AR6696" s="1" t="s">
        <v>575</v>
      </c>
    </row>
    <row r="6697" spans="1:50" x14ac:dyDescent="0.25">
      <c r="A6697" s="1">
        <v>8296</v>
      </c>
      <c r="B6697" s="1" t="s">
        <v>1233</v>
      </c>
      <c r="C6697" s="1">
        <v>101</v>
      </c>
      <c r="D6697" s="1" t="s">
        <v>5627</v>
      </c>
      <c r="F6697" s="1" t="s">
        <v>445</v>
      </c>
      <c r="G6697" s="1">
        <v>7</v>
      </c>
      <c r="H6697" s="1">
        <v>180</v>
      </c>
      <c r="I6697" s="1">
        <v>27</v>
      </c>
      <c r="J6697" s="1"/>
      <c r="O6697" s="1">
        <v>231.8</v>
      </c>
      <c r="Q6697" s="1">
        <v>28.5</v>
      </c>
      <c r="R6697" s="1">
        <v>5.52</v>
      </c>
      <c r="AJ6697" s="1" t="s">
        <v>406</v>
      </c>
      <c r="AK6697" s="20">
        <v>56.5</v>
      </c>
      <c r="AL6697" s="19">
        <v>85</v>
      </c>
      <c r="AN6697" s="3">
        <v>1997</v>
      </c>
      <c r="AQ6697">
        <v>80817</v>
      </c>
      <c r="AR6697" s="1" t="s">
        <v>575</v>
      </c>
    </row>
    <row r="6698" spans="1:50" x14ac:dyDescent="0.25">
      <c r="A6698" s="1">
        <v>8297</v>
      </c>
      <c r="B6698" s="1" t="s">
        <v>1233</v>
      </c>
      <c r="C6698" s="1">
        <v>101</v>
      </c>
      <c r="D6698" s="1" t="s">
        <v>5627</v>
      </c>
      <c r="E6698" s="1" t="s">
        <v>706</v>
      </c>
      <c r="F6698" s="1" t="s">
        <v>445</v>
      </c>
      <c r="G6698" s="1">
        <v>10</v>
      </c>
      <c r="H6698" s="1">
        <v>31</v>
      </c>
      <c r="I6698" s="1">
        <v>5.0999999999999996</v>
      </c>
      <c r="J6698" s="1">
        <v>3.5</v>
      </c>
      <c r="K6698" s="3">
        <v>19978</v>
      </c>
      <c r="L6698" s="2">
        <f>N6698/((1948.03)*(1-EXP(-(0.015672)*I6698))^(1.40829))</f>
        <v>1.2423833628998076</v>
      </c>
      <c r="M6698" s="1">
        <v>19.22</v>
      </c>
      <c r="N6698" s="1">
        <v>65.2</v>
      </c>
      <c r="O6698" s="1">
        <v>48.36</v>
      </c>
      <c r="P6698" s="1">
        <v>6.867</v>
      </c>
      <c r="Q6698" s="1">
        <v>4.242</v>
      </c>
      <c r="R6698" s="1">
        <v>2.9</v>
      </c>
      <c r="AB6698" s="1">
        <v>0.71</v>
      </c>
      <c r="AI6698" s="1">
        <v>21.03</v>
      </c>
      <c r="AJ6698" s="1" t="s">
        <v>406</v>
      </c>
      <c r="AK6698" s="20">
        <v>56.72</v>
      </c>
      <c r="AL6698" s="19">
        <v>85.67</v>
      </c>
      <c r="AN6698" s="3">
        <v>1966</v>
      </c>
      <c r="AQ6698">
        <v>80444</v>
      </c>
      <c r="AR6698" s="1" t="s">
        <v>576</v>
      </c>
    </row>
    <row r="6699" spans="1:50" x14ac:dyDescent="0.25">
      <c r="A6699" s="1">
        <v>8298</v>
      </c>
      <c r="B6699" s="1" t="s">
        <v>1233</v>
      </c>
      <c r="C6699" s="1">
        <v>101</v>
      </c>
      <c r="D6699" s="1" t="s">
        <v>5627</v>
      </c>
      <c r="E6699" s="1" t="s">
        <v>706</v>
      </c>
      <c r="F6699" s="1" t="s">
        <v>445</v>
      </c>
      <c r="G6699" s="1">
        <v>8</v>
      </c>
      <c r="H6699" s="1">
        <v>25</v>
      </c>
      <c r="I6699" s="1">
        <v>6.4</v>
      </c>
      <c r="J6699" s="1">
        <v>4.0999999999999996</v>
      </c>
      <c r="K6699" s="3">
        <v>18653</v>
      </c>
      <c r="L6699" s="2">
        <f>N6699/((1668.67)*(1-EXP(-(0.022864)*I6699))^(1.61028))</f>
        <v>1.4866932353475497</v>
      </c>
      <c r="M6699" s="1">
        <v>24.62</v>
      </c>
      <c r="N6699" s="1">
        <v>100</v>
      </c>
      <c r="O6699" s="1">
        <v>41.78</v>
      </c>
      <c r="P6699" s="1">
        <v>5.81</v>
      </c>
      <c r="Q6699" s="1">
        <v>4.26</v>
      </c>
      <c r="R6699" s="1">
        <v>3.71</v>
      </c>
      <c r="S6699" s="1">
        <v>9.7360000000000007</v>
      </c>
      <c r="X6699" s="1">
        <v>1.2E-2</v>
      </c>
      <c r="Y6699" s="1">
        <v>5.0000000000000001E-3</v>
      </c>
      <c r="Z6699" s="1">
        <v>1.7000000000000001E-2</v>
      </c>
      <c r="AB6699" s="1">
        <v>1.474</v>
      </c>
      <c r="AG6699" s="1">
        <v>0.81</v>
      </c>
      <c r="AH6699" s="1">
        <v>7.3999999999999996E-2</v>
      </c>
      <c r="AI6699" s="1">
        <v>15.144</v>
      </c>
      <c r="AJ6699" s="1" t="s">
        <v>406</v>
      </c>
      <c r="AK6699" s="20">
        <v>56.72</v>
      </c>
      <c r="AL6699" s="19">
        <v>85.67</v>
      </c>
      <c r="AN6699" s="3">
        <v>1966</v>
      </c>
      <c r="AQ6699">
        <v>80444</v>
      </c>
      <c r="AR6699" s="1" t="s">
        <v>576</v>
      </c>
    </row>
    <row r="6700" spans="1:50" x14ac:dyDescent="0.25">
      <c r="A6700" s="1">
        <v>8300</v>
      </c>
      <c r="B6700" s="1" t="s">
        <v>1233</v>
      </c>
      <c r="C6700" s="1">
        <v>101</v>
      </c>
      <c r="D6700" s="1" t="s">
        <v>5627</v>
      </c>
      <c r="F6700" s="1" t="s">
        <v>445</v>
      </c>
      <c r="G6700" s="1">
        <v>8</v>
      </c>
      <c r="H6700" s="1">
        <v>122</v>
      </c>
      <c r="I6700" s="1">
        <v>25.5</v>
      </c>
      <c r="J6700" s="1">
        <v>29.5</v>
      </c>
      <c r="K6700" s="3">
        <v>654</v>
      </c>
      <c r="L6700" s="2">
        <f>N6700/((1668.67)*(1-EXP(-(0.022864)*I6700))^(1.61028))</f>
        <v>1.0183230872729965</v>
      </c>
      <c r="N6700" s="1">
        <v>456</v>
      </c>
      <c r="O6700" s="1">
        <v>292.3</v>
      </c>
      <c r="P6700" s="1">
        <v>11.1</v>
      </c>
      <c r="Q6700" s="1">
        <v>19.399999999999999</v>
      </c>
      <c r="R6700" s="1">
        <v>6.56</v>
      </c>
      <c r="S6700" s="1">
        <v>52.7</v>
      </c>
      <c r="AJ6700" s="1" t="s">
        <v>406</v>
      </c>
      <c r="AK6700" s="20">
        <v>56.72</v>
      </c>
      <c r="AL6700" s="19">
        <v>85.67</v>
      </c>
      <c r="AN6700" s="3">
        <v>1966</v>
      </c>
      <c r="AQ6700">
        <v>80444</v>
      </c>
      <c r="AR6700" s="1" t="s">
        <v>576</v>
      </c>
      <c r="AX6700" s="33"/>
    </row>
    <row r="6701" spans="1:50" x14ac:dyDescent="0.25">
      <c r="A6701" s="1">
        <v>8301</v>
      </c>
      <c r="B6701" s="1" t="s">
        <v>1233</v>
      </c>
      <c r="C6701" s="1">
        <v>101</v>
      </c>
      <c r="D6701" s="1" t="s">
        <v>6123</v>
      </c>
      <c r="F6701" s="1" t="s">
        <v>445</v>
      </c>
      <c r="G6701" s="1">
        <v>8</v>
      </c>
      <c r="H6701" s="1">
        <v>37</v>
      </c>
      <c r="I6701" s="1">
        <v>9.1</v>
      </c>
      <c r="J6701" s="1">
        <v>5.9</v>
      </c>
      <c r="K6701" s="3">
        <v>5140</v>
      </c>
      <c r="L6701" s="2">
        <f>N6701/((1668.67)*(1-EXP(-(0.022864)*I6701))^(1.61028))</f>
        <v>1.2215172237984731</v>
      </c>
      <c r="N6701" s="1">
        <v>138</v>
      </c>
      <c r="O6701" s="1">
        <v>64.8</v>
      </c>
      <c r="P6701" s="1">
        <v>7.65</v>
      </c>
      <c r="Q6701" s="1">
        <v>11.5</v>
      </c>
      <c r="R6701" s="1">
        <v>4.83</v>
      </c>
      <c r="S6701" s="1">
        <v>20.2</v>
      </c>
      <c r="AJ6701" s="1" t="s">
        <v>406</v>
      </c>
      <c r="AK6701" s="20">
        <v>56.72</v>
      </c>
      <c r="AL6701" s="19">
        <v>85.67</v>
      </c>
      <c r="AN6701" s="3">
        <v>1966</v>
      </c>
      <c r="AQ6701">
        <v>80444</v>
      </c>
      <c r="AR6701" s="1" t="s">
        <v>576</v>
      </c>
    </row>
    <row r="6702" spans="1:50" x14ac:dyDescent="0.25">
      <c r="A6702" s="1">
        <v>8303</v>
      </c>
      <c r="B6702" s="1" t="s">
        <v>1233</v>
      </c>
      <c r="C6702" s="1">
        <v>101</v>
      </c>
      <c r="D6702" s="1" t="s">
        <v>5627</v>
      </c>
      <c r="F6702" s="1" t="s">
        <v>445</v>
      </c>
      <c r="G6702" s="1">
        <v>7</v>
      </c>
      <c r="H6702" s="1">
        <v>80</v>
      </c>
      <c r="I6702" s="1">
        <v>23</v>
      </c>
      <c r="J6702" s="1">
        <v>35.6</v>
      </c>
      <c r="K6702" s="3">
        <v>529</v>
      </c>
      <c r="L6702" s="2">
        <f>N6702/((1824.17)*(1-EXP(-(0.023514)*I6702))^(1.69151))</f>
        <v>0.85916284489635386</v>
      </c>
      <c r="N6702" s="1">
        <v>358</v>
      </c>
      <c r="O6702" s="1">
        <v>116.9</v>
      </c>
      <c r="P6702" s="1">
        <v>4.91</v>
      </c>
      <c r="Q6702" s="1">
        <v>33.4</v>
      </c>
      <c r="R6702" s="1">
        <v>8.89</v>
      </c>
      <c r="S6702" s="1">
        <v>38.299999999999997</v>
      </c>
      <c r="AJ6702" s="1" t="s">
        <v>406</v>
      </c>
      <c r="AK6702" s="20">
        <v>56.72</v>
      </c>
      <c r="AL6702" s="19">
        <v>85.67</v>
      </c>
      <c r="AN6702" s="3">
        <v>1966</v>
      </c>
      <c r="AQ6702">
        <v>80444</v>
      </c>
      <c r="AR6702" s="1" t="s">
        <v>576</v>
      </c>
    </row>
    <row r="6703" spans="1:50" x14ac:dyDescent="0.25">
      <c r="A6703" s="1">
        <v>8304</v>
      </c>
      <c r="B6703" s="1" t="s">
        <v>1233</v>
      </c>
      <c r="C6703" s="1">
        <v>101</v>
      </c>
      <c r="D6703" s="1" t="s">
        <v>5627</v>
      </c>
      <c r="F6703" s="1" t="s">
        <v>445</v>
      </c>
      <c r="G6703" s="1">
        <v>7</v>
      </c>
      <c r="H6703" s="1">
        <v>29</v>
      </c>
      <c r="I6703" s="1">
        <v>10.4</v>
      </c>
      <c r="J6703" s="1">
        <v>7.6</v>
      </c>
      <c r="K6703" s="3">
        <v>7551</v>
      </c>
      <c r="L6703" s="2">
        <f>N6703/((1824.17)*(1-EXP(-(0.023514)*I6703))^(1.69151))</f>
        <v>1.3012981508076069</v>
      </c>
      <c r="N6703" s="1">
        <v>179</v>
      </c>
      <c r="O6703" s="1">
        <v>124.8</v>
      </c>
      <c r="P6703" s="1">
        <v>10.1</v>
      </c>
      <c r="Q6703" s="1">
        <v>17.899999999999999</v>
      </c>
      <c r="R6703" s="1">
        <v>8.43</v>
      </c>
      <c r="S6703" s="1">
        <v>30.7</v>
      </c>
      <c r="AJ6703" s="1" t="s">
        <v>406</v>
      </c>
      <c r="AK6703" s="20">
        <v>56.72</v>
      </c>
      <c r="AL6703" s="19">
        <v>85.67</v>
      </c>
      <c r="AN6703" s="3">
        <v>1966</v>
      </c>
      <c r="AQ6703">
        <v>80444</v>
      </c>
      <c r="AR6703" s="1" t="s">
        <v>576</v>
      </c>
    </row>
    <row r="6704" spans="1:50" x14ac:dyDescent="0.25">
      <c r="A6704" s="1">
        <v>8305</v>
      </c>
      <c r="B6704" s="1" t="s">
        <v>1233</v>
      </c>
      <c r="C6704" s="1">
        <v>101</v>
      </c>
      <c r="D6704" s="1" t="s">
        <v>5627</v>
      </c>
      <c r="F6704" s="1" t="s">
        <v>445</v>
      </c>
      <c r="G6704" s="1">
        <v>6</v>
      </c>
      <c r="H6704" s="1">
        <v>67</v>
      </c>
      <c r="I6704" s="1">
        <v>22.2</v>
      </c>
      <c r="J6704" s="1">
        <v>29.1</v>
      </c>
      <c r="K6704" s="3">
        <v>704</v>
      </c>
      <c r="L6704" s="2">
        <f>N6704/((1963.5)*(1-EXP(-(0.024337)*I6704))^(1.76926))</f>
        <v>1.0632651209116191</v>
      </c>
      <c r="N6704" s="1">
        <v>445</v>
      </c>
      <c r="O6704" s="1">
        <v>189.7</v>
      </c>
      <c r="P6704" s="1">
        <v>5.99</v>
      </c>
      <c r="Q6704" s="1">
        <v>22.9</v>
      </c>
      <c r="R6704" s="1">
        <v>9.43</v>
      </c>
      <c r="S6704" s="1">
        <v>47.3</v>
      </c>
      <c r="AJ6704" s="1" t="s">
        <v>406</v>
      </c>
      <c r="AK6704" s="20">
        <v>56.72</v>
      </c>
      <c r="AL6704" s="19">
        <v>85.67</v>
      </c>
      <c r="AN6704" s="3">
        <v>1966</v>
      </c>
      <c r="AQ6704">
        <v>80444</v>
      </c>
      <c r="AR6704" s="1" t="s">
        <v>576</v>
      </c>
    </row>
    <row r="6705" spans="1:44" x14ac:dyDescent="0.25">
      <c r="A6705" s="1">
        <v>8307</v>
      </c>
      <c r="B6705" s="1" t="s">
        <v>1233</v>
      </c>
      <c r="C6705" s="1">
        <v>101</v>
      </c>
      <c r="D6705" s="1" t="s">
        <v>5627</v>
      </c>
      <c r="F6705" s="1" t="s">
        <v>445</v>
      </c>
      <c r="G6705" s="1">
        <v>8</v>
      </c>
      <c r="H6705" s="1">
        <v>34</v>
      </c>
      <c r="I6705" s="1">
        <v>8.4</v>
      </c>
      <c r="J6705" s="1">
        <v>5.5</v>
      </c>
      <c r="K6705" s="3">
        <v>9518</v>
      </c>
      <c r="L6705" s="2">
        <f>N6705/((1668.67)*(1-EXP(-(0.022864)*I6705))^(1.61028))</f>
        <v>1.7999727101866729</v>
      </c>
      <c r="N6705" s="1">
        <v>181</v>
      </c>
      <c r="O6705" s="1">
        <v>68.900000000000006</v>
      </c>
      <c r="P6705" s="1">
        <v>7.1</v>
      </c>
      <c r="Q6705" s="1">
        <v>4.6900000000000004</v>
      </c>
      <c r="R6705" s="1">
        <v>4.5</v>
      </c>
      <c r="S6705" s="1">
        <v>18.899999999999999</v>
      </c>
      <c r="AJ6705" s="1" t="s">
        <v>406</v>
      </c>
      <c r="AK6705" s="20">
        <v>54.33</v>
      </c>
      <c r="AL6705" s="19">
        <v>82.5</v>
      </c>
      <c r="AN6705" s="3">
        <v>1966</v>
      </c>
      <c r="AQ6705">
        <v>80809</v>
      </c>
      <c r="AR6705" s="1" t="s">
        <v>577</v>
      </c>
    </row>
    <row r="6706" spans="1:44" x14ac:dyDescent="0.25">
      <c r="A6706" s="1">
        <v>8308</v>
      </c>
      <c r="B6706" s="1" t="s">
        <v>1233</v>
      </c>
      <c r="C6706" s="1">
        <v>101</v>
      </c>
      <c r="D6706" s="1" t="s">
        <v>6004</v>
      </c>
      <c r="F6706" s="1" t="s">
        <v>445</v>
      </c>
      <c r="G6706" s="1">
        <v>9</v>
      </c>
      <c r="H6706" s="1">
        <v>10</v>
      </c>
      <c r="I6706" s="1">
        <v>1.9</v>
      </c>
      <c r="J6706" s="1">
        <v>0.6</v>
      </c>
      <c r="K6706" s="3">
        <v>94058</v>
      </c>
      <c r="L6706" s="2">
        <v>2</v>
      </c>
      <c r="N6706" s="1">
        <v>24.5</v>
      </c>
      <c r="O6706" s="1">
        <v>9.4</v>
      </c>
      <c r="P6706" s="1">
        <v>2.3199999999999998</v>
      </c>
      <c r="Q6706" s="1">
        <v>1.82</v>
      </c>
      <c r="R6706" s="1">
        <v>5.84</v>
      </c>
      <c r="S6706" s="1">
        <v>2.35</v>
      </c>
      <c r="AJ6706" s="1" t="s">
        <v>406</v>
      </c>
      <c r="AK6706" s="20">
        <v>54.33</v>
      </c>
      <c r="AL6706" s="19">
        <v>82.5</v>
      </c>
      <c r="AN6706" s="3">
        <v>1966</v>
      </c>
      <c r="AQ6706">
        <v>80809</v>
      </c>
      <c r="AR6706" s="1" t="s">
        <v>577</v>
      </c>
    </row>
    <row r="6707" spans="1:44" x14ac:dyDescent="0.25">
      <c r="A6707" s="1">
        <v>8309</v>
      </c>
      <c r="B6707" s="1" t="s">
        <v>1233</v>
      </c>
      <c r="C6707" s="1">
        <v>101</v>
      </c>
      <c r="D6707" s="1" t="s">
        <v>6123</v>
      </c>
      <c r="F6707" s="1" t="s">
        <v>445</v>
      </c>
      <c r="G6707" s="1">
        <v>9</v>
      </c>
      <c r="H6707" s="1">
        <v>15</v>
      </c>
      <c r="I6707" s="1">
        <v>2.8</v>
      </c>
      <c r="J6707" s="1">
        <v>1.2</v>
      </c>
      <c r="K6707" s="3">
        <v>70250</v>
      </c>
      <c r="L6707" s="2">
        <f>N6707/((1581.94)*(1-EXP(-(0.021301)*I6707))^(1.51716))</f>
        <v>1.5056462744755952</v>
      </c>
      <c r="N6707" s="1">
        <v>31.6</v>
      </c>
      <c r="O6707" s="1">
        <v>12.1</v>
      </c>
      <c r="P6707" s="1">
        <v>2.37</v>
      </c>
      <c r="Q6707" s="1">
        <v>2.95</v>
      </c>
      <c r="R6707" s="1">
        <v>7.02</v>
      </c>
      <c r="S6707" s="1">
        <v>3.06</v>
      </c>
      <c r="AJ6707" s="1" t="s">
        <v>406</v>
      </c>
      <c r="AK6707" s="20">
        <v>54.33</v>
      </c>
      <c r="AL6707" s="19">
        <v>82.5</v>
      </c>
      <c r="AN6707" s="3">
        <v>1966</v>
      </c>
      <c r="AQ6707">
        <v>80809</v>
      </c>
      <c r="AR6707" s="1" t="s">
        <v>577</v>
      </c>
    </row>
    <row r="6708" spans="1:44" x14ac:dyDescent="0.25">
      <c r="A6708" s="1">
        <v>8310</v>
      </c>
      <c r="B6708" s="1" t="s">
        <v>1233</v>
      </c>
      <c r="C6708" s="1">
        <v>101</v>
      </c>
      <c r="D6708" s="1" t="s">
        <v>5627</v>
      </c>
      <c r="F6708" s="1" t="s">
        <v>445</v>
      </c>
      <c r="G6708" s="1">
        <v>8</v>
      </c>
      <c r="H6708" s="1">
        <v>21</v>
      </c>
      <c r="I6708" s="1">
        <v>6.1</v>
      </c>
      <c r="J6708" s="1">
        <v>4.9000000000000004</v>
      </c>
      <c r="K6708" s="3">
        <v>11892</v>
      </c>
      <c r="L6708" s="2">
        <f>N6708/((1668.67)*(1-EXP(-(0.022864)*I6708))^(1.61028))</f>
        <v>1.5975504753599059</v>
      </c>
      <c r="N6708" s="1">
        <v>100</v>
      </c>
      <c r="O6708" s="1">
        <v>40.1</v>
      </c>
      <c r="P6708" s="1">
        <v>6.15</v>
      </c>
      <c r="Q6708" s="1">
        <v>5.18</v>
      </c>
      <c r="R6708" s="1">
        <v>6.77</v>
      </c>
      <c r="S6708" s="1">
        <v>10.4</v>
      </c>
      <c r="AJ6708" s="1" t="s">
        <v>406</v>
      </c>
      <c r="AK6708" s="20">
        <v>54.33</v>
      </c>
      <c r="AL6708" s="19">
        <v>82.5</v>
      </c>
      <c r="AN6708" s="3">
        <v>1966</v>
      </c>
      <c r="AQ6708">
        <v>80809</v>
      </c>
      <c r="AR6708" s="1" t="s">
        <v>577</v>
      </c>
    </row>
    <row r="6709" spans="1:44" x14ac:dyDescent="0.25">
      <c r="A6709" s="1">
        <v>8311</v>
      </c>
      <c r="B6709" s="1" t="s">
        <v>1233</v>
      </c>
      <c r="C6709" s="1">
        <v>101</v>
      </c>
      <c r="D6709" s="1" t="s">
        <v>5627</v>
      </c>
      <c r="F6709" s="1" t="s">
        <v>445</v>
      </c>
      <c r="G6709" s="1">
        <v>8</v>
      </c>
      <c r="H6709" s="1">
        <v>32</v>
      </c>
      <c r="I6709" s="1">
        <v>8.1</v>
      </c>
      <c r="J6709" s="1">
        <v>6.7</v>
      </c>
      <c r="K6709" s="3">
        <v>7756</v>
      </c>
      <c r="L6709" s="2">
        <f>N6709/((1668.67)*(1-EXP(-(0.022864)*I6709))^(1.61028))</f>
        <v>1.3005263003890102</v>
      </c>
      <c r="N6709" s="1">
        <v>124</v>
      </c>
      <c r="O6709" s="1">
        <v>49.7</v>
      </c>
      <c r="P6709" s="1">
        <v>6.38</v>
      </c>
      <c r="Q6709" s="1">
        <v>8.83</v>
      </c>
      <c r="R6709" s="1">
        <v>6.93</v>
      </c>
      <c r="S6709" s="1">
        <v>14.2</v>
      </c>
      <c r="AJ6709" s="1" t="s">
        <v>406</v>
      </c>
      <c r="AK6709" s="20">
        <v>54.33</v>
      </c>
      <c r="AL6709" s="19">
        <v>82.5</v>
      </c>
      <c r="AN6709" s="3">
        <v>1966</v>
      </c>
      <c r="AQ6709">
        <v>80809</v>
      </c>
      <c r="AR6709" s="1" t="s">
        <v>577</v>
      </c>
    </row>
    <row r="6710" spans="1:44" x14ac:dyDescent="0.25">
      <c r="A6710" s="1">
        <v>8312</v>
      </c>
      <c r="B6710" s="1" t="s">
        <v>1233</v>
      </c>
      <c r="C6710" s="1">
        <v>101</v>
      </c>
      <c r="D6710" s="1" t="s">
        <v>5627</v>
      </c>
      <c r="F6710" s="1" t="s">
        <v>445</v>
      </c>
      <c r="G6710" s="1">
        <v>7</v>
      </c>
      <c r="H6710" s="1">
        <v>35</v>
      </c>
      <c r="I6710" s="1">
        <v>11.7</v>
      </c>
      <c r="J6710" s="1">
        <v>7.4</v>
      </c>
      <c r="K6710" s="3">
        <v>832</v>
      </c>
      <c r="L6710" s="2">
        <f>N6710/((1824.17)*(1-EXP(-(0.023514)*I6710))^(1.69151))</f>
        <v>0.85480891696593875</v>
      </c>
      <c r="N6710" s="1">
        <v>140</v>
      </c>
      <c r="O6710" s="1">
        <v>56.2</v>
      </c>
      <c r="P6710" s="1">
        <v>7.31</v>
      </c>
      <c r="Q6710" s="1">
        <v>8.85</v>
      </c>
      <c r="R6710" s="1">
        <v>7.25</v>
      </c>
      <c r="S6710" s="1">
        <v>15</v>
      </c>
      <c r="AJ6710" s="1" t="s">
        <v>406</v>
      </c>
      <c r="AK6710" s="20">
        <v>54.33</v>
      </c>
      <c r="AL6710" s="19">
        <v>82.5</v>
      </c>
      <c r="AN6710" s="3">
        <v>1966</v>
      </c>
      <c r="AQ6710">
        <v>80809</v>
      </c>
      <c r="AR6710" s="1" t="s">
        <v>577</v>
      </c>
    </row>
    <row r="6711" spans="1:44" x14ac:dyDescent="0.25">
      <c r="A6711" s="1">
        <v>8313</v>
      </c>
      <c r="B6711" s="1" t="s">
        <v>1233</v>
      </c>
      <c r="C6711" s="1">
        <v>101</v>
      </c>
      <c r="D6711" s="1" t="s">
        <v>5627</v>
      </c>
      <c r="F6711" s="1" t="s">
        <v>445</v>
      </c>
      <c r="G6711" s="1">
        <v>6</v>
      </c>
      <c r="H6711" s="1">
        <v>40</v>
      </c>
      <c r="I6711" s="1">
        <v>16.7</v>
      </c>
      <c r="J6711" s="1">
        <v>15.2</v>
      </c>
      <c r="K6711" s="3">
        <v>2137</v>
      </c>
      <c r="L6711" s="2">
        <f>N6711/((1963.5)*(1-EXP(-(0.024337)*I6711))^(1.76926))</f>
        <v>1.0564755805097645</v>
      </c>
      <c r="N6711" s="1">
        <v>298</v>
      </c>
      <c r="O6711" s="1">
        <v>89.8</v>
      </c>
      <c r="P6711" s="1">
        <v>10.3</v>
      </c>
      <c r="Q6711" s="1">
        <v>8.99</v>
      </c>
      <c r="R6711" s="1">
        <v>7.64</v>
      </c>
      <c r="S6711" s="1">
        <v>24.3</v>
      </c>
      <c r="AJ6711" s="1" t="s">
        <v>406</v>
      </c>
      <c r="AK6711" s="20">
        <v>54.33</v>
      </c>
      <c r="AL6711" s="19">
        <v>82.5</v>
      </c>
      <c r="AN6711" s="3">
        <v>1966</v>
      </c>
      <c r="AQ6711">
        <v>80809</v>
      </c>
      <c r="AR6711" s="1" t="s">
        <v>577</v>
      </c>
    </row>
    <row r="6712" spans="1:44" x14ac:dyDescent="0.25">
      <c r="A6712" s="1">
        <v>8314</v>
      </c>
      <c r="B6712" s="1" t="s">
        <v>1233</v>
      </c>
      <c r="C6712" s="1">
        <v>101</v>
      </c>
      <c r="D6712" s="1" t="s">
        <v>5627</v>
      </c>
      <c r="F6712" s="1" t="s">
        <v>445</v>
      </c>
      <c r="G6712" s="1">
        <v>6</v>
      </c>
      <c r="H6712" s="1">
        <v>45</v>
      </c>
      <c r="I6712" s="1">
        <v>17.899999999999999</v>
      </c>
      <c r="J6712" s="1">
        <v>16.600000000000001</v>
      </c>
      <c r="K6712" s="3">
        <v>1546</v>
      </c>
      <c r="L6712" s="2">
        <f>N6712/((1963.5)*(1-EXP(-(0.024337)*I6712))^(1.76926))</f>
        <v>0.98283415917025152</v>
      </c>
      <c r="N6712" s="1">
        <v>306</v>
      </c>
      <c r="O6712" s="1">
        <v>120.1</v>
      </c>
      <c r="P6712" s="1">
        <v>12.6</v>
      </c>
      <c r="Q6712" s="1">
        <v>9.16</v>
      </c>
      <c r="R6712" s="1">
        <v>6.47</v>
      </c>
      <c r="S6712" s="1">
        <v>32.299999999999997</v>
      </c>
      <c r="AJ6712" s="1" t="s">
        <v>406</v>
      </c>
      <c r="AK6712" s="20">
        <v>54.33</v>
      </c>
      <c r="AL6712" s="19">
        <v>82.5</v>
      </c>
      <c r="AN6712" s="3">
        <v>1966</v>
      </c>
      <c r="AQ6712">
        <v>80809</v>
      </c>
      <c r="AR6712" s="1" t="s">
        <v>577</v>
      </c>
    </row>
    <row r="6713" spans="1:44" x14ac:dyDescent="0.25">
      <c r="A6713" s="1">
        <v>8315</v>
      </c>
      <c r="B6713" s="1" t="s">
        <v>1233</v>
      </c>
      <c r="C6713" s="1">
        <v>101</v>
      </c>
      <c r="D6713" s="1" t="s">
        <v>5627</v>
      </c>
      <c r="F6713" s="1" t="s">
        <v>445</v>
      </c>
      <c r="G6713" s="1">
        <v>6</v>
      </c>
      <c r="H6713" s="1">
        <v>45</v>
      </c>
      <c r="I6713" s="1">
        <v>17.899999999999999</v>
      </c>
      <c r="J6713" s="1">
        <v>16</v>
      </c>
      <c r="K6713" s="3">
        <v>2323</v>
      </c>
      <c r="L6713" s="2">
        <f>N6713/((1963.5)*(1-EXP(-(0.024337)*I6713))^(1.76926))</f>
        <v>1.0856142019592974</v>
      </c>
      <c r="N6713" s="1">
        <v>338</v>
      </c>
      <c r="O6713" s="1">
        <v>133</v>
      </c>
      <c r="P6713" s="1">
        <v>13.3</v>
      </c>
      <c r="Q6713" s="1">
        <v>10.6</v>
      </c>
      <c r="R6713" s="1">
        <v>6.9</v>
      </c>
      <c r="S6713" s="1">
        <v>35.799999999999997</v>
      </c>
      <c r="AJ6713" s="1" t="s">
        <v>406</v>
      </c>
      <c r="AK6713" s="20">
        <v>54.33</v>
      </c>
      <c r="AL6713" s="19">
        <v>82.5</v>
      </c>
      <c r="AN6713" s="3">
        <v>1966</v>
      </c>
      <c r="AQ6713">
        <v>80809</v>
      </c>
      <c r="AR6713" s="1" t="s">
        <v>577</v>
      </c>
    </row>
    <row r="6714" spans="1:44" x14ac:dyDescent="0.25">
      <c r="A6714" s="1">
        <v>8316</v>
      </c>
      <c r="B6714" s="1" t="s">
        <v>1233</v>
      </c>
      <c r="C6714" s="1">
        <v>101</v>
      </c>
      <c r="D6714" s="1" t="s">
        <v>5627</v>
      </c>
      <c r="F6714" s="1" t="s">
        <v>445</v>
      </c>
      <c r="G6714" s="1">
        <v>5</v>
      </c>
      <c r="H6714" s="1">
        <v>58</v>
      </c>
      <c r="I6714" s="1">
        <v>22.6</v>
      </c>
      <c r="J6714" s="1">
        <v>20.9</v>
      </c>
      <c r="K6714" s="3">
        <v>854</v>
      </c>
      <c r="L6714" s="2">
        <f>N6714/((2111.2)*(1-EXP(-(0.024888)*I6714))^(1.82531))</f>
        <v>0.76862772825304138</v>
      </c>
      <c r="N6714" s="1">
        <v>348</v>
      </c>
      <c r="O6714" s="1">
        <v>156.5</v>
      </c>
      <c r="P6714" s="1">
        <v>14.2</v>
      </c>
      <c r="Q6714" s="1">
        <v>15.1</v>
      </c>
      <c r="R6714" s="1">
        <v>7.88</v>
      </c>
      <c r="S6714" s="1">
        <v>40.6</v>
      </c>
      <c r="AJ6714" s="1" t="s">
        <v>406</v>
      </c>
      <c r="AK6714" s="20">
        <v>54.33</v>
      </c>
      <c r="AL6714" s="19">
        <v>82.5</v>
      </c>
      <c r="AN6714" s="3">
        <v>1966</v>
      </c>
      <c r="AQ6714">
        <v>80809</v>
      </c>
      <c r="AR6714" s="1" t="s">
        <v>577</v>
      </c>
    </row>
    <row r="6715" spans="1:44" x14ac:dyDescent="0.25">
      <c r="A6715" s="1">
        <v>8317</v>
      </c>
      <c r="B6715" s="1" t="s">
        <v>1233</v>
      </c>
      <c r="C6715" s="1">
        <v>101</v>
      </c>
      <c r="D6715" s="1" t="s">
        <v>5627</v>
      </c>
      <c r="F6715" s="1" t="s">
        <v>445</v>
      </c>
      <c r="G6715" s="1">
        <v>5</v>
      </c>
      <c r="H6715" s="1">
        <v>64</v>
      </c>
      <c r="I6715" s="1">
        <v>26.8</v>
      </c>
      <c r="J6715" s="1">
        <v>22.5</v>
      </c>
      <c r="K6715" s="3">
        <v>898</v>
      </c>
      <c r="L6715" s="2">
        <f>N6715/((2111.2)*(1-EXP(-(0.024888)*I6715))^(1.82531))</f>
        <v>0.75276062208161543</v>
      </c>
      <c r="N6715" s="1">
        <v>427</v>
      </c>
      <c r="O6715" s="1">
        <v>165</v>
      </c>
      <c r="P6715" s="1">
        <v>14.9</v>
      </c>
      <c r="Q6715" s="1">
        <v>24.5</v>
      </c>
      <c r="R6715" s="1">
        <v>8.8000000000000007</v>
      </c>
      <c r="S6715" s="1">
        <v>50.1</v>
      </c>
      <c r="AJ6715" s="1" t="s">
        <v>406</v>
      </c>
      <c r="AK6715" s="20">
        <v>54.33</v>
      </c>
      <c r="AL6715" s="19">
        <v>82.5</v>
      </c>
      <c r="AN6715" s="3">
        <v>1966</v>
      </c>
      <c r="AQ6715">
        <v>80809</v>
      </c>
      <c r="AR6715" s="1" t="s">
        <v>577</v>
      </c>
    </row>
    <row r="6716" spans="1:44" x14ac:dyDescent="0.25">
      <c r="A6716" s="1">
        <v>8318</v>
      </c>
      <c r="B6716" s="1" t="s">
        <v>1233</v>
      </c>
      <c r="C6716" s="1">
        <v>101</v>
      </c>
      <c r="D6716" s="1" t="s">
        <v>5627</v>
      </c>
      <c r="F6716" s="1" t="s">
        <v>445</v>
      </c>
      <c r="G6716" s="1">
        <v>5</v>
      </c>
      <c r="H6716" s="1">
        <v>69</v>
      </c>
      <c r="I6716" s="1">
        <v>27.7</v>
      </c>
      <c r="J6716" s="1">
        <v>22.7</v>
      </c>
      <c r="K6716" s="3">
        <v>615</v>
      </c>
      <c r="L6716" s="2">
        <f>N6716/((2111.2)*(1-EXP(-(0.024888)*I6716))^(1.82531))</f>
        <v>0.69296468606207406</v>
      </c>
      <c r="N6716" s="1">
        <v>410</v>
      </c>
      <c r="O6716" s="1">
        <v>167</v>
      </c>
      <c r="P6716" s="1">
        <v>15</v>
      </c>
      <c r="Q6716" s="1">
        <v>21.8</v>
      </c>
      <c r="R6716" s="1">
        <v>10.5</v>
      </c>
      <c r="S6716" s="1">
        <v>45.2</v>
      </c>
      <c r="AJ6716" s="1" t="s">
        <v>406</v>
      </c>
      <c r="AK6716" s="20">
        <v>54.33</v>
      </c>
      <c r="AL6716" s="19">
        <v>82.5</v>
      </c>
      <c r="AN6716" s="3">
        <v>1966</v>
      </c>
      <c r="AQ6716">
        <v>80809</v>
      </c>
      <c r="AR6716" s="1" t="s">
        <v>577</v>
      </c>
    </row>
    <row r="6717" spans="1:44" x14ac:dyDescent="0.25">
      <c r="A6717" s="1">
        <v>8319</v>
      </c>
      <c r="B6717" s="1" t="s">
        <v>1233</v>
      </c>
      <c r="C6717" s="1">
        <v>101</v>
      </c>
      <c r="D6717" s="1" t="s">
        <v>5627</v>
      </c>
      <c r="F6717" s="1" t="s">
        <v>445</v>
      </c>
      <c r="G6717" s="1">
        <v>6</v>
      </c>
      <c r="H6717" s="1">
        <v>83</v>
      </c>
      <c r="I6717" s="1">
        <v>26.4</v>
      </c>
      <c r="J6717" s="1">
        <v>36.799999999999997</v>
      </c>
      <c r="K6717" s="3">
        <v>543</v>
      </c>
      <c r="L6717" s="2">
        <f>N6717/((1963.5)*(1-EXP(-(0.024337)*I6717))^(1.76926))</f>
        <v>1.2497017248650835</v>
      </c>
      <c r="N6717" s="1">
        <v>655</v>
      </c>
      <c r="O6717" s="1">
        <v>246.3</v>
      </c>
      <c r="P6717" s="1">
        <v>19.7</v>
      </c>
      <c r="Q6717" s="1">
        <v>27.2</v>
      </c>
      <c r="R6717" s="1">
        <v>8.8000000000000007</v>
      </c>
      <c r="S6717" s="1">
        <v>60.8</v>
      </c>
      <c r="AJ6717" s="1" t="s">
        <v>406</v>
      </c>
      <c r="AK6717" s="20">
        <v>54.33</v>
      </c>
      <c r="AL6717" s="19">
        <v>82.5</v>
      </c>
      <c r="AN6717" s="3">
        <v>1966</v>
      </c>
      <c r="AQ6717">
        <v>80809</v>
      </c>
      <c r="AR6717" s="1" t="s">
        <v>577</v>
      </c>
    </row>
    <row r="6718" spans="1:44" x14ac:dyDescent="0.25">
      <c r="A6718" s="1">
        <v>8320</v>
      </c>
      <c r="B6718" s="1" t="s">
        <v>1233</v>
      </c>
      <c r="C6718" s="1">
        <v>101</v>
      </c>
      <c r="D6718" s="1" t="s">
        <v>5627</v>
      </c>
      <c r="F6718" s="1" t="s">
        <v>445</v>
      </c>
      <c r="G6718" s="1">
        <v>6</v>
      </c>
      <c r="H6718" s="1">
        <v>85</v>
      </c>
      <c r="I6718" s="1">
        <v>26.4</v>
      </c>
      <c r="J6718" s="1">
        <v>37</v>
      </c>
      <c r="K6718" s="3">
        <v>430</v>
      </c>
      <c r="L6718" s="2">
        <f>N6718/((1963.5)*(1-EXP(-(0.024337)*I6718))^(1.76926))</f>
        <v>0.99594549676270772</v>
      </c>
      <c r="N6718" s="1">
        <v>522</v>
      </c>
      <c r="O6718" s="1">
        <v>196</v>
      </c>
      <c r="P6718" s="1">
        <v>18.5</v>
      </c>
      <c r="Q6718" s="1">
        <v>34.9</v>
      </c>
      <c r="R6718" s="1">
        <v>10.5</v>
      </c>
      <c r="S6718" s="1">
        <v>48</v>
      </c>
      <c r="AJ6718" s="1" t="s">
        <v>406</v>
      </c>
      <c r="AK6718" s="20">
        <v>54.33</v>
      </c>
      <c r="AL6718" s="19">
        <v>82.5</v>
      </c>
      <c r="AN6718" s="3">
        <v>1966</v>
      </c>
      <c r="AQ6718">
        <v>80809</v>
      </c>
      <c r="AR6718" s="1" t="s">
        <v>577</v>
      </c>
    </row>
    <row r="6719" spans="1:44" x14ac:dyDescent="0.25">
      <c r="A6719" s="1">
        <v>8321</v>
      </c>
      <c r="B6719" s="1" t="s">
        <v>1233</v>
      </c>
      <c r="C6719" s="1">
        <v>101</v>
      </c>
      <c r="D6719" s="1" t="s">
        <v>5627</v>
      </c>
      <c r="F6719" s="1" t="s">
        <v>445</v>
      </c>
      <c r="G6719" s="1">
        <v>5</v>
      </c>
      <c r="H6719" s="1">
        <v>131</v>
      </c>
      <c r="I6719" s="1">
        <v>35.700000000000003</v>
      </c>
      <c r="J6719" s="1">
        <v>40.6</v>
      </c>
      <c r="K6719" s="3">
        <v>272</v>
      </c>
      <c r="L6719" s="2">
        <f>N6719/((2111.2)*(1-EXP(-(0.024888)*I6719))^(1.82531))</f>
        <v>0.69266271420811165</v>
      </c>
      <c r="N6719" s="1">
        <v>556</v>
      </c>
      <c r="O6719" s="1">
        <v>303.8</v>
      </c>
      <c r="P6719" s="1">
        <v>19.7</v>
      </c>
      <c r="Q6719" s="1">
        <v>13.9</v>
      </c>
      <c r="R6719" s="1">
        <v>8.9499999999999993</v>
      </c>
      <c r="S6719" s="1">
        <v>63.6</v>
      </c>
      <c r="AJ6719" s="1" t="s">
        <v>406</v>
      </c>
      <c r="AK6719" s="20">
        <v>54.33</v>
      </c>
      <c r="AL6719" s="19">
        <v>82.5</v>
      </c>
      <c r="AN6719" s="3">
        <v>1966</v>
      </c>
      <c r="AQ6719">
        <v>80809</v>
      </c>
      <c r="AR6719" s="1" t="s">
        <v>577</v>
      </c>
    </row>
    <row r="6720" spans="1:44" x14ac:dyDescent="0.25">
      <c r="A6720" s="1">
        <v>8322</v>
      </c>
      <c r="B6720" s="1" t="s">
        <v>1233</v>
      </c>
      <c r="C6720" s="1">
        <v>101</v>
      </c>
      <c r="D6720" s="1" t="s">
        <v>5627</v>
      </c>
      <c r="F6720" s="1" t="s">
        <v>445</v>
      </c>
      <c r="G6720" s="1">
        <v>8</v>
      </c>
      <c r="H6720" s="1">
        <v>95</v>
      </c>
      <c r="I6720" s="1">
        <v>20.399999999999999</v>
      </c>
      <c r="J6720" s="1">
        <v>22.7</v>
      </c>
      <c r="K6720" s="3">
        <v>667</v>
      </c>
      <c r="L6720" s="2">
        <f>N6720/((1668.67)*(1-EXP(-(0.022864)*I6720))^(1.61028))</f>
        <v>0.63710147600885425</v>
      </c>
      <c r="N6720" s="1">
        <v>217</v>
      </c>
      <c r="O6720" s="1">
        <v>89.7</v>
      </c>
      <c r="P6720" s="1">
        <v>7.02</v>
      </c>
      <c r="Q6720" s="1">
        <v>10.08</v>
      </c>
      <c r="R6720" s="1">
        <v>5.22</v>
      </c>
      <c r="S6720" s="1">
        <v>25.9</v>
      </c>
      <c r="AJ6720" s="1" t="s">
        <v>406</v>
      </c>
      <c r="AK6720" s="20">
        <v>51</v>
      </c>
      <c r="AL6720" s="19">
        <v>80</v>
      </c>
      <c r="AN6720" s="3">
        <v>1974</v>
      </c>
      <c r="AQ6720">
        <v>80810</v>
      </c>
      <c r="AR6720" s="1" t="s">
        <v>578</v>
      </c>
    </row>
    <row r="6721" spans="1:44" x14ac:dyDescent="0.25">
      <c r="A6721" s="1">
        <v>8323</v>
      </c>
      <c r="B6721" s="1" t="s">
        <v>1233</v>
      </c>
      <c r="C6721" s="1">
        <v>101</v>
      </c>
      <c r="D6721" s="1" t="s">
        <v>5751</v>
      </c>
      <c r="F6721" s="1" t="s">
        <v>445</v>
      </c>
      <c r="G6721" s="1">
        <v>11</v>
      </c>
      <c r="H6721" s="1">
        <v>126</v>
      </c>
      <c r="I6721" s="1">
        <v>13</v>
      </c>
      <c r="J6721" s="1">
        <v>16</v>
      </c>
      <c r="K6721" s="3">
        <v>390</v>
      </c>
      <c r="L6721" s="2">
        <f>N6721/((1581.94)*(1-EXP(-(0.021301)*I6721))^(1.51716))</f>
        <v>0.44103567840312868</v>
      </c>
      <c r="M6721" s="1">
        <v>10.5</v>
      </c>
      <c r="N6721" s="1">
        <v>81</v>
      </c>
      <c r="O6721" s="1">
        <v>35.299999999999997</v>
      </c>
      <c r="P6721" s="1">
        <v>5.5</v>
      </c>
      <c r="Q6721" s="1">
        <v>19.899999999999999</v>
      </c>
      <c r="R6721" s="1">
        <v>11.5</v>
      </c>
      <c r="AB6721" s="1">
        <v>53.7</v>
      </c>
      <c r="AJ6721" s="1" t="s">
        <v>406</v>
      </c>
      <c r="AK6721" s="20">
        <v>66</v>
      </c>
      <c r="AL6721" s="19">
        <v>88</v>
      </c>
      <c r="AN6721" s="3">
        <v>1975</v>
      </c>
      <c r="AQ6721">
        <v>80601</v>
      </c>
      <c r="AR6721" s="1" t="s">
        <v>266</v>
      </c>
    </row>
    <row r="6722" spans="1:44" x14ac:dyDescent="0.25">
      <c r="A6722" s="1">
        <v>8324</v>
      </c>
      <c r="B6722" s="1" t="s">
        <v>1233</v>
      </c>
      <c r="C6722" s="1">
        <v>101</v>
      </c>
      <c r="D6722" s="1" t="s">
        <v>5627</v>
      </c>
      <c r="F6722" s="1" t="s">
        <v>445</v>
      </c>
      <c r="G6722" s="1">
        <v>10</v>
      </c>
      <c r="H6722" s="1">
        <v>166</v>
      </c>
      <c r="I6722" s="1">
        <v>15</v>
      </c>
      <c r="J6722" s="1">
        <v>21</v>
      </c>
      <c r="K6722" s="3">
        <v>506</v>
      </c>
      <c r="L6722" s="2">
        <f>N6722/((1948.03)*(1-EXP(-(0.015672)*I6722))^(1.40829))</f>
        <v>0.46387002770848901</v>
      </c>
      <c r="N6722" s="1">
        <v>100</v>
      </c>
      <c r="O6722" s="1">
        <v>58.9</v>
      </c>
      <c r="P6722" s="1">
        <v>8.5</v>
      </c>
      <c r="Q6722" s="1">
        <v>5.8</v>
      </c>
      <c r="R6722" s="1">
        <v>2.4</v>
      </c>
      <c r="AJ6722" s="1" t="s">
        <v>406</v>
      </c>
      <c r="AK6722" s="20">
        <v>62.5</v>
      </c>
      <c r="AL6722" s="19">
        <v>88</v>
      </c>
      <c r="AN6722" s="3">
        <v>1984</v>
      </c>
      <c r="AQ6722">
        <v>80611</v>
      </c>
      <c r="AR6722" s="1" t="s">
        <v>281</v>
      </c>
    </row>
    <row r="6723" spans="1:44" x14ac:dyDescent="0.25">
      <c r="A6723" s="1">
        <v>8326</v>
      </c>
      <c r="B6723" s="1" t="s">
        <v>1233</v>
      </c>
      <c r="C6723" s="1">
        <v>101</v>
      </c>
      <c r="D6723" s="1" t="s">
        <v>6002</v>
      </c>
      <c r="F6723" s="1" t="s">
        <v>445</v>
      </c>
      <c r="G6723" s="1">
        <v>10</v>
      </c>
      <c r="H6723" s="1">
        <v>166</v>
      </c>
      <c r="I6723" s="1">
        <v>16</v>
      </c>
      <c r="J6723" s="1">
        <v>19</v>
      </c>
      <c r="K6723" s="3">
        <v>640</v>
      </c>
      <c r="L6723" s="2">
        <f>N6723/((1948.03)*(1-EXP(-(0.015672)*I6723))^(1.40829))</f>
        <v>0.50941233425332477</v>
      </c>
      <c r="N6723" s="1">
        <v>119</v>
      </c>
      <c r="O6723" s="1">
        <v>58.1</v>
      </c>
      <c r="P6723" s="1">
        <v>9</v>
      </c>
      <c r="Q6723" s="1">
        <v>7.9</v>
      </c>
      <c r="R6723" s="1">
        <v>3.9</v>
      </c>
      <c r="AJ6723" s="1" t="s">
        <v>406</v>
      </c>
      <c r="AK6723" s="20">
        <v>62.42</v>
      </c>
      <c r="AL6723" s="19">
        <v>92.33</v>
      </c>
      <c r="AN6723" s="3">
        <v>1981</v>
      </c>
      <c r="AQ6723">
        <v>80601</v>
      </c>
      <c r="AR6723" s="1" t="s">
        <v>263</v>
      </c>
    </row>
    <row r="6724" spans="1:44" x14ac:dyDescent="0.25">
      <c r="A6724" s="1">
        <v>8327</v>
      </c>
      <c r="B6724" s="1" t="s">
        <v>1233</v>
      </c>
      <c r="C6724" s="1">
        <v>101</v>
      </c>
      <c r="D6724" s="1" t="s">
        <v>6388</v>
      </c>
      <c r="F6724" s="1" t="s">
        <v>445</v>
      </c>
      <c r="G6724" s="1">
        <v>10</v>
      </c>
      <c r="H6724" s="1">
        <v>198</v>
      </c>
      <c r="I6724" s="1">
        <v>16</v>
      </c>
      <c r="J6724" s="1">
        <v>20</v>
      </c>
      <c r="K6724" s="3">
        <v>445</v>
      </c>
      <c r="L6724" s="2">
        <f>N6724/((1948.03)*(1-EXP(-(0.015672)*I6724))^(1.40829))</f>
        <v>0.40239293630094564</v>
      </c>
      <c r="N6724" s="1">
        <v>94</v>
      </c>
      <c r="O6724" s="1">
        <v>42.5</v>
      </c>
      <c r="P6724" s="1">
        <v>5.5</v>
      </c>
      <c r="Q6724" s="1">
        <v>5.9</v>
      </c>
      <c r="R6724" s="1">
        <v>3</v>
      </c>
      <c r="AJ6724" s="1" t="s">
        <v>406</v>
      </c>
      <c r="AK6724" s="20">
        <v>62.42</v>
      </c>
      <c r="AL6724" s="19">
        <v>92.33</v>
      </c>
      <c r="AN6724" s="3">
        <v>1981</v>
      </c>
      <c r="AQ6724">
        <v>80601</v>
      </c>
      <c r="AR6724" s="1" t="s">
        <v>263</v>
      </c>
    </row>
    <row r="6725" spans="1:44" x14ac:dyDescent="0.25">
      <c r="A6725" s="1">
        <v>8328</v>
      </c>
      <c r="B6725" s="1" t="s">
        <v>1233</v>
      </c>
      <c r="C6725" s="1">
        <v>101</v>
      </c>
      <c r="D6725" s="1" t="s">
        <v>6002</v>
      </c>
      <c r="F6725" s="1" t="s">
        <v>445</v>
      </c>
      <c r="G6725" s="1">
        <v>11</v>
      </c>
      <c r="H6725" s="1">
        <v>149</v>
      </c>
      <c r="I6725" s="1">
        <v>10</v>
      </c>
      <c r="J6725" s="1">
        <v>14</v>
      </c>
      <c r="K6725" s="3">
        <v>587</v>
      </c>
      <c r="L6725" s="2">
        <f>N6725/((1195.03)*(1-EXP(-(0.021701)*I6725))^(1.32104))</f>
        <v>0.34070777911780248</v>
      </c>
      <c r="M6725" s="1">
        <v>6.8</v>
      </c>
      <c r="N6725" s="1">
        <v>47</v>
      </c>
      <c r="O6725" s="1">
        <v>23.6</v>
      </c>
      <c r="P6725" s="1">
        <v>4</v>
      </c>
      <c r="Q6725" s="1">
        <v>2.4</v>
      </c>
      <c r="R6725" s="1">
        <v>1.4</v>
      </c>
      <c r="S6725" s="1">
        <v>4.8</v>
      </c>
      <c r="AJ6725" s="1" t="s">
        <v>406</v>
      </c>
      <c r="AK6725" s="20">
        <v>62</v>
      </c>
      <c r="AL6725" s="19">
        <v>102.5</v>
      </c>
      <c r="AN6725" s="3">
        <v>1967</v>
      </c>
      <c r="AQ6725">
        <v>80601</v>
      </c>
      <c r="AR6725" s="1" t="s">
        <v>3123</v>
      </c>
    </row>
    <row r="6726" spans="1:44" x14ac:dyDescent="0.25">
      <c r="A6726" s="1">
        <v>8329</v>
      </c>
      <c r="B6726" s="1" t="s">
        <v>1233</v>
      </c>
      <c r="C6726" s="1">
        <v>101</v>
      </c>
      <c r="D6726" s="1" t="s">
        <v>5627</v>
      </c>
      <c r="F6726" s="1" t="s">
        <v>445</v>
      </c>
      <c r="G6726" s="1">
        <v>10</v>
      </c>
      <c r="H6726" s="1">
        <v>12</v>
      </c>
      <c r="I6726" s="1">
        <v>1.2</v>
      </c>
      <c r="J6726" s="1">
        <v>1.1000000000000001</v>
      </c>
      <c r="K6726" s="3">
        <v>94600</v>
      </c>
      <c r="L6726" s="2">
        <v>2</v>
      </c>
      <c r="N6726" s="1">
        <v>23.1</v>
      </c>
      <c r="O6726" s="1">
        <v>7.2</v>
      </c>
      <c r="Q6726" s="1">
        <v>1.3</v>
      </c>
      <c r="R6726" s="1">
        <v>2</v>
      </c>
      <c r="AJ6726" s="1" t="s">
        <v>406</v>
      </c>
      <c r="AK6726" s="20">
        <v>58</v>
      </c>
      <c r="AL6726" s="19">
        <v>97</v>
      </c>
      <c r="AN6726" s="3">
        <v>1994</v>
      </c>
      <c r="AQ6726">
        <v>80601</v>
      </c>
      <c r="AR6726" s="1" t="s">
        <v>3106</v>
      </c>
    </row>
    <row r="6727" spans="1:44" x14ac:dyDescent="0.25">
      <c r="A6727" s="1">
        <v>8330</v>
      </c>
      <c r="B6727" s="1" t="s">
        <v>1233</v>
      </c>
      <c r="C6727" s="1">
        <v>101</v>
      </c>
      <c r="D6727" s="1" t="s">
        <v>5627</v>
      </c>
      <c r="F6727" s="1" t="s">
        <v>445</v>
      </c>
      <c r="G6727" s="1">
        <v>9</v>
      </c>
      <c r="H6727" s="1">
        <v>15</v>
      </c>
      <c r="I6727" s="1">
        <v>2.6</v>
      </c>
      <c r="J6727" s="1">
        <v>2.4</v>
      </c>
      <c r="K6727" s="3">
        <v>6800</v>
      </c>
      <c r="L6727" s="2">
        <f>N6727/((1581.94)*(1-EXP(-(0.021301)*I6727))^(1.51716))</f>
        <v>0.40391382634970974</v>
      </c>
      <c r="N6727" s="1">
        <v>7.6</v>
      </c>
      <c r="O6727" s="1">
        <v>3.5</v>
      </c>
      <c r="Q6727" s="1">
        <v>0.6</v>
      </c>
      <c r="R6727" s="1">
        <v>0.8</v>
      </c>
      <c r="AJ6727" s="1" t="s">
        <v>406</v>
      </c>
      <c r="AK6727" s="20">
        <v>58</v>
      </c>
      <c r="AL6727" s="19">
        <v>97</v>
      </c>
      <c r="AN6727" s="3">
        <v>1994</v>
      </c>
      <c r="AQ6727">
        <v>80601</v>
      </c>
      <c r="AR6727" s="1" t="s">
        <v>3106</v>
      </c>
    </row>
    <row r="6728" spans="1:44" x14ac:dyDescent="0.25">
      <c r="A6728" s="1">
        <v>8331</v>
      </c>
      <c r="B6728" s="1" t="s">
        <v>1233</v>
      </c>
      <c r="C6728" s="1">
        <v>101</v>
      </c>
      <c r="D6728" s="1" t="s">
        <v>6003</v>
      </c>
      <c r="F6728" s="1" t="s">
        <v>445</v>
      </c>
      <c r="G6728" s="1">
        <v>7</v>
      </c>
      <c r="H6728" s="1">
        <v>15</v>
      </c>
      <c r="I6728" s="1">
        <v>5.5</v>
      </c>
      <c r="J6728" s="1">
        <v>3.6</v>
      </c>
      <c r="K6728" s="3">
        <v>6100</v>
      </c>
      <c r="L6728" s="2">
        <f>N6728/((1824.17)*(1-EXP(-(0.023514)*I6728))^(1.69151))</f>
        <v>0.40223738489263061</v>
      </c>
      <c r="N6728" s="1">
        <v>20.7</v>
      </c>
      <c r="O6728" s="1">
        <v>7.8</v>
      </c>
      <c r="Q6728" s="1">
        <v>1.1000000000000001</v>
      </c>
      <c r="R6728" s="1">
        <v>1.42</v>
      </c>
      <c r="AJ6728" s="1" t="s">
        <v>406</v>
      </c>
      <c r="AK6728" s="20">
        <v>58</v>
      </c>
      <c r="AL6728" s="19">
        <v>97</v>
      </c>
      <c r="AN6728" s="3">
        <v>1994</v>
      </c>
      <c r="AQ6728">
        <v>80601</v>
      </c>
      <c r="AR6728" s="1" t="s">
        <v>3106</v>
      </c>
    </row>
    <row r="6729" spans="1:44" x14ac:dyDescent="0.25">
      <c r="A6729" s="1">
        <v>8332</v>
      </c>
      <c r="B6729" s="1" t="s">
        <v>1233</v>
      </c>
      <c r="C6729" s="1">
        <v>101</v>
      </c>
      <c r="D6729" s="1" t="s">
        <v>5994</v>
      </c>
      <c r="F6729" s="1" t="s">
        <v>445</v>
      </c>
      <c r="G6729" s="1">
        <v>8</v>
      </c>
      <c r="H6729" s="1">
        <v>28</v>
      </c>
      <c r="I6729" s="1">
        <v>8.4</v>
      </c>
      <c r="J6729" s="1">
        <v>6.5</v>
      </c>
      <c r="K6729" s="3">
        <v>8900</v>
      </c>
      <c r="L6729" s="2">
        <f>N6729/((1668.67)*(1-EXP(-(0.022864)*I6729))^(1.61028))</f>
        <v>1.1237398687905749</v>
      </c>
      <c r="N6729" s="1">
        <v>113</v>
      </c>
      <c r="O6729" s="1">
        <v>54.7</v>
      </c>
      <c r="Q6729" s="1">
        <v>8.1</v>
      </c>
      <c r="R6729" s="1">
        <v>4.8</v>
      </c>
      <c r="AJ6729" s="1" t="s">
        <v>406</v>
      </c>
      <c r="AK6729" s="20">
        <v>58</v>
      </c>
      <c r="AL6729" s="19">
        <v>97</v>
      </c>
      <c r="AN6729" s="3">
        <v>1994</v>
      </c>
      <c r="AQ6729">
        <v>80601</v>
      </c>
      <c r="AR6729" s="1" t="s">
        <v>3106</v>
      </c>
    </row>
    <row r="6730" spans="1:44" x14ac:dyDescent="0.25">
      <c r="A6730" s="1">
        <v>8333</v>
      </c>
      <c r="B6730" s="1" t="s">
        <v>1233</v>
      </c>
      <c r="C6730" s="1">
        <v>101</v>
      </c>
      <c r="D6730" s="1" t="s">
        <v>6184</v>
      </c>
      <c r="F6730" s="1" t="s">
        <v>445</v>
      </c>
      <c r="G6730" s="1">
        <v>10</v>
      </c>
      <c r="H6730" s="1">
        <v>36</v>
      </c>
      <c r="I6730" s="1">
        <v>6.2</v>
      </c>
      <c r="J6730" s="1">
        <v>5.3</v>
      </c>
      <c r="K6730" s="3">
        <v>11200</v>
      </c>
      <c r="L6730" s="2">
        <f>N6730/((1948.03)*(1-EXP(-(0.015672)*I6730))^(1.40829))</f>
        <v>1.5672294533628364</v>
      </c>
      <c r="N6730" s="1">
        <v>107</v>
      </c>
      <c r="O6730" s="1">
        <v>41.8</v>
      </c>
      <c r="Q6730" s="1">
        <v>6.5</v>
      </c>
      <c r="R6730" s="1">
        <v>4.5</v>
      </c>
      <c r="AJ6730" s="1" t="s">
        <v>406</v>
      </c>
      <c r="AK6730" s="20">
        <v>58</v>
      </c>
      <c r="AL6730" s="19">
        <v>97</v>
      </c>
      <c r="AN6730" s="3">
        <v>1994</v>
      </c>
      <c r="AQ6730">
        <v>80601</v>
      </c>
      <c r="AR6730" s="1" t="s">
        <v>3106</v>
      </c>
    </row>
    <row r="6731" spans="1:44" x14ac:dyDescent="0.25">
      <c r="A6731" s="1">
        <v>8334</v>
      </c>
      <c r="B6731" s="1" t="s">
        <v>1233</v>
      </c>
      <c r="C6731" s="1">
        <v>101</v>
      </c>
      <c r="D6731" s="1" t="s">
        <v>5627</v>
      </c>
      <c r="F6731" s="1" t="s">
        <v>445</v>
      </c>
      <c r="G6731" s="1">
        <v>8</v>
      </c>
      <c r="H6731" s="1">
        <v>36</v>
      </c>
      <c r="I6731" s="1">
        <v>8.8000000000000007</v>
      </c>
      <c r="J6731" s="1">
        <v>5.8</v>
      </c>
      <c r="K6731" s="3">
        <v>10300</v>
      </c>
      <c r="L6731" s="2">
        <f>N6731/((1668.67)*(1-EXP(-(0.022864)*I6731))^(1.61028))</f>
        <v>1.17089505221375</v>
      </c>
      <c r="N6731" s="1">
        <v>126</v>
      </c>
      <c r="O6731" s="1">
        <v>53.7</v>
      </c>
      <c r="Q6731" s="1">
        <v>7.7</v>
      </c>
      <c r="R6731" s="1">
        <v>7</v>
      </c>
      <c r="AJ6731" s="1" t="s">
        <v>406</v>
      </c>
      <c r="AK6731" s="20">
        <v>58</v>
      </c>
      <c r="AL6731" s="19">
        <v>97</v>
      </c>
      <c r="AN6731" s="3">
        <v>1994</v>
      </c>
      <c r="AQ6731">
        <v>80601</v>
      </c>
      <c r="AR6731" s="1" t="s">
        <v>3106</v>
      </c>
    </row>
    <row r="6732" spans="1:44" x14ac:dyDescent="0.25">
      <c r="A6732" s="1">
        <v>8335</v>
      </c>
      <c r="B6732" s="1" t="s">
        <v>1233</v>
      </c>
      <c r="C6732" s="1">
        <v>101</v>
      </c>
      <c r="D6732" s="1" t="s">
        <v>5627</v>
      </c>
      <c r="F6732" s="1" t="s">
        <v>445</v>
      </c>
      <c r="G6732" s="1">
        <v>8</v>
      </c>
      <c r="H6732" s="1">
        <v>50</v>
      </c>
      <c r="I6732" s="1">
        <v>12.5</v>
      </c>
      <c r="J6732" s="1">
        <v>9</v>
      </c>
      <c r="K6732" s="3">
        <v>5025</v>
      </c>
      <c r="L6732" s="2">
        <f>N6732/((1668.67)*(1-EXP(-(0.022864)*I6732))^(1.61028))</f>
        <v>0.90762011213866112</v>
      </c>
      <c r="N6732" s="1">
        <v>161</v>
      </c>
      <c r="O6732" s="1">
        <v>77.36</v>
      </c>
      <c r="P6732" s="1">
        <v>10.23</v>
      </c>
      <c r="Q6732" s="1">
        <v>5.58</v>
      </c>
      <c r="R6732" s="1">
        <v>4.82</v>
      </c>
      <c r="S6732" s="1">
        <v>16.350000000000001</v>
      </c>
      <c r="AJ6732" s="1" t="s">
        <v>406</v>
      </c>
      <c r="AK6732" s="20">
        <v>59</v>
      </c>
      <c r="AL6732" s="19">
        <v>99</v>
      </c>
      <c r="AN6732" s="3">
        <v>1976</v>
      </c>
      <c r="AQ6732">
        <v>80601</v>
      </c>
      <c r="AR6732" s="1" t="s">
        <v>3308</v>
      </c>
    </row>
    <row r="6733" spans="1:44" x14ac:dyDescent="0.25">
      <c r="A6733" s="1">
        <v>8336</v>
      </c>
      <c r="B6733" s="1" t="s">
        <v>1233</v>
      </c>
      <c r="C6733" s="1">
        <v>101</v>
      </c>
      <c r="D6733" s="1" t="s">
        <v>5998</v>
      </c>
      <c r="F6733" s="1" t="s">
        <v>445</v>
      </c>
      <c r="G6733" s="1">
        <v>8</v>
      </c>
      <c r="H6733" s="1">
        <v>75</v>
      </c>
      <c r="I6733" s="1">
        <v>18.399999999999999</v>
      </c>
      <c r="J6733" s="1">
        <v>18.7</v>
      </c>
      <c r="K6733" s="3">
        <v>1587</v>
      </c>
      <c r="L6733" s="2">
        <f>N6733/((1668.67)*(1-EXP(-(0.022864)*I6733))^(1.61028))</f>
        <v>0.86775604219734082</v>
      </c>
      <c r="N6733" s="1">
        <v>259</v>
      </c>
      <c r="O6733" s="1">
        <v>108.9</v>
      </c>
      <c r="P6733" s="1">
        <v>10.5</v>
      </c>
      <c r="Q6733" s="1">
        <v>7</v>
      </c>
      <c r="R6733" s="1">
        <v>6.3</v>
      </c>
      <c r="S6733" s="1">
        <v>57.2</v>
      </c>
      <c r="AJ6733" s="1" t="s">
        <v>406</v>
      </c>
      <c r="AK6733" s="20">
        <v>56.5</v>
      </c>
      <c r="AL6733" s="19">
        <v>101.83</v>
      </c>
      <c r="AN6733" s="3">
        <v>1976</v>
      </c>
      <c r="AQ6733">
        <v>80601</v>
      </c>
      <c r="AR6733" s="1" t="s">
        <v>579</v>
      </c>
    </row>
    <row r="6734" spans="1:44" x14ac:dyDescent="0.25">
      <c r="A6734" s="1">
        <v>8337</v>
      </c>
      <c r="B6734" s="1" t="s">
        <v>1233</v>
      </c>
      <c r="C6734" s="1">
        <v>101</v>
      </c>
      <c r="D6734" s="1" t="s">
        <v>5627</v>
      </c>
      <c r="F6734" s="1" t="s">
        <v>445</v>
      </c>
      <c r="G6734" s="1">
        <v>8</v>
      </c>
      <c r="H6734" s="1">
        <v>70</v>
      </c>
      <c r="I6734" s="1">
        <v>16.8</v>
      </c>
      <c r="J6734" s="1">
        <v>16</v>
      </c>
      <c r="K6734" s="3">
        <v>1698</v>
      </c>
      <c r="L6734" s="2">
        <f>N6734/((1668.67)*(1-EXP(-(0.022864)*I6734))^(1.61028))</f>
        <v>1.1510162218545392</v>
      </c>
      <c r="N6734" s="1">
        <v>305</v>
      </c>
      <c r="O6734" s="1">
        <v>128.19999999999999</v>
      </c>
      <c r="P6734" s="1">
        <v>8.8000000000000007</v>
      </c>
      <c r="Q6734" s="1">
        <v>6.5</v>
      </c>
      <c r="R6734" s="1">
        <v>4.8</v>
      </c>
      <c r="S6734" s="1">
        <v>39.200000000000003</v>
      </c>
      <c r="AJ6734" s="1" t="s">
        <v>406</v>
      </c>
      <c r="AK6734" s="20">
        <v>56.5</v>
      </c>
      <c r="AL6734" s="19">
        <v>101.83</v>
      </c>
      <c r="AN6734" s="3">
        <v>1976</v>
      </c>
      <c r="AQ6734">
        <v>80601</v>
      </c>
      <c r="AR6734" s="1" t="s">
        <v>579</v>
      </c>
    </row>
    <row r="6735" spans="1:44" x14ac:dyDescent="0.25">
      <c r="A6735" s="1">
        <v>8338</v>
      </c>
      <c r="B6735" s="1" t="s">
        <v>1233</v>
      </c>
      <c r="C6735" s="1">
        <v>101</v>
      </c>
      <c r="D6735" s="1" t="s">
        <v>6303</v>
      </c>
      <c r="F6735" s="1" t="s">
        <v>445</v>
      </c>
      <c r="G6735" s="1">
        <v>8</v>
      </c>
      <c r="H6735" s="1">
        <v>95</v>
      </c>
      <c r="I6735" s="1">
        <v>19</v>
      </c>
      <c r="J6735" s="1">
        <v>19.399999999999999</v>
      </c>
      <c r="K6735" s="3">
        <v>1706</v>
      </c>
      <c r="L6735" s="2">
        <f>N6735/((1668.67)*(1-EXP(-(0.022864)*I6735))^(1.61028))</f>
        <v>1.2568696304156708</v>
      </c>
      <c r="N6735" s="1">
        <v>391</v>
      </c>
      <c r="O6735" s="1">
        <v>163.4</v>
      </c>
      <c r="P6735" s="1">
        <v>8</v>
      </c>
      <c r="Q6735" s="1">
        <v>11.6</v>
      </c>
      <c r="R6735" s="1">
        <v>6</v>
      </c>
      <c r="S6735" s="1">
        <v>63.7</v>
      </c>
      <c r="AJ6735" s="1" t="s">
        <v>406</v>
      </c>
      <c r="AK6735" s="20">
        <v>56.5</v>
      </c>
      <c r="AL6735" s="19">
        <v>101.83</v>
      </c>
      <c r="AN6735" s="3">
        <v>1976</v>
      </c>
      <c r="AQ6735">
        <v>80601</v>
      </c>
      <c r="AR6735" s="1" t="s">
        <v>579</v>
      </c>
    </row>
    <row r="6736" spans="1:44" x14ac:dyDescent="0.25">
      <c r="A6736" s="1">
        <v>8339</v>
      </c>
      <c r="B6736" s="1" t="s">
        <v>1233</v>
      </c>
      <c r="C6736" s="1">
        <v>101</v>
      </c>
      <c r="D6736" s="1" t="s">
        <v>5627</v>
      </c>
      <c r="F6736" s="1" t="s">
        <v>445</v>
      </c>
      <c r="G6736" s="1">
        <v>6</v>
      </c>
      <c r="H6736" s="1">
        <v>55</v>
      </c>
      <c r="I6736" s="1">
        <v>20.2</v>
      </c>
      <c r="J6736" s="1">
        <v>19.5</v>
      </c>
      <c r="K6736" s="3">
        <v>1048</v>
      </c>
      <c r="L6736" s="2">
        <f>N6736/((1963.5)*(1-EXP(-(0.024337)*I6736))^(1.76926))</f>
        <v>0.83613352956331799</v>
      </c>
      <c r="N6736" s="1">
        <v>308</v>
      </c>
      <c r="O6736" s="1">
        <v>116.5</v>
      </c>
      <c r="P6736" s="1">
        <v>11.1</v>
      </c>
      <c r="Q6736" s="1">
        <v>9.9</v>
      </c>
      <c r="R6736" s="1">
        <v>3.9</v>
      </c>
      <c r="AJ6736" s="1" t="s">
        <v>406</v>
      </c>
      <c r="AK6736" s="20">
        <v>56</v>
      </c>
      <c r="AL6736" s="19">
        <v>105</v>
      </c>
      <c r="AN6736" s="3">
        <v>1989</v>
      </c>
      <c r="AQ6736">
        <v>80601</v>
      </c>
      <c r="AR6736" s="1" t="s">
        <v>580</v>
      </c>
    </row>
    <row r="6737" spans="1:44" x14ac:dyDescent="0.25">
      <c r="A6737" s="1">
        <v>8340</v>
      </c>
      <c r="B6737" s="1" t="s">
        <v>1233</v>
      </c>
      <c r="C6737" s="1">
        <v>101</v>
      </c>
      <c r="D6737" s="1" t="s">
        <v>5627</v>
      </c>
      <c r="F6737" s="1" t="s">
        <v>445</v>
      </c>
      <c r="G6737" s="1">
        <v>6</v>
      </c>
      <c r="H6737" s="1">
        <v>60</v>
      </c>
      <c r="I6737" s="1">
        <v>20.5</v>
      </c>
      <c r="J6737" s="1">
        <v>18.3</v>
      </c>
      <c r="K6737" s="3">
        <v>1585</v>
      </c>
      <c r="L6737" s="2">
        <f>N6737/((1963.5)*(1-EXP(-(0.024337)*I6737))^(1.76926))</f>
        <v>0.97110129051767635</v>
      </c>
      <c r="N6737" s="1">
        <v>365</v>
      </c>
      <c r="O6737" s="1">
        <v>138.30000000000001</v>
      </c>
      <c r="P6737" s="1">
        <v>12.9</v>
      </c>
      <c r="Q6737" s="1">
        <v>6.4</v>
      </c>
      <c r="R6737" s="1">
        <v>2.8</v>
      </c>
      <c r="AJ6737" s="1" t="s">
        <v>406</v>
      </c>
      <c r="AK6737" s="20">
        <v>56</v>
      </c>
      <c r="AL6737" s="19">
        <v>105</v>
      </c>
      <c r="AN6737" s="3">
        <v>1989</v>
      </c>
      <c r="AQ6737">
        <v>80601</v>
      </c>
      <c r="AR6737" s="1" t="s">
        <v>580</v>
      </c>
    </row>
    <row r="6738" spans="1:44" x14ac:dyDescent="0.25">
      <c r="A6738" s="1">
        <v>8341</v>
      </c>
      <c r="B6738" s="1" t="s">
        <v>1233</v>
      </c>
      <c r="C6738" s="1">
        <v>101</v>
      </c>
      <c r="D6738" s="1" t="s">
        <v>5627</v>
      </c>
      <c r="F6738" s="1" t="s">
        <v>445</v>
      </c>
      <c r="G6738" s="1">
        <v>6</v>
      </c>
      <c r="H6738" s="1">
        <v>65</v>
      </c>
      <c r="I6738" s="1">
        <v>22.3</v>
      </c>
      <c r="J6738" s="1">
        <v>22.3</v>
      </c>
      <c r="K6738" s="3">
        <v>603</v>
      </c>
      <c r="L6738" s="2">
        <f>N6738/((1963.5)*(1-EXP(-(0.024337)*I6738))^(1.76926))</f>
        <v>0.8954071072037183</v>
      </c>
      <c r="N6738" s="1">
        <v>377</v>
      </c>
      <c r="O6738" s="1">
        <v>142.19999999999999</v>
      </c>
      <c r="P6738" s="1">
        <v>13.1</v>
      </c>
      <c r="Q6738" s="1">
        <v>13.3</v>
      </c>
      <c r="R6738" s="1">
        <v>3.5</v>
      </c>
      <c r="AJ6738" s="1" t="s">
        <v>406</v>
      </c>
      <c r="AK6738" s="20">
        <v>56</v>
      </c>
      <c r="AL6738" s="19">
        <v>105</v>
      </c>
      <c r="AN6738" s="3">
        <v>1989</v>
      </c>
      <c r="AQ6738">
        <v>80601</v>
      </c>
      <c r="AR6738" s="1" t="s">
        <v>580</v>
      </c>
    </row>
    <row r="6739" spans="1:44" x14ac:dyDescent="0.25">
      <c r="A6739" s="1">
        <v>8342</v>
      </c>
      <c r="B6739" s="1" t="s">
        <v>1233</v>
      </c>
      <c r="C6739" s="1">
        <v>101</v>
      </c>
      <c r="D6739" s="1" t="s">
        <v>5627</v>
      </c>
      <c r="F6739" s="1" t="s">
        <v>445</v>
      </c>
      <c r="G6739" s="1">
        <v>7</v>
      </c>
      <c r="H6739" s="1">
        <v>85</v>
      </c>
      <c r="I6739" s="1">
        <v>21.8</v>
      </c>
      <c r="J6739" s="1">
        <v>22</v>
      </c>
      <c r="K6739" s="3">
        <v>1000</v>
      </c>
      <c r="L6739" s="2">
        <f>N6739/((1824.17)*(1-EXP(-(0.023514)*I6739))^(1.69151))</f>
        <v>0.95126018514703448</v>
      </c>
      <c r="N6739" s="1">
        <v>370</v>
      </c>
      <c r="O6739" s="1">
        <v>139.5</v>
      </c>
      <c r="P6739" s="1">
        <v>10.5</v>
      </c>
      <c r="Q6739" s="1">
        <v>17.899999999999999</v>
      </c>
      <c r="R6739" s="1">
        <v>5.0999999999999996</v>
      </c>
      <c r="AJ6739" s="1" t="s">
        <v>406</v>
      </c>
      <c r="AK6739" s="20">
        <v>56</v>
      </c>
      <c r="AL6739" s="19">
        <v>105</v>
      </c>
      <c r="AN6739" s="3">
        <v>1989</v>
      </c>
      <c r="AQ6739">
        <v>80601</v>
      </c>
      <c r="AR6739" s="1" t="s">
        <v>580</v>
      </c>
    </row>
    <row r="6740" spans="1:44" x14ac:dyDescent="0.25">
      <c r="A6740" s="1">
        <v>8343</v>
      </c>
      <c r="B6740" s="1" t="s">
        <v>1233</v>
      </c>
      <c r="C6740" s="1">
        <v>101</v>
      </c>
      <c r="D6740" s="1" t="s">
        <v>5627</v>
      </c>
      <c r="F6740" s="1" t="s">
        <v>445</v>
      </c>
      <c r="G6740" s="1">
        <v>7</v>
      </c>
      <c r="H6740" s="1">
        <v>85</v>
      </c>
      <c r="I6740" s="1">
        <v>24</v>
      </c>
      <c r="J6740" s="1">
        <v>24</v>
      </c>
      <c r="K6740" s="3">
        <v>710</v>
      </c>
      <c r="L6740" s="2">
        <f>N6740/((1824.17)*(1-EXP(-(0.023514)*I6740))^(1.69151))</f>
        <v>0.68217264012017553</v>
      </c>
      <c r="N6740" s="1">
        <v>300</v>
      </c>
      <c r="O6740" s="1">
        <v>113.3</v>
      </c>
      <c r="P6740" s="1">
        <v>7.5</v>
      </c>
      <c r="Q6740" s="1">
        <v>11.9</v>
      </c>
      <c r="R6740" s="1">
        <v>3.8</v>
      </c>
      <c r="AJ6740" s="1" t="s">
        <v>406</v>
      </c>
      <c r="AK6740" s="20">
        <v>56</v>
      </c>
      <c r="AL6740" s="19">
        <v>105</v>
      </c>
      <c r="AN6740" s="3">
        <v>1989</v>
      </c>
      <c r="AQ6740">
        <v>80601</v>
      </c>
      <c r="AR6740" s="1" t="s">
        <v>580</v>
      </c>
    </row>
    <row r="6741" spans="1:44" x14ac:dyDescent="0.25">
      <c r="A6741" s="1">
        <v>8344</v>
      </c>
      <c r="B6741" s="1" t="s">
        <v>1233</v>
      </c>
      <c r="C6741" s="1">
        <v>101</v>
      </c>
      <c r="D6741" s="1" t="s">
        <v>5627</v>
      </c>
      <c r="F6741" s="1" t="s">
        <v>445</v>
      </c>
      <c r="G6741" s="1">
        <v>8</v>
      </c>
      <c r="H6741" s="1">
        <v>55</v>
      </c>
      <c r="I6741" s="1">
        <v>15</v>
      </c>
      <c r="J6741" s="1">
        <v>13</v>
      </c>
      <c r="K6741" s="3">
        <v>1740</v>
      </c>
      <c r="L6741" s="2">
        <f>N6741/((1668.67)*(1-EXP(-(0.022864)*I6741))^(1.61028))</f>
        <v>0.74199753019067727</v>
      </c>
      <c r="N6741" s="1">
        <v>169</v>
      </c>
      <c r="O6741" s="1">
        <v>62.6</v>
      </c>
      <c r="P6741" s="1">
        <v>7</v>
      </c>
      <c r="Q6741" s="1">
        <v>3.5</v>
      </c>
      <c r="R6741" s="1">
        <v>2.5</v>
      </c>
      <c r="AJ6741" s="1" t="s">
        <v>406</v>
      </c>
      <c r="AK6741" s="20">
        <v>56</v>
      </c>
      <c r="AL6741" s="19">
        <v>105</v>
      </c>
      <c r="AN6741" s="3">
        <v>1989</v>
      </c>
      <c r="AQ6741">
        <v>80601</v>
      </c>
      <c r="AR6741" s="1" t="s">
        <v>580</v>
      </c>
    </row>
    <row r="6742" spans="1:44" x14ac:dyDescent="0.25">
      <c r="A6742" s="1">
        <v>8345</v>
      </c>
      <c r="B6742" s="1" t="s">
        <v>1233</v>
      </c>
      <c r="C6742" s="1">
        <v>101</v>
      </c>
      <c r="D6742" s="1" t="s">
        <v>5627</v>
      </c>
      <c r="F6742" s="1" t="s">
        <v>445</v>
      </c>
      <c r="G6742" s="1">
        <v>8</v>
      </c>
      <c r="H6742" s="1">
        <v>60</v>
      </c>
      <c r="I6742" s="1">
        <v>16.5</v>
      </c>
      <c r="J6742" s="1">
        <v>15.6</v>
      </c>
      <c r="K6742" s="3">
        <v>1525</v>
      </c>
      <c r="L6742" s="2">
        <f>N6742/((1668.67)*(1-EXP(-(0.022864)*I6742))^(1.61028))</f>
        <v>0.92757107759615631</v>
      </c>
      <c r="N6742" s="1">
        <v>240</v>
      </c>
      <c r="O6742" s="1">
        <v>87.9</v>
      </c>
      <c r="P6742" s="1">
        <v>9.1</v>
      </c>
      <c r="Q6742" s="1">
        <v>5.6</v>
      </c>
      <c r="R6742" s="1">
        <v>3.6</v>
      </c>
      <c r="AJ6742" s="1" t="s">
        <v>406</v>
      </c>
      <c r="AK6742" s="20">
        <v>56</v>
      </c>
      <c r="AL6742" s="19">
        <v>105</v>
      </c>
      <c r="AN6742" s="3">
        <v>1989</v>
      </c>
      <c r="AQ6742">
        <v>80601</v>
      </c>
      <c r="AR6742" s="1" t="s">
        <v>580</v>
      </c>
    </row>
    <row r="6743" spans="1:44" x14ac:dyDescent="0.25">
      <c r="A6743" s="1">
        <v>8346</v>
      </c>
      <c r="B6743" s="1" t="s">
        <v>1233</v>
      </c>
      <c r="C6743" s="1">
        <v>101</v>
      </c>
      <c r="D6743" s="1" t="s">
        <v>5627</v>
      </c>
      <c r="F6743" s="1" t="s">
        <v>445</v>
      </c>
      <c r="G6743" s="1">
        <v>7</v>
      </c>
      <c r="H6743" s="1">
        <v>75</v>
      </c>
      <c r="I6743" s="1">
        <v>20.2</v>
      </c>
      <c r="J6743" s="1">
        <v>19.5</v>
      </c>
      <c r="K6743" s="3">
        <v>823</v>
      </c>
      <c r="L6743" s="2">
        <f>N6743/((1824.17)*(1-EXP(-(0.023514)*I6743))^(1.69151))</f>
        <v>0.63629276760246567</v>
      </c>
      <c r="N6743" s="1">
        <v>224</v>
      </c>
      <c r="O6743" s="1">
        <v>86.3</v>
      </c>
      <c r="P6743" s="1">
        <v>10.4</v>
      </c>
      <c r="Q6743" s="1">
        <v>6.9</v>
      </c>
      <c r="R6743" s="1">
        <v>2.7</v>
      </c>
      <c r="AJ6743" s="1" t="s">
        <v>406</v>
      </c>
      <c r="AK6743" s="20">
        <v>56</v>
      </c>
      <c r="AL6743" s="19">
        <v>105</v>
      </c>
      <c r="AN6743" s="3">
        <v>1989</v>
      </c>
      <c r="AQ6743">
        <v>80601</v>
      </c>
      <c r="AR6743" s="1" t="s">
        <v>580</v>
      </c>
    </row>
    <row r="6744" spans="1:44" x14ac:dyDescent="0.25">
      <c r="A6744" s="1">
        <v>8347</v>
      </c>
      <c r="B6744" s="1" t="s">
        <v>1233</v>
      </c>
      <c r="C6744" s="1">
        <v>101</v>
      </c>
      <c r="D6744" s="1" t="s">
        <v>5627</v>
      </c>
      <c r="F6744" s="1" t="s">
        <v>445</v>
      </c>
      <c r="G6744" s="1">
        <v>8</v>
      </c>
      <c r="H6744" s="1">
        <v>80</v>
      </c>
      <c r="I6744" s="1">
        <v>17.5</v>
      </c>
      <c r="J6744" s="1">
        <v>16</v>
      </c>
      <c r="K6744" s="3">
        <v>1770</v>
      </c>
      <c r="L6744" s="2">
        <f>N6744/((1668.67)*(1-EXP(-(0.022864)*I6744))^(1.61028))</f>
        <v>0.98355257464837176</v>
      </c>
      <c r="N6744" s="1">
        <v>275</v>
      </c>
      <c r="O6744" s="1">
        <v>101</v>
      </c>
      <c r="P6744" s="1">
        <v>9.6</v>
      </c>
      <c r="Q6744" s="1">
        <v>7.7</v>
      </c>
      <c r="R6744" s="1">
        <v>3.5</v>
      </c>
      <c r="AJ6744" s="1" t="s">
        <v>406</v>
      </c>
      <c r="AK6744" s="20">
        <v>56</v>
      </c>
      <c r="AL6744" s="19">
        <v>105</v>
      </c>
      <c r="AN6744" s="3">
        <v>1989</v>
      </c>
      <c r="AQ6744">
        <v>80601</v>
      </c>
      <c r="AR6744" s="1" t="s">
        <v>580</v>
      </c>
    </row>
    <row r="6745" spans="1:44" x14ac:dyDescent="0.25">
      <c r="A6745" s="1">
        <v>8348</v>
      </c>
      <c r="B6745" s="1" t="s">
        <v>1233</v>
      </c>
      <c r="C6745" s="1">
        <v>101</v>
      </c>
      <c r="D6745" s="1" t="s">
        <v>5627</v>
      </c>
      <c r="F6745" s="1" t="s">
        <v>445</v>
      </c>
      <c r="G6745" s="1">
        <v>9</v>
      </c>
      <c r="H6745" s="1">
        <v>80</v>
      </c>
      <c r="I6745" s="1">
        <v>16.600000000000001</v>
      </c>
      <c r="J6745" s="1">
        <v>14.7</v>
      </c>
      <c r="K6745" s="3">
        <v>2000</v>
      </c>
      <c r="L6745" s="2">
        <f>N6745/((1581.94)*(1-EXP(-(0.021301)*I6745))^(1.51716))</f>
        <v>1.0403012771341145</v>
      </c>
      <c r="N6745" s="1">
        <v>262</v>
      </c>
      <c r="O6745" s="1">
        <v>101.4</v>
      </c>
      <c r="P6745" s="1">
        <v>8.4</v>
      </c>
      <c r="Q6745" s="1">
        <v>6.8</v>
      </c>
      <c r="R6745" s="1">
        <v>3.2</v>
      </c>
      <c r="AJ6745" s="1" t="s">
        <v>406</v>
      </c>
      <c r="AK6745" s="20">
        <v>56</v>
      </c>
      <c r="AL6745" s="19">
        <v>105</v>
      </c>
      <c r="AN6745" s="3">
        <v>1989</v>
      </c>
      <c r="AQ6745">
        <v>80601</v>
      </c>
      <c r="AR6745" s="1" t="s">
        <v>580</v>
      </c>
    </row>
    <row r="6746" spans="1:44" x14ac:dyDescent="0.25">
      <c r="A6746" s="1">
        <v>8349</v>
      </c>
      <c r="B6746" s="1" t="s">
        <v>1233</v>
      </c>
      <c r="C6746" s="1">
        <v>101</v>
      </c>
      <c r="D6746" s="1" t="s">
        <v>5627</v>
      </c>
      <c r="F6746" s="1" t="s">
        <v>445</v>
      </c>
      <c r="G6746" s="1">
        <v>9</v>
      </c>
      <c r="H6746" s="1">
        <v>85</v>
      </c>
      <c r="I6746" s="1">
        <v>17.5</v>
      </c>
      <c r="J6746" s="1">
        <v>16</v>
      </c>
      <c r="K6746" s="3">
        <v>1750</v>
      </c>
      <c r="L6746" s="2">
        <f>N6746/((1581.94)*(1-EXP(-(0.021301)*I6746))^(1.51716))</f>
        <v>1.0477384165403874</v>
      </c>
      <c r="N6746" s="1">
        <v>282</v>
      </c>
      <c r="O6746" s="1">
        <v>108</v>
      </c>
      <c r="P6746" s="1">
        <v>7</v>
      </c>
      <c r="Q6746" s="1">
        <v>7.5</v>
      </c>
      <c r="R6746" s="1">
        <v>3.6</v>
      </c>
      <c r="AJ6746" s="1" t="s">
        <v>406</v>
      </c>
      <c r="AK6746" s="20">
        <v>56</v>
      </c>
      <c r="AL6746" s="19">
        <v>105</v>
      </c>
      <c r="AN6746" s="3">
        <v>1989</v>
      </c>
      <c r="AQ6746">
        <v>80601</v>
      </c>
      <c r="AR6746" s="1" t="s">
        <v>580</v>
      </c>
    </row>
    <row r="6747" spans="1:44" x14ac:dyDescent="0.25">
      <c r="A6747" s="1">
        <v>8350</v>
      </c>
      <c r="B6747" s="1" t="s">
        <v>1233</v>
      </c>
      <c r="C6747" s="1">
        <v>101</v>
      </c>
      <c r="D6747" s="1" t="s">
        <v>5627</v>
      </c>
      <c r="F6747" s="1" t="s">
        <v>445</v>
      </c>
      <c r="G6747" s="1">
        <v>8</v>
      </c>
      <c r="H6747" s="1">
        <v>95</v>
      </c>
      <c r="I6747" s="1">
        <v>19</v>
      </c>
      <c r="J6747" s="1">
        <v>18.5</v>
      </c>
      <c r="K6747" s="3">
        <v>973</v>
      </c>
      <c r="L6747" s="2">
        <f>N6747/((1668.67)*(1-EXP(-(0.022864)*I6747))^(1.61028))</f>
        <v>0.70076107271257349</v>
      </c>
      <c r="N6747" s="1">
        <v>218</v>
      </c>
      <c r="O6747" s="1">
        <v>85</v>
      </c>
      <c r="P6747" s="1">
        <v>6.1</v>
      </c>
      <c r="Q6747" s="1">
        <v>5.2</v>
      </c>
      <c r="R6747" s="1">
        <v>2.4</v>
      </c>
      <c r="AJ6747" s="1" t="s">
        <v>406</v>
      </c>
      <c r="AK6747" s="20">
        <v>56</v>
      </c>
      <c r="AL6747" s="19">
        <v>105</v>
      </c>
      <c r="AN6747" s="3">
        <v>1989</v>
      </c>
      <c r="AQ6747">
        <v>80601</v>
      </c>
      <c r="AR6747" s="1" t="s">
        <v>580</v>
      </c>
    </row>
    <row r="6748" spans="1:44" x14ac:dyDescent="0.25">
      <c r="A6748" s="1">
        <v>8351</v>
      </c>
      <c r="B6748" s="1" t="s">
        <v>1233</v>
      </c>
      <c r="C6748" s="1">
        <v>101</v>
      </c>
      <c r="D6748" s="1" t="s">
        <v>5627</v>
      </c>
      <c r="F6748" s="1" t="s">
        <v>445</v>
      </c>
      <c r="G6748" s="1">
        <v>8</v>
      </c>
      <c r="H6748" s="1">
        <v>95</v>
      </c>
      <c r="I6748" s="1">
        <v>20.9</v>
      </c>
      <c r="J6748" s="1">
        <v>22.8</v>
      </c>
      <c r="K6748" s="3">
        <v>603</v>
      </c>
      <c r="L6748" s="2">
        <f>N6748/((1668.67)*(1-EXP(-(0.022864)*I6748))^(1.61028))</f>
        <v>0.64928270954150824</v>
      </c>
      <c r="N6748" s="1">
        <v>228</v>
      </c>
      <c r="O6748" s="1">
        <v>86.3</v>
      </c>
      <c r="P6748" s="1">
        <v>7.7</v>
      </c>
      <c r="Q6748" s="1">
        <v>12.4</v>
      </c>
      <c r="R6748" s="1">
        <v>5.4</v>
      </c>
      <c r="AJ6748" s="1" t="s">
        <v>406</v>
      </c>
      <c r="AK6748" s="20">
        <v>56</v>
      </c>
      <c r="AL6748" s="19">
        <v>105</v>
      </c>
      <c r="AN6748" s="3">
        <v>1989</v>
      </c>
      <c r="AQ6748">
        <v>80601</v>
      </c>
      <c r="AR6748" s="1" t="s">
        <v>580</v>
      </c>
    </row>
    <row r="6749" spans="1:44" x14ac:dyDescent="0.25">
      <c r="A6749" s="1">
        <v>8352</v>
      </c>
      <c r="B6749" s="1" t="s">
        <v>1233</v>
      </c>
      <c r="C6749" s="1">
        <v>101</v>
      </c>
      <c r="D6749" s="1" t="s">
        <v>5627</v>
      </c>
      <c r="F6749" s="1" t="s">
        <v>445</v>
      </c>
      <c r="G6749" s="1">
        <v>8</v>
      </c>
      <c r="H6749" s="1">
        <v>95</v>
      </c>
      <c r="I6749" s="1">
        <v>21.6</v>
      </c>
      <c r="J6749" s="1">
        <v>24.2</v>
      </c>
      <c r="K6749" s="3">
        <v>487</v>
      </c>
      <c r="L6749" s="2">
        <f>N6749/((1668.67)*(1-EXP(-(0.022864)*I6749))^(1.61028))</f>
        <v>0.66133315287325056</v>
      </c>
      <c r="N6749" s="1">
        <v>242</v>
      </c>
      <c r="O6749" s="1">
        <v>91.5</v>
      </c>
      <c r="P6749" s="1">
        <v>10</v>
      </c>
      <c r="Q6749" s="1">
        <v>9</v>
      </c>
      <c r="R6749" s="1">
        <v>3.6</v>
      </c>
      <c r="AJ6749" s="1" t="s">
        <v>406</v>
      </c>
      <c r="AK6749" s="20">
        <v>56</v>
      </c>
      <c r="AL6749" s="19">
        <v>105</v>
      </c>
      <c r="AN6749" s="3">
        <v>1989</v>
      </c>
      <c r="AQ6749">
        <v>80601</v>
      </c>
      <c r="AR6749" s="1" t="s">
        <v>580</v>
      </c>
    </row>
    <row r="6750" spans="1:44" x14ac:dyDescent="0.25">
      <c r="A6750" s="1">
        <v>8353</v>
      </c>
      <c r="B6750" s="1" t="s">
        <v>1233</v>
      </c>
      <c r="C6750" s="1">
        <v>101</v>
      </c>
      <c r="D6750" s="1" t="s">
        <v>5627</v>
      </c>
      <c r="F6750" s="1" t="s">
        <v>445</v>
      </c>
      <c r="G6750" s="1">
        <v>8</v>
      </c>
      <c r="H6750" s="1">
        <v>100</v>
      </c>
      <c r="I6750" s="1">
        <v>21.2</v>
      </c>
      <c r="J6750" s="1">
        <v>20.2</v>
      </c>
      <c r="K6750" s="3">
        <v>1000</v>
      </c>
      <c r="L6750" s="2">
        <f>N6750/((1668.67)*(1-EXP(-(0.022864)*I6750))^(1.61028))</f>
        <v>0.89793286054535482</v>
      </c>
      <c r="N6750" s="1">
        <v>321</v>
      </c>
      <c r="O6750" s="1">
        <v>126.2</v>
      </c>
      <c r="P6750" s="1">
        <v>10.7</v>
      </c>
      <c r="Q6750" s="1">
        <v>10.3</v>
      </c>
      <c r="R6750" s="1">
        <v>3.7</v>
      </c>
      <c r="AJ6750" s="1" t="s">
        <v>406</v>
      </c>
      <c r="AK6750" s="20">
        <v>56</v>
      </c>
      <c r="AL6750" s="19">
        <v>105</v>
      </c>
      <c r="AN6750" s="3">
        <v>1989</v>
      </c>
      <c r="AQ6750">
        <v>80601</v>
      </c>
      <c r="AR6750" s="1" t="s">
        <v>580</v>
      </c>
    </row>
    <row r="6751" spans="1:44" x14ac:dyDescent="0.25">
      <c r="A6751" s="1">
        <v>8354</v>
      </c>
      <c r="B6751" s="1" t="s">
        <v>1233</v>
      </c>
      <c r="C6751" s="1">
        <v>101</v>
      </c>
      <c r="D6751" s="1" t="s">
        <v>5627</v>
      </c>
      <c r="F6751" s="1" t="s">
        <v>445</v>
      </c>
      <c r="G6751" s="1">
        <v>8</v>
      </c>
      <c r="H6751" s="1">
        <v>100</v>
      </c>
      <c r="I6751" s="1">
        <v>19.8</v>
      </c>
      <c r="J6751" s="1">
        <v>20.5</v>
      </c>
      <c r="K6751" s="3">
        <v>952</v>
      </c>
      <c r="L6751" s="2">
        <f>N6751/((1668.67)*(1-EXP(-(0.022864)*I6751))^(1.61028))</f>
        <v>0.89648431391231531</v>
      </c>
      <c r="N6751" s="1">
        <v>294</v>
      </c>
      <c r="O6751" s="1">
        <v>112.3</v>
      </c>
      <c r="P6751" s="1">
        <v>10</v>
      </c>
      <c r="Q6751" s="1">
        <v>9.6</v>
      </c>
      <c r="R6751" s="1">
        <v>3.4</v>
      </c>
      <c r="AJ6751" s="1" t="s">
        <v>406</v>
      </c>
      <c r="AK6751" s="20">
        <v>56</v>
      </c>
      <c r="AL6751" s="19">
        <v>105</v>
      </c>
      <c r="AN6751" s="3">
        <v>1989</v>
      </c>
      <c r="AQ6751">
        <v>80601</v>
      </c>
      <c r="AR6751" s="1" t="s">
        <v>580</v>
      </c>
    </row>
    <row r="6752" spans="1:44" x14ac:dyDescent="0.25">
      <c r="A6752" s="1">
        <v>8355</v>
      </c>
      <c r="B6752" s="1" t="s">
        <v>1233</v>
      </c>
      <c r="C6752" s="1">
        <v>101</v>
      </c>
      <c r="D6752" s="1" t="s">
        <v>6386</v>
      </c>
      <c r="F6752" s="1" t="s">
        <v>445</v>
      </c>
      <c r="G6752" s="1">
        <v>8</v>
      </c>
      <c r="H6752" s="1">
        <v>110</v>
      </c>
      <c r="I6752" s="1">
        <v>21.1</v>
      </c>
      <c r="J6752" s="1">
        <v>21.7</v>
      </c>
      <c r="K6752" s="3">
        <v>551</v>
      </c>
      <c r="L6752" s="2">
        <f>N6752/((1668.67)*(1-EXP(-(0.022864)*I6752))^(1.61028))</f>
        <v>0.56278186034894395</v>
      </c>
      <c r="N6752" s="1">
        <v>200</v>
      </c>
      <c r="O6752" s="1">
        <v>75.599999999999994</v>
      </c>
      <c r="P6752" s="1">
        <v>7</v>
      </c>
      <c r="Q6752" s="1">
        <v>6.3</v>
      </c>
      <c r="R6752" s="1">
        <v>2.1</v>
      </c>
      <c r="AJ6752" s="1" t="s">
        <v>406</v>
      </c>
      <c r="AK6752" s="20">
        <v>56</v>
      </c>
      <c r="AL6752" s="19">
        <v>105</v>
      </c>
      <c r="AN6752" s="3">
        <v>1989</v>
      </c>
      <c r="AQ6752">
        <v>80601</v>
      </c>
      <c r="AR6752" s="1" t="s">
        <v>580</v>
      </c>
    </row>
    <row r="6753" spans="1:50" x14ac:dyDescent="0.25">
      <c r="A6753" s="1">
        <v>8356</v>
      </c>
      <c r="B6753" s="1" t="s">
        <v>1233</v>
      </c>
      <c r="C6753" s="1">
        <v>101</v>
      </c>
      <c r="D6753" s="1" t="s">
        <v>6303</v>
      </c>
      <c r="F6753" s="1" t="s">
        <v>445</v>
      </c>
      <c r="G6753" s="1">
        <v>8</v>
      </c>
      <c r="H6753" s="1">
        <v>110</v>
      </c>
      <c r="I6753" s="1">
        <v>21.5</v>
      </c>
      <c r="J6753" s="1">
        <v>22.3</v>
      </c>
      <c r="K6753" s="3">
        <v>1325</v>
      </c>
      <c r="L6753" s="2">
        <f>N6753/((1668.67)*(1-EXP(-(0.022864)*I6753))^(1.61028))</f>
        <v>0.92628775119396922</v>
      </c>
      <c r="N6753" s="1">
        <v>337</v>
      </c>
      <c r="O6753" s="1">
        <v>105.8</v>
      </c>
      <c r="P6753" s="1">
        <v>6.5</v>
      </c>
      <c r="Q6753" s="1">
        <v>9.1999999999999993</v>
      </c>
      <c r="R6753" s="1">
        <v>2.6</v>
      </c>
      <c r="AJ6753" s="1" t="s">
        <v>406</v>
      </c>
      <c r="AK6753" s="20">
        <v>56</v>
      </c>
      <c r="AL6753" s="19">
        <v>105</v>
      </c>
      <c r="AN6753" s="3">
        <v>1989</v>
      </c>
      <c r="AQ6753">
        <v>80601</v>
      </c>
      <c r="AR6753" s="1" t="s">
        <v>580</v>
      </c>
    </row>
    <row r="6754" spans="1:50" x14ac:dyDescent="0.25">
      <c r="A6754" s="1">
        <v>8357</v>
      </c>
      <c r="B6754" s="1" t="s">
        <v>1233</v>
      </c>
      <c r="C6754" s="1">
        <v>101</v>
      </c>
      <c r="D6754" s="1" t="s">
        <v>6303</v>
      </c>
      <c r="F6754" s="1" t="s">
        <v>445</v>
      </c>
      <c r="G6754" s="1">
        <v>8</v>
      </c>
      <c r="H6754" s="1">
        <v>110</v>
      </c>
      <c r="I6754" s="1">
        <v>22</v>
      </c>
      <c r="J6754" s="1">
        <v>22.8</v>
      </c>
      <c r="K6754" s="3">
        <v>1026</v>
      </c>
      <c r="L6754" s="2">
        <f>N6754/((1668.67)*(1-EXP(-(0.022864)*I6754))^(1.61028))</f>
        <v>0.91622090586244775</v>
      </c>
      <c r="N6754" s="1">
        <v>343</v>
      </c>
      <c r="O6754" s="1">
        <v>103.1</v>
      </c>
      <c r="P6754" s="1">
        <v>7</v>
      </c>
      <c r="Q6754" s="1">
        <v>9.3000000000000007</v>
      </c>
      <c r="R6754" s="1">
        <v>3</v>
      </c>
      <c r="AJ6754" s="1" t="s">
        <v>406</v>
      </c>
      <c r="AK6754" s="20">
        <v>56</v>
      </c>
      <c r="AL6754" s="19">
        <v>105</v>
      </c>
      <c r="AN6754" s="3">
        <v>1989</v>
      </c>
      <c r="AQ6754">
        <v>80601</v>
      </c>
      <c r="AR6754" s="1" t="s">
        <v>580</v>
      </c>
      <c r="AU6754" s="32"/>
      <c r="AV6754" s="32"/>
      <c r="AW6754" s="32"/>
      <c r="AX6754" s="32"/>
    </row>
    <row r="6755" spans="1:50" x14ac:dyDescent="0.25">
      <c r="A6755" s="1">
        <v>8358</v>
      </c>
      <c r="B6755" s="1" t="s">
        <v>1233</v>
      </c>
      <c r="C6755" s="1">
        <v>101</v>
      </c>
      <c r="D6755" s="1" t="s">
        <v>5627</v>
      </c>
      <c r="F6755" s="1" t="s">
        <v>445</v>
      </c>
      <c r="G6755" s="1">
        <v>8</v>
      </c>
      <c r="H6755" s="1">
        <v>110</v>
      </c>
      <c r="I6755" s="1">
        <v>21</v>
      </c>
      <c r="J6755" s="1">
        <v>21.4</v>
      </c>
      <c r="K6755" s="3">
        <v>1130</v>
      </c>
      <c r="L6755" s="2">
        <f>N6755/((1668.67)*(1-EXP(-(0.022864)*I6755))^(1.61028))</f>
        <v>1.1153032975531834</v>
      </c>
      <c r="N6755" s="1">
        <v>394</v>
      </c>
      <c r="O6755" s="1">
        <v>148.6</v>
      </c>
      <c r="P6755" s="1">
        <v>8.8000000000000007</v>
      </c>
      <c r="Q6755" s="1">
        <v>8.6999999999999993</v>
      </c>
      <c r="R6755" s="1">
        <v>2.2000000000000002</v>
      </c>
      <c r="AJ6755" s="1" t="s">
        <v>406</v>
      </c>
      <c r="AK6755" s="20">
        <v>56</v>
      </c>
      <c r="AL6755" s="19">
        <v>105</v>
      </c>
      <c r="AN6755" s="3">
        <v>1989</v>
      </c>
      <c r="AQ6755">
        <v>80601</v>
      </c>
      <c r="AR6755" s="1" t="s">
        <v>580</v>
      </c>
    </row>
    <row r="6756" spans="1:50" x14ac:dyDescent="0.25">
      <c r="A6756" s="1">
        <v>8359</v>
      </c>
      <c r="B6756" s="1" t="s">
        <v>1233</v>
      </c>
      <c r="C6756" s="1">
        <v>101</v>
      </c>
      <c r="D6756" s="1" t="s">
        <v>6386</v>
      </c>
      <c r="F6756" s="1" t="s">
        <v>445</v>
      </c>
      <c r="G6756" s="1">
        <v>8</v>
      </c>
      <c r="H6756" s="1">
        <v>110</v>
      </c>
      <c r="I6756" s="1">
        <v>22.6</v>
      </c>
      <c r="J6756" s="1">
        <v>22</v>
      </c>
      <c r="K6756" s="3">
        <v>1018</v>
      </c>
      <c r="L6756" s="2">
        <f>N6756/((1668.67)*(1-EXP(-(0.022864)*I6756))^(1.61028))</f>
        <v>1.0051464558292627</v>
      </c>
      <c r="N6756" s="1">
        <v>389</v>
      </c>
      <c r="O6756" s="1">
        <v>143.4</v>
      </c>
      <c r="P6756" s="1">
        <v>10.5</v>
      </c>
      <c r="Q6756" s="1">
        <v>10.9</v>
      </c>
      <c r="R6756" s="1">
        <v>2.9</v>
      </c>
      <c r="AJ6756" s="1" t="s">
        <v>406</v>
      </c>
      <c r="AK6756" s="20">
        <v>56</v>
      </c>
      <c r="AL6756" s="19">
        <v>105</v>
      </c>
      <c r="AN6756" s="3">
        <v>1989</v>
      </c>
      <c r="AQ6756">
        <v>80601</v>
      </c>
      <c r="AR6756" s="1" t="s">
        <v>580</v>
      </c>
    </row>
    <row r="6757" spans="1:50" x14ac:dyDescent="0.25">
      <c r="A6757" s="1">
        <v>8360</v>
      </c>
      <c r="B6757" s="1" t="s">
        <v>1233</v>
      </c>
      <c r="C6757" s="1">
        <v>101</v>
      </c>
      <c r="D6757" s="1" t="s">
        <v>5627</v>
      </c>
      <c r="F6757" s="1" t="s">
        <v>445</v>
      </c>
      <c r="G6757" s="1">
        <v>8</v>
      </c>
      <c r="H6757" s="1">
        <v>110</v>
      </c>
      <c r="I6757" s="1">
        <v>22</v>
      </c>
      <c r="J6757" s="1">
        <v>22.6</v>
      </c>
      <c r="K6757" s="3">
        <v>990</v>
      </c>
      <c r="L6757" s="2">
        <f>N6757/((1668.67)*(1-EXP(-(0.022864)*I6757))^(1.61028))</f>
        <v>1.0551232006287665</v>
      </c>
      <c r="N6757" s="1">
        <v>395</v>
      </c>
      <c r="O6757" s="1">
        <v>149.6</v>
      </c>
      <c r="P6757" s="1">
        <v>9.6</v>
      </c>
      <c r="Q6757" s="1">
        <v>11.9</v>
      </c>
      <c r="R6757" s="1">
        <v>3.5</v>
      </c>
      <c r="AJ6757" s="1" t="s">
        <v>406</v>
      </c>
      <c r="AK6757" s="20">
        <v>56</v>
      </c>
      <c r="AL6757" s="19">
        <v>105</v>
      </c>
      <c r="AN6757" s="3">
        <v>1989</v>
      </c>
      <c r="AQ6757">
        <v>80601</v>
      </c>
      <c r="AR6757" s="1" t="s">
        <v>580</v>
      </c>
    </row>
    <row r="6758" spans="1:50" x14ac:dyDescent="0.25">
      <c r="A6758" s="1">
        <v>8361</v>
      </c>
      <c r="B6758" s="1" t="s">
        <v>1233</v>
      </c>
      <c r="C6758" s="1">
        <v>101</v>
      </c>
      <c r="D6758" s="1" t="s">
        <v>5627</v>
      </c>
      <c r="F6758" s="1" t="s">
        <v>445</v>
      </c>
      <c r="G6758" s="1">
        <v>8</v>
      </c>
      <c r="H6758" s="1">
        <v>110</v>
      </c>
      <c r="I6758" s="1">
        <v>23.2</v>
      </c>
      <c r="J6758" s="1">
        <v>21.4</v>
      </c>
      <c r="K6758" s="3">
        <v>1040</v>
      </c>
      <c r="L6758" s="2">
        <f>N6758/((1668.67)*(1-EXP(-(0.022864)*I6758))^(1.61028))</f>
        <v>0.9183362783347363</v>
      </c>
      <c r="N6758" s="1">
        <v>367</v>
      </c>
      <c r="O6758" s="1">
        <v>138.19999999999999</v>
      </c>
      <c r="P6758" s="1">
        <v>11.5</v>
      </c>
      <c r="Q6758" s="1">
        <v>9.5</v>
      </c>
      <c r="R6758" s="1">
        <v>2.8</v>
      </c>
      <c r="AJ6758" s="1" t="s">
        <v>406</v>
      </c>
      <c r="AK6758" s="20">
        <v>56</v>
      </c>
      <c r="AL6758" s="19">
        <v>105</v>
      </c>
      <c r="AN6758" s="3">
        <v>1989</v>
      </c>
      <c r="AQ6758">
        <v>80601</v>
      </c>
      <c r="AR6758" s="1" t="s">
        <v>580</v>
      </c>
    </row>
    <row r="6759" spans="1:50" x14ac:dyDescent="0.25">
      <c r="A6759" s="1">
        <v>8362</v>
      </c>
      <c r="B6759" s="1" t="s">
        <v>1233</v>
      </c>
      <c r="C6759" s="1">
        <v>101</v>
      </c>
      <c r="D6759" s="1" t="s">
        <v>5627</v>
      </c>
      <c r="F6759" s="1" t="s">
        <v>445</v>
      </c>
      <c r="G6759" s="1">
        <v>9</v>
      </c>
      <c r="H6759" s="1">
        <v>110</v>
      </c>
      <c r="I6759" s="1">
        <v>18.5</v>
      </c>
      <c r="J6759" s="1">
        <v>19.2</v>
      </c>
      <c r="K6759" s="3">
        <v>1137</v>
      </c>
      <c r="L6759" s="2">
        <f>N6759/((1581.94)*(1-EXP(-(0.021301)*I6759))^(1.51716))</f>
        <v>1.0747835383193531</v>
      </c>
      <c r="N6759" s="1">
        <v>310</v>
      </c>
      <c r="O6759" s="1">
        <v>117.5</v>
      </c>
      <c r="P6759" s="1">
        <v>7.2</v>
      </c>
      <c r="Q6759" s="1">
        <v>7.3</v>
      </c>
      <c r="R6759" s="1">
        <v>2.4</v>
      </c>
      <c r="AJ6759" s="1" t="s">
        <v>406</v>
      </c>
      <c r="AK6759" s="20">
        <v>56</v>
      </c>
      <c r="AL6759" s="19">
        <v>105</v>
      </c>
      <c r="AN6759" s="3">
        <v>1989</v>
      </c>
      <c r="AQ6759">
        <v>80601</v>
      </c>
      <c r="AR6759" s="1" t="s">
        <v>580</v>
      </c>
    </row>
    <row r="6760" spans="1:50" x14ac:dyDescent="0.25">
      <c r="A6760" s="1">
        <v>8363</v>
      </c>
      <c r="B6760" s="1" t="s">
        <v>1233</v>
      </c>
      <c r="C6760" s="1">
        <v>101</v>
      </c>
      <c r="D6760" s="1" t="s">
        <v>5627</v>
      </c>
      <c r="F6760" s="1" t="s">
        <v>445</v>
      </c>
      <c r="G6760" s="1">
        <v>9</v>
      </c>
      <c r="H6760" s="1">
        <v>105</v>
      </c>
      <c r="I6760" s="1">
        <v>18.5</v>
      </c>
      <c r="J6760" s="1">
        <v>22.8</v>
      </c>
      <c r="K6760" s="3">
        <v>735</v>
      </c>
      <c r="L6760" s="2">
        <f>N6760/((1581.94)*(1-EXP(-(0.021301)*I6760))^(1.51716))</f>
        <v>0.99504153386340122</v>
      </c>
      <c r="N6760" s="1">
        <v>287</v>
      </c>
      <c r="O6760" s="1">
        <v>109.9</v>
      </c>
      <c r="P6760" s="1">
        <v>7.5</v>
      </c>
      <c r="Q6760" s="1">
        <v>11.8</v>
      </c>
      <c r="R6760" s="1">
        <v>3.4</v>
      </c>
      <c r="AJ6760" s="1" t="s">
        <v>406</v>
      </c>
      <c r="AK6760" s="20">
        <v>56</v>
      </c>
      <c r="AL6760" s="19">
        <v>105</v>
      </c>
      <c r="AN6760" s="3">
        <v>1989</v>
      </c>
      <c r="AQ6760">
        <v>80601</v>
      </c>
      <c r="AR6760" s="1" t="s">
        <v>580</v>
      </c>
    </row>
    <row r="6761" spans="1:50" x14ac:dyDescent="0.25">
      <c r="A6761" s="1">
        <v>8364</v>
      </c>
      <c r="B6761" s="1" t="s">
        <v>1233</v>
      </c>
      <c r="C6761" s="1">
        <v>101</v>
      </c>
      <c r="D6761" s="1" t="s">
        <v>5627</v>
      </c>
      <c r="F6761" s="1" t="s">
        <v>445</v>
      </c>
      <c r="G6761" s="1">
        <v>9</v>
      </c>
      <c r="H6761" s="1">
        <v>105</v>
      </c>
      <c r="I6761" s="1">
        <v>19.2</v>
      </c>
      <c r="J6761" s="1">
        <v>21.1</v>
      </c>
      <c r="K6761" s="3">
        <v>680</v>
      </c>
      <c r="L6761" s="2">
        <f>N6761/((1581.94)*(1-EXP(-(0.021301)*I6761))^(1.51716))</f>
        <v>0.61269514891085952</v>
      </c>
      <c r="N6761" s="1">
        <v>185</v>
      </c>
      <c r="O6761" s="1">
        <v>65.400000000000006</v>
      </c>
      <c r="P6761" s="1">
        <v>5.4</v>
      </c>
      <c r="Q6761" s="1">
        <v>6.7</v>
      </c>
      <c r="R6761" s="1">
        <v>2.5</v>
      </c>
      <c r="AJ6761" s="1" t="s">
        <v>406</v>
      </c>
      <c r="AK6761" s="20">
        <v>56</v>
      </c>
      <c r="AL6761" s="19">
        <v>105</v>
      </c>
      <c r="AN6761" s="3">
        <v>1989</v>
      </c>
      <c r="AQ6761">
        <v>80601</v>
      </c>
      <c r="AR6761" s="1" t="s">
        <v>580</v>
      </c>
    </row>
    <row r="6762" spans="1:50" x14ac:dyDescent="0.25">
      <c r="A6762" s="1">
        <v>8365</v>
      </c>
      <c r="B6762" s="1" t="s">
        <v>1233</v>
      </c>
      <c r="C6762" s="1">
        <v>101</v>
      </c>
      <c r="D6762" s="1" t="s">
        <v>5627</v>
      </c>
      <c r="F6762" s="1" t="s">
        <v>445</v>
      </c>
      <c r="G6762" s="1">
        <v>9</v>
      </c>
      <c r="H6762" s="1">
        <v>105</v>
      </c>
      <c r="I6762" s="1">
        <v>19</v>
      </c>
      <c r="J6762" s="1">
        <v>20.5</v>
      </c>
      <c r="K6762" s="3">
        <v>850</v>
      </c>
      <c r="L6762" s="2">
        <f>N6762/((1581.94)*(1-EXP(-(0.021301)*I6762))^(1.51716))</f>
        <v>0.76824381414019038</v>
      </c>
      <c r="N6762" s="1">
        <v>229</v>
      </c>
      <c r="O6762" s="1">
        <v>82.5</v>
      </c>
      <c r="P6762" s="1">
        <v>8</v>
      </c>
      <c r="Q6762" s="1">
        <v>7.7</v>
      </c>
      <c r="R6762" s="1">
        <v>2.7</v>
      </c>
      <c r="AJ6762" s="1" t="s">
        <v>406</v>
      </c>
      <c r="AK6762" s="20">
        <v>56</v>
      </c>
      <c r="AL6762" s="19">
        <v>105</v>
      </c>
      <c r="AN6762" s="3">
        <v>1989</v>
      </c>
      <c r="AQ6762">
        <v>80601</v>
      </c>
      <c r="AR6762" s="1" t="s">
        <v>580</v>
      </c>
    </row>
    <row r="6763" spans="1:50" x14ac:dyDescent="0.25">
      <c r="A6763" s="1">
        <v>8366</v>
      </c>
      <c r="B6763" s="1" t="s">
        <v>1233</v>
      </c>
      <c r="C6763" s="1">
        <v>101</v>
      </c>
      <c r="D6763" s="1" t="s">
        <v>5627</v>
      </c>
      <c r="F6763" s="1" t="s">
        <v>445</v>
      </c>
      <c r="G6763" s="1">
        <v>11</v>
      </c>
      <c r="H6763" s="1">
        <v>120</v>
      </c>
      <c r="I6763" s="1">
        <v>13</v>
      </c>
      <c r="J6763" s="1">
        <v>20</v>
      </c>
      <c r="K6763" s="3">
        <v>535</v>
      </c>
      <c r="L6763" s="2">
        <f>N6763/((3098.22)*(1-EXP(-(0.009408)*I6763))^(1.31634))</f>
        <v>0.59444674055819713</v>
      </c>
      <c r="N6763" s="1">
        <v>107</v>
      </c>
      <c r="O6763" s="1">
        <v>43.7</v>
      </c>
      <c r="P6763" s="1">
        <v>6.8</v>
      </c>
      <c r="Q6763" s="1">
        <v>7.3</v>
      </c>
      <c r="R6763" s="1">
        <v>3.7</v>
      </c>
      <c r="S6763" s="1">
        <v>8.6999999999999993</v>
      </c>
      <c r="AJ6763" s="1" t="s">
        <v>406</v>
      </c>
      <c r="AK6763" s="20">
        <v>62</v>
      </c>
      <c r="AL6763" s="19">
        <v>117</v>
      </c>
      <c r="AN6763" s="3">
        <v>1968</v>
      </c>
      <c r="AQ6763">
        <v>80601</v>
      </c>
      <c r="AR6763" s="1" t="s">
        <v>3121</v>
      </c>
    </row>
    <row r="6764" spans="1:50" x14ac:dyDescent="0.25">
      <c r="A6764" s="1">
        <v>8367</v>
      </c>
      <c r="B6764" s="1" t="s">
        <v>1233</v>
      </c>
      <c r="C6764" s="1">
        <v>101</v>
      </c>
      <c r="D6764" s="1" t="s">
        <v>5627</v>
      </c>
      <c r="F6764" s="1" t="s">
        <v>445</v>
      </c>
      <c r="G6764" s="1">
        <v>12</v>
      </c>
      <c r="H6764" s="1">
        <v>155</v>
      </c>
      <c r="I6764" s="1">
        <v>6.8</v>
      </c>
      <c r="J6764" s="1">
        <v>9.5</v>
      </c>
      <c r="K6764" s="3">
        <v>3552</v>
      </c>
      <c r="L6764" s="2">
        <f>N6764/((1195.03)*(1-EXP(-(0.021701)*I6764))^(1.32104))</f>
        <v>1.3156362907861958</v>
      </c>
      <c r="N6764" s="1">
        <v>114</v>
      </c>
      <c r="O6764" s="1">
        <v>53.2</v>
      </c>
      <c r="P6764" s="1">
        <v>4.2</v>
      </c>
      <c r="Q6764" s="1">
        <v>7.1</v>
      </c>
      <c r="R6764" s="1">
        <v>3.9</v>
      </c>
      <c r="AJ6764" s="1" t="s">
        <v>406</v>
      </c>
      <c r="AK6764" s="20">
        <v>62</v>
      </c>
      <c r="AL6764" s="19">
        <v>130</v>
      </c>
      <c r="AN6764" s="3">
        <v>1975</v>
      </c>
      <c r="AQ6764">
        <v>80601</v>
      </c>
      <c r="AR6764" s="1" t="s">
        <v>266</v>
      </c>
    </row>
    <row r="6765" spans="1:50" x14ac:dyDescent="0.25">
      <c r="A6765" s="1">
        <v>8368</v>
      </c>
      <c r="B6765" s="1" t="s">
        <v>1233</v>
      </c>
      <c r="C6765" s="1">
        <v>101</v>
      </c>
      <c r="D6765" s="1" t="s">
        <v>6386</v>
      </c>
      <c r="E6765" s="1" t="s">
        <v>706</v>
      </c>
      <c r="F6765" s="1" t="s">
        <v>445</v>
      </c>
      <c r="G6765" s="1">
        <v>9</v>
      </c>
      <c r="H6765" s="1">
        <v>120</v>
      </c>
      <c r="I6765" s="1">
        <v>18</v>
      </c>
      <c r="J6765" s="1">
        <v>22</v>
      </c>
      <c r="K6765" s="3">
        <v>345</v>
      </c>
      <c r="L6765" s="2">
        <f>N6765/((1581.94)*(1-EXP(-(0.021301)*I6765))^(1.51716))</f>
        <v>0.53804869866567695</v>
      </c>
      <c r="M6765" s="1">
        <v>15.9</v>
      </c>
      <c r="N6765" s="1">
        <v>150</v>
      </c>
      <c r="O6765" s="1">
        <v>88.9</v>
      </c>
      <c r="P6765" s="1">
        <v>12.3</v>
      </c>
      <c r="Q6765" s="1">
        <v>7.9</v>
      </c>
      <c r="R6765" s="1">
        <v>4.3</v>
      </c>
      <c r="X6765" s="1">
        <v>0.6</v>
      </c>
      <c r="Y6765" s="1">
        <v>4.8</v>
      </c>
      <c r="Z6765" s="1">
        <v>5.4</v>
      </c>
      <c r="AB6765" s="1">
        <v>2.2000000000000002</v>
      </c>
      <c r="AI6765" s="1">
        <v>2.7</v>
      </c>
      <c r="AJ6765" s="1" t="s">
        <v>406</v>
      </c>
      <c r="AK6765" s="20">
        <v>55.17</v>
      </c>
      <c r="AL6765" s="19">
        <v>126</v>
      </c>
      <c r="AM6765" s="1">
        <v>958</v>
      </c>
      <c r="AN6765" s="3">
        <v>1975</v>
      </c>
      <c r="AQ6765">
        <v>80601</v>
      </c>
      <c r="AR6765" s="1" t="s">
        <v>581</v>
      </c>
    </row>
    <row r="6766" spans="1:50" x14ac:dyDescent="0.25">
      <c r="A6766" s="1">
        <v>8369</v>
      </c>
      <c r="B6766" s="1" t="s">
        <v>1233</v>
      </c>
      <c r="C6766" s="1">
        <v>101</v>
      </c>
      <c r="D6766" s="1" t="s">
        <v>6305</v>
      </c>
      <c r="F6766" s="1" t="s">
        <v>445</v>
      </c>
      <c r="G6766" s="1">
        <v>9</v>
      </c>
      <c r="H6766" s="1">
        <v>90</v>
      </c>
      <c r="I6766" s="1">
        <v>15</v>
      </c>
      <c r="J6766" s="1">
        <v>18.2</v>
      </c>
      <c r="K6766" s="3">
        <v>1328</v>
      </c>
      <c r="L6766" s="2">
        <f>N6766/((1581.94)*(1-EXP(-(0.021301)*I6766))^(1.51716))</f>
        <v>0.72755332209589074</v>
      </c>
      <c r="N6766" s="1">
        <v>161</v>
      </c>
      <c r="O6766" s="1">
        <v>67.099999999999994</v>
      </c>
      <c r="Q6766" s="1">
        <v>7.84</v>
      </c>
      <c r="R6766" s="1">
        <v>4.22</v>
      </c>
      <c r="AJ6766" s="1" t="s">
        <v>406</v>
      </c>
      <c r="AK6766" s="20">
        <v>51</v>
      </c>
      <c r="AL6766" s="19">
        <v>105.5</v>
      </c>
      <c r="AM6766" s="1" t="s">
        <v>122</v>
      </c>
      <c r="AN6766" s="3">
        <v>1984</v>
      </c>
      <c r="AQ6766">
        <v>80816</v>
      </c>
      <c r="AR6766" s="1" t="s">
        <v>4627</v>
      </c>
    </row>
    <row r="6767" spans="1:50" x14ac:dyDescent="0.25">
      <c r="A6767" s="1">
        <v>8370</v>
      </c>
      <c r="B6767" s="1" t="s">
        <v>1233</v>
      </c>
      <c r="C6767" s="1">
        <v>101</v>
      </c>
      <c r="D6767" s="1" t="s">
        <v>5867</v>
      </c>
      <c r="F6767" s="1" t="s">
        <v>445</v>
      </c>
      <c r="G6767" s="1">
        <v>8</v>
      </c>
      <c r="H6767" s="1">
        <v>165</v>
      </c>
      <c r="I6767" s="1">
        <v>27</v>
      </c>
      <c r="J6767" s="1">
        <v>32.799999999999997</v>
      </c>
      <c r="K6767" s="3">
        <v>2240</v>
      </c>
      <c r="L6767" s="2">
        <f>N6767/((1668.67)*(1-EXP(-(0.022864)*I6767))^(1.61028))</f>
        <v>0.81852824200053054</v>
      </c>
      <c r="N6767" s="1">
        <v>392</v>
      </c>
      <c r="O6767" s="1">
        <v>163.5</v>
      </c>
      <c r="Q6767" s="1">
        <v>21.7</v>
      </c>
      <c r="R6767" s="1">
        <v>4.5999999999999996</v>
      </c>
      <c r="AJ6767" s="1" t="s">
        <v>406</v>
      </c>
      <c r="AK6767" s="20">
        <v>51</v>
      </c>
      <c r="AL6767" s="19">
        <v>105.5</v>
      </c>
      <c r="AM6767" s="1" t="s">
        <v>122</v>
      </c>
      <c r="AN6767" s="3">
        <v>1984</v>
      </c>
      <c r="AQ6767">
        <v>80816</v>
      </c>
      <c r="AR6767" s="1" t="s">
        <v>4627</v>
      </c>
    </row>
    <row r="6768" spans="1:50" x14ac:dyDescent="0.25">
      <c r="A6768" s="1">
        <v>8371</v>
      </c>
      <c r="B6768" s="1" t="s">
        <v>1233</v>
      </c>
      <c r="C6768" s="1">
        <v>101</v>
      </c>
      <c r="D6768" s="1" t="s">
        <v>6005</v>
      </c>
      <c r="F6768" s="1" t="s">
        <v>445</v>
      </c>
      <c r="G6768" s="1">
        <v>7</v>
      </c>
      <c r="H6768" s="1">
        <v>30</v>
      </c>
      <c r="I6768" s="1">
        <v>9.8000000000000007</v>
      </c>
      <c r="J6768" s="1">
        <v>7.4</v>
      </c>
      <c r="K6768" s="3">
        <v>5025</v>
      </c>
      <c r="L6768" s="2">
        <f>N6768/((1824.17)*(1-EXP(-(0.023514)*I6768))^(1.69151))</f>
        <v>0.85032239757142458</v>
      </c>
      <c r="N6768" s="1">
        <v>107</v>
      </c>
      <c r="O6768" s="1">
        <v>38.1</v>
      </c>
      <c r="Q6768" s="1">
        <v>8.18</v>
      </c>
      <c r="R6768" s="1">
        <v>3.42</v>
      </c>
      <c r="AJ6768" s="1" t="s">
        <v>406</v>
      </c>
      <c r="AK6768" s="20">
        <v>51</v>
      </c>
      <c r="AL6768" s="19">
        <v>105.5</v>
      </c>
      <c r="AM6768" s="1" t="s">
        <v>122</v>
      </c>
      <c r="AN6768" s="3">
        <v>1984</v>
      </c>
      <c r="AQ6768">
        <v>80816</v>
      </c>
      <c r="AR6768" s="1" t="s">
        <v>4627</v>
      </c>
    </row>
    <row r="6769" spans="1:44" x14ac:dyDescent="0.25">
      <c r="A6769" s="1">
        <v>8372</v>
      </c>
      <c r="B6769" s="1" t="s">
        <v>1233</v>
      </c>
      <c r="C6769" s="1">
        <v>101</v>
      </c>
      <c r="D6769" s="1" t="s">
        <v>6005</v>
      </c>
      <c r="F6769" s="1" t="s">
        <v>445</v>
      </c>
      <c r="G6769" s="1">
        <v>9</v>
      </c>
      <c r="H6769" s="1">
        <v>145</v>
      </c>
      <c r="I6769" s="1">
        <v>20.3</v>
      </c>
      <c r="J6769" s="1">
        <v>29.8</v>
      </c>
      <c r="K6769" s="3">
        <v>1808</v>
      </c>
      <c r="L6769" s="2">
        <f>N6769/((1581.94)*(1-EXP(-(0.021301)*I6769))^(1.51716))</f>
        <v>1.1293741287347108</v>
      </c>
      <c r="N6769" s="1">
        <v>365</v>
      </c>
      <c r="O6769" s="1">
        <v>152.19999999999999</v>
      </c>
      <c r="Q6769" s="1">
        <v>14.9</v>
      </c>
      <c r="R6769" s="1">
        <v>3.1</v>
      </c>
      <c r="AJ6769" s="1" t="s">
        <v>406</v>
      </c>
      <c r="AK6769" s="20">
        <v>51</v>
      </c>
      <c r="AL6769" s="19">
        <v>105.5</v>
      </c>
      <c r="AM6769" s="1" t="s">
        <v>122</v>
      </c>
      <c r="AN6769" s="3">
        <v>1984</v>
      </c>
      <c r="AQ6769">
        <v>80816</v>
      </c>
      <c r="AR6769" s="1" t="s">
        <v>4627</v>
      </c>
    </row>
    <row r="6770" spans="1:44" x14ac:dyDescent="0.25">
      <c r="A6770" s="1">
        <v>8373</v>
      </c>
      <c r="B6770" s="1" t="s">
        <v>1233</v>
      </c>
      <c r="C6770" s="1">
        <v>101</v>
      </c>
      <c r="D6770" s="1" t="s">
        <v>5747</v>
      </c>
      <c r="F6770" s="1" t="s">
        <v>445</v>
      </c>
      <c r="G6770" s="1">
        <v>9</v>
      </c>
      <c r="H6770" s="1">
        <v>120</v>
      </c>
      <c r="I6770" s="1">
        <v>19.600000000000001</v>
      </c>
      <c r="J6770" s="1">
        <v>26.3</v>
      </c>
      <c r="K6770" s="3">
        <v>1880</v>
      </c>
      <c r="L6770" s="2">
        <f>N6770/((1581.94)*(1-EXP(-(0.021301)*I6770))^(1.51716))</f>
        <v>0.91064715092540482</v>
      </c>
      <c r="N6770" s="1">
        <v>282</v>
      </c>
      <c r="O6770" s="1">
        <v>117.6</v>
      </c>
      <c r="Q6770" s="1">
        <v>8.92</v>
      </c>
      <c r="R6770" s="1">
        <v>4.13</v>
      </c>
      <c r="AJ6770" s="1" t="s">
        <v>406</v>
      </c>
      <c r="AK6770" s="20">
        <v>51</v>
      </c>
      <c r="AL6770" s="19">
        <v>105.5</v>
      </c>
      <c r="AM6770" s="1" t="s">
        <v>122</v>
      </c>
      <c r="AN6770" s="3">
        <v>1984</v>
      </c>
      <c r="AQ6770">
        <v>80816</v>
      </c>
      <c r="AR6770" s="1" t="s">
        <v>4627</v>
      </c>
    </row>
    <row r="6771" spans="1:44" x14ac:dyDescent="0.25">
      <c r="A6771" s="1">
        <v>8374</v>
      </c>
      <c r="B6771" s="1" t="s">
        <v>1233</v>
      </c>
      <c r="C6771" s="1">
        <v>101</v>
      </c>
      <c r="D6771" s="1" t="s">
        <v>5627</v>
      </c>
      <c r="F6771" s="1" t="s">
        <v>445</v>
      </c>
      <c r="G6771" s="1">
        <v>8</v>
      </c>
      <c r="H6771" s="1">
        <v>35</v>
      </c>
      <c r="I6771" s="1">
        <v>10.199999999999999</v>
      </c>
      <c r="J6771" s="1">
        <v>6.8</v>
      </c>
      <c r="K6771" s="3">
        <v>6700</v>
      </c>
      <c r="L6771" s="2">
        <f>N6771/((1668.67)*(1-EXP(-(0.022864)*I6771))^(1.61028))</f>
        <v>1.0214734039242588</v>
      </c>
      <c r="N6771" s="1">
        <v>136</v>
      </c>
      <c r="O6771" s="1">
        <v>48.4</v>
      </c>
      <c r="Q6771" s="1">
        <v>8.33</v>
      </c>
      <c r="R6771" s="1">
        <v>5.63</v>
      </c>
      <c r="AJ6771" s="1" t="s">
        <v>406</v>
      </c>
      <c r="AK6771" s="20">
        <v>51</v>
      </c>
      <c r="AL6771" s="19">
        <v>105.5</v>
      </c>
      <c r="AM6771" s="1" t="s">
        <v>122</v>
      </c>
      <c r="AN6771" s="3">
        <v>1984</v>
      </c>
      <c r="AQ6771">
        <v>80816</v>
      </c>
      <c r="AR6771" s="1" t="s">
        <v>4627</v>
      </c>
    </row>
    <row r="6772" spans="1:44" x14ac:dyDescent="0.25">
      <c r="A6772" s="1">
        <v>8375</v>
      </c>
      <c r="B6772" s="1" t="s">
        <v>1233</v>
      </c>
      <c r="C6772" s="1">
        <v>101</v>
      </c>
      <c r="D6772" s="1" t="s">
        <v>5627</v>
      </c>
      <c r="F6772" s="1" t="s">
        <v>445</v>
      </c>
      <c r="G6772" s="1">
        <v>9</v>
      </c>
      <c r="H6772" s="1">
        <v>80</v>
      </c>
      <c r="I6772" s="1">
        <v>15</v>
      </c>
      <c r="J6772" s="1">
        <v>18.100000000000001</v>
      </c>
      <c r="K6772" s="3">
        <v>610</v>
      </c>
      <c r="L6772" s="2">
        <f>N6772/((1581.94)*(1-EXP(-(0.021301)*I6772))^(1.51716))</f>
        <v>0.50612405015366313</v>
      </c>
      <c r="N6772" s="1">
        <v>112</v>
      </c>
      <c r="S6772" s="1">
        <v>5.1100000000000003</v>
      </c>
      <c r="AJ6772" s="1" t="s">
        <v>406</v>
      </c>
      <c r="AK6772" s="20">
        <v>52</v>
      </c>
      <c r="AL6772" s="19">
        <v>114</v>
      </c>
      <c r="AN6772" s="3">
        <v>1975</v>
      </c>
      <c r="AQ6772">
        <v>80609</v>
      </c>
      <c r="AR6772" s="1" t="s">
        <v>514</v>
      </c>
    </row>
    <row r="6773" spans="1:44" x14ac:dyDescent="0.25">
      <c r="A6773" s="1">
        <v>8376</v>
      </c>
      <c r="B6773" s="1" t="s">
        <v>1233</v>
      </c>
      <c r="C6773" s="1">
        <v>101</v>
      </c>
      <c r="D6773" s="1" t="s">
        <v>5627</v>
      </c>
      <c r="F6773" s="1" t="s">
        <v>445</v>
      </c>
      <c r="G6773" s="1">
        <v>9</v>
      </c>
      <c r="H6773" s="1">
        <v>80</v>
      </c>
      <c r="I6773" s="1">
        <v>15</v>
      </c>
      <c r="J6773" s="1">
        <v>48.1</v>
      </c>
      <c r="K6773" s="3">
        <v>854</v>
      </c>
      <c r="L6773" s="2">
        <f>N6773/((1581.94)*(1-EXP(-(0.021301)*I6773))^(1.51716))</f>
        <v>0.70495849842831648</v>
      </c>
      <c r="N6773" s="1">
        <v>156</v>
      </c>
      <c r="S6773" s="1">
        <v>21.3</v>
      </c>
      <c r="AJ6773" s="1" t="s">
        <v>406</v>
      </c>
      <c r="AK6773" s="20">
        <v>52</v>
      </c>
      <c r="AL6773" s="19">
        <v>114</v>
      </c>
      <c r="AN6773" s="3">
        <v>1975</v>
      </c>
      <c r="AQ6773">
        <v>80609</v>
      </c>
      <c r="AR6773" s="1" t="s">
        <v>514</v>
      </c>
    </row>
    <row r="6774" spans="1:44" x14ac:dyDescent="0.25">
      <c r="A6774" s="1">
        <v>8377</v>
      </c>
      <c r="B6774" s="1" t="s">
        <v>1233</v>
      </c>
      <c r="C6774" s="1">
        <v>101</v>
      </c>
      <c r="D6774" s="1" t="s">
        <v>5627</v>
      </c>
      <c r="F6774" s="1" t="s">
        <v>445</v>
      </c>
      <c r="G6774" s="1">
        <v>8</v>
      </c>
      <c r="H6774" s="1">
        <v>80</v>
      </c>
      <c r="I6774" s="1">
        <v>18.5</v>
      </c>
      <c r="J6774" s="1">
        <v>21.8</v>
      </c>
      <c r="K6774" s="3">
        <v>450</v>
      </c>
      <c r="L6774" s="2">
        <f>N6774/((1668.67)*(1-EXP(-(0.022864)*I6774))^(1.61028))</f>
        <v>0.47575888824796669</v>
      </c>
      <c r="N6774" s="1">
        <v>143</v>
      </c>
      <c r="S6774" s="1">
        <v>21.7</v>
      </c>
      <c r="AJ6774" s="1" t="s">
        <v>406</v>
      </c>
      <c r="AK6774" s="20">
        <v>52</v>
      </c>
      <c r="AL6774" s="19">
        <v>114</v>
      </c>
      <c r="AN6774" s="3">
        <v>1975</v>
      </c>
      <c r="AQ6774">
        <v>80609</v>
      </c>
      <c r="AR6774" s="1" t="s">
        <v>514</v>
      </c>
    </row>
    <row r="6775" spans="1:44" x14ac:dyDescent="0.25">
      <c r="A6775" s="1">
        <v>8378</v>
      </c>
      <c r="B6775" s="1" t="s">
        <v>1233</v>
      </c>
      <c r="C6775" s="1">
        <v>101</v>
      </c>
      <c r="D6775" s="1" t="s">
        <v>6385</v>
      </c>
      <c r="F6775" s="1" t="s">
        <v>445</v>
      </c>
      <c r="G6775" s="1">
        <v>8</v>
      </c>
      <c r="H6775" s="1">
        <v>120</v>
      </c>
      <c r="I6775" s="1">
        <v>24</v>
      </c>
      <c r="J6775" s="1">
        <v>28</v>
      </c>
      <c r="K6775" s="3">
        <v>704</v>
      </c>
      <c r="L6775" s="2">
        <f>N6775/((1668.67)*(1-EXP(-(0.022864)*I6775))^(1.61028))</f>
        <v>0.94131852599035826</v>
      </c>
      <c r="N6775" s="1">
        <v>392</v>
      </c>
      <c r="O6775" s="1">
        <v>176.5</v>
      </c>
      <c r="Q6775" s="1">
        <v>27.5</v>
      </c>
      <c r="R6775" s="1">
        <v>4.91</v>
      </c>
      <c r="AJ6775" s="1" t="s">
        <v>406</v>
      </c>
      <c r="AK6775" s="20">
        <v>53.5</v>
      </c>
      <c r="AL6775" s="19">
        <v>107</v>
      </c>
      <c r="AN6775" s="3">
        <v>1967</v>
      </c>
      <c r="AQ6775">
        <v>80601</v>
      </c>
      <c r="AR6775" s="1" t="s">
        <v>513</v>
      </c>
    </row>
    <row r="6776" spans="1:44" x14ac:dyDescent="0.25">
      <c r="A6776" s="1">
        <v>8379</v>
      </c>
      <c r="B6776" s="1" t="s">
        <v>1233</v>
      </c>
      <c r="C6776" s="1">
        <v>101</v>
      </c>
      <c r="D6776" s="1" t="s">
        <v>5627</v>
      </c>
      <c r="E6776" s="1" t="s">
        <v>706</v>
      </c>
      <c r="F6776" s="1" t="s">
        <v>445</v>
      </c>
      <c r="G6776" s="1">
        <v>8</v>
      </c>
      <c r="H6776" s="1">
        <v>70</v>
      </c>
      <c r="I6776" s="1">
        <v>17</v>
      </c>
      <c r="J6776" s="1">
        <v>21</v>
      </c>
      <c r="K6776" s="3">
        <v>1870</v>
      </c>
      <c r="L6776" s="2">
        <f>N6776/((1668.67)*(1-EXP(-(0.022864)*I6776))^(1.61028))</f>
        <v>1.2297861082018449</v>
      </c>
      <c r="N6776" s="1">
        <v>331</v>
      </c>
      <c r="O6776" s="1">
        <v>150</v>
      </c>
      <c r="P6776" s="1">
        <v>14.6</v>
      </c>
      <c r="Q6776" s="1">
        <v>10.1</v>
      </c>
      <c r="R6776" s="1">
        <v>4.2</v>
      </c>
      <c r="S6776" s="1">
        <v>37.5</v>
      </c>
      <c r="X6776" s="1">
        <v>0.34</v>
      </c>
      <c r="Y6776" s="1">
        <v>0.06</v>
      </c>
      <c r="Z6776" s="1">
        <v>0.4</v>
      </c>
      <c r="AB6776" s="1">
        <v>2.0299999999999998</v>
      </c>
      <c r="AI6776" s="1">
        <v>15.3</v>
      </c>
      <c r="AJ6776" s="1" t="s">
        <v>406</v>
      </c>
      <c r="AK6776" s="20">
        <v>53</v>
      </c>
      <c r="AL6776" s="19">
        <v>93</v>
      </c>
      <c r="AM6776" s="1">
        <v>750</v>
      </c>
      <c r="AN6776" s="3">
        <v>1969</v>
      </c>
      <c r="AQ6776">
        <v>80519</v>
      </c>
      <c r="AR6776" s="1" t="s">
        <v>1135</v>
      </c>
    </row>
    <row r="6777" spans="1:44" x14ac:dyDescent="0.25">
      <c r="A6777" s="1">
        <v>8380</v>
      </c>
      <c r="B6777" s="1" t="s">
        <v>1233</v>
      </c>
      <c r="C6777" s="1">
        <v>101</v>
      </c>
      <c r="D6777" s="1" t="s">
        <v>5627</v>
      </c>
      <c r="F6777" s="1" t="s">
        <v>445</v>
      </c>
      <c r="G6777" s="1">
        <v>7</v>
      </c>
      <c r="H6777" s="1">
        <v>90</v>
      </c>
      <c r="I6777" s="1">
        <v>22.9</v>
      </c>
      <c r="J6777" s="1">
        <v>32.5</v>
      </c>
      <c r="K6777" s="3">
        <v>254</v>
      </c>
      <c r="L6777" s="2">
        <f>N6777/((1824.17)*(1-EXP(-(0.023514)*I6777))^(1.69151))</f>
        <v>0.45852246460981827</v>
      </c>
      <c r="N6777" s="1">
        <v>190</v>
      </c>
      <c r="O6777" s="1">
        <v>64.8</v>
      </c>
      <c r="P6777" s="1">
        <v>5.9</v>
      </c>
      <c r="Q6777" s="1">
        <v>15.3</v>
      </c>
      <c r="R6777" s="1">
        <v>4.5999999999999996</v>
      </c>
      <c r="S6777" s="1">
        <v>18.7</v>
      </c>
      <c r="AJ6777" s="1" t="s">
        <v>406</v>
      </c>
      <c r="AK6777" s="20">
        <v>56.33</v>
      </c>
      <c r="AL6777" s="19">
        <v>95.75</v>
      </c>
      <c r="AN6777" s="3">
        <v>1981</v>
      </c>
      <c r="AQ6777">
        <v>80817</v>
      </c>
      <c r="AR6777" s="1" t="s">
        <v>1126</v>
      </c>
    </row>
    <row r="6778" spans="1:44" x14ac:dyDescent="0.25">
      <c r="A6778" s="1">
        <v>8381</v>
      </c>
      <c r="B6778" s="1" t="s">
        <v>1233</v>
      </c>
      <c r="C6778" s="1">
        <v>101</v>
      </c>
      <c r="D6778" s="1" t="s">
        <v>5627</v>
      </c>
      <c r="F6778" s="1" t="s">
        <v>445</v>
      </c>
      <c r="G6778" s="1">
        <v>7</v>
      </c>
      <c r="H6778" s="1">
        <v>18</v>
      </c>
      <c r="I6778" s="1">
        <v>5.0999999999999996</v>
      </c>
      <c r="J6778" s="1">
        <v>2.8</v>
      </c>
      <c r="K6778" s="3">
        <v>22675</v>
      </c>
      <c r="L6778" s="2">
        <f>N6778/((1824.17)*(1-EXP(-(0.023514)*I6778))^(1.69151))</f>
        <v>1.0296646616637102</v>
      </c>
      <c r="N6778" s="1">
        <v>47</v>
      </c>
      <c r="O6778" s="1">
        <v>17.899999999999999</v>
      </c>
      <c r="P6778" s="1">
        <v>2.7</v>
      </c>
      <c r="Q6778" s="1">
        <v>3.3</v>
      </c>
      <c r="R6778" s="1">
        <v>4.3</v>
      </c>
      <c r="S6778" s="1">
        <v>3.8</v>
      </c>
      <c r="AJ6778" s="1" t="s">
        <v>406</v>
      </c>
      <c r="AK6778" s="20">
        <v>56.17</v>
      </c>
      <c r="AL6778" s="19">
        <v>92.5</v>
      </c>
      <c r="AN6778" s="3">
        <v>2000</v>
      </c>
      <c r="AQ6778">
        <v>80817</v>
      </c>
      <c r="AR6778" s="1" t="s">
        <v>582</v>
      </c>
    </row>
    <row r="6779" spans="1:44" x14ac:dyDescent="0.25">
      <c r="A6779" s="1">
        <v>8382</v>
      </c>
      <c r="B6779" s="1" t="s">
        <v>1233</v>
      </c>
      <c r="C6779" s="1">
        <v>101</v>
      </c>
      <c r="D6779" s="1" t="s">
        <v>5627</v>
      </c>
      <c r="F6779" s="1" t="s">
        <v>445</v>
      </c>
      <c r="G6779" s="1">
        <v>7</v>
      </c>
      <c r="H6779" s="1">
        <v>20</v>
      </c>
      <c r="I6779" s="1">
        <v>7</v>
      </c>
      <c r="J6779" s="1">
        <v>6.4</v>
      </c>
      <c r="K6779" s="3">
        <v>5378</v>
      </c>
      <c r="L6779" s="2">
        <f>N6779/((1824.17)*(1-EXP(-(0.023514)*I6779))^(1.69151))</f>
        <v>0.99781614307311339</v>
      </c>
      <c r="N6779" s="1">
        <v>75</v>
      </c>
      <c r="O6779" s="1">
        <v>28.5</v>
      </c>
      <c r="P6779" s="1">
        <v>4.3</v>
      </c>
      <c r="Q6779" s="1">
        <v>5.3</v>
      </c>
      <c r="R6779" s="1">
        <v>6.8</v>
      </c>
      <c r="S6779" s="1">
        <v>6.1</v>
      </c>
      <c r="AJ6779" s="1" t="s">
        <v>406</v>
      </c>
      <c r="AK6779" s="20">
        <v>56.17</v>
      </c>
      <c r="AL6779" s="19">
        <v>92.5</v>
      </c>
      <c r="AN6779" s="3">
        <v>2000</v>
      </c>
      <c r="AQ6779">
        <v>80817</v>
      </c>
      <c r="AR6779" s="1" t="s">
        <v>582</v>
      </c>
    </row>
    <row r="6780" spans="1:44" x14ac:dyDescent="0.25">
      <c r="A6780" s="1">
        <v>8383</v>
      </c>
      <c r="B6780" s="1" t="s">
        <v>1233</v>
      </c>
      <c r="C6780" s="1">
        <v>101</v>
      </c>
      <c r="D6780" s="1" t="s">
        <v>5627</v>
      </c>
      <c r="F6780" s="1" t="s">
        <v>445</v>
      </c>
      <c r="G6780" s="1">
        <v>8</v>
      </c>
      <c r="H6780" s="1">
        <v>20</v>
      </c>
      <c r="I6780" s="1">
        <v>5.0999999999999996</v>
      </c>
      <c r="J6780" s="1">
        <v>3.6</v>
      </c>
      <c r="K6780" s="3">
        <v>24600</v>
      </c>
      <c r="L6780" s="2">
        <v>2</v>
      </c>
      <c r="N6780" s="1">
        <v>125</v>
      </c>
      <c r="O6780" s="1">
        <v>47.5</v>
      </c>
      <c r="P6780" s="1">
        <v>7.1</v>
      </c>
      <c r="Q6780" s="1">
        <v>8.9</v>
      </c>
      <c r="R6780" s="1">
        <v>11.3</v>
      </c>
      <c r="S6780" s="1">
        <v>10.1</v>
      </c>
      <c r="AJ6780" s="1" t="s">
        <v>406</v>
      </c>
      <c r="AK6780" s="20">
        <v>56.17</v>
      </c>
      <c r="AL6780" s="19">
        <v>92.5</v>
      </c>
      <c r="AN6780" s="3">
        <v>2000</v>
      </c>
      <c r="AQ6780">
        <v>80817</v>
      </c>
      <c r="AR6780" s="1" t="s">
        <v>582</v>
      </c>
    </row>
    <row r="6781" spans="1:44" x14ac:dyDescent="0.25">
      <c r="A6781" s="1">
        <v>8384</v>
      </c>
      <c r="B6781" s="1" t="s">
        <v>1233</v>
      </c>
      <c r="C6781" s="1">
        <v>101</v>
      </c>
      <c r="D6781" s="1" t="s">
        <v>5627</v>
      </c>
      <c r="F6781" s="1" t="s">
        <v>445</v>
      </c>
      <c r="G6781" s="1">
        <v>7</v>
      </c>
      <c r="H6781" s="1">
        <v>26</v>
      </c>
      <c r="I6781" s="1">
        <v>7.9</v>
      </c>
      <c r="J6781" s="1">
        <v>6.1</v>
      </c>
      <c r="K6781" s="3">
        <v>10500</v>
      </c>
      <c r="L6781" s="2">
        <f>N6781/((1824.17)*(1-EXP(-(0.023514)*I6781))^(1.69151))</f>
        <v>1.6438737008203277</v>
      </c>
      <c r="N6781" s="1">
        <v>149</v>
      </c>
      <c r="O6781" s="1">
        <v>56.6</v>
      </c>
      <c r="P6781" s="1">
        <v>8.5</v>
      </c>
      <c r="Q6781" s="1">
        <v>16.399999999999999</v>
      </c>
      <c r="R6781" s="1">
        <v>7.7</v>
      </c>
      <c r="S6781" s="1">
        <v>12</v>
      </c>
      <c r="AJ6781" s="1" t="s">
        <v>406</v>
      </c>
      <c r="AK6781" s="20">
        <v>56.17</v>
      </c>
      <c r="AL6781" s="19">
        <v>92.5</v>
      </c>
      <c r="AN6781" s="3">
        <v>2000</v>
      </c>
      <c r="AQ6781">
        <v>80817</v>
      </c>
      <c r="AR6781" s="1" t="s">
        <v>582</v>
      </c>
    </row>
    <row r="6782" spans="1:44" x14ac:dyDescent="0.25">
      <c r="A6782" s="1">
        <v>8385</v>
      </c>
      <c r="B6782" s="1" t="s">
        <v>1233</v>
      </c>
      <c r="C6782" s="1">
        <v>101</v>
      </c>
      <c r="D6782" s="1" t="s">
        <v>5627</v>
      </c>
      <c r="F6782" s="1" t="s">
        <v>445</v>
      </c>
      <c r="G6782" s="1">
        <v>7</v>
      </c>
      <c r="H6782" s="1">
        <v>26</v>
      </c>
      <c r="I6782" s="1">
        <v>8.6999999999999993</v>
      </c>
      <c r="J6782" s="1">
        <v>7.5</v>
      </c>
      <c r="K6782" s="3">
        <v>5875</v>
      </c>
      <c r="L6782" s="2">
        <f>N6782/((1824.17)*(1-EXP(-(0.023514)*I6782))^(1.69151))</f>
        <v>1.2752955416222547</v>
      </c>
      <c r="N6782" s="1">
        <v>134</v>
      </c>
      <c r="O6782" s="1">
        <v>50.9</v>
      </c>
      <c r="P6782" s="1">
        <v>7.6</v>
      </c>
      <c r="Q6782" s="1">
        <v>14.7</v>
      </c>
      <c r="R6782" s="1">
        <v>6.9</v>
      </c>
      <c r="S6782" s="1">
        <v>10.8</v>
      </c>
      <c r="AJ6782" s="1" t="s">
        <v>406</v>
      </c>
      <c r="AK6782" s="20">
        <v>56.17</v>
      </c>
      <c r="AL6782" s="19">
        <v>92.5</v>
      </c>
      <c r="AN6782" s="3">
        <v>2000</v>
      </c>
      <c r="AQ6782">
        <v>80817</v>
      </c>
      <c r="AR6782" s="1" t="s">
        <v>582</v>
      </c>
    </row>
    <row r="6783" spans="1:44" x14ac:dyDescent="0.25">
      <c r="A6783" s="1">
        <v>8386</v>
      </c>
      <c r="B6783" s="1" t="s">
        <v>1233</v>
      </c>
      <c r="C6783" s="1">
        <v>101</v>
      </c>
      <c r="D6783" s="1" t="s">
        <v>5627</v>
      </c>
      <c r="F6783" s="1" t="s">
        <v>445</v>
      </c>
      <c r="G6783" s="1">
        <v>7</v>
      </c>
      <c r="H6783" s="1">
        <v>35</v>
      </c>
      <c r="I6783" s="1">
        <v>12.9</v>
      </c>
      <c r="J6783" s="1">
        <v>8.4</v>
      </c>
      <c r="K6783" s="3">
        <v>7900</v>
      </c>
      <c r="L6783" s="2">
        <f>N6783/((1824.17)*(1-EXP(-(0.023514)*I6783))^(1.69151))</f>
        <v>1.4614665507676285</v>
      </c>
      <c r="N6783" s="1">
        <v>276</v>
      </c>
      <c r="O6783" s="1">
        <v>107.6</v>
      </c>
      <c r="P6783" s="1">
        <v>16.2</v>
      </c>
      <c r="Q6783" s="1">
        <v>19.2</v>
      </c>
      <c r="R6783" s="1">
        <v>8.1999999999999993</v>
      </c>
      <c r="S6783" s="1">
        <v>23.2</v>
      </c>
      <c r="AJ6783" s="1" t="s">
        <v>406</v>
      </c>
      <c r="AK6783" s="20">
        <v>56.17</v>
      </c>
      <c r="AL6783" s="19">
        <v>92.5</v>
      </c>
      <c r="AN6783" s="3">
        <v>2000</v>
      </c>
      <c r="AQ6783">
        <v>80817</v>
      </c>
      <c r="AR6783" s="1" t="s">
        <v>582</v>
      </c>
    </row>
    <row r="6784" spans="1:44" x14ac:dyDescent="0.25">
      <c r="A6784" s="1">
        <v>8387</v>
      </c>
      <c r="B6784" s="1" t="s">
        <v>1233</v>
      </c>
      <c r="C6784" s="1">
        <v>101</v>
      </c>
      <c r="D6784" s="1" t="s">
        <v>5627</v>
      </c>
      <c r="F6784" s="1" t="s">
        <v>445</v>
      </c>
      <c r="G6784" s="1">
        <v>7</v>
      </c>
      <c r="H6784" s="1">
        <v>35</v>
      </c>
      <c r="I6784" s="1">
        <v>13.1</v>
      </c>
      <c r="J6784" s="1">
        <v>9</v>
      </c>
      <c r="K6784" s="3">
        <v>5875</v>
      </c>
      <c r="L6784" s="2">
        <f>N6784/((1824.17)*(1-EXP(-(0.023514)*I6784))^(1.69151))</f>
        <v>1.4500245768505062</v>
      </c>
      <c r="N6784" s="1">
        <v>280</v>
      </c>
      <c r="O6784" s="1">
        <v>109.2</v>
      </c>
      <c r="P6784" s="1">
        <v>16.399999999999999</v>
      </c>
      <c r="Q6784" s="1">
        <v>19.5</v>
      </c>
      <c r="R6784" s="1">
        <v>8.4</v>
      </c>
      <c r="S6784" s="1">
        <v>25.9</v>
      </c>
      <c r="AJ6784" s="1" t="s">
        <v>406</v>
      </c>
      <c r="AK6784" s="20">
        <v>56.17</v>
      </c>
      <c r="AL6784" s="19">
        <v>92.5</v>
      </c>
      <c r="AN6784" s="3">
        <v>2000</v>
      </c>
      <c r="AQ6784">
        <v>80817</v>
      </c>
      <c r="AR6784" s="1" t="s">
        <v>582</v>
      </c>
    </row>
    <row r="6785" spans="1:44" x14ac:dyDescent="0.25">
      <c r="A6785" s="1">
        <v>8388</v>
      </c>
      <c r="B6785" s="1" t="s">
        <v>1233</v>
      </c>
      <c r="C6785" s="1">
        <v>101</v>
      </c>
      <c r="D6785" s="1" t="s">
        <v>5627</v>
      </c>
      <c r="F6785" s="1" t="s">
        <v>445</v>
      </c>
      <c r="G6785" s="1">
        <v>7</v>
      </c>
      <c r="H6785" s="1">
        <v>35</v>
      </c>
      <c r="I6785" s="1">
        <v>12.7</v>
      </c>
      <c r="J6785" s="1">
        <v>8.6999999999999993</v>
      </c>
      <c r="K6785" s="3">
        <v>7775</v>
      </c>
      <c r="L6785" s="2">
        <f>N6785/((1824.17)*(1-EXP(-(0.023514)*I6785))^(1.69151))</f>
        <v>1.6899432097817793</v>
      </c>
      <c r="N6785" s="1">
        <v>312</v>
      </c>
      <c r="O6785" s="1">
        <v>121.7</v>
      </c>
      <c r="P6785" s="1">
        <v>18.3</v>
      </c>
      <c r="Q6785" s="1">
        <v>21.7</v>
      </c>
      <c r="R6785" s="1">
        <v>9.3000000000000007</v>
      </c>
      <c r="S6785" s="1">
        <v>17.5</v>
      </c>
      <c r="AJ6785" s="1" t="s">
        <v>406</v>
      </c>
      <c r="AK6785" s="20">
        <v>56.17</v>
      </c>
      <c r="AL6785" s="19">
        <v>92.5</v>
      </c>
      <c r="AN6785" s="3">
        <v>2000</v>
      </c>
      <c r="AQ6785">
        <v>80817</v>
      </c>
      <c r="AR6785" s="1" t="s">
        <v>582</v>
      </c>
    </row>
    <row r="6786" spans="1:44" x14ac:dyDescent="0.25">
      <c r="A6786" s="1">
        <v>8389</v>
      </c>
      <c r="B6786" s="1" t="s">
        <v>1233</v>
      </c>
      <c r="C6786" s="1">
        <v>101</v>
      </c>
      <c r="D6786" s="1" t="s">
        <v>5627</v>
      </c>
      <c r="F6786" s="1" t="s">
        <v>445</v>
      </c>
      <c r="G6786" s="1">
        <v>6</v>
      </c>
      <c r="H6786" s="1">
        <v>35</v>
      </c>
      <c r="I6786" s="1">
        <v>14.3</v>
      </c>
      <c r="J6786" s="1">
        <v>12.8</v>
      </c>
      <c r="K6786" s="3">
        <v>2250</v>
      </c>
      <c r="L6786" s="2">
        <f>N6786/((1963.5)*(1-EXP(-(0.024337)*I6786))^(1.76926))</f>
        <v>0.93779206531217063</v>
      </c>
      <c r="N6786" s="1">
        <v>211</v>
      </c>
      <c r="O6786" s="1">
        <v>82.3</v>
      </c>
      <c r="P6786" s="1">
        <v>12.3</v>
      </c>
      <c r="Q6786" s="1">
        <v>14.7</v>
      </c>
      <c r="R6786" s="1">
        <v>6.3</v>
      </c>
      <c r="S6786" s="1">
        <v>34.9</v>
      </c>
      <c r="AJ6786" s="1" t="s">
        <v>406</v>
      </c>
      <c r="AK6786" s="20">
        <v>56.17</v>
      </c>
      <c r="AL6786" s="19">
        <v>92.5</v>
      </c>
      <c r="AN6786" s="3">
        <v>2000</v>
      </c>
      <c r="AQ6786">
        <v>80817</v>
      </c>
      <c r="AR6786" s="1" t="s">
        <v>582</v>
      </c>
    </row>
    <row r="6787" spans="1:44" x14ac:dyDescent="0.25">
      <c r="A6787" s="1">
        <v>8390</v>
      </c>
      <c r="B6787" s="1" t="s">
        <v>1233</v>
      </c>
      <c r="C6787" s="1">
        <v>101</v>
      </c>
      <c r="D6787" s="1" t="s">
        <v>5627</v>
      </c>
      <c r="F6787" s="1" t="s">
        <v>445</v>
      </c>
      <c r="G6787" s="1">
        <v>8</v>
      </c>
      <c r="H6787" s="1">
        <v>39</v>
      </c>
      <c r="I6787" s="1">
        <v>11.2</v>
      </c>
      <c r="J6787" s="1">
        <v>7.7</v>
      </c>
      <c r="K6787" s="3">
        <v>7712</v>
      </c>
      <c r="L6787" s="2">
        <f>N6787/((1668.67)*(1-EXP(-(0.022864)*I6787))^(1.61028))</f>
        <v>1.6439598277976828</v>
      </c>
      <c r="N6787" s="1">
        <v>250</v>
      </c>
      <c r="O6787" s="1">
        <v>100</v>
      </c>
      <c r="P6787" s="1">
        <v>15</v>
      </c>
      <c r="Q6787" s="1">
        <v>20.399999999999999</v>
      </c>
      <c r="R6787" s="1">
        <v>5.0999999999999996</v>
      </c>
      <c r="S6787" s="1">
        <v>21.3</v>
      </c>
      <c r="AJ6787" s="1" t="s">
        <v>406</v>
      </c>
      <c r="AK6787" s="20">
        <v>56.17</v>
      </c>
      <c r="AL6787" s="19">
        <v>92.5</v>
      </c>
      <c r="AN6787" s="3">
        <v>2000</v>
      </c>
      <c r="AQ6787">
        <v>80817</v>
      </c>
      <c r="AR6787" s="1" t="s">
        <v>582</v>
      </c>
    </row>
    <row r="6788" spans="1:44" x14ac:dyDescent="0.25">
      <c r="A6788" s="1">
        <v>8391</v>
      </c>
      <c r="B6788" s="1" t="s">
        <v>1233</v>
      </c>
      <c r="C6788" s="1">
        <v>101</v>
      </c>
      <c r="D6788" s="1" t="s">
        <v>5627</v>
      </c>
      <c r="F6788" s="1" t="s">
        <v>445</v>
      </c>
      <c r="G6788" s="1">
        <v>7</v>
      </c>
      <c r="H6788" s="1">
        <v>39</v>
      </c>
      <c r="I6788" s="1">
        <v>13.8</v>
      </c>
      <c r="J6788" s="1">
        <v>10.6</v>
      </c>
      <c r="K6788" s="3">
        <v>4320</v>
      </c>
      <c r="L6788" s="2">
        <f>N6788/((1824.17)*(1-EXP(-(0.023514)*I6788))^(1.69151))</f>
        <v>1.3069909496594427</v>
      </c>
      <c r="N6788" s="1">
        <v>272</v>
      </c>
      <c r="O6788" s="1">
        <v>108.8</v>
      </c>
      <c r="P6788" s="1">
        <v>16.3</v>
      </c>
      <c r="Q6788" s="1">
        <v>22.2</v>
      </c>
      <c r="R6788" s="1">
        <v>5.6</v>
      </c>
      <c r="S6788" s="1">
        <v>23.1</v>
      </c>
      <c r="AJ6788" s="1" t="s">
        <v>406</v>
      </c>
      <c r="AK6788" s="20">
        <v>56.17</v>
      </c>
      <c r="AL6788" s="19">
        <v>92.5</v>
      </c>
      <c r="AN6788" s="3">
        <v>2000</v>
      </c>
      <c r="AQ6788">
        <v>80817</v>
      </c>
      <c r="AR6788" s="1" t="s">
        <v>582</v>
      </c>
    </row>
    <row r="6789" spans="1:44" x14ac:dyDescent="0.25">
      <c r="A6789" s="1">
        <v>8392</v>
      </c>
      <c r="B6789" s="1" t="s">
        <v>1233</v>
      </c>
      <c r="C6789" s="1">
        <v>101</v>
      </c>
      <c r="D6789" s="1" t="s">
        <v>5627</v>
      </c>
      <c r="F6789" s="1" t="s">
        <v>445</v>
      </c>
      <c r="G6789" s="1">
        <v>7</v>
      </c>
      <c r="H6789" s="1">
        <v>58</v>
      </c>
      <c r="I6789" s="1">
        <v>18</v>
      </c>
      <c r="J6789" s="1">
        <v>14.2</v>
      </c>
      <c r="K6789" s="3">
        <v>3050</v>
      </c>
      <c r="L6789" s="2">
        <f>N6789/((1824.17)*(1-EXP(-(0.023514)*I6789))^(1.69151))</f>
        <v>1.3294704266296975</v>
      </c>
      <c r="N6789" s="1">
        <v>401</v>
      </c>
      <c r="O6789" s="1">
        <v>164.4</v>
      </c>
      <c r="P6789" s="1">
        <v>24.7</v>
      </c>
      <c r="Q6789" s="1">
        <v>20.9</v>
      </c>
      <c r="R6789" s="1">
        <v>6.9</v>
      </c>
      <c r="S6789" s="1">
        <v>34.9</v>
      </c>
      <c r="AJ6789" s="1" t="s">
        <v>406</v>
      </c>
      <c r="AK6789" s="20">
        <v>56.17</v>
      </c>
      <c r="AL6789" s="19">
        <v>92.5</v>
      </c>
      <c r="AN6789" s="3">
        <v>2000</v>
      </c>
      <c r="AQ6789">
        <v>80817</v>
      </c>
      <c r="AR6789" s="1" t="s">
        <v>582</v>
      </c>
    </row>
    <row r="6790" spans="1:44" x14ac:dyDescent="0.25">
      <c r="A6790" s="1">
        <v>8393</v>
      </c>
      <c r="B6790" s="1" t="s">
        <v>1233</v>
      </c>
      <c r="C6790" s="1">
        <v>101</v>
      </c>
      <c r="D6790" s="1" t="s">
        <v>5627</v>
      </c>
      <c r="F6790" s="1" t="s">
        <v>445</v>
      </c>
      <c r="G6790" s="1">
        <v>7</v>
      </c>
      <c r="H6790" s="1">
        <v>58</v>
      </c>
      <c r="I6790" s="1">
        <v>18.100000000000001</v>
      </c>
      <c r="J6790" s="1">
        <v>14</v>
      </c>
      <c r="K6790" s="3">
        <v>3650</v>
      </c>
      <c r="L6790" s="2">
        <f>N6790/((1824.17)*(1-EXP(-(0.023514)*I6790))^(1.69151))</f>
        <v>1.5399727743771285</v>
      </c>
      <c r="N6790" s="1">
        <v>468</v>
      </c>
      <c r="O6790" s="1">
        <v>199.3</v>
      </c>
      <c r="P6790" s="1">
        <v>29.9</v>
      </c>
      <c r="Q6790" s="1">
        <v>25.4</v>
      </c>
      <c r="R6790" s="1">
        <v>8.5</v>
      </c>
      <c r="S6790" s="1">
        <v>42.3</v>
      </c>
      <c r="AJ6790" s="1" t="s">
        <v>406</v>
      </c>
      <c r="AK6790" s="20">
        <v>56.17</v>
      </c>
      <c r="AL6790" s="19">
        <v>92.5</v>
      </c>
      <c r="AN6790" s="3">
        <v>2000</v>
      </c>
      <c r="AQ6790">
        <v>80817</v>
      </c>
      <c r="AR6790" s="1" t="s">
        <v>582</v>
      </c>
    </row>
    <row r="6791" spans="1:44" x14ac:dyDescent="0.25">
      <c r="A6791" s="1">
        <v>8394</v>
      </c>
      <c r="B6791" s="1" t="s">
        <v>1233</v>
      </c>
      <c r="C6791" s="1">
        <v>101</v>
      </c>
      <c r="D6791" s="1" t="s">
        <v>5627</v>
      </c>
      <c r="F6791" s="1" t="s">
        <v>445</v>
      </c>
      <c r="G6791" s="1">
        <v>7</v>
      </c>
      <c r="H6791" s="1">
        <v>58</v>
      </c>
      <c r="I6791" s="1">
        <v>18.5</v>
      </c>
      <c r="J6791" s="1">
        <v>14.4</v>
      </c>
      <c r="K6791" s="3">
        <v>2800</v>
      </c>
      <c r="L6791" s="2">
        <f>N6791/((1824.17)*(1-EXP(-(0.023514)*I6791))^(1.69151))</f>
        <v>1.2331175133422176</v>
      </c>
      <c r="N6791" s="1">
        <v>386</v>
      </c>
      <c r="O6791" s="1">
        <v>158.30000000000001</v>
      </c>
      <c r="P6791" s="1">
        <v>23.7</v>
      </c>
      <c r="Q6791" s="1">
        <v>20.2</v>
      </c>
      <c r="R6791" s="1">
        <v>6.7</v>
      </c>
      <c r="S6791" s="1">
        <v>33.6</v>
      </c>
      <c r="AJ6791" s="1" t="s">
        <v>406</v>
      </c>
      <c r="AK6791" s="20">
        <v>56.17</v>
      </c>
      <c r="AL6791" s="19">
        <v>92.5</v>
      </c>
      <c r="AN6791" s="3">
        <v>2000</v>
      </c>
      <c r="AQ6791">
        <v>80817</v>
      </c>
      <c r="AR6791" s="1" t="s">
        <v>582</v>
      </c>
    </row>
    <row r="6792" spans="1:44" x14ac:dyDescent="0.25">
      <c r="A6792" s="1">
        <v>8395</v>
      </c>
      <c r="B6792" s="1" t="s">
        <v>1233</v>
      </c>
      <c r="C6792" s="1">
        <v>101</v>
      </c>
      <c r="D6792" s="1" t="s">
        <v>5627</v>
      </c>
      <c r="F6792" s="1" t="s">
        <v>445</v>
      </c>
      <c r="G6792" s="1">
        <v>7</v>
      </c>
      <c r="H6792" s="1">
        <v>58</v>
      </c>
      <c r="I6792" s="1">
        <v>20</v>
      </c>
      <c r="J6792" s="1">
        <v>17.399999999999999</v>
      </c>
      <c r="K6792" s="3">
        <v>2125</v>
      </c>
      <c r="L6792" s="2">
        <f>N6792/((1824.17)*(1-EXP(-(0.023514)*I6792))^(1.69151))</f>
        <v>1.3067203741133924</v>
      </c>
      <c r="N6792" s="1">
        <v>454</v>
      </c>
      <c r="O6792" s="1">
        <v>186.1</v>
      </c>
      <c r="P6792" s="1">
        <v>27.9</v>
      </c>
      <c r="Q6792" s="1">
        <v>23.7</v>
      </c>
      <c r="R6792" s="1">
        <v>7.9</v>
      </c>
      <c r="S6792" s="1">
        <v>39.6</v>
      </c>
      <c r="AJ6792" s="1" t="s">
        <v>406</v>
      </c>
      <c r="AK6792" s="20">
        <v>56.17</v>
      </c>
      <c r="AL6792" s="19">
        <v>92.5</v>
      </c>
      <c r="AN6792" s="3">
        <v>2000</v>
      </c>
      <c r="AQ6792">
        <v>80817</v>
      </c>
      <c r="AR6792" s="1" t="s">
        <v>582</v>
      </c>
    </row>
    <row r="6793" spans="1:44" x14ac:dyDescent="0.25">
      <c r="A6793" s="1">
        <v>8396</v>
      </c>
      <c r="B6793" s="1" t="s">
        <v>1233</v>
      </c>
      <c r="C6793" s="1">
        <v>101</v>
      </c>
      <c r="D6793" s="1" t="s">
        <v>5627</v>
      </c>
      <c r="F6793" s="1" t="s">
        <v>445</v>
      </c>
      <c r="G6793" s="1">
        <v>6</v>
      </c>
      <c r="H6793" s="1">
        <v>25</v>
      </c>
      <c r="I6793" s="1">
        <v>9.8000000000000007</v>
      </c>
      <c r="J6793" s="1">
        <v>7</v>
      </c>
      <c r="K6793" s="3">
        <v>10300</v>
      </c>
      <c r="L6793" s="2">
        <f>N6793/((1963.5)*(1-EXP(-(0.024337)*I6793))^(1.76926))</f>
        <v>1.7559355940188146</v>
      </c>
      <c r="N6793" s="1">
        <v>222</v>
      </c>
      <c r="O6793" s="1">
        <v>78.3</v>
      </c>
      <c r="P6793" s="1">
        <v>9.9</v>
      </c>
      <c r="Q6793" s="1">
        <v>12.6</v>
      </c>
      <c r="R6793" s="1">
        <v>7.3</v>
      </c>
      <c r="S6793" s="1">
        <v>16.2</v>
      </c>
      <c r="AJ6793" s="1" t="s">
        <v>406</v>
      </c>
      <c r="AK6793" s="20">
        <v>56.22</v>
      </c>
      <c r="AL6793" s="19">
        <v>92.32</v>
      </c>
      <c r="AN6793" s="3">
        <v>1998</v>
      </c>
      <c r="AQ6793">
        <v>80817</v>
      </c>
      <c r="AR6793" s="1" t="s">
        <v>515</v>
      </c>
    </row>
    <row r="6794" spans="1:44" x14ac:dyDescent="0.25">
      <c r="A6794" s="1">
        <v>8397</v>
      </c>
      <c r="B6794" s="1" t="s">
        <v>1233</v>
      </c>
      <c r="C6794" s="1">
        <v>101</v>
      </c>
      <c r="D6794" s="1" t="s">
        <v>5627</v>
      </c>
      <c r="F6794" s="1" t="s">
        <v>445</v>
      </c>
      <c r="G6794" s="1">
        <v>9</v>
      </c>
      <c r="H6794" s="1">
        <v>137</v>
      </c>
      <c r="I6794" s="1">
        <v>20.5</v>
      </c>
      <c r="J6794" s="1">
        <v>22.2</v>
      </c>
      <c r="K6794" s="3">
        <v>241</v>
      </c>
      <c r="L6794" s="2">
        <f>N6794/((1581.94)*(1-EXP(-(0.021301)*I6794))^(1.51716))</f>
        <v>0.39749411736665002</v>
      </c>
      <c r="N6794" s="1">
        <v>130</v>
      </c>
      <c r="O6794" s="1">
        <v>59.5</v>
      </c>
      <c r="P6794" s="1">
        <v>4.88</v>
      </c>
      <c r="Q6794" s="1">
        <v>13.6</v>
      </c>
      <c r="R6794" s="1">
        <v>3.18</v>
      </c>
      <c r="S6794" s="1">
        <v>11</v>
      </c>
      <c r="AJ6794" s="1" t="s">
        <v>406</v>
      </c>
      <c r="AK6794" s="20">
        <v>57</v>
      </c>
      <c r="AL6794" s="19">
        <v>95</v>
      </c>
      <c r="AN6794" s="3">
        <v>1979</v>
      </c>
      <c r="AQ6794">
        <v>80601</v>
      </c>
      <c r="AR6794" s="1" t="s">
        <v>583</v>
      </c>
    </row>
    <row r="6795" spans="1:44" x14ac:dyDescent="0.25">
      <c r="A6795" s="1">
        <v>8398</v>
      </c>
      <c r="B6795" s="1" t="s">
        <v>1233</v>
      </c>
      <c r="C6795" s="1">
        <v>101</v>
      </c>
      <c r="D6795" s="1" t="s">
        <v>5627</v>
      </c>
      <c r="E6795" s="1" t="s">
        <v>706</v>
      </c>
      <c r="F6795" s="1" t="s">
        <v>445</v>
      </c>
      <c r="G6795" s="1">
        <v>9</v>
      </c>
      <c r="H6795" s="1">
        <v>80</v>
      </c>
      <c r="I6795" s="1">
        <v>16</v>
      </c>
      <c r="J6795" s="1">
        <v>22</v>
      </c>
      <c r="K6795" s="3">
        <v>721</v>
      </c>
      <c r="L6795" s="2">
        <f>N6795/((1581.94)*(1-EXP(-(0.021301)*I6795))^(1.51716))</f>
        <v>0.84874485677205369</v>
      </c>
      <c r="N6795" s="1">
        <v>204</v>
      </c>
      <c r="O6795" s="1">
        <v>95.5</v>
      </c>
      <c r="P6795" s="1">
        <v>9.3000000000000007</v>
      </c>
      <c r="Q6795" s="1">
        <v>8.5</v>
      </c>
      <c r="R6795" s="1">
        <v>6.3</v>
      </c>
      <c r="X6795" s="1">
        <v>0.77</v>
      </c>
      <c r="AB6795" s="1">
        <v>0.81</v>
      </c>
      <c r="AI6795" s="1">
        <v>12.3</v>
      </c>
      <c r="AJ6795" s="1" t="s">
        <v>406</v>
      </c>
      <c r="AK6795" s="20">
        <v>53.83</v>
      </c>
      <c r="AL6795" s="19">
        <v>92</v>
      </c>
      <c r="AN6795" s="3">
        <v>1968</v>
      </c>
      <c r="AP6795" s="1">
        <v>6.25</v>
      </c>
      <c r="AQ6795">
        <v>80817</v>
      </c>
      <c r="AR6795" s="1" t="s">
        <v>3122</v>
      </c>
    </row>
    <row r="6796" spans="1:44" x14ac:dyDescent="0.25">
      <c r="A6796" s="1">
        <v>8399</v>
      </c>
      <c r="B6796" s="1" t="s">
        <v>1233</v>
      </c>
      <c r="C6796" s="1">
        <v>101</v>
      </c>
      <c r="D6796" s="1" t="s">
        <v>5627</v>
      </c>
      <c r="F6796" s="1" t="s">
        <v>445</v>
      </c>
      <c r="G6796" s="1">
        <v>8</v>
      </c>
      <c r="H6796" s="1">
        <v>70</v>
      </c>
      <c r="I6796" s="1">
        <v>17</v>
      </c>
      <c r="J6796" s="1">
        <v>16</v>
      </c>
      <c r="K6796" s="3">
        <v>1726</v>
      </c>
      <c r="L6796" s="2">
        <f>N6796/((1668.67)*(1-EXP(-(0.022864)*I6796))^(1.61028))</f>
        <v>1.0180102527108927</v>
      </c>
      <c r="N6796" s="1">
        <v>274</v>
      </c>
      <c r="O6796" s="1">
        <v>115.7</v>
      </c>
      <c r="P6796" s="1">
        <v>5.2</v>
      </c>
      <c r="Q6796" s="1">
        <v>12.2</v>
      </c>
      <c r="R6796" s="1">
        <v>7.1</v>
      </c>
      <c r="AJ6796" s="1" t="s">
        <v>406</v>
      </c>
      <c r="AK6796" s="20">
        <v>53.83</v>
      </c>
      <c r="AL6796" s="19">
        <v>92</v>
      </c>
      <c r="AN6796" s="3">
        <v>1968</v>
      </c>
      <c r="AQ6796">
        <v>80817</v>
      </c>
      <c r="AR6796" s="1" t="s">
        <v>3122</v>
      </c>
    </row>
    <row r="6797" spans="1:44" x14ac:dyDescent="0.25">
      <c r="A6797" s="1">
        <v>8400</v>
      </c>
      <c r="B6797" s="1" t="s">
        <v>1233</v>
      </c>
      <c r="C6797" s="1">
        <v>101</v>
      </c>
      <c r="D6797" s="1" t="s">
        <v>5627</v>
      </c>
      <c r="E6797" s="1" t="s">
        <v>706</v>
      </c>
      <c r="F6797" s="1" t="s">
        <v>445</v>
      </c>
      <c r="G6797" s="1">
        <v>6</v>
      </c>
      <c r="H6797" s="1">
        <v>70</v>
      </c>
      <c r="I6797" s="1">
        <v>23</v>
      </c>
      <c r="J6797" s="1">
        <v>20</v>
      </c>
      <c r="K6797" s="3">
        <v>1493</v>
      </c>
      <c r="L6797" s="2">
        <f>N6797/((1963.5)*(1-EXP(-(0.024337)*I6797))^(1.76926))</f>
        <v>1.0988141312159223</v>
      </c>
      <c r="N6797" s="1">
        <v>482</v>
      </c>
      <c r="O6797" s="1">
        <v>216.9</v>
      </c>
      <c r="P6797" s="1">
        <v>20</v>
      </c>
      <c r="Q6797" s="1">
        <v>12.8</v>
      </c>
      <c r="R6797" s="1">
        <v>8</v>
      </c>
      <c r="S6797" s="1">
        <v>43.4</v>
      </c>
      <c r="X6797" s="1">
        <v>0.06</v>
      </c>
      <c r="Y6797" s="1">
        <v>0.05</v>
      </c>
      <c r="Z6797" s="1">
        <v>0.11</v>
      </c>
      <c r="AB6797" s="1">
        <v>2.04</v>
      </c>
      <c r="AI6797" s="1">
        <v>16.3</v>
      </c>
      <c r="AJ6797" s="1" t="s">
        <v>406</v>
      </c>
      <c r="AK6797" s="20">
        <v>53.83</v>
      </c>
      <c r="AL6797" s="19">
        <v>92</v>
      </c>
      <c r="AN6797" s="3">
        <v>1968</v>
      </c>
      <c r="AP6797" s="1">
        <v>7.7</v>
      </c>
      <c r="AQ6797">
        <v>80817</v>
      </c>
      <c r="AR6797" s="1" t="s">
        <v>3122</v>
      </c>
    </row>
    <row r="6798" spans="1:44" x14ac:dyDescent="0.25">
      <c r="A6798" s="1">
        <v>8401</v>
      </c>
      <c r="B6798" s="1" t="s">
        <v>1233</v>
      </c>
      <c r="C6798" s="1">
        <v>101</v>
      </c>
      <c r="D6798" s="1" t="s">
        <v>5627</v>
      </c>
      <c r="F6798" s="1" t="s">
        <v>445</v>
      </c>
      <c r="G6798" s="1">
        <v>8</v>
      </c>
      <c r="H6798" s="1">
        <v>18</v>
      </c>
      <c r="I6798" s="1">
        <v>5.0999999999999996</v>
      </c>
      <c r="J6798" s="1">
        <v>2.8</v>
      </c>
      <c r="K6798" s="3">
        <v>22675</v>
      </c>
      <c r="L6798" s="2">
        <f>N6798/((1668.67)*(1-EXP(-(0.022864)*I6798))^(1.61028))</f>
        <v>0.98388202066925046</v>
      </c>
      <c r="N6798" s="1">
        <v>47</v>
      </c>
      <c r="O6798" s="1">
        <v>17.399999999999999</v>
      </c>
      <c r="Q6798" s="1">
        <v>3.2</v>
      </c>
      <c r="R6798" s="1">
        <v>3.9</v>
      </c>
      <c r="AJ6798" s="1" t="s">
        <v>406</v>
      </c>
      <c r="AK6798" s="20">
        <v>56.33</v>
      </c>
      <c r="AL6798" s="19">
        <v>95.75</v>
      </c>
      <c r="AN6798" s="3">
        <v>1981</v>
      </c>
      <c r="AQ6798">
        <v>80817</v>
      </c>
      <c r="AR6798" s="1" t="s">
        <v>584</v>
      </c>
    </row>
    <row r="6799" spans="1:44" x14ac:dyDescent="0.25">
      <c r="A6799" s="1">
        <v>8402</v>
      </c>
      <c r="B6799" s="1" t="s">
        <v>1233</v>
      </c>
      <c r="C6799" s="1">
        <v>101</v>
      </c>
      <c r="D6799" s="1" t="s">
        <v>5627</v>
      </c>
      <c r="F6799" s="1" t="s">
        <v>445</v>
      </c>
      <c r="G6799" s="1">
        <v>7</v>
      </c>
      <c r="H6799" s="1">
        <v>20</v>
      </c>
      <c r="I6799" s="1">
        <v>7</v>
      </c>
      <c r="J6799" s="1">
        <v>6.4</v>
      </c>
      <c r="K6799" s="3">
        <v>5378</v>
      </c>
      <c r="L6799" s="2">
        <f>N6799/((1824.17)*(1-EXP(-(0.023514)*I6799))^(1.69151))</f>
        <v>0.99781614307311339</v>
      </c>
      <c r="N6799" s="1">
        <v>75</v>
      </c>
      <c r="O6799" s="1">
        <v>28.1</v>
      </c>
      <c r="Q6799" s="1">
        <v>4.9000000000000004</v>
      </c>
      <c r="R6799" s="1">
        <v>4.5</v>
      </c>
      <c r="AJ6799" s="1" t="s">
        <v>406</v>
      </c>
      <c r="AK6799" s="20">
        <v>56.33</v>
      </c>
      <c r="AL6799" s="19">
        <v>95.75</v>
      </c>
      <c r="AN6799" s="3">
        <v>1981</v>
      </c>
      <c r="AQ6799">
        <v>80817</v>
      </c>
      <c r="AR6799" s="1" t="s">
        <v>584</v>
      </c>
    </row>
    <row r="6800" spans="1:44" x14ac:dyDescent="0.25">
      <c r="A6800" s="1">
        <v>8403</v>
      </c>
      <c r="B6800" s="1" t="s">
        <v>1233</v>
      </c>
      <c r="C6800" s="1">
        <v>101</v>
      </c>
      <c r="D6800" s="1" t="s">
        <v>5627</v>
      </c>
      <c r="F6800" s="1" t="s">
        <v>445</v>
      </c>
      <c r="G6800" s="1">
        <v>7</v>
      </c>
      <c r="H6800" s="1">
        <v>85</v>
      </c>
      <c r="I6800" s="1">
        <v>22.7</v>
      </c>
      <c r="J6800" s="1">
        <v>22.5</v>
      </c>
      <c r="K6800" s="3">
        <v>956</v>
      </c>
      <c r="L6800" s="2">
        <f>N6800/((1824.17)*(1-EXP(-(0.023514)*I6800))^(1.69151))</f>
        <v>1.0201253962696679</v>
      </c>
      <c r="N6800" s="1">
        <v>418</v>
      </c>
      <c r="O6800" s="1">
        <v>164.7</v>
      </c>
      <c r="Q6800" s="1">
        <v>13.9</v>
      </c>
      <c r="R6800" s="1">
        <v>5.6</v>
      </c>
      <c r="AJ6800" s="1" t="s">
        <v>406</v>
      </c>
      <c r="AK6800" s="20">
        <v>56.33</v>
      </c>
      <c r="AL6800" s="19">
        <v>95.75</v>
      </c>
      <c r="AN6800" s="3">
        <v>1981</v>
      </c>
      <c r="AQ6800">
        <v>80817</v>
      </c>
      <c r="AR6800" s="1" t="s">
        <v>584</v>
      </c>
    </row>
    <row r="6801" spans="1:44" x14ac:dyDescent="0.25">
      <c r="A6801" s="1">
        <v>8405</v>
      </c>
      <c r="B6801" s="1" t="s">
        <v>1233</v>
      </c>
      <c r="C6801" s="1">
        <v>101</v>
      </c>
      <c r="D6801" s="1" t="s">
        <v>5627</v>
      </c>
      <c r="F6801" s="1" t="s">
        <v>445</v>
      </c>
      <c r="G6801" s="1">
        <v>6</v>
      </c>
      <c r="H6801" s="1">
        <v>35</v>
      </c>
      <c r="I6801" s="1">
        <v>12.9</v>
      </c>
      <c r="J6801" s="1">
        <v>8.4</v>
      </c>
      <c r="K6801" s="3">
        <v>7900</v>
      </c>
      <c r="L6801" s="2">
        <f>N6801/((1963.5)*(1-EXP(-(0.024337)*I6801))^(1.76926))</f>
        <v>1.430644744882954</v>
      </c>
      <c r="N6801" s="1">
        <v>276</v>
      </c>
      <c r="O6801" s="1">
        <v>104.3</v>
      </c>
      <c r="Q6801" s="1">
        <v>10.1</v>
      </c>
      <c r="R6801" s="1">
        <v>6.4</v>
      </c>
      <c r="AJ6801" s="1" t="s">
        <v>406</v>
      </c>
      <c r="AK6801" s="20">
        <v>56.33</v>
      </c>
      <c r="AL6801" s="19">
        <v>95.75</v>
      </c>
      <c r="AN6801" s="3">
        <v>1981</v>
      </c>
      <c r="AQ6801">
        <v>80817</v>
      </c>
      <c r="AR6801" s="1" t="s">
        <v>584</v>
      </c>
    </row>
    <row r="6802" spans="1:44" x14ac:dyDescent="0.25">
      <c r="A6802" s="1">
        <v>8406</v>
      </c>
      <c r="B6802" s="1" t="s">
        <v>1233</v>
      </c>
      <c r="C6802" s="1">
        <v>101</v>
      </c>
      <c r="D6802" s="1" t="s">
        <v>5627</v>
      </c>
      <c r="F6802" s="1" t="s">
        <v>445</v>
      </c>
      <c r="G6802" s="1">
        <v>6</v>
      </c>
      <c r="H6802" s="1">
        <v>35</v>
      </c>
      <c r="I6802" s="1">
        <v>13.1</v>
      </c>
      <c r="J6802" s="1">
        <v>9</v>
      </c>
      <c r="K6802" s="3">
        <v>5875</v>
      </c>
      <c r="L6802" s="2">
        <f>N6802/((1963.5)*(1-EXP(-(0.024337)*I6802))^(1.76926))</f>
        <v>1.418178365728606</v>
      </c>
      <c r="N6802" s="1">
        <v>280</v>
      </c>
      <c r="O6802" s="1">
        <v>104.3</v>
      </c>
      <c r="Q6802" s="1">
        <v>10.9</v>
      </c>
      <c r="R6802" s="1">
        <v>6.5</v>
      </c>
      <c r="AJ6802" s="1" t="s">
        <v>406</v>
      </c>
      <c r="AK6802" s="20">
        <v>56.33</v>
      </c>
      <c r="AL6802" s="19">
        <v>95.75</v>
      </c>
      <c r="AN6802" s="3">
        <v>1981</v>
      </c>
      <c r="AQ6802">
        <v>80817</v>
      </c>
      <c r="AR6802" s="1" t="s">
        <v>584</v>
      </c>
    </row>
    <row r="6803" spans="1:44" x14ac:dyDescent="0.25">
      <c r="A6803" s="1">
        <v>8407</v>
      </c>
      <c r="B6803" s="1" t="s">
        <v>1233</v>
      </c>
      <c r="C6803" s="1">
        <v>101</v>
      </c>
      <c r="D6803" s="1" t="s">
        <v>5627</v>
      </c>
      <c r="F6803" s="1" t="s">
        <v>445</v>
      </c>
      <c r="G6803" s="1">
        <v>7</v>
      </c>
      <c r="H6803" s="1">
        <v>35</v>
      </c>
      <c r="I6803" s="1">
        <v>12.7</v>
      </c>
      <c r="J6803" s="1">
        <v>8.6999999999999993</v>
      </c>
      <c r="K6803" s="3">
        <v>7775</v>
      </c>
      <c r="L6803" s="2">
        <f>N6803/((1824.17)*(1-EXP(-(0.023514)*I6803))^(1.69151))</f>
        <v>1.6899432097817793</v>
      </c>
      <c r="N6803" s="1">
        <v>312</v>
      </c>
      <c r="O6803" s="1">
        <v>115.1</v>
      </c>
      <c r="Q6803" s="1">
        <v>10.1</v>
      </c>
      <c r="R6803" s="1">
        <v>6.9</v>
      </c>
      <c r="AJ6803" s="1" t="s">
        <v>406</v>
      </c>
      <c r="AK6803" s="20">
        <v>56.33</v>
      </c>
      <c r="AL6803" s="19">
        <v>95.75</v>
      </c>
      <c r="AN6803" s="3">
        <v>1981</v>
      </c>
      <c r="AQ6803">
        <v>80817</v>
      </c>
      <c r="AR6803" s="1" t="s">
        <v>584</v>
      </c>
    </row>
    <row r="6804" spans="1:44" x14ac:dyDescent="0.25">
      <c r="A6804" s="1">
        <v>8408</v>
      </c>
      <c r="B6804" s="1" t="s">
        <v>1233</v>
      </c>
      <c r="C6804" s="1">
        <v>101</v>
      </c>
      <c r="D6804" s="1" t="s">
        <v>5627</v>
      </c>
      <c r="E6804" s="1" t="s">
        <v>706</v>
      </c>
      <c r="F6804" s="1" t="s">
        <v>445</v>
      </c>
      <c r="G6804" s="1">
        <v>9</v>
      </c>
      <c r="H6804" s="1">
        <v>100</v>
      </c>
      <c r="I6804" s="1">
        <v>18</v>
      </c>
      <c r="J6804" s="1">
        <v>24</v>
      </c>
      <c r="K6804" s="3">
        <v>648</v>
      </c>
      <c r="L6804" s="2">
        <f>N6804/((1581.94)*(1-EXP(-(0.021301)*I6804))^(1.51716))</f>
        <v>1.0402274840869754</v>
      </c>
      <c r="N6804" s="1">
        <v>290</v>
      </c>
      <c r="O6804" s="1">
        <v>135.4</v>
      </c>
      <c r="P6804" s="1">
        <v>12.9</v>
      </c>
      <c r="Q6804" s="1">
        <v>21.5</v>
      </c>
      <c r="R6804" s="1">
        <v>6.8</v>
      </c>
      <c r="S6804" s="1">
        <v>29.3</v>
      </c>
      <c r="X6804" s="1">
        <v>0.87</v>
      </c>
      <c r="Y6804" s="1">
        <v>0.06</v>
      </c>
      <c r="Z6804" s="1">
        <v>0.93</v>
      </c>
      <c r="AI6804" s="1">
        <v>23.4</v>
      </c>
      <c r="AJ6804" s="1" t="s">
        <v>406</v>
      </c>
      <c r="AK6804" s="20">
        <v>51.75</v>
      </c>
      <c r="AL6804" s="19">
        <v>94.5</v>
      </c>
      <c r="AN6804" s="3">
        <v>1968</v>
      </c>
      <c r="AQ6804">
        <v>80815</v>
      </c>
      <c r="AR6804" s="1" t="s">
        <v>3121</v>
      </c>
    </row>
    <row r="6805" spans="1:44" x14ac:dyDescent="0.25">
      <c r="A6805" s="1">
        <v>8409</v>
      </c>
      <c r="B6805" s="1" t="s">
        <v>470</v>
      </c>
      <c r="C6805" s="1">
        <v>101</v>
      </c>
      <c r="D6805" s="1" t="s">
        <v>5627</v>
      </c>
      <c r="F6805" s="1" t="s">
        <v>445</v>
      </c>
      <c r="G6805" s="1">
        <v>6</v>
      </c>
      <c r="H6805" s="1">
        <v>84</v>
      </c>
      <c r="I6805" s="1">
        <v>24</v>
      </c>
      <c r="J6805" s="1">
        <v>31.9</v>
      </c>
      <c r="K6805" s="3">
        <v>700</v>
      </c>
      <c r="L6805" s="2">
        <f>N6805/((1963.5)*(1-EXP(-(0.024337)*I6805))^(1.76926))</f>
        <v>1.1642134615705608</v>
      </c>
      <c r="N6805" s="1">
        <v>540</v>
      </c>
      <c r="O6805" s="1">
        <v>268.7</v>
      </c>
      <c r="Q6805" s="1">
        <v>40.4</v>
      </c>
      <c r="R6805" s="1">
        <v>13.7</v>
      </c>
      <c r="S6805" s="1">
        <v>97.4</v>
      </c>
      <c r="AJ6805" s="1" t="s">
        <v>406</v>
      </c>
      <c r="AK6805" s="20">
        <v>43.5</v>
      </c>
      <c r="AL6805" s="19">
        <v>41.83</v>
      </c>
      <c r="AM6805" s="1" t="s">
        <v>123</v>
      </c>
      <c r="AN6805" s="3">
        <v>1985</v>
      </c>
      <c r="AQ6805">
        <v>80408</v>
      </c>
      <c r="AR6805" s="1" t="s">
        <v>3307</v>
      </c>
    </row>
    <row r="6806" spans="1:44" x14ac:dyDescent="0.25">
      <c r="A6806" s="1">
        <v>8410</v>
      </c>
      <c r="B6806" s="1" t="s">
        <v>470</v>
      </c>
      <c r="C6806" s="1">
        <v>101</v>
      </c>
      <c r="D6806" s="1" t="s">
        <v>5627</v>
      </c>
      <c r="F6806" s="1" t="s">
        <v>445</v>
      </c>
      <c r="G6806" s="1">
        <v>10</v>
      </c>
      <c r="H6806" s="1">
        <v>150</v>
      </c>
      <c r="I6806" s="1">
        <v>14.3</v>
      </c>
      <c r="J6806" s="1">
        <v>28.7</v>
      </c>
      <c r="K6806" s="3">
        <v>750</v>
      </c>
      <c r="L6806" s="2">
        <f>N6806/((3098.22)*(1-EXP(-(0.009408)*I6806))^(1.31634))</f>
        <v>1.7287472356905507</v>
      </c>
      <c r="N6806" s="1">
        <v>350</v>
      </c>
      <c r="O6806" s="1">
        <v>155.4</v>
      </c>
      <c r="Q6806" s="1">
        <v>47.5</v>
      </c>
      <c r="R6806" s="1">
        <v>9.7100000000000009</v>
      </c>
      <c r="S6806" s="1">
        <v>64.2</v>
      </c>
      <c r="AJ6806" s="1" t="s">
        <v>406</v>
      </c>
      <c r="AK6806" s="20">
        <v>43.5</v>
      </c>
      <c r="AL6806" s="19">
        <v>41.83</v>
      </c>
      <c r="AM6806" s="1" t="s">
        <v>124</v>
      </c>
      <c r="AN6806" s="3">
        <v>1985</v>
      </c>
      <c r="AQ6806">
        <v>80408</v>
      </c>
      <c r="AR6806" s="1" t="s">
        <v>3307</v>
      </c>
    </row>
    <row r="6807" spans="1:44" x14ac:dyDescent="0.25">
      <c r="A6807" s="1">
        <v>8411</v>
      </c>
      <c r="B6807" s="1" t="s">
        <v>1233</v>
      </c>
      <c r="C6807" s="1">
        <v>101</v>
      </c>
      <c r="D6807" s="1" t="s">
        <v>5627</v>
      </c>
      <c r="F6807" s="33" t="s">
        <v>859</v>
      </c>
      <c r="G6807" s="1">
        <v>6</v>
      </c>
      <c r="H6807" s="1">
        <v>33</v>
      </c>
      <c r="I6807" s="1">
        <v>14.5</v>
      </c>
      <c r="J6807" s="1">
        <v>13.1</v>
      </c>
      <c r="K6807" s="3">
        <v>2750</v>
      </c>
      <c r="L6807" s="2">
        <f>N6807/((1963.5)*(1-EXP(-(0.024337)*I6807))^(1.76926))</f>
        <v>1.0754988293165768</v>
      </c>
      <c r="N6807" s="1">
        <v>247</v>
      </c>
      <c r="O6807" s="1">
        <v>98.9</v>
      </c>
      <c r="S6807" s="1">
        <v>35.200000000000003</v>
      </c>
      <c r="AJ6807" s="1" t="s">
        <v>406</v>
      </c>
      <c r="AK6807" s="20">
        <v>60.08</v>
      </c>
      <c r="AL6807" s="19">
        <v>30.67</v>
      </c>
      <c r="AN6807" s="3">
        <v>1989</v>
      </c>
      <c r="AQ6807">
        <v>80608</v>
      </c>
      <c r="AR6807" s="1" t="s">
        <v>256</v>
      </c>
    </row>
    <row r="6808" spans="1:44" x14ac:dyDescent="0.25">
      <c r="A6808" s="1">
        <v>8412</v>
      </c>
      <c r="B6808" s="1" t="s">
        <v>1233</v>
      </c>
      <c r="C6808" s="1">
        <v>101</v>
      </c>
      <c r="D6808" s="1" t="s">
        <v>5627</v>
      </c>
      <c r="F6808" s="33" t="s">
        <v>859</v>
      </c>
      <c r="G6808" s="1">
        <v>7</v>
      </c>
      <c r="H6808" s="1">
        <v>37</v>
      </c>
      <c r="I6808" s="1">
        <v>13.2</v>
      </c>
      <c r="J6808" s="1">
        <v>14.6</v>
      </c>
      <c r="K6808" s="3">
        <v>2578</v>
      </c>
      <c r="L6808" s="2">
        <f>N6808/((1824.17)*(1-EXP(-(0.023514)*I6808))^(1.69151))</f>
        <v>1.3317523897409949</v>
      </c>
      <c r="N6808" s="1">
        <v>260</v>
      </c>
      <c r="O6808" s="1">
        <v>104.1</v>
      </c>
      <c r="S6808" s="1">
        <v>39.799999999999997</v>
      </c>
      <c r="AJ6808" s="1" t="s">
        <v>406</v>
      </c>
      <c r="AK6808" s="20">
        <v>60.08</v>
      </c>
      <c r="AL6808" s="19">
        <v>30.67</v>
      </c>
      <c r="AN6808" s="3">
        <v>1989</v>
      </c>
      <c r="AQ6808">
        <v>80608</v>
      </c>
      <c r="AR6808" s="1" t="s">
        <v>256</v>
      </c>
    </row>
    <row r="6809" spans="1:44" x14ac:dyDescent="0.25">
      <c r="A6809" s="1">
        <v>8413</v>
      </c>
      <c r="B6809" s="1" t="s">
        <v>1233</v>
      </c>
      <c r="C6809" s="1">
        <v>101</v>
      </c>
      <c r="D6809" s="1" t="s">
        <v>5627</v>
      </c>
      <c r="F6809" s="33" t="s">
        <v>859</v>
      </c>
      <c r="G6809" s="1">
        <v>8</v>
      </c>
      <c r="H6809" s="1">
        <v>10</v>
      </c>
      <c r="I6809" s="1">
        <v>2.85</v>
      </c>
      <c r="J6809" s="1">
        <v>4.0999999999999996</v>
      </c>
      <c r="K6809" s="3">
        <v>1000</v>
      </c>
      <c r="Q6809" s="1">
        <v>1.71</v>
      </c>
      <c r="R6809" s="1">
        <v>1.53</v>
      </c>
      <c r="AJ6809" s="1" t="s">
        <v>406</v>
      </c>
      <c r="AK6809" s="20">
        <v>62</v>
      </c>
      <c r="AL6809" s="19">
        <v>33</v>
      </c>
      <c r="AN6809" s="3">
        <v>1986</v>
      </c>
      <c r="AQ6809">
        <v>80608</v>
      </c>
      <c r="AR6809" s="1" t="s">
        <v>3298</v>
      </c>
    </row>
    <row r="6810" spans="1:44" x14ac:dyDescent="0.25">
      <c r="A6810" s="1">
        <v>8414</v>
      </c>
      <c r="B6810" s="1" t="s">
        <v>1233</v>
      </c>
      <c r="C6810" s="1">
        <v>101</v>
      </c>
      <c r="D6810" s="1" t="s">
        <v>5627</v>
      </c>
      <c r="F6810" s="33" t="s">
        <v>859</v>
      </c>
      <c r="G6810" s="1">
        <v>7</v>
      </c>
      <c r="H6810" s="1">
        <v>10</v>
      </c>
      <c r="I6810" s="1">
        <v>3</v>
      </c>
      <c r="J6810" s="1">
        <v>5</v>
      </c>
      <c r="K6810" s="3">
        <v>1000</v>
      </c>
      <c r="Q6810" s="1">
        <v>4.2</v>
      </c>
      <c r="R6810" s="1">
        <v>3.69</v>
      </c>
      <c r="AJ6810" s="1" t="s">
        <v>406</v>
      </c>
      <c r="AK6810" s="20">
        <v>62</v>
      </c>
      <c r="AL6810" s="19">
        <v>33</v>
      </c>
      <c r="AN6810" s="3">
        <v>1986</v>
      </c>
      <c r="AQ6810">
        <v>80608</v>
      </c>
      <c r="AR6810" s="1" t="s">
        <v>3298</v>
      </c>
    </row>
    <row r="6811" spans="1:44" x14ac:dyDescent="0.25">
      <c r="A6811" s="1">
        <v>8415</v>
      </c>
      <c r="B6811" s="1" t="s">
        <v>1233</v>
      </c>
      <c r="C6811" s="1">
        <v>101</v>
      </c>
      <c r="D6811" s="1" t="s">
        <v>5627</v>
      </c>
      <c r="F6811" s="33" t="s">
        <v>859</v>
      </c>
      <c r="G6811" s="1">
        <v>8</v>
      </c>
      <c r="H6811" s="1">
        <v>10</v>
      </c>
      <c r="I6811" s="1">
        <v>2.75</v>
      </c>
      <c r="J6811" s="1">
        <v>3.7</v>
      </c>
      <c r="K6811" s="3">
        <v>2000</v>
      </c>
      <c r="Q6811" s="1">
        <v>2.4300000000000002</v>
      </c>
      <c r="R6811" s="1">
        <v>1.8</v>
      </c>
      <c r="AJ6811" s="1" t="s">
        <v>406</v>
      </c>
      <c r="AK6811" s="20">
        <v>62</v>
      </c>
      <c r="AL6811" s="19">
        <v>33</v>
      </c>
      <c r="AN6811" s="3">
        <v>1986</v>
      </c>
      <c r="AQ6811">
        <v>80608</v>
      </c>
      <c r="AR6811" s="1" t="s">
        <v>3298</v>
      </c>
    </row>
    <row r="6812" spans="1:44" x14ac:dyDescent="0.25">
      <c r="A6812" s="1">
        <v>8416</v>
      </c>
      <c r="B6812" s="1" t="s">
        <v>1233</v>
      </c>
      <c r="C6812" s="1">
        <v>101</v>
      </c>
      <c r="D6812" s="1" t="s">
        <v>5627</v>
      </c>
      <c r="F6812" s="33" t="s">
        <v>859</v>
      </c>
      <c r="G6812" s="1">
        <v>7</v>
      </c>
      <c r="H6812" s="1">
        <v>10</v>
      </c>
      <c r="I6812" s="1">
        <v>3.3</v>
      </c>
      <c r="J6812" s="1">
        <v>5.3</v>
      </c>
      <c r="K6812" s="3">
        <v>2000</v>
      </c>
      <c r="Q6812" s="1">
        <v>6.29</v>
      </c>
      <c r="R6812" s="1">
        <v>5.85</v>
      </c>
      <c r="AJ6812" s="1" t="s">
        <v>406</v>
      </c>
      <c r="AK6812" s="20">
        <v>62</v>
      </c>
      <c r="AL6812" s="19">
        <v>33</v>
      </c>
      <c r="AN6812" s="3">
        <v>1986</v>
      </c>
      <c r="AQ6812">
        <v>80608</v>
      </c>
      <c r="AR6812" s="1" t="s">
        <v>3298</v>
      </c>
    </row>
    <row r="6813" spans="1:44" x14ac:dyDescent="0.25">
      <c r="A6813" s="1">
        <v>8417</v>
      </c>
      <c r="B6813" s="1" t="s">
        <v>1233</v>
      </c>
      <c r="C6813" s="1">
        <v>101</v>
      </c>
      <c r="D6813" s="1" t="s">
        <v>5627</v>
      </c>
      <c r="F6813" s="33" t="s">
        <v>859</v>
      </c>
      <c r="G6813" s="1">
        <v>8</v>
      </c>
      <c r="H6813" s="1">
        <v>10</v>
      </c>
      <c r="I6813" s="1">
        <v>2.9</v>
      </c>
      <c r="J6813" s="1">
        <v>4.2</v>
      </c>
      <c r="K6813" s="3">
        <v>4000</v>
      </c>
      <c r="Q6813" s="1">
        <v>7.35</v>
      </c>
      <c r="R6813" s="1">
        <v>5.51</v>
      </c>
      <c r="AJ6813" s="1" t="s">
        <v>406</v>
      </c>
      <c r="AK6813" s="20">
        <v>62</v>
      </c>
      <c r="AL6813" s="19">
        <v>33</v>
      </c>
      <c r="AN6813" s="3">
        <v>1986</v>
      </c>
      <c r="AQ6813">
        <v>80608</v>
      </c>
      <c r="AR6813" s="1" t="s">
        <v>3298</v>
      </c>
    </row>
    <row r="6814" spans="1:44" x14ac:dyDescent="0.25">
      <c r="A6814" s="1">
        <v>8418</v>
      </c>
      <c r="B6814" s="1" t="s">
        <v>1233</v>
      </c>
      <c r="C6814" s="1">
        <v>101</v>
      </c>
      <c r="D6814" s="1" t="s">
        <v>5627</v>
      </c>
      <c r="F6814" s="33" t="s">
        <v>859</v>
      </c>
      <c r="G6814" s="1">
        <v>7</v>
      </c>
      <c r="H6814" s="1">
        <v>10</v>
      </c>
      <c r="I6814" s="1">
        <v>3.3</v>
      </c>
      <c r="J6814" s="1">
        <v>4.8</v>
      </c>
      <c r="K6814" s="3">
        <v>4000</v>
      </c>
      <c r="Q6814" s="1">
        <v>9.8699999999999992</v>
      </c>
      <c r="R6814" s="1">
        <v>8.77</v>
      </c>
      <c r="AJ6814" s="1" t="s">
        <v>406</v>
      </c>
      <c r="AK6814" s="20">
        <v>62</v>
      </c>
      <c r="AL6814" s="19">
        <v>33</v>
      </c>
      <c r="AN6814" s="3">
        <v>1986</v>
      </c>
      <c r="AQ6814">
        <v>80608</v>
      </c>
      <c r="AR6814" s="1" t="s">
        <v>3298</v>
      </c>
    </row>
    <row r="6815" spans="1:44" x14ac:dyDescent="0.25">
      <c r="A6815" s="1">
        <v>8419</v>
      </c>
      <c r="B6815" s="1" t="s">
        <v>1233</v>
      </c>
      <c r="C6815" s="1">
        <v>101</v>
      </c>
      <c r="D6815" s="1" t="s">
        <v>5627</v>
      </c>
      <c r="F6815" s="33" t="s">
        <v>859</v>
      </c>
      <c r="G6815" s="1">
        <v>5</v>
      </c>
      <c r="H6815" s="1">
        <v>40</v>
      </c>
      <c r="I6815" s="1">
        <v>18</v>
      </c>
      <c r="J6815" s="1"/>
      <c r="L6815" s="2">
        <f>N6815/((2111.2)*(1-EXP(-(0.024888)*I6815))^(1.82531))</f>
        <v>1.1128878534584681</v>
      </c>
      <c r="N6815" s="1">
        <v>366</v>
      </c>
      <c r="O6815" s="1">
        <v>146.5</v>
      </c>
      <c r="Q6815" s="1">
        <v>34.5</v>
      </c>
      <c r="R6815" s="1">
        <v>12.3</v>
      </c>
      <c r="AJ6815" s="1" t="s">
        <v>406</v>
      </c>
      <c r="AK6815" s="20">
        <v>59.67</v>
      </c>
      <c r="AL6815" s="19">
        <v>31</v>
      </c>
      <c r="AN6815" s="3">
        <v>2001</v>
      </c>
      <c r="AQ6815">
        <v>80608</v>
      </c>
      <c r="AR6815" s="1" t="s">
        <v>3296</v>
      </c>
    </row>
    <row r="6816" spans="1:44" x14ac:dyDescent="0.25">
      <c r="A6816" s="1">
        <v>8420</v>
      </c>
      <c r="B6816" s="1" t="s">
        <v>1233</v>
      </c>
      <c r="C6816" s="1">
        <v>101</v>
      </c>
      <c r="D6816" s="1" t="s">
        <v>5627</v>
      </c>
      <c r="F6816" s="33" t="s">
        <v>859</v>
      </c>
      <c r="G6816" s="1">
        <v>5</v>
      </c>
      <c r="H6816" s="1">
        <v>29</v>
      </c>
      <c r="I6816" s="1">
        <v>14.4</v>
      </c>
      <c r="J6816" s="1">
        <v>12.3</v>
      </c>
      <c r="K6816" s="3">
        <v>3280</v>
      </c>
      <c r="L6816" s="2">
        <f>N6816/((2111.2)*(1-EXP(-(0.024888)*I6816))^(1.82531))</f>
        <v>1.2913029398670051</v>
      </c>
      <c r="N6816" s="1">
        <v>305</v>
      </c>
      <c r="O6816" s="1">
        <v>105.4</v>
      </c>
      <c r="P6816" s="1">
        <v>9.39</v>
      </c>
      <c r="Q6816" s="1">
        <v>10.9</v>
      </c>
      <c r="R6816" s="1">
        <v>5.87</v>
      </c>
      <c r="AJ6816" s="1" t="s">
        <v>406</v>
      </c>
      <c r="AK6816" s="20">
        <v>58.1</v>
      </c>
      <c r="AL6816" s="19">
        <v>38.700000000000003</v>
      </c>
      <c r="AN6816" s="3">
        <v>1994</v>
      </c>
      <c r="AQ6816">
        <v>80436</v>
      </c>
      <c r="AR6816" s="1" t="s">
        <v>307</v>
      </c>
    </row>
    <row r="6817" spans="1:44" x14ac:dyDescent="0.25">
      <c r="A6817" s="1">
        <v>8421</v>
      </c>
      <c r="B6817" s="1" t="s">
        <v>1233</v>
      </c>
      <c r="C6817" s="1">
        <v>101</v>
      </c>
      <c r="D6817" s="1" t="s">
        <v>5627</v>
      </c>
      <c r="F6817" s="33" t="s">
        <v>859</v>
      </c>
      <c r="G6817" s="1">
        <v>5</v>
      </c>
      <c r="H6817" s="1">
        <v>36</v>
      </c>
      <c r="I6817" s="1">
        <v>17.8</v>
      </c>
      <c r="J6817" s="1">
        <v>17</v>
      </c>
      <c r="K6817" s="3">
        <v>3465</v>
      </c>
      <c r="L6817" s="2">
        <f>N6817/((2111.2)*(1-EXP(-(0.024888)*I6817))^(1.82531))</f>
        <v>0.80656844156723728</v>
      </c>
      <c r="N6817" s="1">
        <v>261</v>
      </c>
      <c r="O6817" s="1">
        <v>102.1</v>
      </c>
      <c r="P6817" s="1">
        <v>7.44</v>
      </c>
      <c r="Q6817" s="1">
        <v>10.6</v>
      </c>
      <c r="R6817" s="1">
        <v>4.5999999999999996</v>
      </c>
      <c r="S6817" s="22"/>
      <c r="AJ6817" s="1" t="s">
        <v>406</v>
      </c>
      <c r="AK6817" s="20">
        <v>58</v>
      </c>
      <c r="AL6817" s="19">
        <v>39.67</v>
      </c>
      <c r="AN6817" s="3">
        <v>1984</v>
      </c>
      <c r="AQ6817">
        <v>80608</v>
      </c>
      <c r="AR6817" s="1" t="s">
        <v>308</v>
      </c>
    </row>
    <row r="6818" spans="1:44" x14ac:dyDescent="0.25">
      <c r="A6818" s="1">
        <v>8422</v>
      </c>
      <c r="B6818" s="1" t="s">
        <v>1233</v>
      </c>
      <c r="C6818" s="1">
        <v>101</v>
      </c>
      <c r="D6818" s="1" t="s">
        <v>6385</v>
      </c>
      <c r="F6818" s="33" t="s">
        <v>859</v>
      </c>
      <c r="G6818" s="1">
        <v>4</v>
      </c>
      <c r="H6818" s="1">
        <v>38</v>
      </c>
      <c r="I6818" s="1">
        <v>19.399999999999999</v>
      </c>
      <c r="J6818" s="1">
        <v>17</v>
      </c>
      <c r="K6818" s="3">
        <v>3262</v>
      </c>
      <c r="L6818" s="2">
        <f>N6818/((2221.29)*(1-EXP(-(0.025785)*I6818))^(1.86783))</f>
        <v>1.1328819024621368</v>
      </c>
      <c r="N6818" s="1">
        <v>441</v>
      </c>
      <c r="O6818" s="1">
        <v>163.1</v>
      </c>
      <c r="P6818" s="1">
        <v>11.4</v>
      </c>
      <c r="Q6818" s="1">
        <v>12.4</v>
      </c>
      <c r="R6818" s="1">
        <v>4.47</v>
      </c>
      <c r="S6818" s="22"/>
      <c r="AJ6818" s="1" t="s">
        <v>406</v>
      </c>
      <c r="AK6818" s="20">
        <v>58</v>
      </c>
      <c r="AL6818" s="19">
        <v>39.67</v>
      </c>
      <c r="AN6818" s="3">
        <v>1984</v>
      </c>
      <c r="AQ6818">
        <v>80608</v>
      </c>
      <c r="AR6818" s="1" t="s">
        <v>308</v>
      </c>
    </row>
    <row r="6819" spans="1:44" x14ac:dyDescent="0.25">
      <c r="A6819" s="1">
        <v>8423</v>
      </c>
      <c r="B6819" s="1" t="s">
        <v>1233</v>
      </c>
      <c r="C6819" s="1">
        <v>101</v>
      </c>
      <c r="D6819" s="1" t="s">
        <v>5627</v>
      </c>
      <c r="F6819" s="33" t="s">
        <v>859</v>
      </c>
      <c r="G6819" s="1">
        <v>6</v>
      </c>
      <c r="H6819" s="1">
        <v>14</v>
      </c>
      <c r="I6819" s="1">
        <v>5.3</v>
      </c>
      <c r="J6819" s="1">
        <v>5.6</v>
      </c>
      <c r="K6819" s="3">
        <v>5165</v>
      </c>
      <c r="L6819" s="2">
        <f>N6819/((1963.5)*(1-EXP(-(0.024337)*I6819))^(1.76926))</f>
        <v>0.99126665355076971</v>
      </c>
      <c r="N6819" s="1">
        <v>46.4</v>
      </c>
      <c r="R6819" s="1">
        <v>5.42</v>
      </c>
      <c r="S6819" s="22"/>
      <c r="AJ6819" s="1" t="s">
        <v>406</v>
      </c>
      <c r="AK6819" s="20">
        <v>56</v>
      </c>
      <c r="AL6819" s="19">
        <v>38</v>
      </c>
      <c r="AN6819" s="3">
        <v>1959</v>
      </c>
      <c r="AQ6819">
        <v>80436</v>
      </c>
      <c r="AR6819" s="1" t="s">
        <v>309</v>
      </c>
    </row>
    <row r="6820" spans="1:44" x14ac:dyDescent="0.25">
      <c r="A6820" s="1">
        <v>8424</v>
      </c>
      <c r="B6820" s="1" t="s">
        <v>1233</v>
      </c>
      <c r="C6820" s="1">
        <v>101</v>
      </c>
      <c r="D6820" s="1" t="s">
        <v>5627</v>
      </c>
      <c r="F6820" s="33" t="s">
        <v>859</v>
      </c>
      <c r="G6820" s="1">
        <v>6</v>
      </c>
      <c r="H6820" s="1">
        <v>21</v>
      </c>
      <c r="I6820" s="1">
        <v>8.4</v>
      </c>
      <c r="J6820" s="1">
        <v>8.6999999999999993</v>
      </c>
      <c r="K6820" s="3">
        <v>4510</v>
      </c>
      <c r="L6820" s="2">
        <f>N6820/((1963.5)*(1-EXP(-(0.024337)*I6820))^(1.76926))</f>
        <v>1.2413656541701497</v>
      </c>
      <c r="N6820" s="1">
        <v>123</v>
      </c>
      <c r="R6820" s="1">
        <v>6.15</v>
      </c>
      <c r="S6820" s="22"/>
      <c r="AJ6820" s="1" t="s">
        <v>406</v>
      </c>
      <c r="AK6820" s="20">
        <v>56</v>
      </c>
      <c r="AL6820" s="19">
        <v>38</v>
      </c>
      <c r="AN6820" s="3">
        <v>1959</v>
      </c>
      <c r="AQ6820">
        <v>80436</v>
      </c>
      <c r="AR6820" s="1" t="s">
        <v>309</v>
      </c>
    </row>
    <row r="6821" spans="1:44" x14ac:dyDescent="0.25">
      <c r="A6821" s="1">
        <v>8425</v>
      </c>
      <c r="B6821" s="1" t="s">
        <v>1233</v>
      </c>
      <c r="C6821" s="1">
        <v>101</v>
      </c>
      <c r="D6821" s="1" t="s">
        <v>5627</v>
      </c>
      <c r="F6821" s="33" t="s">
        <v>859</v>
      </c>
      <c r="G6821" s="1">
        <v>7</v>
      </c>
      <c r="H6821" s="1">
        <v>14</v>
      </c>
      <c r="I6821" s="1">
        <v>4</v>
      </c>
      <c r="J6821" s="1">
        <v>5.0999999999999996</v>
      </c>
      <c r="K6821" s="3">
        <v>3915</v>
      </c>
      <c r="L6821" s="2">
        <f>N6821/((1824.17)*(1-EXP(-(0.023514)*I6821))^(1.69151))</f>
        <v>0.77615697449959187</v>
      </c>
      <c r="N6821" s="1">
        <v>24</v>
      </c>
      <c r="R6821" s="1">
        <v>3.87</v>
      </c>
      <c r="S6821" s="22"/>
      <c r="AJ6821" s="1" t="s">
        <v>406</v>
      </c>
      <c r="AK6821" s="20">
        <v>56.5</v>
      </c>
      <c r="AL6821" s="19">
        <v>37</v>
      </c>
      <c r="AN6821" s="3">
        <v>1939</v>
      </c>
      <c r="AQ6821">
        <v>80436</v>
      </c>
      <c r="AR6821" s="1" t="s">
        <v>310</v>
      </c>
    </row>
    <row r="6822" spans="1:44" x14ac:dyDescent="0.25">
      <c r="A6822" s="1">
        <v>8426</v>
      </c>
      <c r="B6822" s="1" t="s">
        <v>1233</v>
      </c>
      <c r="C6822" s="1">
        <v>101</v>
      </c>
      <c r="D6822" s="1" t="s">
        <v>5627</v>
      </c>
      <c r="F6822" s="33" t="s">
        <v>859</v>
      </c>
      <c r="G6822" s="1">
        <v>7</v>
      </c>
      <c r="H6822" s="1">
        <v>40</v>
      </c>
      <c r="I6822" s="1">
        <v>13.5</v>
      </c>
      <c r="J6822" s="1">
        <v>18</v>
      </c>
      <c r="K6822" s="3">
        <v>682</v>
      </c>
      <c r="L6822" s="2">
        <f>N6822/((1824.17)*(1-EXP(-(0.023514)*I6822))^(1.69151))</f>
        <v>1.9836131674421884</v>
      </c>
      <c r="N6822" s="1">
        <v>400</v>
      </c>
      <c r="R6822" s="1">
        <v>3.23</v>
      </c>
      <c r="S6822" s="22"/>
      <c r="AJ6822" s="1" t="s">
        <v>406</v>
      </c>
      <c r="AK6822" s="20">
        <v>56.5</v>
      </c>
      <c r="AL6822" s="19">
        <v>37</v>
      </c>
      <c r="AN6822" s="3">
        <v>1939</v>
      </c>
      <c r="AQ6822">
        <v>80436</v>
      </c>
      <c r="AR6822" s="1" t="s">
        <v>310</v>
      </c>
    </row>
    <row r="6823" spans="1:44" x14ac:dyDescent="0.25">
      <c r="A6823" s="1">
        <v>8427</v>
      </c>
      <c r="B6823" s="1" t="s">
        <v>1233</v>
      </c>
      <c r="C6823" s="1">
        <v>101</v>
      </c>
      <c r="D6823" s="1" t="s">
        <v>5627</v>
      </c>
      <c r="F6823" s="33" t="s">
        <v>859</v>
      </c>
      <c r="G6823" s="1">
        <v>6</v>
      </c>
      <c r="H6823" s="1">
        <v>13</v>
      </c>
      <c r="I6823" s="1">
        <v>4.1100000000000003</v>
      </c>
      <c r="J6823" s="1">
        <v>6.38</v>
      </c>
      <c r="K6823" s="3">
        <v>2000</v>
      </c>
      <c r="L6823" s="2">
        <f>N6823/((1963.5)*(1-EXP(-(0.024337)*I6823))^(1.76926))</f>
        <v>0.84941155757806985</v>
      </c>
      <c r="N6823" s="1">
        <v>26</v>
      </c>
      <c r="R6823" s="1">
        <v>6.57</v>
      </c>
      <c r="AJ6823" s="1" t="s">
        <v>406</v>
      </c>
      <c r="AK6823" s="20">
        <v>55.67</v>
      </c>
      <c r="AL6823" s="19">
        <v>37</v>
      </c>
      <c r="AN6823" s="3">
        <v>1963</v>
      </c>
      <c r="AQ6823">
        <v>80436</v>
      </c>
      <c r="AR6823" s="1" t="s">
        <v>311</v>
      </c>
    </row>
    <row r="6824" spans="1:44" x14ac:dyDescent="0.25">
      <c r="A6824" s="1">
        <v>8428</v>
      </c>
      <c r="B6824" s="1" t="s">
        <v>1233</v>
      </c>
      <c r="C6824" s="1">
        <v>101</v>
      </c>
      <c r="D6824" s="1" t="s">
        <v>5627</v>
      </c>
      <c r="F6824" s="33" t="s">
        <v>859</v>
      </c>
      <c r="G6824" s="1">
        <v>6</v>
      </c>
      <c r="H6824" s="1">
        <v>13</v>
      </c>
      <c r="I6824" s="1">
        <v>4.58</v>
      </c>
      <c r="J6824" s="1">
        <v>6.26</v>
      </c>
      <c r="K6824" s="3">
        <v>4000</v>
      </c>
      <c r="L6824" s="2">
        <f>N6824/((1963.5)*(1-EXP(-(0.024337)*I6824))^(1.76926))</f>
        <v>1.0897448243602332</v>
      </c>
      <c r="N6824" s="1">
        <v>40</v>
      </c>
      <c r="R6824" s="1">
        <v>4.8899999999999997</v>
      </c>
      <c r="AJ6824" s="1" t="s">
        <v>406</v>
      </c>
      <c r="AK6824" s="20">
        <v>55.67</v>
      </c>
      <c r="AL6824" s="19">
        <v>37</v>
      </c>
      <c r="AN6824" s="3">
        <v>1963</v>
      </c>
      <c r="AQ6824">
        <v>80436</v>
      </c>
      <c r="AR6824" s="1" t="s">
        <v>311</v>
      </c>
    </row>
    <row r="6825" spans="1:44" x14ac:dyDescent="0.25">
      <c r="A6825" s="1">
        <v>8429</v>
      </c>
      <c r="B6825" s="1" t="s">
        <v>1233</v>
      </c>
      <c r="C6825" s="1">
        <v>101</v>
      </c>
      <c r="D6825" s="1" t="s">
        <v>5627</v>
      </c>
      <c r="F6825" s="33" t="s">
        <v>859</v>
      </c>
      <c r="G6825" s="1">
        <v>6</v>
      </c>
      <c r="H6825" s="1">
        <v>13</v>
      </c>
      <c r="I6825" s="1">
        <v>4.51</v>
      </c>
      <c r="J6825" s="1">
        <v>5.44</v>
      </c>
      <c r="K6825" s="3">
        <v>7970</v>
      </c>
      <c r="L6825" s="2">
        <f>N6825/((1963.5)*(1-EXP(-(0.024337)*I6825))^(1.76926))</f>
        <v>1.5934252977153398</v>
      </c>
      <c r="N6825" s="1">
        <v>57</v>
      </c>
      <c r="R6825" s="1">
        <v>6.8</v>
      </c>
      <c r="AJ6825" s="1" t="s">
        <v>406</v>
      </c>
      <c r="AK6825" s="20">
        <v>55.67</v>
      </c>
      <c r="AL6825" s="19">
        <v>37</v>
      </c>
      <c r="AN6825" s="3">
        <v>1963</v>
      </c>
      <c r="AQ6825">
        <v>80436</v>
      </c>
      <c r="AR6825" s="1" t="s">
        <v>311</v>
      </c>
    </row>
    <row r="6826" spans="1:44" x14ac:dyDescent="0.25">
      <c r="A6826" s="1">
        <v>8430</v>
      </c>
      <c r="B6826" s="1" t="s">
        <v>1233</v>
      </c>
      <c r="C6826" s="1">
        <v>101</v>
      </c>
      <c r="D6826" s="1" t="s">
        <v>5627</v>
      </c>
      <c r="F6826" s="33" t="s">
        <v>859</v>
      </c>
      <c r="G6826" s="1">
        <v>6</v>
      </c>
      <c r="H6826" s="1">
        <v>13</v>
      </c>
      <c r="I6826" s="1">
        <v>4.5</v>
      </c>
      <c r="J6826" s="1">
        <v>4.53</v>
      </c>
      <c r="K6826" s="3">
        <v>15630</v>
      </c>
      <c r="N6826" s="1">
        <v>81</v>
      </c>
      <c r="R6826" s="1">
        <v>8.24</v>
      </c>
      <c r="AJ6826" s="1" t="s">
        <v>406</v>
      </c>
      <c r="AK6826" s="20">
        <v>55.67</v>
      </c>
      <c r="AL6826" s="19">
        <v>37</v>
      </c>
      <c r="AN6826" s="3">
        <v>1963</v>
      </c>
      <c r="AQ6826">
        <v>80436</v>
      </c>
      <c r="AR6826" s="1" t="s">
        <v>311</v>
      </c>
    </row>
    <row r="6827" spans="1:44" x14ac:dyDescent="0.25">
      <c r="A6827" s="1">
        <v>8431</v>
      </c>
      <c r="B6827" s="1" t="s">
        <v>1233</v>
      </c>
      <c r="C6827" s="1">
        <v>101</v>
      </c>
      <c r="D6827" s="1" t="s">
        <v>5627</v>
      </c>
      <c r="F6827" s="33" t="s">
        <v>859</v>
      </c>
      <c r="G6827" s="1">
        <v>6</v>
      </c>
      <c r="H6827" s="1">
        <v>13</v>
      </c>
      <c r="I6827" s="1">
        <v>4.26</v>
      </c>
      <c r="J6827" s="1">
        <v>4.03</v>
      </c>
      <c r="K6827" s="3">
        <v>19390</v>
      </c>
      <c r="N6827" s="1">
        <v>76</v>
      </c>
      <c r="R6827" s="1">
        <v>10.24</v>
      </c>
      <c r="AJ6827" s="1" t="s">
        <v>406</v>
      </c>
      <c r="AK6827" s="20">
        <v>55.67</v>
      </c>
      <c r="AL6827" s="19">
        <v>37</v>
      </c>
      <c r="AN6827" s="3">
        <v>1963</v>
      </c>
      <c r="AQ6827">
        <v>80436</v>
      </c>
      <c r="AR6827" s="1" t="s">
        <v>311</v>
      </c>
    </row>
    <row r="6828" spans="1:44" x14ac:dyDescent="0.25">
      <c r="A6828" s="1">
        <v>8432</v>
      </c>
      <c r="B6828" s="1" t="s">
        <v>1233</v>
      </c>
      <c r="C6828" s="1">
        <v>101</v>
      </c>
      <c r="D6828" s="1" t="s">
        <v>5627</v>
      </c>
      <c r="F6828" s="33" t="s">
        <v>859</v>
      </c>
      <c r="G6828" s="1">
        <v>5</v>
      </c>
      <c r="H6828" s="1">
        <v>30</v>
      </c>
      <c r="I6828" s="1">
        <v>13.7</v>
      </c>
      <c r="J6828" s="1">
        <v>15.2</v>
      </c>
      <c r="K6828" s="3">
        <v>1436</v>
      </c>
      <c r="L6828" s="2">
        <f>N6828/((2111.2)*(1-EXP(-(0.024888)*I6828))^(1.82531))</f>
        <v>0.93187586029410507</v>
      </c>
      <c r="N6828" s="1">
        <v>204</v>
      </c>
      <c r="O6828" s="1">
        <v>89.4</v>
      </c>
      <c r="Q6828" s="1">
        <v>12.1</v>
      </c>
      <c r="R6828" s="1">
        <v>5.44</v>
      </c>
      <c r="S6828" s="22"/>
      <c r="AJ6828" s="1" t="s">
        <v>406</v>
      </c>
      <c r="AK6828" s="20">
        <v>55.67</v>
      </c>
      <c r="AL6828" s="19">
        <v>37</v>
      </c>
      <c r="AN6828" s="3">
        <v>1977</v>
      </c>
      <c r="AQ6828">
        <v>80436</v>
      </c>
      <c r="AR6828" s="1" t="s">
        <v>312</v>
      </c>
    </row>
    <row r="6829" spans="1:44" x14ac:dyDescent="0.25">
      <c r="A6829" s="1">
        <v>8433</v>
      </c>
      <c r="B6829" s="1" t="s">
        <v>1233</v>
      </c>
      <c r="C6829" s="1">
        <v>101</v>
      </c>
      <c r="D6829" s="1" t="s">
        <v>5627</v>
      </c>
      <c r="F6829" s="33" t="s">
        <v>859</v>
      </c>
      <c r="G6829" s="1">
        <v>5</v>
      </c>
      <c r="H6829" s="1">
        <v>30</v>
      </c>
      <c r="I6829" s="1">
        <v>13.4</v>
      </c>
      <c r="J6829" s="1">
        <v>12.6</v>
      </c>
      <c r="K6829" s="3">
        <v>2256</v>
      </c>
      <c r="L6829" s="2">
        <f>N6829/((2111.2)*(1-EXP(-(0.024888)*I6829))^(1.82531))</f>
        <v>0.99244300992612355</v>
      </c>
      <c r="N6829" s="1">
        <v>210</v>
      </c>
      <c r="O6829" s="1">
        <v>92.3</v>
      </c>
      <c r="Q6829" s="1">
        <v>12.4</v>
      </c>
      <c r="R6829" s="1">
        <v>6.38</v>
      </c>
      <c r="S6829" s="22"/>
      <c r="AJ6829" s="1" t="s">
        <v>406</v>
      </c>
      <c r="AK6829" s="20">
        <v>55.67</v>
      </c>
      <c r="AL6829" s="19">
        <v>37</v>
      </c>
      <c r="AN6829" s="3">
        <v>1977</v>
      </c>
      <c r="AQ6829">
        <v>80436</v>
      </c>
      <c r="AR6829" s="1" t="s">
        <v>312</v>
      </c>
    </row>
    <row r="6830" spans="1:44" x14ac:dyDescent="0.25">
      <c r="A6830" s="1">
        <v>8434</v>
      </c>
      <c r="B6830" s="1" t="s">
        <v>1233</v>
      </c>
      <c r="C6830" s="1">
        <v>101</v>
      </c>
      <c r="D6830" s="1" t="s">
        <v>5627</v>
      </c>
      <c r="F6830" s="33" t="s">
        <v>859</v>
      </c>
      <c r="G6830" s="1">
        <v>6</v>
      </c>
      <c r="H6830" s="1">
        <v>30</v>
      </c>
      <c r="I6830" s="1">
        <v>12.7</v>
      </c>
      <c r="J6830" s="1">
        <v>10.5</v>
      </c>
      <c r="K6830" s="3">
        <v>3680</v>
      </c>
      <c r="L6830" s="2">
        <f>N6830/((1963.5)*(1-EXP(-(0.024337)*I6830))^(1.76926))</f>
        <v>1.2630856014237994</v>
      </c>
      <c r="N6830" s="1">
        <v>238</v>
      </c>
      <c r="O6830" s="1">
        <v>105.1</v>
      </c>
      <c r="Q6830" s="1">
        <v>13</v>
      </c>
      <c r="R6830" s="1">
        <v>7.35</v>
      </c>
      <c r="S6830" s="22"/>
      <c r="AJ6830" s="1" t="s">
        <v>406</v>
      </c>
      <c r="AK6830" s="20">
        <v>55.67</v>
      </c>
      <c r="AL6830" s="19">
        <v>37</v>
      </c>
      <c r="AN6830" s="3">
        <v>1977</v>
      </c>
      <c r="AQ6830">
        <v>80436</v>
      </c>
      <c r="AR6830" s="1" t="s">
        <v>312</v>
      </c>
    </row>
    <row r="6831" spans="1:44" x14ac:dyDescent="0.25">
      <c r="A6831" s="1">
        <v>8435</v>
      </c>
      <c r="B6831" s="1" t="s">
        <v>1233</v>
      </c>
      <c r="C6831" s="1">
        <v>101</v>
      </c>
      <c r="D6831" s="1" t="s">
        <v>5627</v>
      </c>
      <c r="F6831" s="33" t="s">
        <v>859</v>
      </c>
      <c r="G6831" s="1">
        <v>6</v>
      </c>
      <c r="H6831" s="1">
        <v>30</v>
      </c>
      <c r="I6831" s="1">
        <v>12.5</v>
      </c>
      <c r="J6831" s="1">
        <v>9.8000000000000007</v>
      </c>
      <c r="K6831" s="3">
        <v>3856</v>
      </c>
      <c r="L6831" s="2">
        <f>N6831/((1963.5)*(1-EXP(-(0.024337)*I6831))^(1.76926))</f>
        <v>1.2176599547863345</v>
      </c>
      <c r="N6831" s="1">
        <v>224</v>
      </c>
      <c r="O6831" s="1">
        <v>98.3</v>
      </c>
      <c r="Q6831" s="1">
        <v>12.1</v>
      </c>
      <c r="R6831" s="1">
        <v>7.05</v>
      </c>
      <c r="S6831" s="22"/>
      <c r="AJ6831" s="1" t="s">
        <v>406</v>
      </c>
      <c r="AK6831" s="20">
        <v>55.67</v>
      </c>
      <c r="AL6831" s="19">
        <v>37</v>
      </c>
      <c r="AN6831" s="3">
        <v>1977</v>
      </c>
      <c r="AQ6831">
        <v>80436</v>
      </c>
      <c r="AR6831" s="1" t="s">
        <v>312</v>
      </c>
    </row>
    <row r="6832" spans="1:44" x14ac:dyDescent="0.25">
      <c r="A6832" s="1">
        <v>8436</v>
      </c>
      <c r="B6832" s="1" t="s">
        <v>1233</v>
      </c>
      <c r="C6832" s="1">
        <v>101</v>
      </c>
      <c r="D6832" s="1" t="s">
        <v>5627</v>
      </c>
      <c r="F6832" s="33" t="s">
        <v>859</v>
      </c>
      <c r="G6832" s="1">
        <v>6</v>
      </c>
      <c r="H6832" s="1">
        <v>30</v>
      </c>
      <c r="I6832" s="1">
        <v>12.1</v>
      </c>
      <c r="J6832" s="1">
        <v>8.5</v>
      </c>
      <c r="K6832" s="3">
        <v>4640</v>
      </c>
      <c r="L6832" s="2">
        <f>N6832/((1963.5)*(1-EXP(-(0.024337)*I6832))^(1.76926))</f>
        <v>1.2564266903338932</v>
      </c>
      <c r="N6832" s="1">
        <v>220</v>
      </c>
      <c r="O6832" s="1">
        <v>96.6</v>
      </c>
      <c r="Q6832" s="1">
        <v>11.9</v>
      </c>
      <c r="R6832" s="1">
        <v>6.73</v>
      </c>
      <c r="S6832" s="22"/>
      <c r="AJ6832" s="1" t="s">
        <v>406</v>
      </c>
      <c r="AK6832" s="20">
        <v>55.67</v>
      </c>
      <c r="AL6832" s="19">
        <v>37</v>
      </c>
      <c r="AN6832" s="3">
        <v>1977</v>
      </c>
      <c r="AQ6832">
        <v>80436</v>
      </c>
      <c r="AR6832" s="1" t="s">
        <v>312</v>
      </c>
    </row>
    <row r="6833" spans="1:44" x14ac:dyDescent="0.25">
      <c r="A6833" s="1">
        <v>8437</v>
      </c>
      <c r="B6833" s="1" t="s">
        <v>1233</v>
      </c>
      <c r="C6833" s="1">
        <v>101</v>
      </c>
      <c r="D6833" s="1" t="s">
        <v>5627</v>
      </c>
      <c r="F6833" s="33" t="s">
        <v>859</v>
      </c>
      <c r="G6833" s="1">
        <v>6</v>
      </c>
      <c r="H6833" s="1">
        <v>12</v>
      </c>
      <c r="I6833" s="1">
        <v>5.6</v>
      </c>
      <c r="J6833" s="1">
        <v>7.5</v>
      </c>
      <c r="K6833" s="3">
        <v>10000</v>
      </c>
      <c r="N6833" s="1">
        <v>154</v>
      </c>
      <c r="O6833" s="1">
        <v>67.599999999999994</v>
      </c>
      <c r="Q6833" s="1">
        <v>28</v>
      </c>
      <c r="R6833" s="1">
        <v>33.6</v>
      </c>
      <c r="S6833" s="22"/>
      <c r="AJ6833" s="1" t="s">
        <v>406</v>
      </c>
      <c r="AK6833" s="20">
        <v>56.33</v>
      </c>
      <c r="AL6833" s="19">
        <v>36.33</v>
      </c>
      <c r="AN6833" s="3">
        <v>1968</v>
      </c>
      <c r="AQ6833">
        <v>80436</v>
      </c>
      <c r="AR6833" s="1" t="s">
        <v>257</v>
      </c>
    </row>
    <row r="6834" spans="1:44" x14ac:dyDescent="0.25">
      <c r="A6834" s="1">
        <v>8438</v>
      </c>
      <c r="B6834" s="1" t="s">
        <v>1233</v>
      </c>
      <c r="C6834" s="1">
        <v>101</v>
      </c>
      <c r="D6834" s="1" t="s">
        <v>5627</v>
      </c>
      <c r="F6834" s="33" t="s">
        <v>859</v>
      </c>
      <c r="G6834" s="1">
        <v>6</v>
      </c>
      <c r="H6834" s="1">
        <v>12</v>
      </c>
      <c r="I6834" s="1">
        <v>5.4</v>
      </c>
      <c r="J6834" s="1">
        <v>5.5</v>
      </c>
      <c r="K6834" s="3">
        <v>22500</v>
      </c>
      <c r="N6834" s="1">
        <v>189</v>
      </c>
      <c r="O6834" s="1">
        <v>82.8</v>
      </c>
      <c r="Q6834" s="1">
        <v>35.1</v>
      </c>
      <c r="R6834" s="1">
        <v>31.9</v>
      </c>
      <c r="S6834" s="22"/>
      <c r="AJ6834" s="1" t="s">
        <v>406</v>
      </c>
      <c r="AK6834" s="20">
        <v>56.33</v>
      </c>
      <c r="AL6834" s="19">
        <v>36.33</v>
      </c>
      <c r="AN6834" s="3">
        <v>1968</v>
      </c>
      <c r="AQ6834">
        <v>80436</v>
      </c>
      <c r="AR6834" s="1" t="s">
        <v>257</v>
      </c>
    </row>
    <row r="6835" spans="1:44" x14ac:dyDescent="0.25">
      <c r="A6835" s="1">
        <v>8439</v>
      </c>
      <c r="B6835" s="1" t="s">
        <v>1233</v>
      </c>
      <c r="C6835" s="1">
        <v>101</v>
      </c>
      <c r="D6835" s="1" t="s">
        <v>5627</v>
      </c>
      <c r="F6835" s="33" t="s">
        <v>859</v>
      </c>
      <c r="G6835" s="1">
        <v>7</v>
      </c>
      <c r="H6835" s="1">
        <v>12</v>
      </c>
      <c r="I6835" s="1">
        <v>4.5999999999999996</v>
      </c>
      <c r="J6835" s="1">
        <v>3.5</v>
      </c>
      <c r="K6835" s="3">
        <v>37500</v>
      </c>
      <c r="N6835" s="1">
        <v>165</v>
      </c>
      <c r="O6835" s="1">
        <v>72.400000000000006</v>
      </c>
      <c r="Q6835" s="1">
        <v>25.1</v>
      </c>
      <c r="R6835" s="1">
        <v>25.9</v>
      </c>
      <c r="S6835" s="22"/>
      <c r="AJ6835" s="1" t="s">
        <v>406</v>
      </c>
      <c r="AK6835" s="20">
        <v>56.33</v>
      </c>
      <c r="AL6835" s="19">
        <v>36.33</v>
      </c>
      <c r="AN6835" s="3">
        <v>1968</v>
      </c>
      <c r="AQ6835">
        <v>80436</v>
      </c>
      <c r="AR6835" s="1" t="s">
        <v>257</v>
      </c>
    </row>
    <row r="6836" spans="1:44" x14ac:dyDescent="0.25">
      <c r="A6836" s="1">
        <v>8440</v>
      </c>
      <c r="B6836" s="1" t="s">
        <v>1233</v>
      </c>
      <c r="C6836" s="1">
        <v>101</v>
      </c>
      <c r="D6836" s="1" t="s">
        <v>5627</v>
      </c>
      <c r="F6836" s="33" t="s">
        <v>859</v>
      </c>
      <c r="G6836" s="1">
        <v>7</v>
      </c>
      <c r="H6836" s="1">
        <v>12</v>
      </c>
      <c r="I6836" s="1">
        <v>4.3</v>
      </c>
      <c r="J6836" s="1">
        <v>2.7</v>
      </c>
      <c r="K6836" s="3">
        <v>62500</v>
      </c>
      <c r="N6836" s="1">
        <v>156</v>
      </c>
      <c r="O6836" s="1">
        <v>68.7</v>
      </c>
      <c r="Q6836" s="1">
        <v>18.100000000000001</v>
      </c>
      <c r="R6836" s="1">
        <v>19.399999999999999</v>
      </c>
      <c r="S6836" s="22"/>
      <c r="AJ6836" s="1" t="s">
        <v>406</v>
      </c>
      <c r="AK6836" s="20">
        <v>56.33</v>
      </c>
      <c r="AL6836" s="19">
        <v>36.33</v>
      </c>
      <c r="AN6836" s="3">
        <v>1968</v>
      </c>
      <c r="AQ6836">
        <v>80436</v>
      </c>
      <c r="AR6836" s="1" t="s">
        <v>257</v>
      </c>
    </row>
    <row r="6837" spans="1:44" x14ac:dyDescent="0.25">
      <c r="A6837" s="1">
        <v>8441</v>
      </c>
      <c r="B6837" s="1" t="s">
        <v>1233</v>
      </c>
      <c r="C6837" s="1">
        <v>101</v>
      </c>
      <c r="D6837" s="1" t="s">
        <v>5627</v>
      </c>
      <c r="F6837" s="33" t="s">
        <v>859</v>
      </c>
      <c r="G6837" s="1">
        <v>9</v>
      </c>
      <c r="H6837" s="1">
        <v>30</v>
      </c>
      <c r="I6837" s="1">
        <v>5.7</v>
      </c>
      <c r="J6837" s="1">
        <v>6.7</v>
      </c>
      <c r="K6837" s="3">
        <v>4960</v>
      </c>
      <c r="L6837" s="2">
        <f>N6837/((1581.94)*(1-EXP(-(0.021301)*I6837))^(1.51716))</f>
        <v>1.4085914172393379</v>
      </c>
      <c r="N6837" s="1">
        <v>83</v>
      </c>
      <c r="O6837" s="1">
        <v>34.299999999999997</v>
      </c>
      <c r="Q6837" s="1">
        <v>7.6</v>
      </c>
      <c r="R6837" s="1">
        <v>5.5</v>
      </c>
      <c r="S6837" s="22"/>
      <c r="AJ6837" s="1" t="s">
        <v>406</v>
      </c>
      <c r="AK6837" s="20">
        <v>56.33</v>
      </c>
      <c r="AL6837" s="19">
        <v>43.5</v>
      </c>
      <c r="AN6837" s="3">
        <v>2006</v>
      </c>
      <c r="AQ6837">
        <v>80436</v>
      </c>
      <c r="AR6837" s="1" t="s">
        <v>313</v>
      </c>
    </row>
    <row r="6838" spans="1:44" x14ac:dyDescent="0.25">
      <c r="A6838" s="1">
        <v>8442</v>
      </c>
      <c r="B6838" s="1" t="s">
        <v>1233</v>
      </c>
      <c r="C6838" s="1">
        <v>101</v>
      </c>
      <c r="D6838" s="1" t="s">
        <v>5627</v>
      </c>
      <c r="F6838" s="33" t="s">
        <v>859</v>
      </c>
      <c r="G6838" s="1">
        <v>9</v>
      </c>
      <c r="H6838" s="1">
        <v>30</v>
      </c>
      <c r="I6838" s="1">
        <v>6.5</v>
      </c>
      <c r="J6838" s="1">
        <v>7.6</v>
      </c>
      <c r="K6838" s="3">
        <v>4340</v>
      </c>
      <c r="L6838" s="2">
        <f>N6838/((1581.94)*(1-EXP(-(0.021301)*I6838))^(1.51716))</f>
        <v>1.3518675554950466</v>
      </c>
      <c r="N6838" s="1">
        <v>96</v>
      </c>
      <c r="O6838" s="1">
        <v>39.200000000000003</v>
      </c>
      <c r="Q6838" s="1">
        <v>10.199999999999999</v>
      </c>
      <c r="R6838" s="1">
        <v>7.4</v>
      </c>
      <c r="S6838" s="22"/>
      <c r="AJ6838" s="1" t="s">
        <v>406</v>
      </c>
      <c r="AK6838" s="20">
        <v>56.33</v>
      </c>
      <c r="AL6838" s="19">
        <v>43.5</v>
      </c>
      <c r="AN6838" s="3">
        <v>2006</v>
      </c>
      <c r="AQ6838">
        <v>80436</v>
      </c>
      <c r="AR6838" s="1" t="s">
        <v>313</v>
      </c>
    </row>
    <row r="6839" spans="1:44" x14ac:dyDescent="0.25">
      <c r="A6839" s="1">
        <v>8443</v>
      </c>
      <c r="B6839" s="1" t="s">
        <v>1233</v>
      </c>
      <c r="C6839" s="1">
        <v>101</v>
      </c>
      <c r="D6839" s="1" t="s">
        <v>5627</v>
      </c>
      <c r="F6839" s="33" t="s">
        <v>859</v>
      </c>
      <c r="G6839" s="1">
        <v>9</v>
      </c>
      <c r="H6839" s="1">
        <v>30</v>
      </c>
      <c r="I6839" s="1">
        <v>7.8</v>
      </c>
      <c r="J6839" s="1">
        <v>7.4</v>
      </c>
      <c r="K6839" s="3">
        <v>5300</v>
      </c>
      <c r="L6839" s="2">
        <f>N6839/((1581.94)*(1-EXP(-(0.021301)*I6839))^(1.51716))</f>
        <v>1.4823902141944074</v>
      </c>
      <c r="N6839" s="1">
        <v>136</v>
      </c>
      <c r="O6839" s="1">
        <v>59.2</v>
      </c>
      <c r="Q6839" s="1">
        <v>9.5</v>
      </c>
      <c r="R6839" s="1">
        <v>6.7</v>
      </c>
      <c r="S6839" s="22"/>
      <c r="AJ6839" s="1" t="s">
        <v>406</v>
      </c>
      <c r="AK6839" s="20">
        <v>56.33</v>
      </c>
      <c r="AL6839" s="19">
        <v>43.5</v>
      </c>
      <c r="AN6839" s="3">
        <v>2006</v>
      </c>
      <c r="AQ6839">
        <v>80436</v>
      </c>
      <c r="AR6839" s="1" t="s">
        <v>313</v>
      </c>
    </row>
    <row r="6840" spans="1:44" x14ac:dyDescent="0.25">
      <c r="A6840" s="1">
        <v>8444</v>
      </c>
      <c r="B6840" s="1" t="s">
        <v>1233</v>
      </c>
      <c r="C6840" s="1">
        <v>101</v>
      </c>
      <c r="D6840" s="1" t="s">
        <v>5627</v>
      </c>
      <c r="F6840" s="33" t="s">
        <v>859</v>
      </c>
      <c r="G6840" s="1">
        <v>8</v>
      </c>
      <c r="H6840" s="1">
        <v>35</v>
      </c>
      <c r="I6840" s="1">
        <v>8</v>
      </c>
      <c r="J6840" s="1">
        <v>8.5</v>
      </c>
      <c r="K6840" s="3">
        <v>4090</v>
      </c>
      <c r="L6840" s="2">
        <f>N6840/((1668.67)*(1-EXP(-(0.022864)*I6840))^(1.61028))</f>
        <v>1.9225715063624742</v>
      </c>
      <c r="N6840" s="1">
        <v>180</v>
      </c>
      <c r="O6840" s="1">
        <v>63.7</v>
      </c>
      <c r="Q6840" s="1">
        <v>10.4</v>
      </c>
      <c r="R6840" s="1">
        <v>7.4</v>
      </c>
      <c r="S6840" s="22"/>
      <c r="AJ6840" s="1" t="s">
        <v>406</v>
      </c>
      <c r="AK6840" s="20">
        <v>56.33</v>
      </c>
      <c r="AL6840" s="19">
        <v>43.5</v>
      </c>
      <c r="AN6840" s="3">
        <v>2006</v>
      </c>
      <c r="AQ6840">
        <v>80436</v>
      </c>
      <c r="AR6840" s="1" t="s">
        <v>313</v>
      </c>
    </row>
    <row r="6841" spans="1:44" x14ac:dyDescent="0.25">
      <c r="A6841" s="1">
        <v>8445</v>
      </c>
      <c r="B6841" s="1" t="s">
        <v>1233</v>
      </c>
      <c r="C6841" s="1">
        <v>101</v>
      </c>
      <c r="D6841" s="1" t="s">
        <v>5627</v>
      </c>
      <c r="F6841" s="33" t="s">
        <v>859</v>
      </c>
      <c r="G6841" s="1">
        <v>8</v>
      </c>
      <c r="H6841" s="1">
        <v>35</v>
      </c>
      <c r="I6841" s="1">
        <v>9</v>
      </c>
      <c r="J6841" s="1">
        <v>7.3</v>
      </c>
      <c r="K6841" s="3">
        <v>6020</v>
      </c>
      <c r="L6841" s="2">
        <f>N6841/((1668.67)*(1-EXP(-(0.022864)*I6841))^(1.61028))</f>
        <v>1.7449293787600249</v>
      </c>
      <c r="N6841" s="1">
        <v>194</v>
      </c>
      <c r="O6841" s="1">
        <v>88.5</v>
      </c>
      <c r="Q6841" s="1">
        <v>11.6</v>
      </c>
      <c r="R6841" s="1">
        <v>8.9</v>
      </c>
      <c r="S6841" s="22"/>
      <c r="AJ6841" s="1" t="s">
        <v>406</v>
      </c>
      <c r="AK6841" s="20">
        <v>56.33</v>
      </c>
      <c r="AL6841" s="19">
        <v>43.5</v>
      </c>
      <c r="AN6841" s="3">
        <v>2006</v>
      </c>
      <c r="AQ6841">
        <v>80436</v>
      </c>
      <c r="AR6841" s="1" t="s">
        <v>313</v>
      </c>
    </row>
    <row r="6842" spans="1:44" x14ac:dyDescent="0.25">
      <c r="A6842" s="1">
        <v>8446</v>
      </c>
      <c r="B6842" s="1" t="s">
        <v>1233</v>
      </c>
      <c r="C6842" s="1">
        <v>101</v>
      </c>
      <c r="D6842" s="1" t="s">
        <v>5627</v>
      </c>
      <c r="F6842" s="33" t="s">
        <v>859</v>
      </c>
      <c r="G6842" s="1">
        <v>8</v>
      </c>
      <c r="H6842" s="1">
        <v>35</v>
      </c>
      <c r="I6842" s="1">
        <v>10</v>
      </c>
      <c r="J6842" s="1">
        <v>7.6</v>
      </c>
      <c r="K6842" s="3">
        <v>5950</v>
      </c>
      <c r="L6842" s="2">
        <f>N6842/((1668.67)*(1-EXP(-(0.022864)*I6842))^(1.61028))</f>
        <v>1.2362871262184916</v>
      </c>
      <c r="N6842" s="1">
        <v>160</v>
      </c>
      <c r="O6842" s="1">
        <v>81.400000000000006</v>
      </c>
      <c r="Q6842" s="1">
        <v>6.7</v>
      </c>
      <c r="R6842" s="1">
        <v>5.4</v>
      </c>
      <c r="S6842" s="22"/>
      <c r="AJ6842" s="1" t="s">
        <v>406</v>
      </c>
      <c r="AK6842" s="20">
        <v>56.33</v>
      </c>
      <c r="AL6842" s="19">
        <v>43.5</v>
      </c>
      <c r="AN6842" s="3">
        <v>2006</v>
      </c>
      <c r="AQ6842">
        <v>80436</v>
      </c>
      <c r="AR6842" s="1" t="s">
        <v>313</v>
      </c>
    </row>
    <row r="6843" spans="1:44" x14ac:dyDescent="0.25">
      <c r="A6843" s="1">
        <v>8447</v>
      </c>
      <c r="B6843" s="1" t="s">
        <v>1233</v>
      </c>
      <c r="C6843" s="1">
        <v>101</v>
      </c>
      <c r="D6843" s="1" t="s">
        <v>5627</v>
      </c>
      <c r="F6843" s="33" t="s">
        <v>859</v>
      </c>
      <c r="G6843" s="1">
        <v>6</v>
      </c>
      <c r="H6843" s="1">
        <v>12</v>
      </c>
      <c r="I6843" s="1">
        <v>4.9000000000000004</v>
      </c>
      <c r="J6843" s="1">
        <v>5.6</v>
      </c>
      <c r="K6843" s="3">
        <v>3760</v>
      </c>
      <c r="L6843" s="2">
        <f>N6843/((1963.5)*(1-EXP(-(0.024337)*I6843))^(1.76926))</f>
        <v>0.80075887015950964</v>
      </c>
      <c r="N6843" s="1">
        <v>32.9</v>
      </c>
      <c r="O6843" s="1">
        <v>8.7799999999999994</v>
      </c>
      <c r="Q6843" s="1">
        <v>8.11</v>
      </c>
      <c r="R6843" s="1">
        <v>4.7699999999999996</v>
      </c>
      <c r="AJ6843" s="1" t="s">
        <v>406</v>
      </c>
      <c r="AK6843" s="20">
        <v>53.17</v>
      </c>
      <c r="AL6843" s="19">
        <v>35</v>
      </c>
      <c r="AN6843" s="3">
        <v>2006</v>
      </c>
      <c r="AQ6843">
        <v>80419</v>
      </c>
      <c r="AR6843" s="1" t="s">
        <v>314</v>
      </c>
    </row>
    <row r="6844" spans="1:44" x14ac:dyDescent="0.25">
      <c r="A6844" s="1">
        <v>8448</v>
      </c>
      <c r="B6844" s="1" t="s">
        <v>1233</v>
      </c>
      <c r="C6844" s="1">
        <v>101</v>
      </c>
      <c r="D6844" s="1" t="s">
        <v>5627</v>
      </c>
      <c r="F6844" s="33" t="s">
        <v>859</v>
      </c>
      <c r="G6844" s="1">
        <v>6</v>
      </c>
      <c r="H6844" s="1">
        <v>12</v>
      </c>
      <c r="I6844" s="1">
        <v>5.8</v>
      </c>
      <c r="J6844" s="1">
        <v>6.4</v>
      </c>
      <c r="K6844" s="3">
        <v>3482</v>
      </c>
      <c r="L6844" s="2">
        <f>N6844/((1963.5)*(1-EXP(-(0.024337)*I6844))^(1.76926))</f>
        <v>0.80620621965602535</v>
      </c>
      <c r="N6844" s="1">
        <v>43.8</v>
      </c>
      <c r="O6844" s="1">
        <v>11.53</v>
      </c>
      <c r="Q6844" s="1">
        <v>5.45</v>
      </c>
      <c r="R6844" s="1">
        <v>2.72</v>
      </c>
      <c r="AJ6844" s="1" t="s">
        <v>406</v>
      </c>
      <c r="AK6844" s="20">
        <v>53.17</v>
      </c>
      <c r="AL6844" s="19">
        <v>35</v>
      </c>
      <c r="AN6844" s="3">
        <v>2006</v>
      </c>
      <c r="AQ6844">
        <v>80419</v>
      </c>
      <c r="AR6844" s="1" t="s">
        <v>314</v>
      </c>
    </row>
    <row r="6845" spans="1:44" x14ac:dyDescent="0.25">
      <c r="A6845" s="1">
        <v>8449</v>
      </c>
      <c r="B6845" s="1" t="s">
        <v>1233</v>
      </c>
      <c r="C6845" s="1">
        <v>101</v>
      </c>
      <c r="D6845" s="1" t="s">
        <v>5627</v>
      </c>
      <c r="F6845" s="33" t="s">
        <v>859</v>
      </c>
      <c r="G6845" s="1">
        <v>6</v>
      </c>
      <c r="H6845" s="1">
        <v>12</v>
      </c>
      <c r="I6845" s="1">
        <v>3.7</v>
      </c>
      <c r="J6845" s="1">
        <v>4.5</v>
      </c>
      <c r="K6845" s="3">
        <v>3550</v>
      </c>
      <c r="L6845" s="2">
        <f>N6845/((1963.5)*(1-EXP(-(0.024337)*I6845))^(1.76926))</f>
        <v>0.65138490071645749</v>
      </c>
      <c r="N6845" s="1">
        <v>16.7</v>
      </c>
      <c r="O6845" s="1">
        <v>4.43</v>
      </c>
      <c r="Q6845" s="1">
        <v>4.41</v>
      </c>
      <c r="R6845" s="1">
        <v>2.81</v>
      </c>
      <c r="AJ6845" s="1" t="s">
        <v>406</v>
      </c>
      <c r="AK6845" s="20">
        <v>53.17</v>
      </c>
      <c r="AL6845" s="19">
        <v>35</v>
      </c>
      <c r="AN6845" s="3">
        <v>2006</v>
      </c>
      <c r="AQ6845">
        <v>80419</v>
      </c>
      <c r="AR6845" s="1" t="s">
        <v>314</v>
      </c>
    </row>
    <row r="6846" spans="1:44" x14ac:dyDescent="0.25">
      <c r="A6846" s="1">
        <v>8450</v>
      </c>
      <c r="B6846" s="1" t="s">
        <v>1233</v>
      </c>
      <c r="C6846" s="1">
        <v>101</v>
      </c>
      <c r="D6846" s="1" t="s">
        <v>5627</v>
      </c>
      <c r="F6846" s="33" t="s">
        <v>859</v>
      </c>
      <c r="G6846" s="1">
        <v>6</v>
      </c>
      <c r="H6846" s="1">
        <v>10</v>
      </c>
      <c r="I6846" s="1">
        <v>4.4000000000000004</v>
      </c>
      <c r="J6846" s="1">
        <v>5</v>
      </c>
      <c r="K6846" s="3">
        <v>8040</v>
      </c>
      <c r="L6846" s="2">
        <f>N6846/((1963.5)*(1-EXP(-(0.024337)*I6846))^(1.76926))</f>
        <v>1.4276321401711134</v>
      </c>
      <c r="N6846" s="1">
        <v>49</v>
      </c>
      <c r="O6846" s="1">
        <v>14.4</v>
      </c>
      <c r="P6846" s="1">
        <v>2.96</v>
      </c>
      <c r="Q6846" s="1">
        <v>9.36</v>
      </c>
      <c r="R6846" s="1">
        <v>5.65</v>
      </c>
      <c r="AJ6846" s="1" t="s">
        <v>406</v>
      </c>
      <c r="AK6846" s="20">
        <v>56.33</v>
      </c>
      <c r="AL6846" s="19">
        <v>42.5</v>
      </c>
      <c r="AN6846" s="3">
        <v>1980</v>
      </c>
      <c r="AQ6846">
        <v>80436</v>
      </c>
      <c r="AR6846" s="1" t="s">
        <v>315</v>
      </c>
    </row>
    <row r="6847" spans="1:44" x14ac:dyDescent="0.25">
      <c r="A6847" s="1">
        <v>8451</v>
      </c>
      <c r="B6847" s="1" t="s">
        <v>1233</v>
      </c>
      <c r="C6847" s="1">
        <v>101</v>
      </c>
      <c r="D6847" s="1" t="s">
        <v>5627</v>
      </c>
      <c r="F6847" s="33" t="s">
        <v>859</v>
      </c>
      <c r="G6847" s="1">
        <v>6</v>
      </c>
      <c r="H6847" s="1">
        <v>17</v>
      </c>
      <c r="I6847" s="1">
        <v>7.7</v>
      </c>
      <c r="J6847" s="1">
        <v>7.4</v>
      </c>
      <c r="K6847" s="3">
        <v>6416</v>
      </c>
      <c r="L6847" s="2">
        <f>N6847/((1963.5)*(1-EXP(-(0.024337)*I6847))^(1.76926))</f>
        <v>1.5662270578138011</v>
      </c>
      <c r="N6847" s="1">
        <v>135</v>
      </c>
      <c r="O6847" s="1">
        <v>48.5</v>
      </c>
      <c r="P6847" s="1">
        <v>7.15</v>
      </c>
      <c r="Q6847" s="1">
        <v>13.7</v>
      </c>
      <c r="R6847" s="1">
        <v>8.44</v>
      </c>
      <c r="AJ6847" s="1" t="s">
        <v>406</v>
      </c>
      <c r="AK6847" s="20">
        <v>56.33</v>
      </c>
      <c r="AL6847" s="19">
        <v>42.5</v>
      </c>
      <c r="AN6847" s="3">
        <v>1980</v>
      </c>
      <c r="AQ6847">
        <v>80436</v>
      </c>
      <c r="AR6847" s="1" t="s">
        <v>315</v>
      </c>
    </row>
    <row r="6848" spans="1:44" x14ac:dyDescent="0.25">
      <c r="A6848" s="1">
        <v>8452</v>
      </c>
      <c r="B6848" s="1" t="s">
        <v>1233</v>
      </c>
      <c r="C6848" s="1">
        <v>101</v>
      </c>
      <c r="D6848" s="1" t="s">
        <v>5627</v>
      </c>
      <c r="F6848" s="33" t="s">
        <v>859</v>
      </c>
      <c r="G6848" s="1">
        <v>5</v>
      </c>
      <c r="H6848" s="1">
        <v>27</v>
      </c>
      <c r="I6848" s="1">
        <v>12.3</v>
      </c>
      <c r="J6848" s="1">
        <v>10.7</v>
      </c>
      <c r="K6848" s="3">
        <v>3844</v>
      </c>
      <c r="L6848" s="2">
        <f>N6848/((2111.2)*(1-EXP(-(0.024888)*I6848))^(1.82531))</f>
        <v>1.2627849620280567</v>
      </c>
      <c r="N6848" s="1">
        <v>234</v>
      </c>
      <c r="O6848" s="1">
        <v>107.7</v>
      </c>
      <c r="P6848" s="1">
        <v>9.98</v>
      </c>
      <c r="Q6848" s="1">
        <v>12.4</v>
      </c>
      <c r="R6848" s="1">
        <v>9.25</v>
      </c>
      <c r="AJ6848" s="1" t="s">
        <v>406</v>
      </c>
      <c r="AK6848" s="20">
        <v>56.33</v>
      </c>
      <c r="AL6848" s="19">
        <v>42.5</v>
      </c>
      <c r="AN6848" s="3">
        <v>1980</v>
      </c>
      <c r="AQ6848">
        <v>80436</v>
      </c>
      <c r="AR6848" s="1" t="s">
        <v>315</v>
      </c>
    </row>
    <row r="6849" spans="1:50" x14ac:dyDescent="0.25">
      <c r="A6849" s="1">
        <v>8453</v>
      </c>
      <c r="B6849" s="1" t="s">
        <v>1233</v>
      </c>
      <c r="C6849" s="1">
        <v>101</v>
      </c>
      <c r="D6849" s="1" t="s">
        <v>5627</v>
      </c>
      <c r="F6849" s="33" t="s">
        <v>859</v>
      </c>
      <c r="G6849" s="1">
        <v>4</v>
      </c>
      <c r="H6849" s="1">
        <v>42</v>
      </c>
      <c r="I6849" s="1">
        <v>22.9</v>
      </c>
      <c r="J6849" s="1">
        <v>21.2</v>
      </c>
      <c r="K6849" s="3">
        <v>984</v>
      </c>
      <c r="L6849" s="2">
        <f>N6849/((2221.29)*(1-EXP(-(0.025785)*I6849))^(1.86783))</f>
        <v>0.80369206648118152</v>
      </c>
      <c r="N6849" s="1">
        <v>395</v>
      </c>
      <c r="O6849" s="1">
        <v>156.1</v>
      </c>
      <c r="P6849" s="1">
        <v>9.3800000000000008</v>
      </c>
      <c r="Q6849" s="1">
        <v>13.7</v>
      </c>
      <c r="R6849" s="1">
        <v>4.92</v>
      </c>
      <c r="AJ6849" s="1" t="s">
        <v>406</v>
      </c>
      <c r="AK6849" s="20">
        <v>56.33</v>
      </c>
      <c r="AL6849" s="19">
        <v>42.5</v>
      </c>
      <c r="AN6849" s="3">
        <v>1980</v>
      </c>
      <c r="AQ6849">
        <v>80436</v>
      </c>
      <c r="AR6849" s="1" t="s">
        <v>315</v>
      </c>
    </row>
    <row r="6850" spans="1:50" x14ac:dyDescent="0.25">
      <c r="A6850" s="1">
        <v>8454</v>
      </c>
      <c r="B6850" s="1" t="s">
        <v>1233</v>
      </c>
      <c r="C6850" s="1">
        <v>101</v>
      </c>
      <c r="D6850" s="1" t="s">
        <v>5627</v>
      </c>
      <c r="F6850" s="33" t="s">
        <v>859</v>
      </c>
      <c r="G6850" s="1">
        <v>5</v>
      </c>
      <c r="H6850" s="1">
        <v>55</v>
      </c>
      <c r="I6850" s="1">
        <v>22.1</v>
      </c>
      <c r="J6850" s="1">
        <v>21.5</v>
      </c>
      <c r="K6850" s="3">
        <v>1080</v>
      </c>
      <c r="L6850" s="2">
        <f>N6850/((2111.2)*(1-EXP(-(0.024888)*I6850))^(1.82531))</f>
        <v>0.92452882822801175</v>
      </c>
      <c r="N6850" s="1">
        <v>406</v>
      </c>
      <c r="O6850" s="1">
        <v>205.4</v>
      </c>
      <c r="P6850" s="1">
        <v>11.2</v>
      </c>
      <c r="Q6850" s="1">
        <v>20.100000000000001</v>
      </c>
      <c r="R6850" s="1">
        <v>5.33</v>
      </c>
      <c r="AJ6850" s="1" t="s">
        <v>406</v>
      </c>
      <c r="AK6850" s="20">
        <v>56.33</v>
      </c>
      <c r="AL6850" s="19">
        <v>42.5</v>
      </c>
      <c r="AN6850" s="3">
        <v>1980</v>
      </c>
      <c r="AQ6850">
        <v>80436</v>
      </c>
      <c r="AR6850" s="1" t="s">
        <v>315</v>
      </c>
    </row>
    <row r="6851" spans="1:50" x14ac:dyDescent="0.25">
      <c r="A6851" s="1">
        <v>8456</v>
      </c>
      <c r="B6851" s="1" t="s">
        <v>1233</v>
      </c>
      <c r="C6851" s="1">
        <v>101</v>
      </c>
      <c r="D6851" s="1" t="s">
        <v>5627</v>
      </c>
      <c r="F6851" s="33" t="s">
        <v>859</v>
      </c>
      <c r="G6851" s="1">
        <v>6</v>
      </c>
      <c r="H6851" s="1">
        <v>20</v>
      </c>
      <c r="I6851" s="1">
        <v>8.8000000000000007</v>
      </c>
      <c r="J6851" s="1">
        <v>8.9</v>
      </c>
      <c r="K6851" s="3">
        <v>6225</v>
      </c>
      <c r="L6851" s="2">
        <f>N6851/((1963.5)*(1-EXP(-(0.024337)*I6851))^(1.76926))</f>
        <v>1.5558484922197009</v>
      </c>
      <c r="N6851" s="1">
        <v>166</v>
      </c>
      <c r="O6851" s="1">
        <v>52.6</v>
      </c>
      <c r="P6851" s="1">
        <v>6.46</v>
      </c>
      <c r="Q6851" s="1">
        <v>11.1</v>
      </c>
      <c r="R6851" s="1">
        <v>7.27</v>
      </c>
      <c r="AJ6851" s="1" t="s">
        <v>406</v>
      </c>
      <c r="AK6851" s="20">
        <v>54.08</v>
      </c>
      <c r="AL6851" s="19">
        <v>48.33</v>
      </c>
      <c r="AN6851" s="3">
        <v>1980</v>
      </c>
      <c r="AQ6851">
        <v>80419</v>
      </c>
      <c r="AR6851" s="1" t="s">
        <v>3483</v>
      </c>
    </row>
    <row r="6852" spans="1:50" x14ac:dyDescent="0.25">
      <c r="A6852" s="1">
        <v>8459</v>
      </c>
      <c r="B6852" s="1" t="s">
        <v>1233</v>
      </c>
      <c r="C6852" s="1">
        <v>101</v>
      </c>
      <c r="D6852" s="1" t="s">
        <v>5627</v>
      </c>
      <c r="F6852" s="33" t="s">
        <v>859</v>
      </c>
      <c r="G6852" s="1">
        <v>5</v>
      </c>
      <c r="H6852" s="1">
        <v>50</v>
      </c>
      <c r="I6852" s="1">
        <v>22.8</v>
      </c>
      <c r="J6852" s="1">
        <v>21.4</v>
      </c>
      <c r="K6852" s="3">
        <v>889</v>
      </c>
      <c r="L6852" s="2">
        <f>N6852/((2111.2)*(1-EXP(-(0.024888)*I6852))^(1.82531))</f>
        <v>0.75948605569256744</v>
      </c>
      <c r="N6852" s="1">
        <v>348</v>
      </c>
      <c r="O6852" s="1">
        <v>151.4</v>
      </c>
      <c r="Q6852" s="1">
        <v>17.5</v>
      </c>
      <c r="R6852" s="1">
        <v>7.52</v>
      </c>
      <c r="S6852" s="1">
        <v>46.1</v>
      </c>
      <c r="AJ6852" s="1" t="s">
        <v>406</v>
      </c>
      <c r="AK6852" s="20">
        <v>53</v>
      </c>
      <c r="AL6852" s="19">
        <v>42</v>
      </c>
      <c r="AN6852" s="3">
        <v>1996</v>
      </c>
      <c r="AQ6852">
        <v>80419</v>
      </c>
      <c r="AR6852" s="1" t="s">
        <v>316</v>
      </c>
    </row>
    <row r="6853" spans="1:50" x14ac:dyDescent="0.25">
      <c r="A6853" s="1">
        <v>8460</v>
      </c>
      <c r="B6853" s="1" t="s">
        <v>1233</v>
      </c>
      <c r="C6853" s="1">
        <v>101</v>
      </c>
      <c r="D6853" s="1" t="s">
        <v>5627</v>
      </c>
      <c r="F6853" s="33" t="s">
        <v>859</v>
      </c>
      <c r="G6853" s="1">
        <v>5</v>
      </c>
      <c r="H6853" s="1">
        <v>60</v>
      </c>
      <c r="I6853" s="1">
        <v>24.6</v>
      </c>
      <c r="J6853" s="1">
        <v>23.8</v>
      </c>
      <c r="K6853" s="3">
        <v>754</v>
      </c>
      <c r="L6853" s="2">
        <f>N6853/((2111.2)*(1-EXP(-(0.024888)*I6853))^(1.82531))</f>
        <v>0.76284557384909624</v>
      </c>
      <c r="N6853" s="1">
        <v>387</v>
      </c>
      <c r="O6853" s="1">
        <v>168.3</v>
      </c>
      <c r="Q6853" s="1">
        <v>18</v>
      </c>
      <c r="R6853" s="1">
        <v>7.66</v>
      </c>
      <c r="S6853" s="1">
        <v>44.8</v>
      </c>
      <c r="AJ6853" s="1" t="s">
        <v>406</v>
      </c>
      <c r="AK6853" s="20">
        <v>53</v>
      </c>
      <c r="AL6853" s="19">
        <v>42</v>
      </c>
      <c r="AN6853" s="3">
        <v>1996</v>
      </c>
      <c r="AQ6853">
        <v>80419</v>
      </c>
      <c r="AR6853" s="1" t="s">
        <v>316</v>
      </c>
      <c r="AX6853" s="33"/>
    </row>
    <row r="6854" spans="1:50" x14ac:dyDescent="0.25">
      <c r="A6854" s="1">
        <v>8461</v>
      </c>
      <c r="B6854" s="1" t="s">
        <v>1233</v>
      </c>
      <c r="C6854" s="1">
        <v>101</v>
      </c>
      <c r="D6854" s="1" t="s">
        <v>5627</v>
      </c>
      <c r="F6854" s="33" t="s">
        <v>859</v>
      </c>
      <c r="G6854" s="1">
        <v>5</v>
      </c>
      <c r="H6854" s="1">
        <v>70</v>
      </c>
      <c r="I6854" s="1">
        <v>26.2</v>
      </c>
      <c r="J6854" s="1">
        <v>26.1</v>
      </c>
      <c r="K6854" s="3">
        <v>653</v>
      </c>
      <c r="L6854" s="2">
        <f>N6854/((2111.2)*(1-EXP(-(0.024888)*I6854))^(1.82531))</f>
        <v>0.7677957977866039</v>
      </c>
      <c r="N6854" s="1">
        <v>423</v>
      </c>
      <c r="O6854" s="1">
        <v>184</v>
      </c>
      <c r="Q6854" s="1">
        <v>18</v>
      </c>
      <c r="R6854" s="1">
        <v>7.61</v>
      </c>
      <c r="S6854" s="1">
        <v>43.2</v>
      </c>
      <c r="AJ6854" s="1" t="s">
        <v>406</v>
      </c>
      <c r="AK6854" s="20">
        <v>53</v>
      </c>
      <c r="AL6854" s="19">
        <v>42</v>
      </c>
      <c r="AN6854" s="3">
        <v>1996</v>
      </c>
      <c r="AQ6854">
        <v>80419</v>
      </c>
      <c r="AR6854" s="1" t="s">
        <v>316</v>
      </c>
    </row>
    <row r="6855" spans="1:50" x14ac:dyDescent="0.25">
      <c r="A6855" s="1">
        <v>8462</v>
      </c>
      <c r="B6855" s="1" t="s">
        <v>1233</v>
      </c>
      <c r="C6855" s="1">
        <v>101</v>
      </c>
      <c r="D6855" s="1" t="s">
        <v>5627</v>
      </c>
      <c r="F6855" s="33" t="s">
        <v>859</v>
      </c>
      <c r="G6855" s="1">
        <v>5</v>
      </c>
      <c r="H6855" s="1">
        <v>80</v>
      </c>
      <c r="I6855" s="1">
        <v>27.6</v>
      </c>
      <c r="J6855" s="1">
        <v>28.2</v>
      </c>
      <c r="K6855" s="3">
        <v>577</v>
      </c>
      <c r="L6855" s="2">
        <f>N6855/((2111.2)*(1-EXP(-(0.024888)*I6855))^(1.82531))</f>
        <v>0.77255859249431991</v>
      </c>
      <c r="N6855" s="1">
        <v>455</v>
      </c>
      <c r="O6855" s="1">
        <v>200.2</v>
      </c>
      <c r="Q6855" s="1">
        <v>17.8</v>
      </c>
      <c r="R6855" s="1">
        <v>7.47</v>
      </c>
      <c r="S6855" s="1">
        <v>41.3</v>
      </c>
      <c r="AJ6855" s="1" t="s">
        <v>406</v>
      </c>
      <c r="AK6855" s="20">
        <v>53</v>
      </c>
      <c r="AL6855" s="19">
        <v>42</v>
      </c>
      <c r="AN6855" s="3">
        <v>1996</v>
      </c>
      <c r="AQ6855">
        <v>80419</v>
      </c>
      <c r="AR6855" s="1" t="s">
        <v>316</v>
      </c>
    </row>
    <row r="6856" spans="1:50" x14ac:dyDescent="0.25">
      <c r="A6856" s="1">
        <v>8463</v>
      </c>
      <c r="B6856" s="1" t="s">
        <v>1233</v>
      </c>
      <c r="C6856" s="1">
        <v>101</v>
      </c>
      <c r="D6856" s="1" t="s">
        <v>5627</v>
      </c>
      <c r="F6856" s="33" t="s">
        <v>859</v>
      </c>
      <c r="G6856" s="1">
        <v>5</v>
      </c>
      <c r="H6856" s="1">
        <v>90</v>
      </c>
      <c r="I6856" s="1">
        <v>28.9</v>
      </c>
      <c r="J6856" s="1">
        <v>30.3</v>
      </c>
      <c r="K6856" s="3">
        <v>515</v>
      </c>
      <c r="L6856" s="2">
        <f>N6856/((2111.2)*(1-EXP(-(0.024888)*I6856))^(1.82531))</f>
        <v>0.77715853136950608</v>
      </c>
      <c r="N6856" s="1">
        <v>485</v>
      </c>
      <c r="O6856" s="1">
        <v>213.4</v>
      </c>
      <c r="Q6856" s="1">
        <v>17.5</v>
      </c>
      <c r="R6856" s="1">
        <v>7.24</v>
      </c>
      <c r="S6856" s="1">
        <v>39.299999999999997</v>
      </c>
      <c r="AJ6856" s="1" t="s">
        <v>406</v>
      </c>
      <c r="AK6856" s="20">
        <v>53</v>
      </c>
      <c r="AL6856" s="19">
        <v>42</v>
      </c>
      <c r="AN6856" s="3">
        <v>1996</v>
      </c>
      <c r="AQ6856">
        <v>80419</v>
      </c>
      <c r="AR6856" s="1" t="s">
        <v>316</v>
      </c>
    </row>
    <row r="6857" spans="1:50" x14ac:dyDescent="0.25">
      <c r="A6857" s="1">
        <v>8464</v>
      </c>
      <c r="B6857" s="1" t="s">
        <v>1233</v>
      </c>
      <c r="C6857" s="1">
        <v>101</v>
      </c>
      <c r="D6857" s="1" t="s">
        <v>5627</v>
      </c>
      <c r="F6857" s="33" t="s">
        <v>859</v>
      </c>
      <c r="G6857" s="1">
        <v>6</v>
      </c>
      <c r="H6857" s="1">
        <v>100</v>
      </c>
      <c r="I6857" s="1">
        <v>30.1</v>
      </c>
      <c r="J6857" s="1">
        <v>32.6</v>
      </c>
      <c r="K6857" s="3">
        <v>465</v>
      </c>
      <c r="L6857" s="2">
        <f>N6857/((1963.5)*(1-EXP(-(0.024337)*I6857))^(1.76926))</f>
        <v>0.83608934205217744</v>
      </c>
      <c r="N6857" s="1">
        <v>515</v>
      </c>
      <c r="O6857" s="1">
        <v>226.6</v>
      </c>
      <c r="Q6857" s="1">
        <v>17.2</v>
      </c>
      <c r="R6857" s="1">
        <v>7</v>
      </c>
      <c r="S6857" s="1">
        <v>37.5</v>
      </c>
      <c r="AJ6857" s="1" t="s">
        <v>406</v>
      </c>
      <c r="AK6857" s="20">
        <v>53</v>
      </c>
      <c r="AL6857" s="19">
        <v>42</v>
      </c>
      <c r="AN6857" s="3">
        <v>1996</v>
      </c>
      <c r="AQ6857">
        <v>80419</v>
      </c>
      <c r="AR6857" s="1" t="s">
        <v>316</v>
      </c>
    </row>
    <row r="6858" spans="1:50" x14ac:dyDescent="0.25">
      <c r="A6858" s="1">
        <v>8465</v>
      </c>
      <c r="B6858" s="1" t="s">
        <v>1233</v>
      </c>
      <c r="C6858" s="1">
        <v>101</v>
      </c>
      <c r="D6858" s="1" t="s">
        <v>5627</v>
      </c>
      <c r="F6858" s="33" t="s">
        <v>859</v>
      </c>
      <c r="G6858" s="1">
        <v>6</v>
      </c>
      <c r="H6858" s="1">
        <v>110</v>
      </c>
      <c r="I6858" s="1">
        <v>31.1</v>
      </c>
      <c r="J6858" s="1">
        <v>34.1</v>
      </c>
      <c r="K6858" s="3">
        <v>426</v>
      </c>
      <c r="L6858" s="2">
        <f>N6858/((1963.5)*(1-EXP(-(0.024337)*I6858))^(1.76926))</f>
        <v>0.84319230961313141</v>
      </c>
      <c r="N6858" s="1">
        <v>540</v>
      </c>
      <c r="O6858" s="1">
        <v>226.8</v>
      </c>
      <c r="Q6858" s="1">
        <v>16.600000000000001</v>
      </c>
      <c r="R6858" s="1">
        <v>6.53</v>
      </c>
      <c r="S6858" s="1">
        <v>35.5</v>
      </c>
      <c r="AJ6858" s="1" t="s">
        <v>406</v>
      </c>
      <c r="AK6858" s="20">
        <v>53</v>
      </c>
      <c r="AL6858" s="19">
        <v>42</v>
      </c>
      <c r="AN6858" s="3">
        <v>1996</v>
      </c>
      <c r="AQ6858">
        <v>80419</v>
      </c>
      <c r="AR6858" s="1" t="s">
        <v>316</v>
      </c>
    </row>
    <row r="6859" spans="1:50" x14ac:dyDescent="0.25">
      <c r="A6859" s="1">
        <v>8466</v>
      </c>
      <c r="B6859" s="1" t="s">
        <v>1233</v>
      </c>
      <c r="C6859" s="1">
        <v>101</v>
      </c>
      <c r="D6859" s="1" t="s">
        <v>5627</v>
      </c>
      <c r="F6859" s="33" t="s">
        <v>859</v>
      </c>
      <c r="G6859" s="1">
        <v>6</v>
      </c>
      <c r="H6859" s="1">
        <v>120</v>
      </c>
      <c r="I6859" s="1">
        <v>32.1</v>
      </c>
      <c r="J6859" s="1">
        <v>36</v>
      </c>
      <c r="K6859" s="3">
        <v>390</v>
      </c>
      <c r="L6859" s="2">
        <f>N6859/((1963.5)*(1-EXP(-(0.024337)*I6859))^(1.76926))</f>
        <v>0.85151970834591484</v>
      </c>
      <c r="N6859" s="1">
        <v>566</v>
      </c>
      <c r="O6859" s="1">
        <v>237.7</v>
      </c>
      <c r="Q6859" s="1">
        <v>16.3</v>
      </c>
      <c r="R6859" s="1">
        <v>6.44</v>
      </c>
      <c r="S6859" s="1">
        <v>33.799999999999997</v>
      </c>
      <c r="AJ6859" s="1" t="s">
        <v>406</v>
      </c>
      <c r="AK6859" s="20">
        <v>53</v>
      </c>
      <c r="AL6859" s="19">
        <v>42</v>
      </c>
      <c r="AN6859" s="3">
        <v>1996</v>
      </c>
      <c r="AQ6859">
        <v>80419</v>
      </c>
      <c r="AR6859" s="1" t="s">
        <v>316</v>
      </c>
    </row>
    <row r="6860" spans="1:50" x14ac:dyDescent="0.25">
      <c r="A6860" s="1">
        <v>8467</v>
      </c>
      <c r="B6860" s="1" t="s">
        <v>1233</v>
      </c>
      <c r="C6860" s="1">
        <v>101</v>
      </c>
      <c r="D6860" s="1" t="s">
        <v>5627</v>
      </c>
      <c r="F6860" s="33" t="s">
        <v>859</v>
      </c>
      <c r="G6860" s="1">
        <v>6</v>
      </c>
      <c r="H6860" s="1">
        <v>130</v>
      </c>
      <c r="I6860" s="1">
        <v>33</v>
      </c>
      <c r="J6860" s="1">
        <v>37.700000000000003</v>
      </c>
      <c r="K6860" s="3">
        <v>363</v>
      </c>
      <c r="L6860" s="2">
        <f>N6860/((1963.5)*(1-EXP(-(0.024337)*I6860))^(1.76926))</f>
        <v>0.85960486009896298</v>
      </c>
      <c r="N6860" s="1">
        <v>590</v>
      </c>
      <c r="O6860" s="1">
        <v>247.8</v>
      </c>
      <c r="Q6860" s="1">
        <v>15.7</v>
      </c>
      <c r="R6860" s="1">
        <v>6.16</v>
      </c>
      <c r="S6860" s="1">
        <v>32</v>
      </c>
      <c r="AJ6860" s="1" t="s">
        <v>406</v>
      </c>
      <c r="AK6860" s="20">
        <v>53</v>
      </c>
      <c r="AL6860" s="19">
        <v>42</v>
      </c>
      <c r="AN6860" s="3">
        <v>1996</v>
      </c>
      <c r="AQ6860">
        <v>80419</v>
      </c>
      <c r="AR6860" s="1" t="s">
        <v>316</v>
      </c>
    </row>
    <row r="6861" spans="1:50" x14ac:dyDescent="0.25">
      <c r="A6861" s="1">
        <v>8468</v>
      </c>
      <c r="B6861" s="1" t="s">
        <v>1233</v>
      </c>
      <c r="C6861" s="1">
        <v>101</v>
      </c>
      <c r="D6861" s="1" t="s">
        <v>5627</v>
      </c>
      <c r="F6861" s="33" t="s">
        <v>859</v>
      </c>
      <c r="G6861" s="1">
        <v>6</v>
      </c>
      <c r="H6861" s="1">
        <v>140</v>
      </c>
      <c r="I6861" s="1">
        <v>33.799999999999997</v>
      </c>
      <c r="J6861" s="1">
        <v>39.4</v>
      </c>
      <c r="K6861" s="3">
        <v>338</v>
      </c>
      <c r="L6861" s="2">
        <f>N6861/((1963.5)*(1-EXP(-(0.024337)*I6861))^(1.76926))</f>
        <v>0.86750249760885734</v>
      </c>
      <c r="N6861" s="1">
        <v>612</v>
      </c>
      <c r="O6861" s="1">
        <v>257</v>
      </c>
      <c r="Q6861" s="1">
        <v>15.3</v>
      </c>
      <c r="R6861" s="1">
        <v>5.92</v>
      </c>
      <c r="S6861" s="1">
        <v>30.3</v>
      </c>
      <c r="AJ6861" s="1" t="s">
        <v>406</v>
      </c>
      <c r="AK6861" s="20">
        <v>53</v>
      </c>
      <c r="AL6861" s="19">
        <v>42</v>
      </c>
      <c r="AN6861" s="3">
        <v>1996</v>
      </c>
      <c r="AQ6861">
        <v>80419</v>
      </c>
      <c r="AR6861" s="1" t="s">
        <v>316</v>
      </c>
    </row>
    <row r="6862" spans="1:50" x14ac:dyDescent="0.25">
      <c r="A6862" s="1">
        <v>8469</v>
      </c>
      <c r="B6862" s="1" t="s">
        <v>1233</v>
      </c>
      <c r="C6862" s="1">
        <v>101</v>
      </c>
      <c r="D6862" s="1" t="s">
        <v>5627</v>
      </c>
      <c r="F6862" s="33" t="s">
        <v>859</v>
      </c>
      <c r="G6862" s="1">
        <v>6</v>
      </c>
      <c r="H6862" s="1">
        <v>150</v>
      </c>
      <c r="I6862" s="1">
        <v>34.5</v>
      </c>
      <c r="J6862" s="1">
        <v>41.5</v>
      </c>
      <c r="K6862" s="3">
        <v>309</v>
      </c>
      <c r="L6862" s="2">
        <f>N6862/((1963.5)*(1-EXP(-(0.024337)*I6862))^(1.76926))</f>
        <v>0.8752546479968808</v>
      </c>
      <c r="N6862" s="1">
        <v>632</v>
      </c>
      <c r="O6862" s="1">
        <v>265.39999999999998</v>
      </c>
      <c r="Q6862" s="1">
        <v>15</v>
      </c>
      <c r="R6862" s="1">
        <v>5.92</v>
      </c>
      <c r="S6862" s="1">
        <v>28.9</v>
      </c>
      <c r="AJ6862" s="1" t="s">
        <v>406</v>
      </c>
      <c r="AK6862" s="20">
        <v>53</v>
      </c>
      <c r="AL6862" s="19">
        <v>42</v>
      </c>
      <c r="AN6862" s="3">
        <v>1996</v>
      </c>
      <c r="AQ6862">
        <v>80419</v>
      </c>
      <c r="AR6862" s="1" t="s">
        <v>316</v>
      </c>
    </row>
    <row r="6863" spans="1:50" x14ac:dyDescent="0.25">
      <c r="A6863" s="1">
        <v>8470</v>
      </c>
      <c r="B6863" s="1" t="s">
        <v>1233</v>
      </c>
      <c r="C6863" s="1">
        <v>101</v>
      </c>
      <c r="D6863" s="1" t="s">
        <v>5627</v>
      </c>
      <c r="F6863" s="33" t="s">
        <v>859</v>
      </c>
      <c r="G6863" s="1">
        <v>5</v>
      </c>
      <c r="H6863" s="1">
        <v>50</v>
      </c>
      <c r="I6863" s="1">
        <v>21.2</v>
      </c>
      <c r="J6863" s="1">
        <v>20.5</v>
      </c>
      <c r="K6863" s="3">
        <v>960</v>
      </c>
      <c r="L6863" s="2">
        <f>N6863/((2111.2)*(1-EXP(-(0.024888)*I6863))^(1.82531))</f>
        <v>0.788526006280589</v>
      </c>
      <c r="N6863" s="1">
        <v>327</v>
      </c>
      <c r="O6863" s="1">
        <v>142.6</v>
      </c>
      <c r="Q6863" s="1">
        <v>17</v>
      </c>
      <c r="R6863" s="1">
        <v>7.19</v>
      </c>
      <c r="S6863" s="1">
        <v>42.5</v>
      </c>
      <c r="AJ6863" s="1" t="s">
        <v>406</v>
      </c>
      <c r="AK6863" s="20">
        <v>53</v>
      </c>
      <c r="AL6863" s="19">
        <v>42</v>
      </c>
      <c r="AN6863" s="3">
        <v>1996</v>
      </c>
      <c r="AQ6863">
        <v>80419</v>
      </c>
      <c r="AR6863" s="1" t="s">
        <v>316</v>
      </c>
    </row>
    <row r="6864" spans="1:50" x14ac:dyDescent="0.25">
      <c r="A6864" s="1">
        <v>8471</v>
      </c>
      <c r="B6864" s="1" t="s">
        <v>1233</v>
      </c>
      <c r="C6864" s="1">
        <v>101</v>
      </c>
      <c r="D6864" s="1" t="s">
        <v>5627</v>
      </c>
      <c r="F6864" s="33" t="s">
        <v>859</v>
      </c>
      <c r="G6864" s="1">
        <v>5</v>
      </c>
      <c r="H6864" s="1">
        <v>60</v>
      </c>
      <c r="I6864" s="1">
        <v>23</v>
      </c>
      <c r="J6864" s="1">
        <v>23.8</v>
      </c>
      <c r="K6864" s="3">
        <v>748</v>
      </c>
      <c r="L6864" s="2">
        <f>N6864/((2111.2)*(1-EXP(-(0.024888)*I6864))^(1.82531))</f>
        <v>0.78722081901328789</v>
      </c>
      <c r="N6864" s="1">
        <v>365</v>
      </c>
      <c r="O6864" s="1">
        <v>159.1</v>
      </c>
      <c r="Q6864" s="1">
        <v>17.7</v>
      </c>
      <c r="R6864" s="1">
        <v>7.85</v>
      </c>
      <c r="S6864" s="1">
        <v>42.4</v>
      </c>
      <c r="AJ6864" s="1" t="s">
        <v>406</v>
      </c>
      <c r="AK6864" s="20">
        <v>53</v>
      </c>
      <c r="AL6864" s="19">
        <v>42</v>
      </c>
      <c r="AN6864" s="3">
        <v>1996</v>
      </c>
      <c r="AQ6864">
        <v>80419</v>
      </c>
      <c r="AR6864" s="1" t="s">
        <v>316</v>
      </c>
    </row>
    <row r="6865" spans="1:44" x14ac:dyDescent="0.25">
      <c r="A6865" s="1">
        <v>8472</v>
      </c>
      <c r="B6865" s="1" t="s">
        <v>1233</v>
      </c>
      <c r="C6865" s="1">
        <v>101</v>
      </c>
      <c r="D6865" s="1" t="s">
        <v>5627</v>
      </c>
      <c r="F6865" s="33" t="s">
        <v>859</v>
      </c>
      <c r="G6865" s="1">
        <v>6</v>
      </c>
      <c r="H6865" s="1">
        <v>70</v>
      </c>
      <c r="I6865" s="1">
        <v>24.7</v>
      </c>
      <c r="J6865" s="1">
        <v>25.1</v>
      </c>
      <c r="K6865" s="3">
        <v>702</v>
      </c>
      <c r="L6865" s="2">
        <f>N6865/((1963.5)*(1-EXP(-(0.024337)*I6865))^(1.76926))</f>
        <v>0.83498135462053091</v>
      </c>
      <c r="N6865" s="1">
        <v>402</v>
      </c>
      <c r="O6865" s="1">
        <v>175.3</v>
      </c>
      <c r="Q6865" s="1">
        <v>17.5</v>
      </c>
      <c r="R6865" s="1">
        <v>7.38</v>
      </c>
      <c r="S6865" s="1">
        <v>40.4</v>
      </c>
      <c r="AJ6865" s="1" t="s">
        <v>406</v>
      </c>
      <c r="AK6865" s="20">
        <v>53</v>
      </c>
      <c r="AL6865" s="19">
        <v>42</v>
      </c>
      <c r="AN6865" s="3">
        <v>1996</v>
      </c>
      <c r="AQ6865">
        <v>80419</v>
      </c>
      <c r="AR6865" s="1" t="s">
        <v>316</v>
      </c>
    </row>
    <row r="6866" spans="1:44" x14ac:dyDescent="0.25">
      <c r="A6866" s="1">
        <v>8473</v>
      </c>
      <c r="B6866" s="1" t="s">
        <v>1233</v>
      </c>
      <c r="C6866" s="1">
        <v>101</v>
      </c>
      <c r="D6866" s="1" t="s">
        <v>5627</v>
      </c>
      <c r="F6866" s="33" t="s">
        <v>859</v>
      </c>
      <c r="G6866" s="1">
        <v>6</v>
      </c>
      <c r="H6866" s="1">
        <v>80</v>
      </c>
      <c r="I6866" s="1">
        <v>26.2</v>
      </c>
      <c r="J6866" s="1">
        <v>27.3</v>
      </c>
      <c r="K6866" s="3">
        <v>613</v>
      </c>
      <c r="L6866" s="2">
        <f>N6866/((1963.5)*(1-EXP(-(0.024337)*I6866))^(1.76926))</f>
        <v>0.8379646134848806</v>
      </c>
      <c r="N6866" s="1">
        <v>435</v>
      </c>
      <c r="O6866" s="1">
        <v>191.4</v>
      </c>
      <c r="Q6866" s="1">
        <v>17.2</v>
      </c>
      <c r="R6866" s="1">
        <v>7.28</v>
      </c>
      <c r="S6866" s="1">
        <v>38.9</v>
      </c>
      <c r="AJ6866" s="1" t="s">
        <v>406</v>
      </c>
      <c r="AK6866" s="20">
        <v>53</v>
      </c>
      <c r="AL6866" s="19">
        <v>42</v>
      </c>
      <c r="AN6866" s="3">
        <v>1996</v>
      </c>
      <c r="AQ6866">
        <v>80419</v>
      </c>
      <c r="AR6866" s="1" t="s">
        <v>316</v>
      </c>
    </row>
    <row r="6867" spans="1:44" x14ac:dyDescent="0.25">
      <c r="A6867" s="1">
        <v>8474</v>
      </c>
      <c r="B6867" s="1" t="s">
        <v>1233</v>
      </c>
      <c r="C6867" s="1">
        <v>101</v>
      </c>
      <c r="D6867" s="1" t="s">
        <v>5627</v>
      </c>
      <c r="F6867" s="33" t="s">
        <v>859</v>
      </c>
      <c r="G6867" s="1">
        <v>6</v>
      </c>
      <c r="H6867" s="1">
        <v>90</v>
      </c>
      <c r="I6867" s="1">
        <v>27.5</v>
      </c>
      <c r="J6867" s="1">
        <v>29.3</v>
      </c>
      <c r="K6867" s="3">
        <v>548</v>
      </c>
      <c r="L6867" s="2">
        <f>N6867/((1963.5)*(1-EXP(-(0.024337)*I6867))^(1.76926))</f>
        <v>0.84298518975111236</v>
      </c>
      <c r="N6867" s="1">
        <v>465</v>
      </c>
      <c r="O6867" s="1">
        <v>204.6</v>
      </c>
      <c r="Q6867" s="1">
        <v>16.8</v>
      </c>
      <c r="R6867" s="1">
        <v>7.1</v>
      </c>
      <c r="S6867" s="1">
        <v>37.200000000000003</v>
      </c>
      <c r="AJ6867" s="1" t="s">
        <v>406</v>
      </c>
      <c r="AK6867" s="20">
        <v>53</v>
      </c>
      <c r="AL6867" s="19">
        <v>42</v>
      </c>
      <c r="AN6867" s="3">
        <v>1996</v>
      </c>
      <c r="AQ6867">
        <v>80419</v>
      </c>
      <c r="AR6867" s="1" t="s">
        <v>316</v>
      </c>
    </row>
    <row r="6868" spans="1:44" x14ac:dyDescent="0.25">
      <c r="A6868" s="1">
        <v>8475</v>
      </c>
      <c r="B6868" s="1" t="s">
        <v>1233</v>
      </c>
      <c r="C6868" s="1">
        <v>101</v>
      </c>
      <c r="D6868" s="1" t="s">
        <v>5627</v>
      </c>
      <c r="F6868" s="33" t="s">
        <v>859</v>
      </c>
      <c r="G6868" s="1">
        <v>6</v>
      </c>
      <c r="H6868" s="1">
        <v>100</v>
      </c>
      <c r="I6868" s="1">
        <v>28.8</v>
      </c>
      <c r="J6868" s="1">
        <v>31.4</v>
      </c>
      <c r="K6868" s="3">
        <v>490</v>
      </c>
      <c r="L6868" s="2">
        <f>N6868/((1963.5)*(1-EXP(-(0.024337)*I6868))^(1.76926))</f>
        <v>0.84773303148206702</v>
      </c>
      <c r="N6868" s="1">
        <v>495</v>
      </c>
      <c r="O6868" s="1">
        <v>217.8</v>
      </c>
      <c r="Q6868" s="1">
        <v>16.5</v>
      </c>
      <c r="R6868" s="1">
        <v>6.86</v>
      </c>
      <c r="S6868" s="1">
        <v>35.700000000000003</v>
      </c>
      <c r="AJ6868" s="1" t="s">
        <v>406</v>
      </c>
      <c r="AK6868" s="20">
        <v>53</v>
      </c>
      <c r="AL6868" s="19">
        <v>42</v>
      </c>
      <c r="AN6868" s="3">
        <v>1996</v>
      </c>
      <c r="AQ6868">
        <v>80419</v>
      </c>
      <c r="AR6868" s="1" t="s">
        <v>316</v>
      </c>
    </row>
    <row r="6869" spans="1:44" x14ac:dyDescent="0.25">
      <c r="A6869" s="1">
        <v>8476</v>
      </c>
      <c r="B6869" s="1" t="s">
        <v>1233</v>
      </c>
      <c r="C6869" s="1">
        <v>101</v>
      </c>
      <c r="D6869" s="1" t="s">
        <v>5627</v>
      </c>
      <c r="F6869" s="33" t="s">
        <v>859</v>
      </c>
      <c r="G6869" s="1">
        <v>6</v>
      </c>
      <c r="H6869" s="1">
        <v>110</v>
      </c>
      <c r="I6869" s="1">
        <v>29.9</v>
      </c>
      <c r="J6869" s="1">
        <v>33.299999999999997</v>
      </c>
      <c r="K6869" s="3">
        <v>445</v>
      </c>
      <c r="L6869" s="2">
        <f>N6869/((1963.5)*(1-EXP(-(0.024337)*I6869))^(1.76926))</f>
        <v>0.85426784951213086</v>
      </c>
      <c r="N6869" s="1">
        <v>522</v>
      </c>
      <c r="O6869" s="1">
        <v>219.2</v>
      </c>
      <c r="Q6869" s="1">
        <v>16</v>
      </c>
      <c r="R6869" s="1">
        <v>6.63</v>
      </c>
      <c r="S6869" s="1">
        <v>34</v>
      </c>
      <c r="AJ6869" s="1" t="s">
        <v>406</v>
      </c>
      <c r="AK6869" s="20">
        <v>53</v>
      </c>
      <c r="AL6869" s="19">
        <v>42</v>
      </c>
      <c r="AN6869" s="3">
        <v>1996</v>
      </c>
      <c r="AQ6869">
        <v>80419</v>
      </c>
      <c r="AR6869" s="1" t="s">
        <v>316</v>
      </c>
    </row>
    <row r="6870" spans="1:44" x14ac:dyDescent="0.25">
      <c r="A6870" s="1">
        <v>8477</v>
      </c>
      <c r="B6870" s="1" t="s">
        <v>1233</v>
      </c>
      <c r="C6870" s="1">
        <v>101</v>
      </c>
      <c r="D6870" s="1" t="s">
        <v>5627</v>
      </c>
      <c r="F6870" s="33" t="s">
        <v>859</v>
      </c>
      <c r="G6870" s="1">
        <v>6</v>
      </c>
      <c r="H6870" s="1">
        <v>120</v>
      </c>
      <c r="I6870" s="1">
        <v>31</v>
      </c>
      <c r="J6870" s="1">
        <v>35.200000000000003</v>
      </c>
      <c r="K6870" s="3">
        <v>407</v>
      </c>
      <c r="L6870" s="2">
        <f>N6870/((1963.5)*(1-EXP(-(0.024337)*I6870))^(1.76926))</f>
        <v>0.86052110500780499</v>
      </c>
      <c r="N6870" s="1">
        <v>549</v>
      </c>
      <c r="O6870" s="1">
        <v>230.6</v>
      </c>
      <c r="Q6870" s="1">
        <v>15.6</v>
      </c>
      <c r="R6870" s="1">
        <v>6.35</v>
      </c>
      <c r="S6870" s="1">
        <v>32.5</v>
      </c>
      <c r="AJ6870" s="1" t="s">
        <v>406</v>
      </c>
      <c r="AK6870" s="20">
        <v>53</v>
      </c>
      <c r="AL6870" s="19">
        <v>42</v>
      </c>
      <c r="AN6870" s="3">
        <v>1996</v>
      </c>
      <c r="AQ6870">
        <v>80419</v>
      </c>
      <c r="AR6870" s="1" t="s">
        <v>316</v>
      </c>
    </row>
    <row r="6871" spans="1:44" x14ac:dyDescent="0.25">
      <c r="A6871" s="1">
        <v>8478</v>
      </c>
      <c r="B6871" s="1" t="s">
        <v>1233</v>
      </c>
      <c r="C6871" s="1">
        <v>101</v>
      </c>
      <c r="D6871" s="1" t="s">
        <v>5627</v>
      </c>
      <c r="F6871" s="33" t="s">
        <v>859</v>
      </c>
      <c r="G6871" s="1">
        <v>6</v>
      </c>
      <c r="H6871" s="1">
        <v>130</v>
      </c>
      <c r="I6871" s="1">
        <v>32</v>
      </c>
      <c r="J6871" s="1">
        <v>37</v>
      </c>
      <c r="K6871" s="3">
        <v>376</v>
      </c>
      <c r="L6871" s="2">
        <f>N6871/((1963.5)*(1-EXP(-(0.024337)*I6871))^(1.76926))</f>
        <v>0.86670827064437217</v>
      </c>
      <c r="N6871" s="1">
        <v>574</v>
      </c>
      <c r="O6871" s="1">
        <v>241.1</v>
      </c>
      <c r="Q6871" s="1">
        <v>15.2</v>
      </c>
      <c r="R6871" s="1">
        <v>6.11</v>
      </c>
      <c r="S6871" s="1">
        <v>31</v>
      </c>
      <c r="AJ6871" s="1" t="s">
        <v>406</v>
      </c>
      <c r="AK6871" s="20">
        <v>53</v>
      </c>
      <c r="AL6871" s="19">
        <v>42</v>
      </c>
      <c r="AN6871" s="3">
        <v>1996</v>
      </c>
      <c r="AQ6871">
        <v>80419</v>
      </c>
      <c r="AR6871" s="1" t="s">
        <v>316</v>
      </c>
    </row>
    <row r="6872" spans="1:44" x14ac:dyDescent="0.25">
      <c r="A6872" s="1">
        <v>8479</v>
      </c>
      <c r="B6872" s="1" t="s">
        <v>1233</v>
      </c>
      <c r="C6872" s="1">
        <v>101</v>
      </c>
      <c r="D6872" s="1" t="s">
        <v>5627</v>
      </c>
      <c r="F6872" s="33" t="s">
        <v>859</v>
      </c>
      <c r="G6872" s="1">
        <v>6</v>
      </c>
      <c r="H6872" s="1">
        <v>140</v>
      </c>
      <c r="I6872" s="1">
        <v>32.9</v>
      </c>
      <c r="J6872" s="1">
        <v>38.799999999999997</v>
      </c>
      <c r="K6872" s="3">
        <v>348</v>
      </c>
      <c r="L6872" s="2">
        <f>N6872/((1963.5)*(1-EXP(-(0.024337)*I6872))^(1.76926))</f>
        <v>0.87431642090744677</v>
      </c>
      <c r="N6872" s="1">
        <v>598</v>
      </c>
      <c r="O6872" s="1">
        <v>251.2</v>
      </c>
      <c r="Q6872" s="1">
        <v>14.9</v>
      </c>
      <c r="R6872" s="1">
        <v>5.87</v>
      </c>
      <c r="S6872" s="1">
        <v>29.5</v>
      </c>
      <c r="AJ6872" s="1" t="s">
        <v>406</v>
      </c>
      <c r="AK6872" s="20">
        <v>53</v>
      </c>
      <c r="AL6872" s="19">
        <v>42</v>
      </c>
      <c r="AN6872" s="3">
        <v>1996</v>
      </c>
      <c r="AQ6872">
        <v>80419</v>
      </c>
      <c r="AR6872" s="1" t="s">
        <v>316</v>
      </c>
    </row>
    <row r="6873" spans="1:44" x14ac:dyDescent="0.25">
      <c r="A6873" s="1">
        <v>8480</v>
      </c>
      <c r="B6873" s="1" t="s">
        <v>1233</v>
      </c>
      <c r="C6873" s="1">
        <v>101</v>
      </c>
      <c r="D6873" s="1" t="s">
        <v>5627</v>
      </c>
      <c r="F6873" s="33" t="s">
        <v>859</v>
      </c>
      <c r="G6873" s="1">
        <v>6</v>
      </c>
      <c r="H6873" s="1">
        <v>150</v>
      </c>
      <c r="I6873" s="1">
        <v>32.799999999999997</v>
      </c>
      <c r="J6873" s="1">
        <v>40.5</v>
      </c>
      <c r="K6873" s="3">
        <v>325</v>
      </c>
      <c r="L6873" s="2">
        <f>N6873/((1963.5)*(1-EXP(-(0.024337)*I6873))^(1.76926))</f>
        <v>0.91114266489507756</v>
      </c>
      <c r="N6873" s="1">
        <v>621</v>
      </c>
      <c r="O6873" s="1">
        <v>260.8</v>
      </c>
      <c r="Q6873" s="1">
        <v>14.4</v>
      </c>
      <c r="R6873" s="1">
        <v>5.69</v>
      </c>
      <c r="S6873" s="1">
        <v>28.1</v>
      </c>
      <c r="AJ6873" s="1" t="s">
        <v>406</v>
      </c>
      <c r="AK6873" s="20">
        <v>53</v>
      </c>
      <c r="AL6873" s="19">
        <v>42</v>
      </c>
      <c r="AN6873" s="3">
        <v>1996</v>
      </c>
      <c r="AQ6873">
        <v>80419</v>
      </c>
      <c r="AR6873" s="1" t="s">
        <v>316</v>
      </c>
    </row>
    <row r="6874" spans="1:44" x14ac:dyDescent="0.25">
      <c r="A6874" s="1">
        <v>8482</v>
      </c>
      <c r="B6874" s="1" t="s">
        <v>1233</v>
      </c>
      <c r="C6874" s="1">
        <v>101</v>
      </c>
      <c r="D6874" s="1" t="s">
        <v>5627</v>
      </c>
      <c r="F6874" s="33" t="s">
        <v>859</v>
      </c>
      <c r="G6874" s="1">
        <v>6</v>
      </c>
      <c r="H6874" s="1">
        <v>10</v>
      </c>
      <c r="I6874" s="1">
        <v>5.4</v>
      </c>
      <c r="J6874" s="1">
        <v>4.2</v>
      </c>
      <c r="K6874" s="3">
        <v>4240</v>
      </c>
      <c r="L6874" s="2">
        <f>N6874/((1963.5)*(1-EXP(-(0.024337)*I6874))^(1.76926))</f>
        <v>0.70421211691503771</v>
      </c>
      <c r="N6874" s="1">
        <v>34</v>
      </c>
      <c r="O6874" s="1">
        <v>10.7</v>
      </c>
      <c r="Q6874" s="1">
        <v>2.5840000000000001</v>
      </c>
      <c r="R6874" s="1">
        <v>1.802</v>
      </c>
      <c r="S6874" s="1">
        <v>3.8079999999999998</v>
      </c>
      <c r="AJ6874" s="1" t="s">
        <v>406</v>
      </c>
      <c r="AK6874" s="20">
        <v>53</v>
      </c>
      <c r="AL6874" s="19">
        <v>42</v>
      </c>
      <c r="AN6874" s="3">
        <v>1985</v>
      </c>
      <c r="AQ6874">
        <v>80419</v>
      </c>
      <c r="AR6874" s="1" t="s">
        <v>317</v>
      </c>
    </row>
    <row r="6875" spans="1:44" x14ac:dyDescent="0.25">
      <c r="A6875" s="1">
        <v>8483</v>
      </c>
      <c r="B6875" s="1" t="s">
        <v>1233</v>
      </c>
      <c r="C6875" s="1">
        <v>101</v>
      </c>
      <c r="D6875" s="1" t="s">
        <v>5627</v>
      </c>
      <c r="F6875" s="33" t="s">
        <v>859</v>
      </c>
      <c r="G6875" s="1">
        <v>7</v>
      </c>
      <c r="H6875" s="1">
        <v>10</v>
      </c>
      <c r="I6875" s="1">
        <v>3.7</v>
      </c>
      <c r="J6875" s="1">
        <v>5</v>
      </c>
      <c r="K6875" s="3">
        <v>3895</v>
      </c>
      <c r="L6875" s="2">
        <f>N6875/((1824.17)*(1-EXP(-(0.023514)*I6875))^(1.69151))</f>
        <v>0.95374286511203499</v>
      </c>
      <c r="N6875" s="1">
        <v>26</v>
      </c>
      <c r="O6875" s="1">
        <v>8.3000000000000007</v>
      </c>
      <c r="Q6875" s="1">
        <v>2</v>
      </c>
      <c r="R6875" s="1">
        <v>1.4</v>
      </c>
      <c r="S6875" s="1">
        <v>3</v>
      </c>
      <c r="AJ6875" s="1" t="s">
        <v>406</v>
      </c>
      <c r="AK6875" s="20">
        <v>53</v>
      </c>
      <c r="AL6875" s="19">
        <v>42</v>
      </c>
      <c r="AN6875" s="3">
        <v>1985</v>
      </c>
      <c r="AQ6875">
        <v>80419</v>
      </c>
      <c r="AR6875" s="1" t="s">
        <v>317</v>
      </c>
    </row>
    <row r="6876" spans="1:44" x14ac:dyDescent="0.25">
      <c r="A6876" s="1">
        <v>8484</v>
      </c>
      <c r="B6876" s="1" t="s">
        <v>1233</v>
      </c>
      <c r="C6876" s="1">
        <v>101</v>
      </c>
      <c r="D6876" s="1" t="s">
        <v>5627</v>
      </c>
      <c r="F6876" s="33" t="s">
        <v>859</v>
      </c>
      <c r="G6876" s="1">
        <v>5</v>
      </c>
      <c r="H6876" s="1">
        <v>10</v>
      </c>
      <c r="I6876" s="1">
        <v>5</v>
      </c>
      <c r="J6876" s="1">
        <v>6</v>
      </c>
      <c r="K6876" s="3">
        <v>5300</v>
      </c>
      <c r="L6876" s="2">
        <f>N6876/((2111.2)*(1-EXP(-(0.024888)*I6876))^(1.82531))</f>
        <v>1.0940036319276683</v>
      </c>
      <c r="N6876" s="1">
        <v>46</v>
      </c>
      <c r="O6876" s="1">
        <v>18.2</v>
      </c>
      <c r="Q6876" s="1">
        <v>12.4</v>
      </c>
      <c r="R6876" s="1">
        <v>4.91</v>
      </c>
      <c r="AJ6876" s="1" t="s">
        <v>406</v>
      </c>
      <c r="AK6876" s="20">
        <v>50</v>
      </c>
      <c r="AL6876" s="19">
        <v>41</v>
      </c>
      <c r="AN6876" s="3">
        <v>1986</v>
      </c>
      <c r="AQ6876">
        <v>80814</v>
      </c>
      <c r="AR6876" s="1" t="s">
        <v>318</v>
      </c>
    </row>
    <row r="6877" spans="1:44" x14ac:dyDescent="0.25">
      <c r="A6877" s="1">
        <v>8485</v>
      </c>
      <c r="B6877" s="1" t="s">
        <v>1233</v>
      </c>
      <c r="C6877" s="1">
        <v>101</v>
      </c>
      <c r="D6877" s="1" t="s">
        <v>5627</v>
      </c>
      <c r="F6877" s="33" t="s">
        <v>859</v>
      </c>
      <c r="G6877" s="1">
        <v>6</v>
      </c>
      <c r="H6877" s="1">
        <v>10</v>
      </c>
      <c r="I6877" s="1">
        <v>4.0999999999999996</v>
      </c>
      <c r="J6877" s="1">
        <v>6.1</v>
      </c>
      <c r="K6877" s="3">
        <v>2375</v>
      </c>
      <c r="L6877" s="2">
        <f>N6877/((1963.5)*(1-EXP(-(0.024337)*I6877))^(1.76926))</f>
        <v>0.55766528605884791</v>
      </c>
      <c r="N6877" s="1">
        <v>17</v>
      </c>
      <c r="O6877" s="1">
        <v>7.99</v>
      </c>
      <c r="Q6877" s="1">
        <v>4.55</v>
      </c>
      <c r="R6877" s="1">
        <v>2.2000000000000002</v>
      </c>
      <c r="AJ6877" s="1" t="s">
        <v>406</v>
      </c>
      <c r="AK6877" s="20">
        <v>50</v>
      </c>
      <c r="AL6877" s="19">
        <v>41</v>
      </c>
      <c r="AN6877" s="3">
        <v>1986</v>
      </c>
      <c r="AQ6877">
        <v>80814</v>
      </c>
      <c r="AR6877" s="1" t="s">
        <v>318</v>
      </c>
    </row>
    <row r="6878" spans="1:44" x14ac:dyDescent="0.25">
      <c r="A6878" s="1">
        <v>8486</v>
      </c>
      <c r="B6878" s="1" t="s">
        <v>1233</v>
      </c>
      <c r="C6878" s="1">
        <v>101</v>
      </c>
      <c r="D6878" s="1" t="s">
        <v>5627</v>
      </c>
      <c r="F6878" s="33" t="s">
        <v>859</v>
      </c>
      <c r="G6878" s="1">
        <v>5</v>
      </c>
      <c r="H6878" s="1">
        <v>15</v>
      </c>
      <c r="I6878" s="1">
        <v>7.7</v>
      </c>
      <c r="J6878" s="1">
        <v>8.1999999999999993</v>
      </c>
      <c r="K6878" s="3">
        <v>3622</v>
      </c>
      <c r="L6878" s="2">
        <f>N6878/((2111.2)*(1-EXP(-(0.024888)*I6878))^(1.82531))</f>
        <v>0.99868839919178587</v>
      </c>
      <c r="N6878" s="1">
        <v>87</v>
      </c>
      <c r="O6878" s="1">
        <v>41.1</v>
      </c>
      <c r="Q6878" s="1">
        <v>13.1</v>
      </c>
      <c r="R6878" s="1">
        <v>4.95</v>
      </c>
      <c r="AJ6878" s="1" t="s">
        <v>406</v>
      </c>
      <c r="AK6878" s="20">
        <v>50</v>
      </c>
      <c r="AL6878" s="19">
        <v>41</v>
      </c>
      <c r="AN6878" s="3">
        <v>1986</v>
      </c>
      <c r="AQ6878">
        <v>80814</v>
      </c>
      <c r="AR6878" s="1" t="s">
        <v>318</v>
      </c>
    </row>
    <row r="6879" spans="1:44" x14ac:dyDescent="0.25">
      <c r="A6879" s="1">
        <v>8487</v>
      </c>
      <c r="B6879" s="1" t="s">
        <v>1233</v>
      </c>
      <c r="C6879" s="1">
        <v>101</v>
      </c>
      <c r="D6879" s="1" t="s">
        <v>5627</v>
      </c>
      <c r="F6879" s="33" t="s">
        <v>859</v>
      </c>
      <c r="G6879" s="1">
        <v>5</v>
      </c>
      <c r="H6879" s="1">
        <v>15</v>
      </c>
      <c r="I6879" s="1">
        <v>7.5</v>
      </c>
      <c r="J6879" s="1">
        <v>7.8</v>
      </c>
      <c r="K6879" s="3">
        <v>4329</v>
      </c>
      <c r="L6879" s="2">
        <f>N6879/((2111.2)*(1-EXP(-(0.024888)*I6879))^(1.82531))</f>
        <v>1.175136650745954</v>
      </c>
      <c r="N6879" s="1">
        <v>98</v>
      </c>
      <c r="O6879" s="1">
        <v>49.3</v>
      </c>
      <c r="Q6879" s="1">
        <v>19.5</v>
      </c>
      <c r="R6879" s="1">
        <v>6.23</v>
      </c>
      <c r="AJ6879" s="1" t="s">
        <v>406</v>
      </c>
      <c r="AK6879" s="20">
        <v>50</v>
      </c>
      <c r="AL6879" s="19">
        <v>41</v>
      </c>
      <c r="AN6879" s="3">
        <v>1986</v>
      </c>
      <c r="AQ6879">
        <v>80814</v>
      </c>
      <c r="AR6879" s="1" t="s">
        <v>318</v>
      </c>
    </row>
    <row r="6880" spans="1:44" x14ac:dyDescent="0.25">
      <c r="A6880" s="1">
        <v>8488</v>
      </c>
      <c r="B6880" s="1" t="s">
        <v>1233</v>
      </c>
      <c r="C6880" s="1">
        <v>101</v>
      </c>
      <c r="D6880" s="1" t="s">
        <v>5627</v>
      </c>
      <c r="F6880" s="33" t="s">
        <v>859</v>
      </c>
      <c r="G6880" s="1">
        <v>6</v>
      </c>
      <c r="H6880" s="1">
        <v>16</v>
      </c>
      <c r="I6880" s="1">
        <v>6.9</v>
      </c>
      <c r="J6880" s="1">
        <v>6.9</v>
      </c>
      <c r="K6880" s="3">
        <v>5950</v>
      </c>
      <c r="L6880" s="2">
        <f>N6880/((1963.5)*(1-EXP(-(0.024337)*I6880))^(1.76926))</f>
        <v>1.4823013784068286</v>
      </c>
      <c r="N6880" s="1">
        <v>107</v>
      </c>
      <c r="O6880" s="1">
        <v>46.6</v>
      </c>
      <c r="Q6880" s="1">
        <v>12.8</v>
      </c>
      <c r="R6880" s="1">
        <v>8.56</v>
      </c>
      <c r="AJ6880" s="1" t="s">
        <v>406</v>
      </c>
      <c r="AK6880" s="20">
        <v>50</v>
      </c>
      <c r="AL6880" s="19">
        <v>41</v>
      </c>
      <c r="AN6880" s="3">
        <v>1986</v>
      </c>
      <c r="AQ6880">
        <v>80814</v>
      </c>
      <c r="AR6880" s="1" t="s">
        <v>318</v>
      </c>
    </row>
    <row r="6881" spans="1:44" x14ac:dyDescent="0.25">
      <c r="A6881" s="1">
        <v>8489</v>
      </c>
      <c r="B6881" s="1" t="s">
        <v>1233</v>
      </c>
      <c r="C6881" s="1">
        <v>101</v>
      </c>
      <c r="D6881" s="1" t="s">
        <v>5627</v>
      </c>
      <c r="F6881" s="33" t="s">
        <v>859</v>
      </c>
      <c r="G6881" s="1">
        <v>6</v>
      </c>
      <c r="H6881" s="1">
        <v>20</v>
      </c>
      <c r="I6881" s="1">
        <v>8.5</v>
      </c>
      <c r="J6881" s="1">
        <v>7.2</v>
      </c>
      <c r="K6881" s="3">
        <v>4048</v>
      </c>
      <c r="L6881" s="2">
        <f>N6881/((1963.5)*(1-EXP(-(0.024337)*I6881))^(1.76926))</f>
        <v>0.73288520312640004</v>
      </c>
      <c r="N6881" s="1">
        <v>74</v>
      </c>
      <c r="O6881" s="1">
        <v>35.299999999999997</v>
      </c>
      <c r="Q6881" s="1">
        <v>7.27</v>
      </c>
      <c r="R6881" s="1">
        <v>3.38</v>
      </c>
      <c r="AJ6881" s="1" t="s">
        <v>406</v>
      </c>
      <c r="AK6881" s="20">
        <v>50</v>
      </c>
      <c r="AL6881" s="19">
        <v>41</v>
      </c>
      <c r="AN6881" s="3">
        <v>1986</v>
      </c>
      <c r="AQ6881">
        <v>80814</v>
      </c>
      <c r="AR6881" s="1" t="s">
        <v>318</v>
      </c>
    </row>
    <row r="6882" spans="1:44" x14ac:dyDescent="0.25">
      <c r="A6882" s="1">
        <v>8490</v>
      </c>
      <c r="B6882" s="1" t="s">
        <v>1233</v>
      </c>
      <c r="C6882" s="1">
        <v>101</v>
      </c>
      <c r="D6882" s="1" t="s">
        <v>5627</v>
      </c>
      <c r="F6882" s="33" t="s">
        <v>859</v>
      </c>
      <c r="G6882" s="1">
        <v>6</v>
      </c>
      <c r="H6882" s="1">
        <v>22</v>
      </c>
      <c r="I6882" s="1">
        <v>9</v>
      </c>
      <c r="J6882" s="1">
        <v>8.6999999999999993</v>
      </c>
      <c r="K6882" s="3">
        <v>3175</v>
      </c>
      <c r="L6882" s="2">
        <f>N6882/((1963.5)*(1-EXP(-(0.024337)*I6882))^(1.76926))</f>
        <v>0.74166524775640741</v>
      </c>
      <c r="N6882" s="1">
        <v>82</v>
      </c>
      <c r="O6882" s="1">
        <v>37.200000000000003</v>
      </c>
      <c r="Q6882" s="1">
        <v>4.63</v>
      </c>
      <c r="R6882" s="1">
        <v>5.07</v>
      </c>
      <c r="AJ6882" s="1" t="s">
        <v>406</v>
      </c>
      <c r="AK6882" s="20">
        <v>50</v>
      </c>
      <c r="AL6882" s="19">
        <v>41</v>
      </c>
      <c r="AN6882" s="3">
        <v>1986</v>
      </c>
      <c r="AQ6882">
        <v>80814</v>
      </c>
      <c r="AR6882" s="1" t="s">
        <v>318</v>
      </c>
    </row>
    <row r="6883" spans="1:44" x14ac:dyDescent="0.25">
      <c r="A6883" s="1">
        <v>8491</v>
      </c>
      <c r="B6883" s="1" t="s">
        <v>1233</v>
      </c>
      <c r="C6883" s="1">
        <v>101</v>
      </c>
      <c r="D6883" s="1" t="s">
        <v>5627</v>
      </c>
      <c r="F6883" s="33" t="s">
        <v>859</v>
      </c>
      <c r="G6883" s="1">
        <v>5</v>
      </c>
      <c r="H6883" s="1">
        <v>25</v>
      </c>
      <c r="I6883" s="1">
        <v>11.5</v>
      </c>
      <c r="J6883" s="1">
        <v>10.6</v>
      </c>
      <c r="K6883" s="3">
        <v>4500</v>
      </c>
      <c r="L6883" s="2">
        <f>N6883/((2111.2)*(1-EXP(-(0.024888)*I6883))^(1.82531))</f>
        <v>1.2473446581368737</v>
      </c>
      <c r="N6883" s="1">
        <v>208</v>
      </c>
      <c r="O6883" s="1">
        <v>94.4</v>
      </c>
      <c r="Q6883" s="1">
        <v>15.7</v>
      </c>
      <c r="R6883" s="1">
        <v>8.68</v>
      </c>
      <c r="AJ6883" s="1" t="s">
        <v>406</v>
      </c>
      <c r="AK6883" s="20">
        <v>50</v>
      </c>
      <c r="AL6883" s="19">
        <v>41</v>
      </c>
      <c r="AN6883" s="3">
        <v>1986</v>
      </c>
      <c r="AQ6883">
        <v>80814</v>
      </c>
      <c r="AR6883" s="1" t="s">
        <v>318</v>
      </c>
    </row>
    <row r="6884" spans="1:44" x14ac:dyDescent="0.25">
      <c r="A6884" s="1">
        <v>8492</v>
      </c>
      <c r="B6884" s="1" t="s">
        <v>1233</v>
      </c>
      <c r="C6884" s="1">
        <v>101</v>
      </c>
      <c r="D6884" s="1" t="s">
        <v>5627</v>
      </c>
      <c r="F6884" s="33" t="s">
        <v>859</v>
      </c>
      <c r="G6884" s="1">
        <v>6</v>
      </c>
      <c r="H6884" s="1">
        <v>30</v>
      </c>
      <c r="I6884" s="1">
        <v>11.9</v>
      </c>
      <c r="J6884" s="1">
        <v>11.4</v>
      </c>
      <c r="K6884" s="3">
        <v>3620</v>
      </c>
      <c r="L6884" s="2">
        <f>N6884/((2111.2)*(1-EXP(-(0.024888)*I6884))^(1.82531))</f>
        <v>1.0740767518435397</v>
      </c>
      <c r="N6884" s="23">
        <v>189</v>
      </c>
      <c r="O6884" s="1">
        <v>126.7</v>
      </c>
      <c r="Q6884" s="1">
        <v>13.2</v>
      </c>
      <c r="R6884" s="1">
        <v>8.2100000000000009</v>
      </c>
      <c r="AJ6884" s="1" t="s">
        <v>406</v>
      </c>
      <c r="AK6884" s="20">
        <v>50</v>
      </c>
      <c r="AL6884" s="19">
        <v>41</v>
      </c>
      <c r="AN6884" s="3">
        <v>1986</v>
      </c>
      <c r="AQ6884">
        <v>80814</v>
      </c>
      <c r="AR6884" s="1" t="s">
        <v>318</v>
      </c>
    </row>
    <row r="6885" spans="1:44" x14ac:dyDescent="0.25">
      <c r="A6885" s="1">
        <v>8493</v>
      </c>
      <c r="B6885" s="1" t="s">
        <v>1233</v>
      </c>
      <c r="C6885" s="1">
        <v>101</v>
      </c>
      <c r="D6885" s="1" t="s">
        <v>5627</v>
      </c>
      <c r="F6885" s="33" t="s">
        <v>859</v>
      </c>
      <c r="G6885" s="1">
        <v>6</v>
      </c>
      <c r="H6885" s="1">
        <v>30</v>
      </c>
      <c r="I6885" s="1">
        <v>12.4</v>
      </c>
      <c r="J6885" s="1">
        <v>11.5</v>
      </c>
      <c r="K6885" s="3">
        <v>3628</v>
      </c>
      <c r="L6885" s="2">
        <f>N6885/((1963.5)*(1-EXP(-(0.024337)*I6885))^(1.76926))</f>
        <v>1.067489559162466</v>
      </c>
      <c r="N6885" s="1">
        <v>194</v>
      </c>
      <c r="O6885" s="1">
        <v>111.4</v>
      </c>
      <c r="Q6885" s="1">
        <v>16.899999999999999</v>
      </c>
      <c r="R6885" s="1">
        <v>9.2799999999999994</v>
      </c>
      <c r="AJ6885" s="1" t="s">
        <v>406</v>
      </c>
      <c r="AK6885" s="20">
        <v>50</v>
      </c>
      <c r="AL6885" s="19">
        <v>41</v>
      </c>
      <c r="AN6885" s="3">
        <v>1986</v>
      </c>
      <c r="AQ6885">
        <v>80814</v>
      </c>
      <c r="AR6885" s="1" t="s">
        <v>318</v>
      </c>
    </row>
    <row r="6886" spans="1:44" x14ac:dyDescent="0.25">
      <c r="A6886" s="1">
        <v>8494</v>
      </c>
      <c r="B6886" s="1" t="s">
        <v>1233</v>
      </c>
      <c r="C6886" s="1">
        <v>101</v>
      </c>
      <c r="D6886" s="1" t="s">
        <v>5627</v>
      </c>
      <c r="F6886" s="33" t="s">
        <v>859</v>
      </c>
      <c r="G6886" s="1">
        <v>6</v>
      </c>
      <c r="H6886" s="1">
        <v>40</v>
      </c>
      <c r="I6886" s="1">
        <v>15.7</v>
      </c>
      <c r="J6886" s="1">
        <v>15.7</v>
      </c>
      <c r="K6886" s="3">
        <v>1420</v>
      </c>
      <c r="L6886" s="2">
        <f>N6886/((1963.5)*(1-EXP(-(0.024337)*I6886))^(1.76926))</f>
        <v>0.55810303968436314</v>
      </c>
      <c r="N6886" s="1">
        <v>144</v>
      </c>
      <c r="O6886" s="1">
        <v>88.1</v>
      </c>
      <c r="Q6886" s="1">
        <v>10.9</v>
      </c>
      <c r="R6886" s="1">
        <v>5.09</v>
      </c>
      <c r="AJ6886" s="1" t="s">
        <v>406</v>
      </c>
      <c r="AK6886" s="20">
        <v>50</v>
      </c>
      <c r="AL6886" s="19">
        <v>41</v>
      </c>
      <c r="AN6886" s="3">
        <v>1986</v>
      </c>
      <c r="AQ6886">
        <v>80814</v>
      </c>
      <c r="AR6886" s="1" t="s">
        <v>318</v>
      </c>
    </row>
    <row r="6887" spans="1:44" x14ac:dyDescent="0.25">
      <c r="A6887" s="1">
        <v>8495</v>
      </c>
      <c r="B6887" s="1" t="s">
        <v>1233</v>
      </c>
      <c r="C6887" s="1">
        <v>101</v>
      </c>
      <c r="D6887" s="1" t="s">
        <v>5627</v>
      </c>
      <c r="F6887" s="33" t="s">
        <v>859</v>
      </c>
      <c r="G6887" s="1">
        <v>6</v>
      </c>
      <c r="H6887" s="1">
        <v>42</v>
      </c>
      <c r="I6887" s="1">
        <v>15.8</v>
      </c>
      <c r="J6887" s="1">
        <v>15.7</v>
      </c>
      <c r="K6887" s="3">
        <v>1498</v>
      </c>
      <c r="L6887" s="2">
        <f>N6887/((1963.5)*(1-EXP(-(0.024337)*I6887))^(1.76926))</f>
        <v>0.69506795815835065</v>
      </c>
      <c r="N6887" s="1">
        <v>181</v>
      </c>
      <c r="O6887" s="1">
        <v>110.1</v>
      </c>
      <c r="Q6887" s="1">
        <v>12.3</v>
      </c>
      <c r="R6887" s="1">
        <v>5.83</v>
      </c>
      <c r="AJ6887" s="1" t="s">
        <v>406</v>
      </c>
      <c r="AK6887" s="20">
        <v>50</v>
      </c>
      <c r="AL6887" s="19">
        <v>41</v>
      </c>
      <c r="AN6887" s="3">
        <v>1986</v>
      </c>
      <c r="AQ6887">
        <v>80814</v>
      </c>
      <c r="AR6887" s="1" t="s">
        <v>318</v>
      </c>
    </row>
    <row r="6888" spans="1:44" x14ac:dyDescent="0.25">
      <c r="A6888" s="1">
        <v>8496</v>
      </c>
      <c r="B6888" s="1" t="s">
        <v>1233</v>
      </c>
      <c r="C6888" s="1">
        <v>101</v>
      </c>
      <c r="D6888" s="1" t="s">
        <v>5627</v>
      </c>
      <c r="F6888" s="33" t="s">
        <v>859</v>
      </c>
      <c r="G6888" s="1">
        <v>6</v>
      </c>
      <c r="H6888" s="1">
        <v>26</v>
      </c>
      <c r="I6888" s="1">
        <v>9.5</v>
      </c>
      <c r="J6888" s="1">
        <v>9</v>
      </c>
      <c r="K6888" s="3">
        <v>9139</v>
      </c>
      <c r="L6888" s="2">
        <f>N6888/((1963.5)*(1-EXP(-(0.024337)*I6888))^(1.76926))</f>
        <v>1.8769733727281928</v>
      </c>
      <c r="N6888" s="1">
        <v>226</v>
      </c>
      <c r="O6888" s="1">
        <v>134</v>
      </c>
      <c r="Q6888" s="1">
        <v>22.3</v>
      </c>
      <c r="R6888" s="1">
        <v>9.3800000000000008</v>
      </c>
      <c r="AJ6888" s="1" t="s">
        <v>406</v>
      </c>
      <c r="AK6888" s="20">
        <v>50</v>
      </c>
      <c r="AL6888" s="19">
        <v>41</v>
      </c>
      <c r="AN6888" s="3">
        <v>1986</v>
      </c>
      <c r="AQ6888">
        <v>80814</v>
      </c>
      <c r="AR6888" s="1" t="s">
        <v>318</v>
      </c>
    </row>
    <row r="6889" spans="1:44" x14ac:dyDescent="0.25">
      <c r="A6889" s="1">
        <v>8497</v>
      </c>
      <c r="B6889" s="1" t="s">
        <v>1233</v>
      </c>
      <c r="C6889" s="1">
        <v>101</v>
      </c>
      <c r="D6889" s="1" t="s">
        <v>5627</v>
      </c>
      <c r="F6889" s="33" t="s">
        <v>859</v>
      </c>
      <c r="G6889" s="1">
        <v>8</v>
      </c>
      <c r="H6889" s="1">
        <v>5</v>
      </c>
      <c r="I6889" s="1">
        <v>1.2</v>
      </c>
      <c r="J6889" s="1">
        <v>2</v>
      </c>
      <c r="K6889" s="3">
        <v>9500</v>
      </c>
      <c r="L6889" s="2">
        <f>N6889/((1668.67)*(1-EXP(-(0.022864)*I6889))^(1.61028))</f>
        <v>0.72147996377188284</v>
      </c>
      <c r="N6889" s="1">
        <v>3.6</v>
      </c>
      <c r="O6889" s="1">
        <v>1.1100000000000001</v>
      </c>
      <c r="Q6889" s="1">
        <v>1.43</v>
      </c>
      <c r="R6889" s="1">
        <v>0.78</v>
      </c>
      <c r="AJ6889" s="1" t="s">
        <v>406</v>
      </c>
      <c r="AK6889" s="20">
        <v>50</v>
      </c>
      <c r="AL6889" s="19">
        <v>41</v>
      </c>
      <c r="AN6889" s="3">
        <v>1986</v>
      </c>
      <c r="AQ6889">
        <v>80814</v>
      </c>
      <c r="AR6889" s="1" t="s">
        <v>318</v>
      </c>
    </row>
    <row r="6890" spans="1:44" x14ac:dyDescent="0.25">
      <c r="A6890" s="1">
        <v>8498</v>
      </c>
      <c r="B6890" s="1" t="s">
        <v>1233</v>
      </c>
      <c r="C6890" s="1">
        <v>101</v>
      </c>
      <c r="D6890" s="1" t="s">
        <v>5627</v>
      </c>
      <c r="F6890" s="33" t="s">
        <v>859</v>
      </c>
      <c r="G6890" s="1">
        <v>7</v>
      </c>
      <c r="H6890" s="1">
        <v>8</v>
      </c>
      <c r="I6890" s="1">
        <v>2.9</v>
      </c>
      <c r="J6890" s="1">
        <v>3</v>
      </c>
      <c r="K6890" s="3">
        <v>6840</v>
      </c>
      <c r="L6890" s="2">
        <f>N6890/((1824.17)*(1-EXP(-(0.023514)*I6890))^(1.69151))</f>
        <v>0.81789422696099767</v>
      </c>
      <c r="N6890" s="1">
        <v>15</v>
      </c>
      <c r="O6890" s="1">
        <v>7.45</v>
      </c>
      <c r="Q6890" s="1">
        <v>4.97</v>
      </c>
      <c r="R6890" s="1">
        <v>2.98</v>
      </c>
      <c r="AJ6890" s="1" t="s">
        <v>406</v>
      </c>
      <c r="AK6890" s="20">
        <v>50</v>
      </c>
      <c r="AL6890" s="19">
        <v>41</v>
      </c>
      <c r="AN6890" s="3">
        <v>1986</v>
      </c>
      <c r="AQ6890">
        <v>80814</v>
      </c>
      <c r="AR6890" s="1" t="s">
        <v>318</v>
      </c>
    </row>
    <row r="6891" spans="1:44" x14ac:dyDescent="0.25">
      <c r="A6891" s="1">
        <v>8499</v>
      </c>
      <c r="B6891" s="1" t="s">
        <v>1233</v>
      </c>
      <c r="C6891" s="1">
        <v>101</v>
      </c>
      <c r="D6891" s="1" t="s">
        <v>5627</v>
      </c>
      <c r="F6891" s="33" t="s">
        <v>859</v>
      </c>
      <c r="G6891" s="1">
        <v>8</v>
      </c>
      <c r="H6891" s="1">
        <v>18</v>
      </c>
      <c r="I6891" s="1">
        <v>5</v>
      </c>
      <c r="J6891" s="1">
        <v>5.0999999999999996</v>
      </c>
      <c r="K6891" s="3">
        <v>5857</v>
      </c>
      <c r="L6891" s="2">
        <f>N6891/((1668.67)*(1-EXP(-(0.022864)*I6891))^(1.61028))</f>
        <v>0.92763730973712388</v>
      </c>
      <c r="N6891" s="1">
        <v>43</v>
      </c>
      <c r="O6891" s="1">
        <v>19.8</v>
      </c>
      <c r="Q6891" s="1">
        <v>4.1100000000000003</v>
      </c>
      <c r="R6891" s="1">
        <v>2.79</v>
      </c>
      <c r="AJ6891" s="1" t="s">
        <v>406</v>
      </c>
      <c r="AK6891" s="20">
        <v>50</v>
      </c>
      <c r="AL6891" s="19">
        <v>41</v>
      </c>
      <c r="AN6891" s="3">
        <v>1986</v>
      </c>
      <c r="AQ6891">
        <v>80814</v>
      </c>
      <c r="AR6891" s="1" t="s">
        <v>318</v>
      </c>
    </row>
    <row r="6892" spans="1:44" x14ac:dyDescent="0.25">
      <c r="A6892" s="1">
        <v>8500</v>
      </c>
      <c r="B6892" s="1" t="s">
        <v>1233</v>
      </c>
      <c r="C6892" s="1">
        <v>101</v>
      </c>
      <c r="D6892" s="1" t="s">
        <v>5627</v>
      </c>
      <c r="F6892" s="33" t="s">
        <v>859</v>
      </c>
      <c r="G6892" s="1">
        <v>8</v>
      </c>
      <c r="H6892" s="1">
        <v>20</v>
      </c>
      <c r="I6892" s="1">
        <v>5.5</v>
      </c>
      <c r="J6892" s="1">
        <v>5.4</v>
      </c>
      <c r="K6892" s="3">
        <v>5500</v>
      </c>
      <c r="L6892" s="2">
        <f>N6892/((1668.67)*(1-EXP(-(0.022864)*I6892))^(1.61028))</f>
        <v>0.78419249141018244</v>
      </c>
      <c r="N6892" s="1">
        <v>42</v>
      </c>
      <c r="O6892" s="1">
        <v>19.7</v>
      </c>
      <c r="Q6892" s="1">
        <v>4.1100000000000003</v>
      </c>
      <c r="R6892" s="1">
        <v>2.42</v>
      </c>
      <c r="AJ6892" s="1" t="s">
        <v>406</v>
      </c>
      <c r="AK6892" s="20">
        <v>50</v>
      </c>
      <c r="AL6892" s="19">
        <v>41</v>
      </c>
      <c r="AN6892" s="3">
        <v>1986</v>
      </c>
      <c r="AQ6892">
        <v>80814</v>
      </c>
      <c r="AR6892" s="1" t="s">
        <v>318</v>
      </c>
    </row>
    <row r="6893" spans="1:44" x14ac:dyDescent="0.25">
      <c r="A6893" s="1">
        <v>8501</v>
      </c>
      <c r="B6893" s="1" t="s">
        <v>1233</v>
      </c>
      <c r="C6893" s="1">
        <v>101</v>
      </c>
      <c r="D6893" s="1" t="s">
        <v>5627</v>
      </c>
      <c r="F6893" s="33" t="s">
        <v>859</v>
      </c>
      <c r="G6893" s="1">
        <v>8</v>
      </c>
      <c r="H6893" s="1">
        <v>25</v>
      </c>
      <c r="I6893" s="1">
        <v>7</v>
      </c>
      <c r="J6893" s="1">
        <v>6.9</v>
      </c>
      <c r="K6893" s="3">
        <v>4784</v>
      </c>
      <c r="L6893" s="2">
        <f>N6893/((1668.67)*(1-EXP(-(0.022864)*I6893))^(1.61028))</f>
        <v>0.97563664798049321</v>
      </c>
      <c r="N6893" s="1">
        <v>75</v>
      </c>
      <c r="O6893" s="1">
        <v>35.1</v>
      </c>
      <c r="Q6893" s="1">
        <v>7.97</v>
      </c>
      <c r="R6893" s="1">
        <v>3.25</v>
      </c>
      <c r="AJ6893" s="1" t="s">
        <v>406</v>
      </c>
      <c r="AK6893" s="20">
        <v>50</v>
      </c>
      <c r="AL6893" s="19">
        <v>41</v>
      </c>
      <c r="AN6893" s="3">
        <v>1986</v>
      </c>
      <c r="AQ6893">
        <v>80814</v>
      </c>
      <c r="AR6893" s="1" t="s">
        <v>318</v>
      </c>
    </row>
    <row r="6894" spans="1:44" x14ac:dyDescent="0.25">
      <c r="A6894" s="1">
        <v>8502</v>
      </c>
      <c r="B6894" s="1" t="s">
        <v>1233</v>
      </c>
      <c r="C6894" s="1">
        <v>101</v>
      </c>
      <c r="D6894" s="1" t="s">
        <v>5627</v>
      </c>
      <c r="F6894" s="33" t="s">
        <v>859</v>
      </c>
      <c r="G6894" s="1">
        <v>9</v>
      </c>
      <c r="H6894" s="1">
        <v>30</v>
      </c>
      <c r="I6894" s="1">
        <v>7.1</v>
      </c>
      <c r="J6894" s="1">
        <v>7</v>
      </c>
      <c r="K6894" s="3">
        <v>4828</v>
      </c>
      <c r="L6894" s="2">
        <f>N6894/((1581.94)*(1-EXP(-(0.021301)*I6894))^(1.51716))</f>
        <v>1.143889758376393</v>
      </c>
      <c r="N6894" s="1">
        <v>92</v>
      </c>
      <c r="O6894" s="1">
        <v>37.6</v>
      </c>
      <c r="Q6894" s="1">
        <v>6.3</v>
      </c>
      <c r="R6894" s="1">
        <v>4.92</v>
      </c>
      <c r="AJ6894" s="1" t="s">
        <v>406</v>
      </c>
      <c r="AK6894" s="20">
        <v>50</v>
      </c>
      <c r="AL6894" s="19">
        <v>41</v>
      </c>
      <c r="AN6894" s="3">
        <v>1986</v>
      </c>
      <c r="AQ6894">
        <v>80814</v>
      </c>
      <c r="AR6894" s="1" t="s">
        <v>318</v>
      </c>
    </row>
    <row r="6895" spans="1:44" x14ac:dyDescent="0.25">
      <c r="A6895" s="1">
        <v>8503</v>
      </c>
      <c r="B6895" s="1" t="s">
        <v>1233</v>
      </c>
      <c r="C6895" s="1">
        <v>101</v>
      </c>
      <c r="D6895" s="1" t="s">
        <v>5627</v>
      </c>
      <c r="F6895" s="33" t="s">
        <v>859</v>
      </c>
      <c r="G6895" s="1">
        <v>8</v>
      </c>
      <c r="H6895" s="1">
        <v>35</v>
      </c>
      <c r="I6895" s="1">
        <v>8.8000000000000007</v>
      </c>
      <c r="J6895" s="1">
        <v>8.9</v>
      </c>
      <c r="K6895" s="3">
        <v>3547</v>
      </c>
      <c r="L6895" s="2">
        <f>N6895/((1668.67)*(1-EXP(-(0.022864)*I6895))^(1.61028))</f>
        <v>1.0686740555919148</v>
      </c>
      <c r="N6895" s="1">
        <v>115</v>
      </c>
      <c r="O6895" s="1">
        <v>67.099999999999994</v>
      </c>
      <c r="Q6895" s="1">
        <v>8.4700000000000006</v>
      </c>
      <c r="R6895" s="1">
        <v>5.0999999999999996</v>
      </c>
      <c r="AJ6895" s="1" t="s">
        <v>406</v>
      </c>
      <c r="AK6895" s="20">
        <v>50</v>
      </c>
      <c r="AL6895" s="19">
        <v>41</v>
      </c>
      <c r="AN6895" s="3">
        <v>1986</v>
      </c>
      <c r="AQ6895">
        <v>80814</v>
      </c>
      <c r="AR6895" s="1" t="s">
        <v>318</v>
      </c>
    </row>
    <row r="6896" spans="1:44" x14ac:dyDescent="0.25">
      <c r="A6896" s="1">
        <v>8504</v>
      </c>
      <c r="B6896" s="1" t="s">
        <v>1233</v>
      </c>
      <c r="C6896" s="1">
        <v>101</v>
      </c>
      <c r="D6896" s="1" t="s">
        <v>5627</v>
      </c>
      <c r="F6896" s="33" t="s">
        <v>859</v>
      </c>
      <c r="G6896" s="1">
        <v>6</v>
      </c>
      <c r="H6896" s="1">
        <v>8</v>
      </c>
      <c r="I6896" s="1">
        <v>4</v>
      </c>
      <c r="J6896" s="1">
        <v>4</v>
      </c>
      <c r="K6896" s="3">
        <v>3112</v>
      </c>
      <c r="L6896" s="2">
        <f>N6896/((1963.5)*(1-EXP(-(0.024337)*I6896))^(1.76926))</f>
        <v>0.41035487391408265</v>
      </c>
      <c r="N6896" s="1">
        <v>12</v>
      </c>
      <c r="O6896" s="1">
        <v>3.8</v>
      </c>
      <c r="Q6896" s="1">
        <v>0.2</v>
      </c>
      <c r="R6896" s="1">
        <v>0.44</v>
      </c>
      <c r="S6896" s="1">
        <v>0.8</v>
      </c>
      <c r="AJ6896" s="1" t="s">
        <v>406</v>
      </c>
      <c r="AK6896" s="20">
        <v>49</v>
      </c>
      <c r="AL6896" s="19">
        <v>44</v>
      </c>
      <c r="AN6896" s="3">
        <v>1995</v>
      </c>
      <c r="AQ6896">
        <v>80814</v>
      </c>
      <c r="AR6896" s="1" t="s">
        <v>538</v>
      </c>
    </row>
    <row r="6897" spans="1:44" x14ac:dyDescent="0.25">
      <c r="A6897" s="1">
        <v>8505</v>
      </c>
      <c r="B6897" s="1" t="s">
        <v>1233</v>
      </c>
      <c r="C6897" s="1">
        <v>101</v>
      </c>
      <c r="D6897" s="1" t="s">
        <v>5627</v>
      </c>
      <c r="F6897" s="33" t="s">
        <v>859</v>
      </c>
      <c r="G6897" s="1">
        <v>8</v>
      </c>
      <c r="H6897" s="1">
        <v>17</v>
      </c>
      <c r="I6897" s="1">
        <v>4.8</v>
      </c>
      <c r="J6897" s="1">
        <v>4.5</v>
      </c>
      <c r="K6897" s="3">
        <v>6380</v>
      </c>
      <c r="L6897" s="2">
        <f>N6897/((1668.67)*(1-EXP(-(0.022864)*I6897))^(1.61028))</f>
        <v>0.68866843006549983</v>
      </c>
      <c r="N6897" s="1">
        <v>30</v>
      </c>
      <c r="O6897" s="1">
        <v>12</v>
      </c>
      <c r="Q6897" s="1">
        <v>1.4</v>
      </c>
      <c r="R6897" s="1">
        <v>1.1100000000000001</v>
      </c>
      <c r="S6897" s="1">
        <v>2.6</v>
      </c>
      <c r="AJ6897" s="1" t="s">
        <v>406</v>
      </c>
      <c r="AK6897" s="20">
        <v>49</v>
      </c>
      <c r="AL6897" s="19">
        <v>44</v>
      </c>
      <c r="AN6897" s="3">
        <v>1995</v>
      </c>
      <c r="AQ6897">
        <v>80814</v>
      </c>
      <c r="AR6897" s="1" t="s">
        <v>538</v>
      </c>
    </row>
    <row r="6898" spans="1:44" x14ac:dyDescent="0.25">
      <c r="A6898" s="1">
        <v>8506</v>
      </c>
      <c r="B6898" s="1" t="s">
        <v>1233</v>
      </c>
      <c r="C6898" s="1">
        <v>101</v>
      </c>
      <c r="D6898" s="1" t="s">
        <v>5627</v>
      </c>
      <c r="F6898" s="33" t="s">
        <v>859</v>
      </c>
      <c r="H6898" s="1">
        <v>5</v>
      </c>
      <c r="J6898" s="1">
        <v>2</v>
      </c>
      <c r="K6898" s="3">
        <v>5300</v>
      </c>
      <c r="N6898" s="1">
        <v>4</v>
      </c>
      <c r="O6898" s="1">
        <v>1.8</v>
      </c>
      <c r="Q6898" s="1">
        <v>1.2</v>
      </c>
      <c r="R6898" s="1">
        <v>1.6</v>
      </c>
      <c r="AJ6898" s="1" t="s">
        <v>406</v>
      </c>
      <c r="AK6898" s="20">
        <v>48.5</v>
      </c>
      <c r="AL6898" s="19">
        <v>44.5</v>
      </c>
      <c r="AN6898" s="3">
        <v>1968</v>
      </c>
      <c r="AQ6898">
        <v>80814</v>
      </c>
      <c r="AR6898" s="1" t="s">
        <v>319</v>
      </c>
    </row>
    <row r="6899" spans="1:44" x14ac:dyDescent="0.25">
      <c r="A6899" s="1">
        <v>8507</v>
      </c>
      <c r="B6899" s="1" t="s">
        <v>1233</v>
      </c>
      <c r="C6899" s="1">
        <v>101</v>
      </c>
      <c r="D6899" s="1" t="s">
        <v>5627</v>
      </c>
      <c r="F6899" s="33" t="s">
        <v>859</v>
      </c>
      <c r="H6899" s="1">
        <v>5</v>
      </c>
      <c r="J6899" s="1">
        <v>2</v>
      </c>
      <c r="K6899" s="3">
        <v>5800</v>
      </c>
      <c r="N6899" s="1">
        <v>4.3</v>
      </c>
      <c r="O6899" s="1">
        <v>1.9</v>
      </c>
      <c r="Q6899" s="1">
        <v>1.3</v>
      </c>
      <c r="R6899" s="1">
        <v>1.7</v>
      </c>
      <c r="AJ6899" s="1" t="s">
        <v>406</v>
      </c>
      <c r="AK6899" s="20">
        <v>48.5</v>
      </c>
      <c r="AL6899" s="19">
        <v>44.5</v>
      </c>
      <c r="AN6899" s="3">
        <v>1968</v>
      </c>
      <c r="AQ6899">
        <v>80814</v>
      </c>
      <c r="AR6899" s="1" t="s">
        <v>319</v>
      </c>
    </row>
    <row r="6900" spans="1:44" x14ac:dyDescent="0.25">
      <c r="A6900" s="1">
        <v>8508</v>
      </c>
      <c r="B6900" s="1" t="s">
        <v>1233</v>
      </c>
      <c r="C6900" s="1">
        <v>101</v>
      </c>
      <c r="D6900" s="1" t="s">
        <v>5627</v>
      </c>
      <c r="F6900" s="33" t="s">
        <v>859</v>
      </c>
      <c r="H6900" s="1">
        <v>6</v>
      </c>
      <c r="J6900" s="1">
        <v>2.5</v>
      </c>
      <c r="K6900" s="3">
        <v>4350</v>
      </c>
      <c r="N6900" s="1">
        <v>7.6</v>
      </c>
      <c r="O6900" s="1">
        <v>2.4</v>
      </c>
      <c r="Q6900" s="1">
        <v>2.5</v>
      </c>
      <c r="R6900" s="1">
        <v>2.1</v>
      </c>
      <c r="AJ6900" s="1" t="s">
        <v>406</v>
      </c>
      <c r="AK6900" s="20">
        <v>48.5</v>
      </c>
      <c r="AL6900" s="19">
        <v>44.5</v>
      </c>
      <c r="AN6900" s="3">
        <v>1968</v>
      </c>
      <c r="AQ6900">
        <v>80814</v>
      </c>
      <c r="AR6900" s="1" t="s">
        <v>319</v>
      </c>
    </row>
    <row r="6901" spans="1:44" x14ac:dyDescent="0.25">
      <c r="A6901" s="1">
        <v>8509</v>
      </c>
      <c r="B6901" s="1" t="s">
        <v>1233</v>
      </c>
      <c r="C6901" s="1">
        <v>101</v>
      </c>
      <c r="D6901" s="1" t="s">
        <v>5627</v>
      </c>
      <c r="F6901" s="33" t="s">
        <v>859</v>
      </c>
      <c r="H6901" s="1">
        <v>7</v>
      </c>
      <c r="J6901" s="1">
        <v>2.7</v>
      </c>
      <c r="K6901" s="3">
        <v>5350</v>
      </c>
      <c r="N6901" s="1">
        <v>20</v>
      </c>
      <c r="O6901" s="1">
        <v>6.3</v>
      </c>
      <c r="Q6901" s="1">
        <v>3.3</v>
      </c>
      <c r="R6901" s="1">
        <v>1.5</v>
      </c>
      <c r="AJ6901" s="1" t="s">
        <v>406</v>
      </c>
      <c r="AK6901" s="20">
        <v>48.5</v>
      </c>
      <c r="AL6901" s="19">
        <v>44.5</v>
      </c>
      <c r="AN6901" s="3">
        <v>1968</v>
      </c>
      <c r="AQ6901">
        <v>80814</v>
      </c>
      <c r="AR6901" s="1" t="s">
        <v>319</v>
      </c>
    </row>
    <row r="6902" spans="1:44" x14ac:dyDescent="0.25">
      <c r="A6902" s="1">
        <v>8510</v>
      </c>
      <c r="B6902" s="1" t="s">
        <v>1233</v>
      </c>
      <c r="C6902" s="1">
        <v>101</v>
      </c>
      <c r="D6902" s="1" t="s">
        <v>5627</v>
      </c>
      <c r="F6902" s="33" t="s">
        <v>859</v>
      </c>
      <c r="H6902" s="1">
        <v>10</v>
      </c>
      <c r="J6902" s="1">
        <v>4.8</v>
      </c>
      <c r="K6902" s="3">
        <v>4350</v>
      </c>
      <c r="N6902" s="1">
        <v>58</v>
      </c>
      <c r="O6902" s="1">
        <v>18.5</v>
      </c>
      <c r="Q6902" s="1">
        <v>9.5</v>
      </c>
      <c r="R6902" s="1">
        <v>1.8</v>
      </c>
      <c r="AJ6902" s="1" t="s">
        <v>406</v>
      </c>
      <c r="AK6902" s="20">
        <v>48.5</v>
      </c>
      <c r="AL6902" s="19">
        <v>44.5</v>
      </c>
      <c r="AN6902" s="3">
        <v>1968</v>
      </c>
      <c r="AQ6902">
        <v>80814</v>
      </c>
      <c r="AR6902" s="1" t="s">
        <v>319</v>
      </c>
    </row>
    <row r="6903" spans="1:44" x14ac:dyDescent="0.25">
      <c r="A6903" s="1">
        <v>8511</v>
      </c>
      <c r="B6903" s="1" t="s">
        <v>1233</v>
      </c>
      <c r="C6903" s="1">
        <v>101</v>
      </c>
      <c r="D6903" s="1" t="s">
        <v>5627</v>
      </c>
      <c r="F6903" s="33" t="s">
        <v>859</v>
      </c>
      <c r="H6903" s="1">
        <v>12</v>
      </c>
      <c r="J6903" s="1">
        <v>5.3</v>
      </c>
      <c r="K6903" s="3">
        <v>4130</v>
      </c>
      <c r="N6903" s="1">
        <v>47</v>
      </c>
      <c r="O6903" s="1">
        <v>20.6</v>
      </c>
      <c r="Q6903" s="1">
        <v>4.3</v>
      </c>
      <c r="R6903" s="1">
        <v>1.8</v>
      </c>
      <c r="AJ6903" s="1" t="s">
        <v>406</v>
      </c>
      <c r="AK6903" s="20">
        <v>48.5</v>
      </c>
      <c r="AL6903" s="19">
        <v>44.5</v>
      </c>
      <c r="AN6903" s="3">
        <v>1968</v>
      </c>
      <c r="AQ6903">
        <v>80814</v>
      </c>
      <c r="AR6903" s="1" t="s">
        <v>319</v>
      </c>
    </row>
    <row r="6904" spans="1:44" x14ac:dyDescent="0.25">
      <c r="A6904" s="1">
        <v>8512</v>
      </c>
      <c r="B6904" s="1" t="s">
        <v>1233</v>
      </c>
      <c r="C6904" s="1">
        <v>101</v>
      </c>
      <c r="D6904" s="1" t="s">
        <v>5627</v>
      </c>
      <c r="F6904" s="33" t="s">
        <v>859</v>
      </c>
      <c r="H6904" s="1">
        <v>14</v>
      </c>
      <c r="J6904" s="1">
        <v>5.3</v>
      </c>
      <c r="K6904" s="3">
        <v>4000</v>
      </c>
      <c r="N6904" s="1">
        <v>58</v>
      </c>
      <c r="O6904" s="1">
        <v>25.7</v>
      </c>
      <c r="Q6904" s="1">
        <v>13.8</v>
      </c>
      <c r="R6904" s="1">
        <v>2.7</v>
      </c>
      <c r="AJ6904" s="1" t="s">
        <v>406</v>
      </c>
      <c r="AK6904" s="20">
        <v>48.5</v>
      </c>
      <c r="AL6904" s="19">
        <v>44.5</v>
      </c>
      <c r="AN6904" s="3">
        <v>1968</v>
      </c>
      <c r="AQ6904">
        <v>80814</v>
      </c>
      <c r="AR6904" s="1" t="s">
        <v>319</v>
      </c>
    </row>
    <row r="6905" spans="1:44" x14ac:dyDescent="0.25">
      <c r="A6905" s="1">
        <v>8513</v>
      </c>
      <c r="B6905" s="1" t="s">
        <v>1233</v>
      </c>
      <c r="C6905" s="1">
        <v>101</v>
      </c>
      <c r="D6905" s="1" t="s">
        <v>5627</v>
      </c>
      <c r="F6905" s="33" t="s">
        <v>859</v>
      </c>
      <c r="H6905" s="1">
        <v>16</v>
      </c>
      <c r="J6905" s="1">
        <v>8.8000000000000007</v>
      </c>
      <c r="K6905" s="3">
        <v>4100</v>
      </c>
      <c r="N6905" s="1">
        <v>138</v>
      </c>
      <c r="O6905" s="1">
        <v>60.9</v>
      </c>
      <c r="Q6905" s="1">
        <v>10.199999999999999</v>
      </c>
      <c r="R6905" s="1">
        <v>2</v>
      </c>
      <c r="AJ6905" s="1" t="s">
        <v>406</v>
      </c>
      <c r="AK6905" s="20">
        <v>48.5</v>
      </c>
      <c r="AL6905" s="19">
        <v>44.5</v>
      </c>
      <c r="AN6905" s="3">
        <v>1968</v>
      </c>
      <c r="AQ6905">
        <v>80814</v>
      </c>
      <c r="AR6905" s="1" t="s">
        <v>319</v>
      </c>
    </row>
    <row r="6906" spans="1:44" x14ac:dyDescent="0.25">
      <c r="A6906" s="1">
        <v>8514</v>
      </c>
      <c r="B6906" s="1" t="s">
        <v>1233</v>
      </c>
      <c r="C6906" s="1">
        <v>101</v>
      </c>
      <c r="D6906" s="1" t="s">
        <v>5627</v>
      </c>
      <c r="F6906" s="33" t="s">
        <v>859</v>
      </c>
      <c r="G6906" s="1">
        <v>7</v>
      </c>
      <c r="H6906" s="1">
        <v>5</v>
      </c>
      <c r="I6906" s="1">
        <v>1.2</v>
      </c>
      <c r="J6906" s="1">
        <v>2.5</v>
      </c>
      <c r="K6906" s="3">
        <v>6000</v>
      </c>
      <c r="L6906" s="2">
        <f>N6906/((1824.17)*(1-EXP(-(0.023514)*I6906))^(1.69151))</f>
        <v>0.3283856689545005</v>
      </c>
      <c r="N6906" s="1">
        <v>1.4</v>
      </c>
      <c r="O6906" s="1">
        <v>0.62</v>
      </c>
      <c r="Q6906" s="1">
        <v>0.31</v>
      </c>
      <c r="R6906" s="1">
        <v>1.02</v>
      </c>
      <c r="AJ6906" s="1" t="s">
        <v>406</v>
      </c>
      <c r="AK6906" s="20">
        <v>51</v>
      </c>
      <c r="AL6906" s="19">
        <v>44</v>
      </c>
      <c r="AN6906" s="3">
        <v>1979</v>
      </c>
      <c r="AQ6906">
        <v>80814</v>
      </c>
      <c r="AR6906" s="1" t="s">
        <v>3136</v>
      </c>
    </row>
    <row r="6907" spans="1:44" x14ac:dyDescent="0.25">
      <c r="A6907" s="1">
        <v>8515</v>
      </c>
      <c r="B6907" s="1" t="s">
        <v>1233</v>
      </c>
      <c r="C6907" s="1">
        <v>101</v>
      </c>
      <c r="D6907" s="1" t="s">
        <v>5627</v>
      </c>
      <c r="F6907" s="33" t="s">
        <v>859</v>
      </c>
      <c r="G6907" s="1">
        <v>7</v>
      </c>
      <c r="H6907" s="1">
        <v>8</v>
      </c>
      <c r="I6907" s="1">
        <v>2.7</v>
      </c>
      <c r="J6907" s="1">
        <v>3.3</v>
      </c>
      <c r="K6907" s="3">
        <v>4500</v>
      </c>
      <c r="L6907" s="2">
        <f>N6907/((1824.17)*(1-EXP(-(0.023514)*I6907))^(1.69151))</f>
        <v>0.98064578592145268</v>
      </c>
      <c r="N6907" s="1">
        <v>16</v>
      </c>
      <c r="O6907" s="1">
        <v>13.5</v>
      </c>
      <c r="Q6907" s="1">
        <v>4.82</v>
      </c>
      <c r="R6907" s="1">
        <v>5.41</v>
      </c>
      <c r="AJ6907" s="1" t="s">
        <v>406</v>
      </c>
      <c r="AK6907" s="20">
        <v>51</v>
      </c>
      <c r="AL6907" s="19">
        <v>44</v>
      </c>
      <c r="AN6907" s="3">
        <v>1979</v>
      </c>
      <c r="AQ6907">
        <v>80814</v>
      </c>
      <c r="AR6907" s="1" t="s">
        <v>3136</v>
      </c>
    </row>
    <row r="6908" spans="1:44" x14ac:dyDescent="0.25">
      <c r="A6908" s="1">
        <v>8516</v>
      </c>
      <c r="B6908" s="1" t="s">
        <v>1233</v>
      </c>
      <c r="C6908" s="1">
        <v>101</v>
      </c>
      <c r="D6908" s="1" t="s">
        <v>5627</v>
      </c>
      <c r="F6908" s="33" t="s">
        <v>859</v>
      </c>
      <c r="G6908" s="1">
        <v>7</v>
      </c>
      <c r="H6908" s="1">
        <v>12</v>
      </c>
      <c r="I6908" s="1">
        <v>4.4000000000000004</v>
      </c>
      <c r="J6908" s="1">
        <v>5.9</v>
      </c>
      <c r="K6908" s="3">
        <v>5300</v>
      </c>
      <c r="L6908" s="2">
        <f>N6908/((1824.17)*(1-EXP(-(0.023514)*I6908))^(1.69151))</f>
        <v>1.4425252059663471</v>
      </c>
      <c r="N6908" s="1">
        <v>52</v>
      </c>
      <c r="O6908" s="1">
        <v>22.9</v>
      </c>
      <c r="Q6908" s="1">
        <v>9.3699999999999992</v>
      </c>
      <c r="R6908" s="1">
        <v>7.21</v>
      </c>
      <c r="AJ6908" s="1" t="s">
        <v>406</v>
      </c>
      <c r="AK6908" s="20">
        <v>51</v>
      </c>
      <c r="AL6908" s="19">
        <v>44</v>
      </c>
      <c r="AN6908" s="3">
        <v>1979</v>
      </c>
      <c r="AQ6908">
        <v>80814</v>
      </c>
      <c r="AR6908" s="1" t="s">
        <v>3136</v>
      </c>
    </row>
    <row r="6909" spans="1:44" x14ac:dyDescent="0.25">
      <c r="A6909" s="1">
        <v>8517</v>
      </c>
      <c r="B6909" s="1" t="s">
        <v>1233</v>
      </c>
      <c r="C6909" s="1">
        <v>101</v>
      </c>
      <c r="D6909" s="1" t="s">
        <v>5627</v>
      </c>
      <c r="F6909" s="33" t="s">
        <v>859</v>
      </c>
      <c r="G6909" s="1">
        <v>7</v>
      </c>
      <c r="H6909" s="1">
        <v>13</v>
      </c>
      <c r="I6909" s="1">
        <v>4.5</v>
      </c>
      <c r="J6909" s="1">
        <v>6.1</v>
      </c>
      <c r="K6909" s="3">
        <v>5300</v>
      </c>
      <c r="L6909" s="2">
        <f>N6909/((1824.17)*(1-EXP(-(0.023514)*I6909))^(1.69151))</f>
        <v>1.5519860868681734</v>
      </c>
      <c r="N6909" s="1">
        <v>58</v>
      </c>
      <c r="O6909" s="1">
        <v>24.8</v>
      </c>
      <c r="Q6909" s="1">
        <v>11.1</v>
      </c>
      <c r="R6909" s="1">
        <v>9.61</v>
      </c>
      <c r="AJ6909" s="1" t="s">
        <v>406</v>
      </c>
      <c r="AK6909" s="20">
        <v>51</v>
      </c>
      <c r="AL6909" s="19">
        <v>44</v>
      </c>
      <c r="AN6909" s="3">
        <v>1979</v>
      </c>
      <c r="AQ6909">
        <v>80814</v>
      </c>
      <c r="AR6909" s="1" t="s">
        <v>3136</v>
      </c>
    </row>
    <row r="6910" spans="1:44" x14ac:dyDescent="0.25">
      <c r="A6910" s="1">
        <v>8518</v>
      </c>
      <c r="B6910" s="1" t="s">
        <v>1233</v>
      </c>
      <c r="C6910" s="1">
        <v>101</v>
      </c>
      <c r="D6910" s="1" t="s">
        <v>5627</v>
      </c>
      <c r="F6910" s="33" t="s">
        <v>859</v>
      </c>
      <c r="G6910" s="1">
        <v>8</v>
      </c>
      <c r="H6910" s="1">
        <v>18</v>
      </c>
      <c r="I6910" s="1">
        <v>5.7</v>
      </c>
      <c r="J6910" s="1">
        <v>7.8</v>
      </c>
      <c r="K6910" s="3">
        <v>4000</v>
      </c>
      <c r="L6910" s="2">
        <f>N6910/((1668.67)*(1-EXP(-(0.022864)*I6910))^(1.61028))</f>
        <v>1.3622287207925368</v>
      </c>
      <c r="N6910" s="1">
        <v>77</v>
      </c>
      <c r="O6910" s="1">
        <v>51.1</v>
      </c>
      <c r="Q6910" s="1">
        <v>13.5</v>
      </c>
      <c r="R6910" s="1">
        <v>7.81</v>
      </c>
      <c r="AJ6910" s="1" t="s">
        <v>406</v>
      </c>
      <c r="AK6910" s="20">
        <v>51</v>
      </c>
      <c r="AL6910" s="19">
        <v>44</v>
      </c>
      <c r="AN6910" s="3">
        <v>1979</v>
      </c>
      <c r="AQ6910">
        <v>80814</v>
      </c>
      <c r="AR6910" s="1" t="s">
        <v>3136</v>
      </c>
    </row>
    <row r="6911" spans="1:44" x14ac:dyDescent="0.25">
      <c r="A6911" s="1">
        <v>8519</v>
      </c>
      <c r="B6911" s="1" t="s">
        <v>1233</v>
      </c>
      <c r="C6911" s="1">
        <v>101</v>
      </c>
      <c r="D6911" s="1" t="s">
        <v>5627</v>
      </c>
      <c r="F6911" s="33" t="s">
        <v>859</v>
      </c>
      <c r="G6911" s="1">
        <v>8</v>
      </c>
      <c r="H6911" s="1">
        <v>28</v>
      </c>
      <c r="I6911" s="1">
        <v>8.4</v>
      </c>
      <c r="J6911" s="1">
        <v>9.9</v>
      </c>
      <c r="K6911" s="3">
        <v>3800</v>
      </c>
      <c r="L6911" s="2">
        <f>N6911/((1668.67)*(1-EXP(-(0.022864)*I6911))^(1.61028))</f>
        <v>1.740305106534076</v>
      </c>
      <c r="N6911" s="1">
        <v>175</v>
      </c>
      <c r="O6911" s="1">
        <v>79.3</v>
      </c>
      <c r="Q6911" s="1">
        <v>12.4</v>
      </c>
      <c r="R6911" s="1">
        <v>7.85</v>
      </c>
      <c r="AJ6911" s="1" t="s">
        <v>406</v>
      </c>
      <c r="AK6911" s="20">
        <v>51</v>
      </c>
      <c r="AL6911" s="19">
        <v>44</v>
      </c>
      <c r="AN6911" s="3">
        <v>1979</v>
      </c>
      <c r="AQ6911">
        <v>80814</v>
      </c>
      <c r="AR6911" s="1" t="s">
        <v>3136</v>
      </c>
    </row>
    <row r="6912" spans="1:44" x14ac:dyDescent="0.25">
      <c r="A6912" s="1">
        <v>8520</v>
      </c>
      <c r="B6912" s="1" t="s">
        <v>1233</v>
      </c>
      <c r="C6912" s="1">
        <v>101</v>
      </c>
      <c r="D6912" s="1" t="s">
        <v>5627</v>
      </c>
      <c r="F6912" s="33" t="s">
        <v>859</v>
      </c>
      <c r="G6912" s="1">
        <v>7</v>
      </c>
      <c r="H6912" s="1">
        <v>30</v>
      </c>
      <c r="I6912" s="1">
        <v>9.5</v>
      </c>
      <c r="J6912" s="1">
        <v>10.4</v>
      </c>
      <c r="K6912" s="3">
        <v>2800</v>
      </c>
      <c r="L6912" s="2">
        <f>N6912/((1824.17)*(1-EXP(-(0.023514)*I6912))^(1.69151))</f>
        <v>1.2408878244969712</v>
      </c>
      <c r="N6912" s="1">
        <v>149</v>
      </c>
      <c r="O6912" s="1">
        <v>63</v>
      </c>
      <c r="Q6912" s="1">
        <v>9.6300000000000008</v>
      </c>
      <c r="R6912" s="1">
        <v>7.25</v>
      </c>
      <c r="AJ6912" s="1" t="s">
        <v>406</v>
      </c>
      <c r="AK6912" s="20">
        <v>51</v>
      </c>
      <c r="AL6912" s="19">
        <v>44</v>
      </c>
      <c r="AN6912" s="3">
        <v>1979</v>
      </c>
      <c r="AQ6912">
        <v>80814</v>
      </c>
      <c r="AR6912" s="1" t="s">
        <v>3136</v>
      </c>
    </row>
    <row r="6913" spans="1:44" x14ac:dyDescent="0.25">
      <c r="A6913" s="1">
        <v>8521</v>
      </c>
      <c r="B6913" s="1" t="s">
        <v>1233</v>
      </c>
      <c r="C6913" s="1">
        <v>101</v>
      </c>
      <c r="D6913" s="1" t="s">
        <v>5627</v>
      </c>
      <c r="F6913" s="33" t="s">
        <v>859</v>
      </c>
      <c r="G6913" s="1">
        <v>9</v>
      </c>
      <c r="H6913" s="1">
        <v>44</v>
      </c>
      <c r="I6913" s="1">
        <v>8.6999999999999993</v>
      </c>
      <c r="J6913" s="1">
        <v>10.8</v>
      </c>
      <c r="K6913" s="3">
        <v>2300</v>
      </c>
      <c r="L6913" s="2">
        <f>N6913/((1581.94)*(1-EXP(-(0.021301)*I6913))^(1.51716))</f>
        <v>1.1521495935249564</v>
      </c>
      <c r="N6913" s="1">
        <v>123</v>
      </c>
      <c r="O6913" s="1">
        <v>47.3</v>
      </c>
      <c r="Q6913" s="1">
        <v>6.6</v>
      </c>
      <c r="R6913" s="1">
        <v>3.23</v>
      </c>
      <c r="AJ6913" s="1" t="s">
        <v>406</v>
      </c>
      <c r="AK6913" s="20">
        <v>51</v>
      </c>
      <c r="AL6913" s="19">
        <v>44</v>
      </c>
      <c r="AN6913" s="3">
        <v>1979</v>
      </c>
      <c r="AQ6913">
        <v>80814</v>
      </c>
      <c r="AR6913" s="1" t="s">
        <v>3136</v>
      </c>
    </row>
    <row r="6914" spans="1:44" x14ac:dyDescent="0.25">
      <c r="A6914" s="1">
        <v>8522</v>
      </c>
      <c r="B6914" s="1" t="s">
        <v>1233</v>
      </c>
      <c r="C6914" s="1">
        <v>101</v>
      </c>
      <c r="D6914" s="1" t="s">
        <v>5627</v>
      </c>
      <c r="F6914" s="33" t="s">
        <v>859</v>
      </c>
      <c r="G6914" s="1">
        <v>7</v>
      </c>
      <c r="H6914" s="1">
        <v>10</v>
      </c>
      <c r="I6914" s="1">
        <v>3.7</v>
      </c>
      <c r="J6914" s="1">
        <v>5.3</v>
      </c>
      <c r="K6914" s="3">
        <v>3500</v>
      </c>
      <c r="L6914" s="2">
        <v>2</v>
      </c>
      <c r="N6914" s="1">
        <v>68</v>
      </c>
      <c r="O6914" s="1">
        <v>27.1</v>
      </c>
      <c r="Q6914" s="1">
        <v>10.3</v>
      </c>
      <c r="R6914" s="1">
        <v>5.4</v>
      </c>
      <c r="S6914" s="1">
        <v>10.4</v>
      </c>
      <c r="AJ6914" s="1" t="s">
        <v>406</v>
      </c>
      <c r="AK6914" s="20">
        <v>51</v>
      </c>
      <c r="AL6914" s="19">
        <v>44</v>
      </c>
      <c r="AN6914" s="3">
        <v>1979</v>
      </c>
      <c r="AQ6914">
        <v>80814</v>
      </c>
      <c r="AR6914" s="1" t="s">
        <v>3136</v>
      </c>
    </row>
    <row r="6915" spans="1:44" x14ac:dyDescent="0.25">
      <c r="A6915" s="1">
        <v>8523</v>
      </c>
      <c r="B6915" s="1" t="s">
        <v>1233</v>
      </c>
      <c r="C6915" s="1">
        <v>101</v>
      </c>
      <c r="D6915" s="1" t="s">
        <v>5627</v>
      </c>
      <c r="F6915" s="33" t="s">
        <v>859</v>
      </c>
      <c r="G6915" s="1">
        <v>8</v>
      </c>
      <c r="H6915" s="1">
        <v>17</v>
      </c>
      <c r="I6915" s="1">
        <v>4.5</v>
      </c>
      <c r="J6915" s="1">
        <v>7.3</v>
      </c>
      <c r="K6915" s="3">
        <v>3800</v>
      </c>
      <c r="L6915" s="2">
        <v>2</v>
      </c>
      <c r="N6915" s="1">
        <v>150</v>
      </c>
      <c r="O6915" s="1">
        <v>60</v>
      </c>
      <c r="Q6915" s="1">
        <v>15.9</v>
      </c>
      <c r="R6915" s="1">
        <v>7.2</v>
      </c>
      <c r="S6915" s="1">
        <v>15.1</v>
      </c>
      <c r="AJ6915" s="1" t="s">
        <v>406</v>
      </c>
      <c r="AK6915" s="20">
        <v>51</v>
      </c>
      <c r="AL6915" s="19">
        <v>44</v>
      </c>
      <c r="AN6915" s="3">
        <v>1979</v>
      </c>
      <c r="AQ6915">
        <v>80814</v>
      </c>
      <c r="AR6915" s="1" t="s">
        <v>3136</v>
      </c>
    </row>
    <row r="6916" spans="1:44" x14ac:dyDescent="0.25">
      <c r="A6916" s="1">
        <v>8524</v>
      </c>
      <c r="B6916" s="1" t="s">
        <v>1233</v>
      </c>
      <c r="C6916" s="1">
        <v>101</v>
      </c>
      <c r="D6916" s="1" t="s">
        <v>5627</v>
      </c>
      <c r="F6916" s="33" t="s">
        <v>859</v>
      </c>
      <c r="G6916" s="1">
        <v>7</v>
      </c>
      <c r="H6916" s="1">
        <v>8</v>
      </c>
      <c r="I6916" s="1">
        <v>2.7</v>
      </c>
      <c r="J6916" s="1">
        <v>3.3</v>
      </c>
      <c r="K6916" s="3">
        <v>4500</v>
      </c>
      <c r="L6916" s="2">
        <f>N6916/((1824.17)*(1-EXP(-(0.023514)*I6916))^(1.69151))</f>
        <v>0.98064578592145268</v>
      </c>
      <c r="N6916" s="1">
        <v>16</v>
      </c>
      <c r="R6916" s="1">
        <v>5.6</v>
      </c>
      <c r="AJ6916" s="1" t="s">
        <v>406</v>
      </c>
      <c r="AK6916" s="20">
        <v>51</v>
      </c>
      <c r="AL6916" s="19">
        <v>44</v>
      </c>
      <c r="AN6916" s="3">
        <v>1979</v>
      </c>
      <c r="AQ6916">
        <v>80814</v>
      </c>
      <c r="AR6916" s="1" t="s">
        <v>3136</v>
      </c>
    </row>
    <row r="6917" spans="1:44" x14ac:dyDescent="0.25">
      <c r="A6917" s="1">
        <v>8525</v>
      </c>
      <c r="B6917" s="1" t="s">
        <v>1233</v>
      </c>
      <c r="C6917" s="1">
        <v>101</v>
      </c>
      <c r="D6917" s="1" t="s">
        <v>5627</v>
      </c>
      <c r="F6917" s="33" t="s">
        <v>859</v>
      </c>
      <c r="G6917" s="1">
        <v>7</v>
      </c>
      <c r="H6917" s="1">
        <v>8</v>
      </c>
      <c r="I6917" s="1">
        <v>2.9</v>
      </c>
      <c r="J6917" s="1">
        <v>3.4</v>
      </c>
      <c r="K6917" s="3">
        <v>4500</v>
      </c>
      <c r="L6917" s="2">
        <f>N6917/((1824.17)*(1-EXP(-(0.023514)*I6917))^(1.69151))</f>
        <v>1.1450519177453968</v>
      </c>
      <c r="N6917" s="1">
        <v>21</v>
      </c>
      <c r="R6917" s="1">
        <v>7</v>
      </c>
      <c r="AJ6917" s="1" t="s">
        <v>406</v>
      </c>
      <c r="AK6917" s="20">
        <v>51</v>
      </c>
      <c r="AL6917" s="19">
        <v>44</v>
      </c>
      <c r="AN6917" s="3">
        <v>1979</v>
      </c>
      <c r="AQ6917">
        <v>80814</v>
      </c>
      <c r="AR6917" s="1" t="s">
        <v>3136</v>
      </c>
    </row>
    <row r="6918" spans="1:44" x14ac:dyDescent="0.25">
      <c r="A6918" s="1">
        <v>8526</v>
      </c>
      <c r="B6918" s="1" t="s">
        <v>1233</v>
      </c>
      <c r="C6918" s="1">
        <v>101</v>
      </c>
      <c r="D6918" s="1" t="s">
        <v>5627</v>
      </c>
      <c r="F6918" s="33" t="s">
        <v>859</v>
      </c>
      <c r="G6918" s="1">
        <v>7</v>
      </c>
      <c r="H6918" s="1">
        <v>9</v>
      </c>
      <c r="I6918" s="1">
        <v>2.7</v>
      </c>
      <c r="J6918" s="1">
        <v>3.6</v>
      </c>
      <c r="K6918" s="3">
        <v>5800</v>
      </c>
      <c r="L6918" s="2">
        <f>N6918/((1824.17)*(1-EXP(-(0.023514)*I6918))^(1.69151))</f>
        <v>1.5322590405022698</v>
      </c>
      <c r="N6918" s="1">
        <v>25</v>
      </c>
      <c r="R6918" s="1">
        <v>10.7</v>
      </c>
      <c r="AJ6918" s="1" t="s">
        <v>406</v>
      </c>
      <c r="AK6918" s="20">
        <v>51</v>
      </c>
      <c r="AL6918" s="19">
        <v>44</v>
      </c>
      <c r="AN6918" s="3">
        <v>1979</v>
      </c>
      <c r="AQ6918">
        <v>80814</v>
      </c>
      <c r="AR6918" s="1" t="s">
        <v>3136</v>
      </c>
    </row>
    <row r="6919" spans="1:44" x14ac:dyDescent="0.25">
      <c r="A6919" s="1">
        <v>8527</v>
      </c>
      <c r="B6919" s="1" t="s">
        <v>1233</v>
      </c>
      <c r="C6919" s="1">
        <v>101</v>
      </c>
      <c r="D6919" s="1" t="s">
        <v>5627</v>
      </c>
      <c r="F6919" s="33" t="s">
        <v>859</v>
      </c>
      <c r="G6919" s="1">
        <v>7</v>
      </c>
      <c r="H6919" s="1">
        <v>9</v>
      </c>
      <c r="I6919" s="1">
        <v>3.1</v>
      </c>
      <c r="J6919" s="1">
        <v>4.9000000000000004</v>
      </c>
      <c r="K6919" s="3">
        <v>4000</v>
      </c>
      <c r="L6919" s="2">
        <f>N6919/((1824.17)*(1-EXP(-(0.023514)*I6919))^(1.69151))</f>
        <v>0.73351977168267191</v>
      </c>
      <c r="N6919" s="1">
        <v>15</v>
      </c>
      <c r="R6919" s="1">
        <v>6.5</v>
      </c>
      <c r="AJ6919" s="1" t="s">
        <v>406</v>
      </c>
      <c r="AK6919" s="20">
        <v>51</v>
      </c>
      <c r="AL6919" s="19">
        <v>44</v>
      </c>
      <c r="AN6919" s="3">
        <v>1979</v>
      </c>
      <c r="AQ6919">
        <v>80814</v>
      </c>
      <c r="AR6919" s="1" t="s">
        <v>3136</v>
      </c>
    </row>
    <row r="6920" spans="1:44" x14ac:dyDescent="0.25">
      <c r="A6920" s="1">
        <v>8528</v>
      </c>
      <c r="B6920" s="1" t="s">
        <v>1233</v>
      </c>
      <c r="C6920" s="1">
        <v>101</v>
      </c>
      <c r="D6920" s="1" t="s">
        <v>5627</v>
      </c>
      <c r="F6920" s="33" t="s">
        <v>859</v>
      </c>
      <c r="G6920" s="1">
        <v>6</v>
      </c>
      <c r="H6920" s="1">
        <v>9</v>
      </c>
      <c r="I6920" s="1">
        <v>3.3</v>
      </c>
      <c r="J6920" s="1">
        <v>3.8</v>
      </c>
      <c r="K6920" s="3">
        <v>6900</v>
      </c>
      <c r="L6920" s="2">
        <f>N6920/((1963.5)*(1-EXP(-(0.024337)*I6920))^(1.76926))</f>
        <v>1.3732287900509259</v>
      </c>
      <c r="N6920" s="1">
        <v>29</v>
      </c>
      <c r="R6920" s="1">
        <v>7.9</v>
      </c>
      <c r="AJ6920" s="1" t="s">
        <v>406</v>
      </c>
      <c r="AK6920" s="20">
        <v>51</v>
      </c>
      <c r="AL6920" s="19">
        <v>44</v>
      </c>
      <c r="AN6920" s="3">
        <v>1979</v>
      </c>
      <c r="AQ6920">
        <v>80814</v>
      </c>
      <c r="AR6920" s="1" t="s">
        <v>3136</v>
      </c>
    </row>
    <row r="6921" spans="1:44" x14ac:dyDescent="0.25">
      <c r="A6921" s="1">
        <v>8529</v>
      </c>
      <c r="B6921" s="1" t="s">
        <v>1233</v>
      </c>
      <c r="C6921" s="1">
        <v>101</v>
      </c>
      <c r="D6921" s="1" t="s">
        <v>5627</v>
      </c>
      <c r="F6921" s="33" t="s">
        <v>859</v>
      </c>
      <c r="G6921" s="1">
        <v>6</v>
      </c>
      <c r="H6921" s="1">
        <v>9</v>
      </c>
      <c r="I6921" s="1">
        <v>3.5</v>
      </c>
      <c r="J6921" s="1">
        <v>3.8</v>
      </c>
      <c r="K6921" s="3">
        <v>7300</v>
      </c>
      <c r="L6921" s="2">
        <f>N6921/((1963.5)*(1-EXP(-(0.024337)*I6921))^(1.76926))</f>
        <v>1.371283483889961</v>
      </c>
      <c r="N6921" s="1">
        <v>32</v>
      </c>
      <c r="R6921" s="1">
        <v>6.5</v>
      </c>
      <c r="AJ6921" s="1" t="s">
        <v>406</v>
      </c>
      <c r="AK6921" s="20">
        <v>51</v>
      </c>
      <c r="AL6921" s="19">
        <v>44</v>
      </c>
      <c r="AN6921" s="3">
        <v>1979</v>
      </c>
      <c r="AQ6921">
        <v>80814</v>
      </c>
      <c r="AR6921" s="1" t="s">
        <v>3136</v>
      </c>
    </row>
    <row r="6922" spans="1:44" x14ac:dyDescent="0.25">
      <c r="A6922" s="1">
        <v>8530</v>
      </c>
      <c r="B6922" s="1" t="s">
        <v>1233</v>
      </c>
      <c r="C6922" s="1">
        <v>101</v>
      </c>
      <c r="D6922" s="1" t="s">
        <v>5627</v>
      </c>
      <c r="F6922" s="33" t="s">
        <v>859</v>
      </c>
      <c r="G6922" s="1">
        <v>6</v>
      </c>
      <c r="H6922" s="1">
        <v>12</v>
      </c>
      <c r="I6922" s="1">
        <v>4.4000000000000004</v>
      </c>
      <c r="J6922" s="1">
        <v>6.8</v>
      </c>
      <c r="K6922" s="3">
        <v>3400</v>
      </c>
      <c r="L6922" s="2">
        <f>N6922/((1963.5)*(1-EXP(-(0.024337)*I6922))^(1.76926))</f>
        <v>1.2528200413746506</v>
      </c>
      <c r="N6922" s="1">
        <v>43</v>
      </c>
      <c r="R6922" s="1">
        <v>7.4</v>
      </c>
      <c r="AJ6922" s="1" t="s">
        <v>406</v>
      </c>
      <c r="AK6922" s="20">
        <v>51</v>
      </c>
      <c r="AL6922" s="19">
        <v>44</v>
      </c>
      <c r="AN6922" s="3">
        <v>1979</v>
      </c>
      <c r="AQ6922">
        <v>80814</v>
      </c>
      <c r="AR6922" s="1" t="s">
        <v>3136</v>
      </c>
    </row>
    <row r="6923" spans="1:44" x14ac:dyDescent="0.25">
      <c r="A6923" s="1">
        <v>8531</v>
      </c>
      <c r="B6923" s="1" t="s">
        <v>1233</v>
      </c>
      <c r="C6923" s="1">
        <v>101</v>
      </c>
      <c r="D6923" s="1" t="s">
        <v>5627</v>
      </c>
      <c r="F6923" s="33" t="s">
        <v>859</v>
      </c>
      <c r="G6923" s="1">
        <v>8</v>
      </c>
      <c r="H6923" s="1">
        <v>8</v>
      </c>
      <c r="I6923" s="1">
        <v>2.5</v>
      </c>
      <c r="J6923" s="1">
        <v>2.8</v>
      </c>
      <c r="K6923" s="3">
        <v>5100</v>
      </c>
      <c r="L6923" s="2">
        <f>N6923/((1668.67)*(1-EXP(-(0.022864)*I6923))^(1.61028))</f>
        <v>0.69237850943405954</v>
      </c>
      <c r="N6923" s="1">
        <v>11</v>
      </c>
      <c r="R6923" s="1">
        <v>2.8</v>
      </c>
      <c r="AJ6923" s="1" t="s">
        <v>406</v>
      </c>
      <c r="AK6923" s="20">
        <v>51</v>
      </c>
      <c r="AL6923" s="19">
        <v>44</v>
      </c>
      <c r="AN6923" s="3">
        <v>1979</v>
      </c>
      <c r="AQ6923">
        <v>80814</v>
      </c>
      <c r="AR6923" s="1" t="s">
        <v>3136</v>
      </c>
    </row>
    <row r="6924" spans="1:44" x14ac:dyDescent="0.25">
      <c r="A6924" s="1">
        <v>8532</v>
      </c>
      <c r="B6924" s="1" t="s">
        <v>1233</v>
      </c>
      <c r="C6924" s="1">
        <v>101</v>
      </c>
      <c r="D6924" s="1" t="s">
        <v>5627</v>
      </c>
      <c r="F6924" s="33" t="s">
        <v>859</v>
      </c>
      <c r="G6924" s="1">
        <v>8</v>
      </c>
      <c r="H6924" s="1">
        <v>5</v>
      </c>
      <c r="I6924" s="1">
        <v>1.2</v>
      </c>
      <c r="J6924" s="1">
        <v>2.5</v>
      </c>
      <c r="K6924" s="3">
        <v>5900</v>
      </c>
      <c r="L6924" s="2">
        <f>N6924/((1668.67)*(1-EXP(-(0.022864)*I6924))^(1.61028))</f>
        <v>0.82168551429575543</v>
      </c>
      <c r="N6924" s="1">
        <v>4.0999999999999996</v>
      </c>
      <c r="O6924" s="1">
        <v>1.76</v>
      </c>
      <c r="Q6924" s="1">
        <v>0.54</v>
      </c>
      <c r="R6924" s="1">
        <v>1.2</v>
      </c>
      <c r="AJ6924" s="1" t="s">
        <v>406</v>
      </c>
      <c r="AK6924" s="20">
        <v>51</v>
      </c>
      <c r="AL6924" s="19">
        <v>44</v>
      </c>
      <c r="AN6924" s="3">
        <v>1979</v>
      </c>
      <c r="AQ6924">
        <v>80814</v>
      </c>
      <c r="AR6924" s="1" t="s">
        <v>3136</v>
      </c>
    </row>
    <row r="6925" spans="1:44" x14ac:dyDescent="0.25">
      <c r="A6925" s="1">
        <v>8533</v>
      </c>
      <c r="B6925" s="1" t="s">
        <v>1233</v>
      </c>
      <c r="C6925" s="1">
        <v>101</v>
      </c>
      <c r="D6925" s="1" t="s">
        <v>5627</v>
      </c>
      <c r="F6925" s="33" t="s">
        <v>859</v>
      </c>
      <c r="G6925" s="1">
        <v>8</v>
      </c>
      <c r="H6925" s="1">
        <v>10</v>
      </c>
      <c r="I6925" s="1">
        <v>2.8</v>
      </c>
      <c r="J6925" s="1">
        <v>3.5</v>
      </c>
      <c r="K6925" s="3">
        <v>5700</v>
      </c>
      <c r="L6925" s="2">
        <f>N6925/((1668.67)*(1-EXP(-(0.022864)*I6925))^(1.61028))</f>
        <v>1.792871802798071</v>
      </c>
      <c r="N6925" s="1">
        <v>34</v>
      </c>
      <c r="O6925" s="1">
        <v>18.600000000000001</v>
      </c>
      <c r="Q6925" s="1">
        <v>7.81</v>
      </c>
      <c r="R6925" s="1">
        <v>11.14</v>
      </c>
      <c r="AJ6925" s="1" t="s">
        <v>406</v>
      </c>
      <c r="AK6925" s="20">
        <v>51</v>
      </c>
      <c r="AL6925" s="19">
        <v>44</v>
      </c>
      <c r="AN6925" s="3">
        <v>1979</v>
      </c>
      <c r="AQ6925">
        <v>80814</v>
      </c>
      <c r="AR6925" s="1" t="s">
        <v>3136</v>
      </c>
    </row>
    <row r="6926" spans="1:44" x14ac:dyDescent="0.25">
      <c r="A6926" s="1">
        <v>8534</v>
      </c>
      <c r="B6926" s="1" t="s">
        <v>1233</v>
      </c>
      <c r="C6926" s="1">
        <v>101</v>
      </c>
      <c r="D6926" s="1" t="s">
        <v>5627</v>
      </c>
      <c r="F6926" s="33" t="s">
        <v>859</v>
      </c>
      <c r="G6926" s="1">
        <v>7</v>
      </c>
      <c r="H6926" s="1">
        <v>21</v>
      </c>
      <c r="I6926" s="1">
        <v>7.2</v>
      </c>
      <c r="J6926" s="1">
        <v>11.2</v>
      </c>
      <c r="K6926" s="3">
        <v>2900</v>
      </c>
      <c r="L6926" s="2">
        <f>N6926/((1824.17)*(1-EXP(-(0.023514)*I6926))^(1.69151))</f>
        <v>1.5026432779671959</v>
      </c>
      <c r="N6926" s="1">
        <v>118</v>
      </c>
      <c r="O6926" s="1">
        <v>58.9</v>
      </c>
      <c r="Q6926" s="1">
        <v>6.24</v>
      </c>
      <c r="R6926" s="1">
        <v>11.14</v>
      </c>
      <c r="AJ6926" s="1" t="s">
        <v>406</v>
      </c>
      <c r="AK6926" s="20">
        <v>51</v>
      </c>
      <c r="AL6926" s="19">
        <v>44</v>
      </c>
      <c r="AN6926" s="3">
        <v>1979</v>
      </c>
      <c r="AQ6926">
        <v>80814</v>
      </c>
      <c r="AR6926" s="1" t="s">
        <v>3136</v>
      </c>
    </row>
    <row r="6927" spans="1:44" x14ac:dyDescent="0.25">
      <c r="A6927" s="1">
        <v>8535</v>
      </c>
      <c r="B6927" s="1" t="s">
        <v>1233</v>
      </c>
      <c r="C6927" s="1">
        <v>101</v>
      </c>
      <c r="D6927" s="1" t="s">
        <v>5627</v>
      </c>
      <c r="F6927" s="33" t="s">
        <v>859</v>
      </c>
      <c r="G6927" s="1">
        <v>6</v>
      </c>
      <c r="H6927" s="1">
        <v>30</v>
      </c>
      <c r="I6927" s="1">
        <v>12.9</v>
      </c>
      <c r="J6927" s="1">
        <v>12.9</v>
      </c>
      <c r="K6927" s="3">
        <v>2100</v>
      </c>
      <c r="L6927" s="2">
        <f>N6927/((1963.5)*(1-EXP(-(0.024337)*I6927))^(1.76926))</f>
        <v>0.9019282087305579</v>
      </c>
      <c r="N6927" s="1">
        <v>174</v>
      </c>
      <c r="O6927" s="1">
        <v>82.1</v>
      </c>
      <c r="Q6927" s="1">
        <v>28.7</v>
      </c>
      <c r="R6927" s="1">
        <v>9.42</v>
      </c>
      <c r="AJ6927" s="1" t="s">
        <v>406</v>
      </c>
      <c r="AK6927" s="20">
        <v>51</v>
      </c>
      <c r="AL6927" s="19">
        <v>44</v>
      </c>
      <c r="AN6927" s="3">
        <v>1979</v>
      </c>
      <c r="AQ6927">
        <v>80814</v>
      </c>
      <c r="AR6927" s="1" t="s">
        <v>3136</v>
      </c>
    </row>
    <row r="6928" spans="1:44" x14ac:dyDescent="0.25">
      <c r="A6928" s="1">
        <v>8536</v>
      </c>
      <c r="B6928" s="1" t="s">
        <v>1233</v>
      </c>
      <c r="C6928" s="1">
        <v>101</v>
      </c>
      <c r="D6928" s="1" t="s">
        <v>5627</v>
      </c>
      <c r="F6928" s="33" t="s">
        <v>859</v>
      </c>
      <c r="G6928" s="1">
        <v>8</v>
      </c>
      <c r="H6928" s="1">
        <v>36</v>
      </c>
      <c r="I6928" s="1">
        <v>10.4</v>
      </c>
      <c r="J6928" s="1">
        <v>13.3</v>
      </c>
      <c r="K6928" s="3">
        <v>1900</v>
      </c>
      <c r="L6928" s="2">
        <f>N6928/((1668.67)*(1-EXP(-(0.022864)*I6928))^(1.61028))</f>
        <v>1.3880280896844395</v>
      </c>
      <c r="N6928" s="1">
        <v>190</v>
      </c>
      <c r="O6928" s="1">
        <v>89.5</v>
      </c>
      <c r="Q6928" s="1">
        <v>31</v>
      </c>
      <c r="R6928" s="1">
        <v>11.38</v>
      </c>
      <c r="AJ6928" s="1" t="s">
        <v>406</v>
      </c>
      <c r="AK6928" s="20">
        <v>51</v>
      </c>
      <c r="AL6928" s="19">
        <v>44</v>
      </c>
      <c r="AN6928" s="3">
        <v>1979</v>
      </c>
      <c r="AQ6928">
        <v>80814</v>
      </c>
      <c r="AR6928" s="1" t="s">
        <v>3136</v>
      </c>
    </row>
    <row r="6929" spans="1:44" x14ac:dyDescent="0.25">
      <c r="A6929" s="1">
        <v>8537</v>
      </c>
      <c r="B6929" s="1" t="s">
        <v>1233</v>
      </c>
      <c r="C6929" s="1">
        <v>101</v>
      </c>
      <c r="D6929" s="1" t="s">
        <v>5627</v>
      </c>
      <c r="F6929" s="33" t="s">
        <v>859</v>
      </c>
      <c r="G6929" s="1">
        <v>7</v>
      </c>
      <c r="H6929" s="1">
        <v>60</v>
      </c>
      <c r="I6929" s="1">
        <v>16.899999999999999</v>
      </c>
      <c r="J6929" s="1">
        <v>17</v>
      </c>
      <c r="K6929" s="3">
        <v>1900</v>
      </c>
      <c r="L6929" s="2">
        <f>N6929/((1824.17)*(1-EXP(-(0.023514)*I6929))^(1.69151))</f>
        <v>1.1745956296445761</v>
      </c>
      <c r="N6929" s="1">
        <v>325</v>
      </c>
      <c r="O6929" s="1">
        <v>116.9</v>
      </c>
      <c r="Q6929" s="1">
        <v>12.2</v>
      </c>
      <c r="R6929" s="1">
        <v>6.17</v>
      </c>
      <c r="AJ6929" s="1" t="s">
        <v>406</v>
      </c>
      <c r="AK6929" s="20">
        <v>51</v>
      </c>
      <c r="AL6929" s="19">
        <v>44</v>
      </c>
      <c r="AN6929" s="3">
        <v>1979</v>
      </c>
      <c r="AQ6929">
        <v>80814</v>
      </c>
      <c r="AR6929" s="1" t="s">
        <v>3136</v>
      </c>
    </row>
    <row r="6930" spans="1:44" x14ac:dyDescent="0.25">
      <c r="A6930" s="1">
        <v>8538</v>
      </c>
      <c r="B6930" s="1" t="s">
        <v>1233</v>
      </c>
      <c r="C6930" s="1">
        <v>101</v>
      </c>
      <c r="D6930" s="1" t="s">
        <v>5627</v>
      </c>
      <c r="F6930" s="33" t="s">
        <v>859</v>
      </c>
      <c r="G6930" s="1">
        <v>6</v>
      </c>
      <c r="H6930" s="1">
        <v>10</v>
      </c>
      <c r="I6930" s="1">
        <v>4.0999999999999996</v>
      </c>
      <c r="J6930" s="1">
        <v>5.0999999999999996</v>
      </c>
      <c r="K6930" s="3">
        <v>5500</v>
      </c>
      <c r="L6930" s="2">
        <f>N6930/((1963.5)*(1-EXP(-(0.024337)*I6930))^(1.76926))</f>
        <v>1.0169190510484873</v>
      </c>
      <c r="N6930" s="1">
        <v>31</v>
      </c>
      <c r="O6930" s="1">
        <v>15.8</v>
      </c>
      <c r="Q6930" s="1">
        <v>7.94</v>
      </c>
      <c r="R6930" s="1">
        <v>12.67</v>
      </c>
      <c r="AJ6930" s="1" t="s">
        <v>406</v>
      </c>
      <c r="AK6930" s="20">
        <v>51</v>
      </c>
      <c r="AL6930" s="19">
        <v>44</v>
      </c>
      <c r="AN6930" s="3">
        <v>1979</v>
      </c>
      <c r="AQ6930">
        <v>80814</v>
      </c>
      <c r="AR6930" s="1" t="s">
        <v>3136</v>
      </c>
    </row>
    <row r="6931" spans="1:44" x14ac:dyDescent="0.25">
      <c r="A6931" s="1">
        <v>8539</v>
      </c>
      <c r="B6931" s="1" t="s">
        <v>1233</v>
      </c>
      <c r="C6931" s="1">
        <v>101</v>
      </c>
      <c r="D6931" s="1" t="s">
        <v>5627</v>
      </c>
      <c r="F6931" s="33" t="s">
        <v>859</v>
      </c>
      <c r="G6931" s="1">
        <v>7</v>
      </c>
      <c r="H6931" s="1">
        <v>15</v>
      </c>
      <c r="I6931" s="1">
        <v>5.3</v>
      </c>
      <c r="J6931" s="1">
        <v>8.6</v>
      </c>
      <c r="K6931" s="3">
        <v>5300</v>
      </c>
      <c r="L6931" s="2">
        <v>2</v>
      </c>
      <c r="N6931" s="1">
        <v>130</v>
      </c>
      <c r="O6931" s="1">
        <v>62.5</v>
      </c>
      <c r="Q6931" s="1">
        <v>29.8</v>
      </c>
      <c r="R6931" s="1">
        <v>24.2</v>
      </c>
      <c r="AJ6931" s="1" t="s">
        <v>406</v>
      </c>
      <c r="AK6931" s="20">
        <v>51</v>
      </c>
      <c r="AL6931" s="19">
        <v>44</v>
      </c>
      <c r="AN6931" s="3">
        <v>1979</v>
      </c>
      <c r="AQ6931">
        <v>80814</v>
      </c>
      <c r="AR6931" s="1" t="s">
        <v>3136</v>
      </c>
    </row>
    <row r="6932" spans="1:44" x14ac:dyDescent="0.25">
      <c r="A6932" s="1">
        <v>8540</v>
      </c>
      <c r="B6932" s="1" t="s">
        <v>1233</v>
      </c>
      <c r="C6932" s="1">
        <v>101</v>
      </c>
      <c r="D6932" s="1" t="s">
        <v>5627</v>
      </c>
      <c r="F6932" s="33" t="s">
        <v>859</v>
      </c>
      <c r="G6932" s="1">
        <v>5</v>
      </c>
      <c r="H6932" s="1">
        <v>43</v>
      </c>
      <c r="I6932" s="1">
        <v>19.600000000000001</v>
      </c>
      <c r="J6932" s="1">
        <v>15.6</v>
      </c>
      <c r="K6932" s="3">
        <v>2100</v>
      </c>
      <c r="L6932" s="2">
        <f>N6932/((2111.2)*(1-EXP(-(0.024888)*I6932))^(1.82531))</f>
        <v>0.87209925285532319</v>
      </c>
      <c r="N6932" s="1">
        <v>324</v>
      </c>
      <c r="O6932" s="1">
        <v>139</v>
      </c>
      <c r="Q6932" s="1">
        <v>14.5</v>
      </c>
      <c r="R6932" s="1">
        <v>7.46</v>
      </c>
      <c r="AJ6932" s="1" t="s">
        <v>406</v>
      </c>
      <c r="AK6932" s="20">
        <v>51</v>
      </c>
      <c r="AL6932" s="19">
        <v>44</v>
      </c>
      <c r="AN6932" s="3">
        <v>1979</v>
      </c>
      <c r="AQ6932">
        <v>80814</v>
      </c>
      <c r="AR6932" s="1" t="s">
        <v>3136</v>
      </c>
    </row>
    <row r="6933" spans="1:44" x14ac:dyDescent="0.25">
      <c r="A6933" s="1">
        <v>8541</v>
      </c>
      <c r="B6933" s="1" t="s">
        <v>1233</v>
      </c>
      <c r="C6933" s="1">
        <v>101</v>
      </c>
      <c r="D6933" s="1" t="s">
        <v>5627</v>
      </c>
      <c r="F6933" s="33" t="s">
        <v>859</v>
      </c>
      <c r="G6933" s="1">
        <v>7</v>
      </c>
      <c r="H6933" s="1">
        <v>9</v>
      </c>
      <c r="I6933" s="1">
        <v>3.7</v>
      </c>
      <c r="J6933" s="1">
        <v>4.7</v>
      </c>
      <c r="K6933" s="3">
        <v>4900</v>
      </c>
      <c r="L6933" s="2">
        <f>N6933/((1824.17)*(1-EXP(-(0.023514)*I6933))^(1.69151))</f>
        <v>0.84369561144526173</v>
      </c>
      <c r="N6933" s="1">
        <v>23</v>
      </c>
      <c r="R6933" s="1">
        <v>6</v>
      </c>
      <c r="AJ6933" s="1" t="s">
        <v>406</v>
      </c>
      <c r="AK6933" s="20">
        <v>51</v>
      </c>
      <c r="AL6933" s="19">
        <v>44</v>
      </c>
      <c r="AN6933" s="3">
        <v>1979</v>
      </c>
      <c r="AQ6933">
        <v>80814</v>
      </c>
      <c r="AR6933" s="1" t="s">
        <v>3136</v>
      </c>
    </row>
    <row r="6934" spans="1:44" x14ac:dyDescent="0.25">
      <c r="A6934" s="1">
        <v>8542</v>
      </c>
      <c r="B6934" s="1" t="s">
        <v>1233</v>
      </c>
      <c r="C6934" s="1">
        <v>101</v>
      </c>
      <c r="D6934" s="1" t="s">
        <v>5627</v>
      </c>
      <c r="F6934" s="33" t="s">
        <v>859</v>
      </c>
      <c r="G6934" s="1">
        <v>7</v>
      </c>
      <c r="H6934" s="1">
        <v>10</v>
      </c>
      <c r="I6934" s="1">
        <v>4.0999999999999996</v>
      </c>
      <c r="J6934" s="1">
        <v>5.0999999999999996</v>
      </c>
      <c r="K6934" s="3">
        <v>5500</v>
      </c>
      <c r="L6934" s="2">
        <f>N6934/((1824.17)*(1-EXP(-(0.023514)*I6934))^(1.69151))</f>
        <v>0.96340849112667437</v>
      </c>
      <c r="N6934" s="1">
        <v>31</v>
      </c>
      <c r="R6934" s="1">
        <v>12.5</v>
      </c>
      <c r="AJ6934" s="1" t="s">
        <v>406</v>
      </c>
      <c r="AK6934" s="20">
        <v>51</v>
      </c>
      <c r="AL6934" s="19">
        <v>44</v>
      </c>
      <c r="AN6934" s="3">
        <v>1979</v>
      </c>
      <c r="AQ6934">
        <v>80814</v>
      </c>
      <c r="AR6934" s="1" t="s">
        <v>3136</v>
      </c>
    </row>
    <row r="6935" spans="1:44" x14ac:dyDescent="0.25">
      <c r="A6935" s="1">
        <v>8543</v>
      </c>
      <c r="B6935" s="1" t="s">
        <v>1233</v>
      </c>
      <c r="C6935" s="1">
        <v>101</v>
      </c>
      <c r="D6935" s="1" t="s">
        <v>5627</v>
      </c>
      <c r="F6935" s="33" t="s">
        <v>859</v>
      </c>
      <c r="G6935" s="1">
        <v>5</v>
      </c>
      <c r="H6935" s="1">
        <v>43</v>
      </c>
      <c r="I6935" s="1">
        <v>19.600000000000001</v>
      </c>
      <c r="J6935" s="1">
        <v>15.6</v>
      </c>
      <c r="K6935" s="3">
        <v>2100</v>
      </c>
      <c r="L6935" s="2">
        <f>N6935/((2111.2)*(1-EXP(-(0.024888)*I6935))^(1.82531))</f>
        <v>0.87209925285532319</v>
      </c>
      <c r="N6935" s="1">
        <v>324</v>
      </c>
      <c r="R6935" s="1">
        <v>7.4</v>
      </c>
      <c r="AJ6935" s="1" t="s">
        <v>406</v>
      </c>
      <c r="AK6935" s="20">
        <v>51</v>
      </c>
      <c r="AL6935" s="19">
        <v>44</v>
      </c>
      <c r="AN6935" s="3">
        <v>1979</v>
      </c>
      <c r="AQ6935">
        <v>80814</v>
      </c>
      <c r="AR6935" s="1" t="s">
        <v>3136</v>
      </c>
    </row>
    <row r="6936" spans="1:44" x14ac:dyDescent="0.25">
      <c r="A6936" s="1">
        <v>8544</v>
      </c>
      <c r="B6936" s="1" t="s">
        <v>1233</v>
      </c>
      <c r="C6936" s="1">
        <v>101</v>
      </c>
      <c r="D6936" s="1" t="s">
        <v>5627</v>
      </c>
      <c r="F6936" s="33" t="s">
        <v>859</v>
      </c>
      <c r="G6936" s="1">
        <v>7</v>
      </c>
      <c r="H6936" s="1">
        <v>10</v>
      </c>
      <c r="I6936" s="1">
        <v>3.2</v>
      </c>
      <c r="J6936" s="1">
        <v>4.8</v>
      </c>
      <c r="K6936" s="3">
        <v>4400</v>
      </c>
      <c r="L6936" s="2">
        <f>N6936/((1824.17)*(1-EXP(-(0.023514)*I6936))^(1.69151))</f>
        <v>1.1144531345430237</v>
      </c>
      <c r="N6936" s="1">
        <v>24</v>
      </c>
      <c r="R6936" s="1">
        <v>5.0999999999999996</v>
      </c>
      <c r="AJ6936" s="1" t="s">
        <v>406</v>
      </c>
      <c r="AK6936" s="20">
        <v>51</v>
      </c>
      <c r="AL6936" s="19">
        <v>44</v>
      </c>
      <c r="AN6936" s="3">
        <v>1979</v>
      </c>
      <c r="AQ6936">
        <v>80814</v>
      </c>
      <c r="AR6936" s="1" t="s">
        <v>3136</v>
      </c>
    </row>
    <row r="6937" spans="1:44" x14ac:dyDescent="0.25">
      <c r="A6937" s="1">
        <v>8545</v>
      </c>
      <c r="B6937" s="1" t="s">
        <v>1233</v>
      </c>
      <c r="C6937" s="1">
        <v>101</v>
      </c>
      <c r="D6937" s="1" t="s">
        <v>5627</v>
      </c>
      <c r="F6937" s="33" t="s">
        <v>859</v>
      </c>
      <c r="G6937" s="1">
        <v>7</v>
      </c>
      <c r="H6937" s="1">
        <v>10</v>
      </c>
      <c r="I6937" s="1">
        <v>4.3</v>
      </c>
      <c r="J6937" s="1">
        <v>5.7</v>
      </c>
      <c r="K6937" s="3">
        <v>3900</v>
      </c>
      <c r="L6937" s="2">
        <f>N6937/((1824.17)*(1-EXP(-(0.023514)*I6937))^(1.69151))</f>
        <v>0.86353663570395134</v>
      </c>
      <c r="N6937" s="1">
        <v>30</v>
      </c>
      <c r="R6937" s="1">
        <v>7.4</v>
      </c>
      <c r="AJ6937" s="1" t="s">
        <v>406</v>
      </c>
      <c r="AK6937" s="20">
        <v>51</v>
      </c>
      <c r="AL6937" s="19">
        <v>44</v>
      </c>
      <c r="AN6937" s="3">
        <v>1979</v>
      </c>
      <c r="AQ6937">
        <v>80814</v>
      </c>
      <c r="AR6937" s="1" t="s">
        <v>3136</v>
      </c>
    </row>
    <row r="6938" spans="1:44" x14ac:dyDescent="0.25">
      <c r="A6938" s="1">
        <v>8546</v>
      </c>
      <c r="B6938" s="1" t="s">
        <v>1233</v>
      </c>
      <c r="C6938" s="1">
        <v>101</v>
      </c>
      <c r="D6938" s="1" t="s">
        <v>5627</v>
      </c>
      <c r="F6938" s="33" t="s">
        <v>859</v>
      </c>
      <c r="G6938" s="1">
        <v>7</v>
      </c>
      <c r="H6938" s="1">
        <v>10</v>
      </c>
      <c r="I6938" s="1">
        <v>4.2</v>
      </c>
      <c r="J6938" s="1">
        <v>5.4</v>
      </c>
      <c r="K6938" s="3">
        <v>4600</v>
      </c>
      <c r="L6938" s="2">
        <f>N6938/((1824.17)*(1-EXP(-(0.023514)*I6938))^(1.69151))</f>
        <v>1.0463189114132014</v>
      </c>
      <c r="N6938" s="1">
        <v>35</v>
      </c>
      <c r="R6938" s="1">
        <v>8.4</v>
      </c>
      <c r="AJ6938" s="1" t="s">
        <v>406</v>
      </c>
      <c r="AK6938" s="20">
        <v>51</v>
      </c>
      <c r="AL6938" s="19">
        <v>44</v>
      </c>
      <c r="AN6938" s="3">
        <v>1979</v>
      </c>
      <c r="AQ6938">
        <v>80814</v>
      </c>
      <c r="AR6938" s="1" t="s">
        <v>3136</v>
      </c>
    </row>
    <row r="6939" spans="1:44" x14ac:dyDescent="0.25">
      <c r="A6939" s="1">
        <v>8547</v>
      </c>
      <c r="B6939" s="1" t="s">
        <v>1233</v>
      </c>
      <c r="C6939" s="1">
        <v>101</v>
      </c>
      <c r="D6939" s="1" t="s">
        <v>5627</v>
      </c>
      <c r="F6939" s="33" t="s">
        <v>859</v>
      </c>
      <c r="G6939" s="1">
        <v>7</v>
      </c>
      <c r="H6939" s="1">
        <v>10</v>
      </c>
      <c r="I6939" s="1">
        <v>4</v>
      </c>
      <c r="J6939" s="1">
        <v>5.2</v>
      </c>
      <c r="K6939" s="3">
        <v>4700</v>
      </c>
      <c r="L6939" s="2">
        <f>N6939/((1824.17)*(1-EXP(-(0.023514)*I6939))^(1.69151))</f>
        <v>0.97019621812448975</v>
      </c>
      <c r="N6939" s="1">
        <v>30</v>
      </c>
      <c r="R6939" s="1">
        <v>7</v>
      </c>
      <c r="AJ6939" s="1" t="s">
        <v>406</v>
      </c>
      <c r="AK6939" s="20">
        <v>51</v>
      </c>
      <c r="AL6939" s="19">
        <v>44</v>
      </c>
      <c r="AN6939" s="3">
        <v>1979</v>
      </c>
      <c r="AQ6939">
        <v>80814</v>
      </c>
      <c r="AR6939" s="1" t="s">
        <v>3136</v>
      </c>
    </row>
    <row r="6940" spans="1:44" x14ac:dyDescent="0.25">
      <c r="A6940" s="1">
        <v>8548</v>
      </c>
      <c r="B6940" s="1" t="s">
        <v>1233</v>
      </c>
      <c r="C6940" s="1">
        <v>101</v>
      </c>
      <c r="D6940" s="1" t="s">
        <v>5627</v>
      </c>
      <c r="F6940" s="33" t="s">
        <v>859</v>
      </c>
      <c r="G6940" s="1">
        <v>7</v>
      </c>
      <c r="H6940" s="1">
        <v>11</v>
      </c>
      <c r="I6940" s="1">
        <v>3.6</v>
      </c>
      <c r="J6940" s="1">
        <v>3.7</v>
      </c>
      <c r="K6940" s="3">
        <v>4100</v>
      </c>
      <c r="L6940" s="2">
        <f>N6940/((1824.17)*(1-EXP(-(0.023514)*I6940))^(1.69151))</f>
        <v>0.80529234711074849</v>
      </c>
      <c r="N6940" s="1">
        <v>21</v>
      </c>
      <c r="R6940" s="1">
        <v>3.7</v>
      </c>
      <c r="AJ6940" s="1" t="s">
        <v>406</v>
      </c>
      <c r="AK6940" s="20">
        <v>51</v>
      </c>
      <c r="AL6940" s="19">
        <v>44</v>
      </c>
      <c r="AN6940" s="3">
        <v>1979</v>
      </c>
      <c r="AQ6940">
        <v>80814</v>
      </c>
      <c r="AR6940" s="1" t="s">
        <v>3136</v>
      </c>
    </row>
    <row r="6941" spans="1:44" x14ac:dyDescent="0.25">
      <c r="A6941" s="1">
        <v>8549</v>
      </c>
      <c r="B6941" s="1" t="s">
        <v>1233</v>
      </c>
      <c r="C6941" s="1">
        <v>101</v>
      </c>
      <c r="D6941" s="1" t="s">
        <v>5627</v>
      </c>
      <c r="F6941" s="33" t="s">
        <v>859</v>
      </c>
      <c r="G6941" s="1">
        <v>6</v>
      </c>
      <c r="H6941" s="1">
        <v>12</v>
      </c>
      <c r="I6941" s="1">
        <v>4.7</v>
      </c>
      <c r="J6941" s="1">
        <v>5.3</v>
      </c>
      <c r="K6941" s="3">
        <v>4100</v>
      </c>
      <c r="L6941" s="2">
        <f>N6941/((1963.5)*(1-EXP(-(0.024337)*I6941))^(1.76926))</f>
        <v>0.80882470565209974</v>
      </c>
      <c r="N6941" s="1">
        <v>31</v>
      </c>
      <c r="R6941" s="1">
        <v>6</v>
      </c>
      <c r="AJ6941" s="1" t="s">
        <v>406</v>
      </c>
      <c r="AK6941" s="20">
        <v>51</v>
      </c>
      <c r="AL6941" s="19">
        <v>44</v>
      </c>
      <c r="AN6941" s="3">
        <v>1979</v>
      </c>
      <c r="AQ6941">
        <v>80814</v>
      </c>
      <c r="AR6941" s="1" t="s">
        <v>3136</v>
      </c>
    </row>
    <row r="6942" spans="1:44" x14ac:dyDescent="0.25">
      <c r="A6942" s="1">
        <v>8550</v>
      </c>
      <c r="B6942" s="1" t="s">
        <v>1233</v>
      </c>
      <c r="C6942" s="1">
        <v>101</v>
      </c>
      <c r="D6942" s="1" t="s">
        <v>5627</v>
      </c>
      <c r="F6942" s="33" t="s">
        <v>859</v>
      </c>
      <c r="G6942" s="1">
        <v>6</v>
      </c>
      <c r="H6942" s="1">
        <v>13</v>
      </c>
      <c r="I6942" s="1">
        <v>3.9</v>
      </c>
      <c r="J6942" s="1">
        <v>5.2</v>
      </c>
      <c r="K6942" s="3">
        <v>4800</v>
      </c>
      <c r="L6942" s="2">
        <f>N6942/((1963.5)*(1-EXP(-(0.024337)*I6942))^(1.76926))</f>
        <v>0.99924055084856833</v>
      </c>
      <c r="N6942" s="1">
        <v>28</v>
      </c>
      <c r="R6942" s="1">
        <v>7.4</v>
      </c>
      <c r="AJ6942" s="1" t="s">
        <v>406</v>
      </c>
      <c r="AK6942" s="20">
        <v>51</v>
      </c>
      <c r="AL6942" s="19">
        <v>44</v>
      </c>
      <c r="AN6942" s="3">
        <v>1979</v>
      </c>
      <c r="AQ6942">
        <v>80814</v>
      </c>
      <c r="AR6942" s="1" t="s">
        <v>3136</v>
      </c>
    </row>
    <row r="6943" spans="1:44" x14ac:dyDescent="0.25">
      <c r="A6943" s="1">
        <v>8551</v>
      </c>
      <c r="B6943" s="1" t="s">
        <v>1233</v>
      </c>
      <c r="C6943" s="1">
        <v>101</v>
      </c>
      <c r="D6943" s="1" t="s">
        <v>5627</v>
      </c>
      <c r="F6943" s="33" t="s">
        <v>859</v>
      </c>
      <c r="G6943" s="1">
        <v>7</v>
      </c>
      <c r="H6943" s="1">
        <v>13</v>
      </c>
      <c r="I6943" s="1">
        <v>4</v>
      </c>
      <c r="J6943" s="1">
        <v>6</v>
      </c>
      <c r="K6943" s="3">
        <v>4000</v>
      </c>
      <c r="L6943" s="2">
        <f>N6943/((1824.17)*(1-EXP(-(0.023514)*I6943))^(1.69151))</f>
        <v>1.1642354617493877</v>
      </c>
      <c r="N6943" s="1">
        <v>36</v>
      </c>
      <c r="R6943" s="1">
        <v>6.5</v>
      </c>
      <c r="AJ6943" s="1" t="s">
        <v>406</v>
      </c>
      <c r="AK6943" s="20">
        <v>51</v>
      </c>
      <c r="AL6943" s="19">
        <v>44</v>
      </c>
      <c r="AN6943" s="3">
        <v>1979</v>
      </c>
      <c r="AQ6943">
        <v>80814</v>
      </c>
      <c r="AR6943" s="1" t="s">
        <v>3136</v>
      </c>
    </row>
    <row r="6944" spans="1:44" x14ac:dyDescent="0.25">
      <c r="A6944" s="1">
        <v>8552</v>
      </c>
      <c r="B6944" s="1" t="s">
        <v>1233</v>
      </c>
      <c r="C6944" s="1">
        <v>101</v>
      </c>
      <c r="D6944" s="1" t="s">
        <v>5627</v>
      </c>
      <c r="F6944" s="33" t="s">
        <v>859</v>
      </c>
      <c r="G6944" s="1">
        <v>7</v>
      </c>
      <c r="H6944" s="1">
        <v>14</v>
      </c>
      <c r="I6944" s="1">
        <v>5.2</v>
      </c>
      <c r="J6944" s="1">
        <v>5.3</v>
      </c>
      <c r="K6944" s="3">
        <v>4000</v>
      </c>
      <c r="L6944" s="2">
        <f>N6944/((1824.17)*(1-EXP(-(0.023514)*I6944))^(1.69151))</f>
        <v>0.63723654627428472</v>
      </c>
      <c r="N6944" s="1">
        <v>30</v>
      </c>
      <c r="R6944" s="1">
        <v>6</v>
      </c>
      <c r="AJ6944" s="1" t="s">
        <v>406</v>
      </c>
      <c r="AK6944" s="20">
        <v>51</v>
      </c>
      <c r="AL6944" s="19">
        <v>44</v>
      </c>
      <c r="AN6944" s="3">
        <v>1979</v>
      </c>
      <c r="AQ6944">
        <v>80814</v>
      </c>
      <c r="AR6944" s="1" t="s">
        <v>3136</v>
      </c>
    </row>
    <row r="6945" spans="1:44" x14ac:dyDescent="0.25">
      <c r="A6945" s="1">
        <v>8553</v>
      </c>
      <c r="B6945" s="1" t="s">
        <v>1233</v>
      </c>
      <c r="C6945" s="1">
        <v>101</v>
      </c>
      <c r="D6945" s="1" t="s">
        <v>5627</v>
      </c>
      <c r="F6945" s="33" t="s">
        <v>859</v>
      </c>
      <c r="G6945" s="1">
        <v>6</v>
      </c>
      <c r="H6945" s="1">
        <v>15</v>
      </c>
      <c r="I6945" s="1">
        <v>4.5999999999999996</v>
      </c>
      <c r="J6945" s="1">
        <v>6.9</v>
      </c>
      <c r="K6945" s="3">
        <v>4000</v>
      </c>
      <c r="L6945" s="2">
        <f>N6945/((1963.5)*(1-EXP(-(0.024337)*I6945))^(1.76926))</f>
        <v>1.4604746987785879</v>
      </c>
      <c r="N6945" s="1">
        <v>54</v>
      </c>
      <c r="R6945" s="1">
        <v>6.1</v>
      </c>
      <c r="AJ6945" s="1" t="s">
        <v>406</v>
      </c>
      <c r="AK6945" s="20">
        <v>51</v>
      </c>
      <c r="AL6945" s="19">
        <v>44</v>
      </c>
      <c r="AN6945" s="3">
        <v>1979</v>
      </c>
      <c r="AQ6945">
        <v>80814</v>
      </c>
      <c r="AR6945" s="1" t="s">
        <v>3136</v>
      </c>
    </row>
    <row r="6946" spans="1:44" x14ac:dyDescent="0.25">
      <c r="A6946" s="1">
        <v>8554</v>
      </c>
      <c r="B6946" s="1" t="s">
        <v>1233</v>
      </c>
      <c r="C6946" s="1">
        <v>101</v>
      </c>
      <c r="D6946" s="1" t="s">
        <v>5627</v>
      </c>
      <c r="F6946" s="33" t="s">
        <v>859</v>
      </c>
      <c r="G6946" s="1">
        <v>7</v>
      </c>
      <c r="H6946" s="1">
        <v>16</v>
      </c>
      <c r="I6946" s="1">
        <v>6.3</v>
      </c>
      <c r="J6946" s="1">
        <v>8.8000000000000007</v>
      </c>
      <c r="K6946" s="3">
        <v>4100</v>
      </c>
      <c r="L6946" s="2">
        <f>N6946/((1824.17)*(1-EXP(-(0.023514)*I6946))^(1.69151))</f>
        <v>1.1764175117468427</v>
      </c>
      <c r="N6946" s="1">
        <v>75</v>
      </c>
      <c r="R6946" s="1">
        <v>6.5</v>
      </c>
      <c r="AJ6946" s="1" t="s">
        <v>406</v>
      </c>
      <c r="AK6946" s="20">
        <v>51</v>
      </c>
      <c r="AL6946" s="19">
        <v>44</v>
      </c>
      <c r="AN6946" s="3">
        <v>1979</v>
      </c>
      <c r="AQ6946">
        <v>80814</v>
      </c>
      <c r="AR6946" s="1" t="s">
        <v>3136</v>
      </c>
    </row>
    <row r="6947" spans="1:44" x14ac:dyDescent="0.25">
      <c r="A6947" s="1">
        <v>8555</v>
      </c>
      <c r="B6947" s="1" t="s">
        <v>1233</v>
      </c>
      <c r="C6947" s="1">
        <v>101</v>
      </c>
      <c r="D6947" s="1" t="s">
        <v>5627</v>
      </c>
      <c r="F6947" s="33" t="s">
        <v>859</v>
      </c>
      <c r="G6947" s="1">
        <v>8</v>
      </c>
      <c r="H6947" s="1">
        <v>19</v>
      </c>
      <c r="I6947" s="1">
        <v>5.4</v>
      </c>
      <c r="J6947" s="1">
        <v>8.6999999999999993</v>
      </c>
      <c r="K6947" s="3">
        <v>4000</v>
      </c>
      <c r="L6947" s="2">
        <f>N6947/((1668.67)*(1-EXP(-(0.022864)*I6947))^(1.61028))</f>
        <v>1.881259871634569</v>
      </c>
      <c r="N6947" s="1">
        <v>98</v>
      </c>
      <c r="R6947" s="1">
        <v>6</v>
      </c>
      <c r="AJ6947" s="1" t="s">
        <v>406</v>
      </c>
      <c r="AK6947" s="20">
        <v>51</v>
      </c>
      <c r="AL6947" s="19">
        <v>44</v>
      </c>
      <c r="AN6947" s="3">
        <v>1979</v>
      </c>
      <c r="AQ6947">
        <v>80814</v>
      </c>
      <c r="AR6947" s="1" t="s">
        <v>3136</v>
      </c>
    </row>
    <row r="6948" spans="1:44" x14ac:dyDescent="0.25">
      <c r="A6948" s="1">
        <v>8556</v>
      </c>
      <c r="B6948" s="1" t="s">
        <v>1233</v>
      </c>
      <c r="C6948" s="1">
        <v>101</v>
      </c>
      <c r="D6948" s="1" t="s">
        <v>5627</v>
      </c>
      <c r="F6948" s="33" t="s">
        <v>859</v>
      </c>
      <c r="G6948" s="1">
        <v>7</v>
      </c>
      <c r="H6948" s="1">
        <v>10</v>
      </c>
      <c r="I6948" s="1">
        <v>3.7</v>
      </c>
      <c r="J6948" s="1">
        <v>5.2</v>
      </c>
      <c r="K6948" s="3">
        <v>2600</v>
      </c>
      <c r="L6948" s="2">
        <f>N6948/((1824.17)*(1-EXP(-(0.023514)*I6948))^(1.69151))</f>
        <v>0.5502362683338663</v>
      </c>
      <c r="N6948" s="1">
        <v>15</v>
      </c>
      <c r="R6948" s="1">
        <v>4.2</v>
      </c>
      <c r="AJ6948" s="1" t="s">
        <v>406</v>
      </c>
      <c r="AK6948" s="20">
        <v>51</v>
      </c>
      <c r="AL6948" s="19">
        <v>44</v>
      </c>
      <c r="AN6948" s="3">
        <v>1979</v>
      </c>
      <c r="AQ6948">
        <v>80814</v>
      </c>
      <c r="AR6948" s="1" t="s">
        <v>3136</v>
      </c>
    </row>
    <row r="6949" spans="1:44" x14ac:dyDescent="0.25">
      <c r="A6949" s="1">
        <v>8557</v>
      </c>
      <c r="B6949" s="1" t="s">
        <v>1233</v>
      </c>
      <c r="C6949" s="1">
        <v>101</v>
      </c>
      <c r="D6949" s="1" t="s">
        <v>5627</v>
      </c>
      <c r="F6949" s="33" t="s">
        <v>859</v>
      </c>
      <c r="G6949" s="1">
        <v>7</v>
      </c>
      <c r="H6949" s="1">
        <v>10</v>
      </c>
      <c r="I6949" s="1">
        <v>3.5</v>
      </c>
      <c r="J6949" s="1">
        <v>4.7</v>
      </c>
      <c r="K6949" s="3">
        <v>2900</v>
      </c>
      <c r="L6949" s="2">
        <f>N6949/((1824.17)*(1-EXP(-(0.023514)*I6949))^(1.69151))</f>
        <v>0.64223991708303663</v>
      </c>
      <c r="N6949" s="1">
        <v>16</v>
      </c>
      <c r="R6949" s="1">
        <v>4.5999999999999996</v>
      </c>
      <c r="AJ6949" s="1" t="s">
        <v>406</v>
      </c>
      <c r="AK6949" s="20">
        <v>51</v>
      </c>
      <c r="AL6949" s="19">
        <v>44</v>
      </c>
      <c r="AN6949" s="3">
        <v>1979</v>
      </c>
      <c r="AQ6949">
        <v>80814</v>
      </c>
      <c r="AR6949" s="1" t="s">
        <v>3136</v>
      </c>
    </row>
    <row r="6950" spans="1:44" x14ac:dyDescent="0.25">
      <c r="A6950" s="1">
        <v>8558</v>
      </c>
      <c r="B6950" s="1" t="s">
        <v>1233</v>
      </c>
      <c r="C6950" s="1">
        <v>101</v>
      </c>
      <c r="D6950" s="1" t="s">
        <v>5627</v>
      </c>
      <c r="F6950" s="33" t="s">
        <v>859</v>
      </c>
      <c r="G6950" s="1">
        <v>7</v>
      </c>
      <c r="H6950" s="1">
        <v>10</v>
      </c>
      <c r="I6950" s="1">
        <v>3.5</v>
      </c>
      <c r="J6950" s="1">
        <v>4.9000000000000004</v>
      </c>
      <c r="K6950" s="3">
        <v>2900</v>
      </c>
      <c r="L6950" s="2">
        <f>N6950/((1824.17)*(1-EXP(-(0.023514)*I6950))^(1.69151))</f>
        <v>0.60209992226534681</v>
      </c>
      <c r="N6950" s="1">
        <v>15</v>
      </c>
      <c r="R6950" s="1">
        <v>4.7</v>
      </c>
      <c r="AJ6950" s="1" t="s">
        <v>406</v>
      </c>
      <c r="AK6950" s="20">
        <v>51</v>
      </c>
      <c r="AL6950" s="19">
        <v>44</v>
      </c>
      <c r="AN6950" s="3">
        <v>1979</v>
      </c>
      <c r="AQ6950">
        <v>80814</v>
      </c>
      <c r="AR6950" s="1" t="s">
        <v>3136</v>
      </c>
    </row>
    <row r="6951" spans="1:44" x14ac:dyDescent="0.25">
      <c r="A6951" s="1">
        <v>8559</v>
      </c>
      <c r="B6951" s="1" t="s">
        <v>1233</v>
      </c>
      <c r="C6951" s="1">
        <v>101</v>
      </c>
      <c r="D6951" s="1" t="s">
        <v>5627</v>
      </c>
      <c r="F6951" s="33" t="s">
        <v>859</v>
      </c>
      <c r="G6951" s="1">
        <v>7</v>
      </c>
      <c r="H6951" s="1">
        <v>13</v>
      </c>
      <c r="I6951" s="1">
        <v>4</v>
      </c>
      <c r="J6951" s="1">
        <v>6</v>
      </c>
      <c r="K6951" s="3">
        <v>4000</v>
      </c>
      <c r="L6951" s="2">
        <v>2</v>
      </c>
      <c r="N6951" s="1">
        <v>100</v>
      </c>
      <c r="O6951" s="1">
        <v>39.9</v>
      </c>
      <c r="Q6951" s="1">
        <v>15.3</v>
      </c>
      <c r="R6951" s="1">
        <v>6</v>
      </c>
      <c r="S6951" s="1">
        <v>15.4</v>
      </c>
      <c r="AJ6951" s="1" t="s">
        <v>406</v>
      </c>
      <c r="AK6951" s="20">
        <v>51</v>
      </c>
      <c r="AL6951" s="19">
        <v>44</v>
      </c>
      <c r="AN6951" s="3">
        <v>1979</v>
      </c>
      <c r="AQ6951">
        <v>80814</v>
      </c>
      <c r="AR6951" s="1" t="s">
        <v>3136</v>
      </c>
    </row>
    <row r="6952" spans="1:44" x14ac:dyDescent="0.25">
      <c r="A6952" s="1">
        <v>8560</v>
      </c>
      <c r="B6952" s="1" t="s">
        <v>1233</v>
      </c>
      <c r="C6952" s="1">
        <v>101</v>
      </c>
      <c r="D6952" s="1" t="s">
        <v>5627</v>
      </c>
      <c r="F6952" s="33" t="s">
        <v>859</v>
      </c>
      <c r="G6952" s="1">
        <v>7</v>
      </c>
      <c r="H6952" s="1">
        <v>5</v>
      </c>
      <c r="I6952" s="1">
        <v>2</v>
      </c>
      <c r="J6952" s="1">
        <v>2.4</v>
      </c>
      <c r="K6952" s="3">
        <v>5800</v>
      </c>
      <c r="L6952" s="2">
        <f>N6952/((1824.17)*(1-EXP(-(0.023514)*I6952))^(1.69151))</f>
        <v>0.43184847821161193</v>
      </c>
      <c r="N6952" s="1">
        <v>4.3</v>
      </c>
      <c r="O6952" s="1">
        <v>1.86</v>
      </c>
      <c r="Q6952" s="1">
        <v>1.1200000000000001</v>
      </c>
      <c r="R6952" s="1">
        <v>3.28</v>
      </c>
      <c r="AJ6952" s="1" t="s">
        <v>406</v>
      </c>
      <c r="AK6952" s="20">
        <v>51</v>
      </c>
      <c r="AL6952" s="19">
        <v>44</v>
      </c>
      <c r="AN6952" s="3">
        <v>1979</v>
      </c>
      <c r="AQ6952">
        <v>80814</v>
      </c>
      <c r="AR6952" s="1" t="s">
        <v>3136</v>
      </c>
    </row>
    <row r="6953" spans="1:44" x14ac:dyDescent="0.25">
      <c r="A6953" s="1">
        <v>8561</v>
      </c>
      <c r="B6953" s="1" t="s">
        <v>1233</v>
      </c>
      <c r="C6953" s="1">
        <v>101</v>
      </c>
      <c r="D6953" s="1" t="s">
        <v>5627</v>
      </c>
      <c r="F6953" s="33" t="s">
        <v>859</v>
      </c>
      <c r="G6953" s="1">
        <v>7</v>
      </c>
      <c r="H6953" s="1">
        <v>7</v>
      </c>
      <c r="I6953" s="1">
        <v>2.2999999999999998</v>
      </c>
      <c r="J6953" s="1">
        <v>2.7</v>
      </c>
      <c r="K6953" s="3">
        <v>5300</v>
      </c>
      <c r="L6953" s="2">
        <f>N6953/((1824.17)*(1-EXP(-(0.023514)*I6953))^(1.69151))</f>
        <v>1.1564561245472824</v>
      </c>
      <c r="N6953" s="1">
        <v>14.5</v>
      </c>
      <c r="O6953" s="1">
        <v>6.28</v>
      </c>
      <c r="Q6953" s="1">
        <v>2.85</v>
      </c>
      <c r="R6953" s="1">
        <v>5.68</v>
      </c>
      <c r="AJ6953" s="1" t="s">
        <v>406</v>
      </c>
      <c r="AK6953" s="20">
        <v>51</v>
      </c>
      <c r="AL6953" s="19">
        <v>44</v>
      </c>
      <c r="AN6953" s="3">
        <v>1979</v>
      </c>
      <c r="AQ6953">
        <v>80814</v>
      </c>
      <c r="AR6953" s="1" t="s">
        <v>3136</v>
      </c>
    </row>
    <row r="6954" spans="1:44" x14ac:dyDescent="0.25">
      <c r="A6954" s="1">
        <v>8562</v>
      </c>
      <c r="B6954" s="1" t="s">
        <v>1233</v>
      </c>
      <c r="C6954" s="1">
        <v>101</v>
      </c>
      <c r="D6954" s="1" t="s">
        <v>5627</v>
      </c>
      <c r="F6954" s="33" t="s">
        <v>859</v>
      </c>
      <c r="G6954" s="1">
        <v>6</v>
      </c>
      <c r="H6954" s="1">
        <v>10</v>
      </c>
      <c r="I6954" s="1">
        <v>4</v>
      </c>
      <c r="J6954" s="1">
        <v>5.2</v>
      </c>
      <c r="K6954" s="3">
        <v>4700</v>
      </c>
      <c r="L6954" s="2">
        <f>N6954/((1963.5)*(1-EXP(-(0.024337)*I6954))^(1.76926))</f>
        <v>1.0258871847852067</v>
      </c>
      <c r="N6954" s="1">
        <v>30</v>
      </c>
      <c r="O6954" s="1">
        <v>14</v>
      </c>
      <c r="Q6954" s="1">
        <v>6.02</v>
      </c>
      <c r="R6954" s="1">
        <v>6.69</v>
      </c>
      <c r="AJ6954" s="1" t="s">
        <v>406</v>
      </c>
      <c r="AK6954" s="20">
        <v>51</v>
      </c>
      <c r="AL6954" s="19">
        <v>44</v>
      </c>
      <c r="AN6954" s="3">
        <v>1979</v>
      </c>
      <c r="AQ6954">
        <v>80814</v>
      </c>
      <c r="AR6954" s="1" t="s">
        <v>3136</v>
      </c>
    </row>
    <row r="6955" spans="1:44" x14ac:dyDescent="0.25">
      <c r="A6955" s="1">
        <v>8563</v>
      </c>
      <c r="B6955" s="1" t="s">
        <v>1233</v>
      </c>
      <c r="C6955" s="1">
        <v>101</v>
      </c>
      <c r="D6955" s="1" t="s">
        <v>5627</v>
      </c>
      <c r="F6955" s="33" t="s">
        <v>859</v>
      </c>
      <c r="G6955" s="1">
        <v>8</v>
      </c>
      <c r="H6955" s="1">
        <v>15</v>
      </c>
      <c r="I6955" s="1">
        <v>4.5999999999999996</v>
      </c>
      <c r="J6955" s="1">
        <v>6.9</v>
      </c>
      <c r="K6955" s="3">
        <v>4100</v>
      </c>
      <c r="L6955" s="2">
        <f>N6955/((1668.67)*(1-EXP(-(0.022864)*I6955))^(1.61028))</f>
        <v>1.3227440268380273</v>
      </c>
      <c r="N6955" s="1">
        <v>54</v>
      </c>
      <c r="O6955" s="1">
        <v>20.399999999999999</v>
      </c>
      <c r="Q6955" s="1">
        <v>7</v>
      </c>
      <c r="R6955" s="1">
        <v>5.81</v>
      </c>
      <c r="S6955" s="1">
        <v>12.7</v>
      </c>
      <c r="AJ6955" s="1" t="s">
        <v>406</v>
      </c>
      <c r="AK6955" s="20">
        <v>51</v>
      </c>
      <c r="AL6955" s="19">
        <v>44</v>
      </c>
      <c r="AN6955" s="3">
        <v>1979</v>
      </c>
      <c r="AQ6955">
        <v>80814</v>
      </c>
      <c r="AR6955" s="1" t="s">
        <v>3136</v>
      </c>
    </row>
    <row r="6956" spans="1:44" x14ac:dyDescent="0.25">
      <c r="A6956" s="1">
        <v>8564</v>
      </c>
      <c r="B6956" s="1" t="s">
        <v>1233</v>
      </c>
      <c r="C6956" s="1">
        <v>101</v>
      </c>
      <c r="D6956" s="1" t="s">
        <v>5627</v>
      </c>
      <c r="F6956" s="33" t="s">
        <v>859</v>
      </c>
      <c r="G6956" s="1">
        <v>8</v>
      </c>
      <c r="H6956" s="1">
        <v>19</v>
      </c>
      <c r="I6956" s="1">
        <v>5.4</v>
      </c>
      <c r="J6956" s="1">
        <v>8.6999999999999993</v>
      </c>
      <c r="K6956" s="3">
        <v>4000</v>
      </c>
      <c r="L6956" s="2">
        <f>N6956/((1668.67)*(1-EXP(-(0.022864)*I6956))^(1.61028))</f>
        <v>1.881259871634569</v>
      </c>
      <c r="N6956" s="1">
        <v>98</v>
      </c>
      <c r="O6956" s="1">
        <v>31.8</v>
      </c>
      <c r="Q6956" s="1">
        <v>13.3</v>
      </c>
      <c r="R6956" s="1">
        <v>7.82</v>
      </c>
      <c r="S6956" s="1">
        <v>15.8</v>
      </c>
      <c r="AJ6956" s="1" t="s">
        <v>406</v>
      </c>
      <c r="AK6956" s="20">
        <v>51</v>
      </c>
      <c r="AL6956" s="19">
        <v>44</v>
      </c>
      <c r="AN6956" s="3">
        <v>1979</v>
      </c>
      <c r="AQ6956">
        <v>80814</v>
      </c>
      <c r="AR6956" s="1" t="s">
        <v>3136</v>
      </c>
    </row>
    <row r="6957" spans="1:44" x14ac:dyDescent="0.25">
      <c r="A6957" s="1">
        <v>8565</v>
      </c>
      <c r="B6957" s="1" t="s">
        <v>1233</v>
      </c>
      <c r="C6957" s="1">
        <v>101</v>
      </c>
      <c r="D6957" s="1" t="s">
        <v>5627</v>
      </c>
      <c r="F6957" s="33" t="s">
        <v>859</v>
      </c>
      <c r="G6957" s="1">
        <v>6</v>
      </c>
      <c r="H6957" s="1">
        <v>10</v>
      </c>
      <c r="I6957" s="1">
        <v>4.5</v>
      </c>
      <c r="J6957" s="1">
        <v>7.4</v>
      </c>
      <c r="K6957" s="3">
        <v>3295</v>
      </c>
      <c r="L6957" s="2">
        <f>N6957/((1963.5)*(1-EXP(-(0.024337)*I6957))^(1.76926))</f>
        <v>0.86982597046792476</v>
      </c>
      <c r="N6957" s="1">
        <v>31</v>
      </c>
      <c r="O6957" s="1">
        <v>12.7</v>
      </c>
      <c r="Q6957" s="1">
        <v>11.9</v>
      </c>
      <c r="R6957" s="1">
        <v>10.199999999999999</v>
      </c>
      <c r="S6957" s="1">
        <v>5.5</v>
      </c>
      <c r="AJ6957" s="1" t="s">
        <v>406</v>
      </c>
      <c r="AK6957" s="20">
        <v>48.83</v>
      </c>
      <c r="AL6957" s="19">
        <v>43</v>
      </c>
      <c r="AN6957" s="3">
        <v>1977</v>
      </c>
      <c r="AQ6957">
        <v>80814</v>
      </c>
      <c r="AR6957" s="1" t="s">
        <v>320</v>
      </c>
    </row>
    <row r="6958" spans="1:44" x14ac:dyDescent="0.25">
      <c r="A6958" s="1">
        <v>8566</v>
      </c>
      <c r="B6958" s="1" t="s">
        <v>1233</v>
      </c>
      <c r="C6958" s="1">
        <v>101</v>
      </c>
      <c r="D6958" s="1" t="s">
        <v>5627</v>
      </c>
      <c r="F6958" s="33" t="s">
        <v>859</v>
      </c>
      <c r="G6958" s="1">
        <v>6</v>
      </c>
      <c r="H6958" s="1">
        <v>21</v>
      </c>
      <c r="I6958" s="1">
        <v>9.3000000000000007</v>
      </c>
      <c r="J6958" s="1">
        <v>9.6999999999999993</v>
      </c>
      <c r="K6958" s="3">
        <v>3722</v>
      </c>
      <c r="L6958" s="2">
        <f>N6958/((1963.5)*(1-EXP(-(0.024337)*I6958))^(1.76926))</f>
        <v>1.2366947589640205</v>
      </c>
      <c r="N6958" s="1">
        <v>144</v>
      </c>
      <c r="O6958" s="1">
        <v>51.4</v>
      </c>
      <c r="Q6958" s="1">
        <v>7</v>
      </c>
      <c r="R6958" s="1">
        <v>8.6999999999999993</v>
      </c>
      <c r="S6958" s="1">
        <v>12.6</v>
      </c>
      <c r="AJ6958" s="1" t="s">
        <v>406</v>
      </c>
      <c r="AK6958" s="20">
        <v>51.67</v>
      </c>
      <c r="AL6958" s="19">
        <v>39.17</v>
      </c>
      <c r="AN6958" s="3">
        <v>1973</v>
      </c>
      <c r="AQ6958">
        <v>80419</v>
      </c>
      <c r="AR6958" s="1" t="s">
        <v>3439</v>
      </c>
    </row>
    <row r="6959" spans="1:44" x14ac:dyDescent="0.25">
      <c r="A6959" s="1">
        <v>8567</v>
      </c>
      <c r="B6959" s="1" t="s">
        <v>1233</v>
      </c>
      <c r="C6959" s="1">
        <v>101</v>
      </c>
      <c r="D6959" s="1" t="s">
        <v>5627</v>
      </c>
      <c r="F6959" s="33" t="s">
        <v>859</v>
      </c>
      <c r="G6959" s="1">
        <v>6</v>
      </c>
      <c r="H6959" s="1">
        <v>21</v>
      </c>
      <c r="I6959" s="1">
        <v>8.5</v>
      </c>
      <c r="J6959" s="1">
        <v>7.4</v>
      </c>
      <c r="K6959" s="3">
        <v>7570</v>
      </c>
      <c r="L6959" s="2">
        <f>N6959/((1963.5)*(1-EXP(-(0.024337)*I6959))^(1.76926))</f>
        <v>1.5450012390232217</v>
      </c>
      <c r="N6959" s="1">
        <v>156</v>
      </c>
      <c r="O6959" s="1">
        <v>60.3</v>
      </c>
      <c r="Q6959" s="1">
        <v>5.9</v>
      </c>
      <c r="R6959" s="1">
        <v>8.6</v>
      </c>
      <c r="S6959" s="1">
        <v>11.2</v>
      </c>
      <c r="AJ6959" s="1" t="s">
        <v>406</v>
      </c>
      <c r="AK6959" s="20">
        <v>51.67</v>
      </c>
      <c r="AL6959" s="19">
        <v>39.17</v>
      </c>
      <c r="AN6959" s="3">
        <v>1973</v>
      </c>
      <c r="AQ6959">
        <v>80419</v>
      </c>
      <c r="AR6959" s="1" t="s">
        <v>3439</v>
      </c>
    </row>
    <row r="6960" spans="1:44" x14ac:dyDescent="0.25">
      <c r="A6960" s="1">
        <v>8568</v>
      </c>
      <c r="B6960" s="1" t="s">
        <v>1233</v>
      </c>
      <c r="C6960" s="1">
        <v>101</v>
      </c>
      <c r="D6960" s="1" t="s">
        <v>5627</v>
      </c>
      <c r="F6960" s="33" t="s">
        <v>859</v>
      </c>
      <c r="G6960" s="1">
        <v>7</v>
      </c>
      <c r="H6960" s="1">
        <v>21</v>
      </c>
      <c r="I6960" s="1">
        <v>8.1</v>
      </c>
      <c r="J6960" s="1">
        <v>6.2</v>
      </c>
      <c r="K6960" s="3">
        <v>10626</v>
      </c>
      <c r="L6960" s="2">
        <f>N6960/((1824.17)*(1-EXP(-(0.023514)*I6960))^(1.69151))</f>
        <v>1.6562036212843552</v>
      </c>
      <c r="N6960" s="1">
        <v>156</v>
      </c>
      <c r="O6960" s="1">
        <v>59.6</v>
      </c>
      <c r="Q6960" s="1">
        <v>5.2</v>
      </c>
      <c r="R6960" s="1">
        <v>7.7</v>
      </c>
      <c r="S6960" s="1">
        <v>11.7</v>
      </c>
      <c r="AJ6960" s="1" t="s">
        <v>406</v>
      </c>
      <c r="AK6960" s="20">
        <v>51.67</v>
      </c>
      <c r="AL6960" s="19">
        <v>39.17</v>
      </c>
      <c r="AN6960" s="3">
        <v>1973</v>
      </c>
      <c r="AQ6960">
        <v>80419</v>
      </c>
      <c r="AR6960" s="1" t="s">
        <v>3439</v>
      </c>
    </row>
    <row r="6961" spans="1:50" x14ac:dyDescent="0.25">
      <c r="A6961" s="1">
        <v>8569</v>
      </c>
      <c r="B6961" s="1" t="s">
        <v>1233</v>
      </c>
      <c r="C6961" s="1">
        <v>101</v>
      </c>
      <c r="D6961" s="1" t="s">
        <v>5627</v>
      </c>
      <c r="F6961" s="33" t="s">
        <v>859</v>
      </c>
      <c r="G6961" s="1">
        <v>7</v>
      </c>
      <c r="H6961" s="1">
        <v>21</v>
      </c>
      <c r="I6961" s="1">
        <v>7.7</v>
      </c>
      <c r="J6961" s="1">
        <v>5.6</v>
      </c>
      <c r="K6961" s="3">
        <v>14144</v>
      </c>
      <c r="L6961" s="2">
        <f>N6961/((1824.17)*(1-EXP(-(0.023514)*I6961))^(1.69151))</f>
        <v>1.756047614824302</v>
      </c>
      <c r="N6961" s="1">
        <v>153</v>
      </c>
      <c r="O6961" s="1">
        <v>58.6</v>
      </c>
      <c r="Q6961" s="1">
        <v>4.3</v>
      </c>
      <c r="R6961" s="1">
        <v>7.5</v>
      </c>
      <c r="S6961" s="1">
        <v>11.6</v>
      </c>
      <c r="AJ6961" s="1" t="s">
        <v>406</v>
      </c>
      <c r="AK6961" s="20">
        <v>51.67</v>
      </c>
      <c r="AL6961" s="19">
        <v>39.17</v>
      </c>
      <c r="AN6961" s="3">
        <v>1973</v>
      </c>
      <c r="AQ6961">
        <v>80419</v>
      </c>
      <c r="AR6961" s="1" t="s">
        <v>3439</v>
      </c>
    </row>
    <row r="6962" spans="1:50" x14ac:dyDescent="0.25">
      <c r="A6962" s="1">
        <v>8570</v>
      </c>
      <c r="B6962" s="1" t="s">
        <v>1233</v>
      </c>
      <c r="C6962" s="1">
        <v>101</v>
      </c>
      <c r="D6962" s="1" t="s">
        <v>5627</v>
      </c>
      <c r="F6962" s="33" t="s">
        <v>859</v>
      </c>
      <c r="G6962" s="1">
        <v>7</v>
      </c>
      <c r="H6962" s="1">
        <v>21</v>
      </c>
      <c r="I6962" s="1">
        <v>7.4</v>
      </c>
      <c r="J6962" s="1">
        <v>4.9000000000000004</v>
      </c>
      <c r="K6962" s="3">
        <v>20600</v>
      </c>
      <c r="L6962" s="35">
        <v>2</v>
      </c>
      <c r="N6962" s="1">
        <v>169</v>
      </c>
      <c r="O6962" s="1">
        <v>65.400000000000006</v>
      </c>
      <c r="Q6962" s="1">
        <v>5.7</v>
      </c>
      <c r="R6962" s="1">
        <v>9</v>
      </c>
      <c r="S6962" s="1">
        <v>11.7</v>
      </c>
      <c r="AJ6962" s="1" t="s">
        <v>406</v>
      </c>
      <c r="AK6962" s="20">
        <v>51.67</v>
      </c>
      <c r="AL6962" s="19">
        <v>39.17</v>
      </c>
      <c r="AN6962" s="3">
        <v>1973</v>
      </c>
      <c r="AQ6962">
        <v>80419</v>
      </c>
      <c r="AR6962" s="1" t="s">
        <v>3439</v>
      </c>
    </row>
    <row r="6963" spans="1:50" x14ac:dyDescent="0.25">
      <c r="A6963" s="1">
        <v>8571</v>
      </c>
      <c r="B6963" s="1" t="s">
        <v>1233</v>
      </c>
      <c r="C6963" s="1">
        <v>101</v>
      </c>
      <c r="D6963" s="1" t="s">
        <v>5627</v>
      </c>
      <c r="F6963" s="33" t="s">
        <v>859</v>
      </c>
      <c r="G6963" s="1">
        <v>8</v>
      </c>
      <c r="H6963" s="1">
        <v>21</v>
      </c>
      <c r="I6963" s="1">
        <v>6.6</v>
      </c>
      <c r="J6963" s="1">
        <v>4.3</v>
      </c>
      <c r="K6963" s="3">
        <v>22100</v>
      </c>
      <c r="L6963" s="2">
        <f>N6963/((1668.67)*(1-EXP(-(0.022864)*I6963))^(1.61028))</f>
        <v>1.8600829483395465</v>
      </c>
      <c r="N6963" s="1">
        <v>131</v>
      </c>
      <c r="O6963" s="1">
        <v>48.1</v>
      </c>
      <c r="Q6963" s="1">
        <v>3.9</v>
      </c>
      <c r="R6963" s="1">
        <v>6.5</v>
      </c>
      <c r="S6963" s="1">
        <v>10.8</v>
      </c>
      <c r="AJ6963" s="1" t="s">
        <v>406</v>
      </c>
      <c r="AK6963" s="20">
        <v>51.67</v>
      </c>
      <c r="AL6963" s="19">
        <v>39.17</v>
      </c>
      <c r="AN6963" s="3">
        <v>1973</v>
      </c>
      <c r="AQ6963">
        <v>80419</v>
      </c>
      <c r="AR6963" s="1" t="s">
        <v>3439</v>
      </c>
    </row>
    <row r="6964" spans="1:50" x14ac:dyDescent="0.25">
      <c r="A6964" s="1">
        <v>8572</v>
      </c>
      <c r="B6964" s="1" t="s">
        <v>5259</v>
      </c>
      <c r="C6964" s="1">
        <v>1011</v>
      </c>
      <c r="D6964" s="1" t="s">
        <v>5627</v>
      </c>
      <c r="F6964" s="33" t="s">
        <v>859</v>
      </c>
      <c r="G6964" s="1">
        <v>7</v>
      </c>
      <c r="H6964" s="1">
        <v>66</v>
      </c>
      <c r="I6964" s="1">
        <v>18</v>
      </c>
      <c r="J6964" s="1">
        <v>26</v>
      </c>
      <c r="K6964" s="3">
        <v>120</v>
      </c>
      <c r="L6964" s="2">
        <f>N6964/((1824.17)*(1-EXP(-(0.023514)*I6964))^(1.69151))</f>
        <v>0.72938527146766441</v>
      </c>
      <c r="N6964" s="1">
        <v>220</v>
      </c>
      <c r="O6964" s="1">
        <v>92.4</v>
      </c>
      <c r="P6964" s="22"/>
      <c r="Q6964" s="1">
        <v>6.04</v>
      </c>
      <c r="R6964" s="1">
        <v>2.95</v>
      </c>
      <c r="S6964" s="22"/>
      <c r="AJ6964" s="1" t="s">
        <v>406</v>
      </c>
      <c r="AK6964" s="20">
        <v>49.17</v>
      </c>
      <c r="AL6964" s="19">
        <v>40</v>
      </c>
      <c r="AN6964" s="3">
        <v>1995</v>
      </c>
      <c r="AQ6964">
        <v>80814</v>
      </c>
      <c r="AR6964" s="1" t="s">
        <v>3445</v>
      </c>
    </row>
    <row r="6965" spans="1:50" x14ac:dyDescent="0.25">
      <c r="A6965" s="1">
        <v>8573</v>
      </c>
      <c r="B6965" s="1" t="s">
        <v>5259</v>
      </c>
      <c r="C6965" s="1">
        <v>1011</v>
      </c>
      <c r="D6965" s="1" t="s">
        <v>5627</v>
      </c>
      <c r="F6965" s="33" t="s">
        <v>859</v>
      </c>
      <c r="G6965" s="1">
        <v>9</v>
      </c>
      <c r="H6965" s="1">
        <v>72</v>
      </c>
      <c r="I6965" s="1">
        <v>15</v>
      </c>
      <c r="J6965" s="1">
        <v>20</v>
      </c>
      <c r="K6965" s="3">
        <v>100</v>
      </c>
      <c r="L6965" s="2">
        <f>N6965/((1668.67)*(1-EXP(-(0.022864)*I6965))^(1.61028))</f>
        <v>0.52686215161468208</v>
      </c>
      <c r="N6965" s="1">
        <v>120</v>
      </c>
      <c r="O6965" s="1">
        <v>50.4</v>
      </c>
      <c r="Q6965" s="1">
        <v>4.2699999999999996</v>
      </c>
      <c r="R6965" s="1">
        <v>2.0299999999999998</v>
      </c>
      <c r="AJ6965" s="1" t="s">
        <v>406</v>
      </c>
      <c r="AK6965" s="20">
        <v>49.17</v>
      </c>
      <c r="AL6965" s="19">
        <v>40</v>
      </c>
      <c r="AN6965" s="3">
        <v>1995</v>
      </c>
      <c r="AQ6965">
        <v>80814</v>
      </c>
      <c r="AR6965" s="1" t="s">
        <v>3445</v>
      </c>
    </row>
    <row r="6966" spans="1:50" x14ac:dyDescent="0.25">
      <c r="A6966" s="1">
        <v>8574</v>
      </c>
      <c r="B6966" s="1" t="s">
        <v>5259</v>
      </c>
      <c r="C6966" s="1">
        <v>1011</v>
      </c>
      <c r="D6966" s="1" t="s">
        <v>5627</v>
      </c>
      <c r="F6966" s="33" t="s">
        <v>859</v>
      </c>
      <c r="G6966" s="1">
        <v>8</v>
      </c>
      <c r="H6966" s="1">
        <v>41</v>
      </c>
      <c r="I6966" s="1">
        <v>10</v>
      </c>
      <c r="J6966" s="1">
        <v>14</v>
      </c>
      <c r="K6966" s="3">
        <v>1400</v>
      </c>
      <c r="L6966" s="2">
        <f>N6966/((1668.67)*(1-EXP(-(0.022864)*I6966))^(1.61028))</f>
        <v>0.77267945388655723</v>
      </c>
      <c r="N6966" s="1">
        <v>100</v>
      </c>
      <c r="O6966" s="1">
        <v>42</v>
      </c>
      <c r="Q6966" s="1">
        <v>27.7</v>
      </c>
      <c r="R6966" s="1">
        <v>14.9</v>
      </c>
      <c r="AJ6966" s="1" t="s">
        <v>406</v>
      </c>
      <c r="AK6966" s="20">
        <v>49.17</v>
      </c>
      <c r="AL6966" s="19">
        <v>40</v>
      </c>
      <c r="AN6966" s="3">
        <v>1995</v>
      </c>
      <c r="AQ6966">
        <v>80814</v>
      </c>
      <c r="AR6966" s="1" t="s">
        <v>3445</v>
      </c>
    </row>
    <row r="6967" spans="1:50" x14ac:dyDescent="0.25">
      <c r="A6967" s="1">
        <v>8575</v>
      </c>
      <c r="B6967" s="1" t="s">
        <v>5259</v>
      </c>
      <c r="C6967" s="1">
        <v>1011</v>
      </c>
      <c r="D6967" s="1" t="s">
        <v>5627</v>
      </c>
      <c r="F6967" s="33" t="s">
        <v>859</v>
      </c>
      <c r="G6967" s="1">
        <v>9</v>
      </c>
      <c r="H6967" s="1">
        <v>51</v>
      </c>
      <c r="I6967" s="1">
        <v>11</v>
      </c>
      <c r="J6967" s="1">
        <v>14</v>
      </c>
      <c r="K6967" s="3">
        <v>1200</v>
      </c>
      <c r="L6967" s="2">
        <f>N6967/((1668.67)*(1-EXP(-(0.022864)*I6967))^(1.61028))</f>
        <v>0.74201632732346678</v>
      </c>
      <c r="N6967" s="1">
        <v>110</v>
      </c>
      <c r="O6967" s="1">
        <v>46.2</v>
      </c>
      <c r="P6967" s="22"/>
      <c r="Q6967" s="1">
        <v>28</v>
      </c>
      <c r="R6967" s="1">
        <v>14.6</v>
      </c>
      <c r="S6967" s="22"/>
      <c r="AJ6967" s="1" t="s">
        <v>406</v>
      </c>
      <c r="AK6967" s="20">
        <v>49.17</v>
      </c>
      <c r="AL6967" s="19">
        <v>40</v>
      </c>
      <c r="AN6967" s="3">
        <v>1995</v>
      </c>
      <c r="AQ6967">
        <v>80814</v>
      </c>
      <c r="AR6967" s="1" t="s">
        <v>3445</v>
      </c>
    </row>
    <row r="6968" spans="1:50" x14ac:dyDescent="0.25">
      <c r="A6968" s="1">
        <v>8576</v>
      </c>
      <c r="B6968" s="1" t="s">
        <v>5259</v>
      </c>
      <c r="C6968" s="1">
        <v>1011</v>
      </c>
      <c r="D6968" s="1" t="s">
        <v>5627</v>
      </c>
      <c r="F6968" s="33" t="s">
        <v>859</v>
      </c>
      <c r="G6968" s="1">
        <v>8</v>
      </c>
      <c r="H6968" s="1">
        <v>34</v>
      </c>
      <c r="I6968" s="1">
        <v>10</v>
      </c>
      <c r="J6968" s="1">
        <v>12</v>
      </c>
      <c r="K6968" s="3">
        <v>1100</v>
      </c>
      <c r="L6968" s="2">
        <f>N6968/((1668.67)*(1-EXP(-(0.022864)*I6968))^(1.61028))</f>
        <v>0.8499473992752129</v>
      </c>
      <c r="N6968" s="1">
        <v>110</v>
      </c>
      <c r="O6968" s="1">
        <v>46.2</v>
      </c>
      <c r="Q6968" s="1">
        <v>25.1</v>
      </c>
      <c r="R6968" s="1">
        <v>12.1</v>
      </c>
      <c r="AJ6968" s="1" t="s">
        <v>406</v>
      </c>
      <c r="AK6968" s="20">
        <v>49.17</v>
      </c>
      <c r="AL6968" s="19">
        <v>40</v>
      </c>
      <c r="AN6968" s="3">
        <v>1995</v>
      </c>
      <c r="AQ6968">
        <v>80814</v>
      </c>
      <c r="AR6968" s="1" t="s">
        <v>3445</v>
      </c>
      <c r="AU6968" s="38"/>
      <c r="AV6968" s="38"/>
      <c r="AW6968" s="38"/>
      <c r="AX6968" s="38"/>
    </row>
    <row r="6969" spans="1:50" x14ac:dyDescent="0.25">
      <c r="A6969" s="1">
        <v>8577</v>
      </c>
      <c r="B6969" s="1" t="s">
        <v>5259</v>
      </c>
      <c r="C6969" s="1">
        <v>1011</v>
      </c>
      <c r="D6969" s="1" t="s">
        <v>5627</v>
      </c>
      <c r="F6969" s="33" t="s">
        <v>859</v>
      </c>
      <c r="G6969" s="1">
        <v>8</v>
      </c>
      <c r="H6969" s="1">
        <v>27</v>
      </c>
      <c r="I6969" s="1">
        <v>8</v>
      </c>
      <c r="J6969" s="1">
        <v>12</v>
      </c>
      <c r="K6969" s="3">
        <v>1100</v>
      </c>
      <c r="L6969" s="2">
        <f>N6969/((1668.67)*(1-EXP(-(0.022864)*I6969))^(1.61028))</f>
        <v>0.85447622504998855</v>
      </c>
      <c r="N6969" s="1">
        <v>80</v>
      </c>
      <c r="O6969" s="1">
        <v>33.6</v>
      </c>
      <c r="Q6969" s="1">
        <v>19.3</v>
      </c>
      <c r="R6969" s="1">
        <v>9.82</v>
      </c>
      <c r="AJ6969" s="1" t="s">
        <v>406</v>
      </c>
      <c r="AK6969" s="20">
        <v>49.17</v>
      </c>
      <c r="AL6969" s="19">
        <v>40</v>
      </c>
      <c r="AN6969" s="3">
        <v>1995</v>
      </c>
      <c r="AQ6969">
        <v>80814</v>
      </c>
      <c r="AR6969" s="1" t="s">
        <v>3445</v>
      </c>
    </row>
    <row r="6970" spans="1:50" x14ac:dyDescent="0.25">
      <c r="A6970" s="1">
        <v>8578</v>
      </c>
      <c r="B6970" s="1" t="s">
        <v>5259</v>
      </c>
      <c r="C6970" s="1">
        <v>1011</v>
      </c>
      <c r="D6970" s="1" t="s">
        <v>5627</v>
      </c>
      <c r="F6970" s="33" t="s">
        <v>859</v>
      </c>
      <c r="H6970" s="1">
        <v>13</v>
      </c>
      <c r="I6970" s="1">
        <v>2</v>
      </c>
      <c r="J6970" s="1">
        <v>5</v>
      </c>
      <c r="K6970" s="3">
        <v>1300</v>
      </c>
      <c r="L6970" s="35">
        <v>2</v>
      </c>
      <c r="N6970" s="1">
        <v>25</v>
      </c>
      <c r="O6970" s="1">
        <v>10.5</v>
      </c>
      <c r="P6970" s="22"/>
      <c r="Q6970" s="1">
        <v>3.35</v>
      </c>
      <c r="R6970" s="1">
        <v>2.21</v>
      </c>
      <c r="S6970" s="22"/>
      <c r="AJ6970" s="1" t="s">
        <v>406</v>
      </c>
      <c r="AK6970" s="20">
        <v>49.17</v>
      </c>
      <c r="AL6970" s="19">
        <v>40</v>
      </c>
      <c r="AN6970" s="3">
        <v>1995</v>
      </c>
      <c r="AQ6970">
        <v>80814</v>
      </c>
      <c r="AR6970" s="1" t="s">
        <v>3445</v>
      </c>
    </row>
    <row r="6971" spans="1:50" x14ac:dyDescent="0.25">
      <c r="A6971" s="1">
        <v>8579</v>
      </c>
      <c r="B6971" s="1" t="s">
        <v>5259</v>
      </c>
      <c r="C6971" s="1">
        <v>1011</v>
      </c>
      <c r="D6971" s="1" t="s">
        <v>5627</v>
      </c>
      <c r="F6971" s="33" t="s">
        <v>859</v>
      </c>
      <c r="G6971" s="1">
        <v>9</v>
      </c>
      <c r="H6971" s="1">
        <v>20</v>
      </c>
      <c r="I6971" s="1">
        <v>4</v>
      </c>
      <c r="J6971" s="1">
        <v>6</v>
      </c>
      <c r="K6971" s="3">
        <v>1000</v>
      </c>
      <c r="L6971" s="2">
        <f>N6971/((1668.67)*(1-EXP(-(0.022864)*I6971))^(1.61028))</f>
        <v>1.5173098485233891</v>
      </c>
      <c r="N6971" s="1">
        <v>50</v>
      </c>
      <c r="O6971" s="1">
        <v>21</v>
      </c>
      <c r="Q6971" s="1">
        <v>13.4</v>
      </c>
      <c r="R6971" s="1">
        <v>8.0500000000000007</v>
      </c>
      <c r="AJ6971" s="1" t="s">
        <v>406</v>
      </c>
      <c r="AK6971" s="20">
        <v>49.17</v>
      </c>
      <c r="AL6971" s="19">
        <v>40</v>
      </c>
      <c r="AN6971" s="3">
        <v>1995</v>
      </c>
      <c r="AQ6971">
        <v>80814</v>
      </c>
      <c r="AR6971" s="1" t="s">
        <v>3445</v>
      </c>
    </row>
    <row r="6972" spans="1:50" x14ac:dyDescent="0.25">
      <c r="A6972" s="1">
        <v>8580</v>
      </c>
      <c r="B6972" s="1" t="s">
        <v>1233</v>
      </c>
      <c r="C6972" s="1">
        <v>101</v>
      </c>
      <c r="D6972" s="1" t="s">
        <v>6384</v>
      </c>
      <c r="F6972" s="33" t="s">
        <v>859</v>
      </c>
      <c r="G6972" s="1">
        <v>8</v>
      </c>
      <c r="H6972" s="1">
        <v>58</v>
      </c>
      <c r="I6972" s="1">
        <v>16.7</v>
      </c>
      <c r="J6972" s="1">
        <v>13.2</v>
      </c>
      <c r="K6972" s="3">
        <v>2800</v>
      </c>
      <c r="L6972" s="2">
        <f>N6972/((1668.67)*(1-EXP(-(0.022864)*I6972))^(1.61028))</f>
        <v>1.1791522249093653</v>
      </c>
      <c r="N6972" s="1">
        <v>310</v>
      </c>
      <c r="O6972" s="1">
        <v>145.19999999999999</v>
      </c>
      <c r="P6972" s="1">
        <v>12.7</v>
      </c>
      <c r="Q6972" s="1">
        <v>7.4</v>
      </c>
      <c r="R6972" s="1">
        <v>8.1</v>
      </c>
      <c r="S6972" s="22"/>
      <c r="AJ6972" s="1" t="s">
        <v>406</v>
      </c>
      <c r="AK6972" s="20">
        <v>63.67</v>
      </c>
      <c r="AL6972" s="19">
        <v>42</v>
      </c>
      <c r="AN6972" s="3">
        <v>2002</v>
      </c>
      <c r="AQ6972">
        <v>80608</v>
      </c>
      <c r="AR6972" s="1" t="s">
        <v>549</v>
      </c>
    </row>
    <row r="6973" spans="1:50" x14ac:dyDescent="0.25">
      <c r="A6973" s="1">
        <v>8581</v>
      </c>
      <c r="B6973" s="1" t="s">
        <v>1233</v>
      </c>
      <c r="C6973" s="1">
        <v>101</v>
      </c>
      <c r="D6973" s="1" t="s">
        <v>6184</v>
      </c>
      <c r="F6973" s="33" t="s">
        <v>859</v>
      </c>
      <c r="G6973" s="1">
        <v>8</v>
      </c>
      <c r="H6973" s="1">
        <v>58</v>
      </c>
      <c r="I6973" s="1">
        <v>16.8</v>
      </c>
      <c r="J6973" s="1">
        <v>15.4</v>
      </c>
      <c r="K6973" s="3">
        <v>1582</v>
      </c>
      <c r="L6973" s="2">
        <f>N6973/((1668.67)*(1-EXP(-(0.022864)*I6973))^(1.61028))</f>
        <v>0.8981700354143618</v>
      </c>
      <c r="N6973" s="1">
        <v>238</v>
      </c>
      <c r="O6973" s="1">
        <v>109.3</v>
      </c>
      <c r="P6973" s="1">
        <v>9.5</v>
      </c>
      <c r="Q6973" s="1">
        <v>6.9</v>
      </c>
      <c r="R6973" s="1">
        <v>5.0999999999999996</v>
      </c>
      <c r="AJ6973" s="1" t="s">
        <v>406</v>
      </c>
      <c r="AK6973" s="20">
        <v>63.67</v>
      </c>
      <c r="AL6973" s="19">
        <v>42</v>
      </c>
      <c r="AN6973" s="3">
        <v>2002</v>
      </c>
      <c r="AQ6973">
        <v>80608</v>
      </c>
      <c r="AR6973" s="1" t="s">
        <v>549</v>
      </c>
    </row>
    <row r="6974" spans="1:50" x14ac:dyDescent="0.25">
      <c r="A6974" s="1">
        <v>8582</v>
      </c>
      <c r="B6974" s="1" t="s">
        <v>1233</v>
      </c>
      <c r="C6974" s="1">
        <v>101</v>
      </c>
      <c r="D6974" s="1" t="s">
        <v>5627</v>
      </c>
      <c r="F6974" s="33" t="s">
        <v>859</v>
      </c>
      <c r="G6974" s="1">
        <v>9</v>
      </c>
      <c r="H6974" s="1">
        <v>58</v>
      </c>
      <c r="I6974" s="1">
        <v>14.3</v>
      </c>
      <c r="J6974" s="1">
        <v>10.6</v>
      </c>
      <c r="K6974" s="3">
        <v>3514</v>
      </c>
      <c r="L6974" s="2">
        <f>N6974/((1581.94)*(1-EXP(-(0.021301)*I6974))^(1.51716))</f>
        <v>1.2017406160055244</v>
      </c>
      <c r="N6974" s="1">
        <v>250</v>
      </c>
      <c r="O6974" s="1">
        <v>126.5</v>
      </c>
      <c r="P6974" s="1">
        <v>11.3</v>
      </c>
      <c r="Q6974" s="1">
        <v>7.65</v>
      </c>
      <c r="R6974" s="1">
        <v>8.1999999999999993</v>
      </c>
      <c r="AJ6974" s="1" t="s">
        <v>406</v>
      </c>
      <c r="AK6974" s="20">
        <v>63.67</v>
      </c>
      <c r="AL6974" s="19">
        <v>42</v>
      </c>
      <c r="AN6974" s="3">
        <v>2002</v>
      </c>
      <c r="AQ6974">
        <v>80608</v>
      </c>
      <c r="AR6974" s="1" t="s">
        <v>549</v>
      </c>
    </row>
    <row r="6975" spans="1:50" x14ac:dyDescent="0.25">
      <c r="A6975" s="1">
        <v>8583</v>
      </c>
      <c r="B6975" s="1" t="s">
        <v>1233</v>
      </c>
      <c r="C6975" s="1">
        <v>101</v>
      </c>
      <c r="D6975" s="1" t="s">
        <v>5627</v>
      </c>
      <c r="F6975" s="33" t="s">
        <v>859</v>
      </c>
      <c r="G6975" s="1">
        <v>9</v>
      </c>
      <c r="H6975" s="1">
        <v>58</v>
      </c>
      <c r="I6975" s="1">
        <v>12</v>
      </c>
      <c r="J6975" s="1">
        <v>9.1</v>
      </c>
      <c r="K6975" s="3">
        <v>4065</v>
      </c>
      <c r="L6975" s="2">
        <f>N6975/((1581.94)*(1-EXP(-(0.021301)*I6975))^(1.51716))</f>
        <v>1.1441518947066427</v>
      </c>
      <c r="N6975" s="1">
        <v>189</v>
      </c>
      <c r="O6975" s="1">
        <v>93.7</v>
      </c>
      <c r="P6975" s="1">
        <v>9.4</v>
      </c>
      <c r="Q6975" s="1">
        <v>6.15</v>
      </c>
      <c r="R6975" s="1">
        <v>8.35</v>
      </c>
      <c r="AJ6975" s="1" t="s">
        <v>406</v>
      </c>
      <c r="AK6975" s="20">
        <v>63.67</v>
      </c>
      <c r="AL6975" s="19">
        <v>42</v>
      </c>
      <c r="AN6975" s="3">
        <v>2002</v>
      </c>
      <c r="AQ6975">
        <v>80608</v>
      </c>
      <c r="AR6975" s="1" t="s">
        <v>549</v>
      </c>
    </row>
    <row r="6976" spans="1:50" x14ac:dyDescent="0.25">
      <c r="A6976" s="1">
        <v>8584</v>
      </c>
      <c r="B6976" s="1" t="s">
        <v>1233</v>
      </c>
      <c r="C6976" s="1">
        <v>101</v>
      </c>
      <c r="D6976" s="1" t="s">
        <v>5627</v>
      </c>
      <c r="F6976" s="33" t="s">
        <v>859</v>
      </c>
      <c r="G6976" s="1">
        <v>9</v>
      </c>
      <c r="H6976" s="1">
        <v>58</v>
      </c>
      <c r="I6976" s="1">
        <v>13.5</v>
      </c>
      <c r="J6976" s="1">
        <v>11.2</v>
      </c>
      <c r="K6976" s="3">
        <v>3000</v>
      </c>
      <c r="L6976" s="2">
        <f>N6976/((1581.94)*(1-EXP(-(0.021301)*I6976))^(1.51716))</f>
        <v>1.1917731606521582</v>
      </c>
      <c r="N6976" s="1">
        <v>230</v>
      </c>
      <c r="O6976" s="1">
        <v>115</v>
      </c>
      <c r="P6976" s="1">
        <v>8.6</v>
      </c>
      <c r="Q6976" s="1">
        <v>6.8</v>
      </c>
      <c r="R6976" s="1">
        <v>6.7</v>
      </c>
      <c r="AJ6976" s="1" t="s">
        <v>406</v>
      </c>
      <c r="AK6976" s="20">
        <v>63.67</v>
      </c>
      <c r="AL6976" s="19">
        <v>42</v>
      </c>
      <c r="AN6976" s="3">
        <v>2002</v>
      </c>
      <c r="AQ6976">
        <v>80608</v>
      </c>
      <c r="AR6976" s="1" t="s">
        <v>549</v>
      </c>
    </row>
    <row r="6977" spans="1:44" x14ac:dyDescent="0.25">
      <c r="A6977" s="1">
        <v>8585</v>
      </c>
      <c r="B6977" s="1" t="s">
        <v>1233</v>
      </c>
      <c r="C6977" s="1">
        <v>101</v>
      </c>
      <c r="D6977" s="1" t="s">
        <v>5627</v>
      </c>
      <c r="F6977" s="33" t="s">
        <v>859</v>
      </c>
      <c r="G6977" s="1">
        <v>9</v>
      </c>
      <c r="H6977" s="1">
        <v>58</v>
      </c>
      <c r="I6977" s="1">
        <v>14.8</v>
      </c>
      <c r="J6977" s="1">
        <v>12.3</v>
      </c>
      <c r="K6977" s="3">
        <v>2943</v>
      </c>
      <c r="L6977" s="2">
        <f>N6977/((1581.94)*(1-EXP(-(0.021301)*I6977))^(1.51716))</f>
        <v>1.3333737706266318</v>
      </c>
      <c r="N6977" s="1">
        <v>290</v>
      </c>
      <c r="O6977" s="1">
        <v>128.5</v>
      </c>
      <c r="P6977" s="1">
        <v>10.199999999999999</v>
      </c>
      <c r="Q6977" s="1">
        <v>7</v>
      </c>
      <c r="R6977" s="1">
        <v>8.1</v>
      </c>
      <c r="AJ6977" s="1" t="s">
        <v>406</v>
      </c>
      <c r="AK6977" s="20">
        <v>63.67</v>
      </c>
      <c r="AL6977" s="19">
        <v>42</v>
      </c>
      <c r="AN6977" s="3">
        <v>2002</v>
      </c>
      <c r="AQ6977">
        <v>80608</v>
      </c>
      <c r="AR6977" s="1" t="s">
        <v>549</v>
      </c>
    </row>
    <row r="6978" spans="1:44" x14ac:dyDescent="0.25">
      <c r="A6978" s="1">
        <v>8586</v>
      </c>
      <c r="B6978" s="1" t="s">
        <v>1233</v>
      </c>
      <c r="C6978" s="1">
        <v>101</v>
      </c>
      <c r="D6978" s="1" t="s">
        <v>5627</v>
      </c>
      <c r="F6978" s="33" t="s">
        <v>859</v>
      </c>
      <c r="G6978" s="1">
        <v>8</v>
      </c>
      <c r="H6978" s="1">
        <v>58</v>
      </c>
      <c r="I6978" s="1">
        <v>15.5</v>
      </c>
      <c r="J6978" s="1">
        <v>12.3</v>
      </c>
      <c r="K6978" s="3">
        <v>2362</v>
      </c>
      <c r="L6978" s="2">
        <f>N6978/((1668.67)*(1-EXP(-(0.022864)*I6978))^(1.61028))</f>
        <v>1.0544450561826368</v>
      </c>
      <c r="N6978" s="1">
        <v>251</v>
      </c>
      <c r="O6978" s="1">
        <v>121.2</v>
      </c>
      <c r="P6978" s="1">
        <v>10.3</v>
      </c>
      <c r="Q6978" s="1">
        <v>6.4</v>
      </c>
      <c r="R6978" s="1">
        <v>7.7</v>
      </c>
      <c r="AJ6978" s="1" t="s">
        <v>406</v>
      </c>
      <c r="AK6978" s="20">
        <v>63.67</v>
      </c>
      <c r="AL6978" s="19">
        <v>42</v>
      </c>
      <c r="AN6978" s="3">
        <v>2002</v>
      </c>
      <c r="AQ6978">
        <v>80608</v>
      </c>
      <c r="AR6978" s="1" t="s">
        <v>549</v>
      </c>
    </row>
    <row r="6979" spans="1:44" x14ac:dyDescent="0.25">
      <c r="A6979" s="1">
        <v>8587</v>
      </c>
      <c r="B6979" s="1" t="s">
        <v>1233</v>
      </c>
      <c r="C6979" s="1">
        <v>101</v>
      </c>
      <c r="D6979" s="1" t="s">
        <v>5627</v>
      </c>
      <c r="F6979" s="33" t="s">
        <v>859</v>
      </c>
      <c r="G6979" s="1">
        <v>10</v>
      </c>
      <c r="H6979" s="1">
        <v>58</v>
      </c>
      <c r="I6979" s="1">
        <v>10.3</v>
      </c>
      <c r="J6979" s="1">
        <v>7.4</v>
      </c>
      <c r="K6979" s="3">
        <v>5609</v>
      </c>
      <c r="L6979" s="2">
        <f>N6979/((1948.03)*(1-EXP(-(0.015672)*I6979))^(1.40829))</f>
        <v>1.1610625089712592</v>
      </c>
      <c r="N6979" s="1">
        <v>155</v>
      </c>
      <c r="O6979" s="1">
        <v>78.7</v>
      </c>
      <c r="P6979" s="1">
        <v>8.9</v>
      </c>
      <c r="Q6979" s="1">
        <v>4</v>
      </c>
      <c r="R6979" s="1">
        <v>6.5</v>
      </c>
      <c r="AJ6979" s="1" t="s">
        <v>406</v>
      </c>
      <c r="AK6979" s="20">
        <v>63.67</v>
      </c>
      <c r="AL6979" s="19">
        <v>42</v>
      </c>
      <c r="AN6979" s="3">
        <v>2002</v>
      </c>
      <c r="AQ6979">
        <v>80608</v>
      </c>
      <c r="AR6979" s="1" t="s">
        <v>549</v>
      </c>
    </row>
    <row r="6980" spans="1:44" x14ac:dyDescent="0.25">
      <c r="A6980" s="1">
        <v>8588</v>
      </c>
      <c r="B6980" s="1" t="s">
        <v>1233</v>
      </c>
      <c r="C6980" s="1">
        <v>101</v>
      </c>
      <c r="D6980" s="1" t="s">
        <v>5627</v>
      </c>
      <c r="F6980" s="33" t="s">
        <v>859</v>
      </c>
      <c r="G6980" s="1">
        <v>10</v>
      </c>
      <c r="H6980" s="1">
        <v>58</v>
      </c>
      <c r="I6980" s="1">
        <v>8.3000000000000007</v>
      </c>
      <c r="J6980" s="1">
        <v>5.3</v>
      </c>
      <c r="K6980" s="3">
        <v>8280</v>
      </c>
      <c r="L6980" s="2">
        <f>N6980/((1948.03)*(1-EXP(-(0.015672)*I6980))^(1.40829))</f>
        <v>1.0532158382038466</v>
      </c>
      <c r="N6980" s="1">
        <v>106</v>
      </c>
      <c r="O6980" s="1">
        <v>71.2</v>
      </c>
      <c r="P6980" s="1">
        <v>7.5</v>
      </c>
      <c r="Q6980" s="1">
        <v>4.9000000000000004</v>
      </c>
      <c r="R6980" s="1">
        <v>6.5</v>
      </c>
      <c r="S6980" s="22"/>
      <c r="AJ6980" s="1" t="s">
        <v>406</v>
      </c>
      <c r="AK6980" s="20">
        <v>63.67</v>
      </c>
      <c r="AL6980" s="19">
        <v>42</v>
      </c>
      <c r="AN6980" s="3">
        <v>2002</v>
      </c>
      <c r="AQ6980">
        <v>80608</v>
      </c>
      <c r="AR6980" s="1" t="s">
        <v>549</v>
      </c>
    </row>
    <row r="6981" spans="1:44" x14ac:dyDescent="0.25">
      <c r="A6981" s="1">
        <v>8589</v>
      </c>
      <c r="B6981" s="1" t="s">
        <v>1233</v>
      </c>
      <c r="C6981" s="1">
        <v>101</v>
      </c>
      <c r="D6981" s="1" t="s">
        <v>5627</v>
      </c>
      <c r="F6981" s="33" t="s">
        <v>859</v>
      </c>
      <c r="G6981" s="1">
        <v>10</v>
      </c>
      <c r="H6981" s="1">
        <v>58</v>
      </c>
      <c r="I6981" s="1">
        <v>10.7</v>
      </c>
      <c r="J6981" s="1">
        <v>7.9</v>
      </c>
      <c r="K6981" s="3">
        <v>4108</v>
      </c>
      <c r="L6981" s="2">
        <f>N6981/((1948.03)*(1-EXP(-(0.015672)*I6981))^(1.40829))</f>
        <v>0.96967221695453742</v>
      </c>
      <c r="N6981" s="1">
        <v>136</v>
      </c>
      <c r="O6981" s="1">
        <v>53.2</v>
      </c>
      <c r="P6981" s="1">
        <v>6.5</v>
      </c>
      <c r="Q6981" s="1">
        <v>4.4000000000000004</v>
      </c>
      <c r="R6981" s="1">
        <v>6.2</v>
      </c>
      <c r="AJ6981" s="1" t="s">
        <v>406</v>
      </c>
      <c r="AK6981" s="20">
        <v>63.67</v>
      </c>
      <c r="AL6981" s="19">
        <v>42</v>
      </c>
      <c r="AN6981" s="3">
        <v>2002</v>
      </c>
      <c r="AQ6981">
        <v>80608</v>
      </c>
      <c r="AR6981" s="1" t="s">
        <v>549</v>
      </c>
    </row>
    <row r="6982" spans="1:44" x14ac:dyDescent="0.25">
      <c r="A6982" s="1">
        <v>8590</v>
      </c>
      <c r="B6982" s="1" t="s">
        <v>1233</v>
      </c>
      <c r="C6982" s="1">
        <v>101</v>
      </c>
      <c r="D6982" s="1" t="s">
        <v>5627</v>
      </c>
      <c r="F6982" s="33" t="s">
        <v>859</v>
      </c>
      <c r="G6982" s="1">
        <v>10</v>
      </c>
      <c r="H6982" s="1">
        <v>58</v>
      </c>
      <c r="I6982" s="1">
        <v>7.4</v>
      </c>
      <c r="J6982" s="1">
        <v>5.0999999999999996</v>
      </c>
      <c r="K6982" s="3">
        <v>8527</v>
      </c>
      <c r="L6982" s="2">
        <f>N6982/((1948.03)*(1-EXP(-(0.015672)*I6982))^(1.40829))</f>
        <v>1.0872079025009436</v>
      </c>
      <c r="N6982" s="1">
        <v>94</v>
      </c>
      <c r="O6982" s="1">
        <v>49</v>
      </c>
      <c r="P6982" s="1">
        <v>6.5</v>
      </c>
      <c r="Q6982" s="1">
        <v>3.3</v>
      </c>
      <c r="R6982" s="1">
        <v>5.7</v>
      </c>
      <c r="AJ6982" s="1" t="s">
        <v>406</v>
      </c>
      <c r="AK6982" s="20">
        <v>63.67</v>
      </c>
      <c r="AL6982" s="19">
        <v>42</v>
      </c>
      <c r="AN6982" s="3">
        <v>2002</v>
      </c>
      <c r="AQ6982">
        <v>80608</v>
      </c>
      <c r="AR6982" s="1" t="s">
        <v>549</v>
      </c>
    </row>
    <row r="6983" spans="1:44" x14ac:dyDescent="0.25">
      <c r="A6983" s="1">
        <v>8591</v>
      </c>
      <c r="B6983" s="1" t="s">
        <v>1233</v>
      </c>
      <c r="C6983" s="1">
        <v>101</v>
      </c>
      <c r="D6983" s="1" t="s">
        <v>5627</v>
      </c>
      <c r="F6983" s="33" t="s">
        <v>859</v>
      </c>
      <c r="G6983" s="1">
        <v>10</v>
      </c>
      <c r="H6983" s="1">
        <v>58</v>
      </c>
      <c r="I6983" s="1">
        <v>7.6</v>
      </c>
      <c r="J6983" s="1">
        <v>5.4</v>
      </c>
      <c r="K6983" s="3">
        <v>7720</v>
      </c>
      <c r="L6983" s="2">
        <f>N6983/((1948.03)*(1-EXP(-(0.015672)*I6983))^(1.40829))</f>
        <v>1.0605654206842603</v>
      </c>
      <c r="N6983" s="1">
        <v>95</v>
      </c>
      <c r="O6983" s="1">
        <v>49.9</v>
      </c>
      <c r="P6983" s="1">
        <v>5.9</v>
      </c>
      <c r="Q6983" s="1">
        <v>5.0999999999999996</v>
      </c>
      <c r="R6983" s="1">
        <v>7.2</v>
      </c>
      <c r="AJ6983" s="1" t="s">
        <v>406</v>
      </c>
      <c r="AK6983" s="20">
        <v>63.67</v>
      </c>
      <c r="AL6983" s="19">
        <v>42</v>
      </c>
      <c r="AN6983" s="3">
        <v>2002</v>
      </c>
      <c r="AQ6983">
        <v>80608</v>
      </c>
      <c r="AR6983" s="1" t="s">
        <v>549</v>
      </c>
    </row>
    <row r="6984" spans="1:44" x14ac:dyDescent="0.25">
      <c r="A6984" s="1">
        <v>8592</v>
      </c>
      <c r="B6984" s="1" t="s">
        <v>1233</v>
      </c>
      <c r="C6984" s="1">
        <v>101</v>
      </c>
      <c r="D6984" s="1" t="s">
        <v>5627</v>
      </c>
      <c r="F6984" s="33" t="s">
        <v>859</v>
      </c>
      <c r="G6984" s="1">
        <v>10</v>
      </c>
      <c r="H6984" s="1">
        <v>58</v>
      </c>
      <c r="I6984" s="1">
        <v>10.7</v>
      </c>
      <c r="J6984" s="1">
        <v>8.6</v>
      </c>
      <c r="K6984" s="3">
        <v>2856</v>
      </c>
      <c r="L6984" s="2">
        <f>N6984/((1948.03)*(1-EXP(-(0.015672)*I6984))^(1.40829))</f>
        <v>0.79855359043314844</v>
      </c>
      <c r="N6984" s="1">
        <v>112</v>
      </c>
      <c r="O6984" s="1">
        <v>53.6</v>
      </c>
      <c r="P6984" s="1">
        <v>5.8</v>
      </c>
      <c r="Q6984" s="1">
        <v>4.4000000000000004</v>
      </c>
      <c r="R6984" s="1">
        <v>5.8</v>
      </c>
      <c r="AJ6984" s="1" t="s">
        <v>406</v>
      </c>
      <c r="AK6984" s="20">
        <v>63.67</v>
      </c>
      <c r="AL6984" s="19">
        <v>42</v>
      </c>
      <c r="AN6984" s="3">
        <v>2002</v>
      </c>
      <c r="AQ6984">
        <v>80608</v>
      </c>
      <c r="AR6984" s="1" t="s">
        <v>549</v>
      </c>
    </row>
    <row r="6985" spans="1:44" x14ac:dyDescent="0.25">
      <c r="A6985" s="1">
        <v>8593</v>
      </c>
      <c r="B6985" s="1" t="s">
        <v>1233</v>
      </c>
      <c r="C6985" s="1">
        <v>101</v>
      </c>
      <c r="D6985" s="1" t="s">
        <v>6123</v>
      </c>
      <c r="F6985" s="33" t="s">
        <v>859</v>
      </c>
      <c r="G6985" s="1">
        <v>6</v>
      </c>
      <c r="H6985" s="1">
        <v>72</v>
      </c>
      <c r="I6985" s="1">
        <v>22.2</v>
      </c>
      <c r="J6985" s="1">
        <v>15.7</v>
      </c>
      <c r="K6985" s="3">
        <v>1864</v>
      </c>
      <c r="L6985" s="2">
        <f>N6985/((1963.5)*(1-EXP(-(0.024337)*I6985))^(1.76926))</f>
        <v>0.80999297975064921</v>
      </c>
      <c r="N6985" s="1">
        <v>339</v>
      </c>
      <c r="O6985" s="1">
        <v>135</v>
      </c>
      <c r="P6985" s="1">
        <v>10.199999999999999</v>
      </c>
      <c r="Q6985" s="1">
        <v>11.9</v>
      </c>
      <c r="R6985" s="1">
        <v>6.5</v>
      </c>
      <c r="AJ6985" s="1" t="s">
        <v>406</v>
      </c>
      <c r="AK6985" s="20">
        <v>63.67</v>
      </c>
      <c r="AL6985" s="19">
        <v>42</v>
      </c>
      <c r="AN6985" s="3">
        <v>2002</v>
      </c>
      <c r="AQ6985">
        <v>80608</v>
      </c>
      <c r="AR6985" s="1" t="s">
        <v>549</v>
      </c>
    </row>
    <row r="6986" spans="1:44" x14ac:dyDescent="0.25">
      <c r="A6986" s="1">
        <v>8594</v>
      </c>
      <c r="B6986" s="1" t="s">
        <v>1233</v>
      </c>
      <c r="C6986" s="1">
        <v>101</v>
      </c>
      <c r="D6986" s="1" t="s">
        <v>6385</v>
      </c>
      <c r="F6986" s="33" t="s">
        <v>859</v>
      </c>
      <c r="G6986" s="1">
        <v>6</v>
      </c>
      <c r="H6986" s="1">
        <v>72</v>
      </c>
      <c r="I6986" s="1">
        <v>22.1</v>
      </c>
      <c r="J6986" s="1">
        <v>17.5</v>
      </c>
      <c r="K6986" s="3">
        <v>1660</v>
      </c>
      <c r="L6986" s="2">
        <f>N6986/((1963.5)*(1-EXP(-(0.024337)*I6986))^(1.76926))</f>
        <v>0.96632940819494983</v>
      </c>
      <c r="N6986" s="1">
        <v>402</v>
      </c>
      <c r="O6986" s="1">
        <v>160.69999999999999</v>
      </c>
      <c r="P6986" s="1">
        <v>11.3</v>
      </c>
      <c r="Q6986" s="1">
        <v>8.1999999999999993</v>
      </c>
      <c r="R6986" s="1">
        <v>6.4</v>
      </c>
      <c r="AJ6986" s="1" t="s">
        <v>406</v>
      </c>
      <c r="AK6986" s="20">
        <v>63.67</v>
      </c>
      <c r="AL6986" s="19">
        <v>42</v>
      </c>
      <c r="AN6986" s="3">
        <v>2002</v>
      </c>
      <c r="AQ6986">
        <v>80608</v>
      </c>
      <c r="AR6986" s="1" t="s">
        <v>549</v>
      </c>
    </row>
    <row r="6987" spans="1:44" x14ac:dyDescent="0.25">
      <c r="A6987" s="1">
        <v>8595</v>
      </c>
      <c r="B6987" s="1" t="s">
        <v>1233</v>
      </c>
      <c r="C6987" s="1">
        <v>101</v>
      </c>
      <c r="D6987" s="1" t="s">
        <v>5627</v>
      </c>
      <c r="F6987" s="33" t="s">
        <v>859</v>
      </c>
      <c r="G6987" s="1">
        <v>7</v>
      </c>
      <c r="H6987" s="1">
        <v>16</v>
      </c>
      <c r="I6987" s="1">
        <v>6.2</v>
      </c>
      <c r="J6987" s="1">
        <v>5.8</v>
      </c>
      <c r="K6987" s="3">
        <v>3898</v>
      </c>
      <c r="L6987" s="2">
        <f>N6987/((1824.17)*(1-EXP(-(0.023514)*I6987))^(1.69151))</f>
        <v>0.66268777903243892</v>
      </c>
      <c r="N6987" s="1">
        <v>41.2</v>
      </c>
      <c r="O6987" s="1">
        <v>19.100000000000001</v>
      </c>
      <c r="P6987" s="1">
        <v>2.89</v>
      </c>
      <c r="Q6987" s="1">
        <v>4.2699999999999996</v>
      </c>
      <c r="R6987" s="1">
        <v>2.4</v>
      </c>
      <c r="S6987" s="22"/>
      <c r="AJ6987" s="1" t="s">
        <v>406</v>
      </c>
      <c r="AK6987" s="20">
        <v>63.67</v>
      </c>
      <c r="AL6987" s="19">
        <v>43</v>
      </c>
      <c r="AN6987" s="3">
        <v>1997</v>
      </c>
      <c r="AQ6987">
        <v>80608</v>
      </c>
      <c r="AR6987" s="1" t="s">
        <v>321</v>
      </c>
    </row>
    <row r="6988" spans="1:44" x14ac:dyDescent="0.25">
      <c r="A6988" s="1">
        <v>8596</v>
      </c>
      <c r="B6988" s="1" t="s">
        <v>1233</v>
      </c>
      <c r="C6988" s="1">
        <v>101</v>
      </c>
      <c r="D6988" s="1" t="s">
        <v>5627</v>
      </c>
      <c r="F6988" s="33" t="s">
        <v>859</v>
      </c>
      <c r="G6988" s="1">
        <v>8</v>
      </c>
      <c r="H6988" s="1">
        <v>21</v>
      </c>
      <c r="I6988" s="1">
        <v>6.6</v>
      </c>
      <c r="J6988" s="1">
        <v>6.2</v>
      </c>
      <c r="K6988" s="3">
        <v>4100</v>
      </c>
      <c r="L6988" s="2">
        <f>N6988/((1668.67)*(1-EXP(-(0.022864)*I6988))^(1.61028))</f>
        <v>0.66877791501368433</v>
      </c>
      <c r="N6988" s="1">
        <v>47.1</v>
      </c>
      <c r="O6988" s="1">
        <v>24.1</v>
      </c>
      <c r="P6988" s="1">
        <v>3.11</v>
      </c>
      <c r="Q6988" s="1">
        <v>5.62</v>
      </c>
      <c r="R6988" s="1">
        <v>2.89</v>
      </c>
      <c r="AJ6988" s="1" t="s">
        <v>406</v>
      </c>
      <c r="AK6988" s="20">
        <v>63.67</v>
      </c>
      <c r="AL6988" s="19">
        <v>43</v>
      </c>
      <c r="AN6988" s="3">
        <v>1997</v>
      </c>
      <c r="AQ6988">
        <v>80608</v>
      </c>
      <c r="AR6988" s="1" t="s">
        <v>321</v>
      </c>
    </row>
    <row r="6989" spans="1:44" x14ac:dyDescent="0.25">
      <c r="A6989" s="1">
        <v>8597</v>
      </c>
      <c r="B6989" s="1" t="s">
        <v>1233</v>
      </c>
      <c r="C6989" s="1">
        <v>101</v>
      </c>
      <c r="D6989" s="1" t="s">
        <v>5627</v>
      </c>
      <c r="F6989" s="33" t="s">
        <v>859</v>
      </c>
      <c r="G6989" s="1">
        <v>7</v>
      </c>
      <c r="H6989" s="1">
        <v>30</v>
      </c>
      <c r="I6989" s="1">
        <v>9.5</v>
      </c>
      <c r="J6989" s="1">
        <v>9</v>
      </c>
      <c r="K6989" s="3">
        <v>3285</v>
      </c>
      <c r="L6989" s="2">
        <f>N6989/((1824.17)*(1-EXP(-(0.023514)*I6989))^(1.69151))</f>
        <v>0.97438842594728603</v>
      </c>
      <c r="N6989" s="1">
        <v>117</v>
      </c>
      <c r="O6989" s="1">
        <v>49.1</v>
      </c>
      <c r="P6989" s="1">
        <v>5.41</v>
      </c>
      <c r="Q6989" s="1">
        <v>9.41</v>
      </c>
      <c r="R6989" s="1">
        <v>3.84</v>
      </c>
      <c r="AJ6989" s="1" t="s">
        <v>406</v>
      </c>
      <c r="AK6989" s="20">
        <v>63.67</v>
      </c>
      <c r="AL6989" s="19">
        <v>43</v>
      </c>
      <c r="AN6989" s="3">
        <v>1997</v>
      </c>
      <c r="AQ6989">
        <v>80608</v>
      </c>
      <c r="AR6989" s="1" t="s">
        <v>321</v>
      </c>
    </row>
    <row r="6990" spans="1:44" x14ac:dyDescent="0.25">
      <c r="A6990" s="1">
        <v>8598</v>
      </c>
      <c r="B6990" s="1" t="s">
        <v>1233</v>
      </c>
      <c r="C6990" s="1">
        <v>101</v>
      </c>
      <c r="D6990" s="1" t="s">
        <v>6385</v>
      </c>
      <c r="F6990" s="33" t="s">
        <v>859</v>
      </c>
      <c r="G6990" s="1">
        <v>9</v>
      </c>
      <c r="H6990" s="1">
        <v>33</v>
      </c>
      <c r="I6990" s="1">
        <v>6.3</v>
      </c>
      <c r="J6990" s="1">
        <v>5</v>
      </c>
      <c r="K6990" s="3">
        <v>5074</v>
      </c>
      <c r="L6990" s="2">
        <f>N6990/((1581.94)*(1-EXP(-(0.021301)*I6990))^(1.51716))</f>
        <v>0.86843118975531564</v>
      </c>
      <c r="N6990" s="1">
        <v>59</v>
      </c>
      <c r="Q6990" s="1">
        <v>6.68</v>
      </c>
      <c r="R6990" s="1">
        <v>5</v>
      </c>
      <c r="AJ6990" s="1" t="s">
        <v>406</v>
      </c>
      <c r="AK6990" s="20">
        <v>63.67</v>
      </c>
      <c r="AL6990" s="19">
        <v>43</v>
      </c>
      <c r="AN6990" s="3">
        <v>1997</v>
      </c>
      <c r="AQ6990">
        <v>80608</v>
      </c>
      <c r="AR6990" s="1" t="s">
        <v>321</v>
      </c>
    </row>
    <row r="6991" spans="1:44" x14ac:dyDescent="0.25">
      <c r="A6991" s="1">
        <v>8599</v>
      </c>
      <c r="B6991" s="1" t="s">
        <v>1233</v>
      </c>
      <c r="C6991" s="1">
        <v>101</v>
      </c>
      <c r="D6991" s="1" t="s">
        <v>6385</v>
      </c>
      <c r="F6991" s="33" t="s">
        <v>859</v>
      </c>
      <c r="G6991" s="1">
        <v>9</v>
      </c>
      <c r="H6991" s="1">
        <v>33</v>
      </c>
      <c r="I6991" s="1">
        <v>6.1</v>
      </c>
      <c r="J6991" s="1">
        <v>4.0999999999999996</v>
      </c>
      <c r="K6991" s="3">
        <v>7200</v>
      </c>
      <c r="L6991" s="2">
        <f>N6991/((1581.94)*(1-EXP(-(0.021301)*I6991))^(1.51716))</f>
        <v>0.57012356730991476</v>
      </c>
      <c r="N6991" s="1">
        <v>37</v>
      </c>
      <c r="O6991" s="1">
        <v>29.4</v>
      </c>
      <c r="P6991" s="1">
        <v>3.22</v>
      </c>
      <c r="Q6991" s="1">
        <v>6.15</v>
      </c>
      <c r="R6991" s="1">
        <v>4.41</v>
      </c>
      <c r="AJ6991" s="1" t="s">
        <v>406</v>
      </c>
      <c r="AK6991" s="20">
        <v>63.67</v>
      </c>
      <c r="AL6991" s="19">
        <v>43</v>
      </c>
      <c r="AN6991" s="3">
        <v>1997</v>
      </c>
      <c r="AQ6991">
        <v>80608</v>
      </c>
      <c r="AR6991" s="1" t="s">
        <v>321</v>
      </c>
    </row>
    <row r="6992" spans="1:44" x14ac:dyDescent="0.25">
      <c r="A6992" s="1">
        <v>8600</v>
      </c>
      <c r="B6992" s="1" t="s">
        <v>1233</v>
      </c>
      <c r="C6992" s="1">
        <v>101</v>
      </c>
      <c r="D6992" s="1" t="s">
        <v>5627</v>
      </c>
      <c r="F6992" s="33" t="s">
        <v>859</v>
      </c>
      <c r="G6992" s="1">
        <v>10</v>
      </c>
      <c r="H6992" s="1">
        <v>32</v>
      </c>
      <c r="I6992" s="1">
        <v>4.3</v>
      </c>
      <c r="J6992" s="1">
        <v>2.8</v>
      </c>
      <c r="K6992" s="3">
        <v>14420</v>
      </c>
      <c r="L6992" s="2">
        <f>N6992/((1948.03)*(1-EXP(-(0.015672)*I6992))^(1.40829))</f>
        <v>1.2010130739394163</v>
      </c>
      <c r="N6992" s="1">
        <v>50</v>
      </c>
      <c r="O6992" s="1">
        <v>19.5</v>
      </c>
      <c r="P6992" s="1">
        <v>3.66</v>
      </c>
      <c r="Q6992" s="1">
        <v>4.49</v>
      </c>
      <c r="R6992" s="1">
        <v>4.55</v>
      </c>
      <c r="AJ6992" s="1" t="s">
        <v>406</v>
      </c>
      <c r="AK6992" s="20">
        <v>63.67</v>
      </c>
      <c r="AL6992" s="19">
        <v>43</v>
      </c>
      <c r="AN6992" s="3">
        <v>1997</v>
      </c>
      <c r="AQ6992">
        <v>80608</v>
      </c>
      <c r="AR6992" s="1" t="s">
        <v>321</v>
      </c>
    </row>
    <row r="6993" spans="1:44" x14ac:dyDescent="0.25">
      <c r="A6993" s="1">
        <v>8601</v>
      </c>
      <c r="B6993" s="1" t="s">
        <v>1233</v>
      </c>
      <c r="C6993" s="1">
        <v>101</v>
      </c>
      <c r="D6993" s="1" t="s">
        <v>5627</v>
      </c>
      <c r="F6993" s="33" t="s">
        <v>859</v>
      </c>
      <c r="G6993" s="1">
        <v>11</v>
      </c>
      <c r="H6993" s="1">
        <v>46</v>
      </c>
      <c r="I6993" s="1">
        <v>5.2</v>
      </c>
      <c r="J6993" s="1">
        <v>3.4</v>
      </c>
      <c r="K6993" s="3">
        <v>15120</v>
      </c>
      <c r="L6993" s="2">
        <f>N6993/((3098.22)*(1-EXP(-(0.009408)*I6993))^(1.31634))</f>
        <v>1.1431670521785064</v>
      </c>
      <c r="N6993" s="1">
        <v>64.599999999999994</v>
      </c>
      <c r="O6993" s="1">
        <v>32.9</v>
      </c>
      <c r="P6993" s="1">
        <v>6</v>
      </c>
      <c r="Q6993" s="1">
        <v>4.4400000000000004</v>
      </c>
      <c r="R6993" s="1">
        <v>4.66</v>
      </c>
      <c r="AJ6993" s="1" t="s">
        <v>406</v>
      </c>
      <c r="AK6993" s="20">
        <v>63.67</v>
      </c>
      <c r="AL6993" s="19">
        <v>43</v>
      </c>
      <c r="AN6993" s="3">
        <v>1997</v>
      </c>
      <c r="AQ6993">
        <v>80608</v>
      </c>
      <c r="AR6993" s="1" t="s">
        <v>321</v>
      </c>
    </row>
    <row r="6994" spans="1:44" x14ac:dyDescent="0.25">
      <c r="A6994" s="1">
        <v>8602</v>
      </c>
      <c r="B6994" s="1" t="s">
        <v>1233</v>
      </c>
      <c r="C6994" s="1">
        <v>101</v>
      </c>
      <c r="D6994" s="1" t="s">
        <v>5627</v>
      </c>
      <c r="F6994" s="33" t="s">
        <v>859</v>
      </c>
      <c r="G6994" s="1">
        <v>11</v>
      </c>
      <c r="H6994" s="1">
        <v>46</v>
      </c>
      <c r="I6994" s="1">
        <v>5</v>
      </c>
      <c r="J6994" s="1">
        <v>3.2</v>
      </c>
      <c r="K6994" s="3">
        <v>11340</v>
      </c>
      <c r="L6994" s="2">
        <f>N6994/((3098.22)*(1-EXP(-(0.009408)*I6994))^(1.31634))</f>
        <v>1.1166486936412354</v>
      </c>
      <c r="N6994" s="1">
        <v>60</v>
      </c>
      <c r="O6994" s="1">
        <v>31.9</v>
      </c>
      <c r="P6994" s="1">
        <v>4.5199999999999996</v>
      </c>
      <c r="Q6994" s="1">
        <v>4.9000000000000004</v>
      </c>
      <c r="R6994" s="1">
        <v>4.57</v>
      </c>
      <c r="AJ6994" s="1" t="s">
        <v>406</v>
      </c>
      <c r="AK6994" s="20">
        <v>63.67</v>
      </c>
      <c r="AL6994" s="19">
        <v>43</v>
      </c>
      <c r="AN6994" s="3">
        <v>1997</v>
      </c>
      <c r="AQ6994">
        <v>80608</v>
      </c>
      <c r="AR6994" s="1" t="s">
        <v>321</v>
      </c>
    </row>
    <row r="6995" spans="1:44" x14ac:dyDescent="0.25">
      <c r="A6995" s="1">
        <v>8603</v>
      </c>
      <c r="B6995" s="1" t="s">
        <v>1233</v>
      </c>
      <c r="C6995" s="1">
        <v>101</v>
      </c>
      <c r="D6995" s="1" t="s">
        <v>5627</v>
      </c>
      <c r="F6995" s="33" t="s">
        <v>859</v>
      </c>
      <c r="G6995" s="1">
        <v>11</v>
      </c>
      <c r="H6995" s="1">
        <v>47</v>
      </c>
      <c r="I6995" s="1">
        <v>5.3</v>
      </c>
      <c r="J6995" s="1">
        <v>3.5</v>
      </c>
      <c r="K6995" s="3">
        <v>14440</v>
      </c>
      <c r="L6995" s="2">
        <f>N6995/((3098.22)*(1-EXP(-(0.009408)*I6995))^(1.31634))</f>
        <v>1.115544620779884</v>
      </c>
      <c r="N6995" s="1">
        <v>64.599999999999994</v>
      </c>
      <c r="O6995" s="1">
        <v>36.799999999999997</v>
      </c>
      <c r="P6995" s="1">
        <v>6</v>
      </c>
      <c r="Q6995" s="1">
        <v>5.15</v>
      </c>
      <c r="R6995" s="1">
        <v>5.5</v>
      </c>
      <c r="S6995" s="22"/>
      <c r="AJ6995" s="1" t="s">
        <v>406</v>
      </c>
      <c r="AK6995" s="20">
        <v>63.67</v>
      </c>
      <c r="AL6995" s="19">
        <v>43</v>
      </c>
      <c r="AN6995" s="3">
        <v>1997</v>
      </c>
      <c r="AQ6995">
        <v>80608</v>
      </c>
      <c r="AR6995" s="1" t="s">
        <v>321</v>
      </c>
    </row>
    <row r="6996" spans="1:44" x14ac:dyDescent="0.25">
      <c r="A6996" s="1">
        <v>8604</v>
      </c>
      <c r="B6996" s="1" t="s">
        <v>1233</v>
      </c>
      <c r="C6996" s="1">
        <v>101</v>
      </c>
      <c r="D6996" s="1" t="s">
        <v>5627</v>
      </c>
      <c r="F6996" s="33" t="s">
        <v>859</v>
      </c>
      <c r="G6996" s="1">
        <v>10</v>
      </c>
      <c r="H6996" s="1">
        <v>47</v>
      </c>
      <c r="I6996" s="1">
        <v>7.2</v>
      </c>
      <c r="J6996" s="1">
        <v>5.4</v>
      </c>
      <c r="K6996" s="3">
        <v>6450</v>
      </c>
      <c r="L6996" s="2">
        <f>N6996/((1948.03)*(1-EXP(-(0.015672)*I6996))^(1.40829))</f>
        <v>1.0495668626011658</v>
      </c>
      <c r="N6996" s="1">
        <v>87.5</v>
      </c>
      <c r="O6996" s="1">
        <v>49.1</v>
      </c>
      <c r="P6996" s="1">
        <v>7.29</v>
      </c>
      <c r="Q6996" s="1">
        <v>6.64</v>
      </c>
      <c r="R6996" s="1">
        <v>5.09</v>
      </c>
      <c r="AJ6996" s="1" t="s">
        <v>406</v>
      </c>
      <c r="AK6996" s="20">
        <v>63.67</v>
      </c>
      <c r="AL6996" s="19">
        <v>43</v>
      </c>
      <c r="AN6996" s="3">
        <v>1997</v>
      </c>
      <c r="AQ6996">
        <v>80608</v>
      </c>
      <c r="AR6996" s="1" t="s">
        <v>321</v>
      </c>
    </row>
    <row r="6997" spans="1:44" x14ac:dyDescent="0.25">
      <c r="A6997" s="1">
        <v>8605</v>
      </c>
      <c r="B6997" s="1" t="s">
        <v>1233</v>
      </c>
      <c r="C6997" s="1">
        <v>101</v>
      </c>
      <c r="D6997" s="1" t="s">
        <v>5627</v>
      </c>
      <c r="F6997" s="33" t="s">
        <v>859</v>
      </c>
      <c r="G6997" s="1">
        <v>11</v>
      </c>
      <c r="H6997" s="1">
        <v>47</v>
      </c>
      <c r="I6997" s="1">
        <v>5.4</v>
      </c>
      <c r="J6997" s="1">
        <v>3.6</v>
      </c>
      <c r="K6997" s="3">
        <v>13040</v>
      </c>
      <c r="L6997" s="2">
        <f>N6997/((3098.22)*(1-EXP(-(0.009408)*I6997))^(1.31634))</f>
        <v>1.0958435189859095</v>
      </c>
      <c r="N6997" s="1">
        <v>65</v>
      </c>
      <c r="O6997" s="1">
        <v>39</v>
      </c>
      <c r="P6997" s="1">
        <v>6.37</v>
      </c>
      <c r="Q6997" s="1">
        <v>4.49</v>
      </c>
      <c r="R6997" s="1">
        <v>4.53</v>
      </c>
      <c r="AJ6997" s="1" t="s">
        <v>406</v>
      </c>
      <c r="AK6997" s="20">
        <v>63.67</v>
      </c>
      <c r="AL6997" s="19">
        <v>43</v>
      </c>
      <c r="AN6997" s="3">
        <v>1997</v>
      </c>
      <c r="AQ6997">
        <v>80608</v>
      </c>
      <c r="AR6997" s="1" t="s">
        <v>321</v>
      </c>
    </row>
    <row r="6998" spans="1:44" x14ac:dyDescent="0.25">
      <c r="A6998" s="1">
        <v>8606</v>
      </c>
      <c r="B6998" s="1" t="s">
        <v>1233</v>
      </c>
      <c r="C6998" s="1">
        <v>101</v>
      </c>
      <c r="D6998" s="1" t="s">
        <v>5627</v>
      </c>
      <c r="F6998" s="33" t="s">
        <v>859</v>
      </c>
      <c r="G6998" s="1">
        <v>10</v>
      </c>
      <c r="H6998" s="1">
        <v>50</v>
      </c>
      <c r="I6998" s="1">
        <v>6.4</v>
      </c>
      <c r="J6998" s="1">
        <v>4</v>
      </c>
      <c r="K6998" s="3">
        <v>11900</v>
      </c>
      <c r="L6998" s="2">
        <f>N6998/((3098.22)*(1-EXP(-(0.009408)*I6998))^(1.31634))</f>
        <v>1.071516431080477</v>
      </c>
      <c r="N6998" s="1">
        <v>79</v>
      </c>
      <c r="O6998" s="1">
        <v>44.5</v>
      </c>
      <c r="P6998" s="1">
        <v>6.21</v>
      </c>
      <c r="Q6998" s="1">
        <v>5.47</v>
      </c>
      <c r="R6998" s="1">
        <v>4.09</v>
      </c>
      <c r="AJ6998" s="1" t="s">
        <v>406</v>
      </c>
      <c r="AK6998" s="20">
        <v>63.67</v>
      </c>
      <c r="AL6998" s="19">
        <v>43</v>
      </c>
      <c r="AN6998" s="3">
        <v>1997</v>
      </c>
      <c r="AQ6998">
        <v>80608</v>
      </c>
      <c r="AR6998" s="1" t="s">
        <v>321</v>
      </c>
    </row>
    <row r="6999" spans="1:44" x14ac:dyDescent="0.25">
      <c r="A6999" s="1">
        <v>8607</v>
      </c>
      <c r="B6999" s="1" t="s">
        <v>1233</v>
      </c>
      <c r="C6999" s="1">
        <v>101</v>
      </c>
      <c r="D6999" s="1" t="s">
        <v>6385</v>
      </c>
      <c r="F6999" s="33" t="s">
        <v>859</v>
      </c>
      <c r="G6999" s="1">
        <v>9</v>
      </c>
      <c r="H6999" s="1">
        <v>22</v>
      </c>
      <c r="I6999" s="1">
        <v>4.2</v>
      </c>
      <c r="J6999" s="1">
        <v>3.9</v>
      </c>
      <c r="K6999" s="3">
        <v>4425</v>
      </c>
      <c r="L6999" s="2">
        <f>N6999/((1581.94)*(1-EXP(-(0.021301)*I6999))^(1.51716))</f>
        <v>0.53202389185178633</v>
      </c>
      <c r="N6999" s="1">
        <v>20.2</v>
      </c>
      <c r="O6999" s="1">
        <v>11</v>
      </c>
      <c r="P6999" s="1">
        <v>1.74</v>
      </c>
      <c r="Q6999" s="1">
        <v>4.01</v>
      </c>
      <c r="R6999" s="1">
        <v>3.18</v>
      </c>
      <c r="AJ6999" s="1" t="s">
        <v>406</v>
      </c>
      <c r="AK6999" s="20">
        <v>63.67</v>
      </c>
      <c r="AL6999" s="19">
        <v>43</v>
      </c>
      <c r="AN6999" s="3">
        <v>1997</v>
      </c>
      <c r="AQ6999">
        <v>80608</v>
      </c>
      <c r="AR6999" s="1" t="s">
        <v>321</v>
      </c>
    </row>
    <row r="7000" spans="1:44" x14ac:dyDescent="0.25">
      <c r="A7000" s="1">
        <v>8608</v>
      </c>
      <c r="B7000" s="1" t="s">
        <v>1233</v>
      </c>
      <c r="C7000" s="1">
        <v>101</v>
      </c>
      <c r="D7000" s="1" t="s">
        <v>6385</v>
      </c>
      <c r="F7000" s="33" t="s">
        <v>859</v>
      </c>
      <c r="G7000" s="1">
        <v>9</v>
      </c>
      <c r="H7000" s="1">
        <v>29</v>
      </c>
      <c r="I7000" s="1">
        <v>4.9000000000000004</v>
      </c>
      <c r="J7000" s="1">
        <v>4.2</v>
      </c>
      <c r="K7000" s="3">
        <v>5695</v>
      </c>
      <c r="L7000" s="2">
        <f>N7000/((1581.94)*(1-EXP(-(0.021301)*I7000))^(1.51716))</f>
        <v>0.76304876816624323</v>
      </c>
      <c r="N7000" s="1">
        <v>36.200000000000003</v>
      </c>
      <c r="O7000" s="1">
        <v>22.5</v>
      </c>
      <c r="P7000" s="1">
        <v>2.4</v>
      </c>
      <c r="Q7000" s="1">
        <v>4.3099999999999996</v>
      </c>
      <c r="R7000" s="1">
        <v>3.59</v>
      </c>
      <c r="AJ7000" s="1" t="s">
        <v>406</v>
      </c>
      <c r="AK7000" s="20">
        <v>63.67</v>
      </c>
      <c r="AL7000" s="19">
        <v>43</v>
      </c>
      <c r="AN7000" s="3">
        <v>1997</v>
      </c>
      <c r="AQ7000">
        <v>80608</v>
      </c>
      <c r="AR7000" s="1" t="s">
        <v>321</v>
      </c>
    </row>
    <row r="7001" spans="1:44" x14ac:dyDescent="0.25">
      <c r="A7001" s="1">
        <v>8609</v>
      </c>
      <c r="B7001" s="1" t="s">
        <v>1233</v>
      </c>
      <c r="C7001" s="1">
        <v>101</v>
      </c>
      <c r="D7001" s="1" t="s">
        <v>6184</v>
      </c>
      <c r="F7001" s="33" t="s">
        <v>859</v>
      </c>
      <c r="G7001" s="1">
        <v>9</v>
      </c>
      <c r="H7001" s="1">
        <v>33</v>
      </c>
      <c r="I7001" s="1">
        <v>5.8</v>
      </c>
      <c r="J7001" s="1">
        <v>4.7</v>
      </c>
      <c r="K7001" s="3">
        <v>5588</v>
      </c>
      <c r="L7001" s="2">
        <f>N7001/((1581.94)*(1-EXP(-(0.021301)*I7001))^(1.51716))</f>
        <v>0.71187463045994326</v>
      </c>
      <c r="N7001" s="1">
        <v>43</v>
      </c>
      <c r="O7001" s="1">
        <v>29.3</v>
      </c>
      <c r="P7001" s="1">
        <v>3.5</v>
      </c>
      <c r="Q7001" s="1">
        <v>3.49</v>
      </c>
      <c r="R7001" s="1">
        <v>3.08</v>
      </c>
      <c r="AJ7001" s="1" t="s">
        <v>406</v>
      </c>
      <c r="AK7001" s="20">
        <v>63.67</v>
      </c>
      <c r="AL7001" s="19">
        <v>43</v>
      </c>
      <c r="AN7001" s="3">
        <v>1997</v>
      </c>
      <c r="AQ7001">
        <v>80608</v>
      </c>
      <c r="AR7001" s="1" t="s">
        <v>321</v>
      </c>
    </row>
    <row r="7002" spans="1:44" x14ac:dyDescent="0.25">
      <c r="A7002" s="1">
        <v>8610</v>
      </c>
      <c r="B7002" s="1" t="s">
        <v>1233</v>
      </c>
      <c r="C7002" s="1">
        <v>101</v>
      </c>
      <c r="D7002" s="1" t="s">
        <v>6385</v>
      </c>
      <c r="F7002" s="33" t="s">
        <v>859</v>
      </c>
      <c r="G7002" s="1">
        <v>9</v>
      </c>
      <c r="H7002" s="1">
        <v>34</v>
      </c>
      <c r="I7002" s="1">
        <v>7</v>
      </c>
      <c r="J7002" s="1">
        <v>5.9</v>
      </c>
      <c r="K7002" s="3">
        <v>4250</v>
      </c>
      <c r="L7002" s="2">
        <f>N7002/((1581.94)*(1-EXP(-(0.021301)*I7002))^(1.51716))</f>
        <v>0.79148540347758822</v>
      </c>
      <c r="N7002" s="1">
        <v>62.4</v>
      </c>
      <c r="O7002" s="1">
        <v>33.799999999999997</v>
      </c>
      <c r="P7002" s="1">
        <v>5.0199999999999996</v>
      </c>
      <c r="Q7002" s="1">
        <v>7.11</v>
      </c>
      <c r="R7002" s="1">
        <v>5.28</v>
      </c>
      <c r="AJ7002" s="1" t="s">
        <v>406</v>
      </c>
      <c r="AK7002" s="20">
        <v>63.67</v>
      </c>
      <c r="AL7002" s="19">
        <v>43</v>
      </c>
      <c r="AN7002" s="3">
        <v>1997</v>
      </c>
      <c r="AQ7002">
        <v>80608</v>
      </c>
      <c r="AR7002" s="1" t="s">
        <v>321</v>
      </c>
    </row>
    <row r="7003" spans="1:44" x14ac:dyDescent="0.25">
      <c r="A7003" s="1">
        <v>8611</v>
      </c>
      <c r="B7003" s="1" t="s">
        <v>1233</v>
      </c>
      <c r="C7003" s="1">
        <v>101</v>
      </c>
      <c r="D7003" s="1" t="s">
        <v>5627</v>
      </c>
      <c r="F7003" s="33" t="s">
        <v>859</v>
      </c>
      <c r="G7003" s="1">
        <v>9</v>
      </c>
      <c r="H7003" s="1">
        <v>46</v>
      </c>
      <c r="I7003" s="1">
        <v>9.6999999999999993</v>
      </c>
      <c r="J7003" s="1">
        <v>6.3</v>
      </c>
      <c r="K7003" s="3">
        <v>7900</v>
      </c>
      <c r="L7003" s="2">
        <f>N7003/((1581.94)*(1-EXP(-(0.021301)*I7003))^(1.51716))</f>
        <v>1.4278281720163855</v>
      </c>
      <c r="N7003" s="1">
        <v>177</v>
      </c>
      <c r="O7003" s="1">
        <v>86.6</v>
      </c>
      <c r="P7003" s="1">
        <v>9.0299999999999994</v>
      </c>
      <c r="Q7003" s="1">
        <v>5.88</v>
      </c>
      <c r="R7003" s="1">
        <v>4.68</v>
      </c>
      <c r="AJ7003" s="1" t="s">
        <v>406</v>
      </c>
      <c r="AK7003" s="20">
        <v>63.67</v>
      </c>
      <c r="AL7003" s="19">
        <v>43</v>
      </c>
      <c r="AN7003" s="3">
        <v>1997</v>
      </c>
      <c r="AQ7003">
        <v>80608</v>
      </c>
      <c r="AR7003" s="1" t="s">
        <v>321</v>
      </c>
    </row>
    <row r="7004" spans="1:44" x14ac:dyDescent="0.25">
      <c r="A7004" s="1">
        <v>8612</v>
      </c>
      <c r="B7004" s="1" t="s">
        <v>1233</v>
      </c>
      <c r="C7004" s="1">
        <v>101</v>
      </c>
      <c r="D7004" s="1" t="s">
        <v>5627</v>
      </c>
      <c r="F7004" s="33" t="s">
        <v>859</v>
      </c>
      <c r="G7004" s="1">
        <v>9</v>
      </c>
      <c r="H7004" s="1">
        <v>46</v>
      </c>
      <c r="I7004" s="1">
        <v>10.5</v>
      </c>
      <c r="J7004" s="1">
        <v>7.5</v>
      </c>
      <c r="K7004" s="3">
        <v>6200</v>
      </c>
      <c r="L7004" s="2">
        <f>N7004/((1581.94)*(1-EXP(-(0.021301)*I7004))^(1.51716))</f>
        <v>1.4992324366014305</v>
      </c>
      <c r="N7004" s="1">
        <v>207</v>
      </c>
      <c r="O7004" s="1">
        <v>96.6</v>
      </c>
      <c r="P7004" s="1">
        <v>12.7</v>
      </c>
      <c r="Q7004" s="1">
        <v>24.5</v>
      </c>
      <c r="R7004" s="1">
        <v>12.5</v>
      </c>
      <c r="AJ7004" s="1" t="s">
        <v>406</v>
      </c>
      <c r="AK7004" s="20">
        <v>63.67</v>
      </c>
      <c r="AL7004" s="19">
        <v>43</v>
      </c>
      <c r="AN7004" s="3">
        <v>1997</v>
      </c>
      <c r="AQ7004">
        <v>80608</v>
      </c>
      <c r="AR7004" s="1" t="s">
        <v>321</v>
      </c>
    </row>
    <row r="7005" spans="1:44" x14ac:dyDescent="0.25">
      <c r="A7005" s="1">
        <v>8613</v>
      </c>
      <c r="B7005" s="1" t="s">
        <v>1233</v>
      </c>
      <c r="C7005" s="1">
        <v>101</v>
      </c>
      <c r="D7005" s="1" t="s">
        <v>5627</v>
      </c>
      <c r="F7005" s="33" t="s">
        <v>859</v>
      </c>
      <c r="G7005" s="1">
        <v>9</v>
      </c>
      <c r="H7005" s="1">
        <v>47</v>
      </c>
      <c r="I7005" s="1">
        <v>10</v>
      </c>
      <c r="J7005" s="1">
        <v>7.1</v>
      </c>
      <c r="K7005" s="3">
        <v>7075</v>
      </c>
      <c r="L7005" s="2">
        <f>N7005/((1581.94)*(1-EXP(-(0.021301)*I7005))^(1.51716))</f>
        <v>1.2459220190723614</v>
      </c>
      <c r="N7005" s="1">
        <v>161</v>
      </c>
      <c r="O7005" s="1">
        <v>86.5</v>
      </c>
      <c r="P7005" s="1">
        <v>9.7200000000000006</v>
      </c>
      <c r="Q7005" s="1">
        <v>7.35</v>
      </c>
      <c r="R7005" s="1">
        <v>6.91</v>
      </c>
      <c r="AJ7005" s="1" t="s">
        <v>406</v>
      </c>
      <c r="AK7005" s="20">
        <v>63.67</v>
      </c>
      <c r="AL7005" s="19">
        <v>43</v>
      </c>
      <c r="AN7005" s="3">
        <v>1997</v>
      </c>
      <c r="AQ7005">
        <v>80608</v>
      </c>
      <c r="AR7005" s="1" t="s">
        <v>321</v>
      </c>
    </row>
    <row r="7006" spans="1:44" x14ac:dyDescent="0.25">
      <c r="A7006" s="1">
        <v>8614</v>
      </c>
      <c r="B7006" s="1" t="s">
        <v>1233</v>
      </c>
      <c r="C7006" s="1">
        <v>101</v>
      </c>
      <c r="D7006" s="1" t="s">
        <v>5627</v>
      </c>
      <c r="F7006" s="33" t="s">
        <v>859</v>
      </c>
      <c r="G7006" s="1">
        <v>8</v>
      </c>
      <c r="H7006" s="1">
        <v>47</v>
      </c>
      <c r="I7006" s="1">
        <v>11.6</v>
      </c>
      <c r="J7006" s="1">
        <v>9.1</v>
      </c>
      <c r="K7006" s="3">
        <v>4200</v>
      </c>
      <c r="L7006" s="2">
        <f>N7006/((1668.67)*(1-EXP(-(0.022864)*I7006))^(1.61028))</f>
        <v>1.2829909603505505</v>
      </c>
      <c r="N7006" s="1">
        <v>205</v>
      </c>
      <c r="O7006" s="1">
        <v>106.6</v>
      </c>
      <c r="P7006" s="1">
        <v>11.1</v>
      </c>
      <c r="Q7006" s="1">
        <v>10.7</v>
      </c>
      <c r="R7006" s="1">
        <v>7.14</v>
      </c>
      <c r="AJ7006" s="1" t="s">
        <v>406</v>
      </c>
      <c r="AK7006" s="20">
        <v>63.67</v>
      </c>
      <c r="AL7006" s="19">
        <v>43</v>
      </c>
      <c r="AN7006" s="3">
        <v>1997</v>
      </c>
      <c r="AQ7006">
        <v>80608</v>
      </c>
      <c r="AR7006" s="1" t="s">
        <v>321</v>
      </c>
    </row>
    <row r="7007" spans="1:44" x14ac:dyDescent="0.25">
      <c r="A7007" s="1">
        <v>8615</v>
      </c>
      <c r="B7007" s="1" t="s">
        <v>1233</v>
      </c>
      <c r="C7007" s="1">
        <v>101</v>
      </c>
      <c r="D7007" s="1" t="s">
        <v>5627</v>
      </c>
      <c r="F7007" s="33" t="s">
        <v>859</v>
      </c>
      <c r="G7007" s="1">
        <v>7</v>
      </c>
      <c r="H7007" s="1">
        <v>47</v>
      </c>
      <c r="I7007" s="1">
        <v>14.8</v>
      </c>
      <c r="J7007" s="1">
        <v>11.7</v>
      </c>
      <c r="K7007" s="3">
        <v>2556</v>
      </c>
      <c r="L7007" s="2">
        <f>N7007/((1824.17)*(1-EXP(-(0.023514)*I7007))^(1.69151))</f>
        <v>1.0395916769454612</v>
      </c>
      <c r="N7007" s="1">
        <v>239</v>
      </c>
      <c r="O7007" s="1">
        <v>111.9</v>
      </c>
      <c r="P7007" s="1">
        <v>8.41</v>
      </c>
      <c r="Q7007" s="1">
        <v>7.86</v>
      </c>
      <c r="R7007" s="1">
        <v>6.08</v>
      </c>
      <c r="AJ7007" s="1" t="s">
        <v>406</v>
      </c>
      <c r="AK7007" s="20">
        <v>63.67</v>
      </c>
      <c r="AL7007" s="19">
        <v>43</v>
      </c>
      <c r="AN7007" s="3">
        <v>1997</v>
      </c>
      <c r="AQ7007">
        <v>80608</v>
      </c>
      <c r="AR7007" s="1" t="s">
        <v>321</v>
      </c>
    </row>
    <row r="7008" spans="1:44" x14ac:dyDescent="0.25">
      <c r="A7008" s="1">
        <v>8616</v>
      </c>
      <c r="B7008" s="1" t="s">
        <v>1233</v>
      </c>
      <c r="C7008" s="1">
        <v>101</v>
      </c>
      <c r="D7008" s="1" t="s">
        <v>5627</v>
      </c>
      <c r="F7008" s="33" t="s">
        <v>859</v>
      </c>
      <c r="G7008" s="1">
        <v>8</v>
      </c>
      <c r="H7008" s="1">
        <v>17</v>
      </c>
      <c r="I7008" s="1">
        <v>4.3</v>
      </c>
      <c r="J7008" s="1">
        <v>5.0999999999999996</v>
      </c>
      <c r="K7008" s="3">
        <v>2714</v>
      </c>
      <c r="L7008" s="2">
        <f>N7008/((1668.67)*(1-EXP(-(0.022864)*I7008))^(1.61028))</f>
        <v>0.5974630468483082</v>
      </c>
      <c r="N7008" s="1">
        <v>22</v>
      </c>
      <c r="O7008" s="1">
        <v>10.9</v>
      </c>
      <c r="P7008" s="1">
        <v>1.67</v>
      </c>
      <c r="Q7008" s="1">
        <v>0.7</v>
      </c>
      <c r="R7008" s="1">
        <v>1.45</v>
      </c>
      <c r="S7008" s="22"/>
      <c r="AJ7008" s="1" t="s">
        <v>406</v>
      </c>
      <c r="AK7008" s="20">
        <v>62.67</v>
      </c>
      <c r="AL7008" s="19">
        <v>40.42</v>
      </c>
      <c r="AN7008" s="3">
        <v>1997</v>
      </c>
      <c r="AQ7008">
        <v>80608</v>
      </c>
      <c r="AR7008" s="1" t="s">
        <v>321</v>
      </c>
    </row>
    <row r="7009" spans="1:44" x14ac:dyDescent="0.25">
      <c r="A7009" s="1">
        <v>8617</v>
      </c>
      <c r="B7009" s="1" t="s">
        <v>1233</v>
      </c>
      <c r="C7009" s="1">
        <v>101</v>
      </c>
      <c r="D7009" s="1" t="s">
        <v>5627</v>
      </c>
      <c r="F7009" s="33" t="s">
        <v>859</v>
      </c>
      <c r="G7009" s="1">
        <v>10</v>
      </c>
      <c r="H7009" s="1">
        <v>24</v>
      </c>
      <c r="I7009" s="1">
        <v>3.8</v>
      </c>
      <c r="J7009" s="1">
        <v>4</v>
      </c>
      <c r="K7009" s="3">
        <v>5020</v>
      </c>
      <c r="L7009" s="2">
        <f>N7009/((1948.03)*(1-EXP(-(0.015672)*I7009))^(1.40829))</f>
        <v>0.48334758366370639</v>
      </c>
      <c r="N7009" s="1">
        <v>17</v>
      </c>
      <c r="O7009" s="1">
        <v>11.5</v>
      </c>
      <c r="P7009" s="1">
        <v>2.2200000000000002</v>
      </c>
      <c r="Q7009" s="1">
        <v>3.12</v>
      </c>
      <c r="R7009" s="1">
        <v>2.69</v>
      </c>
      <c r="AJ7009" s="1" t="s">
        <v>406</v>
      </c>
      <c r="AK7009" s="20">
        <v>62.67</v>
      </c>
      <c r="AL7009" s="19">
        <v>40.42</v>
      </c>
      <c r="AN7009" s="3">
        <v>1997</v>
      </c>
      <c r="AQ7009">
        <v>80608</v>
      </c>
      <c r="AR7009" s="1" t="s">
        <v>321</v>
      </c>
    </row>
    <row r="7010" spans="1:44" x14ac:dyDescent="0.25">
      <c r="A7010" s="1">
        <v>8618</v>
      </c>
      <c r="B7010" s="1" t="s">
        <v>1233</v>
      </c>
      <c r="C7010" s="1">
        <v>101</v>
      </c>
      <c r="D7010" s="1" t="s">
        <v>5627</v>
      </c>
      <c r="F7010" s="33" t="s">
        <v>859</v>
      </c>
      <c r="G7010" s="1">
        <v>9</v>
      </c>
      <c r="H7010" s="1">
        <v>24</v>
      </c>
      <c r="I7010" s="1">
        <v>4.5999999999999996</v>
      </c>
      <c r="J7010" s="1">
        <v>4.4000000000000004</v>
      </c>
      <c r="K7010" s="3">
        <v>5440</v>
      </c>
      <c r="L7010" s="2">
        <f>N7010/((1581.94)*(1-EXP(-(0.021301)*I7010))^(1.51716))</f>
        <v>0.48486569973918214</v>
      </c>
      <c r="N7010" s="1">
        <v>21</v>
      </c>
      <c r="O7010" s="1">
        <v>14.2</v>
      </c>
      <c r="P7010" s="1">
        <v>2.52</v>
      </c>
      <c r="Q7010" s="1">
        <v>3.42</v>
      </c>
      <c r="R7010" s="1">
        <v>3.13</v>
      </c>
      <c r="AJ7010" s="1" t="s">
        <v>406</v>
      </c>
      <c r="AK7010" s="20">
        <v>62.67</v>
      </c>
      <c r="AL7010" s="19">
        <v>40.42</v>
      </c>
      <c r="AN7010" s="3">
        <v>1997</v>
      </c>
      <c r="AQ7010">
        <v>80608</v>
      </c>
      <c r="AR7010" s="1" t="s">
        <v>321</v>
      </c>
    </row>
    <row r="7011" spans="1:44" x14ac:dyDescent="0.25">
      <c r="A7011" s="1">
        <v>8619</v>
      </c>
      <c r="B7011" s="1" t="s">
        <v>1233</v>
      </c>
      <c r="C7011" s="1">
        <v>101</v>
      </c>
      <c r="D7011" s="1" t="s">
        <v>5627</v>
      </c>
      <c r="F7011" s="33" t="s">
        <v>859</v>
      </c>
      <c r="G7011" s="1">
        <v>9</v>
      </c>
      <c r="H7011" s="1">
        <v>31</v>
      </c>
      <c r="I7011" s="1">
        <v>7.1</v>
      </c>
      <c r="J7011" s="1">
        <v>6.5</v>
      </c>
      <c r="K7011" s="3">
        <v>3371</v>
      </c>
      <c r="L7011" s="2">
        <f>N7011/((1581.94)*(1-EXP(-(0.021301)*I7011))^(1.51716))</f>
        <v>0.73358147548051289</v>
      </c>
      <c r="N7011" s="1">
        <v>59</v>
      </c>
      <c r="O7011" s="1">
        <v>31.6</v>
      </c>
      <c r="P7011" s="1">
        <v>3.85</v>
      </c>
      <c r="Q7011" s="1">
        <v>5.6</v>
      </c>
      <c r="R7011" s="1">
        <v>4.9800000000000004</v>
      </c>
      <c r="AJ7011" s="1" t="s">
        <v>406</v>
      </c>
      <c r="AK7011" s="20">
        <v>62.67</v>
      </c>
      <c r="AL7011" s="19">
        <v>40.42</v>
      </c>
      <c r="AN7011" s="3">
        <v>1997</v>
      </c>
      <c r="AQ7011">
        <v>80608</v>
      </c>
      <c r="AR7011" s="1" t="s">
        <v>321</v>
      </c>
    </row>
    <row r="7012" spans="1:44" x14ac:dyDescent="0.25">
      <c r="A7012" s="1">
        <v>8620</v>
      </c>
      <c r="B7012" s="1" t="s">
        <v>1233</v>
      </c>
      <c r="C7012" s="1">
        <v>101</v>
      </c>
      <c r="D7012" s="1" t="s">
        <v>5627</v>
      </c>
      <c r="F7012" s="33" t="s">
        <v>859</v>
      </c>
      <c r="G7012" s="1">
        <v>9</v>
      </c>
      <c r="H7012" s="1">
        <v>31</v>
      </c>
      <c r="I7012" s="1">
        <v>7</v>
      </c>
      <c r="J7012" s="1">
        <v>6.3</v>
      </c>
      <c r="K7012" s="3">
        <v>5205</v>
      </c>
      <c r="L7012" s="2">
        <f>N7012/((1581.94)*(1-EXP(-(0.021301)*I7012))^(1.51716))</f>
        <v>1.0400929981596512</v>
      </c>
      <c r="N7012" s="1">
        <v>82</v>
      </c>
      <c r="O7012" s="1">
        <v>44.4</v>
      </c>
      <c r="P7012" s="1">
        <v>5.47</v>
      </c>
      <c r="Q7012" s="1">
        <v>7.77</v>
      </c>
      <c r="R7012" s="1">
        <v>6.99</v>
      </c>
      <c r="AJ7012" s="1" t="s">
        <v>406</v>
      </c>
      <c r="AK7012" s="20">
        <v>62.67</v>
      </c>
      <c r="AL7012" s="19">
        <v>40.42</v>
      </c>
      <c r="AN7012" s="3">
        <v>1997</v>
      </c>
      <c r="AQ7012">
        <v>80608</v>
      </c>
      <c r="AR7012" s="1" t="s">
        <v>321</v>
      </c>
    </row>
    <row r="7013" spans="1:44" x14ac:dyDescent="0.25">
      <c r="A7013" s="1">
        <v>8621</v>
      </c>
      <c r="B7013" s="1" t="s">
        <v>1233</v>
      </c>
      <c r="C7013" s="1">
        <v>101</v>
      </c>
      <c r="D7013" s="1" t="s">
        <v>6385</v>
      </c>
      <c r="F7013" s="33" t="s">
        <v>859</v>
      </c>
      <c r="G7013" s="1">
        <v>7</v>
      </c>
      <c r="H7013" s="1">
        <v>42</v>
      </c>
      <c r="I7013" s="1">
        <v>14</v>
      </c>
      <c r="J7013" s="1">
        <v>12.4</v>
      </c>
      <c r="K7013" s="3">
        <v>1293</v>
      </c>
      <c r="L7013" s="2">
        <f>N7013/((1824.17)*(1-EXP(-(0.023514)*I7013))^(1.69151))</f>
        <v>0.55545510636951523</v>
      </c>
      <c r="N7013" s="1">
        <v>118</v>
      </c>
      <c r="O7013" s="1">
        <v>59.1</v>
      </c>
      <c r="P7013" s="1">
        <v>4.83</v>
      </c>
      <c r="Q7013" s="1">
        <v>6.32</v>
      </c>
      <c r="R7013" s="1">
        <v>3.81</v>
      </c>
      <c r="AJ7013" s="1" t="s">
        <v>406</v>
      </c>
      <c r="AK7013" s="20">
        <v>62.67</v>
      </c>
      <c r="AL7013" s="19">
        <v>40.42</v>
      </c>
      <c r="AN7013" s="3">
        <v>1997</v>
      </c>
      <c r="AQ7013">
        <v>80608</v>
      </c>
      <c r="AR7013" s="1" t="s">
        <v>321</v>
      </c>
    </row>
    <row r="7014" spans="1:44" x14ac:dyDescent="0.25">
      <c r="A7014" s="1">
        <v>8622</v>
      </c>
      <c r="B7014" s="1" t="s">
        <v>1233</v>
      </c>
      <c r="C7014" s="1">
        <v>101</v>
      </c>
      <c r="D7014" s="1" t="s">
        <v>6385</v>
      </c>
      <c r="F7014" s="33" t="s">
        <v>859</v>
      </c>
      <c r="G7014" s="1">
        <v>7</v>
      </c>
      <c r="H7014" s="1">
        <v>41</v>
      </c>
      <c r="I7014" s="1">
        <v>13.3</v>
      </c>
      <c r="J7014" s="1">
        <v>11.6</v>
      </c>
      <c r="K7014" s="3">
        <v>1900</v>
      </c>
      <c r="L7014" s="2">
        <f>N7014/((1824.17)*(1-EXP(-(0.023514)*I7014))^(1.69151))</f>
        <v>0.76507095415988813</v>
      </c>
      <c r="N7014" s="1">
        <v>151</v>
      </c>
      <c r="O7014" s="1">
        <v>75.3</v>
      </c>
      <c r="P7014" s="1">
        <v>5.69</v>
      </c>
      <c r="Q7014" s="1">
        <v>9.41</v>
      </c>
      <c r="R7014" s="1">
        <v>5.64</v>
      </c>
      <c r="AJ7014" s="1" t="s">
        <v>406</v>
      </c>
      <c r="AK7014" s="20">
        <v>62.67</v>
      </c>
      <c r="AL7014" s="19">
        <v>40.42</v>
      </c>
      <c r="AN7014" s="3">
        <v>1997</v>
      </c>
      <c r="AQ7014">
        <v>80608</v>
      </c>
      <c r="AR7014" s="1" t="s">
        <v>321</v>
      </c>
    </row>
    <row r="7015" spans="1:44" x14ac:dyDescent="0.25">
      <c r="A7015" s="1">
        <v>8623</v>
      </c>
      <c r="B7015" s="1" t="s">
        <v>1233</v>
      </c>
      <c r="C7015" s="1">
        <v>101</v>
      </c>
      <c r="D7015" s="1" t="s">
        <v>6385</v>
      </c>
      <c r="F7015" s="33" t="s">
        <v>859</v>
      </c>
      <c r="G7015" s="1">
        <v>7</v>
      </c>
      <c r="H7015" s="1">
        <v>41</v>
      </c>
      <c r="I7015" s="1">
        <v>13.6</v>
      </c>
      <c r="J7015" s="1">
        <v>12.2</v>
      </c>
      <c r="K7015" s="3">
        <v>1420</v>
      </c>
      <c r="L7015" s="2">
        <f>N7015/((1824.17)*(1-EXP(-(0.023514)*I7015))^(1.69151))</f>
        <v>0.6133429486245856</v>
      </c>
      <c r="N7015" s="1">
        <v>125</v>
      </c>
      <c r="O7015" s="1">
        <v>60</v>
      </c>
      <c r="P7015" s="1">
        <v>5.51</v>
      </c>
      <c r="Q7015" s="1">
        <v>7.28</v>
      </c>
      <c r="R7015" s="1">
        <v>3.4</v>
      </c>
      <c r="AJ7015" s="1" t="s">
        <v>406</v>
      </c>
      <c r="AK7015" s="20">
        <v>62.67</v>
      </c>
      <c r="AL7015" s="19">
        <v>40.42</v>
      </c>
      <c r="AN7015" s="3">
        <v>1997</v>
      </c>
      <c r="AQ7015">
        <v>80608</v>
      </c>
      <c r="AR7015" s="1" t="s">
        <v>321</v>
      </c>
    </row>
    <row r="7016" spans="1:44" x14ac:dyDescent="0.25">
      <c r="A7016" s="1">
        <v>8624</v>
      </c>
      <c r="B7016" s="1" t="s">
        <v>1233</v>
      </c>
      <c r="C7016" s="1">
        <v>101</v>
      </c>
      <c r="D7016" s="1" t="s">
        <v>6184</v>
      </c>
      <c r="F7016" s="33" t="s">
        <v>859</v>
      </c>
      <c r="G7016" s="1">
        <v>9</v>
      </c>
      <c r="H7016" s="1">
        <v>18</v>
      </c>
      <c r="I7016" s="1">
        <v>3.8</v>
      </c>
      <c r="J7016" s="1">
        <v>4.0999999999999996</v>
      </c>
      <c r="K7016" s="3">
        <v>5240</v>
      </c>
      <c r="L7016" s="2">
        <f>N7016/((1581.94)*(1-EXP(-(0.021301)*I7016))^(1.51716))</f>
        <v>0.50262137990290445</v>
      </c>
      <c r="N7016" s="1">
        <v>16.5</v>
      </c>
      <c r="O7016" s="1">
        <v>12.5</v>
      </c>
      <c r="P7016" s="1">
        <v>2.34</v>
      </c>
      <c r="Q7016" s="1">
        <v>4</v>
      </c>
      <c r="R7016" s="1">
        <v>2</v>
      </c>
      <c r="S7016" s="22"/>
      <c r="AJ7016" s="1" t="s">
        <v>406</v>
      </c>
      <c r="AK7016" s="20">
        <v>62.67</v>
      </c>
      <c r="AL7016" s="19">
        <v>40.42</v>
      </c>
      <c r="AN7016" s="3">
        <v>1997</v>
      </c>
      <c r="AQ7016">
        <v>80608</v>
      </c>
      <c r="AR7016" s="1" t="s">
        <v>321</v>
      </c>
    </row>
    <row r="7017" spans="1:44" x14ac:dyDescent="0.25">
      <c r="A7017" s="1">
        <v>8625</v>
      </c>
      <c r="B7017" s="1" t="s">
        <v>1233</v>
      </c>
      <c r="C7017" s="1">
        <v>101</v>
      </c>
      <c r="D7017" s="1" t="s">
        <v>5627</v>
      </c>
      <c r="F7017" s="33" t="s">
        <v>859</v>
      </c>
      <c r="G7017" s="1">
        <v>9</v>
      </c>
      <c r="H7017" s="1">
        <v>18</v>
      </c>
      <c r="I7017" s="1">
        <v>3.7</v>
      </c>
      <c r="J7017" s="1">
        <v>4</v>
      </c>
      <c r="K7017" s="3">
        <v>5500</v>
      </c>
      <c r="L7017" s="2">
        <f>N7017/((1581.94)*(1-EXP(-(0.021301)*I7017))^(1.51716))</f>
        <v>0.53837523624570205</v>
      </c>
      <c r="N7017" s="1">
        <v>17</v>
      </c>
      <c r="O7017" s="1">
        <v>14.7</v>
      </c>
      <c r="P7017" s="1">
        <v>2.75</v>
      </c>
      <c r="Q7017" s="1">
        <v>4</v>
      </c>
      <c r="R7017" s="1">
        <v>2.85</v>
      </c>
      <c r="AJ7017" s="1" t="s">
        <v>406</v>
      </c>
      <c r="AK7017" s="20">
        <v>62.67</v>
      </c>
      <c r="AL7017" s="19">
        <v>40.42</v>
      </c>
      <c r="AN7017" s="3">
        <v>1997</v>
      </c>
      <c r="AQ7017">
        <v>80608</v>
      </c>
      <c r="AR7017" s="1" t="s">
        <v>321</v>
      </c>
    </row>
    <row r="7018" spans="1:44" x14ac:dyDescent="0.25">
      <c r="A7018" s="1">
        <v>8626</v>
      </c>
      <c r="B7018" s="1" t="s">
        <v>1233</v>
      </c>
      <c r="C7018" s="1">
        <v>101</v>
      </c>
      <c r="D7018" s="1" t="s">
        <v>5627</v>
      </c>
      <c r="F7018" s="33" t="s">
        <v>859</v>
      </c>
      <c r="G7018" s="1">
        <v>9</v>
      </c>
      <c r="H7018" s="1">
        <v>24</v>
      </c>
      <c r="I7018" s="1">
        <v>4.5</v>
      </c>
      <c r="J7018" s="1">
        <v>5.5</v>
      </c>
      <c r="K7018" s="3">
        <v>5115</v>
      </c>
      <c r="L7018" s="2">
        <f>N7018/((1581.94)*(1-EXP(-(0.021301)*I7018))^(1.51716))</f>
        <v>1.0868218558962888</v>
      </c>
      <c r="N7018" s="1">
        <v>45.6</v>
      </c>
      <c r="O7018" s="1">
        <v>22.8</v>
      </c>
      <c r="P7018" s="1">
        <v>3.42</v>
      </c>
      <c r="Q7018" s="1">
        <v>7.61</v>
      </c>
      <c r="R7018" s="1">
        <v>4.18</v>
      </c>
      <c r="AJ7018" s="1" t="s">
        <v>406</v>
      </c>
      <c r="AK7018" s="20">
        <v>62.67</v>
      </c>
      <c r="AL7018" s="19">
        <v>40.42</v>
      </c>
      <c r="AN7018" s="3">
        <v>1997</v>
      </c>
      <c r="AQ7018">
        <v>80608</v>
      </c>
      <c r="AR7018" s="1" t="s">
        <v>321</v>
      </c>
    </row>
    <row r="7019" spans="1:44" x14ac:dyDescent="0.25">
      <c r="A7019" s="1">
        <v>8627</v>
      </c>
      <c r="B7019" s="1" t="s">
        <v>1233</v>
      </c>
      <c r="C7019" s="1">
        <v>101</v>
      </c>
      <c r="D7019" s="1" t="s">
        <v>5627</v>
      </c>
      <c r="F7019" s="33" t="s">
        <v>859</v>
      </c>
      <c r="G7019" s="1">
        <v>9</v>
      </c>
      <c r="H7019" s="1">
        <v>24</v>
      </c>
      <c r="I7019" s="1">
        <v>5.3</v>
      </c>
      <c r="J7019" s="1">
        <v>4</v>
      </c>
      <c r="K7019" s="3">
        <v>7970</v>
      </c>
      <c r="L7019" s="2">
        <f>N7019/((1581.94)*(1-EXP(-(0.021301)*I7019))^(1.51716))</f>
        <v>0.89828431847922607</v>
      </c>
      <c r="N7019" s="1">
        <v>47.7</v>
      </c>
      <c r="O7019" s="1">
        <v>25.9</v>
      </c>
      <c r="P7019" s="1">
        <v>4.0199999999999996</v>
      </c>
      <c r="Q7019" s="1">
        <v>4.8899999999999997</v>
      </c>
      <c r="R7019" s="1">
        <v>2.75</v>
      </c>
      <c r="AJ7019" s="1" t="s">
        <v>406</v>
      </c>
      <c r="AK7019" s="20">
        <v>62.67</v>
      </c>
      <c r="AL7019" s="19">
        <v>40.42</v>
      </c>
      <c r="AN7019" s="3">
        <v>1997</v>
      </c>
      <c r="AQ7019">
        <v>80608</v>
      </c>
      <c r="AR7019" s="1" t="s">
        <v>321</v>
      </c>
    </row>
    <row r="7020" spans="1:44" x14ac:dyDescent="0.25">
      <c r="A7020" s="1">
        <v>8628</v>
      </c>
      <c r="B7020" s="1" t="s">
        <v>1233</v>
      </c>
      <c r="C7020" s="1">
        <v>101</v>
      </c>
      <c r="D7020" s="1" t="s">
        <v>5627</v>
      </c>
      <c r="F7020" s="33" t="s">
        <v>859</v>
      </c>
      <c r="G7020" s="1">
        <v>9</v>
      </c>
      <c r="H7020" s="1">
        <v>27</v>
      </c>
      <c r="I7020" s="1">
        <v>5.4</v>
      </c>
      <c r="J7020" s="1">
        <v>4.5</v>
      </c>
      <c r="K7020" s="3">
        <v>7320</v>
      </c>
      <c r="L7020" s="2">
        <f>N7020/((1581.94)*(1-EXP(-(0.021301)*I7020))^(1.51716))</f>
        <v>1.0450632741794459</v>
      </c>
      <c r="N7020" s="1">
        <v>57</v>
      </c>
      <c r="O7020" s="1">
        <v>28.7</v>
      </c>
      <c r="P7020" s="1">
        <v>4.97</v>
      </c>
      <c r="Q7020" s="1">
        <v>7.14</v>
      </c>
      <c r="R7020" s="1">
        <v>3.96</v>
      </c>
      <c r="AJ7020" s="1" t="s">
        <v>406</v>
      </c>
      <c r="AK7020" s="20">
        <v>62.67</v>
      </c>
      <c r="AL7020" s="19">
        <v>40.42</v>
      </c>
      <c r="AN7020" s="3">
        <v>1997</v>
      </c>
      <c r="AQ7020">
        <v>80608</v>
      </c>
      <c r="AR7020" s="1" t="s">
        <v>321</v>
      </c>
    </row>
    <row r="7021" spans="1:44" x14ac:dyDescent="0.25">
      <c r="A7021" s="1">
        <v>8629</v>
      </c>
      <c r="B7021" s="1" t="s">
        <v>1233</v>
      </c>
      <c r="C7021" s="1">
        <v>101</v>
      </c>
      <c r="D7021" s="1" t="s">
        <v>6385</v>
      </c>
      <c r="F7021" s="33" t="s">
        <v>859</v>
      </c>
      <c r="G7021" s="1">
        <v>9</v>
      </c>
      <c r="H7021" s="1">
        <v>20</v>
      </c>
      <c r="I7021" s="1">
        <v>4.4000000000000004</v>
      </c>
      <c r="J7021" s="1">
        <v>3.9</v>
      </c>
      <c r="K7021" s="3">
        <v>8420</v>
      </c>
      <c r="L7021" s="2">
        <f>N7021/((1581.94)*(1-EXP(-(0.021301)*I7021))^(1.51716))</f>
        <v>1.0094712201853542</v>
      </c>
      <c r="N7021" s="1">
        <v>41</v>
      </c>
      <c r="O7021" s="1">
        <v>21.8</v>
      </c>
      <c r="P7021" s="1">
        <v>4.09</v>
      </c>
      <c r="Q7021" s="1">
        <v>3.89</v>
      </c>
      <c r="R7021" s="1">
        <v>3.55</v>
      </c>
      <c r="AJ7021" s="1" t="s">
        <v>406</v>
      </c>
      <c r="AK7021" s="20">
        <v>62.67</v>
      </c>
      <c r="AL7021" s="19">
        <v>40.42</v>
      </c>
      <c r="AN7021" s="3">
        <v>1997</v>
      </c>
      <c r="AQ7021">
        <v>80608</v>
      </c>
      <c r="AR7021" s="1" t="s">
        <v>321</v>
      </c>
    </row>
    <row r="7022" spans="1:44" x14ac:dyDescent="0.25">
      <c r="A7022" s="1">
        <v>8630</v>
      </c>
      <c r="B7022" s="1" t="s">
        <v>1233</v>
      </c>
      <c r="C7022" s="1">
        <v>101</v>
      </c>
      <c r="D7022" s="1" t="s">
        <v>5627</v>
      </c>
      <c r="F7022" s="33" t="s">
        <v>859</v>
      </c>
      <c r="G7022" s="1">
        <v>9</v>
      </c>
      <c r="H7022" s="1">
        <v>25</v>
      </c>
      <c r="I7022" s="1">
        <v>6</v>
      </c>
      <c r="J7022" s="1">
        <v>8.1999999999999993</v>
      </c>
      <c r="K7022" s="3">
        <v>8267</v>
      </c>
      <c r="L7022" s="2">
        <f>N7022/((1581.94)*(1-EXP(-(0.021301)*I7022))^(1.51716))</f>
        <v>0.82030430000628796</v>
      </c>
      <c r="N7022" s="1">
        <v>52</v>
      </c>
      <c r="O7022" s="1">
        <v>28.9</v>
      </c>
      <c r="P7022" s="1">
        <v>3.32</v>
      </c>
      <c r="Q7022" s="1">
        <v>10.4</v>
      </c>
      <c r="R7022" s="1">
        <v>3.17</v>
      </c>
      <c r="AJ7022" s="1" t="s">
        <v>406</v>
      </c>
      <c r="AK7022" s="20">
        <v>62.67</v>
      </c>
      <c r="AL7022" s="19">
        <v>40.42</v>
      </c>
      <c r="AN7022" s="3">
        <v>1997</v>
      </c>
      <c r="AQ7022">
        <v>80608</v>
      </c>
      <c r="AR7022" s="1" t="s">
        <v>321</v>
      </c>
    </row>
    <row r="7023" spans="1:44" x14ac:dyDescent="0.25">
      <c r="A7023" s="1">
        <v>8631</v>
      </c>
      <c r="B7023" s="1" t="s">
        <v>1233</v>
      </c>
      <c r="C7023" s="1">
        <v>101</v>
      </c>
      <c r="D7023" s="1" t="s">
        <v>5627</v>
      </c>
      <c r="F7023" s="33" t="s">
        <v>859</v>
      </c>
      <c r="G7023" s="1">
        <v>10</v>
      </c>
      <c r="H7023" s="1">
        <v>28</v>
      </c>
      <c r="I7023" s="1">
        <v>4.5999999999999996</v>
      </c>
      <c r="J7023" s="1">
        <v>5.5</v>
      </c>
      <c r="K7023" s="3">
        <v>5166</v>
      </c>
      <c r="L7023" s="2">
        <f>N7023/((1948.03)*(1-EXP(-(0.015672)*I7023))^(1.40829))</f>
        <v>0.90510906643644151</v>
      </c>
      <c r="N7023" s="1">
        <v>41.3</v>
      </c>
      <c r="O7023" s="1">
        <v>23.6</v>
      </c>
      <c r="P7023" s="1">
        <v>3.4</v>
      </c>
      <c r="Q7023" s="1">
        <v>7.72</v>
      </c>
      <c r="R7023" s="1">
        <v>4.03</v>
      </c>
      <c r="AJ7023" s="1" t="s">
        <v>406</v>
      </c>
      <c r="AK7023" s="20">
        <v>62.67</v>
      </c>
      <c r="AL7023" s="19">
        <v>40.42</v>
      </c>
      <c r="AN7023" s="3">
        <v>1997</v>
      </c>
      <c r="AQ7023">
        <v>80608</v>
      </c>
      <c r="AR7023" s="1" t="s">
        <v>321</v>
      </c>
    </row>
    <row r="7024" spans="1:44" x14ac:dyDescent="0.25">
      <c r="A7024" s="1">
        <v>8632</v>
      </c>
      <c r="B7024" s="1" t="s">
        <v>1233</v>
      </c>
      <c r="C7024" s="1">
        <v>101</v>
      </c>
      <c r="D7024" s="1" t="s">
        <v>5627</v>
      </c>
      <c r="F7024" s="33" t="s">
        <v>859</v>
      </c>
      <c r="G7024" s="1">
        <v>9</v>
      </c>
      <c r="H7024" s="1">
        <v>31</v>
      </c>
      <c r="I7024" s="1">
        <v>6.8</v>
      </c>
      <c r="J7024" s="1">
        <v>6.3</v>
      </c>
      <c r="K7024" s="3">
        <v>4516</v>
      </c>
      <c r="L7024" s="2">
        <f>N7024/((1581.94)*(1-EXP(-(0.021301)*I7024))^(1.51716))</f>
        <v>1.0041590129767044</v>
      </c>
      <c r="N7024" s="1">
        <v>76</v>
      </c>
      <c r="O7024" s="1">
        <v>46.3</v>
      </c>
      <c r="P7024" s="1">
        <v>5.36</v>
      </c>
      <c r="Q7024" s="1">
        <v>7.86</v>
      </c>
      <c r="R7024" s="1">
        <v>4.1399999999999997</v>
      </c>
      <c r="AJ7024" s="1" t="s">
        <v>406</v>
      </c>
      <c r="AK7024" s="20">
        <v>62.67</v>
      </c>
      <c r="AL7024" s="19">
        <v>40.42</v>
      </c>
      <c r="AN7024" s="3">
        <v>1997</v>
      </c>
      <c r="AQ7024">
        <v>80608</v>
      </c>
      <c r="AR7024" s="1" t="s">
        <v>321</v>
      </c>
    </row>
    <row r="7025" spans="1:44" x14ac:dyDescent="0.25">
      <c r="A7025" s="1">
        <v>8633</v>
      </c>
      <c r="B7025" s="1" t="s">
        <v>1233</v>
      </c>
      <c r="C7025" s="1">
        <v>101</v>
      </c>
      <c r="D7025" s="1" t="s">
        <v>5627</v>
      </c>
      <c r="F7025" s="33" t="s">
        <v>859</v>
      </c>
      <c r="G7025" s="1">
        <v>9</v>
      </c>
      <c r="H7025" s="1">
        <v>31</v>
      </c>
      <c r="I7025" s="1">
        <v>6</v>
      </c>
      <c r="J7025" s="1">
        <v>4.7</v>
      </c>
      <c r="K7025" s="3">
        <v>7020</v>
      </c>
      <c r="L7025" s="2">
        <f>N7025/((1581.94)*(1-EXP(-(0.021301)*I7025))^(1.51716))</f>
        <v>1.0411554577002886</v>
      </c>
      <c r="N7025" s="1">
        <v>66</v>
      </c>
      <c r="O7025" s="1">
        <v>36.200000000000003</v>
      </c>
      <c r="P7025" s="1">
        <v>4.8099999999999996</v>
      </c>
      <c r="Q7025" s="1">
        <v>7.69</v>
      </c>
      <c r="R7025" s="1">
        <v>4.18</v>
      </c>
      <c r="AJ7025" s="1" t="s">
        <v>406</v>
      </c>
      <c r="AK7025" s="20">
        <v>62.67</v>
      </c>
      <c r="AL7025" s="19">
        <v>40.42</v>
      </c>
      <c r="AN7025" s="3">
        <v>1997</v>
      </c>
      <c r="AQ7025">
        <v>80608</v>
      </c>
      <c r="AR7025" s="1" t="s">
        <v>321</v>
      </c>
    </row>
    <row r="7026" spans="1:44" x14ac:dyDescent="0.25">
      <c r="A7026" s="1">
        <v>8634</v>
      </c>
      <c r="B7026" s="1" t="s">
        <v>1233</v>
      </c>
      <c r="C7026" s="1">
        <v>101</v>
      </c>
      <c r="D7026" s="1" t="s">
        <v>5627</v>
      </c>
      <c r="F7026" s="33" t="s">
        <v>859</v>
      </c>
      <c r="G7026" s="1">
        <v>8</v>
      </c>
      <c r="H7026" s="1">
        <v>31</v>
      </c>
      <c r="I7026" s="1">
        <v>9.3000000000000007</v>
      </c>
      <c r="J7026" s="1">
        <v>9.6999999999999993</v>
      </c>
      <c r="K7026" s="3">
        <v>4290</v>
      </c>
      <c r="L7026" s="2">
        <f>N7026/((1668.67)*(1-EXP(-(0.022864)*I7026))^(1.61028))</f>
        <v>1.9127788824546159</v>
      </c>
      <c r="N7026" s="1">
        <v>223</v>
      </c>
      <c r="O7026" s="1">
        <v>102.8</v>
      </c>
      <c r="P7026" s="1">
        <v>11.5</v>
      </c>
      <c r="Q7026" s="1">
        <v>25</v>
      </c>
      <c r="R7026" s="1">
        <v>8.6</v>
      </c>
      <c r="AJ7026" s="1" t="s">
        <v>406</v>
      </c>
      <c r="AK7026" s="20">
        <v>62.67</v>
      </c>
      <c r="AL7026" s="19">
        <v>40.42</v>
      </c>
      <c r="AN7026" s="3">
        <v>1997</v>
      </c>
      <c r="AQ7026">
        <v>80608</v>
      </c>
      <c r="AR7026" s="1" t="s">
        <v>321</v>
      </c>
    </row>
    <row r="7027" spans="1:44" x14ac:dyDescent="0.25">
      <c r="A7027" s="1">
        <v>8635</v>
      </c>
      <c r="B7027" s="1" t="s">
        <v>1233</v>
      </c>
      <c r="C7027" s="1">
        <v>101</v>
      </c>
      <c r="D7027" s="1" t="s">
        <v>5627</v>
      </c>
      <c r="F7027" s="33" t="s">
        <v>859</v>
      </c>
      <c r="G7027" s="1">
        <v>6</v>
      </c>
      <c r="H7027" s="1">
        <v>37</v>
      </c>
      <c r="I7027" s="1">
        <v>13.7</v>
      </c>
      <c r="J7027" s="1">
        <v>12.5</v>
      </c>
      <c r="K7027" s="3">
        <v>2590</v>
      </c>
      <c r="L7027" s="2">
        <f>N7027/((1963.5)*(1-EXP(-(0.024337)*I7027))^(1.76926))</f>
        <v>1.1178400043907777</v>
      </c>
      <c r="N7027" s="1">
        <v>236</v>
      </c>
      <c r="O7027" s="1">
        <v>118.9</v>
      </c>
      <c r="P7027" s="1">
        <v>12.2</v>
      </c>
      <c r="Q7027" s="1">
        <v>20</v>
      </c>
      <c r="R7027" s="1">
        <v>6.82</v>
      </c>
      <c r="AJ7027" s="1" t="s">
        <v>406</v>
      </c>
      <c r="AK7027" s="20">
        <v>62.67</v>
      </c>
      <c r="AL7027" s="19">
        <v>40.42</v>
      </c>
      <c r="AN7027" s="3">
        <v>1997</v>
      </c>
      <c r="AQ7027">
        <v>80608</v>
      </c>
      <c r="AR7027" s="1" t="s">
        <v>321</v>
      </c>
    </row>
    <row r="7028" spans="1:44" x14ac:dyDescent="0.25">
      <c r="A7028" s="1">
        <v>8636</v>
      </c>
      <c r="B7028" s="1" t="s">
        <v>1233</v>
      </c>
      <c r="C7028" s="1">
        <v>101</v>
      </c>
      <c r="D7028" s="1" t="s">
        <v>5627</v>
      </c>
      <c r="F7028" s="33" t="s">
        <v>859</v>
      </c>
      <c r="G7028" s="1">
        <v>6</v>
      </c>
      <c r="H7028" s="1">
        <v>37</v>
      </c>
      <c r="I7028" s="1">
        <v>14</v>
      </c>
      <c r="J7028" s="1">
        <v>12.7</v>
      </c>
      <c r="K7028" s="3">
        <v>2008</v>
      </c>
      <c r="L7028" s="2">
        <f>N7028/((1963.5)*(1-EXP(-(0.024337)*I7028))^(1.76926))</f>
        <v>0.9172782795012332</v>
      </c>
      <c r="N7028" s="1">
        <v>200</v>
      </c>
      <c r="O7028" s="1">
        <v>89.3</v>
      </c>
      <c r="P7028" s="1">
        <v>9.99</v>
      </c>
      <c r="Q7028" s="1">
        <v>8.7200000000000006</v>
      </c>
      <c r="R7028" s="1">
        <v>3.98</v>
      </c>
      <c r="AJ7028" s="1" t="s">
        <v>406</v>
      </c>
      <c r="AK7028" s="20">
        <v>62.67</v>
      </c>
      <c r="AL7028" s="19">
        <v>40.42</v>
      </c>
      <c r="AN7028" s="3">
        <v>1997</v>
      </c>
      <c r="AQ7028">
        <v>80608</v>
      </c>
      <c r="AR7028" s="1" t="s">
        <v>321</v>
      </c>
    </row>
    <row r="7029" spans="1:44" x14ac:dyDescent="0.25">
      <c r="A7029" s="1">
        <v>8637</v>
      </c>
      <c r="B7029" s="1" t="s">
        <v>1233</v>
      </c>
      <c r="C7029" s="1">
        <v>101</v>
      </c>
      <c r="D7029" s="1" t="s">
        <v>6385</v>
      </c>
      <c r="F7029" s="33" t="s">
        <v>859</v>
      </c>
      <c r="G7029" s="1">
        <v>6</v>
      </c>
      <c r="H7029" s="1">
        <v>47</v>
      </c>
      <c r="I7029" s="1">
        <v>17.600000000000001</v>
      </c>
      <c r="J7029" s="1">
        <v>12.1</v>
      </c>
      <c r="K7029" s="3">
        <v>1948</v>
      </c>
      <c r="L7029" s="2">
        <f>N7029/((1963.5)*(1-EXP(-(0.024337)*I7029))^(1.76926))</f>
        <v>0.67107693431172044</v>
      </c>
      <c r="N7029" s="1">
        <v>204</v>
      </c>
      <c r="O7029" s="1">
        <v>95.1</v>
      </c>
      <c r="P7029" s="1">
        <v>9.48</v>
      </c>
      <c r="Q7029" s="1">
        <v>7.45</v>
      </c>
      <c r="R7029" s="1">
        <v>4.26</v>
      </c>
      <c r="S7029" s="22"/>
      <c r="AJ7029" s="1" t="s">
        <v>406</v>
      </c>
      <c r="AK7029" s="20">
        <v>62.67</v>
      </c>
      <c r="AL7029" s="19">
        <v>40.42</v>
      </c>
      <c r="AN7029" s="3">
        <v>1997</v>
      </c>
      <c r="AQ7029">
        <v>80608</v>
      </c>
      <c r="AR7029" s="1" t="s">
        <v>321</v>
      </c>
    </row>
    <row r="7030" spans="1:44" x14ac:dyDescent="0.25">
      <c r="A7030" s="1">
        <v>8638</v>
      </c>
      <c r="B7030" s="1" t="s">
        <v>1233</v>
      </c>
      <c r="C7030" s="1">
        <v>101</v>
      </c>
      <c r="D7030" s="1" t="s">
        <v>6385</v>
      </c>
      <c r="F7030" s="33" t="s">
        <v>859</v>
      </c>
      <c r="G7030" s="1">
        <v>6</v>
      </c>
      <c r="H7030" s="1">
        <v>47</v>
      </c>
      <c r="I7030" s="1">
        <v>18</v>
      </c>
      <c r="J7030" s="1">
        <v>14</v>
      </c>
      <c r="K7030" s="3">
        <v>1650</v>
      </c>
      <c r="L7030" s="2">
        <f>N7030/((1963.5)*(1-EXP(-(0.024337)*I7030))^(1.76926))</f>
        <v>0.78074886958172585</v>
      </c>
      <c r="N7030" s="1">
        <v>245</v>
      </c>
      <c r="O7030" s="1">
        <v>117.6</v>
      </c>
      <c r="P7030" s="1">
        <v>11</v>
      </c>
      <c r="Q7030" s="1">
        <v>10.9</v>
      </c>
      <c r="R7030" s="1">
        <v>5.74</v>
      </c>
      <c r="AJ7030" s="1" t="s">
        <v>406</v>
      </c>
      <c r="AK7030" s="20">
        <v>62.67</v>
      </c>
      <c r="AL7030" s="19">
        <v>40.42</v>
      </c>
      <c r="AN7030" s="3">
        <v>1997</v>
      </c>
      <c r="AQ7030">
        <v>80608</v>
      </c>
      <c r="AR7030" s="1" t="s">
        <v>321</v>
      </c>
    </row>
    <row r="7031" spans="1:44" x14ac:dyDescent="0.25">
      <c r="A7031" s="1">
        <v>8639</v>
      </c>
      <c r="B7031" s="1" t="s">
        <v>1233</v>
      </c>
      <c r="C7031" s="1">
        <v>101</v>
      </c>
      <c r="D7031" s="1" t="s">
        <v>6184</v>
      </c>
      <c r="F7031" s="33" t="s">
        <v>859</v>
      </c>
      <c r="G7031" s="1">
        <v>7</v>
      </c>
      <c r="H7031" s="1">
        <v>60</v>
      </c>
      <c r="I7031" s="1">
        <v>18.5</v>
      </c>
      <c r="J7031" s="1">
        <v>17.399999999999999</v>
      </c>
      <c r="K7031" s="3">
        <v>826</v>
      </c>
      <c r="L7031" s="2">
        <f>N7031/((1824.17)*(1-EXP(-(0.023514)*I7031))^(1.69151))</f>
        <v>0.60378033684372834</v>
      </c>
      <c r="N7031" s="1">
        <v>189</v>
      </c>
      <c r="O7031" s="1">
        <v>102.1</v>
      </c>
      <c r="P7031" s="1">
        <v>8.42</v>
      </c>
      <c r="Q7031" s="1">
        <v>19.100000000000001</v>
      </c>
      <c r="R7031" s="1">
        <v>6.64</v>
      </c>
      <c r="AJ7031" s="1" t="s">
        <v>406</v>
      </c>
      <c r="AK7031" s="20">
        <v>62.67</v>
      </c>
      <c r="AL7031" s="19">
        <v>40.42</v>
      </c>
      <c r="AN7031" s="3">
        <v>1997</v>
      </c>
      <c r="AQ7031">
        <v>80608</v>
      </c>
      <c r="AR7031" s="1" t="s">
        <v>321</v>
      </c>
    </row>
    <row r="7032" spans="1:44" x14ac:dyDescent="0.25">
      <c r="A7032" s="1">
        <v>8640</v>
      </c>
      <c r="B7032" s="1" t="s">
        <v>1233</v>
      </c>
      <c r="C7032" s="1">
        <v>101</v>
      </c>
      <c r="D7032" s="1" t="s">
        <v>5627</v>
      </c>
      <c r="F7032" s="33" t="s">
        <v>859</v>
      </c>
      <c r="G7032" s="1">
        <v>9</v>
      </c>
      <c r="H7032" s="1">
        <v>20</v>
      </c>
      <c r="I7032" s="1">
        <v>4.5</v>
      </c>
      <c r="J7032" s="1">
        <v>5.2</v>
      </c>
      <c r="K7032" s="3">
        <v>2900</v>
      </c>
      <c r="L7032" s="2">
        <f>N7032/((1581.94)*(1-EXP(-(0.021301)*I7032))^(1.51716))</f>
        <v>0.54817769047400533</v>
      </c>
      <c r="N7032" s="1">
        <v>23</v>
      </c>
      <c r="O7032" s="1">
        <v>12.6</v>
      </c>
      <c r="P7032" s="1">
        <v>1.72</v>
      </c>
      <c r="Q7032" s="1">
        <v>2.19</v>
      </c>
      <c r="R7032" s="1">
        <v>2.4</v>
      </c>
      <c r="AJ7032" s="1" t="s">
        <v>406</v>
      </c>
      <c r="AK7032" s="20">
        <v>62.67</v>
      </c>
      <c r="AL7032" s="19">
        <v>40.42</v>
      </c>
      <c r="AN7032" s="3">
        <v>1997</v>
      </c>
      <c r="AQ7032">
        <v>80608</v>
      </c>
      <c r="AR7032" s="1" t="s">
        <v>321</v>
      </c>
    </row>
    <row r="7033" spans="1:44" x14ac:dyDescent="0.25">
      <c r="A7033" s="1">
        <v>8641</v>
      </c>
      <c r="B7033" s="1" t="s">
        <v>1233</v>
      </c>
      <c r="C7033" s="1">
        <v>101</v>
      </c>
      <c r="D7033" s="1" t="s">
        <v>5627</v>
      </c>
      <c r="F7033" s="33" t="s">
        <v>859</v>
      </c>
      <c r="G7033" s="1">
        <v>6</v>
      </c>
      <c r="H7033" s="1">
        <v>31</v>
      </c>
      <c r="I7033" s="1">
        <v>11.5</v>
      </c>
      <c r="J7033" s="1">
        <v>12.2</v>
      </c>
      <c r="K7033" s="3">
        <v>2162</v>
      </c>
      <c r="L7033" s="2">
        <f>N7033/((1963.5)*(1-EXP(-(0.024337)*I7033))^(1.76926))</f>
        <v>1.0184392407673273</v>
      </c>
      <c r="N7033" s="1">
        <v>165</v>
      </c>
      <c r="O7033" s="1">
        <v>96.2</v>
      </c>
      <c r="P7033" s="1">
        <v>8.31</v>
      </c>
      <c r="Q7033" s="1">
        <v>15.2</v>
      </c>
      <c r="R7033" s="1">
        <v>7.24</v>
      </c>
      <c r="AJ7033" s="1" t="s">
        <v>406</v>
      </c>
      <c r="AK7033" s="20">
        <v>62.67</v>
      </c>
      <c r="AL7033" s="19">
        <v>40.42</v>
      </c>
      <c r="AN7033" s="3">
        <v>1997</v>
      </c>
      <c r="AQ7033">
        <v>80608</v>
      </c>
      <c r="AR7033" s="1" t="s">
        <v>321</v>
      </c>
    </row>
    <row r="7034" spans="1:44" x14ac:dyDescent="0.25">
      <c r="A7034" s="1">
        <v>8642</v>
      </c>
      <c r="B7034" s="1" t="s">
        <v>1233</v>
      </c>
      <c r="C7034" s="1">
        <v>101</v>
      </c>
      <c r="D7034" s="1" t="s">
        <v>5627</v>
      </c>
      <c r="F7034" s="33" t="s">
        <v>859</v>
      </c>
      <c r="G7034" s="1">
        <v>6</v>
      </c>
      <c r="H7034" s="1">
        <v>37</v>
      </c>
      <c r="I7034" s="1">
        <v>14</v>
      </c>
      <c r="J7034" s="1">
        <v>14.9</v>
      </c>
      <c r="K7034" s="3">
        <v>1719</v>
      </c>
      <c r="L7034" s="2">
        <f>N7034/((1963.5)*(1-EXP(-(0.024337)*I7034))^(1.76926))</f>
        <v>1.0273516730413812</v>
      </c>
      <c r="N7034" s="1">
        <v>224</v>
      </c>
      <c r="O7034" s="1">
        <v>96.7</v>
      </c>
      <c r="P7034" s="1">
        <v>11.2</v>
      </c>
      <c r="Q7034" s="1">
        <v>12.4</v>
      </c>
      <c r="R7034" s="1">
        <v>6.67</v>
      </c>
      <c r="AJ7034" s="1" t="s">
        <v>406</v>
      </c>
      <c r="AK7034" s="20">
        <v>62.67</v>
      </c>
      <c r="AL7034" s="19">
        <v>40.42</v>
      </c>
      <c r="AN7034" s="3">
        <v>1997</v>
      </c>
      <c r="AQ7034">
        <v>80608</v>
      </c>
      <c r="AR7034" s="1" t="s">
        <v>321</v>
      </c>
    </row>
    <row r="7035" spans="1:44" x14ac:dyDescent="0.25">
      <c r="A7035" s="1">
        <v>8643</v>
      </c>
      <c r="B7035" s="1" t="s">
        <v>1233</v>
      </c>
      <c r="C7035" s="1">
        <v>101</v>
      </c>
      <c r="D7035" s="1" t="s">
        <v>5627</v>
      </c>
      <c r="F7035" s="33" t="s">
        <v>859</v>
      </c>
      <c r="G7035" s="1">
        <v>6</v>
      </c>
      <c r="H7035" s="1">
        <v>39</v>
      </c>
      <c r="I7035" s="1">
        <v>15</v>
      </c>
      <c r="J7035" s="1">
        <v>14.8</v>
      </c>
      <c r="K7035" s="3">
        <v>1900</v>
      </c>
      <c r="L7035" s="2">
        <f>N7035/((1963.5)*(1-EXP(-(0.024337)*I7035))^(1.76926))</f>
        <v>1.0936127414432035</v>
      </c>
      <c r="N7035" s="1">
        <v>264</v>
      </c>
      <c r="O7035" s="1">
        <v>125.2</v>
      </c>
      <c r="P7035" s="1">
        <v>10.4</v>
      </c>
      <c r="Q7035" s="1">
        <v>17.7</v>
      </c>
      <c r="R7035" s="1">
        <v>10.8</v>
      </c>
      <c r="AJ7035" s="1" t="s">
        <v>406</v>
      </c>
      <c r="AK7035" s="20">
        <v>62.67</v>
      </c>
      <c r="AL7035" s="19">
        <v>40.42</v>
      </c>
      <c r="AN7035" s="3">
        <v>1997</v>
      </c>
      <c r="AQ7035">
        <v>80608</v>
      </c>
      <c r="AR7035" s="1" t="s">
        <v>321</v>
      </c>
    </row>
    <row r="7036" spans="1:44" x14ac:dyDescent="0.25">
      <c r="A7036" s="1">
        <v>8644</v>
      </c>
      <c r="B7036" s="1" t="s">
        <v>1233</v>
      </c>
      <c r="C7036" s="1">
        <v>101</v>
      </c>
      <c r="D7036" s="1" t="s">
        <v>5627</v>
      </c>
      <c r="F7036" s="33" t="s">
        <v>859</v>
      </c>
      <c r="G7036" s="1">
        <v>7</v>
      </c>
      <c r="H7036" s="1">
        <v>41</v>
      </c>
      <c r="I7036" s="1">
        <v>13.4</v>
      </c>
      <c r="J7036" s="1">
        <v>13.1</v>
      </c>
      <c r="K7036" s="3">
        <v>1873</v>
      </c>
      <c r="L7036" s="2">
        <f>N7036/((1824.17)*(1-EXP(-(0.023514)*I7036))^(1.69151))</f>
        <v>0.96738177230639655</v>
      </c>
      <c r="N7036" s="1">
        <v>193</v>
      </c>
      <c r="O7036" s="1">
        <v>100.3</v>
      </c>
      <c r="P7036" s="1">
        <v>8.99</v>
      </c>
      <c r="Q7036" s="1">
        <v>17.3</v>
      </c>
      <c r="R7036" s="1">
        <v>9.5</v>
      </c>
      <c r="AJ7036" s="1" t="s">
        <v>406</v>
      </c>
      <c r="AK7036" s="20">
        <v>62.67</v>
      </c>
      <c r="AL7036" s="19">
        <v>40.42</v>
      </c>
      <c r="AN7036" s="3">
        <v>1997</v>
      </c>
      <c r="AQ7036">
        <v>80608</v>
      </c>
      <c r="AR7036" s="1" t="s">
        <v>321</v>
      </c>
    </row>
    <row r="7037" spans="1:44" x14ac:dyDescent="0.25">
      <c r="A7037" s="1">
        <v>8645</v>
      </c>
      <c r="B7037" s="1" t="s">
        <v>1233</v>
      </c>
      <c r="C7037" s="1">
        <v>101</v>
      </c>
      <c r="D7037" s="1" t="s">
        <v>5627</v>
      </c>
      <c r="F7037" s="33" t="s">
        <v>859</v>
      </c>
      <c r="G7037" s="1">
        <v>6</v>
      </c>
      <c r="H7037" s="1">
        <v>39</v>
      </c>
      <c r="I7037" s="1">
        <v>15</v>
      </c>
      <c r="J7037" s="1">
        <v>14.8</v>
      </c>
      <c r="K7037" s="3">
        <v>2150</v>
      </c>
      <c r="L7037" s="2">
        <f>N7037/((1963.5)*(1-EXP(-(0.024337)*I7037))^(1.76926))</f>
        <v>1.2096019715962705</v>
      </c>
      <c r="N7037" s="1">
        <v>292</v>
      </c>
      <c r="O7037" s="1">
        <v>130</v>
      </c>
      <c r="P7037" s="1">
        <v>12</v>
      </c>
      <c r="Q7037" s="1">
        <v>20.5</v>
      </c>
      <c r="R7037" s="1">
        <v>12.4</v>
      </c>
      <c r="AJ7037" s="1" t="s">
        <v>406</v>
      </c>
      <c r="AK7037" s="20">
        <v>62.67</v>
      </c>
      <c r="AL7037" s="19">
        <v>40.42</v>
      </c>
      <c r="AN7037" s="3">
        <v>1997</v>
      </c>
      <c r="AQ7037">
        <v>80608</v>
      </c>
      <c r="AR7037" s="1" t="s">
        <v>321</v>
      </c>
    </row>
    <row r="7038" spans="1:44" x14ac:dyDescent="0.25">
      <c r="A7038" s="1">
        <v>8646</v>
      </c>
      <c r="B7038" s="1" t="s">
        <v>1233</v>
      </c>
      <c r="C7038" s="1">
        <v>101</v>
      </c>
      <c r="D7038" s="1" t="s">
        <v>5627</v>
      </c>
      <c r="F7038" s="33" t="s">
        <v>859</v>
      </c>
      <c r="G7038" s="1">
        <v>8</v>
      </c>
      <c r="H7038" s="1">
        <v>41</v>
      </c>
      <c r="I7038" s="1">
        <v>12.2</v>
      </c>
      <c r="J7038" s="1">
        <v>10</v>
      </c>
      <c r="K7038" s="3">
        <v>4116</v>
      </c>
      <c r="L7038" s="2">
        <f>N7038/((1668.67)*(1-EXP(-(0.022864)*I7038))^(1.61028))</f>
        <v>1.341248044683109</v>
      </c>
      <c r="N7038" s="1">
        <v>230</v>
      </c>
      <c r="O7038" s="1">
        <v>112.9</v>
      </c>
      <c r="P7038" s="1">
        <v>11.7</v>
      </c>
      <c r="Q7038" s="1">
        <v>16.3</v>
      </c>
      <c r="R7038" s="1">
        <v>7.99</v>
      </c>
      <c r="AJ7038" s="1" t="s">
        <v>406</v>
      </c>
      <c r="AK7038" s="20">
        <v>62.67</v>
      </c>
      <c r="AL7038" s="19">
        <v>40.42</v>
      </c>
      <c r="AN7038" s="3">
        <v>1997</v>
      </c>
      <c r="AQ7038">
        <v>80608</v>
      </c>
      <c r="AR7038" s="1" t="s">
        <v>321</v>
      </c>
    </row>
    <row r="7039" spans="1:44" x14ac:dyDescent="0.25">
      <c r="A7039" s="1">
        <v>8647</v>
      </c>
      <c r="B7039" s="1" t="s">
        <v>1233</v>
      </c>
      <c r="C7039" s="1">
        <v>101</v>
      </c>
      <c r="D7039" s="1" t="s">
        <v>6385</v>
      </c>
      <c r="F7039" s="33" t="s">
        <v>859</v>
      </c>
      <c r="G7039" s="1">
        <v>7</v>
      </c>
      <c r="H7039" s="1">
        <v>60</v>
      </c>
      <c r="I7039" s="1">
        <v>19</v>
      </c>
      <c r="J7039" s="1">
        <v>17.899999999999999</v>
      </c>
      <c r="K7039" s="3">
        <v>1480</v>
      </c>
      <c r="L7039" s="2">
        <f>N7039/((1824.17)*(1-EXP(-(0.023514)*I7039))^(1.69151))</f>
        <v>1.2759356575592562</v>
      </c>
      <c r="N7039" s="1">
        <v>414</v>
      </c>
      <c r="O7039" s="1">
        <v>160.6</v>
      </c>
      <c r="P7039" s="1">
        <v>13.9</v>
      </c>
      <c r="Q7039" s="1">
        <v>30.8</v>
      </c>
      <c r="R7039" s="1">
        <v>4.63</v>
      </c>
      <c r="AJ7039" s="1" t="s">
        <v>406</v>
      </c>
      <c r="AK7039" s="20">
        <v>62.67</v>
      </c>
      <c r="AL7039" s="19">
        <v>40.42</v>
      </c>
      <c r="AN7039" s="3">
        <v>1997</v>
      </c>
      <c r="AQ7039">
        <v>80608</v>
      </c>
      <c r="AR7039" s="1" t="s">
        <v>321</v>
      </c>
    </row>
    <row r="7040" spans="1:44" x14ac:dyDescent="0.25">
      <c r="A7040" s="1">
        <v>8649</v>
      </c>
      <c r="B7040" s="1" t="s">
        <v>1233</v>
      </c>
      <c r="C7040" s="1">
        <v>101</v>
      </c>
      <c r="D7040" s="1" t="s">
        <v>6184</v>
      </c>
      <c r="F7040" s="33" t="s">
        <v>859</v>
      </c>
      <c r="G7040" s="1">
        <v>8</v>
      </c>
      <c r="H7040" s="1">
        <v>38</v>
      </c>
      <c r="I7040" s="1">
        <v>10.4</v>
      </c>
      <c r="J7040" s="1">
        <v>7.7</v>
      </c>
      <c r="K7040" s="3">
        <v>4387</v>
      </c>
      <c r="L7040" s="2">
        <f>N7040/((1668.67)*(1-EXP(-(0.022864)*I7040))^(1.61028))</f>
        <v>0.82551144281232458</v>
      </c>
      <c r="N7040" s="1">
        <v>113</v>
      </c>
      <c r="O7040" s="1">
        <v>64.099999999999994</v>
      </c>
      <c r="P7040" s="1">
        <v>6.9</v>
      </c>
      <c r="Q7040" s="1">
        <v>7.25</v>
      </c>
      <c r="R7040" s="1">
        <v>4.5199999999999996</v>
      </c>
      <c r="S7040" s="22"/>
      <c r="AJ7040" s="1" t="s">
        <v>406</v>
      </c>
      <c r="AK7040" s="20">
        <v>61</v>
      </c>
      <c r="AL7040" s="19">
        <v>42.5</v>
      </c>
      <c r="AN7040" s="3">
        <v>2002</v>
      </c>
      <c r="AQ7040">
        <v>80608</v>
      </c>
      <c r="AR7040" s="1" t="s">
        <v>549</v>
      </c>
    </row>
    <row r="7041" spans="1:44" x14ac:dyDescent="0.25">
      <c r="A7041" s="1">
        <v>8650</v>
      </c>
      <c r="B7041" s="1" t="s">
        <v>1233</v>
      </c>
      <c r="C7041" s="1">
        <v>101</v>
      </c>
      <c r="D7041" s="1" t="s">
        <v>6123</v>
      </c>
      <c r="F7041" s="33" t="s">
        <v>859</v>
      </c>
      <c r="G7041" s="1">
        <v>8</v>
      </c>
      <c r="H7041" s="1">
        <v>38</v>
      </c>
      <c r="I7041" s="1">
        <v>11.1</v>
      </c>
      <c r="J7041" s="1">
        <v>8.1999999999999993</v>
      </c>
      <c r="K7041" s="3">
        <v>3527</v>
      </c>
      <c r="L7041" s="2">
        <f>N7041/((1668.67)*(1-EXP(-(0.022864)*I7041))^(1.61028))</f>
        <v>0.71259296881113754</v>
      </c>
      <c r="N7041" s="1">
        <v>107</v>
      </c>
      <c r="O7041" s="1">
        <v>60</v>
      </c>
      <c r="P7041" s="1">
        <v>6.3</v>
      </c>
      <c r="Q7041" s="1">
        <v>5.2</v>
      </c>
      <c r="R7041" s="1">
        <v>4.4800000000000004</v>
      </c>
      <c r="AJ7041" s="1" t="s">
        <v>406</v>
      </c>
      <c r="AK7041" s="20">
        <v>61</v>
      </c>
      <c r="AL7041" s="19">
        <v>42.5</v>
      </c>
      <c r="AN7041" s="3">
        <v>2002</v>
      </c>
      <c r="AQ7041">
        <v>80608</v>
      </c>
      <c r="AR7041" s="1" t="s">
        <v>549</v>
      </c>
    </row>
    <row r="7042" spans="1:44" x14ac:dyDescent="0.25">
      <c r="A7042" s="1">
        <v>8651</v>
      </c>
      <c r="B7042" s="1" t="s">
        <v>1233</v>
      </c>
      <c r="C7042" s="1">
        <v>101</v>
      </c>
      <c r="D7042" s="1" t="s">
        <v>6385</v>
      </c>
      <c r="F7042" s="33" t="s">
        <v>859</v>
      </c>
      <c r="G7042" s="1">
        <v>8</v>
      </c>
      <c r="H7042" s="1">
        <v>38</v>
      </c>
      <c r="I7042" s="1">
        <v>11.3</v>
      </c>
      <c r="J7042" s="1">
        <v>8</v>
      </c>
      <c r="K7042" s="3">
        <v>4294</v>
      </c>
      <c r="L7042" s="2">
        <f>N7042/((1668.67)*(1-EXP(-(0.022864)*I7042))^(1.61028))</f>
        <v>0.83120863828594027</v>
      </c>
      <c r="N7042" s="1">
        <v>128</v>
      </c>
      <c r="O7042" s="1">
        <v>66.900000000000006</v>
      </c>
      <c r="P7042" s="1">
        <v>6.7</v>
      </c>
      <c r="Q7042" s="1">
        <v>5.2</v>
      </c>
      <c r="R7042" s="1">
        <v>5.58</v>
      </c>
      <c r="AJ7042" s="1" t="s">
        <v>406</v>
      </c>
      <c r="AK7042" s="20">
        <v>61</v>
      </c>
      <c r="AL7042" s="19">
        <v>42.5</v>
      </c>
      <c r="AN7042" s="3">
        <v>2002</v>
      </c>
      <c r="AQ7042">
        <v>80608</v>
      </c>
      <c r="AR7042" s="1" t="s">
        <v>549</v>
      </c>
    </row>
    <row r="7043" spans="1:44" x14ac:dyDescent="0.25">
      <c r="A7043" s="1">
        <v>8652</v>
      </c>
      <c r="B7043" s="1" t="s">
        <v>1233</v>
      </c>
      <c r="C7043" s="1">
        <v>101</v>
      </c>
      <c r="D7043" s="1" t="s">
        <v>6184</v>
      </c>
      <c r="F7043" s="33" t="s">
        <v>859</v>
      </c>
      <c r="G7043" s="1">
        <v>8</v>
      </c>
      <c r="H7043" s="1">
        <v>38</v>
      </c>
      <c r="I7043" s="1">
        <v>11.5</v>
      </c>
      <c r="J7043" s="1">
        <v>8.5</v>
      </c>
      <c r="K7043" s="3">
        <v>3919</v>
      </c>
      <c r="L7043" s="2">
        <f>N7043/((1668.67)*(1-EXP(-(0.022864)*I7043))^(1.61028))</f>
        <v>0.84258153061951002</v>
      </c>
      <c r="N7043" s="1">
        <v>133</v>
      </c>
      <c r="O7043" s="1">
        <v>73.2</v>
      </c>
      <c r="P7043" s="1">
        <v>7.1</v>
      </c>
      <c r="Q7043" s="1">
        <v>5.9</v>
      </c>
      <c r="R7043" s="1">
        <v>5.3</v>
      </c>
      <c r="AJ7043" s="1" t="s">
        <v>406</v>
      </c>
      <c r="AK7043" s="20">
        <v>61</v>
      </c>
      <c r="AL7043" s="19">
        <v>42.5</v>
      </c>
      <c r="AN7043" s="3">
        <v>2002</v>
      </c>
      <c r="AQ7043">
        <v>80608</v>
      </c>
      <c r="AR7043" s="1" t="s">
        <v>549</v>
      </c>
    </row>
    <row r="7044" spans="1:44" x14ac:dyDescent="0.25">
      <c r="A7044" s="1">
        <v>8653</v>
      </c>
      <c r="B7044" s="1" t="s">
        <v>1233</v>
      </c>
      <c r="C7044" s="1">
        <v>101</v>
      </c>
      <c r="D7044" s="1" t="s">
        <v>5627</v>
      </c>
      <c r="F7044" s="33" t="s">
        <v>859</v>
      </c>
      <c r="G7044" s="1">
        <v>8</v>
      </c>
      <c r="H7044" s="1">
        <v>38</v>
      </c>
      <c r="I7044" s="1">
        <v>9.4</v>
      </c>
      <c r="J7044" s="1">
        <v>7.9</v>
      </c>
      <c r="K7044" s="3">
        <v>3220</v>
      </c>
      <c r="L7044" s="2">
        <f>N7044/((1668.67)*(1-EXP(-(0.022864)*I7044))^(1.61028))</f>
        <v>0.70946440443041114</v>
      </c>
      <c r="N7044" s="1">
        <v>84</v>
      </c>
      <c r="O7044" s="1">
        <v>45.2</v>
      </c>
      <c r="P7044" s="1">
        <v>4.5</v>
      </c>
      <c r="Q7044" s="1">
        <v>5.87</v>
      </c>
      <c r="R7044" s="1">
        <v>3.98</v>
      </c>
      <c r="AJ7044" s="1" t="s">
        <v>406</v>
      </c>
      <c r="AK7044" s="20">
        <v>61</v>
      </c>
      <c r="AL7044" s="19">
        <v>42.5</v>
      </c>
      <c r="AN7044" s="3">
        <v>2002</v>
      </c>
      <c r="AQ7044">
        <v>80608</v>
      </c>
      <c r="AR7044" s="1" t="s">
        <v>549</v>
      </c>
    </row>
    <row r="7045" spans="1:44" x14ac:dyDescent="0.25">
      <c r="A7045" s="1">
        <v>8654</v>
      </c>
      <c r="B7045" s="1" t="s">
        <v>1233</v>
      </c>
      <c r="C7045" s="1">
        <v>101</v>
      </c>
      <c r="D7045" s="1" t="s">
        <v>6385</v>
      </c>
      <c r="F7045" s="33" t="s">
        <v>859</v>
      </c>
      <c r="G7045" s="1">
        <v>9</v>
      </c>
      <c r="H7045" s="1">
        <v>38</v>
      </c>
      <c r="I7045" s="1">
        <v>8.6999999999999993</v>
      </c>
      <c r="J7045" s="1">
        <v>7</v>
      </c>
      <c r="K7045" s="3">
        <v>5280</v>
      </c>
      <c r="L7045" s="2">
        <f>N7045/((1581.94)*(1-EXP(-(0.021301)*I7045))^(1.51716))</f>
        <v>0.90860577700748602</v>
      </c>
      <c r="N7045" s="1">
        <v>97</v>
      </c>
      <c r="O7045" s="1">
        <v>60.2</v>
      </c>
      <c r="P7045" s="1">
        <v>6</v>
      </c>
      <c r="Q7045" s="1">
        <v>7.4</v>
      </c>
      <c r="R7045" s="1">
        <v>5.56</v>
      </c>
      <c r="AJ7045" s="1" t="s">
        <v>406</v>
      </c>
      <c r="AK7045" s="20">
        <v>61</v>
      </c>
      <c r="AL7045" s="19">
        <v>42.5</v>
      </c>
      <c r="AN7045" s="3">
        <v>2002</v>
      </c>
      <c r="AQ7045">
        <v>80608</v>
      </c>
      <c r="AR7045" s="1" t="s">
        <v>549</v>
      </c>
    </row>
    <row r="7046" spans="1:44" x14ac:dyDescent="0.25">
      <c r="A7046" s="1">
        <v>8655</v>
      </c>
      <c r="B7046" s="1" t="s">
        <v>1233</v>
      </c>
      <c r="C7046" s="1">
        <v>101</v>
      </c>
      <c r="D7046" s="1" t="s">
        <v>6004</v>
      </c>
      <c r="F7046" s="33" t="s">
        <v>859</v>
      </c>
      <c r="G7046" s="1">
        <v>7</v>
      </c>
      <c r="H7046" s="1">
        <v>38</v>
      </c>
      <c r="I7046" s="1">
        <v>12.7</v>
      </c>
      <c r="J7046" s="1">
        <v>9.1999999999999993</v>
      </c>
      <c r="K7046" s="3">
        <v>2680</v>
      </c>
      <c r="L7046" s="2">
        <f>N7046/((1824.17)*(1-EXP(-(0.023514)*I7046))^(1.69151))</f>
        <v>0.60664628043448487</v>
      </c>
      <c r="N7046" s="1">
        <v>112</v>
      </c>
      <c r="O7046" s="1">
        <v>58.8</v>
      </c>
      <c r="P7046" s="1">
        <v>6</v>
      </c>
      <c r="Q7046" s="1">
        <v>5.5</v>
      </c>
      <c r="R7046" s="1">
        <v>3.76</v>
      </c>
      <c r="AJ7046" s="1" t="s">
        <v>406</v>
      </c>
      <c r="AK7046" s="20">
        <v>61</v>
      </c>
      <c r="AL7046" s="19">
        <v>42.5</v>
      </c>
      <c r="AN7046" s="3">
        <v>2002</v>
      </c>
      <c r="AQ7046">
        <v>80608</v>
      </c>
      <c r="AR7046" s="1" t="s">
        <v>549</v>
      </c>
    </row>
    <row r="7047" spans="1:44" x14ac:dyDescent="0.25">
      <c r="A7047" s="1">
        <v>8656</v>
      </c>
      <c r="B7047" s="1" t="s">
        <v>1233</v>
      </c>
      <c r="C7047" s="1">
        <v>101</v>
      </c>
      <c r="D7047" s="1" t="s">
        <v>6004</v>
      </c>
      <c r="F7047" s="33" t="s">
        <v>859</v>
      </c>
      <c r="G7047" s="1">
        <v>7</v>
      </c>
      <c r="H7047" s="1">
        <v>38</v>
      </c>
      <c r="I7047" s="1">
        <v>11.8</v>
      </c>
      <c r="J7047" s="1">
        <v>8.3000000000000007</v>
      </c>
      <c r="K7047" s="3">
        <v>3106</v>
      </c>
      <c r="L7047" s="2">
        <f>N7047/((1824.17)*(1-EXP(-(0.023514)*I7047))^(1.69151))</f>
        <v>0.61505375906221771</v>
      </c>
      <c r="N7047" s="1">
        <v>102</v>
      </c>
      <c r="O7047" s="1">
        <v>47.9</v>
      </c>
      <c r="P7047" s="1">
        <v>5.4</v>
      </c>
      <c r="Q7047" s="1">
        <v>3.84</v>
      </c>
      <c r="R7047" s="1">
        <v>3.29</v>
      </c>
      <c r="AJ7047" s="1" t="s">
        <v>406</v>
      </c>
      <c r="AK7047" s="20">
        <v>61</v>
      </c>
      <c r="AL7047" s="19">
        <v>42.5</v>
      </c>
      <c r="AN7047" s="3">
        <v>2002</v>
      </c>
      <c r="AQ7047">
        <v>80608</v>
      </c>
      <c r="AR7047" s="1" t="s">
        <v>549</v>
      </c>
    </row>
    <row r="7048" spans="1:44" x14ac:dyDescent="0.25">
      <c r="A7048" s="1">
        <v>8657</v>
      </c>
      <c r="B7048" s="1" t="s">
        <v>1233</v>
      </c>
      <c r="C7048" s="1">
        <v>101</v>
      </c>
      <c r="D7048" s="1" t="s">
        <v>6184</v>
      </c>
      <c r="F7048" s="33" t="s">
        <v>859</v>
      </c>
      <c r="G7048" s="1">
        <v>8</v>
      </c>
      <c r="H7048" s="1">
        <v>38</v>
      </c>
      <c r="I7048" s="1">
        <v>10.6</v>
      </c>
      <c r="J7048" s="1">
        <v>7.7</v>
      </c>
      <c r="K7048" s="3">
        <v>3869</v>
      </c>
      <c r="L7048" s="2">
        <f>N7048/((1668.67)*(1-EXP(-(0.022864)*I7048))^(1.61028))</f>
        <v>0.71098201660741911</v>
      </c>
      <c r="N7048" s="1">
        <v>100</v>
      </c>
      <c r="O7048" s="1">
        <v>53.5</v>
      </c>
      <c r="P7048" s="1">
        <v>5.6</v>
      </c>
      <c r="Q7048" s="1">
        <v>4.46</v>
      </c>
      <c r="R7048" s="1">
        <v>4.38</v>
      </c>
      <c r="S7048" s="22"/>
      <c r="AJ7048" s="1" t="s">
        <v>406</v>
      </c>
      <c r="AK7048" s="20">
        <v>61</v>
      </c>
      <c r="AL7048" s="19">
        <v>42.5</v>
      </c>
      <c r="AN7048" s="3">
        <v>2002</v>
      </c>
      <c r="AQ7048">
        <v>80608</v>
      </c>
      <c r="AR7048" s="1" t="s">
        <v>549</v>
      </c>
    </row>
    <row r="7049" spans="1:44" x14ac:dyDescent="0.25">
      <c r="A7049" s="1">
        <v>8658</v>
      </c>
      <c r="B7049" s="1" t="s">
        <v>1233</v>
      </c>
      <c r="C7049" s="1">
        <v>101</v>
      </c>
      <c r="D7049" s="1" t="s">
        <v>6385</v>
      </c>
      <c r="F7049" s="33" t="s">
        <v>859</v>
      </c>
      <c r="G7049" s="1">
        <v>7</v>
      </c>
      <c r="H7049" s="1">
        <v>51</v>
      </c>
      <c r="I7049" s="1">
        <v>16.899999999999999</v>
      </c>
      <c r="J7049" s="1">
        <v>15.9</v>
      </c>
      <c r="K7049" s="3">
        <v>1083</v>
      </c>
      <c r="L7049" s="2">
        <f>N7049/((1824.17)*(1-EXP(-(0.023514)*I7049))^(1.69151))</f>
        <v>0.63608871020752422</v>
      </c>
      <c r="N7049" s="1">
        <v>176</v>
      </c>
      <c r="O7049" s="1">
        <v>87.1</v>
      </c>
      <c r="P7049" s="1">
        <v>5.7</v>
      </c>
      <c r="Q7049" s="1">
        <v>7.52</v>
      </c>
      <c r="R7049" s="1">
        <v>5.88</v>
      </c>
      <c r="AJ7049" s="1" t="s">
        <v>406</v>
      </c>
      <c r="AK7049" s="20">
        <v>62.17</v>
      </c>
      <c r="AL7049" s="19">
        <v>40.17</v>
      </c>
      <c r="AN7049" s="3">
        <v>2002</v>
      </c>
      <c r="AQ7049">
        <v>80608</v>
      </c>
      <c r="AR7049" s="1" t="s">
        <v>322</v>
      </c>
    </row>
    <row r="7050" spans="1:44" x14ac:dyDescent="0.25">
      <c r="A7050" s="1">
        <v>8659</v>
      </c>
      <c r="B7050" s="1" t="s">
        <v>1233</v>
      </c>
      <c r="C7050" s="1">
        <v>101</v>
      </c>
      <c r="D7050" s="1" t="s">
        <v>6385</v>
      </c>
      <c r="F7050" s="33" t="s">
        <v>859</v>
      </c>
      <c r="G7050" s="1">
        <v>7</v>
      </c>
      <c r="H7050" s="1">
        <v>50</v>
      </c>
      <c r="I7050" s="1">
        <v>16.899999999999999</v>
      </c>
      <c r="J7050" s="1">
        <v>14.8</v>
      </c>
      <c r="K7050" s="3">
        <v>1627</v>
      </c>
      <c r="L7050" s="2">
        <f>N7050/((1824.17)*(1-EXP(-(0.023514)*I7050))^(1.69151))</f>
        <v>0.83125229174846915</v>
      </c>
      <c r="N7050" s="1">
        <v>230</v>
      </c>
      <c r="O7050" s="1">
        <v>110</v>
      </c>
      <c r="P7050" s="1">
        <v>7.3</v>
      </c>
      <c r="Q7050" s="1">
        <v>7.73</v>
      </c>
      <c r="R7050" s="1">
        <v>6.23</v>
      </c>
      <c r="AJ7050" s="1" t="s">
        <v>406</v>
      </c>
      <c r="AK7050" s="20">
        <v>62.17</v>
      </c>
      <c r="AL7050" s="19">
        <v>40.17</v>
      </c>
      <c r="AN7050" s="3">
        <v>2002</v>
      </c>
      <c r="AQ7050">
        <v>80608</v>
      </c>
      <c r="AR7050" s="1" t="s">
        <v>322</v>
      </c>
    </row>
    <row r="7051" spans="1:44" x14ac:dyDescent="0.25">
      <c r="A7051" s="1">
        <v>8660</v>
      </c>
      <c r="B7051" s="1" t="s">
        <v>1233</v>
      </c>
      <c r="C7051" s="1">
        <v>101</v>
      </c>
      <c r="D7051" s="1" t="s">
        <v>5627</v>
      </c>
      <c r="F7051" s="33" t="s">
        <v>859</v>
      </c>
      <c r="G7051" s="1">
        <v>8</v>
      </c>
      <c r="H7051" s="1">
        <v>46</v>
      </c>
      <c r="I7051" s="1">
        <v>13.3</v>
      </c>
      <c r="J7051" s="1">
        <v>10.1</v>
      </c>
      <c r="K7051" s="3">
        <v>2927</v>
      </c>
      <c r="L7051" s="2">
        <f>N7051/((1668.67)*(1-EXP(-(0.022864)*I7051))^(1.61028))</f>
        <v>0.93121308754241683</v>
      </c>
      <c r="N7051" s="1">
        <v>180</v>
      </c>
      <c r="O7051" s="1">
        <v>88.4</v>
      </c>
      <c r="P7051" s="1">
        <v>6.44</v>
      </c>
      <c r="Q7051" s="1">
        <v>12.8</v>
      </c>
      <c r="R7051" s="1">
        <v>5.58</v>
      </c>
      <c r="AJ7051" s="1" t="s">
        <v>406</v>
      </c>
      <c r="AK7051" s="20">
        <v>62.67</v>
      </c>
      <c r="AL7051" s="19">
        <v>40.42</v>
      </c>
      <c r="AN7051" s="3">
        <v>2002</v>
      </c>
      <c r="AQ7051">
        <v>80608</v>
      </c>
      <c r="AR7051" s="1" t="s">
        <v>549</v>
      </c>
    </row>
    <row r="7052" spans="1:44" x14ac:dyDescent="0.25">
      <c r="A7052" s="1">
        <v>8661</v>
      </c>
      <c r="B7052" s="1" t="s">
        <v>1233</v>
      </c>
      <c r="C7052" s="1">
        <v>101</v>
      </c>
      <c r="D7052" s="1" t="s">
        <v>5627</v>
      </c>
      <c r="F7052" s="33" t="s">
        <v>859</v>
      </c>
      <c r="G7052" s="1">
        <v>8</v>
      </c>
      <c r="H7052" s="1">
        <v>46</v>
      </c>
      <c r="I7052" s="1">
        <v>13.1</v>
      </c>
      <c r="J7052" s="1">
        <v>9.9</v>
      </c>
      <c r="K7052" s="3">
        <v>3386</v>
      </c>
      <c r="L7052" s="2">
        <f>N7052/((1668.67)*(1-EXP(-(0.022864)*I7052))^(1.61028))</f>
        <v>1.0301221408740109</v>
      </c>
      <c r="N7052" s="1">
        <v>195</v>
      </c>
      <c r="O7052" s="1">
        <v>96.8</v>
      </c>
      <c r="P7052" s="1">
        <v>7.01</v>
      </c>
      <c r="Q7052" s="1">
        <v>13.7</v>
      </c>
      <c r="R7052" s="1">
        <v>5.86</v>
      </c>
      <c r="AJ7052" s="1" t="s">
        <v>406</v>
      </c>
      <c r="AK7052" s="20">
        <v>62.67</v>
      </c>
      <c r="AL7052" s="19">
        <v>40.42</v>
      </c>
      <c r="AN7052" s="3">
        <v>2002</v>
      </c>
      <c r="AQ7052">
        <v>80608</v>
      </c>
      <c r="AR7052" s="1" t="s">
        <v>549</v>
      </c>
    </row>
    <row r="7053" spans="1:44" x14ac:dyDescent="0.25">
      <c r="A7053" s="1">
        <v>8662</v>
      </c>
      <c r="B7053" s="1" t="s">
        <v>1233</v>
      </c>
      <c r="C7053" s="1">
        <v>101</v>
      </c>
      <c r="D7053" s="1" t="s">
        <v>5627</v>
      </c>
      <c r="F7053" s="33" t="s">
        <v>859</v>
      </c>
      <c r="G7053" s="1">
        <v>8</v>
      </c>
      <c r="H7053" s="1">
        <v>49</v>
      </c>
      <c r="I7053" s="1">
        <v>13.9</v>
      </c>
      <c r="J7053" s="1">
        <v>11.9</v>
      </c>
      <c r="K7053" s="3">
        <v>3014</v>
      </c>
      <c r="L7053" s="2">
        <f>N7053/((1668.67)*(1-EXP(-(0.022864)*I7053))^(1.61028))</f>
        <v>1.0079466456631474</v>
      </c>
      <c r="N7053" s="1">
        <v>207</v>
      </c>
      <c r="O7053" s="1">
        <v>102</v>
      </c>
      <c r="P7053" s="1">
        <v>7.08</v>
      </c>
      <c r="Q7053" s="1">
        <v>14.9</v>
      </c>
      <c r="R7053" s="1">
        <v>5.14</v>
      </c>
      <c r="AJ7053" s="1" t="s">
        <v>406</v>
      </c>
      <c r="AK7053" s="20">
        <v>62.67</v>
      </c>
      <c r="AL7053" s="19">
        <v>40.42</v>
      </c>
      <c r="AN7053" s="3">
        <v>2002</v>
      </c>
      <c r="AQ7053">
        <v>80608</v>
      </c>
      <c r="AR7053" s="1" t="s">
        <v>549</v>
      </c>
    </row>
    <row r="7054" spans="1:44" x14ac:dyDescent="0.25">
      <c r="A7054" s="1">
        <v>8663</v>
      </c>
      <c r="B7054" s="1" t="s">
        <v>1233</v>
      </c>
      <c r="C7054" s="1">
        <v>101</v>
      </c>
      <c r="D7054" s="1" t="s">
        <v>5627</v>
      </c>
      <c r="F7054" s="33" t="s">
        <v>859</v>
      </c>
      <c r="G7054" s="1">
        <v>7</v>
      </c>
      <c r="H7054" s="1">
        <v>49</v>
      </c>
      <c r="I7054" s="1">
        <v>15</v>
      </c>
      <c r="J7054" s="1">
        <v>11.7</v>
      </c>
      <c r="K7054" s="3">
        <v>2324</v>
      </c>
      <c r="L7054" s="2">
        <f>N7054/((1824.17)*(1-EXP(-(0.023514)*I7054))^(1.69151))</f>
        <v>0.90909752267723876</v>
      </c>
      <c r="N7054" s="1">
        <v>213</v>
      </c>
      <c r="O7054" s="1">
        <v>105.5</v>
      </c>
      <c r="P7054" s="1">
        <v>6.77</v>
      </c>
      <c r="Q7054" s="1">
        <v>13.5</v>
      </c>
      <c r="R7054" s="1">
        <v>5.36</v>
      </c>
      <c r="AJ7054" s="1" t="s">
        <v>406</v>
      </c>
      <c r="AK7054" s="20">
        <v>62.67</v>
      </c>
      <c r="AL7054" s="19">
        <v>40.42</v>
      </c>
      <c r="AN7054" s="3">
        <v>2002</v>
      </c>
      <c r="AQ7054">
        <v>80608</v>
      </c>
      <c r="AR7054" s="1" t="s">
        <v>549</v>
      </c>
    </row>
    <row r="7055" spans="1:44" x14ac:dyDescent="0.25">
      <c r="A7055" s="1">
        <v>8664</v>
      </c>
      <c r="B7055" s="1" t="s">
        <v>1233</v>
      </c>
      <c r="C7055" s="1">
        <v>101</v>
      </c>
      <c r="D7055" s="1" t="s">
        <v>5627</v>
      </c>
      <c r="F7055" s="33" t="s">
        <v>859</v>
      </c>
      <c r="G7055" s="1">
        <v>9</v>
      </c>
      <c r="H7055" s="1">
        <v>13</v>
      </c>
      <c r="I7055" s="1">
        <v>2.2999999999999998</v>
      </c>
      <c r="J7055" s="1"/>
      <c r="K7055" s="3">
        <v>4950</v>
      </c>
      <c r="L7055" s="2">
        <f>N7055/((1581.94)*(1-EXP(-(0.021301)*I7055))^(1.51716))</f>
        <v>0.44593152227264926</v>
      </c>
      <c r="N7055" s="1">
        <v>7</v>
      </c>
      <c r="O7055" s="1">
        <v>3.4</v>
      </c>
      <c r="P7055" s="1">
        <v>0.54</v>
      </c>
      <c r="Q7055" s="1">
        <v>2.95</v>
      </c>
      <c r="R7055" s="1">
        <v>1.55</v>
      </c>
      <c r="AJ7055" s="1" t="s">
        <v>406</v>
      </c>
      <c r="AK7055" s="20">
        <v>59.17</v>
      </c>
      <c r="AL7055" s="19">
        <v>36</v>
      </c>
      <c r="AN7055" s="3">
        <v>2002</v>
      </c>
      <c r="AQ7055">
        <v>80608</v>
      </c>
      <c r="AR7055" s="1" t="s">
        <v>549</v>
      </c>
    </row>
    <row r="7056" spans="1:44" x14ac:dyDescent="0.25">
      <c r="A7056" s="1">
        <v>8665</v>
      </c>
      <c r="B7056" s="1" t="s">
        <v>1233</v>
      </c>
      <c r="C7056" s="1">
        <v>101</v>
      </c>
      <c r="D7056" s="1" t="s">
        <v>5627</v>
      </c>
      <c r="F7056" s="33" t="s">
        <v>859</v>
      </c>
      <c r="G7056" s="1">
        <v>9</v>
      </c>
      <c r="H7056" s="1">
        <v>13</v>
      </c>
      <c r="I7056" s="1">
        <v>2.4</v>
      </c>
      <c r="J7056" s="1"/>
      <c r="K7056" s="3">
        <v>3429</v>
      </c>
      <c r="L7056" s="2">
        <f>N7056/((1581.94)*(1-EXP(-(0.021301)*I7056))^(1.51716))</f>
        <v>0.35890127448612458</v>
      </c>
      <c r="N7056" s="1">
        <v>6</v>
      </c>
      <c r="O7056" s="1">
        <v>2.4500000000000002</v>
      </c>
      <c r="P7056" s="1">
        <v>0.37</v>
      </c>
      <c r="Q7056" s="1">
        <v>1.88</v>
      </c>
      <c r="R7056" s="1">
        <v>1.1000000000000001</v>
      </c>
      <c r="AJ7056" s="1" t="s">
        <v>406</v>
      </c>
      <c r="AK7056" s="20">
        <v>59.17</v>
      </c>
      <c r="AL7056" s="19">
        <v>36</v>
      </c>
      <c r="AN7056" s="3">
        <v>2002</v>
      </c>
      <c r="AQ7056">
        <v>80608</v>
      </c>
      <c r="AR7056" s="1" t="s">
        <v>549</v>
      </c>
    </row>
    <row r="7057" spans="1:44" x14ac:dyDescent="0.25">
      <c r="A7057" s="1">
        <v>8666</v>
      </c>
      <c r="B7057" s="1" t="s">
        <v>1233</v>
      </c>
      <c r="C7057" s="1">
        <v>101</v>
      </c>
      <c r="D7057" s="1" t="s">
        <v>5627</v>
      </c>
      <c r="F7057" s="33" t="s">
        <v>859</v>
      </c>
      <c r="G7057" s="1">
        <v>10</v>
      </c>
      <c r="H7057" s="1">
        <v>22</v>
      </c>
      <c r="I7057" s="1">
        <v>3.4</v>
      </c>
      <c r="J7057" s="1">
        <v>3</v>
      </c>
      <c r="K7057" s="3">
        <v>5375</v>
      </c>
      <c r="L7057" s="2">
        <f>N7057/((1948.03)*(1-EXP(-(0.015672)*I7057))^(1.40829))</f>
        <v>0.46351804935308044</v>
      </c>
      <c r="N7057" s="1">
        <v>14</v>
      </c>
      <c r="O7057" s="1">
        <v>7.42</v>
      </c>
      <c r="P7057" s="1">
        <v>0.96</v>
      </c>
      <c r="Q7057" s="1">
        <v>3.74</v>
      </c>
      <c r="R7057" s="1">
        <v>1.96</v>
      </c>
      <c r="AJ7057" s="1" t="s">
        <v>406</v>
      </c>
      <c r="AK7057" s="20">
        <v>59.17</v>
      </c>
      <c r="AL7057" s="19">
        <v>36</v>
      </c>
      <c r="AN7057" s="3">
        <v>2002</v>
      </c>
      <c r="AQ7057">
        <v>80608</v>
      </c>
      <c r="AR7057" s="1" t="s">
        <v>549</v>
      </c>
    </row>
    <row r="7058" spans="1:44" x14ac:dyDescent="0.25">
      <c r="A7058" s="1">
        <v>8667</v>
      </c>
      <c r="B7058" s="1" t="s">
        <v>1233</v>
      </c>
      <c r="C7058" s="1">
        <v>101</v>
      </c>
      <c r="D7058" s="1" t="s">
        <v>5627</v>
      </c>
      <c r="F7058" s="33" t="s">
        <v>859</v>
      </c>
      <c r="G7058" s="1">
        <v>9</v>
      </c>
      <c r="H7058" s="1">
        <v>22</v>
      </c>
      <c r="I7058" s="1">
        <v>4.0999999999999996</v>
      </c>
      <c r="J7058" s="1">
        <v>3.4</v>
      </c>
      <c r="K7058" s="3">
        <v>4440</v>
      </c>
      <c r="L7058" s="2">
        <f>N7058/((1581.94)*(1-EXP(-(0.021301)*I7058))^(1.51716))</f>
        <v>0.49095150002358062</v>
      </c>
      <c r="N7058" s="1">
        <v>18</v>
      </c>
      <c r="O7058" s="1">
        <v>8.8800000000000008</v>
      </c>
      <c r="P7058" s="1">
        <v>0.95</v>
      </c>
      <c r="Q7058" s="1">
        <v>3.23</v>
      </c>
      <c r="R7058" s="1">
        <v>1.52</v>
      </c>
      <c r="AJ7058" s="1" t="s">
        <v>406</v>
      </c>
      <c r="AK7058" s="20">
        <v>59.17</v>
      </c>
      <c r="AL7058" s="19">
        <v>36</v>
      </c>
      <c r="AN7058" s="3">
        <v>2002</v>
      </c>
      <c r="AQ7058">
        <v>80608</v>
      </c>
      <c r="AR7058" s="1" t="s">
        <v>549</v>
      </c>
    </row>
    <row r="7059" spans="1:44" x14ac:dyDescent="0.25">
      <c r="A7059" s="1">
        <v>8668</v>
      </c>
      <c r="B7059" s="1" t="s">
        <v>1233</v>
      </c>
      <c r="C7059" s="1">
        <v>101</v>
      </c>
      <c r="D7059" s="1" t="s">
        <v>5627</v>
      </c>
      <c r="F7059" s="33" t="s">
        <v>859</v>
      </c>
      <c r="G7059" s="1">
        <v>10</v>
      </c>
      <c r="H7059" s="1">
        <v>30</v>
      </c>
      <c r="I7059" s="1">
        <v>4.4000000000000004</v>
      </c>
      <c r="J7059" s="1">
        <v>3.7</v>
      </c>
      <c r="K7059" s="3">
        <v>9050</v>
      </c>
      <c r="L7059" s="2">
        <f>N7059/((1948.03)*(1-EXP(-(0.015672)*I7059))^(1.40829))</f>
        <v>0.93121691950332219</v>
      </c>
      <c r="N7059" s="1">
        <v>40</v>
      </c>
      <c r="O7059" s="1">
        <v>20.7</v>
      </c>
      <c r="P7059" s="1">
        <v>2.5499999999999998</v>
      </c>
      <c r="Q7059" s="1">
        <v>4.88</v>
      </c>
      <c r="R7059" s="1">
        <v>2.87</v>
      </c>
      <c r="AJ7059" s="1" t="s">
        <v>406</v>
      </c>
      <c r="AK7059" s="20">
        <v>59.17</v>
      </c>
      <c r="AL7059" s="19">
        <v>36</v>
      </c>
      <c r="AN7059" s="3">
        <v>2002</v>
      </c>
      <c r="AQ7059">
        <v>80608</v>
      </c>
      <c r="AR7059" s="1" t="s">
        <v>549</v>
      </c>
    </row>
    <row r="7060" spans="1:44" x14ac:dyDescent="0.25">
      <c r="A7060" s="1">
        <v>8669</v>
      </c>
      <c r="B7060" s="1" t="s">
        <v>1233</v>
      </c>
      <c r="C7060" s="1">
        <v>101</v>
      </c>
      <c r="D7060" s="1" t="s">
        <v>5627</v>
      </c>
      <c r="F7060" s="33" t="s">
        <v>859</v>
      </c>
      <c r="G7060" s="1">
        <v>10</v>
      </c>
      <c r="H7060" s="1">
        <v>40</v>
      </c>
      <c r="I7060" s="1">
        <v>7.4</v>
      </c>
      <c r="J7060" s="1">
        <v>6</v>
      </c>
      <c r="K7060" s="3">
        <v>5160</v>
      </c>
      <c r="L7060" s="2">
        <f>N7060/((1948.03)*(1-EXP(-(0.015672)*I7060))^(1.40829))</f>
        <v>0.94841540430933369</v>
      </c>
      <c r="N7060" s="1">
        <v>82</v>
      </c>
      <c r="O7060" s="1">
        <v>42.5</v>
      </c>
      <c r="P7060" s="1">
        <v>4.08</v>
      </c>
      <c r="Q7060" s="1">
        <v>11.5</v>
      </c>
      <c r="R7060" s="1">
        <v>5.29</v>
      </c>
      <c r="AJ7060" s="1" t="s">
        <v>406</v>
      </c>
      <c r="AK7060" s="20">
        <v>59.17</v>
      </c>
      <c r="AL7060" s="19">
        <v>36</v>
      </c>
      <c r="AN7060" s="3">
        <v>2002</v>
      </c>
      <c r="AQ7060">
        <v>80608</v>
      </c>
      <c r="AR7060" s="1" t="s">
        <v>549</v>
      </c>
    </row>
    <row r="7061" spans="1:44" x14ac:dyDescent="0.25">
      <c r="A7061" s="1">
        <v>8670</v>
      </c>
      <c r="B7061" s="1" t="s">
        <v>1233</v>
      </c>
      <c r="C7061" s="1">
        <v>101</v>
      </c>
      <c r="D7061" s="1" t="s">
        <v>5627</v>
      </c>
      <c r="F7061" s="33" t="s">
        <v>859</v>
      </c>
      <c r="G7061" s="1">
        <v>10</v>
      </c>
      <c r="H7061" s="1">
        <v>57</v>
      </c>
      <c r="I7061" s="1">
        <v>7.3</v>
      </c>
      <c r="J7061" s="1">
        <v>7.1</v>
      </c>
      <c r="K7061" s="3">
        <v>2436</v>
      </c>
      <c r="L7061" s="2">
        <f>N7061/((3098.22)*(1-EXP(-(0.009408)*I7061))^(1.31634))</f>
        <v>0.5734777183927301</v>
      </c>
      <c r="N7061" s="1">
        <v>50</v>
      </c>
      <c r="O7061" s="1">
        <v>26.3</v>
      </c>
      <c r="P7061" s="1">
        <v>2.2799999999999998</v>
      </c>
      <c r="Q7061" s="1">
        <v>5.49</v>
      </c>
      <c r="R7061" s="1">
        <v>2.66</v>
      </c>
      <c r="AJ7061" s="1" t="s">
        <v>406</v>
      </c>
      <c r="AK7061" s="20">
        <v>59.17</v>
      </c>
      <c r="AL7061" s="19">
        <v>36</v>
      </c>
      <c r="AN7061" s="3">
        <v>2002</v>
      </c>
      <c r="AQ7061">
        <v>80608</v>
      </c>
      <c r="AR7061" s="1" t="s">
        <v>549</v>
      </c>
    </row>
    <row r="7062" spans="1:44" x14ac:dyDescent="0.25">
      <c r="A7062" s="1">
        <v>8671</v>
      </c>
      <c r="B7062" s="1" t="s">
        <v>1233</v>
      </c>
      <c r="C7062" s="1">
        <v>101</v>
      </c>
      <c r="D7062" s="1" t="s">
        <v>5627</v>
      </c>
      <c r="F7062" s="33" t="s">
        <v>859</v>
      </c>
      <c r="G7062" s="1">
        <v>10</v>
      </c>
      <c r="H7062" s="1">
        <v>57</v>
      </c>
      <c r="I7062" s="1">
        <v>8.1999999999999993</v>
      </c>
      <c r="J7062" s="1">
        <v>8.1</v>
      </c>
      <c r="K7062" s="3">
        <v>4133</v>
      </c>
      <c r="L7062" s="2">
        <f>N7062/((3098.22)*(1-EXP(-(0.009408)*I7062))^(1.31634))</f>
        <v>1.2964189779422466</v>
      </c>
      <c r="N7062" s="1">
        <v>131</v>
      </c>
      <c r="O7062" s="1">
        <v>69.7</v>
      </c>
      <c r="P7062" s="1">
        <v>5.19</v>
      </c>
      <c r="Q7062" s="1">
        <v>13.2</v>
      </c>
      <c r="R7062" s="1">
        <v>5.63</v>
      </c>
      <c r="AJ7062" s="1" t="s">
        <v>406</v>
      </c>
      <c r="AK7062" s="20">
        <v>59.17</v>
      </c>
      <c r="AL7062" s="19">
        <v>36</v>
      </c>
      <c r="AN7062" s="3">
        <v>2002</v>
      </c>
      <c r="AQ7062">
        <v>80608</v>
      </c>
      <c r="AR7062" s="1" t="s">
        <v>549</v>
      </c>
    </row>
    <row r="7063" spans="1:44" x14ac:dyDescent="0.25">
      <c r="A7063" s="1">
        <v>8672</v>
      </c>
      <c r="B7063" s="1" t="s">
        <v>1233</v>
      </c>
      <c r="C7063" s="1">
        <v>101</v>
      </c>
      <c r="D7063" s="1" t="s">
        <v>5627</v>
      </c>
      <c r="F7063" s="33" t="s">
        <v>859</v>
      </c>
      <c r="G7063" s="1">
        <v>9</v>
      </c>
      <c r="H7063" s="1">
        <v>12</v>
      </c>
      <c r="I7063" s="1">
        <v>2.2999999999999998</v>
      </c>
      <c r="J7063" s="1"/>
      <c r="K7063" s="3">
        <v>5520</v>
      </c>
      <c r="L7063" s="2">
        <f>N7063/((1581.94)*(1-EXP(-(0.021301)*I7063))^(1.51716))</f>
        <v>0.5096360254544563</v>
      </c>
      <c r="N7063" s="1">
        <v>8</v>
      </c>
      <c r="O7063" s="1">
        <v>3.98</v>
      </c>
      <c r="P7063" s="1">
        <v>0.57999999999999996</v>
      </c>
      <c r="Q7063" s="1">
        <v>2.57</v>
      </c>
      <c r="R7063" s="1">
        <v>1.53</v>
      </c>
      <c r="AJ7063" s="1" t="s">
        <v>406</v>
      </c>
      <c r="AK7063" s="20">
        <v>59.17</v>
      </c>
      <c r="AL7063" s="19">
        <v>36</v>
      </c>
      <c r="AN7063" s="3">
        <v>2002</v>
      </c>
      <c r="AQ7063">
        <v>80608</v>
      </c>
      <c r="AR7063" s="1" t="s">
        <v>549</v>
      </c>
    </row>
    <row r="7064" spans="1:44" x14ac:dyDescent="0.25">
      <c r="A7064" s="1">
        <v>8673</v>
      </c>
      <c r="B7064" s="1" t="s">
        <v>1233</v>
      </c>
      <c r="C7064" s="1">
        <v>101</v>
      </c>
      <c r="D7064" s="1" t="s">
        <v>5627</v>
      </c>
      <c r="F7064" s="33" t="s">
        <v>859</v>
      </c>
      <c r="G7064" s="1">
        <v>9</v>
      </c>
      <c r="H7064" s="1">
        <v>12</v>
      </c>
      <c r="I7064" s="1">
        <v>2.2999999999999998</v>
      </c>
      <c r="J7064" s="1"/>
      <c r="K7064" s="3">
        <v>4575</v>
      </c>
      <c r="L7064" s="2">
        <f>N7064/((1581.94)*(1-EXP(-(0.021301)*I7064))^(1.51716))</f>
        <v>0.44593152227264926</v>
      </c>
      <c r="N7064" s="1">
        <v>7</v>
      </c>
      <c r="O7064" s="1">
        <v>2.8</v>
      </c>
      <c r="P7064" s="1">
        <v>0.43</v>
      </c>
      <c r="Q7064" s="1">
        <v>1.82</v>
      </c>
      <c r="R7064" s="1">
        <v>1.05</v>
      </c>
      <c r="AJ7064" s="1" t="s">
        <v>406</v>
      </c>
      <c r="AK7064" s="20">
        <v>59.17</v>
      </c>
      <c r="AL7064" s="19">
        <v>36</v>
      </c>
      <c r="AN7064" s="3">
        <v>2002</v>
      </c>
      <c r="AQ7064">
        <v>80608</v>
      </c>
      <c r="AR7064" s="1" t="s">
        <v>549</v>
      </c>
    </row>
    <row r="7065" spans="1:44" x14ac:dyDescent="0.25">
      <c r="A7065" s="1">
        <v>8674</v>
      </c>
      <c r="B7065" s="1" t="s">
        <v>1233</v>
      </c>
      <c r="C7065" s="1">
        <v>101</v>
      </c>
      <c r="D7065" s="1" t="s">
        <v>6184</v>
      </c>
      <c r="F7065" s="33" t="s">
        <v>859</v>
      </c>
      <c r="G7065" s="1">
        <v>8</v>
      </c>
      <c r="H7065" s="1">
        <v>21</v>
      </c>
      <c r="I7065" s="1">
        <v>5.8</v>
      </c>
      <c r="J7065" s="1">
        <v>5.3</v>
      </c>
      <c r="K7065" s="3">
        <v>2512</v>
      </c>
      <c r="L7065" s="2">
        <f>N7065/((1668.67)*(1-EXP(-(0.022864)*I7065))^(1.61028))</f>
        <v>0.51701109509589682</v>
      </c>
      <c r="N7065" s="1">
        <v>30</v>
      </c>
      <c r="O7065" s="1">
        <v>11.7</v>
      </c>
      <c r="P7065" s="1">
        <v>1.1599999999999999</v>
      </c>
      <c r="Q7065" s="1">
        <v>3.66</v>
      </c>
      <c r="R7065" s="1">
        <v>1.47</v>
      </c>
      <c r="AJ7065" s="1" t="s">
        <v>406</v>
      </c>
      <c r="AK7065" s="20">
        <v>59.17</v>
      </c>
      <c r="AL7065" s="19">
        <v>36</v>
      </c>
      <c r="AN7065" s="3">
        <v>2002</v>
      </c>
      <c r="AQ7065">
        <v>80608</v>
      </c>
      <c r="AR7065" s="1" t="s">
        <v>549</v>
      </c>
    </row>
    <row r="7066" spans="1:44" x14ac:dyDescent="0.25">
      <c r="A7066" s="1">
        <v>8675</v>
      </c>
      <c r="B7066" s="1" t="s">
        <v>1233</v>
      </c>
      <c r="C7066" s="1">
        <v>101</v>
      </c>
      <c r="D7066" s="1" t="s">
        <v>5627</v>
      </c>
      <c r="F7066" s="33" t="s">
        <v>859</v>
      </c>
      <c r="G7066" s="1">
        <v>8</v>
      </c>
      <c r="H7066" s="1">
        <v>22</v>
      </c>
      <c r="I7066" s="1">
        <v>6</v>
      </c>
      <c r="J7066" s="1">
        <v>4.0999999999999996</v>
      </c>
      <c r="K7066" s="3">
        <v>10650</v>
      </c>
      <c r="L7066" s="2">
        <f>N7066/((1668.67)*(1-EXP(-(0.022864)*I7066))^(1.61028))</f>
        <v>1.1955174659661454</v>
      </c>
      <c r="N7066" s="1">
        <v>73</v>
      </c>
      <c r="O7066" s="1">
        <v>35</v>
      </c>
      <c r="P7066" s="1">
        <v>3.54</v>
      </c>
      <c r="Q7066" s="1">
        <v>10</v>
      </c>
      <c r="R7066" s="1">
        <v>4.59</v>
      </c>
      <c r="AJ7066" s="1" t="s">
        <v>406</v>
      </c>
      <c r="AK7066" s="20">
        <v>59.17</v>
      </c>
      <c r="AL7066" s="19">
        <v>36</v>
      </c>
      <c r="AN7066" s="3">
        <v>2002</v>
      </c>
      <c r="AQ7066">
        <v>80608</v>
      </c>
      <c r="AR7066" s="1" t="s">
        <v>549</v>
      </c>
    </row>
    <row r="7067" spans="1:44" x14ac:dyDescent="0.25">
      <c r="A7067" s="1">
        <v>8676</v>
      </c>
      <c r="B7067" s="1" t="s">
        <v>1233</v>
      </c>
      <c r="C7067" s="1">
        <v>101</v>
      </c>
      <c r="D7067" s="1" t="s">
        <v>5627</v>
      </c>
      <c r="F7067" s="33" t="s">
        <v>859</v>
      </c>
      <c r="G7067" s="1">
        <v>8</v>
      </c>
      <c r="H7067" s="1">
        <v>30</v>
      </c>
      <c r="I7067" s="1">
        <v>9.1999999999999993</v>
      </c>
      <c r="J7067" s="1">
        <v>7.2</v>
      </c>
      <c r="K7067" s="3">
        <v>5100</v>
      </c>
      <c r="L7067" s="2">
        <f>N7067/((1668.67)*(1-EXP(-(0.022864)*I7067))^(1.61028))</f>
        <v>1.1762044351831651</v>
      </c>
      <c r="N7067" s="1">
        <v>135</v>
      </c>
      <c r="O7067" s="1">
        <v>69.8</v>
      </c>
      <c r="P7067" s="1">
        <v>5.65</v>
      </c>
      <c r="Q7067" s="1">
        <v>14.5</v>
      </c>
      <c r="R7067" s="1">
        <v>5.58</v>
      </c>
      <c r="AJ7067" s="1" t="s">
        <v>406</v>
      </c>
      <c r="AK7067" s="20">
        <v>59.17</v>
      </c>
      <c r="AL7067" s="19">
        <v>36</v>
      </c>
      <c r="AN7067" s="3">
        <v>2002</v>
      </c>
      <c r="AQ7067">
        <v>80608</v>
      </c>
      <c r="AR7067" s="1" t="s">
        <v>549</v>
      </c>
    </row>
    <row r="7068" spans="1:44" x14ac:dyDescent="0.25">
      <c r="A7068" s="1">
        <v>8677</v>
      </c>
      <c r="B7068" s="1" t="s">
        <v>1233</v>
      </c>
      <c r="C7068" s="1">
        <v>101</v>
      </c>
      <c r="D7068" s="1" t="s">
        <v>5627</v>
      </c>
      <c r="F7068" s="33" t="s">
        <v>859</v>
      </c>
      <c r="G7068" s="1">
        <v>8</v>
      </c>
      <c r="H7068" s="1">
        <v>30</v>
      </c>
      <c r="I7068" s="1">
        <v>8.6</v>
      </c>
      <c r="J7068" s="1">
        <v>6.2</v>
      </c>
      <c r="K7068" s="3">
        <v>5360</v>
      </c>
      <c r="L7068" s="2">
        <f>N7068/((1668.67)*(1-EXP(-(0.022864)*I7068))^(1.61028))</f>
        <v>1.0185554951232629</v>
      </c>
      <c r="N7068" s="1">
        <v>106</v>
      </c>
      <c r="O7068" s="1">
        <v>55.7</v>
      </c>
      <c r="P7068" s="1">
        <v>4.5599999999999996</v>
      </c>
      <c r="Q7068" s="1">
        <v>10.1</v>
      </c>
      <c r="R7068" s="1">
        <v>4.04</v>
      </c>
      <c r="AJ7068" s="1" t="s">
        <v>406</v>
      </c>
      <c r="AK7068" s="20">
        <v>59.17</v>
      </c>
      <c r="AL7068" s="19">
        <v>36</v>
      </c>
      <c r="AN7068" s="3">
        <v>2002</v>
      </c>
      <c r="AQ7068">
        <v>80608</v>
      </c>
      <c r="AR7068" s="1" t="s">
        <v>549</v>
      </c>
    </row>
    <row r="7069" spans="1:44" x14ac:dyDescent="0.25">
      <c r="A7069" s="1">
        <v>8678</v>
      </c>
      <c r="B7069" s="1" t="s">
        <v>1233</v>
      </c>
      <c r="C7069" s="1">
        <v>101</v>
      </c>
      <c r="D7069" s="1" t="s">
        <v>5627</v>
      </c>
      <c r="F7069" s="33" t="s">
        <v>859</v>
      </c>
      <c r="G7069" s="1">
        <v>8</v>
      </c>
      <c r="H7069" s="1">
        <v>40</v>
      </c>
      <c r="I7069" s="1">
        <v>12.3</v>
      </c>
      <c r="J7069" s="1">
        <v>9.6999999999999993</v>
      </c>
      <c r="K7069" s="3">
        <v>3250</v>
      </c>
      <c r="L7069" s="2">
        <f>N7069/((1668.67)*(1-EXP(-(0.022864)*I7069))^(1.61028))</f>
        <v>0.9858950600219768</v>
      </c>
      <c r="N7069" s="1">
        <v>171</v>
      </c>
      <c r="O7069" s="1">
        <v>82.3</v>
      </c>
      <c r="P7069" s="1">
        <v>5.76</v>
      </c>
      <c r="Q7069" s="1">
        <v>12.8</v>
      </c>
      <c r="R7069" s="1">
        <v>5.42</v>
      </c>
      <c r="AJ7069" s="1" t="s">
        <v>406</v>
      </c>
      <c r="AK7069" s="20">
        <v>59.17</v>
      </c>
      <c r="AL7069" s="19">
        <v>36</v>
      </c>
      <c r="AN7069" s="3">
        <v>2002</v>
      </c>
      <c r="AQ7069">
        <v>80608</v>
      </c>
      <c r="AR7069" s="1" t="s">
        <v>549</v>
      </c>
    </row>
    <row r="7070" spans="1:44" x14ac:dyDescent="0.25">
      <c r="A7070" s="1">
        <v>8679</v>
      </c>
      <c r="B7070" s="1" t="s">
        <v>1233</v>
      </c>
      <c r="C7070" s="1">
        <v>101</v>
      </c>
      <c r="D7070" s="1" t="s">
        <v>5627</v>
      </c>
      <c r="F7070" s="33" t="s">
        <v>859</v>
      </c>
      <c r="G7070" s="1">
        <v>8</v>
      </c>
      <c r="H7070" s="1">
        <v>39</v>
      </c>
      <c r="I7070" s="1">
        <v>12.7</v>
      </c>
      <c r="J7070" s="1">
        <v>10.5</v>
      </c>
      <c r="K7070" s="3">
        <v>3017</v>
      </c>
      <c r="L7070" s="2">
        <f>N7070/((1668.67)*(1-EXP(-(0.022864)*I7070))^(1.61028))</f>
        <v>1.0477395304687238</v>
      </c>
      <c r="N7070" s="1">
        <v>190</v>
      </c>
      <c r="O7070" s="1">
        <v>94.2</v>
      </c>
      <c r="P7070" s="1">
        <v>6.02</v>
      </c>
      <c r="Q7070" s="1">
        <v>14.2</v>
      </c>
      <c r="R7070" s="1">
        <v>5.55</v>
      </c>
      <c r="AJ7070" s="1" t="s">
        <v>406</v>
      </c>
      <c r="AK7070" s="20">
        <v>59.17</v>
      </c>
      <c r="AL7070" s="19">
        <v>36</v>
      </c>
      <c r="AN7070" s="3">
        <v>2002</v>
      </c>
      <c r="AQ7070">
        <v>80608</v>
      </c>
      <c r="AR7070" s="1" t="s">
        <v>549</v>
      </c>
    </row>
    <row r="7071" spans="1:44" x14ac:dyDescent="0.25">
      <c r="A7071" s="1">
        <v>8680</v>
      </c>
      <c r="B7071" s="1" t="s">
        <v>1233</v>
      </c>
      <c r="C7071" s="1">
        <v>101</v>
      </c>
      <c r="D7071" s="1" t="s">
        <v>5627</v>
      </c>
      <c r="F7071" s="33" t="s">
        <v>859</v>
      </c>
      <c r="G7071" s="1">
        <v>8</v>
      </c>
      <c r="H7071" s="1">
        <v>48</v>
      </c>
      <c r="I7071" s="1">
        <v>13.5</v>
      </c>
      <c r="J7071" s="1">
        <v>8.6999999999999993</v>
      </c>
      <c r="K7071" s="3">
        <v>4314</v>
      </c>
      <c r="L7071" s="2">
        <f>N7071/((1668.67)*(1-EXP(-(0.022864)*I7071))^(1.61028))</f>
        <v>1.0491227678039696</v>
      </c>
      <c r="N7071" s="1">
        <v>207</v>
      </c>
      <c r="O7071" s="1">
        <v>105.8</v>
      </c>
      <c r="P7071" s="1">
        <v>6.81</v>
      </c>
      <c r="Q7071" s="1">
        <v>16.100000000000001</v>
      </c>
      <c r="R7071" s="1">
        <v>6.37</v>
      </c>
      <c r="AJ7071" s="1" t="s">
        <v>406</v>
      </c>
      <c r="AK7071" s="20">
        <v>59.17</v>
      </c>
      <c r="AL7071" s="19">
        <v>36</v>
      </c>
      <c r="AN7071" s="3">
        <v>2002</v>
      </c>
      <c r="AQ7071">
        <v>80608</v>
      </c>
      <c r="AR7071" s="1" t="s">
        <v>549</v>
      </c>
    </row>
    <row r="7072" spans="1:44" x14ac:dyDescent="0.25">
      <c r="A7072" s="1">
        <v>8681</v>
      </c>
      <c r="B7072" s="1" t="s">
        <v>1233</v>
      </c>
      <c r="C7072" s="1">
        <v>101</v>
      </c>
      <c r="D7072" s="1" t="s">
        <v>5627</v>
      </c>
      <c r="F7072" s="33" t="s">
        <v>859</v>
      </c>
      <c r="G7072" s="1">
        <v>9</v>
      </c>
      <c r="H7072" s="1">
        <v>48</v>
      </c>
      <c r="I7072" s="1">
        <v>11.3</v>
      </c>
      <c r="J7072" s="1">
        <v>7.9</v>
      </c>
      <c r="K7072" s="3">
        <v>3500</v>
      </c>
      <c r="L7072" s="2">
        <f>N7072/((1581.94)*(1-EXP(-(0.021301)*I7072))^(1.51716))</f>
        <v>1.2333107903346605</v>
      </c>
      <c r="N7072" s="1">
        <v>188</v>
      </c>
      <c r="O7072" s="1">
        <v>65.5</v>
      </c>
      <c r="P7072" s="1">
        <v>4.6100000000000003</v>
      </c>
      <c r="Q7072" s="1">
        <v>10.8</v>
      </c>
      <c r="R7072" s="1">
        <v>4.24</v>
      </c>
      <c r="AJ7072" s="1" t="s">
        <v>406</v>
      </c>
      <c r="AK7072" s="20">
        <v>59.17</v>
      </c>
      <c r="AL7072" s="19">
        <v>36</v>
      </c>
      <c r="AN7072" s="3">
        <v>2002</v>
      </c>
      <c r="AQ7072">
        <v>80608</v>
      </c>
      <c r="AR7072" s="1" t="s">
        <v>549</v>
      </c>
    </row>
    <row r="7073" spans="1:44" x14ac:dyDescent="0.25">
      <c r="A7073" s="1">
        <v>8682</v>
      </c>
      <c r="B7073" s="1" t="s">
        <v>1233</v>
      </c>
      <c r="C7073" s="1">
        <v>101</v>
      </c>
      <c r="D7073" s="1" t="s">
        <v>5627</v>
      </c>
      <c r="F7073" s="33" t="s">
        <v>859</v>
      </c>
      <c r="G7073" s="1">
        <v>9</v>
      </c>
      <c r="H7073" s="1">
        <v>57</v>
      </c>
      <c r="I7073" s="1">
        <v>12</v>
      </c>
      <c r="J7073" s="1">
        <v>9.5</v>
      </c>
      <c r="K7073" s="3">
        <v>3129</v>
      </c>
      <c r="L7073" s="2">
        <f>N7073/((1581.94)*(1-EXP(-(0.021301)*I7073))^(1.51716))</f>
        <v>0.99886276522008488</v>
      </c>
      <c r="N7073" s="1">
        <v>165</v>
      </c>
      <c r="O7073" s="1">
        <v>78.099999999999994</v>
      </c>
      <c r="P7073" s="1">
        <v>5.65</v>
      </c>
      <c r="Q7073" s="1">
        <v>13.7</v>
      </c>
      <c r="R7073" s="1">
        <v>5.63</v>
      </c>
      <c r="AJ7073" s="1" t="s">
        <v>406</v>
      </c>
      <c r="AK7073" s="20">
        <v>59.17</v>
      </c>
      <c r="AL7073" s="19">
        <v>36</v>
      </c>
      <c r="AN7073" s="3">
        <v>2002</v>
      </c>
      <c r="AQ7073">
        <v>80608</v>
      </c>
      <c r="AR7073" s="1" t="s">
        <v>549</v>
      </c>
    </row>
    <row r="7074" spans="1:44" x14ac:dyDescent="0.25">
      <c r="A7074" s="1">
        <v>8683</v>
      </c>
      <c r="B7074" s="1" t="s">
        <v>1233</v>
      </c>
      <c r="C7074" s="1">
        <v>101</v>
      </c>
      <c r="D7074" s="1" t="s">
        <v>5627</v>
      </c>
      <c r="F7074" s="33" t="s">
        <v>859</v>
      </c>
      <c r="G7074" s="1">
        <v>8</v>
      </c>
      <c r="H7074" s="1">
        <v>58</v>
      </c>
      <c r="I7074" s="1">
        <v>16.899999999999999</v>
      </c>
      <c r="J7074" s="1">
        <v>12.5</v>
      </c>
      <c r="K7074" s="3">
        <v>2189</v>
      </c>
      <c r="L7074" s="2">
        <f>N7074/((1668.67)*(1-EXP(-(0.022864)*I7074))^(1.61028))</f>
        <v>0.92860535984756321</v>
      </c>
      <c r="N7074" s="1">
        <v>248</v>
      </c>
      <c r="O7074" s="1">
        <v>120.7</v>
      </c>
      <c r="P7074" s="1">
        <v>6.53</v>
      </c>
      <c r="Q7074" s="1">
        <v>15.7</v>
      </c>
      <c r="R7074" s="1">
        <v>6.13</v>
      </c>
      <c r="AJ7074" s="1" t="s">
        <v>406</v>
      </c>
      <c r="AK7074" s="20">
        <v>59.17</v>
      </c>
      <c r="AL7074" s="19">
        <v>36</v>
      </c>
      <c r="AN7074" s="3">
        <v>2002</v>
      </c>
      <c r="AQ7074">
        <v>80608</v>
      </c>
      <c r="AR7074" s="1" t="s">
        <v>549</v>
      </c>
    </row>
    <row r="7075" spans="1:44" x14ac:dyDescent="0.25">
      <c r="A7075" s="1">
        <v>8684</v>
      </c>
      <c r="B7075" s="1" t="s">
        <v>1233</v>
      </c>
      <c r="C7075" s="1">
        <v>101</v>
      </c>
      <c r="D7075" s="1" t="s">
        <v>6385</v>
      </c>
      <c r="F7075" s="33" t="s">
        <v>859</v>
      </c>
      <c r="G7075" s="1">
        <v>7</v>
      </c>
      <c r="H7075" s="1">
        <v>22</v>
      </c>
      <c r="I7075" s="1">
        <v>7.3</v>
      </c>
      <c r="J7075" s="1">
        <v>6.5</v>
      </c>
      <c r="K7075" s="3">
        <v>5000</v>
      </c>
      <c r="L7075" s="2">
        <f>N7075/((1824.17)*(1-EXP(-(0.023514)*I7075))^(1.69151))</f>
        <v>0.95977847980270126</v>
      </c>
      <c r="N7075" s="1">
        <v>77</v>
      </c>
      <c r="O7075" s="1">
        <v>35.5</v>
      </c>
      <c r="P7075" s="1">
        <v>3.14</v>
      </c>
      <c r="Q7075" s="1">
        <v>10.8</v>
      </c>
      <c r="R7075" s="1">
        <v>3.95</v>
      </c>
      <c r="AJ7075" s="1" t="s">
        <v>406</v>
      </c>
      <c r="AK7075" s="20">
        <v>59.17</v>
      </c>
      <c r="AL7075" s="19">
        <v>36</v>
      </c>
      <c r="AN7075" s="3">
        <v>2002</v>
      </c>
      <c r="AQ7075">
        <v>80608</v>
      </c>
      <c r="AR7075" s="1" t="s">
        <v>549</v>
      </c>
    </row>
    <row r="7076" spans="1:44" x14ac:dyDescent="0.25">
      <c r="A7076" s="1">
        <v>8685</v>
      </c>
      <c r="B7076" s="1" t="s">
        <v>1233</v>
      </c>
      <c r="C7076" s="1">
        <v>101</v>
      </c>
      <c r="D7076" s="1" t="s">
        <v>5627</v>
      </c>
      <c r="F7076" s="33" t="s">
        <v>859</v>
      </c>
      <c r="G7076" s="1">
        <v>7</v>
      </c>
      <c r="H7076" s="1">
        <v>22</v>
      </c>
      <c r="I7076" s="1">
        <v>7.2</v>
      </c>
      <c r="J7076" s="1">
        <v>6.3</v>
      </c>
      <c r="K7076" s="3">
        <v>5200</v>
      </c>
      <c r="L7076" s="2">
        <f>N7076/((1824.17)*(1-EXP(-(0.023514)*I7076))^(1.69151))</f>
        <v>0.7895244341861537</v>
      </c>
      <c r="N7076" s="1">
        <v>62</v>
      </c>
      <c r="O7076" s="1">
        <v>28.8</v>
      </c>
      <c r="P7076" s="1">
        <v>2.48</v>
      </c>
      <c r="Q7076" s="1">
        <v>9.66</v>
      </c>
      <c r="R7076" s="1">
        <v>3.5</v>
      </c>
      <c r="AJ7076" s="1" t="s">
        <v>406</v>
      </c>
      <c r="AK7076" s="20">
        <v>59.17</v>
      </c>
      <c r="AL7076" s="19">
        <v>36</v>
      </c>
      <c r="AN7076" s="3">
        <v>2002</v>
      </c>
      <c r="AQ7076">
        <v>80608</v>
      </c>
      <c r="AR7076" s="1" t="s">
        <v>549</v>
      </c>
    </row>
    <row r="7077" spans="1:44" x14ac:dyDescent="0.25">
      <c r="A7077" s="1">
        <v>8686</v>
      </c>
      <c r="B7077" s="1" t="s">
        <v>1233</v>
      </c>
      <c r="C7077" s="1">
        <v>101</v>
      </c>
      <c r="D7077" s="1" t="s">
        <v>5627</v>
      </c>
      <c r="F7077" s="33" t="s">
        <v>859</v>
      </c>
      <c r="G7077" s="1">
        <v>7</v>
      </c>
      <c r="H7077" s="1">
        <v>30</v>
      </c>
      <c r="I7077" s="1">
        <v>10.4</v>
      </c>
      <c r="J7077" s="1">
        <v>9.5</v>
      </c>
      <c r="K7077" s="3">
        <v>4050</v>
      </c>
      <c r="L7077" s="2">
        <f>N7077/((1824.17)*(1-EXP(-(0.023514)*I7077))^(1.69151))</f>
        <v>1.0250449120886735</v>
      </c>
      <c r="N7077" s="1">
        <v>141</v>
      </c>
      <c r="O7077" s="1">
        <v>68.7</v>
      </c>
      <c r="P7077" s="1">
        <v>5.09</v>
      </c>
      <c r="Q7077" s="1">
        <v>17.899999999999999</v>
      </c>
      <c r="R7077" s="1">
        <v>6.53</v>
      </c>
      <c r="AJ7077" s="1" t="s">
        <v>406</v>
      </c>
      <c r="AK7077" s="20">
        <v>59.17</v>
      </c>
      <c r="AL7077" s="19">
        <v>36</v>
      </c>
      <c r="AN7077" s="3">
        <v>2002</v>
      </c>
      <c r="AQ7077">
        <v>80608</v>
      </c>
      <c r="AR7077" s="1" t="s">
        <v>549</v>
      </c>
    </row>
    <row r="7078" spans="1:44" x14ac:dyDescent="0.25">
      <c r="A7078" s="1">
        <v>8687</v>
      </c>
      <c r="B7078" s="1" t="s">
        <v>1233</v>
      </c>
      <c r="C7078" s="1">
        <v>101</v>
      </c>
      <c r="D7078" s="1" t="s">
        <v>6385</v>
      </c>
      <c r="F7078" s="33" t="s">
        <v>859</v>
      </c>
      <c r="G7078" s="1">
        <v>6</v>
      </c>
      <c r="H7078" s="1">
        <v>30</v>
      </c>
      <c r="I7078" s="1">
        <v>12.6</v>
      </c>
      <c r="J7078" s="1">
        <v>11.3</v>
      </c>
      <c r="K7078" s="3">
        <v>2875</v>
      </c>
      <c r="L7078" s="2">
        <f>N7078/((1963.5)*(1-EXP(-(0.024337)*I7078))^(1.76926))</f>
        <v>1.0687988584893338</v>
      </c>
      <c r="N7078" s="1">
        <v>199</v>
      </c>
      <c r="O7078" s="1">
        <v>89.2</v>
      </c>
      <c r="P7078" s="1">
        <v>6.35</v>
      </c>
      <c r="Q7078" s="1">
        <v>24.4</v>
      </c>
      <c r="R7078" s="1">
        <v>7.58</v>
      </c>
      <c r="AJ7078" s="1" t="s">
        <v>406</v>
      </c>
      <c r="AK7078" s="20">
        <v>59.17</v>
      </c>
      <c r="AL7078" s="19">
        <v>36</v>
      </c>
      <c r="AN7078" s="3">
        <v>2002</v>
      </c>
      <c r="AQ7078">
        <v>80608</v>
      </c>
      <c r="AR7078" s="1" t="s">
        <v>549</v>
      </c>
    </row>
    <row r="7079" spans="1:44" x14ac:dyDescent="0.25">
      <c r="A7079" s="1">
        <v>8688</v>
      </c>
      <c r="B7079" s="1" t="s">
        <v>1233</v>
      </c>
      <c r="C7079" s="1">
        <v>101</v>
      </c>
      <c r="D7079" s="1" t="s">
        <v>6385</v>
      </c>
      <c r="F7079" s="33" t="s">
        <v>859</v>
      </c>
      <c r="G7079" s="1">
        <v>6</v>
      </c>
      <c r="H7079" s="1">
        <v>40</v>
      </c>
      <c r="I7079" s="1">
        <v>16.600000000000001</v>
      </c>
      <c r="J7079" s="1">
        <v>14.7</v>
      </c>
      <c r="K7079" s="3">
        <v>1225</v>
      </c>
      <c r="L7079" s="2">
        <f>N7079/((1963.5)*(1-EXP(-(0.024337)*I7079))^(1.76926))</f>
        <v>0.71160526692065473</v>
      </c>
      <c r="N7079" s="1">
        <v>199</v>
      </c>
      <c r="O7079" s="1">
        <v>100.1</v>
      </c>
      <c r="P7079" s="1">
        <v>5.51</v>
      </c>
      <c r="Q7079" s="1">
        <v>19.399999999999999</v>
      </c>
      <c r="R7079" s="1">
        <v>5.64</v>
      </c>
      <c r="AJ7079" s="1" t="s">
        <v>406</v>
      </c>
      <c r="AK7079" s="20">
        <v>59.17</v>
      </c>
      <c r="AL7079" s="19">
        <v>36</v>
      </c>
      <c r="AN7079" s="3">
        <v>2002</v>
      </c>
      <c r="AQ7079">
        <v>80608</v>
      </c>
      <c r="AR7079" s="1" t="s">
        <v>549</v>
      </c>
    </row>
    <row r="7080" spans="1:44" x14ac:dyDescent="0.25">
      <c r="A7080" s="1">
        <v>8689</v>
      </c>
      <c r="B7080" s="1" t="s">
        <v>1233</v>
      </c>
      <c r="C7080" s="1">
        <v>101</v>
      </c>
      <c r="D7080" s="1" t="s">
        <v>5627</v>
      </c>
      <c r="F7080" s="33" t="s">
        <v>859</v>
      </c>
      <c r="G7080" s="1">
        <v>8</v>
      </c>
      <c r="H7080" s="1">
        <v>39</v>
      </c>
      <c r="I7080" s="1">
        <v>12.6</v>
      </c>
      <c r="J7080" s="1">
        <v>10</v>
      </c>
      <c r="K7080" s="3">
        <v>2729</v>
      </c>
      <c r="L7080" s="2">
        <f>N7080/((1668.67)*(1-EXP(-(0.022864)*I7080))^(1.61028))</f>
        <v>1.0147019522753165</v>
      </c>
      <c r="N7080" s="1">
        <v>182</v>
      </c>
      <c r="O7080" s="1">
        <v>91.6</v>
      </c>
      <c r="P7080" s="1">
        <v>5.62</v>
      </c>
      <c r="Q7080" s="1">
        <v>14.5</v>
      </c>
      <c r="R7080" s="1">
        <v>5.33</v>
      </c>
      <c r="AJ7080" s="1" t="s">
        <v>406</v>
      </c>
      <c r="AK7080" s="20">
        <v>59.17</v>
      </c>
      <c r="AL7080" s="19">
        <v>36</v>
      </c>
      <c r="AN7080" s="3">
        <v>2002</v>
      </c>
      <c r="AQ7080">
        <v>80608</v>
      </c>
      <c r="AR7080" s="1" t="s">
        <v>549</v>
      </c>
    </row>
    <row r="7081" spans="1:44" x14ac:dyDescent="0.25">
      <c r="A7081" s="1">
        <v>8690</v>
      </c>
      <c r="B7081" s="1" t="s">
        <v>1233</v>
      </c>
      <c r="C7081" s="1">
        <v>101</v>
      </c>
      <c r="D7081" s="1" t="s">
        <v>5627</v>
      </c>
      <c r="F7081" s="33" t="s">
        <v>859</v>
      </c>
      <c r="G7081" s="1">
        <v>8</v>
      </c>
      <c r="H7081" s="1">
        <v>55</v>
      </c>
      <c r="I7081" s="1">
        <v>24.3</v>
      </c>
      <c r="J7081" s="1">
        <v>21.4</v>
      </c>
      <c r="K7081" s="3">
        <v>1153</v>
      </c>
      <c r="L7081" s="2">
        <f>N7081/((1668.67)*(1-EXP(-(0.022864)*I7081))^(1.61028))</f>
        <v>1.0266716956672388</v>
      </c>
      <c r="N7081" s="1">
        <v>434</v>
      </c>
      <c r="O7081" s="1">
        <v>171.5</v>
      </c>
      <c r="P7081" s="1">
        <v>6.2</v>
      </c>
      <c r="Q7081" s="1">
        <v>11</v>
      </c>
      <c r="R7081" s="1">
        <v>7.2</v>
      </c>
      <c r="AJ7081" s="1" t="s">
        <v>406</v>
      </c>
      <c r="AK7081" s="20">
        <v>59</v>
      </c>
      <c r="AL7081" s="19">
        <v>40</v>
      </c>
      <c r="AN7081" s="3">
        <v>2002</v>
      </c>
      <c r="AQ7081">
        <v>80608</v>
      </c>
      <c r="AR7081" s="1" t="s">
        <v>549</v>
      </c>
    </row>
    <row r="7082" spans="1:44" x14ac:dyDescent="0.25">
      <c r="A7082" s="1">
        <v>8691</v>
      </c>
      <c r="B7082" s="1" t="s">
        <v>1233</v>
      </c>
      <c r="C7082" s="1">
        <v>101</v>
      </c>
      <c r="D7082" s="1" t="s">
        <v>5627</v>
      </c>
      <c r="F7082" s="33" t="s">
        <v>859</v>
      </c>
      <c r="G7082" s="1">
        <v>7</v>
      </c>
      <c r="H7082" s="1">
        <v>55</v>
      </c>
      <c r="I7082" s="1">
        <v>24.6</v>
      </c>
      <c r="J7082" s="1">
        <v>22.2</v>
      </c>
      <c r="K7082" s="3">
        <v>1029</v>
      </c>
      <c r="L7082" s="2">
        <f>N7082/((1824.17)*(1-EXP(-(0.023514)*I7082))^(1.69151))</f>
        <v>0.95678535806495002</v>
      </c>
      <c r="N7082" s="1">
        <v>434</v>
      </c>
      <c r="O7082" s="1">
        <v>170.2</v>
      </c>
      <c r="P7082" s="1">
        <v>6</v>
      </c>
      <c r="Q7082" s="1">
        <v>10.9</v>
      </c>
      <c r="R7082" s="1">
        <v>6.32</v>
      </c>
      <c r="AJ7082" s="1" t="s">
        <v>406</v>
      </c>
      <c r="AK7082" s="20">
        <v>59</v>
      </c>
      <c r="AL7082" s="19">
        <v>40</v>
      </c>
      <c r="AN7082" s="3">
        <v>2002</v>
      </c>
      <c r="AQ7082">
        <v>80608</v>
      </c>
      <c r="AR7082" s="1" t="s">
        <v>549</v>
      </c>
    </row>
    <row r="7083" spans="1:44" x14ac:dyDescent="0.25">
      <c r="A7083" s="1">
        <v>8692</v>
      </c>
      <c r="B7083" s="1" t="s">
        <v>1233</v>
      </c>
      <c r="C7083" s="1">
        <v>101</v>
      </c>
      <c r="D7083" s="1" t="s">
        <v>5627</v>
      </c>
      <c r="F7083" s="33" t="s">
        <v>859</v>
      </c>
      <c r="G7083" s="1">
        <v>6</v>
      </c>
      <c r="H7083" s="1">
        <v>39</v>
      </c>
      <c r="I7083" s="1">
        <v>15.1</v>
      </c>
      <c r="J7083" s="1">
        <v>13.6</v>
      </c>
      <c r="K7083" s="3">
        <v>2230</v>
      </c>
      <c r="L7083" s="2">
        <f>N7083/((1963.5)*(1-EXP(-(0.024337)*I7083))^(1.76926))</f>
        <v>1.1855776327739034</v>
      </c>
      <c r="M7083" s="1">
        <v>35.6</v>
      </c>
      <c r="N7083" s="1">
        <v>289</v>
      </c>
      <c r="O7083" s="1">
        <v>124.4</v>
      </c>
      <c r="P7083" s="1">
        <v>8.4</v>
      </c>
      <c r="Q7083" s="1">
        <v>11.8</v>
      </c>
      <c r="R7083" s="1">
        <v>5.5</v>
      </c>
      <c r="S7083" s="1">
        <v>27.7</v>
      </c>
      <c r="AB7083" s="1">
        <v>1.4490000000000001</v>
      </c>
      <c r="AD7083" s="1">
        <v>3.2</v>
      </c>
      <c r="AG7083" s="1">
        <v>4.8</v>
      </c>
      <c r="AI7083" s="1">
        <v>10</v>
      </c>
      <c r="AJ7083" s="1" t="s">
        <v>406</v>
      </c>
      <c r="AK7083" s="20">
        <v>56</v>
      </c>
      <c r="AL7083" s="19">
        <v>42</v>
      </c>
      <c r="AN7083" s="3">
        <v>2002</v>
      </c>
      <c r="AQ7083">
        <v>80436</v>
      </c>
      <c r="AR7083" s="1" t="s">
        <v>549</v>
      </c>
    </row>
    <row r="7084" spans="1:44" x14ac:dyDescent="0.25">
      <c r="A7084" s="1">
        <v>8693</v>
      </c>
      <c r="B7084" s="1" t="s">
        <v>1233</v>
      </c>
      <c r="C7084" s="1">
        <v>101</v>
      </c>
      <c r="D7084" s="1" t="s">
        <v>5627</v>
      </c>
      <c r="F7084" s="33" t="s">
        <v>859</v>
      </c>
      <c r="G7084" s="1">
        <v>7</v>
      </c>
      <c r="H7084" s="1">
        <v>39</v>
      </c>
      <c r="I7084" s="1">
        <v>13.2</v>
      </c>
      <c r="J7084" s="1">
        <v>10.3</v>
      </c>
      <c r="K7084" s="3">
        <v>3950</v>
      </c>
      <c r="L7084" s="2">
        <f>N7084/((1824.17)*(1-EXP(-(0.023514)*I7084))^(1.69151))</f>
        <v>1.3317523897409949</v>
      </c>
      <c r="M7084" s="1">
        <v>36.6</v>
      </c>
      <c r="N7084" s="1">
        <v>260</v>
      </c>
      <c r="O7084" s="1">
        <v>117.3</v>
      </c>
      <c r="P7084" s="1">
        <v>9</v>
      </c>
      <c r="Q7084" s="1">
        <v>10.8</v>
      </c>
      <c r="R7084" s="1">
        <v>5.7</v>
      </c>
      <c r="S7084" s="1">
        <v>26.1</v>
      </c>
      <c r="AB7084" s="1">
        <v>0.72699999999999998</v>
      </c>
      <c r="AD7084" s="1">
        <v>4.0999999999999996</v>
      </c>
      <c r="AG7084" s="1">
        <v>4.5</v>
      </c>
      <c r="AI7084" s="1">
        <v>4.8</v>
      </c>
      <c r="AJ7084" s="1" t="s">
        <v>406</v>
      </c>
      <c r="AK7084" s="20">
        <v>56</v>
      </c>
      <c r="AL7084" s="19">
        <v>42</v>
      </c>
      <c r="AN7084" s="3">
        <v>2002</v>
      </c>
      <c r="AQ7084">
        <v>80436</v>
      </c>
      <c r="AR7084" s="1" t="s">
        <v>549</v>
      </c>
    </row>
    <row r="7085" spans="1:44" x14ac:dyDescent="0.25">
      <c r="A7085" s="1">
        <v>8694</v>
      </c>
      <c r="B7085" s="1" t="s">
        <v>1233</v>
      </c>
      <c r="C7085" s="1">
        <v>101</v>
      </c>
      <c r="D7085" s="1" t="s">
        <v>6385</v>
      </c>
      <c r="F7085" s="33" t="s">
        <v>859</v>
      </c>
      <c r="G7085" s="1">
        <v>7</v>
      </c>
      <c r="H7085" s="1">
        <v>25</v>
      </c>
      <c r="I7085" s="1">
        <v>8.3000000000000007</v>
      </c>
      <c r="J7085" s="1">
        <v>7.3</v>
      </c>
      <c r="K7085" s="3">
        <v>4355</v>
      </c>
      <c r="L7085" s="2">
        <f>N7085/((1824.17)*(1-EXP(-(0.023514)*I7085))^(1.69151))</f>
        <v>1.2885856212529507</v>
      </c>
      <c r="N7085" s="1">
        <v>126</v>
      </c>
      <c r="O7085" s="1">
        <v>47.1</v>
      </c>
      <c r="P7085" s="1">
        <v>5.0999999999999996</v>
      </c>
      <c r="Q7085" s="1">
        <v>9.3000000000000007</v>
      </c>
      <c r="R7085" s="1">
        <v>3.3</v>
      </c>
      <c r="AJ7085" s="1" t="s">
        <v>406</v>
      </c>
      <c r="AK7085" s="20">
        <v>56.83</v>
      </c>
      <c r="AL7085" s="19">
        <v>48.5</v>
      </c>
      <c r="AN7085" s="3">
        <v>1984</v>
      </c>
      <c r="AQ7085">
        <v>80608</v>
      </c>
      <c r="AR7085" s="1" t="s">
        <v>3306</v>
      </c>
    </row>
    <row r="7086" spans="1:44" x14ac:dyDescent="0.25">
      <c r="A7086" s="1">
        <v>8695</v>
      </c>
      <c r="B7086" s="1" t="s">
        <v>1233</v>
      </c>
      <c r="C7086" s="1">
        <v>101</v>
      </c>
      <c r="D7086" s="1" t="s">
        <v>6385</v>
      </c>
      <c r="F7086" s="33" t="s">
        <v>859</v>
      </c>
      <c r="G7086" s="1">
        <v>7</v>
      </c>
      <c r="H7086" s="1">
        <v>28</v>
      </c>
      <c r="I7086" s="1">
        <v>9.4</v>
      </c>
      <c r="J7086" s="1">
        <v>8.9</v>
      </c>
      <c r="K7086" s="3">
        <v>3010</v>
      </c>
      <c r="L7086" s="2">
        <f>N7086/((1824.17)*(1-EXP(-(0.023514)*I7086))^(1.69151))</f>
        <v>0.87161664330606947</v>
      </c>
      <c r="N7086" s="1">
        <v>103</v>
      </c>
      <c r="O7086" s="1">
        <v>38</v>
      </c>
      <c r="P7086" s="1">
        <v>4.0999999999999996</v>
      </c>
      <c r="Q7086" s="1">
        <v>8.1999999999999993</v>
      </c>
      <c r="R7086" s="1">
        <v>2.7</v>
      </c>
      <c r="AJ7086" s="1" t="s">
        <v>406</v>
      </c>
      <c r="AK7086" s="20">
        <v>56.83</v>
      </c>
      <c r="AL7086" s="19">
        <v>48.5</v>
      </c>
      <c r="AN7086" s="3">
        <v>1984</v>
      </c>
      <c r="AQ7086">
        <v>80608</v>
      </c>
      <c r="AR7086" s="1" t="s">
        <v>3306</v>
      </c>
    </row>
    <row r="7087" spans="1:44" x14ac:dyDescent="0.25">
      <c r="A7087" s="1">
        <v>8696</v>
      </c>
      <c r="B7087" s="1" t="s">
        <v>1233</v>
      </c>
      <c r="C7087" s="1">
        <v>101</v>
      </c>
      <c r="D7087" s="1" t="s">
        <v>5627</v>
      </c>
      <c r="F7087" s="33" t="s">
        <v>859</v>
      </c>
      <c r="G7087" s="1">
        <v>6</v>
      </c>
      <c r="H7087" s="1">
        <v>10</v>
      </c>
      <c r="I7087" s="1">
        <v>4.5999999999999996</v>
      </c>
      <c r="J7087" s="1">
        <v>5.6</v>
      </c>
      <c r="K7087" s="3">
        <v>5867</v>
      </c>
      <c r="L7087" s="2">
        <f>N7087/((1963.5)*(1-EXP(-(0.024337)*I7087))^(1.76926))</f>
        <v>1.9472995983714505</v>
      </c>
      <c r="N7087" s="1">
        <v>72</v>
      </c>
      <c r="O7087" s="1">
        <v>16.899999999999999</v>
      </c>
      <c r="P7087" s="1">
        <v>2.64</v>
      </c>
      <c r="Q7087" s="1">
        <v>7.05</v>
      </c>
      <c r="R7087" s="1">
        <v>6.98</v>
      </c>
      <c r="AJ7087" s="1" t="s">
        <v>406</v>
      </c>
      <c r="AK7087" s="20">
        <v>54.08</v>
      </c>
      <c r="AL7087" s="19">
        <v>48.33</v>
      </c>
      <c r="AN7087" s="3">
        <v>1980</v>
      </c>
      <c r="AQ7087">
        <v>80419</v>
      </c>
      <c r="AR7087" s="1" t="s">
        <v>3483</v>
      </c>
    </row>
    <row r="7088" spans="1:44" x14ac:dyDescent="0.25">
      <c r="A7088" s="1">
        <v>8697</v>
      </c>
      <c r="B7088" s="1" t="s">
        <v>1233</v>
      </c>
      <c r="C7088" s="1">
        <v>101</v>
      </c>
      <c r="D7088" s="1" t="s">
        <v>5627</v>
      </c>
      <c r="F7088" s="33" t="s">
        <v>859</v>
      </c>
      <c r="G7088" s="1">
        <v>5</v>
      </c>
      <c r="H7088" s="1">
        <v>40</v>
      </c>
      <c r="I7088" s="1">
        <v>18</v>
      </c>
      <c r="J7088" s="1">
        <v>16.100000000000001</v>
      </c>
      <c r="K7088" s="3">
        <v>1626</v>
      </c>
      <c r="L7088" s="2">
        <f>N7088/((2111.2)*(1-EXP(-(0.024888)*I7088))^(1.82531))</f>
        <v>0.96693534808686576</v>
      </c>
      <c r="N7088" s="1">
        <v>318</v>
      </c>
      <c r="O7088" s="1">
        <v>121.6</v>
      </c>
      <c r="P7088" s="1">
        <v>8.1300000000000008</v>
      </c>
      <c r="Q7088" s="1">
        <v>11.9</v>
      </c>
      <c r="R7088" s="1">
        <v>6.44</v>
      </c>
      <c r="S7088" s="1">
        <v>12.6</v>
      </c>
      <c r="AJ7088" s="1" t="s">
        <v>406</v>
      </c>
      <c r="AK7088" s="20">
        <v>54.08</v>
      </c>
      <c r="AL7088" s="19">
        <v>48.33</v>
      </c>
      <c r="AN7088" s="3">
        <v>1980</v>
      </c>
      <c r="AQ7088">
        <v>80419</v>
      </c>
      <c r="AR7088" s="1" t="s">
        <v>3483</v>
      </c>
    </row>
    <row r="7089" spans="1:50" x14ac:dyDescent="0.25">
      <c r="A7089" s="1">
        <v>8698</v>
      </c>
      <c r="B7089" s="1" t="s">
        <v>1233</v>
      </c>
      <c r="C7089" s="1">
        <v>101</v>
      </c>
      <c r="D7089" s="1" t="s">
        <v>5627</v>
      </c>
      <c r="F7089" s="33" t="s">
        <v>859</v>
      </c>
      <c r="G7089" s="1">
        <v>6</v>
      </c>
      <c r="H7089" s="1">
        <v>75</v>
      </c>
      <c r="I7089" s="1">
        <v>25.8</v>
      </c>
      <c r="J7089" s="1">
        <v>25</v>
      </c>
      <c r="K7089" s="3">
        <v>669</v>
      </c>
      <c r="L7089" s="2">
        <f>N7089/((1963.5)*(1-EXP(-(0.024337)*I7089))^(1.76926))</f>
        <v>0.86036710601861444</v>
      </c>
      <c r="N7089" s="1">
        <v>438</v>
      </c>
      <c r="O7089" s="1">
        <v>181.6</v>
      </c>
      <c r="P7089" s="1">
        <v>11.6</v>
      </c>
      <c r="Q7089" s="1">
        <v>20.7</v>
      </c>
      <c r="R7089" s="1">
        <v>7.58</v>
      </c>
      <c r="AJ7089" s="1" t="s">
        <v>406</v>
      </c>
      <c r="AK7089" s="20">
        <v>54.08</v>
      </c>
      <c r="AL7089" s="19">
        <v>48.33</v>
      </c>
      <c r="AN7089" s="3">
        <v>1980</v>
      </c>
      <c r="AQ7089">
        <v>80419</v>
      </c>
      <c r="AR7089" s="1" t="s">
        <v>3483</v>
      </c>
      <c r="AX7089" s="33"/>
    </row>
    <row r="7090" spans="1:50" x14ac:dyDescent="0.25">
      <c r="A7090" s="1">
        <v>8699</v>
      </c>
      <c r="B7090" s="1" t="s">
        <v>1233</v>
      </c>
      <c r="C7090" s="1">
        <v>101</v>
      </c>
      <c r="D7090" s="1" t="s">
        <v>5627</v>
      </c>
      <c r="F7090" s="33" t="s">
        <v>859</v>
      </c>
      <c r="G7090" s="1">
        <v>9</v>
      </c>
      <c r="H7090" s="1">
        <v>4</v>
      </c>
      <c r="I7090" s="1">
        <v>1</v>
      </c>
      <c r="J7090" s="1">
        <v>2.9</v>
      </c>
      <c r="K7090" s="3">
        <v>5278</v>
      </c>
      <c r="L7090" s="2">
        <f>N7090/((1581.94)*(1-EXP(-(0.021301)*I7090))^(1.51716))</f>
        <v>0.28697436827387646</v>
      </c>
      <c r="N7090" s="1">
        <v>1.3</v>
      </c>
      <c r="O7090" s="1">
        <v>0.46</v>
      </c>
      <c r="Q7090" s="1">
        <v>0.54</v>
      </c>
      <c r="R7090" s="1">
        <v>1.62</v>
      </c>
      <c r="AJ7090" s="1" t="s">
        <v>406</v>
      </c>
      <c r="AK7090" s="20">
        <v>52.67</v>
      </c>
      <c r="AL7090" s="19">
        <v>52.17</v>
      </c>
      <c r="AN7090" s="3">
        <v>2005</v>
      </c>
      <c r="AQ7090">
        <v>80814</v>
      </c>
      <c r="AR7090" s="1" t="s">
        <v>323</v>
      </c>
    </row>
    <row r="7091" spans="1:50" x14ac:dyDescent="0.25">
      <c r="A7091" s="1">
        <v>8700</v>
      </c>
      <c r="B7091" s="1" t="s">
        <v>1233</v>
      </c>
      <c r="C7091" s="1">
        <v>101</v>
      </c>
      <c r="D7091" s="1" t="s">
        <v>5627</v>
      </c>
      <c r="F7091" s="33" t="s">
        <v>859</v>
      </c>
      <c r="G7091" s="1">
        <v>9</v>
      </c>
      <c r="H7091" s="1">
        <v>5</v>
      </c>
      <c r="I7091" s="1">
        <v>1.1000000000000001</v>
      </c>
      <c r="J7091" s="1">
        <v>2.4500000000000002</v>
      </c>
      <c r="K7091" s="3">
        <v>10116</v>
      </c>
      <c r="L7091" s="2">
        <f>N7091/((1581.94)*(1-EXP(-(0.021301)*I7091))^(1.51716))</f>
        <v>0.401808263523939</v>
      </c>
      <c r="N7091" s="1">
        <v>2.1</v>
      </c>
      <c r="O7091" s="1">
        <v>0.76</v>
      </c>
      <c r="Q7091" s="1">
        <v>0.42</v>
      </c>
      <c r="R7091" s="1">
        <v>1.66</v>
      </c>
      <c r="AJ7091" s="1" t="s">
        <v>406</v>
      </c>
      <c r="AK7091" s="20">
        <v>52.67</v>
      </c>
      <c r="AL7091" s="19">
        <v>52.17</v>
      </c>
      <c r="AN7091" s="3">
        <v>2005</v>
      </c>
      <c r="AQ7091">
        <v>80814</v>
      </c>
      <c r="AR7091" s="1" t="s">
        <v>323</v>
      </c>
    </row>
    <row r="7092" spans="1:50" x14ac:dyDescent="0.25">
      <c r="A7092" s="1">
        <v>8701</v>
      </c>
      <c r="B7092" s="1" t="s">
        <v>1233</v>
      </c>
      <c r="C7092" s="1">
        <v>101</v>
      </c>
      <c r="D7092" s="1" t="s">
        <v>5627</v>
      </c>
      <c r="F7092" s="33" t="s">
        <v>859</v>
      </c>
      <c r="G7092" s="1">
        <v>8</v>
      </c>
      <c r="H7092" s="1">
        <v>6</v>
      </c>
      <c r="I7092" s="1">
        <v>2.8</v>
      </c>
      <c r="J7092" s="1">
        <v>3.87</v>
      </c>
      <c r="K7092" s="3">
        <v>5932</v>
      </c>
      <c r="L7092" s="2">
        <f>N7092/((1668.67)*(1-EXP(-(0.022864)*I7092))^(1.61028))</f>
        <v>0.13182880902926994</v>
      </c>
      <c r="N7092" s="1">
        <v>2.5</v>
      </c>
      <c r="O7092" s="1">
        <v>0.91</v>
      </c>
      <c r="Q7092" s="1">
        <v>0.7</v>
      </c>
      <c r="R7092" s="1">
        <v>2.87</v>
      </c>
      <c r="AJ7092" s="1" t="s">
        <v>406</v>
      </c>
      <c r="AK7092" s="20">
        <v>52.67</v>
      </c>
      <c r="AL7092" s="19">
        <v>52.17</v>
      </c>
      <c r="AN7092" s="3">
        <v>2005</v>
      </c>
      <c r="AQ7092">
        <v>80814</v>
      </c>
      <c r="AR7092" s="1" t="s">
        <v>323</v>
      </c>
    </row>
    <row r="7093" spans="1:50" x14ac:dyDescent="0.25">
      <c r="A7093" s="1">
        <v>8702</v>
      </c>
      <c r="B7093" s="1" t="s">
        <v>1233</v>
      </c>
      <c r="C7093" s="1">
        <v>101</v>
      </c>
      <c r="D7093" s="1" t="s">
        <v>5627</v>
      </c>
      <c r="F7093" s="33" t="s">
        <v>859</v>
      </c>
      <c r="G7093" s="1">
        <v>7</v>
      </c>
      <c r="H7093" s="1">
        <v>7</v>
      </c>
      <c r="I7093" s="1">
        <v>2.5499999999999998</v>
      </c>
      <c r="J7093" s="1">
        <v>3.12</v>
      </c>
      <c r="K7093" s="3">
        <v>7348</v>
      </c>
      <c r="L7093" s="2">
        <f>N7093/((1824.17)*(1-EXP(-(0.023514)*I7093))^(1.69151))</f>
        <v>0.58562360759767529</v>
      </c>
      <c r="N7093" s="1">
        <v>8.6999999999999993</v>
      </c>
      <c r="O7093" s="1">
        <v>3.31</v>
      </c>
      <c r="Q7093" s="1">
        <v>1.79</v>
      </c>
      <c r="R7093" s="1">
        <v>4.42</v>
      </c>
      <c r="AJ7093" s="1" t="s">
        <v>406</v>
      </c>
      <c r="AK7093" s="20">
        <v>52.67</v>
      </c>
      <c r="AL7093" s="19">
        <v>52.17</v>
      </c>
      <c r="AN7093" s="3">
        <v>2005</v>
      </c>
      <c r="AQ7093">
        <v>80814</v>
      </c>
      <c r="AR7093" s="1" t="s">
        <v>323</v>
      </c>
    </row>
    <row r="7094" spans="1:50" x14ac:dyDescent="0.25">
      <c r="A7094" s="1">
        <v>8703</v>
      </c>
      <c r="B7094" s="1" t="s">
        <v>1233</v>
      </c>
      <c r="C7094" s="1">
        <v>101</v>
      </c>
      <c r="D7094" s="1" t="s">
        <v>5627</v>
      </c>
      <c r="F7094" s="33" t="s">
        <v>859</v>
      </c>
      <c r="G7094" s="1">
        <v>5</v>
      </c>
      <c r="H7094" s="1">
        <v>11</v>
      </c>
      <c r="I7094" s="1">
        <v>5.8</v>
      </c>
      <c r="J7094" s="1">
        <v>7.56</v>
      </c>
      <c r="K7094" s="3">
        <v>5471</v>
      </c>
      <c r="L7094" s="2">
        <f>N7094/((2111.2)*(1-EXP(-(0.024888)*I7094))^(1.82531))</f>
        <v>1.2001443050951894</v>
      </c>
      <c r="N7094" s="1">
        <v>65</v>
      </c>
      <c r="O7094" s="1">
        <v>25.9</v>
      </c>
      <c r="Q7094" s="1">
        <v>12</v>
      </c>
      <c r="R7094" s="1">
        <v>23</v>
      </c>
      <c r="AJ7094" s="1" t="s">
        <v>406</v>
      </c>
      <c r="AK7094" s="20">
        <v>52.67</v>
      </c>
      <c r="AL7094" s="19">
        <v>52.17</v>
      </c>
      <c r="AN7094" s="3">
        <v>2005</v>
      </c>
      <c r="AQ7094">
        <v>80814</v>
      </c>
      <c r="AR7094" s="1" t="s">
        <v>323</v>
      </c>
    </row>
    <row r="7095" spans="1:50" x14ac:dyDescent="0.25">
      <c r="A7095" s="1">
        <v>8704</v>
      </c>
      <c r="B7095" s="1" t="s">
        <v>1233</v>
      </c>
      <c r="C7095" s="1">
        <v>101</v>
      </c>
      <c r="D7095" s="1" t="s">
        <v>5627</v>
      </c>
      <c r="F7095" s="33" t="s">
        <v>859</v>
      </c>
      <c r="G7095" s="1">
        <v>6</v>
      </c>
      <c r="H7095" s="1">
        <v>33</v>
      </c>
      <c r="I7095" s="1">
        <v>12.8</v>
      </c>
      <c r="J7095" s="1">
        <v>16.100000000000001</v>
      </c>
      <c r="K7095" s="3">
        <v>1433</v>
      </c>
      <c r="L7095" s="2">
        <f>N7095/((1963.5)*(1-EXP(-(0.024337)*I7095))^(1.76926))</f>
        <v>1.1748002542660319</v>
      </c>
      <c r="N7095" s="1">
        <v>224</v>
      </c>
      <c r="O7095" s="1">
        <v>90.8</v>
      </c>
      <c r="P7095" s="1">
        <v>5.34</v>
      </c>
      <c r="Q7095" s="1">
        <v>16.100000000000001</v>
      </c>
      <c r="R7095" s="1">
        <v>10.3</v>
      </c>
      <c r="AJ7095" s="1" t="s">
        <v>406</v>
      </c>
      <c r="AK7095" s="20">
        <v>51.75</v>
      </c>
      <c r="AL7095" s="19">
        <v>55</v>
      </c>
      <c r="AN7095" s="3">
        <v>2005</v>
      </c>
      <c r="AQ7095">
        <v>80814</v>
      </c>
      <c r="AR7095" s="1" t="s">
        <v>323</v>
      </c>
    </row>
    <row r="7096" spans="1:50" x14ac:dyDescent="0.25">
      <c r="A7096" s="1">
        <v>8705</v>
      </c>
      <c r="B7096" s="1" t="s">
        <v>1233</v>
      </c>
      <c r="C7096" s="1">
        <v>101</v>
      </c>
      <c r="D7096" s="1" t="s">
        <v>5627</v>
      </c>
      <c r="F7096" s="33" t="s">
        <v>859</v>
      </c>
      <c r="G7096" s="1">
        <v>6</v>
      </c>
      <c r="H7096" s="1">
        <v>34</v>
      </c>
      <c r="I7096" s="1">
        <v>14.3</v>
      </c>
      <c r="J7096" s="1">
        <v>17.2</v>
      </c>
      <c r="K7096" s="3">
        <v>1386</v>
      </c>
      <c r="L7096" s="2">
        <f>N7096/((1963.5)*(1-EXP(-(0.024337)*I7096))^(1.76926))</f>
        <v>0.83556828568098618</v>
      </c>
      <c r="N7096" s="1">
        <v>188</v>
      </c>
      <c r="O7096" s="1">
        <v>87</v>
      </c>
      <c r="P7096" s="1">
        <v>7.96</v>
      </c>
      <c r="Q7096" s="1">
        <v>24.8</v>
      </c>
      <c r="R7096" s="1">
        <v>9.4</v>
      </c>
      <c r="AJ7096" s="1" t="s">
        <v>406</v>
      </c>
      <c r="AK7096" s="20">
        <v>51.75</v>
      </c>
      <c r="AL7096" s="19">
        <v>55</v>
      </c>
      <c r="AN7096" s="3">
        <v>2005</v>
      </c>
      <c r="AQ7096">
        <v>80814</v>
      </c>
      <c r="AR7096" s="1" t="s">
        <v>323</v>
      </c>
    </row>
    <row r="7097" spans="1:50" x14ac:dyDescent="0.25">
      <c r="A7097" s="1">
        <v>8706</v>
      </c>
      <c r="B7097" s="1" t="s">
        <v>1233</v>
      </c>
      <c r="C7097" s="1">
        <v>101</v>
      </c>
      <c r="D7097" s="1" t="s">
        <v>5627</v>
      </c>
      <c r="F7097" s="33" t="s">
        <v>859</v>
      </c>
      <c r="G7097" s="1">
        <v>5</v>
      </c>
      <c r="H7097" s="1">
        <v>44</v>
      </c>
      <c r="I7097" s="1">
        <v>23</v>
      </c>
      <c r="J7097" s="1">
        <v>22.4</v>
      </c>
      <c r="K7097" s="3">
        <v>865</v>
      </c>
      <c r="L7097" s="2">
        <f>N7097/((2111.2)*(1-EXP(-(0.024888)*I7097))^(1.82531))</f>
        <v>0.82604266762216239</v>
      </c>
      <c r="N7097" s="1">
        <v>383</v>
      </c>
      <c r="O7097" s="1">
        <v>153.1</v>
      </c>
      <c r="Q7097" s="1">
        <v>9.09</v>
      </c>
      <c r="R7097" s="1">
        <v>6.92</v>
      </c>
      <c r="AJ7097" s="1" t="s">
        <v>406</v>
      </c>
      <c r="AK7097" s="20">
        <v>51.75</v>
      </c>
      <c r="AL7097" s="19">
        <v>55</v>
      </c>
      <c r="AN7097" s="3">
        <v>2005</v>
      </c>
      <c r="AQ7097">
        <v>80814</v>
      </c>
      <c r="AR7097" s="1" t="s">
        <v>323</v>
      </c>
    </row>
    <row r="7098" spans="1:50" x14ac:dyDescent="0.25">
      <c r="A7098" s="1">
        <v>8707</v>
      </c>
      <c r="B7098" s="1" t="s">
        <v>1233</v>
      </c>
      <c r="C7098" s="1">
        <v>101</v>
      </c>
      <c r="D7098" s="1" t="s">
        <v>5627</v>
      </c>
      <c r="F7098" s="33" t="s">
        <v>859</v>
      </c>
      <c r="G7098" s="1">
        <v>7</v>
      </c>
      <c r="H7098" s="1">
        <v>39</v>
      </c>
      <c r="I7098" s="1">
        <v>13.8</v>
      </c>
      <c r="J7098" s="1">
        <v>13.9</v>
      </c>
      <c r="K7098" s="3">
        <v>2215</v>
      </c>
      <c r="L7098" s="2">
        <f>N7098/((1824.17)*(1-EXP(-(0.023514)*I7098))^(1.69151))</f>
        <v>1.1003710568823983</v>
      </c>
      <c r="N7098" s="1">
        <v>229</v>
      </c>
      <c r="O7098" s="1">
        <v>72.8</v>
      </c>
      <c r="P7098" s="1">
        <v>6.5</v>
      </c>
      <c r="Q7098" s="1">
        <v>7.9</v>
      </c>
      <c r="R7098" s="1">
        <v>5</v>
      </c>
      <c r="S7098" s="22"/>
      <c r="AJ7098" s="1" t="s">
        <v>406</v>
      </c>
      <c r="AK7098" s="20">
        <v>57</v>
      </c>
      <c r="AL7098" s="19">
        <v>59</v>
      </c>
      <c r="AN7098" s="3">
        <v>1995</v>
      </c>
      <c r="AQ7098">
        <v>80610</v>
      </c>
      <c r="AR7098" s="1" t="s">
        <v>324</v>
      </c>
    </row>
    <row r="7099" spans="1:50" x14ac:dyDescent="0.25">
      <c r="A7099" s="1">
        <v>8708</v>
      </c>
      <c r="B7099" s="1" t="s">
        <v>1233</v>
      </c>
      <c r="C7099" s="1">
        <v>101</v>
      </c>
      <c r="D7099" s="1" t="s">
        <v>5627</v>
      </c>
      <c r="F7099" s="33" t="s">
        <v>859</v>
      </c>
      <c r="G7099" s="1">
        <v>6</v>
      </c>
      <c r="H7099" s="1">
        <v>32</v>
      </c>
      <c r="I7099" s="1">
        <v>13.8</v>
      </c>
      <c r="J7099" s="1">
        <v>13.2</v>
      </c>
      <c r="K7099" s="3">
        <v>2973</v>
      </c>
      <c r="L7099" s="2">
        <f>N7099/((1963.5)*(1-EXP(-(0.024337)*I7099))^(1.76926))</f>
        <v>1.2932170980244184</v>
      </c>
      <c r="N7099" s="1">
        <v>276</v>
      </c>
      <c r="O7099" s="1">
        <v>99.7</v>
      </c>
      <c r="P7099" s="1">
        <v>9.5</v>
      </c>
      <c r="Q7099" s="1">
        <v>16.399999999999999</v>
      </c>
      <c r="R7099" s="1">
        <v>7</v>
      </c>
      <c r="S7099" s="22"/>
      <c r="AJ7099" s="1" t="s">
        <v>406</v>
      </c>
      <c r="AK7099" s="20">
        <v>57</v>
      </c>
      <c r="AL7099" s="19">
        <v>59</v>
      </c>
      <c r="AN7099" s="3">
        <v>1995</v>
      </c>
      <c r="AQ7099">
        <v>80610</v>
      </c>
      <c r="AR7099" s="1" t="s">
        <v>324</v>
      </c>
    </row>
    <row r="7100" spans="1:50" x14ac:dyDescent="0.25">
      <c r="A7100" s="1">
        <v>8709</v>
      </c>
      <c r="B7100" s="1" t="s">
        <v>1233</v>
      </c>
      <c r="C7100" s="1">
        <v>101</v>
      </c>
      <c r="D7100" s="1" t="s">
        <v>5627</v>
      </c>
      <c r="F7100" s="33" t="s">
        <v>859</v>
      </c>
      <c r="G7100" s="1">
        <v>6</v>
      </c>
      <c r="H7100" s="1">
        <v>29</v>
      </c>
      <c r="I7100" s="1">
        <v>11.8</v>
      </c>
      <c r="J7100" s="1">
        <v>9.5</v>
      </c>
      <c r="K7100" s="3">
        <v>5068</v>
      </c>
      <c r="L7100" s="2">
        <f>N7100/((1963.5)*(1-EXP(-(0.024337)*I7100))^(1.76926))</f>
        <v>1.3469825692114117</v>
      </c>
      <c r="N7100" s="1">
        <v>227</v>
      </c>
      <c r="O7100" s="1">
        <v>100.3</v>
      </c>
      <c r="P7100" s="1">
        <v>10</v>
      </c>
      <c r="Q7100" s="1">
        <v>13.8</v>
      </c>
      <c r="R7100" s="1">
        <v>9.1999999999999993</v>
      </c>
      <c r="S7100" s="22"/>
      <c r="AJ7100" s="1" t="s">
        <v>406</v>
      </c>
      <c r="AK7100" s="20">
        <v>57</v>
      </c>
      <c r="AL7100" s="19">
        <v>59</v>
      </c>
      <c r="AN7100" s="3">
        <v>1995</v>
      </c>
      <c r="AQ7100">
        <v>80610</v>
      </c>
      <c r="AR7100" s="1" t="s">
        <v>324</v>
      </c>
    </row>
    <row r="7101" spans="1:50" x14ac:dyDescent="0.25">
      <c r="A7101" s="1">
        <v>8710</v>
      </c>
      <c r="B7101" s="1" t="s">
        <v>1233</v>
      </c>
      <c r="C7101" s="1">
        <v>101</v>
      </c>
      <c r="D7101" s="1" t="s">
        <v>5627</v>
      </c>
      <c r="F7101" s="33" t="s">
        <v>859</v>
      </c>
      <c r="G7101" s="1">
        <v>6</v>
      </c>
      <c r="H7101" s="1">
        <v>40</v>
      </c>
      <c r="I7101" s="1">
        <v>14.9</v>
      </c>
      <c r="J7101" s="1">
        <v>13.3</v>
      </c>
      <c r="K7101" s="3">
        <v>2374</v>
      </c>
      <c r="L7101" s="2">
        <f>N7101/((1963.5)*(1-EXP(-(0.024337)*I7101))^(1.76926))</f>
        <v>0.94542988899384139</v>
      </c>
      <c r="N7101" s="1">
        <v>226</v>
      </c>
      <c r="O7101" s="1">
        <v>108.2</v>
      </c>
      <c r="P7101" s="1">
        <v>7.7</v>
      </c>
      <c r="Q7101" s="1">
        <v>8.6999999999999993</v>
      </c>
      <c r="R7101" s="1">
        <v>5.6</v>
      </c>
      <c r="S7101" s="22"/>
      <c r="AJ7101" s="1" t="s">
        <v>406</v>
      </c>
      <c r="AK7101" s="20">
        <v>57</v>
      </c>
      <c r="AL7101" s="19">
        <v>59</v>
      </c>
      <c r="AN7101" s="3">
        <v>1995</v>
      </c>
      <c r="AQ7101">
        <v>80610</v>
      </c>
      <c r="AR7101" s="1" t="s">
        <v>324</v>
      </c>
    </row>
    <row r="7102" spans="1:50" x14ac:dyDescent="0.25">
      <c r="A7102" s="1">
        <v>8711</v>
      </c>
      <c r="B7102" s="1" t="s">
        <v>1233</v>
      </c>
      <c r="C7102" s="1">
        <v>101</v>
      </c>
      <c r="D7102" s="1" t="s">
        <v>5627</v>
      </c>
      <c r="F7102" s="33" t="s">
        <v>859</v>
      </c>
      <c r="G7102" s="1">
        <v>5</v>
      </c>
      <c r="H7102" s="1">
        <v>38</v>
      </c>
      <c r="I7102" s="1">
        <v>16.5</v>
      </c>
      <c r="J7102" s="1">
        <v>16.399999999999999</v>
      </c>
      <c r="K7102" s="3">
        <v>1796</v>
      </c>
      <c r="L7102" s="2">
        <f>N7102/((2111.2)*(1-EXP(-(0.024888)*I7102))^(1.82531))</f>
        <v>1.0359194366008619</v>
      </c>
      <c r="N7102" s="1">
        <v>300</v>
      </c>
      <c r="O7102" s="1">
        <v>118.5</v>
      </c>
      <c r="P7102" s="1">
        <v>9.6999999999999993</v>
      </c>
      <c r="Q7102" s="1">
        <v>11.4</v>
      </c>
      <c r="R7102" s="1">
        <v>4.5999999999999996</v>
      </c>
      <c r="S7102" s="22"/>
      <c r="AJ7102" s="1" t="s">
        <v>406</v>
      </c>
      <c r="AK7102" s="20">
        <v>57</v>
      </c>
      <c r="AL7102" s="19">
        <v>59</v>
      </c>
      <c r="AN7102" s="3">
        <v>1995</v>
      </c>
      <c r="AQ7102">
        <v>80610</v>
      </c>
      <c r="AR7102" s="1" t="s">
        <v>324</v>
      </c>
    </row>
    <row r="7103" spans="1:50" x14ac:dyDescent="0.25">
      <c r="A7103" s="1">
        <v>8712</v>
      </c>
      <c r="B7103" s="1" t="s">
        <v>1233</v>
      </c>
      <c r="C7103" s="1">
        <v>101</v>
      </c>
      <c r="D7103" s="1" t="s">
        <v>5627</v>
      </c>
      <c r="F7103" s="33" t="s">
        <v>859</v>
      </c>
      <c r="G7103" s="1">
        <v>6</v>
      </c>
      <c r="H7103" s="1">
        <v>15</v>
      </c>
      <c r="I7103" s="1">
        <v>5.55</v>
      </c>
      <c r="J7103" s="1">
        <v>7.2</v>
      </c>
      <c r="K7103" s="3">
        <v>2592</v>
      </c>
      <c r="L7103" s="2">
        <f>N7103/((1963.5)*(1-EXP(-(0.024337)*I7103))^(1.76926))</f>
        <v>0.68884636043280412</v>
      </c>
      <c r="N7103" s="1">
        <v>34.799999999999997</v>
      </c>
      <c r="O7103" s="1">
        <v>11.5</v>
      </c>
      <c r="P7103" s="1">
        <v>2.16</v>
      </c>
      <c r="Q7103" s="1">
        <v>6.49</v>
      </c>
      <c r="R7103" s="1">
        <v>5.98</v>
      </c>
      <c r="AJ7103" s="1" t="s">
        <v>406</v>
      </c>
      <c r="AK7103" s="20">
        <v>57</v>
      </c>
      <c r="AL7103" s="19">
        <v>62</v>
      </c>
      <c r="AN7103" s="3">
        <v>2002</v>
      </c>
      <c r="AQ7103">
        <v>80611</v>
      </c>
      <c r="AR7103" s="1" t="s">
        <v>5360</v>
      </c>
    </row>
    <row r="7104" spans="1:50" x14ac:dyDescent="0.25">
      <c r="A7104" s="1">
        <v>8713</v>
      </c>
      <c r="B7104" s="1" t="s">
        <v>1233</v>
      </c>
      <c r="C7104" s="1">
        <v>101</v>
      </c>
      <c r="D7104" s="1" t="s">
        <v>5627</v>
      </c>
      <c r="F7104" s="33" t="s">
        <v>859</v>
      </c>
      <c r="G7104" s="1">
        <v>6</v>
      </c>
      <c r="H7104" s="1">
        <v>18</v>
      </c>
      <c r="I7104" s="1">
        <v>7.71</v>
      </c>
      <c r="J7104" s="1">
        <v>7.4</v>
      </c>
      <c r="K7104" s="3">
        <v>6045</v>
      </c>
      <c r="L7104" s="2">
        <f>N7104/((1963.5)*(1-EXP(-(0.024337)*I7104))^(1.76926))</f>
        <v>1.2387910615107283</v>
      </c>
      <c r="N7104" s="1">
        <v>107</v>
      </c>
      <c r="O7104" s="1">
        <v>36.799999999999997</v>
      </c>
      <c r="P7104" s="1">
        <v>6.05</v>
      </c>
      <c r="Q7104" s="1">
        <v>8.09</v>
      </c>
      <c r="R7104" s="1">
        <v>10.6</v>
      </c>
      <c r="AJ7104" s="1" t="s">
        <v>406</v>
      </c>
      <c r="AK7104" s="20">
        <v>57</v>
      </c>
      <c r="AL7104" s="19">
        <v>62</v>
      </c>
      <c r="AN7104" s="3">
        <v>2002</v>
      </c>
      <c r="AQ7104">
        <v>80611</v>
      </c>
      <c r="AR7104" s="1" t="s">
        <v>325</v>
      </c>
    </row>
    <row r="7105" spans="1:50" x14ac:dyDescent="0.25">
      <c r="A7105" s="1">
        <v>8714</v>
      </c>
      <c r="B7105" s="1" t="s">
        <v>1233</v>
      </c>
      <c r="C7105" s="1">
        <v>101</v>
      </c>
      <c r="D7105" s="1" t="s">
        <v>5627</v>
      </c>
      <c r="F7105" s="33" t="s">
        <v>859</v>
      </c>
      <c r="G7105" s="1">
        <v>7</v>
      </c>
      <c r="H7105" s="1">
        <v>26</v>
      </c>
      <c r="I7105" s="1">
        <v>8.6</v>
      </c>
      <c r="J7105" s="1">
        <v>10</v>
      </c>
      <c r="K7105" s="3">
        <v>3396</v>
      </c>
      <c r="L7105" s="2">
        <f>N7105/((1824.17)*(1-EXP(-(0.023514)*I7105))^(1.69151))</f>
        <v>1.6079496295806572</v>
      </c>
      <c r="N7105" s="1">
        <v>166</v>
      </c>
      <c r="O7105" s="1">
        <v>42.8</v>
      </c>
      <c r="P7105" s="1">
        <v>5.72</v>
      </c>
      <c r="Q7105" s="1">
        <v>12.8</v>
      </c>
      <c r="R7105" s="1">
        <v>10.4</v>
      </c>
      <c r="S7105" s="22"/>
      <c r="AJ7105" s="1" t="s">
        <v>406</v>
      </c>
      <c r="AK7105" s="20">
        <v>57</v>
      </c>
      <c r="AL7105" s="19">
        <v>62</v>
      </c>
      <c r="AN7105" s="3">
        <v>2002</v>
      </c>
      <c r="AQ7105">
        <v>80611</v>
      </c>
      <c r="AR7105" s="1" t="s">
        <v>325</v>
      </c>
    </row>
    <row r="7106" spans="1:50" x14ac:dyDescent="0.25">
      <c r="A7106" s="1">
        <v>8715</v>
      </c>
      <c r="B7106" s="1" t="s">
        <v>1233</v>
      </c>
      <c r="C7106" s="1">
        <v>101</v>
      </c>
      <c r="D7106" s="1" t="s">
        <v>5627</v>
      </c>
      <c r="F7106" s="33" t="s">
        <v>859</v>
      </c>
      <c r="G7106" s="1">
        <v>6</v>
      </c>
      <c r="H7106" s="1">
        <v>29</v>
      </c>
      <c r="I7106" s="1">
        <v>12.2</v>
      </c>
      <c r="J7106" s="1">
        <v>12.1</v>
      </c>
      <c r="K7106" s="3">
        <v>2733</v>
      </c>
      <c r="L7106" s="2">
        <f>N7106/((1963.5)*(1-EXP(-(0.024337)*I7106))^(1.76926))</f>
        <v>1.1674805641108221</v>
      </c>
      <c r="N7106" s="1">
        <v>207</v>
      </c>
      <c r="O7106" s="1">
        <v>71.099999999999994</v>
      </c>
      <c r="P7106" s="1">
        <v>7.21</v>
      </c>
      <c r="Q7106" s="1">
        <v>10.7</v>
      </c>
      <c r="R7106" s="1">
        <v>8.48</v>
      </c>
      <c r="AJ7106" s="1" t="s">
        <v>406</v>
      </c>
      <c r="AK7106" s="20">
        <v>57</v>
      </c>
      <c r="AL7106" s="19">
        <v>62</v>
      </c>
      <c r="AN7106" s="3">
        <v>2002</v>
      </c>
      <c r="AQ7106">
        <v>80611</v>
      </c>
      <c r="AR7106" s="1" t="s">
        <v>325</v>
      </c>
    </row>
    <row r="7107" spans="1:50" x14ac:dyDescent="0.25">
      <c r="A7107" s="1">
        <v>8716</v>
      </c>
      <c r="B7107" s="1" t="s">
        <v>1233</v>
      </c>
      <c r="C7107" s="1">
        <v>101</v>
      </c>
      <c r="D7107" s="1" t="s">
        <v>5627</v>
      </c>
      <c r="F7107" s="33" t="s">
        <v>859</v>
      </c>
      <c r="G7107" s="1">
        <v>5</v>
      </c>
      <c r="H7107" s="1">
        <v>32</v>
      </c>
      <c r="I7107" s="1">
        <v>16.600000000000001</v>
      </c>
      <c r="J7107" s="1">
        <v>12.5</v>
      </c>
      <c r="K7107" s="3">
        <v>3944</v>
      </c>
      <c r="L7107" s="2">
        <f>N7107/((2111.2)*(1-EXP(-(0.024888)*I7107))^(1.82531))</f>
        <v>1.5469355488109291</v>
      </c>
      <c r="N7107" s="1">
        <v>452</v>
      </c>
      <c r="O7107" s="1">
        <v>147.19999999999999</v>
      </c>
      <c r="P7107" s="1">
        <v>13.5</v>
      </c>
      <c r="Q7107" s="1">
        <v>18.100000000000001</v>
      </c>
      <c r="R7107" s="1">
        <v>9.39</v>
      </c>
      <c r="S7107" s="22"/>
      <c r="AJ7107" s="1" t="s">
        <v>406</v>
      </c>
      <c r="AK7107" s="20">
        <v>57</v>
      </c>
      <c r="AL7107" s="19">
        <v>62</v>
      </c>
      <c r="AN7107" s="3">
        <v>2002</v>
      </c>
      <c r="AQ7107">
        <v>80611</v>
      </c>
      <c r="AR7107" s="1" t="s">
        <v>325</v>
      </c>
    </row>
    <row r="7108" spans="1:50" x14ac:dyDescent="0.25">
      <c r="A7108" s="1">
        <v>8717</v>
      </c>
      <c r="B7108" s="1" t="s">
        <v>1233</v>
      </c>
      <c r="C7108" s="1">
        <v>101</v>
      </c>
      <c r="D7108" s="1" t="s">
        <v>5627</v>
      </c>
      <c r="F7108" s="33" t="s">
        <v>859</v>
      </c>
      <c r="G7108" s="1">
        <v>7</v>
      </c>
      <c r="H7108" s="1">
        <v>25</v>
      </c>
      <c r="I7108" s="1">
        <v>9.1</v>
      </c>
      <c r="J7108" s="1">
        <v>7.4</v>
      </c>
      <c r="K7108" s="3">
        <v>4766</v>
      </c>
      <c r="L7108" s="2">
        <f>N7108/((1824.17)*(1-EXP(-(0.023514)*I7108))^(1.69151))</f>
        <v>0.93327101388298694</v>
      </c>
      <c r="N7108" s="1">
        <v>105</v>
      </c>
      <c r="O7108" s="1">
        <v>46.6</v>
      </c>
      <c r="P7108" s="1">
        <v>4.5</v>
      </c>
      <c r="Q7108" s="1">
        <v>7</v>
      </c>
      <c r="R7108" s="1">
        <v>3.4</v>
      </c>
      <c r="AJ7108" s="1" t="s">
        <v>406</v>
      </c>
      <c r="AK7108" s="20">
        <v>57</v>
      </c>
      <c r="AL7108" s="19">
        <v>61</v>
      </c>
      <c r="AN7108" s="3">
        <v>2003</v>
      </c>
      <c r="AQ7108">
        <v>80611</v>
      </c>
      <c r="AR7108" s="1" t="s">
        <v>3135</v>
      </c>
    </row>
    <row r="7109" spans="1:50" x14ac:dyDescent="0.25">
      <c r="A7109" s="1">
        <v>8718</v>
      </c>
      <c r="B7109" s="1" t="s">
        <v>1233</v>
      </c>
      <c r="C7109" s="1">
        <v>101</v>
      </c>
      <c r="D7109" s="1" t="s">
        <v>5627</v>
      </c>
      <c r="F7109" s="33" t="s">
        <v>859</v>
      </c>
      <c r="G7109" s="1">
        <v>7</v>
      </c>
      <c r="H7109" s="1">
        <v>28</v>
      </c>
      <c r="I7109" s="1">
        <v>11</v>
      </c>
      <c r="J7109" s="1">
        <v>10</v>
      </c>
      <c r="K7109" s="3">
        <v>4673</v>
      </c>
      <c r="L7109" s="2">
        <f>N7109/((1824.17)*(1-EXP(-(0.023514)*I7109))^(1.69151))</f>
        <v>1.3308766862305563</v>
      </c>
      <c r="N7109" s="1">
        <v>199</v>
      </c>
      <c r="O7109" s="1">
        <v>92.2</v>
      </c>
      <c r="P7109" s="1">
        <v>7.3</v>
      </c>
      <c r="Q7109" s="1">
        <v>12.5</v>
      </c>
      <c r="R7109" s="1">
        <v>4.8</v>
      </c>
      <c r="AJ7109" s="1" t="s">
        <v>406</v>
      </c>
      <c r="AK7109" s="20">
        <v>57</v>
      </c>
      <c r="AL7109" s="19">
        <v>61</v>
      </c>
      <c r="AN7109" s="3">
        <v>2003</v>
      </c>
      <c r="AQ7109">
        <v>80611</v>
      </c>
      <c r="AR7109" s="1" t="s">
        <v>3135</v>
      </c>
    </row>
    <row r="7110" spans="1:50" x14ac:dyDescent="0.25">
      <c r="A7110" s="1">
        <v>8719</v>
      </c>
      <c r="B7110" s="1" t="s">
        <v>1233</v>
      </c>
      <c r="C7110" s="1">
        <v>101</v>
      </c>
      <c r="D7110" s="1" t="s">
        <v>5627</v>
      </c>
      <c r="F7110" s="33" t="s">
        <v>859</v>
      </c>
      <c r="G7110" s="1">
        <v>7</v>
      </c>
      <c r="H7110" s="1">
        <v>37</v>
      </c>
      <c r="I7110" s="1">
        <v>14.3</v>
      </c>
      <c r="J7110" s="1">
        <v>12.3</v>
      </c>
      <c r="K7110" s="3">
        <v>3400</v>
      </c>
      <c r="L7110" s="2">
        <f>N7110/((1824.17)*(1-EXP(-(0.023514)*I7110))^(1.69151))</f>
        <v>1.3153206929250467</v>
      </c>
      <c r="N7110" s="1">
        <v>288</v>
      </c>
      <c r="O7110" s="1">
        <v>140.9</v>
      </c>
      <c r="P7110" s="1">
        <v>10</v>
      </c>
      <c r="Q7110" s="1">
        <v>11.4</v>
      </c>
      <c r="R7110" s="1">
        <v>7.3</v>
      </c>
      <c r="S7110" s="22"/>
      <c r="AJ7110" s="1" t="s">
        <v>406</v>
      </c>
      <c r="AK7110" s="20">
        <v>57</v>
      </c>
      <c r="AL7110" s="19">
        <v>61</v>
      </c>
      <c r="AN7110" s="3">
        <v>2003</v>
      </c>
      <c r="AQ7110">
        <v>80611</v>
      </c>
      <c r="AR7110" s="1" t="s">
        <v>3135</v>
      </c>
    </row>
    <row r="7111" spans="1:50" x14ac:dyDescent="0.25">
      <c r="A7111" s="1">
        <v>8720</v>
      </c>
      <c r="B7111" s="1" t="s">
        <v>1233</v>
      </c>
      <c r="C7111" s="1">
        <v>101</v>
      </c>
      <c r="D7111" s="1" t="s">
        <v>5627</v>
      </c>
      <c r="F7111" s="33" t="s">
        <v>859</v>
      </c>
      <c r="G7111" s="1">
        <v>6</v>
      </c>
      <c r="H7111" s="1">
        <v>37</v>
      </c>
      <c r="I7111" s="1">
        <v>16.7</v>
      </c>
      <c r="J7111" s="1">
        <v>16.399999999999999</v>
      </c>
      <c r="K7111" s="3">
        <v>1643</v>
      </c>
      <c r="L7111" s="2">
        <f>N7111/((1963.5)*(1-EXP(-(0.024337)*I7111))^(1.76926))</f>
        <v>1.0281138199591668</v>
      </c>
      <c r="N7111" s="1">
        <v>290</v>
      </c>
      <c r="O7111" s="1">
        <v>142.30000000000001</v>
      </c>
      <c r="P7111" s="1">
        <v>11.3</v>
      </c>
      <c r="Q7111" s="1">
        <v>14.5</v>
      </c>
      <c r="R7111" s="1">
        <v>6.9</v>
      </c>
      <c r="AJ7111" s="1" t="s">
        <v>406</v>
      </c>
      <c r="AK7111" s="20">
        <v>57</v>
      </c>
      <c r="AL7111" s="19">
        <v>61</v>
      </c>
      <c r="AN7111" s="3">
        <v>2003</v>
      </c>
      <c r="AQ7111">
        <v>80611</v>
      </c>
      <c r="AR7111" s="1" t="s">
        <v>3135</v>
      </c>
    </row>
    <row r="7112" spans="1:50" x14ac:dyDescent="0.25">
      <c r="A7112" s="1">
        <v>8721</v>
      </c>
      <c r="B7112" s="1" t="s">
        <v>1233</v>
      </c>
      <c r="C7112" s="1">
        <v>101</v>
      </c>
      <c r="D7112" s="1" t="s">
        <v>5627</v>
      </c>
      <c r="F7112" s="33" t="s">
        <v>859</v>
      </c>
      <c r="G7112" s="1">
        <v>7</v>
      </c>
      <c r="H7112" s="1">
        <v>10</v>
      </c>
      <c r="I7112" s="1">
        <v>2.5</v>
      </c>
      <c r="J7112" s="1">
        <v>3.3</v>
      </c>
      <c r="K7112" s="3">
        <v>2260</v>
      </c>
      <c r="L7112" s="2">
        <f>N7112/((1824.17)*(1-EXP(-(0.023514)*I7112))^(1.69151))</f>
        <v>0.43808620674600529</v>
      </c>
      <c r="N7112" s="1">
        <v>6.3</v>
      </c>
      <c r="O7112" s="1">
        <v>5.01</v>
      </c>
      <c r="Q7112" s="1">
        <v>2.5099999999999998</v>
      </c>
      <c r="R7112" s="1">
        <v>3.95</v>
      </c>
      <c r="AJ7112" s="1" t="s">
        <v>406</v>
      </c>
      <c r="AK7112" s="20">
        <v>55</v>
      </c>
      <c r="AL7112" s="19">
        <v>58</v>
      </c>
      <c r="AN7112" s="3">
        <v>2000</v>
      </c>
      <c r="AQ7112">
        <v>80610</v>
      </c>
      <c r="AR7112" s="1" t="s">
        <v>3294</v>
      </c>
    </row>
    <row r="7113" spans="1:50" x14ac:dyDescent="0.25">
      <c r="A7113" s="1">
        <v>8722</v>
      </c>
      <c r="B7113" s="1" t="s">
        <v>1233</v>
      </c>
      <c r="C7113" s="1">
        <v>101</v>
      </c>
      <c r="D7113" s="1" t="s">
        <v>5627</v>
      </c>
      <c r="F7113" s="33" t="s">
        <v>859</v>
      </c>
      <c r="G7113" s="1">
        <v>7</v>
      </c>
      <c r="H7113" s="1">
        <v>15</v>
      </c>
      <c r="I7113" s="1">
        <v>3.8</v>
      </c>
      <c r="J7113" s="1">
        <v>4.5</v>
      </c>
      <c r="K7113" s="3">
        <v>3100</v>
      </c>
      <c r="L7113" s="2">
        <f>N7113/((1824.17)*(1-EXP(-(0.023514)*I7113))^(1.69151))</f>
        <v>0.31971240461522238</v>
      </c>
      <c r="N7113" s="1">
        <v>9.1</v>
      </c>
      <c r="O7113" s="1">
        <v>7.31</v>
      </c>
      <c r="Q7113" s="1">
        <v>2.0499999999999998</v>
      </c>
      <c r="R7113" s="1">
        <v>2.63</v>
      </c>
      <c r="AJ7113" s="1" t="s">
        <v>406</v>
      </c>
      <c r="AK7113" s="20">
        <v>55</v>
      </c>
      <c r="AL7113" s="19">
        <v>58</v>
      </c>
      <c r="AN7113" s="3">
        <v>2000</v>
      </c>
      <c r="AQ7113">
        <v>80610</v>
      </c>
      <c r="AR7113" s="1" t="s">
        <v>3294</v>
      </c>
    </row>
    <row r="7114" spans="1:50" x14ac:dyDescent="0.25">
      <c r="A7114" s="1">
        <v>8723</v>
      </c>
      <c r="B7114" s="1" t="s">
        <v>1233</v>
      </c>
      <c r="C7114" s="1">
        <v>101</v>
      </c>
      <c r="D7114" s="1" t="s">
        <v>5627</v>
      </c>
      <c r="F7114" s="33" t="s">
        <v>859</v>
      </c>
      <c r="G7114" s="1">
        <v>3</v>
      </c>
      <c r="H7114" s="1">
        <v>20</v>
      </c>
      <c r="I7114" s="1">
        <v>13.6</v>
      </c>
      <c r="J7114" s="1">
        <v>7.3</v>
      </c>
      <c r="K7114" s="3">
        <v>1415</v>
      </c>
      <c r="L7114" s="2">
        <f>N7114/((1668.67)*(1-EXP(-(0.022864)*I7114))^(1.61028))</f>
        <v>0.15502849789688866</v>
      </c>
      <c r="N7114" s="1">
        <v>30.9</v>
      </c>
      <c r="Q7114" s="1">
        <v>5.9</v>
      </c>
      <c r="R7114" s="1">
        <v>4.7699999999999996</v>
      </c>
      <c r="S7114" s="22"/>
      <c r="AJ7114" s="1" t="s">
        <v>406</v>
      </c>
      <c r="AK7114" s="20">
        <v>55</v>
      </c>
      <c r="AL7114" s="19">
        <v>58</v>
      </c>
      <c r="AN7114" s="3">
        <v>2000</v>
      </c>
      <c r="AQ7114">
        <v>80610</v>
      </c>
      <c r="AR7114" s="1" t="s">
        <v>3294</v>
      </c>
    </row>
    <row r="7115" spans="1:50" x14ac:dyDescent="0.25">
      <c r="A7115" s="1">
        <v>8724</v>
      </c>
      <c r="B7115" s="1" t="s">
        <v>1233</v>
      </c>
      <c r="C7115" s="1">
        <v>101</v>
      </c>
      <c r="D7115" s="1" t="s">
        <v>5627</v>
      </c>
      <c r="F7115" s="33" t="s">
        <v>859</v>
      </c>
      <c r="G7115" s="1">
        <v>7</v>
      </c>
      <c r="H7115" s="1">
        <v>30</v>
      </c>
      <c r="I7115" s="1">
        <v>15.2</v>
      </c>
      <c r="J7115" s="1">
        <v>12.6</v>
      </c>
      <c r="K7115" s="3">
        <v>1524</v>
      </c>
      <c r="L7115" s="2">
        <f>N7115/((1824.17)*(1-EXP(-(0.023514)*I7115))^(1.69151))</f>
        <v>0.36487513430693125</v>
      </c>
      <c r="N7115" s="1">
        <v>87.1</v>
      </c>
      <c r="Q7115" s="1">
        <v>5.26</v>
      </c>
      <c r="R7115" s="1">
        <v>4.17</v>
      </c>
      <c r="AJ7115" s="1" t="s">
        <v>406</v>
      </c>
      <c r="AK7115" s="20">
        <v>55</v>
      </c>
      <c r="AL7115" s="19">
        <v>58</v>
      </c>
      <c r="AN7115" s="3">
        <v>2000</v>
      </c>
      <c r="AQ7115">
        <v>80610</v>
      </c>
      <c r="AR7115" s="1" t="s">
        <v>3294</v>
      </c>
    </row>
    <row r="7116" spans="1:50" x14ac:dyDescent="0.25">
      <c r="A7116" s="1">
        <v>8725</v>
      </c>
      <c r="B7116" s="1" t="s">
        <v>1233</v>
      </c>
      <c r="C7116" s="1">
        <v>101</v>
      </c>
      <c r="D7116" s="1" t="s">
        <v>5627</v>
      </c>
      <c r="F7116" s="33" t="s">
        <v>859</v>
      </c>
      <c r="G7116" s="1">
        <v>7</v>
      </c>
      <c r="H7116" s="1">
        <v>40</v>
      </c>
      <c r="I7116" s="1">
        <v>17.600000000000001</v>
      </c>
      <c r="J7116" s="1">
        <v>15.7</v>
      </c>
      <c r="K7116" s="3">
        <v>1040</v>
      </c>
      <c r="L7116" s="2">
        <f>N7116/((1824.17)*(1-EXP(-(0.023514)*I7116))^(1.69151))</f>
        <v>0.69223531891465961</v>
      </c>
      <c r="N7116" s="1">
        <v>202.5</v>
      </c>
      <c r="O7116" s="1">
        <v>162</v>
      </c>
      <c r="Q7116" s="1">
        <v>12.9</v>
      </c>
      <c r="R7116" s="1">
        <v>5.58</v>
      </c>
      <c r="S7116" s="22"/>
      <c r="AJ7116" s="1" t="s">
        <v>406</v>
      </c>
      <c r="AK7116" s="20">
        <v>55</v>
      </c>
      <c r="AL7116" s="19">
        <v>58</v>
      </c>
      <c r="AN7116" s="3">
        <v>2000</v>
      </c>
      <c r="AQ7116">
        <v>80610</v>
      </c>
      <c r="AR7116" s="1" t="s">
        <v>3294</v>
      </c>
    </row>
    <row r="7117" spans="1:50" x14ac:dyDescent="0.25">
      <c r="A7117" s="1">
        <v>8726</v>
      </c>
      <c r="B7117" s="1" t="s">
        <v>1233</v>
      </c>
      <c r="C7117" s="1">
        <v>101</v>
      </c>
      <c r="D7117" s="1" t="s">
        <v>5627</v>
      </c>
      <c r="F7117" s="33" t="s">
        <v>859</v>
      </c>
      <c r="G7117" s="1">
        <v>7</v>
      </c>
      <c r="H7117" s="1">
        <v>30</v>
      </c>
      <c r="I7117" s="1">
        <v>11.1</v>
      </c>
      <c r="J7117" s="1">
        <v>13</v>
      </c>
      <c r="K7117" s="3">
        <v>2564</v>
      </c>
      <c r="L7117" s="2">
        <f>N7117/((1824.17)*(1-EXP(-(0.023514)*I7117))^(1.69151))</f>
        <v>1.3329513677189011</v>
      </c>
      <c r="N7117" s="1">
        <v>202</v>
      </c>
      <c r="O7117" s="1">
        <v>81.900000000000006</v>
      </c>
      <c r="P7117" s="1">
        <v>6.68</v>
      </c>
      <c r="Q7117" s="1">
        <v>16.399999999999999</v>
      </c>
      <c r="R7117" s="1">
        <v>11.9</v>
      </c>
      <c r="AJ7117" s="1" t="s">
        <v>406</v>
      </c>
      <c r="AK7117" s="20">
        <v>55</v>
      </c>
      <c r="AL7117" s="19">
        <v>58</v>
      </c>
      <c r="AN7117" s="3">
        <v>2002</v>
      </c>
      <c r="AQ7117">
        <v>80610</v>
      </c>
      <c r="AR7117" s="1" t="s">
        <v>326</v>
      </c>
    </row>
    <row r="7118" spans="1:50" x14ac:dyDescent="0.25">
      <c r="A7118" s="1">
        <v>8727</v>
      </c>
      <c r="B7118" s="1" t="s">
        <v>1233</v>
      </c>
      <c r="C7118" s="1">
        <v>101</v>
      </c>
      <c r="D7118" s="1" t="s">
        <v>5627</v>
      </c>
      <c r="F7118" s="33" t="s">
        <v>859</v>
      </c>
      <c r="G7118" s="1">
        <v>6</v>
      </c>
      <c r="H7118" s="1">
        <v>40</v>
      </c>
      <c r="I7118" s="1">
        <v>15</v>
      </c>
      <c r="J7118" s="1">
        <v>16.899999999999999</v>
      </c>
      <c r="K7118" s="3">
        <v>1639</v>
      </c>
      <c r="L7118" s="2">
        <f>N7118/((1963.5)*(1-EXP(-(0.024337)*I7118))^(1.76926))</f>
        <v>1.1474648840142703</v>
      </c>
      <c r="N7118" s="1">
        <v>277</v>
      </c>
      <c r="O7118" s="1">
        <v>112.9</v>
      </c>
      <c r="P7118" s="1">
        <v>7.98</v>
      </c>
      <c r="Q7118" s="1">
        <v>17.5</v>
      </c>
      <c r="R7118" s="1">
        <v>10.8</v>
      </c>
      <c r="AJ7118" s="1" t="s">
        <v>406</v>
      </c>
      <c r="AK7118" s="20">
        <v>55</v>
      </c>
      <c r="AL7118" s="19">
        <v>58</v>
      </c>
      <c r="AN7118" s="3">
        <v>2002</v>
      </c>
      <c r="AQ7118">
        <v>80610</v>
      </c>
      <c r="AR7118" s="1" t="s">
        <v>326</v>
      </c>
    </row>
    <row r="7119" spans="1:50" x14ac:dyDescent="0.25">
      <c r="A7119" s="1">
        <v>8728</v>
      </c>
      <c r="B7119" s="1" t="s">
        <v>1233</v>
      </c>
      <c r="C7119" s="1">
        <v>101</v>
      </c>
      <c r="D7119" s="1" t="s">
        <v>5627</v>
      </c>
      <c r="F7119" s="33" t="s">
        <v>859</v>
      </c>
      <c r="G7119" s="1">
        <v>6</v>
      </c>
      <c r="H7119" s="1">
        <v>50</v>
      </c>
      <c r="I7119" s="1">
        <v>18.600000000000001</v>
      </c>
      <c r="J7119" s="1">
        <v>20.3</v>
      </c>
      <c r="K7119" s="3">
        <v>1107</v>
      </c>
      <c r="L7119" s="2">
        <f>N7119/((1963.5)*(1-EXP(-(0.024337)*I7119))^(1.76926))</f>
        <v>0.99820341941232293</v>
      </c>
      <c r="N7119" s="1">
        <v>328</v>
      </c>
      <c r="O7119" s="1">
        <v>133.6</v>
      </c>
      <c r="P7119" s="1">
        <v>8.85</v>
      </c>
      <c r="Q7119" s="1">
        <v>16.899999999999999</v>
      </c>
      <c r="R7119" s="1">
        <v>9.34</v>
      </c>
      <c r="AJ7119" s="1" t="s">
        <v>406</v>
      </c>
      <c r="AK7119" s="20">
        <v>55</v>
      </c>
      <c r="AL7119" s="19">
        <v>58</v>
      </c>
      <c r="AN7119" s="3">
        <v>2002</v>
      </c>
      <c r="AQ7119">
        <v>80610</v>
      </c>
      <c r="AR7119" s="1" t="s">
        <v>326</v>
      </c>
      <c r="AX7119" s="33"/>
    </row>
    <row r="7120" spans="1:50" x14ac:dyDescent="0.25">
      <c r="A7120" s="1">
        <v>8729</v>
      </c>
      <c r="B7120" s="1" t="s">
        <v>1233</v>
      </c>
      <c r="C7120" s="1">
        <v>101</v>
      </c>
      <c r="D7120" s="1" t="s">
        <v>5627</v>
      </c>
      <c r="F7120" s="33" t="s">
        <v>859</v>
      </c>
      <c r="G7120" s="1">
        <v>6</v>
      </c>
      <c r="H7120" s="1">
        <v>60</v>
      </c>
      <c r="I7120" s="1">
        <v>21.7</v>
      </c>
      <c r="J7120" s="1">
        <v>23.7</v>
      </c>
      <c r="K7120" s="3">
        <v>775</v>
      </c>
      <c r="L7120" s="2">
        <f>N7120/((1963.5)*(1-EXP(-(0.024337)*I7120))^(1.76926))</f>
        <v>0.89172941011169193</v>
      </c>
      <c r="N7120" s="1">
        <v>362</v>
      </c>
      <c r="O7120" s="1">
        <v>147.9</v>
      </c>
      <c r="P7120" s="1">
        <v>9.44</v>
      </c>
      <c r="Q7120" s="1">
        <v>16.100000000000001</v>
      </c>
      <c r="R7120" s="1">
        <v>8.1300000000000008</v>
      </c>
      <c r="AJ7120" s="1" t="s">
        <v>406</v>
      </c>
      <c r="AK7120" s="20">
        <v>55</v>
      </c>
      <c r="AL7120" s="19">
        <v>58</v>
      </c>
      <c r="AN7120" s="3">
        <v>2002</v>
      </c>
      <c r="AQ7120">
        <v>80610</v>
      </c>
      <c r="AR7120" s="1" t="s">
        <v>326</v>
      </c>
    </row>
    <row r="7121" spans="1:44" x14ac:dyDescent="0.25">
      <c r="A7121" s="1">
        <v>8730</v>
      </c>
      <c r="B7121" s="1" t="s">
        <v>1233</v>
      </c>
      <c r="C7121" s="1">
        <v>101</v>
      </c>
      <c r="D7121" s="1" t="s">
        <v>5627</v>
      </c>
      <c r="F7121" s="33" t="s">
        <v>859</v>
      </c>
      <c r="G7121" s="1">
        <v>8</v>
      </c>
      <c r="H7121" s="1">
        <v>20</v>
      </c>
      <c r="I7121" s="1">
        <v>5.9</v>
      </c>
      <c r="J7121" s="1">
        <v>7.1</v>
      </c>
      <c r="K7121" s="3">
        <v>5882</v>
      </c>
      <c r="L7121" s="2">
        <f>N7121/((1668.67)*(1-EXP(-(0.022864)*I7121))^(1.61028))</f>
        <v>1.5956187443251406</v>
      </c>
      <c r="N7121" s="1">
        <v>95</v>
      </c>
      <c r="O7121" s="1">
        <v>37.700000000000003</v>
      </c>
      <c r="P7121" s="1">
        <v>4.83</v>
      </c>
      <c r="Q7121" s="1">
        <v>11.6</v>
      </c>
      <c r="R7121" s="1">
        <v>11.1</v>
      </c>
      <c r="AJ7121" s="1" t="s">
        <v>406</v>
      </c>
      <c r="AK7121" s="20">
        <v>55</v>
      </c>
      <c r="AL7121" s="19">
        <v>58</v>
      </c>
      <c r="AN7121" s="3">
        <v>2002</v>
      </c>
      <c r="AQ7121">
        <v>80610</v>
      </c>
      <c r="AR7121" s="1" t="s">
        <v>326</v>
      </c>
    </row>
    <row r="7122" spans="1:44" x14ac:dyDescent="0.25">
      <c r="A7122" s="1">
        <v>8731</v>
      </c>
      <c r="B7122" s="1" t="s">
        <v>1233</v>
      </c>
      <c r="C7122" s="1">
        <v>101</v>
      </c>
      <c r="D7122" s="1" t="s">
        <v>5627</v>
      </c>
      <c r="F7122" s="33" t="s">
        <v>859</v>
      </c>
      <c r="G7122" s="1">
        <v>7</v>
      </c>
      <c r="H7122" s="1">
        <v>30</v>
      </c>
      <c r="I7122" s="1">
        <v>10.3</v>
      </c>
      <c r="J7122" s="1">
        <v>11.2</v>
      </c>
      <c r="K7122" s="3">
        <v>3175</v>
      </c>
      <c r="L7122" s="2">
        <f>N7122/((1824.17)*(1-EXP(-(0.023514)*I7122))^(1.69151))</f>
        <v>1.3349697942699941</v>
      </c>
      <c r="N7122" s="1">
        <v>181</v>
      </c>
      <c r="O7122" s="1">
        <v>73.2</v>
      </c>
      <c r="P7122" s="1">
        <v>6.32</v>
      </c>
      <c r="Q7122" s="1">
        <v>15.1</v>
      </c>
      <c r="R7122" s="1">
        <v>11.2</v>
      </c>
      <c r="AJ7122" s="1" t="s">
        <v>406</v>
      </c>
      <c r="AK7122" s="20">
        <v>55</v>
      </c>
      <c r="AL7122" s="19">
        <v>58</v>
      </c>
      <c r="AN7122" s="3">
        <v>2002</v>
      </c>
      <c r="AQ7122">
        <v>80610</v>
      </c>
      <c r="AR7122" s="1" t="s">
        <v>326</v>
      </c>
    </row>
    <row r="7123" spans="1:44" x14ac:dyDescent="0.25">
      <c r="A7123" s="1">
        <v>8732</v>
      </c>
      <c r="B7123" s="1" t="s">
        <v>1233</v>
      </c>
      <c r="C7123" s="1">
        <v>101</v>
      </c>
      <c r="D7123" s="1" t="s">
        <v>5627</v>
      </c>
      <c r="F7123" s="33" t="s">
        <v>859</v>
      </c>
      <c r="G7123" s="1">
        <v>7</v>
      </c>
      <c r="H7123" s="1">
        <v>40</v>
      </c>
      <c r="I7123" s="1">
        <v>14.3</v>
      </c>
      <c r="J7123" s="1">
        <v>14.8</v>
      </c>
      <c r="K7123" s="3">
        <v>1916</v>
      </c>
      <c r="L7123" s="2">
        <f>N7123/((1824.17)*(1-EXP(-(0.023514)*I7123))^(1.69151))</f>
        <v>1.1143689203948313</v>
      </c>
      <c r="N7123" s="1">
        <v>244</v>
      </c>
      <c r="O7123" s="1">
        <v>99</v>
      </c>
      <c r="P7123" s="1">
        <v>7.4</v>
      </c>
      <c r="Q7123" s="1">
        <v>15.8</v>
      </c>
      <c r="R7123" s="1">
        <v>10</v>
      </c>
      <c r="AJ7123" s="1" t="s">
        <v>406</v>
      </c>
      <c r="AK7123" s="20">
        <v>55</v>
      </c>
      <c r="AL7123" s="19">
        <v>58</v>
      </c>
      <c r="AN7123" s="3">
        <v>2002</v>
      </c>
      <c r="AQ7123">
        <v>80610</v>
      </c>
      <c r="AR7123" s="1" t="s">
        <v>326</v>
      </c>
    </row>
    <row r="7124" spans="1:44" x14ac:dyDescent="0.25">
      <c r="A7124" s="1">
        <v>8733</v>
      </c>
      <c r="B7124" s="1" t="s">
        <v>1233</v>
      </c>
      <c r="C7124" s="1">
        <v>101</v>
      </c>
      <c r="D7124" s="1" t="s">
        <v>5627</v>
      </c>
      <c r="F7124" s="33" t="s">
        <v>859</v>
      </c>
      <c r="G7124" s="1">
        <v>6</v>
      </c>
      <c r="H7124" s="1">
        <v>50</v>
      </c>
      <c r="I7124" s="1">
        <v>17.899999999999999</v>
      </c>
      <c r="J7124" s="1">
        <v>18.2</v>
      </c>
      <c r="K7124" s="3">
        <v>1273</v>
      </c>
      <c r="L7124" s="2">
        <f>N7124/((1963.5)*(1-EXP(-(0.024337)*I7124))^(1.76926))</f>
        <v>0.94107976678720162</v>
      </c>
      <c r="N7124" s="1">
        <v>293</v>
      </c>
      <c r="O7124" s="1">
        <v>119.1</v>
      </c>
      <c r="P7124" s="1">
        <v>8.24</v>
      </c>
      <c r="Q7124" s="1">
        <v>15.7</v>
      </c>
      <c r="R7124" s="1">
        <v>8.8699999999999992</v>
      </c>
      <c r="S7124" s="22"/>
      <c r="AJ7124" s="1" t="s">
        <v>406</v>
      </c>
      <c r="AK7124" s="20">
        <v>55</v>
      </c>
      <c r="AL7124" s="19">
        <v>58</v>
      </c>
      <c r="AN7124" s="3">
        <v>2002</v>
      </c>
      <c r="AQ7124">
        <v>80610</v>
      </c>
      <c r="AR7124" s="1" t="s">
        <v>326</v>
      </c>
    </row>
    <row r="7125" spans="1:44" x14ac:dyDescent="0.25">
      <c r="A7125" s="1">
        <v>8734</v>
      </c>
      <c r="B7125" s="1" t="s">
        <v>1233</v>
      </c>
      <c r="C7125" s="1">
        <v>101</v>
      </c>
      <c r="D7125" s="1" t="s">
        <v>5627</v>
      </c>
      <c r="F7125" s="33" t="s">
        <v>859</v>
      </c>
      <c r="G7125" s="1">
        <v>6</v>
      </c>
      <c r="H7125" s="1">
        <v>60</v>
      </c>
      <c r="I7125" s="1">
        <v>20.8</v>
      </c>
      <c r="J7125" s="1">
        <v>21.1</v>
      </c>
      <c r="K7125" s="3">
        <v>862</v>
      </c>
      <c r="L7125" s="2">
        <f>N7125/((1963.5)*(1-EXP(-(0.024337)*I7125))^(1.76926))</f>
        <v>0.80600565994865436</v>
      </c>
      <c r="N7125" s="1">
        <v>309</v>
      </c>
      <c r="O7125" s="1">
        <v>126.1</v>
      </c>
      <c r="P7125" s="1">
        <v>8.5299999999999994</v>
      </c>
      <c r="Q7125" s="1">
        <v>14.3</v>
      </c>
      <c r="R7125" s="1">
        <v>7.52</v>
      </c>
      <c r="AJ7125" s="1" t="s">
        <v>406</v>
      </c>
      <c r="AK7125" s="20">
        <v>55</v>
      </c>
      <c r="AL7125" s="19">
        <v>58</v>
      </c>
      <c r="AN7125" s="3">
        <v>2002</v>
      </c>
      <c r="AQ7125">
        <v>80610</v>
      </c>
      <c r="AR7125" s="1" t="s">
        <v>326</v>
      </c>
    </row>
    <row r="7126" spans="1:44" x14ac:dyDescent="0.25">
      <c r="A7126" s="1">
        <v>8735</v>
      </c>
      <c r="B7126" s="1" t="s">
        <v>1233</v>
      </c>
      <c r="C7126" s="1">
        <v>101</v>
      </c>
      <c r="D7126" s="1" t="s">
        <v>5627</v>
      </c>
      <c r="F7126" s="33" t="s">
        <v>859</v>
      </c>
      <c r="G7126" s="1">
        <v>6</v>
      </c>
      <c r="H7126" s="1">
        <v>10</v>
      </c>
      <c r="I7126" s="1">
        <v>4.5</v>
      </c>
      <c r="J7126" s="1">
        <v>5.7</v>
      </c>
      <c r="K7126" s="3">
        <v>2264</v>
      </c>
      <c r="L7126" s="2">
        <f>N7126/((2111.2)*(1-EXP(-(0.024888)*I7126))^(1.82531))</f>
        <v>0.51027043989982623</v>
      </c>
      <c r="N7126" s="1">
        <v>17.899999999999999</v>
      </c>
      <c r="O7126" s="1">
        <v>6.14</v>
      </c>
      <c r="P7126" s="1">
        <v>2.0299999999999998</v>
      </c>
      <c r="Q7126" s="1">
        <v>2.06</v>
      </c>
      <c r="R7126" s="1">
        <v>3.38</v>
      </c>
      <c r="AJ7126" s="1" t="s">
        <v>406</v>
      </c>
      <c r="AK7126" s="20">
        <v>55.5</v>
      </c>
      <c r="AL7126" s="19">
        <v>73.5</v>
      </c>
      <c r="AN7126" s="3">
        <v>2002</v>
      </c>
      <c r="AQ7126">
        <v>80809</v>
      </c>
      <c r="AR7126" s="1" t="s">
        <v>327</v>
      </c>
    </row>
    <row r="7127" spans="1:44" x14ac:dyDescent="0.25">
      <c r="A7127" s="1">
        <v>8736</v>
      </c>
      <c r="B7127" s="1" t="s">
        <v>1233</v>
      </c>
      <c r="C7127" s="1">
        <v>101</v>
      </c>
      <c r="D7127" s="1" t="s">
        <v>5627</v>
      </c>
      <c r="F7127" s="33" t="s">
        <v>859</v>
      </c>
      <c r="G7127" s="1">
        <v>5</v>
      </c>
      <c r="H7127" s="1">
        <v>21</v>
      </c>
      <c r="I7127" s="1">
        <v>10.4</v>
      </c>
      <c r="J7127" s="1">
        <v>11</v>
      </c>
      <c r="K7127" s="3">
        <v>2945</v>
      </c>
      <c r="L7127" s="2">
        <f>N7127/((2111.2)*(1-EXP(-(0.024888)*I7127))^(1.82531))</f>
        <v>1.0060083386514438</v>
      </c>
      <c r="N7127" s="1">
        <v>143</v>
      </c>
      <c r="O7127" s="1">
        <v>48.89</v>
      </c>
      <c r="P7127" s="1">
        <v>5.84</v>
      </c>
      <c r="Q7127" s="1">
        <v>10.39</v>
      </c>
      <c r="R7127" s="1">
        <v>7.16</v>
      </c>
      <c r="AJ7127" s="1" t="s">
        <v>406</v>
      </c>
      <c r="AK7127" s="20">
        <v>55.5</v>
      </c>
      <c r="AL7127" s="19">
        <v>73.5</v>
      </c>
      <c r="AN7127" s="3">
        <v>2002</v>
      </c>
      <c r="AQ7127">
        <v>80809</v>
      </c>
      <c r="AR7127" s="1" t="s">
        <v>327</v>
      </c>
    </row>
    <row r="7128" spans="1:44" x14ac:dyDescent="0.25">
      <c r="A7128" s="1">
        <v>8737</v>
      </c>
      <c r="B7128" s="1" t="s">
        <v>1233</v>
      </c>
      <c r="C7128" s="1">
        <v>101</v>
      </c>
      <c r="D7128" s="1" t="s">
        <v>5627</v>
      </c>
      <c r="F7128" s="33" t="s">
        <v>859</v>
      </c>
      <c r="G7128" s="1">
        <v>5</v>
      </c>
      <c r="H7128" s="1">
        <v>30</v>
      </c>
      <c r="I7128" s="1">
        <v>14.8</v>
      </c>
      <c r="J7128" s="1">
        <v>15.6</v>
      </c>
      <c r="K7128" s="3">
        <v>1925</v>
      </c>
      <c r="L7128" s="2">
        <f>N7128/((2111.2)*(1-EXP(-(0.024888)*I7128))^(1.82531))</f>
        <v>1.1454207624077046</v>
      </c>
      <c r="N7128" s="1">
        <v>282</v>
      </c>
      <c r="O7128" s="1">
        <v>88.31</v>
      </c>
      <c r="P7128" s="1">
        <v>8.7100000000000009</v>
      </c>
      <c r="Q7128" s="1">
        <v>8.23</v>
      </c>
      <c r="R7128" s="1">
        <v>8.0399999999999991</v>
      </c>
      <c r="S7128" s="22"/>
      <c r="AJ7128" s="1" t="s">
        <v>406</v>
      </c>
      <c r="AK7128" s="20">
        <v>55.5</v>
      </c>
      <c r="AL7128" s="19">
        <v>73.5</v>
      </c>
      <c r="AN7128" s="3">
        <v>2002</v>
      </c>
      <c r="AQ7128">
        <v>80809</v>
      </c>
      <c r="AR7128" s="1" t="s">
        <v>327</v>
      </c>
    </row>
    <row r="7129" spans="1:44" x14ac:dyDescent="0.25">
      <c r="A7129" s="1">
        <v>8738</v>
      </c>
      <c r="B7129" s="1" t="s">
        <v>1233</v>
      </c>
      <c r="C7129" s="1">
        <v>101</v>
      </c>
      <c r="D7129" s="1" t="s">
        <v>5627</v>
      </c>
      <c r="F7129" s="33" t="s">
        <v>859</v>
      </c>
      <c r="G7129" s="1">
        <v>6</v>
      </c>
      <c r="H7129" s="1">
        <v>40</v>
      </c>
      <c r="I7129" s="1">
        <v>16.600000000000001</v>
      </c>
      <c r="J7129" s="1">
        <v>15.6</v>
      </c>
      <c r="K7129" s="3">
        <v>1836</v>
      </c>
      <c r="L7129" s="2">
        <f>N7129/((1963.5)*(1-EXP(-(0.024337)*I7129))^(1.76926))</f>
        <v>1.1357077023819093</v>
      </c>
      <c r="N7129" s="1">
        <v>317.60000000000002</v>
      </c>
      <c r="O7129" s="1">
        <v>110.2</v>
      </c>
      <c r="P7129" s="1">
        <v>7.81</v>
      </c>
      <c r="Q7129" s="1">
        <v>11.87</v>
      </c>
      <c r="R7129" s="1">
        <v>10.56</v>
      </c>
      <c r="AJ7129" s="1" t="s">
        <v>406</v>
      </c>
      <c r="AK7129" s="20">
        <v>55.5</v>
      </c>
      <c r="AL7129" s="19">
        <v>73.5</v>
      </c>
      <c r="AN7129" s="3">
        <v>2002</v>
      </c>
      <c r="AQ7129">
        <v>80809</v>
      </c>
      <c r="AR7129" s="1" t="s">
        <v>327</v>
      </c>
    </row>
    <row r="7130" spans="1:44" x14ac:dyDescent="0.25">
      <c r="A7130" s="1">
        <v>8739</v>
      </c>
      <c r="B7130" s="1" t="s">
        <v>1233</v>
      </c>
      <c r="C7130" s="1">
        <v>101</v>
      </c>
      <c r="D7130" s="1" t="s">
        <v>5627</v>
      </c>
      <c r="F7130" s="33" t="s">
        <v>859</v>
      </c>
      <c r="G7130" s="1">
        <v>6</v>
      </c>
      <c r="H7130" s="1">
        <v>50</v>
      </c>
      <c r="I7130" s="1">
        <v>18.7</v>
      </c>
      <c r="J7130" s="1">
        <v>18.399999999999999</v>
      </c>
      <c r="K7130" s="3">
        <v>1603</v>
      </c>
      <c r="L7130" s="2">
        <f>N7130/((1963.5)*(1-EXP(-(0.024337)*I7130))^(1.76926))</f>
        <v>0.87143606984825195</v>
      </c>
      <c r="N7130" s="1">
        <v>288.5</v>
      </c>
      <c r="O7130" s="1">
        <v>113.4</v>
      </c>
      <c r="P7130" s="1">
        <v>7.81</v>
      </c>
      <c r="Q7130" s="1">
        <v>12.55</v>
      </c>
      <c r="R7130" s="1">
        <v>9.33</v>
      </c>
      <c r="S7130" s="22"/>
      <c r="AJ7130" s="1" t="s">
        <v>406</v>
      </c>
      <c r="AK7130" s="20">
        <v>55.5</v>
      </c>
      <c r="AL7130" s="19">
        <v>73.5</v>
      </c>
      <c r="AN7130" s="3">
        <v>2002</v>
      </c>
      <c r="AQ7130">
        <v>80809</v>
      </c>
      <c r="AR7130" s="1" t="s">
        <v>327</v>
      </c>
    </row>
    <row r="7131" spans="1:44" x14ac:dyDescent="0.25">
      <c r="A7131" s="1">
        <v>8740</v>
      </c>
      <c r="B7131" s="1" t="s">
        <v>1233</v>
      </c>
      <c r="C7131" s="1">
        <v>101</v>
      </c>
      <c r="D7131" s="1" t="s">
        <v>5627</v>
      </c>
      <c r="F7131" s="33" t="s">
        <v>859</v>
      </c>
      <c r="G7131" s="1">
        <v>5</v>
      </c>
      <c r="H7131" s="1">
        <v>20</v>
      </c>
      <c r="I7131" s="1">
        <v>10.199999999999999</v>
      </c>
      <c r="J7131" s="1">
        <v>10.1</v>
      </c>
      <c r="K7131" s="3">
        <v>2636</v>
      </c>
      <c r="L7131" s="2">
        <f>N7131/((2111.2)*(1-EXP(-(0.024888)*I7131))^(1.82531))</f>
        <v>0.96085520365795241</v>
      </c>
      <c r="N7131" s="1">
        <v>132.4</v>
      </c>
      <c r="O7131" s="1">
        <v>40.86</v>
      </c>
      <c r="P7131" s="1">
        <v>4.3</v>
      </c>
      <c r="Q7131" s="1">
        <v>12.66</v>
      </c>
      <c r="R7131" s="1">
        <v>10.58</v>
      </c>
      <c r="AJ7131" s="1" t="s">
        <v>406</v>
      </c>
      <c r="AK7131" s="20">
        <v>55.5</v>
      </c>
      <c r="AL7131" s="19">
        <v>73.5</v>
      </c>
      <c r="AN7131" s="3">
        <v>2002</v>
      </c>
      <c r="AQ7131">
        <v>80809</v>
      </c>
      <c r="AR7131" s="1" t="s">
        <v>327</v>
      </c>
    </row>
    <row r="7132" spans="1:44" x14ac:dyDescent="0.25">
      <c r="A7132" s="1">
        <v>8741</v>
      </c>
      <c r="B7132" s="1" t="s">
        <v>1233</v>
      </c>
      <c r="C7132" s="1">
        <v>101</v>
      </c>
      <c r="D7132" s="1" t="s">
        <v>5627</v>
      </c>
      <c r="F7132" s="33" t="s">
        <v>859</v>
      </c>
      <c r="G7132" s="1">
        <v>6</v>
      </c>
      <c r="H7132" s="1">
        <v>20</v>
      </c>
      <c r="I7132" s="1">
        <v>8.9</v>
      </c>
      <c r="J7132" s="1">
        <v>12.3</v>
      </c>
      <c r="K7132" s="3">
        <v>1873</v>
      </c>
      <c r="L7132" s="2">
        <f>N7132/((1963.5)*(1-EXP(-(0.024337)*I7132))^(1.76926))</f>
        <v>0.81842726823311451</v>
      </c>
      <c r="N7132" s="1">
        <v>88.9</v>
      </c>
      <c r="O7132" s="1">
        <v>37.78</v>
      </c>
      <c r="P7132" s="1">
        <v>4.3</v>
      </c>
      <c r="Q7132" s="1">
        <v>18.78</v>
      </c>
      <c r="R7132" s="1">
        <v>16.03</v>
      </c>
      <c r="AJ7132" s="1" t="s">
        <v>406</v>
      </c>
      <c r="AK7132" s="20">
        <v>55.5</v>
      </c>
      <c r="AL7132" s="19">
        <v>73.5</v>
      </c>
      <c r="AN7132" s="3">
        <v>2002</v>
      </c>
      <c r="AQ7132">
        <v>80809</v>
      </c>
      <c r="AR7132" s="1" t="s">
        <v>327</v>
      </c>
    </row>
    <row r="7133" spans="1:44" x14ac:dyDescent="0.25">
      <c r="A7133" s="1">
        <v>8742</v>
      </c>
      <c r="B7133" s="1" t="s">
        <v>1233</v>
      </c>
      <c r="C7133" s="1">
        <v>101</v>
      </c>
      <c r="D7133" s="1" t="s">
        <v>5627</v>
      </c>
      <c r="F7133" s="33" t="s">
        <v>859</v>
      </c>
      <c r="G7133" s="1">
        <v>7</v>
      </c>
      <c r="H7133" s="1">
        <v>20</v>
      </c>
      <c r="I7133" s="1">
        <v>6.8</v>
      </c>
      <c r="J7133" s="1">
        <v>9.9</v>
      </c>
      <c r="K7133" s="3">
        <v>2129</v>
      </c>
      <c r="L7133" s="2">
        <f>N7133/((1824.17)*(1-EXP(-(0.023514)*I7133))^(1.69151))</f>
        <v>0.70846923992651389</v>
      </c>
      <c r="N7133" s="1">
        <v>50.9</v>
      </c>
      <c r="O7133" s="1">
        <v>22.29</v>
      </c>
      <c r="P7133" s="1">
        <v>2.84</v>
      </c>
      <c r="Q7133" s="1">
        <v>9.0500000000000007</v>
      </c>
      <c r="R7133" s="1">
        <v>8.48</v>
      </c>
      <c r="S7133" s="22"/>
      <c r="AJ7133" s="1" t="s">
        <v>406</v>
      </c>
      <c r="AK7133" s="20">
        <v>55.5</v>
      </c>
      <c r="AL7133" s="19">
        <v>73.5</v>
      </c>
      <c r="AN7133" s="3">
        <v>2002</v>
      </c>
      <c r="AQ7133">
        <v>80809</v>
      </c>
      <c r="AR7133" s="1" t="s">
        <v>327</v>
      </c>
    </row>
    <row r="7134" spans="1:44" x14ac:dyDescent="0.25">
      <c r="A7134" s="1">
        <v>8743</v>
      </c>
      <c r="B7134" s="1" t="s">
        <v>1233</v>
      </c>
      <c r="C7134" s="1">
        <v>101</v>
      </c>
      <c r="D7134" s="1" t="s">
        <v>5627</v>
      </c>
      <c r="F7134" s="33" t="s">
        <v>859</v>
      </c>
      <c r="G7134" s="1">
        <v>8</v>
      </c>
      <c r="H7134" s="1">
        <v>20</v>
      </c>
      <c r="I7134" s="1">
        <v>5.0999999999999996</v>
      </c>
      <c r="J7134" s="1">
        <v>8.1999999999999993</v>
      </c>
      <c r="K7134" s="3">
        <v>1794</v>
      </c>
      <c r="L7134" s="2">
        <f>N7134/((1668.67)*(1-EXP(-(0.022864)*I7134))^(1.61028))</f>
        <v>0.56730218638588692</v>
      </c>
      <c r="N7134" s="1">
        <v>27.1</v>
      </c>
      <c r="O7134" s="1">
        <v>10.76</v>
      </c>
      <c r="P7134" s="1">
        <v>1.49</v>
      </c>
      <c r="Q7134" s="1">
        <v>2.9</v>
      </c>
      <c r="R7134" s="1">
        <v>8.85</v>
      </c>
      <c r="AJ7134" s="1" t="s">
        <v>406</v>
      </c>
      <c r="AK7134" s="20">
        <v>55.5</v>
      </c>
      <c r="AL7134" s="19">
        <v>73.5</v>
      </c>
      <c r="AN7134" s="3">
        <v>2002</v>
      </c>
      <c r="AQ7134">
        <v>80809</v>
      </c>
      <c r="AR7134" s="1" t="s">
        <v>327</v>
      </c>
    </row>
    <row r="7135" spans="1:44" x14ac:dyDescent="0.25">
      <c r="A7135" s="1">
        <v>8744</v>
      </c>
      <c r="B7135" s="1" t="s">
        <v>1233</v>
      </c>
      <c r="C7135" s="1">
        <v>101</v>
      </c>
      <c r="D7135" s="1" t="s">
        <v>5627</v>
      </c>
      <c r="F7135" s="33" t="s">
        <v>859</v>
      </c>
      <c r="H7135" s="1">
        <v>2</v>
      </c>
      <c r="I7135" s="1">
        <v>8.5999999999999993E-2</v>
      </c>
      <c r="J7135" s="1">
        <v>0.28000000000000003</v>
      </c>
      <c r="K7135" s="3">
        <v>8480000</v>
      </c>
      <c r="R7135" s="1">
        <v>6.91</v>
      </c>
      <c r="AJ7135" s="1" t="s">
        <v>406</v>
      </c>
      <c r="AK7135" s="20">
        <v>54.67</v>
      </c>
      <c r="AL7135" s="19">
        <v>83</v>
      </c>
      <c r="AN7135" s="3">
        <v>1973</v>
      </c>
      <c r="AQ7135">
        <v>80809</v>
      </c>
      <c r="AR7135" s="1" t="s">
        <v>328</v>
      </c>
    </row>
    <row r="7136" spans="1:44" x14ac:dyDescent="0.25">
      <c r="A7136" s="1">
        <v>8745</v>
      </c>
      <c r="B7136" s="1" t="s">
        <v>1233</v>
      </c>
      <c r="C7136" s="1">
        <v>101</v>
      </c>
      <c r="D7136" s="1" t="s">
        <v>5627</v>
      </c>
      <c r="F7136" s="33" t="s">
        <v>859</v>
      </c>
      <c r="H7136" s="1">
        <v>2</v>
      </c>
      <c r="I7136" s="1">
        <v>6.2E-2</v>
      </c>
      <c r="J7136" s="1">
        <v>0.24</v>
      </c>
      <c r="K7136" s="3">
        <v>10530000</v>
      </c>
      <c r="R7136" s="1">
        <v>7.41</v>
      </c>
      <c r="AJ7136" s="1" t="s">
        <v>406</v>
      </c>
      <c r="AK7136" s="20">
        <v>54.67</v>
      </c>
      <c r="AL7136" s="19">
        <v>83</v>
      </c>
      <c r="AN7136" s="3">
        <v>1973</v>
      </c>
      <c r="AQ7136">
        <v>80809</v>
      </c>
      <c r="AR7136" s="1" t="s">
        <v>328</v>
      </c>
    </row>
    <row r="7137" spans="1:74" x14ac:dyDescent="0.25">
      <c r="A7137" s="1">
        <v>8746</v>
      </c>
      <c r="B7137" s="1" t="s">
        <v>1233</v>
      </c>
      <c r="C7137" s="1">
        <v>101</v>
      </c>
      <c r="D7137" s="1" t="s">
        <v>5627</v>
      </c>
      <c r="F7137" s="33" t="s">
        <v>859</v>
      </c>
      <c r="H7137" s="1">
        <v>2</v>
      </c>
      <c r="I7137" s="1">
        <v>6.2E-2</v>
      </c>
      <c r="J7137" s="1">
        <v>0.24</v>
      </c>
      <c r="K7137" s="3">
        <v>10530000</v>
      </c>
      <c r="R7137" s="1">
        <v>6.58</v>
      </c>
      <c r="AJ7137" s="1" t="s">
        <v>406</v>
      </c>
      <c r="AK7137" s="20">
        <v>54.67</v>
      </c>
      <c r="AL7137" s="19">
        <v>83</v>
      </c>
      <c r="AN7137" s="3">
        <v>1973</v>
      </c>
      <c r="AQ7137">
        <v>80809</v>
      </c>
      <c r="AR7137" s="1" t="s">
        <v>328</v>
      </c>
    </row>
    <row r="7138" spans="1:74" x14ac:dyDescent="0.25">
      <c r="A7138" s="1">
        <v>8747</v>
      </c>
      <c r="B7138" s="1" t="s">
        <v>1233</v>
      </c>
      <c r="C7138" s="1">
        <v>101</v>
      </c>
      <c r="D7138" s="1" t="s">
        <v>5627</v>
      </c>
      <c r="F7138" s="33" t="s">
        <v>859</v>
      </c>
      <c r="H7138" s="1">
        <v>3</v>
      </c>
      <c r="I7138" s="1">
        <v>0.2</v>
      </c>
      <c r="J7138" s="1">
        <v>0.35</v>
      </c>
      <c r="K7138" s="3">
        <v>6570000</v>
      </c>
      <c r="R7138" s="1">
        <v>9.1</v>
      </c>
      <c r="AJ7138" s="1" t="s">
        <v>406</v>
      </c>
      <c r="AK7138" s="20">
        <v>54.67</v>
      </c>
      <c r="AL7138" s="19">
        <v>83</v>
      </c>
      <c r="AN7138" s="3">
        <v>1973</v>
      </c>
      <c r="AQ7138">
        <v>80809</v>
      </c>
      <c r="AR7138" s="1" t="s">
        <v>328</v>
      </c>
    </row>
    <row r="7139" spans="1:74" x14ac:dyDescent="0.25">
      <c r="A7139" s="1">
        <v>8748</v>
      </c>
      <c r="B7139" s="1" t="s">
        <v>1233</v>
      </c>
      <c r="C7139" s="1">
        <v>101</v>
      </c>
      <c r="D7139" s="1" t="s">
        <v>5627</v>
      </c>
      <c r="F7139" s="33" t="s">
        <v>859</v>
      </c>
      <c r="H7139" s="1">
        <v>4</v>
      </c>
      <c r="I7139" s="1">
        <v>0.53</v>
      </c>
      <c r="J7139" s="1">
        <v>0.81</v>
      </c>
      <c r="K7139" s="3">
        <v>1380000</v>
      </c>
      <c r="R7139" s="1">
        <v>9.4700000000000006</v>
      </c>
      <c r="AJ7139" s="1" t="s">
        <v>406</v>
      </c>
      <c r="AK7139" s="20">
        <v>54.67</v>
      </c>
      <c r="AL7139" s="19">
        <v>83</v>
      </c>
      <c r="AN7139" s="3">
        <v>1973</v>
      </c>
      <c r="AQ7139">
        <v>80809</v>
      </c>
      <c r="AR7139" s="1" t="s">
        <v>328</v>
      </c>
    </row>
    <row r="7140" spans="1:74" x14ac:dyDescent="0.25">
      <c r="A7140" s="1">
        <v>8749</v>
      </c>
      <c r="B7140" s="1" t="s">
        <v>1233</v>
      </c>
      <c r="C7140" s="1">
        <v>101</v>
      </c>
      <c r="D7140" s="1" t="s">
        <v>5627</v>
      </c>
      <c r="F7140" s="33" t="s">
        <v>859</v>
      </c>
      <c r="H7140" s="1">
        <v>5</v>
      </c>
      <c r="I7140" s="1">
        <v>0.81</v>
      </c>
      <c r="J7140" s="1">
        <v>0.96</v>
      </c>
      <c r="K7140" s="3">
        <v>1210000</v>
      </c>
      <c r="R7140" s="1">
        <v>13</v>
      </c>
      <c r="AJ7140" s="1" t="s">
        <v>406</v>
      </c>
      <c r="AK7140" s="20">
        <v>54.67</v>
      </c>
      <c r="AL7140" s="19">
        <v>83</v>
      </c>
      <c r="AN7140" s="3">
        <v>1973</v>
      </c>
      <c r="AQ7140">
        <v>80809</v>
      </c>
      <c r="AR7140" s="1" t="s">
        <v>328</v>
      </c>
    </row>
    <row r="7141" spans="1:74" x14ac:dyDescent="0.25">
      <c r="A7141" s="1">
        <v>8750</v>
      </c>
      <c r="B7141" s="1" t="s">
        <v>1233</v>
      </c>
      <c r="C7141" s="1">
        <v>101</v>
      </c>
      <c r="D7141" s="1" t="s">
        <v>5627</v>
      </c>
      <c r="F7141" s="33" t="s">
        <v>859</v>
      </c>
      <c r="H7141" s="1">
        <v>5</v>
      </c>
      <c r="I7141" s="1">
        <v>0.89</v>
      </c>
      <c r="J7141" s="1">
        <v>1.19</v>
      </c>
      <c r="K7141" s="3">
        <v>990000</v>
      </c>
      <c r="R7141" s="1">
        <v>9.2899999999999991</v>
      </c>
      <c r="AJ7141" s="1" t="s">
        <v>406</v>
      </c>
      <c r="AK7141" s="20">
        <v>54.67</v>
      </c>
      <c r="AL7141" s="19">
        <v>83</v>
      </c>
      <c r="AN7141" s="3">
        <v>1973</v>
      </c>
      <c r="AQ7141">
        <v>80809</v>
      </c>
      <c r="AR7141" s="1" t="s">
        <v>328</v>
      </c>
    </row>
    <row r="7142" spans="1:74" x14ac:dyDescent="0.25">
      <c r="A7142" s="1">
        <v>8751</v>
      </c>
      <c r="B7142" s="1" t="s">
        <v>1233</v>
      </c>
      <c r="C7142" s="1">
        <v>101</v>
      </c>
      <c r="D7142" s="1" t="s">
        <v>5627</v>
      </c>
      <c r="F7142" s="33" t="s">
        <v>859</v>
      </c>
      <c r="G7142" s="1" t="s">
        <v>695</v>
      </c>
      <c r="H7142" s="1">
        <v>5</v>
      </c>
      <c r="I7142" s="1">
        <v>0.81</v>
      </c>
      <c r="J7142" s="1">
        <v>0.96</v>
      </c>
      <c r="K7142" s="3">
        <v>1210000</v>
      </c>
      <c r="AJ7142" s="1" t="s">
        <v>406</v>
      </c>
      <c r="AK7142" s="20">
        <v>54.67</v>
      </c>
      <c r="AL7142" s="19">
        <v>83</v>
      </c>
      <c r="AN7142" s="3">
        <v>1973</v>
      </c>
      <c r="AQ7142">
        <v>80809</v>
      </c>
      <c r="AR7142" s="1" t="s">
        <v>328</v>
      </c>
    </row>
    <row r="7143" spans="1:74" x14ac:dyDescent="0.25">
      <c r="A7143" s="1">
        <v>8752</v>
      </c>
      <c r="B7143" s="1" t="s">
        <v>1233</v>
      </c>
      <c r="C7143" s="1">
        <v>101</v>
      </c>
      <c r="D7143" s="1" t="s">
        <v>5627</v>
      </c>
      <c r="F7143" s="33" t="s">
        <v>859</v>
      </c>
      <c r="G7143" s="1">
        <v>6</v>
      </c>
      <c r="H7143" s="1">
        <v>10</v>
      </c>
      <c r="I7143" s="1">
        <v>2.6</v>
      </c>
      <c r="J7143" s="1">
        <v>2.7</v>
      </c>
      <c r="K7143" s="3">
        <v>6763</v>
      </c>
      <c r="L7143" s="35">
        <v>2</v>
      </c>
      <c r="N7143" s="1">
        <v>30</v>
      </c>
      <c r="O7143" s="1">
        <v>13</v>
      </c>
      <c r="Q7143" s="1">
        <v>5.0999999999999996</v>
      </c>
      <c r="R7143" s="1">
        <v>7.3</v>
      </c>
      <c r="S7143" s="1">
        <v>11.8</v>
      </c>
      <c r="AJ7143" s="1" t="s">
        <v>406</v>
      </c>
      <c r="AK7143" s="19">
        <v>55</v>
      </c>
      <c r="AL7143" s="19">
        <v>82.5</v>
      </c>
      <c r="AN7143" s="3">
        <v>1966</v>
      </c>
      <c r="AQ7143">
        <v>80809</v>
      </c>
      <c r="AR7143" s="1" t="s">
        <v>576</v>
      </c>
    </row>
    <row r="7144" spans="1:74" x14ac:dyDescent="0.25">
      <c r="A7144" s="1">
        <v>8753</v>
      </c>
      <c r="B7144" s="1" t="s">
        <v>1233</v>
      </c>
      <c r="C7144" s="1">
        <v>101</v>
      </c>
      <c r="D7144" s="1" t="s">
        <v>5627</v>
      </c>
      <c r="F7144" s="33" t="s">
        <v>859</v>
      </c>
      <c r="G7144" s="1">
        <v>6</v>
      </c>
      <c r="H7144" s="1">
        <v>20</v>
      </c>
      <c r="I7144" s="1">
        <v>7.7</v>
      </c>
      <c r="J7144" s="1">
        <v>7.8</v>
      </c>
      <c r="K7144" s="3">
        <v>5052</v>
      </c>
      <c r="L7144" s="2">
        <f>N7144/((1963.5)*(1-EXP(-(0.024337)*I7144))^(1.76926))</f>
        <v>1.4502102387164826</v>
      </c>
      <c r="N7144" s="1">
        <v>125</v>
      </c>
      <c r="O7144" s="1">
        <v>53</v>
      </c>
      <c r="Q7144" s="1">
        <v>8.6</v>
      </c>
      <c r="R7144" s="1">
        <v>7.8</v>
      </c>
      <c r="S7144" s="1">
        <v>9.4700000000000006</v>
      </c>
      <c r="AJ7144" s="1" t="s">
        <v>406</v>
      </c>
      <c r="AK7144" s="19">
        <v>55</v>
      </c>
      <c r="AL7144" s="19">
        <v>82.5</v>
      </c>
      <c r="AN7144" s="3">
        <v>1966</v>
      </c>
      <c r="AQ7144">
        <v>80809</v>
      </c>
      <c r="AR7144" s="1" t="s">
        <v>576</v>
      </c>
    </row>
    <row r="7145" spans="1:74" x14ac:dyDescent="0.25">
      <c r="A7145" s="1">
        <v>8754</v>
      </c>
      <c r="B7145" s="1" t="s">
        <v>1233</v>
      </c>
      <c r="C7145" s="1">
        <v>101</v>
      </c>
      <c r="D7145" s="1" t="s">
        <v>5627</v>
      </c>
      <c r="F7145" s="33" t="s">
        <v>859</v>
      </c>
      <c r="G7145" s="1">
        <v>6</v>
      </c>
      <c r="H7145" s="1">
        <v>30</v>
      </c>
      <c r="I7145" s="1">
        <v>12.9</v>
      </c>
      <c r="J7145" s="1">
        <v>12.3</v>
      </c>
      <c r="K7145" s="3">
        <v>3320</v>
      </c>
      <c r="L7145" s="2">
        <f>N7145/((1963.5)*(1-EXP(-(0.024337)*I7145))^(1.76926))</f>
        <v>1.3062408540235666</v>
      </c>
      <c r="N7145" s="1">
        <v>252</v>
      </c>
      <c r="O7145" s="1">
        <v>92</v>
      </c>
      <c r="Q7145" s="1">
        <v>12.4</v>
      </c>
      <c r="R7145" s="1">
        <v>9.6999999999999993</v>
      </c>
      <c r="S7145" s="1">
        <v>17</v>
      </c>
      <c r="AJ7145" s="1" t="s">
        <v>406</v>
      </c>
      <c r="AK7145" s="19">
        <v>55</v>
      </c>
      <c r="AL7145" s="19">
        <v>82.5</v>
      </c>
      <c r="AN7145" s="3">
        <v>1966</v>
      </c>
      <c r="AQ7145">
        <v>80809</v>
      </c>
      <c r="AR7145" s="1" t="s">
        <v>576</v>
      </c>
    </row>
    <row r="7146" spans="1:74" x14ac:dyDescent="0.25">
      <c r="A7146" s="1">
        <v>8755</v>
      </c>
      <c r="B7146" s="1" t="s">
        <v>1233</v>
      </c>
      <c r="C7146" s="1">
        <v>101</v>
      </c>
      <c r="D7146" s="1" t="s">
        <v>5627</v>
      </c>
      <c r="F7146" s="33" t="s">
        <v>859</v>
      </c>
      <c r="G7146" s="1">
        <v>6</v>
      </c>
      <c r="H7146" s="1">
        <v>40</v>
      </c>
      <c r="I7146" s="1">
        <v>16.5</v>
      </c>
      <c r="J7146" s="1">
        <v>15.7</v>
      </c>
      <c r="K7146" s="3">
        <v>2170</v>
      </c>
      <c r="L7146" s="2">
        <f>N7146/((1963.5)*(1-EXP(-(0.024337)*I7146))^(1.76926))</f>
        <v>1.269694177033462</v>
      </c>
      <c r="N7146" s="1">
        <v>352</v>
      </c>
      <c r="O7146" s="1">
        <v>130</v>
      </c>
      <c r="Q7146" s="1">
        <v>16.5</v>
      </c>
      <c r="R7146" s="1">
        <v>9.3000000000000007</v>
      </c>
      <c r="S7146" s="1">
        <v>23.2</v>
      </c>
      <c r="AJ7146" s="1" t="s">
        <v>406</v>
      </c>
      <c r="AK7146" s="19">
        <v>55</v>
      </c>
      <c r="AL7146" s="19">
        <v>82.5</v>
      </c>
      <c r="AN7146" s="3">
        <v>1966</v>
      </c>
      <c r="AQ7146">
        <v>80809</v>
      </c>
      <c r="AR7146" s="1" t="s">
        <v>576</v>
      </c>
    </row>
    <row r="7147" spans="1:74" x14ac:dyDescent="0.25">
      <c r="A7147" s="1">
        <v>8756</v>
      </c>
      <c r="B7147" s="1" t="s">
        <v>1233</v>
      </c>
      <c r="C7147" s="1">
        <v>101</v>
      </c>
      <c r="D7147" s="1" t="s">
        <v>5627</v>
      </c>
      <c r="F7147" s="33" t="s">
        <v>859</v>
      </c>
      <c r="G7147" s="1">
        <v>6</v>
      </c>
      <c r="H7147" s="1">
        <v>50</v>
      </c>
      <c r="I7147" s="1">
        <v>19.399999999999999</v>
      </c>
      <c r="J7147" s="1">
        <v>18.399999999999999</v>
      </c>
      <c r="K7147" s="3">
        <v>1709</v>
      </c>
      <c r="L7147" s="2">
        <f>N7147/((1963.5)*(1-EXP(-(0.024337)*I7147))^(1.76926))</f>
        <v>1.2398722615305573</v>
      </c>
      <c r="N7147" s="1">
        <v>432</v>
      </c>
      <c r="O7147" s="1">
        <v>168</v>
      </c>
      <c r="Q7147" s="1">
        <v>21.8</v>
      </c>
      <c r="R7147" s="1">
        <v>8.6999999999999993</v>
      </c>
      <c r="AJ7147" s="1" t="s">
        <v>406</v>
      </c>
      <c r="AK7147" s="19">
        <v>55</v>
      </c>
      <c r="AL7147" s="19">
        <v>82.5</v>
      </c>
      <c r="AN7147" s="3">
        <v>1966</v>
      </c>
      <c r="AQ7147">
        <v>80809</v>
      </c>
      <c r="AR7147" s="1" t="s">
        <v>576</v>
      </c>
    </row>
    <row r="7148" spans="1:74" x14ac:dyDescent="0.25">
      <c r="A7148" s="1">
        <v>8757</v>
      </c>
      <c r="B7148" s="1" t="s">
        <v>1233</v>
      </c>
      <c r="C7148" s="1">
        <v>101</v>
      </c>
      <c r="D7148" s="1" t="s">
        <v>5627</v>
      </c>
      <c r="F7148" s="33" t="s">
        <v>859</v>
      </c>
      <c r="G7148" s="1">
        <v>6</v>
      </c>
      <c r="H7148" s="1">
        <v>65</v>
      </c>
      <c r="I7148" s="1">
        <v>22.4</v>
      </c>
      <c r="J7148" s="1">
        <v>14.9</v>
      </c>
      <c r="K7148" s="3">
        <v>2166</v>
      </c>
      <c r="L7148" s="2">
        <f>N7148/((1963.5)*(1-EXP(-(0.024337)*I7148))^(1.76926))</f>
        <v>1.03646923438489</v>
      </c>
      <c r="N7148" s="1">
        <v>439</v>
      </c>
      <c r="O7148" s="1">
        <v>178.9</v>
      </c>
      <c r="P7148" s="1">
        <v>11.1</v>
      </c>
      <c r="Q7148" s="1">
        <v>12.6</v>
      </c>
      <c r="R7148" s="1">
        <v>7.06</v>
      </c>
      <c r="S7148" s="1">
        <v>40.200000000000003</v>
      </c>
      <c r="AJ7148" s="1" t="s">
        <v>406</v>
      </c>
      <c r="AK7148" s="20">
        <v>56</v>
      </c>
      <c r="AL7148" s="19">
        <v>82.83</v>
      </c>
      <c r="AN7148" s="3">
        <v>1966</v>
      </c>
      <c r="AQ7148">
        <v>80444</v>
      </c>
      <c r="AR7148" s="1" t="s">
        <v>576</v>
      </c>
    </row>
    <row r="7149" spans="1:74" x14ac:dyDescent="0.25">
      <c r="A7149" s="1">
        <v>8758</v>
      </c>
      <c r="B7149" s="1" t="s">
        <v>1233</v>
      </c>
      <c r="C7149" s="1">
        <v>101</v>
      </c>
      <c r="D7149" s="1" t="s">
        <v>6385</v>
      </c>
      <c r="F7149" s="33" t="s">
        <v>859</v>
      </c>
      <c r="G7149" s="1">
        <v>5</v>
      </c>
      <c r="H7149" s="1">
        <v>47</v>
      </c>
      <c r="I7149" s="1">
        <v>20.399999999999999</v>
      </c>
      <c r="J7149" s="1">
        <v>21.4</v>
      </c>
      <c r="K7149" s="3">
        <v>1521</v>
      </c>
      <c r="L7149" s="2">
        <f>N7149/((2111.2)*(1-EXP(-(0.024888)*I7149))^(1.82531))</f>
        <v>1.137247564549597</v>
      </c>
      <c r="N7149" s="1">
        <v>447</v>
      </c>
      <c r="O7149" s="1">
        <v>177.5</v>
      </c>
      <c r="P7149" s="1">
        <v>7.09</v>
      </c>
      <c r="Q7149" s="1">
        <v>22.5</v>
      </c>
      <c r="R7149" s="1">
        <v>8.7799999999999994</v>
      </c>
      <c r="S7149" s="1">
        <v>42.2</v>
      </c>
      <c r="AJ7149" s="1" t="s">
        <v>406</v>
      </c>
      <c r="AK7149" s="20">
        <v>56</v>
      </c>
      <c r="AL7149" s="19">
        <v>82.83</v>
      </c>
      <c r="AN7149" s="3">
        <v>1966</v>
      </c>
      <c r="AQ7149">
        <v>80444</v>
      </c>
      <c r="AR7149" s="1" t="s">
        <v>576</v>
      </c>
      <c r="BV7149" s="25"/>
    </row>
    <row r="7150" spans="1:74" x14ac:dyDescent="0.25">
      <c r="A7150" s="1">
        <v>8763</v>
      </c>
      <c r="B7150" s="1" t="s">
        <v>1233</v>
      </c>
      <c r="C7150" s="1">
        <v>101</v>
      </c>
      <c r="D7150" s="1" t="s">
        <v>5627</v>
      </c>
      <c r="F7150" s="33" t="s">
        <v>859</v>
      </c>
      <c r="G7150" s="1">
        <v>6</v>
      </c>
      <c r="H7150" s="1">
        <v>28</v>
      </c>
      <c r="I7150" s="1">
        <v>11.5</v>
      </c>
      <c r="J7150" s="1">
        <v>8.9</v>
      </c>
      <c r="K7150" s="3">
        <v>7216</v>
      </c>
      <c r="L7150" s="2">
        <f>N7150/((1963.5)*(1-EXP(-(0.024337)*I7150))^(1.76926))</f>
        <v>1.7035710936471655</v>
      </c>
      <c r="N7150" s="1">
        <v>276</v>
      </c>
      <c r="O7150" s="1">
        <v>104.2</v>
      </c>
      <c r="Q7150" s="1">
        <v>10</v>
      </c>
      <c r="R7150" s="1">
        <v>7.2</v>
      </c>
      <c r="AJ7150" s="1" t="s">
        <v>406</v>
      </c>
      <c r="AK7150" s="20">
        <v>55</v>
      </c>
      <c r="AL7150" s="19">
        <v>82.5</v>
      </c>
      <c r="AN7150" s="3">
        <v>1966</v>
      </c>
      <c r="AQ7150">
        <v>80809</v>
      </c>
      <c r="AR7150" s="1" t="s">
        <v>329</v>
      </c>
    </row>
    <row r="7151" spans="1:74" x14ac:dyDescent="0.25">
      <c r="A7151" s="1">
        <v>8764</v>
      </c>
      <c r="B7151" s="1" t="s">
        <v>1233</v>
      </c>
      <c r="C7151" s="1">
        <v>101</v>
      </c>
      <c r="D7151" s="1" t="s">
        <v>5627</v>
      </c>
      <c r="F7151" s="33" t="s">
        <v>859</v>
      </c>
      <c r="G7151" s="1">
        <v>6</v>
      </c>
      <c r="H7151" s="1">
        <v>41</v>
      </c>
      <c r="I7151" s="1">
        <v>17.3</v>
      </c>
      <c r="J7151" s="1">
        <v>12.8</v>
      </c>
      <c r="K7151" s="3">
        <v>3734</v>
      </c>
      <c r="L7151" s="2">
        <f>N7151/((1963.5)*(1-EXP(-(0.024337)*I7151))^(1.76926))</f>
        <v>1.2438606825335903</v>
      </c>
      <c r="N7151" s="1">
        <v>369</v>
      </c>
      <c r="O7151" s="1">
        <v>130.30000000000001</v>
      </c>
      <c r="Q7151" s="1">
        <v>12.2</v>
      </c>
      <c r="R7151" s="1">
        <v>7.2</v>
      </c>
      <c r="AJ7151" s="1" t="s">
        <v>406</v>
      </c>
      <c r="AK7151" s="20">
        <v>55</v>
      </c>
      <c r="AL7151" s="19">
        <v>82.5</v>
      </c>
      <c r="AN7151" s="3">
        <v>1966</v>
      </c>
      <c r="AQ7151">
        <v>80809</v>
      </c>
      <c r="AR7151" s="1" t="s">
        <v>329</v>
      </c>
    </row>
    <row r="7152" spans="1:74" x14ac:dyDescent="0.25">
      <c r="A7152" s="1">
        <v>8765</v>
      </c>
      <c r="B7152" s="1" t="s">
        <v>1233</v>
      </c>
      <c r="C7152" s="1">
        <v>101</v>
      </c>
      <c r="D7152" s="1" t="s">
        <v>5627</v>
      </c>
      <c r="F7152" s="33" t="s">
        <v>859</v>
      </c>
      <c r="G7152" s="1">
        <v>6</v>
      </c>
      <c r="H7152" s="1">
        <v>44</v>
      </c>
      <c r="I7152" s="1">
        <v>18.7</v>
      </c>
      <c r="J7152" s="1">
        <v>15.9</v>
      </c>
      <c r="K7152" s="3">
        <v>2698</v>
      </c>
      <c r="L7152" s="2">
        <f>N7152/((1963.5)*(1-EXP(-(0.024337)*I7152))^(1.76926))</f>
        <v>1.2142714040866456</v>
      </c>
      <c r="N7152" s="1">
        <v>402</v>
      </c>
      <c r="O7152" s="1">
        <v>136.19999999999999</v>
      </c>
      <c r="Q7152" s="1">
        <v>12.3</v>
      </c>
      <c r="R7152" s="1">
        <v>7.4</v>
      </c>
      <c r="S7152" s="22"/>
      <c r="AJ7152" s="1" t="s">
        <v>406</v>
      </c>
      <c r="AK7152" s="20">
        <v>55</v>
      </c>
      <c r="AL7152" s="19">
        <v>82.5</v>
      </c>
      <c r="AN7152" s="3">
        <v>1966</v>
      </c>
      <c r="AQ7152">
        <v>80809</v>
      </c>
      <c r="AR7152" s="1" t="s">
        <v>329</v>
      </c>
    </row>
    <row r="7153" spans="1:44" x14ac:dyDescent="0.25">
      <c r="A7153" s="1">
        <v>8766</v>
      </c>
      <c r="B7153" s="1" t="s">
        <v>1233</v>
      </c>
      <c r="C7153" s="1">
        <v>101</v>
      </c>
      <c r="D7153" s="1" t="s">
        <v>5627</v>
      </c>
      <c r="F7153" s="33" t="s">
        <v>859</v>
      </c>
      <c r="G7153" s="1">
        <v>6</v>
      </c>
      <c r="H7153" s="1">
        <v>30</v>
      </c>
      <c r="I7153" s="1">
        <v>11.6</v>
      </c>
      <c r="J7153" s="1">
        <v>13.3</v>
      </c>
      <c r="K7153" s="3">
        <v>2133</v>
      </c>
      <c r="L7153" s="2">
        <f>N7153/((1963.5)*(1-EXP(-(0.024337)*I7153))^(1.76926))</f>
        <v>1.1512020659933015</v>
      </c>
      <c r="N7153" s="1">
        <v>189</v>
      </c>
      <c r="O7153" s="1">
        <v>69.7</v>
      </c>
      <c r="Q7153" s="1">
        <v>13.6</v>
      </c>
      <c r="R7153" s="1">
        <v>8.4</v>
      </c>
      <c r="S7153" s="22"/>
      <c r="AJ7153" s="1" t="s">
        <v>406</v>
      </c>
      <c r="AK7153" s="20">
        <v>55</v>
      </c>
      <c r="AL7153" s="19">
        <v>82.5</v>
      </c>
      <c r="AN7153" s="3">
        <v>1966</v>
      </c>
      <c r="AQ7153">
        <v>80809</v>
      </c>
      <c r="AR7153" s="1" t="s">
        <v>329</v>
      </c>
    </row>
    <row r="7154" spans="1:44" x14ac:dyDescent="0.25">
      <c r="A7154" s="1">
        <v>8767</v>
      </c>
      <c r="B7154" s="1" t="s">
        <v>1233</v>
      </c>
      <c r="C7154" s="1">
        <v>101</v>
      </c>
      <c r="D7154" s="1" t="s">
        <v>5627</v>
      </c>
      <c r="F7154" s="33" t="s">
        <v>859</v>
      </c>
      <c r="G7154" s="1">
        <v>7</v>
      </c>
      <c r="H7154" s="1">
        <v>10</v>
      </c>
      <c r="I7154" s="1">
        <v>3.6</v>
      </c>
      <c r="J7154" s="1">
        <v>4.8</v>
      </c>
      <c r="K7154" s="3">
        <v>3330</v>
      </c>
      <c r="L7154" s="2">
        <f>N7154/((1824.17)*(1-EXP(-(0.023514)*I7154))^(1.69151))</f>
        <v>0.62506025037643809</v>
      </c>
      <c r="N7154" s="1">
        <v>16.3</v>
      </c>
      <c r="O7154" s="1">
        <v>5.98</v>
      </c>
      <c r="Q7154" s="1">
        <v>3.49</v>
      </c>
      <c r="R7154" s="1">
        <v>5.16</v>
      </c>
      <c r="S7154" s="1">
        <v>1.37</v>
      </c>
      <c r="AJ7154" s="1" t="s">
        <v>406</v>
      </c>
      <c r="AK7154" s="20">
        <v>55</v>
      </c>
      <c r="AL7154" s="19">
        <v>82.5</v>
      </c>
      <c r="AN7154" s="3">
        <v>1966</v>
      </c>
      <c r="AQ7154">
        <v>80809</v>
      </c>
      <c r="AR7154" s="1" t="s">
        <v>329</v>
      </c>
    </row>
    <row r="7155" spans="1:44" x14ac:dyDescent="0.25">
      <c r="A7155" s="1">
        <v>8768</v>
      </c>
      <c r="B7155" s="1" t="s">
        <v>1233</v>
      </c>
      <c r="C7155" s="1">
        <v>101</v>
      </c>
      <c r="D7155" s="1" t="s">
        <v>5627</v>
      </c>
      <c r="F7155" s="33" t="s">
        <v>859</v>
      </c>
      <c r="G7155" s="1">
        <v>7</v>
      </c>
      <c r="H7155" s="1">
        <v>10</v>
      </c>
      <c r="I7155" s="1">
        <v>3.8</v>
      </c>
      <c r="J7155" s="1">
        <v>4.5999999999999996</v>
      </c>
      <c r="K7155" s="3">
        <v>8800</v>
      </c>
      <c r="L7155" s="2">
        <f>N7155/((1824.17)*(1-EXP(-(0.023514)*I7155))^(1.69151))</f>
        <v>1.1629099552487761</v>
      </c>
      <c r="N7155" s="1">
        <v>33.1</v>
      </c>
      <c r="O7155" s="1">
        <v>12.1</v>
      </c>
      <c r="Q7155" s="1">
        <v>5.97</v>
      </c>
      <c r="R7155" s="1">
        <v>9.39</v>
      </c>
      <c r="S7155" s="1">
        <v>2.6</v>
      </c>
      <c r="AJ7155" s="1" t="s">
        <v>406</v>
      </c>
      <c r="AK7155" s="20">
        <v>55</v>
      </c>
      <c r="AL7155" s="19">
        <v>82.5</v>
      </c>
      <c r="AN7155" s="3">
        <v>1966</v>
      </c>
      <c r="AQ7155">
        <v>80809</v>
      </c>
      <c r="AR7155" s="1" t="s">
        <v>329</v>
      </c>
    </row>
    <row r="7156" spans="1:44" x14ac:dyDescent="0.25">
      <c r="A7156" s="1">
        <v>8769</v>
      </c>
      <c r="B7156" s="1" t="s">
        <v>1233</v>
      </c>
      <c r="C7156" s="1">
        <v>101</v>
      </c>
      <c r="D7156" s="1" t="s">
        <v>5627</v>
      </c>
      <c r="F7156" s="33" t="s">
        <v>859</v>
      </c>
      <c r="G7156" s="1">
        <v>8</v>
      </c>
      <c r="H7156" s="1">
        <v>10</v>
      </c>
      <c r="I7156" s="1">
        <v>2.6</v>
      </c>
      <c r="J7156" s="1">
        <v>2.5</v>
      </c>
      <c r="K7156" s="3">
        <v>6763</v>
      </c>
      <c r="L7156" s="2">
        <f>N7156/((1668.67)*(1-EXP(-(0.022864)*I7156))^(1.61028))</f>
        <v>1.4266952114586691</v>
      </c>
      <c r="N7156" s="1">
        <v>24.1</v>
      </c>
      <c r="O7156" s="1">
        <v>9.1999999999999993</v>
      </c>
      <c r="Q7156" s="1">
        <v>4.5</v>
      </c>
      <c r="R7156" s="1">
        <v>6.8</v>
      </c>
      <c r="AJ7156" s="1" t="s">
        <v>406</v>
      </c>
      <c r="AK7156" s="20">
        <v>55</v>
      </c>
      <c r="AL7156" s="19">
        <v>82.5</v>
      </c>
      <c r="AN7156" s="3">
        <v>1966</v>
      </c>
      <c r="AQ7156">
        <v>80809</v>
      </c>
      <c r="AR7156" s="1" t="s">
        <v>329</v>
      </c>
    </row>
    <row r="7157" spans="1:44" x14ac:dyDescent="0.25">
      <c r="A7157" s="1">
        <v>8770</v>
      </c>
      <c r="B7157" s="1" t="s">
        <v>1233</v>
      </c>
      <c r="C7157" s="1">
        <v>101</v>
      </c>
      <c r="D7157" s="1" t="s">
        <v>5627</v>
      </c>
      <c r="F7157" s="33" t="s">
        <v>859</v>
      </c>
      <c r="G7157" s="1">
        <v>6</v>
      </c>
      <c r="H7157" s="1">
        <v>25</v>
      </c>
      <c r="I7157" s="1">
        <v>10.3</v>
      </c>
      <c r="J7157" s="1">
        <v>9.8000000000000007</v>
      </c>
      <c r="K7157" s="3">
        <v>4741</v>
      </c>
      <c r="L7157" s="2">
        <f>N7157/((1963.5)*(1-EXP(-(0.024337)*I7157))^(1.76926))</f>
        <v>1.4416861391772962</v>
      </c>
      <c r="N7157" s="1">
        <v>197</v>
      </c>
      <c r="O7157" s="1">
        <v>75.2</v>
      </c>
      <c r="Q7157" s="1">
        <v>10.9</v>
      </c>
      <c r="R7157" s="1">
        <v>10</v>
      </c>
      <c r="AJ7157" s="1" t="s">
        <v>406</v>
      </c>
      <c r="AK7157" s="20">
        <v>55</v>
      </c>
      <c r="AL7157" s="19">
        <v>82.5</v>
      </c>
      <c r="AN7157" s="3">
        <v>1966</v>
      </c>
      <c r="AQ7157">
        <v>80809</v>
      </c>
      <c r="AR7157" s="1" t="s">
        <v>329</v>
      </c>
    </row>
    <row r="7158" spans="1:44" x14ac:dyDescent="0.25">
      <c r="A7158" s="1">
        <v>8771</v>
      </c>
      <c r="B7158" s="1" t="s">
        <v>1233</v>
      </c>
      <c r="C7158" s="1">
        <v>101</v>
      </c>
      <c r="D7158" s="1" t="s">
        <v>5627</v>
      </c>
      <c r="F7158" s="33" t="s">
        <v>859</v>
      </c>
      <c r="G7158" s="1">
        <v>6</v>
      </c>
      <c r="H7158" s="1">
        <v>29</v>
      </c>
      <c r="I7158" s="1">
        <v>11.6</v>
      </c>
      <c r="J7158" s="1">
        <v>10.6</v>
      </c>
      <c r="K7158" s="3">
        <v>4196</v>
      </c>
      <c r="L7158" s="2">
        <f>N7158/((1963.5)*(1-EXP(-(0.024337)*I7158))^(1.76926))</f>
        <v>1.5227540555466952</v>
      </c>
      <c r="N7158" s="1">
        <v>250</v>
      </c>
      <c r="O7158" s="1">
        <v>93.3</v>
      </c>
      <c r="Q7158" s="1">
        <v>12.5</v>
      </c>
      <c r="R7158" s="1">
        <v>9.6999999999999993</v>
      </c>
      <c r="AJ7158" s="1" t="s">
        <v>406</v>
      </c>
      <c r="AK7158" s="20">
        <v>55</v>
      </c>
      <c r="AL7158" s="19">
        <v>82.5</v>
      </c>
      <c r="AN7158" s="3">
        <v>1966</v>
      </c>
      <c r="AQ7158">
        <v>80809</v>
      </c>
      <c r="AR7158" s="1" t="s">
        <v>329</v>
      </c>
    </row>
    <row r="7159" spans="1:44" x14ac:dyDescent="0.25">
      <c r="A7159" s="1">
        <v>8772</v>
      </c>
      <c r="B7159" s="1" t="s">
        <v>1233</v>
      </c>
      <c r="C7159" s="1">
        <v>101</v>
      </c>
      <c r="D7159" s="1" t="s">
        <v>5627</v>
      </c>
      <c r="F7159" s="33" t="s">
        <v>859</v>
      </c>
      <c r="G7159" s="1">
        <v>8</v>
      </c>
      <c r="H7159" s="1">
        <v>29</v>
      </c>
      <c r="I7159" s="1">
        <v>2.8</v>
      </c>
      <c r="J7159" s="1">
        <v>3.1</v>
      </c>
      <c r="K7159" s="3">
        <v>2737</v>
      </c>
      <c r="L7159" s="2">
        <v>2</v>
      </c>
      <c r="N7159" s="1">
        <v>219</v>
      </c>
      <c r="O7159" s="1">
        <v>83.8</v>
      </c>
      <c r="Q7159" s="1">
        <v>13.5</v>
      </c>
      <c r="R7159" s="1">
        <v>11.3</v>
      </c>
      <c r="AJ7159" s="1" t="s">
        <v>406</v>
      </c>
      <c r="AK7159" s="20">
        <v>55</v>
      </c>
      <c r="AL7159" s="19">
        <v>82.5</v>
      </c>
      <c r="AN7159" s="3">
        <v>1966</v>
      </c>
      <c r="AQ7159">
        <v>80809</v>
      </c>
      <c r="AR7159" s="1" t="s">
        <v>329</v>
      </c>
    </row>
    <row r="7160" spans="1:44" x14ac:dyDescent="0.25">
      <c r="A7160" s="1">
        <v>8773</v>
      </c>
      <c r="B7160" s="1" t="s">
        <v>1233</v>
      </c>
      <c r="C7160" s="1">
        <v>101</v>
      </c>
      <c r="D7160" s="1" t="s">
        <v>5627</v>
      </c>
      <c r="F7160" s="33" t="s">
        <v>859</v>
      </c>
      <c r="G7160" s="1">
        <v>8</v>
      </c>
      <c r="H7160" s="1">
        <v>10</v>
      </c>
      <c r="I7160" s="1">
        <v>2.9</v>
      </c>
      <c r="J7160" s="1">
        <v>3.2</v>
      </c>
      <c r="K7160" s="3">
        <v>2047</v>
      </c>
      <c r="L7160" s="2">
        <f>N7160/((1668.67)*(1-EXP(-(0.022864)*I7160))^(1.61028))</f>
        <v>0.45931257161534667</v>
      </c>
      <c r="N7160" s="1">
        <v>9.1999999999999993</v>
      </c>
      <c r="O7160" s="1">
        <v>3.5</v>
      </c>
      <c r="Q7160" s="1">
        <v>1.5</v>
      </c>
      <c r="R7160" s="1">
        <v>1.8</v>
      </c>
      <c r="AJ7160" s="1" t="s">
        <v>406</v>
      </c>
      <c r="AK7160" s="20">
        <v>55</v>
      </c>
      <c r="AL7160" s="19">
        <v>82.5</v>
      </c>
      <c r="AN7160" s="3">
        <v>1966</v>
      </c>
      <c r="AQ7160">
        <v>80809</v>
      </c>
      <c r="AR7160" s="1" t="s">
        <v>329</v>
      </c>
    </row>
    <row r="7161" spans="1:44" x14ac:dyDescent="0.25">
      <c r="A7161" s="1">
        <v>8774</v>
      </c>
      <c r="B7161" s="1" t="s">
        <v>1233</v>
      </c>
      <c r="C7161" s="1">
        <v>101</v>
      </c>
      <c r="D7161" s="1" t="s">
        <v>5627</v>
      </c>
      <c r="F7161" s="33" t="s">
        <v>859</v>
      </c>
      <c r="G7161" s="1">
        <v>7</v>
      </c>
      <c r="H7161" s="1">
        <v>17</v>
      </c>
      <c r="I7161" s="1">
        <v>5.8</v>
      </c>
      <c r="J7161" s="1">
        <v>6.8</v>
      </c>
      <c r="K7161" s="3">
        <v>2047</v>
      </c>
      <c r="L7161" s="2">
        <f>N7161/((1824.17)*(1-EXP(-(0.023514)*I7161))^(1.69151))</f>
        <v>0.37161559365399494</v>
      </c>
      <c r="N7161" s="1">
        <v>20.8</v>
      </c>
      <c r="O7161" s="1">
        <v>15.9</v>
      </c>
      <c r="Q7161" s="1">
        <v>7.7</v>
      </c>
      <c r="R7161" s="1">
        <v>6.1</v>
      </c>
      <c r="AJ7161" s="1" t="s">
        <v>406</v>
      </c>
      <c r="AK7161" s="20">
        <v>55</v>
      </c>
      <c r="AL7161" s="19">
        <v>82.5</v>
      </c>
      <c r="AN7161" s="3">
        <v>1966</v>
      </c>
      <c r="AQ7161">
        <v>80809</v>
      </c>
      <c r="AR7161" s="1" t="s">
        <v>329</v>
      </c>
    </row>
    <row r="7162" spans="1:44" x14ac:dyDescent="0.25">
      <c r="A7162" s="1">
        <v>8775</v>
      </c>
      <c r="B7162" s="1" t="s">
        <v>1233</v>
      </c>
      <c r="C7162" s="1">
        <v>101</v>
      </c>
      <c r="D7162" s="1" t="s">
        <v>5627</v>
      </c>
      <c r="F7162" s="33" t="s">
        <v>859</v>
      </c>
      <c r="G7162" s="1">
        <v>6</v>
      </c>
      <c r="H7162" s="1">
        <v>20</v>
      </c>
      <c r="I7162" s="1">
        <v>8.1</v>
      </c>
      <c r="J7162" s="1">
        <v>11.1</v>
      </c>
      <c r="K7162" s="3">
        <v>2047</v>
      </c>
      <c r="L7162" s="2">
        <f>N7162/((1963.5)*(1-EXP(-(0.024337)*I7162))^(1.76926))</f>
        <v>0.73482565255155607</v>
      </c>
      <c r="N7162" s="1">
        <v>68.7</v>
      </c>
      <c r="O7162" s="1">
        <v>30.7</v>
      </c>
      <c r="Q7162" s="1">
        <v>8.6</v>
      </c>
      <c r="R7162" s="1">
        <v>7.8</v>
      </c>
      <c r="AJ7162" s="1" t="s">
        <v>406</v>
      </c>
      <c r="AK7162" s="20">
        <v>55</v>
      </c>
      <c r="AL7162" s="19">
        <v>82.5</v>
      </c>
      <c r="AN7162" s="3">
        <v>1966</v>
      </c>
      <c r="AQ7162">
        <v>80809</v>
      </c>
      <c r="AR7162" s="1" t="s">
        <v>329</v>
      </c>
    </row>
    <row r="7163" spans="1:44" x14ac:dyDescent="0.25">
      <c r="A7163" s="1">
        <v>8776</v>
      </c>
      <c r="B7163" s="1" t="s">
        <v>1233</v>
      </c>
      <c r="C7163" s="1">
        <v>101</v>
      </c>
      <c r="D7163" s="1" t="s">
        <v>5627</v>
      </c>
      <c r="F7163" s="33" t="s">
        <v>859</v>
      </c>
      <c r="G7163" s="1">
        <v>6</v>
      </c>
      <c r="H7163" s="1">
        <v>25</v>
      </c>
      <c r="I7163" s="1">
        <v>11</v>
      </c>
      <c r="J7163" s="1">
        <v>12.3</v>
      </c>
      <c r="K7163" s="3">
        <v>2024</v>
      </c>
      <c r="L7163" s="2">
        <f>N7163/((1963.5)*(1-EXP(-(0.024337)*I7163))^(1.76926))</f>
        <v>1.136772383597791</v>
      </c>
      <c r="N7163" s="1">
        <v>172</v>
      </c>
      <c r="O7163" s="1">
        <v>56.1</v>
      </c>
      <c r="Q7163" s="1">
        <v>10.9</v>
      </c>
      <c r="R7163" s="1">
        <v>8.6999999999999993</v>
      </c>
      <c r="AJ7163" s="1" t="s">
        <v>406</v>
      </c>
      <c r="AK7163" s="20">
        <v>55</v>
      </c>
      <c r="AL7163" s="19">
        <v>82.5</v>
      </c>
      <c r="AN7163" s="3">
        <v>1966</v>
      </c>
      <c r="AQ7163">
        <v>80809</v>
      </c>
      <c r="AR7163" s="1" t="s">
        <v>329</v>
      </c>
    </row>
    <row r="7164" spans="1:44" x14ac:dyDescent="0.25">
      <c r="A7164" s="1">
        <v>8777</v>
      </c>
      <c r="B7164" s="1" t="s">
        <v>1233</v>
      </c>
      <c r="C7164" s="1">
        <v>101</v>
      </c>
      <c r="D7164" s="1" t="s">
        <v>5627</v>
      </c>
      <c r="F7164" s="33" t="s">
        <v>859</v>
      </c>
      <c r="G7164" s="1">
        <v>6</v>
      </c>
      <c r="H7164" s="1">
        <v>29</v>
      </c>
      <c r="I7164" s="1">
        <v>12.2</v>
      </c>
      <c r="J7164" s="1">
        <v>14.2</v>
      </c>
      <c r="K7164" s="3">
        <v>1861</v>
      </c>
      <c r="L7164" s="2">
        <f>N7164/((1963.5)*(1-EXP(-(0.024337)*I7164))^(1.76926))</f>
        <v>1.054680509607361</v>
      </c>
      <c r="N7164" s="1">
        <v>187</v>
      </c>
      <c r="O7164" s="1">
        <v>70.400000000000006</v>
      </c>
      <c r="Q7164" s="1">
        <v>12.5</v>
      </c>
      <c r="R7164" s="1">
        <v>9.9</v>
      </c>
      <c r="AJ7164" s="1" t="s">
        <v>406</v>
      </c>
      <c r="AK7164" s="20">
        <v>55</v>
      </c>
      <c r="AL7164" s="19">
        <v>82.5</v>
      </c>
      <c r="AN7164" s="3">
        <v>1966</v>
      </c>
      <c r="AQ7164">
        <v>80809</v>
      </c>
      <c r="AR7164" s="1" t="s">
        <v>329</v>
      </c>
    </row>
    <row r="7165" spans="1:44" x14ac:dyDescent="0.25">
      <c r="A7165" s="1">
        <v>8778</v>
      </c>
      <c r="B7165" s="1" t="s">
        <v>1233</v>
      </c>
      <c r="C7165" s="1">
        <v>101</v>
      </c>
      <c r="D7165" s="1" t="s">
        <v>5627</v>
      </c>
      <c r="F7165" s="33" t="s">
        <v>859</v>
      </c>
      <c r="G7165" s="1">
        <v>6</v>
      </c>
      <c r="H7165" s="1">
        <v>25</v>
      </c>
      <c r="I7165" s="1">
        <v>11.3</v>
      </c>
      <c r="J7165" s="1">
        <v>18.8</v>
      </c>
      <c r="K7165" s="3">
        <v>450</v>
      </c>
      <c r="L7165" s="2">
        <f>N7165/((1963.5)*(1-EXP(-(0.024337)*I7165))^(1.76926))</f>
        <v>0.49585532360149426</v>
      </c>
      <c r="N7165" s="1">
        <v>78.2</v>
      </c>
      <c r="O7165" s="1">
        <v>29.6</v>
      </c>
      <c r="Q7165" s="1">
        <v>14.8</v>
      </c>
      <c r="R7165" s="1">
        <v>6.2</v>
      </c>
      <c r="AJ7165" s="1" t="s">
        <v>406</v>
      </c>
      <c r="AK7165" s="20">
        <v>55</v>
      </c>
      <c r="AL7165" s="19">
        <v>82.5</v>
      </c>
      <c r="AN7165" s="3">
        <v>1966</v>
      </c>
      <c r="AQ7165">
        <v>80809</v>
      </c>
      <c r="AR7165" s="1" t="s">
        <v>329</v>
      </c>
    </row>
    <row r="7166" spans="1:44" x14ac:dyDescent="0.25">
      <c r="A7166" s="1">
        <v>8779</v>
      </c>
      <c r="B7166" s="1" t="s">
        <v>1233</v>
      </c>
      <c r="C7166" s="1">
        <v>101</v>
      </c>
      <c r="D7166" s="1" t="s">
        <v>5627</v>
      </c>
      <c r="F7166" s="33" t="s">
        <v>859</v>
      </c>
      <c r="G7166" s="1">
        <v>6</v>
      </c>
      <c r="H7166" s="1">
        <v>27</v>
      </c>
      <c r="I7166" s="1">
        <v>12.5</v>
      </c>
      <c r="J7166" s="1">
        <v>12.1</v>
      </c>
      <c r="K7166" s="3">
        <v>4645</v>
      </c>
      <c r="L7166" s="2">
        <f>N7166/((1963.5)*(1-EXP(-(0.024337)*I7166))^(1.76926))</f>
        <v>1.4405352143677617</v>
      </c>
      <c r="N7166" s="1">
        <v>265</v>
      </c>
      <c r="O7166" s="1">
        <v>92.7</v>
      </c>
      <c r="Q7166" s="1">
        <v>12.3</v>
      </c>
      <c r="R7166" s="1">
        <v>9.6</v>
      </c>
      <c r="AJ7166" s="1" t="s">
        <v>406</v>
      </c>
      <c r="AK7166" s="20">
        <v>55</v>
      </c>
      <c r="AL7166" s="19">
        <v>82.5</v>
      </c>
      <c r="AN7166" s="3">
        <v>1966</v>
      </c>
      <c r="AQ7166">
        <v>80809</v>
      </c>
      <c r="AR7166" s="1" t="s">
        <v>329</v>
      </c>
    </row>
    <row r="7167" spans="1:44" x14ac:dyDescent="0.25">
      <c r="A7167" s="1">
        <v>8780</v>
      </c>
      <c r="B7167" s="1" t="s">
        <v>1233</v>
      </c>
      <c r="C7167" s="1">
        <v>101</v>
      </c>
      <c r="D7167" s="1" t="s">
        <v>5627</v>
      </c>
      <c r="F7167" s="33" t="s">
        <v>859</v>
      </c>
      <c r="G7167" s="1">
        <v>6</v>
      </c>
      <c r="H7167" s="1">
        <v>30</v>
      </c>
      <c r="I7167" s="1">
        <v>12.3</v>
      </c>
      <c r="J7167" s="1">
        <v>9.9</v>
      </c>
      <c r="K7167" s="3">
        <v>5470</v>
      </c>
      <c r="L7167" s="2">
        <f>N7167/((1963.5)*(1-EXP(-(0.024337)*I7167))^(1.76926))</f>
        <v>1.6600136825330427</v>
      </c>
      <c r="N7167" s="1">
        <v>298</v>
      </c>
      <c r="O7167" s="1">
        <v>106.4</v>
      </c>
      <c r="Q7167" s="1">
        <v>14</v>
      </c>
      <c r="R7167" s="1">
        <v>8.8000000000000007</v>
      </c>
      <c r="AJ7167" s="1" t="s">
        <v>406</v>
      </c>
      <c r="AK7167" s="20">
        <v>55</v>
      </c>
      <c r="AL7167" s="19">
        <v>82.5</v>
      </c>
      <c r="AN7167" s="3">
        <v>1966</v>
      </c>
      <c r="AQ7167">
        <v>80809</v>
      </c>
      <c r="AR7167" s="1" t="s">
        <v>329</v>
      </c>
    </row>
    <row r="7168" spans="1:44" x14ac:dyDescent="0.25">
      <c r="A7168" s="1">
        <v>8781</v>
      </c>
      <c r="B7168" s="1" t="s">
        <v>1233</v>
      </c>
      <c r="C7168" s="1">
        <v>101</v>
      </c>
      <c r="D7168" s="1" t="s">
        <v>5627</v>
      </c>
      <c r="F7168" s="33" t="s">
        <v>859</v>
      </c>
      <c r="G7168" s="1">
        <v>6</v>
      </c>
      <c r="H7168" s="1">
        <v>42</v>
      </c>
      <c r="I7168" s="1">
        <v>15.7</v>
      </c>
      <c r="J7168" s="1">
        <v>13.2</v>
      </c>
      <c r="K7168" s="3">
        <v>2817</v>
      </c>
      <c r="L7168" s="2">
        <f>N7168/((1963.5)*(1-EXP(-(0.024337)*I7168))^(1.76926))</f>
        <v>1.2441046926297261</v>
      </c>
      <c r="N7168" s="1">
        <v>321</v>
      </c>
      <c r="O7168" s="1">
        <v>153.6</v>
      </c>
      <c r="Q7168" s="1">
        <v>16</v>
      </c>
      <c r="R7168" s="1">
        <v>8.4</v>
      </c>
      <c r="AJ7168" s="1" t="s">
        <v>406</v>
      </c>
      <c r="AK7168" s="20">
        <v>55</v>
      </c>
      <c r="AL7168" s="19">
        <v>82.5</v>
      </c>
      <c r="AN7168" s="3">
        <v>1966</v>
      </c>
      <c r="AQ7168">
        <v>80809</v>
      </c>
      <c r="AR7168" s="1" t="s">
        <v>329</v>
      </c>
    </row>
    <row r="7169" spans="1:44" x14ac:dyDescent="0.25">
      <c r="A7169" s="1">
        <v>8782</v>
      </c>
      <c r="B7169" s="1" t="s">
        <v>1233</v>
      </c>
      <c r="C7169" s="1">
        <v>101</v>
      </c>
      <c r="D7169" s="1" t="s">
        <v>5627</v>
      </c>
      <c r="F7169" s="33" t="s">
        <v>859</v>
      </c>
      <c r="G7169" s="1">
        <v>6</v>
      </c>
      <c r="H7169" s="1">
        <v>30</v>
      </c>
      <c r="I7169" s="1">
        <v>12.8</v>
      </c>
      <c r="J7169" s="1">
        <v>12.3</v>
      </c>
      <c r="K7169" s="3">
        <v>1880</v>
      </c>
      <c r="L7169" s="2">
        <f>N7169/((1963.5)*(1-EXP(-(0.024337)*I7169))^(1.76926))</f>
        <v>0.87585554670726473</v>
      </c>
      <c r="N7169" s="1">
        <v>167</v>
      </c>
      <c r="O7169" s="1">
        <v>65.900000000000006</v>
      </c>
      <c r="Q7169" s="1">
        <v>10.8</v>
      </c>
      <c r="R7169" s="1">
        <v>7.2</v>
      </c>
      <c r="AJ7169" s="1" t="s">
        <v>406</v>
      </c>
      <c r="AK7169" s="20">
        <v>55</v>
      </c>
      <c r="AL7169" s="19">
        <v>82.5</v>
      </c>
      <c r="AN7169" s="3">
        <v>1966</v>
      </c>
      <c r="AQ7169">
        <v>80809</v>
      </c>
      <c r="AR7169" s="1" t="s">
        <v>329</v>
      </c>
    </row>
    <row r="7170" spans="1:44" x14ac:dyDescent="0.25">
      <c r="A7170" s="1">
        <v>8783</v>
      </c>
      <c r="B7170" s="1" t="s">
        <v>1233</v>
      </c>
      <c r="C7170" s="1">
        <v>101</v>
      </c>
      <c r="D7170" s="1" t="s">
        <v>5627</v>
      </c>
      <c r="F7170" s="33" t="s">
        <v>859</v>
      </c>
      <c r="G7170" s="1">
        <v>5</v>
      </c>
      <c r="H7170" s="1">
        <v>42</v>
      </c>
      <c r="I7170" s="1">
        <v>18.5</v>
      </c>
      <c r="J7170" s="1">
        <v>17.899999999999999</v>
      </c>
      <c r="K7170" s="3">
        <v>1420</v>
      </c>
      <c r="L7170" s="2">
        <f>N7170/((2111.2)*(1-EXP(-(0.024888)*I7170))^(1.82531))</f>
        <v>0.93824399011835369</v>
      </c>
      <c r="N7170" s="1">
        <v>321</v>
      </c>
      <c r="O7170" s="1">
        <v>122.9</v>
      </c>
      <c r="Q7170" s="1">
        <v>16.5</v>
      </c>
      <c r="R7170" s="1">
        <v>8.1</v>
      </c>
      <c r="AJ7170" s="1" t="s">
        <v>406</v>
      </c>
      <c r="AK7170" s="20">
        <v>55</v>
      </c>
      <c r="AL7170" s="19">
        <v>82.5</v>
      </c>
      <c r="AN7170" s="3">
        <v>1966</v>
      </c>
      <c r="AQ7170">
        <v>80809</v>
      </c>
      <c r="AR7170" s="1" t="s">
        <v>329</v>
      </c>
    </row>
    <row r="7171" spans="1:44" x14ac:dyDescent="0.25">
      <c r="A7171" s="1">
        <v>8784</v>
      </c>
      <c r="B7171" s="1" t="s">
        <v>1233</v>
      </c>
      <c r="C7171" s="1">
        <v>101</v>
      </c>
      <c r="D7171" s="1" t="s">
        <v>5627</v>
      </c>
      <c r="F7171" s="33" t="s">
        <v>859</v>
      </c>
      <c r="G7171" s="1">
        <v>5</v>
      </c>
      <c r="H7171" s="1">
        <v>45</v>
      </c>
      <c r="I7171" s="1">
        <v>19.7</v>
      </c>
      <c r="J7171" s="1">
        <v>20.100000000000001</v>
      </c>
      <c r="K7171" s="3">
        <v>1175</v>
      </c>
      <c r="L7171" s="2">
        <f>N7171/((2111.2)*(1-EXP(-(0.024888)*I7171))^(1.82531))</f>
        <v>0.92196016889881205</v>
      </c>
      <c r="N7171" s="1">
        <v>345</v>
      </c>
      <c r="O7171" s="1">
        <v>138.1</v>
      </c>
      <c r="Q7171" s="1">
        <v>17.600000000000001</v>
      </c>
      <c r="R7171" s="1">
        <v>8.3000000000000007</v>
      </c>
      <c r="AJ7171" s="1" t="s">
        <v>406</v>
      </c>
      <c r="AK7171" s="20">
        <v>55</v>
      </c>
      <c r="AL7171" s="19">
        <v>82.5</v>
      </c>
      <c r="AN7171" s="3">
        <v>1966</v>
      </c>
      <c r="AQ7171">
        <v>80809</v>
      </c>
      <c r="AR7171" s="1" t="s">
        <v>329</v>
      </c>
    </row>
    <row r="7172" spans="1:44" x14ac:dyDescent="0.25">
      <c r="A7172" s="1">
        <v>8785</v>
      </c>
      <c r="B7172" s="1" t="s">
        <v>1233</v>
      </c>
      <c r="C7172" s="1">
        <v>101</v>
      </c>
      <c r="D7172" s="1" t="s">
        <v>5627</v>
      </c>
      <c r="F7172" s="33" t="s">
        <v>859</v>
      </c>
      <c r="G7172" s="1">
        <v>7</v>
      </c>
      <c r="H7172" s="1">
        <v>44</v>
      </c>
      <c r="I7172" s="1">
        <v>17.3</v>
      </c>
      <c r="J7172" s="1">
        <v>20.100000000000001</v>
      </c>
      <c r="K7172" s="3">
        <v>1471</v>
      </c>
      <c r="L7172" s="2">
        <f>N7172/((1824.17)*(1-EXP(-(0.023514)*I7172))^(1.69151))</f>
        <v>1.3649248640595286</v>
      </c>
      <c r="N7172" s="1">
        <v>390</v>
      </c>
      <c r="O7172" s="1">
        <v>149.69999999999999</v>
      </c>
      <c r="Q7172" s="1">
        <v>22</v>
      </c>
      <c r="R7172" s="1">
        <v>9.8000000000000007</v>
      </c>
      <c r="AJ7172" s="1" t="s">
        <v>406</v>
      </c>
      <c r="AK7172" s="20">
        <v>55</v>
      </c>
      <c r="AL7172" s="19">
        <v>82.5</v>
      </c>
      <c r="AN7172" s="3">
        <v>1966</v>
      </c>
      <c r="AQ7172">
        <v>80809</v>
      </c>
      <c r="AR7172" s="1" t="s">
        <v>329</v>
      </c>
    </row>
    <row r="7173" spans="1:44" x14ac:dyDescent="0.25">
      <c r="A7173" s="1">
        <v>8786</v>
      </c>
      <c r="B7173" s="1" t="s">
        <v>1233</v>
      </c>
      <c r="C7173" s="1">
        <v>101</v>
      </c>
      <c r="D7173" s="1" t="s">
        <v>5627</v>
      </c>
      <c r="F7173" s="33" t="s">
        <v>859</v>
      </c>
      <c r="G7173" s="1">
        <v>6</v>
      </c>
      <c r="H7173" s="1">
        <v>47</v>
      </c>
      <c r="I7173" s="1">
        <v>18.7</v>
      </c>
      <c r="J7173" s="1">
        <v>21.4</v>
      </c>
      <c r="K7173" s="3">
        <v>1392</v>
      </c>
      <c r="L7173" s="2">
        <f>N7173/((1963.5)*(1-EXP(-(0.024337)*I7173))^(1.76926))</f>
        <v>1.2686417654636597</v>
      </c>
      <c r="N7173" s="1">
        <v>420</v>
      </c>
      <c r="O7173" s="1">
        <v>156.69999999999999</v>
      </c>
      <c r="Q7173" s="1">
        <v>26.5</v>
      </c>
      <c r="R7173" s="1">
        <v>10.9</v>
      </c>
      <c r="AJ7173" s="1" t="s">
        <v>406</v>
      </c>
      <c r="AK7173" s="20">
        <v>55</v>
      </c>
      <c r="AL7173" s="19">
        <v>82.5</v>
      </c>
      <c r="AN7173" s="3">
        <v>1966</v>
      </c>
      <c r="AQ7173">
        <v>80809</v>
      </c>
      <c r="AR7173" s="1" t="s">
        <v>329</v>
      </c>
    </row>
    <row r="7174" spans="1:44" x14ac:dyDescent="0.25">
      <c r="A7174" s="1">
        <v>8787</v>
      </c>
      <c r="B7174" s="1" t="s">
        <v>1233</v>
      </c>
      <c r="C7174" s="1">
        <v>101</v>
      </c>
      <c r="D7174" s="1" t="s">
        <v>5627</v>
      </c>
      <c r="F7174" s="33" t="s">
        <v>859</v>
      </c>
      <c r="G7174" s="1">
        <v>5</v>
      </c>
      <c r="H7174" s="1">
        <v>35</v>
      </c>
      <c r="I7174" s="1">
        <v>16.100000000000001</v>
      </c>
      <c r="J7174" s="1">
        <v>19.7</v>
      </c>
      <c r="K7174" s="3">
        <v>1208</v>
      </c>
      <c r="L7174" s="2">
        <f>N7174/((2111.2)*(1-EXP(-(0.024888)*I7174))^(1.82531))</f>
        <v>1.3857668775541501</v>
      </c>
      <c r="N7174" s="1">
        <v>387</v>
      </c>
      <c r="O7174" s="1">
        <v>108.9</v>
      </c>
      <c r="Q7174" s="1">
        <v>26.1</v>
      </c>
      <c r="R7174" s="1">
        <v>12</v>
      </c>
      <c r="AJ7174" s="1" t="s">
        <v>406</v>
      </c>
      <c r="AK7174" s="20">
        <v>55</v>
      </c>
      <c r="AL7174" s="19">
        <v>82.5</v>
      </c>
      <c r="AN7174" s="3">
        <v>1966</v>
      </c>
      <c r="AQ7174">
        <v>80809</v>
      </c>
      <c r="AR7174" s="1" t="s">
        <v>329</v>
      </c>
    </row>
    <row r="7175" spans="1:44" x14ac:dyDescent="0.25">
      <c r="A7175" s="1">
        <v>8788</v>
      </c>
      <c r="B7175" s="1" t="s">
        <v>1233</v>
      </c>
      <c r="C7175" s="1">
        <v>101</v>
      </c>
      <c r="D7175" s="1" t="s">
        <v>5627</v>
      </c>
      <c r="F7175" s="33" t="s">
        <v>859</v>
      </c>
      <c r="G7175" s="1">
        <v>6</v>
      </c>
      <c r="H7175" s="1">
        <v>45</v>
      </c>
      <c r="I7175" s="1">
        <v>17</v>
      </c>
      <c r="J7175" s="1">
        <v>19.5</v>
      </c>
      <c r="K7175" s="3">
        <v>982</v>
      </c>
      <c r="L7175" s="2">
        <f>N7175/((1963.5)*(1-EXP(-(0.024337)*I7175))^(1.76926))</f>
        <v>0.77414860322502843</v>
      </c>
      <c r="N7175" s="1">
        <v>224</v>
      </c>
      <c r="O7175" s="1">
        <v>82.2</v>
      </c>
      <c r="Q7175" s="1">
        <v>14.8</v>
      </c>
      <c r="R7175" s="1">
        <v>6.4</v>
      </c>
      <c r="AJ7175" s="1" t="s">
        <v>406</v>
      </c>
      <c r="AK7175" s="20">
        <v>55</v>
      </c>
      <c r="AL7175" s="19">
        <v>82.5</v>
      </c>
      <c r="AN7175" s="3">
        <v>1966</v>
      </c>
      <c r="AQ7175">
        <v>80809</v>
      </c>
      <c r="AR7175" s="1" t="s">
        <v>329</v>
      </c>
    </row>
    <row r="7176" spans="1:44" x14ac:dyDescent="0.25">
      <c r="A7176" s="1">
        <v>8789</v>
      </c>
      <c r="B7176" s="1" t="s">
        <v>1233</v>
      </c>
      <c r="C7176" s="1">
        <v>101</v>
      </c>
      <c r="D7176" s="1" t="s">
        <v>5627</v>
      </c>
      <c r="F7176" s="33" t="s">
        <v>859</v>
      </c>
      <c r="G7176" s="1">
        <v>7</v>
      </c>
      <c r="H7176" s="1">
        <v>22</v>
      </c>
      <c r="I7176" s="1">
        <v>7.4</v>
      </c>
      <c r="J7176" s="1">
        <v>10.9</v>
      </c>
      <c r="K7176" s="3">
        <v>1200</v>
      </c>
      <c r="L7176" s="2">
        <f>N7176/((1824.17)*(1-EXP(-(0.023514)*I7176))^(1.69151))</f>
        <v>0.55897152526003313</v>
      </c>
      <c r="N7176" s="1">
        <v>45.8</v>
      </c>
      <c r="O7176" s="1">
        <v>21.3</v>
      </c>
      <c r="Q7176" s="1">
        <v>9.5</v>
      </c>
      <c r="R7176" s="1">
        <v>4.4000000000000004</v>
      </c>
      <c r="AJ7176" s="1" t="s">
        <v>406</v>
      </c>
      <c r="AK7176" s="20">
        <v>55</v>
      </c>
      <c r="AL7176" s="19">
        <v>82.5</v>
      </c>
      <c r="AN7176" s="3">
        <v>1966</v>
      </c>
      <c r="AQ7176">
        <v>80809</v>
      </c>
      <c r="AR7176" s="1" t="s">
        <v>329</v>
      </c>
    </row>
    <row r="7177" spans="1:44" x14ac:dyDescent="0.25">
      <c r="A7177" s="1">
        <v>8790</v>
      </c>
      <c r="B7177" s="1" t="s">
        <v>1233</v>
      </c>
      <c r="C7177" s="1">
        <v>101</v>
      </c>
      <c r="D7177" s="1" t="s">
        <v>5627</v>
      </c>
      <c r="F7177" s="33" t="s">
        <v>859</v>
      </c>
      <c r="G7177" s="1">
        <v>6</v>
      </c>
      <c r="H7177" s="1">
        <v>29</v>
      </c>
      <c r="I7177" s="1">
        <v>11.1</v>
      </c>
      <c r="J7177" s="1">
        <v>13.3</v>
      </c>
      <c r="K7177" s="3">
        <v>2238</v>
      </c>
      <c r="L7177" s="2">
        <f>N7177/((1963.5)*(1-EXP(-(0.024337)*I7177))^(1.76926))</f>
        <v>1.088431177436852</v>
      </c>
      <c r="N7177" s="1">
        <v>167</v>
      </c>
      <c r="O7177" s="1">
        <v>65.099999999999994</v>
      </c>
      <c r="Q7177" s="1">
        <v>10.1</v>
      </c>
      <c r="R7177" s="1">
        <v>8.6</v>
      </c>
      <c r="AJ7177" s="1" t="s">
        <v>406</v>
      </c>
      <c r="AK7177" s="20">
        <v>55</v>
      </c>
      <c r="AL7177" s="19">
        <v>82.5</v>
      </c>
      <c r="AN7177" s="3">
        <v>1966</v>
      </c>
      <c r="AQ7177">
        <v>80809</v>
      </c>
      <c r="AR7177" s="1" t="s">
        <v>329</v>
      </c>
    </row>
    <row r="7178" spans="1:44" x14ac:dyDescent="0.25">
      <c r="A7178" s="1">
        <v>8791</v>
      </c>
      <c r="B7178" s="1" t="s">
        <v>1233</v>
      </c>
      <c r="C7178" s="1">
        <v>101</v>
      </c>
      <c r="D7178" s="1" t="s">
        <v>6385</v>
      </c>
      <c r="F7178" s="33" t="s">
        <v>859</v>
      </c>
      <c r="G7178" s="1">
        <v>6</v>
      </c>
      <c r="H7178" s="1">
        <v>29</v>
      </c>
      <c r="I7178" s="1">
        <v>12.6</v>
      </c>
      <c r="J7178" s="1">
        <v>14.4</v>
      </c>
      <c r="K7178" s="3">
        <v>2247</v>
      </c>
      <c r="L7178" s="2">
        <f>N7178/((1963.5)*(1-EXP(-(0.024337)*I7178))^(1.76926))</f>
        <v>0.83785237147907565</v>
      </c>
      <c r="N7178" s="1">
        <v>156</v>
      </c>
      <c r="O7178" s="1">
        <v>65</v>
      </c>
      <c r="Q7178" s="1">
        <v>9.6</v>
      </c>
      <c r="R7178" s="1">
        <v>7.5</v>
      </c>
      <c r="AJ7178" s="1" t="s">
        <v>406</v>
      </c>
      <c r="AK7178" s="20">
        <v>55</v>
      </c>
      <c r="AL7178" s="19">
        <v>82.5</v>
      </c>
      <c r="AN7178" s="3">
        <v>1966</v>
      </c>
      <c r="AQ7178">
        <v>80809</v>
      </c>
      <c r="AR7178" s="1" t="s">
        <v>329</v>
      </c>
    </row>
    <row r="7179" spans="1:44" x14ac:dyDescent="0.25">
      <c r="A7179" s="1">
        <v>8792</v>
      </c>
      <c r="B7179" s="1" t="s">
        <v>1233</v>
      </c>
      <c r="C7179" s="1">
        <v>101</v>
      </c>
      <c r="D7179" s="1" t="s">
        <v>6385</v>
      </c>
      <c r="F7179" s="33" t="s">
        <v>859</v>
      </c>
      <c r="G7179" s="1">
        <v>6</v>
      </c>
      <c r="H7179" s="1">
        <v>29</v>
      </c>
      <c r="I7179" s="1">
        <v>12</v>
      </c>
      <c r="J7179" s="1">
        <v>12</v>
      </c>
      <c r="K7179" s="3">
        <v>2397</v>
      </c>
      <c r="L7179" s="2">
        <f>N7179/((1963.5)*(1-EXP(-(0.024337)*I7179))^(1.76926))</f>
        <v>0.97165260407108611</v>
      </c>
      <c r="N7179" s="1">
        <v>168</v>
      </c>
      <c r="O7179" s="1">
        <v>66.3</v>
      </c>
      <c r="Q7179" s="1">
        <v>7.54</v>
      </c>
      <c r="R7179" s="1">
        <v>7.27</v>
      </c>
      <c r="AJ7179" s="1" t="s">
        <v>406</v>
      </c>
      <c r="AK7179" s="20">
        <v>55</v>
      </c>
      <c r="AL7179" s="19">
        <v>82.5</v>
      </c>
      <c r="AN7179" s="3">
        <v>1966</v>
      </c>
      <c r="AQ7179">
        <v>80809</v>
      </c>
      <c r="AR7179" s="1" t="s">
        <v>329</v>
      </c>
    </row>
    <row r="7180" spans="1:44" x14ac:dyDescent="0.25">
      <c r="A7180" s="1">
        <v>8793</v>
      </c>
      <c r="B7180" s="1" t="s">
        <v>1233</v>
      </c>
      <c r="C7180" s="1">
        <v>101</v>
      </c>
      <c r="D7180" s="1" t="s">
        <v>6385</v>
      </c>
      <c r="F7180" s="33" t="s">
        <v>859</v>
      </c>
      <c r="G7180" s="1">
        <v>6</v>
      </c>
      <c r="H7180" s="1">
        <v>29</v>
      </c>
      <c r="I7180" s="1">
        <v>12.5</v>
      </c>
      <c r="J7180" s="1">
        <v>13.2</v>
      </c>
      <c r="K7180" s="3">
        <v>2861</v>
      </c>
      <c r="L7180" s="2">
        <f>N7180/((1963.5)*(1-EXP(-(0.024337)*I7180))^(1.76926))</f>
        <v>0.9458608577358133</v>
      </c>
      <c r="N7180" s="1">
        <v>174</v>
      </c>
      <c r="O7180" s="1">
        <v>70.400000000000006</v>
      </c>
      <c r="Q7180" s="1">
        <v>9.4</v>
      </c>
      <c r="R7180" s="1">
        <v>8.1</v>
      </c>
      <c r="AJ7180" s="1" t="s">
        <v>406</v>
      </c>
      <c r="AK7180" s="20">
        <v>55</v>
      </c>
      <c r="AL7180" s="19">
        <v>82.5</v>
      </c>
      <c r="AN7180" s="3">
        <v>1966</v>
      </c>
      <c r="AQ7180">
        <v>80809</v>
      </c>
      <c r="AR7180" s="1" t="s">
        <v>329</v>
      </c>
    </row>
    <row r="7181" spans="1:44" x14ac:dyDescent="0.25">
      <c r="A7181" s="1">
        <v>8794</v>
      </c>
      <c r="B7181" s="1" t="s">
        <v>1233</v>
      </c>
      <c r="C7181" s="1">
        <v>101</v>
      </c>
      <c r="D7181" s="1" t="s">
        <v>6385</v>
      </c>
      <c r="F7181" s="33" t="s">
        <v>859</v>
      </c>
      <c r="G7181" s="1">
        <v>6</v>
      </c>
      <c r="H7181" s="1">
        <v>29</v>
      </c>
      <c r="I7181" s="1">
        <v>12.7</v>
      </c>
      <c r="J7181" s="1">
        <v>11.7</v>
      </c>
      <c r="K7181" s="3">
        <v>2941</v>
      </c>
      <c r="L7181" s="2">
        <f>N7181/((1963.5)*(1-EXP(-(0.024337)*I7181))^(1.76926))</f>
        <v>0.9499677422473114</v>
      </c>
      <c r="N7181" s="1">
        <v>179</v>
      </c>
      <c r="O7181" s="1">
        <v>71.5</v>
      </c>
      <c r="Q7181" s="1">
        <v>7.8</v>
      </c>
      <c r="R7181" s="1">
        <v>7.7</v>
      </c>
      <c r="AJ7181" s="1" t="s">
        <v>406</v>
      </c>
      <c r="AK7181" s="20">
        <v>55</v>
      </c>
      <c r="AL7181" s="19">
        <v>82.5</v>
      </c>
      <c r="AN7181" s="3">
        <v>1966</v>
      </c>
      <c r="AQ7181">
        <v>80809</v>
      </c>
      <c r="AR7181" s="1" t="s">
        <v>329</v>
      </c>
    </row>
    <row r="7182" spans="1:44" x14ac:dyDescent="0.25">
      <c r="A7182" s="1">
        <v>8795</v>
      </c>
      <c r="B7182" s="1" t="s">
        <v>1233</v>
      </c>
      <c r="C7182" s="1">
        <v>101</v>
      </c>
      <c r="D7182" s="1" t="s">
        <v>6385</v>
      </c>
      <c r="F7182" s="33" t="s">
        <v>859</v>
      </c>
      <c r="G7182" s="1">
        <v>6</v>
      </c>
      <c r="H7182" s="1">
        <v>29</v>
      </c>
      <c r="I7182" s="1">
        <v>12.7</v>
      </c>
      <c r="J7182" s="1">
        <v>12</v>
      </c>
      <c r="K7182" s="3">
        <v>3145</v>
      </c>
      <c r="L7182" s="2">
        <f>N7182/((1963.5)*(1-EXP(-(0.024337)*I7182))^(1.76926))</f>
        <v>0.96588898932408196</v>
      </c>
      <c r="N7182" s="1">
        <v>182</v>
      </c>
      <c r="O7182" s="1">
        <v>69.400000000000006</v>
      </c>
      <c r="Q7182" s="1">
        <v>8.1</v>
      </c>
      <c r="R7182" s="1">
        <v>7.6</v>
      </c>
      <c r="AJ7182" s="1" t="s">
        <v>406</v>
      </c>
      <c r="AK7182" s="20">
        <v>55</v>
      </c>
      <c r="AL7182" s="19">
        <v>82.5</v>
      </c>
      <c r="AN7182" s="3">
        <v>1966</v>
      </c>
      <c r="AQ7182">
        <v>80809</v>
      </c>
      <c r="AR7182" s="1" t="s">
        <v>329</v>
      </c>
    </row>
    <row r="7183" spans="1:44" x14ac:dyDescent="0.25">
      <c r="A7183" s="1">
        <v>8796</v>
      </c>
      <c r="B7183" s="1" t="s">
        <v>1233</v>
      </c>
      <c r="C7183" s="1">
        <v>101</v>
      </c>
      <c r="D7183" s="1" t="s">
        <v>5627</v>
      </c>
      <c r="F7183" s="33" t="s">
        <v>859</v>
      </c>
      <c r="G7183" s="1">
        <v>6</v>
      </c>
      <c r="H7183" s="1">
        <v>29</v>
      </c>
      <c r="I7183" s="1">
        <v>12.6</v>
      </c>
      <c r="J7183" s="1">
        <v>12</v>
      </c>
      <c r="K7183" s="3">
        <v>3281</v>
      </c>
      <c r="L7183" s="2">
        <f>N7183/((1963.5)*(1-EXP(-(0.024337)*I7183))^(1.76926))</f>
        <v>1.283632799894225</v>
      </c>
      <c r="N7183" s="1">
        <v>239</v>
      </c>
      <c r="O7183" s="1">
        <v>87.9</v>
      </c>
      <c r="Q7183" s="1">
        <v>11.8</v>
      </c>
      <c r="R7183" s="1">
        <v>11</v>
      </c>
      <c r="AJ7183" s="1" t="s">
        <v>406</v>
      </c>
      <c r="AK7183" s="20">
        <v>55</v>
      </c>
      <c r="AL7183" s="19">
        <v>82.5</v>
      </c>
      <c r="AN7183" s="3">
        <v>1966</v>
      </c>
      <c r="AQ7183">
        <v>80809</v>
      </c>
      <c r="AR7183" s="1" t="s">
        <v>329</v>
      </c>
    </row>
    <row r="7184" spans="1:44" x14ac:dyDescent="0.25">
      <c r="A7184" s="1">
        <v>8797</v>
      </c>
      <c r="B7184" s="1" t="s">
        <v>1233</v>
      </c>
      <c r="C7184" s="1">
        <v>101</v>
      </c>
      <c r="D7184" s="1" t="s">
        <v>6385</v>
      </c>
      <c r="F7184" s="33" t="s">
        <v>859</v>
      </c>
      <c r="G7184" s="1">
        <v>6</v>
      </c>
      <c r="H7184" s="1">
        <v>29</v>
      </c>
      <c r="I7184" s="1">
        <v>12</v>
      </c>
      <c r="J7184" s="1">
        <v>12</v>
      </c>
      <c r="K7184" s="3">
        <v>3333</v>
      </c>
      <c r="L7184" s="2">
        <f>N7184/((1963.5)*(1-EXP(-(0.024337)*I7184))^(1.76926))</f>
        <v>1.237700340900074</v>
      </c>
      <c r="N7184" s="1">
        <v>214</v>
      </c>
      <c r="O7184" s="1">
        <v>82.7</v>
      </c>
      <c r="Q7184" s="1">
        <v>10.6</v>
      </c>
      <c r="R7184" s="1">
        <v>10.1</v>
      </c>
      <c r="AJ7184" s="1" t="s">
        <v>406</v>
      </c>
      <c r="AK7184" s="20">
        <v>55</v>
      </c>
      <c r="AL7184" s="19">
        <v>82.5</v>
      </c>
      <c r="AN7184" s="3">
        <v>1966</v>
      </c>
      <c r="AQ7184">
        <v>80809</v>
      </c>
      <c r="AR7184" s="1" t="s">
        <v>329</v>
      </c>
    </row>
    <row r="7185" spans="1:44" x14ac:dyDescent="0.25">
      <c r="A7185" s="1">
        <v>8798</v>
      </c>
      <c r="B7185" s="1" t="s">
        <v>1233</v>
      </c>
      <c r="C7185" s="1">
        <v>101</v>
      </c>
      <c r="D7185" s="1" t="s">
        <v>5627</v>
      </c>
      <c r="F7185" s="33" t="s">
        <v>859</v>
      </c>
      <c r="G7185" s="1">
        <v>6</v>
      </c>
      <c r="H7185" s="1">
        <v>16</v>
      </c>
      <c r="I7185" s="1">
        <v>5.7</v>
      </c>
      <c r="J7185" s="1">
        <v>6.1</v>
      </c>
      <c r="K7185" s="3">
        <v>6148</v>
      </c>
      <c r="L7185" s="35">
        <v>2</v>
      </c>
      <c r="N7185" s="1">
        <v>112</v>
      </c>
      <c r="O7185" s="1">
        <v>36.6</v>
      </c>
      <c r="Q7185" s="1">
        <v>8.4</v>
      </c>
      <c r="R7185" s="1">
        <v>8.1</v>
      </c>
      <c r="AJ7185" s="1" t="s">
        <v>406</v>
      </c>
      <c r="AK7185" s="20">
        <v>55</v>
      </c>
      <c r="AL7185" s="19">
        <v>82.5</v>
      </c>
      <c r="AN7185" s="3">
        <v>1966</v>
      </c>
      <c r="AQ7185">
        <v>80809</v>
      </c>
      <c r="AR7185" s="1" t="s">
        <v>329</v>
      </c>
    </row>
    <row r="7186" spans="1:44" x14ac:dyDescent="0.25">
      <c r="A7186" s="1">
        <v>8799</v>
      </c>
      <c r="B7186" s="1" t="s">
        <v>1233</v>
      </c>
      <c r="C7186" s="1">
        <v>101</v>
      </c>
      <c r="D7186" s="1" t="s">
        <v>5627</v>
      </c>
      <c r="F7186" s="33" t="s">
        <v>859</v>
      </c>
      <c r="G7186" s="1">
        <v>6</v>
      </c>
      <c r="H7186" s="1">
        <v>28</v>
      </c>
      <c r="I7186" s="1">
        <v>11.7</v>
      </c>
      <c r="J7186" s="1">
        <v>9.9</v>
      </c>
      <c r="K7186" s="3">
        <v>5246</v>
      </c>
      <c r="L7186" s="2">
        <f>N7186/((1963.5)*(1-EXP(-(0.024337)*I7186))^(1.76926))</f>
        <v>1.7192977416219575</v>
      </c>
      <c r="N7186" s="1">
        <v>286</v>
      </c>
      <c r="O7186" s="1">
        <v>98</v>
      </c>
      <c r="Q7186" s="1">
        <v>10.6</v>
      </c>
      <c r="R7186" s="1">
        <v>7.2</v>
      </c>
      <c r="AJ7186" s="1" t="s">
        <v>406</v>
      </c>
      <c r="AK7186" s="20">
        <v>55</v>
      </c>
      <c r="AL7186" s="19">
        <v>82.5</v>
      </c>
      <c r="AN7186" s="3">
        <v>1966</v>
      </c>
      <c r="AQ7186">
        <v>80809</v>
      </c>
      <c r="AR7186" s="1" t="s">
        <v>329</v>
      </c>
    </row>
    <row r="7187" spans="1:44" x14ac:dyDescent="0.25">
      <c r="A7187" s="1">
        <v>8800</v>
      </c>
      <c r="B7187" s="1" t="s">
        <v>1233</v>
      </c>
      <c r="C7187" s="1">
        <v>101</v>
      </c>
      <c r="D7187" s="1" t="s">
        <v>5627</v>
      </c>
      <c r="F7187" s="33" t="s">
        <v>859</v>
      </c>
      <c r="G7187" s="1">
        <v>5</v>
      </c>
      <c r="H7187" s="1">
        <v>36</v>
      </c>
      <c r="I7187" s="1">
        <v>17.5</v>
      </c>
      <c r="J7187" s="1">
        <v>17.5</v>
      </c>
      <c r="K7187" s="3">
        <v>1629</v>
      </c>
      <c r="L7187" s="2">
        <f>N7187/((2111.2)*(1-EXP(-(0.024888)*I7187))^(1.82531))</f>
        <v>1.0833224861462498</v>
      </c>
      <c r="N7187" s="1">
        <v>342</v>
      </c>
      <c r="O7187" s="1">
        <v>125.2</v>
      </c>
      <c r="Q7187" s="1">
        <v>19.100000000000001</v>
      </c>
      <c r="R7187" s="1">
        <v>10.5</v>
      </c>
      <c r="AJ7187" s="1" t="s">
        <v>406</v>
      </c>
      <c r="AK7187" s="20">
        <v>55</v>
      </c>
      <c r="AL7187" s="19">
        <v>82.5</v>
      </c>
      <c r="AN7187" s="3">
        <v>1966</v>
      </c>
      <c r="AQ7187">
        <v>80809</v>
      </c>
      <c r="AR7187" s="1" t="s">
        <v>329</v>
      </c>
    </row>
    <row r="7188" spans="1:44" x14ac:dyDescent="0.25">
      <c r="A7188" s="1">
        <v>8801</v>
      </c>
      <c r="B7188" s="1" t="s">
        <v>1233</v>
      </c>
      <c r="C7188" s="1">
        <v>101</v>
      </c>
      <c r="D7188" s="1" t="s">
        <v>5627</v>
      </c>
      <c r="F7188" s="33" t="s">
        <v>859</v>
      </c>
      <c r="G7188" s="1">
        <v>5</v>
      </c>
      <c r="H7188" s="1">
        <v>36</v>
      </c>
      <c r="I7188" s="1">
        <v>17</v>
      </c>
      <c r="J7188" s="1">
        <v>15.7</v>
      </c>
      <c r="K7188" s="3">
        <v>1783</v>
      </c>
      <c r="L7188" s="2">
        <f>N7188/((2111.2)*(1-EXP(-(0.024888)*I7188))^(1.82531))</f>
        <v>0.91539809959019558</v>
      </c>
      <c r="N7188" s="1">
        <v>277</v>
      </c>
      <c r="O7188" s="1">
        <v>110.7</v>
      </c>
      <c r="Q7188" s="1">
        <v>16.5</v>
      </c>
      <c r="R7188" s="1">
        <v>8.9</v>
      </c>
      <c r="AJ7188" s="1" t="s">
        <v>406</v>
      </c>
      <c r="AK7188" s="20">
        <v>55</v>
      </c>
      <c r="AL7188" s="19">
        <v>82.5</v>
      </c>
      <c r="AN7188" s="3">
        <v>1966</v>
      </c>
      <c r="AQ7188">
        <v>80809</v>
      </c>
      <c r="AR7188" s="1" t="s">
        <v>329</v>
      </c>
    </row>
    <row r="7189" spans="1:44" x14ac:dyDescent="0.25">
      <c r="A7189" s="1">
        <v>8802</v>
      </c>
      <c r="B7189" s="1" t="s">
        <v>1233</v>
      </c>
      <c r="C7189" s="1">
        <v>101</v>
      </c>
      <c r="D7189" s="1" t="s">
        <v>5627</v>
      </c>
      <c r="F7189" s="33" t="s">
        <v>859</v>
      </c>
      <c r="G7189" s="1">
        <v>5</v>
      </c>
      <c r="H7189" s="1">
        <v>35</v>
      </c>
      <c r="I7189" s="1">
        <v>18.600000000000001</v>
      </c>
      <c r="J7189" s="1">
        <v>19.8</v>
      </c>
      <c r="K7189" s="3">
        <v>1256</v>
      </c>
      <c r="L7189" s="2">
        <f>N7189/((2111.2)*(1-EXP(-(0.024888)*I7189))^(1.82531))</f>
        <v>1.0151171997187707</v>
      </c>
      <c r="N7189" s="1">
        <v>350</v>
      </c>
      <c r="O7189" s="1">
        <v>124.5</v>
      </c>
      <c r="Q7189" s="1">
        <v>20.2</v>
      </c>
      <c r="R7189" s="1">
        <v>10.7</v>
      </c>
      <c r="AJ7189" s="1" t="s">
        <v>406</v>
      </c>
      <c r="AK7189" s="20">
        <v>55</v>
      </c>
      <c r="AL7189" s="19">
        <v>82.5</v>
      </c>
      <c r="AN7189" s="3">
        <v>1966</v>
      </c>
      <c r="AQ7189">
        <v>80809</v>
      </c>
      <c r="AR7189" s="1" t="s">
        <v>329</v>
      </c>
    </row>
    <row r="7190" spans="1:44" x14ac:dyDescent="0.25">
      <c r="A7190" s="1">
        <v>8803</v>
      </c>
      <c r="B7190" s="1" t="s">
        <v>1233</v>
      </c>
      <c r="C7190" s="1">
        <v>101</v>
      </c>
      <c r="D7190" s="1" t="s">
        <v>5627</v>
      </c>
      <c r="F7190" s="33" t="s">
        <v>859</v>
      </c>
      <c r="G7190" s="1">
        <v>5</v>
      </c>
      <c r="H7190" s="1">
        <v>48</v>
      </c>
      <c r="I7190" s="1">
        <v>21.7</v>
      </c>
      <c r="J7190" s="1">
        <v>25.5</v>
      </c>
      <c r="K7190" s="3">
        <v>622</v>
      </c>
      <c r="L7190" s="2">
        <f>N7190/((2111.2)*(1-EXP(-(0.024888)*I7190))^(1.82531))</f>
        <v>0.83125562403731246</v>
      </c>
      <c r="N7190" s="1">
        <v>356</v>
      </c>
      <c r="O7190" s="1">
        <v>115.5</v>
      </c>
      <c r="Q7190" s="1">
        <v>21.6</v>
      </c>
      <c r="R7190" s="1">
        <v>8.4</v>
      </c>
      <c r="AJ7190" s="1" t="s">
        <v>406</v>
      </c>
      <c r="AK7190" s="20">
        <v>55</v>
      </c>
      <c r="AL7190" s="19">
        <v>82.5</v>
      </c>
      <c r="AN7190" s="3">
        <v>1966</v>
      </c>
      <c r="AQ7190">
        <v>80809</v>
      </c>
      <c r="AR7190" s="1" t="s">
        <v>329</v>
      </c>
    </row>
    <row r="7191" spans="1:44" x14ac:dyDescent="0.25">
      <c r="A7191" s="1">
        <v>8804</v>
      </c>
      <c r="B7191" s="1" t="s">
        <v>1233</v>
      </c>
      <c r="C7191" s="1">
        <v>101</v>
      </c>
      <c r="D7191" s="1" t="s">
        <v>5627</v>
      </c>
      <c r="F7191" s="33" t="s">
        <v>859</v>
      </c>
      <c r="G7191" s="1">
        <v>5</v>
      </c>
      <c r="H7191" s="1">
        <v>48</v>
      </c>
      <c r="I7191" s="1">
        <v>21.5</v>
      </c>
      <c r="J7191" s="1">
        <v>24.5</v>
      </c>
      <c r="K7191" s="3">
        <v>894</v>
      </c>
      <c r="L7191" s="2">
        <f>N7191/((2111.2)*(1-EXP(-(0.024888)*I7191))^(1.82531))</f>
        <v>1.0689714361392884</v>
      </c>
      <c r="N7191" s="1">
        <v>452</v>
      </c>
      <c r="O7191" s="1">
        <v>165.2</v>
      </c>
      <c r="Q7191" s="1">
        <v>23.1</v>
      </c>
      <c r="R7191" s="1">
        <v>9.1</v>
      </c>
      <c r="AJ7191" s="1" t="s">
        <v>406</v>
      </c>
      <c r="AK7191" s="20">
        <v>55</v>
      </c>
      <c r="AL7191" s="19">
        <v>82.5</v>
      </c>
      <c r="AN7191" s="3">
        <v>1966</v>
      </c>
      <c r="AQ7191">
        <v>80809</v>
      </c>
      <c r="AR7191" s="1" t="s">
        <v>329</v>
      </c>
    </row>
    <row r="7192" spans="1:44" x14ac:dyDescent="0.25">
      <c r="A7192" s="1">
        <v>8805</v>
      </c>
      <c r="B7192" s="1" t="s">
        <v>1233</v>
      </c>
      <c r="C7192" s="1">
        <v>101</v>
      </c>
      <c r="D7192" s="1" t="s">
        <v>5627</v>
      </c>
      <c r="F7192" s="33" t="s">
        <v>859</v>
      </c>
      <c r="G7192" s="1">
        <v>7</v>
      </c>
      <c r="H7192" s="1">
        <v>25</v>
      </c>
      <c r="I7192" s="1">
        <v>9.6</v>
      </c>
      <c r="J7192" s="1">
        <v>11.3</v>
      </c>
      <c r="K7192" s="3">
        <v>2640</v>
      </c>
      <c r="L7192" s="2">
        <f>N7192/((1824.17)*(1-EXP(-(0.023514)*I7192))^(1.69151))</f>
        <v>1.1066723341513944</v>
      </c>
      <c r="N7192" s="1">
        <v>135</v>
      </c>
      <c r="O7192" s="1">
        <v>53.2</v>
      </c>
      <c r="Q7192" s="1">
        <v>12.2</v>
      </c>
      <c r="R7192" s="1">
        <v>7.1</v>
      </c>
      <c r="AJ7192" s="1" t="s">
        <v>406</v>
      </c>
      <c r="AK7192" s="20">
        <v>55</v>
      </c>
      <c r="AL7192" s="19">
        <v>82.5</v>
      </c>
      <c r="AN7192" s="3">
        <v>1966</v>
      </c>
      <c r="AQ7192">
        <v>80809</v>
      </c>
      <c r="AR7192" s="1" t="s">
        <v>329</v>
      </c>
    </row>
    <row r="7193" spans="1:44" x14ac:dyDescent="0.25">
      <c r="A7193" s="1">
        <v>8806</v>
      </c>
      <c r="B7193" s="1" t="s">
        <v>1233</v>
      </c>
      <c r="C7193" s="1">
        <v>101</v>
      </c>
      <c r="D7193" s="1" t="s">
        <v>5627</v>
      </c>
      <c r="F7193" s="33" t="s">
        <v>859</v>
      </c>
      <c r="G7193" s="1">
        <v>7</v>
      </c>
      <c r="H7193" s="1">
        <v>25</v>
      </c>
      <c r="I7193" s="1">
        <v>9.6999999999999993</v>
      </c>
      <c r="J7193" s="1">
        <v>12.3</v>
      </c>
      <c r="K7193" s="3">
        <v>1487</v>
      </c>
      <c r="L7193" s="2">
        <f>N7193/((1824.17)*(1-EXP(-(0.023514)*I7193))^(1.69151))</f>
        <v>0.73684216375852063</v>
      </c>
      <c r="N7193" s="1">
        <v>91.3</v>
      </c>
      <c r="O7193" s="1">
        <v>34</v>
      </c>
      <c r="Q7193" s="1">
        <v>8.4</v>
      </c>
      <c r="R7193" s="1">
        <v>5.9</v>
      </c>
      <c r="AJ7193" s="1" t="s">
        <v>406</v>
      </c>
      <c r="AK7193" s="20">
        <v>55</v>
      </c>
      <c r="AL7193" s="19">
        <v>82.5</v>
      </c>
      <c r="AN7193" s="3">
        <v>1966</v>
      </c>
      <c r="AQ7193">
        <v>80809</v>
      </c>
      <c r="AR7193" s="1" t="s">
        <v>329</v>
      </c>
    </row>
    <row r="7194" spans="1:44" x14ac:dyDescent="0.25">
      <c r="A7194" s="1">
        <v>8807</v>
      </c>
      <c r="B7194" s="1" t="s">
        <v>1233</v>
      </c>
      <c r="C7194" s="1">
        <v>101</v>
      </c>
      <c r="D7194" s="1" t="s">
        <v>5627</v>
      </c>
      <c r="F7194" s="33" t="s">
        <v>859</v>
      </c>
      <c r="G7194" s="1">
        <v>6</v>
      </c>
      <c r="H7194" s="1">
        <v>29</v>
      </c>
      <c r="I7194" s="1">
        <v>11.4</v>
      </c>
      <c r="J7194" s="1">
        <v>10.3</v>
      </c>
      <c r="K7194" s="3">
        <v>4602</v>
      </c>
      <c r="L7194" s="2">
        <f>N7194/((1963.5)*(1-EXP(-(0.024337)*I7194))^(1.76926))</f>
        <v>1.4513037392514356</v>
      </c>
      <c r="N7194" s="1">
        <v>232</v>
      </c>
      <c r="O7194" s="1">
        <v>86.6</v>
      </c>
      <c r="Q7194" s="1">
        <v>12.8</v>
      </c>
      <c r="R7194" s="1">
        <v>9.6</v>
      </c>
      <c r="AJ7194" s="1" t="s">
        <v>406</v>
      </c>
      <c r="AK7194" s="20">
        <v>55</v>
      </c>
      <c r="AL7194" s="19">
        <v>82.5</v>
      </c>
      <c r="AN7194" s="3">
        <v>1966</v>
      </c>
      <c r="AQ7194">
        <v>80809</v>
      </c>
      <c r="AR7194" s="1" t="s">
        <v>329</v>
      </c>
    </row>
    <row r="7195" spans="1:44" x14ac:dyDescent="0.25">
      <c r="A7195" s="1">
        <v>8808</v>
      </c>
      <c r="B7195" s="1" t="s">
        <v>1233</v>
      </c>
      <c r="C7195" s="1">
        <v>101</v>
      </c>
      <c r="D7195" s="1" t="s">
        <v>6385</v>
      </c>
      <c r="F7195" s="33" t="s">
        <v>859</v>
      </c>
      <c r="G7195" s="1">
        <v>6</v>
      </c>
      <c r="H7195" s="1">
        <v>29</v>
      </c>
      <c r="I7195" s="1">
        <v>12.1</v>
      </c>
      <c r="J7195" s="1">
        <v>12.2</v>
      </c>
      <c r="K7195" s="3">
        <v>3452</v>
      </c>
      <c r="L7195" s="2">
        <f>N7195/((1963.5)*(1-EXP(-(0.024337)*I7195))^(1.76926))</f>
        <v>1.2735597815657189</v>
      </c>
      <c r="N7195" s="1">
        <v>223</v>
      </c>
      <c r="O7195" s="1">
        <v>87.4</v>
      </c>
      <c r="Q7195" s="1">
        <v>11.2</v>
      </c>
      <c r="R7195" s="1">
        <v>10.6</v>
      </c>
      <c r="AJ7195" s="1" t="s">
        <v>406</v>
      </c>
      <c r="AK7195" s="20">
        <v>55</v>
      </c>
      <c r="AL7195" s="19">
        <v>82.5</v>
      </c>
      <c r="AN7195" s="3">
        <v>1966</v>
      </c>
      <c r="AQ7195">
        <v>80809</v>
      </c>
      <c r="AR7195" s="1" t="s">
        <v>329</v>
      </c>
    </row>
    <row r="7196" spans="1:44" x14ac:dyDescent="0.25">
      <c r="A7196" s="1">
        <v>8809</v>
      </c>
      <c r="B7196" s="1" t="s">
        <v>1233</v>
      </c>
      <c r="C7196" s="1">
        <v>101</v>
      </c>
      <c r="D7196" s="1" t="s">
        <v>5627</v>
      </c>
      <c r="F7196" s="33" t="s">
        <v>859</v>
      </c>
      <c r="G7196" s="1">
        <v>6</v>
      </c>
      <c r="H7196" s="1">
        <v>21</v>
      </c>
      <c r="I7196" s="1">
        <v>8.5</v>
      </c>
      <c r="J7196" s="1">
        <v>9.3000000000000007</v>
      </c>
      <c r="K7196" s="3">
        <v>5140</v>
      </c>
      <c r="L7196" s="2">
        <f>N7196/((1963.5)*(1-EXP(-(0.024337)*I7196))^(1.76926))</f>
        <v>1.5152896767343136</v>
      </c>
      <c r="N7196" s="1">
        <v>153</v>
      </c>
      <c r="O7196" s="1">
        <v>76.8</v>
      </c>
      <c r="Q7196" s="1">
        <v>13.3</v>
      </c>
      <c r="R7196" s="1">
        <v>7.4</v>
      </c>
      <c r="AJ7196" s="1" t="s">
        <v>406</v>
      </c>
      <c r="AK7196" s="20">
        <v>55</v>
      </c>
      <c r="AL7196" s="19">
        <v>82.5</v>
      </c>
      <c r="AN7196" s="3">
        <v>1966</v>
      </c>
      <c r="AQ7196">
        <v>80809</v>
      </c>
      <c r="AR7196" s="1" t="s">
        <v>329</v>
      </c>
    </row>
    <row r="7197" spans="1:44" x14ac:dyDescent="0.25">
      <c r="A7197" s="1">
        <v>8810</v>
      </c>
      <c r="B7197" s="1" t="s">
        <v>1233</v>
      </c>
      <c r="C7197" s="1">
        <v>101</v>
      </c>
      <c r="D7197" s="1" t="s">
        <v>5627</v>
      </c>
      <c r="F7197" s="33" t="s">
        <v>859</v>
      </c>
      <c r="G7197" s="1">
        <v>8</v>
      </c>
      <c r="H7197" s="1">
        <v>22</v>
      </c>
      <c r="I7197" s="1">
        <v>6.3</v>
      </c>
      <c r="J7197" s="1">
        <v>8.8000000000000007</v>
      </c>
      <c r="K7197" s="3">
        <v>3210</v>
      </c>
      <c r="L7197" s="2">
        <f>N7197/((1668.67)*(1-EXP(-(0.022864)*I7197))^(1.61028))</f>
        <v>1.5525828473939542</v>
      </c>
      <c r="N7197" s="1">
        <v>102</v>
      </c>
      <c r="O7197" s="1">
        <v>50.8</v>
      </c>
      <c r="Q7197" s="1">
        <v>10.3</v>
      </c>
      <c r="R7197" s="1">
        <v>6.4</v>
      </c>
      <c r="AJ7197" s="1" t="s">
        <v>406</v>
      </c>
      <c r="AK7197" s="20">
        <v>55</v>
      </c>
      <c r="AL7197" s="19">
        <v>82.5</v>
      </c>
      <c r="AN7197" s="3">
        <v>1966</v>
      </c>
      <c r="AQ7197">
        <v>80809</v>
      </c>
      <c r="AR7197" s="1" t="s">
        <v>329</v>
      </c>
    </row>
    <row r="7198" spans="1:44" x14ac:dyDescent="0.25">
      <c r="A7198" s="1">
        <v>8811</v>
      </c>
      <c r="B7198" s="1" t="s">
        <v>1233</v>
      </c>
      <c r="C7198" s="1">
        <v>101</v>
      </c>
      <c r="D7198" s="1" t="s">
        <v>5627</v>
      </c>
      <c r="F7198" s="33" t="s">
        <v>859</v>
      </c>
      <c r="G7198" s="1">
        <v>8</v>
      </c>
      <c r="H7198" s="1">
        <v>22</v>
      </c>
      <c r="I7198" s="1">
        <v>5.3</v>
      </c>
      <c r="J7198" s="1">
        <v>6.8</v>
      </c>
      <c r="K7198" s="3">
        <v>3925</v>
      </c>
      <c r="L7198" s="2">
        <f>N7198/((1668.67)*(1-EXP(-(0.022864)*I7198))^(1.61028))</f>
        <v>0.98737382760462999</v>
      </c>
      <c r="N7198" s="1">
        <v>50</v>
      </c>
      <c r="O7198" s="1">
        <v>18.600000000000001</v>
      </c>
      <c r="Q7198" s="1">
        <v>6.3</v>
      </c>
      <c r="R7198" s="1">
        <v>5</v>
      </c>
      <c r="AJ7198" s="1" t="s">
        <v>406</v>
      </c>
      <c r="AK7198" s="20">
        <v>55</v>
      </c>
      <c r="AL7198" s="19">
        <v>82.5</v>
      </c>
      <c r="AN7198" s="3">
        <v>1966</v>
      </c>
      <c r="AQ7198">
        <v>80809</v>
      </c>
      <c r="AR7198" s="1" t="s">
        <v>329</v>
      </c>
    </row>
    <row r="7199" spans="1:44" x14ac:dyDescent="0.25">
      <c r="A7199" s="1">
        <v>8812</v>
      </c>
      <c r="B7199" s="1" t="s">
        <v>1233</v>
      </c>
      <c r="C7199" s="1">
        <v>101</v>
      </c>
      <c r="D7199" s="1" t="s">
        <v>5627</v>
      </c>
      <c r="F7199" s="33" t="s">
        <v>859</v>
      </c>
      <c r="G7199" s="1">
        <v>9</v>
      </c>
      <c r="H7199" s="1">
        <v>7</v>
      </c>
      <c r="I7199" s="1">
        <v>1.29</v>
      </c>
      <c r="J7199" s="1">
        <v>2.8</v>
      </c>
      <c r="K7199" s="3">
        <v>29100</v>
      </c>
      <c r="L7199" s="2">
        <f>N7199/((1581.94)*(1-EXP(-(0.021301)*I7199))^(1.51716))</f>
        <v>1.2207572384797172</v>
      </c>
      <c r="N7199" s="1">
        <v>8.1</v>
      </c>
      <c r="O7199" s="1">
        <v>3.17</v>
      </c>
      <c r="Q7199" s="1">
        <v>2.34</v>
      </c>
      <c r="R7199" s="1">
        <v>5.35</v>
      </c>
      <c r="AJ7199" s="1" t="s">
        <v>406</v>
      </c>
      <c r="AK7199" s="20">
        <v>56.08</v>
      </c>
      <c r="AL7199" s="19">
        <v>92</v>
      </c>
      <c r="AN7199" s="3">
        <v>1976</v>
      </c>
      <c r="AQ7199">
        <v>80611</v>
      </c>
      <c r="AR7199" s="1" t="s">
        <v>3448</v>
      </c>
    </row>
    <row r="7200" spans="1:44" x14ac:dyDescent="0.25">
      <c r="A7200" s="1">
        <v>8813</v>
      </c>
      <c r="B7200" s="1" t="s">
        <v>1233</v>
      </c>
      <c r="C7200" s="1">
        <v>101</v>
      </c>
      <c r="D7200" s="1" t="s">
        <v>5627</v>
      </c>
      <c r="F7200" s="33" t="s">
        <v>859</v>
      </c>
      <c r="G7200" s="1">
        <v>9</v>
      </c>
      <c r="H7200" s="1">
        <v>7</v>
      </c>
      <c r="I7200" s="1">
        <v>1.1599999999999999</v>
      </c>
      <c r="J7200" s="1">
        <v>2.4</v>
      </c>
      <c r="K7200" s="3">
        <v>28200</v>
      </c>
      <c r="L7200" s="2">
        <f>N7200/((1581.94)*(1-EXP(-(0.021301)*I7200))^(1.51716))</f>
        <v>1.077841774425099</v>
      </c>
      <c r="N7200" s="1">
        <v>6.1</v>
      </c>
      <c r="O7200" s="1">
        <v>2.39</v>
      </c>
      <c r="Q7200" s="1">
        <v>1.39</v>
      </c>
      <c r="R7200" s="1">
        <v>2.56</v>
      </c>
      <c r="AJ7200" s="1" t="s">
        <v>406</v>
      </c>
      <c r="AK7200" s="20">
        <v>56.08</v>
      </c>
      <c r="AL7200" s="19">
        <v>92</v>
      </c>
      <c r="AN7200" s="3">
        <v>1976</v>
      </c>
      <c r="AQ7200">
        <v>80611</v>
      </c>
      <c r="AR7200" s="1" t="s">
        <v>3448</v>
      </c>
    </row>
    <row r="7201" spans="1:44" x14ac:dyDescent="0.25">
      <c r="A7201" s="1">
        <v>8814</v>
      </c>
      <c r="B7201" s="1" t="s">
        <v>1233</v>
      </c>
      <c r="C7201" s="1">
        <v>101</v>
      </c>
      <c r="D7201" s="1" t="s">
        <v>5627</v>
      </c>
      <c r="F7201" s="33" t="s">
        <v>859</v>
      </c>
      <c r="G7201" s="1">
        <v>9</v>
      </c>
      <c r="H7201" s="1">
        <v>7</v>
      </c>
      <c r="I7201" s="1">
        <v>0.95</v>
      </c>
      <c r="J7201" s="1">
        <v>2</v>
      </c>
      <c r="K7201" s="3">
        <v>28300</v>
      </c>
      <c r="L7201" s="2">
        <f>N7201/((1581.94)*(1-EXP(-(0.021301)*I7201))^(1.51716))</f>
        <v>1.239796173860251</v>
      </c>
      <c r="N7201" s="1">
        <v>5.2</v>
      </c>
      <c r="O7201" s="1">
        <v>2.04</v>
      </c>
      <c r="Q7201" s="1">
        <v>1.1100000000000001</v>
      </c>
      <c r="R7201" s="1">
        <v>3.45</v>
      </c>
      <c r="AJ7201" s="1" t="s">
        <v>406</v>
      </c>
      <c r="AK7201" s="20">
        <v>56.08</v>
      </c>
      <c r="AL7201" s="19">
        <v>92</v>
      </c>
      <c r="AN7201" s="3">
        <v>1976</v>
      </c>
      <c r="AQ7201">
        <v>80611</v>
      </c>
      <c r="AR7201" s="1" t="s">
        <v>3448</v>
      </c>
    </row>
    <row r="7202" spans="1:44" x14ac:dyDescent="0.25">
      <c r="A7202" s="1">
        <v>8815</v>
      </c>
      <c r="B7202" s="1" t="s">
        <v>1233</v>
      </c>
      <c r="C7202" s="1">
        <v>101</v>
      </c>
      <c r="D7202" s="1" t="s">
        <v>5627</v>
      </c>
      <c r="F7202" s="33" t="s">
        <v>859</v>
      </c>
      <c r="G7202" s="1">
        <v>8</v>
      </c>
      <c r="H7202" s="1">
        <v>10</v>
      </c>
      <c r="I7202" s="1">
        <v>3</v>
      </c>
      <c r="J7202" s="1">
        <v>3</v>
      </c>
      <c r="K7202" s="3">
        <v>2400</v>
      </c>
      <c r="L7202" s="2">
        <f>N7202/((1668.67)*(1-EXP(-(0.022864)*I7202))^(1.61028))</f>
        <v>0.19890775854670797</v>
      </c>
      <c r="N7202" s="1">
        <v>4.2</v>
      </c>
      <c r="O7202" s="1">
        <v>3.8</v>
      </c>
      <c r="P7202" s="1">
        <v>0.4</v>
      </c>
      <c r="Q7202" s="1">
        <v>1.5</v>
      </c>
      <c r="R7202" s="1">
        <v>3.1</v>
      </c>
      <c r="S7202" s="1">
        <v>0.8</v>
      </c>
      <c r="AJ7202" s="1" t="s">
        <v>406</v>
      </c>
      <c r="AK7202" s="20">
        <v>56</v>
      </c>
      <c r="AL7202" s="19">
        <v>92</v>
      </c>
      <c r="AN7202" s="3">
        <v>1988</v>
      </c>
      <c r="AQ7202">
        <v>80444</v>
      </c>
      <c r="AR7202" s="1" t="s">
        <v>330</v>
      </c>
    </row>
    <row r="7203" spans="1:44" x14ac:dyDescent="0.25">
      <c r="A7203" s="1">
        <v>8816</v>
      </c>
      <c r="B7203" s="1" t="s">
        <v>1233</v>
      </c>
      <c r="C7203" s="1">
        <v>101</v>
      </c>
      <c r="D7203" s="1" t="s">
        <v>5627</v>
      </c>
      <c r="F7203" s="33" t="s">
        <v>859</v>
      </c>
      <c r="G7203" s="1">
        <v>8</v>
      </c>
      <c r="H7203" s="1">
        <v>21</v>
      </c>
      <c r="I7203" s="1">
        <v>5.0999999999999996</v>
      </c>
      <c r="J7203" s="1">
        <v>5.4</v>
      </c>
      <c r="K7203" s="3">
        <v>8440</v>
      </c>
      <c r="L7203" s="2">
        <f>N7203/((1668.67)*(1-EXP(-(0.022864)*I7203))^(1.61028))</f>
        <v>1.4527960049882125</v>
      </c>
      <c r="N7203" s="1">
        <v>69.400000000000006</v>
      </c>
      <c r="O7203" s="1">
        <v>15.8</v>
      </c>
      <c r="Q7203" s="1">
        <v>4.7</v>
      </c>
      <c r="R7203" s="1">
        <v>3.9</v>
      </c>
      <c r="S7203" s="1">
        <v>3.5</v>
      </c>
      <c r="AJ7203" s="1" t="s">
        <v>406</v>
      </c>
      <c r="AK7203" s="20">
        <v>52</v>
      </c>
      <c r="AL7203" s="19">
        <v>79</v>
      </c>
      <c r="AN7203" s="3">
        <v>1972</v>
      </c>
      <c r="AQ7203">
        <v>80810</v>
      </c>
      <c r="AR7203" s="1" t="s">
        <v>331</v>
      </c>
    </row>
    <row r="7204" spans="1:44" x14ac:dyDescent="0.25">
      <c r="A7204" s="1">
        <v>8817</v>
      </c>
      <c r="B7204" s="1" t="s">
        <v>1233</v>
      </c>
      <c r="C7204" s="1">
        <v>101</v>
      </c>
      <c r="D7204" s="1" t="s">
        <v>5627</v>
      </c>
      <c r="F7204" s="33" t="s">
        <v>859</v>
      </c>
      <c r="G7204" s="1">
        <v>8</v>
      </c>
      <c r="H7204" s="1">
        <v>21</v>
      </c>
      <c r="I7204" s="1">
        <v>5.0999999999999996</v>
      </c>
      <c r="J7204" s="1">
        <v>6</v>
      </c>
      <c r="K7204" s="3">
        <v>6560</v>
      </c>
      <c r="L7204" s="2">
        <f>N7204/((1668.67)*(1-EXP(-(0.022864)*I7204))^(1.61028))</f>
        <v>1.4507026389867883</v>
      </c>
      <c r="N7204" s="1">
        <v>69.3</v>
      </c>
      <c r="O7204" s="1">
        <v>15.7</v>
      </c>
      <c r="Q7204" s="1">
        <v>3.9</v>
      </c>
      <c r="R7204" s="1">
        <v>3.3</v>
      </c>
      <c r="S7204" s="1">
        <v>3.6</v>
      </c>
      <c r="AJ7204" s="1" t="s">
        <v>406</v>
      </c>
      <c r="AK7204" s="20">
        <v>52</v>
      </c>
      <c r="AL7204" s="19">
        <v>79</v>
      </c>
      <c r="AN7204" s="3">
        <v>1972</v>
      </c>
      <c r="AQ7204">
        <v>80810</v>
      </c>
      <c r="AR7204" s="1" t="s">
        <v>331</v>
      </c>
    </row>
    <row r="7205" spans="1:44" x14ac:dyDescent="0.25">
      <c r="A7205" s="1">
        <v>8818</v>
      </c>
      <c r="B7205" s="1" t="s">
        <v>1233</v>
      </c>
      <c r="C7205" s="1">
        <v>101</v>
      </c>
      <c r="D7205" s="1" t="s">
        <v>5627</v>
      </c>
      <c r="F7205" s="33" t="s">
        <v>859</v>
      </c>
      <c r="G7205" s="1">
        <v>8</v>
      </c>
      <c r="H7205" s="1">
        <v>21</v>
      </c>
      <c r="I7205" s="1">
        <v>5.9</v>
      </c>
      <c r="J7205" s="1">
        <v>7.4</v>
      </c>
      <c r="K7205" s="3">
        <v>4080</v>
      </c>
      <c r="L7205" s="2">
        <f>N7205/((1668.67)*(1-EXP(-(0.022864)*I7205))^(1.61028))</f>
        <v>1.0967779368887545</v>
      </c>
      <c r="N7205" s="1">
        <v>65.3</v>
      </c>
      <c r="O7205" s="1">
        <v>15</v>
      </c>
      <c r="Q7205" s="1">
        <v>4.0999999999999996</v>
      </c>
      <c r="R7205" s="1">
        <v>3.3</v>
      </c>
      <c r="S7205" s="1">
        <v>3.3</v>
      </c>
      <c r="AJ7205" s="1" t="s">
        <v>406</v>
      </c>
      <c r="AK7205" s="20">
        <v>52</v>
      </c>
      <c r="AL7205" s="19">
        <v>79</v>
      </c>
      <c r="AN7205" s="3">
        <v>1972</v>
      </c>
      <c r="AQ7205">
        <v>80810</v>
      </c>
      <c r="AR7205" s="1" t="s">
        <v>331</v>
      </c>
    </row>
    <row r="7206" spans="1:44" x14ac:dyDescent="0.25">
      <c r="A7206" s="1">
        <v>8819</v>
      </c>
      <c r="B7206" s="1" t="s">
        <v>1233</v>
      </c>
      <c r="C7206" s="1">
        <v>101</v>
      </c>
      <c r="D7206" s="1" t="s">
        <v>5627</v>
      </c>
      <c r="F7206" s="33" t="s">
        <v>859</v>
      </c>
      <c r="G7206" s="1">
        <v>8</v>
      </c>
      <c r="H7206" s="1">
        <v>21</v>
      </c>
      <c r="I7206" s="1">
        <v>6.4</v>
      </c>
      <c r="J7206" s="1">
        <v>10.9</v>
      </c>
      <c r="K7206" s="3">
        <v>1188</v>
      </c>
      <c r="L7206" s="2">
        <f>N7206/((1668.67)*(1-EXP(-(0.022864)*I7206))^(1.61028))</f>
        <v>0.59616398737436738</v>
      </c>
      <c r="N7206" s="1">
        <v>40.1</v>
      </c>
      <c r="O7206" s="1">
        <v>9.8000000000000007</v>
      </c>
      <c r="Q7206" s="1">
        <v>3.2</v>
      </c>
      <c r="R7206" s="1">
        <v>2.4</v>
      </c>
      <c r="S7206" s="1">
        <v>2.7</v>
      </c>
      <c r="AJ7206" s="1" t="s">
        <v>406</v>
      </c>
      <c r="AK7206" s="20">
        <v>52</v>
      </c>
      <c r="AL7206" s="19">
        <v>79</v>
      </c>
      <c r="AN7206" s="3">
        <v>1972</v>
      </c>
      <c r="AQ7206">
        <v>80810</v>
      </c>
      <c r="AR7206" s="1" t="s">
        <v>331</v>
      </c>
    </row>
    <row r="7207" spans="1:44" x14ac:dyDescent="0.25">
      <c r="A7207" s="1">
        <v>8820</v>
      </c>
      <c r="B7207" s="1" t="s">
        <v>1233</v>
      </c>
      <c r="C7207" s="1">
        <v>101</v>
      </c>
      <c r="D7207" s="1" t="s">
        <v>5627</v>
      </c>
      <c r="F7207" s="33" t="s">
        <v>859</v>
      </c>
      <c r="G7207" s="1">
        <v>8</v>
      </c>
      <c r="H7207" s="1">
        <v>21</v>
      </c>
      <c r="I7207" s="1">
        <v>5.5</v>
      </c>
      <c r="J7207" s="1">
        <v>12.3</v>
      </c>
      <c r="K7207" s="3">
        <v>1464</v>
      </c>
      <c r="L7207" s="2">
        <f>N7207/((1668.67)*(1-EXP(-(0.022864)*I7207))^(1.61028))</f>
        <v>1.1445476124629566</v>
      </c>
      <c r="N7207" s="1">
        <v>61.3</v>
      </c>
      <c r="Q7207" s="1">
        <v>3.5</v>
      </c>
      <c r="R7207" s="1">
        <v>3.2</v>
      </c>
      <c r="S7207" s="1">
        <v>3.3</v>
      </c>
      <c r="AJ7207" s="1" t="s">
        <v>406</v>
      </c>
      <c r="AK7207" s="20">
        <v>52</v>
      </c>
      <c r="AL7207" s="19">
        <v>79</v>
      </c>
      <c r="AN7207" s="3">
        <v>1972</v>
      </c>
      <c r="AQ7207">
        <v>80810</v>
      </c>
      <c r="AR7207" s="1" t="s">
        <v>331</v>
      </c>
    </row>
    <row r="7208" spans="1:44" x14ac:dyDescent="0.25">
      <c r="A7208" s="1">
        <v>8821</v>
      </c>
      <c r="B7208" s="1" t="s">
        <v>1233</v>
      </c>
      <c r="C7208" s="1">
        <v>101</v>
      </c>
      <c r="D7208" s="1" t="s">
        <v>5627</v>
      </c>
      <c r="F7208" s="33" t="s">
        <v>859</v>
      </c>
      <c r="G7208" s="1">
        <v>6</v>
      </c>
      <c r="H7208" s="1">
        <v>23</v>
      </c>
      <c r="I7208" s="1">
        <v>10.1</v>
      </c>
      <c r="J7208" s="1">
        <v>12.9</v>
      </c>
      <c r="K7208" s="3">
        <v>1628</v>
      </c>
      <c r="L7208" s="2">
        <f>N7208/((1963.5)*(1-EXP(-(0.024337)*I7208))^(1.76926))</f>
        <v>0.88280420916982172</v>
      </c>
      <c r="N7208" s="1">
        <v>117</v>
      </c>
      <c r="O7208" s="1">
        <v>50</v>
      </c>
      <c r="P7208" s="1">
        <v>7.6</v>
      </c>
      <c r="Q7208" s="1">
        <v>19.7</v>
      </c>
      <c r="R7208" s="1">
        <v>14.8</v>
      </c>
      <c r="AJ7208" s="1" t="s">
        <v>406</v>
      </c>
      <c r="AK7208" s="20">
        <v>57.5</v>
      </c>
      <c r="AL7208" s="19">
        <v>102</v>
      </c>
      <c r="AN7208" s="3">
        <v>2007</v>
      </c>
      <c r="AQ7208">
        <v>80601</v>
      </c>
      <c r="AR7208" s="1" t="s">
        <v>332</v>
      </c>
    </row>
    <row r="7209" spans="1:44" x14ac:dyDescent="0.25">
      <c r="A7209" s="1">
        <v>8822</v>
      </c>
      <c r="B7209" s="1" t="s">
        <v>1233</v>
      </c>
      <c r="C7209" s="1">
        <v>101</v>
      </c>
      <c r="D7209" s="1" t="s">
        <v>5627</v>
      </c>
      <c r="F7209" s="33" t="s">
        <v>859</v>
      </c>
      <c r="G7209" s="1">
        <v>7</v>
      </c>
      <c r="H7209" s="1">
        <v>24</v>
      </c>
      <c r="I7209" s="1">
        <v>7.5</v>
      </c>
      <c r="J7209" s="1">
        <v>6.2</v>
      </c>
      <c r="K7209" s="3">
        <v>7925</v>
      </c>
      <c r="L7209" s="2">
        <f>N7209/((1824.17)*(1-EXP(-(0.023514)*I7209))^(1.69151))</f>
        <v>1.2192762899471761</v>
      </c>
      <c r="N7209" s="1">
        <v>102</v>
      </c>
      <c r="O7209" s="1">
        <v>43.2</v>
      </c>
      <c r="P7209" s="1">
        <v>6.6</v>
      </c>
      <c r="Q7209" s="1">
        <v>17</v>
      </c>
      <c r="R7209" s="1">
        <v>13.8</v>
      </c>
      <c r="AJ7209" s="1" t="s">
        <v>406</v>
      </c>
      <c r="AK7209" s="20">
        <v>57.5</v>
      </c>
      <c r="AL7209" s="19">
        <v>102</v>
      </c>
      <c r="AN7209" s="3">
        <v>2007</v>
      </c>
      <c r="AQ7209">
        <v>80601</v>
      </c>
      <c r="AR7209" s="1" t="s">
        <v>332</v>
      </c>
    </row>
    <row r="7210" spans="1:44" x14ac:dyDescent="0.25">
      <c r="A7210" s="1">
        <v>8823</v>
      </c>
      <c r="B7210" s="1" t="s">
        <v>1233</v>
      </c>
      <c r="C7210" s="1">
        <v>101</v>
      </c>
      <c r="D7210" s="1" t="s">
        <v>5627</v>
      </c>
      <c r="F7210" s="33" t="s">
        <v>859</v>
      </c>
      <c r="G7210" s="1">
        <v>8</v>
      </c>
      <c r="H7210" s="1">
        <v>21</v>
      </c>
      <c r="I7210" s="1">
        <v>6</v>
      </c>
      <c r="J7210" s="1">
        <v>6.3</v>
      </c>
      <c r="K7210" s="3">
        <v>7650</v>
      </c>
      <c r="L7210" s="2">
        <f>N7210/((1668.67)*(1-EXP(-(0.022864)*I7210))^(1.61028))</f>
        <v>1.3920408850290733</v>
      </c>
      <c r="N7210" s="1">
        <v>85</v>
      </c>
      <c r="O7210" s="1">
        <v>36</v>
      </c>
      <c r="P7210" s="1">
        <v>5.5</v>
      </c>
      <c r="Q7210" s="1">
        <v>14.2</v>
      </c>
      <c r="R7210" s="1">
        <v>11.5</v>
      </c>
      <c r="AJ7210" s="1" t="s">
        <v>406</v>
      </c>
      <c r="AK7210" s="20">
        <v>57.5</v>
      </c>
      <c r="AL7210" s="19">
        <v>102</v>
      </c>
      <c r="AN7210" s="3">
        <v>2007</v>
      </c>
      <c r="AQ7210">
        <v>80601</v>
      </c>
      <c r="AR7210" s="1" t="s">
        <v>332</v>
      </c>
    </row>
    <row r="7211" spans="1:44" x14ac:dyDescent="0.25">
      <c r="A7211" s="1">
        <v>8824</v>
      </c>
      <c r="B7211" s="1" t="s">
        <v>1233</v>
      </c>
      <c r="C7211" s="1">
        <v>101</v>
      </c>
      <c r="D7211" s="1" t="s">
        <v>5627</v>
      </c>
      <c r="F7211" s="33" t="s">
        <v>859</v>
      </c>
      <c r="G7211" s="1">
        <v>7</v>
      </c>
      <c r="H7211" s="1">
        <v>19</v>
      </c>
      <c r="I7211" s="1">
        <v>6.6</v>
      </c>
      <c r="J7211" s="1">
        <v>12.4</v>
      </c>
      <c r="K7211" s="3">
        <v>872</v>
      </c>
      <c r="L7211" s="2">
        <f>N7211/((1824.17)*(1-EXP(-(0.023514)*I7211))^(1.69151))</f>
        <v>0.58332630820144638</v>
      </c>
      <c r="N7211" s="1">
        <v>40</v>
      </c>
      <c r="O7211" s="1">
        <v>17.2</v>
      </c>
      <c r="P7211" s="1">
        <v>2.6</v>
      </c>
      <c r="Q7211" s="1">
        <v>6.8</v>
      </c>
      <c r="R7211" s="1">
        <v>5.5</v>
      </c>
      <c r="AJ7211" s="1" t="s">
        <v>406</v>
      </c>
      <c r="AK7211" s="20">
        <v>57.5</v>
      </c>
      <c r="AL7211" s="19">
        <v>102</v>
      </c>
      <c r="AN7211" s="3">
        <v>2007</v>
      </c>
      <c r="AQ7211">
        <v>80601</v>
      </c>
      <c r="AR7211" s="1" t="s">
        <v>332</v>
      </c>
    </row>
    <row r="7212" spans="1:44" x14ac:dyDescent="0.25">
      <c r="A7212" s="1">
        <v>8825</v>
      </c>
      <c r="B7212" s="1" t="s">
        <v>1233</v>
      </c>
      <c r="C7212" s="1">
        <v>101</v>
      </c>
      <c r="D7212" s="1" t="s">
        <v>5627</v>
      </c>
      <c r="F7212" s="33" t="s">
        <v>859</v>
      </c>
      <c r="G7212" s="1">
        <v>7</v>
      </c>
      <c r="H7212" s="1">
        <v>18</v>
      </c>
      <c r="I7212" s="1">
        <v>6.5</v>
      </c>
      <c r="J7212" s="1">
        <v>9.6999999999999993</v>
      </c>
      <c r="K7212" s="3">
        <v>1163</v>
      </c>
      <c r="L7212" s="2">
        <f>N7212/((1824.17)*(1-EXP(-(0.023514)*I7212))^(1.69151))</f>
        <v>0.47794257349039682</v>
      </c>
      <c r="N7212" s="1">
        <v>32</v>
      </c>
      <c r="O7212" s="1">
        <v>13.7</v>
      </c>
      <c r="P7212" s="1">
        <v>2.1</v>
      </c>
      <c r="Q7212" s="1">
        <v>5.4</v>
      </c>
      <c r="R7212" s="1">
        <v>4.4000000000000004</v>
      </c>
      <c r="AJ7212" s="1" t="s">
        <v>406</v>
      </c>
      <c r="AK7212" s="20">
        <v>57.5</v>
      </c>
      <c r="AL7212" s="19">
        <v>102</v>
      </c>
      <c r="AN7212" s="3">
        <v>2007</v>
      </c>
      <c r="AQ7212">
        <v>80601</v>
      </c>
      <c r="AR7212" s="1" t="s">
        <v>332</v>
      </c>
    </row>
    <row r="7213" spans="1:44" x14ac:dyDescent="0.25">
      <c r="A7213" s="1">
        <v>8826</v>
      </c>
      <c r="B7213" s="1" t="s">
        <v>1233</v>
      </c>
      <c r="C7213" s="1">
        <v>101</v>
      </c>
      <c r="D7213" s="1" t="s">
        <v>5627</v>
      </c>
      <c r="F7213" s="33" t="s">
        <v>859</v>
      </c>
      <c r="G7213" s="1">
        <v>9</v>
      </c>
      <c r="H7213" s="1">
        <v>37</v>
      </c>
      <c r="I7213" s="1">
        <v>7.3</v>
      </c>
      <c r="J7213" s="1">
        <v>12.4</v>
      </c>
      <c r="L7213" s="2">
        <f>N7213/((1581.94)*(1-EXP(-(0.021301)*I7213))^(1.51716))</f>
        <v>1.7817487705357817</v>
      </c>
      <c r="N7213" s="1">
        <v>149</v>
      </c>
      <c r="O7213" s="1">
        <v>56.9</v>
      </c>
      <c r="Q7213" s="1">
        <v>29.9</v>
      </c>
      <c r="R7213" s="1">
        <v>9.1</v>
      </c>
      <c r="AJ7213" s="1" t="s">
        <v>406</v>
      </c>
      <c r="AK7213" s="20">
        <v>54.42</v>
      </c>
      <c r="AL7213" s="19">
        <v>90</v>
      </c>
      <c r="AN7213" s="3">
        <v>2007</v>
      </c>
      <c r="AQ7213">
        <v>80519</v>
      </c>
      <c r="AR7213" s="1" t="s">
        <v>516</v>
      </c>
    </row>
    <row r="7214" spans="1:44" x14ac:dyDescent="0.25">
      <c r="A7214" s="1">
        <v>8827</v>
      </c>
      <c r="B7214" s="1" t="s">
        <v>1233</v>
      </c>
      <c r="C7214" s="1">
        <v>101</v>
      </c>
      <c r="D7214" s="1" t="s">
        <v>5627</v>
      </c>
      <c r="F7214" s="33" t="s">
        <v>859</v>
      </c>
      <c r="G7214" s="1">
        <v>9</v>
      </c>
      <c r="H7214" s="1">
        <v>37</v>
      </c>
      <c r="I7214" s="1">
        <v>8</v>
      </c>
      <c r="J7214" s="1">
        <v>14.2</v>
      </c>
      <c r="L7214" s="2">
        <f>N7214/((1581.94)*(1-EXP(-(0.021301)*I7214))^(1.51716))</f>
        <v>1.5572837613507413</v>
      </c>
      <c r="N7214" s="1">
        <v>148</v>
      </c>
      <c r="O7214" s="1">
        <v>53.9</v>
      </c>
      <c r="Q7214" s="1">
        <v>36.6</v>
      </c>
      <c r="R7214" s="1">
        <v>11.2</v>
      </c>
      <c r="AJ7214" s="1" t="s">
        <v>406</v>
      </c>
      <c r="AK7214" s="20">
        <v>54.42</v>
      </c>
      <c r="AL7214" s="19">
        <v>90</v>
      </c>
      <c r="AN7214" s="3">
        <v>2007</v>
      </c>
      <c r="AQ7214">
        <v>80519</v>
      </c>
      <c r="AR7214" s="1" t="s">
        <v>516</v>
      </c>
    </row>
    <row r="7215" spans="1:44" x14ac:dyDescent="0.25">
      <c r="A7215" s="1">
        <v>8828</v>
      </c>
      <c r="B7215" s="1" t="s">
        <v>1233</v>
      </c>
      <c r="C7215" s="1">
        <v>101</v>
      </c>
      <c r="D7215" s="1" t="s">
        <v>5627</v>
      </c>
      <c r="F7215" s="33" t="s">
        <v>859</v>
      </c>
      <c r="G7215" s="1">
        <v>9</v>
      </c>
      <c r="H7215" s="1">
        <v>37</v>
      </c>
      <c r="I7215" s="1">
        <v>8.3000000000000007</v>
      </c>
      <c r="J7215" s="1">
        <v>13.7</v>
      </c>
      <c r="L7215" s="2">
        <f>N7215/((1581.94)*(1-EXP(-(0.021301)*I7215))^(1.51716))</f>
        <v>1.4796385031741666</v>
      </c>
      <c r="N7215" s="1">
        <v>148</v>
      </c>
      <c r="O7215" s="1">
        <v>52.9</v>
      </c>
      <c r="Q7215" s="1">
        <v>30.4</v>
      </c>
      <c r="R7215" s="1">
        <v>15.1</v>
      </c>
      <c r="AJ7215" s="1" t="s">
        <v>406</v>
      </c>
      <c r="AK7215" s="20">
        <v>54.42</v>
      </c>
      <c r="AL7215" s="19">
        <v>90</v>
      </c>
      <c r="AN7215" s="3">
        <v>2007</v>
      </c>
      <c r="AQ7215">
        <v>80519</v>
      </c>
      <c r="AR7215" s="1" t="s">
        <v>516</v>
      </c>
    </row>
    <row r="7216" spans="1:44" x14ac:dyDescent="0.25">
      <c r="A7216" s="1">
        <v>8829</v>
      </c>
      <c r="B7216" s="1" t="s">
        <v>1233</v>
      </c>
      <c r="C7216" s="1">
        <v>101</v>
      </c>
      <c r="D7216" s="1" t="s">
        <v>5627</v>
      </c>
      <c r="F7216" s="33" t="s">
        <v>859</v>
      </c>
      <c r="G7216" s="1">
        <v>9</v>
      </c>
      <c r="H7216" s="1">
        <v>37</v>
      </c>
      <c r="I7216" s="1">
        <v>8.4</v>
      </c>
      <c r="J7216" s="1">
        <v>13.6</v>
      </c>
      <c r="L7216" s="2">
        <f>N7216/((1581.94)*(1-EXP(-(0.021301)*I7216))^(1.51716))</f>
        <v>1.7502650930820343</v>
      </c>
      <c r="N7216" s="1">
        <v>178</v>
      </c>
      <c r="O7216" s="1">
        <v>61.4</v>
      </c>
      <c r="Q7216" s="1">
        <v>44.1</v>
      </c>
      <c r="R7216" s="1">
        <v>20.100000000000001</v>
      </c>
      <c r="AJ7216" s="1" t="s">
        <v>406</v>
      </c>
      <c r="AK7216" s="20">
        <v>54.42</v>
      </c>
      <c r="AL7216" s="19">
        <v>90</v>
      </c>
      <c r="AN7216" s="3">
        <v>2007</v>
      </c>
      <c r="AQ7216">
        <v>80519</v>
      </c>
      <c r="AR7216" s="1" t="s">
        <v>516</v>
      </c>
    </row>
    <row r="7217" spans="1:50" x14ac:dyDescent="0.25">
      <c r="A7217" s="1">
        <v>8830</v>
      </c>
      <c r="B7217" s="1" t="s">
        <v>1233</v>
      </c>
      <c r="C7217" s="1">
        <v>101</v>
      </c>
      <c r="D7217" s="1" t="s">
        <v>5627</v>
      </c>
      <c r="F7217" s="33" t="s">
        <v>859</v>
      </c>
      <c r="G7217" s="1">
        <v>9</v>
      </c>
      <c r="H7217" s="1">
        <v>37</v>
      </c>
      <c r="I7217" s="1">
        <v>8.5</v>
      </c>
      <c r="J7217" s="1">
        <v>13.7</v>
      </c>
      <c r="L7217" s="2">
        <f>N7217/((1581.94)*(1-EXP(-(0.021301)*I7217))^(1.51716))</f>
        <v>1.5090078064865833</v>
      </c>
      <c r="N7217" s="1">
        <v>156</v>
      </c>
      <c r="O7217" s="1">
        <v>56.8</v>
      </c>
      <c r="Q7217" s="1">
        <v>38.6</v>
      </c>
      <c r="R7217" s="1">
        <v>11.8</v>
      </c>
      <c r="AJ7217" s="1" t="s">
        <v>406</v>
      </c>
      <c r="AK7217" s="20">
        <v>54.42</v>
      </c>
      <c r="AL7217" s="19">
        <v>90</v>
      </c>
      <c r="AN7217" s="3">
        <v>2007</v>
      </c>
      <c r="AQ7217">
        <v>80519</v>
      </c>
      <c r="AR7217" s="1" t="s">
        <v>516</v>
      </c>
    </row>
    <row r="7218" spans="1:50" x14ac:dyDescent="0.25">
      <c r="A7218" s="1">
        <v>8831</v>
      </c>
      <c r="B7218" s="1" t="s">
        <v>5267</v>
      </c>
      <c r="C7218" s="1">
        <v>180</v>
      </c>
      <c r="D7218" s="1" t="s">
        <v>5627</v>
      </c>
      <c r="F7218" s="33" t="s">
        <v>859</v>
      </c>
      <c r="G7218" s="1">
        <v>5</v>
      </c>
      <c r="H7218" s="1">
        <v>5</v>
      </c>
      <c r="I7218" s="1">
        <v>2.8</v>
      </c>
      <c r="J7218" s="1">
        <v>3</v>
      </c>
      <c r="K7218" s="3">
        <v>3678</v>
      </c>
      <c r="L7218" s="2">
        <f>N7218/((2111.2)*(1-EXP(-(0.024888)*I7218))^(1.82531))</f>
        <v>0.45671230467494028</v>
      </c>
      <c r="N7218" s="1">
        <v>7</v>
      </c>
      <c r="O7218" s="1">
        <v>3.8</v>
      </c>
      <c r="Q7218" s="1">
        <v>0.66</v>
      </c>
      <c r="R7218" s="1">
        <v>0.44</v>
      </c>
      <c r="S7218" s="1">
        <v>0.82</v>
      </c>
      <c r="AJ7218" s="1" t="s">
        <v>406</v>
      </c>
      <c r="AK7218" s="20">
        <v>43.75</v>
      </c>
      <c r="AL7218" s="19">
        <v>39.83</v>
      </c>
      <c r="AN7218" s="3">
        <v>1981</v>
      </c>
      <c r="AQ7218">
        <v>80408</v>
      </c>
      <c r="AR7218" s="1" t="s">
        <v>3374</v>
      </c>
    </row>
    <row r="7219" spans="1:50" x14ac:dyDescent="0.25">
      <c r="A7219" s="1">
        <v>8832</v>
      </c>
      <c r="B7219" s="1" t="s">
        <v>5268</v>
      </c>
      <c r="C7219" s="1">
        <v>180</v>
      </c>
      <c r="D7219" s="1" t="s">
        <v>5627</v>
      </c>
      <c r="F7219" s="33" t="s">
        <v>859</v>
      </c>
      <c r="G7219" s="1">
        <v>4</v>
      </c>
      <c r="H7219" s="1">
        <v>10</v>
      </c>
      <c r="I7219" s="1">
        <v>6.6</v>
      </c>
      <c r="J7219" s="1">
        <v>9</v>
      </c>
      <c r="K7219" s="3">
        <v>2122</v>
      </c>
      <c r="L7219" s="2">
        <f>N7219/((2221.29)*(1-EXP(-(0.025785)*I7219))^(1.86783))</f>
        <v>0.7337330003401451</v>
      </c>
      <c r="N7219" s="1">
        <v>51</v>
      </c>
      <c r="O7219" s="1">
        <v>28</v>
      </c>
      <c r="Q7219" s="1">
        <v>3.98</v>
      </c>
      <c r="R7219" s="1">
        <v>2.7</v>
      </c>
      <c r="S7219" s="1">
        <v>5.81</v>
      </c>
      <c r="AJ7219" s="1" t="s">
        <v>406</v>
      </c>
      <c r="AK7219" s="20">
        <v>43.75</v>
      </c>
      <c r="AL7219" s="19">
        <v>39.83</v>
      </c>
      <c r="AN7219" s="3">
        <v>1981</v>
      </c>
      <c r="AQ7219">
        <v>80408</v>
      </c>
      <c r="AR7219" s="1" t="s">
        <v>3374</v>
      </c>
    </row>
    <row r="7220" spans="1:50" x14ac:dyDescent="0.25">
      <c r="A7220" s="1">
        <v>8833</v>
      </c>
      <c r="B7220" s="1" t="s">
        <v>5268</v>
      </c>
      <c r="C7220" s="1">
        <v>180</v>
      </c>
      <c r="D7220" s="1" t="s">
        <v>5627</v>
      </c>
      <c r="F7220" s="33" t="s">
        <v>859</v>
      </c>
      <c r="G7220" s="1">
        <v>4</v>
      </c>
      <c r="H7220" s="1">
        <v>15</v>
      </c>
      <c r="I7220" s="1">
        <v>9.9</v>
      </c>
      <c r="J7220" s="1">
        <v>14</v>
      </c>
      <c r="K7220" s="3">
        <v>1553</v>
      </c>
      <c r="L7220" s="2">
        <f>N7220/((2221.29)*(1-EXP(-(0.025785)*I7220))^(1.86783))</f>
        <v>0.81576847801795838</v>
      </c>
      <c r="N7220" s="1">
        <v>112</v>
      </c>
      <c r="O7220" s="1">
        <v>61.6</v>
      </c>
      <c r="Q7220" s="1">
        <v>7.17</v>
      </c>
      <c r="R7220" s="1">
        <v>5.04</v>
      </c>
      <c r="S7220" s="1">
        <v>12.7</v>
      </c>
      <c r="AJ7220" s="1" t="s">
        <v>406</v>
      </c>
      <c r="AK7220" s="20">
        <v>43.75</v>
      </c>
      <c r="AL7220" s="19">
        <v>39.83</v>
      </c>
      <c r="AN7220" s="3">
        <v>1981</v>
      </c>
      <c r="AQ7220">
        <v>80408</v>
      </c>
      <c r="AR7220" s="1" t="s">
        <v>3374</v>
      </c>
    </row>
    <row r="7221" spans="1:50" x14ac:dyDescent="0.25">
      <c r="A7221" s="1">
        <v>8834</v>
      </c>
      <c r="B7221" s="1" t="s">
        <v>5268</v>
      </c>
      <c r="C7221" s="1">
        <v>180</v>
      </c>
      <c r="D7221" s="1" t="s">
        <v>5627</v>
      </c>
      <c r="F7221" s="33" t="s">
        <v>859</v>
      </c>
      <c r="G7221" s="1">
        <v>4</v>
      </c>
      <c r="H7221" s="1">
        <v>20</v>
      </c>
      <c r="I7221" s="1">
        <v>12.5</v>
      </c>
      <c r="J7221" s="1">
        <v>18.3</v>
      </c>
      <c r="K7221" s="3">
        <v>1106</v>
      </c>
      <c r="L7221" s="2">
        <f>N7221/((2221.29)*(1-EXP(-(0.025785)*I7221))^(1.86783))</f>
        <v>0.78517941167402305</v>
      </c>
      <c r="N7221" s="1">
        <v>157</v>
      </c>
      <c r="O7221" s="1">
        <v>86.4</v>
      </c>
      <c r="Q7221" s="1">
        <v>8.7899999999999991</v>
      </c>
      <c r="R7221" s="1">
        <v>6.28</v>
      </c>
      <c r="S7221" s="1">
        <v>17.399999999999999</v>
      </c>
      <c r="AJ7221" s="1" t="s">
        <v>406</v>
      </c>
      <c r="AK7221" s="20">
        <v>43.75</v>
      </c>
      <c r="AL7221" s="19">
        <v>39.83</v>
      </c>
      <c r="AN7221" s="3">
        <v>1981</v>
      </c>
      <c r="AQ7221">
        <v>80408</v>
      </c>
      <c r="AR7221" s="1" t="s">
        <v>3374</v>
      </c>
    </row>
    <row r="7222" spans="1:50" x14ac:dyDescent="0.25">
      <c r="A7222" s="1">
        <v>8835</v>
      </c>
      <c r="B7222" s="1" t="s">
        <v>5268</v>
      </c>
      <c r="C7222" s="1">
        <v>180</v>
      </c>
      <c r="D7222" s="1" t="s">
        <v>5627</v>
      </c>
      <c r="F7222" s="33" t="s">
        <v>859</v>
      </c>
      <c r="G7222" s="1">
        <v>4</v>
      </c>
      <c r="H7222" s="1">
        <v>25</v>
      </c>
      <c r="I7222" s="1">
        <v>14.6</v>
      </c>
      <c r="J7222" s="1">
        <v>22.1</v>
      </c>
      <c r="K7222" s="3">
        <v>847</v>
      </c>
      <c r="L7222" s="2">
        <f>N7222/((2221.29)*(1-EXP(-(0.025785)*I7222))^(1.86783))</f>
        <v>0.76527606553234206</v>
      </c>
      <c r="N7222" s="1">
        <v>195</v>
      </c>
      <c r="O7222" s="1">
        <v>107.2</v>
      </c>
      <c r="Q7222" s="1">
        <v>10.1</v>
      </c>
      <c r="R7222" s="1">
        <v>7.02</v>
      </c>
      <c r="S7222" s="1">
        <v>21.4</v>
      </c>
      <c r="AJ7222" s="1" t="s">
        <v>406</v>
      </c>
      <c r="AK7222" s="20">
        <v>43.75</v>
      </c>
      <c r="AL7222" s="19">
        <v>39.83</v>
      </c>
      <c r="AN7222" s="3">
        <v>1981</v>
      </c>
      <c r="AQ7222">
        <v>80408</v>
      </c>
      <c r="AR7222" s="1" t="s">
        <v>3374</v>
      </c>
    </row>
    <row r="7223" spans="1:50" x14ac:dyDescent="0.25">
      <c r="A7223" s="1">
        <v>8836</v>
      </c>
      <c r="B7223" s="1" t="s">
        <v>5268</v>
      </c>
      <c r="C7223" s="1">
        <v>180</v>
      </c>
      <c r="D7223" s="1" t="s">
        <v>5627</v>
      </c>
      <c r="F7223" s="33" t="s">
        <v>859</v>
      </c>
      <c r="G7223" s="1">
        <v>4</v>
      </c>
      <c r="H7223" s="1">
        <v>30</v>
      </c>
      <c r="I7223" s="1">
        <v>16.399999999999999</v>
      </c>
      <c r="J7223" s="1">
        <v>25.4</v>
      </c>
      <c r="K7223" s="3">
        <v>693</v>
      </c>
      <c r="L7223" s="2">
        <f>N7223/((2221.29)*(1-EXP(-(0.025785)*I7223))^(1.86783))</f>
        <v>0.7498665953263951</v>
      </c>
      <c r="N7223" s="1">
        <v>228</v>
      </c>
      <c r="O7223" s="1">
        <v>125.4</v>
      </c>
      <c r="Q7223" s="1">
        <v>11.4</v>
      </c>
      <c r="R7223" s="1">
        <v>7.3</v>
      </c>
      <c r="S7223" s="1">
        <v>24.8</v>
      </c>
      <c r="AJ7223" s="1" t="s">
        <v>406</v>
      </c>
      <c r="AK7223" s="20">
        <v>43.75</v>
      </c>
      <c r="AL7223" s="19">
        <v>39.83</v>
      </c>
      <c r="AN7223" s="3">
        <v>1981</v>
      </c>
      <c r="AQ7223">
        <v>80408</v>
      </c>
      <c r="AR7223" s="1" t="s">
        <v>3374</v>
      </c>
    </row>
    <row r="7224" spans="1:50" x14ac:dyDescent="0.25">
      <c r="A7224" s="1">
        <v>8837</v>
      </c>
      <c r="B7224" s="1" t="s">
        <v>5268</v>
      </c>
      <c r="C7224" s="1">
        <v>180</v>
      </c>
      <c r="D7224" s="1" t="s">
        <v>5627</v>
      </c>
      <c r="F7224" s="33" t="s">
        <v>859</v>
      </c>
      <c r="G7224" s="1">
        <v>5</v>
      </c>
      <c r="H7224" s="1">
        <v>35</v>
      </c>
      <c r="I7224" s="1">
        <v>17.899999999999999</v>
      </c>
      <c r="J7224" s="1">
        <v>28.5</v>
      </c>
      <c r="K7224" s="3">
        <v>583</v>
      </c>
      <c r="L7224" s="2">
        <f>N7224/((2111.2)*(1-EXP(-(0.024888)*I7224))^(1.82531))</f>
        <v>0.78471745822311978</v>
      </c>
      <c r="N7224" s="1">
        <v>256</v>
      </c>
      <c r="O7224" s="1">
        <v>140.80000000000001</v>
      </c>
      <c r="Q7224" s="1">
        <v>12</v>
      </c>
      <c r="R7224" s="1">
        <v>7.68</v>
      </c>
      <c r="S7224" s="1">
        <v>27.9</v>
      </c>
      <c r="AJ7224" s="1" t="s">
        <v>406</v>
      </c>
      <c r="AK7224" s="20">
        <v>43.75</v>
      </c>
      <c r="AL7224" s="19">
        <v>39.83</v>
      </c>
      <c r="AN7224" s="3">
        <v>1981</v>
      </c>
      <c r="AQ7224">
        <v>80408</v>
      </c>
      <c r="AR7224" s="1" t="s">
        <v>3374</v>
      </c>
      <c r="AU7224" s="32"/>
      <c r="AV7224" s="32"/>
      <c r="AW7224" s="32"/>
      <c r="AX7224" s="32"/>
    </row>
    <row r="7225" spans="1:50" x14ac:dyDescent="0.25">
      <c r="A7225" s="1">
        <v>8838</v>
      </c>
      <c r="B7225" s="1" t="s">
        <v>5268</v>
      </c>
      <c r="C7225" s="1">
        <v>180</v>
      </c>
      <c r="D7225" s="1" t="s">
        <v>5627</v>
      </c>
      <c r="F7225" s="33" t="s">
        <v>859</v>
      </c>
      <c r="G7225" s="1">
        <v>5</v>
      </c>
      <c r="H7225" s="1">
        <v>40</v>
      </c>
      <c r="I7225" s="1">
        <v>19.2</v>
      </c>
      <c r="J7225" s="1">
        <v>31.2</v>
      </c>
      <c r="K7225" s="3">
        <v>510</v>
      </c>
      <c r="L7225" s="2">
        <f>N7225/((2111.2)*(1-EXP(-(0.024888)*I7225))^(1.82531))</f>
        <v>0.78437393009380307</v>
      </c>
      <c r="N7225" s="1">
        <v>283</v>
      </c>
      <c r="O7225" s="1">
        <v>155.6</v>
      </c>
      <c r="Q7225" s="1">
        <v>12.7</v>
      </c>
      <c r="R7225" s="1">
        <v>7.92</v>
      </c>
      <c r="S7225" s="1">
        <v>30.6</v>
      </c>
      <c r="AJ7225" s="1" t="s">
        <v>406</v>
      </c>
      <c r="AK7225" s="20">
        <v>43.75</v>
      </c>
      <c r="AL7225" s="19">
        <v>39.83</v>
      </c>
      <c r="AN7225" s="3">
        <v>1981</v>
      </c>
      <c r="AQ7225">
        <v>80408</v>
      </c>
      <c r="AR7225" s="1" t="s">
        <v>3374</v>
      </c>
    </row>
    <row r="7226" spans="1:50" x14ac:dyDescent="0.25">
      <c r="A7226" s="1">
        <v>8839</v>
      </c>
      <c r="B7226" s="1" t="s">
        <v>5268</v>
      </c>
      <c r="C7226" s="1">
        <v>180</v>
      </c>
      <c r="D7226" s="1" t="s">
        <v>5627</v>
      </c>
      <c r="F7226" s="33" t="s">
        <v>859</v>
      </c>
      <c r="G7226" s="1">
        <v>5</v>
      </c>
      <c r="H7226" s="1">
        <v>45</v>
      </c>
      <c r="I7226" s="1">
        <v>20.399999999999999</v>
      </c>
      <c r="J7226" s="1">
        <v>33.700000000000003</v>
      </c>
      <c r="K7226" s="3">
        <v>454</v>
      </c>
      <c r="L7226" s="2">
        <f>N7226/((2111.2)*(1-EXP(-(0.024888)*I7226))^(1.82531))</f>
        <v>0.78360682300061724</v>
      </c>
      <c r="N7226" s="1">
        <v>308</v>
      </c>
      <c r="O7226" s="1">
        <v>169.4</v>
      </c>
      <c r="Q7226" s="1">
        <v>13.2</v>
      </c>
      <c r="R7226" s="1">
        <v>8.01</v>
      </c>
      <c r="S7226" s="1">
        <v>33.299999999999997</v>
      </c>
      <c r="AJ7226" s="1" t="s">
        <v>406</v>
      </c>
      <c r="AK7226" s="20">
        <v>43.75</v>
      </c>
      <c r="AL7226" s="19">
        <v>39.83</v>
      </c>
      <c r="AN7226" s="3">
        <v>1981</v>
      </c>
      <c r="AQ7226">
        <v>80408</v>
      </c>
      <c r="AR7226" s="1" t="s">
        <v>3374</v>
      </c>
    </row>
    <row r="7227" spans="1:50" x14ac:dyDescent="0.25">
      <c r="A7227" s="1">
        <v>8840</v>
      </c>
      <c r="B7227" s="1" t="s">
        <v>5268</v>
      </c>
      <c r="C7227" s="1">
        <v>180</v>
      </c>
      <c r="D7227" s="1" t="s">
        <v>5627</v>
      </c>
      <c r="F7227" s="33" t="s">
        <v>859</v>
      </c>
      <c r="G7227" s="1">
        <v>5</v>
      </c>
      <c r="H7227" s="1">
        <v>50</v>
      </c>
      <c r="I7227" s="1">
        <v>21.4</v>
      </c>
      <c r="J7227" s="1">
        <v>36.1</v>
      </c>
      <c r="K7227" s="3">
        <v>410</v>
      </c>
      <c r="L7227" s="2">
        <f>N7227/((2111.2)*(1-EXP(-(0.024888)*I7227))^(1.82531))</f>
        <v>0.78786577121412005</v>
      </c>
      <c r="N7227" s="1">
        <v>331</v>
      </c>
      <c r="O7227" s="1">
        <v>182</v>
      </c>
      <c r="Q7227" s="1">
        <v>13.6</v>
      </c>
      <c r="R7227" s="1">
        <v>7.94</v>
      </c>
      <c r="S7227" s="1">
        <v>35.4</v>
      </c>
      <c r="AJ7227" s="1" t="s">
        <v>406</v>
      </c>
      <c r="AK7227" s="20">
        <v>43.75</v>
      </c>
      <c r="AL7227" s="19">
        <v>39.83</v>
      </c>
      <c r="AN7227" s="3">
        <v>1981</v>
      </c>
      <c r="AQ7227">
        <v>80408</v>
      </c>
      <c r="AR7227" s="1" t="s">
        <v>3374</v>
      </c>
    </row>
    <row r="7228" spans="1:50" x14ac:dyDescent="0.25">
      <c r="A7228" s="1">
        <v>8841</v>
      </c>
      <c r="B7228" s="1" t="s">
        <v>5269</v>
      </c>
      <c r="C7228" s="1">
        <v>101</v>
      </c>
      <c r="D7228" s="1" t="s">
        <v>5627</v>
      </c>
      <c r="F7228" s="33" t="s">
        <v>859</v>
      </c>
      <c r="G7228" s="1">
        <v>6</v>
      </c>
      <c r="H7228" s="1">
        <v>5</v>
      </c>
      <c r="I7228" s="1">
        <v>2.1</v>
      </c>
      <c r="J7228" s="1">
        <v>2.4</v>
      </c>
      <c r="K7228" s="3">
        <v>4646</v>
      </c>
      <c r="L7228" s="2">
        <f>N7228/((1963.5)*(1-EXP(-(0.024337)*I7228))^(1.76926))</f>
        <v>0.51346873252523739</v>
      </c>
      <c r="N7228" s="1">
        <v>5</v>
      </c>
      <c r="O7228" s="1">
        <v>3.1</v>
      </c>
      <c r="Q7228" s="1">
        <v>0.49</v>
      </c>
      <c r="R7228" s="1">
        <v>0.33</v>
      </c>
      <c r="S7228" s="1">
        <v>0.59</v>
      </c>
      <c r="AJ7228" s="1" t="s">
        <v>406</v>
      </c>
      <c r="AK7228" s="20">
        <v>43.75</v>
      </c>
      <c r="AL7228" s="19">
        <v>39.83</v>
      </c>
      <c r="AN7228" s="3">
        <v>1981</v>
      </c>
      <c r="AQ7228">
        <v>80408</v>
      </c>
      <c r="AR7228" s="1" t="s">
        <v>3374</v>
      </c>
    </row>
    <row r="7229" spans="1:50" x14ac:dyDescent="0.25">
      <c r="A7229" s="1">
        <v>8842</v>
      </c>
      <c r="B7229" s="1" t="s">
        <v>5269</v>
      </c>
      <c r="C7229" s="1">
        <v>101</v>
      </c>
      <c r="D7229" s="1" t="s">
        <v>5627</v>
      </c>
      <c r="F7229" s="33" t="s">
        <v>859</v>
      </c>
      <c r="G7229" s="1">
        <v>4</v>
      </c>
      <c r="H7229" s="1">
        <v>10</v>
      </c>
      <c r="I7229" s="1">
        <v>6.5</v>
      </c>
      <c r="J7229" s="1">
        <v>7.8</v>
      </c>
      <c r="K7229" s="3">
        <v>3035</v>
      </c>
      <c r="L7229" s="2">
        <f>N7229/((2221.29)*(1-EXP(-(0.025785)*I7229))^(1.86783))</f>
        <v>0.82703577746099843</v>
      </c>
      <c r="N7229" s="1">
        <v>56</v>
      </c>
      <c r="O7229" s="1">
        <v>34.700000000000003</v>
      </c>
      <c r="Q7229" s="1">
        <v>4.59</v>
      </c>
      <c r="R7229" s="1">
        <v>3.14</v>
      </c>
      <c r="S7229" s="1">
        <v>6.38</v>
      </c>
      <c r="AJ7229" s="1" t="s">
        <v>406</v>
      </c>
      <c r="AK7229" s="20">
        <v>43.75</v>
      </c>
      <c r="AL7229" s="19">
        <v>39.83</v>
      </c>
      <c r="AN7229" s="3">
        <v>1981</v>
      </c>
      <c r="AQ7229">
        <v>80408</v>
      </c>
      <c r="AR7229" s="1" t="s">
        <v>3374</v>
      </c>
    </row>
    <row r="7230" spans="1:50" x14ac:dyDescent="0.25">
      <c r="A7230" s="1">
        <v>8843</v>
      </c>
      <c r="B7230" s="1" t="s">
        <v>5269</v>
      </c>
      <c r="C7230" s="1">
        <v>180</v>
      </c>
      <c r="D7230" s="1" t="s">
        <v>5627</v>
      </c>
      <c r="F7230" s="33" t="s">
        <v>859</v>
      </c>
      <c r="G7230" s="1">
        <v>2</v>
      </c>
      <c r="H7230" s="1">
        <v>15</v>
      </c>
      <c r="I7230" s="1">
        <v>10.8</v>
      </c>
      <c r="J7230" s="1">
        <v>12.2</v>
      </c>
      <c r="K7230" s="3">
        <v>2361</v>
      </c>
      <c r="L7230" s="2">
        <f>N7230/((2221.29)*(1-EXP(-(0.025785)*I7230))^(1.86783))</f>
        <v>0.94177426542120712</v>
      </c>
      <c r="N7230" s="1">
        <v>149</v>
      </c>
      <c r="O7230" s="1">
        <v>92.4</v>
      </c>
      <c r="Q7230" s="1">
        <v>10.1</v>
      </c>
      <c r="R7230" s="1">
        <v>7.15</v>
      </c>
      <c r="S7230" s="1">
        <v>16.8</v>
      </c>
      <c r="AJ7230" s="1" t="s">
        <v>406</v>
      </c>
      <c r="AK7230" s="20">
        <v>43.75</v>
      </c>
      <c r="AL7230" s="19">
        <v>39.83</v>
      </c>
      <c r="AN7230" s="3">
        <v>1981</v>
      </c>
      <c r="AQ7230">
        <v>80408</v>
      </c>
      <c r="AR7230" s="1" t="s">
        <v>3374</v>
      </c>
    </row>
    <row r="7231" spans="1:50" x14ac:dyDescent="0.25">
      <c r="A7231" s="1">
        <v>8844</v>
      </c>
      <c r="B7231" s="1" t="s">
        <v>5269</v>
      </c>
      <c r="C7231" s="1">
        <v>180</v>
      </c>
      <c r="D7231" s="1" t="s">
        <v>5627</v>
      </c>
      <c r="F7231" s="33" t="s">
        <v>859</v>
      </c>
      <c r="G7231" s="1">
        <v>2</v>
      </c>
      <c r="H7231" s="1">
        <v>20</v>
      </c>
      <c r="I7231" s="1">
        <v>14.9</v>
      </c>
      <c r="J7231" s="1">
        <v>16</v>
      </c>
      <c r="K7231" s="3">
        <v>2004</v>
      </c>
      <c r="L7231" s="2">
        <f>N7231/((2221.29)*(1-EXP(-(0.025785)*I7231))^(1.86783))</f>
        <v>1.0574700472820857</v>
      </c>
      <c r="N7231" s="1">
        <v>278</v>
      </c>
      <c r="O7231" s="1">
        <v>172.4</v>
      </c>
      <c r="Q7231" s="1">
        <v>16.7</v>
      </c>
      <c r="R7231" s="1">
        <v>12</v>
      </c>
      <c r="S7231" s="1">
        <v>30.9</v>
      </c>
      <c r="AJ7231" s="1" t="s">
        <v>406</v>
      </c>
      <c r="AK7231" s="20">
        <v>43.75</v>
      </c>
      <c r="AL7231" s="19">
        <v>39.83</v>
      </c>
      <c r="AN7231" s="3">
        <v>1981</v>
      </c>
      <c r="AQ7231">
        <v>80408</v>
      </c>
      <c r="AR7231" s="1" t="s">
        <v>3374</v>
      </c>
    </row>
    <row r="7232" spans="1:50" x14ac:dyDescent="0.25">
      <c r="A7232" s="1">
        <v>8845</v>
      </c>
      <c r="B7232" s="1" t="s">
        <v>183</v>
      </c>
      <c r="C7232" s="1">
        <v>105</v>
      </c>
      <c r="D7232" s="1" t="s">
        <v>5874</v>
      </c>
      <c r="F7232" s="1" t="s">
        <v>445</v>
      </c>
      <c r="G7232" s="1">
        <v>10</v>
      </c>
      <c r="H7232" s="1">
        <v>132</v>
      </c>
      <c r="I7232" s="1">
        <v>16</v>
      </c>
      <c r="J7232" s="1">
        <v>24</v>
      </c>
      <c r="K7232" s="3">
        <v>1039</v>
      </c>
      <c r="L7232" s="2">
        <f>N7232/((1948.03)*(1-EXP(-(0.015672)*I7232))^(1.40829))</f>
        <v>0.73629345791236855</v>
      </c>
      <c r="N7232" s="1">
        <v>172</v>
      </c>
      <c r="O7232" s="1">
        <v>84.3</v>
      </c>
      <c r="Q7232" s="1">
        <v>13.6</v>
      </c>
      <c r="R7232" s="1">
        <v>5.0999999999999996</v>
      </c>
      <c r="S7232" s="1">
        <v>31.7</v>
      </c>
      <c r="AJ7232" s="1" t="s">
        <v>406</v>
      </c>
      <c r="AK7232" s="20">
        <v>59.67</v>
      </c>
      <c r="AL7232" s="19">
        <v>62.5</v>
      </c>
      <c r="AN7232" s="3">
        <v>1966</v>
      </c>
      <c r="AQ7232">
        <v>80611</v>
      </c>
      <c r="AR7232" s="1" t="s">
        <v>542</v>
      </c>
    </row>
    <row r="7233" spans="1:44" x14ac:dyDescent="0.25">
      <c r="A7233" s="1">
        <v>8846</v>
      </c>
      <c r="B7233" s="1" t="s">
        <v>183</v>
      </c>
      <c r="C7233" s="1">
        <v>105</v>
      </c>
      <c r="D7233" s="1" t="s">
        <v>5875</v>
      </c>
      <c r="F7233" s="1" t="s">
        <v>445</v>
      </c>
      <c r="G7233" s="1">
        <v>9</v>
      </c>
      <c r="H7233" s="1">
        <v>100</v>
      </c>
      <c r="I7233" s="1">
        <v>17.5</v>
      </c>
      <c r="J7233" s="1">
        <v>25.8</v>
      </c>
      <c r="K7233" s="3">
        <v>560</v>
      </c>
      <c r="L7233" s="2">
        <f>N7233/((1581.94)*(1-EXP(-(0.021301)*I7233))^(1.51716))</f>
        <v>0.95485380514496299</v>
      </c>
      <c r="N7233" s="1">
        <v>257</v>
      </c>
      <c r="O7233" s="1">
        <v>163.69999999999999</v>
      </c>
      <c r="S7233" s="1">
        <v>24.3</v>
      </c>
      <c r="AJ7233" s="1" t="s">
        <v>406</v>
      </c>
      <c r="AK7233" s="20">
        <v>56.5</v>
      </c>
      <c r="AL7233" s="19">
        <v>85</v>
      </c>
      <c r="AN7233" s="3">
        <v>1961</v>
      </c>
      <c r="AQ7233">
        <v>80817</v>
      </c>
      <c r="AR7233" s="1" t="s">
        <v>574</v>
      </c>
    </row>
    <row r="7234" spans="1:44" x14ac:dyDescent="0.25">
      <c r="A7234" s="1">
        <v>8848</v>
      </c>
      <c r="B7234" s="1" t="s">
        <v>5260</v>
      </c>
      <c r="C7234" s="1">
        <v>104</v>
      </c>
      <c r="D7234" s="1" t="s">
        <v>6108</v>
      </c>
      <c r="F7234" s="1" t="s">
        <v>445</v>
      </c>
      <c r="G7234" s="1">
        <v>11</v>
      </c>
      <c r="H7234" s="1">
        <v>200</v>
      </c>
      <c r="I7234" s="1">
        <v>12.8</v>
      </c>
      <c r="J7234" s="1">
        <v>20.399999999999999</v>
      </c>
      <c r="K7234" s="3">
        <v>322</v>
      </c>
      <c r="L7234" s="2">
        <f>N7234/((3098.22)*(1-EXP(-(0.009408)*I7234))^(1.31634))</f>
        <v>0.34092757160106685</v>
      </c>
      <c r="N7234" s="1">
        <v>60.2</v>
      </c>
      <c r="O7234" s="1">
        <v>27.9</v>
      </c>
      <c r="P7234" s="1">
        <v>3.8</v>
      </c>
      <c r="Q7234" s="1">
        <v>4.9000000000000004</v>
      </c>
      <c r="R7234" s="1">
        <v>1.8</v>
      </c>
      <c r="S7234" s="1">
        <v>22.4</v>
      </c>
      <c r="AJ7234" s="1" t="s">
        <v>406</v>
      </c>
      <c r="AK7234" s="20">
        <v>65.5</v>
      </c>
      <c r="AL7234" s="19">
        <v>90</v>
      </c>
      <c r="AN7234" s="3">
        <v>2000</v>
      </c>
      <c r="AQ7234">
        <v>80601</v>
      </c>
      <c r="AR7234" s="1" t="s">
        <v>262</v>
      </c>
    </row>
    <row r="7235" spans="1:44" x14ac:dyDescent="0.25">
      <c r="A7235" s="1">
        <v>8850</v>
      </c>
      <c r="B7235" s="1" t="s">
        <v>184</v>
      </c>
      <c r="C7235" s="1">
        <v>105</v>
      </c>
      <c r="D7235" s="1" t="s">
        <v>5697</v>
      </c>
      <c r="F7235" s="1" t="s">
        <v>445</v>
      </c>
      <c r="G7235" s="1">
        <v>8</v>
      </c>
      <c r="H7235" s="1">
        <v>180</v>
      </c>
      <c r="I7235" s="1">
        <v>24.1</v>
      </c>
      <c r="J7235" s="1">
        <v>40.200000000000003</v>
      </c>
      <c r="K7235" s="3">
        <v>753</v>
      </c>
      <c r="L7235" s="2">
        <f>N7235/((1668.67)*(1-EXP(-(0.022864)*I7235))^(1.61028))</f>
        <v>0.86970237340753931</v>
      </c>
      <c r="N7235" s="1">
        <v>364</v>
      </c>
      <c r="O7235" s="1">
        <v>195.3</v>
      </c>
      <c r="P7235" s="1">
        <v>19.5</v>
      </c>
      <c r="Q7235" s="1">
        <v>30.3</v>
      </c>
      <c r="R7235" s="1">
        <v>7.6</v>
      </c>
      <c r="S7235" s="1">
        <v>43.9</v>
      </c>
      <c r="AJ7235" s="1" t="s">
        <v>406</v>
      </c>
      <c r="AK7235" s="20">
        <v>44</v>
      </c>
      <c r="AL7235" s="19">
        <v>132</v>
      </c>
      <c r="AM7235" s="1" t="s">
        <v>116</v>
      </c>
      <c r="AN7235" s="3">
        <v>1991</v>
      </c>
      <c r="AQ7235">
        <v>80907</v>
      </c>
      <c r="AR7235" s="1" t="s">
        <v>334</v>
      </c>
    </row>
    <row r="7236" spans="1:44" x14ac:dyDescent="0.25">
      <c r="A7236" s="1">
        <v>8851</v>
      </c>
      <c r="B7236" s="1" t="s">
        <v>184</v>
      </c>
      <c r="C7236" s="1">
        <v>105</v>
      </c>
      <c r="D7236" s="1" t="s">
        <v>5696</v>
      </c>
      <c r="F7236" s="1" t="s">
        <v>445</v>
      </c>
      <c r="G7236" s="1">
        <v>11</v>
      </c>
      <c r="H7236" s="1">
        <v>65</v>
      </c>
      <c r="I7236" s="1">
        <v>11.7</v>
      </c>
      <c r="J7236" s="1">
        <v>18.399999999999999</v>
      </c>
      <c r="K7236" s="3">
        <v>2598</v>
      </c>
      <c r="L7236" s="2">
        <f>N7236/((3098.22)*(1-EXP(-(0.009408)*I7236))^(1.31634))</f>
        <v>0.82947754442839583</v>
      </c>
      <c r="N7236" s="1">
        <v>131</v>
      </c>
      <c r="O7236" s="1">
        <v>61.8</v>
      </c>
      <c r="P7236" s="1">
        <v>7.7</v>
      </c>
      <c r="Q7236" s="1">
        <v>14.9</v>
      </c>
      <c r="R7236" s="1">
        <v>5.0199999999999996</v>
      </c>
      <c r="S7236" s="1">
        <v>17.5</v>
      </c>
      <c r="AJ7236" s="1" t="s">
        <v>406</v>
      </c>
      <c r="AK7236" s="20">
        <v>45</v>
      </c>
      <c r="AL7236" s="19">
        <v>135</v>
      </c>
      <c r="AM7236" s="1" t="s">
        <v>111</v>
      </c>
      <c r="AN7236" s="3">
        <v>1975</v>
      </c>
      <c r="AQ7236">
        <v>80443</v>
      </c>
      <c r="AR7236" s="1" t="s">
        <v>5203</v>
      </c>
    </row>
    <row r="7237" spans="1:44" x14ac:dyDescent="0.25">
      <c r="A7237" s="1">
        <v>8852</v>
      </c>
      <c r="B7237" s="1" t="s">
        <v>184</v>
      </c>
      <c r="C7237" s="1">
        <v>105</v>
      </c>
      <c r="D7237" s="1" t="s">
        <v>6015</v>
      </c>
      <c r="F7237" s="1" t="s">
        <v>445</v>
      </c>
      <c r="G7237" s="1">
        <v>11</v>
      </c>
      <c r="H7237" s="1">
        <v>204</v>
      </c>
      <c r="I7237" s="1">
        <v>14.5</v>
      </c>
      <c r="J7237" s="1">
        <v>21.4</v>
      </c>
      <c r="K7237" s="3">
        <v>4044</v>
      </c>
      <c r="L7237" s="2">
        <v>0.8</v>
      </c>
      <c r="N7237" s="1">
        <v>218</v>
      </c>
      <c r="O7237" s="1">
        <v>68.599999999999994</v>
      </c>
      <c r="P7237" s="1">
        <v>11.9</v>
      </c>
      <c r="Q7237" s="1">
        <v>16.3</v>
      </c>
      <c r="R7237" s="1">
        <v>5.55</v>
      </c>
      <c r="S7237" s="1">
        <v>15.4</v>
      </c>
      <c r="AJ7237" s="1" t="s">
        <v>406</v>
      </c>
      <c r="AK7237" s="20">
        <v>45</v>
      </c>
      <c r="AL7237" s="19">
        <v>135</v>
      </c>
      <c r="AM7237" s="1" t="s">
        <v>111</v>
      </c>
      <c r="AN7237" s="3">
        <v>1973</v>
      </c>
      <c r="AQ7237">
        <v>80443</v>
      </c>
      <c r="AR7237" s="1" t="s">
        <v>5203</v>
      </c>
    </row>
    <row r="7238" spans="1:44" x14ac:dyDescent="0.25">
      <c r="A7238" s="1">
        <v>8853</v>
      </c>
      <c r="B7238" s="1" t="s">
        <v>184</v>
      </c>
      <c r="C7238" s="1">
        <v>105</v>
      </c>
      <c r="D7238" s="1" t="s">
        <v>5755</v>
      </c>
      <c r="F7238" s="1" t="s">
        <v>445</v>
      </c>
      <c r="G7238" s="1">
        <v>8</v>
      </c>
      <c r="H7238" s="1">
        <v>240</v>
      </c>
      <c r="I7238" s="1">
        <v>23</v>
      </c>
      <c r="J7238" s="1">
        <v>40.299999999999997</v>
      </c>
      <c r="K7238" s="3">
        <v>4670</v>
      </c>
      <c r="N7238" s="1">
        <v>303</v>
      </c>
      <c r="O7238" s="1">
        <v>135.9</v>
      </c>
      <c r="P7238" s="1">
        <v>18</v>
      </c>
      <c r="Q7238" s="1">
        <v>28</v>
      </c>
      <c r="R7238" s="1">
        <v>7.64</v>
      </c>
      <c r="AJ7238" s="1" t="s">
        <v>406</v>
      </c>
      <c r="AK7238" s="20">
        <v>44</v>
      </c>
      <c r="AL7238" s="19">
        <v>133</v>
      </c>
      <c r="AM7238" s="1">
        <v>440</v>
      </c>
      <c r="AN7238" s="3">
        <v>2007</v>
      </c>
      <c r="AQ7238">
        <v>80443</v>
      </c>
      <c r="AR7238" s="1" t="s">
        <v>335</v>
      </c>
    </row>
    <row r="7239" spans="1:44" x14ac:dyDescent="0.25">
      <c r="A7239" s="1">
        <v>8854</v>
      </c>
      <c r="B7239" s="1" t="s">
        <v>184</v>
      </c>
      <c r="C7239" s="1">
        <v>105</v>
      </c>
      <c r="D7239" s="1" t="s">
        <v>6308</v>
      </c>
      <c r="F7239" s="1" t="s">
        <v>445</v>
      </c>
      <c r="G7239" s="1">
        <v>9</v>
      </c>
      <c r="H7239" s="1">
        <v>240</v>
      </c>
      <c r="I7239" s="1">
        <v>21.5</v>
      </c>
      <c r="J7239" s="1">
        <v>32.9</v>
      </c>
      <c r="K7239" s="3">
        <v>856</v>
      </c>
      <c r="N7239" s="1">
        <v>331</v>
      </c>
      <c r="O7239" s="1">
        <v>144.5</v>
      </c>
      <c r="P7239" s="1">
        <v>14</v>
      </c>
      <c r="Q7239" s="1">
        <v>26.4</v>
      </c>
      <c r="R7239" s="1">
        <v>6.82</v>
      </c>
      <c r="AJ7239" s="1" t="s">
        <v>406</v>
      </c>
      <c r="AK7239" s="20">
        <v>44</v>
      </c>
      <c r="AL7239" s="19">
        <v>133</v>
      </c>
      <c r="AM7239" s="1">
        <v>660</v>
      </c>
      <c r="AN7239" s="3">
        <v>2007</v>
      </c>
      <c r="AQ7239">
        <v>80443</v>
      </c>
      <c r="AR7239" s="1" t="s">
        <v>335</v>
      </c>
    </row>
    <row r="7240" spans="1:44" x14ac:dyDescent="0.25">
      <c r="A7240" s="1">
        <v>8855</v>
      </c>
      <c r="B7240" s="1" t="s">
        <v>184</v>
      </c>
      <c r="C7240" s="1">
        <v>105</v>
      </c>
      <c r="D7240" s="1" t="s">
        <v>5753</v>
      </c>
      <c r="F7240" s="1" t="s">
        <v>445</v>
      </c>
      <c r="G7240" s="1">
        <v>8</v>
      </c>
      <c r="H7240" s="1">
        <v>240</v>
      </c>
      <c r="I7240" s="1">
        <v>24.5</v>
      </c>
      <c r="J7240" s="1">
        <v>39</v>
      </c>
      <c r="K7240" s="3">
        <v>772</v>
      </c>
      <c r="N7240" s="1">
        <v>371</v>
      </c>
      <c r="O7240" s="1">
        <v>185.7</v>
      </c>
      <c r="P7240" s="1">
        <v>21.7</v>
      </c>
      <c r="Q7240" s="1">
        <v>40.5</v>
      </c>
      <c r="R7240" s="1">
        <v>7.67</v>
      </c>
      <c r="AJ7240" s="1" t="s">
        <v>406</v>
      </c>
      <c r="AK7240" s="20">
        <v>44</v>
      </c>
      <c r="AL7240" s="19">
        <v>133</v>
      </c>
      <c r="AM7240" s="1">
        <v>790</v>
      </c>
      <c r="AN7240" s="3">
        <v>2007</v>
      </c>
      <c r="AQ7240">
        <v>80443</v>
      </c>
      <c r="AR7240" s="1" t="s">
        <v>335</v>
      </c>
    </row>
    <row r="7241" spans="1:44" x14ac:dyDescent="0.25">
      <c r="A7241" s="1">
        <v>8857</v>
      </c>
      <c r="B7241" s="1" t="s">
        <v>183</v>
      </c>
      <c r="C7241" s="1">
        <v>105</v>
      </c>
      <c r="D7241" s="1" t="s">
        <v>5873</v>
      </c>
      <c r="F7241" s="1" t="s">
        <v>445</v>
      </c>
      <c r="G7241" s="1">
        <v>10</v>
      </c>
      <c r="H7241" s="1">
        <v>60</v>
      </c>
      <c r="I7241" s="1">
        <v>7.5</v>
      </c>
      <c r="J7241" s="1">
        <v>6.9</v>
      </c>
      <c r="K7241" s="3">
        <v>2476</v>
      </c>
      <c r="L7241" s="2">
        <f>N7241/((1948.03)*(1-EXP(-(0.015672)*I7241))^(1.40829))</f>
        <v>0.38629929138192126</v>
      </c>
      <c r="N7241" s="1">
        <v>34</v>
      </c>
      <c r="O7241" s="1">
        <v>14.4</v>
      </c>
      <c r="Q7241" s="1">
        <v>4.1100000000000003</v>
      </c>
      <c r="R7241" s="1">
        <v>2.38</v>
      </c>
      <c r="AJ7241" s="1" t="s">
        <v>406</v>
      </c>
      <c r="AK7241" s="20">
        <v>51</v>
      </c>
      <c r="AL7241" s="19">
        <v>105.5</v>
      </c>
      <c r="AN7241" s="3">
        <v>1981</v>
      </c>
      <c r="AQ7241">
        <v>80816</v>
      </c>
      <c r="AR7241" s="1" t="s">
        <v>4633</v>
      </c>
    </row>
    <row r="7242" spans="1:44" x14ac:dyDescent="0.25">
      <c r="A7242" s="1">
        <v>8859</v>
      </c>
      <c r="B7242" s="1" t="s">
        <v>183</v>
      </c>
      <c r="C7242" s="1">
        <v>105</v>
      </c>
      <c r="D7242" s="1" t="s">
        <v>6127</v>
      </c>
      <c r="F7242" s="1" t="s">
        <v>445</v>
      </c>
      <c r="G7242" s="1">
        <v>8</v>
      </c>
      <c r="H7242" s="1">
        <v>100</v>
      </c>
      <c r="I7242" s="1">
        <v>19.600000000000001</v>
      </c>
      <c r="J7242" s="1">
        <v>36</v>
      </c>
      <c r="K7242" s="3">
        <v>461</v>
      </c>
      <c r="L7242" s="2">
        <f>N7242/((1668.67)*(1-EXP(-(0.022864)*I7242))^(1.61028))</f>
        <v>1.1614587618703169</v>
      </c>
      <c r="N7242" s="1">
        <v>376</v>
      </c>
      <c r="O7242" s="1">
        <v>143</v>
      </c>
      <c r="Q7242" s="1">
        <v>8.9</v>
      </c>
      <c r="R7242" s="1">
        <v>4.49</v>
      </c>
      <c r="AJ7242" s="1" t="s">
        <v>406</v>
      </c>
      <c r="AK7242" s="20">
        <v>50.5</v>
      </c>
      <c r="AL7242" s="19">
        <v>88</v>
      </c>
      <c r="AN7242" s="3">
        <v>2002</v>
      </c>
      <c r="AQ7242">
        <v>81001</v>
      </c>
      <c r="AR7242" s="1" t="s">
        <v>337</v>
      </c>
    </row>
    <row r="7243" spans="1:44" x14ac:dyDescent="0.25">
      <c r="A7243" s="1">
        <v>8860</v>
      </c>
      <c r="B7243" s="1" t="s">
        <v>183</v>
      </c>
      <c r="C7243" s="1">
        <v>105</v>
      </c>
      <c r="D7243" s="1" t="s">
        <v>5879</v>
      </c>
      <c r="F7243" s="1" t="s">
        <v>445</v>
      </c>
      <c r="G7243" s="1">
        <v>8</v>
      </c>
      <c r="H7243" s="1">
        <v>230</v>
      </c>
      <c r="I7243" s="1">
        <v>29.2</v>
      </c>
      <c r="J7243" s="1">
        <v>57.1</v>
      </c>
      <c r="K7243" s="3">
        <v>236</v>
      </c>
      <c r="L7243" s="2">
        <f>N7243/((1668.67)*(1-EXP(-(0.022864)*I7243))^(1.61028))</f>
        <v>1.1336313150555777</v>
      </c>
      <c r="N7243" s="1">
        <v>594</v>
      </c>
      <c r="O7243" s="1">
        <v>226</v>
      </c>
      <c r="Q7243" s="1">
        <v>8.1</v>
      </c>
      <c r="R7243" s="1">
        <v>4.08</v>
      </c>
      <c r="AJ7243" s="1" t="s">
        <v>406</v>
      </c>
      <c r="AK7243" s="20">
        <v>50.5</v>
      </c>
      <c r="AL7243" s="19">
        <v>88</v>
      </c>
      <c r="AN7243" s="3">
        <v>2002</v>
      </c>
      <c r="AQ7243">
        <v>81001</v>
      </c>
      <c r="AR7243" s="1" t="s">
        <v>337</v>
      </c>
    </row>
    <row r="7244" spans="1:44" x14ac:dyDescent="0.25">
      <c r="A7244" s="1">
        <v>8861</v>
      </c>
      <c r="B7244" s="1" t="s">
        <v>183</v>
      </c>
      <c r="C7244" s="1">
        <v>105</v>
      </c>
      <c r="D7244" s="1" t="s">
        <v>5630</v>
      </c>
      <c r="F7244" s="33" t="s">
        <v>859</v>
      </c>
      <c r="G7244" s="1">
        <v>9</v>
      </c>
      <c r="H7244" s="1">
        <v>24</v>
      </c>
      <c r="I7244" s="1">
        <v>4.3</v>
      </c>
      <c r="J7244" s="1">
        <v>5.4</v>
      </c>
      <c r="K7244" s="3">
        <v>816</v>
      </c>
      <c r="L7244" s="2">
        <f>N7244/((1581.94)*(1-EXP(-(0.021301)*I7244))^(1.51716))</f>
        <v>0.18327335184667395</v>
      </c>
      <c r="N7244" s="1">
        <v>7.2</v>
      </c>
      <c r="O7244" s="1">
        <v>2.36</v>
      </c>
      <c r="P7244" s="1">
        <v>0.8</v>
      </c>
      <c r="Q7244" s="1">
        <v>1.22</v>
      </c>
      <c r="R7244" s="1">
        <v>2.19</v>
      </c>
      <c r="S7244" s="22"/>
      <c r="AJ7244" s="1" t="s">
        <v>406</v>
      </c>
      <c r="AK7244" s="20">
        <v>56</v>
      </c>
      <c r="AL7244" s="19">
        <v>92.5</v>
      </c>
      <c r="AN7244" s="3">
        <v>2001</v>
      </c>
      <c r="AQ7244">
        <v>80817</v>
      </c>
      <c r="AR7244" s="1" t="s">
        <v>338</v>
      </c>
    </row>
    <row r="7245" spans="1:44" x14ac:dyDescent="0.25">
      <c r="A7245" s="1">
        <v>8862</v>
      </c>
      <c r="B7245" s="1" t="s">
        <v>183</v>
      </c>
      <c r="C7245" s="1">
        <v>105</v>
      </c>
      <c r="D7245" s="1" t="s">
        <v>5630</v>
      </c>
      <c r="F7245" s="33" t="s">
        <v>859</v>
      </c>
      <c r="G7245" s="1">
        <v>9</v>
      </c>
      <c r="H7245" s="1">
        <v>24</v>
      </c>
      <c r="I7245" s="1">
        <v>4.7</v>
      </c>
      <c r="J7245" s="1">
        <v>5.6</v>
      </c>
      <c r="K7245" s="3">
        <v>816</v>
      </c>
      <c r="L7245" s="2">
        <f>N7245/((1581.94)*(1-EXP(-(0.021301)*I7245))^(1.51716))</f>
        <v>0.18578049609757638</v>
      </c>
      <c r="N7245" s="1">
        <v>8.3000000000000007</v>
      </c>
      <c r="O7245" s="1">
        <v>2.72</v>
      </c>
      <c r="P7245" s="1">
        <v>0.92</v>
      </c>
      <c r="Q7245" s="1">
        <v>1.33</v>
      </c>
      <c r="R7245" s="1">
        <v>2.41</v>
      </c>
      <c r="S7245" s="22"/>
      <c r="AJ7245" s="1" t="s">
        <v>406</v>
      </c>
      <c r="AK7245" s="20">
        <v>56</v>
      </c>
      <c r="AL7245" s="19">
        <v>92.5</v>
      </c>
      <c r="AN7245" s="3">
        <v>2001</v>
      </c>
      <c r="AQ7245">
        <v>80817</v>
      </c>
      <c r="AR7245" s="1" t="s">
        <v>338</v>
      </c>
    </row>
    <row r="7246" spans="1:44" x14ac:dyDescent="0.25">
      <c r="A7246" s="1">
        <v>8863</v>
      </c>
      <c r="B7246" s="1" t="s">
        <v>183</v>
      </c>
      <c r="C7246" s="1">
        <v>105</v>
      </c>
      <c r="D7246" s="1" t="s">
        <v>5630</v>
      </c>
      <c r="F7246" s="33" t="s">
        <v>859</v>
      </c>
      <c r="G7246" s="1">
        <v>9</v>
      </c>
      <c r="H7246" s="1">
        <v>24</v>
      </c>
      <c r="I7246" s="1">
        <v>4</v>
      </c>
      <c r="J7246" s="1">
        <v>4.2</v>
      </c>
      <c r="K7246" s="3">
        <v>816</v>
      </c>
      <c r="L7246" s="2">
        <f>N7246/((1581.94)*(1-EXP(-(0.021301)*I7246))^(1.51716))</f>
        <v>0.1498373587120459</v>
      </c>
      <c r="N7246" s="1">
        <v>5.3</v>
      </c>
      <c r="O7246" s="1">
        <v>1.75</v>
      </c>
      <c r="P7246" s="1">
        <v>0.6</v>
      </c>
      <c r="Q7246" s="1">
        <v>1.08</v>
      </c>
      <c r="R7246" s="1">
        <v>1.95</v>
      </c>
      <c r="S7246" s="22"/>
      <c r="AJ7246" s="1" t="s">
        <v>406</v>
      </c>
      <c r="AK7246" s="20">
        <v>56</v>
      </c>
      <c r="AL7246" s="19">
        <v>92.5</v>
      </c>
      <c r="AN7246" s="3">
        <v>2001</v>
      </c>
      <c r="AQ7246">
        <v>80817</v>
      </c>
      <c r="AR7246" s="1" t="s">
        <v>338</v>
      </c>
    </row>
    <row r="7247" spans="1:44" x14ac:dyDescent="0.25">
      <c r="A7247" s="1">
        <v>8864</v>
      </c>
      <c r="B7247" s="1" t="s">
        <v>183</v>
      </c>
      <c r="C7247" s="1">
        <v>105</v>
      </c>
      <c r="D7247" s="1" t="s">
        <v>5630</v>
      </c>
      <c r="F7247" s="33" t="s">
        <v>859</v>
      </c>
      <c r="G7247" s="1">
        <v>10</v>
      </c>
      <c r="H7247" s="1">
        <v>24</v>
      </c>
      <c r="I7247" s="1">
        <v>3.9</v>
      </c>
      <c r="J7247" s="1">
        <v>4.5999999999999996</v>
      </c>
      <c r="K7247" s="3">
        <v>816</v>
      </c>
      <c r="L7247" s="2">
        <f>N7247/((1948.03)*(1-EXP(-(0.015672)*I7247))^(1.40829))</f>
        <v>0.15366896410834666</v>
      </c>
      <c r="N7247" s="1">
        <v>5.6</v>
      </c>
      <c r="O7247" s="1">
        <v>1.83</v>
      </c>
      <c r="P7247" s="1">
        <v>0.62</v>
      </c>
      <c r="Q7247" s="1">
        <v>1.08</v>
      </c>
      <c r="R7247" s="1">
        <v>1.94</v>
      </c>
      <c r="S7247" s="22"/>
      <c r="AJ7247" s="1" t="s">
        <v>406</v>
      </c>
      <c r="AK7247" s="20">
        <v>56</v>
      </c>
      <c r="AL7247" s="19">
        <v>92.5</v>
      </c>
      <c r="AN7247" s="3">
        <v>2001</v>
      </c>
      <c r="AQ7247">
        <v>80817</v>
      </c>
      <c r="AR7247" s="1" t="s">
        <v>338</v>
      </c>
    </row>
    <row r="7248" spans="1:44" x14ac:dyDescent="0.25">
      <c r="A7248" s="1">
        <v>8865</v>
      </c>
      <c r="B7248" s="1" t="s">
        <v>183</v>
      </c>
      <c r="C7248" s="1">
        <v>105</v>
      </c>
      <c r="D7248" s="1" t="s">
        <v>5630</v>
      </c>
      <c r="F7248" s="33" t="s">
        <v>859</v>
      </c>
      <c r="G7248" s="1">
        <v>9</v>
      </c>
      <c r="H7248" s="1">
        <v>24</v>
      </c>
      <c r="I7248" s="1">
        <v>4.0999999999999996</v>
      </c>
      <c r="J7248" s="1">
        <v>4.7</v>
      </c>
      <c r="K7248" s="3">
        <v>816</v>
      </c>
      <c r="L7248" s="2">
        <f>N7248/((1581.94)*(1-EXP(-(0.021301)*I7248))^(1.51716))</f>
        <v>0.16637800834132455</v>
      </c>
      <c r="N7248" s="1">
        <v>6.1</v>
      </c>
      <c r="O7248" s="1">
        <v>2</v>
      </c>
      <c r="P7248" s="1">
        <v>0.68</v>
      </c>
      <c r="Q7248" s="1">
        <v>1.1200000000000001</v>
      </c>
      <c r="R7248" s="1">
        <v>2.02</v>
      </c>
      <c r="S7248" s="22"/>
      <c r="AJ7248" s="1" t="s">
        <v>406</v>
      </c>
      <c r="AK7248" s="20">
        <v>56</v>
      </c>
      <c r="AL7248" s="19">
        <v>92.5</v>
      </c>
      <c r="AN7248" s="3">
        <v>2001</v>
      </c>
      <c r="AQ7248">
        <v>80817</v>
      </c>
      <c r="AR7248" s="1" t="s">
        <v>338</v>
      </c>
    </row>
    <row r="7249" spans="1:44" x14ac:dyDescent="0.25">
      <c r="A7249" s="1">
        <v>8866</v>
      </c>
      <c r="B7249" s="1" t="s">
        <v>183</v>
      </c>
      <c r="C7249" s="1">
        <v>105</v>
      </c>
      <c r="D7249" s="1" t="s">
        <v>5630</v>
      </c>
      <c r="F7249" s="33" t="s">
        <v>859</v>
      </c>
      <c r="G7249" s="1">
        <v>9</v>
      </c>
      <c r="H7249" s="1">
        <v>24</v>
      </c>
      <c r="I7249" s="1">
        <v>4.4000000000000004</v>
      </c>
      <c r="J7249" s="1">
        <v>4.7</v>
      </c>
      <c r="K7249" s="3">
        <v>816</v>
      </c>
      <c r="L7249" s="2">
        <f>N7249/((1581.94)*(1-EXP(-(0.021301)*I7249))^(1.51716))</f>
        <v>0.16496237012785056</v>
      </c>
      <c r="N7249" s="1">
        <v>6.7</v>
      </c>
      <c r="O7249" s="1">
        <v>2.1800000000000002</v>
      </c>
      <c r="P7249" s="1">
        <v>0.74</v>
      </c>
      <c r="Q7249" s="1">
        <v>1.23</v>
      </c>
      <c r="R7249" s="1">
        <v>2.23</v>
      </c>
      <c r="S7249" s="22"/>
      <c r="AJ7249" s="1" t="s">
        <v>406</v>
      </c>
      <c r="AK7249" s="20">
        <v>56</v>
      </c>
      <c r="AL7249" s="19">
        <v>92.5</v>
      </c>
      <c r="AN7249" s="3">
        <v>2001</v>
      </c>
      <c r="AQ7249">
        <v>80817</v>
      </c>
      <c r="AR7249" s="1" t="s">
        <v>338</v>
      </c>
    </row>
    <row r="7250" spans="1:44" x14ac:dyDescent="0.25">
      <c r="A7250" s="1">
        <v>8867</v>
      </c>
      <c r="B7250" s="1" t="s">
        <v>183</v>
      </c>
      <c r="C7250" s="1">
        <v>105</v>
      </c>
      <c r="D7250" s="1" t="s">
        <v>5630</v>
      </c>
      <c r="F7250" s="33" t="s">
        <v>859</v>
      </c>
      <c r="G7250" s="1">
        <v>9</v>
      </c>
      <c r="H7250" s="1">
        <v>24</v>
      </c>
      <c r="I7250" s="1">
        <v>4.3</v>
      </c>
      <c r="J7250" s="1">
        <v>5</v>
      </c>
      <c r="K7250" s="3">
        <v>816</v>
      </c>
      <c r="L7250" s="2">
        <f>N7250/((1581.94)*(1-EXP(-(0.021301)*I7250))^(1.51716))</f>
        <v>0.17309149896630319</v>
      </c>
      <c r="N7250" s="1">
        <v>6.8</v>
      </c>
      <c r="O7250" s="1">
        <v>2.2200000000000002</v>
      </c>
      <c r="P7250" s="1">
        <v>0.75</v>
      </c>
      <c r="Q7250" s="1">
        <v>1.24</v>
      </c>
      <c r="R7250" s="1">
        <v>2.2400000000000002</v>
      </c>
      <c r="S7250" s="22"/>
      <c r="AJ7250" s="1" t="s">
        <v>406</v>
      </c>
      <c r="AK7250" s="20">
        <v>56</v>
      </c>
      <c r="AL7250" s="19">
        <v>92.5</v>
      </c>
      <c r="AN7250" s="3">
        <v>2001</v>
      </c>
      <c r="AQ7250">
        <v>80817</v>
      </c>
      <c r="AR7250" s="1" t="s">
        <v>338</v>
      </c>
    </row>
    <row r="7251" spans="1:44" x14ac:dyDescent="0.25">
      <c r="A7251" s="1">
        <v>8868</v>
      </c>
      <c r="B7251" s="1" t="s">
        <v>183</v>
      </c>
      <c r="C7251" s="1">
        <v>105</v>
      </c>
      <c r="D7251" s="1" t="s">
        <v>5630</v>
      </c>
      <c r="F7251" s="33" t="s">
        <v>859</v>
      </c>
      <c r="G7251" s="1">
        <v>9</v>
      </c>
      <c r="H7251" s="1">
        <v>24</v>
      </c>
      <c r="I7251" s="1">
        <v>4.0999999999999996</v>
      </c>
      <c r="J7251" s="1">
        <v>5.0999999999999996</v>
      </c>
      <c r="K7251" s="3">
        <v>816</v>
      </c>
      <c r="L7251" s="2">
        <f>N7251/((1581.94)*(1-EXP(-(0.021301)*I7251))^(1.51716))</f>
        <v>0.19365309167596789</v>
      </c>
      <c r="N7251" s="1">
        <v>7.1</v>
      </c>
      <c r="O7251" s="1">
        <v>2.3199999999999998</v>
      </c>
      <c r="P7251" s="1">
        <v>0.79</v>
      </c>
      <c r="Q7251" s="1">
        <v>1.22</v>
      </c>
      <c r="R7251" s="1">
        <v>2.19</v>
      </c>
      <c r="S7251" s="22"/>
      <c r="AJ7251" s="1" t="s">
        <v>406</v>
      </c>
      <c r="AK7251" s="20">
        <v>56</v>
      </c>
      <c r="AL7251" s="19">
        <v>92.5</v>
      </c>
      <c r="AN7251" s="3">
        <v>2001</v>
      </c>
      <c r="AQ7251">
        <v>80817</v>
      </c>
      <c r="AR7251" s="1" t="s">
        <v>338</v>
      </c>
    </row>
    <row r="7252" spans="1:44" x14ac:dyDescent="0.25">
      <c r="A7252" s="1">
        <v>8869</v>
      </c>
      <c r="B7252" s="1" t="s">
        <v>183</v>
      </c>
      <c r="C7252" s="1">
        <v>105</v>
      </c>
      <c r="D7252" s="1" t="s">
        <v>5630</v>
      </c>
      <c r="F7252" s="33" t="s">
        <v>859</v>
      </c>
      <c r="G7252" s="1">
        <v>10</v>
      </c>
      <c r="H7252" s="1">
        <v>39</v>
      </c>
      <c r="I7252" s="1">
        <v>5.5</v>
      </c>
      <c r="J7252" s="1">
        <v>11.3</v>
      </c>
      <c r="K7252" s="3">
        <v>400</v>
      </c>
      <c r="L7252" s="2">
        <f>N7252/((1948.03)*(1-EXP(-(0.015672)*I7252))^(1.40829))</f>
        <v>0.20476896104360404</v>
      </c>
      <c r="N7252" s="1">
        <v>11.9</v>
      </c>
      <c r="O7252" s="1">
        <v>3.88</v>
      </c>
      <c r="P7252" s="1">
        <v>1.32</v>
      </c>
      <c r="Q7252" s="1">
        <v>3.35</v>
      </c>
      <c r="R7252" s="1">
        <v>2.73</v>
      </c>
      <c r="S7252" s="22"/>
      <c r="AJ7252" s="1" t="s">
        <v>406</v>
      </c>
      <c r="AK7252" s="20">
        <v>56</v>
      </c>
      <c r="AL7252" s="19">
        <v>92.5</v>
      </c>
      <c r="AN7252" s="3">
        <v>2001</v>
      </c>
      <c r="AQ7252">
        <v>80817</v>
      </c>
      <c r="AR7252" s="1" t="s">
        <v>338</v>
      </c>
    </row>
    <row r="7253" spans="1:44" x14ac:dyDescent="0.25">
      <c r="A7253" s="1">
        <v>8870</v>
      </c>
      <c r="B7253" s="1" t="s">
        <v>183</v>
      </c>
      <c r="C7253" s="1">
        <v>105</v>
      </c>
      <c r="D7253" s="1" t="s">
        <v>5630</v>
      </c>
      <c r="F7253" s="33" t="s">
        <v>859</v>
      </c>
      <c r="G7253" s="1">
        <v>10</v>
      </c>
      <c r="H7253" s="1">
        <v>39</v>
      </c>
      <c r="I7253" s="1">
        <v>6.5</v>
      </c>
      <c r="J7253" s="1">
        <v>13.5</v>
      </c>
      <c r="K7253" s="3">
        <v>400</v>
      </c>
      <c r="L7253" s="2">
        <f>N7253/((1948.03)*(1-EXP(-(0.015672)*I7253))^(1.40829))</f>
        <v>0.26947492232797415</v>
      </c>
      <c r="N7253" s="1">
        <v>19.600000000000001</v>
      </c>
      <c r="O7253" s="1">
        <v>6.42</v>
      </c>
      <c r="P7253" s="1">
        <v>2.1800000000000002</v>
      </c>
      <c r="Q7253" s="1">
        <v>4.45</v>
      </c>
      <c r="R7253" s="1">
        <v>3.43</v>
      </c>
      <c r="S7253" s="22"/>
      <c r="AJ7253" s="1" t="s">
        <v>406</v>
      </c>
      <c r="AK7253" s="20">
        <v>56</v>
      </c>
      <c r="AL7253" s="19">
        <v>92.5</v>
      </c>
      <c r="AN7253" s="3">
        <v>2001</v>
      </c>
      <c r="AQ7253">
        <v>80817</v>
      </c>
      <c r="AR7253" s="1" t="s">
        <v>338</v>
      </c>
    </row>
    <row r="7254" spans="1:44" x14ac:dyDescent="0.25">
      <c r="A7254" s="1">
        <v>8871</v>
      </c>
      <c r="B7254" s="1" t="s">
        <v>183</v>
      </c>
      <c r="C7254" s="1">
        <v>105</v>
      </c>
      <c r="D7254" s="1" t="s">
        <v>5630</v>
      </c>
      <c r="F7254" s="33" t="s">
        <v>859</v>
      </c>
      <c r="G7254" s="1">
        <v>10</v>
      </c>
      <c r="H7254" s="1">
        <v>39</v>
      </c>
      <c r="I7254" s="1">
        <v>6.5</v>
      </c>
      <c r="J7254" s="1">
        <v>14.7</v>
      </c>
      <c r="K7254" s="3">
        <v>400</v>
      </c>
      <c r="L7254" s="2">
        <f>N7254/((1948.03)*(1-EXP(-(0.015672)*I7254))^(1.40829))</f>
        <v>0.30247185159262402</v>
      </c>
      <c r="N7254" s="1">
        <v>22</v>
      </c>
      <c r="O7254" s="1">
        <v>7.19</v>
      </c>
      <c r="P7254" s="1">
        <v>2.44</v>
      </c>
      <c r="Q7254" s="1">
        <v>4.5</v>
      </c>
      <c r="R7254" s="1">
        <v>3.47</v>
      </c>
      <c r="S7254" s="22"/>
      <c r="AJ7254" s="1" t="s">
        <v>406</v>
      </c>
      <c r="AK7254" s="20">
        <v>56</v>
      </c>
      <c r="AL7254" s="19">
        <v>92.5</v>
      </c>
      <c r="AN7254" s="3">
        <v>2001</v>
      </c>
      <c r="AQ7254">
        <v>80817</v>
      </c>
      <c r="AR7254" s="1" t="s">
        <v>338</v>
      </c>
    </row>
    <row r="7255" spans="1:44" x14ac:dyDescent="0.25">
      <c r="A7255" s="1">
        <v>8872</v>
      </c>
      <c r="B7255" s="1" t="s">
        <v>183</v>
      </c>
      <c r="C7255" s="1">
        <v>105</v>
      </c>
      <c r="D7255" s="1" t="s">
        <v>5630</v>
      </c>
      <c r="F7255" s="33" t="s">
        <v>859</v>
      </c>
      <c r="G7255" s="1">
        <v>10</v>
      </c>
      <c r="H7255" s="1">
        <v>39</v>
      </c>
      <c r="I7255" s="1">
        <v>6.5</v>
      </c>
      <c r="J7255" s="1">
        <v>16</v>
      </c>
      <c r="K7255" s="3">
        <v>400</v>
      </c>
      <c r="L7255" s="2">
        <f>N7255/((1948.03)*(1-EXP(-(0.015672)*I7255))^(1.40829))</f>
        <v>0.33821852496266142</v>
      </c>
      <c r="N7255" s="1">
        <v>24.6</v>
      </c>
      <c r="O7255" s="1">
        <v>8.0500000000000007</v>
      </c>
      <c r="P7255" s="1">
        <v>2.74</v>
      </c>
      <c r="Q7255" s="1">
        <v>4.2</v>
      </c>
      <c r="R7255" s="1">
        <v>3.24</v>
      </c>
      <c r="S7255" s="22"/>
      <c r="AJ7255" s="1" t="s">
        <v>406</v>
      </c>
      <c r="AK7255" s="20">
        <v>56</v>
      </c>
      <c r="AL7255" s="19">
        <v>92.5</v>
      </c>
      <c r="AN7255" s="3">
        <v>2001</v>
      </c>
      <c r="AQ7255">
        <v>80817</v>
      </c>
      <c r="AR7255" s="1" t="s">
        <v>338</v>
      </c>
    </row>
    <row r="7256" spans="1:44" x14ac:dyDescent="0.25">
      <c r="A7256" s="1">
        <v>8873</v>
      </c>
      <c r="B7256" s="1" t="s">
        <v>183</v>
      </c>
      <c r="C7256" s="1">
        <v>105</v>
      </c>
      <c r="D7256" s="1" t="s">
        <v>5630</v>
      </c>
      <c r="F7256" s="33" t="s">
        <v>859</v>
      </c>
      <c r="G7256" s="1">
        <v>10</v>
      </c>
      <c r="H7256" s="1">
        <v>15</v>
      </c>
      <c r="I7256" s="1">
        <v>1.6</v>
      </c>
      <c r="J7256" s="1">
        <v>1.7</v>
      </c>
      <c r="K7256" s="3">
        <v>400</v>
      </c>
      <c r="N7256" s="1">
        <v>0.17</v>
      </c>
      <c r="O7256" s="1">
        <v>5.5E-2</v>
      </c>
      <c r="P7256" s="22"/>
      <c r="Q7256" s="1">
        <v>2.5000000000000001E-2</v>
      </c>
      <c r="R7256" s="1">
        <v>5.1999999999999998E-2</v>
      </c>
      <c r="S7256" s="22"/>
      <c r="AJ7256" s="1" t="s">
        <v>406</v>
      </c>
      <c r="AK7256" s="20">
        <v>56</v>
      </c>
      <c r="AL7256" s="19">
        <v>92.5</v>
      </c>
      <c r="AN7256" s="3">
        <v>2003</v>
      </c>
      <c r="AQ7256">
        <v>80817</v>
      </c>
      <c r="AR7256" s="1" t="s">
        <v>339</v>
      </c>
    </row>
    <row r="7257" spans="1:44" x14ac:dyDescent="0.25">
      <c r="A7257" s="1">
        <v>8874</v>
      </c>
      <c r="B7257" s="1" t="s">
        <v>183</v>
      </c>
      <c r="C7257" s="1">
        <v>105</v>
      </c>
      <c r="D7257" s="1" t="s">
        <v>5630</v>
      </c>
      <c r="F7257" s="33" t="s">
        <v>859</v>
      </c>
      <c r="G7257" s="1">
        <v>10</v>
      </c>
      <c r="H7257" s="1">
        <v>20</v>
      </c>
      <c r="I7257" s="1">
        <v>2</v>
      </c>
      <c r="J7257" s="1">
        <v>2.1</v>
      </c>
      <c r="K7257" s="3">
        <v>395</v>
      </c>
      <c r="N7257" s="1">
        <v>0.34</v>
      </c>
      <c r="O7257" s="1">
        <v>0.111</v>
      </c>
      <c r="P7257" s="22"/>
      <c r="Q7257" s="1">
        <v>4.7E-2</v>
      </c>
      <c r="R7257" s="1">
        <v>9.5000000000000001E-2</v>
      </c>
      <c r="S7257" s="22"/>
      <c r="AJ7257" s="1" t="s">
        <v>406</v>
      </c>
      <c r="AK7257" s="20">
        <v>56</v>
      </c>
      <c r="AL7257" s="19">
        <v>92.5</v>
      </c>
      <c r="AN7257" s="3">
        <v>2003</v>
      </c>
      <c r="AQ7257">
        <v>80817</v>
      </c>
      <c r="AR7257" s="1" t="s">
        <v>339</v>
      </c>
    </row>
    <row r="7258" spans="1:44" x14ac:dyDescent="0.25">
      <c r="A7258" s="1">
        <v>8875</v>
      </c>
      <c r="B7258" s="1" t="s">
        <v>183</v>
      </c>
      <c r="C7258" s="1">
        <v>105</v>
      </c>
      <c r="D7258" s="1" t="s">
        <v>5630</v>
      </c>
      <c r="F7258" s="33" t="s">
        <v>859</v>
      </c>
      <c r="G7258" s="1">
        <v>10</v>
      </c>
      <c r="H7258" s="1">
        <v>25</v>
      </c>
      <c r="I7258" s="1">
        <v>3.1</v>
      </c>
      <c r="J7258" s="1">
        <v>4.5</v>
      </c>
      <c r="K7258" s="3">
        <v>390</v>
      </c>
      <c r="N7258" s="1">
        <v>0.92</v>
      </c>
      <c r="O7258" s="1">
        <v>0.30099999999999999</v>
      </c>
      <c r="P7258" s="22"/>
      <c r="Q7258" s="1">
        <v>0.17899999999999999</v>
      </c>
      <c r="R7258" s="1">
        <v>0.29199999999999998</v>
      </c>
      <c r="S7258" s="22"/>
      <c r="AJ7258" s="1" t="s">
        <v>406</v>
      </c>
      <c r="AK7258" s="20">
        <v>56</v>
      </c>
      <c r="AL7258" s="19">
        <v>92.5</v>
      </c>
      <c r="AN7258" s="3">
        <v>2003</v>
      </c>
      <c r="AQ7258">
        <v>80817</v>
      </c>
      <c r="AR7258" s="1" t="s">
        <v>339</v>
      </c>
    </row>
    <row r="7259" spans="1:44" x14ac:dyDescent="0.25">
      <c r="A7259" s="1">
        <v>8876</v>
      </c>
      <c r="B7259" s="1" t="s">
        <v>183</v>
      </c>
      <c r="C7259" s="1">
        <v>105</v>
      </c>
      <c r="D7259" s="1" t="s">
        <v>5630</v>
      </c>
      <c r="F7259" s="33" t="s">
        <v>859</v>
      </c>
      <c r="G7259" s="1">
        <v>10</v>
      </c>
      <c r="H7259" s="1">
        <v>30</v>
      </c>
      <c r="I7259" s="1">
        <v>4.0999999999999996</v>
      </c>
      <c r="J7259" s="1">
        <v>6.8</v>
      </c>
      <c r="K7259" s="3">
        <v>380</v>
      </c>
      <c r="N7259" s="1">
        <v>4.13</v>
      </c>
      <c r="O7259" s="1">
        <v>1.35</v>
      </c>
      <c r="P7259" s="22"/>
      <c r="Q7259" s="1">
        <v>0.41799999999999998</v>
      </c>
      <c r="R7259" s="1">
        <v>0.502</v>
      </c>
      <c r="S7259" s="22"/>
      <c r="AJ7259" s="1" t="s">
        <v>406</v>
      </c>
      <c r="AK7259" s="20">
        <v>56</v>
      </c>
      <c r="AL7259" s="19">
        <v>92.5</v>
      </c>
      <c r="AN7259" s="3">
        <v>2003</v>
      </c>
      <c r="AQ7259">
        <v>80817</v>
      </c>
      <c r="AR7259" s="1" t="s">
        <v>339</v>
      </c>
    </row>
    <row r="7260" spans="1:44" x14ac:dyDescent="0.25">
      <c r="A7260" s="1">
        <v>8877</v>
      </c>
      <c r="B7260" s="1" t="s">
        <v>183</v>
      </c>
      <c r="C7260" s="1">
        <v>105</v>
      </c>
      <c r="D7260" s="1" t="s">
        <v>5630</v>
      </c>
      <c r="F7260" s="33" t="s">
        <v>859</v>
      </c>
      <c r="G7260" s="1">
        <v>10</v>
      </c>
      <c r="H7260" s="1">
        <v>35</v>
      </c>
      <c r="I7260" s="1">
        <v>5.6</v>
      </c>
      <c r="J7260" s="1">
        <v>10.8</v>
      </c>
      <c r="K7260" s="3">
        <v>370</v>
      </c>
      <c r="L7260" s="2">
        <f>N7260/((1948.03)*(1-EXP(-(0.015672)*I7260))^(1.40829))</f>
        <v>0.18138145824561766</v>
      </c>
      <c r="N7260" s="1">
        <v>10.8</v>
      </c>
      <c r="O7260" s="1">
        <v>3.54</v>
      </c>
      <c r="P7260" s="22"/>
      <c r="Q7260" s="1">
        <v>1.31</v>
      </c>
      <c r="R7260" s="1">
        <v>1.28</v>
      </c>
      <c r="S7260" s="22"/>
      <c r="AJ7260" s="1" t="s">
        <v>406</v>
      </c>
      <c r="AK7260" s="20">
        <v>56</v>
      </c>
      <c r="AL7260" s="19">
        <v>92.5</v>
      </c>
      <c r="AN7260" s="3">
        <v>2003</v>
      </c>
      <c r="AQ7260">
        <v>80817</v>
      </c>
      <c r="AR7260" s="1" t="s">
        <v>339</v>
      </c>
    </row>
    <row r="7261" spans="1:44" x14ac:dyDescent="0.25">
      <c r="A7261" s="1">
        <v>8878</v>
      </c>
      <c r="B7261" s="1" t="s">
        <v>183</v>
      </c>
      <c r="C7261" s="1">
        <v>105</v>
      </c>
      <c r="D7261" s="1" t="s">
        <v>5630</v>
      </c>
      <c r="F7261" s="33" t="s">
        <v>859</v>
      </c>
      <c r="G7261" s="1">
        <v>10</v>
      </c>
      <c r="H7261" s="1">
        <v>40</v>
      </c>
      <c r="I7261" s="1">
        <v>7</v>
      </c>
      <c r="J7261" s="1">
        <v>14.7</v>
      </c>
      <c r="K7261" s="3">
        <v>360</v>
      </c>
      <c r="L7261" s="2">
        <f>N7261/((1948.03)*(1-EXP(-(0.015672)*I7261))^(1.40829))</f>
        <v>0.31009182730459395</v>
      </c>
      <c r="N7261" s="1">
        <v>24.9</v>
      </c>
      <c r="O7261" s="1">
        <v>8.14</v>
      </c>
      <c r="P7261" s="22"/>
      <c r="Q7261" s="1">
        <v>3.5</v>
      </c>
      <c r="R7261" s="1">
        <v>2.89</v>
      </c>
      <c r="S7261" s="22"/>
      <c r="AJ7261" s="1" t="s">
        <v>406</v>
      </c>
      <c r="AK7261" s="20">
        <v>56</v>
      </c>
      <c r="AL7261" s="19">
        <v>92.5</v>
      </c>
      <c r="AN7261" s="3">
        <v>2003</v>
      </c>
      <c r="AQ7261">
        <v>80817</v>
      </c>
      <c r="AR7261" s="1" t="s">
        <v>339</v>
      </c>
    </row>
    <row r="7262" spans="1:44" x14ac:dyDescent="0.25">
      <c r="A7262" s="1">
        <v>8879</v>
      </c>
      <c r="B7262" s="1" t="s">
        <v>183</v>
      </c>
      <c r="C7262" s="1">
        <v>105</v>
      </c>
      <c r="D7262" s="1" t="s">
        <v>5630</v>
      </c>
      <c r="F7262" s="33" t="s">
        <v>859</v>
      </c>
      <c r="G7262" s="1">
        <v>9</v>
      </c>
      <c r="H7262" s="1">
        <v>14</v>
      </c>
      <c r="I7262" s="1">
        <v>2.21</v>
      </c>
      <c r="J7262" s="1">
        <v>2.72</v>
      </c>
      <c r="K7262" s="3">
        <v>6060</v>
      </c>
      <c r="L7262" s="2">
        <f>N7262/((1581.94)*(1-EXP(-(0.021301)*I7262))^(1.51716))</f>
        <v>1.1286542004889735</v>
      </c>
      <c r="N7262" s="1">
        <v>16.7</v>
      </c>
      <c r="O7262" s="1">
        <v>5.47</v>
      </c>
      <c r="P7262" s="1">
        <v>1.86</v>
      </c>
      <c r="Q7262" s="1">
        <v>2.81</v>
      </c>
      <c r="R7262" s="1">
        <v>5.74</v>
      </c>
      <c r="S7262" s="22"/>
      <c r="AJ7262" s="1" t="s">
        <v>406</v>
      </c>
      <c r="AK7262" s="20">
        <v>56</v>
      </c>
      <c r="AL7262" s="19">
        <v>92.5</v>
      </c>
      <c r="AN7262" s="3">
        <v>1973</v>
      </c>
      <c r="AQ7262">
        <v>80817</v>
      </c>
      <c r="AR7262" s="1" t="s">
        <v>3417</v>
      </c>
    </row>
    <row r="7263" spans="1:44" x14ac:dyDescent="0.25">
      <c r="A7263" s="1">
        <v>8880</v>
      </c>
      <c r="B7263" s="1" t="s">
        <v>183</v>
      </c>
      <c r="C7263" s="1">
        <v>105</v>
      </c>
      <c r="D7263" s="1" t="s">
        <v>5630</v>
      </c>
      <c r="F7263" s="33" t="s">
        <v>859</v>
      </c>
      <c r="G7263" s="1">
        <v>9</v>
      </c>
      <c r="H7263" s="1">
        <v>14</v>
      </c>
      <c r="I7263" s="1">
        <v>2.35</v>
      </c>
      <c r="J7263" s="1">
        <v>2.8</v>
      </c>
      <c r="K7263" s="3">
        <v>7670</v>
      </c>
      <c r="L7263" s="2">
        <f>N7263/((1581.94)*(1-EXP(-(0.021301)*I7263))^(1.51716))</f>
        <v>1.4069629054640838</v>
      </c>
      <c r="N7263" s="1">
        <v>22.8</v>
      </c>
      <c r="O7263" s="1">
        <v>7.45</v>
      </c>
      <c r="P7263" s="1">
        <v>2.5299999999999998</v>
      </c>
      <c r="Q7263" s="1">
        <v>3.22</v>
      </c>
      <c r="R7263" s="1">
        <v>6.65</v>
      </c>
      <c r="S7263" s="22"/>
      <c r="AJ7263" s="1" t="s">
        <v>406</v>
      </c>
      <c r="AK7263" s="20">
        <v>56</v>
      </c>
      <c r="AL7263" s="19">
        <v>92.5</v>
      </c>
      <c r="AN7263" s="3">
        <v>1973</v>
      </c>
      <c r="AQ7263">
        <v>80817</v>
      </c>
      <c r="AR7263" s="1" t="s">
        <v>3417</v>
      </c>
    </row>
    <row r="7264" spans="1:44" x14ac:dyDescent="0.25">
      <c r="A7264" s="1">
        <v>8881</v>
      </c>
      <c r="B7264" s="1" t="s">
        <v>183</v>
      </c>
      <c r="C7264" s="1">
        <v>105</v>
      </c>
      <c r="D7264" s="1" t="s">
        <v>5630</v>
      </c>
      <c r="F7264" s="33" t="s">
        <v>859</v>
      </c>
      <c r="G7264" s="1">
        <v>9</v>
      </c>
      <c r="H7264" s="1">
        <v>14</v>
      </c>
      <c r="I7264" s="1">
        <v>2.1800000000000002</v>
      </c>
      <c r="J7264" s="1">
        <v>2.4500000000000002</v>
      </c>
      <c r="K7264" s="3">
        <v>11670</v>
      </c>
      <c r="L7264" s="2">
        <f>N7264/((1581.94)*(1-EXP(-(0.021301)*I7264))^(1.51716))</f>
        <v>1.9379715312857404</v>
      </c>
      <c r="N7264" s="1">
        <v>28.1</v>
      </c>
      <c r="O7264" s="1">
        <v>9.19</v>
      </c>
      <c r="P7264" s="1">
        <v>3.4</v>
      </c>
      <c r="Q7264" s="1">
        <v>3.43</v>
      </c>
      <c r="R7264" s="1">
        <v>6.26</v>
      </c>
      <c r="S7264" s="22"/>
      <c r="AJ7264" s="1" t="s">
        <v>406</v>
      </c>
      <c r="AK7264" s="20">
        <v>56</v>
      </c>
      <c r="AL7264" s="19">
        <v>92.5</v>
      </c>
      <c r="AN7264" s="3">
        <v>1973</v>
      </c>
      <c r="AQ7264">
        <v>80817</v>
      </c>
      <c r="AR7264" s="1" t="s">
        <v>3417</v>
      </c>
    </row>
    <row r="7265" spans="1:44" x14ac:dyDescent="0.25">
      <c r="A7265" s="1">
        <v>8882</v>
      </c>
      <c r="B7265" s="1" t="s">
        <v>184</v>
      </c>
      <c r="C7265" s="1">
        <v>105</v>
      </c>
      <c r="D7265" s="1" t="s">
        <v>5628</v>
      </c>
      <c r="F7265" s="33" t="s">
        <v>859</v>
      </c>
      <c r="G7265" s="1">
        <v>10</v>
      </c>
      <c r="H7265" s="1">
        <v>15</v>
      </c>
      <c r="I7265" s="1">
        <v>1.5</v>
      </c>
      <c r="J7265" s="1">
        <v>1.6</v>
      </c>
      <c r="K7265" s="3">
        <v>400</v>
      </c>
      <c r="N7265" s="1">
        <v>0.19</v>
      </c>
      <c r="O7265" s="1">
        <v>6.2E-2</v>
      </c>
      <c r="P7265" s="22"/>
      <c r="Q7265" s="1">
        <v>2.9000000000000001E-2</v>
      </c>
      <c r="R7265" s="1">
        <v>5.8000000000000003E-2</v>
      </c>
      <c r="S7265" s="22"/>
      <c r="AJ7265" s="1" t="s">
        <v>406</v>
      </c>
      <c r="AK7265" s="20">
        <v>56</v>
      </c>
      <c r="AL7265" s="19">
        <v>92.5</v>
      </c>
      <c r="AN7265" s="3">
        <v>2003</v>
      </c>
      <c r="AQ7265">
        <v>80817</v>
      </c>
      <c r="AR7265" s="1" t="s">
        <v>339</v>
      </c>
    </row>
    <row r="7266" spans="1:44" x14ac:dyDescent="0.25">
      <c r="A7266" s="1">
        <v>8883</v>
      </c>
      <c r="B7266" s="1" t="s">
        <v>184</v>
      </c>
      <c r="C7266" s="1">
        <v>105</v>
      </c>
      <c r="D7266" s="1" t="s">
        <v>5628</v>
      </c>
      <c r="F7266" s="33" t="s">
        <v>859</v>
      </c>
      <c r="G7266" s="1">
        <v>10</v>
      </c>
      <c r="H7266" s="1">
        <v>20</v>
      </c>
      <c r="I7266" s="1">
        <v>1.8</v>
      </c>
      <c r="J7266" s="1">
        <v>1.9</v>
      </c>
      <c r="K7266" s="3">
        <v>390</v>
      </c>
      <c r="N7266" s="1">
        <v>0.32</v>
      </c>
      <c r="O7266" s="1">
        <v>0.104</v>
      </c>
      <c r="P7266" s="22"/>
      <c r="Q7266" s="1">
        <v>3.9E-2</v>
      </c>
      <c r="R7266" s="1">
        <v>8.1000000000000003E-2</v>
      </c>
      <c r="S7266" s="22"/>
      <c r="AJ7266" s="1" t="s">
        <v>406</v>
      </c>
      <c r="AK7266" s="20">
        <v>56</v>
      </c>
      <c r="AL7266" s="19">
        <v>92.5</v>
      </c>
      <c r="AN7266" s="3">
        <v>2003</v>
      </c>
      <c r="AQ7266">
        <v>80817</v>
      </c>
      <c r="AR7266" s="1" t="s">
        <v>339</v>
      </c>
    </row>
    <row r="7267" spans="1:44" x14ac:dyDescent="0.25">
      <c r="A7267" s="1">
        <v>8884</v>
      </c>
      <c r="B7267" s="1" t="s">
        <v>184</v>
      </c>
      <c r="C7267" s="1">
        <v>105</v>
      </c>
      <c r="D7267" s="1" t="s">
        <v>5628</v>
      </c>
      <c r="F7267" s="33" t="s">
        <v>859</v>
      </c>
      <c r="G7267" s="1">
        <v>10</v>
      </c>
      <c r="H7267" s="1">
        <v>25</v>
      </c>
      <c r="I7267" s="1">
        <v>2.6</v>
      </c>
      <c r="J7267" s="1">
        <v>3.9</v>
      </c>
      <c r="K7267" s="3">
        <v>380</v>
      </c>
      <c r="N7267" s="1">
        <v>0.81</v>
      </c>
      <c r="O7267" s="1">
        <v>0.26400000000000001</v>
      </c>
      <c r="P7267" s="22"/>
      <c r="Q7267" s="1">
        <v>0.10299999999999999</v>
      </c>
      <c r="R7267" s="1">
        <v>0.17399999999999999</v>
      </c>
      <c r="S7267" s="22"/>
      <c r="AJ7267" s="1" t="s">
        <v>406</v>
      </c>
      <c r="AK7267" s="20">
        <v>56</v>
      </c>
      <c r="AL7267" s="19">
        <v>92.5</v>
      </c>
      <c r="AN7267" s="3">
        <v>2003</v>
      </c>
      <c r="AQ7267">
        <v>80817</v>
      </c>
      <c r="AR7267" s="1" t="s">
        <v>339</v>
      </c>
    </row>
    <row r="7268" spans="1:44" x14ac:dyDescent="0.25">
      <c r="A7268" s="1">
        <v>8885</v>
      </c>
      <c r="B7268" s="1" t="s">
        <v>184</v>
      </c>
      <c r="C7268" s="1">
        <v>105</v>
      </c>
      <c r="D7268" s="1" t="s">
        <v>5628</v>
      </c>
      <c r="F7268" s="33" t="s">
        <v>859</v>
      </c>
      <c r="G7268" s="1">
        <v>10</v>
      </c>
      <c r="H7268" s="1">
        <v>30</v>
      </c>
      <c r="I7268" s="1">
        <v>3.4</v>
      </c>
      <c r="J7268" s="1">
        <v>5.6</v>
      </c>
      <c r="K7268" s="3">
        <v>370</v>
      </c>
      <c r="N7268" s="1">
        <v>2.2999999999999998</v>
      </c>
      <c r="O7268" s="1">
        <v>0.752</v>
      </c>
      <c r="P7268" s="22"/>
      <c r="Q7268" s="1">
        <v>0.23499999999999999</v>
      </c>
      <c r="R7268" s="1">
        <v>0.29199999999999998</v>
      </c>
      <c r="S7268" s="22"/>
      <c r="AJ7268" s="1" t="s">
        <v>406</v>
      </c>
      <c r="AK7268" s="20">
        <v>56</v>
      </c>
      <c r="AL7268" s="19">
        <v>92.5</v>
      </c>
      <c r="AN7268" s="3">
        <v>2003</v>
      </c>
      <c r="AQ7268">
        <v>80817</v>
      </c>
      <c r="AR7268" s="1" t="s">
        <v>339</v>
      </c>
    </row>
    <row r="7269" spans="1:44" x14ac:dyDescent="0.25">
      <c r="A7269" s="1">
        <v>8886</v>
      </c>
      <c r="B7269" s="1" t="s">
        <v>184</v>
      </c>
      <c r="C7269" s="1">
        <v>105</v>
      </c>
      <c r="D7269" s="1" t="s">
        <v>5628</v>
      </c>
      <c r="F7269" s="33" t="s">
        <v>859</v>
      </c>
      <c r="G7269" s="1">
        <v>10</v>
      </c>
      <c r="H7269" s="1">
        <v>35</v>
      </c>
      <c r="I7269" s="1">
        <v>4.8</v>
      </c>
      <c r="J7269" s="1">
        <v>8.1999999999999993</v>
      </c>
      <c r="K7269" s="3">
        <v>360</v>
      </c>
      <c r="N7269" s="1">
        <v>7.03</v>
      </c>
      <c r="O7269" s="1">
        <v>2.2999999999999998</v>
      </c>
      <c r="P7269" s="22"/>
      <c r="Q7269" s="1">
        <v>0.88</v>
      </c>
      <c r="R7269" s="1">
        <v>0.872</v>
      </c>
      <c r="S7269" s="22"/>
      <c r="AJ7269" s="1" t="s">
        <v>406</v>
      </c>
      <c r="AK7269" s="20">
        <v>56</v>
      </c>
      <c r="AL7269" s="19">
        <v>92.5</v>
      </c>
      <c r="AN7269" s="3">
        <v>2003</v>
      </c>
      <c r="AQ7269">
        <v>80817</v>
      </c>
      <c r="AR7269" s="1" t="s">
        <v>339</v>
      </c>
    </row>
    <row r="7270" spans="1:44" x14ac:dyDescent="0.25">
      <c r="A7270" s="1">
        <v>8887</v>
      </c>
      <c r="B7270" s="1" t="s">
        <v>184</v>
      </c>
      <c r="C7270" s="1">
        <v>105</v>
      </c>
      <c r="D7270" s="1" t="s">
        <v>5628</v>
      </c>
      <c r="F7270" s="33" t="s">
        <v>859</v>
      </c>
      <c r="G7270" s="1">
        <v>10</v>
      </c>
      <c r="H7270" s="1">
        <v>40</v>
      </c>
      <c r="I7270" s="1">
        <v>6.1</v>
      </c>
      <c r="J7270" s="1">
        <v>10.8</v>
      </c>
      <c r="K7270" s="3">
        <v>350</v>
      </c>
      <c r="N7270" s="1">
        <v>18.2</v>
      </c>
      <c r="O7270" s="1">
        <v>5.96</v>
      </c>
      <c r="P7270" s="22"/>
      <c r="Q7270" s="1">
        <v>2.57</v>
      </c>
      <c r="R7270" s="1">
        <v>2.17</v>
      </c>
      <c r="S7270" s="22"/>
      <c r="AJ7270" s="1" t="s">
        <v>406</v>
      </c>
      <c r="AK7270" s="20">
        <v>56</v>
      </c>
      <c r="AL7270" s="19">
        <v>92.5</v>
      </c>
      <c r="AN7270" s="3">
        <v>2003</v>
      </c>
      <c r="AQ7270">
        <v>80817</v>
      </c>
      <c r="AR7270" s="1" t="s">
        <v>339</v>
      </c>
    </row>
    <row r="7271" spans="1:44" x14ac:dyDescent="0.25">
      <c r="A7271" s="1">
        <v>8888</v>
      </c>
      <c r="B7271" s="1" t="s">
        <v>185</v>
      </c>
      <c r="C7271" s="1">
        <v>191</v>
      </c>
      <c r="D7271" s="1" t="s">
        <v>5626</v>
      </c>
      <c r="F7271" s="1" t="s">
        <v>445</v>
      </c>
      <c r="I7271" s="1">
        <v>1.8</v>
      </c>
      <c r="J7271" s="1"/>
      <c r="N7271" s="1">
        <v>33.299999999999997</v>
      </c>
      <c r="O7271" s="1">
        <v>15.6</v>
      </c>
      <c r="Q7271" s="1">
        <v>2.84</v>
      </c>
      <c r="R7271" s="1">
        <v>3.7</v>
      </c>
      <c r="S7271" s="1">
        <v>37.54</v>
      </c>
      <c r="AJ7271" s="1" t="s">
        <v>406</v>
      </c>
      <c r="AK7271" s="20">
        <v>63</v>
      </c>
      <c r="AL7271" s="19">
        <v>152</v>
      </c>
      <c r="AM7271" s="1" t="s">
        <v>125</v>
      </c>
      <c r="AN7271" s="3">
        <v>1981</v>
      </c>
      <c r="AQ7271">
        <v>80605</v>
      </c>
      <c r="AR7271" s="1" t="s">
        <v>5186</v>
      </c>
    </row>
    <row r="7272" spans="1:44" x14ac:dyDescent="0.25">
      <c r="A7272" s="1">
        <v>8889</v>
      </c>
      <c r="B7272" s="1" t="s">
        <v>185</v>
      </c>
      <c r="C7272" s="1">
        <v>191</v>
      </c>
      <c r="D7272" s="1" t="s">
        <v>5626</v>
      </c>
      <c r="F7272" s="1" t="s">
        <v>445</v>
      </c>
      <c r="I7272" s="1">
        <v>1.8</v>
      </c>
      <c r="J7272" s="1"/>
      <c r="N7272" s="1">
        <v>61.8</v>
      </c>
      <c r="O7272" s="1">
        <v>29</v>
      </c>
      <c r="Q7272" s="1">
        <v>5.28</v>
      </c>
      <c r="R7272" s="1">
        <v>6.4</v>
      </c>
      <c r="S7272" s="1">
        <v>56.02</v>
      </c>
      <c r="AJ7272" s="1" t="s">
        <v>406</v>
      </c>
      <c r="AK7272" s="20">
        <v>63</v>
      </c>
      <c r="AL7272" s="19">
        <v>152</v>
      </c>
      <c r="AM7272" s="1" t="s">
        <v>125</v>
      </c>
      <c r="AN7272" s="3">
        <v>1981</v>
      </c>
      <c r="AQ7272">
        <v>80605</v>
      </c>
      <c r="AR7272" s="1" t="s">
        <v>5186</v>
      </c>
    </row>
    <row r="7273" spans="1:44" x14ac:dyDescent="0.25">
      <c r="A7273" s="1">
        <v>8890</v>
      </c>
      <c r="B7273" s="1" t="s">
        <v>185</v>
      </c>
      <c r="C7273" s="1">
        <v>191</v>
      </c>
      <c r="D7273" s="1" t="s">
        <v>5626</v>
      </c>
      <c r="F7273" s="1" t="s">
        <v>445</v>
      </c>
      <c r="H7273" s="1">
        <v>100</v>
      </c>
      <c r="I7273" s="1">
        <v>0.54</v>
      </c>
      <c r="J7273" s="1"/>
      <c r="N7273" s="1">
        <v>12.2</v>
      </c>
      <c r="O7273" s="1">
        <v>5.74</v>
      </c>
      <c r="Q7273" s="1">
        <v>1.04</v>
      </c>
      <c r="R7273" s="1">
        <v>1.82</v>
      </c>
      <c r="S7273" s="1">
        <v>41.9</v>
      </c>
      <c r="AJ7273" s="1" t="s">
        <v>406</v>
      </c>
      <c r="AK7273" s="20">
        <v>60</v>
      </c>
      <c r="AL7273" s="19">
        <v>150</v>
      </c>
      <c r="AM7273" s="1" t="s">
        <v>126</v>
      </c>
      <c r="AN7273" s="3">
        <v>1974</v>
      </c>
      <c r="AQ7273">
        <v>80605</v>
      </c>
      <c r="AR7273" s="1" t="s">
        <v>5175</v>
      </c>
    </row>
    <row r="7274" spans="1:44" x14ac:dyDescent="0.25">
      <c r="A7274" s="1">
        <v>8891</v>
      </c>
      <c r="B7274" s="1" t="s">
        <v>185</v>
      </c>
      <c r="C7274" s="1">
        <v>191</v>
      </c>
      <c r="D7274" s="1" t="s">
        <v>5626</v>
      </c>
      <c r="F7274" s="1" t="s">
        <v>445</v>
      </c>
      <c r="H7274" s="1">
        <v>172</v>
      </c>
      <c r="I7274" s="1">
        <v>2.2999999999999998</v>
      </c>
      <c r="J7274" s="1"/>
      <c r="N7274" s="1">
        <v>56.3</v>
      </c>
      <c r="O7274" s="1">
        <v>26.4</v>
      </c>
      <c r="Q7274" s="1">
        <v>4.8</v>
      </c>
      <c r="R7274" s="1">
        <v>5.23</v>
      </c>
      <c r="S7274" s="1">
        <v>45.8</v>
      </c>
      <c r="AJ7274" s="1" t="s">
        <v>406</v>
      </c>
      <c r="AK7274" s="20">
        <v>60</v>
      </c>
      <c r="AL7274" s="19">
        <v>150</v>
      </c>
      <c r="AM7274" s="1" t="s">
        <v>126</v>
      </c>
      <c r="AN7274" s="3">
        <v>1974</v>
      </c>
      <c r="AQ7274">
        <v>80605</v>
      </c>
      <c r="AR7274" s="1" t="s">
        <v>5175</v>
      </c>
    </row>
    <row r="7275" spans="1:44" x14ac:dyDescent="0.25">
      <c r="A7275" s="1">
        <v>8892</v>
      </c>
      <c r="B7275" s="1" t="s">
        <v>185</v>
      </c>
      <c r="C7275" s="1">
        <v>191</v>
      </c>
      <c r="D7275" s="1" t="s">
        <v>5626</v>
      </c>
      <c r="F7275" s="1" t="s">
        <v>445</v>
      </c>
      <c r="H7275" s="1">
        <v>183</v>
      </c>
      <c r="I7275" s="1">
        <v>2.5</v>
      </c>
      <c r="J7275" s="1"/>
      <c r="N7275" s="1">
        <v>79.3</v>
      </c>
      <c r="O7275" s="1">
        <v>37.200000000000003</v>
      </c>
      <c r="Q7275" s="1">
        <v>6.78</v>
      </c>
      <c r="R7275" s="1">
        <v>7.01</v>
      </c>
      <c r="S7275" s="1">
        <v>54.4</v>
      </c>
      <c r="AJ7275" s="1" t="s">
        <v>406</v>
      </c>
      <c r="AK7275" s="20">
        <v>60</v>
      </c>
      <c r="AL7275" s="19">
        <v>150</v>
      </c>
      <c r="AM7275" s="1" t="s">
        <v>126</v>
      </c>
      <c r="AN7275" s="3">
        <v>1974</v>
      </c>
      <c r="AQ7275">
        <v>80605</v>
      </c>
      <c r="AR7275" s="1" t="s">
        <v>5175</v>
      </c>
    </row>
    <row r="7276" spans="1:44" x14ac:dyDescent="0.25">
      <c r="A7276" s="1">
        <v>8893</v>
      </c>
      <c r="B7276" s="1" t="s">
        <v>185</v>
      </c>
      <c r="C7276" s="1">
        <v>191</v>
      </c>
      <c r="D7276" s="1" t="s">
        <v>5626</v>
      </c>
      <c r="F7276" s="1" t="s">
        <v>445</v>
      </c>
      <c r="G7276" s="1">
        <v>13</v>
      </c>
      <c r="H7276" s="1">
        <v>190</v>
      </c>
      <c r="I7276" s="1">
        <v>2.2000000000000002</v>
      </c>
      <c r="J7276" s="1"/>
      <c r="K7276" s="3">
        <v>6175</v>
      </c>
      <c r="N7276" s="1">
        <v>84.6</v>
      </c>
      <c r="O7276" s="1">
        <v>39.700000000000003</v>
      </c>
      <c r="Q7276" s="1">
        <v>7.22</v>
      </c>
      <c r="R7276" s="1">
        <v>3.2</v>
      </c>
      <c r="S7276" s="1">
        <v>11</v>
      </c>
      <c r="AJ7276" s="1" t="s">
        <v>406</v>
      </c>
      <c r="AK7276" s="20">
        <v>63</v>
      </c>
      <c r="AL7276" s="19">
        <v>151</v>
      </c>
      <c r="AM7276" s="1" t="s">
        <v>127</v>
      </c>
      <c r="AN7276" s="3">
        <v>1983</v>
      </c>
      <c r="AQ7276">
        <v>80605</v>
      </c>
      <c r="AR7276" s="1" t="s">
        <v>340</v>
      </c>
    </row>
    <row r="7277" spans="1:44" x14ac:dyDescent="0.25">
      <c r="A7277" s="1">
        <v>8894</v>
      </c>
      <c r="B7277" s="1" t="s">
        <v>185</v>
      </c>
      <c r="C7277" s="1">
        <v>191</v>
      </c>
      <c r="D7277" s="1" t="s">
        <v>5626</v>
      </c>
      <c r="F7277" s="1" t="s">
        <v>445</v>
      </c>
      <c r="G7277" s="1">
        <v>11</v>
      </c>
      <c r="H7277" s="1">
        <v>35</v>
      </c>
      <c r="I7277" s="1">
        <v>1.4</v>
      </c>
      <c r="J7277" s="1"/>
      <c r="K7277" s="3">
        <v>7200</v>
      </c>
      <c r="N7277" s="1">
        <v>3.62</v>
      </c>
      <c r="O7277" s="1">
        <v>1.7</v>
      </c>
      <c r="Q7277" s="1">
        <v>0.31</v>
      </c>
      <c r="R7277" s="1">
        <v>0.55000000000000004</v>
      </c>
      <c r="S7277" s="1">
        <v>0.61399999999999999</v>
      </c>
      <c r="AJ7277" s="1" t="s">
        <v>406</v>
      </c>
      <c r="AK7277" s="20">
        <v>63</v>
      </c>
      <c r="AL7277" s="19">
        <v>151</v>
      </c>
      <c r="AM7277" s="1" t="s">
        <v>127</v>
      </c>
      <c r="AN7277" s="3">
        <v>1983</v>
      </c>
      <c r="AQ7277">
        <v>80605</v>
      </c>
      <c r="AR7277" s="1" t="s">
        <v>340</v>
      </c>
    </row>
    <row r="7278" spans="1:44" x14ac:dyDescent="0.25">
      <c r="A7278" s="1">
        <v>8895</v>
      </c>
      <c r="B7278" s="1" t="s">
        <v>185</v>
      </c>
      <c r="C7278" s="1">
        <v>191</v>
      </c>
      <c r="D7278" s="1" t="s">
        <v>5626</v>
      </c>
      <c r="F7278" s="1" t="s">
        <v>445</v>
      </c>
      <c r="H7278" s="1">
        <v>48</v>
      </c>
      <c r="I7278" s="1">
        <v>0.8</v>
      </c>
      <c r="J7278" s="1"/>
      <c r="K7278" s="3">
        <v>270</v>
      </c>
      <c r="N7278" s="1">
        <v>0.16</v>
      </c>
      <c r="O7278" s="1">
        <v>7.4999999999999997E-2</v>
      </c>
      <c r="Q7278" s="1">
        <v>1.4E-2</v>
      </c>
      <c r="R7278" s="1">
        <v>1.2E-2</v>
      </c>
      <c r="S7278" s="1">
        <v>1.4999999999999999E-2</v>
      </c>
      <c r="AJ7278" s="1" t="s">
        <v>406</v>
      </c>
      <c r="AK7278" s="20">
        <v>63</v>
      </c>
      <c r="AL7278" s="19">
        <v>151</v>
      </c>
      <c r="AM7278" s="1" t="s">
        <v>127</v>
      </c>
      <c r="AN7278" s="3">
        <v>1983</v>
      </c>
      <c r="AQ7278">
        <v>80605</v>
      </c>
      <c r="AR7278" s="1" t="s">
        <v>340</v>
      </c>
    </row>
    <row r="7279" spans="1:44" x14ac:dyDescent="0.25">
      <c r="A7279" s="1">
        <v>8896</v>
      </c>
      <c r="B7279" s="1" t="s">
        <v>185</v>
      </c>
      <c r="C7279" s="1">
        <v>191</v>
      </c>
      <c r="D7279" s="1" t="s">
        <v>5626</v>
      </c>
      <c r="F7279" s="1" t="s">
        <v>445</v>
      </c>
      <c r="H7279" s="1">
        <v>55</v>
      </c>
      <c r="I7279" s="1">
        <v>2.2999999999999998</v>
      </c>
      <c r="J7279" s="1"/>
      <c r="K7279" s="3">
        <v>4696</v>
      </c>
      <c r="N7279" s="1">
        <v>11</v>
      </c>
      <c r="O7279" s="1">
        <v>5.18</v>
      </c>
      <c r="Q7279" s="1">
        <v>0.94</v>
      </c>
      <c r="R7279" s="1">
        <v>1.0900000000000001</v>
      </c>
      <c r="S7279" s="1">
        <v>27</v>
      </c>
      <c r="AJ7279" s="1" t="s">
        <v>406</v>
      </c>
      <c r="AK7279" s="20">
        <v>54</v>
      </c>
      <c r="AL7279" s="19">
        <v>109.5</v>
      </c>
      <c r="AN7279" s="3">
        <v>1974</v>
      </c>
      <c r="AQ7279">
        <v>80601</v>
      </c>
      <c r="AR7279" s="1" t="s">
        <v>3425</v>
      </c>
    </row>
    <row r="7280" spans="1:44" x14ac:dyDescent="0.25">
      <c r="A7280" s="1">
        <v>8897</v>
      </c>
      <c r="B7280" s="1" t="s">
        <v>185</v>
      </c>
      <c r="C7280" s="1">
        <v>191</v>
      </c>
      <c r="D7280" s="1" t="s">
        <v>5626</v>
      </c>
      <c r="F7280" s="1" t="s">
        <v>445</v>
      </c>
      <c r="G7280" s="1">
        <v>13</v>
      </c>
      <c r="H7280" s="1">
        <v>150</v>
      </c>
      <c r="I7280" s="1">
        <v>1.7</v>
      </c>
      <c r="J7280" s="1"/>
      <c r="N7280" s="1">
        <v>42.6</v>
      </c>
      <c r="O7280" s="1">
        <v>20</v>
      </c>
      <c r="Q7280" s="1">
        <v>7</v>
      </c>
      <c r="R7280" s="1">
        <v>5.88</v>
      </c>
      <c r="S7280" s="1">
        <v>31.2</v>
      </c>
      <c r="AJ7280" s="1" t="s">
        <v>406</v>
      </c>
      <c r="AK7280" s="20">
        <v>54</v>
      </c>
      <c r="AL7280" s="19">
        <v>109.5</v>
      </c>
      <c r="AN7280" s="3">
        <v>1971</v>
      </c>
      <c r="AQ7280">
        <v>80601</v>
      </c>
      <c r="AR7280" s="1" t="s">
        <v>341</v>
      </c>
    </row>
    <row r="7281" spans="1:44" x14ac:dyDescent="0.25">
      <c r="A7281" s="1">
        <v>8898</v>
      </c>
      <c r="B7281" s="1" t="s">
        <v>185</v>
      </c>
      <c r="C7281" s="1">
        <v>191</v>
      </c>
      <c r="D7281" s="1" t="s">
        <v>5626</v>
      </c>
      <c r="F7281" s="1" t="s">
        <v>445</v>
      </c>
      <c r="H7281" s="1">
        <v>150</v>
      </c>
      <c r="I7281" s="1">
        <v>2.8</v>
      </c>
      <c r="J7281" s="1"/>
      <c r="N7281" s="1">
        <v>92.1</v>
      </c>
      <c r="O7281" s="1">
        <v>43.2</v>
      </c>
      <c r="Q7281" s="1">
        <v>15.2</v>
      </c>
      <c r="R7281" s="1">
        <v>10.199999999999999</v>
      </c>
      <c r="S7281" s="1">
        <v>60</v>
      </c>
      <c r="AJ7281" s="1" t="s">
        <v>406</v>
      </c>
      <c r="AK7281" s="20">
        <v>54</v>
      </c>
      <c r="AL7281" s="19">
        <v>109.5</v>
      </c>
      <c r="AN7281" s="3">
        <v>1971</v>
      </c>
      <c r="AQ7281">
        <v>80601</v>
      </c>
      <c r="AR7281" s="1" t="s">
        <v>341</v>
      </c>
    </row>
    <row r="7282" spans="1:44" x14ac:dyDescent="0.25">
      <c r="A7282" s="1">
        <v>8899</v>
      </c>
      <c r="B7282" s="1" t="s">
        <v>185</v>
      </c>
      <c r="C7282" s="1">
        <v>191</v>
      </c>
      <c r="D7282" s="1" t="s">
        <v>5626</v>
      </c>
      <c r="F7282" s="1" t="s">
        <v>445</v>
      </c>
      <c r="G7282" s="1">
        <v>13</v>
      </c>
      <c r="H7282" s="1">
        <v>150</v>
      </c>
      <c r="I7282" s="1">
        <v>2.2999999999999998</v>
      </c>
      <c r="J7282" s="1">
        <v>6</v>
      </c>
      <c r="N7282" s="1">
        <v>59.7</v>
      </c>
      <c r="O7282" s="1">
        <v>28</v>
      </c>
      <c r="Q7282" s="1">
        <v>9.85</v>
      </c>
      <c r="R7282" s="1">
        <v>5.36</v>
      </c>
      <c r="S7282" s="1">
        <v>58.4</v>
      </c>
      <c r="AJ7282" s="1" t="s">
        <v>406</v>
      </c>
      <c r="AK7282" s="20">
        <v>54</v>
      </c>
      <c r="AL7282" s="19">
        <v>109.5</v>
      </c>
      <c r="AN7282" s="3">
        <v>1971</v>
      </c>
      <c r="AQ7282">
        <v>80601</v>
      </c>
      <c r="AR7282" s="1" t="s">
        <v>341</v>
      </c>
    </row>
    <row r="7283" spans="1:44" x14ac:dyDescent="0.25">
      <c r="A7283" s="1">
        <v>8900</v>
      </c>
      <c r="B7283" s="1" t="s">
        <v>5216</v>
      </c>
      <c r="C7283" s="1">
        <v>124</v>
      </c>
      <c r="D7283" s="1" t="s">
        <v>6080</v>
      </c>
      <c r="F7283" s="1" t="s">
        <v>445</v>
      </c>
      <c r="G7283" s="1">
        <v>7</v>
      </c>
      <c r="H7283" s="1">
        <v>38</v>
      </c>
      <c r="I7283" s="1">
        <v>14.9</v>
      </c>
      <c r="J7283" s="1">
        <v>12.9</v>
      </c>
      <c r="K7283" s="3">
        <v>3255</v>
      </c>
      <c r="L7283" s="2">
        <f>N7283/((12787.1)*(1-EXP(-(0.003885)*I7283))^(1.55886))</f>
        <v>1.1112630375618278</v>
      </c>
      <c r="N7283" s="1">
        <v>160</v>
      </c>
      <c r="O7283" s="1">
        <v>82.1</v>
      </c>
      <c r="P7283" s="1">
        <v>7.35</v>
      </c>
      <c r="Q7283" s="1">
        <v>10.4</v>
      </c>
      <c r="R7283" s="1">
        <v>4.8099999999999996</v>
      </c>
      <c r="S7283" s="1">
        <v>20.7</v>
      </c>
      <c r="AJ7283" s="1" t="s">
        <v>406</v>
      </c>
      <c r="AK7283" s="20">
        <v>61.5</v>
      </c>
      <c r="AL7283" s="19">
        <v>34.520000000000003</v>
      </c>
      <c r="AN7283" s="3">
        <v>1976</v>
      </c>
      <c r="AQ7283">
        <v>80608</v>
      </c>
      <c r="AR7283" s="1" t="s">
        <v>342</v>
      </c>
    </row>
    <row r="7284" spans="1:44" x14ac:dyDescent="0.25">
      <c r="A7284" s="1">
        <v>8901</v>
      </c>
      <c r="B7284" s="1" t="s">
        <v>5216</v>
      </c>
      <c r="C7284" s="1">
        <v>124</v>
      </c>
      <c r="D7284" s="1" t="s">
        <v>6152</v>
      </c>
      <c r="F7284" s="1" t="s">
        <v>445</v>
      </c>
      <c r="G7284" s="1">
        <v>7</v>
      </c>
      <c r="H7284" s="1">
        <v>38</v>
      </c>
      <c r="I7284" s="1">
        <v>12.4</v>
      </c>
      <c r="J7284" s="1">
        <v>9.8000000000000007</v>
      </c>
      <c r="K7284" s="3">
        <v>3700</v>
      </c>
      <c r="L7284" s="2">
        <f>N7284/((12281.9)*(1-EXP(-(0.00354)*I7284))^(1.50598))</f>
        <v>1.1466285918466441</v>
      </c>
      <c r="N7284" s="1">
        <v>123</v>
      </c>
      <c r="O7284" s="1">
        <v>65.099999999999994</v>
      </c>
      <c r="P7284" s="1">
        <v>6.21</v>
      </c>
      <c r="Q7284" s="1">
        <v>8.6300000000000008</v>
      </c>
      <c r="R7284" s="1">
        <v>4.41</v>
      </c>
      <c r="S7284" s="1">
        <v>17.3</v>
      </c>
      <c r="AJ7284" s="1" t="s">
        <v>406</v>
      </c>
      <c r="AK7284" s="20">
        <v>61.5</v>
      </c>
      <c r="AL7284" s="19">
        <v>34.520000000000003</v>
      </c>
      <c r="AN7284" s="3">
        <v>1976</v>
      </c>
      <c r="AQ7284">
        <v>80608</v>
      </c>
      <c r="AR7284" s="1" t="s">
        <v>342</v>
      </c>
    </row>
    <row r="7285" spans="1:44" x14ac:dyDescent="0.25">
      <c r="A7285" s="1">
        <v>8902</v>
      </c>
      <c r="B7285" s="1" t="s">
        <v>5216</v>
      </c>
      <c r="C7285" s="1">
        <v>124</v>
      </c>
      <c r="D7285" s="1" t="s">
        <v>5601</v>
      </c>
      <c r="F7285" s="1" t="s">
        <v>445</v>
      </c>
      <c r="G7285" s="1">
        <v>9</v>
      </c>
      <c r="H7285" s="1">
        <v>37</v>
      </c>
      <c r="I7285" s="1">
        <v>10</v>
      </c>
      <c r="J7285" s="1">
        <v>7.8</v>
      </c>
      <c r="K7285" s="3">
        <v>3930</v>
      </c>
      <c r="L7285" s="2">
        <f>N7285/((4584.46)*(1-EXP(-(0.006602)*I7285))^(1.49294))</f>
        <v>1.0995846415446113</v>
      </c>
      <c r="N7285" s="1">
        <v>83</v>
      </c>
      <c r="O7285" s="1">
        <v>44.1</v>
      </c>
      <c r="P7285" s="1">
        <v>4.3600000000000003</v>
      </c>
      <c r="Q7285" s="1">
        <v>5.89</v>
      </c>
      <c r="R7285" s="1">
        <v>3.51</v>
      </c>
      <c r="S7285" s="1">
        <v>12.1</v>
      </c>
      <c r="AJ7285" s="1" t="s">
        <v>406</v>
      </c>
      <c r="AK7285" s="20">
        <v>61.5</v>
      </c>
      <c r="AL7285" s="19">
        <v>34.520000000000003</v>
      </c>
      <c r="AN7285" s="3">
        <v>1976</v>
      </c>
      <c r="AQ7285">
        <v>80608</v>
      </c>
      <c r="AR7285" s="1" t="s">
        <v>342</v>
      </c>
    </row>
    <row r="7286" spans="1:44" x14ac:dyDescent="0.25">
      <c r="A7286" s="1">
        <v>8903</v>
      </c>
      <c r="B7286" s="1" t="s">
        <v>5216</v>
      </c>
      <c r="C7286" s="1">
        <v>124</v>
      </c>
      <c r="D7286" s="1" t="s">
        <v>5601</v>
      </c>
      <c r="F7286" s="1" t="s">
        <v>445</v>
      </c>
      <c r="G7286" s="1">
        <v>9</v>
      </c>
      <c r="H7286" s="1">
        <v>40</v>
      </c>
      <c r="I7286" s="1">
        <v>9.4</v>
      </c>
      <c r="J7286" s="1">
        <v>6.8</v>
      </c>
      <c r="K7286" s="3">
        <v>3440</v>
      </c>
      <c r="L7286" s="2">
        <f>N7286/((1924.74)*(1-EXP(-(0.011434)*I7286))^(1.48823))</f>
        <v>1.1660614000366558</v>
      </c>
      <c r="N7286" s="1">
        <v>75</v>
      </c>
      <c r="O7286" s="1">
        <v>39.799999999999997</v>
      </c>
      <c r="P7286" s="1">
        <v>3.93</v>
      </c>
      <c r="Q7286" s="1">
        <v>5.4</v>
      </c>
      <c r="R7286" s="1">
        <v>3.25</v>
      </c>
      <c r="S7286" s="1">
        <v>11.3</v>
      </c>
      <c r="AJ7286" s="1" t="s">
        <v>406</v>
      </c>
      <c r="AK7286" s="20">
        <v>61.5</v>
      </c>
      <c r="AL7286" s="19">
        <v>34.520000000000003</v>
      </c>
      <c r="AN7286" s="3">
        <v>1976</v>
      </c>
      <c r="AQ7286">
        <v>80608</v>
      </c>
      <c r="AR7286" s="1" t="s">
        <v>342</v>
      </c>
    </row>
    <row r="7287" spans="1:44" x14ac:dyDescent="0.25">
      <c r="A7287" s="1">
        <v>8904</v>
      </c>
      <c r="B7287" s="1" t="s">
        <v>5216</v>
      </c>
      <c r="C7287" s="1">
        <v>124</v>
      </c>
      <c r="D7287" s="1" t="s">
        <v>5601</v>
      </c>
      <c r="F7287" s="1" t="s">
        <v>445</v>
      </c>
      <c r="G7287" s="1">
        <v>7</v>
      </c>
      <c r="H7287" s="1">
        <v>12</v>
      </c>
      <c r="I7287" s="1">
        <v>3.7</v>
      </c>
      <c r="J7287" s="1">
        <v>2.6</v>
      </c>
      <c r="K7287" s="3">
        <v>27600</v>
      </c>
      <c r="L7287" s="2">
        <f>N7287/((12787.1)*(1-EXP(-(0.003885)*I7287))^(1.55886))</f>
        <v>1.2369785644027491</v>
      </c>
      <c r="N7287" s="1">
        <v>21</v>
      </c>
      <c r="O7287" s="1">
        <v>10.4</v>
      </c>
      <c r="P7287" s="1">
        <v>2.1</v>
      </c>
      <c r="Q7287" s="1">
        <v>1.64</v>
      </c>
      <c r="R7287" s="1">
        <v>1.49</v>
      </c>
      <c r="S7287" s="1">
        <v>3.19</v>
      </c>
      <c r="AJ7287" s="1" t="s">
        <v>406</v>
      </c>
      <c r="AK7287" s="20">
        <v>61.5</v>
      </c>
      <c r="AL7287" s="19">
        <v>34.520000000000003</v>
      </c>
      <c r="AN7287" s="3">
        <v>1976</v>
      </c>
      <c r="AQ7287">
        <v>80608</v>
      </c>
      <c r="AR7287" s="1" t="s">
        <v>342</v>
      </c>
    </row>
    <row r="7288" spans="1:44" x14ac:dyDescent="0.25">
      <c r="A7288" s="1">
        <v>8905</v>
      </c>
      <c r="B7288" s="1" t="s">
        <v>5216</v>
      </c>
      <c r="C7288" s="1">
        <v>124</v>
      </c>
      <c r="D7288" s="1" t="s">
        <v>5601</v>
      </c>
      <c r="F7288" s="1" t="s">
        <v>445</v>
      </c>
      <c r="G7288" s="1">
        <v>8</v>
      </c>
      <c r="H7288" s="1">
        <v>56</v>
      </c>
      <c r="I7288" s="1">
        <v>16.3</v>
      </c>
      <c r="J7288" s="1">
        <v>14.5</v>
      </c>
      <c r="K7288" s="3">
        <v>2297</v>
      </c>
      <c r="L7288" s="2">
        <f>N7288/((12787.1)*(1-EXP(-(0.003885)*I7288))^(1.55886))</f>
        <v>1.1520607537656571</v>
      </c>
      <c r="N7288" s="1">
        <v>190</v>
      </c>
      <c r="O7288" s="1">
        <v>99.2</v>
      </c>
      <c r="P7288" s="1">
        <v>10.3</v>
      </c>
      <c r="Q7288" s="1">
        <v>12.8</v>
      </c>
      <c r="R7288" s="1">
        <v>6.51</v>
      </c>
      <c r="S7288" s="1">
        <v>24.9</v>
      </c>
      <c r="AJ7288" s="1" t="s">
        <v>406</v>
      </c>
      <c r="AK7288" s="20">
        <v>61.5</v>
      </c>
      <c r="AL7288" s="19">
        <v>34.520000000000003</v>
      </c>
      <c r="AN7288" s="3">
        <v>1976</v>
      </c>
      <c r="AQ7288">
        <v>80608</v>
      </c>
      <c r="AR7288" s="1" t="s">
        <v>342</v>
      </c>
    </row>
    <row r="7289" spans="1:44" x14ac:dyDescent="0.25">
      <c r="A7289" s="1">
        <v>8906</v>
      </c>
      <c r="B7289" s="1" t="s">
        <v>5216</v>
      </c>
      <c r="C7289" s="1">
        <v>124</v>
      </c>
      <c r="D7289" s="1" t="s">
        <v>5601</v>
      </c>
      <c r="F7289" s="1" t="s">
        <v>445</v>
      </c>
      <c r="G7289" s="1">
        <v>7</v>
      </c>
      <c r="H7289" s="1">
        <v>67</v>
      </c>
      <c r="I7289" s="1">
        <v>17.5</v>
      </c>
      <c r="J7289" s="1">
        <v>16.3</v>
      </c>
      <c r="K7289" s="3">
        <v>1870</v>
      </c>
      <c r="L7289" s="2">
        <f>N7289/((12787.1)*(1-EXP(-(0.003885)*I7289))^(1.55886))</f>
        <v>1.2474598296705812</v>
      </c>
      <c r="N7289" s="1">
        <v>229</v>
      </c>
      <c r="O7289" s="1">
        <v>119.4</v>
      </c>
      <c r="P7289" s="1">
        <v>11.6</v>
      </c>
      <c r="Q7289" s="1">
        <v>15.2</v>
      </c>
      <c r="R7289" s="1">
        <v>7.71</v>
      </c>
      <c r="S7289" s="1">
        <v>29.1</v>
      </c>
      <c r="AJ7289" s="1" t="s">
        <v>406</v>
      </c>
      <c r="AK7289" s="20">
        <v>61.5</v>
      </c>
      <c r="AL7289" s="19">
        <v>34.520000000000003</v>
      </c>
      <c r="AN7289" s="3">
        <v>1976</v>
      </c>
      <c r="AQ7289">
        <v>80608</v>
      </c>
      <c r="AR7289" s="1" t="s">
        <v>342</v>
      </c>
    </row>
    <row r="7290" spans="1:44" x14ac:dyDescent="0.25">
      <c r="A7290" s="1">
        <v>8907</v>
      </c>
      <c r="B7290" s="1" t="s">
        <v>5216</v>
      </c>
      <c r="C7290" s="1">
        <v>124</v>
      </c>
      <c r="D7290" s="1" t="s">
        <v>5601</v>
      </c>
      <c r="F7290" s="1" t="s">
        <v>445</v>
      </c>
      <c r="G7290" s="1">
        <v>8</v>
      </c>
      <c r="H7290" s="1">
        <v>84</v>
      </c>
      <c r="I7290" s="1">
        <v>20.6</v>
      </c>
      <c r="J7290" s="1">
        <v>20.3</v>
      </c>
      <c r="K7290" s="3">
        <v>843</v>
      </c>
      <c r="L7290" s="2">
        <f>N7290/((12281.9)*(1-EXP(-(0.00354)*I7290))^(1.50598))</f>
        <v>1.1443295359408345</v>
      </c>
      <c r="N7290" s="1">
        <v>258</v>
      </c>
      <c r="O7290" s="1">
        <v>133.5</v>
      </c>
      <c r="P7290" s="1">
        <v>12.7</v>
      </c>
      <c r="Q7290" s="1">
        <v>16.399999999999999</v>
      </c>
      <c r="R7290" s="1">
        <v>7.57</v>
      </c>
      <c r="S7290" s="1">
        <v>31.8</v>
      </c>
      <c r="AJ7290" s="1" t="s">
        <v>406</v>
      </c>
      <c r="AK7290" s="20">
        <v>61.5</v>
      </c>
      <c r="AL7290" s="19">
        <v>34.520000000000003</v>
      </c>
      <c r="AN7290" s="3">
        <v>1976</v>
      </c>
      <c r="AQ7290">
        <v>80608</v>
      </c>
      <c r="AR7290" s="1" t="s">
        <v>342</v>
      </c>
    </row>
    <row r="7291" spans="1:44" x14ac:dyDescent="0.25">
      <c r="A7291" s="1">
        <v>8908</v>
      </c>
      <c r="B7291" s="1" t="s">
        <v>5216</v>
      </c>
      <c r="C7291" s="1">
        <v>124</v>
      </c>
      <c r="D7291" s="1" t="s">
        <v>6348</v>
      </c>
      <c r="F7291" s="1" t="s">
        <v>445</v>
      </c>
      <c r="G7291" s="1">
        <v>11</v>
      </c>
      <c r="H7291" s="1">
        <v>22</v>
      </c>
      <c r="I7291" s="1">
        <v>1.9</v>
      </c>
      <c r="J7291" s="1"/>
      <c r="K7291" s="3">
        <v>4763</v>
      </c>
      <c r="L7291" s="2">
        <f>N7291/((1924.74)*(1-EXP(-(0.011434)*I7291))^(1.48823))</f>
        <v>0.3152565250991694</v>
      </c>
      <c r="N7291" s="1">
        <v>2</v>
      </c>
      <c r="O7291" s="1">
        <v>1</v>
      </c>
      <c r="P7291" s="1">
        <v>0.3</v>
      </c>
      <c r="Q7291" s="1">
        <v>0.76</v>
      </c>
      <c r="R7291" s="1">
        <v>0.49</v>
      </c>
      <c r="S7291" s="1">
        <v>0.51</v>
      </c>
      <c r="AJ7291" s="1" t="s">
        <v>406</v>
      </c>
      <c r="AK7291" s="20">
        <v>62</v>
      </c>
      <c r="AL7291" s="19">
        <v>34</v>
      </c>
      <c r="AN7291" s="3">
        <v>1972</v>
      </c>
      <c r="AQ7291">
        <v>80608</v>
      </c>
      <c r="AR7291" s="1" t="s">
        <v>343</v>
      </c>
    </row>
    <row r="7292" spans="1:44" x14ac:dyDescent="0.25">
      <c r="A7292" s="1">
        <v>8909</v>
      </c>
      <c r="B7292" s="1" t="s">
        <v>5216</v>
      </c>
      <c r="C7292" s="1">
        <v>124</v>
      </c>
      <c r="D7292" s="1" t="s">
        <v>6348</v>
      </c>
      <c r="F7292" s="1" t="s">
        <v>445</v>
      </c>
      <c r="G7292" s="1">
        <v>10</v>
      </c>
      <c r="H7292" s="1">
        <v>25</v>
      </c>
      <c r="I7292" s="1">
        <v>2.7</v>
      </c>
      <c r="J7292" s="1">
        <v>2.9</v>
      </c>
      <c r="K7292" s="3">
        <v>5314</v>
      </c>
      <c r="L7292" s="2">
        <f>N7292/((1924.74)*(1-EXP(-(0.011434)*I7292))^(1.48823))</f>
        <v>0.47035760317340758</v>
      </c>
      <c r="N7292" s="1">
        <v>5</v>
      </c>
      <c r="O7292" s="1">
        <v>2.68</v>
      </c>
      <c r="P7292" s="1">
        <v>0.95</v>
      </c>
      <c r="Q7292" s="1">
        <v>1.58</v>
      </c>
      <c r="R7292" s="1">
        <v>1.0900000000000001</v>
      </c>
      <c r="S7292" s="1">
        <v>1.5</v>
      </c>
      <c r="AJ7292" s="1" t="s">
        <v>406</v>
      </c>
      <c r="AK7292" s="20">
        <v>62</v>
      </c>
      <c r="AL7292" s="19">
        <v>34</v>
      </c>
      <c r="AN7292" s="3">
        <v>1972</v>
      </c>
      <c r="AQ7292">
        <v>80608</v>
      </c>
      <c r="AR7292" s="1" t="s">
        <v>343</v>
      </c>
    </row>
    <row r="7293" spans="1:44" x14ac:dyDescent="0.25">
      <c r="A7293" s="1">
        <v>8910</v>
      </c>
      <c r="B7293" s="1" t="s">
        <v>5216</v>
      </c>
      <c r="C7293" s="1">
        <v>124</v>
      </c>
      <c r="D7293" s="1" t="s">
        <v>6086</v>
      </c>
      <c r="F7293" s="1" t="s">
        <v>445</v>
      </c>
      <c r="G7293" s="1">
        <v>6</v>
      </c>
      <c r="H7293" s="1">
        <v>35</v>
      </c>
      <c r="I7293" s="1">
        <v>14.3</v>
      </c>
      <c r="J7293" s="1">
        <v>12</v>
      </c>
      <c r="K7293" s="3">
        <v>2800</v>
      </c>
      <c r="L7293" s="2">
        <f>N7293/((12787.1)*(1-EXP(-(0.003885)*I7293))^(1.55886))</f>
        <v>1.5522461905487352</v>
      </c>
      <c r="N7293" s="1">
        <v>210</v>
      </c>
      <c r="O7293" s="1">
        <v>121.1</v>
      </c>
      <c r="P7293" s="1">
        <v>11.8</v>
      </c>
      <c r="Q7293" s="1">
        <v>9.18</v>
      </c>
      <c r="R7293" s="1">
        <v>4.0999999999999996</v>
      </c>
      <c r="S7293" s="1">
        <v>36.6</v>
      </c>
      <c r="AJ7293" s="1" t="s">
        <v>406</v>
      </c>
      <c r="AK7293" s="20">
        <v>62</v>
      </c>
      <c r="AL7293" s="19">
        <v>34</v>
      </c>
      <c r="AN7293" s="3">
        <v>1975</v>
      </c>
      <c r="AQ7293">
        <v>80608</v>
      </c>
      <c r="AR7293" s="1" t="s">
        <v>343</v>
      </c>
    </row>
    <row r="7294" spans="1:44" x14ac:dyDescent="0.25">
      <c r="A7294" s="1">
        <v>8912</v>
      </c>
      <c r="B7294" s="1" t="s">
        <v>5216</v>
      </c>
      <c r="C7294" s="1">
        <v>124</v>
      </c>
      <c r="D7294" s="1" t="s">
        <v>6348</v>
      </c>
      <c r="F7294" s="1" t="s">
        <v>445</v>
      </c>
      <c r="G7294" s="1">
        <v>7</v>
      </c>
      <c r="H7294" s="1">
        <v>10</v>
      </c>
      <c r="I7294" s="1">
        <v>3.4</v>
      </c>
      <c r="J7294" s="1">
        <v>2.2999999999999998</v>
      </c>
      <c r="K7294" s="3">
        <v>4530</v>
      </c>
      <c r="L7294" s="2">
        <f>N7294/((12787.1)*(1-EXP(-(0.003885)*I7294))^(1.55886))</f>
        <v>0.46999476072000951</v>
      </c>
      <c r="N7294" s="1">
        <v>7</v>
      </c>
      <c r="O7294" s="1">
        <v>2.84</v>
      </c>
      <c r="P7294" s="1">
        <v>0.71</v>
      </c>
      <c r="Q7294" s="1">
        <v>1.1299999999999999</v>
      </c>
      <c r="R7294" s="1">
        <v>0.9</v>
      </c>
      <c r="AJ7294" s="1" t="s">
        <v>406</v>
      </c>
      <c r="AK7294" s="20">
        <v>62</v>
      </c>
      <c r="AL7294" s="19">
        <v>34</v>
      </c>
      <c r="AN7294" s="3">
        <v>1969</v>
      </c>
      <c r="AQ7294">
        <v>80608</v>
      </c>
      <c r="AR7294" s="1" t="s">
        <v>3375</v>
      </c>
    </row>
    <row r="7295" spans="1:44" x14ac:dyDescent="0.25">
      <c r="A7295" s="1">
        <v>8913</v>
      </c>
      <c r="B7295" s="1" t="s">
        <v>5216</v>
      </c>
      <c r="C7295" s="1">
        <v>124</v>
      </c>
      <c r="D7295" s="1" t="s">
        <v>6343</v>
      </c>
      <c r="F7295" s="1" t="s">
        <v>445</v>
      </c>
      <c r="G7295" s="1">
        <v>6</v>
      </c>
      <c r="H7295" s="1">
        <v>35</v>
      </c>
      <c r="I7295" s="1">
        <v>15</v>
      </c>
      <c r="J7295" s="1">
        <v>13.1</v>
      </c>
      <c r="K7295" s="3">
        <v>2324</v>
      </c>
      <c r="L7295" s="2">
        <f>N7295/((17848.7)*(1-EXP(-(0.003475)*I7295))^(1.61462))</f>
        <v>1.2260062046652587</v>
      </c>
      <c r="N7295" s="1">
        <v>178</v>
      </c>
      <c r="O7295" s="1">
        <v>83.8</v>
      </c>
      <c r="P7295" s="1">
        <v>6.84</v>
      </c>
      <c r="Q7295" s="1">
        <v>10.199999999999999</v>
      </c>
      <c r="R7295" s="1">
        <v>3.17</v>
      </c>
      <c r="AJ7295" s="1" t="s">
        <v>406</v>
      </c>
      <c r="AK7295" s="20">
        <v>62</v>
      </c>
      <c r="AL7295" s="19">
        <v>34</v>
      </c>
      <c r="AN7295" s="3">
        <v>1969</v>
      </c>
      <c r="AQ7295">
        <v>80608</v>
      </c>
      <c r="AR7295" s="1" t="s">
        <v>3375</v>
      </c>
    </row>
    <row r="7296" spans="1:44" x14ac:dyDescent="0.25">
      <c r="A7296" s="1">
        <v>8914</v>
      </c>
      <c r="B7296" s="1" t="s">
        <v>5216</v>
      </c>
      <c r="C7296" s="1">
        <v>124</v>
      </c>
      <c r="D7296" s="1" t="s">
        <v>5601</v>
      </c>
      <c r="F7296" s="1" t="s">
        <v>445</v>
      </c>
      <c r="G7296" s="1">
        <v>7</v>
      </c>
      <c r="H7296" s="1">
        <v>55</v>
      </c>
      <c r="I7296" s="1">
        <v>18.2</v>
      </c>
      <c r="J7296" s="1">
        <v>14.4</v>
      </c>
      <c r="K7296" s="3">
        <v>1886</v>
      </c>
      <c r="L7296" s="2">
        <f>N7296/((12787.1)*(1-EXP(-(0.003885)*I7296))^(1.55886))</f>
        <v>1.5097176905147871</v>
      </c>
      <c r="N7296" s="1">
        <v>294</v>
      </c>
      <c r="O7296" s="1">
        <v>145.4</v>
      </c>
      <c r="P7296" s="1">
        <v>12.6</v>
      </c>
      <c r="Q7296" s="1">
        <v>14.5</v>
      </c>
      <c r="R7296" s="1">
        <v>3.42</v>
      </c>
      <c r="AJ7296" s="1" t="s">
        <v>406</v>
      </c>
      <c r="AK7296" s="20">
        <v>62</v>
      </c>
      <c r="AL7296" s="19">
        <v>34</v>
      </c>
      <c r="AN7296" s="3">
        <v>1969</v>
      </c>
      <c r="AQ7296">
        <v>80608</v>
      </c>
      <c r="AR7296" s="1" t="s">
        <v>3375</v>
      </c>
    </row>
    <row r="7297" spans="1:44" x14ac:dyDescent="0.25">
      <c r="A7297" s="1">
        <v>8915</v>
      </c>
      <c r="B7297" s="1" t="s">
        <v>5216</v>
      </c>
      <c r="C7297" s="1">
        <v>124</v>
      </c>
      <c r="D7297" s="1" t="s">
        <v>6348</v>
      </c>
      <c r="F7297" s="1" t="s">
        <v>445</v>
      </c>
      <c r="G7297" s="1">
        <v>6</v>
      </c>
      <c r="H7297" s="1">
        <v>75</v>
      </c>
      <c r="I7297" s="1">
        <v>23.8</v>
      </c>
      <c r="J7297" s="1">
        <v>20.100000000000001</v>
      </c>
      <c r="K7297" s="3">
        <v>880</v>
      </c>
      <c r="L7297" s="2">
        <f>N7297/((17848.7)*(1-EXP(-(0.003475)*I7297))^(1.61462))</f>
        <v>1.3029125114687754</v>
      </c>
      <c r="N7297" s="1">
        <v>389</v>
      </c>
      <c r="O7297" s="1">
        <v>185.4</v>
      </c>
      <c r="P7297" s="1">
        <v>15.4</v>
      </c>
      <c r="Q7297" s="1">
        <v>16.3</v>
      </c>
      <c r="R7297" s="1">
        <v>3.23</v>
      </c>
      <c r="AJ7297" s="1" t="s">
        <v>406</v>
      </c>
      <c r="AK7297" s="20">
        <v>62</v>
      </c>
      <c r="AL7297" s="19">
        <v>34</v>
      </c>
      <c r="AN7297" s="3">
        <v>1969</v>
      </c>
      <c r="AQ7297">
        <v>80608</v>
      </c>
      <c r="AR7297" s="1" t="s">
        <v>3375</v>
      </c>
    </row>
    <row r="7298" spans="1:44" x14ac:dyDescent="0.25">
      <c r="A7298" s="1">
        <v>8916</v>
      </c>
      <c r="B7298" s="1" t="s">
        <v>5216</v>
      </c>
      <c r="C7298" s="1">
        <v>124</v>
      </c>
      <c r="D7298" s="1" t="s">
        <v>6076</v>
      </c>
      <c r="F7298" s="1" t="s">
        <v>445</v>
      </c>
      <c r="G7298" s="1">
        <v>7</v>
      </c>
      <c r="H7298" s="1">
        <v>73</v>
      </c>
      <c r="I7298" s="1">
        <v>20.9</v>
      </c>
      <c r="J7298" s="1">
        <v>19.899999999999999</v>
      </c>
      <c r="K7298" s="3">
        <v>1246</v>
      </c>
      <c r="L7298" s="2">
        <f>N7298/((12787.1)*(1-EXP(-(0.003885)*I7298))^(1.55886))</f>
        <v>1.5188231812384003</v>
      </c>
      <c r="N7298" s="1">
        <v>364</v>
      </c>
      <c r="O7298" s="1">
        <v>173.5</v>
      </c>
      <c r="P7298" s="1">
        <v>19</v>
      </c>
      <c r="Q7298" s="1">
        <v>14.8</v>
      </c>
      <c r="R7298" s="1">
        <v>7.5</v>
      </c>
      <c r="AJ7298" s="1" t="s">
        <v>406</v>
      </c>
      <c r="AK7298" s="20">
        <v>62.25</v>
      </c>
      <c r="AL7298" s="19">
        <v>34.17</v>
      </c>
      <c r="AN7298" s="3">
        <v>1972</v>
      </c>
      <c r="AQ7298">
        <v>80608</v>
      </c>
      <c r="AR7298" s="1" t="s">
        <v>3376</v>
      </c>
    </row>
    <row r="7299" spans="1:44" x14ac:dyDescent="0.25">
      <c r="A7299" s="1">
        <v>8917</v>
      </c>
      <c r="B7299" s="1" t="s">
        <v>5216</v>
      </c>
      <c r="C7299" s="1">
        <v>124</v>
      </c>
      <c r="D7299" s="1" t="s">
        <v>5601</v>
      </c>
      <c r="F7299" s="1" t="s">
        <v>445</v>
      </c>
      <c r="G7299" s="1">
        <v>6</v>
      </c>
      <c r="H7299" s="1">
        <v>69</v>
      </c>
      <c r="I7299" s="1">
        <v>25.1</v>
      </c>
      <c r="J7299" s="1">
        <v>20.3</v>
      </c>
      <c r="K7299" s="3">
        <v>1765</v>
      </c>
      <c r="L7299" s="2">
        <f>N7299/((17848.7)*(1-EXP(-(0.003475)*I7299))^(1.61462))</f>
        <v>1.2647901304156566</v>
      </c>
      <c r="N7299" s="1">
        <v>410</v>
      </c>
      <c r="O7299" s="1">
        <v>203</v>
      </c>
      <c r="P7299" s="1">
        <v>22.4</v>
      </c>
      <c r="Q7299" s="1">
        <v>15.8</v>
      </c>
      <c r="R7299" s="1">
        <v>8.9600000000000009</v>
      </c>
      <c r="AJ7299" s="1" t="s">
        <v>406</v>
      </c>
      <c r="AK7299" s="20">
        <v>62.25</v>
      </c>
      <c r="AL7299" s="19">
        <v>34.17</v>
      </c>
      <c r="AN7299" s="3">
        <v>1972</v>
      </c>
      <c r="AQ7299">
        <v>80608</v>
      </c>
      <c r="AR7299" s="1" t="s">
        <v>3376</v>
      </c>
    </row>
    <row r="7300" spans="1:44" x14ac:dyDescent="0.25">
      <c r="A7300" s="1">
        <v>8918</v>
      </c>
      <c r="B7300" s="1" t="s">
        <v>5216</v>
      </c>
      <c r="C7300" s="1">
        <v>124</v>
      </c>
      <c r="D7300" s="1" t="s">
        <v>5939</v>
      </c>
      <c r="F7300" s="1" t="s">
        <v>445</v>
      </c>
      <c r="G7300" s="1">
        <v>8</v>
      </c>
      <c r="H7300" s="1">
        <v>72</v>
      </c>
      <c r="I7300" s="1">
        <v>17.899999999999999</v>
      </c>
      <c r="J7300" s="1">
        <v>18.5</v>
      </c>
      <c r="K7300" s="3">
        <v>1208</v>
      </c>
      <c r="L7300" s="2">
        <f>N7300/((12281.9)*(1-EXP(-(0.00354)*I7300))^(1.50598))</f>
        <v>1.0719971285152843</v>
      </c>
      <c r="N7300" s="1">
        <v>197</v>
      </c>
      <c r="O7300" s="1">
        <v>94.7</v>
      </c>
      <c r="P7300" s="1">
        <v>11.8</v>
      </c>
      <c r="Q7300" s="1">
        <v>13</v>
      </c>
      <c r="R7300" s="1">
        <v>4.8099999999999996</v>
      </c>
      <c r="AJ7300" s="1" t="s">
        <v>406</v>
      </c>
      <c r="AK7300" s="20">
        <v>62.25</v>
      </c>
      <c r="AL7300" s="19">
        <v>34.17</v>
      </c>
      <c r="AN7300" s="3">
        <v>1972</v>
      </c>
      <c r="AQ7300">
        <v>80608</v>
      </c>
      <c r="AR7300" s="1" t="s">
        <v>3376</v>
      </c>
    </row>
    <row r="7301" spans="1:44" x14ac:dyDescent="0.25">
      <c r="A7301" s="1">
        <v>8919</v>
      </c>
      <c r="B7301" s="1" t="s">
        <v>5216</v>
      </c>
      <c r="C7301" s="1">
        <v>124</v>
      </c>
      <c r="D7301" s="1" t="s">
        <v>6157</v>
      </c>
      <c r="F7301" s="1" t="s">
        <v>445</v>
      </c>
      <c r="G7301" s="1">
        <v>9</v>
      </c>
      <c r="H7301" s="1">
        <v>72</v>
      </c>
      <c r="I7301" s="1">
        <v>12.1</v>
      </c>
      <c r="J7301" s="1">
        <v>10.3</v>
      </c>
      <c r="K7301" s="3">
        <v>2597</v>
      </c>
      <c r="L7301" s="2">
        <f>N7301/((4584.46)*(1-EXP(-(0.006602)*I7301))^(1.49294))</f>
        <v>1.2083094973183162</v>
      </c>
      <c r="N7301" s="1">
        <v>120</v>
      </c>
      <c r="O7301" s="1">
        <v>60.3</v>
      </c>
      <c r="P7301" s="1">
        <v>9.3000000000000007</v>
      </c>
      <c r="Q7301" s="1">
        <v>5.69</v>
      </c>
      <c r="R7301" s="1">
        <v>2.91</v>
      </c>
      <c r="AJ7301" s="1" t="s">
        <v>406</v>
      </c>
      <c r="AK7301" s="20">
        <v>62.25</v>
      </c>
      <c r="AL7301" s="19">
        <v>34.17</v>
      </c>
      <c r="AN7301" s="3">
        <v>1972</v>
      </c>
      <c r="AQ7301">
        <v>80608</v>
      </c>
      <c r="AR7301" s="1" t="s">
        <v>3376</v>
      </c>
    </row>
    <row r="7302" spans="1:44" x14ac:dyDescent="0.25">
      <c r="A7302" s="1">
        <v>8920</v>
      </c>
      <c r="B7302" s="1" t="s">
        <v>5216</v>
      </c>
      <c r="C7302" s="1">
        <v>124</v>
      </c>
      <c r="D7302" s="1" t="s">
        <v>5601</v>
      </c>
      <c r="F7302" s="1" t="s">
        <v>445</v>
      </c>
      <c r="G7302" s="1">
        <v>11</v>
      </c>
      <c r="H7302" s="1">
        <v>71</v>
      </c>
      <c r="I7302" s="1">
        <v>8.6999999999999993</v>
      </c>
      <c r="J7302" s="1">
        <v>9.8000000000000007</v>
      </c>
      <c r="K7302" s="3">
        <v>686</v>
      </c>
      <c r="L7302" s="2">
        <f>N7302/((1924.74)*(1-EXP(-(0.011434)*I7302))^(1.48823))</f>
        <v>0.38155593819176387</v>
      </c>
      <c r="N7302" s="1">
        <v>22</v>
      </c>
      <c r="O7302" s="1">
        <v>11.7</v>
      </c>
      <c r="P7302" s="1">
        <v>2.42</v>
      </c>
      <c r="Q7302" s="1">
        <v>2.48</v>
      </c>
      <c r="R7302" s="1">
        <v>0.48</v>
      </c>
      <c r="AJ7302" s="1" t="s">
        <v>406</v>
      </c>
      <c r="AK7302" s="20">
        <v>62.25</v>
      </c>
      <c r="AL7302" s="19">
        <v>34.17</v>
      </c>
      <c r="AN7302" s="3">
        <v>1972</v>
      </c>
      <c r="AQ7302">
        <v>80608</v>
      </c>
      <c r="AR7302" s="1" t="s">
        <v>3376</v>
      </c>
    </row>
    <row r="7303" spans="1:44" x14ac:dyDescent="0.25">
      <c r="A7303" s="1">
        <v>8921</v>
      </c>
      <c r="B7303" s="1" t="s">
        <v>5216</v>
      </c>
      <c r="C7303" s="1">
        <v>124</v>
      </c>
      <c r="D7303" s="1" t="s">
        <v>6344</v>
      </c>
      <c r="F7303" s="1" t="s">
        <v>445</v>
      </c>
      <c r="G7303" s="1">
        <v>7</v>
      </c>
      <c r="H7303" s="1">
        <v>36</v>
      </c>
      <c r="I7303" s="1">
        <v>12.1</v>
      </c>
      <c r="J7303" s="1">
        <v>9</v>
      </c>
      <c r="K7303" s="3">
        <v>3048</v>
      </c>
      <c r="L7303" s="2">
        <f>N7303/((12787.1)*(1-EXP(-(0.003885)*I7303))^(1.55886))</f>
        <v>1.1813834299267336</v>
      </c>
      <c r="N7303" s="1">
        <v>124</v>
      </c>
      <c r="O7303" s="1">
        <v>72.5</v>
      </c>
      <c r="P7303" s="1">
        <v>8.3000000000000007</v>
      </c>
      <c r="Q7303" s="1">
        <v>5.41</v>
      </c>
      <c r="R7303" s="1">
        <v>2.82</v>
      </c>
      <c r="S7303" s="1">
        <v>23.2</v>
      </c>
      <c r="AJ7303" s="1" t="s">
        <v>406</v>
      </c>
      <c r="AK7303" s="20">
        <v>62.2</v>
      </c>
      <c r="AL7303" s="19">
        <v>34.33</v>
      </c>
      <c r="AN7303" s="3">
        <v>1975</v>
      </c>
      <c r="AQ7303">
        <v>80608</v>
      </c>
      <c r="AR7303" s="1" t="s">
        <v>344</v>
      </c>
    </row>
    <row r="7304" spans="1:44" x14ac:dyDescent="0.25">
      <c r="A7304" s="1">
        <v>8922</v>
      </c>
      <c r="B7304" s="1" t="s">
        <v>5216</v>
      </c>
      <c r="C7304" s="1">
        <v>124</v>
      </c>
      <c r="D7304" s="1" t="s">
        <v>6268</v>
      </c>
      <c r="F7304" s="1" t="s">
        <v>445</v>
      </c>
      <c r="G7304" s="1">
        <v>7</v>
      </c>
      <c r="H7304" s="1">
        <v>22</v>
      </c>
      <c r="I7304" s="1">
        <v>8</v>
      </c>
      <c r="J7304" s="1">
        <v>4</v>
      </c>
      <c r="K7304" s="3">
        <v>19600</v>
      </c>
      <c r="L7304" s="2">
        <f>N7304/((12787.1)*(1-EXP(-(0.003885)*I7304))^(1.55886))</f>
        <v>1.7756917793718252</v>
      </c>
      <c r="N7304" s="1">
        <v>99</v>
      </c>
      <c r="R7304" s="1">
        <v>2.68</v>
      </c>
      <c r="AJ7304" s="1" t="s">
        <v>406</v>
      </c>
      <c r="AK7304" s="20">
        <v>59.5</v>
      </c>
      <c r="AL7304" s="19">
        <v>30.58</v>
      </c>
      <c r="AN7304" s="3">
        <v>1979</v>
      </c>
      <c r="AQ7304">
        <v>80608</v>
      </c>
      <c r="AR7304" s="1" t="s">
        <v>3320</v>
      </c>
    </row>
    <row r="7305" spans="1:44" x14ac:dyDescent="0.25">
      <c r="A7305" s="1">
        <v>8923</v>
      </c>
      <c r="B7305" s="1" t="s">
        <v>5216</v>
      </c>
      <c r="C7305" s="1">
        <v>124</v>
      </c>
      <c r="D7305" s="1" t="s">
        <v>5938</v>
      </c>
      <c r="F7305" s="1" t="s">
        <v>445</v>
      </c>
      <c r="G7305" s="1">
        <v>7</v>
      </c>
      <c r="H7305" s="1">
        <v>22</v>
      </c>
      <c r="I7305" s="1">
        <v>7.9</v>
      </c>
      <c r="J7305" s="1">
        <v>4.5</v>
      </c>
      <c r="K7305" s="3">
        <v>19600</v>
      </c>
      <c r="L7305" s="2">
        <f>N7305/((12787.1)*(1-EXP(-(0.003885)*I7305))^(1.55886))</f>
        <v>1.8834525032474347</v>
      </c>
      <c r="N7305" s="1">
        <v>103</v>
      </c>
      <c r="R7305" s="1">
        <v>4.5999999999999996</v>
      </c>
      <c r="AJ7305" s="1" t="s">
        <v>406</v>
      </c>
      <c r="AK7305" s="20">
        <v>59.5</v>
      </c>
      <c r="AL7305" s="19">
        <v>30.58</v>
      </c>
      <c r="AN7305" s="3">
        <v>1979</v>
      </c>
      <c r="AQ7305">
        <v>80608</v>
      </c>
      <c r="AR7305" s="1" t="s">
        <v>3320</v>
      </c>
    </row>
    <row r="7306" spans="1:44" x14ac:dyDescent="0.25">
      <c r="A7306" s="1">
        <v>8924</v>
      </c>
      <c r="B7306" s="1" t="s">
        <v>5216</v>
      </c>
      <c r="C7306" s="1">
        <v>124</v>
      </c>
      <c r="D7306" s="1" t="s">
        <v>6344</v>
      </c>
      <c r="F7306" s="1" t="s">
        <v>445</v>
      </c>
      <c r="G7306" s="1">
        <v>7</v>
      </c>
      <c r="H7306" s="1">
        <v>22</v>
      </c>
      <c r="I7306" s="1">
        <v>7</v>
      </c>
      <c r="J7306" s="1">
        <v>4</v>
      </c>
      <c r="K7306" s="3">
        <v>19600</v>
      </c>
      <c r="L7306" s="35">
        <v>2</v>
      </c>
      <c r="N7306" s="1">
        <v>94</v>
      </c>
      <c r="R7306" s="1">
        <v>1.89</v>
      </c>
      <c r="AJ7306" s="1" t="s">
        <v>406</v>
      </c>
      <c r="AK7306" s="20">
        <v>59.5</v>
      </c>
      <c r="AL7306" s="19">
        <v>30.58</v>
      </c>
      <c r="AN7306" s="3">
        <v>1979</v>
      </c>
      <c r="AQ7306">
        <v>80608</v>
      </c>
      <c r="AR7306" s="1" t="s">
        <v>3320</v>
      </c>
    </row>
    <row r="7307" spans="1:44" x14ac:dyDescent="0.25">
      <c r="A7307" s="1">
        <v>8925</v>
      </c>
      <c r="B7307" s="1" t="s">
        <v>5216</v>
      </c>
      <c r="C7307" s="1">
        <v>124</v>
      </c>
      <c r="D7307" s="1" t="s">
        <v>6350</v>
      </c>
      <c r="F7307" s="1" t="s">
        <v>445</v>
      </c>
      <c r="G7307" s="1">
        <v>6</v>
      </c>
      <c r="H7307" s="1">
        <v>10</v>
      </c>
      <c r="I7307" s="1">
        <v>4.5</v>
      </c>
      <c r="J7307" s="1"/>
      <c r="L7307" s="2">
        <f>N7307/((17848.7)*(1-EXP(-(0.003475)*I7307))^(1.61462))</f>
        <v>1.4486523820966133</v>
      </c>
      <c r="N7307" s="1">
        <v>31</v>
      </c>
      <c r="O7307" s="1">
        <v>16</v>
      </c>
      <c r="Q7307" s="1">
        <v>3.8</v>
      </c>
      <c r="R7307" s="1">
        <v>1.06</v>
      </c>
      <c r="S7307" s="1">
        <v>5.2</v>
      </c>
      <c r="AJ7307" s="1" t="s">
        <v>406</v>
      </c>
      <c r="AK7307" s="20">
        <v>59.5</v>
      </c>
      <c r="AL7307" s="19">
        <v>30.58</v>
      </c>
      <c r="AN7307" s="3">
        <v>2008</v>
      </c>
      <c r="AQ7307">
        <v>80608</v>
      </c>
      <c r="AR7307" s="1" t="s">
        <v>518</v>
      </c>
    </row>
    <row r="7308" spans="1:44" x14ac:dyDescent="0.25">
      <c r="A7308" s="1">
        <v>8926</v>
      </c>
      <c r="B7308" s="1" t="s">
        <v>5216</v>
      </c>
      <c r="C7308" s="1">
        <v>124</v>
      </c>
      <c r="D7308" s="1" t="s">
        <v>6087</v>
      </c>
      <c r="F7308" s="1" t="s">
        <v>445</v>
      </c>
      <c r="G7308" s="1">
        <v>6</v>
      </c>
      <c r="H7308" s="1">
        <v>30</v>
      </c>
      <c r="I7308" s="1">
        <v>12</v>
      </c>
      <c r="J7308" s="1"/>
      <c r="L7308" s="2">
        <f>N7308/((17848.7)*(1-EXP(-(0.003475)*I7308))^(1.61462))</f>
        <v>0.91075575614352011</v>
      </c>
      <c r="N7308" s="1">
        <v>93</v>
      </c>
      <c r="O7308" s="1">
        <v>45.8</v>
      </c>
      <c r="Q7308" s="1">
        <v>6</v>
      </c>
      <c r="R7308" s="1">
        <v>3.83</v>
      </c>
      <c r="S7308" s="1">
        <v>14</v>
      </c>
      <c r="AJ7308" s="1" t="s">
        <v>406</v>
      </c>
      <c r="AK7308" s="20">
        <v>59.5</v>
      </c>
      <c r="AL7308" s="19">
        <v>30.58</v>
      </c>
      <c r="AN7308" s="3">
        <v>2008</v>
      </c>
      <c r="AQ7308">
        <v>80608</v>
      </c>
      <c r="AR7308" s="1" t="s">
        <v>518</v>
      </c>
    </row>
    <row r="7309" spans="1:44" x14ac:dyDescent="0.25">
      <c r="A7309" s="1">
        <v>8927</v>
      </c>
      <c r="B7309" s="1" t="s">
        <v>5216</v>
      </c>
      <c r="C7309" s="1">
        <v>124</v>
      </c>
      <c r="D7309" s="1" t="s">
        <v>5817</v>
      </c>
      <c r="F7309" s="1" t="s">
        <v>445</v>
      </c>
      <c r="G7309" s="1">
        <v>7</v>
      </c>
      <c r="H7309" s="1">
        <v>50</v>
      </c>
      <c r="I7309" s="1">
        <v>17</v>
      </c>
      <c r="J7309" s="1"/>
      <c r="L7309" s="2">
        <f>N7309/((12787.1)*(1-EXP(-(0.003885)*I7309))^(1.55886))</f>
        <v>0.99587223915141287</v>
      </c>
      <c r="N7309" s="1">
        <v>175</v>
      </c>
      <c r="O7309" s="1">
        <v>82</v>
      </c>
      <c r="Q7309" s="1">
        <v>10.4</v>
      </c>
      <c r="R7309" s="1">
        <v>5.74</v>
      </c>
      <c r="S7309" s="1">
        <v>22.4</v>
      </c>
      <c r="AJ7309" s="1" t="s">
        <v>406</v>
      </c>
      <c r="AK7309" s="20">
        <v>59.5</v>
      </c>
      <c r="AL7309" s="19">
        <v>30.58</v>
      </c>
      <c r="AN7309" s="3">
        <v>2008</v>
      </c>
      <c r="AQ7309">
        <v>80608</v>
      </c>
      <c r="AR7309" s="1" t="s">
        <v>518</v>
      </c>
    </row>
    <row r="7310" spans="1:44" x14ac:dyDescent="0.25">
      <c r="A7310" s="1">
        <v>8928</v>
      </c>
      <c r="B7310" s="1" t="s">
        <v>5216</v>
      </c>
      <c r="C7310" s="1">
        <v>124</v>
      </c>
      <c r="D7310" s="1" t="s">
        <v>6078</v>
      </c>
      <c r="F7310" s="1" t="s">
        <v>445</v>
      </c>
      <c r="G7310" s="1">
        <v>6</v>
      </c>
      <c r="H7310" s="1">
        <v>44</v>
      </c>
      <c r="I7310" s="1">
        <v>18.2</v>
      </c>
      <c r="J7310" s="1">
        <v>12.2</v>
      </c>
      <c r="K7310" s="3">
        <v>3946</v>
      </c>
      <c r="L7310" s="2">
        <f>N7310/((17848.7)*(1-EXP(-(0.003475)*I7310))^(1.61462))</f>
        <v>0.96116905240658845</v>
      </c>
      <c r="N7310" s="1">
        <v>189</v>
      </c>
      <c r="O7310" s="1">
        <v>103</v>
      </c>
      <c r="Q7310" s="1">
        <v>9.4499999999999993</v>
      </c>
      <c r="R7310" s="1">
        <v>4.1580000000000004</v>
      </c>
      <c r="S7310" s="1">
        <v>26.649000000000001</v>
      </c>
      <c r="AJ7310" s="1" t="s">
        <v>406</v>
      </c>
      <c r="AK7310" s="19">
        <v>58.1</v>
      </c>
      <c r="AL7310" s="19">
        <v>38.700000000000003</v>
      </c>
      <c r="AN7310" s="3">
        <v>1980</v>
      </c>
      <c r="AQ7310">
        <v>80436</v>
      </c>
      <c r="AR7310" s="1" t="s">
        <v>345</v>
      </c>
    </row>
    <row r="7311" spans="1:44" x14ac:dyDescent="0.25">
      <c r="A7311" s="1">
        <v>8929</v>
      </c>
      <c r="B7311" s="1" t="s">
        <v>5216</v>
      </c>
      <c r="C7311" s="1">
        <v>124</v>
      </c>
      <c r="D7311" s="1" t="s">
        <v>6152</v>
      </c>
      <c r="F7311" s="1" t="s">
        <v>445</v>
      </c>
      <c r="G7311" s="1">
        <v>7</v>
      </c>
      <c r="H7311" s="1">
        <v>53</v>
      </c>
      <c r="I7311" s="1">
        <v>17.5</v>
      </c>
      <c r="J7311" s="1">
        <v>14.8</v>
      </c>
      <c r="K7311" s="3">
        <v>2410</v>
      </c>
      <c r="L7311" s="2">
        <f>N7311/((12787.1)*(1-EXP(-(0.003885)*I7311))^(1.55886))</f>
        <v>1.220222715485634</v>
      </c>
      <c r="N7311" s="1">
        <v>224</v>
      </c>
      <c r="O7311" s="1">
        <v>122</v>
      </c>
      <c r="Q7311" s="1">
        <v>11.1</v>
      </c>
      <c r="R7311" s="1">
        <v>4.2560000000000002</v>
      </c>
      <c r="S7311" s="1">
        <v>28.224</v>
      </c>
      <c r="AJ7311" s="1" t="s">
        <v>406</v>
      </c>
      <c r="AK7311" s="19">
        <v>58.1</v>
      </c>
      <c r="AL7311" s="19">
        <v>38.700000000000003</v>
      </c>
      <c r="AN7311" s="3">
        <v>1980</v>
      </c>
      <c r="AQ7311">
        <v>80436</v>
      </c>
      <c r="AR7311" s="1" t="s">
        <v>345</v>
      </c>
    </row>
    <row r="7312" spans="1:44" x14ac:dyDescent="0.25">
      <c r="A7312" s="1">
        <v>8930</v>
      </c>
      <c r="B7312" s="1" t="s">
        <v>5216</v>
      </c>
      <c r="C7312" s="1">
        <v>124</v>
      </c>
      <c r="D7312" s="1" t="s">
        <v>6343</v>
      </c>
      <c r="F7312" s="1" t="s">
        <v>445</v>
      </c>
      <c r="G7312" s="1">
        <v>6</v>
      </c>
      <c r="H7312" s="1">
        <v>37</v>
      </c>
      <c r="I7312" s="1">
        <v>16.3</v>
      </c>
      <c r="J7312" s="1">
        <v>11.6</v>
      </c>
      <c r="L7312" s="2">
        <f>N7312/((12787.1)*(1-EXP(-(0.003885)*I7312))^(1.55886))</f>
        <v>0.93983903596672025</v>
      </c>
      <c r="N7312" s="1">
        <v>155</v>
      </c>
      <c r="O7312" s="1">
        <v>84.2</v>
      </c>
      <c r="Q7312" s="1">
        <v>7.75</v>
      </c>
      <c r="R7312" s="1">
        <v>3.5649999999999999</v>
      </c>
      <c r="S7312" s="1">
        <v>24.024999999999999</v>
      </c>
      <c r="AJ7312" s="1" t="s">
        <v>406</v>
      </c>
      <c r="AK7312" s="19">
        <v>58.1</v>
      </c>
      <c r="AL7312" s="19">
        <v>38.700000000000003</v>
      </c>
      <c r="AN7312" s="3">
        <v>1980</v>
      </c>
      <c r="AQ7312">
        <v>80436</v>
      </c>
      <c r="AR7312" s="1" t="s">
        <v>345</v>
      </c>
    </row>
    <row r="7313" spans="1:44" x14ac:dyDescent="0.25">
      <c r="A7313" s="1">
        <v>8931</v>
      </c>
      <c r="B7313" s="1" t="s">
        <v>5216</v>
      </c>
      <c r="C7313" s="1">
        <v>124</v>
      </c>
      <c r="D7313" s="1" t="s">
        <v>5601</v>
      </c>
      <c r="F7313" s="1" t="s">
        <v>445</v>
      </c>
      <c r="G7313" s="1">
        <v>8</v>
      </c>
      <c r="H7313" s="1">
        <v>50</v>
      </c>
      <c r="I7313" s="1">
        <v>12.5</v>
      </c>
      <c r="J7313" s="1">
        <v>10</v>
      </c>
      <c r="K7313" s="3">
        <v>2356</v>
      </c>
      <c r="L7313" s="2">
        <f>N7313/((12281.9)*(1-EXP(-(0.00354)*I7313))^(1.50598))</f>
        <v>0.85676588769774931</v>
      </c>
      <c r="N7313" s="1">
        <v>93</v>
      </c>
      <c r="O7313" s="1">
        <v>50.5</v>
      </c>
      <c r="Q7313" s="1">
        <v>5.2080000000000002</v>
      </c>
      <c r="R7313" s="1">
        <v>2.976</v>
      </c>
      <c r="S7313" s="1">
        <v>18.786000000000001</v>
      </c>
      <c r="AJ7313" s="1" t="s">
        <v>406</v>
      </c>
      <c r="AK7313" s="19">
        <v>58.1</v>
      </c>
      <c r="AL7313" s="19">
        <v>38.700000000000003</v>
      </c>
      <c r="AN7313" s="3">
        <v>1980</v>
      </c>
      <c r="AQ7313">
        <v>80436</v>
      </c>
      <c r="AR7313" s="1" t="s">
        <v>345</v>
      </c>
    </row>
    <row r="7314" spans="1:44" x14ac:dyDescent="0.25">
      <c r="A7314" s="1">
        <v>8932</v>
      </c>
      <c r="B7314" s="1" t="s">
        <v>5216</v>
      </c>
      <c r="C7314" s="1">
        <v>124</v>
      </c>
      <c r="D7314" s="1" t="s">
        <v>5601</v>
      </c>
      <c r="F7314" s="1" t="s">
        <v>445</v>
      </c>
      <c r="G7314" s="1">
        <v>4</v>
      </c>
      <c r="H7314" s="1">
        <v>40</v>
      </c>
      <c r="I7314" s="1">
        <v>21.5</v>
      </c>
      <c r="J7314" s="1">
        <v>13</v>
      </c>
      <c r="K7314" s="3">
        <v>1980</v>
      </c>
      <c r="L7314" s="2">
        <f>N7314/((23820.2)*(1-EXP(-(0.003315)*I7314))^(1.69896))</f>
        <v>1.1532547237684472</v>
      </c>
      <c r="N7314" s="1">
        <v>291</v>
      </c>
      <c r="O7314" s="1">
        <v>143.80000000000001</v>
      </c>
      <c r="Q7314" s="1">
        <v>14.4</v>
      </c>
      <c r="R7314" s="1">
        <v>3.5</v>
      </c>
      <c r="S7314" s="1">
        <v>34.700000000000003</v>
      </c>
      <c r="AJ7314" s="1" t="s">
        <v>406</v>
      </c>
      <c r="AK7314" s="19">
        <v>57.7</v>
      </c>
      <c r="AL7314" s="19">
        <v>38.57</v>
      </c>
      <c r="AN7314" s="3">
        <v>1975</v>
      </c>
      <c r="AQ7314">
        <v>80608</v>
      </c>
      <c r="AR7314" s="1" t="s">
        <v>346</v>
      </c>
    </row>
    <row r="7315" spans="1:44" x14ac:dyDescent="0.25">
      <c r="A7315" s="1">
        <v>8933</v>
      </c>
      <c r="B7315" s="1" t="s">
        <v>5216</v>
      </c>
      <c r="C7315" s="1">
        <v>124</v>
      </c>
      <c r="D7315" s="1" t="s">
        <v>5601</v>
      </c>
      <c r="F7315" s="1" t="s">
        <v>445</v>
      </c>
      <c r="G7315" s="1">
        <v>4</v>
      </c>
      <c r="H7315" s="1">
        <v>39</v>
      </c>
      <c r="I7315" s="1">
        <v>21.5</v>
      </c>
      <c r="J7315" s="1">
        <v>13.1</v>
      </c>
      <c r="K7315" s="3">
        <v>2008</v>
      </c>
      <c r="L7315" s="2">
        <f>N7315/((23820.2)*(1-EXP(-(0.003315)*I7315))^(1.69896))</f>
        <v>0.94717484185793421</v>
      </c>
      <c r="N7315" s="1">
        <v>239</v>
      </c>
      <c r="O7315" s="1">
        <v>144.6</v>
      </c>
      <c r="Q7315" s="1">
        <v>14.25</v>
      </c>
      <c r="R7315" s="1">
        <v>3.56</v>
      </c>
      <c r="AJ7315" s="1" t="s">
        <v>406</v>
      </c>
      <c r="AK7315" s="19">
        <v>57.7</v>
      </c>
      <c r="AL7315" s="19">
        <v>38.57</v>
      </c>
      <c r="AN7315" s="3">
        <v>2007</v>
      </c>
      <c r="AQ7315">
        <v>80608</v>
      </c>
      <c r="AR7315" s="1" t="s">
        <v>347</v>
      </c>
    </row>
    <row r="7316" spans="1:44" x14ac:dyDescent="0.25">
      <c r="A7316" s="1">
        <v>8934</v>
      </c>
      <c r="B7316" s="1" t="s">
        <v>5216</v>
      </c>
      <c r="C7316" s="1">
        <v>124</v>
      </c>
      <c r="D7316" s="1" t="s">
        <v>5601</v>
      </c>
      <c r="F7316" s="1" t="s">
        <v>445</v>
      </c>
      <c r="G7316" s="1">
        <v>4</v>
      </c>
      <c r="H7316" s="1">
        <v>45</v>
      </c>
      <c r="I7316" s="1">
        <v>22.3</v>
      </c>
      <c r="J7316" s="1">
        <v>15.2</v>
      </c>
      <c r="K7316" s="3">
        <v>1568</v>
      </c>
      <c r="L7316" s="2">
        <f>N7316/((23820.2)*(1-EXP(-(0.003315)*I7316))^(1.69896))</f>
        <v>1.0899969202796815</v>
      </c>
      <c r="N7316" s="1">
        <v>292</v>
      </c>
      <c r="O7316" s="1">
        <v>173.7</v>
      </c>
      <c r="Q7316" s="1">
        <v>14.22</v>
      </c>
      <c r="R7316" s="1">
        <v>3.21</v>
      </c>
      <c r="AJ7316" s="1" t="s">
        <v>406</v>
      </c>
      <c r="AK7316" s="19">
        <v>57.7</v>
      </c>
      <c r="AL7316" s="19">
        <v>38.57</v>
      </c>
      <c r="AN7316" s="3">
        <v>2007</v>
      </c>
      <c r="AQ7316">
        <v>80608</v>
      </c>
      <c r="AR7316" s="1" t="s">
        <v>347</v>
      </c>
    </row>
    <row r="7317" spans="1:44" x14ac:dyDescent="0.25">
      <c r="A7317" s="1">
        <v>8935</v>
      </c>
      <c r="B7317" s="1" t="s">
        <v>5216</v>
      </c>
      <c r="C7317" s="1">
        <v>124</v>
      </c>
      <c r="D7317" s="1" t="s">
        <v>5601</v>
      </c>
      <c r="F7317" s="1" t="s">
        <v>445</v>
      </c>
      <c r="G7317" s="1">
        <v>4</v>
      </c>
      <c r="H7317" s="1">
        <v>55</v>
      </c>
      <c r="I7317" s="1">
        <v>25.8</v>
      </c>
      <c r="J7317" s="1">
        <v>19.100000000000001</v>
      </c>
      <c r="K7317" s="3">
        <v>980</v>
      </c>
      <c r="L7317" s="2">
        <f>N7317/((23820.2)*(1-EXP(-(0.003315)*I7317))^(1.69896))</f>
        <v>0.99746188044000783</v>
      </c>
      <c r="N7317" s="1">
        <v>339</v>
      </c>
      <c r="O7317" s="1">
        <v>196.4</v>
      </c>
      <c r="Q7317" s="1">
        <v>16.559999999999999</v>
      </c>
      <c r="R7317" s="1">
        <v>3.34</v>
      </c>
      <c r="AJ7317" s="1" t="s">
        <v>406</v>
      </c>
      <c r="AK7317" s="19">
        <v>57.7</v>
      </c>
      <c r="AL7317" s="19">
        <v>38.57</v>
      </c>
      <c r="AN7317" s="3">
        <v>2007</v>
      </c>
      <c r="AQ7317">
        <v>80608</v>
      </c>
      <c r="AR7317" s="1" t="s">
        <v>347</v>
      </c>
    </row>
    <row r="7318" spans="1:44" x14ac:dyDescent="0.25">
      <c r="A7318" s="1">
        <v>8936</v>
      </c>
      <c r="B7318" s="1" t="s">
        <v>5216</v>
      </c>
      <c r="C7318" s="1">
        <v>124</v>
      </c>
      <c r="D7318" s="1" t="s">
        <v>6271</v>
      </c>
      <c r="F7318" s="1" t="s">
        <v>445</v>
      </c>
      <c r="H7318" s="1">
        <v>2</v>
      </c>
      <c r="I7318" s="1">
        <v>0.67</v>
      </c>
      <c r="J7318" s="1"/>
      <c r="K7318" s="3">
        <v>491370</v>
      </c>
      <c r="N7318" s="1">
        <v>3.9</v>
      </c>
      <c r="O7318" s="1">
        <v>1.83</v>
      </c>
      <c r="Q7318" s="1">
        <v>0.55000000000000004</v>
      </c>
      <c r="R7318" s="1">
        <v>1.1599999999999999</v>
      </c>
      <c r="AJ7318" s="1" t="s">
        <v>406</v>
      </c>
      <c r="AK7318" s="19">
        <v>57.7</v>
      </c>
      <c r="AL7318" s="19">
        <v>38.57</v>
      </c>
      <c r="AN7318" s="3">
        <v>2004</v>
      </c>
      <c r="AQ7318">
        <v>80608</v>
      </c>
      <c r="AR7318" s="1" t="s">
        <v>348</v>
      </c>
    </row>
    <row r="7319" spans="1:44" x14ac:dyDescent="0.25">
      <c r="A7319" s="1">
        <v>8937</v>
      </c>
      <c r="B7319" s="1" t="s">
        <v>5216</v>
      </c>
      <c r="C7319" s="1">
        <v>124</v>
      </c>
      <c r="D7319" s="1" t="s">
        <v>6271</v>
      </c>
      <c r="F7319" s="1" t="s">
        <v>445</v>
      </c>
      <c r="H7319" s="1">
        <v>3</v>
      </c>
      <c r="I7319" s="1">
        <v>1.37</v>
      </c>
      <c r="J7319" s="1"/>
      <c r="K7319" s="3">
        <v>291050</v>
      </c>
      <c r="N7319" s="1">
        <v>12.6</v>
      </c>
      <c r="O7319" s="1">
        <v>5.94</v>
      </c>
      <c r="Q7319" s="1">
        <v>1.61</v>
      </c>
      <c r="R7319" s="1">
        <v>1.89</v>
      </c>
      <c r="AJ7319" s="1" t="s">
        <v>406</v>
      </c>
      <c r="AK7319" s="19">
        <v>57.7</v>
      </c>
      <c r="AL7319" s="19">
        <v>38.57</v>
      </c>
      <c r="AN7319" s="3">
        <v>2004</v>
      </c>
      <c r="AQ7319">
        <v>80608</v>
      </c>
      <c r="AR7319" s="1" t="s">
        <v>348</v>
      </c>
    </row>
    <row r="7320" spans="1:44" x14ac:dyDescent="0.25">
      <c r="A7320" s="1">
        <v>8938</v>
      </c>
      <c r="B7320" s="1" t="s">
        <v>5216</v>
      </c>
      <c r="C7320" s="1">
        <v>124</v>
      </c>
      <c r="D7320" s="1" t="s">
        <v>6351</v>
      </c>
      <c r="F7320" s="1" t="s">
        <v>445</v>
      </c>
      <c r="G7320" s="1">
        <v>6</v>
      </c>
      <c r="H7320" s="1">
        <v>5</v>
      </c>
      <c r="I7320" s="1">
        <v>2.04</v>
      </c>
      <c r="J7320" s="1">
        <v>1.1399999999999999</v>
      </c>
      <c r="K7320" s="3">
        <v>188800</v>
      </c>
      <c r="N7320" s="1">
        <v>35.6</v>
      </c>
      <c r="O7320" s="1">
        <v>16.8</v>
      </c>
      <c r="Q7320" s="1">
        <v>3.63</v>
      </c>
      <c r="R7320" s="1">
        <v>3.72</v>
      </c>
      <c r="AJ7320" s="1" t="s">
        <v>406</v>
      </c>
      <c r="AK7320" s="19">
        <v>57.7</v>
      </c>
      <c r="AL7320" s="19">
        <v>38.57</v>
      </c>
      <c r="AN7320" s="3">
        <v>2004</v>
      </c>
      <c r="AQ7320">
        <v>80608</v>
      </c>
      <c r="AR7320" s="1" t="s">
        <v>348</v>
      </c>
    </row>
    <row r="7321" spans="1:44" x14ac:dyDescent="0.25">
      <c r="A7321" s="1">
        <v>8939</v>
      </c>
      <c r="B7321" s="1" t="s">
        <v>5216</v>
      </c>
      <c r="C7321" s="1">
        <v>124</v>
      </c>
      <c r="D7321" s="1" t="s">
        <v>6351</v>
      </c>
      <c r="F7321" s="1" t="s">
        <v>445</v>
      </c>
      <c r="G7321" s="1">
        <v>6</v>
      </c>
      <c r="H7321" s="1">
        <v>7</v>
      </c>
      <c r="I7321" s="1">
        <v>4.49</v>
      </c>
      <c r="J7321" s="1">
        <v>1.72</v>
      </c>
      <c r="K7321" s="3">
        <v>104600</v>
      </c>
      <c r="N7321" s="1">
        <v>56.2</v>
      </c>
      <c r="O7321" s="1">
        <v>26.5</v>
      </c>
      <c r="Q7321" s="1">
        <v>4.32</v>
      </c>
      <c r="R7321" s="1">
        <v>2.59</v>
      </c>
      <c r="AJ7321" s="1" t="s">
        <v>406</v>
      </c>
      <c r="AK7321" s="19">
        <v>57.7</v>
      </c>
      <c r="AL7321" s="19">
        <v>38.57</v>
      </c>
      <c r="AN7321" s="3">
        <v>2004</v>
      </c>
      <c r="AQ7321">
        <v>80608</v>
      </c>
      <c r="AR7321" s="1" t="s">
        <v>348</v>
      </c>
    </row>
    <row r="7322" spans="1:44" x14ac:dyDescent="0.25">
      <c r="A7322" s="1">
        <v>8940</v>
      </c>
      <c r="B7322" s="1" t="s">
        <v>5216</v>
      </c>
      <c r="C7322" s="1">
        <v>124</v>
      </c>
      <c r="D7322" s="1" t="s">
        <v>5601</v>
      </c>
      <c r="F7322" s="1" t="s">
        <v>445</v>
      </c>
      <c r="G7322" s="1">
        <v>8</v>
      </c>
      <c r="H7322" s="1">
        <v>10</v>
      </c>
      <c r="I7322" s="1">
        <v>2.25</v>
      </c>
      <c r="J7322" s="1">
        <v>1.32</v>
      </c>
      <c r="K7322" s="3">
        <v>141000</v>
      </c>
      <c r="L7322" s="2">
        <v>2</v>
      </c>
      <c r="N7322" s="1">
        <v>19.899999999999999</v>
      </c>
      <c r="O7322" s="1">
        <v>9.39</v>
      </c>
      <c r="Q7322" s="1">
        <v>3.39</v>
      </c>
      <c r="R7322" s="1">
        <v>1.95</v>
      </c>
      <c r="AJ7322" s="1" t="s">
        <v>406</v>
      </c>
      <c r="AK7322" s="19">
        <v>57.7</v>
      </c>
      <c r="AL7322" s="19">
        <v>38.57</v>
      </c>
      <c r="AN7322" s="3">
        <v>2005</v>
      </c>
      <c r="AQ7322">
        <v>80608</v>
      </c>
      <c r="AR7322" s="1" t="s">
        <v>349</v>
      </c>
    </row>
    <row r="7323" spans="1:44" x14ac:dyDescent="0.25">
      <c r="A7323" s="1">
        <v>8941</v>
      </c>
      <c r="B7323" s="1" t="s">
        <v>5216</v>
      </c>
      <c r="C7323" s="1">
        <v>124</v>
      </c>
      <c r="D7323" s="1" t="s">
        <v>5601</v>
      </c>
      <c r="F7323" s="1" t="s">
        <v>445</v>
      </c>
      <c r="G7323" s="1">
        <v>8</v>
      </c>
      <c r="H7323" s="1">
        <v>13</v>
      </c>
      <c r="I7323" s="1">
        <v>3.2</v>
      </c>
      <c r="J7323" s="1">
        <v>1.1299999999999999</v>
      </c>
      <c r="K7323" s="3">
        <v>110630</v>
      </c>
      <c r="N7323" s="1">
        <v>41.7</v>
      </c>
      <c r="O7323" s="1">
        <v>16.66</v>
      </c>
      <c r="Q7323" s="1">
        <v>3.74</v>
      </c>
      <c r="R7323" s="1">
        <v>2.85</v>
      </c>
      <c r="AJ7323" s="1" t="s">
        <v>406</v>
      </c>
      <c r="AK7323" s="19">
        <v>57.7</v>
      </c>
      <c r="AL7323" s="19">
        <v>38.57</v>
      </c>
      <c r="AN7323" s="3">
        <v>2005</v>
      </c>
      <c r="AQ7323">
        <v>80608</v>
      </c>
      <c r="AR7323" s="1" t="s">
        <v>349</v>
      </c>
    </row>
    <row r="7324" spans="1:44" x14ac:dyDescent="0.25">
      <c r="A7324" s="1">
        <v>8942</v>
      </c>
      <c r="B7324" s="1" t="s">
        <v>5216</v>
      </c>
      <c r="C7324" s="1">
        <v>124</v>
      </c>
      <c r="D7324" s="1" t="s">
        <v>5601</v>
      </c>
      <c r="F7324" s="1" t="s">
        <v>445</v>
      </c>
      <c r="G7324" s="1">
        <v>8</v>
      </c>
      <c r="H7324" s="1">
        <v>19</v>
      </c>
      <c r="I7324" s="1">
        <v>5.85</v>
      </c>
      <c r="J7324" s="1">
        <v>2.61</v>
      </c>
      <c r="K7324" s="3">
        <v>36900</v>
      </c>
      <c r="L7324" s="35">
        <v>2</v>
      </c>
      <c r="N7324" s="1">
        <v>80.900000000000006</v>
      </c>
      <c r="O7324" s="1">
        <v>35.380000000000003</v>
      </c>
      <c r="Q7324" s="1">
        <v>6.68</v>
      </c>
      <c r="R7324" s="1">
        <v>3.38</v>
      </c>
      <c r="AJ7324" s="1" t="s">
        <v>406</v>
      </c>
      <c r="AK7324" s="19">
        <v>57.7</v>
      </c>
      <c r="AL7324" s="19">
        <v>38.57</v>
      </c>
      <c r="AN7324" s="3">
        <v>2005</v>
      </c>
      <c r="AQ7324">
        <v>80608</v>
      </c>
      <c r="AR7324" s="1" t="s">
        <v>349</v>
      </c>
    </row>
    <row r="7325" spans="1:44" x14ac:dyDescent="0.25">
      <c r="A7325" s="1">
        <v>8943</v>
      </c>
      <c r="B7325" s="1" t="s">
        <v>5216</v>
      </c>
      <c r="C7325" s="1">
        <v>124</v>
      </c>
      <c r="D7325" s="1" t="s">
        <v>6344</v>
      </c>
      <c r="F7325" s="1" t="s">
        <v>445</v>
      </c>
      <c r="H7325" s="1">
        <v>3</v>
      </c>
      <c r="I7325" s="1">
        <v>0.35</v>
      </c>
      <c r="J7325" s="1"/>
      <c r="K7325" s="3">
        <v>2162670</v>
      </c>
      <c r="N7325" s="1">
        <v>1.8</v>
      </c>
      <c r="O7325" s="1">
        <v>0.85</v>
      </c>
      <c r="P7325" s="1">
        <v>0.33</v>
      </c>
      <c r="Q7325" s="1">
        <v>0.39</v>
      </c>
      <c r="R7325" s="1">
        <v>0.89</v>
      </c>
      <c r="AJ7325" s="1" t="s">
        <v>406</v>
      </c>
      <c r="AK7325" s="19">
        <v>57.7</v>
      </c>
      <c r="AL7325" s="19">
        <v>38.57</v>
      </c>
      <c r="AN7325" s="3">
        <v>2007</v>
      </c>
      <c r="AQ7325">
        <v>80608</v>
      </c>
      <c r="AR7325" s="1" t="s">
        <v>350</v>
      </c>
    </row>
    <row r="7326" spans="1:44" x14ac:dyDescent="0.25">
      <c r="A7326" s="1">
        <v>8944</v>
      </c>
      <c r="B7326" s="1" t="s">
        <v>5216</v>
      </c>
      <c r="C7326" s="1">
        <v>124</v>
      </c>
      <c r="D7326" s="1" t="s">
        <v>5601</v>
      </c>
      <c r="F7326" s="1" t="s">
        <v>445</v>
      </c>
      <c r="H7326" s="1">
        <v>4</v>
      </c>
      <c r="I7326" s="1">
        <v>0.55000000000000004</v>
      </c>
      <c r="J7326" s="1"/>
      <c r="K7326" s="3">
        <v>1139130</v>
      </c>
      <c r="N7326" s="1">
        <v>7.35</v>
      </c>
      <c r="O7326" s="1">
        <v>3.47</v>
      </c>
      <c r="P7326" s="1">
        <v>1.23</v>
      </c>
      <c r="Q7326" s="1">
        <v>0.52</v>
      </c>
      <c r="R7326" s="1">
        <v>1.98</v>
      </c>
      <c r="AJ7326" s="1" t="s">
        <v>406</v>
      </c>
      <c r="AK7326" s="19">
        <v>57.7</v>
      </c>
      <c r="AL7326" s="19">
        <v>38.57</v>
      </c>
      <c r="AN7326" s="3">
        <v>2007</v>
      </c>
      <c r="AQ7326">
        <v>80608</v>
      </c>
      <c r="AR7326" s="1" t="s">
        <v>350</v>
      </c>
    </row>
    <row r="7327" spans="1:44" x14ac:dyDescent="0.25">
      <c r="A7327" s="1">
        <v>8945</v>
      </c>
      <c r="B7327" s="1" t="s">
        <v>5216</v>
      </c>
      <c r="C7327" s="1">
        <v>124</v>
      </c>
      <c r="D7327" s="1" t="s">
        <v>5601</v>
      </c>
      <c r="F7327" s="1" t="s">
        <v>445</v>
      </c>
      <c r="G7327" s="1">
        <v>6</v>
      </c>
      <c r="H7327" s="1">
        <v>7</v>
      </c>
      <c r="I7327" s="1">
        <v>3.2</v>
      </c>
      <c r="J7327" s="1">
        <v>1.17</v>
      </c>
      <c r="K7327" s="3">
        <v>99600</v>
      </c>
      <c r="N7327" s="1">
        <v>31.5</v>
      </c>
      <c r="O7327" s="1">
        <v>14.86</v>
      </c>
      <c r="P7327" s="1">
        <v>3.11</v>
      </c>
      <c r="Q7327" s="1">
        <v>3.02</v>
      </c>
      <c r="R7327" s="1">
        <v>2.13</v>
      </c>
      <c r="AJ7327" s="1" t="s">
        <v>406</v>
      </c>
      <c r="AK7327" s="19">
        <v>57.7</v>
      </c>
      <c r="AL7327" s="19">
        <v>38.57</v>
      </c>
      <c r="AN7327" s="3">
        <v>2007</v>
      </c>
      <c r="AQ7327">
        <v>80608</v>
      </c>
      <c r="AR7327" s="1" t="s">
        <v>350</v>
      </c>
    </row>
    <row r="7328" spans="1:44" x14ac:dyDescent="0.25">
      <c r="A7328" s="1">
        <v>8946</v>
      </c>
      <c r="B7328" s="1" t="s">
        <v>5216</v>
      </c>
      <c r="C7328" s="1">
        <v>124</v>
      </c>
      <c r="D7328" s="1" t="s">
        <v>5601</v>
      </c>
      <c r="F7328" s="1" t="s">
        <v>445</v>
      </c>
      <c r="G7328" s="1">
        <v>6</v>
      </c>
      <c r="H7328" s="1">
        <v>10</v>
      </c>
      <c r="I7328" s="1">
        <v>4.62</v>
      </c>
      <c r="J7328" s="1">
        <v>1.9</v>
      </c>
      <c r="K7328" s="3">
        <v>66200</v>
      </c>
      <c r="N7328" s="1">
        <v>62.7</v>
      </c>
      <c r="O7328" s="1">
        <v>29.58</v>
      </c>
      <c r="P7328" s="1">
        <v>4.78</v>
      </c>
      <c r="Q7328" s="1">
        <v>4.5199999999999996</v>
      </c>
      <c r="R7328" s="1">
        <v>3.69</v>
      </c>
      <c r="AJ7328" s="1" t="s">
        <v>406</v>
      </c>
      <c r="AK7328" s="19">
        <v>57.7</v>
      </c>
      <c r="AL7328" s="19">
        <v>38.57</v>
      </c>
      <c r="AN7328" s="3">
        <v>2007</v>
      </c>
      <c r="AQ7328">
        <v>80608</v>
      </c>
      <c r="AR7328" s="1" t="s">
        <v>350</v>
      </c>
    </row>
    <row r="7329" spans="1:44" x14ac:dyDescent="0.25">
      <c r="A7329" s="1">
        <v>8947</v>
      </c>
      <c r="B7329" s="1" t="s">
        <v>5216</v>
      </c>
      <c r="C7329" s="1">
        <v>124</v>
      </c>
      <c r="D7329" s="1" t="s">
        <v>6274</v>
      </c>
      <c r="F7329" s="1" t="s">
        <v>445</v>
      </c>
      <c r="G7329" s="1">
        <v>6</v>
      </c>
      <c r="H7329" s="1">
        <v>25</v>
      </c>
      <c r="I7329" s="1">
        <v>17.5</v>
      </c>
      <c r="J7329" s="1">
        <v>13</v>
      </c>
      <c r="K7329" s="3">
        <v>1296</v>
      </c>
      <c r="L7329" s="2">
        <f>N7329/((17848.7)*(1-EXP(-(0.003475)*I7329))^(1.61462))</f>
        <v>1.3843192793543735</v>
      </c>
      <c r="N7329" s="1">
        <v>256</v>
      </c>
      <c r="O7329" s="1">
        <v>211</v>
      </c>
      <c r="Q7329" s="1">
        <v>28.1</v>
      </c>
      <c r="R7329" s="1">
        <v>4.25</v>
      </c>
      <c r="S7329" s="1">
        <v>13.5</v>
      </c>
      <c r="AJ7329" s="1" t="s">
        <v>406</v>
      </c>
      <c r="AK7329" s="19">
        <v>58</v>
      </c>
      <c r="AL7329" s="19">
        <v>33</v>
      </c>
      <c r="AN7329" s="3">
        <v>1978</v>
      </c>
      <c r="AQ7329">
        <v>80436</v>
      </c>
      <c r="AR7329" s="1" t="s">
        <v>3380</v>
      </c>
    </row>
    <row r="7330" spans="1:44" x14ac:dyDescent="0.25">
      <c r="A7330" s="1">
        <v>8948</v>
      </c>
      <c r="B7330" s="1" t="s">
        <v>5216</v>
      </c>
      <c r="C7330" s="1">
        <v>124</v>
      </c>
      <c r="D7330" s="1" t="s">
        <v>5601</v>
      </c>
      <c r="F7330" s="1" t="s">
        <v>445</v>
      </c>
      <c r="G7330" s="1">
        <v>7</v>
      </c>
      <c r="H7330" s="1">
        <v>35</v>
      </c>
      <c r="I7330" s="1">
        <v>12</v>
      </c>
      <c r="J7330" s="1">
        <v>10</v>
      </c>
      <c r="K7330" s="3">
        <v>3196</v>
      </c>
      <c r="L7330" s="2">
        <f>N7330/((4584.46)*(1-EXP(-(0.006602)*I7330))^(1.49294))</f>
        <v>0.40759278181236369</v>
      </c>
      <c r="N7330" s="1">
        <v>40</v>
      </c>
      <c r="O7330" s="1">
        <v>19</v>
      </c>
      <c r="Q7330" s="1">
        <v>1.7</v>
      </c>
      <c r="R7330" s="1">
        <v>0.42</v>
      </c>
      <c r="S7330" s="1">
        <v>5.67</v>
      </c>
      <c r="AJ7330" s="1" t="s">
        <v>406</v>
      </c>
      <c r="AK7330" s="19">
        <v>58</v>
      </c>
      <c r="AL7330" s="19">
        <v>33</v>
      </c>
      <c r="AN7330" s="3">
        <v>1978</v>
      </c>
      <c r="AQ7330">
        <v>80436</v>
      </c>
      <c r="AR7330" s="1" t="s">
        <v>3380</v>
      </c>
    </row>
    <row r="7331" spans="1:44" x14ac:dyDescent="0.25">
      <c r="A7331" s="1">
        <v>8949</v>
      </c>
      <c r="B7331" s="1" t="s">
        <v>5216</v>
      </c>
      <c r="C7331" s="1">
        <v>124</v>
      </c>
      <c r="D7331" s="1" t="s">
        <v>6348</v>
      </c>
      <c r="F7331" s="1" t="s">
        <v>445</v>
      </c>
      <c r="G7331" s="1">
        <v>10</v>
      </c>
      <c r="H7331" s="1">
        <v>30</v>
      </c>
      <c r="I7331" s="1">
        <v>15</v>
      </c>
      <c r="J7331" s="1">
        <v>10.6</v>
      </c>
      <c r="K7331" s="3">
        <v>2135</v>
      </c>
      <c r="L7331" s="2">
        <f>N7331/((1924.74)*(1-EXP(-(0.011434)*I7331))^(1.48823))</f>
        <v>0.52811530575094945</v>
      </c>
      <c r="N7331" s="1">
        <v>65</v>
      </c>
      <c r="O7331" s="1">
        <v>31.3</v>
      </c>
      <c r="Q7331" s="1">
        <v>2.2200000000000002</v>
      </c>
      <c r="R7331" s="1">
        <v>0.65</v>
      </c>
      <c r="S7331" s="1">
        <v>1.95</v>
      </c>
      <c r="AJ7331" s="1" t="s">
        <v>406</v>
      </c>
      <c r="AK7331" s="19">
        <v>58</v>
      </c>
      <c r="AL7331" s="19">
        <v>33</v>
      </c>
      <c r="AN7331" s="3">
        <v>1978</v>
      </c>
      <c r="AQ7331">
        <v>80436</v>
      </c>
      <c r="AR7331" s="1" t="s">
        <v>3380</v>
      </c>
    </row>
    <row r="7332" spans="1:44" x14ac:dyDescent="0.25">
      <c r="A7332" s="1">
        <v>8950</v>
      </c>
      <c r="B7332" s="1" t="s">
        <v>5216</v>
      </c>
      <c r="C7332" s="1">
        <v>124</v>
      </c>
      <c r="D7332" s="1" t="s">
        <v>6159</v>
      </c>
      <c r="F7332" s="1" t="s">
        <v>445</v>
      </c>
      <c r="G7332" s="1">
        <v>6</v>
      </c>
      <c r="H7332" s="1">
        <v>37</v>
      </c>
      <c r="I7332" s="1">
        <v>15.3</v>
      </c>
      <c r="J7332" s="1">
        <v>14.3</v>
      </c>
      <c r="K7332" s="3">
        <v>1112</v>
      </c>
      <c r="L7332" s="2">
        <f>N7332/((12281.9)*(1-EXP(-(0.00354)*I7332))^(1.50598))</f>
        <v>1.0404963977137716</v>
      </c>
      <c r="N7332" s="1">
        <v>152</v>
      </c>
      <c r="O7332" s="1">
        <v>73.400000000000006</v>
      </c>
      <c r="Q7332" s="1">
        <v>19.899999999999999</v>
      </c>
      <c r="R7332" s="1">
        <v>4.21</v>
      </c>
      <c r="S7332" s="1">
        <v>17.899999999999999</v>
      </c>
      <c r="AJ7332" s="1" t="s">
        <v>406</v>
      </c>
      <c r="AK7332" s="19">
        <v>58</v>
      </c>
      <c r="AL7332" s="19">
        <v>33</v>
      </c>
      <c r="AN7332" s="3">
        <v>1978</v>
      </c>
      <c r="AQ7332">
        <v>80436</v>
      </c>
      <c r="AR7332" s="1" t="s">
        <v>3380</v>
      </c>
    </row>
    <row r="7333" spans="1:44" x14ac:dyDescent="0.25">
      <c r="A7333" s="1">
        <v>8951</v>
      </c>
      <c r="B7333" s="1" t="s">
        <v>5216</v>
      </c>
      <c r="C7333" s="1">
        <v>124</v>
      </c>
      <c r="D7333" s="1" t="s">
        <v>6344</v>
      </c>
      <c r="F7333" s="1" t="s">
        <v>445</v>
      </c>
      <c r="G7333" s="1">
        <v>7</v>
      </c>
      <c r="H7333" s="1">
        <v>27</v>
      </c>
      <c r="I7333" s="1">
        <v>11</v>
      </c>
      <c r="J7333" s="1">
        <v>6.5</v>
      </c>
      <c r="K7333" s="3">
        <v>13413</v>
      </c>
      <c r="L7333" s="2">
        <f>N7333/((12787.1)*(1-EXP(-(0.003885)*I7333))^(1.55886))</f>
        <v>1.4872794897840711</v>
      </c>
      <c r="N7333" s="1">
        <v>135</v>
      </c>
      <c r="O7333" s="1">
        <v>66.2</v>
      </c>
      <c r="Q7333" s="1">
        <v>6.4</v>
      </c>
      <c r="R7333" s="1">
        <v>4.25</v>
      </c>
      <c r="S7333" s="1">
        <v>20.2</v>
      </c>
      <c r="AJ7333" s="1" t="s">
        <v>406</v>
      </c>
      <c r="AK7333" s="19">
        <v>56.25</v>
      </c>
      <c r="AL7333" s="19">
        <v>32.67</v>
      </c>
      <c r="AN7333" s="3">
        <v>1957</v>
      </c>
      <c r="AQ7333">
        <v>80436</v>
      </c>
      <c r="AR7333" s="1" t="s">
        <v>519</v>
      </c>
    </row>
    <row r="7334" spans="1:44" x14ac:dyDescent="0.25">
      <c r="A7334" s="1">
        <v>8952</v>
      </c>
      <c r="B7334" s="1" t="s">
        <v>5216</v>
      </c>
      <c r="C7334" s="1">
        <v>124</v>
      </c>
      <c r="D7334" s="1" t="s">
        <v>5601</v>
      </c>
      <c r="F7334" s="1" t="s">
        <v>445</v>
      </c>
      <c r="G7334" s="1">
        <v>7</v>
      </c>
      <c r="H7334" s="1">
        <v>18</v>
      </c>
      <c r="I7334" s="1">
        <v>6</v>
      </c>
      <c r="J7334" s="1">
        <v>4</v>
      </c>
      <c r="K7334" s="3">
        <v>7600</v>
      </c>
      <c r="L7334" s="2">
        <f>N7334/((12787.1)*(1-EXP(-(0.003885)*I7334))^(1.55886))</f>
        <v>1.4991684486912791</v>
      </c>
      <c r="N7334" s="1">
        <v>53.7</v>
      </c>
      <c r="O7334" s="1">
        <v>21.5</v>
      </c>
      <c r="P7334" s="1">
        <v>5.2</v>
      </c>
      <c r="Q7334" s="1">
        <v>1.9</v>
      </c>
      <c r="R7334" s="1">
        <v>1.4</v>
      </c>
      <c r="AJ7334" s="1" t="s">
        <v>406</v>
      </c>
      <c r="AK7334" s="19">
        <v>55.33</v>
      </c>
      <c r="AL7334" s="19">
        <v>37</v>
      </c>
      <c r="AN7334" s="3">
        <v>1966</v>
      </c>
      <c r="AQ7334">
        <v>80436</v>
      </c>
      <c r="AR7334" s="1" t="s">
        <v>3325</v>
      </c>
    </row>
    <row r="7335" spans="1:44" x14ac:dyDescent="0.25">
      <c r="A7335" s="1">
        <v>8953</v>
      </c>
      <c r="B7335" s="1" t="s">
        <v>5216</v>
      </c>
      <c r="C7335" s="1">
        <v>124</v>
      </c>
      <c r="D7335" s="1" t="s">
        <v>5945</v>
      </c>
      <c r="F7335" s="1" t="s">
        <v>445</v>
      </c>
      <c r="G7335" s="1">
        <v>7</v>
      </c>
      <c r="H7335" s="1">
        <v>50</v>
      </c>
      <c r="I7335" s="1">
        <v>16</v>
      </c>
      <c r="J7335" s="1">
        <v>16</v>
      </c>
      <c r="K7335" s="3">
        <v>1239</v>
      </c>
      <c r="L7335" s="2">
        <f>N7335/((12787.1)*(1-EXP(-(0.003885)*I7335))^(1.55886))</f>
        <v>0.87304315325133308</v>
      </c>
      <c r="N7335" s="1">
        <v>140</v>
      </c>
      <c r="O7335" s="1">
        <v>51.6</v>
      </c>
      <c r="P7335" s="1">
        <v>6.7</v>
      </c>
      <c r="Q7335" s="1">
        <v>6.34</v>
      </c>
      <c r="R7335" s="1">
        <v>2.1</v>
      </c>
      <c r="AJ7335" s="1" t="s">
        <v>406</v>
      </c>
      <c r="AK7335" s="19">
        <v>55.33</v>
      </c>
      <c r="AL7335" s="19">
        <v>37</v>
      </c>
      <c r="AN7335" s="3">
        <v>1966</v>
      </c>
      <c r="AQ7335">
        <v>80436</v>
      </c>
      <c r="AR7335" s="1" t="s">
        <v>3325</v>
      </c>
    </row>
    <row r="7336" spans="1:44" x14ac:dyDescent="0.25">
      <c r="A7336" s="1">
        <v>8954</v>
      </c>
      <c r="B7336" s="1" t="s">
        <v>5216</v>
      </c>
      <c r="C7336" s="1">
        <v>124</v>
      </c>
      <c r="D7336" s="1" t="s">
        <v>6078</v>
      </c>
      <c r="F7336" s="1" t="s">
        <v>445</v>
      </c>
      <c r="G7336" s="1">
        <v>7</v>
      </c>
      <c r="H7336" s="1">
        <v>90</v>
      </c>
      <c r="I7336" s="1">
        <v>24.5</v>
      </c>
      <c r="J7336" s="1">
        <v>19</v>
      </c>
      <c r="K7336" s="3">
        <v>681</v>
      </c>
      <c r="L7336" s="2">
        <f>N7336/((12787.1)*(1-EXP(-(0.003885)*I7336))^(1.55886))</f>
        <v>0.67488877681097292</v>
      </c>
      <c r="N7336" s="1">
        <v>205</v>
      </c>
      <c r="O7336" s="1">
        <v>133.19999999999999</v>
      </c>
      <c r="P7336" s="1">
        <v>17.2</v>
      </c>
      <c r="Q7336" s="1">
        <v>13.9</v>
      </c>
      <c r="R7336" s="1">
        <v>5.0999999999999996</v>
      </c>
      <c r="S7336" s="1">
        <v>25.4</v>
      </c>
      <c r="AJ7336" s="1" t="s">
        <v>406</v>
      </c>
      <c r="AK7336" s="19">
        <v>55.33</v>
      </c>
      <c r="AL7336" s="19">
        <v>37</v>
      </c>
      <c r="AN7336" s="3">
        <v>1966</v>
      </c>
      <c r="AQ7336">
        <v>80436</v>
      </c>
      <c r="AR7336" s="1" t="s">
        <v>3325</v>
      </c>
    </row>
    <row r="7337" spans="1:44" x14ac:dyDescent="0.25">
      <c r="A7337" s="1">
        <v>8955</v>
      </c>
      <c r="B7337" s="1" t="s">
        <v>5216</v>
      </c>
      <c r="C7337" s="1">
        <v>124</v>
      </c>
      <c r="D7337" s="1" t="s">
        <v>5945</v>
      </c>
      <c r="F7337" s="1" t="s">
        <v>445</v>
      </c>
      <c r="G7337" s="1">
        <v>8</v>
      </c>
      <c r="H7337" s="1">
        <v>70</v>
      </c>
      <c r="I7337" s="1">
        <v>16.7</v>
      </c>
      <c r="J7337" s="1">
        <v>15.2</v>
      </c>
      <c r="K7337" s="3">
        <v>848</v>
      </c>
      <c r="L7337" s="2">
        <f>N7337/((4584.46)*(1-EXP(-(0.006602)*I7337))^(1.49294))</f>
        <v>0.89742191149580508</v>
      </c>
      <c r="N7337" s="1">
        <v>141</v>
      </c>
      <c r="O7337" s="1">
        <v>70.7</v>
      </c>
      <c r="P7337" s="1">
        <v>10.6</v>
      </c>
      <c r="Q7337" s="1">
        <v>11.9</v>
      </c>
      <c r="R7337" s="1">
        <v>2.8</v>
      </c>
      <c r="AJ7337" s="1" t="s">
        <v>406</v>
      </c>
      <c r="AK7337" s="19">
        <v>55.33</v>
      </c>
      <c r="AL7337" s="19">
        <v>37</v>
      </c>
      <c r="AN7337" s="3">
        <v>1966</v>
      </c>
      <c r="AQ7337">
        <v>80436</v>
      </c>
      <c r="AR7337" s="1" t="s">
        <v>3325</v>
      </c>
    </row>
    <row r="7338" spans="1:44" x14ac:dyDescent="0.25">
      <c r="A7338" s="1">
        <v>8956</v>
      </c>
      <c r="B7338" s="1" t="s">
        <v>5216</v>
      </c>
      <c r="C7338" s="1">
        <v>124</v>
      </c>
      <c r="D7338" s="1" t="s">
        <v>5807</v>
      </c>
      <c r="F7338" s="1" t="s">
        <v>445</v>
      </c>
      <c r="G7338" s="1">
        <v>8</v>
      </c>
      <c r="H7338" s="1">
        <v>13</v>
      </c>
      <c r="I7338" s="1">
        <v>2.5</v>
      </c>
      <c r="J7338" s="1">
        <v>2.6</v>
      </c>
      <c r="K7338" s="3">
        <v>41200</v>
      </c>
      <c r="L7338" s="35">
        <v>2</v>
      </c>
      <c r="N7338" s="1">
        <v>20</v>
      </c>
      <c r="O7338" s="1">
        <v>7.98</v>
      </c>
      <c r="P7338" s="1">
        <v>1.73</v>
      </c>
      <c r="Q7338" s="1">
        <v>3.87</v>
      </c>
      <c r="R7338" s="1">
        <v>3.29</v>
      </c>
      <c r="AJ7338" s="1" t="s">
        <v>406</v>
      </c>
      <c r="AK7338" s="19">
        <v>55.33</v>
      </c>
      <c r="AL7338" s="19">
        <v>37</v>
      </c>
      <c r="AN7338" s="3">
        <v>1998</v>
      </c>
      <c r="AQ7338">
        <v>80436</v>
      </c>
      <c r="AR7338" s="1" t="s">
        <v>3467</v>
      </c>
    </row>
    <row r="7339" spans="1:44" x14ac:dyDescent="0.25">
      <c r="A7339" s="1">
        <v>8957</v>
      </c>
      <c r="B7339" s="1" t="s">
        <v>5216</v>
      </c>
      <c r="C7339" s="1">
        <v>124</v>
      </c>
      <c r="D7339" s="1" t="s">
        <v>5601</v>
      </c>
      <c r="F7339" s="1" t="s">
        <v>445</v>
      </c>
      <c r="G7339" s="1">
        <v>5</v>
      </c>
      <c r="H7339" s="1">
        <v>10</v>
      </c>
      <c r="I7339" s="1">
        <v>5.2</v>
      </c>
      <c r="J7339" s="1">
        <v>3.5</v>
      </c>
      <c r="K7339" s="3">
        <v>13300</v>
      </c>
      <c r="L7339" s="2">
        <f>N7339/((23820.2)*(1-EXP(-(0.003315)*I7339))^(1.69896))</f>
        <v>1.3933402325151891</v>
      </c>
      <c r="N7339" s="1">
        <v>33</v>
      </c>
      <c r="O7339" s="1">
        <v>18.600000000000001</v>
      </c>
      <c r="P7339" s="1">
        <v>2.35</v>
      </c>
      <c r="Q7339" s="1">
        <v>8.73</v>
      </c>
      <c r="R7339" s="1">
        <v>4.04</v>
      </c>
      <c r="S7339" s="1">
        <v>5.13</v>
      </c>
      <c r="AJ7339" s="1" t="s">
        <v>406</v>
      </c>
      <c r="AK7339" s="19">
        <v>55.83</v>
      </c>
      <c r="AL7339" s="19">
        <v>39</v>
      </c>
      <c r="AN7339" s="3">
        <v>1972</v>
      </c>
      <c r="AQ7339">
        <v>80436</v>
      </c>
      <c r="AR7339" s="1" t="s">
        <v>351</v>
      </c>
    </row>
    <row r="7340" spans="1:44" x14ac:dyDescent="0.25">
      <c r="A7340" s="1">
        <v>8958</v>
      </c>
      <c r="B7340" s="1" t="s">
        <v>5216</v>
      </c>
      <c r="C7340" s="1">
        <v>124</v>
      </c>
      <c r="D7340" s="1" t="s">
        <v>5601</v>
      </c>
      <c r="F7340" s="1" t="s">
        <v>445</v>
      </c>
      <c r="G7340" s="1">
        <v>5</v>
      </c>
      <c r="H7340" s="1">
        <v>25</v>
      </c>
      <c r="I7340" s="1">
        <v>12.1</v>
      </c>
      <c r="J7340" s="1">
        <v>9.6999999999999993</v>
      </c>
      <c r="K7340" s="3">
        <v>4465</v>
      </c>
      <c r="L7340" s="2">
        <f>N7340/((23820.2)*(1-EXP(-(0.003315)*I7340))^(1.69896))</f>
        <v>1.1686874017716551</v>
      </c>
      <c r="N7340" s="1">
        <v>114</v>
      </c>
      <c r="O7340" s="1">
        <v>55</v>
      </c>
      <c r="P7340" s="1">
        <v>8.91</v>
      </c>
      <c r="Q7340" s="1">
        <v>6.81</v>
      </c>
      <c r="R7340" s="1">
        <v>4.45</v>
      </c>
      <c r="S7340" s="1">
        <v>6.03</v>
      </c>
      <c r="AJ7340" s="1" t="s">
        <v>406</v>
      </c>
      <c r="AK7340" s="19">
        <v>55.83</v>
      </c>
      <c r="AL7340" s="19">
        <v>39</v>
      </c>
      <c r="AN7340" s="3">
        <v>1972</v>
      </c>
      <c r="AQ7340">
        <v>80436</v>
      </c>
      <c r="AR7340" s="1" t="s">
        <v>351</v>
      </c>
    </row>
    <row r="7341" spans="1:44" x14ac:dyDescent="0.25">
      <c r="A7341" s="1">
        <v>8959</v>
      </c>
      <c r="B7341" s="1" t="s">
        <v>5216</v>
      </c>
      <c r="C7341" s="1">
        <v>124</v>
      </c>
      <c r="D7341" s="1" t="s">
        <v>5601</v>
      </c>
      <c r="F7341" s="1" t="s">
        <v>445</v>
      </c>
      <c r="G7341" s="1">
        <v>5</v>
      </c>
      <c r="H7341" s="1">
        <v>46</v>
      </c>
      <c r="I7341" s="1">
        <v>18.8</v>
      </c>
      <c r="J7341" s="1">
        <v>16.5</v>
      </c>
      <c r="K7341" s="3">
        <v>1397</v>
      </c>
      <c r="L7341" s="2">
        <f>N7341/((23820.2)*(1-EXP(-(0.003315)*I7341))^(1.69896))</f>
        <v>1.156110211046439</v>
      </c>
      <c r="N7341" s="1">
        <v>234</v>
      </c>
      <c r="O7341" s="1">
        <v>95</v>
      </c>
      <c r="P7341" s="1">
        <v>9.0399999999999991</v>
      </c>
      <c r="Q7341" s="1">
        <v>12.5</v>
      </c>
      <c r="R7341" s="1">
        <v>2.52</v>
      </c>
      <c r="S7341" s="1">
        <v>18.3</v>
      </c>
      <c r="AJ7341" s="1" t="s">
        <v>406</v>
      </c>
      <c r="AK7341" s="19">
        <v>55.83</v>
      </c>
      <c r="AL7341" s="19">
        <v>39</v>
      </c>
      <c r="AN7341" s="3">
        <v>1972</v>
      </c>
      <c r="AQ7341">
        <v>80436</v>
      </c>
      <c r="AR7341" s="1" t="s">
        <v>351</v>
      </c>
    </row>
    <row r="7342" spans="1:44" x14ac:dyDescent="0.25">
      <c r="A7342" s="1">
        <v>8960</v>
      </c>
      <c r="B7342" s="1" t="s">
        <v>5216</v>
      </c>
      <c r="C7342" s="1">
        <v>124</v>
      </c>
      <c r="D7342" s="1" t="s">
        <v>5601</v>
      </c>
      <c r="F7342" s="1" t="s">
        <v>445</v>
      </c>
      <c r="G7342" s="1">
        <v>6</v>
      </c>
      <c r="H7342" s="1">
        <v>52</v>
      </c>
      <c r="I7342" s="1">
        <v>20.9</v>
      </c>
      <c r="J7342" s="1">
        <v>18.5</v>
      </c>
      <c r="K7342" s="3">
        <v>1153</v>
      </c>
      <c r="L7342" s="2">
        <f>N7342/((17848.7)*(1-EXP(-(0.003475)*I7342))^(1.61462))</f>
        <v>1.0614314792708321</v>
      </c>
      <c r="N7342" s="1">
        <v>259</v>
      </c>
      <c r="O7342" s="1">
        <v>98.8</v>
      </c>
      <c r="P7342" s="1">
        <v>15</v>
      </c>
      <c r="Q7342" s="1">
        <v>21.5</v>
      </c>
      <c r="R7342" s="1">
        <v>4.26</v>
      </c>
      <c r="S7342" s="1">
        <v>20.3</v>
      </c>
      <c r="AJ7342" s="1" t="s">
        <v>406</v>
      </c>
      <c r="AK7342" s="19">
        <v>55.83</v>
      </c>
      <c r="AL7342" s="19">
        <v>39</v>
      </c>
      <c r="AN7342" s="3">
        <v>1972</v>
      </c>
      <c r="AQ7342">
        <v>80436</v>
      </c>
      <c r="AR7342" s="1" t="s">
        <v>351</v>
      </c>
    </row>
    <row r="7343" spans="1:44" x14ac:dyDescent="0.25">
      <c r="A7343" s="1">
        <v>8961</v>
      </c>
      <c r="B7343" s="1" t="s">
        <v>5216</v>
      </c>
      <c r="C7343" s="1">
        <v>124</v>
      </c>
      <c r="D7343" s="1" t="s">
        <v>5601</v>
      </c>
      <c r="F7343" s="1" t="s">
        <v>445</v>
      </c>
      <c r="G7343" s="1">
        <v>6</v>
      </c>
      <c r="H7343" s="1">
        <v>57</v>
      </c>
      <c r="I7343" s="1">
        <v>21.7</v>
      </c>
      <c r="J7343" s="1">
        <v>19.5</v>
      </c>
      <c r="K7343" s="3">
        <v>1074</v>
      </c>
      <c r="L7343" s="2">
        <f>N7343/((17848.7)*(1-EXP(-(0.003475)*I7343))^(1.61462))</f>
        <v>1.0669005428132123</v>
      </c>
      <c r="N7343" s="1">
        <v>276</v>
      </c>
      <c r="O7343" s="1">
        <v>98.3</v>
      </c>
      <c r="P7343" s="1">
        <v>11.7</v>
      </c>
      <c r="Q7343" s="1">
        <v>22.5</v>
      </c>
      <c r="R7343" s="1">
        <v>3.07</v>
      </c>
      <c r="AJ7343" s="1" t="s">
        <v>406</v>
      </c>
      <c r="AK7343" s="19">
        <v>55.83</v>
      </c>
      <c r="AL7343" s="19">
        <v>39</v>
      </c>
      <c r="AN7343" s="3">
        <v>1972</v>
      </c>
      <c r="AQ7343">
        <v>80436</v>
      </c>
      <c r="AR7343" s="1" t="s">
        <v>351</v>
      </c>
    </row>
    <row r="7344" spans="1:44" x14ac:dyDescent="0.25">
      <c r="A7344" s="1">
        <v>8962</v>
      </c>
      <c r="B7344" s="1" t="s">
        <v>5216</v>
      </c>
      <c r="C7344" s="1">
        <v>124</v>
      </c>
      <c r="D7344" s="1" t="s">
        <v>5601</v>
      </c>
      <c r="F7344" s="1" t="s">
        <v>445</v>
      </c>
      <c r="G7344" s="1">
        <v>6</v>
      </c>
      <c r="H7344" s="1">
        <v>70</v>
      </c>
      <c r="I7344" s="1">
        <v>23.7</v>
      </c>
      <c r="J7344" s="1">
        <v>21.7</v>
      </c>
      <c r="K7344" s="3">
        <v>833</v>
      </c>
      <c r="L7344" s="2">
        <f>N7344/((17848.7)*(1-EXP(-(0.003475)*I7344))^(1.61462))</f>
        <v>1.0754461937331803</v>
      </c>
      <c r="N7344" s="1">
        <v>319</v>
      </c>
      <c r="O7344" s="1">
        <v>129.6</v>
      </c>
      <c r="P7344" s="1">
        <v>17.600000000000001</v>
      </c>
      <c r="Q7344" s="1">
        <v>17.7</v>
      </c>
      <c r="R7344" s="1">
        <v>2.9</v>
      </c>
      <c r="S7344" s="1">
        <v>18.2</v>
      </c>
      <c r="AJ7344" s="1" t="s">
        <v>406</v>
      </c>
      <c r="AK7344" s="19">
        <v>55.83</v>
      </c>
      <c r="AL7344" s="19">
        <v>39</v>
      </c>
      <c r="AN7344" s="3">
        <v>1972</v>
      </c>
      <c r="AQ7344">
        <v>80436</v>
      </c>
      <c r="AR7344" s="1" t="s">
        <v>351</v>
      </c>
    </row>
    <row r="7345" spans="1:44" x14ac:dyDescent="0.25">
      <c r="A7345" s="1">
        <v>8963</v>
      </c>
      <c r="B7345" s="1" t="s">
        <v>5216</v>
      </c>
      <c r="C7345" s="1">
        <v>124</v>
      </c>
      <c r="D7345" s="1" t="s">
        <v>5601</v>
      </c>
      <c r="F7345" s="1" t="s">
        <v>445</v>
      </c>
      <c r="G7345" s="1">
        <v>6</v>
      </c>
      <c r="H7345" s="1">
        <v>91</v>
      </c>
      <c r="I7345" s="1">
        <v>25.3</v>
      </c>
      <c r="J7345" s="1">
        <v>23.2</v>
      </c>
      <c r="K7345" s="3">
        <v>726</v>
      </c>
      <c r="L7345" s="2">
        <f>N7345/((17848.7)*(1-EXP(-(0.003475)*I7345))^(1.61462))</f>
        <v>1.0482573116020815</v>
      </c>
      <c r="N7345" s="1">
        <v>344</v>
      </c>
      <c r="O7345" s="1">
        <v>147.69999999999999</v>
      </c>
      <c r="P7345" s="1">
        <v>20.100000000000001</v>
      </c>
      <c r="Q7345" s="1">
        <v>26.2</v>
      </c>
      <c r="R7345" s="1">
        <v>3.98</v>
      </c>
      <c r="S7345" s="1">
        <v>17.7</v>
      </c>
      <c r="AJ7345" s="1" t="s">
        <v>406</v>
      </c>
      <c r="AK7345" s="19">
        <v>55.83</v>
      </c>
      <c r="AL7345" s="19">
        <v>39</v>
      </c>
      <c r="AN7345" s="3">
        <v>1972</v>
      </c>
      <c r="AQ7345">
        <v>80436</v>
      </c>
      <c r="AR7345" s="1" t="s">
        <v>351</v>
      </c>
    </row>
    <row r="7346" spans="1:44" x14ac:dyDescent="0.25">
      <c r="A7346" s="1">
        <v>8964</v>
      </c>
      <c r="B7346" s="1" t="s">
        <v>5216</v>
      </c>
      <c r="C7346" s="1">
        <v>124</v>
      </c>
      <c r="D7346" s="1" t="s">
        <v>6074</v>
      </c>
      <c r="F7346" s="1" t="s">
        <v>445</v>
      </c>
      <c r="G7346" s="1">
        <v>6</v>
      </c>
      <c r="H7346" s="1">
        <v>22</v>
      </c>
      <c r="I7346" s="1">
        <v>10.5</v>
      </c>
      <c r="J7346" s="1">
        <v>6.8</v>
      </c>
      <c r="K7346" s="3">
        <v>10598</v>
      </c>
      <c r="L7346" s="2">
        <f>N7346/((17848.7)*(1-EXP(-(0.003475)*I7346))^(1.61462))</f>
        <v>0.78641473374156923</v>
      </c>
      <c r="N7346" s="1">
        <v>65</v>
      </c>
      <c r="O7346" s="1">
        <v>40.4</v>
      </c>
      <c r="Q7346" s="1">
        <v>6</v>
      </c>
      <c r="R7346" s="1">
        <v>2.61</v>
      </c>
      <c r="AJ7346" s="1" t="s">
        <v>406</v>
      </c>
      <c r="AK7346" s="19">
        <v>55.67</v>
      </c>
      <c r="AL7346" s="19">
        <v>36.67</v>
      </c>
      <c r="AN7346" s="3">
        <v>1959</v>
      </c>
      <c r="AQ7346">
        <v>80436</v>
      </c>
      <c r="AR7346" s="1" t="s">
        <v>3127</v>
      </c>
    </row>
    <row r="7347" spans="1:44" x14ac:dyDescent="0.25">
      <c r="A7347" s="1">
        <v>8965</v>
      </c>
      <c r="B7347" s="1" t="s">
        <v>5216</v>
      </c>
      <c r="C7347" s="1">
        <v>124</v>
      </c>
      <c r="D7347" s="1" t="s">
        <v>5601</v>
      </c>
      <c r="F7347" s="1" t="s">
        <v>445</v>
      </c>
      <c r="G7347" s="1">
        <v>5</v>
      </c>
      <c r="H7347" s="1">
        <v>44</v>
      </c>
      <c r="I7347" s="1">
        <v>19.600000000000001</v>
      </c>
      <c r="J7347" s="1">
        <v>13.4</v>
      </c>
      <c r="K7347" s="3">
        <v>1684</v>
      </c>
      <c r="L7347" s="2">
        <f>N7347/((23820.2)*(1-EXP(-(0.003315)*I7347))^(1.69896))</f>
        <v>0.98722696065111193</v>
      </c>
      <c r="N7347" s="1">
        <v>214</v>
      </c>
      <c r="O7347" s="1">
        <v>120</v>
      </c>
      <c r="Q7347" s="1">
        <v>11.7</v>
      </c>
      <c r="R7347" s="1">
        <v>2.41</v>
      </c>
      <c r="AJ7347" s="1" t="s">
        <v>406</v>
      </c>
      <c r="AK7347" s="19">
        <v>55.67</v>
      </c>
      <c r="AL7347" s="19">
        <v>36.67</v>
      </c>
      <c r="AN7347" s="3">
        <v>1959</v>
      </c>
      <c r="AQ7347">
        <v>80436</v>
      </c>
      <c r="AR7347" s="1" t="s">
        <v>3127</v>
      </c>
    </row>
    <row r="7348" spans="1:44" x14ac:dyDescent="0.25">
      <c r="A7348" s="1">
        <v>8966</v>
      </c>
      <c r="B7348" s="1" t="s">
        <v>5216</v>
      </c>
      <c r="C7348" s="1">
        <v>124</v>
      </c>
      <c r="D7348" s="1" t="s">
        <v>5601</v>
      </c>
      <c r="F7348" s="1" t="s">
        <v>445</v>
      </c>
      <c r="G7348" s="1">
        <v>5</v>
      </c>
      <c r="H7348" s="1">
        <v>50</v>
      </c>
      <c r="I7348" s="1">
        <v>22.2</v>
      </c>
      <c r="J7348" s="1">
        <v>18.5</v>
      </c>
      <c r="K7348" s="3">
        <v>860</v>
      </c>
      <c r="L7348" s="2">
        <f>N7348/((23820.2)*(1-EXP(-(0.003315)*I7348))^(1.69896))</f>
        <v>0.89122251775189176</v>
      </c>
      <c r="N7348" s="1">
        <v>237</v>
      </c>
      <c r="O7348" s="1">
        <v>129.6</v>
      </c>
      <c r="Q7348" s="1">
        <v>18.100000000000001</v>
      </c>
      <c r="R7348" s="1">
        <v>2.2400000000000002</v>
      </c>
      <c r="AJ7348" s="1" t="s">
        <v>406</v>
      </c>
      <c r="AK7348" s="19">
        <v>55.67</v>
      </c>
      <c r="AL7348" s="19">
        <v>36.67</v>
      </c>
      <c r="AN7348" s="3">
        <v>1959</v>
      </c>
      <c r="AQ7348">
        <v>80436</v>
      </c>
      <c r="AR7348" s="1" t="s">
        <v>3127</v>
      </c>
    </row>
    <row r="7349" spans="1:44" x14ac:dyDescent="0.25">
      <c r="A7349" s="1">
        <v>8967</v>
      </c>
      <c r="B7349" s="1" t="s">
        <v>5216</v>
      </c>
      <c r="C7349" s="1">
        <v>124</v>
      </c>
      <c r="D7349" s="1" t="s">
        <v>5601</v>
      </c>
      <c r="F7349" s="1" t="s">
        <v>445</v>
      </c>
      <c r="G7349" s="1">
        <v>5</v>
      </c>
      <c r="H7349" s="1">
        <v>40</v>
      </c>
      <c r="I7349" s="1">
        <v>19.399999999999999</v>
      </c>
      <c r="J7349" s="1">
        <v>15.8</v>
      </c>
      <c r="K7349" s="3">
        <v>1320</v>
      </c>
      <c r="L7349" s="2">
        <f>N7349/((12787.1)*(1-EXP(-(0.003885)*I7349))^(1.55886))</f>
        <v>1.852124122348985</v>
      </c>
      <c r="N7349" s="1">
        <v>397</v>
      </c>
      <c r="O7349" s="1">
        <v>190.7</v>
      </c>
      <c r="Q7349" s="1">
        <v>12.7</v>
      </c>
      <c r="R7349" s="1">
        <v>3.26</v>
      </c>
      <c r="S7349" s="1">
        <v>40.9</v>
      </c>
      <c r="AJ7349" s="1" t="s">
        <v>406</v>
      </c>
      <c r="AK7349" s="19">
        <v>55.67</v>
      </c>
      <c r="AL7349" s="19">
        <v>36.67</v>
      </c>
      <c r="AN7349" s="3">
        <v>1956</v>
      </c>
      <c r="AQ7349">
        <v>80436</v>
      </c>
      <c r="AR7349" s="1" t="s">
        <v>3464</v>
      </c>
    </row>
    <row r="7350" spans="1:44" x14ac:dyDescent="0.25">
      <c r="A7350" s="1">
        <v>8968</v>
      </c>
      <c r="B7350" s="1" t="s">
        <v>5216</v>
      </c>
      <c r="C7350" s="1">
        <v>124</v>
      </c>
      <c r="D7350" s="1" t="s">
        <v>5601</v>
      </c>
      <c r="F7350" s="1" t="s">
        <v>445</v>
      </c>
      <c r="G7350" s="1">
        <v>7</v>
      </c>
      <c r="H7350" s="1">
        <v>45</v>
      </c>
      <c r="I7350" s="1">
        <v>15</v>
      </c>
      <c r="J7350" s="1">
        <v>12</v>
      </c>
      <c r="K7350" s="3">
        <v>1680</v>
      </c>
      <c r="L7350" s="2">
        <f>N7350/((12787.1)*(1-EXP(-(0.003885)*I7350))^(1.55886))</f>
        <v>1.0450624319814104</v>
      </c>
      <c r="N7350" s="1">
        <v>152</v>
      </c>
      <c r="O7350" s="1">
        <v>113.4</v>
      </c>
      <c r="Q7350" s="1">
        <v>14.2</v>
      </c>
      <c r="R7350" s="1">
        <v>2.89</v>
      </c>
      <c r="S7350" s="1">
        <v>16.399999999999999</v>
      </c>
      <c r="AJ7350" s="1" t="s">
        <v>406</v>
      </c>
      <c r="AK7350" s="19">
        <v>49</v>
      </c>
      <c r="AL7350" s="19">
        <v>44</v>
      </c>
      <c r="AN7350" s="3">
        <v>1995</v>
      </c>
      <c r="AQ7350">
        <v>80814</v>
      </c>
      <c r="AR7350" s="1" t="s">
        <v>538</v>
      </c>
    </row>
    <row r="7351" spans="1:44" x14ac:dyDescent="0.25">
      <c r="A7351" s="1">
        <v>8969</v>
      </c>
      <c r="B7351" s="1" t="s">
        <v>5216</v>
      </c>
      <c r="C7351" s="1">
        <v>124</v>
      </c>
      <c r="D7351" s="1" t="s">
        <v>5948</v>
      </c>
      <c r="F7351" s="1" t="s">
        <v>445</v>
      </c>
      <c r="G7351" s="1">
        <v>7</v>
      </c>
      <c r="H7351" s="1">
        <v>33</v>
      </c>
      <c r="I7351" s="1">
        <v>12.2</v>
      </c>
      <c r="J7351" s="1">
        <v>12</v>
      </c>
      <c r="K7351" s="3">
        <v>2500</v>
      </c>
      <c r="L7351" s="2">
        <f>N7351/((12787.1)*(1-EXP(-(0.003885)*I7351))^(1.55886))</f>
        <v>1.6088801394554879</v>
      </c>
      <c r="N7351" s="1">
        <v>171</v>
      </c>
      <c r="O7351" s="1">
        <v>90.9</v>
      </c>
      <c r="Q7351" s="1">
        <v>22.8</v>
      </c>
      <c r="R7351" s="1">
        <v>7.98</v>
      </c>
      <c r="S7351" s="1">
        <v>34.5</v>
      </c>
      <c r="AJ7351" s="1" t="s">
        <v>406</v>
      </c>
      <c r="AK7351" s="19">
        <v>50</v>
      </c>
      <c r="AL7351" s="19">
        <v>43.17</v>
      </c>
      <c r="AN7351" s="3">
        <v>1977</v>
      </c>
      <c r="AQ7351">
        <v>80814</v>
      </c>
      <c r="AR7351" s="1" t="s">
        <v>352</v>
      </c>
    </row>
    <row r="7352" spans="1:44" x14ac:dyDescent="0.25">
      <c r="A7352" s="1">
        <v>8970</v>
      </c>
      <c r="B7352" s="1" t="s">
        <v>5216</v>
      </c>
      <c r="C7352" s="1">
        <v>124</v>
      </c>
      <c r="D7352" s="1" t="s">
        <v>5601</v>
      </c>
      <c r="F7352" s="1" t="s">
        <v>445</v>
      </c>
      <c r="G7352" s="1">
        <v>3</v>
      </c>
      <c r="H7352" s="1">
        <v>8</v>
      </c>
      <c r="I7352" s="1">
        <v>5.8</v>
      </c>
      <c r="J7352" s="1">
        <v>4</v>
      </c>
      <c r="K7352" s="3">
        <v>7720</v>
      </c>
      <c r="L7352" s="2">
        <f>N7352/((23820.2)*(1-EXP(-(0.003315)*I7352))^(1.69896))</f>
        <v>1.3104216123967578</v>
      </c>
      <c r="N7352" s="1">
        <v>37.299999999999997</v>
      </c>
      <c r="R7352" s="1">
        <v>2.6</v>
      </c>
      <c r="AJ7352" s="1" t="s">
        <v>406</v>
      </c>
      <c r="AK7352" s="19">
        <v>51.5</v>
      </c>
      <c r="AL7352" s="19">
        <v>41.5</v>
      </c>
      <c r="AN7352" s="3">
        <v>1967</v>
      </c>
      <c r="AQ7352">
        <v>80419</v>
      </c>
      <c r="AR7352" s="1" t="s">
        <v>353</v>
      </c>
    </row>
    <row r="7353" spans="1:44" x14ac:dyDescent="0.25">
      <c r="A7353" s="1">
        <v>8971</v>
      </c>
      <c r="B7353" s="1" t="s">
        <v>5216</v>
      </c>
      <c r="C7353" s="1">
        <v>124</v>
      </c>
      <c r="D7353" s="1" t="s">
        <v>5601</v>
      </c>
      <c r="F7353" s="1" t="s">
        <v>445</v>
      </c>
      <c r="G7353" s="1">
        <v>3</v>
      </c>
      <c r="H7353" s="1">
        <v>16</v>
      </c>
      <c r="I7353" s="1">
        <v>13</v>
      </c>
      <c r="J7353" s="1">
        <v>9.6</v>
      </c>
      <c r="K7353" s="3">
        <v>2800</v>
      </c>
      <c r="L7353" s="2">
        <f>N7353/((23820.2)*(1-EXP(-(0.003315)*I7353))^(1.69896))</f>
        <v>1.1918502614028301</v>
      </c>
      <c r="N7353" s="1">
        <v>131</v>
      </c>
      <c r="R7353" s="1">
        <v>3.2</v>
      </c>
      <c r="AJ7353" s="1" t="s">
        <v>406</v>
      </c>
      <c r="AK7353" s="19">
        <v>51.5</v>
      </c>
      <c r="AL7353" s="19">
        <v>41.5</v>
      </c>
      <c r="AN7353" s="3">
        <v>1967</v>
      </c>
      <c r="AQ7353">
        <v>80419</v>
      </c>
      <c r="AR7353" s="1" t="s">
        <v>353</v>
      </c>
    </row>
    <row r="7354" spans="1:44" x14ac:dyDescent="0.25">
      <c r="A7354" s="1">
        <v>8972</v>
      </c>
      <c r="B7354" s="1" t="s">
        <v>5216</v>
      </c>
      <c r="C7354" s="1">
        <v>124</v>
      </c>
      <c r="D7354" s="1" t="s">
        <v>5601</v>
      </c>
      <c r="F7354" s="1" t="s">
        <v>445</v>
      </c>
      <c r="G7354" s="1">
        <v>4</v>
      </c>
      <c r="H7354" s="1">
        <v>25</v>
      </c>
      <c r="I7354" s="1">
        <v>16.8</v>
      </c>
      <c r="J7354" s="1">
        <v>13.4</v>
      </c>
      <c r="K7354" s="3">
        <v>2000</v>
      </c>
      <c r="L7354" s="2">
        <f>N7354/((23820.2)*(1-EXP(-(0.003315)*I7354))^(1.69896))</f>
        <v>1.4274617105887424</v>
      </c>
      <c r="N7354" s="1">
        <v>240</v>
      </c>
      <c r="R7354" s="1">
        <v>4.3</v>
      </c>
      <c r="AJ7354" s="1" t="s">
        <v>406</v>
      </c>
      <c r="AK7354" s="19">
        <v>51.5</v>
      </c>
      <c r="AL7354" s="19">
        <v>41.5</v>
      </c>
      <c r="AN7354" s="3">
        <v>1967</v>
      </c>
      <c r="AQ7354">
        <v>80419</v>
      </c>
      <c r="AR7354" s="1" t="s">
        <v>353</v>
      </c>
    </row>
    <row r="7355" spans="1:44" x14ac:dyDescent="0.25">
      <c r="A7355" s="1">
        <v>8973</v>
      </c>
      <c r="B7355" s="1" t="s">
        <v>5216</v>
      </c>
      <c r="C7355" s="1">
        <v>124</v>
      </c>
      <c r="D7355" s="1" t="s">
        <v>5601</v>
      </c>
      <c r="F7355" s="1" t="s">
        <v>445</v>
      </c>
      <c r="G7355" s="1">
        <v>5</v>
      </c>
      <c r="H7355" s="1">
        <v>37</v>
      </c>
      <c r="I7355" s="1">
        <v>20</v>
      </c>
      <c r="J7355" s="1">
        <v>16.5</v>
      </c>
      <c r="K7355" s="3">
        <v>1453</v>
      </c>
      <c r="L7355" s="2">
        <f>N7355/((23820.2)*(1-EXP(-(0.003315)*I7355))^(1.69896))</f>
        <v>1.2004188600972421</v>
      </c>
      <c r="N7355" s="1">
        <v>269</v>
      </c>
      <c r="R7355" s="1">
        <v>3.8</v>
      </c>
      <c r="AJ7355" s="1" t="s">
        <v>406</v>
      </c>
      <c r="AK7355" s="19">
        <v>51.5</v>
      </c>
      <c r="AL7355" s="19">
        <v>41.5</v>
      </c>
      <c r="AN7355" s="3">
        <v>1967</v>
      </c>
      <c r="AQ7355">
        <v>80419</v>
      </c>
      <c r="AR7355" s="1" t="s">
        <v>353</v>
      </c>
    </row>
    <row r="7356" spans="1:44" x14ac:dyDescent="0.25">
      <c r="A7356" s="1">
        <v>8974</v>
      </c>
      <c r="B7356" s="1" t="s">
        <v>5216</v>
      </c>
      <c r="C7356" s="1">
        <v>124</v>
      </c>
      <c r="D7356" s="1" t="s">
        <v>5601</v>
      </c>
      <c r="F7356" s="1" t="s">
        <v>445</v>
      </c>
      <c r="G7356" s="1">
        <v>5</v>
      </c>
      <c r="H7356" s="1">
        <v>48</v>
      </c>
      <c r="I7356" s="1">
        <v>22.5</v>
      </c>
      <c r="J7356" s="1">
        <v>19.600000000000001</v>
      </c>
      <c r="K7356" s="3">
        <v>1024</v>
      </c>
      <c r="L7356" s="2">
        <f>N7356/((23820.2)*(1-EXP(-(0.003315)*I7356))^(1.69896))</f>
        <v>1.1330438690549036</v>
      </c>
      <c r="N7356" s="1">
        <v>308</v>
      </c>
      <c r="R7356" s="1">
        <v>3.9</v>
      </c>
      <c r="AJ7356" s="1" t="s">
        <v>406</v>
      </c>
      <c r="AK7356" s="19">
        <v>51.5</v>
      </c>
      <c r="AL7356" s="19">
        <v>41.5</v>
      </c>
      <c r="AN7356" s="3">
        <v>1967</v>
      </c>
      <c r="AQ7356">
        <v>80419</v>
      </c>
      <c r="AR7356" s="1" t="s">
        <v>353</v>
      </c>
    </row>
    <row r="7357" spans="1:44" x14ac:dyDescent="0.25">
      <c r="A7357" s="1">
        <v>8975</v>
      </c>
      <c r="B7357" s="1" t="s">
        <v>5236</v>
      </c>
      <c r="C7357" s="1">
        <v>124</v>
      </c>
      <c r="D7357" s="1" t="s">
        <v>5601</v>
      </c>
      <c r="F7357" s="1" t="s">
        <v>445</v>
      </c>
      <c r="G7357" s="1">
        <v>12</v>
      </c>
      <c r="H7357" s="1">
        <v>45</v>
      </c>
      <c r="I7357" s="1">
        <v>1.7</v>
      </c>
      <c r="J7357" s="1"/>
      <c r="L7357" s="2">
        <f>N7357/((1924.74)*(1-EXP(-(0.011434)*I7357))^(1.48823))</f>
        <v>6.3134246278128567E-2</v>
      </c>
      <c r="N7357" s="1">
        <v>0.34</v>
      </c>
      <c r="O7357" s="1">
        <v>0.17100000000000001</v>
      </c>
      <c r="Q7357" s="1">
        <v>0.08</v>
      </c>
      <c r="R7357" s="1">
        <v>1.7999999999999999E-2</v>
      </c>
      <c r="S7357" s="1">
        <v>0.377</v>
      </c>
      <c r="AJ7357" s="1" t="s">
        <v>406</v>
      </c>
      <c r="AK7357" s="19">
        <v>68.5</v>
      </c>
      <c r="AL7357" s="19">
        <v>34</v>
      </c>
      <c r="AN7357" s="3">
        <v>1965</v>
      </c>
      <c r="AQ7357">
        <v>80608</v>
      </c>
      <c r="AR7357" s="1" t="s">
        <v>3116</v>
      </c>
    </row>
    <row r="7358" spans="1:44" x14ac:dyDescent="0.25">
      <c r="A7358" s="1">
        <v>8976</v>
      </c>
      <c r="B7358" s="1" t="s">
        <v>5236</v>
      </c>
      <c r="C7358" s="1">
        <v>124</v>
      </c>
      <c r="D7358" s="1" t="s">
        <v>5601</v>
      </c>
      <c r="F7358" s="1" t="s">
        <v>445</v>
      </c>
      <c r="G7358" s="1">
        <v>12</v>
      </c>
      <c r="H7358" s="1">
        <v>85</v>
      </c>
      <c r="I7358" s="1">
        <v>3.5</v>
      </c>
      <c r="J7358" s="1">
        <v>4.5</v>
      </c>
      <c r="K7358" s="3">
        <v>4650</v>
      </c>
      <c r="L7358" s="2">
        <f>N7358/((1924.74)*(1-EXP(-(0.011434)*I7358))^(1.48823))</f>
        <v>0.95263949185389607</v>
      </c>
      <c r="N7358" s="1">
        <v>14.8</v>
      </c>
      <c r="O7358" s="1">
        <v>7.39</v>
      </c>
      <c r="Q7358" s="1">
        <v>1.58</v>
      </c>
      <c r="R7358" s="1">
        <v>0.35</v>
      </c>
      <c r="S7358" s="1">
        <v>4.76</v>
      </c>
      <c r="AJ7358" s="1" t="s">
        <v>406</v>
      </c>
      <c r="AK7358" s="19">
        <v>68.5</v>
      </c>
      <c r="AL7358" s="19">
        <v>34</v>
      </c>
      <c r="AN7358" s="3">
        <v>1965</v>
      </c>
      <c r="AQ7358">
        <v>80608</v>
      </c>
      <c r="AR7358" s="1" t="s">
        <v>3116</v>
      </c>
    </row>
    <row r="7359" spans="1:44" x14ac:dyDescent="0.25">
      <c r="A7359" s="1">
        <v>8977</v>
      </c>
      <c r="B7359" s="1" t="s">
        <v>5236</v>
      </c>
      <c r="C7359" s="1">
        <v>124</v>
      </c>
      <c r="D7359" s="1" t="s">
        <v>5601</v>
      </c>
      <c r="F7359" s="1" t="s">
        <v>445</v>
      </c>
      <c r="G7359" s="1">
        <v>11</v>
      </c>
      <c r="H7359" s="1">
        <v>75</v>
      </c>
      <c r="I7359" s="1">
        <v>7.5</v>
      </c>
      <c r="J7359" s="1"/>
      <c r="L7359" s="2">
        <f>N7359/((1924.74)*(1-EXP(-(0.011434)*I7359))^(1.48823))</f>
        <v>1.7002731754822979</v>
      </c>
      <c r="N7359" s="1">
        <v>79.400000000000006</v>
      </c>
      <c r="O7359" s="1">
        <v>39.700000000000003</v>
      </c>
      <c r="Q7359" s="1">
        <v>6.68</v>
      </c>
      <c r="R7359" s="1">
        <v>1.72</v>
      </c>
      <c r="S7359" s="1">
        <v>18.399999999999999</v>
      </c>
      <c r="AJ7359" s="1" t="s">
        <v>406</v>
      </c>
      <c r="AK7359" s="19">
        <v>68.5</v>
      </c>
      <c r="AL7359" s="19">
        <v>34</v>
      </c>
      <c r="AN7359" s="3">
        <v>1965</v>
      </c>
      <c r="AQ7359">
        <v>80608</v>
      </c>
      <c r="AR7359" s="1" t="s">
        <v>3116</v>
      </c>
    </row>
    <row r="7360" spans="1:44" x14ac:dyDescent="0.25">
      <c r="A7360" s="1">
        <v>8978</v>
      </c>
      <c r="B7360" s="1" t="s">
        <v>5270</v>
      </c>
      <c r="C7360" s="1">
        <v>124</v>
      </c>
      <c r="D7360" s="1" t="s">
        <v>5601</v>
      </c>
      <c r="F7360" s="1" t="s">
        <v>445</v>
      </c>
      <c r="G7360" s="1">
        <v>11</v>
      </c>
      <c r="H7360" s="1">
        <v>20</v>
      </c>
      <c r="I7360" s="1">
        <v>3.8</v>
      </c>
      <c r="J7360" s="1">
        <v>5</v>
      </c>
      <c r="K7360" s="3">
        <v>12080</v>
      </c>
      <c r="L7360" s="2">
        <f>N7360/((1924.74)*(1-EXP(-(0.011434)*I7360))^(1.48823))</f>
        <v>1.8271100157415721</v>
      </c>
      <c r="N7360" s="1">
        <v>32</v>
      </c>
      <c r="O7360" s="1">
        <v>15.9</v>
      </c>
      <c r="Q7360" s="1">
        <v>18.5</v>
      </c>
      <c r="R7360" s="1">
        <v>2.39</v>
      </c>
      <c r="S7360" s="1">
        <v>15.6</v>
      </c>
      <c r="AJ7360" s="1" t="s">
        <v>406</v>
      </c>
      <c r="AK7360" s="19">
        <v>67.67</v>
      </c>
      <c r="AL7360" s="19">
        <v>34</v>
      </c>
      <c r="AM7360" s="1" t="s">
        <v>128</v>
      </c>
      <c r="AN7360" s="3">
        <v>1969</v>
      </c>
      <c r="AQ7360">
        <v>80608</v>
      </c>
      <c r="AR7360" s="1" t="s">
        <v>545</v>
      </c>
    </row>
    <row r="7361" spans="1:50" x14ac:dyDescent="0.25">
      <c r="A7361" s="1">
        <v>8979</v>
      </c>
      <c r="B7361" s="1" t="s">
        <v>5270</v>
      </c>
      <c r="C7361" s="1">
        <v>124</v>
      </c>
      <c r="D7361" s="1" t="s">
        <v>5601</v>
      </c>
      <c r="F7361" s="1" t="s">
        <v>445</v>
      </c>
      <c r="G7361" s="1">
        <v>12</v>
      </c>
      <c r="H7361" s="1">
        <v>80</v>
      </c>
      <c r="I7361" s="1">
        <v>5</v>
      </c>
      <c r="J7361" s="1">
        <v>2.6</v>
      </c>
      <c r="K7361" s="3">
        <v>8250</v>
      </c>
      <c r="O7361" s="1">
        <v>8</v>
      </c>
      <c r="Q7361" s="1">
        <v>10.8</v>
      </c>
      <c r="R7361" s="1">
        <v>1.2</v>
      </c>
      <c r="S7361" s="1">
        <v>8.33</v>
      </c>
      <c r="AJ7361" s="1" t="s">
        <v>406</v>
      </c>
      <c r="AK7361" s="19">
        <v>67.67</v>
      </c>
      <c r="AL7361" s="19">
        <v>34</v>
      </c>
      <c r="AM7361" s="1" t="s">
        <v>128</v>
      </c>
      <c r="AN7361" s="3">
        <v>1969</v>
      </c>
      <c r="AQ7361">
        <v>80608</v>
      </c>
      <c r="AR7361" s="1" t="s">
        <v>545</v>
      </c>
    </row>
    <row r="7362" spans="1:50" x14ac:dyDescent="0.25">
      <c r="A7362" s="1">
        <v>8980</v>
      </c>
      <c r="B7362" s="1" t="s">
        <v>5216</v>
      </c>
      <c r="C7362" s="1">
        <v>124</v>
      </c>
      <c r="D7362" s="1" t="s">
        <v>6087</v>
      </c>
      <c r="F7362" s="1" t="s">
        <v>445</v>
      </c>
      <c r="G7362" s="1">
        <v>11</v>
      </c>
      <c r="H7362" s="1">
        <v>110</v>
      </c>
      <c r="I7362" s="1">
        <v>9</v>
      </c>
      <c r="J7362" s="1">
        <v>12.6</v>
      </c>
      <c r="K7362" s="3">
        <v>768</v>
      </c>
      <c r="L7362" s="2">
        <f>N7362/((1924.74)*(1-EXP(-(0.011434)*I7362))^(1.48823))</f>
        <v>0.87617254773515363</v>
      </c>
      <c r="N7362" s="1">
        <v>53</v>
      </c>
      <c r="O7362" s="1">
        <v>25.2</v>
      </c>
      <c r="Q7362" s="1">
        <v>6.88</v>
      </c>
      <c r="R7362" s="1">
        <v>3.32</v>
      </c>
      <c r="AJ7362" s="1" t="s">
        <v>406</v>
      </c>
      <c r="AK7362" s="19">
        <v>67.67</v>
      </c>
      <c r="AL7362" s="19">
        <v>34</v>
      </c>
      <c r="AM7362" s="1">
        <v>138</v>
      </c>
      <c r="AN7362" s="3">
        <v>1973</v>
      </c>
      <c r="AQ7362">
        <v>80608</v>
      </c>
      <c r="AR7362" s="1" t="s">
        <v>354</v>
      </c>
    </row>
    <row r="7363" spans="1:50" x14ac:dyDescent="0.25">
      <c r="A7363" s="1">
        <v>8981</v>
      </c>
      <c r="B7363" s="1" t="s">
        <v>5216</v>
      </c>
      <c r="C7363" s="1">
        <v>124</v>
      </c>
      <c r="D7363" s="1" t="s">
        <v>6087</v>
      </c>
      <c r="F7363" s="1" t="s">
        <v>445</v>
      </c>
      <c r="G7363" s="1">
        <v>11</v>
      </c>
      <c r="H7363" s="1">
        <v>90</v>
      </c>
      <c r="I7363" s="1">
        <v>6.1</v>
      </c>
      <c r="J7363" s="1">
        <v>7.6</v>
      </c>
      <c r="K7363" s="3">
        <v>1936</v>
      </c>
      <c r="L7363" s="2">
        <f>N7363/((1924.74)*(1-EXP(-(0.011434)*I7363))^(1.48823))</f>
        <v>0.89226699869005044</v>
      </c>
      <c r="N7363" s="1">
        <v>31</v>
      </c>
      <c r="O7363" s="1">
        <v>15</v>
      </c>
      <c r="Q7363" s="1">
        <v>4.43</v>
      </c>
      <c r="R7363" s="1">
        <v>2.27</v>
      </c>
      <c r="AJ7363" s="1" t="s">
        <v>406</v>
      </c>
      <c r="AK7363" s="19">
        <v>67.67</v>
      </c>
      <c r="AL7363" s="19">
        <v>34</v>
      </c>
      <c r="AM7363" s="1">
        <v>366</v>
      </c>
      <c r="AN7363" s="3">
        <v>1973</v>
      </c>
      <c r="AQ7363">
        <v>80608</v>
      </c>
      <c r="AR7363" s="1" t="s">
        <v>354</v>
      </c>
    </row>
    <row r="7364" spans="1:50" x14ac:dyDescent="0.25">
      <c r="A7364" s="1">
        <v>8982</v>
      </c>
      <c r="B7364" s="1" t="s">
        <v>5216</v>
      </c>
      <c r="C7364" s="1">
        <v>124</v>
      </c>
      <c r="D7364" s="1" t="s">
        <v>6159</v>
      </c>
      <c r="F7364" s="1" t="s">
        <v>445</v>
      </c>
      <c r="G7364" s="1">
        <v>12</v>
      </c>
      <c r="H7364" s="1">
        <v>90</v>
      </c>
      <c r="I7364" s="1">
        <v>5.3</v>
      </c>
      <c r="J7364" s="1">
        <v>6.9</v>
      </c>
      <c r="K7364" s="3">
        <v>1967</v>
      </c>
      <c r="L7364" s="2">
        <f>N7364/((1924.74)*(1-EXP(-(0.011434)*I7364))^(1.48823))</f>
        <v>0.91631517645339855</v>
      </c>
      <c r="N7364" s="1">
        <v>26</v>
      </c>
      <c r="O7364" s="1">
        <v>13</v>
      </c>
      <c r="Q7364" s="1">
        <v>5.18</v>
      </c>
      <c r="R7364" s="1">
        <v>2.5</v>
      </c>
      <c r="AJ7364" s="1" t="s">
        <v>406</v>
      </c>
      <c r="AK7364" s="19">
        <v>67.67</v>
      </c>
      <c r="AL7364" s="19">
        <v>34</v>
      </c>
      <c r="AM7364" s="1">
        <v>380</v>
      </c>
      <c r="AN7364" s="3">
        <v>1973</v>
      </c>
      <c r="AQ7364">
        <v>80608</v>
      </c>
      <c r="AR7364" s="1" t="s">
        <v>354</v>
      </c>
    </row>
    <row r="7365" spans="1:50" x14ac:dyDescent="0.25">
      <c r="A7365" s="1">
        <v>8983</v>
      </c>
      <c r="B7365" s="1" t="s">
        <v>5216</v>
      </c>
      <c r="C7365" s="1">
        <v>124</v>
      </c>
      <c r="D7365" s="1" t="s">
        <v>6348</v>
      </c>
      <c r="F7365" s="1" t="s">
        <v>445</v>
      </c>
      <c r="G7365" s="1">
        <v>9</v>
      </c>
      <c r="H7365" s="1">
        <v>40</v>
      </c>
      <c r="I7365" s="1">
        <v>7.8</v>
      </c>
      <c r="J7365" s="1">
        <v>6.7</v>
      </c>
      <c r="K7365" s="3">
        <v>3664</v>
      </c>
      <c r="L7365" s="2">
        <f>N7365/((4584.46)*(1-EXP(-(0.006602)*I7365))^(1.49294))</f>
        <v>1.1015705728299319</v>
      </c>
      <c r="N7365" s="1">
        <v>58</v>
      </c>
      <c r="O7365" s="1">
        <v>33.4</v>
      </c>
      <c r="P7365" s="1">
        <v>5.18</v>
      </c>
      <c r="Q7365" s="1">
        <v>8.2100000000000009</v>
      </c>
      <c r="R7365" s="1">
        <v>3.39</v>
      </c>
      <c r="S7365" s="1">
        <v>17.2</v>
      </c>
      <c r="AJ7365" s="1" t="s">
        <v>406</v>
      </c>
      <c r="AK7365" s="19">
        <v>67.73</v>
      </c>
      <c r="AL7365" s="19">
        <v>33.83</v>
      </c>
      <c r="AN7365" s="3">
        <v>1975</v>
      </c>
      <c r="AQ7365">
        <v>80608</v>
      </c>
      <c r="AR7365" s="1" t="s">
        <v>344</v>
      </c>
    </row>
    <row r="7366" spans="1:50" x14ac:dyDescent="0.25">
      <c r="A7366" s="1">
        <v>8984</v>
      </c>
      <c r="B7366" s="1" t="s">
        <v>5216</v>
      </c>
      <c r="C7366" s="1">
        <v>124</v>
      </c>
      <c r="D7366" s="1" t="s">
        <v>6348</v>
      </c>
      <c r="F7366" s="1" t="s">
        <v>445</v>
      </c>
      <c r="G7366" s="1">
        <v>8</v>
      </c>
      <c r="H7366" s="1">
        <v>40</v>
      </c>
      <c r="I7366" s="1">
        <v>9.6</v>
      </c>
      <c r="J7366" s="1">
        <v>6.9</v>
      </c>
      <c r="K7366" s="3">
        <v>5129</v>
      </c>
      <c r="L7366" s="2">
        <f>N7366/((12281.9)*(1-EXP(-(0.00354)*I7366))^(1.50598))</f>
        <v>1.2788378654930306</v>
      </c>
      <c r="N7366" s="1">
        <v>94</v>
      </c>
      <c r="O7366" s="1">
        <v>55.1</v>
      </c>
      <c r="P7366" s="1">
        <v>7.02</v>
      </c>
      <c r="Q7366" s="1">
        <v>6.67</v>
      </c>
      <c r="R7366" s="1">
        <v>3.25</v>
      </c>
      <c r="AJ7366" s="1" t="s">
        <v>406</v>
      </c>
      <c r="AK7366" s="19">
        <v>65.38</v>
      </c>
      <c r="AL7366" s="19">
        <v>34.5</v>
      </c>
      <c r="AN7366" s="3">
        <v>1975</v>
      </c>
      <c r="AQ7366">
        <v>80608</v>
      </c>
      <c r="AR7366" s="1" t="s">
        <v>344</v>
      </c>
      <c r="AU7366" s="32"/>
      <c r="AV7366" s="32"/>
      <c r="AW7366" s="32"/>
      <c r="AX7366" s="32"/>
    </row>
    <row r="7367" spans="1:50" x14ac:dyDescent="0.25">
      <c r="A7367" s="1">
        <v>8985</v>
      </c>
      <c r="B7367" s="1" t="s">
        <v>5216</v>
      </c>
      <c r="C7367" s="1">
        <v>124</v>
      </c>
      <c r="D7367" s="1" t="s">
        <v>6157</v>
      </c>
      <c r="F7367" s="1" t="s">
        <v>445</v>
      </c>
      <c r="G7367" s="1">
        <v>8</v>
      </c>
      <c r="H7367" s="1">
        <v>13</v>
      </c>
      <c r="I7367" s="1">
        <v>2.5</v>
      </c>
      <c r="J7367" s="1"/>
      <c r="K7367" s="3">
        <v>47000</v>
      </c>
      <c r="L7367" s="2">
        <f>N7367/((12281.9)*(1-EXP(-(0.00354)*I7367))^(1.50598))</f>
        <v>1.1848808083796483</v>
      </c>
      <c r="N7367" s="1">
        <v>11.7</v>
      </c>
      <c r="O7367" s="1">
        <v>5.89</v>
      </c>
      <c r="P7367" s="1">
        <v>1.67</v>
      </c>
      <c r="Q7367" s="1">
        <v>2.36</v>
      </c>
      <c r="R7367" s="1">
        <v>1.93</v>
      </c>
      <c r="AJ7367" s="1" t="s">
        <v>406</v>
      </c>
      <c r="AK7367" s="19">
        <v>65.38</v>
      </c>
      <c r="AL7367" s="19">
        <v>34.5</v>
      </c>
      <c r="AN7367" s="3">
        <v>1975</v>
      </c>
      <c r="AQ7367">
        <v>80608</v>
      </c>
      <c r="AR7367" s="1" t="s">
        <v>355</v>
      </c>
    </row>
    <row r="7368" spans="1:50" x14ac:dyDescent="0.25">
      <c r="A7368" s="1">
        <v>8986</v>
      </c>
      <c r="B7368" s="1" t="s">
        <v>5216</v>
      </c>
      <c r="C7368" s="1">
        <v>124</v>
      </c>
      <c r="D7368" s="1" t="s">
        <v>6157</v>
      </c>
      <c r="F7368" s="1" t="s">
        <v>445</v>
      </c>
      <c r="G7368" s="1">
        <v>9</v>
      </c>
      <c r="H7368" s="1">
        <v>13</v>
      </c>
      <c r="I7368" s="1">
        <v>2</v>
      </c>
      <c r="J7368" s="1"/>
      <c r="K7368" s="3">
        <v>107460</v>
      </c>
      <c r="L7368" s="2">
        <f>N7368/((4584.46)*(1-EXP(-(0.006602)*I7368))^(1.49294))</f>
        <v>1.4081910680641756</v>
      </c>
      <c r="N7368" s="1">
        <v>10</v>
      </c>
      <c r="O7368" s="1">
        <v>5.04</v>
      </c>
      <c r="P7368" s="1">
        <v>1.38</v>
      </c>
      <c r="Q7368" s="1">
        <v>0.93</v>
      </c>
      <c r="R7368" s="1">
        <v>0.94</v>
      </c>
      <c r="AJ7368" s="1" t="s">
        <v>406</v>
      </c>
      <c r="AK7368" s="19">
        <v>65.38</v>
      </c>
      <c r="AL7368" s="19">
        <v>34.5</v>
      </c>
      <c r="AN7368" s="3">
        <v>1975</v>
      </c>
      <c r="AQ7368">
        <v>80608</v>
      </c>
      <c r="AR7368" s="1" t="s">
        <v>355</v>
      </c>
    </row>
    <row r="7369" spans="1:50" x14ac:dyDescent="0.25">
      <c r="A7369" s="1">
        <v>8987</v>
      </c>
      <c r="B7369" s="1" t="s">
        <v>5216</v>
      </c>
      <c r="C7369" s="1">
        <v>124</v>
      </c>
      <c r="D7369" s="1" t="s">
        <v>6350</v>
      </c>
      <c r="F7369" s="1" t="s">
        <v>445</v>
      </c>
      <c r="G7369" s="1">
        <v>8</v>
      </c>
      <c r="H7369" s="1">
        <v>10</v>
      </c>
      <c r="I7369" s="1">
        <v>2</v>
      </c>
      <c r="J7369" s="1">
        <v>1.9</v>
      </c>
      <c r="K7369" s="3">
        <v>11600</v>
      </c>
      <c r="L7369" s="2">
        <f>N7369/((12281.9)*(1-EXP(-(0.00354)*I7369))^(1.50598))</f>
        <v>1.0190319137945687</v>
      </c>
      <c r="N7369" s="1">
        <v>7.2</v>
      </c>
      <c r="O7369" s="1">
        <v>2.77</v>
      </c>
      <c r="Q7369" s="1">
        <v>0.97</v>
      </c>
      <c r="R7369" s="1">
        <v>1.51</v>
      </c>
      <c r="S7369" s="1">
        <v>1.1499999999999999</v>
      </c>
      <c r="AJ7369" s="1" t="s">
        <v>406</v>
      </c>
      <c r="AK7369" s="19">
        <v>64</v>
      </c>
      <c r="AL7369" s="19">
        <v>40</v>
      </c>
      <c r="AN7369" s="3">
        <v>1969</v>
      </c>
      <c r="AQ7369">
        <v>80608</v>
      </c>
      <c r="AR7369" s="1" t="s">
        <v>258</v>
      </c>
    </row>
    <row r="7370" spans="1:50" x14ac:dyDescent="0.25">
      <c r="A7370" s="1">
        <v>8988</v>
      </c>
      <c r="B7370" s="1" t="s">
        <v>5216</v>
      </c>
      <c r="C7370" s="1">
        <v>124</v>
      </c>
      <c r="D7370" s="1" t="s">
        <v>6159</v>
      </c>
      <c r="F7370" s="1" t="s">
        <v>445</v>
      </c>
      <c r="G7370" s="1">
        <v>5</v>
      </c>
      <c r="H7370" s="1">
        <v>20</v>
      </c>
      <c r="I7370" s="1">
        <v>11.3</v>
      </c>
      <c r="J7370" s="1">
        <v>4.8</v>
      </c>
      <c r="K7370" s="3">
        <v>10200</v>
      </c>
      <c r="L7370" s="2">
        <f>N7370/((23820.2)*(1-EXP(-(0.003315)*I7370))^(1.69896))</f>
        <v>0.5285062893519048</v>
      </c>
      <c r="N7370" s="1">
        <v>46</v>
      </c>
      <c r="O7370" s="1">
        <v>16.899999999999999</v>
      </c>
      <c r="Q7370" s="1">
        <v>5.34</v>
      </c>
      <c r="R7370" s="1">
        <v>2.35</v>
      </c>
      <c r="S7370" s="1">
        <v>6.26</v>
      </c>
      <c r="AJ7370" s="1" t="s">
        <v>406</v>
      </c>
      <c r="AK7370" s="19">
        <v>64</v>
      </c>
      <c r="AL7370" s="19">
        <v>40</v>
      </c>
      <c r="AN7370" s="3">
        <v>1969</v>
      </c>
      <c r="AQ7370">
        <v>80608</v>
      </c>
      <c r="AR7370" s="1" t="s">
        <v>258</v>
      </c>
    </row>
    <row r="7371" spans="1:50" x14ac:dyDescent="0.25">
      <c r="A7371" s="1">
        <v>8989</v>
      </c>
      <c r="B7371" s="1" t="s">
        <v>5216</v>
      </c>
      <c r="C7371" s="1">
        <v>124</v>
      </c>
      <c r="D7371" s="1" t="s">
        <v>5950</v>
      </c>
      <c r="F7371" s="1" t="s">
        <v>445</v>
      </c>
      <c r="G7371" s="1">
        <v>7</v>
      </c>
      <c r="H7371" s="1">
        <v>40</v>
      </c>
      <c r="I7371" s="1">
        <v>12.8</v>
      </c>
      <c r="J7371" s="1">
        <v>9.4</v>
      </c>
      <c r="K7371" s="3">
        <v>4795</v>
      </c>
      <c r="L7371" s="2">
        <f>N7371/((12787.1)*(1-EXP(-(0.003885)*I7371))^(1.55886))</f>
        <v>1.3468787959985193</v>
      </c>
      <c r="N7371" s="1">
        <v>154</v>
      </c>
      <c r="O7371" s="1">
        <v>66.400000000000006</v>
      </c>
      <c r="Q7371" s="1">
        <v>16.899999999999999</v>
      </c>
      <c r="R7371" s="1">
        <v>7.35</v>
      </c>
      <c r="S7371" s="1">
        <v>29.5</v>
      </c>
      <c r="AJ7371" s="1" t="s">
        <v>406</v>
      </c>
      <c r="AK7371" s="19">
        <v>64</v>
      </c>
      <c r="AL7371" s="19">
        <v>40</v>
      </c>
      <c r="AN7371" s="3">
        <v>1969</v>
      </c>
      <c r="AQ7371">
        <v>80608</v>
      </c>
      <c r="AR7371" s="1" t="s">
        <v>258</v>
      </c>
    </row>
    <row r="7372" spans="1:50" x14ac:dyDescent="0.25">
      <c r="A7372" s="1">
        <v>8990</v>
      </c>
      <c r="B7372" s="1" t="s">
        <v>5216</v>
      </c>
      <c r="C7372" s="1">
        <v>124</v>
      </c>
      <c r="D7372" s="1" t="s">
        <v>6152</v>
      </c>
      <c r="F7372" s="1" t="s">
        <v>445</v>
      </c>
      <c r="G7372" s="1">
        <v>8</v>
      </c>
      <c r="H7372" s="1">
        <v>30</v>
      </c>
      <c r="I7372" s="1">
        <v>7.6</v>
      </c>
      <c r="J7372" s="1">
        <v>6.4</v>
      </c>
      <c r="K7372" s="3">
        <v>3434</v>
      </c>
      <c r="L7372" s="2">
        <f>N7372/((12281.9)*(1-EXP(-(0.00354)*I7372))^(1.50598))</f>
        <v>1.2697586994802936</v>
      </c>
      <c r="N7372" s="1">
        <v>66</v>
      </c>
      <c r="O7372" s="1">
        <v>39.200000000000003</v>
      </c>
      <c r="Q7372" s="1">
        <v>3.55</v>
      </c>
      <c r="R7372" s="1">
        <v>1.83</v>
      </c>
      <c r="AJ7372" s="1" t="s">
        <v>406</v>
      </c>
      <c r="AK7372" s="19">
        <v>62.5</v>
      </c>
      <c r="AL7372" s="19">
        <v>41</v>
      </c>
      <c r="AN7372" s="3">
        <v>1974</v>
      </c>
      <c r="AQ7372">
        <v>80608</v>
      </c>
      <c r="AR7372" s="1" t="s">
        <v>531</v>
      </c>
    </row>
    <row r="7373" spans="1:50" x14ac:dyDescent="0.25">
      <c r="A7373" s="1">
        <v>8991</v>
      </c>
      <c r="B7373" s="1" t="s">
        <v>5216</v>
      </c>
      <c r="C7373" s="1">
        <v>124</v>
      </c>
      <c r="D7373" s="1" t="s">
        <v>6087</v>
      </c>
      <c r="F7373" s="1" t="s">
        <v>445</v>
      </c>
      <c r="G7373" s="1">
        <v>8</v>
      </c>
      <c r="H7373" s="1">
        <v>65</v>
      </c>
      <c r="I7373" s="1">
        <v>15.6</v>
      </c>
      <c r="J7373" s="1">
        <v>12.5</v>
      </c>
      <c r="K7373" s="3">
        <v>2337</v>
      </c>
      <c r="L7373" s="2">
        <f>N7373/((12281.9)*(1-EXP(-(0.00354)*I7373))^(1.50598))</f>
        <v>1.550232585532261</v>
      </c>
      <c r="N7373" s="1">
        <v>233</v>
      </c>
      <c r="O7373" s="1">
        <v>99.4</v>
      </c>
      <c r="Q7373" s="1">
        <v>12.8</v>
      </c>
      <c r="R7373" s="1">
        <v>5.96</v>
      </c>
      <c r="AJ7373" s="1" t="s">
        <v>406</v>
      </c>
      <c r="AK7373" s="19">
        <v>62.5</v>
      </c>
      <c r="AL7373" s="19">
        <v>41</v>
      </c>
      <c r="AN7373" s="3">
        <v>1974</v>
      </c>
      <c r="AQ7373">
        <v>80608</v>
      </c>
      <c r="AR7373" s="1" t="s">
        <v>531</v>
      </c>
    </row>
    <row r="7374" spans="1:50" x14ac:dyDescent="0.25">
      <c r="A7374" s="1">
        <v>8992</v>
      </c>
      <c r="B7374" s="1" t="s">
        <v>5216</v>
      </c>
      <c r="C7374" s="1">
        <v>124</v>
      </c>
      <c r="D7374" s="1" t="s">
        <v>6087</v>
      </c>
      <c r="F7374" s="1" t="s">
        <v>445</v>
      </c>
      <c r="G7374" s="1">
        <v>8</v>
      </c>
      <c r="H7374" s="1">
        <v>80</v>
      </c>
      <c r="I7374" s="1">
        <v>18.5</v>
      </c>
      <c r="J7374" s="1">
        <v>15.4</v>
      </c>
      <c r="K7374" s="3">
        <v>1794</v>
      </c>
      <c r="L7374" s="2">
        <f>N7374/((12281.9)*(1-EXP(-(0.00354)*I7374))^(1.50598))</f>
        <v>1.3276720739717645</v>
      </c>
      <c r="N7374" s="1">
        <v>256</v>
      </c>
      <c r="O7374" s="1">
        <v>112.8</v>
      </c>
      <c r="Q7374" s="1">
        <v>14.4</v>
      </c>
      <c r="R7374" s="1">
        <v>5.31</v>
      </c>
      <c r="AJ7374" s="1" t="s">
        <v>406</v>
      </c>
      <c r="AK7374" s="19">
        <v>62.5</v>
      </c>
      <c r="AL7374" s="19">
        <v>41</v>
      </c>
      <c r="AN7374" s="3">
        <v>1974</v>
      </c>
      <c r="AQ7374">
        <v>80608</v>
      </c>
      <c r="AR7374" s="1" t="s">
        <v>531</v>
      </c>
    </row>
    <row r="7375" spans="1:50" x14ac:dyDescent="0.25">
      <c r="A7375" s="1">
        <v>8993</v>
      </c>
      <c r="B7375" s="1" t="s">
        <v>5216</v>
      </c>
      <c r="C7375" s="1">
        <v>124</v>
      </c>
      <c r="D7375" s="1" t="s">
        <v>6271</v>
      </c>
      <c r="F7375" s="1" t="s">
        <v>860</v>
      </c>
      <c r="G7375" s="1">
        <v>9</v>
      </c>
      <c r="H7375" s="1">
        <v>7</v>
      </c>
      <c r="I7375" s="1">
        <v>0.6</v>
      </c>
      <c r="J7375" s="1"/>
      <c r="K7375" s="3">
        <v>143900</v>
      </c>
      <c r="O7375" s="1">
        <v>2</v>
      </c>
      <c r="R7375" s="1">
        <v>0.79</v>
      </c>
      <c r="S7375" s="1">
        <v>1.5</v>
      </c>
      <c r="AJ7375" s="1" t="s">
        <v>406</v>
      </c>
      <c r="AK7375" s="19">
        <v>60</v>
      </c>
      <c r="AL7375" s="19">
        <v>40</v>
      </c>
      <c r="AN7375" s="3">
        <v>1969</v>
      </c>
      <c r="AQ7375">
        <v>80608</v>
      </c>
      <c r="AR7375" s="1" t="s">
        <v>3129</v>
      </c>
    </row>
    <row r="7376" spans="1:50" x14ac:dyDescent="0.25">
      <c r="A7376" s="1">
        <v>8994</v>
      </c>
      <c r="B7376" s="1" t="s">
        <v>5216</v>
      </c>
      <c r="C7376" s="1">
        <v>124</v>
      </c>
      <c r="D7376" s="1" t="s">
        <v>6079</v>
      </c>
      <c r="F7376" s="1" t="s">
        <v>860</v>
      </c>
      <c r="G7376" s="1">
        <v>6</v>
      </c>
      <c r="H7376" s="1">
        <v>18</v>
      </c>
      <c r="I7376" s="1">
        <v>5.9</v>
      </c>
      <c r="J7376" s="1">
        <v>3.1</v>
      </c>
      <c r="K7376" s="3">
        <v>22375</v>
      </c>
      <c r="L7376" s="2">
        <f>N7376/((17848.7)*(1-EXP(-(0.003475)*I7376))^(1.61462))</f>
        <v>1.5359177037359111</v>
      </c>
      <c r="N7376" s="1">
        <v>50.7</v>
      </c>
      <c r="O7376" s="1">
        <v>25.5</v>
      </c>
      <c r="Q7376" s="1">
        <v>6.3</v>
      </c>
      <c r="R7376" s="1">
        <v>4.99</v>
      </c>
      <c r="S7376" s="1">
        <v>16.5</v>
      </c>
      <c r="AJ7376" s="1" t="s">
        <v>406</v>
      </c>
      <c r="AK7376" s="19">
        <v>60</v>
      </c>
      <c r="AL7376" s="19">
        <v>40</v>
      </c>
      <c r="AN7376" s="3">
        <v>1969</v>
      </c>
      <c r="AQ7376">
        <v>80608</v>
      </c>
      <c r="AR7376" s="1" t="s">
        <v>3129</v>
      </c>
    </row>
    <row r="7377" spans="1:44" x14ac:dyDescent="0.25">
      <c r="A7377" s="1">
        <v>8995</v>
      </c>
      <c r="B7377" s="1" t="s">
        <v>5216</v>
      </c>
      <c r="C7377" s="1">
        <v>124</v>
      </c>
      <c r="D7377" s="1" t="s">
        <v>5601</v>
      </c>
      <c r="F7377" s="1" t="s">
        <v>445</v>
      </c>
      <c r="H7377" s="1">
        <v>6</v>
      </c>
      <c r="J7377" s="1"/>
      <c r="N7377" s="1">
        <v>6</v>
      </c>
      <c r="O7377" s="1">
        <v>3</v>
      </c>
      <c r="Q7377" s="1">
        <v>0.6</v>
      </c>
      <c r="R7377" s="1">
        <v>1.06</v>
      </c>
      <c r="S7377" s="1">
        <v>1.73</v>
      </c>
      <c r="AJ7377" s="1" t="s">
        <v>406</v>
      </c>
      <c r="AK7377" s="19">
        <v>60</v>
      </c>
      <c r="AL7377" s="19">
        <v>40</v>
      </c>
      <c r="AN7377" s="3">
        <v>1960</v>
      </c>
      <c r="AQ7377">
        <v>80608</v>
      </c>
      <c r="AR7377" s="1" t="s">
        <v>585</v>
      </c>
    </row>
    <row r="7378" spans="1:44" x14ac:dyDescent="0.25">
      <c r="A7378" s="1">
        <v>8996</v>
      </c>
      <c r="B7378" s="1" t="s">
        <v>5216</v>
      </c>
      <c r="C7378" s="1">
        <v>124</v>
      </c>
      <c r="D7378" s="1" t="s">
        <v>6350</v>
      </c>
      <c r="F7378" s="1" t="s">
        <v>445</v>
      </c>
      <c r="G7378" s="1">
        <v>6</v>
      </c>
      <c r="H7378" s="1">
        <v>17</v>
      </c>
      <c r="I7378" s="1">
        <v>5.3</v>
      </c>
      <c r="J7378" s="1">
        <v>3</v>
      </c>
      <c r="K7378" s="3">
        <v>29465</v>
      </c>
      <c r="L7378" s="35">
        <v>2</v>
      </c>
      <c r="N7378" s="1">
        <v>60</v>
      </c>
      <c r="O7378" s="1">
        <v>29.1</v>
      </c>
      <c r="Q7378" s="1">
        <v>6.3</v>
      </c>
      <c r="R7378" s="1">
        <v>3.26</v>
      </c>
      <c r="S7378" s="1">
        <v>19.100000000000001</v>
      </c>
      <c r="AJ7378" s="1" t="s">
        <v>406</v>
      </c>
      <c r="AK7378" s="19">
        <v>60</v>
      </c>
      <c r="AL7378" s="19">
        <v>40</v>
      </c>
      <c r="AN7378" s="3">
        <v>1960</v>
      </c>
      <c r="AQ7378">
        <v>80608</v>
      </c>
      <c r="AR7378" s="1" t="s">
        <v>585</v>
      </c>
    </row>
    <row r="7379" spans="1:44" x14ac:dyDescent="0.25">
      <c r="A7379" s="1">
        <v>8997</v>
      </c>
      <c r="B7379" s="1" t="s">
        <v>5216</v>
      </c>
      <c r="C7379" s="1">
        <v>124</v>
      </c>
      <c r="D7379" s="1" t="s">
        <v>5601</v>
      </c>
      <c r="F7379" s="1" t="s">
        <v>445</v>
      </c>
      <c r="G7379" s="1">
        <v>8</v>
      </c>
      <c r="H7379" s="1">
        <v>17</v>
      </c>
      <c r="I7379" s="1">
        <v>5.6</v>
      </c>
      <c r="J7379" s="1">
        <v>3.4</v>
      </c>
      <c r="K7379" s="3">
        <v>16144</v>
      </c>
      <c r="L7379" s="2">
        <f>N7379/((12281.9)*(1-EXP(-(0.00354)*I7379))^(1.50598))</f>
        <v>1.3336906454947388</v>
      </c>
      <c r="N7379" s="1">
        <v>44</v>
      </c>
      <c r="O7379" s="1">
        <v>21.7</v>
      </c>
      <c r="Q7379" s="1">
        <v>5</v>
      </c>
      <c r="R7379" s="1">
        <v>3.73</v>
      </c>
      <c r="S7379" s="1">
        <v>18.399999999999999</v>
      </c>
      <c r="AJ7379" s="1" t="s">
        <v>406</v>
      </c>
      <c r="AK7379" s="19">
        <v>60</v>
      </c>
      <c r="AL7379" s="19">
        <v>40</v>
      </c>
      <c r="AN7379" s="3">
        <v>1960</v>
      </c>
      <c r="AQ7379">
        <v>80608</v>
      </c>
      <c r="AR7379" s="1" t="s">
        <v>585</v>
      </c>
    </row>
    <row r="7380" spans="1:44" x14ac:dyDescent="0.25">
      <c r="A7380" s="1">
        <v>8998</v>
      </c>
      <c r="B7380" s="1" t="s">
        <v>5216</v>
      </c>
      <c r="C7380" s="1">
        <v>124</v>
      </c>
      <c r="D7380" s="1" t="s">
        <v>5601</v>
      </c>
      <c r="F7380" s="1" t="s">
        <v>445</v>
      </c>
      <c r="G7380" s="1">
        <v>9</v>
      </c>
      <c r="H7380" s="1">
        <v>38</v>
      </c>
      <c r="I7380" s="1">
        <v>11.2</v>
      </c>
      <c r="J7380" s="1">
        <v>8.4</v>
      </c>
      <c r="K7380" s="3">
        <v>3118</v>
      </c>
      <c r="L7380" s="35">
        <v>2</v>
      </c>
      <c r="N7380" s="1">
        <v>197</v>
      </c>
      <c r="O7380" s="1">
        <v>98.7</v>
      </c>
      <c r="Q7380" s="1">
        <v>8.1</v>
      </c>
      <c r="R7380" s="1">
        <v>4.3</v>
      </c>
      <c r="S7380" s="1">
        <v>30.6</v>
      </c>
      <c r="AJ7380" s="1" t="s">
        <v>406</v>
      </c>
      <c r="AK7380" s="19">
        <v>60</v>
      </c>
      <c r="AL7380" s="19">
        <v>40</v>
      </c>
      <c r="AN7380" s="3">
        <v>1960</v>
      </c>
      <c r="AQ7380">
        <v>80608</v>
      </c>
      <c r="AR7380" s="1" t="s">
        <v>585</v>
      </c>
    </row>
    <row r="7381" spans="1:44" x14ac:dyDescent="0.25">
      <c r="A7381" s="1">
        <v>8999</v>
      </c>
      <c r="B7381" s="1" t="s">
        <v>5216</v>
      </c>
      <c r="C7381" s="1">
        <v>124</v>
      </c>
      <c r="D7381" s="1" t="s">
        <v>5601</v>
      </c>
      <c r="F7381" s="1" t="s">
        <v>445</v>
      </c>
      <c r="G7381" s="1">
        <v>6</v>
      </c>
      <c r="H7381" s="1">
        <v>45</v>
      </c>
      <c r="I7381" s="1">
        <v>20.2</v>
      </c>
      <c r="J7381" s="1">
        <v>17.600000000000001</v>
      </c>
      <c r="K7381" s="3">
        <v>1050</v>
      </c>
      <c r="L7381" s="2">
        <f>N7381/((17848.7)*(1-EXP(-(0.003475)*I7381))^(1.61462))</f>
        <v>0.98530912548194438</v>
      </c>
      <c r="N7381" s="1">
        <v>228</v>
      </c>
      <c r="O7381" s="1">
        <v>114</v>
      </c>
      <c r="P7381" s="1">
        <v>19.899999999999999</v>
      </c>
      <c r="Q7381" s="1">
        <v>16.8</v>
      </c>
      <c r="R7381" s="1">
        <v>4.8099999999999996</v>
      </c>
      <c r="AJ7381" s="1" t="s">
        <v>406</v>
      </c>
      <c r="AK7381" s="19">
        <v>59</v>
      </c>
      <c r="AL7381" s="19">
        <v>43</v>
      </c>
      <c r="AN7381" s="3">
        <v>1974</v>
      </c>
      <c r="AQ7381">
        <v>80608</v>
      </c>
      <c r="AR7381" s="1" t="s">
        <v>586</v>
      </c>
    </row>
    <row r="7382" spans="1:44" x14ac:dyDescent="0.25">
      <c r="A7382" s="1">
        <v>9000</v>
      </c>
      <c r="B7382" s="1" t="s">
        <v>5216</v>
      </c>
      <c r="C7382" s="1">
        <v>124</v>
      </c>
      <c r="D7382" s="1" t="s">
        <v>5601</v>
      </c>
      <c r="F7382" s="1" t="s">
        <v>445</v>
      </c>
      <c r="G7382" s="1">
        <v>5</v>
      </c>
      <c r="H7382" s="1">
        <v>55</v>
      </c>
      <c r="I7382" s="1">
        <v>22.2</v>
      </c>
      <c r="J7382" s="1">
        <v>20.3</v>
      </c>
      <c r="K7382" s="3">
        <v>843</v>
      </c>
      <c r="L7382" s="2">
        <f>N7382/((17848.7)*(1-EXP(-(0.003475)*I7382))^(1.61462))</f>
        <v>1.0297968372213715</v>
      </c>
      <c r="N7382" s="1">
        <v>276</v>
      </c>
      <c r="O7382" s="1">
        <v>138</v>
      </c>
      <c r="P7382" s="1">
        <v>24.2</v>
      </c>
      <c r="Q7382" s="1">
        <v>20.2</v>
      </c>
      <c r="R7382" s="1">
        <v>5</v>
      </c>
      <c r="AJ7382" s="1" t="s">
        <v>406</v>
      </c>
      <c r="AK7382" s="19">
        <v>59</v>
      </c>
      <c r="AL7382" s="19">
        <v>43</v>
      </c>
      <c r="AN7382" s="3">
        <v>1974</v>
      </c>
      <c r="AQ7382">
        <v>80608</v>
      </c>
      <c r="AR7382" s="1" t="s">
        <v>586</v>
      </c>
    </row>
    <row r="7383" spans="1:44" x14ac:dyDescent="0.25">
      <c r="A7383" s="1">
        <v>9001</v>
      </c>
      <c r="B7383" s="1" t="s">
        <v>5216</v>
      </c>
      <c r="C7383" s="1">
        <v>124</v>
      </c>
      <c r="D7383" s="1" t="s">
        <v>5601</v>
      </c>
      <c r="F7383" s="1" t="s">
        <v>445</v>
      </c>
      <c r="G7383" s="1">
        <v>6</v>
      </c>
      <c r="H7383" s="1">
        <v>65</v>
      </c>
      <c r="I7383" s="1">
        <v>23.1</v>
      </c>
      <c r="J7383" s="1">
        <v>22.5</v>
      </c>
      <c r="K7383" s="3">
        <v>735</v>
      </c>
      <c r="L7383" s="2">
        <f>N7383/((17848.7)*(1-EXP(-(0.003475)*I7383))^(1.61462))</f>
        <v>1.083967762405061</v>
      </c>
      <c r="N7383" s="1">
        <v>309</v>
      </c>
      <c r="O7383" s="1">
        <v>154.5</v>
      </c>
      <c r="P7383" s="1">
        <v>25.9</v>
      </c>
      <c r="Q7383" s="1">
        <v>23.2</v>
      </c>
      <c r="R7383" s="1">
        <v>5.2</v>
      </c>
      <c r="AJ7383" s="1" t="s">
        <v>406</v>
      </c>
      <c r="AK7383" s="19">
        <v>59</v>
      </c>
      <c r="AL7383" s="19">
        <v>43</v>
      </c>
      <c r="AN7383" s="3">
        <v>1974</v>
      </c>
      <c r="AQ7383">
        <v>80608</v>
      </c>
      <c r="AR7383" s="1" t="s">
        <v>586</v>
      </c>
    </row>
    <row r="7384" spans="1:44" x14ac:dyDescent="0.25">
      <c r="A7384" s="1">
        <v>9002</v>
      </c>
      <c r="B7384" s="1" t="s">
        <v>5216</v>
      </c>
      <c r="C7384" s="1">
        <v>124</v>
      </c>
      <c r="D7384" s="1" t="s">
        <v>5601</v>
      </c>
      <c r="F7384" s="1" t="s">
        <v>445</v>
      </c>
      <c r="G7384" s="1">
        <v>6</v>
      </c>
      <c r="H7384" s="1">
        <v>75</v>
      </c>
      <c r="I7384" s="1">
        <v>25.1</v>
      </c>
      <c r="J7384" s="1">
        <v>24.5</v>
      </c>
      <c r="K7384" s="3">
        <v>649</v>
      </c>
      <c r="L7384" s="2">
        <f>N7384/((17848.7)*(1-EXP(-(0.003475)*I7384))^(1.61462))</f>
        <v>1.0303412281922666</v>
      </c>
      <c r="N7384" s="1">
        <v>334</v>
      </c>
      <c r="O7384" s="1">
        <v>167</v>
      </c>
      <c r="P7384" s="1">
        <v>27.5</v>
      </c>
      <c r="Q7384" s="1">
        <v>26.3</v>
      </c>
      <c r="R7384" s="1">
        <v>5.35</v>
      </c>
      <c r="AJ7384" s="1" t="s">
        <v>406</v>
      </c>
      <c r="AK7384" s="19">
        <v>59</v>
      </c>
      <c r="AL7384" s="19">
        <v>43</v>
      </c>
      <c r="AN7384" s="3">
        <v>1974</v>
      </c>
      <c r="AQ7384">
        <v>80608</v>
      </c>
      <c r="AR7384" s="1" t="s">
        <v>586</v>
      </c>
    </row>
    <row r="7385" spans="1:44" x14ac:dyDescent="0.25">
      <c r="A7385" s="1">
        <v>9003</v>
      </c>
      <c r="B7385" s="1" t="s">
        <v>5216</v>
      </c>
      <c r="C7385" s="1">
        <v>124</v>
      </c>
      <c r="D7385" s="1" t="s">
        <v>5601</v>
      </c>
      <c r="F7385" s="1" t="s">
        <v>445</v>
      </c>
      <c r="G7385" s="1">
        <v>6</v>
      </c>
      <c r="H7385" s="1">
        <v>85</v>
      </c>
      <c r="I7385" s="1">
        <v>26</v>
      </c>
      <c r="J7385" s="1">
        <v>26.4</v>
      </c>
      <c r="K7385" s="3">
        <v>581</v>
      </c>
      <c r="L7385" s="2">
        <f>N7385/((17848.7)*(1-EXP(-(0.003475)*I7385))^(1.61462))</f>
        <v>1.0342251627381991</v>
      </c>
      <c r="N7385" s="1">
        <v>354</v>
      </c>
      <c r="O7385" s="1">
        <v>177</v>
      </c>
      <c r="P7385" s="1">
        <v>28.6</v>
      </c>
      <c r="Q7385" s="1">
        <v>29.4</v>
      </c>
      <c r="R7385" s="1">
        <v>5.5</v>
      </c>
      <c r="AJ7385" s="1" t="s">
        <v>406</v>
      </c>
      <c r="AK7385" s="19">
        <v>59</v>
      </c>
      <c r="AL7385" s="19">
        <v>43</v>
      </c>
      <c r="AN7385" s="3">
        <v>1974</v>
      </c>
      <c r="AQ7385">
        <v>80608</v>
      </c>
      <c r="AR7385" s="1" t="s">
        <v>586</v>
      </c>
    </row>
    <row r="7386" spans="1:44" x14ac:dyDescent="0.25">
      <c r="A7386" s="1">
        <v>9004</v>
      </c>
      <c r="B7386" s="1" t="s">
        <v>5216</v>
      </c>
      <c r="C7386" s="1">
        <v>124</v>
      </c>
      <c r="D7386" s="1" t="s">
        <v>5601</v>
      </c>
      <c r="F7386" s="1" t="s">
        <v>445</v>
      </c>
      <c r="G7386" s="1">
        <v>6</v>
      </c>
      <c r="H7386" s="1">
        <v>95</v>
      </c>
      <c r="I7386" s="1">
        <v>26.5</v>
      </c>
      <c r="J7386" s="1">
        <v>27.7</v>
      </c>
      <c r="K7386" s="3">
        <v>544</v>
      </c>
      <c r="L7386" s="2">
        <f>N7386/((17848.7)*(1-EXP(-(0.003475)*I7386))^(1.61462))</f>
        <v>1.0496789818967531</v>
      </c>
      <c r="N7386" s="1">
        <v>370</v>
      </c>
      <c r="O7386" s="1">
        <v>185</v>
      </c>
      <c r="P7386" s="1">
        <v>29.6</v>
      </c>
      <c r="Q7386" s="1">
        <v>32.5</v>
      </c>
      <c r="R7386" s="1">
        <v>5.62</v>
      </c>
      <c r="AJ7386" s="1" t="s">
        <v>406</v>
      </c>
      <c r="AK7386" s="19">
        <v>59</v>
      </c>
      <c r="AL7386" s="19">
        <v>43</v>
      </c>
      <c r="AN7386" s="3">
        <v>1974</v>
      </c>
      <c r="AQ7386">
        <v>80608</v>
      </c>
      <c r="AR7386" s="1" t="s">
        <v>586</v>
      </c>
    </row>
    <row r="7387" spans="1:44" x14ac:dyDescent="0.25">
      <c r="A7387" s="1">
        <v>9005</v>
      </c>
      <c r="B7387" s="1" t="s">
        <v>5216</v>
      </c>
      <c r="C7387" s="1">
        <v>124</v>
      </c>
      <c r="D7387" s="1" t="s">
        <v>5601</v>
      </c>
      <c r="F7387" s="1" t="s">
        <v>445</v>
      </c>
      <c r="G7387" s="1">
        <v>7</v>
      </c>
      <c r="H7387" s="1">
        <v>45</v>
      </c>
      <c r="I7387" s="1">
        <v>16.7</v>
      </c>
      <c r="J7387" s="1">
        <v>15</v>
      </c>
      <c r="K7387" s="3">
        <v>1290</v>
      </c>
      <c r="L7387" s="2">
        <f>N7387/((12787.1)*(1-EXP(-(0.003885)*I7387))^(1.55886))</f>
        <v>1.02298016576577</v>
      </c>
      <c r="N7387" s="1">
        <v>175</v>
      </c>
      <c r="O7387" s="1">
        <v>87.5</v>
      </c>
      <c r="P7387" s="1">
        <v>15.6</v>
      </c>
      <c r="Q7387" s="1">
        <v>11.9</v>
      </c>
      <c r="R7387" s="1">
        <v>4.16</v>
      </c>
      <c r="AJ7387" s="1" t="s">
        <v>406</v>
      </c>
      <c r="AK7387" s="19">
        <v>59</v>
      </c>
      <c r="AL7387" s="19">
        <v>43</v>
      </c>
      <c r="AN7387" s="3">
        <v>1974</v>
      </c>
      <c r="AQ7387">
        <v>80608</v>
      </c>
      <c r="AR7387" s="1" t="s">
        <v>586</v>
      </c>
    </row>
    <row r="7388" spans="1:44" x14ac:dyDescent="0.25">
      <c r="A7388" s="1">
        <v>9006</v>
      </c>
      <c r="B7388" s="1" t="s">
        <v>5216</v>
      </c>
      <c r="C7388" s="1">
        <v>124</v>
      </c>
      <c r="D7388" s="1" t="s">
        <v>5601</v>
      </c>
      <c r="F7388" s="1" t="s">
        <v>445</v>
      </c>
      <c r="G7388" s="1">
        <v>7</v>
      </c>
      <c r="H7388" s="1">
        <v>55</v>
      </c>
      <c r="I7388" s="1">
        <v>19.100000000000001</v>
      </c>
      <c r="J7388" s="1">
        <v>18.2</v>
      </c>
      <c r="K7388" s="3">
        <v>949</v>
      </c>
      <c r="L7388" s="2">
        <f>N7388/((12787.1)*(1-EXP(-(0.003885)*I7388))^(1.55886))</f>
        <v>1.022008898867226</v>
      </c>
      <c r="N7388" s="1">
        <v>214</v>
      </c>
      <c r="O7388" s="1">
        <v>107</v>
      </c>
      <c r="P7388" s="1">
        <v>18.899999999999999</v>
      </c>
      <c r="Q7388" s="1">
        <v>14.1</v>
      </c>
      <c r="R7388" s="1">
        <v>4.24</v>
      </c>
      <c r="AJ7388" s="1" t="s">
        <v>406</v>
      </c>
      <c r="AK7388" s="19">
        <v>59</v>
      </c>
      <c r="AL7388" s="19">
        <v>43</v>
      </c>
      <c r="AN7388" s="3">
        <v>1974</v>
      </c>
      <c r="AQ7388">
        <v>80608</v>
      </c>
      <c r="AR7388" s="1" t="s">
        <v>586</v>
      </c>
    </row>
    <row r="7389" spans="1:44" x14ac:dyDescent="0.25">
      <c r="A7389" s="1">
        <v>9007</v>
      </c>
      <c r="B7389" s="1" t="s">
        <v>5216</v>
      </c>
      <c r="C7389" s="1">
        <v>124</v>
      </c>
      <c r="D7389" s="1" t="s">
        <v>5601</v>
      </c>
      <c r="F7389" s="1" t="s">
        <v>445</v>
      </c>
      <c r="G7389" s="1">
        <v>6</v>
      </c>
      <c r="H7389" s="1">
        <v>65</v>
      </c>
      <c r="I7389" s="1">
        <v>21</v>
      </c>
      <c r="J7389" s="1">
        <v>20.8</v>
      </c>
      <c r="K7389" s="3">
        <v>767</v>
      </c>
      <c r="L7389" s="2">
        <f>N7389/((12787.1)*(1-EXP(-(0.003885)*I7389))^(1.55886))</f>
        <v>1.0150095111972832</v>
      </c>
      <c r="N7389" s="1">
        <v>245</v>
      </c>
      <c r="O7389" s="1">
        <v>122.5</v>
      </c>
      <c r="P7389" s="1">
        <v>21.6</v>
      </c>
      <c r="Q7389" s="1">
        <v>16.8</v>
      </c>
      <c r="R7389" s="1">
        <v>4.3099999999999996</v>
      </c>
      <c r="AJ7389" s="1" t="s">
        <v>406</v>
      </c>
      <c r="AK7389" s="19">
        <v>59</v>
      </c>
      <c r="AL7389" s="19">
        <v>43</v>
      </c>
      <c r="AN7389" s="3">
        <v>1974</v>
      </c>
      <c r="AQ7389">
        <v>80608</v>
      </c>
      <c r="AR7389" s="1" t="s">
        <v>586</v>
      </c>
    </row>
    <row r="7390" spans="1:44" x14ac:dyDescent="0.25">
      <c r="A7390" s="1">
        <v>9008</v>
      </c>
      <c r="B7390" s="1" t="s">
        <v>5216</v>
      </c>
      <c r="C7390" s="1">
        <v>124</v>
      </c>
      <c r="D7390" s="1" t="s">
        <v>5601</v>
      </c>
      <c r="F7390" s="1" t="s">
        <v>445</v>
      </c>
      <c r="G7390" s="1">
        <v>6</v>
      </c>
      <c r="H7390" s="1">
        <v>75</v>
      </c>
      <c r="I7390" s="1">
        <v>22.6</v>
      </c>
      <c r="J7390" s="1">
        <v>22.6</v>
      </c>
      <c r="K7390" s="3">
        <v>673</v>
      </c>
      <c r="L7390" s="2">
        <f>N7390/((12787.1)*(1-EXP(-(0.003885)*I7390))^(1.55886))</f>
        <v>0.99866545616884217</v>
      </c>
      <c r="N7390" s="1">
        <v>269</v>
      </c>
      <c r="O7390" s="1">
        <v>134.5</v>
      </c>
      <c r="P7390" s="1">
        <v>22.6</v>
      </c>
      <c r="Q7390" s="1">
        <v>19</v>
      </c>
      <c r="R7390" s="1">
        <v>4.3899999999999997</v>
      </c>
      <c r="AJ7390" s="1" t="s">
        <v>406</v>
      </c>
      <c r="AK7390" s="19">
        <v>59</v>
      </c>
      <c r="AL7390" s="19">
        <v>43</v>
      </c>
      <c r="AN7390" s="3">
        <v>1974</v>
      </c>
      <c r="AQ7390">
        <v>80608</v>
      </c>
      <c r="AR7390" s="1" t="s">
        <v>586</v>
      </c>
    </row>
    <row r="7391" spans="1:44" x14ac:dyDescent="0.25">
      <c r="A7391" s="1">
        <v>9009</v>
      </c>
      <c r="B7391" s="1" t="s">
        <v>5216</v>
      </c>
      <c r="C7391" s="1">
        <v>124</v>
      </c>
      <c r="D7391" s="1" t="s">
        <v>5601</v>
      </c>
      <c r="F7391" s="1" t="s">
        <v>445</v>
      </c>
      <c r="G7391" s="1">
        <v>7</v>
      </c>
      <c r="H7391" s="1">
        <v>85</v>
      </c>
      <c r="I7391" s="1">
        <v>23.9</v>
      </c>
      <c r="J7391" s="1">
        <v>24</v>
      </c>
      <c r="K7391" s="3">
        <v>612</v>
      </c>
      <c r="L7391" s="2">
        <f>N7391/((12787.1)*(1-EXP(-(0.003885)*I7391))^(1.55886))</f>
        <v>0.98373978737099843</v>
      </c>
      <c r="N7391" s="1">
        <v>288</v>
      </c>
      <c r="O7391" s="1">
        <v>144</v>
      </c>
      <c r="P7391" s="1">
        <v>23.7</v>
      </c>
      <c r="Q7391" s="1">
        <v>21.5</v>
      </c>
      <c r="R7391" s="1">
        <v>4.47</v>
      </c>
      <c r="AJ7391" s="1" t="s">
        <v>406</v>
      </c>
      <c r="AK7391" s="19">
        <v>59</v>
      </c>
      <c r="AL7391" s="19">
        <v>43</v>
      </c>
      <c r="AN7391" s="3">
        <v>1974</v>
      </c>
      <c r="AQ7391">
        <v>80608</v>
      </c>
      <c r="AR7391" s="1" t="s">
        <v>586</v>
      </c>
    </row>
    <row r="7392" spans="1:44" x14ac:dyDescent="0.25">
      <c r="A7392" s="1">
        <v>9010</v>
      </c>
      <c r="B7392" s="1" t="s">
        <v>5216</v>
      </c>
      <c r="C7392" s="1">
        <v>124</v>
      </c>
      <c r="D7392" s="1" t="s">
        <v>5601</v>
      </c>
      <c r="F7392" s="1" t="s">
        <v>445</v>
      </c>
      <c r="G7392" s="1">
        <v>7</v>
      </c>
      <c r="H7392" s="1">
        <v>95</v>
      </c>
      <c r="I7392" s="1">
        <v>24.7</v>
      </c>
      <c r="J7392" s="1">
        <v>25</v>
      </c>
      <c r="K7392" s="3">
        <v>575</v>
      </c>
      <c r="L7392" s="2">
        <f>N7392/((12787.1)*(1-EXP(-(0.003885)*I7392))^(1.55886))</f>
        <v>0.98229059296691246</v>
      </c>
      <c r="N7392" s="1">
        <v>302</v>
      </c>
      <c r="O7392" s="1">
        <v>151</v>
      </c>
      <c r="P7392" s="1">
        <v>22.2</v>
      </c>
      <c r="Q7392" s="1">
        <v>23.5</v>
      </c>
      <c r="R7392" s="1">
        <v>4.54</v>
      </c>
      <c r="AJ7392" s="1" t="s">
        <v>406</v>
      </c>
      <c r="AK7392" s="19">
        <v>59</v>
      </c>
      <c r="AL7392" s="19">
        <v>43</v>
      </c>
      <c r="AN7392" s="3">
        <v>1974</v>
      </c>
      <c r="AQ7392">
        <v>80608</v>
      </c>
      <c r="AR7392" s="1" t="s">
        <v>586</v>
      </c>
    </row>
    <row r="7393" spans="1:44" x14ac:dyDescent="0.25">
      <c r="A7393" s="1">
        <v>9011</v>
      </c>
      <c r="B7393" s="1" t="s">
        <v>5216</v>
      </c>
      <c r="C7393" s="1">
        <v>124</v>
      </c>
      <c r="D7393" s="1" t="s">
        <v>5601</v>
      </c>
      <c r="F7393" s="1" t="s">
        <v>445</v>
      </c>
      <c r="G7393" s="1">
        <v>8</v>
      </c>
      <c r="H7393" s="1">
        <v>45</v>
      </c>
      <c r="I7393" s="1">
        <v>14.8</v>
      </c>
      <c r="J7393" s="1">
        <v>14.1</v>
      </c>
      <c r="K7393" s="3">
        <v>1400</v>
      </c>
      <c r="L7393" s="2">
        <f>N7393/((12281.9)*(1-EXP(-(0.00354)*I7393))^(1.50598))</f>
        <v>1.1643114958695382</v>
      </c>
      <c r="N7393" s="1">
        <v>162</v>
      </c>
      <c r="O7393" s="1">
        <v>81</v>
      </c>
      <c r="P7393" s="1">
        <v>14</v>
      </c>
      <c r="Q7393" s="1">
        <v>10.1</v>
      </c>
      <c r="R7393" s="1">
        <v>3.66</v>
      </c>
      <c r="AJ7393" s="1" t="s">
        <v>406</v>
      </c>
      <c r="AK7393" s="19">
        <v>59</v>
      </c>
      <c r="AL7393" s="19">
        <v>43</v>
      </c>
      <c r="AN7393" s="3">
        <v>1974</v>
      </c>
      <c r="AQ7393">
        <v>80608</v>
      </c>
      <c r="AR7393" s="1" t="s">
        <v>586</v>
      </c>
    </row>
    <row r="7394" spans="1:44" x14ac:dyDescent="0.25">
      <c r="A7394" s="1">
        <v>9012</v>
      </c>
      <c r="B7394" s="1" t="s">
        <v>5216</v>
      </c>
      <c r="C7394" s="1">
        <v>124</v>
      </c>
      <c r="D7394" s="1" t="s">
        <v>5601</v>
      </c>
      <c r="F7394" s="1" t="s">
        <v>445</v>
      </c>
      <c r="G7394" s="1">
        <v>8</v>
      </c>
      <c r="H7394" s="1">
        <v>55</v>
      </c>
      <c r="I7394" s="1">
        <v>16.399999999999999</v>
      </c>
      <c r="J7394" s="1">
        <v>17.2</v>
      </c>
      <c r="K7394" s="3">
        <v>1026</v>
      </c>
      <c r="L7394" s="2">
        <f>N7394/((12281.9)*(1-EXP(-(0.00354)*I7394))^(1.50598))</f>
        <v>1.1625386778623725</v>
      </c>
      <c r="N7394" s="1">
        <v>188</v>
      </c>
      <c r="O7394" s="1">
        <v>94</v>
      </c>
      <c r="P7394" s="1">
        <v>16.7</v>
      </c>
      <c r="Q7394" s="1">
        <v>11.2</v>
      </c>
      <c r="R7394" s="1">
        <v>3.7</v>
      </c>
      <c r="AJ7394" s="1" t="s">
        <v>406</v>
      </c>
      <c r="AK7394" s="19">
        <v>59</v>
      </c>
      <c r="AL7394" s="19">
        <v>43</v>
      </c>
      <c r="AN7394" s="3">
        <v>1974</v>
      </c>
      <c r="AQ7394">
        <v>80608</v>
      </c>
      <c r="AR7394" s="1" t="s">
        <v>586</v>
      </c>
    </row>
    <row r="7395" spans="1:44" x14ac:dyDescent="0.25">
      <c r="A7395" s="1">
        <v>9013</v>
      </c>
      <c r="B7395" s="1" t="s">
        <v>5216</v>
      </c>
      <c r="C7395" s="1">
        <v>124</v>
      </c>
      <c r="D7395" s="1" t="s">
        <v>5601</v>
      </c>
      <c r="F7395" s="1" t="s">
        <v>445</v>
      </c>
      <c r="G7395" s="1">
        <v>7</v>
      </c>
      <c r="H7395" s="1">
        <v>65</v>
      </c>
      <c r="I7395" s="1">
        <v>17.899999999999999</v>
      </c>
      <c r="J7395" s="1">
        <v>19.3</v>
      </c>
      <c r="K7395" s="3">
        <v>847</v>
      </c>
      <c r="L7395" s="2">
        <f>N7395/((12281.9)*(1-EXP(-(0.00354)*I7395))^(1.50598))</f>
        <v>1.1264132264094613</v>
      </c>
      <c r="N7395" s="1">
        <v>207</v>
      </c>
      <c r="O7395" s="1">
        <v>103.5</v>
      </c>
      <c r="P7395" s="1">
        <v>18.3</v>
      </c>
      <c r="Q7395" s="1">
        <v>12.9</v>
      </c>
      <c r="R7395" s="1">
        <v>3.73</v>
      </c>
      <c r="AJ7395" s="1" t="s">
        <v>406</v>
      </c>
      <c r="AK7395" s="19">
        <v>59</v>
      </c>
      <c r="AL7395" s="19">
        <v>43</v>
      </c>
      <c r="AN7395" s="3">
        <v>1974</v>
      </c>
      <c r="AQ7395">
        <v>80608</v>
      </c>
      <c r="AR7395" s="1" t="s">
        <v>586</v>
      </c>
    </row>
    <row r="7396" spans="1:44" x14ac:dyDescent="0.25">
      <c r="A7396" s="1">
        <v>9014</v>
      </c>
      <c r="B7396" s="1" t="s">
        <v>5216</v>
      </c>
      <c r="C7396" s="1">
        <v>124</v>
      </c>
      <c r="D7396" s="1" t="s">
        <v>5601</v>
      </c>
      <c r="F7396" s="1" t="s">
        <v>445</v>
      </c>
      <c r="G7396" s="1">
        <v>8</v>
      </c>
      <c r="H7396" s="1">
        <v>75</v>
      </c>
      <c r="I7396" s="1">
        <v>19.3</v>
      </c>
      <c r="J7396" s="1">
        <v>20.9</v>
      </c>
      <c r="K7396" s="3">
        <v>738</v>
      </c>
      <c r="L7396" s="2">
        <f>N7396/((12281.9)*(1-EXP(-(0.00354)*I7396))^(1.50598))</f>
        <v>1.0873846401857339</v>
      </c>
      <c r="N7396" s="1">
        <v>223</v>
      </c>
      <c r="O7396" s="1">
        <v>111.5</v>
      </c>
      <c r="P7396" s="1">
        <v>19.399999999999999</v>
      </c>
      <c r="Q7396" s="1">
        <v>14.6</v>
      </c>
      <c r="R7396" s="1">
        <v>3.81</v>
      </c>
      <c r="AJ7396" s="1" t="s">
        <v>406</v>
      </c>
      <c r="AK7396" s="19">
        <v>59</v>
      </c>
      <c r="AL7396" s="19">
        <v>43</v>
      </c>
      <c r="AN7396" s="3">
        <v>1974</v>
      </c>
      <c r="AQ7396">
        <v>80608</v>
      </c>
      <c r="AR7396" s="1" t="s">
        <v>586</v>
      </c>
    </row>
    <row r="7397" spans="1:44" x14ac:dyDescent="0.25">
      <c r="A7397" s="1">
        <v>9015</v>
      </c>
      <c r="B7397" s="1" t="s">
        <v>5216</v>
      </c>
      <c r="C7397" s="1">
        <v>124</v>
      </c>
      <c r="D7397" s="1" t="s">
        <v>5601</v>
      </c>
      <c r="F7397" s="1" t="s">
        <v>445</v>
      </c>
      <c r="G7397" s="1">
        <v>8</v>
      </c>
      <c r="H7397" s="1">
        <v>85</v>
      </c>
      <c r="I7397" s="1">
        <v>20.5</v>
      </c>
      <c r="J7397" s="1">
        <v>21.9</v>
      </c>
      <c r="K7397" s="3">
        <v>674</v>
      </c>
      <c r="L7397" s="2">
        <f>N7397/((12281.9)*(1-EXP(-(0.00354)*I7397))^(1.50598))</f>
        <v>1.049705757585266</v>
      </c>
      <c r="N7397" s="1">
        <v>235</v>
      </c>
      <c r="O7397" s="1">
        <v>117.5</v>
      </c>
      <c r="P7397" s="1">
        <v>19.899999999999999</v>
      </c>
      <c r="Q7397" s="1">
        <v>16.3</v>
      </c>
      <c r="R7397" s="1">
        <v>3.89</v>
      </c>
      <c r="AJ7397" s="1" t="s">
        <v>406</v>
      </c>
      <c r="AK7397" s="19">
        <v>59</v>
      </c>
      <c r="AL7397" s="19">
        <v>43</v>
      </c>
      <c r="AN7397" s="3">
        <v>1974</v>
      </c>
      <c r="AQ7397">
        <v>80608</v>
      </c>
      <c r="AR7397" s="1" t="s">
        <v>586</v>
      </c>
    </row>
    <row r="7398" spans="1:44" x14ac:dyDescent="0.25">
      <c r="A7398" s="1">
        <v>9016</v>
      </c>
      <c r="B7398" s="1" t="s">
        <v>5216</v>
      </c>
      <c r="C7398" s="1">
        <v>124</v>
      </c>
      <c r="D7398" s="1" t="s">
        <v>5601</v>
      </c>
      <c r="F7398" s="1" t="s">
        <v>445</v>
      </c>
      <c r="G7398" s="1">
        <v>8</v>
      </c>
      <c r="H7398" s="1">
        <v>95</v>
      </c>
      <c r="I7398" s="1">
        <v>21.8</v>
      </c>
      <c r="J7398" s="1">
        <v>22.5</v>
      </c>
      <c r="K7398" s="3">
        <v>643</v>
      </c>
      <c r="L7398" s="2">
        <f>N7398/((12281.9)*(1-EXP(-(0.00354)*I7398))^(1.50598))</f>
        <v>0.99692406209590478</v>
      </c>
      <c r="N7398" s="1">
        <v>244</v>
      </c>
      <c r="O7398" s="1">
        <v>122</v>
      </c>
      <c r="P7398" s="1">
        <v>20.5</v>
      </c>
      <c r="Q7398" s="1">
        <v>17.2</v>
      </c>
      <c r="R7398" s="1">
        <v>3.97</v>
      </c>
      <c r="AJ7398" s="1" t="s">
        <v>406</v>
      </c>
      <c r="AK7398" s="19">
        <v>59</v>
      </c>
      <c r="AL7398" s="19">
        <v>43</v>
      </c>
      <c r="AN7398" s="3">
        <v>1974</v>
      </c>
      <c r="AQ7398">
        <v>80608</v>
      </c>
      <c r="AR7398" s="1" t="s">
        <v>586</v>
      </c>
    </row>
    <row r="7399" spans="1:44" x14ac:dyDescent="0.25">
      <c r="A7399" s="1">
        <v>9017</v>
      </c>
      <c r="B7399" s="1" t="s">
        <v>5216</v>
      </c>
      <c r="C7399" s="1">
        <v>124</v>
      </c>
      <c r="D7399" s="1" t="s">
        <v>5601</v>
      </c>
      <c r="F7399" s="1" t="s">
        <v>445</v>
      </c>
      <c r="G7399" s="1">
        <v>5</v>
      </c>
      <c r="H7399" s="1">
        <v>28</v>
      </c>
      <c r="I7399" s="1">
        <v>13</v>
      </c>
      <c r="J7399" s="1">
        <v>10</v>
      </c>
      <c r="K7399" s="3">
        <v>2250</v>
      </c>
      <c r="L7399" s="2">
        <f>N7399/((23820.2)*(1-EXP(-(0.003315)*I7399))^(1.69896))</f>
        <v>0.88251507905400395</v>
      </c>
      <c r="N7399" s="1">
        <v>97</v>
      </c>
      <c r="O7399" s="1">
        <v>54.4</v>
      </c>
      <c r="Q7399" s="1">
        <v>13</v>
      </c>
      <c r="R7399" s="1">
        <v>2.89</v>
      </c>
      <c r="S7399" s="1">
        <v>15.4</v>
      </c>
      <c r="AJ7399" s="1" t="s">
        <v>406</v>
      </c>
      <c r="AK7399" s="19">
        <v>59.5</v>
      </c>
      <c r="AL7399" s="19">
        <v>44</v>
      </c>
      <c r="AN7399" s="3">
        <v>1995</v>
      </c>
      <c r="AQ7399">
        <v>80608</v>
      </c>
      <c r="AR7399" s="1" t="s">
        <v>538</v>
      </c>
    </row>
    <row r="7400" spans="1:44" x14ac:dyDescent="0.25">
      <c r="A7400" s="1">
        <v>9018</v>
      </c>
      <c r="B7400" s="1" t="s">
        <v>5216</v>
      </c>
      <c r="C7400" s="1">
        <v>124</v>
      </c>
      <c r="D7400" s="1" t="s">
        <v>5601</v>
      </c>
      <c r="F7400" s="1" t="s">
        <v>445</v>
      </c>
      <c r="G7400" s="1">
        <v>5</v>
      </c>
      <c r="H7400" s="1">
        <v>30</v>
      </c>
      <c r="I7400" s="1">
        <v>15</v>
      </c>
      <c r="J7400" s="1">
        <v>10</v>
      </c>
      <c r="K7400" s="3">
        <v>2830</v>
      </c>
      <c r="L7400" s="2">
        <f>N7400/((23820.2)*(1-EXP(-(0.003315)*I7400))^(1.69896))</f>
        <v>0.99725321113491261</v>
      </c>
      <c r="N7400" s="1">
        <v>139</v>
      </c>
      <c r="O7400" s="1">
        <v>68.099999999999994</v>
      </c>
      <c r="Q7400" s="1">
        <v>16.399999999999999</v>
      </c>
      <c r="R7400" s="1">
        <v>3.56</v>
      </c>
      <c r="S7400" s="1">
        <v>20.2</v>
      </c>
      <c r="AJ7400" s="1" t="s">
        <v>406</v>
      </c>
      <c r="AK7400" s="19">
        <v>59.5</v>
      </c>
      <c r="AL7400" s="19">
        <v>44</v>
      </c>
      <c r="AN7400" s="3">
        <v>1995</v>
      </c>
      <c r="AQ7400">
        <v>80608</v>
      </c>
      <c r="AR7400" s="1" t="s">
        <v>538</v>
      </c>
    </row>
    <row r="7401" spans="1:44" x14ac:dyDescent="0.25">
      <c r="A7401" s="1">
        <v>9019</v>
      </c>
      <c r="B7401" s="1" t="s">
        <v>5216</v>
      </c>
      <c r="C7401" s="1">
        <v>124</v>
      </c>
      <c r="D7401" s="1" t="s">
        <v>6344</v>
      </c>
      <c r="F7401" s="1" t="s">
        <v>445</v>
      </c>
      <c r="G7401" s="1">
        <v>6</v>
      </c>
      <c r="H7401" s="1">
        <v>30</v>
      </c>
      <c r="I7401" s="1">
        <v>13</v>
      </c>
      <c r="J7401" s="1">
        <v>8</v>
      </c>
      <c r="K7401" s="3">
        <v>3290</v>
      </c>
      <c r="L7401" s="2">
        <f>N7401/((17848.7)*(1-EXP(-(0.003475)*I7401))^(1.61462))</f>
        <v>0.86298040505322737</v>
      </c>
      <c r="N7401" s="1">
        <v>100</v>
      </c>
      <c r="O7401" s="1">
        <v>61.4</v>
      </c>
      <c r="Q7401" s="1">
        <v>14</v>
      </c>
      <c r="R7401" s="1">
        <v>3.33</v>
      </c>
      <c r="S7401" s="1">
        <v>17.2</v>
      </c>
      <c r="AJ7401" s="1" t="s">
        <v>406</v>
      </c>
      <c r="AK7401" s="19">
        <v>59.5</v>
      </c>
      <c r="AL7401" s="19">
        <v>44</v>
      </c>
      <c r="AN7401" s="3">
        <v>1995</v>
      </c>
      <c r="AQ7401">
        <v>80608</v>
      </c>
      <c r="AR7401" s="1" t="s">
        <v>538</v>
      </c>
    </row>
    <row r="7402" spans="1:44" x14ac:dyDescent="0.25">
      <c r="A7402" s="1">
        <v>9020</v>
      </c>
      <c r="B7402" s="1" t="s">
        <v>5216</v>
      </c>
      <c r="C7402" s="1">
        <v>124</v>
      </c>
      <c r="D7402" s="1" t="s">
        <v>6344</v>
      </c>
      <c r="F7402" s="1" t="s">
        <v>445</v>
      </c>
      <c r="G7402" s="1">
        <v>5</v>
      </c>
      <c r="H7402" s="1">
        <v>31</v>
      </c>
      <c r="I7402" s="1">
        <v>14</v>
      </c>
      <c r="J7402" s="1">
        <v>9</v>
      </c>
      <c r="K7402" s="3">
        <v>2920</v>
      </c>
      <c r="L7402" s="2">
        <f>N7402/((23820.2)*(1-EXP(-(0.003315)*I7402))^(1.69896))</f>
        <v>1.0457482008246946</v>
      </c>
      <c r="N7402" s="1">
        <v>130</v>
      </c>
      <c r="O7402" s="1">
        <v>60.9</v>
      </c>
      <c r="Q7402" s="1">
        <v>14.2</v>
      </c>
      <c r="R7402" s="1">
        <v>3.33</v>
      </c>
      <c r="S7402" s="1">
        <v>17.2</v>
      </c>
      <c r="AJ7402" s="1" t="s">
        <v>406</v>
      </c>
      <c r="AK7402" s="19">
        <v>59.5</v>
      </c>
      <c r="AL7402" s="19">
        <v>44</v>
      </c>
      <c r="AN7402" s="3">
        <v>1995</v>
      </c>
      <c r="AQ7402">
        <v>80608</v>
      </c>
      <c r="AR7402" s="1" t="s">
        <v>538</v>
      </c>
    </row>
    <row r="7403" spans="1:44" x14ac:dyDescent="0.25">
      <c r="A7403" s="1">
        <v>9021</v>
      </c>
      <c r="B7403" s="1" t="s">
        <v>5216</v>
      </c>
      <c r="C7403" s="1">
        <v>124</v>
      </c>
      <c r="D7403" s="1" t="s">
        <v>5932</v>
      </c>
      <c r="F7403" s="1" t="s">
        <v>445</v>
      </c>
      <c r="G7403" s="1">
        <v>6</v>
      </c>
      <c r="H7403" s="1">
        <v>40</v>
      </c>
      <c r="I7403" s="1">
        <v>17</v>
      </c>
      <c r="J7403" s="1">
        <v>14</v>
      </c>
      <c r="K7403" s="3">
        <v>1348</v>
      </c>
      <c r="L7403" s="2">
        <f>N7403/((17848.7)*(1-EXP(-(0.003475)*I7403))^(1.61462))</f>
        <v>0.89408116529892756</v>
      </c>
      <c r="N7403" s="1">
        <v>158</v>
      </c>
      <c r="O7403" s="1">
        <v>90.6</v>
      </c>
      <c r="Q7403" s="1">
        <v>12</v>
      </c>
      <c r="R7403" s="1">
        <v>3.11</v>
      </c>
      <c r="S7403" s="1">
        <v>17.600000000000001</v>
      </c>
      <c r="AJ7403" s="1" t="s">
        <v>406</v>
      </c>
      <c r="AK7403" s="19">
        <v>59.5</v>
      </c>
      <c r="AL7403" s="19">
        <v>44</v>
      </c>
      <c r="AN7403" s="3">
        <v>1995</v>
      </c>
      <c r="AQ7403">
        <v>80608</v>
      </c>
      <c r="AR7403" s="1" t="s">
        <v>538</v>
      </c>
    </row>
    <row r="7404" spans="1:44" x14ac:dyDescent="0.25">
      <c r="A7404" s="1">
        <v>9022</v>
      </c>
      <c r="B7404" s="1" t="s">
        <v>5216</v>
      </c>
      <c r="C7404" s="1">
        <v>124</v>
      </c>
      <c r="D7404" s="1" t="s">
        <v>5945</v>
      </c>
      <c r="F7404" s="1" t="s">
        <v>445</v>
      </c>
      <c r="G7404" s="1">
        <v>5</v>
      </c>
      <c r="H7404" s="1">
        <v>40</v>
      </c>
      <c r="I7404" s="1">
        <v>19</v>
      </c>
      <c r="J7404" s="1">
        <v>14</v>
      </c>
      <c r="K7404" s="3">
        <v>1817</v>
      </c>
      <c r="L7404" s="2">
        <f>N7404/((23820.2)*(1-EXP(-(0.003315)*I7404))^(1.69896))</f>
        <v>1.3352116656282651</v>
      </c>
      <c r="N7404" s="1">
        <v>275</v>
      </c>
      <c r="O7404" s="1">
        <v>153.4</v>
      </c>
      <c r="Q7404" s="1">
        <v>21</v>
      </c>
      <c r="R7404" s="1">
        <v>4</v>
      </c>
      <c r="S7404" s="1">
        <v>30.2</v>
      </c>
      <c r="AJ7404" s="1" t="s">
        <v>406</v>
      </c>
      <c r="AK7404" s="19">
        <v>59.5</v>
      </c>
      <c r="AL7404" s="19">
        <v>44</v>
      </c>
      <c r="AN7404" s="3">
        <v>1995</v>
      </c>
      <c r="AQ7404">
        <v>80608</v>
      </c>
      <c r="AR7404" s="1" t="s">
        <v>538</v>
      </c>
    </row>
    <row r="7405" spans="1:44" x14ac:dyDescent="0.25">
      <c r="A7405" s="1">
        <v>9023</v>
      </c>
      <c r="B7405" s="1" t="s">
        <v>5216</v>
      </c>
      <c r="C7405" s="1">
        <v>124</v>
      </c>
      <c r="D7405" s="1" t="s">
        <v>6075</v>
      </c>
      <c r="F7405" s="1" t="s">
        <v>445</v>
      </c>
      <c r="G7405" s="1">
        <v>5</v>
      </c>
      <c r="H7405" s="1">
        <v>43</v>
      </c>
      <c r="I7405" s="1">
        <v>19</v>
      </c>
      <c r="J7405" s="1">
        <v>14</v>
      </c>
      <c r="K7405" s="3">
        <v>1495</v>
      </c>
      <c r="L7405" s="2">
        <f>N7405/((23820.2)*(1-EXP(-(0.003315)*I7405))^(1.69896))</f>
        <v>1.0875905930935688</v>
      </c>
      <c r="N7405" s="1">
        <v>224</v>
      </c>
      <c r="O7405" s="1">
        <v>135.80000000000001</v>
      </c>
      <c r="Q7405" s="1">
        <v>18.600000000000001</v>
      </c>
      <c r="R7405" s="1">
        <v>4.22</v>
      </c>
      <c r="S7405" s="1">
        <v>25.2</v>
      </c>
      <c r="AJ7405" s="1" t="s">
        <v>406</v>
      </c>
      <c r="AK7405" s="19">
        <v>59.5</v>
      </c>
      <c r="AL7405" s="19">
        <v>44</v>
      </c>
      <c r="AN7405" s="3">
        <v>1995</v>
      </c>
      <c r="AQ7405">
        <v>80608</v>
      </c>
      <c r="AR7405" s="1" t="s">
        <v>538</v>
      </c>
    </row>
    <row r="7406" spans="1:44" x14ac:dyDescent="0.25">
      <c r="A7406" s="1">
        <v>9024</v>
      </c>
      <c r="B7406" s="1" t="s">
        <v>5216</v>
      </c>
      <c r="C7406" s="1">
        <v>124</v>
      </c>
      <c r="D7406" s="1" t="s">
        <v>5814</v>
      </c>
      <c r="F7406" s="1" t="s">
        <v>445</v>
      </c>
      <c r="G7406" s="1">
        <v>5</v>
      </c>
      <c r="H7406" s="1">
        <v>50</v>
      </c>
      <c r="I7406" s="1">
        <v>22</v>
      </c>
      <c r="J7406" s="1">
        <v>20</v>
      </c>
      <c r="K7406" s="3">
        <v>1425</v>
      </c>
      <c r="L7406" s="2">
        <f>N7406/((23820.2)*(1-EXP(-(0.003315)*I7406))^(1.69896))</f>
        <v>1.5342624603428565</v>
      </c>
      <c r="N7406" s="1">
        <v>402</v>
      </c>
      <c r="O7406" s="1">
        <v>202</v>
      </c>
      <c r="Q7406" s="1">
        <v>29.2</v>
      </c>
      <c r="R7406" s="1">
        <v>4.67</v>
      </c>
      <c r="S7406" s="1">
        <v>42.2</v>
      </c>
      <c r="AJ7406" s="1" t="s">
        <v>406</v>
      </c>
      <c r="AK7406" s="19">
        <v>59.5</v>
      </c>
      <c r="AL7406" s="19">
        <v>44</v>
      </c>
      <c r="AN7406" s="3">
        <v>1995</v>
      </c>
      <c r="AQ7406">
        <v>80608</v>
      </c>
      <c r="AR7406" s="1" t="s">
        <v>538</v>
      </c>
    </row>
    <row r="7407" spans="1:44" x14ac:dyDescent="0.25">
      <c r="A7407" s="1">
        <v>9025</v>
      </c>
      <c r="B7407" s="1" t="s">
        <v>5216</v>
      </c>
      <c r="C7407" s="1">
        <v>124</v>
      </c>
      <c r="D7407" s="1" t="s">
        <v>5945</v>
      </c>
      <c r="F7407" s="1" t="s">
        <v>445</v>
      </c>
      <c r="G7407" s="1">
        <v>4</v>
      </c>
      <c r="H7407" s="1">
        <v>50</v>
      </c>
      <c r="I7407" s="1">
        <v>24</v>
      </c>
      <c r="J7407" s="1">
        <v>20</v>
      </c>
      <c r="K7407" s="3">
        <v>1099</v>
      </c>
      <c r="L7407" s="2">
        <f>N7407/((23820.2)*(1-EXP(-(0.003315)*I7407))^(1.69896))</f>
        <v>1.3341119947131117</v>
      </c>
      <c r="N7407" s="1">
        <v>403</v>
      </c>
      <c r="O7407" s="1">
        <v>202.2</v>
      </c>
      <c r="Q7407" s="1">
        <v>30.6</v>
      </c>
      <c r="R7407" s="1">
        <v>4.67</v>
      </c>
      <c r="S7407" s="1">
        <v>40.6</v>
      </c>
      <c r="AJ7407" s="1" t="s">
        <v>406</v>
      </c>
      <c r="AK7407" s="19">
        <v>59.5</v>
      </c>
      <c r="AL7407" s="19">
        <v>44</v>
      </c>
      <c r="AN7407" s="3">
        <v>1995</v>
      </c>
      <c r="AQ7407">
        <v>80608</v>
      </c>
      <c r="AR7407" s="1" t="s">
        <v>538</v>
      </c>
    </row>
    <row r="7408" spans="1:44" x14ac:dyDescent="0.25">
      <c r="A7408" s="1">
        <v>9026</v>
      </c>
      <c r="B7408" s="1" t="s">
        <v>5216</v>
      </c>
      <c r="C7408" s="1">
        <v>124</v>
      </c>
      <c r="D7408" s="1" t="s">
        <v>5812</v>
      </c>
      <c r="F7408" s="1" t="s">
        <v>445</v>
      </c>
      <c r="G7408" s="1">
        <v>6</v>
      </c>
      <c r="H7408" s="1">
        <v>61</v>
      </c>
      <c r="I7408" s="1">
        <v>21</v>
      </c>
      <c r="J7408" s="1">
        <v>20</v>
      </c>
      <c r="K7408" s="3">
        <v>1010</v>
      </c>
      <c r="L7408" s="2">
        <f>N7408/((17848.7)*(1-EXP(-(0.003475)*I7408))^(1.61462))</f>
        <v>1.2081528603942606</v>
      </c>
      <c r="N7408" s="1">
        <v>297</v>
      </c>
      <c r="O7408" s="1">
        <v>146.4</v>
      </c>
      <c r="Q7408" s="1">
        <v>20.399999999999999</v>
      </c>
      <c r="R7408" s="1">
        <v>4.67</v>
      </c>
      <c r="S7408" s="1">
        <v>29.8</v>
      </c>
      <c r="AJ7408" s="1" t="s">
        <v>406</v>
      </c>
      <c r="AK7408" s="19">
        <v>59.5</v>
      </c>
      <c r="AL7408" s="19">
        <v>44</v>
      </c>
      <c r="AN7408" s="3">
        <v>1995</v>
      </c>
      <c r="AQ7408">
        <v>80608</v>
      </c>
      <c r="AR7408" s="1" t="s">
        <v>538</v>
      </c>
    </row>
    <row r="7409" spans="1:50" x14ac:dyDescent="0.25">
      <c r="A7409" s="1">
        <v>9027</v>
      </c>
      <c r="B7409" s="1" t="s">
        <v>5216</v>
      </c>
      <c r="C7409" s="1">
        <v>124</v>
      </c>
      <c r="D7409" s="1" t="s">
        <v>6152</v>
      </c>
      <c r="F7409" s="1" t="s">
        <v>445</v>
      </c>
      <c r="G7409" s="1">
        <v>6</v>
      </c>
      <c r="H7409" s="1">
        <v>70</v>
      </c>
      <c r="I7409" s="1">
        <v>25</v>
      </c>
      <c r="J7409" s="1">
        <v>20</v>
      </c>
      <c r="K7409" s="3">
        <v>967</v>
      </c>
      <c r="L7409" s="2">
        <f>N7409/((17848.7)*(1-EXP(-(0.003475)*I7409))^(1.61462))</f>
        <v>1.0149895750566358</v>
      </c>
      <c r="N7409" s="1">
        <v>327</v>
      </c>
      <c r="O7409" s="1">
        <v>160</v>
      </c>
      <c r="Q7409" s="1">
        <v>23.4</v>
      </c>
      <c r="R7409" s="1">
        <v>3.78</v>
      </c>
      <c r="S7409" s="1">
        <v>30.2</v>
      </c>
      <c r="AJ7409" s="1" t="s">
        <v>406</v>
      </c>
      <c r="AK7409" s="19">
        <v>59.5</v>
      </c>
      <c r="AL7409" s="19">
        <v>44</v>
      </c>
      <c r="AN7409" s="3">
        <v>1995</v>
      </c>
      <c r="AQ7409">
        <v>80608</v>
      </c>
      <c r="AR7409" s="1" t="s">
        <v>538</v>
      </c>
    </row>
    <row r="7410" spans="1:50" x14ac:dyDescent="0.25">
      <c r="A7410" s="1">
        <v>9028</v>
      </c>
      <c r="B7410" s="1" t="s">
        <v>5216</v>
      </c>
      <c r="C7410" s="1">
        <v>124</v>
      </c>
      <c r="D7410" s="1" t="s">
        <v>5809</v>
      </c>
      <c r="F7410" s="1" t="s">
        <v>445</v>
      </c>
      <c r="G7410" s="1">
        <v>6</v>
      </c>
      <c r="H7410" s="1">
        <v>20</v>
      </c>
      <c r="I7410" s="1">
        <v>8.1</v>
      </c>
      <c r="J7410" s="1">
        <v>3.9</v>
      </c>
      <c r="K7410" s="3">
        <v>15940</v>
      </c>
      <c r="L7410" s="2">
        <f>N7410/((17848.7)*(1-EXP(-(0.003475)*I7410))^(1.61462))</f>
        <v>1.5111585727350247</v>
      </c>
      <c r="N7410" s="1">
        <v>82.7</v>
      </c>
      <c r="O7410" s="1">
        <v>36.1</v>
      </c>
      <c r="Q7410" s="1">
        <v>5.35</v>
      </c>
      <c r="R7410" s="1">
        <v>2.85</v>
      </c>
      <c r="S7410" s="1">
        <v>11.5</v>
      </c>
      <c r="AJ7410" s="1" t="s">
        <v>406</v>
      </c>
      <c r="AK7410" s="19">
        <v>57.83</v>
      </c>
      <c r="AL7410" s="19">
        <v>43.83</v>
      </c>
      <c r="AN7410" s="3">
        <v>1960</v>
      </c>
      <c r="AQ7410">
        <v>80608</v>
      </c>
      <c r="AR7410" s="1" t="s">
        <v>304</v>
      </c>
      <c r="AU7410" s="38"/>
      <c r="AV7410" s="38"/>
      <c r="AW7410" s="38"/>
      <c r="AX7410" s="38"/>
    </row>
    <row r="7411" spans="1:50" x14ac:dyDescent="0.25">
      <c r="A7411" s="1">
        <v>9029</v>
      </c>
      <c r="B7411" s="1" t="s">
        <v>5216</v>
      </c>
      <c r="C7411" s="1">
        <v>124</v>
      </c>
      <c r="D7411" s="1" t="s">
        <v>5800</v>
      </c>
      <c r="F7411" s="1" t="s">
        <v>445</v>
      </c>
      <c r="G7411" s="1">
        <v>7</v>
      </c>
      <c r="H7411" s="1">
        <v>10</v>
      </c>
      <c r="I7411" s="1">
        <v>3.2</v>
      </c>
      <c r="J7411" s="1">
        <v>1.2</v>
      </c>
      <c r="K7411" s="3">
        <v>85500</v>
      </c>
      <c r="L7411" s="35">
        <v>2</v>
      </c>
      <c r="N7411" s="1">
        <v>30.6</v>
      </c>
      <c r="O7411" s="1">
        <v>10.3</v>
      </c>
      <c r="Q7411" s="1">
        <v>2.2599999999999998</v>
      </c>
      <c r="R7411" s="1">
        <v>2.89</v>
      </c>
      <c r="S7411" s="1">
        <v>4.7699999999999996</v>
      </c>
      <c r="AJ7411" s="1" t="s">
        <v>406</v>
      </c>
      <c r="AK7411" s="19">
        <v>57.83</v>
      </c>
      <c r="AL7411" s="19">
        <v>43.83</v>
      </c>
      <c r="AN7411" s="3">
        <v>1960</v>
      </c>
      <c r="AQ7411">
        <v>80608</v>
      </c>
      <c r="AR7411" s="1" t="s">
        <v>304</v>
      </c>
    </row>
    <row r="7412" spans="1:50" x14ac:dyDescent="0.25">
      <c r="A7412" s="1">
        <v>9030</v>
      </c>
      <c r="B7412" s="1" t="s">
        <v>5216</v>
      </c>
      <c r="C7412" s="1">
        <v>124</v>
      </c>
      <c r="D7412" s="1" t="s">
        <v>5931</v>
      </c>
      <c r="F7412" s="1" t="s">
        <v>445</v>
      </c>
      <c r="G7412" s="1">
        <v>7</v>
      </c>
      <c r="H7412" s="1">
        <v>21</v>
      </c>
      <c r="I7412" s="1">
        <v>7.1</v>
      </c>
      <c r="J7412" s="1">
        <v>2.9</v>
      </c>
      <c r="K7412" s="3">
        <v>26510</v>
      </c>
      <c r="L7412" s="2">
        <f>N7412/((12787.1)*(1-EXP(-(0.003885)*I7412))^(1.55886))</f>
        <v>1.6202077713701997</v>
      </c>
      <c r="N7412" s="1">
        <v>75.2</v>
      </c>
      <c r="O7412" s="1">
        <v>29.5</v>
      </c>
      <c r="Q7412" s="1">
        <v>4.43</v>
      </c>
      <c r="R7412" s="1">
        <v>2.66</v>
      </c>
      <c r="S7412" s="1">
        <v>11.1</v>
      </c>
      <c r="AJ7412" s="1" t="s">
        <v>406</v>
      </c>
      <c r="AK7412" s="19">
        <v>57.83</v>
      </c>
      <c r="AL7412" s="19">
        <v>43.83</v>
      </c>
      <c r="AN7412" s="3">
        <v>1960</v>
      </c>
      <c r="AQ7412">
        <v>80608</v>
      </c>
      <c r="AR7412" s="1" t="s">
        <v>304</v>
      </c>
    </row>
    <row r="7413" spans="1:50" x14ac:dyDescent="0.25">
      <c r="A7413" s="1">
        <v>9031</v>
      </c>
      <c r="B7413" s="1" t="s">
        <v>5216</v>
      </c>
      <c r="C7413" s="1">
        <v>124</v>
      </c>
      <c r="D7413" s="1" t="s">
        <v>5601</v>
      </c>
      <c r="F7413" s="1" t="s">
        <v>445</v>
      </c>
      <c r="G7413" s="1">
        <v>3</v>
      </c>
      <c r="H7413" s="1">
        <v>5</v>
      </c>
      <c r="I7413" s="1">
        <v>3.4</v>
      </c>
      <c r="J7413" s="1">
        <v>1.22</v>
      </c>
      <c r="K7413" s="3">
        <v>116000</v>
      </c>
      <c r="L7413" s="2">
        <f>N7413/((17848.7)*(1-EXP(-(0.003475)*I7413))^(1.61462))</f>
        <v>1.4650378494063441</v>
      </c>
      <c r="N7413" s="1">
        <v>20</v>
      </c>
      <c r="R7413" s="1">
        <v>3.26</v>
      </c>
      <c r="AJ7413" s="1" t="s">
        <v>406</v>
      </c>
      <c r="AK7413" s="19">
        <v>56.75</v>
      </c>
      <c r="AL7413" s="19">
        <v>48</v>
      </c>
      <c r="AN7413" s="3">
        <v>1954</v>
      </c>
      <c r="AQ7413">
        <v>80608</v>
      </c>
      <c r="AR7413" s="1" t="s">
        <v>587</v>
      </c>
    </row>
    <row r="7414" spans="1:50" x14ac:dyDescent="0.25">
      <c r="A7414" s="1">
        <v>9032</v>
      </c>
      <c r="B7414" s="1" t="s">
        <v>5216</v>
      </c>
      <c r="C7414" s="1">
        <v>124</v>
      </c>
      <c r="D7414" s="1" t="s">
        <v>5601</v>
      </c>
      <c r="F7414" s="1" t="s">
        <v>445</v>
      </c>
      <c r="G7414" s="1">
        <v>6</v>
      </c>
      <c r="H7414" s="1">
        <v>12</v>
      </c>
      <c r="I7414" s="1">
        <v>6.35</v>
      </c>
      <c r="J7414" s="1">
        <v>3.2</v>
      </c>
      <c r="K7414" s="3">
        <v>35000</v>
      </c>
      <c r="L7414" s="2">
        <f>N7414/((17848.7)*(1-EXP(-(0.003475)*I7414))^(1.61462))</f>
        <v>1.1044567869991699</v>
      </c>
      <c r="N7414" s="1">
        <v>41</v>
      </c>
      <c r="R7414" s="1">
        <v>3.7</v>
      </c>
      <c r="AJ7414" s="1" t="s">
        <v>406</v>
      </c>
      <c r="AK7414" s="19">
        <v>56.75</v>
      </c>
      <c r="AL7414" s="19">
        <v>48</v>
      </c>
      <c r="AN7414" s="3">
        <v>1954</v>
      </c>
      <c r="AQ7414">
        <v>80608</v>
      </c>
      <c r="AR7414" s="1" t="s">
        <v>587</v>
      </c>
    </row>
    <row r="7415" spans="1:50" x14ac:dyDescent="0.25">
      <c r="A7415" s="1">
        <v>9033</v>
      </c>
      <c r="B7415" s="1" t="s">
        <v>5216</v>
      </c>
      <c r="C7415" s="1">
        <v>124</v>
      </c>
      <c r="D7415" s="1" t="s">
        <v>5601</v>
      </c>
      <c r="F7415" s="1" t="s">
        <v>445</v>
      </c>
      <c r="G7415" s="1">
        <v>6</v>
      </c>
      <c r="H7415" s="1">
        <v>24</v>
      </c>
      <c r="I7415" s="1">
        <v>11.8</v>
      </c>
      <c r="J7415" s="1">
        <v>8.1</v>
      </c>
      <c r="K7415" s="3">
        <v>5925</v>
      </c>
      <c r="L7415" s="2">
        <f>N7415/((17848.7)*(1-EXP(-(0.003475)*I7415))^(1.61462))</f>
        <v>1.0459136178625525</v>
      </c>
      <c r="N7415" s="1">
        <v>104</v>
      </c>
      <c r="R7415" s="1">
        <v>5.65</v>
      </c>
      <c r="AJ7415" s="1" t="s">
        <v>406</v>
      </c>
      <c r="AK7415" s="19">
        <v>56.75</v>
      </c>
      <c r="AL7415" s="19">
        <v>48</v>
      </c>
      <c r="AN7415" s="3">
        <v>1954</v>
      </c>
      <c r="AQ7415">
        <v>80608</v>
      </c>
      <c r="AR7415" s="1" t="s">
        <v>587</v>
      </c>
    </row>
    <row r="7416" spans="1:50" x14ac:dyDescent="0.25">
      <c r="A7416" s="1">
        <v>9034</v>
      </c>
      <c r="B7416" s="1" t="s">
        <v>5216</v>
      </c>
      <c r="C7416" s="1">
        <v>124</v>
      </c>
      <c r="D7416" s="1" t="s">
        <v>5601</v>
      </c>
      <c r="F7416" s="1" t="s">
        <v>445</v>
      </c>
      <c r="G7416" s="1">
        <v>5</v>
      </c>
      <c r="H7416" s="1">
        <v>46</v>
      </c>
      <c r="I7416" s="1">
        <v>21</v>
      </c>
      <c r="J7416" s="1">
        <v>19</v>
      </c>
      <c r="K7416" s="3">
        <v>1015</v>
      </c>
      <c r="L7416" s="2">
        <f>N7416/((17848.7)*(1-EXP(-(0.003475)*I7416))^(1.61462))</f>
        <v>0.6020425028227292</v>
      </c>
      <c r="N7416" s="1">
        <v>148</v>
      </c>
      <c r="R7416" s="1">
        <v>3.67</v>
      </c>
      <c r="AJ7416" s="1" t="s">
        <v>406</v>
      </c>
      <c r="AK7416" s="19">
        <v>56.75</v>
      </c>
      <c r="AL7416" s="19">
        <v>48</v>
      </c>
      <c r="AN7416" s="3">
        <v>1954</v>
      </c>
      <c r="AQ7416">
        <v>80608</v>
      </c>
      <c r="AR7416" s="1" t="s">
        <v>587</v>
      </c>
    </row>
    <row r="7417" spans="1:50" x14ac:dyDescent="0.25">
      <c r="A7417" s="1">
        <v>9035</v>
      </c>
      <c r="B7417" s="1" t="s">
        <v>5216</v>
      </c>
      <c r="C7417" s="1">
        <v>124</v>
      </c>
      <c r="D7417" s="1" t="s">
        <v>5601</v>
      </c>
      <c r="F7417" s="1" t="s">
        <v>445</v>
      </c>
      <c r="G7417" s="1">
        <v>6</v>
      </c>
      <c r="H7417" s="1">
        <v>85</v>
      </c>
      <c r="I7417" s="1">
        <v>26.9</v>
      </c>
      <c r="J7417" s="1">
        <v>34.700000000000003</v>
      </c>
      <c r="K7417" s="3">
        <v>315</v>
      </c>
      <c r="L7417" s="2">
        <f>N7417/((17848.7)*(1-EXP(-(0.003475)*I7417))^(1.61462))</f>
        <v>0.90929135202358058</v>
      </c>
      <c r="N7417" s="1">
        <v>328</v>
      </c>
      <c r="R7417" s="1">
        <v>3.55</v>
      </c>
      <c r="AJ7417" s="1" t="s">
        <v>406</v>
      </c>
      <c r="AK7417" s="19">
        <v>56.75</v>
      </c>
      <c r="AL7417" s="19">
        <v>48</v>
      </c>
      <c r="AN7417" s="3">
        <v>1954</v>
      </c>
      <c r="AQ7417">
        <v>80608</v>
      </c>
      <c r="AR7417" s="1" t="s">
        <v>587</v>
      </c>
    </row>
    <row r="7418" spans="1:50" x14ac:dyDescent="0.25">
      <c r="A7418" s="1">
        <v>9036</v>
      </c>
      <c r="B7418" s="1" t="s">
        <v>5216</v>
      </c>
      <c r="C7418" s="1">
        <v>124</v>
      </c>
      <c r="D7418" s="1" t="s">
        <v>5601</v>
      </c>
      <c r="F7418" s="1" t="s">
        <v>445</v>
      </c>
      <c r="G7418" s="1">
        <v>8</v>
      </c>
      <c r="H7418" s="1">
        <v>33</v>
      </c>
      <c r="I7418" s="1">
        <v>9.5</v>
      </c>
      <c r="J7418" s="1">
        <v>8.6</v>
      </c>
      <c r="K7418" s="3">
        <v>6700</v>
      </c>
      <c r="N7418" s="1">
        <v>194</v>
      </c>
      <c r="S7418" s="1">
        <v>30.9</v>
      </c>
      <c r="AJ7418" s="1" t="s">
        <v>406</v>
      </c>
      <c r="AK7418" s="19">
        <v>52.67</v>
      </c>
      <c r="AL7418" s="19">
        <v>52.17</v>
      </c>
      <c r="AN7418" s="3">
        <v>1950</v>
      </c>
      <c r="AQ7418">
        <v>80814</v>
      </c>
      <c r="AR7418" s="1" t="s">
        <v>301</v>
      </c>
    </row>
    <row r="7419" spans="1:50" x14ac:dyDescent="0.25">
      <c r="A7419" s="1">
        <v>9037</v>
      </c>
      <c r="B7419" s="1" t="s">
        <v>5314</v>
      </c>
      <c r="C7419" s="1">
        <v>101</v>
      </c>
      <c r="D7419" s="1" t="s">
        <v>6004</v>
      </c>
      <c r="F7419" s="1" t="s">
        <v>445</v>
      </c>
      <c r="G7419" s="1">
        <v>7</v>
      </c>
      <c r="H7419" s="1">
        <v>33</v>
      </c>
      <c r="I7419" s="1">
        <v>11.2</v>
      </c>
      <c r="J7419" s="1">
        <v>7.6</v>
      </c>
      <c r="K7419" s="3">
        <v>6000</v>
      </c>
      <c r="L7419" s="35">
        <v>2</v>
      </c>
      <c r="N7419" s="1">
        <v>208</v>
      </c>
      <c r="S7419" s="1">
        <v>22.5</v>
      </c>
      <c r="AJ7419" s="1" t="s">
        <v>406</v>
      </c>
      <c r="AK7419" s="19">
        <v>52.67</v>
      </c>
      <c r="AL7419" s="19">
        <v>52.17</v>
      </c>
      <c r="AN7419" s="3">
        <v>1950</v>
      </c>
      <c r="AQ7419">
        <v>80814</v>
      </c>
      <c r="AR7419" s="1" t="s">
        <v>301</v>
      </c>
    </row>
    <row r="7420" spans="1:50" x14ac:dyDescent="0.25">
      <c r="A7420" s="1">
        <v>9038</v>
      </c>
      <c r="B7420" s="1" t="s">
        <v>5236</v>
      </c>
      <c r="C7420" s="1">
        <v>124</v>
      </c>
      <c r="D7420" s="1" t="s">
        <v>5601</v>
      </c>
      <c r="F7420" s="1" t="s">
        <v>445</v>
      </c>
      <c r="G7420" s="1">
        <v>13</v>
      </c>
      <c r="H7420" s="1">
        <v>94</v>
      </c>
      <c r="I7420" s="1">
        <v>4</v>
      </c>
      <c r="J7420" s="1">
        <v>6.8</v>
      </c>
      <c r="K7420" s="3">
        <v>2083</v>
      </c>
      <c r="O7420" s="1">
        <v>41.1</v>
      </c>
      <c r="Q7420" s="1">
        <v>14.5</v>
      </c>
      <c r="R7420" s="1">
        <v>1.8</v>
      </c>
      <c r="AJ7420" s="1" t="s">
        <v>406</v>
      </c>
      <c r="AK7420" s="19">
        <v>60</v>
      </c>
      <c r="AL7420" s="19">
        <v>59</v>
      </c>
      <c r="AM7420" s="1">
        <v>950</v>
      </c>
      <c r="AN7420" s="3">
        <v>2006</v>
      </c>
      <c r="AQ7420">
        <v>80610</v>
      </c>
      <c r="AR7420" s="1" t="s">
        <v>588</v>
      </c>
    </row>
    <row r="7421" spans="1:50" x14ac:dyDescent="0.25">
      <c r="A7421" s="1">
        <v>9039</v>
      </c>
      <c r="B7421" s="1" t="s">
        <v>5236</v>
      </c>
      <c r="C7421" s="1">
        <v>124</v>
      </c>
      <c r="D7421" s="1" t="s">
        <v>5601</v>
      </c>
      <c r="F7421" s="1" t="s">
        <v>445</v>
      </c>
      <c r="G7421" s="1">
        <v>13</v>
      </c>
      <c r="H7421" s="1">
        <v>66</v>
      </c>
      <c r="I7421" s="1">
        <v>3.1</v>
      </c>
      <c r="J7421" s="1">
        <v>4.5</v>
      </c>
      <c r="K7421" s="3">
        <v>3342</v>
      </c>
      <c r="O7421" s="1">
        <v>23.4</v>
      </c>
      <c r="Q7421" s="1">
        <v>11</v>
      </c>
      <c r="R7421" s="1">
        <v>1.2</v>
      </c>
      <c r="AJ7421" s="1" t="s">
        <v>406</v>
      </c>
      <c r="AK7421" s="19">
        <v>60</v>
      </c>
      <c r="AL7421" s="19">
        <v>59</v>
      </c>
      <c r="AM7421" s="1">
        <v>1000</v>
      </c>
      <c r="AN7421" s="3">
        <v>2006</v>
      </c>
      <c r="AQ7421">
        <v>80610</v>
      </c>
      <c r="AR7421" s="1" t="s">
        <v>588</v>
      </c>
    </row>
    <row r="7422" spans="1:50" x14ac:dyDescent="0.25">
      <c r="A7422" s="1">
        <v>9040</v>
      </c>
      <c r="B7422" s="1" t="s">
        <v>5236</v>
      </c>
      <c r="C7422" s="1">
        <v>124</v>
      </c>
      <c r="D7422" s="1" t="s">
        <v>5601</v>
      </c>
      <c r="F7422" s="1" t="s">
        <v>445</v>
      </c>
      <c r="G7422" s="1">
        <v>13</v>
      </c>
      <c r="H7422" s="1">
        <v>44</v>
      </c>
      <c r="I7422" s="1">
        <v>2.6</v>
      </c>
      <c r="J7422" s="1">
        <v>2.8</v>
      </c>
      <c r="K7422" s="3">
        <v>1138</v>
      </c>
      <c r="O7422" s="1">
        <v>2.0099999999999998</v>
      </c>
      <c r="Q7422" s="1">
        <v>0.72</v>
      </c>
      <c r="R7422" s="1">
        <v>0.31</v>
      </c>
      <c r="AJ7422" s="1" t="s">
        <v>406</v>
      </c>
      <c r="AK7422" s="19">
        <v>60</v>
      </c>
      <c r="AL7422" s="19">
        <v>59</v>
      </c>
      <c r="AM7422" s="1">
        <v>1050</v>
      </c>
      <c r="AN7422" s="3">
        <v>2006</v>
      </c>
      <c r="AQ7422">
        <v>80610</v>
      </c>
      <c r="AR7422" s="1" t="s">
        <v>588</v>
      </c>
    </row>
    <row r="7423" spans="1:50" x14ac:dyDescent="0.25">
      <c r="A7423" s="1">
        <v>9041</v>
      </c>
      <c r="B7423" s="1" t="s">
        <v>5216</v>
      </c>
      <c r="C7423" s="1">
        <v>124</v>
      </c>
      <c r="D7423" s="1" t="s">
        <v>5601</v>
      </c>
      <c r="F7423" s="1" t="s">
        <v>445</v>
      </c>
      <c r="G7423" s="1">
        <v>6</v>
      </c>
      <c r="H7423" s="1">
        <v>13</v>
      </c>
      <c r="I7423" s="1">
        <v>6.9</v>
      </c>
      <c r="J7423" s="1">
        <v>4.2</v>
      </c>
      <c r="K7423" s="3">
        <v>11100</v>
      </c>
      <c r="L7423" s="2">
        <f>N7423/((17848.7)*(1-EXP(-(0.003475)*I7423))^(1.61462))</f>
        <v>1.5618610237855781</v>
      </c>
      <c r="N7423" s="1">
        <v>66.2</v>
      </c>
      <c r="O7423" s="1">
        <v>31.4</v>
      </c>
      <c r="P7423" s="1">
        <v>6.39</v>
      </c>
      <c r="Q7423" s="1">
        <v>9.5299999999999994</v>
      </c>
      <c r="R7423" s="1">
        <v>2.2400000000000002</v>
      </c>
      <c r="AJ7423" s="1" t="s">
        <v>406</v>
      </c>
      <c r="AK7423" s="19">
        <v>57</v>
      </c>
      <c r="AL7423" s="19">
        <v>60.5</v>
      </c>
      <c r="AN7423" s="3">
        <v>1995</v>
      </c>
      <c r="AQ7423">
        <v>80611</v>
      </c>
      <c r="AR7423" s="1" t="s">
        <v>589</v>
      </c>
    </row>
    <row r="7424" spans="1:50" x14ac:dyDescent="0.25">
      <c r="A7424" s="1">
        <v>9042</v>
      </c>
      <c r="B7424" s="1" t="s">
        <v>5216</v>
      </c>
      <c r="C7424" s="1">
        <v>124</v>
      </c>
      <c r="D7424" s="1" t="s">
        <v>5601</v>
      </c>
      <c r="F7424" s="1" t="s">
        <v>445</v>
      </c>
      <c r="G7424" s="1">
        <v>5</v>
      </c>
      <c r="H7424" s="1">
        <v>50</v>
      </c>
      <c r="I7424" s="1">
        <v>23</v>
      </c>
      <c r="J7424" s="1">
        <v>19.7</v>
      </c>
      <c r="K7424" s="3">
        <v>1191</v>
      </c>
      <c r="L7424" s="2">
        <f>N7424/((17848.7)*(1-EXP(-(0.003475)*I7424))^(1.61462))</f>
        <v>1.2113620744668152</v>
      </c>
      <c r="N7424" s="1">
        <v>343</v>
      </c>
      <c r="O7424" s="1">
        <v>180</v>
      </c>
      <c r="P7424" s="1">
        <v>25.6</v>
      </c>
      <c r="Q7424" s="1">
        <v>15.4</v>
      </c>
      <c r="R7424" s="1">
        <v>2.37</v>
      </c>
      <c r="AJ7424" s="1" t="s">
        <v>406</v>
      </c>
      <c r="AK7424" s="19">
        <v>57</v>
      </c>
      <c r="AL7424" s="19">
        <v>60.5</v>
      </c>
      <c r="AN7424" s="3">
        <v>1995</v>
      </c>
      <c r="AQ7424">
        <v>80611</v>
      </c>
      <c r="AR7424" s="1" t="s">
        <v>589</v>
      </c>
    </row>
    <row r="7425" spans="1:44" x14ac:dyDescent="0.25">
      <c r="A7425" s="1">
        <v>9043</v>
      </c>
      <c r="B7425" s="1" t="s">
        <v>5216</v>
      </c>
      <c r="C7425" s="1">
        <v>124</v>
      </c>
      <c r="D7425" s="1" t="s">
        <v>5601</v>
      </c>
      <c r="F7425" s="1" t="s">
        <v>445</v>
      </c>
      <c r="G7425" s="1">
        <v>6</v>
      </c>
      <c r="H7425" s="1">
        <v>53</v>
      </c>
      <c r="I7425" s="1">
        <v>21.5</v>
      </c>
      <c r="J7425" s="1">
        <v>16.3</v>
      </c>
      <c r="K7425" s="3">
        <v>1060</v>
      </c>
      <c r="L7425" s="2">
        <f>N7425/((17848.7)*(1-EXP(-(0.003475)*I7425))^(1.61462))</f>
        <v>0.86275947618390936</v>
      </c>
      <c r="N7425" s="1">
        <v>220</v>
      </c>
      <c r="O7425" s="1">
        <v>107</v>
      </c>
      <c r="P7425" s="1">
        <v>28.8</v>
      </c>
      <c r="Q7425" s="1">
        <v>9.4</v>
      </c>
      <c r="R7425" s="1">
        <v>1.76</v>
      </c>
      <c r="AJ7425" s="1" t="s">
        <v>406</v>
      </c>
      <c r="AK7425" s="19">
        <v>57</v>
      </c>
      <c r="AL7425" s="19">
        <v>60.5</v>
      </c>
      <c r="AN7425" s="3">
        <v>1995</v>
      </c>
      <c r="AQ7425">
        <v>80611</v>
      </c>
      <c r="AR7425" s="1" t="s">
        <v>589</v>
      </c>
    </row>
    <row r="7426" spans="1:44" x14ac:dyDescent="0.25">
      <c r="A7426" s="1">
        <v>9044</v>
      </c>
      <c r="B7426" s="1" t="s">
        <v>5216</v>
      </c>
      <c r="C7426" s="1">
        <v>124</v>
      </c>
      <c r="D7426" s="1" t="s">
        <v>6344</v>
      </c>
      <c r="F7426" s="1" t="s">
        <v>445</v>
      </c>
      <c r="G7426" s="1">
        <v>5</v>
      </c>
      <c r="H7426" s="1">
        <v>5</v>
      </c>
      <c r="I7426" s="1">
        <v>2.6</v>
      </c>
      <c r="J7426" s="1">
        <v>1.1000000000000001</v>
      </c>
      <c r="K7426" s="3">
        <v>26136</v>
      </c>
      <c r="L7426" s="2">
        <f>N7426/((12281.9)*(1-EXP(-(0.00354)*I7426))^(1.50598))</f>
        <v>0.67797062086011484</v>
      </c>
      <c r="N7426" s="1">
        <v>7.1</v>
      </c>
      <c r="O7426" s="1">
        <v>5.2</v>
      </c>
      <c r="P7426" s="1">
        <v>1.4</v>
      </c>
      <c r="Q7426" s="1">
        <v>0.72</v>
      </c>
      <c r="R7426" s="1">
        <v>1</v>
      </c>
      <c r="AJ7426" s="1" t="s">
        <v>406</v>
      </c>
      <c r="AK7426" s="19">
        <v>57</v>
      </c>
      <c r="AL7426" s="19">
        <v>60.5</v>
      </c>
      <c r="AN7426" s="3">
        <v>1995</v>
      </c>
      <c r="AQ7426">
        <v>80611</v>
      </c>
      <c r="AR7426" s="1" t="s">
        <v>589</v>
      </c>
    </row>
    <row r="7427" spans="1:44" x14ac:dyDescent="0.25">
      <c r="A7427" s="1">
        <v>9045</v>
      </c>
      <c r="B7427" s="1" t="s">
        <v>5216</v>
      </c>
      <c r="C7427" s="1">
        <v>124</v>
      </c>
      <c r="D7427" s="1" t="s">
        <v>5601</v>
      </c>
      <c r="F7427" s="1" t="s">
        <v>445</v>
      </c>
      <c r="G7427" s="1">
        <v>3</v>
      </c>
      <c r="H7427" s="1">
        <v>5</v>
      </c>
      <c r="I7427" s="1">
        <v>3.6</v>
      </c>
      <c r="J7427" s="1">
        <v>2.4</v>
      </c>
      <c r="K7427" s="3">
        <v>7167</v>
      </c>
      <c r="L7427" s="2">
        <f>N7427/((12281.9)*(1-EXP(-(0.00354)*I7427))^(1.50598))</f>
        <v>0.5747715394886308</v>
      </c>
      <c r="N7427" s="1">
        <v>9.8000000000000007</v>
      </c>
      <c r="O7427" s="1">
        <v>4.9000000000000004</v>
      </c>
      <c r="P7427" s="1">
        <v>1.61</v>
      </c>
      <c r="Q7427" s="1">
        <v>1.65</v>
      </c>
      <c r="R7427" s="1">
        <v>1.36</v>
      </c>
      <c r="AJ7427" s="1" t="s">
        <v>406</v>
      </c>
      <c r="AK7427" s="19">
        <v>57</v>
      </c>
      <c r="AL7427" s="19">
        <v>60.5</v>
      </c>
      <c r="AN7427" s="3">
        <v>1995</v>
      </c>
      <c r="AQ7427">
        <v>80611</v>
      </c>
      <c r="AR7427" s="1" t="s">
        <v>589</v>
      </c>
    </row>
    <row r="7428" spans="1:44" x14ac:dyDescent="0.25">
      <c r="A7428" s="1">
        <v>9046</v>
      </c>
      <c r="B7428" s="1" t="s">
        <v>5216</v>
      </c>
      <c r="C7428" s="1">
        <v>124</v>
      </c>
      <c r="D7428" s="1" t="s">
        <v>5601</v>
      </c>
      <c r="F7428" s="1" t="s">
        <v>445</v>
      </c>
      <c r="G7428" s="1">
        <v>8</v>
      </c>
      <c r="H7428" s="1">
        <v>30</v>
      </c>
      <c r="I7428" s="1">
        <v>16.3</v>
      </c>
      <c r="J7428" s="1">
        <v>12.3</v>
      </c>
      <c r="K7428" s="3">
        <v>2076</v>
      </c>
      <c r="L7428" s="2">
        <f>N7428/((12281.9)*(1-EXP(-(0.00354)*I7428))^(1.50598))</f>
        <v>1.1417900469558295</v>
      </c>
      <c r="N7428" s="1">
        <v>183</v>
      </c>
      <c r="O7428" s="1">
        <v>95.7</v>
      </c>
      <c r="P7428" s="1">
        <v>15.2</v>
      </c>
      <c r="Q7428" s="1">
        <v>14.4</v>
      </c>
      <c r="R7428" s="1">
        <v>1.99</v>
      </c>
      <c r="AJ7428" s="1" t="s">
        <v>406</v>
      </c>
      <c r="AK7428" s="19">
        <v>57</v>
      </c>
      <c r="AL7428" s="19">
        <v>60.5</v>
      </c>
      <c r="AN7428" s="3">
        <v>1995</v>
      </c>
      <c r="AQ7428">
        <v>80611</v>
      </c>
      <c r="AR7428" s="1" t="s">
        <v>589</v>
      </c>
    </row>
    <row r="7429" spans="1:44" x14ac:dyDescent="0.25">
      <c r="A7429" s="1">
        <v>9047</v>
      </c>
      <c r="B7429" s="1" t="s">
        <v>5216</v>
      </c>
      <c r="C7429" s="1">
        <v>124</v>
      </c>
      <c r="D7429" s="1" t="s">
        <v>5601</v>
      </c>
      <c r="F7429" s="1" t="s">
        <v>445</v>
      </c>
      <c r="G7429" s="1">
        <v>7</v>
      </c>
      <c r="H7429" s="1">
        <v>47</v>
      </c>
      <c r="I7429" s="1">
        <v>23.3</v>
      </c>
      <c r="J7429" s="1">
        <v>18.600000000000001</v>
      </c>
      <c r="K7429" s="3">
        <v>1070</v>
      </c>
      <c r="L7429" s="2">
        <f>N7429/((12787.1)*(1-EXP(-(0.003885)*I7429))^(1.55886))</f>
        <v>1.245176092437718</v>
      </c>
      <c r="N7429" s="1">
        <v>351</v>
      </c>
      <c r="O7429" s="1">
        <v>155</v>
      </c>
      <c r="P7429" s="1">
        <v>19.2</v>
      </c>
      <c r="Q7429" s="1">
        <v>13.1</v>
      </c>
      <c r="R7429" s="1">
        <v>2.33</v>
      </c>
      <c r="AJ7429" s="1" t="s">
        <v>406</v>
      </c>
      <c r="AK7429" s="19">
        <v>57</v>
      </c>
      <c r="AL7429" s="19">
        <v>60.5</v>
      </c>
      <c r="AN7429" s="3">
        <v>1995</v>
      </c>
      <c r="AQ7429">
        <v>80611</v>
      </c>
      <c r="AR7429" s="1" t="s">
        <v>589</v>
      </c>
    </row>
    <row r="7430" spans="1:44" x14ac:dyDescent="0.25">
      <c r="A7430" s="1">
        <v>9048</v>
      </c>
      <c r="B7430" s="1" t="s">
        <v>5216</v>
      </c>
      <c r="C7430" s="1">
        <v>124</v>
      </c>
      <c r="D7430" s="1" t="s">
        <v>5601</v>
      </c>
      <c r="F7430" s="1" t="s">
        <v>445</v>
      </c>
      <c r="G7430" s="1">
        <v>7</v>
      </c>
      <c r="H7430" s="1">
        <v>47</v>
      </c>
      <c r="I7430" s="1">
        <v>21.7</v>
      </c>
      <c r="J7430" s="1">
        <v>16.600000000000001</v>
      </c>
      <c r="K7430" s="3">
        <v>1414</v>
      </c>
      <c r="L7430" s="2">
        <f>N7430/((12787.1)*(1-EXP(-(0.003885)*I7430))^(1.55886))</f>
        <v>1.2070755001823383</v>
      </c>
      <c r="N7430" s="1">
        <v>306</v>
      </c>
      <c r="O7430" s="1">
        <v>173</v>
      </c>
      <c r="P7430" s="1">
        <v>25.1</v>
      </c>
      <c r="Q7430" s="1">
        <v>18.5</v>
      </c>
      <c r="R7430" s="1">
        <v>1.86</v>
      </c>
      <c r="AJ7430" s="1" t="s">
        <v>406</v>
      </c>
      <c r="AK7430" s="19">
        <v>57</v>
      </c>
      <c r="AL7430" s="19">
        <v>60.5</v>
      </c>
      <c r="AN7430" s="3">
        <v>1995</v>
      </c>
      <c r="AQ7430">
        <v>80611</v>
      </c>
      <c r="AR7430" s="1" t="s">
        <v>589</v>
      </c>
    </row>
    <row r="7431" spans="1:44" x14ac:dyDescent="0.25">
      <c r="A7431" s="1">
        <v>9049</v>
      </c>
      <c r="B7431" s="1" t="s">
        <v>5216</v>
      </c>
      <c r="C7431" s="1">
        <v>124</v>
      </c>
      <c r="D7431" s="1" t="s">
        <v>5601</v>
      </c>
      <c r="F7431" s="1" t="s">
        <v>445</v>
      </c>
      <c r="G7431" s="1">
        <v>5</v>
      </c>
      <c r="H7431" s="1">
        <v>55</v>
      </c>
      <c r="I7431" s="1">
        <v>23.4</v>
      </c>
      <c r="J7431" s="1">
        <v>21.3</v>
      </c>
      <c r="K7431" s="3">
        <v>908</v>
      </c>
      <c r="L7431" s="2">
        <f>N7431/((12787.1)*(1-EXP(-(0.003885)*I7431))^(1.55886))</f>
        <v>1.1561858247250192</v>
      </c>
      <c r="N7431" s="1">
        <v>328</v>
      </c>
      <c r="O7431" s="1">
        <v>184</v>
      </c>
      <c r="P7431" s="1">
        <v>31</v>
      </c>
      <c r="Q7431" s="1">
        <v>12.5</v>
      </c>
      <c r="R7431" s="1">
        <v>3.6</v>
      </c>
      <c r="AJ7431" s="1" t="s">
        <v>406</v>
      </c>
      <c r="AK7431" s="19">
        <v>57</v>
      </c>
      <c r="AL7431" s="19">
        <v>60.5</v>
      </c>
      <c r="AN7431" s="3">
        <v>1995</v>
      </c>
      <c r="AQ7431">
        <v>80611</v>
      </c>
      <c r="AR7431" s="1" t="s">
        <v>589</v>
      </c>
    </row>
    <row r="7432" spans="1:44" x14ac:dyDescent="0.25">
      <c r="A7432" s="1">
        <v>9050</v>
      </c>
      <c r="B7432" s="1" t="s">
        <v>5216</v>
      </c>
      <c r="C7432" s="1">
        <v>124</v>
      </c>
      <c r="D7432" s="1" t="s">
        <v>5601</v>
      </c>
      <c r="F7432" s="1" t="s">
        <v>445</v>
      </c>
      <c r="G7432" s="1">
        <v>9</v>
      </c>
      <c r="H7432" s="1">
        <v>11</v>
      </c>
      <c r="I7432" s="1">
        <v>4.3</v>
      </c>
      <c r="J7432" s="1">
        <v>2.1</v>
      </c>
      <c r="K7432" s="3">
        <v>13374</v>
      </c>
      <c r="L7432" s="2">
        <f>N7432/((4584.46)*(1-EXP(-(0.006602)*I7432))^(1.49294))</f>
        <v>0.58138855836763559</v>
      </c>
      <c r="N7432" s="1">
        <v>12.8</v>
      </c>
      <c r="O7432" s="1">
        <v>6.16</v>
      </c>
      <c r="P7432" s="1">
        <v>1.31</v>
      </c>
      <c r="Q7432" s="1">
        <v>1.45</v>
      </c>
      <c r="R7432" s="1">
        <v>1.4</v>
      </c>
      <c r="AJ7432" s="1" t="s">
        <v>406</v>
      </c>
      <c r="AK7432" s="19">
        <v>57</v>
      </c>
      <c r="AL7432" s="19">
        <v>60.5</v>
      </c>
      <c r="AN7432" s="3">
        <v>1995</v>
      </c>
      <c r="AQ7432">
        <v>80611</v>
      </c>
      <c r="AR7432" s="1" t="s">
        <v>589</v>
      </c>
    </row>
    <row r="7433" spans="1:44" x14ac:dyDescent="0.25">
      <c r="A7433" s="1">
        <v>9051</v>
      </c>
      <c r="B7433" s="1" t="s">
        <v>5216</v>
      </c>
      <c r="C7433" s="1">
        <v>124</v>
      </c>
      <c r="D7433" s="1" t="s">
        <v>6351</v>
      </c>
      <c r="F7433" s="1" t="s">
        <v>445</v>
      </c>
      <c r="G7433" s="1">
        <v>9</v>
      </c>
      <c r="H7433" s="1">
        <v>28</v>
      </c>
      <c r="I7433" s="1">
        <v>7.4</v>
      </c>
      <c r="J7433" s="1">
        <v>5.7</v>
      </c>
      <c r="K7433" s="3">
        <v>5342</v>
      </c>
      <c r="L7433" s="2">
        <f>N7433/((1924.74)*(1-EXP(-(0.011434)*I7433))^(1.48823))</f>
        <v>1.5694176459057418</v>
      </c>
      <c r="N7433" s="1">
        <v>71.900000000000006</v>
      </c>
      <c r="O7433" s="1">
        <v>33.9</v>
      </c>
      <c r="P7433" s="1">
        <v>6.74</v>
      </c>
      <c r="Q7433" s="1">
        <v>4.43</v>
      </c>
      <c r="R7433" s="1">
        <v>1.6</v>
      </c>
      <c r="AJ7433" s="1" t="s">
        <v>406</v>
      </c>
      <c r="AK7433" s="19">
        <v>57</v>
      </c>
      <c r="AL7433" s="19">
        <v>60.5</v>
      </c>
      <c r="AN7433" s="3">
        <v>1995</v>
      </c>
      <c r="AQ7433">
        <v>80611</v>
      </c>
      <c r="AR7433" s="1" t="s">
        <v>589</v>
      </c>
    </row>
    <row r="7434" spans="1:44" x14ac:dyDescent="0.25">
      <c r="A7434" s="1">
        <v>9052</v>
      </c>
      <c r="B7434" s="1" t="s">
        <v>5216</v>
      </c>
      <c r="C7434" s="1">
        <v>124</v>
      </c>
      <c r="D7434" s="1" t="s">
        <v>6157</v>
      </c>
      <c r="F7434" s="1" t="s">
        <v>445</v>
      </c>
      <c r="G7434" s="1">
        <v>7</v>
      </c>
      <c r="H7434" s="1">
        <v>11</v>
      </c>
      <c r="I7434" s="1">
        <v>3.6</v>
      </c>
      <c r="J7434" s="1">
        <v>1.7</v>
      </c>
      <c r="K7434" s="3">
        <v>51522</v>
      </c>
      <c r="L7434" s="2">
        <f>N7434/((12787.1)*(1-EXP(-(0.003885)*I7434))^(1.55886))</f>
        <v>1.1369271389995428</v>
      </c>
      <c r="N7434" s="1">
        <v>18.5</v>
      </c>
      <c r="O7434" s="1">
        <v>9.09</v>
      </c>
      <c r="Q7434" s="1">
        <v>1.72</v>
      </c>
      <c r="R7434" s="1">
        <v>1.33</v>
      </c>
      <c r="AJ7434" s="1" t="s">
        <v>406</v>
      </c>
      <c r="AK7434" s="19">
        <v>56.42</v>
      </c>
      <c r="AL7434" s="19">
        <v>60.17</v>
      </c>
      <c r="AN7434" s="3">
        <v>1971</v>
      </c>
      <c r="AQ7434">
        <v>80610</v>
      </c>
      <c r="AR7434" s="1" t="s">
        <v>3399</v>
      </c>
    </row>
    <row r="7435" spans="1:44" x14ac:dyDescent="0.25">
      <c r="A7435" s="1">
        <v>9053</v>
      </c>
      <c r="B7435" s="1" t="s">
        <v>5216</v>
      </c>
      <c r="C7435" s="1">
        <v>124</v>
      </c>
      <c r="D7435" s="1" t="s">
        <v>5948</v>
      </c>
      <c r="F7435" s="1" t="s">
        <v>445</v>
      </c>
      <c r="G7435" s="1">
        <v>8</v>
      </c>
      <c r="H7435" s="1">
        <v>12</v>
      </c>
      <c r="I7435" s="1">
        <v>3.3</v>
      </c>
      <c r="J7435" s="1">
        <v>1.5</v>
      </c>
      <c r="K7435" s="3">
        <v>76200</v>
      </c>
      <c r="N7435" s="1">
        <v>41.8</v>
      </c>
      <c r="O7435" s="1">
        <v>20.5</v>
      </c>
      <c r="Q7435" s="1">
        <v>4.03</v>
      </c>
      <c r="R7435" s="1">
        <v>4.72</v>
      </c>
      <c r="AJ7435" s="1" t="s">
        <v>406</v>
      </c>
      <c r="AK7435" s="19">
        <v>56.42</v>
      </c>
      <c r="AL7435" s="19">
        <v>60.17</v>
      </c>
      <c r="AN7435" s="3">
        <v>1971</v>
      </c>
      <c r="AQ7435">
        <v>80610</v>
      </c>
      <c r="AR7435" s="1" t="s">
        <v>3399</v>
      </c>
    </row>
    <row r="7436" spans="1:44" x14ac:dyDescent="0.25">
      <c r="A7436" s="1">
        <v>9054</v>
      </c>
      <c r="B7436" s="1" t="s">
        <v>5216</v>
      </c>
      <c r="C7436" s="1">
        <v>124</v>
      </c>
      <c r="D7436" s="1" t="s">
        <v>6272</v>
      </c>
      <c r="F7436" s="1" t="s">
        <v>445</v>
      </c>
      <c r="G7436" s="1">
        <v>7</v>
      </c>
      <c r="H7436" s="1">
        <v>39</v>
      </c>
      <c r="I7436" s="1">
        <v>13.6</v>
      </c>
      <c r="J7436" s="1">
        <v>11.6</v>
      </c>
      <c r="K7436" s="3">
        <v>1890</v>
      </c>
      <c r="L7436" s="2">
        <f>N7436/((12787.1)*(1-EXP(-(0.003885)*I7436))^(1.55886))</f>
        <v>0.9890754534679449</v>
      </c>
      <c r="N7436" s="1">
        <v>124</v>
      </c>
      <c r="O7436" s="1">
        <v>74.5</v>
      </c>
      <c r="P7436" s="1">
        <v>11.2</v>
      </c>
      <c r="Q7436" s="1">
        <v>15.4</v>
      </c>
      <c r="R7436" s="1">
        <v>4.3</v>
      </c>
      <c r="AJ7436" s="1" t="s">
        <v>406</v>
      </c>
      <c r="AK7436" s="19">
        <v>55.5</v>
      </c>
      <c r="AL7436" s="19">
        <v>59.5</v>
      </c>
      <c r="AN7436" s="3">
        <v>1995</v>
      </c>
      <c r="AQ7436">
        <v>80610</v>
      </c>
      <c r="AR7436" s="1" t="s">
        <v>589</v>
      </c>
    </row>
    <row r="7437" spans="1:44" x14ac:dyDescent="0.25">
      <c r="A7437" s="1">
        <v>9055</v>
      </c>
      <c r="B7437" s="1" t="s">
        <v>5216</v>
      </c>
      <c r="C7437" s="1">
        <v>124</v>
      </c>
      <c r="D7437" s="1" t="s">
        <v>5601</v>
      </c>
      <c r="F7437" s="1" t="s">
        <v>445</v>
      </c>
      <c r="G7437" s="1">
        <v>5</v>
      </c>
      <c r="H7437" s="1">
        <v>44</v>
      </c>
      <c r="I7437" s="1">
        <v>20.7</v>
      </c>
      <c r="J7437" s="1">
        <v>14.3</v>
      </c>
      <c r="K7437" s="3">
        <v>1282</v>
      </c>
      <c r="L7437" s="2">
        <f>N7437/((12787.1)*(1-EXP(-(0.003885)*I7437))^(1.55886))</f>
        <v>0.89741211229026563</v>
      </c>
      <c r="N7437" s="1">
        <v>212</v>
      </c>
      <c r="O7437" s="1">
        <v>101</v>
      </c>
      <c r="P7437" s="1">
        <v>12.7</v>
      </c>
      <c r="Q7437" s="1">
        <v>10</v>
      </c>
      <c r="R7437" s="1">
        <v>3.4</v>
      </c>
      <c r="AJ7437" s="1" t="s">
        <v>406</v>
      </c>
      <c r="AK7437" s="19">
        <v>55.5</v>
      </c>
      <c r="AL7437" s="19">
        <v>59.5</v>
      </c>
      <c r="AN7437" s="3">
        <v>1995</v>
      </c>
      <c r="AQ7437">
        <v>80610</v>
      </c>
      <c r="AR7437" s="1" t="s">
        <v>589</v>
      </c>
    </row>
    <row r="7438" spans="1:44" x14ac:dyDescent="0.25">
      <c r="A7438" s="1">
        <v>9056</v>
      </c>
      <c r="B7438" s="1" t="s">
        <v>5216</v>
      </c>
      <c r="C7438" s="1">
        <v>124</v>
      </c>
      <c r="D7438" s="1" t="s">
        <v>5601</v>
      </c>
      <c r="F7438" s="1" t="s">
        <v>445</v>
      </c>
      <c r="G7438" s="1">
        <v>7</v>
      </c>
      <c r="H7438" s="1">
        <v>52</v>
      </c>
      <c r="I7438" s="1">
        <v>16.7</v>
      </c>
      <c r="J7438" s="1">
        <v>13.6</v>
      </c>
      <c r="K7438" s="3">
        <v>1973</v>
      </c>
      <c r="L7438" s="2">
        <f>N7438/((12787.1)*(1-EXP(-(0.003885)*I7438))^(1.55886))</f>
        <v>1.4847826405971747</v>
      </c>
      <c r="N7438" s="1">
        <v>254</v>
      </c>
      <c r="O7438" s="1">
        <v>126</v>
      </c>
      <c r="P7438" s="1">
        <v>16</v>
      </c>
      <c r="Q7438" s="1">
        <v>7.8</v>
      </c>
      <c r="R7438" s="1">
        <v>3.6</v>
      </c>
      <c r="AJ7438" s="1" t="s">
        <v>406</v>
      </c>
      <c r="AK7438" s="19">
        <v>55.5</v>
      </c>
      <c r="AL7438" s="19">
        <v>59.5</v>
      </c>
      <c r="AN7438" s="3">
        <v>1995</v>
      </c>
      <c r="AQ7438">
        <v>80610</v>
      </c>
      <c r="AR7438" s="1" t="s">
        <v>589</v>
      </c>
    </row>
    <row r="7439" spans="1:44" x14ac:dyDescent="0.25">
      <c r="A7439" s="1">
        <v>9057</v>
      </c>
      <c r="B7439" s="1" t="s">
        <v>5216</v>
      </c>
      <c r="C7439" s="1">
        <v>124</v>
      </c>
      <c r="D7439" s="1" t="s">
        <v>5601</v>
      </c>
      <c r="F7439" s="1" t="s">
        <v>445</v>
      </c>
      <c r="G7439" s="1">
        <v>8</v>
      </c>
      <c r="H7439" s="1">
        <v>18</v>
      </c>
      <c r="I7439" s="1">
        <v>9.9</v>
      </c>
      <c r="J7439" s="1">
        <v>5.5</v>
      </c>
      <c r="K7439" s="3">
        <v>6534</v>
      </c>
      <c r="L7439" s="2">
        <f>N7439/((12281.9)*(1-EXP(-(0.00354)*I7439))^(1.50598))</f>
        <v>1.1088073663761291</v>
      </c>
      <c r="N7439" s="1">
        <v>85.3</v>
      </c>
      <c r="O7439" s="1">
        <v>39.700000000000003</v>
      </c>
      <c r="P7439" s="1">
        <v>5.6</v>
      </c>
      <c r="Q7439" s="1">
        <v>4.43</v>
      </c>
      <c r="R7439" s="1">
        <v>3.11</v>
      </c>
      <c r="AJ7439" s="1" t="s">
        <v>406</v>
      </c>
      <c r="AK7439" s="19">
        <v>55.5</v>
      </c>
      <c r="AL7439" s="19">
        <v>59.5</v>
      </c>
      <c r="AN7439" s="3">
        <v>1995</v>
      </c>
      <c r="AQ7439">
        <v>80610</v>
      </c>
      <c r="AR7439" s="1" t="s">
        <v>589</v>
      </c>
    </row>
    <row r="7440" spans="1:44" x14ac:dyDescent="0.25">
      <c r="A7440" s="1">
        <v>9058</v>
      </c>
      <c r="B7440" s="1" t="s">
        <v>5216</v>
      </c>
      <c r="C7440" s="1">
        <v>124</v>
      </c>
      <c r="D7440" s="1" t="s">
        <v>5601</v>
      </c>
      <c r="F7440" s="1" t="s">
        <v>445</v>
      </c>
      <c r="G7440" s="1">
        <v>8</v>
      </c>
      <c r="H7440" s="1">
        <v>23</v>
      </c>
      <c r="I7440" s="1">
        <v>10.3</v>
      </c>
      <c r="J7440" s="1">
        <v>6.3</v>
      </c>
      <c r="K7440" s="3">
        <v>4737</v>
      </c>
      <c r="L7440" s="2">
        <f>N7440/((12281.9)*(1-EXP(-(0.00354)*I7440))^(1.50598))</f>
        <v>1.0224156977577741</v>
      </c>
      <c r="N7440" s="1">
        <v>83.4</v>
      </c>
      <c r="O7440" s="1">
        <v>37.5</v>
      </c>
      <c r="P7440" s="1">
        <v>7.39</v>
      </c>
      <c r="Q7440" s="1">
        <v>7.89</v>
      </c>
      <c r="R7440" s="1">
        <v>2.89</v>
      </c>
      <c r="AJ7440" s="1" t="s">
        <v>406</v>
      </c>
      <c r="AK7440" s="19">
        <v>55.5</v>
      </c>
      <c r="AL7440" s="19">
        <v>59.5</v>
      </c>
      <c r="AN7440" s="3">
        <v>1995</v>
      </c>
      <c r="AQ7440">
        <v>80610</v>
      </c>
      <c r="AR7440" s="1" t="s">
        <v>589</v>
      </c>
    </row>
    <row r="7441" spans="1:75" x14ac:dyDescent="0.25">
      <c r="A7441" s="1">
        <v>9059</v>
      </c>
      <c r="B7441" s="1" t="s">
        <v>5216</v>
      </c>
      <c r="C7441" s="1">
        <v>124</v>
      </c>
      <c r="D7441" s="1" t="s">
        <v>6345</v>
      </c>
      <c r="F7441" s="1" t="s">
        <v>445</v>
      </c>
      <c r="G7441" s="1">
        <v>8</v>
      </c>
      <c r="H7441" s="1">
        <v>34</v>
      </c>
      <c r="I7441" s="1">
        <v>16.2</v>
      </c>
      <c r="J7441" s="1">
        <v>13.8</v>
      </c>
      <c r="K7441" s="3">
        <v>1532</v>
      </c>
      <c r="L7441" s="2">
        <f>N7441/((12281.9)*(1-EXP(-(0.00354)*I7441))^(1.50598))</f>
        <v>1.0136108508056454</v>
      </c>
      <c r="N7441" s="1">
        <v>161</v>
      </c>
      <c r="O7441" s="1">
        <v>96</v>
      </c>
      <c r="P7441" s="1">
        <v>12.1</v>
      </c>
      <c r="Q7441" s="1">
        <v>14.9</v>
      </c>
      <c r="R7441" s="1">
        <v>5.22</v>
      </c>
      <c r="AJ7441" s="1" t="s">
        <v>406</v>
      </c>
      <c r="AK7441" s="19">
        <v>55.5</v>
      </c>
      <c r="AL7441" s="19">
        <v>59.5</v>
      </c>
      <c r="AN7441" s="3">
        <v>1995</v>
      </c>
      <c r="AQ7441">
        <v>80610</v>
      </c>
      <c r="AR7441" s="1" t="s">
        <v>589</v>
      </c>
    </row>
    <row r="7442" spans="1:75" x14ac:dyDescent="0.25">
      <c r="A7442" s="1">
        <v>9060</v>
      </c>
      <c r="B7442" s="1" t="s">
        <v>5216</v>
      </c>
      <c r="C7442" s="1">
        <v>124</v>
      </c>
      <c r="D7442" s="1" t="s">
        <v>5814</v>
      </c>
      <c r="F7442" s="1" t="s">
        <v>445</v>
      </c>
      <c r="G7442" s="1">
        <v>6</v>
      </c>
      <c r="H7442" s="1">
        <v>36</v>
      </c>
      <c r="I7442" s="1">
        <v>16.2</v>
      </c>
      <c r="J7442" s="1">
        <v>15</v>
      </c>
      <c r="K7442" s="3">
        <v>1018</v>
      </c>
      <c r="L7442" s="2">
        <f>N7442/((12281.9)*(1-EXP(-(0.00354)*I7442))^(1.50598))</f>
        <v>0.85621786155011048</v>
      </c>
      <c r="N7442" s="1">
        <v>136</v>
      </c>
      <c r="O7442" s="1">
        <v>87.6</v>
      </c>
      <c r="P7442" s="1">
        <v>11</v>
      </c>
      <c r="Q7442" s="1">
        <v>20.5</v>
      </c>
      <c r="R7442" s="1">
        <v>4.32</v>
      </c>
      <c r="AJ7442" s="1" t="s">
        <v>406</v>
      </c>
      <c r="AK7442" s="19">
        <v>55.5</v>
      </c>
      <c r="AL7442" s="19">
        <v>59.5</v>
      </c>
      <c r="AN7442" s="3">
        <v>1995</v>
      </c>
      <c r="AQ7442">
        <v>80610</v>
      </c>
      <c r="AR7442" s="1" t="s">
        <v>589</v>
      </c>
    </row>
    <row r="7443" spans="1:75" x14ac:dyDescent="0.25">
      <c r="A7443" s="1">
        <v>9061</v>
      </c>
      <c r="B7443" s="1" t="s">
        <v>5216</v>
      </c>
      <c r="C7443" s="1">
        <v>124</v>
      </c>
      <c r="D7443" s="1" t="s">
        <v>6152</v>
      </c>
      <c r="F7443" s="1" t="s">
        <v>445</v>
      </c>
      <c r="G7443" s="1">
        <v>6</v>
      </c>
      <c r="H7443" s="1">
        <v>38</v>
      </c>
      <c r="I7443" s="1">
        <v>15.8</v>
      </c>
      <c r="J7443" s="1">
        <v>14</v>
      </c>
      <c r="K7443" s="3">
        <v>899</v>
      </c>
      <c r="L7443" s="2">
        <f>N7443/((12281.9)*(1-EXP(-(0.00354)*I7443))^(1.50598))</f>
        <v>0.66609884432388367</v>
      </c>
      <c r="N7443" s="1">
        <v>102</v>
      </c>
      <c r="O7443" s="1">
        <v>60.6</v>
      </c>
      <c r="P7443" s="1">
        <v>9.9</v>
      </c>
      <c r="Q7443" s="1">
        <v>7.9</v>
      </c>
      <c r="R7443" s="1">
        <v>3.12</v>
      </c>
      <c r="AJ7443" s="1" t="s">
        <v>406</v>
      </c>
      <c r="AK7443" s="19">
        <v>55.5</v>
      </c>
      <c r="AL7443" s="19">
        <v>59.5</v>
      </c>
      <c r="AN7443" s="3">
        <v>1995</v>
      </c>
      <c r="AQ7443">
        <v>80610</v>
      </c>
      <c r="AR7443" s="1" t="s">
        <v>589</v>
      </c>
    </row>
    <row r="7444" spans="1:75" x14ac:dyDescent="0.25">
      <c r="A7444" s="1">
        <v>9062</v>
      </c>
      <c r="B7444" s="1" t="s">
        <v>5216</v>
      </c>
      <c r="C7444" s="1">
        <v>124</v>
      </c>
      <c r="D7444" s="1" t="s">
        <v>6348</v>
      </c>
      <c r="F7444" s="1" t="s">
        <v>445</v>
      </c>
      <c r="G7444" s="1">
        <v>5</v>
      </c>
      <c r="H7444" s="1">
        <v>44</v>
      </c>
      <c r="I7444" s="1">
        <v>22.4</v>
      </c>
      <c r="J7444" s="1">
        <v>14.9</v>
      </c>
      <c r="K7444" s="3">
        <v>1682</v>
      </c>
      <c r="L7444" s="2">
        <f>N7444/((12281.9)*(1-EXP(-(0.00354)*I7444))^(1.50598))</f>
        <v>1.3513206941465949</v>
      </c>
      <c r="N7444" s="1">
        <v>344</v>
      </c>
      <c r="O7444" s="1">
        <v>201</v>
      </c>
      <c r="P7444" s="1">
        <v>28.7</v>
      </c>
      <c r="Q7444" s="1">
        <v>21.4</v>
      </c>
      <c r="R7444" s="1">
        <v>4.91</v>
      </c>
      <c r="AJ7444" s="1" t="s">
        <v>406</v>
      </c>
      <c r="AK7444" s="19">
        <v>55.5</v>
      </c>
      <c r="AL7444" s="19">
        <v>59.5</v>
      </c>
      <c r="AN7444" s="3">
        <v>1995</v>
      </c>
      <c r="AQ7444">
        <v>80610</v>
      </c>
      <c r="AR7444" s="1" t="s">
        <v>589</v>
      </c>
    </row>
    <row r="7445" spans="1:75" x14ac:dyDescent="0.25">
      <c r="A7445" s="1">
        <v>9063</v>
      </c>
      <c r="B7445" s="1" t="s">
        <v>5216</v>
      </c>
      <c r="C7445" s="1">
        <v>124</v>
      </c>
      <c r="D7445" s="1" t="s">
        <v>6350</v>
      </c>
      <c r="F7445" s="1" t="s">
        <v>445</v>
      </c>
      <c r="G7445" s="1">
        <v>7</v>
      </c>
      <c r="H7445" s="1">
        <v>55</v>
      </c>
      <c r="I7445" s="1">
        <v>18.8</v>
      </c>
      <c r="J7445" s="1">
        <v>14.7</v>
      </c>
      <c r="K7445" s="3">
        <v>1415</v>
      </c>
      <c r="L7445" s="2">
        <f>N7445/((12281.9)*(1-EXP(-(0.00354)*I7445))^(1.50598))</f>
        <v>1.0892105273887638</v>
      </c>
      <c r="N7445" s="1">
        <v>215</v>
      </c>
      <c r="O7445" s="1">
        <v>120</v>
      </c>
      <c r="P7445" s="1">
        <v>15.7</v>
      </c>
      <c r="Q7445" s="1">
        <v>18.8</v>
      </c>
      <c r="R7445" s="1">
        <v>4.41</v>
      </c>
      <c r="AJ7445" s="1" t="s">
        <v>406</v>
      </c>
      <c r="AK7445" s="19">
        <v>55.5</v>
      </c>
      <c r="AL7445" s="19">
        <v>59.5</v>
      </c>
      <c r="AN7445" s="3">
        <v>1995</v>
      </c>
      <c r="AQ7445">
        <v>80610</v>
      </c>
      <c r="AR7445" s="1" t="s">
        <v>589</v>
      </c>
      <c r="BW7445" s="25"/>
    </row>
    <row r="7446" spans="1:75" x14ac:dyDescent="0.25">
      <c r="A7446" s="1">
        <v>9064</v>
      </c>
      <c r="B7446" s="1" t="s">
        <v>5216</v>
      </c>
      <c r="C7446" s="1">
        <v>124</v>
      </c>
      <c r="D7446" s="1" t="s">
        <v>6273</v>
      </c>
      <c r="F7446" s="1" t="s">
        <v>445</v>
      </c>
      <c r="G7446" s="1">
        <v>6</v>
      </c>
      <c r="H7446" s="1">
        <v>63</v>
      </c>
      <c r="I7446" s="1">
        <v>22.5</v>
      </c>
      <c r="J7446" s="1">
        <v>22</v>
      </c>
      <c r="K7446" s="3">
        <v>775</v>
      </c>
      <c r="L7446" s="2">
        <f>N7446/((12281.9)*(1-EXP(-(0.00354)*I7446))^(1.50598))</f>
        <v>1.1513912234803627</v>
      </c>
      <c r="N7446" s="1">
        <v>295</v>
      </c>
      <c r="O7446" s="1">
        <v>168</v>
      </c>
      <c r="P7446" s="1">
        <v>20</v>
      </c>
      <c r="Q7446" s="1">
        <v>23.9</v>
      </c>
      <c r="R7446" s="1">
        <v>5.86</v>
      </c>
      <c r="AJ7446" s="1" t="s">
        <v>406</v>
      </c>
      <c r="AK7446" s="19">
        <v>55.5</v>
      </c>
      <c r="AL7446" s="19">
        <v>59.5</v>
      </c>
      <c r="AN7446" s="3">
        <v>1995</v>
      </c>
      <c r="AQ7446">
        <v>80610</v>
      </c>
      <c r="AR7446" s="1" t="s">
        <v>589</v>
      </c>
    </row>
    <row r="7447" spans="1:75" x14ac:dyDescent="0.25">
      <c r="A7447" s="1">
        <v>9065</v>
      </c>
      <c r="B7447" s="1" t="s">
        <v>5216</v>
      </c>
      <c r="C7447" s="1">
        <v>124</v>
      </c>
      <c r="D7447" s="1" t="s">
        <v>5601</v>
      </c>
      <c r="F7447" s="1" t="s">
        <v>445</v>
      </c>
      <c r="G7447" s="1">
        <v>8</v>
      </c>
      <c r="H7447" s="1">
        <v>50</v>
      </c>
      <c r="I7447" s="1">
        <v>14.2</v>
      </c>
      <c r="J7447" s="1">
        <v>15.3</v>
      </c>
      <c r="K7447" s="3">
        <v>1072</v>
      </c>
      <c r="L7447" s="2">
        <f>N7447/((4584.46)*(1-EXP(-(0.006602)*I7447))^(1.49294))</f>
        <v>1.2095942085314815</v>
      </c>
      <c r="N7447" s="1">
        <v>151</v>
      </c>
      <c r="O7447" s="1">
        <v>88.5</v>
      </c>
      <c r="Q7447" s="1">
        <v>7.8</v>
      </c>
      <c r="R7447" s="1">
        <v>1.64</v>
      </c>
      <c r="AJ7447" s="1" t="s">
        <v>406</v>
      </c>
      <c r="AK7447" s="19">
        <v>55.5</v>
      </c>
      <c r="AL7447" s="19">
        <v>60.5</v>
      </c>
      <c r="AN7447" s="3">
        <v>2009</v>
      </c>
      <c r="AQ7447">
        <v>80611</v>
      </c>
      <c r="AR7447" s="1" t="s">
        <v>590</v>
      </c>
    </row>
    <row r="7448" spans="1:75" x14ac:dyDescent="0.25">
      <c r="A7448" s="1">
        <v>9066</v>
      </c>
      <c r="B7448" s="1" t="s">
        <v>5216</v>
      </c>
      <c r="C7448" s="1">
        <v>124</v>
      </c>
      <c r="D7448" s="1" t="s">
        <v>6348</v>
      </c>
      <c r="F7448" s="1" t="s">
        <v>445</v>
      </c>
      <c r="G7448" s="1">
        <v>8</v>
      </c>
      <c r="H7448" s="1">
        <v>45</v>
      </c>
      <c r="I7448" s="1">
        <v>13.7</v>
      </c>
      <c r="J7448" s="1">
        <v>14.1</v>
      </c>
      <c r="K7448" s="3">
        <v>1178</v>
      </c>
      <c r="L7448" s="2">
        <f>N7448/((12281.9)*(1-EXP(-(0.00354)*I7448))^(1.50598))</f>
        <v>1.0787195755769214</v>
      </c>
      <c r="N7448" s="1">
        <v>134</v>
      </c>
      <c r="O7448" s="1">
        <v>74</v>
      </c>
      <c r="Q7448" s="1">
        <v>6</v>
      </c>
      <c r="R7448" s="1">
        <v>2.1</v>
      </c>
      <c r="AJ7448" s="1" t="s">
        <v>406</v>
      </c>
      <c r="AK7448" s="19">
        <v>55.5</v>
      </c>
      <c r="AL7448" s="19">
        <v>60.5</v>
      </c>
      <c r="AN7448" s="3">
        <v>2009</v>
      </c>
      <c r="AQ7448">
        <v>80611</v>
      </c>
      <c r="AR7448" s="1" t="s">
        <v>590</v>
      </c>
    </row>
    <row r="7449" spans="1:75" x14ac:dyDescent="0.25">
      <c r="A7449" s="1">
        <v>9067</v>
      </c>
      <c r="B7449" s="1" t="s">
        <v>5216</v>
      </c>
      <c r="C7449" s="1">
        <v>124</v>
      </c>
      <c r="D7449" s="1" t="s">
        <v>5601</v>
      </c>
      <c r="F7449" s="1" t="s">
        <v>445</v>
      </c>
      <c r="G7449" s="1">
        <v>6</v>
      </c>
      <c r="H7449" s="1">
        <v>40</v>
      </c>
      <c r="I7449" s="1">
        <v>15</v>
      </c>
      <c r="J7449" s="1">
        <v>14.9</v>
      </c>
      <c r="K7449" s="3">
        <v>1239</v>
      </c>
      <c r="L7449" s="2">
        <f>N7449/((12281.9)*(1-EXP(-(0.00354)*I7449))^(1.50598))</f>
        <v>1.1838965936002219</v>
      </c>
      <c r="N7449" s="1">
        <v>168</v>
      </c>
      <c r="O7449" s="1">
        <v>98.9</v>
      </c>
      <c r="Q7449" s="1">
        <v>9.17</v>
      </c>
      <c r="R7449" s="1">
        <v>2.5499999999999998</v>
      </c>
      <c r="AJ7449" s="1" t="s">
        <v>406</v>
      </c>
      <c r="AK7449" s="19">
        <v>55.5</v>
      </c>
      <c r="AL7449" s="19">
        <v>60.5</v>
      </c>
      <c r="AN7449" s="3">
        <v>2009</v>
      </c>
      <c r="AQ7449">
        <v>80611</v>
      </c>
      <c r="AR7449" s="1" t="s">
        <v>590</v>
      </c>
    </row>
    <row r="7450" spans="1:75" x14ac:dyDescent="0.25">
      <c r="A7450" s="1">
        <v>9068</v>
      </c>
      <c r="B7450" s="1" t="s">
        <v>5216</v>
      </c>
      <c r="C7450" s="1">
        <v>124</v>
      </c>
      <c r="D7450" s="1" t="s">
        <v>5601</v>
      </c>
      <c r="F7450" s="1" t="s">
        <v>445</v>
      </c>
      <c r="G7450" s="1">
        <v>8</v>
      </c>
      <c r="H7450" s="1">
        <v>45</v>
      </c>
      <c r="I7450" s="1">
        <v>15.1</v>
      </c>
      <c r="J7450" s="1">
        <v>15.1</v>
      </c>
      <c r="K7450" s="3">
        <v>1217</v>
      </c>
      <c r="L7450" s="2">
        <f>N7450/((12281.9)*(1-EXP(-(0.00354)*I7450))^(1.50598))</f>
        <v>1.158461287570302</v>
      </c>
      <c r="N7450" s="1">
        <v>166</v>
      </c>
      <c r="O7450" s="1">
        <v>106.2</v>
      </c>
      <c r="Q7450" s="1">
        <v>10.8</v>
      </c>
      <c r="R7450" s="1">
        <v>2.14</v>
      </c>
      <c r="AJ7450" s="1" t="s">
        <v>406</v>
      </c>
      <c r="AK7450" s="19">
        <v>55.5</v>
      </c>
      <c r="AL7450" s="19">
        <v>60.5</v>
      </c>
      <c r="AN7450" s="3">
        <v>2009</v>
      </c>
      <c r="AQ7450">
        <v>80611</v>
      </c>
      <c r="AR7450" s="1" t="s">
        <v>590</v>
      </c>
    </row>
    <row r="7451" spans="1:75" x14ac:dyDescent="0.25">
      <c r="A7451" s="1">
        <v>9069</v>
      </c>
      <c r="B7451" s="1" t="s">
        <v>5216</v>
      </c>
      <c r="C7451" s="1">
        <v>124</v>
      </c>
      <c r="D7451" s="1" t="s">
        <v>5601</v>
      </c>
      <c r="F7451" s="1" t="s">
        <v>445</v>
      </c>
      <c r="G7451" s="1">
        <v>6</v>
      </c>
      <c r="H7451" s="1">
        <v>50</v>
      </c>
      <c r="I7451" s="1">
        <v>19.5</v>
      </c>
      <c r="J7451" s="1">
        <v>21.5</v>
      </c>
      <c r="K7451" s="3">
        <v>740</v>
      </c>
      <c r="L7451" s="2">
        <f>N7451/((12787.1)*(1-EXP(-(0.003885)*I7451))^(1.55886))</f>
        <v>1.0786600764594534</v>
      </c>
      <c r="N7451" s="1">
        <v>233</v>
      </c>
      <c r="O7451" s="1">
        <v>154.30000000000001</v>
      </c>
      <c r="Q7451" s="1">
        <v>15.9</v>
      </c>
      <c r="R7451" s="1">
        <v>2.09</v>
      </c>
      <c r="AJ7451" s="1" t="s">
        <v>406</v>
      </c>
      <c r="AK7451" s="19">
        <v>55.5</v>
      </c>
      <c r="AL7451" s="19">
        <v>60.5</v>
      </c>
      <c r="AN7451" s="3">
        <v>2009</v>
      </c>
      <c r="AQ7451">
        <v>80611</v>
      </c>
      <c r="AR7451" s="1" t="s">
        <v>590</v>
      </c>
    </row>
    <row r="7452" spans="1:75" x14ac:dyDescent="0.25">
      <c r="A7452" s="1">
        <v>9070</v>
      </c>
      <c r="B7452" s="1" t="s">
        <v>5216</v>
      </c>
      <c r="C7452" s="1">
        <v>124</v>
      </c>
      <c r="D7452" s="1" t="s">
        <v>6077</v>
      </c>
      <c r="F7452" s="1" t="s">
        <v>445</v>
      </c>
      <c r="G7452" s="1">
        <v>6</v>
      </c>
      <c r="H7452" s="1">
        <v>50</v>
      </c>
      <c r="I7452" s="1">
        <v>17.8</v>
      </c>
      <c r="J7452" s="1">
        <v>21</v>
      </c>
      <c r="K7452" s="3">
        <v>796</v>
      </c>
      <c r="L7452" s="2">
        <f>N7452/((12281.9)*(1-EXP(-(0.00354)*I7452))^(1.50598))</f>
        <v>1.23441008366425</v>
      </c>
      <c r="N7452" s="1">
        <v>225</v>
      </c>
      <c r="O7452" s="1">
        <v>142.6</v>
      </c>
      <c r="Q7452" s="1">
        <v>17.100000000000001</v>
      </c>
      <c r="R7452" s="1">
        <v>3.48</v>
      </c>
      <c r="AJ7452" s="1" t="s">
        <v>406</v>
      </c>
      <c r="AK7452" s="19">
        <v>55.5</v>
      </c>
      <c r="AL7452" s="19">
        <v>60.5</v>
      </c>
      <c r="AN7452" s="3">
        <v>2009</v>
      </c>
      <c r="AQ7452">
        <v>80611</v>
      </c>
      <c r="AR7452" s="1" t="s">
        <v>590</v>
      </c>
    </row>
    <row r="7453" spans="1:75" x14ac:dyDescent="0.25">
      <c r="A7453" s="1">
        <v>9071</v>
      </c>
      <c r="B7453" s="1" t="s">
        <v>5216</v>
      </c>
      <c r="C7453" s="1">
        <v>124</v>
      </c>
      <c r="D7453" s="1" t="s">
        <v>5601</v>
      </c>
      <c r="F7453" s="1" t="s">
        <v>445</v>
      </c>
      <c r="G7453" s="1">
        <v>6</v>
      </c>
      <c r="H7453" s="1">
        <v>40</v>
      </c>
      <c r="I7453" s="1">
        <v>16</v>
      </c>
      <c r="J7453" s="1">
        <v>17.899999999999999</v>
      </c>
      <c r="K7453" s="3">
        <v>856</v>
      </c>
      <c r="L7453" s="2">
        <f>N7453/((12281.9)*(1-EXP(-(0.00354)*I7453))^(1.50598))</f>
        <v>1.1988986223109555</v>
      </c>
      <c r="N7453" s="1">
        <v>187</v>
      </c>
      <c r="O7453" s="1">
        <v>119.6</v>
      </c>
      <c r="Q7453" s="1">
        <v>13</v>
      </c>
      <c r="R7453" s="1">
        <v>2.84</v>
      </c>
      <c r="AJ7453" s="1" t="s">
        <v>406</v>
      </c>
      <c r="AK7453" s="19">
        <v>55.5</v>
      </c>
      <c r="AL7453" s="19">
        <v>60.5</v>
      </c>
      <c r="AN7453" s="3">
        <v>2009</v>
      </c>
      <c r="AQ7453">
        <v>80611</v>
      </c>
      <c r="AR7453" s="1" t="s">
        <v>590</v>
      </c>
    </row>
    <row r="7454" spans="1:75" x14ac:dyDescent="0.25">
      <c r="A7454" s="1">
        <v>9072</v>
      </c>
      <c r="B7454" s="1" t="s">
        <v>5216</v>
      </c>
      <c r="C7454" s="1">
        <v>124</v>
      </c>
      <c r="D7454" s="1" t="s">
        <v>6350</v>
      </c>
      <c r="F7454" s="1" t="s">
        <v>445</v>
      </c>
      <c r="G7454" s="1">
        <v>6</v>
      </c>
      <c r="H7454" s="1">
        <v>70</v>
      </c>
      <c r="I7454" s="1">
        <v>22</v>
      </c>
      <c r="J7454" s="1">
        <v>14.5</v>
      </c>
      <c r="K7454" s="3">
        <v>774</v>
      </c>
      <c r="L7454" s="2">
        <f>N7454/((12787.1)*(1-EXP(-(0.003885)*I7454))^(1.55886))</f>
        <v>1.0048006340004787</v>
      </c>
      <c r="N7454" s="1">
        <v>260</v>
      </c>
      <c r="O7454" s="1">
        <v>166.6</v>
      </c>
      <c r="Q7454" s="1">
        <v>28.7</v>
      </c>
      <c r="R7454" s="1">
        <v>7.31</v>
      </c>
      <c r="AJ7454" s="1" t="s">
        <v>406</v>
      </c>
      <c r="AK7454" s="19">
        <v>57</v>
      </c>
      <c r="AL7454" s="19">
        <v>81</v>
      </c>
      <c r="AN7454" s="3">
        <v>1972</v>
      </c>
      <c r="AQ7454">
        <v>80611</v>
      </c>
      <c r="AR7454" s="1" t="s">
        <v>333</v>
      </c>
    </row>
    <row r="7455" spans="1:75" x14ac:dyDescent="0.25">
      <c r="A7455" s="1">
        <v>9073</v>
      </c>
      <c r="B7455" s="1" t="s">
        <v>5216</v>
      </c>
      <c r="C7455" s="1">
        <v>124</v>
      </c>
      <c r="D7455" s="1" t="s">
        <v>5948</v>
      </c>
      <c r="F7455" s="1" t="s">
        <v>445</v>
      </c>
      <c r="G7455" s="1">
        <v>5</v>
      </c>
      <c r="H7455" s="1">
        <v>70</v>
      </c>
      <c r="I7455" s="1">
        <v>25.8</v>
      </c>
      <c r="J7455" s="1">
        <v>33</v>
      </c>
      <c r="K7455" s="3">
        <v>288</v>
      </c>
      <c r="L7455" s="2">
        <f>N7455/((23820.2)*(1-EXP(-(0.003315)*I7455))^(1.69896))</f>
        <v>0.40898879463469351</v>
      </c>
      <c r="N7455" s="1">
        <v>139</v>
      </c>
      <c r="O7455" s="1">
        <v>52.8</v>
      </c>
      <c r="Q7455" s="1">
        <v>12.5</v>
      </c>
      <c r="R7455" s="1">
        <v>2.84</v>
      </c>
      <c r="AJ7455" s="1" t="s">
        <v>406</v>
      </c>
      <c r="AK7455" s="20">
        <v>56.72</v>
      </c>
      <c r="AL7455" s="19">
        <v>85.67</v>
      </c>
      <c r="AN7455" s="3">
        <v>1966</v>
      </c>
      <c r="AQ7455">
        <v>80444</v>
      </c>
      <c r="AR7455" s="1" t="s">
        <v>576</v>
      </c>
    </row>
    <row r="7456" spans="1:75" x14ac:dyDescent="0.25">
      <c r="A7456" s="1">
        <v>9074</v>
      </c>
      <c r="B7456" s="1" t="s">
        <v>5216</v>
      </c>
      <c r="C7456" s="1">
        <v>124</v>
      </c>
      <c r="D7456" s="1" t="s">
        <v>6157</v>
      </c>
      <c r="F7456" s="1" t="s">
        <v>445</v>
      </c>
      <c r="G7456" s="1">
        <v>6</v>
      </c>
      <c r="H7456" s="1">
        <v>36</v>
      </c>
      <c r="I7456" s="1">
        <v>14</v>
      </c>
      <c r="J7456" s="1">
        <v>9.8000000000000007</v>
      </c>
      <c r="K7456" s="3">
        <v>4873</v>
      </c>
      <c r="L7456" s="2">
        <f>N7456/((12787.1)*(1-EXP(-(0.003885)*I7456))^(1.55886))</f>
        <v>1.9540890413082854</v>
      </c>
      <c r="N7456" s="1">
        <v>256</v>
      </c>
      <c r="O7456" s="1">
        <v>141.6</v>
      </c>
      <c r="Q7456" s="1">
        <v>18</v>
      </c>
      <c r="R7456" s="1">
        <v>6.41</v>
      </c>
      <c r="AJ7456" s="1" t="s">
        <v>406</v>
      </c>
      <c r="AK7456" s="19">
        <v>56.5</v>
      </c>
      <c r="AL7456" s="19">
        <v>85</v>
      </c>
      <c r="AN7456" s="3">
        <v>1988</v>
      </c>
      <c r="AQ7456">
        <v>80817</v>
      </c>
      <c r="AR7456" s="1" t="s">
        <v>591</v>
      </c>
    </row>
    <row r="7457" spans="1:44" x14ac:dyDescent="0.25">
      <c r="A7457" s="1">
        <v>9076</v>
      </c>
      <c r="B7457" s="1" t="s">
        <v>5216</v>
      </c>
      <c r="C7457" s="1">
        <v>124</v>
      </c>
      <c r="D7457" s="1" t="s">
        <v>5814</v>
      </c>
      <c r="F7457" s="1" t="s">
        <v>445</v>
      </c>
      <c r="G7457" s="1">
        <v>8</v>
      </c>
      <c r="H7457" s="1">
        <v>30</v>
      </c>
      <c r="I7457" s="1">
        <v>11.5</v>
      </c>
      <c r="J7457" s="1">
        <v>12.7</v>
      </c>
      <c r="K7457" s="3">
        <v>1500</v>
      </c>
      <c r="L7457" s="2">
        <f>N7457/((12281.9)*(1-EXP(-(0.00354)*I7457))^(1.50598))</f>
        <v>0.96882987349683825</v>
      </c>
      <c r="N7457" s="1">
        <v>93</v>
      </c>
      <c r="O7457" s="1">
        <v>34</v>
      </c>
      <c r="Q7457" s="1">
        <v>10.5</v>
      </c>
      <c r="R7457" s="1">
        <v>2.69</v>
      </c>
      <c r="S7457" s="1">
        <v>15.4</v>
      </c>
      <c r="AJ7457" s="1" t="s">
        <v>406</v>
      </c>
      <c r="AK7457" s="19">
        <v>56</v>
      </c>
      <c r="AL7457" s="19">
        <v>78</v>
      </c>
      <c r="AN7457" s="3">
        <v>1974</v>
      </c>
      <c r="AQ7457">
        <v>80444</v>
      </c>
      <c r="AR7457" s="1" t="s">
        <v>592</v>
      </c>
    </row>
    <row r="7458" spans="1:44" x14ac:dyDescent="0.25">
      <c r="A7458" s="1">
        <v>9078</v>
      </c>
      <c r="B7458" s="1" t="s">
        <v>5216</v>
      </c>
      <c r="C7458" s="1">
        <v>124</v>
      </c>
      <c r="D7458" s="1" t="s">
        <v>5942</v>
      </c>
      <c r="E7458" s="1" t="s">
        <v>706</v>
      </c>
      <c r="F7458" s="1" t="s">
        <v>445</v>
      </c>
      <c r="G7458" s="1">
        <v>8</v>
      </c>
      <c r="H7458" s="1">
        <v>52</v>
      </c>
      <c r="I7458" s="1">
        <v>14</v>
      </c>
      <c r="J7458" s="1">
        <v>9</v>
      </c>
      <c r="K7458" s="3">
        <v>1870</v>
      </c>
      <c r="L7458" s="2">
        <f>N7458/((12281.9)*(1-EXP(-(0.00354)*I7458))^(1.50598))</f>
        <v>1.6921563686510335</v>
      </c>
      <c r="M7458" s="1">
        <v>20.399999999999999</v>
      </c>
      <c r="N7458" s="1">
        <v>217</v>
      </c>
      <c r="O7458" s="1">
        <v>128.9</v>
      </c>
      <c r="P7458" s="1">
        <v>14.9</v>
      </c>
      <c r="Q7458" s="1">
        <v>11.5</v>
      </c>
      <c r="R7458" s="1">
        <v>3.2</v>
      </c>
      <c r="AB7458" s="1">
        <v>1</v>
      </c>
      <c r="AJ7458" s="1" t="s">
        <v>406</v>
      </c>
      <c r="AK7458" s="19">
        <v>62</v>
      </c>
      <c r="AL7458" s="19">
        <v>91.5</v>
      </c>
      <c r="AM7458" s="1">
        <v>400</v>
      </c>
      <c r="AN7458" s="3">
        <v>1981</v>
      </c>
      <c r="AQ7458">
        <v>80601</v>
      </c>
      <c r="AR7458" s="1" t="s">
        <v>263</v>
      </c>
    </row>
    <row r="7459" spans="1:44" x14ac:dyDescent="0.25">
      <c r="A7459" s="1">
        <v>9079</v>
      </c>
      <c r="B7459" s="1" t="s">
        <v>5216</v>
      </c>
      <c r="C7459" s="1">
        <v>124</v>
      </c>
      <c r="D7459" s="1" t="s">
        <v>5601</v>
      </c>
      <c r="F7459" s="1" t="s">
        <v>445</v>
      </c>
      <c r="G7459" s="1">
        <v>5</v>
      </c>
      <c r="H7459" s="1">
        <v>60</v>
      </c>
      <c r="I7459" s="1">
        <v>23.6</v>
      </c>
      <c r="J7459" s="1">
        <v>18</v>
      </c>
      <c r="K7459" s="3">
        <v>2386</v>
      </c>
      <c r="L7459" s="2">
        <f>N7459/((12787.1)*(1-EXP(-(0.003885)*I7459))^(1.55886))</f>
        <v>0.69611506641774212</v>
      </c>
      <c r="N7459" s="1">
        <v>200</v>
      </c>
      <c r="O7459" s="1">
        <v>100.4</v>
      </c>
      <c r="P7459" s="1">
        <v>13.9</v>
      </c>
      <c r="Q7459" s="1">
        <v>9.5299999999999994</v>
      </c>
      <c r="R7459" s="1">
        <v>4.21</v>
      </c>
      <c r="S7459" s="1">
        <v>33.5</v>
      </c>
      <c r="AJ7459" s="1" t="s">
        <v>406</v>
      </c>
      <c r="AK7459" s="19">
        <v>57</v>
      </c>
      <c r="AL7459" s="19">
        <v>93</v>
      </c>
      <c r="AN7459" s="3">
        <v>2005</v>
      </c>
      <c r="AQ7459">
        <v>80611</v>
      </c>
      <c r="AR7459" s="1" t="s">
        <v>275</v>
      </c>
    </row>
    <row r="7460" spans="1:44" x14ac:dyDescent="0.25">
      <c r="A7460" s="1">
        <v>9080</v>
      </c>
      <c r="B7460" s="1" t="s">
        <v>5216</v>
      </c>
      <c r="C7460" s="1">
        <v>124</v>
      </c>
      <c r="D7460" s="1" t="s">
        <v>5601</v>
      </c>
      <c r="F7460" s="1" t="s">
        <v>445</v>
      </c>
      <c r="G7460" s="1">
        <v>5</v>
      </c>
      <c r="H7460" s="1">
        <v>65</v>
      </c>
      <c r="I7460" s="1">
        <v>25</v>
      </c>
      <c r="J7460" s="1">
        <v>20</v>
      </c>
      <c r="K7460" s="3">
        <v>2419</v>
      </c>
      <c r="L7460" s="2">
        <f>N7460/((12787.1)*(1-EXP(-(0.003885)*I7460))^(1.55886))</f>
        <v>0.9392806169021426</v>
      </c>
      <c r="N7460" s="1">
        <v>294</v>
      </c>
      <c r="O7460" s="1">
        <v>146.5</v>
      </c>
      <c r="P7460" s="1">
        <v>21.2</v>
      </c>
      <c r="Q7460" s="1">
        <v>12.63</v>
      </c>
      <c r="R7460" s="1">
        <v>8.02</v>
      </c>
      <c r="S7460" s="1">
        <v>47.9</v>
      </c>
      <c r="AJ7460" s="1" t="s">
        <v>406</v>
      </c>
      <c r="AK7460" s="19">
        <v>57</v>
      </c>
      <c r="AL7460" s="19">
        <v>93</v>
      </c>
      <c r="AN7460" s="3">
        <v>2005</v>
      </c>
      <c r="AQ7460">
        <v>80611</v>
      </c>
      <c r="AR7460" s="1" t="s">
        <v>275</v>
      </c>
    </row>
    <row r="7461" spans="1:44" x14ac:dyDescent="0.25">
      <c r="A7461" s="1">
        <v>9081</v>
      </c>
      <c r="B7461" s="1" t="s">
        <v>5216</v>
      </c>
      <c r="C7461" s="1">
        <v>124</v>
      </c>
      <c r="D7461" s="1" t="s">
        <v>5949</v>
      </c>
      <c r="F7461" s="1" t="s">
        <v>445</v>
      </c>
      <c r="G7461" s="1">
        <v>7</v>
      </c>
      <c r="H7461" s="1">
        <v>100</v>
      </c>
      <c r="I7461" s="1">
        <v>24</v>
      </c>
      <c r="J7461" s="1">
        <v>24</v>
      </c>
      <c r="K7461" s="3">
        <v>1144</v>
      </c>
      <c r="L7461" s="2">
        <f>N7461/((12787.1)*(1-EXP(-(0.003885)*I7461))^(1.55886))</f>
        <v>1.1711420340084386</v>
      </c>
      <c r="N7461" s="1">
        <v>345</v>
      </c>
      <c r="O7461" s="1">
        <v>163.6</v>
      </c>
      <c r="P7461" s="1">
        <v>21.4</v>
      </c>
      <c r="Q7461" s="1">
        <v>20.9</v>
      </c>
      <c r="R7461" s="1">
        <v>14.76</v>
      </c>
      <c r="S7461" s="1">
        <v>48.1</v>
      </c>
      <c r="AJ7461" s="1" t="s">
        <v>406</v>
      </c>
      <c r="AK7461" s="19">
        <v>57</v>
      </c>
      <c r="AL7461" s="19">
        <v>93</v>
      </c>
      <c r="AN7461" s="3">
        <v>2005</v>
      </c>
      <c r="AQ7461">
        <v>80611</v>
      </c>
      <c r="AR7461" s="1" t="s">
        <v>275</v>
      </c>
    </row>
    <row r="7462" spans="1:44" x14ac:dyDescent="0.25">
      <c r="A7462" s="1">
        <v>9082</v>
      </c>
      <c r="B7462" s="1" t="s">
        <v>5237</v>
      </c>
      <c r="C7462" s="1">
        <v>182</v>
      </c>
      <c r="D7462" s="1" t="s">
        <v>5602</v>
      </c>
      <c r="F7462" s="1" t="s">
        <v>445</v>
      </c>
      <c r="H7462" s="1">
        <v>3</v>
      </c>
      <c r="I7462" s="1">
        <v>0.6</v>
      </c>
      <c r="J7462" s="1"/>
      <c r="O7462" s="1">
        <v>3</v>
      </c>
      <c r="R7462" s="1">
        <v>1.5</v>
      </c>
      <c r="AJ7462" s="1" t="s">
        <v>406</v>
      </c>
      <c r="AK7462" s="19">
        <v>62.33</v>
      </c>
      <c r="AL7462" s="19">
        <v>129</v>
      </c>
      <c r="AM7462" s="1">
        <v>200</v>
      </c>
      <c r="AN7462" s="3">
        <v>1984</v>
      </c>
      <c r="AQ7462">
        <v>80601</v>
      </c>
      <c r="AR7462" s="1" t="s">
        <v>593</v>
      </c>
    </row>
    <row r="7463" spans="1:44" x14ac:dyDescent="0.25">
      <c r="A7463" s="1">
        <v>9083</v>
      </c>
      <c r="B7463" s="1" t="s">
        <v>5216</v>
      </c>
      <c r="C7463" s="1">
        <v>124</v>
      </c>
      <c r="D7463" s="1" t="s">
        <v>5601</v>
      </c>
      <c r="F7463" s="1" t="s">
        <v>445</v>
      </c>
      <c r="G7463" s="1">
        <v>9</v>
      </c>
      <c r="H7463" s="1">
        <v>14</v>
      </c>
      <c r="I7463" s="1">
        <v>2.6</v>
      </c>
      <c r="J7463" s="1">
        <v>1</v>
      </c>
      <c r="K7463" s="3">
        <v>83590</v>
      </c>
      <c r="L7463" s="2">
        <f>N7463/((4584.46)*(1-EXP(-(0.006602)*I7463))^(1.49294))</f>
        <v>1.9092461142700587</v>
      </c>
      <c r="N7463" s="1">
        <v>20</v>
      </c>
      <c r="O7463" s="1">
        <v>11.8</v>
      </c>
      <c r="P7463" s="1">
        <v>0.9</v>
      </c>
      <c r="Q7463" s="1">
        <v>2.6</v>
      </c>
      <c r="R7463" s="1">
        <v>1.4</v>
      </c>
      <c r="AB7463" s="1">
        <v>7.0000000000000007E-2</v>
      </c>
      <c r="AI7463" s="1">
        <v>6.4</v>
      </c>
      <c r="AJ7463" s="1" t="s">
        <v>406</v>
      </c>
      <c r="AK7463" s="19">
        <v>62</v>
      </c>
      <c r="AL7463" s="19">
        <v>130</v>
      </c>
      <c r="AN7463" s="3">
        <v>1971</v>
      </c>
      <c r="AQ7463">
        <v>80601</v>
      </c>
      <c r="AR7463" s="1" t="s">
        <v>3377</v>
      </c>
    </row>
    <row r="7464" spans="1:44" x14ac:dyDescent="0.25">
      <c r="A7464" s="1">
        <v>9084</v>
      </c>
      <c r="B7464" s="1" t="s">
        <v>5216</v>
      </c>
      <c r="C7464" s="1">
        <v>124</v>
      </c>
      <c r="D7464" s="1" t="s">
        <v>5601</v>
      </c>
      <c r="F7464" s="1" t="s">
        <v>445</v>
      </c>
      <c r="G7464" s="1">
        <v>7</v>
      </c>
      <c r="H7464" s="1">
        <v>21</v>
      </c>
      <c r="I7464" s="1">
        <v>7.1</v>
      </c>
      <c r="J7464" s="1">
        <v>4.7</v>
      </c>
      <c r="K7464" s="3">
        <v>6040</v>
      </c>
      <c r="L7464" s="2">
        <f>N7464/((12787.1)*(1-EXP(-(0.003885)*I7464))^(1.55886))</f>
        <v>0.84026732823720451</v>
      </c>
      <c r="N7464" s="1">
        <v>39</v>
      </c>
      <c r="O7464" s="1">
        <v>23</v>
      </c>
      <c r="P7464" s="1">
        <v>2.2999999999999998</v>
      </c>
      <c r="Q7464" s="1">
        <v>3.3</v>
      </c>
      <c r="R7464" s="1">
        <v>1.7</v>
      </c>
      <c r="AB7464" s="1">
        <v>0.57999999999999996</v>
      </c>
      <c r="AI7464" s="1">
        <v>8.4</v>
      </c>
      <c r="AJ7464" s="1" t="s">
        <v>406</v>
      </c>
      <c r="AK7464" s="19">
        <v>62</v>
      </c>
      <c r="AL7464" s="19">
        <v>130</v>
      </c>
      <c r="AN7464" s="3">
        <v>1971</v>
      </c>
      <c r="AQ7464">
        <v>80601</v>
      </c>
      <c r="AR7464" s="1" t="s">
        <v>3377</v>
      </c>
    </row>
    <row r="7465" spans="1:44" x14ac:dyDescent="0.25">
      <c r="A7465" s="1">
        <v>9085</v>
      </c>
      <c r="B7465" s="1" t="s">
        <v>5216</v>
      </c>
      <c r="C7465" s="1">
        <v>124</v>
      </c>
      <c r="D7465" s="1" t="s">
        <v>5601</v>
      </c>
      <c r="F7465" s="1" t="s">
        <v>445</v>
      </c>
      <c r="H7465" s="1">
        <v>15</v>
      </c>
      <c r="J7465" s="1"/>
      <c r="N7465" s="1">
        <v>23</v>
      </c>
      <c r="O7465" s="1">
        <v>13.9</v>
      </c>
      <c r="Q7465" s="1">
        <v>3.8</v>
      </c>
      <c r="R7465" s="1">
        <v>1.3</v>
      </c>
      <c r="AJ7465" s="1" t="s">
        <v>406</v>
      </c>
      <c r="AK7465" s="19">
        <v>62</v>
      </c>
      <c r="AL7465" s="19">
        <v>130</v>
      </c>
      <c r="AN7465" s="3">
        <v>1971</v>
      </c>
      <c r="AQ7465">
        <v>80601</v>
      </c>
      <c r="AR7465" s="1" t="s">
        <v>3377</v>
      </c>
    </row>
    <row r="7466" spans="1:44" x14ac:dyDescent="0.25">
      <c r="A7466" s="1">
        <v>9086</v>
      </c>
      <c r="B7466" s="1" t="s">
        <v>5216</v>
      </c>
      <c r="C7466" s="1">
        <v>124</v>
      </c>
      <c r="D7466" s="1" t="s">
        <v>5601</v>
      </c>
      <c r="F7466" s="1" t="s">
        <v>445</v>
      </c>
      <c r="H7466" s="1">
        <v>21</v>
      </c>
      <c r="J7466" s="1"/>
      <c r="N7466" s="1">
        <v>20</v>
      </c>
      <c r="O7466" s="1">
        <v>12</v>
      </c>
      <c r="Q7466" s="1">
        <v>1.8</v>
      </c>
      <c r="R7466" s="1">
        <v>1.7</v>
      </c>
      <c r="AJ7466" s="1" t="s">
        <v>406</v>
      </c>
      <c r="AK7466" s="19">
        <v>62</v>
      </c>
      <c r="AL7466" s="19">
        <v>130</v>
      </c>
      <c r="AN7466" s="3">
        <v>1971</v>
      </c>
      <c r="AQ7466">
        <v>80601</v>
      </c>
      <c r="AR7466" s="1" t="s">
        <v>3377</v>
      </c>
    </row>
    <row r="7467" spans="1:44" x14ac:dyDescent="0.25">
      <c r="A7467" s="1">
        <v>9087</v>
      </c>
      <c r="B7467" s="1" t="s">
        <v>5216</v>
      </c>
      <c r="C7467" s="1">
        <v>124</v>
      </c>
      <c r="D7467" s="1" t="s">
        <v>5601</v>
      </c>
      <c r="F7467" s="1" t="s">
        <v>445</v>
      </c>
      <c r="G7467" s="1">
        <v>9</v>
      </c>
      <c r="H7467" s="1">
        <v>13</v>
      </c>
      <c r="I7467" s="1">
        <v>2</v>
      </c>
      <c r="J7467" s="1">
        <v>3</v>
      </c>
      <c r="K7467" s="3">
        <v>15940</v>
      </c>
      <c r="N7467" s="1">
        <v>26</v>
      </c>
      <c r="O7467" s="1">
        <v>15.7</v>
      </c>
      <c r="Q7467" s="1">
        <v>4.3</v>
      </c>
      <c r="R7467" s="1">
        <v>1.7</v>
      </c>
      <c r="AJ7467" s="1" t="s">
        <v>406</v>
      </c>
      <c r="AK7467" s="19">
        <v>62</v>
      </c>
      <c r="AL7467" s="19">
        <v>130</v>
      </c>
      <c r="AN7467" s="3">
        <v>1971</v>
      </c>
      <c r="AQ7467">
        <v>80601</v>
      </c>
      <c r="AR7467" s="1" t="s">
        <v>3377</v>
      </c>
    </row>
    <row r="7468" spans="1:44" x14ac:dyDescent="0.25">
      <c r="A7468" s="1">
        <v>9088</v>
      </c>
      <c r="B7468" s="1" t="s">
        <v>5236</v>
      </c>
      <c r="C7468" s="1">
        <v>124</v>
      </c>
      <c r="D7468" s="1" t="s">
        <v>5601</v>
      </c>
      <c r="F7468" s="1" t="s">
        <v>445</v>
      </c>
      <c r="G7468" s="1">
        <v>10</v>
      </c>
      <c r="H7468" s="1">
        <v>10</v>
      </c>
      <c r="I7468" s="1">
        <v>1.2</v>
      </c>
      <c r="J7468" s="1"/>
      <c r="O7468" s="1">
        <v>4.0999999999999996</v>
      </c>
      <c r="R7468" s="1">
        <v>0.7</v>
      </c>
      <c r="AJ7468" s="1" t="s">
        <v>406</v>
      </c>
      <c r="AK7468" s="19">
        <v>62</v>
      </c>
      <c r="AL7468" s="19">
        <v>130</v>
      </c>
      <c r="AN7468" s="3">
        <v>1965</v>
      </c>
      <c r="AQ7468">
        <v>80601</v>
      </c>
      <c r="AR7468" s="1" t="s">
        <v>594</v>
      </c>
    </row>
    <row r="7469" spans="1:44" x14ac:dyDescent="0.25">
      <c r="A7469" s="1">
        <v>9089</v>
      </c>
      <c r="B7469" s="1" t="s">
        <v>5236</v>
      </c>
      <c r="C7469" s="1">
        <v>124</v>
      </c>
      <c r="D7469" s="1" t="s">
        <v>5601</v>
      </c>
      <c r="F7469" s="1" t="s">
        <v>445</v>
      </c>
      <c r="G7469" s="1">
        <v>10</v>
      </c>
      <c r="H7469" s="1">
        <v>12</v>
      </c>
      <c r="I7469" s="1">
        <v>1.6</v>
      </c>
      <c r="J7469" s="1">
        <v>0.6</v>
      </c>
      <c r="O7469" s="1">
        <v>4.5999999999999996</v>
      </c>
      <c r="R7469" s="1">
        <v>1.1000000000000001</v>
      </c>
      <c r="AJ7469" s="1" t="s">
        <v>406</v>
      </c>
      <c r="AK7469" s="19">
        <v>62</v>
      </c>
      <c r="AL7469" s="19">
        <v>130</v>
      </c>
      <c r="AN7469" s="3">
        <v>1965</v>
      </c>
      <c r="AQ7469">
        <v>80601</v>
      </c>
      <c r="AR7469" s="1" t="s">
        <v>594</v>
      </c>
    </row>
    <row r="7470" spans="1:44" x14ac:dyDescent="0.25">
      <c r="A7470" s="1">
        <v>9090</v>
      </c>
      <c r="B7470" s="1" t="s">
        <v>5236</v>
      </c>
      <c r="C7470" s="1">
        <v>124</v>
      </c>
      <c r="D7470" s="1" t="s">
        <v>5601</v>
      </c>
      <c r="F7470" s="1" t="s">
        <v>445</v>
      </c>
      <c r="H7470" s="1">
        <v>17</v>
      </c>
      <c r="J7470" s="1"/>
      <c r="O7470" s="1">
        <v>5.4</v>
      </c>
      <c r="R7470" s="1">
        <v>1.4</v>
      </c>
      <c r="AJ7470" s="1" t="s">
        <v>406</v>
      </c>
      <c r="AK7470" s="19">
        <v>62</v>
      </c>
      <c r="AL7470" s="19">
        <v>130</v>
      </c>
      <c r="AN7470" s="3">
        <v>1965</v>
      </c>
      <c r="AQ7470">
        <v>80601</v>
      </c>
      <c r="AR7470" s="1" t="s">
        <v>594</v>
      </c>
    </row>
    <row r="7471" spans="1:44" x14ac:dyDescent="0.25">
      <c r="A7471" s="1">
        <v>9091</v>
      </c>
      <c r="B7471" s="1" t="s">
        <v>5220</v>
      </c>
      <c r="C7471" s="1">
        <v>124</v>
      </c>
      <c r="D7471" s="1" t="s">
        <v>5601</v>
      </c>
      <c r="F7471" s="1" t="s">
        <v>445</v>
      </c>
      <c r="G7471" s="1">
        <v>10</v>
      </c>
      <c r="H7471" s="1">
        <v>175</v>
      </c>
      <c r="I7471" s="1">
        <v>17</v>
      </c>
      <c r="J7471" s="1">
        <v>32.4</v>
      </c>
      <c r="K7471" s="3">
        <v>262</v>
      </c>
      <c r="L7471" s="2">
        <f>N7471/((1924.74)*(1-EXP(-(0.011434)*I7471))^(1.48823))</f>
        <v>0.76103846295530786</v>
      </c>
      <c r="N7471" s="1">
        <v>111</v>
      </c>
      <c r="O7471" s="1">
        <v>62</v>
      </c>
      <c r="Q7471" s="1">
        <v>38</v>
      </c>
      <c r="R7471" s="1">
        <v>2.75</v>
      </c>
      <c r="AJ7471" s="1" t="s">
        <v>406</v>
      </c>
      <c r="AK7471" s="19">
        <v>56.33</v>
      </c>
      <c r="AL7471" s="19">
        <v>160.66999999999999</v>
      </c>
      <c r="AM7471" s="1">
        <v>350</v>
      </c>
      <c r="AN7471" s="3">
        <v>1970</v>
      </c>
      <c r="AQ7471">
        <v>81105</v>
      </c>
      <c r="AR7471" s="1" t="s">
        <v>3289</v>
      </c>
    </row>
    <row r="7472" spans="1:44" x14ac:dyDescent="0.25">
      <c r="A7472" s="1">
        <v>9092</v>
      </c>
      <c r="B7472" s="1" t="s">
        <v>5216</v>
      </c>
      <c r="C7472" s="1">
        <v>124</v>
      </c>
      <c r="D7472" s="1" t="s">
        <v>5934</v>
      </c>
      <c r="F7472" s="1" t="s">
        <v>445</v>
      </c>
      <c r="G7472" s="1">
        <v>8</v>
      </c>
      <c r="H7472" s="1">
        <v>185</v>
      </c>
      <c r="I7472" s="1">
        <v>26.1</v>
      </c>
      <c r="J7472" s="1">
        <v>41.7</v>
      </c>
      <c r="K7472" s="3">
        <v>243</v>
      </c>
      <c r="L7472" s="2">
        <f>N7472/((12281.9)*(1-EXP(-(0.00354)*I7472))^(1.50598))</f>
        <v>1.1721391955606919</v>
      </c>
      <c r="N7472" s="1">
        <v>372</v>
      </c>
      <c r="O7472" s="1">
        <v>189</v>
      </c>
      <c r="Q7472" s="1">
        <v>34.9</v>
      </c>
      <c r="R7472" s="1">
        <v>5.09</v>
      </c>
      <c r="AJ7472" s="1" t="s">
        <v>406</v>
      </c>
      <c r="AK7472" s="19">
        <v>44</v>
      </c>
      <c r="AL7472" s="19">
        <v>132</v>
      </c>
      <c r="AN7472" s="3">
        <v>1980</v>
      </c>
      <c r="AQ7472">
        <v>80907</v>
      </c>
      <c r="AR7472" s="1" t="s">
        <v>510</v>
      </c>
    </row>
    <row r="7473" spans="1:50" x14ac:dyDescent="0.25">
      <c r="A7473" s="1">
        <v>9093</v>
      </c>
      <c r="B7473" s="1" t="s">
        <v>5216</v>
      </c>
      <c r="C7473" s="1">
        <v>124</v>
      </c>
      <c r="D7473" s="1" t="s">
        <v>5805</v>
      </c>
      <c r="F7473" s="1" t="s">
        <v>445</v>
      </c>
      <c r="G7473" s="1">
        <v>10</v>
      </c>
      <c r="H7473" s="1">
        <v>77</v>
      </c>
      <c r="I7473" s="1">
        <v>15.3</v>
      </c>
      <c r="J7473" s="1">
        <v>22.3</v>
      </c>
      <c r="K7473" s="3">
        <v>5344</v>
      </c>
      <c r="N7473" s="1">
        <v>353</v>
      </c>
      <c r="O7473" s="1">
        <v>143.19999999999999</v>
      </c>
      <c r="P7473" s="1">
        <v>18.2</v>
      </c>
      <c r="Q7473" s="1">
        <v>20.3</v>
      </c>
      <c r="R7473" s="1">
        <v>8.92</v>
      </c>
      <c r="AJ7473" s="1" t="s">
        <v>406</v>
      </c>
      <c r="AK7473" s="19">
        <v>45</v>
      </c>
      <c r="AL7473" s="19">
        <v>135</v>
      </c>
      <c r="AM7473" s="1" t="s">
        <v>111</v>
      </c>
      <c r="AN7473" s="3">
        <v>1975</v>
      </c>
      <c r="AQ7473">
        <v>80443</v>
      </c>
      <c r="AR7473" s="1" t="s">
        <v>5176</v>
      </c>
    </row>
    <row r="7474" spans="1:50" x14ac:dyDescent="0.25">
      <c r="A7474" s="1">
        <v>9094</v>
      </c>
      <c r="B7474" s="1" t="s">
        <v>5216</v>
      </c>
      <c r="C7474" s="1">
        <v>124</v>
      </c>
      <c r="D7474" s="1" t="s">
        <v>5943</v>
      </c>
      <c r="F7474" s="1" t="s">
        <v>445</v>
      </c>
      <c r="G7474" s="1">
        <v>8</v>
      </c>
      <c r="H7474" s="1">
        <v>60</v>
      </c>
      <c r="I7474" s="1">
        <v>15.7</v>
      </c>
      <c r="J7474" s="1">
        <v>25</v>
      </c>
      <c r="K7474" s="3">
        <v>3259</v>
      </c>
      <c r="L7474" s="35">
        <v>2</v>
      </c>
      <c r="N7474" s="1">
        <v>320</v>
      </c>
      <c r="O7474" s="1">
        <v>155.19999999999999</v>
      </c>
      <c r="P7474" s="1">
        <v>18.2</v>
      </c>
      <c r="Q7474" s="1">
        <v>30.3</v>
      </c>
      <c r="R7474" s="1">
        <v>10.1</v>
      </c>
      <c r="AJ7474" s="1" t="s">
        <v>406</v>
      </c>
      <c r="AK7474" s="19">
        <v>45</v>
      </c>
      <c r="AL7474" s="19">
        <v>135</v>
      </c>
      <c r="AM7474" s="1" t="s">
        <v>111</v>
      </c>
      <c r="AN7474" s="3">
        <v>1973</v>
      </c>
      <c r="AQ7474">
        <v>80443</v>
      </c>
      <c r="AR7474" s="1" t="s">
        <v>5176</v>
      </c>
    </row>
    <row r="7475" spans="1:50" x14ac:dyDescent="0.25">
      <c r="A7475" s="1">
        <v>9095</v>
      </c>
      <c r="B7475" s="1" t="s">
        <v>5238</v>
      </c>
      <c r="C7475" s="1">
        <v>124</v>
      </c>
      <c r="D7475" s="1" t="s">
        <v>5601</v>
      </c>
      <c r="F7475" s="1" t="s">
        <v>445</v>
      </c>
      <c r="G7475" s="1">
        <v>8</v>
      </c>
      <c r="H7475" s="1">
        <v>120</v>
      </c>
      <c r="I7475" s="1">
        <v>24.9</v>
      </c>
      <c r="J7475" s="1">
        <v>37</v>
      </c>
      <c r="K7475" s="3">
        <v>283</v>
      </c>
      <c r="L7475" s="2">
        <f>N7475/((12281.9)*(1-EXP(-(0.00354)*I7475))^(1.50598))</f>
        <v>1.4768148705510591</v>
      </c>
      <c r="N7475" s="1">
        <v>438</v>
      </c>
      <c r="O7475" s="1">
        <v>211.5</v>
      </c>
      <c r="Q7475" s="1">
        <v>42</v>
      </c>
      <c r="R7475" s="1">
        <v>2.38</v>
      </c>
      <c r="S7475" s="1">
        <v>46</v>
      </c>
      <c r="AJ7475" s="1" t="s">
        <v>406</v>
      </c>
      <c r="AK7475" s="19">
        <v>46.5</v>
      </c>
      <c r="AL7475" s="19">
        <v>134</v>
      </c>
      <c r="AN7475" s="3">
        <v>1968</v>
      </c>
      <c r="AQ7475">
        <v>80426</v>
      </c>
      <c r="AR7475" s="1" t="s">
        <v>278</v>
      </c>
    </row>
    <row r="7476" spans="1:50" x14ac:dyDescent="0.25">
      <c r="A7476" s="1">
        <v>9096</v>
      </c>
      <c r="B7476" s="1" t="s">
        <v>5238</v>
      </c>
      <c r="C7476" s="1">
        <v>124</v>
      </c>
      <c r="D7476" s="1" t="s">
        <v>5933</v>
      </c>
      <c r="F7476" s="1" t="s">
        <v>445</v>
      </c>
      <c r="G7476" s="1">
        <v>8</v>
      </c>
      <c r="H7476" s="1">
        <v>240</v>
      </c>
      <c r="I7476" s="1">
        <v>26.1</v>
      </c>
      <c r="J7476" s="1">
        <v>41.7</v>
      </c>
      <c r="K7476" s="3">
        <v>874</v>
      </c>
      <c r="N7476" s="1">
        <v>378.3</v>
      </c>
      <c r="O7476" s="1">
        <v>196.3</v>
      </c>
      <c r="P7476" s="1">
        <v>26.6</v>
      </c>
      <c r="Q7476" s="1">
        <v>37.9</v>
      </c>
      <c r="R7476" s="1">
        <v>5.53</v>
      </c>
      <c r="AJ7476" s="1" t="s">
        <v>406</v>
      </c>
      <c r="AK7476" s="19">
        <v>44</v>
      </c>
      <c r="AL7476" s="19">
        <v>133</v>
      </c>
      <c r="AM7476" s="1">
        <v>700</v>
      </c>
      <c r="AN7476" s="3">
        <v>2007</v>
      </c>
      <c r="AQ7476">
        <v>80443</v>
      </c>
      <c r="AR7476" s="1" t="s">
        <v>335</v>
      </c>
      <c r="AU7476" s="32"/>
      <c r="AV7476" s="32"/>
      <c r="AW7476" s="32"/>
      <c r="AX7476" s="32"/>
    </row>
    <row r="7477" spans="1:50" x14ac:dyDescent="0.25">
      <c r="A7477" s="1">
        <v>9097</v>
      </c>
      <c r="B7477" s="1" t="s">
        <v>5239</v>
      </c>
      <c r="C7477" s="1">
        <v>124</v>
      </c>
      <c r="D7477" s="1" t="s">
        <v>5601</v>
      </c>
      <c r="F7477" s="1" t="s">
        <v>445</v>
      </c>
      <c r="H7477" s="1">
        <v>50</v>
      </c>
      <c r="I7477" s="1">
        <v>1.25</v>
      </c>
      <c r="J7477" s="1"/>
      <c r="K7477" s="3">
        <v>97000</v>
      </c>
      <c r="N7477" s="1">
        <v>4</v>
      </c>
      <c r="O7477" s="1">
        <v>2.08</v>
      </c>
      <c r="R7477" s="1">
        <v>0.91</v>
      </c>
      <c r="AJ7477" s="1" t="s">
        <v>406</v>
      </c>
      <c r="AK7477" s="19">
        <v>52.25</v>
      </c>
      <c r="AL7477" s="19">
        <v>113</v>
      </c>
      <c r="AN7477" s="3">
        <v>1977</v>
      </c>
      <c r="AQ7477">
        <v>80601</v>
      </c>
      <c r="AR7477" s="1" t="s">
        <v>3366</v>
      </c>
    </row>
    <row r="7478" spans="1:50" x14ac:dyDescent="0.25">
      <c r="A7478" s="1">
        <v>9098</v>
      </c>
      <c r="B7478" s="1" t="s">
        <v>5216</v>
      </c>
      <c r="C7478" s="1">
        <v>124</v>
      </c>
      <c r="D7478" s="1" t="s">
        <v>6344</v>
      </c>
      <c r="E7478" s="1" t="s">
        <v>706</v>
      </c>
      <c r="F7478" s="1" t="s">
        <v>445</v>
      </c>
      <c r="G7478" s="1">
        <v>7</v>
      </c>
      <c r="H7478" s="1">
        <v>26</v>
      </c>
      <c r="I7478" s="1">
        <v>8.3000000000000007</v>
      </c>
      <c r="J7478" s="1">
        <v>5.3</v>
      </c>
      <c r="K7478" s="3">
        <v>5484</v>
      </c>
      <c r="L7478" s="2">
        <v>0.87</v>
      </c>
      <c r="O7478" s="1">
        <v>61.84</v>
      </c>
      <c r="P7478" s="1">
        <v>7.97</v>
      </c>
      <c r="Q7478" s="1">
        <v>7.67</v>
      </c>
      <c r="R7478" s="1">
        <v>3.11</v>
      </c>
      <c r="S7478" s="1">
        <v>27.94</v>
      </c>
      <c r="Y7478" s="1">
        <v>7.5</v>
      </c>
      <c r="AB7478" s="1">
        <v>0.49</v>
      </c>
      <c r="AI7478" s="1">
        <v>2.5499999999999998</v>
      </c>
      <c r="AJ7478" s="1" t="s">
        <v>406</v>
      </c>
      <c r="AK7478" s="19">
        <v>53</v>
      </c>
      <c r="AL7478" s="19">
        <v>93</v>
      </c>
      <c r="AM7478" s="1">
        <v>300</v>
      </c>
      <c r="AN7478" s="3">
        <v>1980</v>
      </c>
      <c r="AQ7478">
        <v>80519</v>
      </c>
      <c r="AR7478" s="1" t="s">
        <v>3336</v>
      </c>
    </row>
    <row r="7479" spans="1:50" x14ac:dyDescent="0.25">
      <c r="A7479" s="1">
        <v>9099</v>
      </c>
      <c r="B7479" s="1" t="s">
        <v>5216</v>
      </c>
      <c r="C7479" s="1">
        <v>124</v>
      </c>
      <c r="D7479" s="1" t="s">
        <v>5601</v>
      </c>
      <c r="F7479" s="1" t="s">
        <v>445</v>
      </c>
      <c r="G7479" s="1">
        <v>6</v>
      </c>
      <c r="H7479" s="1">
        <v>40</v>
      </c>
      <c r="I7479" s="1">
        <v>17</v>
      </c>
      <c r="J7479" s="1">
        <v>14</v>
      </c>
      <c r="K7479" s="3">
        <v>1521</v>
      </c>
      <c r="L7479" s="2">
        <f>N7479/((17848.7)*(1-EXP(-(0.003475)*I7479))^(1.61462))</f>
        <v>1.0298909625595241</v>
      </c>
      <c r="M7479" s="1">
        <v>21.7</v>
      </c>
      <c r="N7479" s="1">
        <v>182</v>
      </c>
      <c r="O7479" s="1">
        <v>91.9</v>
      </c>
      <c r="Q7479" s="1">
        <v>15.8</v>
      </c>
      <c r="R7479" s="1">
        <v>4.2</v>
      </c>
      <c r="AB7479" s="1">
        <v>1.07</v>
      </c>
      <c r="AG7479" s="1">
        <v>0.14000000000000001</v>
      </c>
      <c r="AJ7479" s="1" t="s">
        <v>406</v>
      </c>
      <c r="AK7479" s="19">
        <v>56</v>
      </c>
      <c r="AL7479" s="19">
        <v>90.5</v>
      </c>
      <c r="AN7479" s="3">
        <v>1982</v>
      </c>
      <c r="AQ7479">
        <v>80444</v>
      </c>
      <c r="AR7479" s="1" t="s">
        <v>3378</v>
      </c>
    </row>
    <row r="7480" spans="1:50" x14ac:dyDescent="0.25">
      <c r="A7480" s="1">
        <v>9100</v>
      </c>
      <c r="B7480" s="1" t="s">
        <v>5216</v>
      </c>
      <c r="C7480" s="1">
        <v>124</v>
      </c>
      <c r="D7480" s="1" t="s">
        <v>5601</v>
      </c>
      <c r="F7480" s="33" t="s">
        <v>859</v>
      </c>
      <c r="G7480" s="1">
        <v>8</v>
      </c>
      <c r="H7480" s="1">
        <v>37</v>
      </c>
      <c r="I7480" s="1">
        <v>10.1</v>
      </c>
      <c r="J7480" s="1">
        <v>12</v>
      </c>
      <c r="L7480" s="35">
        <v>2</v>
      </c>
      <c r="N7480" s="1">
        <v>195</v>
      </c>
      <c r="O7480" s="1">
        <v>90.9</v>
      </c>
      <c r="Q7480" s="1">
        <v>33.5</v>
      </c>
      <c r="R7480" s="1">
        <v>6.7</v>
      </c>
      <c r="AJ7480" s="1" t="s">
        <v>406</v>
      </c>
      <c r="AK7480" s="19">
        <v>54.42</v>
      </c>
      <c r="AL7480" s="19">
        <v>90</v>
      </c>
      <c r="AN7480" s="3">
        <v>2007</v>
      </c>
      <c r="AQ7480">
        <v>80519</v>
      </c>
      <c r="AR7480" s="1" t="s">
        <v>516</v>
      </c>
    </row>
    <row r="7481" spans="1:50" x14ac:dyDescent="0.25">
      <c r="A7481" s="1">
        <v>9101</v>
      </c>
      <c r="B7481" s="1" t="s">
        <v>5216</v>
      </c>
      <c r="C7481" s="1">
        <v>124</v>
      </c>
      <c r="D7481" s="1" t="s">
        <v>5601</v>
      </c>
      <c r="F7481" s="33" t="s">
        <v>859</v>
      </c>
      <c r="G7481" s="1">
        <v>8</v>
      </c>
      <c r="H7481" s="1">
        <v>37</v>
      </c>
      <c r="I7481" s="1">
        <v>11.3</v>
      </c>
      <c r="J7481" s="1">
        <v>12.5</v>
      </c>
      <c r="L7481" s="35">
        <v>2</v>
      </c>
      <c r="N7481" s="1">
        <v>217</v>
      </c>
      <c r="O7481" s="1">
        <v>98.9</v>
      </c>
      <c r="Q7481" s="1">
        <v>35.799999999999997</v>
      </c>
      <c r="R7481" s="1">
        <v>7</v>
      </c>
      <c r="AJ7481" s="1" t="s">
        <v>406</v>
      </c>
      <c r="AK7481" s="19">
        <v>54.42</v>
      </c>
      <c r="AL7481" s="19">
        <v>90</v>
      </c>
      <c r="AN7481" s="3">
        <v>2007</v>
      </c>
      <c r="AQ7481">
        <v>80519</v>
      </c>
      <c r="AR7481" s="1" t="s">
        <v>516</v>
      </c>
    </row>
    <row r="7482" spans="1:50" x14ac:dyDescent="0.25">
      <c r="A7482" s="1">
        <v>9102</v>
      </c>
      <c r="B7482" s="1" t="s">
        <v>5216</v>
      </c>
      <c r="C7482" s="1">
        <v>124</v>
      </c>
      <c r="D7482" s="1" t="s">
        <v>5601</v>
      </c>
      <c r="F7482" s="33" t="s">
        <v>859</v>
      </c>
      <c r="G7482" s="1">
        <v>7</v>
      </c>
      <c r="H7482" s="1">
        <v>37</v>
      </c>
      <c r="I7482" s="1">
        <v>12</v>
      </c>
      <c r="J7482" s="1">
        <v>12.8</v>
      </c>
      <c r="L7482" s="35">
        <v>2</v>
      </c>
      <c r="N7482" s="1">
        <v>225</v>
      </c>
      <c r="O7482" s="1">
        <v>102.3</v>
      </c>
      <c r="Q7482" s="1">
        <v>37</v>
      </c>
      <c r="R7482" s="1">
        <v>7.2</v>
      </c>
      <c r="AJ7482" s="1" t="s">
        <v>406</v>
      </c>
      <c r="AK7482" s="19">
        <v>54.42</v>
      </c>
      <c r="AL7482" s="19">
        <v>90</v>
      </c>
      <c r="AN7482" s="3">
        <v>2007</v>
      </c>
      <c r="AQ7482">
        <v>80519</v>
      </c>
      <c r="AR7482" s="1" t="s">
        <v>516</v>
      </c>
    </row>
    <row r="7483" spans="1:50" x14ac:dyDescent="0.25">
      <c r="A7483" s="1">
        <v>9103</v>
      </c>
      <c r="B7483" s="1" t="s">
        <v>5216</v>
      </c>
      <c r="C7483" s="1">
        <v>124</v>
      </c>
      <c r="D7483" s="1" t="s">
        <v>5601</v>
      </c>
      <c r="F7483" s="33" t="s">
        <v>859</v>
      </c>
      <c r="G7483" s="1">
        <v>7</v>
      </c>
      <c r="H7483" s="1">
        <v>37</v>
      </c>
      <c r="I7483" s="1">
        <v>12.5</v>
      </c>
      <c r="J7483" s="1">
        <v>12.7</v>
      </c>
      <c r="L7483" s="35">
        <v>2</v>
      </c>
      <c r="N7483" s="1">
        <v>266</v>
      </c>
      <c r="O7483" s="1">
        <v>127.3</v>
      </c>
      <c r="Q7483" s="1">
        <v>47.7</v>
      </c>
      <c r="R7483" s="1">
        <v>9.6</v>
      </c>
      <c r="AJ7483" s="1" t="s">
        <v>406</v>
      </c>
      <c r="AK7483" s="19">
        <v>54.42</v>
      </c>
      <c r="AL7483" s="19">
        <v>90</v>
      </c>
      <c r="AN7483" s="3">
        <v>2007</v>
      </c>
      <c r="AQ7483">
        <v>80519</v>
      </c>
      <c r="AR7483" s="1" t="s">
        <v>516</v>
      </c>
    </row>
    <row r="7484" spans="1:50" x14ac:dyDescent="0.25">
      <c r="A7484" s="1">
        <v>9104</v>
      </c>
      <c r="B7484" s="1" t="s">
        <v>5216</v>
      </c>
      <c r="C7484" s="1">
        <v>124</v>
      </c>
      <c r="D7484" s="1" t="s">
        <v>5601</v>
      </c>
      <c r="F7484" s="33" t="s">
        <v>859</v>
      </c>
      <c r="G7484" s="1">
        <v>6</v>
      </c>
      <c r="H7484" s="1">
        <v>37</v>
      </c>
      <c r="I7484" s="1">
        <v>13.5</v>
      </c>
      <c r="J7484" s="1">
        <v>13.9</v>
      </c>
      <c r="N7484" s="1">
        <v>313</v>
      </c>
      <c r="O7484" s="1">
        <v>142.1</v>
      </c>
      <c r="Q7484" s="1">
        <v>51.2</v>
      </c>
      <c r="R7484" s="1">
        <v>8.9</v>
      </c>
      <c r="AJ7484" s="1" t="s">
        <v>406</v>
      </c>
      <c r="AK7484" s="19">
        <v>54.42</v>
      </c>
      <c r="AL7484" s="19">
        <v>90</v>
      </c>
      <c r="AN7484" s="3">
        <v>2007</v>
      </c>
      <c r="AQ7484">
        <v>80519</v>
      </c>
      <c r="AR7484" s="1" t="s">
        <v>516</v>
      </c>
    </row>
    <row r="7485" spans="1:50" x14ac:dyDescent="0.25">
      <c r="A7485" s="1">
        <v>9105</v>
      </c>
      <c r="B7485" s="1" t="s">
        <v>744</v>
      </c>
      <c r="C7485" s="1">
        <v>125</v>
      </c>
      <c r="D7485" s="1" t="s">
        <v>5599</v>
      </c>
      <c r="F7485" s="1" t="s">
        <v>445</v>
      </c>
      <c r="H7485" s="1">
        <v>1</v>
      </c>
      <c r="I7485" s="1">
        <v>0.5</v>
      </c>
      <c r="J7485" s="1">
        <v>0.4</v>
      </c>
      <c r="K7485" s="3">
        <v>381000</v>
      </c>
      <c r="Q7485" s="1">
        <v>0.81</v>
      </c>
      <c r="R7485" s="1">
        <v>0.72</v>
      </c>
      <c r="AJ7485" s="1" t="s">
        <v>406</v>
      </c>
      <c r="AK7485" s="19">
        <v>58.17</v>
      </c>
      <c r="AL7485" s="19">
        <v>38.33</v>
      </c>
      <c r="AN7485" s="3">
        <v>1966</v>
      </c>
      <c r="AQ7485">
        <v>80608</v>
      </c>
      <c r="AR7485" s="1" t="s">
        <v>595</v>
      </c>
    </row>
    <row r="7486" spans="1:50" x14ac:dyDescent="0.25">
      <c r="A7486" s="1">
        <v>9106</v>
      </c>
      <c r="B7486" s="1" t="s">
        <v>744</v>
      </c>
      <c r="C7486" s="1">
        <v>125</v>
      </c>
      <c r="D7486" s="1" t="s">
        <v>5599</v>
      </c>
      <c r="F7486" s="1" t="s">
        <v>445</v>
      </c>
      <c r="G7486" s="1">
        <v>6</v>
      </c>
      <c r="H7486" s="1">
        <v>19</v>
      </c>
      <c r="I7486" s="1">
        <v>11.5</v>
      </c>
      <c r="J7486" s="1">
        <v>6.3</v>
      </c>
      <c r="K7486" s="3">
        <v>7157</v>
      </c>
      <c r="N7486" s="1">
        <v>128</v>
      </c>
      <c r="O7486" s="1">
        <v>55.6</v>
      </c>
      <c r="P7486" s="1">
        <v>9.15</v>
      </c>
      <c r="Q7486" s="1">
        <v>6.26</v>
      </c>
      <c r="R7486" s="1">
        <v>2.5499999999999998</v>
      </c>
      <c r="AJ7486" s="1" t="s">
        <v>406</v>
      </c>
      <c r="AK7486" s="19">
        <v>58.17</v>
      </c>
      <c r="AL7486" s="19">
        <v>38.33</v>
      </c>
      <c r="AN7486" s="3">
        <v>1966</v>
      </c>
      <c r="AQ7486">
        <v>80608</v>
      </c>
      <c r="AR7486" s="1" t="s">
        <v>595</v>
      </c>
    </row>
    <row r="7487" spans="1:50" x14ac:dyDescent="0.25">
      <c r="A7487" s="1">
        <v>9107</v>
      </c>
      <c r="B7487" s="1" t="s">
        <v>744</v>
      </c>
      <c r="C7487" s="1">
        <v>125</v>
      </c>
      <c r="D7487" s="1" t="s">
        <v>5599</v>
      </c>
      <c r="F7487" s="1" t="s">
        <v>445</v>
      </c>
      <c r="G7487" s="1">
        <v>6</v>
      </c>
      <c r="H7487" s="1">
        <v>20</v>
      </c>
      <c r="I7487" s="1">
        <v>12.7</v>
      </c>
      <c r="J7487" s="1">
        <v>8</v>
      </c>
      <c r="K7487" s="3">
        <v>3700</v>
      </c>
      <c r="N7487" s="1">
        <v>126</v>
      </c>
      <c r="O7487" s="1">
        <v>54.4</v>
      </c>
      <c r="P7487" s="1">
        <v>8.26</v>
      </c>
      <c r="Q7487" s="1">
        <v>6.04</v>
      </c>
      <c r="R7487" s="1">
        <v>2.65</v>
      </c>
      <c r="AJ7487" s="1" t="s">
        <v>406</v>
      </c>
      <c r="AK7487" s="19">
        <v>58.17</v>
      </c>
      <c r="AL7487" s="19">
        <v>38.33</v>
      </c>
      <c r="AN7487" s="3">
        <v>1966</v>
      </c>
      <c r="AQ7487">
        <v>80608</v>
      </c>
      <c r="AR7487" s="1" t="s">
        <v>595</v>
      </c>
    </row>
    <row r="7488" spans="1:50" x14ac:dyDescent="0.25">
      <c r="A7488" s="1">
        <v>9108</v>
      </c>
      <c r="B7488" s="1" t="s">
        <v>744</v>
      </c>
      <c r="C7488" s="1">
        <v>125</v>
      </c>
      <c r="D7488" s="1" t="s">
        <v>6332</v>
      </c>
      <c r="F7488" s="1" t="s">
        <v>445</v>
      </c>
      <c r="G7488" s="1">
        <v>6</v>
      </c>
      <c r="H7488" s="1">
        <v>39</v>
      </c>
      <c r="I7488" s="1">
        <v>18.100000000000001</v>
      </c>
      <c r="J7488" s="1">
        <v>13.7</v>
      </c>
      <c r="K7488" s="3">
        <v>1922</v>
      </c>
      <c r="N7488" s="1">
        <v>165</v>
      </c>
      <c r="O7488" s="1">
        <v>89</v>
      </c>
      <c r="P7488" s="1">
        <v>13.6</v>
      </c>
      <c r="Q7488" s="1">
        <v>11.6</v>
      </c>
      <c r="R7488" s="1">
        <v>2.9</v>
      </c>
      <c r="AJ7488" s="1" t="s">
        <v>406</v>
      </c>
      <c r="AK7488" s="19">
        <v>58.17</v>
      </c>
      <c r="AL7488" s="19">
        <v>38.33</v>
      </c>
      <c r="AN7488" s="3">
        <v>1966</v>
      </c>
      <c r="AQ7488">
        <v>80608</v>
      </c>
      <c r="AR7488" s="1" t="s">
        <v>595</v>
      </c>
    </row>
    <row r="7489" spans="1:44" x14ac:dyDescent="0.25">
      <c r="A7489" s="1">
        <v>9109</v>
      </c>
      <c r="B7489" s="1" t="s">
        <v>744</v>
      </c>
      <c r="C7489" s="1">
        <v>125</v>
      </c>
      <c r="D7489" s="1" t="s">
        <v>6145</v>
      </c>
      <c r="F7489" s="1" t="s">
        <v>445</v>
      </c>
      <c r="G7489" s="1">
        <v>6</v>
      </c>
      <c r="H7489" s="1">
        <v>85</v>
      </c>
      <c r="I7489" s="1">
        <v>26.3</v>
      </c>
      <c r="J7489" s="1">
        <v>30.9</v>
      </c>
      <c r="K7489" s="3">
        <v>504</v>
      </c>
      <c r="N7489" s="1">
        <v>445</v>
      </c>
      <c r="O7489" s="1">
        <v>137</v>
      </c>
      <c r="P7489" s="1">
        <v>21.3</v>
      </c>
      <c r="Q7489" s="1">
        <v>19.100000000000001</v>
      </c>
      <c r="R7489" s="1">
        <v>2.0099999999999998</v>
      </c>
      <c r="S7489" s="1">
        <v>26.9</v>
      </c>
      <c r="AJ7489" s="1" t="s">
        <v>406</v>
      </c>
      <c r="AK7489" s="19">
        <v>58.17</v>
      </c>
      <c r="AL7489" s="19">
        <v>38.33</v>
      </c>
      <c r="AN7489" s="3">
        <v>1966</v>
      </c>
      <c r="AQ7489">
        <v>80608</v>
      </c>
      <c r="AR7489" s="1" t="s">
        <v>595</v>
      </c>
    </row>
    <row r="7490" spans="1:44" x14ac:dyDescent="0.25">
      <c r="A7490" s="1">
        <v>9110</v>
      </c>
      <c r="B7490" s="1" t="s">
        <v>744</v>
      </c>
      <c r="C7490" s="1">
        <v>125</v>
      </c>
      <c r="D7490" s="1" t="s">
        <v>5599</v>
      </c>
      <c r="F7490" s="1" t="s">
        <v>445</v>
      </c>
      <c r="G7490" s="1">
        <v>6</v>
      </c>
      <c r="H7490" s="1">
        <v>19</v>
      </c>
      <c r="I7490" s="1">
        <v>11.7</v>
      </c>
      <c r="J7490" s="1">
        <v>8.8000000000000007</v>
      </c>
      <c r="K7490" s="3">
        <v>3100</v>
      </c>
      <c r="N7490" s="1">
        <v>88.2</v>
      </c>
      <c r="O7490" s="1">
        <v>34.299999999999997</v>
      </c>
      <c r="Q7490" s="1">
        <v>3.8</v>
      </c>
      <c r="R7490" s="1">
        <v>2.2000000000000002</v>
      </c>
      <c r="S7490" s="1">
        <v>19.399999999999999</v>
      </c>
      <c r="AJ7490" s="1" t="s">
        <v>406</v>
      </c>
      <c r="AK7490" s="19">
        <v>56.25</v>
      </c>
      <c r="AL7490" s="19">
        <v>32.67</v>
      </c>
      <c r="AN7490" s="3">
        <v>1949</v>
      </c>
      <c r="AQ7490">
        <v>80436</v>
      </c>
      <c r="AR7490" s="1" t="s">
        <v>596</v>
      </c>
    </row>
    <row r="7491" spans="1:44" x14ac:dyDescent="0.25">
      <c r="A7491" s="1">
        <v>9111</v>
      </c>
      <c r="B7491" s="1" t="s">
        <v>744</v>
      </c>
      <c r="C7491" s="1">
        <v>125</v>
      </c>
      <c r="D7491" s="1" t="s">
        <v>6059</v>
      </c>
      <c r="F7491" s="1" t="s">
        <v>445</v>
      </c>
      <c r="G7491" s="1">
        <v>5</v>
      </c>
      <c r="H7491" s="1">
        <v>55</v>
      </c>
      <c r="I7491" s="1">
        <v>26.3</v>
      </c>
      <c r="J7491" s="1">
        <v>19.2</v>
      </c>
      <c r="K7491" s="3">
        <v>990</v>
      </c>
      <c r="N7491" s="1">
        <v>434</v>
      </c>
      <c r="O7491" s="1">
        <v>169</v>
      </c>
      <c r="Q7491" s="1">
        <v>11.7</v>
      </c>
      <c r="R7491" s="1">
        <v>2.9</v>
      </c>
      <c r="S7491" s="1">
        <v>32</v>
      </c>
      <c r="AJ7491" s="1" t="s">
        <v>406</v>
      </c>
      <c r="AK7491" s="19">
        <v>56.25</v>
      </c>
      <c r="AL7491" s="19">
        <v>32.67</v>
      </c>
      <c r="AN7491" s="3">
        <v>1949</v>
      </c>
      <c r="AQ7491">
        <v>80436</v>
      </c>
      <c r="AR7491" s="1" t="s">
        <v>596</v>
      </c>
    </row>
    <row r="7492" spans="1:44" x14ac:dyDescent="0.25">
      <c r="A7492" s="1">
        <v>9112</v>
      </c>
      <c r="B7492" s="1" t="s">
        <v>744</v>
      </c>
      <c r="C7492" s="1">
        <v>125</v>
      </c>
      <c r="D7492" s="1" t="s">
        <v>5599</v>
      </c>
      <c r="F7492" s="1" t="s">
        <v>445</v>
      </c>
      <c r="G7492" s="1">
        <v>6</v>
      </c>
      <c r="H7492" s="1">
        <v>55</v>
      </c>
      <c r="I7492" s="1">
        <v>24</v>
      </c>
      <c r="J7492" s="1">
        <v>29.6</v>
      </c>
      <c r="K7492" s="3">
        <v>500</v>
      </c>
      <c r="N7492" s="1">
        <v>375</v>
      </c>
      <c r="O7492" s="1">
        <v>161</v>
      </c>
      <c r="Q7492" s="1">
        <v>26</v>
      </c>
      <c r="R7492" s="1">
        <v>6.5</v>
      </c>
      <c r="S7492" s="1">
        <v>51.4</v>
      </c>
      <c r="AJ7492" s="1" t="s">
        <v>406</v>
      </c>
      <c r="AK7492" s="19">
        <v>58</v>
      </c>
      <c r="AL7492" s="19">
        <v>33</v>
      </c>
      <c r="AN7492" s="3">
        <v>1978</v>
      </c>
      <c r="AQ7492">
        <v>80436</v>
      </c>
      <c r="AR7492" s="1" t="s">
        <v>3380</v>
      </c>
    </row>
    <row r="7493" spans="1:44" x14ac:dyDescent="0.25">
      <c r="A7493" s="1">
        <v>9113</v>
      </c>
      <c r="B7493" s="1" t="s">
        <v>744</v>
      </c>
      <c r="C7493" s="1">
        <v>125</v>
      </c>
      <c r="D7493" s="1" t="s">
        <v>5599</v>
      </c>
      <c r="F7493" s="1" t="s">
        <v>445</v>
      </c>
      <c r="G7493" s="1">
        <v>6</v>
      </c>
      <c r="H7493" s="1">
        <v>65</v>
      </c>
      <c r="I7493" s="1">
        <v>25.5</v>
      </c>
      <c r="J7493" s="1">
        <v>25.9</v>
      </c>
      <c r="K7493" s="3">
        <v>1000</v>
      </c>
      <c r="N7493" s="1">
        <v>600</v>
      </c>
      <c r="O7493" s="1">
        <v>258</v>
      </c>
      <c r="Q7493" s="1">
        <v>38.4</v>
      </c>
      <c r="R7493" s="1">
        <v>7.8</v>
      </c>
      <c r="S7493" s="1">
        <v>116</v>
      </c>
      <c r="AJ7493" s="1" t="s">
        <v>406</v>
      </c>
      <c r="AK7493" s="19">
        <v>58</v>
      </c>
      <c r="AL7493" s="19">
        <v>33</v>
      </c>
      <c r="AN7493" s="3">
        <v>1978</v>
      </c>
      <c r="AQ7493">
        <v>80436</v>
      </c>
      <c r="AR7493" s="1" t="s">
        <v>3380</v>
      </c>
    </row>
    <row r="7494" spans="1:44" x14ac:dyDescent="0.25">
      <c r="A7494" s="1">
        <v>9114</v>
      </c>
      <c r="B7494" s="1" t="s">
        <v>744</v>
      </c>
      <c r="C7494" s="1">
        <v>125</v>
      </c>
      <c r="D7494" s="1" t="s">
        <v>5599</v>
      </c>
      <c r="F7494" s="1" t="s">
        <v>445</v>
      </c>
      <c r="G7494" s="1">
        <v>4</v>
      </c>
      <c r="H7494" s="1">
        <v>30</v>
      </c>
      <c r="I7494" s="1">
        <v>24</v>
      </c>
      <c r="J7494" s="1">
        <v>32</v>
      </c>
      <c r="K7494" s="3">
        <v>880</v>
      </c>
      <c r="N7494" s="1">
        <v>772</v>
      </c>
      <c r="O7494" s="1">
        <v>331.4</v>
      </c>
      <c r="Q7494" s="1">
        <v>39.979999999999997</v>
      </c>
      <c r="R7494" s="1">
        <v>6.18</v>
      </c>
      <c r="S7494" s="1">
        <v>44.1</v>
      </c>
      <c r="AJ7494" s="1" t="s">
        <v>406</v>
      </c>
      <c r="AK7494" s="19">
        <v>58</v>
      </c>
      <c r="AL7494" s="19">
        <v>33</v>
      </c>
      <c r="AN7494" s="3">
        <v>1978</v>
      </c>
      <c r="AQ7494">
        <v>80436</v>
      </c>
      <c r="AR7494" s="1" t="s">
        <v>3380</v>
      </c>
    </row>
    <row r="7495" spans="1:44" x14ac:dyDescent="0.25">
      <c r="A7495" s="1">
        <v>9115</v>
      </c>
      <c r="B7495" s="1" t="s">
        <v>744</v>
      </c>
      <c r="C7495" s="1">
        <v>125</v>
      </c>
      <c r="D7495" s="1" t="s">
        <v>5599</v>
      </c>
      <c r="F7495" s="1" t="s">
        <v>445</v>
      </c>
      <c r="G7495" s="1">
        <v>7</v>
      </c>
      <c r="H7495" s="1">
        <v>35</v>
      </c>
      <c r="I7495" s="1">
        <v>16</v>
      </c>
      <c r="J7495" s="1">
        <v>14</v>
      </c>
      <c r="K7495" s="3">
        <v>1387</v>
      </c>
      <c r="N7495" s="1">
        <v>172</v>
      </c>
      <c r="O7495" s="1">
        <v>67.2</v>
      </c>
      <c r="P7495" s="1">
        <v>10.1</v>
      </c>
      <c r="Q7495" s="1">
        <v>8.5500000000000007</v>
      </c>
      <c r="R7495" s="1">
        <v>3</v>
      </c>
      <c r="AJ7495" s="1" t="s">
        <v>406</v>
      </c>
      <c r="AK7495" s="19">
        <v>55.33</v>
      </c>
      <c r="AL7495" s="19">
        <v>37</v>
      </c>
      <c r="AN7495" s="3">
        <v>1966</v>
      </c>
      <c r="AQ7495">
        <v>80436</v>
      </c>
      <c r="AR7495" s="1" t="s">
        <v>3326</v>
      </c>
    </row>
    <row r="7496" spans="1:44" x14ac:dyDescent="0.25">
      <c r="A7496" s="1">
        <v>9116</v>
      </c>
      <c r="B7496" s="1" t="s">
        <v>744</v>
      </c>
      <c r="C7496" s="1">
        <v>125</v>
      </c>
      <c r="D7496" s="1" t="s">
        <v>5599</v>
      </c>
      <c r="F7496" s="1" t="s">
        <v>445</v>
      </c>
      <c r="G7496" s="1">
        <v>6</v>
      </c>
      <c r="H7496" s="1">
        <v>75</v>
      </c>
      <c r="I7496" s="1">
        <v>26</v>
      </c>
      <c r="J7496" s="1">
        <v>27</v>
      </c>
      <c r="K7496" s="3">
        <v>1185</v>
      </c>
      <c r="N7496" s="1">
        <v>350</v>
      </c>
      <c r="O7496" s="1">
        <v>186.8</v>
      </c>
      <c r="P7496" s="1">
        <v>26.4</v>
      </c>
      <c r="Q7496" s="1">
        <v>28.9</v>
      </c>
      <c r="R7496" s="1">
        <v>7.4</v>
      </c>
      <c r="S7496" s="1">
        <v>37.9</v>
      </c>
      <c r="AJ7496" s="1" t="s">
        <v>406</v>
      </c>
      <c r="AK7496" s="19">
        <v>55.33</v>
      </c>
      <c r="AL7496" s="19">
        <v>37</v>
      </c>
      <c r="AN7496" s="3">
        <v>1966</v>
      </c>
      <c r="AQ7496">
        <v>80436</v>
      </c>
      <c r="AR7496" s="1" t="s">
        <v>3326</v>
      </c>
    </row>
    <row r="7497" spans="1:44" x14ac:dyDescent="0.25">
      <c r="A7497" s="1">
        <v>9117</v>
      </c>
      <c r="B7497" s="1" t="s">
        <v>744</v>
      </c>
      <c r="C7497" s="1">
        <v>125</v>
      </c>
      <c r="D7497" s="1" t="s">
        <v>5599</v>
      </c>
      <c r="F7497" s="1" t="s">
        <v>445</v>
      </c>
      <c r="G7497" s="1">
        <v>7</v>
      </c>
      <c r="H7497" s="1">
        <v>25</v>
      </c>
      <c r="I7497" s="1">
        <v>10</v>
      </c>
      <c r="J7497" s="1">
        <v>7</v>
      </c>
      <c r="K7497" s="3">
        <v>4250</v>
      </c>
      <c r="O7497" s="1">
        <v>16.100000000000001</v>
      </c>
      <c r="P7497" s="1">
        <v>2.4</v>
      </c>
      <c r="Q7497" s="1">
        <v>2.2999999999999998</v>
      </c>
      <c r="R7497" s="1">
        <v>0.8</v>
      </c>
      <c r="AJ7497" s="1" t="s">
        <v>406</v>
      </c>
      <c r="AK7497" s="19">
        <v>55.33</v>
      </c>
      <c r="AL7497" s="19">
        <v>37</v>
      </c>
      <c r="AN7497" s="3">
        <v>1966</v>
      </c>
      <c r="AQ7497">
        <v>80436</v>
      </c>
      <c r="AR7497" s="1" t="s">
        <v>3326</v>
      </c>
    </row>
    <row r="7498" spans="1:44" x14ac:dyDescent="0.25">
      <c r="A7498" s="1">
        <v>9118</v>
      </c>
      <c r="B7498" s="1" t="s">
        <v>744</v>
      </c>
      <c r="C7498" s="1">
        <v>125</v>
      </c>
      <c r="D7498" s="1" t="s">
        <v>5599</v>
      </c>
      <c r="F7498" s="1" t="s">
        <v>445</v>
      </c>
      <c r="G7498" s="1">
        <v>7</v>
      </c>
      <c r="H7498" s="1">
        <v>55</v>
      </c>
      <c r="I7498" s="1">
        <v>20</v>
      </c>
      <c r="J7498" s="1">
        <v>17</v>
      </c>
      <c r="K7498" s="3">
        <v>1654</v>
      </c>
      <c r="N7498" s="1">
        <v>258</v>
      </c>
      <c r="O7498" s="1">
        <v>134</v>
      </c>
      <c r="P7498" s="1">
        <v>17.899999999999999</v>
      </c>
      <c r="Q7498" s="1">
        <v>18.600000000000001</v>
      </c>
      <c r="R7498" s="1">
        <v>2.95</v>
      </c>
      <c r="AJ7498" s="1" t="s">
        <v>406</v>
      </c>
      <c r="AK7498" s="19">
        <v>55.33</v>
      </c>
      <c r="AL7498" s="19">
        <v>37</v>
      </c>
      <c r="AN7498" s="3">
        <v>1966</v>
      </c>
      <c r="AQ7498">
        <v>80436</v>
      </c>
      <c r="AR7498" s="1" t="s">
        <v>3326</v>
      </c>
    </row>
    <row r="7499" spans="1:44" x14ac:dyDescent="0.25">
      <c r="A7499" s="1">
        <v>9119</v>
      </c>
      <c r="B7499" s="1" t="s">
        <v>744</v>
      </c>
      <c r="C7499" s="1">
        <v>125</v>
      </c>
      <c r="D7499" s="1" t="s">
        <v>5599</v>
      </c>
      <c r="F7499" s="1" t="s">
        <v>445</v>
      </c>
      <c r="G7499" s="1">
        <v>6</v>
      </c>
      <c r="H7499" s="1">
        <v>55</v>
      </c>
      <c r="I7499" s="1">
        <v>24</v>
      </c>
      <c r="J7499" s="1">
        <v>21</v>
      </c>
      <c r="K7499" s="3">
        <v>937</v>
      </c>
      <c r="N7499" s="1">
        <v>298</v>
      </c>
      <c r="O7499" s="1">
        <v>160</v>
      </c>
      <c r="P7499" s="1">
        <v>19.7</v>
      </c>
      <c r="Q7499" s="1">
        <v>21.5</v>
      </c>
      <c r="R7499" s="1">
        <v>6.1</v>
      </c>
      <c r="S7499" s="1">
        <v>31.9</v>
      </c>
      <c r="AJ7499" s="1" t="s">
        <v>406</v>
      </c>
      <c r="AK7499" s="19">
        <v>55.33</v>
      </c>
      <c r="AL7499" s="19">
        <v>37</v>
      </c>
      <c r="AN7499" s="3">
        <v>1966</v>
      </c>
      <c r="AQ7499">
        <v>80436</v>
      </c>
      <c r="AR7499" s="1" t="s">
        <v>3326</v>
      </c>
    </row>
    <row r="7500" spans="1:44" x14ac:dyDescent="0.25">
      <c r="A7500" s="1">
        <v>9120</v>
      </c>
      <c r="B7500" s="1" t="s">
        <v>744</v>
      </c>
      <c r="C7500" s="1">
        <v>125</v>
      </c>
      <c r="D7500" s="1" t="s">
        <v>5599</v>
      </c>
      <c r="F7500" s="1" t="s">
        <v>445</v>
      </c>
      <c r="G7500" s="1">
        <v>6</v>
      </c>
      <c r="H7500" s="1">
        <v>54</v>
      </c>
      <c r="I7500" s="1">
        <v>22.6</v>
      </c>
      <c r="J7500" s="1">
        <v>20.2</v>
      </c>
      <c r="K7500" s="3">
        <v>1032</v>
      </c>
      <c r="N7500" s="1">
        <v>411</v>
      </c>
      <c r="O7500" s="1">
        <v>147</v>
      </c>
      <c r="Q7500" s="1">
        <v>8.9</v>
      </c>
      <c r="R7500" s="1">
        <v>1.8</v>
      </c>
      <c r="S7500" s="1">
        <v>26.8</v>
      </c>
      <c r="AJ7500" s="1" t="s">
        <v>406</v>
      </c>
      <c r="AK7500" s="19">
        <v>54.5</v>
      </c>
      <c r="AL7500" s="19">
        <v>38.83</v>
      </c>
      <c r="AN7500" s="3">
        <v>1966</v>
      </c>
      <c r="AQ7500">
        <v>80419</v>
      </c>
      <c r="AR7500" s="1" t="s">
        <v>597</v>
      </c>
    </row>
    <row r="7501" spans="1:44" x14ac:dyDescent="0.25">
      <c r="A7501" s="1">
        <v>9121</v>
      </c>
      <c r="B7501" s="1" t="s">
        <v>744</v>
      </c>
      <c r="C7501" s="1">
        <v>125</v>
      </c>
      <c r="D7501" s="1" t="s">
        <v>5599</v>
      </c>
      <c r="F7501" s="1" t="s">
        <v>445</v>
      </c>
      <c r="G7501" s="1">
        <v>5</v>
      </c>
      <c r="H7501" s="1">
        <v>50</v>
      </c>
      <c r="I7501" s="1">
        <v>25</v>
      </c>
      <c r="J7501" s="1">
        <v>22.4</v>
      </c>
      <c r="K7501" s="3">
        <v>756</v>
      </c>
      <c r="N7501" s="1">
        <v>398</v>
      </c>
      <c r="O7501" s="1">
        <v>155</v>
      </c>
      <c r="Q7501" s="1">
        <v>19.7</v>
      </c>
      <c r="R7501" s="1">
        <v>2.8</v>
      </c>
      <c r="AJ7501" s="1" t="s">
        <v>406</v>
      </c>
      <c r="AK7501" s="19">
        <v>54.5</v>
      </c>
      <c r="AL7501" s="19">
        <v>38.83</v>
      </c>
      <c r="AN7501" s="3">
        <v>1966</v>
      </c>
      <c r="AQ7501">
        <v>80419</v>
      </c>
      <c r="AR7501" s="1" t="s">
        <v>597</v>
      </c>
    </row>
    <row r="7502" spans="1:44" x14ac:dyDescent="0.25">
      <c r="A7502" s="1">
        <v>9122</v>
      </c>
      <c r="B7502" s="1" t="s">
        <v>744</v>
      </c>
      <c r="C7502" s="1">
        <v>125</v>
      </c>
      <c r="D7502" s="1" t="s">
        <v>5790</v>
      </c>
      <c r="F7502" s="1" t="s">
        <v>445</v>
      </c>
      <c r="G7502" s="1">
        <v>7</v>
      </c>
      <c r="H7502" s="1">
        <v>11</v>
      </c>
      <c r="I7502" s="1">
        <v>5</v>
      </c>
      <c r="J7502" s="1">
        <v>2.5</v>
      </c>
      <c r="K7502" s="3">
        <v>32200</v>
      </c>
      <c r="N7502" s="1">
        <v>33</v>
      </c>
      <c r="O7502" s="1">
        <v>13.8</v>
      </c>
      <c r="Q7502" s="1">
        <v>4.08</v>
      </c>
      <c r="R7502" s="1">
        <v>3.36</v>
      </c>
      <c r="S7502" s="1">
        <v>7.9</v>
      </c>
      <c r="AJ7502" s="1" t="s">
        <v>406</v>
      </c>
      <c r="AK7502" s="19">
        <v>57.33</v>
      </c>
      <c r="AL7502" s="19">
        <v>43</v>
      </c>
      <c r="AN7502" s="3">
        <v>1960</v>
      </c>
      <c r="AQ7502">
        <v>80608</v>
      </c>
      <c r="AR7502" s="1" t="s">
        <v>304</v>
      </c>
    </row>
    <row r="7503" spans="1:44" x14ac:dyDescent="0.25">
      <c r="A7503" s="1">
        <v>9124</v>
      </c>
      <c r="B7503" s="1" t="s">
        <v>744</v>
      </c>
      <c r="C7503" s="1">
        <v>125</v>
      </c>
      <c r="D7503" s="1" t="s">
        <v>5927</v>
      </c>
      <c r="F7503" s="1" t="s">
        <v>445</v>
      </c>
      <c r="H7503" s="1">
        <v>41</v>
      </c>
      <c r="J7503" s="1"/>
      <c r="K7503" s="3">
        <v>1649</v>
      </c>
      <c r="N7503" s="1">
        <v>518</v>
      </c>
      <c r="O7503" s="1">
        <v>225</v>
      </c>
      <c r="Q7503" s="1">
        <v>31.8</v>
      </c>
      <c r="R7503" s="1">
        <v>5.13</v>
      </c>
      <c r="S7503" s="1">
        <v>39.200000000000003</v>
      </c>
      <c r="AJ7503" s="1" t="s">
        <v>406</v>
      </c>
      <c r="AK7503" s="19">
        <v>51.67</v>
      </c>
      <c r="AL7503" s="19">
        <v>41.75</v>
      </c>
      <c r="AN7503" s="3">
        <v>1944</v>
      </c>
      <c r="AQ7503">
        <v>80419</v>
      </c>
      <c r="AR7503" s="1" t="s">
        <v>598</v>
      </c>
    </row>
    <row r="7504" spans="1:44" x14ac:dyDescent="0.25">
      <c r="A7504" s="1">
        <v>9125</v>
      </c>
      <c r="B7504" s="1" t="s">
        <v>744</v>
      </c>
      <c r="C7504" s="1">
        <v>125</v>
      </c>
      <c r="D7504" s="1" t="s">
        <v>6061</v>
      </c>
      <c r="F7504" s="1" t="s">
        <v>445</v>
      </c>
      <c r="H7504" s="1">
        <v>22</v>
      </c>
      <c r="J7504" s="1"/>
      <c r="K7504" s="3">
        <v>6008</v>
      </c>
      <c r="N7504" s="1">
        <v>438</v>
      </c>
      <c r="O7504" s="1">
        <v>192.2</v>
      </c>
      <c r="Q7504" s="1">
        <v>43.6</v>
      </c>
      <c r="R7504" s="1">
        <v>5.92</v>
      </c>
      <c r="S7504" s="1">
        <v>81.900000000000006</v>
      </c>
      <c r="AJ7504" s="1" t="s">
        <v>406</v>
      </c>
      <c r="AK7504" s="19">
        <v>51.67</v>
      </c>
      <c r="AL7504" s="19">
        <v>41.75</v>
      </c>
      <c r="AN7504" s="3">
        <v>1944</v>
      </c>
      <c r="AQ7504">
        <v>80419</v>
      </c>
      <c r="AR7504" s="1" t="s">
        <v>598</v>
      </c>
    </row>
    <row r="7505" spans="1:44" x14ac:dyDescent="0.25">
      <c r="A7505" s="1">
        <v>9126</v>
      </c>
      <c r="B7505" s="1" t="s">
        <v>744</v>
      </c>
      <c r="C7505" s="1">
        <v>125</v>
      </c>
      <c r="D7505" s="1" t="s">
        <v>6264</v>
      </c>
      <c r="F7505" s="1" t="s">
        <v>445</v>
      </c>
      <c r="G7505" s="1">
        <v>7</v>
      </c>
      <c r="H7505" s="1">
        <v>10</v>
      </c>
      <c r="I7505" s="1">
        <v>4.9000000000000004</v>
      </c>
      <c r="J7505" s="1">
        <v>2.2000000000000002</v>
      </c>
      <c r="K7505" s="3">
        <v>11630</v>
      </c>
      <c r="N7505" s="1">
        <v>12.1</v>
      </c>
      <c r="O7505" s="1">
        <v>4.9000000000000004</v>
      </c>
      <c r="Q7505" s="1">
        <v>0.2</v>
      </c>
      <c r="R7505" s="1">
        <v>0.6</v>
      </c>
      <c r="S7505" s="1">
        <v>12.2</v>
      </c>
      <c r="AJ7505" s="1" t="s">
        <v>406</v>
      </c>
      <c r="AK7505" s="19">
        <v>51.83</v>
      </c>
      <c r="AL7505" s="19">
        <v>39.58</v>
      </c>
      <c r="AN7505" s="3">
        <v>1951</v>
      </c>
      <c r="AQ7505">
        <v>80419</v>
      </c>
      <c r="AR7505" s="1" t="s">
        <v>3436</v>
      </c>
    </row>
    <row r="7506" spans="1:44" x14ac:dyDescent="0.25">
      <c r="A7506" s="1">
        <v>9127</v>
      </c>
      <c r="B7506" s="1" t="s">
        <v>744</v>
      </c>
      <c r="C7506" s="1">
        <v>125</v>
      </c>
      <c r="D7506" s="1" t="s">
        <v>5599</v>
      </c>
      <c r="F7506" s="1" t="s">
        <v>445</v>
      </c>
      <c r="G7506" s="1">
        <v>4</v>
      </c>
      <c r="H7506" s="1">
        <v>25</v>
      </c>
      <c r="I7506" s="1">
        <v>17.3</v>
      </c>
      <c r="J7506" s="1">
        <v>10.8</v>
      </c>
      <c r="K7506" s="3">
        <v>3340</v>
      </c>
      <c r="N7506" s="1">
        <v>332</v>
      </c>
      <c r="O7506" s="1">
        <v>135</v>
      </c>
      <c r="Q7506" s="1">
        <v>12</v>
      </c>
      <c r="R7506" s="1">
        <v>3</v>
      </c>
      <c r="S7506" s="1">
        <v>35</v>
      </c>
      <c r="AJ7506" s="1" t="s">
        <v>406</v>
      </c>
      <c r="AK7506" s="19">
        <v>51.83</v>
      </c>
      <c r="AL7506" s="19">
        <v>39.58</v>
      </c>
      <c r="AN7506" s="3">
        <v>1951</v>
      </c>
      <c r="AQ7506">
        <v>80419</v>
      </c>
      <c r="AR7506" s="1" t="s">
        <v>3436</v>
      </c>
    </row>
    <row r="7507" spans="1:44" x14ac:dyDescent="0.25">
      <c r="A7507" s="1">
        <v>9128</v>
      </c>
      <c r="B7507" s="1" t="s">
        <v>744</v>
      </c>
      <c r="C7507" s="1">
        <v>125</v>
      </c>
      <c r="D7507" s="1" t="s">
        <v>5599</v>
      </c>
      <c r="F7507" s="1" t="s">
        <v>445</v>
      </c>
      <c r="G7507" s="1">
        <v>4</v>
      </c>
      <c r="H7507" s="1">
        <v>50</v>
      </c>
      <c r="I7507" s="1">
        <v>28</v>
      </c>
      <c r="J7507" s="1">
        <v>25.2</v>
      </c>
      <c r="K7507" s="3">
        <v>648</v>
      </c>
      <c r="N7507" s="1">
        <v>500</v>
      </c>
      <c r="O7507" s="1">
        <v>203</v>
      </c>
      <c r="Q7507" s="1">
        <v>11</v>
      </c>
      <c r="R7507" s="1">
        <v>3</v>
      </c>
      <c r="S7507" s="1">
        <v>37</v>
      </c>
      <c r="AJ7507" s="1" t="s">
        <v>406</v>
      </c>
      <c r="AK7507" s="19">
        <v>51.83</v>
      </c>
      <c r="AL7507" s="19">
        <v>39.58</v>
      </c>
      <c r="AN7507" s="3">
        <v>1951</v>
      </c>
      <c r="AQ7507">
        <v>80419</v>
      </c>
      <c r="AR7507" s="1" t="s">
        <v>3436</v>
      </c>
    </row>
    <row r="7508" spans="1:44" x14ac:dyDescent="0.25">
      <c r="A7508" s="1">
        <v>9129</v>
      </c>
      <c r="B7508" s="1" t="s">
        <v>744</v>
      </c>
      <c r="C7508" s="1">
        <v>125</v>
      </c>
      <c r="D7508" s="1" t="s">
        <v>5715</v>
      </c>
      <c r="F7508" s="1" t="s">
        <v>445</v>
      </c>
      <c r="G7508" s="1">
        <v>8</v>
      </c>
      <c r="H7508" s="1">
        <v>26</v>
      </c>
      <c r="I7508" s="1">
        <v>9.6</v>
      </c>
      <c r="J7508" s="1">
        <v>6.1</v>
      </c>
      <c r="K7508" s="3">
        <v>13350</v>
      </c>
      <c r="N7508" s="1">
        <v>114</v>
      </c>
      <c r="O7508" s="1">
        <v>67.099999999999994</v>
      </c>
      <c r="P7508" s="1">
        <v>12.8</v>
      </c>
      <c r="Q7508" s="1">
        <v>11.6</v>
      </c>
      <c r="R7508" s="1">
        <v>3.74</v>
      </c>
      <c r="S7508" s="1">
        <v>48.5</v>
      </c>
      <c r="AJ7508" s="1" t="s">
        <v>406</v>
      </c>
      <c r="AK7508" s="19">
        <v>51.4</v>
      </c>
      <c r="AL7508" s="19">
        <v>42</v>
      </c>
      <c r="AN7508" s="3">
        <v>1972</v>
      </c>
      <c r="AQ7508">
        <v>80419</v>
      </c>
      <c r="AR7508" s="1" t="s">
        <v>3463</v>
      </c>
    </row>
    <row r="7509" spans="1:44" x14ac:dyDescent="0.25">
      <c r="A7509" s="1">
        <v>9130</v>
      </c>
      <c r="B7509" s="1" t="s">
        <v>744</v>
      </c>
      <c r="C7509" s="1">
        <v>125</v>
      </c>
      <c r="D7509" s="1" t="s">
        <v>6060</v>
      </c>
      <c r="F7509" s="1" t="s">
        <v>445</v>
      </c>
      <c r="G7509" s="1">
        <v>7</v>
      </c>
      <c r="H7509" s="1">
        <v>5</v>
      </c>
      <c r="I7509" s="1">
        <v>2.9</v>
      </c>
      <c r="J7509" s="1">
        <v>0.9</v>
      </c>
      <c r="K7509" s="3">
        <v>98880</v>
      </c>
      <c r="N7509" s="1">
        <v>17</v>
      </c>
      <c r="O7509" s="1">
        <v>6.46</v>
      </c>
      <c r="R7509" s="1">
        <v>3.07</v>
      </c>
      <c r="AJ7509" s="1" t="s">
        <v>406</v>
      </c>
      <c r="AK7509" s="19">
        <v>51.4</v>
      </c>
      <c r="AL7509" s="19">
        <v>42</v>
      </c>
      <c r="AN7509" s="3">
        <v>1969</v>
      </c>
      <c r="AQ7509">
        <v>80419</v>
      </c>
      <c r="AR7509" s="1" t="s">
        <v>3128</v>
      </c>
    </row>
    <row r="7510" spans="1:44" x14ac:dyDescent="0.25">
      <c r="A7510" s="1">
        <v>9131</v>
      </c>
      <c r="B7510" s="1" t="s">
        <v>744</v>
      </c>
      <c r="C7510" s="1">
        <v>125</v>
      </c>
      <c r="D7510" s="1" t="s">
        <v>6065</v>
      </c>
      <c r="F7510" s="1" t="s">
        <v>445</v>
      </c>
      <c r="G7510" s="1">
        <v>7</v>
      </c>
      <c r="H7510" s="1">
        <v>8</v>
      </c>
      <c r="I7510" s="1">
        <v>4.5999999999999996</v>
      </c>
      <c r="J7510" s="1">
        <v>1.7</v>
      </c>
      <c r="K7510" s="3">
        <v>60550</v>
      </c>
      <c r="N7510" s="1">
        <v>42.6</v>
      </c>
      <c r="O7510" s="1">
        <v>16.2</v>
      </c>
      <c r="R7510" s="1">
        <v>3.05</v>
      </c>
      <c r="S7510" s="1">
        <v>6.64</v>
      </c>
      <c r="AJ7510" s="1" t="s">
        <v>406</v>
      </c>
      <c r="AK7510" s="19">
        <v>51.4</v>
      </c>
      <c r="AL7510" s="19">
        <v>42</v>
      </c>
      <c r="AN7510" s="3">
        <v>1969</v>
      </c>
      <c r="AQ7510">
        <v>80419</v>
      </c>
      <c r="AR7510" s="1" t="s">
        <v>3128</v>
      </c>
    </row>
    <row r="7511" spans="1:44" x14ac:dyDescent="0.25">
      <c r="A7511" s="1">
        <v>9132</v>
      </c>
      <c r="B7511" s="1" t="s">
        <v>744</v>
      </c>
      <c r="C7511" s="1">
        <v>125</v>
      </c>
      <c r="D7511" s="1" t="s">
        <v>6058</v>
      </c>
      <c r="F7511" s="1" t="s">
        <v>445</v>
      </c>
      <c r="G7511" s="1">
        <v>7</v>
      </c>
      <c r="H7511" s="1">
        <v>12</v>
      </c>
      <c r="I7511" s="1">
        <v>6</v>
      </c>
      <c r="J7511" s="1">
        <v>2.2000000000000002</v>
      </c>
      <c r="K7511" s="3">
        <v>39250</v>
      </c>
      <c r="N7511" s="1">
        <v>52.2</v>
      </c>
      <c r="O7511" s="1">
        <v>24</v>
      </c>
      <c r="R7511" s="1">
        <v>3.06</v>
      </c>
      <c r="S7511" s="1">
        <v>20.3</v>
      </c>
      <c r="AJ7511" s="1" t="s">
        <v>406</v>
      </c>
      <c r="AK7511" s="19">
        <v>51.4</v>
      </c>
      <c r="AL7511" s="19">
        <v>42</v>
      </c>
      <c r="AN7511" s="3">
        <v>1969</v>
      </c>
      <c r="AQ7511">
        <v>80419</v>
      </c>
      <c r="AR7511" s="1" t="s">
        <v>3128</v>
      </c>
    </row>
    <row r="7512" spans="1:44" x14ac:dyDescent="0.25">
      <c r="A7512" s="1">
        <v>9133</v>
      </c>
      <c r="B7512" s="1" t="s">
        <v>744</v>
      </c>
      <c r="C7512" s="1">
        <v>125</v>
      </c>
      <c r="D7512" s="1" t="s">
        <v>5599</v>
      </c>
      <c r="F7512" s="1" t="s">
        <v>445</v>
      </c>
      <c r="G7512" s="1">
        <v>7</v>
      </c>
      <c r="H7512" s="1">
        <v>25</v>
      </c>
      <c r="I7512" s="1">
        <v>12.4</v>
      </c>
      <c r="J7512" s="1">
        <v>11.8</v>
      </c>
      <c r="K7512" s="3">
        <v>2970</v>
      </c>
      <c r="N7512" s="1">
        <v>150</v>
      </c>
      <c r="O7512" s="1">
        <v>75</v>
      </c>
      <c r="R7512" s="1">
        <v>3.98</v>
      </c>
      <c r="AJ7512" s="1" t="s">
        <v>406</v>
      </c>
      <c r="AK7512" s="19">
        <v>51.4</v>
      </c>
      <c r="AL7512" s="19">
        <v>42</v>
      </c>
      <c r="AN7512" s="3">
        <v>1969</v>
      </c>
      <c r="AQ7512">
        <v>80419</v>
      </c>
      <c r="AR7512" s="1" t="s">
        <v>3128</v>
      </c>
    </row>
    <row r="7513" spans="1:44" x14ac:dyDescent="0.25">
      <c r="A7513" s="1">
        <v>9134</v>
      </c>
      <c r="B7513" s="1" t="s">
        <v>744</v>
      </c>
      <c r="C7513" s="1">
        <v>125</v>
      </c>
      <c r="D7513" s="1" t="s">
        <v>5599</v>
      </c>
      <c r="F7513" s="1" t="s">
        <v>445</v>
      </c>
      <c r="G7513" s="1">
        <v>7</v>
      </c>
      <c r="H7513" s="1">
        <v>63</v>
      </c>
      <c r="I7513" s="1">
        <v>22</v>
      </c>
      <c r="J7513" s="1">
        <v>22.5</v>
      </c>
      <c r="K7513" s="3">
        <v>907</v>
      </c>
      <c r="N7513" s="1">
        <v>378</v>
      </c>
      <c r="O7513" s="1">
        <v>197</v>
      </c>
      <c r="R7513" s="1">
        <v>2.92</v>
      </c>
      <c r="AJ7513" s="1" t="s">
        <v>406</v>
      </c>
      <c r="AK7513" s="19">
        <v>51.4</v>
      </c>
      <c r="AL7513" s="19">
        <v>42</v>
      </c>
      <c r="AN7513" s="3">
        <v>1969</v>
      </c>
      <c r="AQ7513">
        <v>80419</v>
      </c>
      <c r="AR7513" s="1" t="s">
        <v>3128</v>
      </c>
    </row>
    <row r="7514" spans="1:44" x14ac:dyDescent="0.25">
      <c r="A7514" s="1">
        <v>9135</v>
      </c>
      <c r="B7514" s="1" t="s">
        <v>744</v>
      </c>
      <c r="C7514" s="1">
        <v>125</v>
      </c>
      <c r="D7514" s="1" t="s">
        <v>5599</v>
      </c>
      <c r="F7514" s="1" t="s">
        <v>445</v>
      </c>
      <c r="G7514" s="1">
        <v>5</v>
      </c>
      <c r="H7514" s="1">
        <v>26</v>
      </c>
      <c r="I7514" s="1">
        <v>12</v>
      </c>
      <c r="J7514" s="1">
        <v>12.6</v>
      </c>
      <c r="K7514" s="3">
        <v>2645</v>
      </c>
      <c r="N7514" s="1">
        <v>184</v>
      </c>
      <c r="O7514" s="1">
        <v>77.2</v>
      </c>
      <c r="Q7514" s="1">
        <v>29</v>
      </c>
      <c r="R7514" s="1">
        <v>6.35</v>
      </c>
      <c r="S7514" s="1">
        <v>36</v>
      </c>
      <c r="AJ7514" s="1" t="s">
        <v>406</v>
      </c>
      <c r="AK7514" s="19">
        <v>52</v>
      </c>
      <c r="AL7514" s="19">
        <v>42</v>
      </c>
      <c r="AN7514" s="3">
        <v>1970</v>
      </c>
      <c r="AQ7514">
        <v>80419</v>
      </c>
      <c r="AR7514" s="1" t="s">
        <v>3429</v>
      </c>
    </row>
    <row r="7515" spans="1:44" x14ac:dyDescent="0.25">
      <c r="A7515" s="1">
        <v>9136</v>
      </c>
      <c r="B7515" s="1" t="s">
        <v>744</v>
      </c>
      <c r="C7515" s="1">
        <v>125</v>
      </c>
      <c r="D7515" s="1" t="s">
        <v>6332</v>
      </c>
      <c r="F7515" s="1" t="s">
        <v>445</v>
      </c>
      <c r="G7515" s="1">
        <v>8</v>
      </c>
      <c r="H7515" s="1">
        <v>35</v>
      </c>
      <c r="I7515" s="1">
        <v>14</v>
      </c>
      <c r="J7515" s="1">
        <v>8.8000000000000007</v>
      </c>
      <c r="K7515" s="3">
        <v>3000</v>
      </c>
      <c r="N7515" s="1">
        <v>169</v>
      </c>
      <c r="O7515" s="1">
        <v>77.900000000000006</v>
      </c>
      <c r="P7515" s="1">
        <v>10.6</v>
      </c>
      <c r="Q7515" s="1">
        <v>6.8</v>
      </c>
      <c r="R7515" s="1">
        <v>1.83</v>
      </c>
      <c r="S7515" s="1">
        <v>17</v>
      </c>
      <c r="AJ7515" s="1" t="s">
        <v>406</v>
      </c>
      <c r="AK7515" s="19">
        <v>63.5</v>
      </c>
      <c r="AL7515" s="19">
        <v>38.67</v>
      </c>
      <c r="AN7515" s="3">
        <v>1980</v>
      </c>
      <c r="AQ7515">
        <v>80608</v>
      </c>
      <c r="AR7515" s="1" t="s">
        <v>3484</v>
      </c>
    </row>
    <row r="7516" spans="1:44" x14ac:dyDescent="0.25">
      <c r="A7516" s="1">
        <v>9137</v>
      </c>
      <c r="B7516" s="1" t="s">
        <v>744</v>
      </c>
      <c r="C7516" s="1">
        <v>125</v>
      </c>
      <c r="D7516" s="1" t="s">
        <v>5793</v>
      </c>
      <c r="F7516" s="1" t="s">
        <v>445</v>
      </c>
      <c r="G7516" s="1">
        <v>6</v>
      </c>
      <c r="H7516" s="1">
        <v>45</v>
      </c>
      <c r="I7516" s="1">
        <v>16</v>
      </c>
      <c r="J7516" s="1">
        <v>13</v>
      </c>
      <c r="K7516" s="3">
        <v>1675</v>
      </c>
      <c r="N7516" s="1">
        <v>270</v>
      </c>
      <c r="O7516" s="1">
        <v>117.3</v>
      </c>
      <c r="P7516" s="1">
        <v>11.9</v>
      </c>
      <c r="Q7516" s="1">
        <v>13.73</v>
      </c>
      <c r="R7516" s="1">
        <v>5.92</v>
      </c>
      <c r="S7516" s="1">
        <v>30.22</v>
      </c>
      <c r="AJ7516" s="1" t="s">
        <v>406</v>
      </c>
      <c r="AK7516" s="19">
        <v>62.28</v>
      </c>
      <c r="AL7516" s="19">
        <v>50.67</v>
      </c>
      <c r="AN7516" s="3">
        <v>2006</v>
      </c>
      <c r="AQ7516">
        <v>80608</v>
      </c>
      <c r="AR7516" s="1" t="s">
        <v>599</v>
      </c>
    </row>
    <row r="7517" spans="1:44" x14ac:dyDescent="0.25">
      <c r="A7517" s="1">
        <v>9138</v>
      </c>
      <c r="B7517" s="1" t="s">
        <v>744</v>
      </c>
      <c r="C7517" s="1">
        <v>125</v>
      </c>
      <c r="D7517" s="1" t="s">
        <v>6063</v>
      </c>
      <c r="F7517" s="1" t="s">
        <v>860</v>
      </c>
      <c r="G7517" s="1">
        <v>8</v>
      </c>
      <c r="H7517" s="1">
        <v>39</v>
      </c>
      <c r="I7517" s="1">
        <v>14.6</v>
      </c>
      <c r="J7517" s="1">
        <v>11.7</v>
      </c>
      <c r="K7517" s="3">
        <v>3660</v>
      </c>
      <c r="N7517" s="1">
        <v>278</v>
      </c>
      <c r="O7517" s="1">
        <v>112.4</v>
      </c>
      <c r="Q7517" s="1">
        <v>13.3</v>
      </c>
      <c r="R7517" s="1">
        <v>4</v>
      </c>
      <c r="S7517" s="1">
        <v>32.9</v>
      </c>
      <c r="AJ7517" s="1" t="s">
        <v>406</v>
      </c>
      <c r="AK7517" s="19">
        <v>60</v>
      </c>
      <c r="AL7517" s="19">
        <v>40</v>
      </c>
      <c r="AN7517" s="3">
        <v>1969</v>
      </c>
      <c r="AQ7517">
        <v>80608</v>
      </c>
      <c r="AR7517" s="1" t="s">
        <v>3129</v>
      </c>
    </row>
    <row r="7518" spans="1:44" x14ac:dyDescent="0.25">
      <c r="A7518" s="1">
        <v>9139</v>
      </c>
      <c r="B7518" s="1" t="s">
        <v>744</v>
      </c>
      <c r="C7518" s="1">
        <v>125</v>
      </c>
      <c r="D7518" s="1" t="s">
        <v>5599</v>
      </c>
      <c r="F7518" s="1" t="s">
        <v>445</v>
      </c>
      <c r="G7518" s="1">
        <v>6</v>
      </c>
      <c r="H7518" s="1">
        <v>5</v>
      </c>
      <c r="I7518" s="1">
        <v>2.2000000000000002</v>
      </c>
      <c r="J7518" s="1">
        <v>1.3</v>
      </c>
      <c r="K7518" s="3">
        <v>62000</v>
      </c>
      <c r="N7518" s="1">
        <v>10</v>
      </c>
      <c r="R7518" s="1">
        <v>2.12</v>
      </c>
      <c r="AJ7518" s="1" t="s">
        <v>406</v>
      </c>
      <c r="AK7518" s="19">
        <v>56.75</v>
      </c>
      <c r="AL7518" s="19">
        <v>48</v>
      </c>
      <c r="AN7518" s="3">
        <v>1951</v>
      </c>
      <c r="AQ7518">
        <v>80608</v>
      </c>
      <c r="AR7518" s="1" t="s">
        <v>600</v>
      </c>
    </row>
    <row r="7519" spans="1:44" x14ac:dyDescent="0.25">
      <c r="A7519" s="1">
        <v>9140</v>
      </c>
      <c r="B7519" s="1" t="s">
        <v>744</v>
      </c>
      <c r="C7519" s="1">
        <v>125</v>
      </c>
      <c r="D7519" s="1" t="s">
        <v>5599</v>
      </c>
      <c r="F7519" s="1" t="s">
        <v>445</v>
      </c>
      <c r="G7519" s="1">
        <v>6</v>
      </c>
      <c r="H7519" s="1">
        <v>15</v>
      </c>
      <c r="I7519" s="1">
        <v>6.5</v>
      </c>
      <c r="J7519" s="1">
        <v>5.2</v>
      </c>
      <c r="K7519" s="3">
        <v>6920</v>
      </c>
      <c r="N7519" s="1">
        <v>50</v>
      </c>
      <c r="R7519" s="1">
        <v>2.58</v>
      </c>
      <c r="AJ7519" s="1" t="s">
        <v>406</v>
      </c>
      <c r="AK7519" s="19">
        <v>56.75</v>
      </c>
      <c r="AL7519" s="19">
        <v>48</v>
      </c>
      <c r="AN7519" s="3">
        <v>1951</v>
      </c>
      <c r="AQ7519">
        <v>80608</v>
      </c>
      <c r="AR7519" s="1" t="s">
        <v>600</v>
      </c>
    </row>
    <row r="7520" spans="1:44" x14ac:dyDescent="0.25">
      <c r="A7520" s="1">
        <v>9141</v>
      </c>
      <c r="B7520" s="1" t="s">
        <v>744</v>
      </c>
      <c r="C7520" s="1">
        <v>125</v>
      </c>
      <c r="D7520" s="1" t="s">
        <v>5599</v>
      </c>
      <c r="F7520" s="1" t="s">
        <v>445</v>
      </c>
      <c r="G7520" s="1">
        <v>6</v>
      </c>
      <c r="H7520" s="1">
        <v>25</v>
      </c>
      <c r="I7520" s="1">
        <v>10.5</v>
      </c>
      <c r="J7520" s="1">
        <v>7.4</v>
      </c>
      <c r="K7520" s="3">
        <v>4566</v>
      </c>
      <c r="N7520" s="1">
        <v>106</v>
      </c>
      <c r="R7520" s="1">
        <v>2.54</v>
      </c>
      <c r="AJ7520" s="1" t="s">
        <v>406</v>
      </c>
      <c r="AK7520" s="19">
        <v>56.75</v>
      </c>
      <c r="AL7520" s="19">
        <v>48</v>
      </c>
      <c r="AN7520" s="3">
        <v>1951</v>
      </c>
      <c r="AQ7520">
        <v>80608</v>
      </c>
      <c r="AR7520" s="1" t="s">
        <v>600</v>
      </c>
    </row>
    <row r="7521" spans="1:44" x14ac:dyDescent="0.25">
      <c r="A7521" s="1">
        <v>9142</v>
      </c>
      <c r="B7521" s="1" t="s">
        <v>744</v>
      </c>
      <c r="C7521" s="1">
        <v>125</v>
      </c>
      <c r="D7521" s="1" t="s">
        <v>5599</v>
      </c>
      <c r="F7521" s="1" t="s">
        <v>445</v>
      </c>
      <c r="G7521" s="1">
        <v>6</v>
      </c>
      <c r="H7521" s="1">
        <v>40</v>
      </c>
      <c r="I7521" s="1">
        <v>16</v>
      </c>
      <c r="J7521" s="1">
        <v>13.7</v>
      </c>
      <c r="K7521" s="3">
        <v>1740</v>
      </c>
      <c r="N7521" s="1">
        <v>193</v>
      </c>
      <c r="R7521" s="1">
        <v>2.2999999999999998</v>
      </c>
      <c r="AJ7521" s="1" t="s">
        <v>406</v>
      </c>
      <c r="AK7521" s="19">
        <v>56.75</v>
      </c>
      <c r="AL7521" s="19">
        <v>48</v>
      </c>
      <c r="AN7521" s="3">
        <v>1951</v>
      </c>
      <c r="AQ7521">
        <v>80608</v>
      </c>
      <c r="AR7521" s="1" t="s">
        <v>600</v>
      </c>
    </row>
    <row r="7522" spans="1:44" x14ac:dyDescent="0.25">
      <c r="A7522" s="1">
        <v>9143</v>
      </c>
      <c r="B7522" s="1" t="s">
        <v>744</v>
      </c>
      <c r="C7522" s="1">
        <v>125</v>
      </c>
      <c r="D7522" s="1" t="s">
        <v>5599</v>
      </c>
      <c r="F7522" s="1" t="s">
        <v>445</v>
      </c>
      <c r="G7522" s="1">
        <v>6</v>
      </c>
      <c r="H7522" s="1">
        <v>60</v>
      </c>
      <c r="I7522" s="1">
        <v>21.5</v>
      </c>
      <c r="J7522" s="1">
        <v>20.6</v>
      </c>
      <c r="K7522" s="3">
        <v>857</v>
      </c>
      <c r="N7522" s="1">
        <v>281</v>
      </c>
      <c r="R7522" s="1">
        <v>2.29</v>
      </c>
      <c r="AJ7522" s="1" t="s">
        <v>406</v>
      </c>
      <c r="AK7522" s="19">
        <v>56.75</v>
      </c>
      <c r="AL7522" s="19">
        <v>48</v>
      </c>
      <c r="AN7522" s="3">
        <v>1951</v>
      </c>
      <c r="AQ7522">
        <v>80608</v>
      </c>
      <c r="AR7522" s="1" t="s">
        <v>600</v>
      </c>
    </row>
    <row r="7523" spans="1:44" x14ac:dyDescent="0.25">
      <c r="A7523" s="1">
        <v>9144</v>
      </c>
      <c r="B7523" s="1" t="s">
        <v>744</v>
      </c>
      <c r="C7523" s="1">
        <v>125</v>
      </c>
      <c r="D7523" s="1" t="s">
        <v>5599</v>
      </c>
      <c r="F7523" s="1" t="s">
        <v>445</v>
      </c>
      <c r="G7523" s="1">
        <v>6</v>
      </c>
      <c r="H7523" s="1">
        <v>100</v>
      </c>
      <c r="I7523" s="1">
        <v>28.5</v>
      </c>
      <c r="J7523" s="1">
        <v>35.4</v>
      </c>
      <c r="K7523" s="3">
        <v>240</v>
      </c>
      <c r="N7523" s="1">
        <v>293</v>
      </c>
      <c r="R7523" s="1">
        <v>1.57</v>
      </c>
      <c r="AJ7523" s="1" t="s">
        <v>406</v>
      </c>
      <c r="AK7523" s="19">
        <v>56.75</v>
      </c>
      <c r="AL7523" s="19">
        <v>48</v>
      </c>
      <c r="AN7523" s="3">
        <v>1951</v>
      </c>
      <c r="AQ7523">
        <v>80608</v>
      </c>
      <c r="AR7523" s="1" t="s">
        <v>600</v>
      </c>
    </row>
    <row r="7524" spans="1:44" x14ac:dyDescent="0.25">
      <c r="A7524" s="1">
        <v>9145</v>
      </c>
      <c r="B7524" s="1" t="s">
        <v>744</v>
      </c>
      <c r="C7524" s="1">
        <v>125</v>
      </c>
      <c r="D7524" s="1" t="s">
        <v>5599</v>
      </c>
      <c r="F7524" s="1" t="s">
        <v>445</v>
      </c>
      <c r="G7524" s="1">
        <v>4</v>
      </c>
      <c r="H7524" s="1">
        <v>15</v>
      </c>
      <c r="I7524" s="1">
        <v>11</v>
      </c>
      <c r="J7524" s="1">
        <v>4.0999999999999996</v>
      </c>
      <c r="K7524" s="3">
        <v>15400</v>
      </c>
      <c r="N7524" s="1">
        <v>113</v>
      </c>
      <c r="R7524" s="1">
        <v>10.3</v>
      </c>
      <c r="AJ7524" s="1" t="s">
        <v>406</v>
      </c>
      <c r="AK7524" s="19">
        <v>56.75</v>
      </c>
      <c r="AL7524" s="19">
        <v>48</v>
      </c>
      <c r="AN7524" s="3">
        <v>1958</v>
      </c>
      <c r="AQ7524">
        <v>80608</v>
      </c>
      <c r="AR7524" s="1" t="s">
        <v>3319</v>
      </c>
    </row>
    <row r="7525" spans="1:44" x14ac:dyDescent="0.25">
      <c r="A7525" s="1">
        <v>9146</v>
      </c>
      <c r="B7525" s="1" t="s">
        <v>744</v>
      </c>
      <c r="C7525" s="1">
        <v>125</v>
      </c>
      <c r="D7525" s="1" t="s">
        <v>6332</v>
      </c>
      <c r="F7525" s="1" t="s">
        <v>445</v>
      </c>
      <c r="G7525" s="1">
        <v>5</v>
      </c>
      <c r="H7525" s="1">
        <v>26</v>
      </c>
      <c r="I7525" s="1">
        <v>14</v>
      </c>
      <c r="J7525" s="1">
        <v>10</v>
      </c>
      <c r="K7525" s="3">
        <v>2011</v>
      </c>
      <c r="N7525" s="1">
        <v>112</v>
      </c>
      <c r="O7525" s="1">
        <v>62.2</v>
      </c>
      <c r="Q7525" s="1">
        <v>6.6</v>
      </c>
      <c r="R7525" s="1">
        <v>2</v>
      </c>
      <c r="S7525" s="1">
        <v>16.600000000000001</v>
      </c>
      <c r="AJ7525" s="1" t="s">
        <v>406</v>
      </c>
      <c r="AK7525" s="19">
        <v>59.5</v>
      </c>
      <c r="AL7525" s="19">
        <v>44</v>
      </c>
      <c r="AN7525" s="3">
        <v>1995</v>
      </c>
      <c r="AQ7525">
        <v>80608</v>
      </c>
      <c r="AR7525" s="1" t="s">
        <v>538</v>
      </c>
    </row>
    <row r="7526" spans="1:44" x14ac:dyDescent="0.25">
      <c r="A7526" s="1">
        <v>9147</v>
      </c>
      <c r="B7526" s="1" t="s">
        <v>744</v>
      </c>
      <c r="C7526" s="1">
        <v>125</v>
      </c>
      <c r="D7526" s="1" t="s">
        <v>5599</v>
      </c>
      <c r="F7526" s="1" t="s">
        <v>445</v>
      </c>
      <c r="G7526" s="1">
        <v>5</v>
      </c>
      <c r="H7526" s="1">
        <v>77</v>
      </c>
      <c r="I7526" s="1">
        <v>31</v>
      </c>
      <c r="J7526" s="1">
        <v>33</v>
      </c>
      <c r="K7526" s="3">
        <v>487</v>
      </c>
      <c r="N7526" s="1">
        <v>493</v>
      </c>
      <c r="O7526" s="1">
        <v>213.4</v>
      </c>
      <c r="Q7526" s="1">
        <v>33</v>
      </c>
      <c r="R7526" s="1">
        <v>4.67</v>
      </c>
      <c r="S7526" s="1">
        <v>53.6</v>
      </c>
      <c r="AJ7526" s="1" t="s">
        <v>406</v>
      </c>
      <c r="AK7526" s="19">
        <v>59.5</v>
      </c>
      <c r="AL7526" s="19">
        <v>44</v>
      </c>
      <c r="AN7526" s="3">
        <v>1995</v>
      </c>
      <c r="AQ7526">
        <v>80608</v>
      </c>
      <c r="AR7526" s="1" t="s">
        <v>538</v>
      </c>
    </row>
    <row r="7527" spans="1:44" x14ac:dyDescent="0.25">
      <c r="A7527" s="1">
        <v>9148</v>
      </c>
      <c r="B7527" s="1" t="s">
        <v>744</v>
      </c>
      <c r="C7527" s="1">
        <v>125</v>
      </c>
      <c r="D7527" s="1" t="s">
        <v>5599</v>
      </c>
      <c r="F7527" s="1" t="s">
        <v>445</v>
      </c>
      <c r="G7527" s="1">
        <v>6</v>
      </c>
      <c r="H7527" s="1">
        <v>10</v>
      </c>
      <c r="I7527" s="1">
        <v>4.5</v>
      </c>
      <c r="J7527" s="1">
        <v>4.5999999999999996</v>
      </c>
      <c r="K7527" s="3">
        <v>10770</v>
      </c>
      <c r="N7527" s="1">
        <v>65</v>
      </c>
      <c r="R7527" s="1">
        <v>3.1</v>
      </c>
      <c r="AJ7527" s="1" t="s">
        <v>406</v>
      </c>
      <c r="AK7527" s="19">
        <v>57.75</v>
      </c>
      <c r="AL7527" s="19">
        <v>47</v>
      </c>
      <c r="AN7527" s="3">
        <v>1963</v>
      </c>
      <c r="AQ7527">
        <v>80436</v>
      </c>
      <c r="AR7527" s="1" t="s">
        <v>601</v>
      </c>
    </row>
    <row r="7528" spans="1:44" x14ac:dyDescent="0.25">
      <c r="A7528" s="1">
        <v>9149</v>
      </c>
      <c r="B7528" s="1" t="s">
        <v>744</v>
      </c>
      <c r="C7528" s="1">
        <v>125</v>
      </c>
      <c r="D7528" s="1" t="s">
        <v>5599</v>
      </c>
      <c r="F7528" s="1" t="s">
        <v>445</v>
      </c>
      <c r="G7528" s="1">
        <v>6</v>
      </c>
      <c r="H7528" s="1">
        <v>27</v>
      </c>
      <c r="I7528" s="1">
        <v>12</v>
      </c>
      <c r="J7528" s="1">
        <v>10.1</v>
      </c>
      <c r="K7528" s="3">
        <v>2559</v>
      </c>
      <c r="N7528" s="1">
        <v>196</v>
      </c>
      <c r="R7528" s="1">
        <v>2.84</v>
      </c>
      <c r="AJ7528" s="1" t="s">
        <v>406</v>
      </c>
      <c r="AK7528" s="19">
        <v>57.75</v>
      </c>
      <c r="AL7528" s="19">
        <v>47</v>
      </c>
      <c r="AN7528" s="3">
        <v>1963</v>
      </c>
      <c r="AQ7528">
        <v>80436</v>
      </c>
      <c r="AR7528" s="1" t="s">
        <v>601</v>
      </c>
    </row>
    <row r="7529" spans="1:44" x14ac:dyDescent="0.25">
      <c r="A7529" s="1">
        <v>9150</v>
      </c>
      <c r="B7529" s="1" t="s">
        <v>744</v>
      </c>
      <c r="C7529" s="1">
        <v>125</v>
      </c>
      <c r="D7529" s="1" t="s">
        <v>5599</v>
      </c>
      <c r="F7529" s="1" t="s">
        <v>445</v>
      </c>
      <c r="G7529" s="1">
        <v>6</v>
      </c>
      <c r="H7529" s="1">
        <v>36</v>
      </c>
      <c r="I7529" s="1">
        <v>14.5</v>
      </c>
      <c r="J7529" s="1">
        <v>10.8</v>
      </c>
      <c r="K7529" s="3">
        <v>2412</v>
      </c>
      <c r="N7529" s="1">
        <v>209</v>
      </c>
      <c r="R7529" s="1">
        <v>2.27</v>
      </c>
      <c r="AJ7529" s="1" t="s">
        <v>406</v>
      </c>
      <c r="AK7529" s="19">
        <v>57.75</v>
      </c>
      <c r="AL7529" s="19">
        <v>47</v>
      </c>
      <c r="AN7529" s="3">
        <v>1963</v>
      </c>
      <c r="AQ7529">
        <v>80436</v>
      </c>
      <c r="AR7529" s="1" t="s">
        <v>601</v>
      </c>
    </row>
    <row r="7530" spans="1:44" x14ac:dyDescent="0.25">
      <c r="A7530" s="1">
        <v>9151</v>
      </c>
      <c r="B7530" s="1" t="s">
        <v>744</v>
      </c>
      <c r="C7530" s="1">
        <v>125</v>
      </c>
      <c r="D7530" s="1" t="s">
        <v>5599</v>
      </c>
      <c r="F7530" s="1" t="s">
        <v>445</v>
      </c>
      <c r="G7530" s="1">
        <v>6</v>
      </c>
      <c r="H7530" s="1">
        <v>37</v>
      </c>
      <c r="I7530" s="1">
        <v>15</v>
      </c>
      <c r="J7530" s="1">
        <v>15</v>
      </c>
      <c r="K7530" s="3">
        <v>1670</v>
      </c>
      <c r="N7530" s="1">
        <v>253</v>
      </c>
      <c r="R7530" s="1">
        <v>2.77</v>
      </c>
      <c r="AJ7530" s="1" t="s">
        <v>406</v>
      </c>
      <c r="AK7530" s="19">
        <v>57.75</v>
      </c>
      <c r="AL7530" s="19">
        <v>47</v>
      </c>
      <c r="AN7530" s="3">
        <v>1963</v>
      </c>
      <c r="AQ7530">
        <v>80436</v>
      </c>
      <c r="AR7530" s="1" t="s">
        <v>601</v>
      </c>
    </row>
    <row r="7531" spans="1:44" x14ac:dyDescent="0.25">
      <c r="A7531" s="1">
        <v>9152</v>
      </c>
      <c r="B7531" s="1" t="s">
        <v>744</v>
      </c>
      <c r="C7531" s="1">
        <v>125</v>
      </c>
      <c r="D7531" s="1" t="s">
        <v>5599</v>
      </c>
      <c r="F7531" s="1" t="s">
        <v>445</v>
      </c>
      <c r="G7531" s="1">
        <v>6</v>
      </c>
      <c r="H7531" s="1">
        <v>62</v>
      </c>
      <c r="I7531" s="1">
        <v>22</v>
      </c>
      <c r="J7531" s="1">
        <v>23.4</v>
      </c>
      <c r="K7531" s="3">
        <v>818</v>
      </c>
      <c r="N7531" s="1">
        <v>470</v>
      </c>
      <c r="R7531" s="1">
        <v>2.38</v>
      </c>
      <c r="AJ7531" s="1" t="s">
        <v>406</v>
      </c>
      <c r="AK7531" s="19">
        <v>57.75</v>
      </c>
      <c r="AL7531" s="19">
        <v>47</v>
      </c>
      <c r="AN7531" s="3">
        <v>1963</v>
      </c>
      <c r="AQ7531">
        <v>80436</v>
      </c>
      <c r="AR7531" s="1" t="s">
        <v>601</v>
      </c>
    </row>
    <row r="7532" spans="1:44" x14ac:dyDescent="0.25">
      <c r="A7532" s="1">
        <v>9153</v>
      </c>
      <c r="B7532" s="1" t="s">
        <v>186</v>
      </c>
      <c r="C7532" s="1">
        <v>131</v>
      </c>
      <c r="D7532" s="1" t="s">
        <v>5629</v>
      </c>
      <c r="F7532" s="33" t="s">
        <v>859</v>
      </c>
      <c r="G7532" s="1">
        <v>6</v>
      </c>
      <c r="H7532" s="1">
        <v>10</v>
      </c>
      <c r="I7532" s="1">
        <v>6</v>
      </c>
      <c r="J7532" s="1">
        <v>4.4000000000000004</v>
      </c>
      <c r="K7532" s="3">
        <v>2027</v>
      </c>
      <c r="N7532" s="1">
        <v>13</v>
      </c>
      <c r="O7532" s="1">
        <v>5.47</v>
      </c>
      <c r="P7532" s="1">
        <v>0.71</v>
      </c>
      <c r="Q7532" s="1">
        <v>0.67</v>
      </c>
      <c r="R7532" s="1">
        <v>0.17</v>
      </c>
      <c r="AJ7532" s="1" t="s">
        <v>406</v>
      </c>
      <c r="AK7532" s="19">
        <v>51.75</v>
      </c>
      <c r="AL7532" s="19">
        <v>55</v>
      </c>
      <c r="AN7532" s="3">
        <v>2005</v>
      </c>
      <c r="AQ7532">
        <v>80814</v>
      </c>
      <c r="AR7532" s="1" t="s">
        <v>323</v>
      </c>
    </row>
    <row r="7533" spans="1:44" x14ac:dyDescent="0.25">
      <c r="A7533" s="1">
        <v>9154</v>
      </c>
      <c r="B7533" s="1" t="s">
        <v>186</v>
      </c>
      <c r="C7533" s="1">
        <v>131</v>
      </c>
      <c r="D7533" s="1" t="s">
        <v>5629</v>
      </c>
      <c r="F7533" s="33" t="s">
        <v>859</v>
      </c>
      <c r="G7533" s="1">
        <v>2</v>
      </c>
      <c r="H7533" s="1">
        <v>23</v>
      </c>
      <c r="I7533" s="1">
        <v>14.2</v>
      </c>
      <c r="J7533" s="1">
        <v>13.1</v>
      </c>
      <c r="K7533" s="3">
        <v>988</v>
      </c>
      <c r="N7533" s="1">
        <v>86</v>
      </c>
      <c r="O7533" s="1">
        <v>36.4</v>
      </c>
      <c r="P7533" s="1">
        <v>3.25</v>
      </c>
      <c r="Q7533" s="1">
        <v>2.2799999999999998</v>
      </c>
      <c r="R7533" s="1">
        <v>0.39</v>
      </c>
      <c r="AJ7533" s="1" t="s">
        <v>406</v>
      </c>
      <c r="AK7533" s="19">
        <v>51.75</v>
      </c>
      <c r="AL7533" s="19">
        <v>55</v>
      </c>
      <c r="AN7533" s="3">
        <v>2005</v>
      </c>
      <c r="AQ7533">
        <v>80814</v>
      </c>
      <c r="AR7533" s="1" t="s">
        <v>323</v>
      </c>
    </row>
    <row r="7534" spans="1:44" x14ac:dyDescent="0.25">
      <c r="A7534" s="1">
        <v>9155</v>
      </c>
      <c r="B7534" s="1" t="s">
        <v>744</v>
      </c>
      <c r="C7534" s="1">
        <v>125</v>
      </c>
      <c r="D7534" s="1" t="s">
        <v>5599</v>
      </c>
      <c r="F7534" s="1" t="s">
        <v>445</v>
      </c>
      <c r="G7534" s="1">
        <v>6</v>
      </c>
      <c r="H7534" s="1">
        <v>30</v>
      </c>
      <c r="I7534" s="1">
        <v>16.3</v>
      </c>
      <c r="J7534" s="1">
        <v>11.5</v>
      </c>
      <c r="K7534" s="3">
        <v>2857</v>
      </c>
      <c r="N7534" s="1">
        <v>215</v>
      </c>
      <c r="O7534" s="1">
        <v>129</v>
      </c>
      <c r="Q7534" s="1">
        <v>12.2</v>
      </c>
      <c r="R7534" s="1">
        <v>2.9</v>
      </c>
      <c r="AJ7534" s="1" t="s">
        <v>406</v>
      </c>
      <c r="AK7534" s="19">
        <v>58.5</v>
      </c>
      <c r="AL7534" s="19">
        <v>83.5</v>
      </c>
      <c r="AN7534" s="3">
        <v>1974</v>
      </c>
      <c r="AQ7534">
        <v>80611</v>
      </c>
      <c r="AR7534" s="1" t="s">
        <v>578</v>
      </c>
    </row>
    <row r="7535" spans="1:44" x14ac:dyDescent="0.25">
      <c r="A7535" s="1">
        <v>9156</v>
      </c>
      <c r="B7535" s="1" t="s">
        <v>744</v>
      </c>
      <c r="C7535" s="1">
        <v>125</v>
      </c>
      <c r="D7535" s="1" t="s">
        <v>5599</v>
      </c>
      <c r="F7535" s="1" t="s">
        <v>445</v>
      </c>
      <c r="G7535" s="1">
        <v>5</v>
      </c>
      <c r="H7535" s="1">
        <v>42</v>
      </c>
      <c r="I7535" s="1">
        <v>21.3</v>
      </c>
      <c r="J7535" s="1">
        <v>19.100000000000001</v>
      </c>
      <c r="K7535" s="3">
        <v>1428</v>
      </c>
      <c r="N7535" s="1">
        <v>386</v>
      </c>
      <c r="O7535" s="1">
        <v>235</v>
      </c>
      <c r="Q7535" s="1">
        <v>19.3</v>
      </c>
      <c r="R7535" s="1">
        <v>4.28</v>
      </c>
      <c r="AJ7535" s="1" t="s">
        <v>406</v>
      </c>
      <c r="AK7535" s="19">
        <v>58.5</v>
      </c>
      <c r="AL7535" s="19">
        <v>83.5</v>
      </c>
      <c r="AN7535" s="3">
        <v>1974</v>
      </c>
      <c r="AQ7535">
        <v>80611</v>
      </c>
      <c r="AR7535" s="1" t="s">
        <v>578</v>
      </c>
    </row>
    <row r="7536" spans="1:44" x14ac:dyDescent="0.25">
      <c r="A7536" s="1">
        <v>9157</v>
      </c>
      <c r="B7536" s="1" t="s">
        <v>744</v>
      </c>
      <c r="C7536" s="1">
        <v>125</v>
      </c>
      <c r="D7536" s="1" t="s">
        <v>5599</v>
      </c>
      <c r="F7536" s="1" t="s">
        <v>445</v>
      </c>
      <c r="G7536" s="1">
        <v>7</v>
      </c>
      <c r="H7536" s="1">
        <v>44</v>
      </c>
      <c r="I7536" s="1">
        <v>18.399999999999999</v>
      </c>
      <c r="J7536" s="1">
        <v>13.2</v>
      </c>
      <c r="K7536" s="3">
        <v>1704</v>
      </c>
      <c r="N7536" s="1">
        <v>210</v>
      </c>
      <c r="O7536" s="1">
        <v>121</v>
      </c>
      <c r="Q7536" s="1">
        <v>15.3</v>
      </c>
      <c r="R7536" s="1">
        <v>3.26</v>
      </c>
      <c r="S7536" s="1">
        <v>50</v>
      </c>
      <c r="AJ7536" s="1" t="s">
        <v>406</v>
      </c>
      <c r="AK7536" s="19">
        <v>58.5</v>
      </c>
      <c r="AL7536" s="19">
        <v>83.5</v>
      </c>
      <c r="AN7536" s="3">
        <v>1974</v>
      </c>
      <c r="AQ7536">
        <v>80611</v>
      </c>
      <c r="AR7536" s="1" t="s">
        <v>578</v>
      </c>
    </row>
    <row r="7537" spans="1:44" x14ac:dyDescent="0.25">
      <c r="A7537" s="1">
        <v>9158</v>
      </c>
      <c r="B7537" s="1" t="s">
        <v>744</v>
      </c>
      <c r="C7537" s="1">
        <v>125</v>
      </c>
      <c r="D7537" s="1" t="s">
        <v>5599</v>
      </c>
      <c r="F7537" s="1" t="s">
        <v>445</v>
      </c>
      <c r="G7537" s="1">
        <v>6</v>
      </c>
      <c r="H7537" s="1">
        <v>61</v>
      </c>
      <c r="I7537" s="1">
        <v>24.4</v>
      </c>
      <c r="J7537" s="1">
        <v>20.7</v>
      </c>
      <c r="K7537" s="3">
        <v>828</v>
      </c>
      <c r="N7537" s="1">
        <v>324</v>
      </c>
      <c r="O7537" s="1">
        <v>216</v>
      </c>
      <c r="Q7537" s="1">
        <v>21.8</v>
      </c>
      <c r="R7537" s="1">
        <v>3.07</v>
      </c>
      <c r="AJ7537" s="1" t="s">
        <v>406</v>
      </c>
      <c r="AK7537" s="19">
        <v>58.5</v>
      </c>
      <c r="AL7537" s="19">
        <v>83.5</v>
      </c>
      <c r="AN7537" s="3">
        <v>1974</v>
      </c>
      <c r="AQ7537">
        <v>80611</v>
      </c>
      <c r="AR7537" s="1" t="s">
        <v>578</v>
      </c>
    </row>
    <row r="7538" spans="1:44" x14ac:dyDescent="0.25">
      <c r="A7538" s="1">
        <v>9159</v>
      </c>
      <c r="B7538" s="1" t="s">
        <v>744</v>
      </c>
      <c r="C7538" s="1">
        <v>125</v>
      </c>
      <c r="D7538" s="1" t="s">
        <v>5599</v>
      </c>
      <c r="F7538" s="1" t="s">
        <v>445</v>
      </c>
      <c r="G7538" s="1">
        <v>5</v>
      </c>
      <c r="H7538" s="1">
        <v>67</v>
      </c>
      <c r="I7538" s="1">
        <v>28</v>
      </c>
      <c r="J7538" s="1">
        <v>30.5</v>
      </c>
      <c r="K7538" s="3">
        <v>571</v>
      </c>
      <c r="N7538" s="1">
        <v>529</v>
      </c>
      <c r="O7538" s="1">
        <v>328</v>
      </c>
      <c r="Q7538" s="1">
        <v>28</v>
      </c>
      <c r="R7538" s="1">
        <v>3.56</v>
      </c>
      <c r="AJ7538" s="1" t="s">
        <v>406</v>
      </c>
      <c r="AK7538" s="19">
        <v>58.5</v>
      </c>
      <c r="AL7538" s="19">
        <v>83.5</v>
      </c>
      <c r="AN7538" s="3">
        <v>1974</v>
      </c>
      <c r="AQ7538">
        <v>80611</v>
      </c>
      <c r="AR7538" s="1" t="s">
        <v>578</v>
      </c>
    </row>
    <row r="7539" spans="1:44" x14ac:dyDescent="0.25">
      <c r="A7539" s="1">
        <v>9160</v>
      </c>
      <c r="B7539" s="1" t="s">
        <v>744</v>
      </c>
      <c r="C7539" s="1">
        <v>125</v>
      </c>
      <c r="D7539" s="1" t="s">
        <v>6332</v>
      </c>
      <c r="F7539" s="1" t="s">
        <v>445</v>
      </c>
      <c r="G7539" s="1">
        <v>8</v>
      </c>
      <c r="H7539" s="1">
        <v>140</v>
      </c>
      <c r="I7539" s="1">
        <v>24.5</v>
      </c>
      <c r="J7539" s="1">
        <v>23.8</v>
      </c>
      <c r="K7539" s="3">
        <v>642</v>
      </c>
      <c r="N7539" s="1">
        <v>312</v>
      </c>
      <c r="O7539" s="1">
        <v>152.9</v>
      </c>
      <c r="Q7539" s="1">
        <v>13.8</v>
      </c>
      <c r="R7539" s="1">
        <v>1.22</v>
      </c>
      <c r="S7539" s="1">
        <v>19.600000000000001</v>
      </c>
      <c r="AJ7539" s="1" t="s">
        <v>406</v>
      </c>
      <c r="AK7539" s="19">
        <v>56</v>
      </c>
      <c r="AL7539" s="19">
        <v>160</v>
      </c>
      <c r="AM7539" s="1">
        <v>65</v>
      </c>
      <c r="AN7539" s="3">
        <v>1959</v>
      </c>
      <c r="AQ7539">
        <v>80604</v>
      </c>
      <c r="AR7539" s="1" t="s">
        <v>3493</v>
      </c>
    </row>
    <row r="7540" spans="1:44" x14ac:dyDescent="0.25">
      <c r="A7540" s="1">
        <v>9161</v>
      </c>
      <c r="B7540" s="1" t="s">
        <v>4011</v>
      </c>
      <c r="C7540" s="1">
        <v>126</v>
      </c>
      <c r="D7540" s="1" t="s">
        <v>5598</v>
      </c>
      <c r="F7540" s="1" t="s">
        <v>445</v>
      </c>
      <c r="G7540" s="1">
        <v>8</v>
      </c>
      <c r="H7540" s="1">
        <v>33</v>
      </c>
      <c r="I7540" s="1">
        <v>12</v>
      </c>
      <c r="J7540" s="1">
        <v>9.1</v>
      </c>
      <c r="K7540" s="3">
        <v>4500</v>
      </c>
      <c r="L7540" s="2">
        <v>1.7</v>
      </c>
      <c r="N7540" s="1">
        <v>223</v>
      </c>
      <c r="O7540" s="1">
        <v>99.6</v>
      </c>
      <c r="Q7540" s="1">
        <v>8.4600000000000009</v>
      </c>
      <c r="R7540" s="1">
        <v>1.86</v>
      </c>
      <c r="S7540" s="1">
        <v>12.5</v>
      </c>
      <c r="AJ7540" s="1" t="s">
        <v>406</v>
      </c>
      <c r="AK7540" s="19">
        <v>58</v>
      </c>
      <c r="AL7540" s="19">
        <v>33</v>
      </c>
      <c r="AN7540" s="3">
        <v>1978</v>
      </c>
      <c r="AQ7540">
        <v>80436</v>
      </c>
      <c r="AR7540" s="1" t="s">
        <v>3380</v>
      </c>
    </row>
    <row r="7541" spans="1:44" x14ac:dyDescent="0.25">
      <c r="A7541" s="1">
        <v>9162</v>
      </c>
      <c r="B7541" s="1" t="s">
        <v>4011</v>
      </c>
      <c r="C7541" s="1">
        <v>126</v>
      </c>
      <c r="D7541" s="1" t="s">
        <v>5598</v>
      </c>
      <c r="F7541" s="1" t="s">
        <v>445</v>
      </c>
      <c r="G7541" s="1">
        <v>5</v>
      </c>
      <c r="H7541" s="1">
        <v>3</v>
      </c>
      <c r="I7541" s="1">
        <v>0.97</v>
      </c>
      <c r="J7541" s="1">
        <v>0.78</v>
      </c>
      <c r="K7541" s="3">
        <v>524000</v>
      </c>
      <c r="N7541" s="1">
        <v>9.3000000000000007</v>
      </c>
      <c r="O7541" s="1">
        <v>3.28</v>
      </c>
      <c r="Q7541" s="1">
        <v>1.59</v>
      </c>
      <c r="R7541" s="1">
        <v>1.8</v>
      </c>
      <c r="AJ7541" s="1" t="s">
        <v>406</v>
      </c>
      <c r="AK7541" s="19">
        <v>58</v>
      </c>
      <c r="AL7541" s="19">
        <v>38.5</v>
      </c>
      <c r="AN7541" s="3">
        <v>1980</v>
      </c>
      <c r="AQ7541">
        <v>80436</v>
      </c>
      <c r="AR7541" s="1" t="s">
        <v>602</v>
      </c>
    </row>
    <row r="7542" spans="1:44" x14ac:dyDescent="0.25">
      <c r="A7542" s="1">
        <v>9163</v>
      </c>
      <c r="B7542" s="1" t="s">
        <v>4011</v>
      </c>
      <c r="C7542" s="1">
        <v>126</v>
      </c>
      <c r="D7542" s="1" t="s">
        <v>5598</v>
      </c>
      <c r="F7542" s="1" t="s">
        <v>445</v>
      </c>
      <c r="G7542" s="1">
        <v>5</v>
      </c>
      <c r="H7542" s="1">
        <v>17</v>
      </c>
      <c r="I7542" s="1">
        <v>12.3</v>
      </c>
      <c r="J7542" s="1">
        <v>8</v>
      </c>
      <c r="K7542" s="3">
        <v>5043</v>
      </c>
      <c r="L7542" s="2">
        <v>1.1000000000000001</v>
      </c>
      <c r="N7542" s="1">
        <v>161</v>
      </c>
      <c r="O7542" s="1">
        <v>64.400000000000006</v>
      </c>
      <c r="P7542" s="1">
        <v>7.36</v>
      </c>
      <c r="Q7542" s="1">
        <v>5.16</v>
      </c>
      <c r="R7542" s="1">
        <v>1.37</v>
      </c>
      <c r="AJ7542" s="1" t="s">
        <v>406</v>
      </c>
      <c r="AK7542" s="19">
        <v>58</v>
      </c>
      <c r="AL7542" s="19">
        <v>38.5</v>
      </c>
      <c r="AN7542" s="3">
        <v>1980</v>
      </c>
      <c r="AQ7542">
        <v>80436</v>
      </c>
      <c r="AR7542" s="1" t="s">
        <v>602</v>
      </c>
    </row>
    <row r="7543" spans="1:44" x14ac:dyDescent="0.25">
      <c r="A7543" s="1">
        <v>9164</v>
      </c>
      <c r="B7543" s="1" t="s">
        <v>4011</v>
      </c>
      <c r="C7543" s="1">
        <v>126</v>
      </c>
      <c r="D7543" s="1" t="s">
        <v>5598</v>
      </c>
      <c r="F7543" s="1" t="s">
        <v>445</v>
      </c>
      <c r="G7543" s="1">
        <v>7</v>
      </c>
      <c r="H7543" s="1">
        <v>20</v>
      </c>
      <c r="I7543" s="1">
        <v>10.1</v>
      </c>
      <c r="J7543" s="1">
        <v>6.4</v>
      </c>
      <c r="K7543" s="3">
        <v>11400</v>
      </c>
      <c r="L7543" s="2">
        <v>1.7</v>
      </c>
      <c r="N7543" s="1">
        <v>177</v>
      </c>
      <c r="O7543" s="1">
        <v>70.8</v>
      </c>
      <c r="P7543" s="1">
        <v>9.5500000000000007</v>
      </c>
      <c r="Q7543" s="1">
        <v>5.26</v>
      </c>
      <c r="R7543" s="1">
        <v>2.74</v>
      </c>
      <c r="AJ7543" s="1" t="s">
        <v>406</v>
      </c>
      <c r="AK7543" s="19">
        <v>58</v>
      </c>
      <c r="AL7543" s="19">
        <v>38.5</v>
      </c>
      <c r="AN7543" s="3">
        <v>1980</v>
      </c>
      <c r="AQ7543">
        <v>80436</v>
      </c>
      <c r="AR7543" s="1" t="s">
        <v>602</v>
      </c>
    </row>
    <row r="7544" spans="1:44" x14ac:dyDescent="0.25">
      <c r="A7544" s="1">
        <v>9165</v>
      </c>
      <c r="B7544" s="1" t="s">
        <v>4011</v>
      </c>
      <c r="C7544" s="1">
        <v>126</v>
      </c>
      <c r="D7544" s="1" t="s">
        <v>5598</v>
      </c>
      <c r="F7544" s="1" t="s">
        <v>445</v>
      </c>
      <c r="G7544" s="1">
        <v>6</v>
      </c>
      <c r="H7544" s="1">
        <v>23</v>
      </c>
      <c r="I7544" s="1">
        <v>13</v>
      </c>
      <c r="J7544" s="1">
        <v>9.9</v>
      </c>
      <c r="K7544" s="3">
        <v>6810</v>
      </c>
      <c r="L7544" s="2">
        <v>1.3</v>
      </c>
      <c r="N7544" s="1">
        <v>211</v>
      </c>
      <c r="O7544" s="1">
        <v>79.099999999999994</v>
      </c>
      <c r="P7544" s="1">
        <v>8.6999999999999993</v>
      </c>
      <c r="Q7544" s="1">
        <v>10.8</v>
      </c>
      <c r="R7544" s="1">
        <v>5.87</v>
      </c>
      <c r="AJ7544" s="1" t="s">
        <v>406</v>
      </c>
      <c r="AK7544" s="19">
        <v>58</v>
      </c>
      <c r="AL7544" s="19">
        <v>38.5</v>
      </c>
      <c r="AN7544" s="3">
        <v>1980</v>
      </c>
      <c r="AQ7544">
        <v>80436</v>
      </c>
      <c r="AR7544" s="1" t="s">
        <v>602</v>
      </c>
    </row>
    <row r="7545" spans="1:44" x14ac:dyDescent="0.25">
      <c r="A7545" s="1">
        <v>9166</v>
      </c>
      <c r="B7545" s="1" t="s">
        <v>4011</v>
      </c>
      <c r="C7545" s="1">
        <v>126</v>
      </c>
      <c r="D7545" s="1" t="s">
        <v>6140</v>
      </c>
      <c r="F7545" s="1" t="s">
        <v>445</v>
      </c>
      <c r="G7545" s="1">
        <v>7</v>
      </c>
      <c r="H7545" s="1">
        <v>50</v>
      </c>
      <c r="I7545" s="1">
        <v>17.100000000000001</v>
      </c>
      <c r="J7545" s="1">
        <v>17.399999999999999</v>
      </c>
      <c r="K7545" s="3">
        <v>1621</v>
      </c>
      <c r="L7545" s="2">
        <v>1.5</v>
      </c>
      <c r="N7545" s="1">
        <v>332</v>
      </c>
      <c r="O7545" s="1">
        <v>141.30000000000001</v>
      </c>
      <c r="P7545" s="1">
        <v>16.8</v>
      </c>
      <c r="Q7545" s="1">
        <v>20.100000000000001</v>
      </c>
      <c r="R7545" s="1">
        <v>5.42</v>
      </c>
      <c r="AJ7545" s="1" t="s">
        <v>406</v>
      </c>
      <c r="AK7545" s="19">
        <v>58</v>
      </c>
      <c r="AL7545" s="19">
        <v>38.5</v>
      </c>
      <c r="AN7545" s="3">
        <v>1980</v>
      </c>
      <c r="AQ7545">
        <v>80436</v>
      </c>
      <c r="AR7545" s="1" t="s">
        <v>602</v>
      </c>
    </row>
    <row r="7546" spans="1:44" x14ac:dyDescent="0.25">
      <c r="A7546" s="1">
        <v>9167</v>
      </c>
      <c r="B7546" s="1" t="s">
        <v>4011</v>
      </c>
      <c r="C7546" s="1">
        <v>126</v>
      </c>
      <c r="D7546" s="1" t="s">
        <v>5598</v>
      </c>
      <c r="F7546" s="1" t="s">
        <v>445</v>
      </c>
      <c r="G7546" s="1">
        <v>5</v>
      </c>
      <c r="H7546" s="1">
        <v>6</v>
      </c>
      <c r="I7546" s="1">
        <v>3.31</v>
      </c>
      <c r="J7546" s="1">
        <v>1.39</v>
      </c>
      <c r="K7546" s="3">
        <v>62250</v>
      </c>
      <c r="L7546" s="2">
        <v>1.2</v>
      </c>
      <c r="N7546" s="1">
        <v>27.6</v>
      </c>
      <c r="O7546" s="1">
        <v>10.62</v>
      </c>
      <c r="P7546" s="1">
        <v>2.08</v>
      </c>
      <c r="Q7546" s="1">
        <v>1.25</v>
      </c>
      <c r="R7546" s="1">
        <v>2.4700000000000002</v>
      </c>
      <c r="AJ7546" s="1" t="s">
        <v>406</v>
      </c>
      <c r="AK7546" s="19">
        <v>58.33</v>
      </c>
      <c r="AL7546" s="19">
        <v>38.33</v>
      </c>
      <c r="AN7546" s="3">
        <v>2006</v>
      </c>
      <c r="AQ7546">
        <v>80608</v>
      </c>
      <c r="AR7546" s="1" t="s">
        <v>603</v>
      </c>
    </row>
    <row r="7547" spans="1:44" x14ac:dyDescent="0.25">
      <c r="A7547" s="1">
        <v>9168</v>
      </c>
      <c r="B7547" s="1" t="s">
        <v>4011</v>
      </c>
      <c r="C7547" s="1">
        <v>126</v>
      </c>
      <c r="D7547" s="1" t="s">
        <v>5598</v>
      </c>
      <c r="F7547" s="1" t="s">
        <v>445</v>
      </c>
      <c r="G7547" s="1">
        <v>4</v>
      </c>
      <c r="H7547" s="1">
        <v>9</v>
      </c>
      <c r="I7547" s="1">
        <v>8.42</v>
      </c>
      <c r="J7547" s="1">
        <v>5.07</v>
      </c>
      <c r="K7547" s="3">
        <v>9230</v>
      </c>
      <c r="L7547" s="2">
        <v>1</v>
      </c>
      <c r="N7547" s="1">
        <v>87</v>
      </c>
      <c r="O7547" s="1">
        <v>29.93</v>
      </c>
      <c r="P7547" s="1">
        <v>3.75</v>
      </c>
      <c r="Q7547" s="1">
        <v>3.67</v>
      </c>
      <c r="R7547" s="1">
        <v>2.76</v>
      </c>
      <c r="AJ7547" s="1" t="s">
        <v>406</v>
      </c>
      <c r="AK7547" s="19">
        <v>58.33</v>
      </c>
      <c r="AL7547" s="19">
        <v>38.33</v>
      </c>
      <c r="AN7547" s="3">
        <v>2006</v>
      </c>
      <c r="AQ7547">
        <v>80608</v>
      </c>
      <c r="AR7547" s="1" t="s">
        <v>603</v>
      </c>
    </row>
    <row r="7548" spans="1:44" x14ac:dyDescent="0.25">
      <c r="A7548" s="1">
        <v>9169</v>
      </c>
      <c r="B7548" s="1" t="s">
        <v>4011</v>
      </c>
      <c r="C7548" s="1">
        <v>126</v>
      </c>
      <c r="D7548" s="1" t="s">
        <v>5598</v>
      </c>
      <c r="F7548" s="1" t="s">
        <v>445</v>
      </c>
      <c r="G7548" s="1">
        <v>4</v>
      </c>
      <c r="H7548" s="1">
        <v>10</v>
      </c>
      <c r="I7548" s="1">
        <v>9.77</v>
      </c>
      <c r="J7548" s="1">
        <v>5.63</v>
      </c>
      <c r="K7548" s="3">
        <v>9200</v>
      </c>
      <c r="L7548" s="2">
        <v>1.2</v>
      </c>
      <c r="N7548" s="1">
        <v>122.5</v>
      </c>
      <c r="O7548" s="1">
        <v>43.85</v>
      </c>
      <c r="P7548" s="1">
        <v>4.7</v>
      </c>
      <c r="Q7548" s="1">
        <v>6.64</v>
      </c>
      <c r="R7548" s="1">
        <v>3.51</v>
      </c>
      <c r="AJ7548" s="1" t="s">
        <v>406</v>
      </c>
      <c r="AK7548" s="19">
        <v>58.33</v>
      </c>
      <c r="AL7548" s="19">
        <v>38.33</v>
      </c>
      <c r="AN7548" s="3">
        <v>2006</v>
      </c>
      <c r="AQ7548">
        <v>80608</v>
      </c>
      <c r="AR7548" s="1" t="s">
        <v>603</v>
      </c>
    </row>
    <row r="7549" spans="1:44" x14ac:dyDescent="0.25">
      <c r="A7549" s="1">
        <v>9170</v>
      </c>
      <c r="B7549" s="1" t="s">
        <v>4011</v>
      </c>
      <c r="C7549" s="1">
        <v>126</v>
      </c>
      <c r="D7549" s="1" t="s">
        <v>5598</v>
      </c>
      <c r="F7549" s="1" t="s">
        <v>445</v>
      </c>
      <c r="G7549" s="1">
        <v>4</v>
      </c>
      <c r="H7549" s="1">
        <v>13</v>
      </c>
      <c r="I7549" s="1">
        <v>11.97</v>
      </c>
      <c r="J7549" s="1">
        <v>8.0399999999999991</v>
      </c>
      <c r="K7549" s="3">
        <v>5580</v>
      </c>
      <c r="L7549" s="2">
        <v>1.3</v>
      </c>
      <c r="N7549" s="1">
        <v>178.5</v>
      </c>
      <c r="O7549" s="1">
        <v>65.13</v>
      </c>
      <c r="P7549" s="1">
        <v>6.7</v>
      </c>
      <c r="Q7549" s="1">
        <v>7.85</v>
      </c>
      <c r="R7549" s="1">
        <v>3.2</v>
      </c>
      <c r="AJ7549" s="1" t="s">
        <v>406</v>
      </c>
      <c r="AK7549" s="19">
        <v>58.33</v>
      </c>
      <c r="AL7549" s="19">
        <v>38.33</v>
      </c>
      <c r="AN7549" s="3">
        <v>2006</v>
      </c>
      <c r="AQ7549">
        <v>80608</v>
      </c>
      <c r="AR7549" s="1" t="s">
        <v>603</v>
      </c>
    </row>
    <row r="7550" spans="1:44" x14ac:dyDescent="0.25">
      <c r="A7550" s="1">
        <v>9171</v>
      </c>
      <c r="B7550" s="1" t="s">
        <v>5283</v>
      </c>
      <c r="C7550" s="1">
        <v>110</v>
      </c>
      <c r="D7550" s="1" t="s">
        <v>5623</v>
      </c>
      <c r="F7550" s="1" t="s">
        <v>859</v>
      </c>
      <c r="G7550" s="1">
        <v>9</v>
      </c>
      <c r="H7550" s="1">
        <v>4</v>
      </c>
      <c r="I7550" s="1">
        <v>0.21</v>
      </c>
      <c r="J7550" s="1">
        <v>0.82</v>
      </c>
      <c r="K7550" s="3">
        <v>200000</v>
      </c>
      <c r="L7550" s="2">
        <v>0.68</v>
      </c>
      <c r="N7550" s="1">
        <v>4</v>
      </c>
      <c r="O7550" s="1">
        <v>1.8</v>
      </c>
      <c r="Q7550" s="1">
        <v>0.04</v>
      </c>
      <c r="R7550" s="1">
        <v>1.58</v>
      </c>
      <c r="S7550" s="1">
        <v>8.52</v>
      </c>
      <c r="AJ7550" s="1" t="s">
        <v>406</v>
      </c>
      <c r="AK7550" s="19">
        <v>56</v>
      </c>
      <c r="AL7550" s="19">
        <v>38</v>
      </c>
      <c r="AN7550" s="3">
        <v>1950</v>
      </c>
      <c r="AQ7550">
        <v>80436</v>
      </c>
      <c r="AR7550" s="1" t="s">
        <v>301</v>
      </c>
    </row>
    <row r="7551" spans="1:44" x14ac:dyDescent="0.25">
      <c r="A7551" s="1">
        <v>9172</v>
      </c>
      <c r="B7551" s="1" t="s">
        <v>5283</v>
      </c>
      <c r="C7551" s="1">
        <v>110</v>
      </c>
      <c r="D7551" s="1" t="s">
        <v>5623</v>
      </c>
      <c r="F7551" s="1" t="s">
        <v>445</v>
      </c>
      <c r="G7551" s="1">
        <v>7</v>
      </c>
      <c r="H7551" s="1">
        <v>40</v>
      </c>
      <c r="I7551" s="1">
        <v>12.3</v>
      </c>
      <c r="J7551" s="1">
        <v>14.6</v>
      </c>
      <c r="K7551" s="3">
        <v>1240</v>
      </c>
      <c r="L7551" s="2">
        <v>0.89</v>
      </c>
      <c r="N7551" s="1">
        <v>133</v>
      </c>
      <c r="R7551" s="1">
        <v>3.19</v>
      </c>
      <c r="AJ7551" s="1" t="s">
        <v>406</v>
      </c>
      <c r="AK7551" s="19">
        <v>56.75</v>
      </c>
      <c r="AL7551" s="19">
        <v>48</v>
      </c>
      <c r="AN7551" s="3">
        <v>1951</v>
      </c>
      <c r="AQ7551">
        <v>80608</v>
      </c>
      <c r="AR7551" s="1" t="s">
        <v>600</v>
      </c>
    </row>
    <row r="7552" spans="1:44" x14ac:dyDescent="0.25">
      <c r="A7552" s="1">
        <v>9173</v>
      </c>
      <c r="B7552" s="1" t="s">
        <v>5283</v>
      </c>
      <c r="C7552" s="1">
        <v>110</v>
      </c>
      <c r="D7552" s="1" t="s">
        <v>5623</v>
      </c>
      <c r="F7552" s="33" t="s">
        <v>859</v>
      </c>
      <c r="H7552" s="1">
        <v>10</v>
      </c>
      <c r="J7552" s="1"/>
      <c r="N7552" s="1">
        <v>7</v>
      </c>
      <c r="O7552" s="1">
        <v>3.71</v>
      </c>
      <c r="P7552" s="1">
        <v>0.56999999999999995</v>
      </c>
      <c r="Q7552" s="1">
        <v>0.93</v>
      </c>
      <c r="R7552" s="1">
        <v>0.45</v>
      </c>
      <c r="AJ7552" s="1" t="s">
        <v>406</v>
      </c>
      <c r="AK7552" s="19">
        <v>52</v>
      </c>
      <c r="AL7552" s="19">
        <v>40</v>
      </c>
      <c r="AN7552" s="3">
        <v>1977</v>
      </c>
      <c r="AQ7552">
        <v>80419</v>
      </c>
      <c r="AR7552" s="1" t="s">
        <v>604</v>
      </c>
    </row>
    <row r="7553" spans="1:50" x14ac:dyDescent="0.25">
      <c r="A7553" s="1">
        <v>9174</v>
      </c>
      <c r="B7553" s="1" t="s">
        <v>5283</v>
      </c>
      <c r="C7553" s="1">
        <v>110</v>
      </c>
      <c r="D7553" s="1" t="s">
        <v>5623</v>
      </c>
      <c r="F7553" s="33" t="s">
        <v>859</v>
      </c>
      <c r="H7553" s="1">
        <v>12</v>
      </c>
      <c r="J7553" s="1"/>
      <c r="N7553" s="1">
        <v>8.1999999999999993</v>
      </c>
      <c r="O7553" s="1">
        <v>4.34</v>
      </c>
      <c r="P7553" s="1">
        <v>0.52</v>
      </c>
      <c r="Q7553" s="1">
        <v>1.21</v>
      </c>
      <c r="R7553" s="1">
        <v>0.64</v>
      </c>
      <c r="AJ7553" s="1" t="s">
        <v>406</v>
      </c>
      <c r="AK7553" s="19">
        <v>52</v>
      </c>
      <c r="AL7553" s="19">
        <v>40</v>
      </c>
      <c r="AN7553" s="3">
        <v>1977</v>
      </c>
      <c r="AQ7553">
        <v>80419</v>
      </c>
      <c r="AR7553" s="1" t="s">
        <v>604</v>
      </c>
    </row>
    <row r="7554" spans="1:50" x14ac:dyDescent="0.25">
      <c r="A7554" s="1">
        <v>9175</v>
      </c>
      <c r="B7554" s="1" t="s">
        <v>5283</v>
      </c>
      <c r="C7554" s="1">
        <v>110</v>
      </c>
      <c r="D7554" s="1" t="s">
        <v>5623</v>
      </c>
      <c r="F7554" s="33" t="s">
        <v>859</v>
      </c>
      <c r="H7554" s="1">
        <v>17</v>
      </c>
      <c r="J7554" s="1"/>
      <c r="N7554" s="1">
        <v>16</v>
      </c>
      <c r="O7554" s="1">
        <v>8.51</v>
      </c>
      <c r="P7554" s="1">
        <v>1.63</v>
      </c>
      <c r="Q7554" s="1">
        <v>2.34</v>
      </c>
      <c r="R7554" s="1">
        <v>1</v>
      </c>
      <c r="AJ7554" s="1" t="s">
        <v>406</v>
      </c>
      <c r="AK7554" s="19">
        <v>52</v>
      </c>
      <c r="AL7554" s="19">
        <v>40</v>
      </c>
      <c r="AN7554" s="3">
        <v>1977</v>
      </c>
      <c r="AQ7554">
        <v>80419</v>
      </c>
      <c r="AR7554" s="1" t="s">
        <v>604</v>
      </c>
    </row>
    <row r="7555" spans="1:50" x14ac:dyDescent="0.25">
      <c r="A7555" s="1">
        <v>9176</v>
      </c>
      <c r="B7555" s="1" t="s">
        <v>5283</v>
      </c>
      <c r="C7555" s="1">
        <v>110</v>
      </c>
      <c r="D7555" s="1" t="s">
        <v>5623</v>
      </c>
      <c r="F7555" s="33" t="s">
        <v>859</v>
      </c>
      <c r="H7555" s="1">
        <v>18</v>
      </c>
      <c r="J7555" s="1"/>
      <c r="N7555" s="1">
        <v>23</v>
      </c>
      <c r="O7555" s="1">
        <v>12.26</v>
      </c>
      <c r="P7555" s="1">
        <v>1.79</v>
      </c>
      <c r="Q7555" s="1">
        <v>2.35</v>
      </c>
      <c r="R7555" s="1">
        <v>1.1100000000000001</v>
      </c>
      <c r="AJ7555" s="1" t="s">
        <v>406</v>
      </c>
      <c r="AK7555" s="19">
        <v>52</v>
      </c>
      <c r="AL7555" s="19">
        <v>40</v>
      </c>
      <c r="AN7555" s="3">
        <v>1977</v>
      </c>
      <c r="AQ7555">
        <v>80419</v>
      </c>
      <c r="AR7555" s="1" t="s">
        <v>604</v>
      </c>
    </row>
    <row r="7556" spans="1:50" x14ac:dyDescent="0.25">
      <c r="A7556" s="1">
        <v>9177</v>
      </c>
      <c r="B7556" s="1" t="s">
        <v>5283</v>
      </c>
      <c r="C7556" s="1">
        <v>110</v>
      </c>
      <c r="D7556" s="1" t="s">
        <v>5623</v>
      </c>
      <c r="F7556" s="33" t="s">
        <v>859</v>
      </c>
      <c r="H7556" s="1">
        <v>22</v>
      </c>
      <c r="J7556" s="1"/>
      <c r="N7556" s="1">
        <v>36</v>
      </c>
      <c r="O7556" s="1">
        <v>19.07</v>
      </c>
      <c r="P7556" s="1">
        <v>2.52</v>
      </c>
      <c r="Q7556" s="1">
        <v>7.72</v>
      </c>
      <c r="R7556" s="1">
        <v>2.02</v>
      </c>
      <c r="AJ7556" s="1" t="s">
        <v>406</v>
      </c>
      <c r="AK7556" s="19">
        <v>52</v>
      </c>
      <c r="AL7556" s="19">
        <v>40</v>
      </c>
      <c r="AN7556" s="3">
        <v>1977</v>
      </c>
      <c r="AQ7556">
        <v>80419</v>
      </c>
      <c r="AR7556" s="1" t="s">
        <v>604</v>
      </c>
    </row>
    <row r="7557" spans="1:50" x14ac:dyDescent="0.25">
      <c r="A7557" s="1">
        <v>9178</v>
      </c>
      <c r="B7557" s="1" t="s">
        <v>5283</v>
      </c>
      <c r="C7557" s="1">
        <v>110</v>
      </c>
      <c r="D7557" s="1" t="s">
        <v>5623</v>
      </c>
      <c r="F7557" s="33" t="s">
        <v>859</v>
      </c>
      <c r="H7557" s="1">
        <v>27</v>
      </c>
      <c r="J7557" s="1"/>
      <c r="N7557" s="1">
        <v>143</v>
      </c>
      <c r="O7557" s="1">
        <v>75.099999999999994</v>
      </c>
      <c r="P7557" s="1">
        <v>9.8000000000000007</v>
      </c>
      <c r="Q7557" s="1">
        <v>10.5</v>
      </c>
      <c r="R7557" s="1">
        <v>1.9</v>
      </c>
      <c r="AJ7557" s="1" t="s">
        <v>406</v>
      </c>
      <c r="AK7557" s="19">
        <v>52</v>
      </c>
      <c r="AL7557" s="19">
        <v>40</v>
      </c>
      <c r="AN7557" s="3">
        <v>1977</v>
      </c>
      <c r="AQ7557">
        <v>80419</v>
      </c>
      <c r="AR7557" s="1" t="s">
        <v>604</v>
      </c>
    </row>
    <row r="7558" spans="1:50" x14ac:dyDescent="0.25">
      <c r="A7558" s="1">
        <v>9179</v>
      </c>
      <c r="B7558" s="1" t="s">
        <v>5283</v>
      </c>
      <c r="C7558" s="1">
        <v>110</v>
      </c>
      <c r="D7558" s="1" t="s">
        <v>5623</v>
      </c>
      <c r="F7558" s="33" t="s">
        <v>859</v>
      </c>
      <c r="H7558" s="1">
        <v>32</v>
      </c>
      <c r="J7558" s="1"/>
      <c r="N7558" s="1">
        <v>228</v>
      </c>
      <c r="O7558" s="1">
        <v>120.3</v>
      </c>
      <c r="P7558" s="1">
        <v>14.6</v>
      </c>
      <c r="Q7558" s="1">
        <v>14.5</v>
      </c>
      <c r="R7558" s="1">
        <v>4</v>
      </c>
      <c r="AJ7558" s="1" t="s">
        <v>406</v>
      </c>
      <c r="AK7558" s="19">
        <v>52</v>
      </c>
      <c r="AL7558" s="19">
        <v>40</v>
      </c>
      <c r="AN7558" s="3">
        <v>1977</v>
      </c>
      <c r="AQ7558">
        <v>80419</v>
      </c>
      <c r="AR7558" s="1" t="s">
        <v>604</v>
      </c>
    </row>
    <row r="7559" spans="1:50" x14ac:dyDescent="0.25">
      <c r="A7559" s="1">
        <v>9180</v>
      </c>
      <c r="B7559" s="1" t="s">
        <v>5283</v>
      </c>
      <c r="C7559" s="1">
        <v>110</v>
      </c>
      <c r="D7559" s="1" t="s">
        <v>5623</v>
      </c>
      <c r="F7559" s="33" t="s">
        <v>859</v>
      </c>
      <c r="H7559" s="1">
        <v>42</v>
      </c>
      <c r="J7559" s="1"/>
      <c r="N7559" s="1">
        <v>247</v>
      </c>
      <c r="O7559" s="1">
        <v>130.30000000000001</v>
      </c>
      <c r="P7559" s="1">
        <v>15.7</v>
      </c>
      <c r="Q7559" s="1">
        <v>16.7</v>
      </c>
      <c r="R7559" s="1">
        <v>4.3</v>
      </c>
      <c r="AJ7559" s="1" t="s">
        <v>406</v>
      </c>
      <c r="AK7559" s="19">
        <v>52</v>
      </c>
      <c r="AL7559" s="19">
        <v>40</v>
      </c>
      <c r="AN7559" s="3">
        <v>1977</v>
      </c>
      <c r="AQ7559">
        <v>80419</v>
      </c>
      <c r="AR7559" s="1" t="s">
        <v>604</v>
      </c>
    </row>
    <row r="7560" spans="1:50" x14ac:dyDescent="0.25">
      <c r="A7560" s="1">
        <v>9181</v>
      </c>
      <c r="B7560" s="1" t="s">
        <v>5283</v>
      </c>
      <c r="C7560" s="1">
        <v>110</v>
      </c>
      <c r="D7560" s="1" t="s">
        <v>5623</v>
      </c>
      <c r="F7560" s="1" t="s">
        <v>445</v>
      </c>
      <c r="G7560" s="1">
        <v>7</v>
      </c>
      <c r="H7560" s="1">
        <v>110</v>
      </c>
      <c r="I7560" s="1">
        <v>24.9</v>
      </c>
      <c r="J7560" s="1">
        <v>32.299999999999997</v>
      </c>
      <c r="K7560" s="3">
        <v>564</v>
      </c>
      <c r="N7560" s="1">
        <v>335</v>
      </c>
      <c r="O7560" s="1">
        <v>193.2</v>
      </c>
      <c r="Q7560" s="1">
        <v>29</v>
      </c>
      <c r="R7560" s="1">
        <v>7.78</v>
      </c>
      <c r="S7560" s="1">
        <v>29</v>
      </c>
      <c r="AJ7560" s="1" t="s">
        <v>406</v>
      </c>
      <c r="AK7560" s="19">
        <v>51.67</v>
      </c>
      <c r="AL7560" s="19">
        <v>39</v>
      </c>
      <c r="AN7560" s="3">
        <v>2002</v>
      </c>
      <c r="AQ7560">
        <v>80419</v>
      </c>
      <c r="AR7560" s="1" t="s">
        <v>605</v>
      </c>
    </row>
    <row r="7561" spans="1:50" x14ac:dyDescent="0.25">
      <c r="A7561" s="1">
        <v>9182</v>
      </c>
      <c r="B7561" s="1" t="s">
        <v>5283</v>
      </c>
      <c r="C7561" s="1">
        <v>110</v>
      </c>
      <c r="D7561" s="1" t="s">
        <v>6369</v>
      </c>
      <c r="F7561" s="1" t="s">
        <v>445</v>
      </c>
      <c r="G7561" s="1">
        <v>7</v>
      </c>
      <c r="H7561" s="1">
        <v>85</v>
      </c>
      <c r="I7561" s="1">
        <v>20.6</v>
      </c>
      <c r="J7561" s="1">
        <v>28.3</v>
      </c>
      <c r="K7561" s="3">
        <v>756</v>
      </c>
      <c r="N7561" s="1">
        <v>393</v>
      </c>
      <c r="O7561" s="1">
        <v>206.2</v>
      </c>
      <c r="Q7561" s="1">
        <v>33.299999999999997</v>
      </c>
      <c r="R7561" s="1">
        <v>6.22</v>
      </c>
      <c r="S7561" s="1">
        <v>33.299999999999997</v>
      </c>
      <c r="AJ7561" s="1" t="s">
        <v>406</v>
      </c>
      <c r="AK7561" s="19">
        <v>51.67</v>
      </c>
      <c r="AL7561" s="19">
        <v>39</v>
      </c>
      <c r="AN7561" s="3">
        <v>2002</v>
      </c>
      <c r="AQ7561">
        <v>80419</v>
      </c>
      <c r="AR7561" s="1" t="s">
        <v>605</v>
      </c>
    </row>
    <row r="7562" spans="1:50" x14ac:dyDescent="0.25">
      <c r="A7562" s="1">
        <v>9183</v>
      </c>
      <c r="B7562" s="1" t="s">
        <v>5283</v>
      </c>
      <c r="C7562" s="1">
        <v>110</v>
      </c>
      <c r="D7562" s="1" t="s">
        <v>5623</v>
      </c>
      <c r="F7562" s="1" t="s">
        <v>445</v>
      </c>
      <c r="G7562" s="1">
        <v>7</v>
      </c>
      <c r="H7562" s="1">
        <v>110</v>
      </c>
      <c r="I7562" s="1">
        <v>24.4</v>
      </c>
      <c r="J7562" s="1">
        <v>31.5</v>
      </c>
      <c r="K7562" s="3">
        <v>808</v>
      </c>
      <c r="N7562" s="1">
        <v>368</v>
      </c>
      <c r="O7562" s="1">
        <v>200.2</v>
      </c>
      <c r="Q7562" s="1">
        <v>30.8</v>
      </c>
      <c r="R7562" s="1">
        <v>6.44</v>
      </c>
      <c r="S7562" s="1">
        <v>30.8</v>
      </c>
      <c r="AJ7562" s="1" t="s">
        <v>406</v>
      </c>
      <c r="AK7562" s="19">
        <v>51.67</v>
      </c>
      <c r="AL7562" s="19">
        <v>39</v>
      </c>
      <c r="AN7562" s="3">
        <v>2002</v>
      </c>
      <c r="AQ7562">
        <v>80419</v>
      </c>
      <c r="AR7562" s="1" t="s">
        <v>605</v>
      </c>
    </row>
    <row r="7563" spans="1:50" x14ac:dyDescent="0.25">
      <c r="A7563" s="1">
        <v>9184</v>
      </c>
      <c r="B7563" s="1" t="s">
        <v>5283</v>
      </c>
      <c r="C7563" s="1">
        <v>110</v>
      </c>
      <c r="D7563" s="1" t="s">
        <v>5623</v>
      </c>
      <c r="F7563" s="1" t="s">
        <v>445</v>
      </c>
      <c r="G7563" s="1">
        <v>7</v>
      </c>
      <c r="H7563" s="1">
        <v>65</v>
      </c>
      <c r="I7563" s="1">
        <v>19.5</v>
      </c>
      <c r="J7563" s="1">
        <v>23.1</v>
      </c>
      <c r="K7563" s="3">
        <v>776</v>
      </c>
      <c r="N7563" s="1">
        <v>251</v>
      </c>
      <c r="O7563" s="1">
        <v>138.6</v>
      </c>
      <c r="Q7563" s="1">
        <v>27.9</v>
      </c>
      <c r="R7563" s="1">
        <v>4.8899999999999997</v>
      </c>
      <c r="S7563" s="1">
        <v>27.9</v>
      </c>
      <c r="AJ7563" s="1" t="s">
        <v>406</v>
      </c>
      <c r="AK7563" s="19">
        <v>51.67</v>
      </c>
      <c r="AL7563" s="19">
        <v>39</v>
      </c>
      <c r="AN7563" s="3">
        <v>2002</v>
      </c>
      <c r="AQ7563">
        <v>80419</v>
      </c>
      <c r="AR7563" s="1" t="s">
        <v>605</v>
      </c>
      <c r="AU7563" s="32"/>
      <c r="AV7563" s="32"/>
      <c r="AW7563" s="32"/>
      <c r="AX7563" s="32"/>
    </row>
    <row r="7564" spans="1:50" x14ac:dyDescent="0.25">
      <c r="A7564" s="1">
        <v>9185</v>
      </c>
      <c r="B7564" s="1" t="s">
        <v>5283</v>
      </c>
      <c r="C7564" s="1">
        <v>110</v>
      </c>
      <c r="D7564" s="1" t="s">
        <v>6183</v>
      </c>
      <c r="F7564" s="1" t="s">
        <v>445</v>
      </c>
      <c r="G7564" s="1">
        <v>8</v>
      </c>
      <c r="H7564" s="1">
        <v>80</v>
      </c>
      <c r="I7564" s="1">
        <v>17.600000000000001</v>
      </c>
      <c r="J7564" s="1">
        <v>21.6</v>
      </c>
      <c r="K7564" s="3">
        <v>920</v>
      </c>
      <c r="N7564" s="1">
        <v>250</v>
      </c>
      <c r="O7564" s="1">
        <v>130.4</v>
      </c>
      <c r="Q7564" s="1">
        <v>22</v>
      </c>
      <c r="R7564" s="1">
        <v>4</v>
      </c>
      <c r="S7564" s="1">
        <v>22</v>
      </c>
      <c r="AJ7564" s="1" t="s">
        <v>406</v>
      </c>
      <c r="AK7564" s="19">
        <v>51.67</v>
      </c>
      <c r="AL7564" s="19">
        <v>39</v>
      </c>
      <c r="AN7564" s="3">
        <v>2002</v>
      </c>
      <c r="AQ7564">
        <v>80419</v>
      </c>
      <c r="AR7564" s="1" t="s">
        <v>605</v>
      </c>
    </row>
    <row r="7565" spans="1:50" x14ac:dyDescent="0.25">
      <c r="A7565" s="1">
        <v>9186</v>
      </c>
      <c r="B7565" s="1" t="s">
        <v>5283</v>
      </c>
      <c r="C7565" s="1">
        <v>110</v>
      </c>
      <c r="D7565" s="1" t="s">
        <v>6180</v>
      </c>
      <c r="F7565" s="1" t="s">
        <v>445</v>
      </c>
      <c r="G7565" s="1">
        <v>8</v>
      </c>
      <c r="H7565" s="1">
        <v>85</v>
      </c>
      <c r="I7565" s="1">
        <v>18</v>
      </c>
      <c r="J7565" s="1">
        <v>25</v>
      </c>
      <c r="K7565" s="3">
        <v>544</v>
      </c>
      <c r="N7565" s="1">
        <v>250</v>
      </c>
      <c r="O7565" s="1">
        <v>140.69999999999999</v>
      </c>
      <c r="Q7565" s="1">
        <v>23</v>
      </c>
      <c r="R7565" s="1">
        <v>4.5599999999999996</v>
      </c>
      <c r="S7565" s="1">
        <v>23</v>
      </c>
      <c r="AJ7565" s="1" t="s">
        <v>406</v>
      </c>
      <c r="AK7565" s="19">
        <v>51.67</v>
      </c>
      <c r="AL7565" s="19">
        <v>39</v>
      </c>
      <c r="AN7565" s="3">
        <v>2002</v>
      </c>
      <c r="AQ7565">
        <v>80419</v>
      </c>
      <c r="AR7565" s="1" t="s">
        <v>605</v>
      </c>
    </row>
    <row r="7566" spans="1:50" x14ac:dyDescent="0.25">
      <c r="A7566" s="1">
        <v>9187</v>
      </c>
      <c r="B7566" s="1" t="s">
        <v>5283</v>
      </c>
      <c r="C7566" s="1">
        <v>110</v>
      </c>
      <c r="D7566" s="1" t="s">
        <v>6372</v>
      </c>
      <c r="F7566" s="1" t="s">
        <v>445</v>
      </c>
      <c r="G7566" s="1">
        <v>8</v>
      </c>
      <c r="H7566" s="1">
        <v>85</v>
      </c>
      <c r="I7566" s="1">
        <v>18</v>
      </c>
      <c r="J7566" s="1">
        <v>24</v>
      </c>
      <c r="K7566" s="3">
        <v>568</v>
      </c>
      <c r="N7566" s="1">
        <v>240</v>
      </c>
      <c r="O7566" s="1">
        <v>135.80000000000001</v>
      </c>
      <c r="Q7566" s="1">
        <v>21.3</v>
      </c>
      <c r="R7566" s="1">
        <v>4.22</v>
      </c>
      <c r="S7566" s="1">
        <v>21.3</v>
      </c>
      <c r="AJ7566" s="1" t="s">
        <v>406</v>
      </c>
      <c r="AK7566" s="19">
        <v>51.67</v>
      </c>
      <c r="AL7566" s="19">
        <v>39</v>
      </c>
      <c r="AN7566" s="3">
        <v>2002</v>
      </c>
      <c r="AQ7566">
        <v>80419</v>
      </c>
      <c r="AR7566" s="1" t="s">
        <v>605</v>
      </c>
    </row>
    <row r="7567" spans="1:50" x14ac:dyDescent="0.25">
      <c r="A7567" s="1">
        <v>9188</v>
      </c>
      <c r="B7567" s="1" t="s">
        <v>5283</v>
      </c>
      <c r="C7567" s="1">
        <v>110</v>
      </c>
      <c r="D7567" s="1" t="s">
        <v>5855</v>
      </c>
      <c r="F7567" s="1" t="s">
        <v>445</v>
      </c>
      <c r="G7567" s="1">
        <v>6</v>
      </c>
      <c r="H7567" s="1">
        <v>60</v>
      </c>
      <c r="I7567" s="1">
        <v>20.7</v>
      </c>
      <c r="J7567" s="1">
        <v>20.7</v>
      </c>
      <c r="K7567" s="3">
        <v>912</v>
      </c>
      <c r="N7567" s="1">
        <v>239</v>
      </c>
      <c r="O7567" s="1">
        <v>104.4</v>
      </c>
      <c r="Q7567" s="1">
        <v>20.8</v>
      </c>
      <c r="R7567" s="1">
        <v>3.56</v>
      </c>
      <c r="S7567" s="1">
        <v>20.8</v>
      </c>
      <c r="AJ7567" s="1" t="s">
        <v>406</v>
      </c>
      <c r="AK7567" s="19">
        <v>51.67</v>
      </c>
      <c r="AL7567" s="19">
        <v>39</v>
      </c>
      <c r="AN7567" s="3">
        <v>2002</v>
      </c>
      <c r="AQ7567">
        <v>80419</v>
      </c>
      <c r="AR7567" s="1" t="s">
        <v>605</v>
      </c>
    </row>
    <row r="7568" spans="1:50" x14ac:dyDescent="0.25">
      <c r="A7568" s="1">
        <v>9189</v>
      </c>
      <c r="B7568" s="1" t="s">
        <v>5283</v>
      </c>
      <c r="C7568" s="1">
        <v>110</v>
      </c>
      <c r="D7568" s="1" t="s">
        <v>6177</v>
      </c>
      <c r="F7568" s="1" t="s">
        <v>445</v>
      </c>
      <c r="G7568" s="1">
        <v>7</v>
      </c>
      <c r="H7568" s="1">
        <v>90</v>
      </c>
      <c r="I7568" s="1">
        <v>22.8</v>
      </c>
      <c r="J7568" s="1">
        <v>22.8</v>
      </c>
      <c r="K7568" s="3">
        <v>888</v>
      </c>
      <c r="N7568" s="1">
        <v>238</v>
      </c>
      <c r="O7568" s="1">
        <v>122</v>
      </c>
      <c r="Q7568" s="1">
        <v>20</v>
      </c>
      <c r="R7568" s="1">
        <v>4</v>
      </c>
      <c r="S7568" s="1">
        <v>20</v>
      </c>
      <c r="AJ7568" s="1" t="s">
        <v>406</v>
      </c>
      <c r="AK7568" s="19">
        <v>51.67</v>
      </c>
      <c r="AL7568" s="19">
        <v>39</v>
      </c>
      <c r="AN7568" s="3">
        <v>2002</v>
      </c>
      <c r="AQ7568">
        <v>80419</v>
      </c>
      <c r="AR7568" s="1" t="s">
        <v>605</v>
      </c>
    </row>
    <row r="7569" spans="1:44" x14ac:dyDescent="0.25">
      <c r="A7569" s="1">
        <v>9190</v>
      </c>
      <c r="B7569" s="1" t="s">
        <v>5283</v>
      </c>
      <c r="C7569" s="1">
        <v>110</v>
      </c>
      <c r="D7569" s="1" t="s">
        <v>6115</v>
      </c>
      <c r="F7569" s="1" t="s">
        <v>445</v>
      </c>
      <c r="G7569" s="1">
        <v>6</v>
      </c>
      <c r="H7569" s="1">
        <v>85</v>
      </c>
      <c r="I7569" s="1">
        <v>27.5</v>
      </c>
      <c r="J7569" s="1">
        <v>27.5</v>
      </c>
      <c r="K7569" s="3">
        <v>936</v>
      </c>
      <c r="N7569" s="1">
        <v>304</v>
      </c>
      <c r="O7569" s="1">
        <v>162.4</v>
      </c>
      <c r="Q7569" s="1">
        <v>25.7</v>
      </c>
      <c r="R7569" s="1">
        <v>5.33</v>
      </c>
      <c r="S7569" s="1">
        <v>25.7</v>
      </c>
      <c r="AJ7569" s="1" t="s">
        <v>406</v>
      </c>
      <c r="AK7569" s="19">
        <v>51.67</v>
      </c>
      <c r="AL7569" s="19">
        <v>39</v>
      </c>
      <c r="AN7569" s="3">
        <v>2002</v>
      </c>
      <c r="AQ7569">
        <v>80419</v>
      </c>
      <c r="AR7569" s="1" t="s">
        <v>605</v>
      </c>
    </row>
    <row r="7570" spans="1:44" x14ac:dyDescent="0.25">
      <c r="A7570" s="1">
        <v>9191</v>
      </c>
      <c r="B7570" s="1" t="s">
        <v>5283</v>
      </c>
      <c r="C7570" s="1">
        <v>110</v>
      </c>
      <c r="D7570" s="1" t="s">
        <v>6115</v>
      </c>
      <c r="F7570" s="1" t="s">
        <v>445</v>
      </c>
      <c r="G7570" s="1">
        <v>7</v>
      </c>
      <c r="H7570" s="1">
        <v>105</v>
      </c>
      <c r="I7570" s="1">
        <v>25.4</v>
      </c>
      <c r="J7570" s="1">
        <v>25.4</v>
      </c>
      <c r="K7570" s="3">
        <v>836</v>
      </c>
      <c r="N7570" s="1">
        <v>326</v>
      </c>
      <c r="O7570" s="1">
        <v>179</v>
      </c>
      <c r="Q7570" s="1">
        <v>28.6</v>
      </c>
      <c r="R7570" s="1">
        <v>6</v>
      </c>
      <c r="S7570" s="1">
        <v>28.6</v>
      </c>
      <c r="AJ7570" s="1" t="s">
        <v>406</v>
      </c>
      <c r="AK7570" s="19">
        <v>51.67</v>
      </c>
      <c r="AL7570" s="19">
        <v>39</v>
      </c>
      <c r="AN7570" s="3">
        <v>2002</v>
      </c>
      <c r="AQ7570">
        <v>80419</v>
      </c>
      <c r="AR7570" s="1" t="s">
        <v>605</v>
      </c>
    </row>
    <row r="7571" spans="1:44" x14ac:dyDescent="0.25">
      <c r="A7571" s="1">
        <v>9192</v>
      </c>
      <c r="B7571" s="1" t="s">
        <v>5283</v>
      </c>
      <c r="C7571" s="1">
        <v>110</v>
      </c>
      <c r="D7571" s="1" t="s">
        <v>5623</v>
      </c>
      <c r="F7571" s="1" t="s">
        <v>445</v>
      </c>
      <c r="H7571" s="1">
        <v>41</v>
      </c>
      <c r="J7571" s="1"/>
      <c r="K7571" s="3">
        <v>1585</v>
      </c>
      <c r="N7571" s="1">
        <v>432</v>
      </c>
      <c r="O7571" s="1">
        <v>257.5</v>
      </c>
      <c r="Q7571" s="1">
        <v>41</v>
      </c>
      <c r="R7571" s="1">
        <v>4.72</v>
      </c>
      <c r="S7571" s="1">
        <v>60.5</v>
      </c>
      <c r="AJ7571" s="1" t="s">
        <v>406</v>
      </c>
      <c r="AK7571" s="19">
        <v>51.67</v>
      </c>
      <c r="AL7571" s="19">
        <v>41.75</v>
      </c>
      <c r="AN7571" s="3">
        <v>1944</v>
      </c>
      <c r="AQ7571">
        <v>80419</v>
      </c>
      <c r="AR7571" s="1" t="s">
        <v>598</v>
      </c>
    </row>
    <row r="7572" spans="1:44" x14ac:dyDescent="0.25">
      <c r="A7572" s="1">
        <v>9194</v>
      </c>
      <c r="B7572" s="1" t="s">
        <v>5283</v>
      </c>
      <c r="C7572" s="1">
        <v>110</v>
      </c>
      <c r="D7572" s="1" t="s">
        <v>6369</v>
      </c>
      <c r="F7572" s="1" t="s">
        <v>445</v>
      </c>
      <c r="G7572" s="1">
        <v>7</v>
      </c>
      <c r="H7572" s="1">
        <v>220</v>
      </c>
      <c r="I7572" s="1">
        <v>27.6</v>
      </c>
      <c r="J7572" s="1">
        <v>58.6</v>
      </c>
      <c r="K7572" s="3">
        <v>151</v>
      </c>
      <c r="N7572" s="1">
        <v>512</v>
      </c>
      <c r="O7572" s="1">
        <v>363.5</v>
      </c>
      <c r="P7572" s="1">
        <v>47</v>
      </c>
      <c r="Q7572" s="1">
        <v>59.5</v>
      </c>
      <c r="R7572" s="1">
        <v>4.3099999999999996</v>
      </c>
      <c r="S7572" s="1">
        <v>52.2</v>
      </c>
      <c r="AJ7572" s="1" t="s">
        <v>406</v>
      </c>
      <c r="AK7572" s="19">
        <v>51.33</v>
      </c>
      <c r="AL7572" s="19">
        <v>42</v>
      </c>
      <c r="AN7572" s="3">
        <v>1965</v>
      </c>
      <c r="AQ7572">
        <v>80419</v>
      </c>
      <c r="AR7572" s="1" t="s">
        <v>606</v>
      </c>
    </row>
    <row r="7573" spans="1:44" x14ac:dyDescent="0.25">
      <c r="A7573" s="1">
        <v>9195</v>
      </c>
      <c r="B7573" s="1" t="s">
        <v>5283</v>
      </c>
      <c r="C7573" s="1">
        <v>110</v>
      </c>
      <c r="D7573" s="1" t="s">
        <v>6375</v>
      </c>
      <c r="F7573" s="1" t="s">
        <v>445</v>
      </c>
      <c r="G7573" s="1">
        <v>8</v>
      </c>
      <c r="H7573" s="1">
        <v>220</v>
      </c>
      <c r="I7573" s="1">
        <v>25.5</v>
      </c>
      <c r="J7573" s="1">
        <v>54.9</v>
      </c>
      <c r="K7573" s="3">
        <v>149</v>
      </c>
      <c r="N7573" s="1">
        <v>412</v>
      </c>
      <c r="O7573" s="1">
        <v>305.5</v>
      </c>
      <c r="P7573" s="1">
        <v>48.9</v>
      </c>
      <c r="Q7573" s="1">
        <v>56.1</v>
      </c>
      <c r="R7573" s="1">
        <v>4.0599999999999996</v>
      </c>
      <c r="S7573" s="1">
        <v>50.9</v>
      </c>
      <c r="AJ7573" s="1" t="s">
        <v>406</v>
      </c>
      <c r="AK7573" s="19">
        <v>51.33</v>
      </c>
      <c r="AL7573" s="19">
        <v>42</v>
      </c>
      <c r="AN7573" s="3">
        <v>1965</v>
      </c>
      <c r="AQ7573">
        <v>80419</v>
      </c>
      <c r="AR7573" s="1" t="s">
        <v>606</v>
      </c>
    </row>
    <row r="7574" spans="1:44" x14ac:dyDescent="0.25">
      <c r="A7574" s="1">
        <v>9196</v>
      </c>
      <c r="B7574" s="1" t="s">
        <v>5283</v>
      </c>
      <c r="C7574" s="1">
        <v>110</v>
      </c>
      <c r="D7574" s="1" t="s">
        <v>5623</v>
      </c>
      <c r="F7574" s="1" t="s">
        <v>445</v>
      </c>
      <c r="G7574" s="1">
        <v>8</v>
      </c>
      <c r="H7574" s="1">
        <v>220</v>
      </c>
      <c r="I7574" s="1">
        <v>25.5</v>
      </c>
      <c r="J7574" s="1">
        <v>47.2</v>
      </c>
      <c r="K7574" s="3">
        <v>143</v>
      </c>
      <c r="N7574" s="1">
        <v>290</v>
      </c>
      <c r="O7574" s="1">
        <v>214.8</v>
      </c>
      <c r="P7574" s="1">
        <v>34.299999999999997</v>
      </c>
      <c r="Q7574" s="1">
        <v>39.6</v>
      </c>
      <c r="R7574" s="1">
        <v>3.81</v>
      </c>
      <c r="S7574" s="1">
        <v>35.299999999999997</v>
      </c>
      <c r="AJ7574" s="1" t="s">
        <v>406</v>
      </c>
      <c r="AK7574" s="19">
        <v>51.33</v>
      </c>
      <c r="AL7574" s="19">
        <v>42</v>
      </c>
      <c r="AN7574" s="3">
        <v>1965</v>
      </c>
      <c r="AQ7574">
        <v>80419</v>
      </c>
      <c r="AR7574" s="1" t="s">
        <v>606</v>
      </c>
    </row>
    <row r="7575" spans="1:44" x14ac:dyDescent="0.25">
      <c r="A7575" s="1">
        <v>9197</v>
      </c>
      <c r="B7575" s="1" t="s">
        <v>5283</v>
      </c>
      <c r="C7575" s="1">
        <v>110</v>
      </c>
      <c r="D7575" s="1" t="s">
        <v>5623</v>
      </c>
      <c r="F7575" s="1" t="s">
        <v>445</v>
      </c>
      <c r="G7575" s="1">
        <v>9</v>
      </c>
      <c r="H7575" s="1">
        <v>220</v>
      </c>
      <c r="I7575" s="1">
        <v>21.1</v>
      </c>
      <c r="J7575" s="1">
        <v>44.7</v>
      </c>
      <c r="K7575" s="3">
        <v>129</v>
      </c>
      <c r="N7575" s="1">
        <v>196</v>
      </c>
      <c r="O7575" s="1">
        <v>148.69999999999999</v>
      </c>
      <c r="P7575" s="1">
        <v>23.8</v>
      </c>
      <c r="Q7575" s="1">
        <v>26.3</v>
      </c>
      <c r="R7575" s="1">
        <v>3.09</v>
      </c>
      <c r="S7575" s="1">
        <v>23.8</v>
      </c>
      <c r="AJ7575" s="1" t="s">
        <v>406</v>
      </c>
      <c r="AK7575" s="19">
        <v>51.33</v>
      </c>
      <c r="AL7575" s="19">
        <v>42</v>
      </c>
      <c r="AN7575" s="3">
        <v>1965</v>
      </c>
      <c r="AQ7575">
        <v>80419</v>
      </c>
      <c r="AR7575" s="1" t="s">
        <v>606</v>
      </c>
    </row>
    <row r="7576" spans="1:44" x14ac:dyDescent="0.25">
      <c r="A7576" s="1">
        <v>9198</v>
      </c>
      <c r="B7576" s="1" t="s">
        <v>5283</v>
      </c>
      <c r="C7576" s="1">
        <v>110</v>
      </c>
      <c r="D7576" s="1" t="s">
        <v>5623</v>
      </c>
      <c r="F7576" s="1" t="s">
        <v>445</v>
      </c>
      <c r="G7576" s="1">
        <v>11</v>
      </c>
      <c r="H7576" s="1">
        <v>220</v>
      </c>
      <c r="I7576" s="1">
        <v>14.3</v>
      </c>
      <c r="J7576" s="1">
        <v>30.4</v>
      </c>
      <c r="K7576" s="3">
        <v>205</v>
      </c>
      <c r="N7576" s="1">
        <v>106</v>
      </c>
      <c r="O7576" s="1">
        <v>69.5</v>
      </c>
      <c r="P7576" s="1">
        <v>11.6</v>
      </c>
      <c r="Q7576" s="1">
        <v>12.6</v>
      </c>
      <c r="R7576" s="1">
        <v>2.1800000000000002</v>
      </c>
      <c r="S7576" s="1">
        <v>10.8</v>
      </c>
      <c r="AJ7576" s="1" t="s">
        <v>406</v>
      </c>
      <c r="AK7576" s="19">
        <v>51.33</v>
      </c>
      <c r="AL7576" s="19">
        <v>42</v>
      </c>
      <c r="AN7576" s="3">
        <v>1965</v>
      </c>
      <c r="AQ7576">
        <v>80419</v>
      </c>
      <c r="AR7576" s="1" t="s">
        <v>606</v>
      </c>
    </row>
    <row r="7577" spans="1:44" x14ac:dyDescent="0.25">
      <c r="A7577" s="1">
        <v>9199</v>
      </c>
      <c r="B7577" s="1" t="s">
        <v>5283</v>
      </c>
      <c r="C7577" s="1">
        <v>110</v>
      </c>
      <c r="D7577" s="1" t="s">
        <v>5623</v>
      </c>
      <c r="F7577" s="1" t="s">
        <v>445</v>
      </c>
      <c r="G7577" s="1">
        <v>6</v>
      </c>
      <c r="H7577" s="1">
        <v>31</v>
      </c>
      <c r="I7577" s="1">
        <v>12.3</v>
      </c>
      <c r="J7577" s="1">
        <v>10.199999999999999</v>
      </c>
      <c r="K7577" s="3">
        <v>2710</v>
      </c>
      <c r="L7577" s="2">
        <v>0.9</v>
      </c>
      <c r="N7577" s="1">
        <v>134</v>
      </c>
      <c r="O7577" s="1">
        <v>80.400000000000006</v>
      </c>
      <c r="P7577" s="1">
        <v>11</v>
      </c>
      <c r="Q7577" s="1">
        <v>16.5</v>
      </c>
      <c r="R7577" s="1">
        <v>4.47</v>
      </c>
      <c r="S7577" s="1">
        <v>9.7100000000000009</v>
      </c>
      <c r="AJ7577" s="1" t="s">
        <v>406</v>
      </c>
      <c r="AK7577" s="19">
        <v>51.33</v>
      </c>
      <c r="AL7577" s="19">
        <v>42</v>
      </c>
      <c r="AN7577" s="3">
        <v>1968</v>
      </c>
      <c r="AQ7577">
        <v>80419</v>
      </c>
      <c r="AR7577" s="1" t="s">
        <v>607</v>
      </c>
    </row>
    <row r="7578" spans="1:44" x14ac:dyDescent="0.25">
      <c r="A7578" s="1">
        <v>9200</v>
      </c>
      <c r="B7578" s="1" t="s">
        <v>5283</v>
      </c>
      <c r="C7578" s="1">
        <v>110</v>
      </c>
      <c r="D7578" s="1" t="s">
        <v>5623</v>
      </c>
      <c r="F7578" s="1" t="s">
        <v>445</v>
      </c>
      <c r="G7578" s="1">
        <v>6</v>
      </c>
      <c r="H7578" s="1">
        <v>31</v>
      </c>
      <c r="I7578" s="1">
        <v>12.3</v>
      </c>
      <c r="J7578" s="1">
        <v>10.199999999999999</v>
      </c>
      <c r="K7578" s="3">
        <v>1570</v>
      </c>
      <c r="L7578" s="2">
        <v>0.76</v>
      </c>
      <c r="N7578" s="1">
        <v>114</v>
      </c>
      <c r="O7578" s="1">
        <v>68.2</v>
      </c>
      <c r="P7578" s="1">
        <v>7.44</v>
      </c>
      <c r="Q7578" s="1">
        <v>10.1</v>
      </c>
      <c r="R7578" s="1">
        <v>2.89</v>
      </c>
      <c r="S7578" s="1">
        <v>7.96</v>
      </c>
      <c r="AJ7578" s="1" t="s">
        <v>406</v>
      </c>
      <c r="AK7578" s="19">
        <v>51.33</v>
      </c>
      <c r="AL7578" s="19">
        <v>42</v>
      </c>
      <c r="AN7578" s="3">
        <v>1968</v>
      </c>
      <c r="AQ7578">
        <v>80419</v>
      </c>
      <c r="AR7578" s="1" t="s">
        <v>607</v>
      </c>
    </row>
    <row r="7579" spans="1:44" x14ac:dyDescent="0.25">
      <c r="A7579" s="1">
        <v>9201</v>
      </c>
      <c r="B7579" s="1" t="s">
        <v>5283</v>
      </c>
      <c r="C7579" s="1">
        <v>110</v>
      </c>
      <c r="D7579" s="1" t="s">
        <v>5623</v>
      </c>
      <c r="F7579" s="1" t="s">
        <v>445</v>
      </c>
      <c r="G7579" s="1">
        <v>6</v>
      </c>
      <c r="H7579" s="1">
        <v>31</v>
      </c>
      <c r="I7579" s="1">
        <v>12.3</v>
      </c>
      <c r="J7579" s="1">
        <v>9.6999999999999993</v>
      </c>
      <c r="K7579" s="3">
        <v>1860</v>
      </c>
      <c r="L7579" s="2">
        <v>0.92</v>
      </c>
      <c r="N7579" s="1">
        <v>138</v>
      </c>
      <c r="O7579" s="1">
        <v>82.7</v>
      </c>
      <c r="P7579" s="1">
        <v>11.5</v>
      </c>
      <c r="Q7579" s="1">
        <v>16</v>
      </c>
      <c r="R7579" s="1">
        <v>3.69</v>
      </c>
      <c r="S7579" s="1">
        <v>11.3</v>
      </c>
      <c r="AJ7579" s="1" t="s">
        <v>406</v>
      </c>
      <c r="AK7579" s="19">
        <v>51.33</v>
      </c>
      <c r="AL7579" s="19">
        <v>42</v>
      </c>
      <c r="AN7579" s="3">
        <v>1968</v>
      </c>
      <c r="AQ7579">
        <v>80419</v>
      </c>
      <c r="AR7579" s="1" t="s">
        <v>607</v>
      </c>
    </row>
    <row r="7580" spans="1:44" x14ac:dyDescent="0.25">
      <c r="A7580" s="1">
        <v>9202</v>
      </c>
      <c r="B7580" s="1" t="s">
        <v>5283</v>
      </c>
      <c r="C7580" s="1">
        <v>110</v>
      </c>
      <c r="D7580" s="1" t="s">
        <v>5623</v>
      </c>
      <c r="F7580" s="1" t="s">
        <v>445</v>
      </c>
      <c r="G7580" s="1">
        <v>6</v>
      </c>
      <c r="H7580" s="1">
        <v>31</v>
      </c>
      <c r="I7580" s="1">
        <v>12.3</v>
      </c>
      <c r="J7580" s="1">
        <v>8.5</v>
      </c>
      <c r="K7580" s="3">
        <v>2810</v>
      </c>
      <c r="L7580" s="2">
        <v>0.51</v>
      </c>
      <c r="N7580" s="1">
        <v>76</v>
      </c>
      <c r="O7580" s="1">
        <v>45.7</v>
      </c>
      <c r="P7580" s="1">
        <v>6.6</v>
      </c>
      <c r="Q7580" s="1">
        <v>9.24</v>
      </c>
      <c r="R7580" s="1">
        <v>2.88</v>
      </c>
      <c r="S7580" s="1">
        <v>4.2</v>
      </c>
      <c r="AJ7580" s="1" t="s">
        <v>406</v>
      </c>
      <c r="AK7580" s="19">
        <v>51.33</v>
      </c>
      <c r="AL7580" s="19">
        <v>42</v>
      </c>
      <c r="AN7580" s="3">
        <v>1968</v>
      </c>
      <c r="AQ7580">
        <v>80419</v>
      </c>
      <c r="AR7580" s="1" t="s">
        <v>607</v>
      </c>
    </row>
    <row r="7581" spans="1:44" x14ac:dyDescent="0.25">
      <c r="A7581" s="1">
        <v>9203</v>
      </c>
      <c r="B7581" s="1" t="s">
        <v>5283</v>
      </c>
      <c r="C7581" s="1">
        <v>110</v>
      </c>
      <c r="D7581" s="1" t="s">
        <v>5623</v>
      </c>
      <c r="F7581" s="1" t="s">
        <v>445</v>
      </c>
      <c r="G7581" s="1">
        <v>6</v>
      </c>
      <c r="H7581" s="1">
        <v>31</v>
      </c>
      <c r="I7581" s="1">
        <v>12.3</v>
      </c>
      <c r="J7581" s="1">
        <v>9.8000000000000007</v>
      </c>
      <c r="K7581" s="3">
        <v>1250</v>
      </c>
      <c r="L7581" s="2">
        <v>0.63</v>
      </c>
      <c r="N7581" s="1">
        <v>95</v>
      </c>
      <c r="O7581" s="1">
        <v>57.1</v>
      </c>
      <c r="P7581" s="1">
        <v>8.02</v>
      </c>
      <c r="Q7581" s="1">
        <v>15.8</v>
      </c>
      <c r="R7581" s="1">
        <v>3.04</v>
      </c>
      <c r="S7581" s="1">
        <v>7.35</v>
      </c>
      <c r="AJ7581" s="1" t="s">
        <v>406</v>
      </c>
      <c r="AK7581" s="19">
        <v>51.33</v>
      </c>
      <c r="AL7581" s="19">
        <v>42</v>
      </c>
      <c r="AN7581" s="3">
        <v>1968</v>
      </c>
      <c r="AQ7581">
        <v>80419</v>
      </c>
      <c r="AR7581" s="1" t="s">
        <v>607</v>
      </c>
    </row>
    <row r="7582" spans="1:44" x14ac:dyDescent="0.25">
      <c r="A7582" s="1">
        <v>9204</v>
      </c>
      <c r="B7582" s="1" t="s">
        <v>5283</v>
      </c>
      <c r="C7582" s="1">
        <v>110</v>
      </c>
      <c r="D7582" s="1" t="s">
        <v>5982</v>
      </c>
      <c r="F7582" s="1" t="s">
        <v>445</v>
      </c>
      <c r="G7582" s="1">
        <v>8</v>
      </c>
      <c r="H7582" s="1">
        <v>10</v>
      </c>
      <c r="I7582" s="1">
        <v>1.8</v>
      </c>
      <c r="J7582" s="1">
        <v>1.3</v>
      </c>
      <c r="K7582" s="3">
        <v>38260</v>
      </c>
      <c r="N7582" s="1">
        <v>28</v>
      </c>
      <c r="R7582" s="1">
        <v>2.09</v>
      </c>
      <c r="AJ7582" s="1" t="s">
        <v>406</v>
      </c>
      <c r="AK7582" s="19">
        <v>51.33</v>
      </c>
      <c r="AL7582" s="19">
        <v>42</v>
      </c>
      <c r="AN7582" s="3">
        <v>1963</v>
      </c>
      <c r="AQ7582">
        <v>80419</v>
      </c>
      <c r="AR7582" s="1" t="s">
        <v>3408</v>
      </c>
    </row>
    <row r="7583" spans="1:44" x14ac:dyDescent="0.25">
      <c r="A7583" s="1">
        <v>9206</v>
      </c>
      <c r="B7583" s="1" t="s">
        <v>5283</v>
      </c>
      <c r="C7583" s="1">
        <v>110</v>
      </c>
      <c r="D7583" s="1" t="s">
        <v>6375</v>
      </c>
      <c r="F7583" s="1" t="s">
        <v>445</v>
      </c>
      <c r="G7583" s="1">
        <v>6</v>
      </c>
      <c r="H7583" s="1">
        <v>21</v>
      </c>
      <c r="I7583" s="1">
        <v>8</v>
      </c>
      <c r="J7583" s="1">
        <v>5.5</v>
      </c>
      <c r="K7583" s="3">
        <v>31200</v>
      </c>
      <c r="L7583" s="2">
        <v>0.97</v>
      </c>
      <c r="N7583" s="1">
        <v>78</v>
      </c>
      <c r="R7583" s="1">
        <v>3.71</v>
      </c>
      <c r="AJ7583" s="1" t="s">
        <v>406</v>
      </c>
      <c r="AK7583" s="19">
        <v>51.33</v>
      </c>
      <c r="AL7583" s="19">
        <v>42</v>
      </c>
      <c r="AN7583" s="3">
        <v>1963</v>
      </c>
      <c r="AQ7583">
        <v>80419</v>
      </c>
      <c r="AR7583" s="1" t="s">
        <v>3408</v>
      </c>
    </row>
    <row r="7584" spans="1:44" x14ac:dyDescent="0.25">
      <c r="A7584" s="1">
        <v>9207</v>
      </c>
      <c r="B7584" s="1" t="s">
        <v>5283</v>
      </c>
      <c r="C7584" s="1">
        <v>110</v>
      </c>
      <c r="D7584" s="1" t="s">
        <v>5669</v>
      </c>
      <c r="F7584" s="1" t="s">
        <v>445</v>
      </c>
      <c r="G7584" s="1">
        <v>7</v>
      </c>
      <c r="H7584" s="1">
        <v>17</v>
      </c>
      <c r="I7584" s="1">
        <v>6</v>
      </c>
      <c r="J7584" s="1">
        <v>3.5</v>
      </c>
      <c r="K7584" s="3">
        <v>18200</v>
      </c>
      <c r="L7584" s="2">
        <v>0.93</v>
      </c>
      <c r="N7584" s="1">
        <v>51</v>
      </c>
      <c r="R7584" s="1">
        <v>3.71</v>
      </c>
      <c r="AJ7584" s="1" t="s">
        <v>406</v>
      </c>
      <c r="AK7584" s="19">
        <v>51.33</v>
      </c>
      <c r="AL7584" s="19">
        <v>42</v>
      </c>
      <c r="AN7584" s="3">
        <v>1963</v>
      </c>
      <c r="AQ7584">
        <v>80419</v>
      </c>
      <c r="AR7584" s="1" t="s">
        <v>3408</v>
      </c>
    </row>
    <row r="7585" spans="1:44" x14ac:dyDescent="0.25">
      <c r="A7585" s="1">
        <v>9208</v>
      </c>
      <c r="B7585" s="1" t="s">
        <v>5283</v>
      </c>
      <c r="C7585" s="1">
        <v>110</v>
      </c>
      <c r="D7585" s="1" t="s">
        <v>6218</v>
      </c>
      <c r="F7585" s="1" t="s">
        <v>445</v>
      </c>
      <c r="G7585" s="1">
        <v>6</v>
      </c>
      <c r="H7585" s="1">
        <v>25</v>
      </c>
      <c r="I7585" s="1">
        <v>9.1999999999999993</v>
      </c>
      <c r="J7585" s="1">
        <v>7.3</v>
      </c>
      <c r="K7585" s="3">
        <v>4183</v>
      </c>
      <c r="N7585" s="1">
        <v>50</v>
      </c>
      <c r="O7585" s="1">
        <v>33.200000000000003</v>
      </c>
      <c r="Q7585" s="1">
        <v>5.63</v>
      </c>
      <c r="R7585" s="1">
        <v>2.2000000000000002</v>
      </c>
      <c r="S7585" s="1">
        <v>34.9</v>
      </c>
      <c r="AJ7585" s="1" t="s">
        <v>406</v>
      </c>
      <c r="AK7585" s="19">
        <v>51.33</v>
      </c>
      <c r="AL7585" s="19">
        <v>42</v>
      </c>
      <c r="AN7585" s="3">
        <v>1953</v>
      </c>
      <c r="AQ7585">
        <v>80419</v>
      </c>
      <c r="AR7585" s="1" t="s">
        <v>608</v>
      </c>
    </row>
    <row r="7586" spans="1:44" x14ac:dyDescent="0.25">
      <c r="A7586" s="1">
        <v>9209</v>
      </c>
      <c r="B7586" s="1" t="s">
        <v>5283</v>
      </c>
      <c r="C7586" s="1">
        <v>110</v>
      </c>
      <c r="D7586" s="1" t="s">
        <v>5840</v>
      </c>
      <c r="F7586" s="1" t="s">
        <v>445</v>
      </c>
      <c r="G7586" s="1">
        <v>6</v>
      </c>
      <c r="H7586" s="1">
        <v>42</v>
      </c>
      <c r="I7586" s="1">
        <v>17.5</v>
      </c>
      <c r="J7586" s="1">
        <v>17.5</v>
      </c>
      <c r="K7586" s="3">
        <v>1704</v>
      </c>
      <c r="N7586" s="1">
        <v>118</v>
      </c>
      <c r="O7586" s="1">
        <v>86.1</v>
      </c>
      <c r="Q7586" s="1">
        <v>19.399999999999999</v>
      </c>
      <c r="R7586" s="1">
        <v>3.2</v>
      </c>
      <c r="S7586" s="1">
        <v>45.9</v>
      </c>
      <c r="AJ7586" s="1" t="s">
        <v>406</v>
      </c>
      <c r="AK7586" s="19">
        <v>51.33</v>
      </c>
      <c r="AL7586" s="19">
        <v>42</v>
      </c>
      <c r="AN7586" s="3">
        <v>1953</v>
      </c>
      <c r="AQ7586">
        <v>80419</v>
      </c>
      <c r="AR7586" s="1" t="s">
        <v>608</v>
      </c>
    </row>
    <row r="7587" spans="1:44" x14ac:dyDescent="0.25">
      <c r="A7587" s="1">
        <v>9210</v>
      </c>
      <c r="B7587" s="1" t="s">
        <v>5283</v>
      </c>
      <c r="C7587" s="1">
        <v>110</v>
      </c>
      <c r="D7587" s="1" t="s">
        <v>5840</v>
      </c>
      <c r="F7587" s="1" t="s">
        <v>445</v>
      </c>
      <c r="G7587" s="1">
        <v>6</v>
      </c>
      <c r="H7587" s="1">
        <v>56</v>
      </c>
      <c r="I7587" s="1">
        <v>21</v>
      </c>
      <c r="J7587" s="1">
        <v>22</v>
      </c>
      <c r="K7587" s="3">
        <v>1436</v>
      </c>
      <c r="N7587" s="1">
        <v>313</v>
      </c>
      <c r="O7587" s="1">
        <v>205.5</v>
      </c>
      <c r="Q7587" s="1">
        <v>43.6</v>
      </c>
      <c r="R7587" s="1">
        <v>3.2</v>
      </c>
      <c r="S7587" s="1">
        <v>85.1</v>
      </c>
      <c r="AJ7587" s="1" t="s">
        <v>406</v>
      </c>
      <c r="AK7587" s="19">
        <v>51.33</v>
      </c>
      <c r="AL7587" s="19">
        <v>42</v>
      </c>
      <c r="AN7587" s="3">
        <v>1953</v>
      </c>
      <c r="AQ7587">
        <v>80419</v>
      </c>
      <c r="AR7587" s="1" t="s">
        <v>608</v>
      </c>
    </row>
    <row r="7588" spans="1:44" x14ac:dyDescent="0.25">
      <c r="A7588" s="1">
        <v>9211</v>
      </c>
      <c r="B7588" s="1" t="s">
        <v>5283</v>
      </c>
      <c r="C7588" s="1">
        <v>110</v>
      </c>
      <c r="D7588" s="1" t="s">
        <v>5623</v>
      </c>
      <c r="F7588" s="1" t="s">
        <v>445</v>
      </c>
      <c r="G7588" s="1">
        <v>10</v>
      </c>
      <c r="H7588" s="1">
        <v>57</v>
      </c>
      <c r="I7588" s="1">
        <v>9.1</v>
      </c>
      <c r="J7588" s="1">
        <v>10.8</v>
      </c>
      <c r="K7588" s="3">
        <v>2060</v>
      </c>
      <c r="N7588" s="1">
        <v>90</v>
      </c>
      <c r="O7588" s="1">
        <v>58.3</v>
      </c>
      <c r="P7588" s="1">
        <v>13.5</v>
      </c>
      <c r="Q7588" s="1">
        <v>8.19</v>
      </c>
      <c r="R7588" s="1">
        <v>2.48</v>
      </c>
      <c r="S7588" s="1">
        <v>67.099999999999994</v>
      </c>
      <c r="AJ7588" s="1" t="s">
        <v>406</v>
      </c>
      <c r="AK7588" s="19">
        <v>51.33</v>
      </c>
      <c r="AL7588" s="19">
        <v>42</v>
      </c>
      <c r="AN7588" s="3">
        <v>1967</v>
      </c>
      <c r="AQ7588">
        <v>80419</v>
      </c>
      <c r="AR7588" s="1" t="s">
        <v>609</v>
      </c>
    </row>
    <row r="7589" spans="1:44" x14ac:dyDescent="0.25">
      <c r="A7589" s="1">
        <v>9212</v>
      </c>
      <c r="B7589" s="1" t="s">
        <v>5283</v>
      </c>
      <c r="C7589" s="1">
        <v>110</v>
      </c>
      <c r="D7589" s="1" t="s">
        <v>5623</v>
      </c>
      <c r="F7589" s="1" t="s">
        <v>445</v>
      </c>
      <c r="G7589" s="1">
        <v>11</v>
      </c>
      <c r="H7589" s="1">
        <v>183</v>
      </c>
      <c r="I7589" s="1">
        <v>12.1</v>
      </c>
      <c r="J7589" s="1">
        <v>22</v>
      </c>
      <c r="K7589" s="3">
        <v>600</v>
      </c>
      <c r="N7589" s="1">
        <v>150</v>
      </c>
      <c r="O7589" s="1">
        <v>89.9</v>
      </c>
      <c r="P7589" s="1">
        <v>20.399999999999999</v>
      </c>
      <c r="Q7589" s="1">
        <v>6.5</v>
      </c>
      <c r="R7589" s="1">
        <v>1.27</v>
      </c>
      <c r="S7589" s="1">
        <v>55.1</v>
      </c>
      <c r="AJ7589" s="1" t="s">
        <v>406</v>
      </c>
      <c r="AK7589" s="19">
        <v>51.33</v>
      </c>
      <c r="AL7589" s="19">
        <v>42</v>
      </c>
      <c r="AN7589" s="3">
        <v>1967</v>
      </c>
      <c r="AQ7589">
        <v>80419</v>
      </c>
      <c r="AR7589" s="1" t="s">
        <v>609</v>
      </c>
    </row>
    <row r="7590" spans="1:44" x14ac:dyDescent="0.25">
      <c r="A7590" s="1">
        <v>9213</v>
      </c>
      <c r="B7590" s="1" t="s">
        <v>5283</v>
      </c>
      <c r="C7590" s="1">
        <v>110</v>
      </c>
      <c r="D7590" s="1" t="s">
        <v>5623</v>
      </c>
      <c r="F7590" s="1" t="s">
        <v>445</v>
      </c>
      <c r="G7590" s="1">
        <v>6</v>
      </c>
      <c r="H7590" s="1">
        <v>51</v>
      </c>
      <c r="I7590" s="1">
        <v>19.600000000000001</v>
      </c>
      <c r="J7590" s="1">
        <v>19.600000000000001</v>
      </c>
      <c r="K7590" s="3">
        <v>850</v>
      </c>
      <c r="N7590" s="1">
        <v>270</v>
      </c>
      <c r="O7590" s="1">
        <v>132</v>
      </c>
      <c r="P7590" s="1">
        <v>16</v>
      </c>
      <c r="Q7590" s="1">
        <v>26</v>
      </c>
      <c r="R7590" s="1">
        <v>3.6</v>
      </c>
      <c r="AJ7590" s="1" t="s">
        <v>406</v>
      </c>
      <c r="AK7590" s="19">
        <v>51.33</v>
      </c>
      <c r="AL7590" s="19">
        <v>42</v>
      </c>
      <c r="AN7590" s="3">
        <v>2007</v>
      </c>
      <c r="AQ7590">
        <v>80419</v>
      </c>
      <c r="AR7590" s="1" t="s">
        <v>610</v>
      </c>
    </row>
    <row r="7591" spans="1:44" x14ac:dyDescent="0.25">
      <c r="A7591" s="1">
        <v>9214</v>
      </c>
      <c r="B7591" s="1" t="s">
        <v>5283</v>
      </c>
      <c r="C7591" s="1">
        <v>110</v>
      </c>
      <c r="D7591" s="1" t="s">
        <v>5623</v>
      </c>
      <c r="F7591" s="1" t="s">
        <v>445</v>
      </c>
      <c r="G7591" s="1">
        <v>6</v>
      </c>
      <c r="H7591" s="1">
        <v>52</v>
      </c>
      <c r="I7591" s="1">
        <v>19.899999999999999</v>
      </c>
      <c r="J7591" s="1">
        <v>20</v>
      </c>
      <c r="K7591" s="3">
        <v>820</v>
      </c>
      <c r="N7591" s="1">
        <v>275</v>
      </c>
      <c r="O7591" s="1">
        <v>135</v>
      </c>
      <c r="P7591" s="1">
        <v>16</v>
      </c>
      <c r="Q7591" s="1">
        <v>26</v>
      </c>
      <c r="R7591" s="1">
        <v>3.6</v>
      </c>
      <c r="AJ7591" s="1" t="s">
        <v>406</v>
      </c>
      <c r="AK7591" s="19">
        <v>51.33</v>
      </c>
      <c r="AL7591" s="19">
        <v>42</v>
      </c>
      <c r="AN7591" s="3">
        <v>2007</v>
      </c>
      <c r="AQ7591">
        <v>80419</v>
      </c>
      <c r="AR7591" s="1" t="s">
        <v>610</v>
      </c>
    </row>
    <row r="7592" spans="1:44" x14ac:dyDescent="0.25">
      <c r="A7592" s="1">
        <v>9215</v>
      </c>
      <c r="B7592" s="1" t="s">
        <v>5283</v>
      </c>
      <c r="C7592" s="1">
        <v>110</v>
      </c>
      <c r="D7592" s="1" t="s">
        <v>5623</v>
      </c>
      <c r="F7592" s="1" t="s">
        <v>445</v>
      </c>
      <c r="G7592" s="1">
        <v>6</v>
      </c>
      <c r="H7592" s="1">
        <v>53</v>
      </c>
      <c r="I7592" s="1">
        <v>20.2</v>
      </c>
      <c r="J7592" s="1">
        <v>20.6</v>
      </c>
      <c r="K7592" s="3">
        <v>790</v>
      </c>
      <c r="N7592" s="1">
        <v>280</v>
      </c>
      <c r="O7592" s="1">
        <v>138</v>
      </c>
      <c r="P7592" s="1">
        <v>16</v>
      </c>
      <c r="Q7592" s="1">
        <v>27</v>
      </c>
      <c r="R7592" s="1">
        <v>3.7</v>
      </c>
      <c r="AJ7592" s="1" t="s">
        <v>406</v>
      </c>
      <c r="AK7592" s="19">
        <v>51.33</v>
      </c>
      <c r="AL7592" s="19">
        <v>42</v>
      </c>
      <c r="AN7592" s="3">
        <v>2007</v>
      </c>
      <c r="AQ7592">
        <v>80419</v>
      </c>
      <c r="AR7592" s="1" t="s">
        <v>610</v>
      </c>
    </row>
    <row r="7593" spans="1:44" x14ac:dyDescent="0.25">
      <c r="A7593" s="1">
        <v>9216</v>
      </c>
      <c r="B7593" s="1" t="s">
        <v>5283</v>
      </c>
      <c r="C7593" s="1">
        <v>110</v>
      </c>
      <c r="D7593" s="1" t="s">
        <v>5623</v>
      </c>
      <c r="F7593" s="1" t="s">
        <v>445</v>
      </c>
      <c r="G7593" s="1">
        <v>6</v>
      </c>
      <c r="H7593" s="1">
        <v>54</v>
      </c>
      <c r="I7593" s="1">
        <v>20.5</v>
      </c>
      <c r="J7593" s="1">
        <v>20.9</v>
      </c>
      <c r="K7593" s="3">
        <v>780</v>
      </c>
      <c r="N7593" s="1">
        <v>287</v>
      </c>
      <c r="O7593" s="1">
        <v>143</v>
      </c>
      <c r="P7593" s="1">
        <v>16</v>
      </c>
      <c r="Q7593" s="1">
        <v>27</v>
      </c>
      <c r="R7593" s="1">
        <v>3.7</v>
      </c>
      <c r="AJ7593" s="1" t="s">
        <v>406</v>
      </c>
      <c r="AK7593" s="19">
        <v>51.33</v>
      </c>
      <c r="AL7593" s="19">
        <v>42</v>
      </c>
      <c r="AN7593" s="3">
        <v>2007</v>
      </c>
      <c r="AQ7593">
        <v>80419</v>
      </c>
      <c r="AR7593" s="1" t="s">
        <v>610</v>
      </c>
    </row>
    <row r="7594" spans="1:44" x14ac:dyDescent="0.25">
      <c r="A7594" s="1">
        <v>9217</v>
      </c>
      <c r="B7594" s="1" t="s">
        <v>5283</v>
      </c>
      <c r="C7594" s="1">
        <v>110</v>
      </c>
      <c r="D7594" s="1" t="s">
        <v>5623</v>
      </c>
      <c r="F7594" s="1" t="s">
        <v>445</v>
      </c>
      <c r="G7594" s="1">
        <v>6</v>
      </c>
      <c r="H7594" s="1">
        <v>55</v>
      </c>
      <c r="I7594" s="1">
        <v>20.7</v>
      </c>
      <c r="J7594" s="1">
        <v>21</v>
      </c>
      <c r="K7594" s="3">
        <v>760</v>
      </c>
      <c r="N7594" s="1">
        <v>284</v>
      </c>
      <c r="O7594" s="1">
        <v>143</v>
      </c>
      <c r="P7594" s="1">
        <v>16</v>
      </c>
      <c r="Q7594" s="1">
        <v>26</v>
      </c>
      <c r="R7594" s="1">
        <v>3.6</v>
      </c>
      <c r="AJ7594" s="1" t="s">
        <v>406</v>
      </c>
      <c r="AK7594" s="19">
        <v>51.33</v>
      </c>
      <c r="AL7594" s="19">
        <v>42</v>
      </c>
      <c r="AN7594" s="3">
        <v>2007</v>
      </c>
      <c r="AQ7594">
        <v>80419</v>
      </c>
      <c r="AR7594" s="1" t="s">
        <v>610</v>
      </c>
    </row>
    <row r="7595" spans="1:44" x14ac:dyDescent="0.25">
      <c r="A7595" s="1">
        <v>9218</v>
      </c>
      <c r="B7595" s="1" t="s">
        <v>5283</v>
      </c>
      <c r="C7595" s="1">
        <v>110</v>
      </c>
      <c r="D7595" s="1" t="s">
        <v>5623</v>
      </c>
      <c r="F7595" s="1" t="s">
        <v>445</v>
      </c>
      <c r="G7595" s="1">
        <v>6</v>
      </c>
      <c r="H7595" s="1">
        <v>56</v>
      </c>
      <c r="I7595" s="1">
        <v>21.1</v>
      </c>
      <c r="J7595" s="1">
        <v>21.6</v>
      </c>
      <c r="K7595" s="3">
        <v>730</v>
      </c>
      <c r="N7595" s="1">
        <v>290</v>
      </c>
      <c r="O7595" s="1">
        <v>147</v>
      </c>
      <c r="P7595" s="1">
        <v>16</v>
      </c>
      <c r="Q7595" s="1">
        <v>28</v>
      </c>
      <c r="R7595" s="1">
        <v>3.7</v>
      </c>
      <c r="AJ7595" s="1" t="s">
        <v>406</v>
      </c>
      <c r="AK7595" s="19">
        <v>51.33</v>
      </c>
      <c r="AL7595" s="19">
        <v>42</v>
      </c>
      <c r="AN7595" s="3">
        <v>2007</v>
      </c>
      <c r="AQ7595">
        <v>80419</v>
      </c>
      <c r="AR7595" s="1" t="s">
        <v>610</v>
      </c>
    </row>
    <row r="7596" spans="1:44" x14ac:dyDescent="0.25">
      <c r="A7596" s="1">
        <v>9219</v>
      </c>
      <c r="B7596" s="1" t="s">
        <v>5283</v>
      </c>
      <c r="C7596" s="1">
        <v>110</v>
      </c>
      <c r="D7596" s="1" t="s">
        <v>5623</v>
      </c>
      <c r="F7596" s="1" t="s">
        <v>445</v>
      </c>
      <c r="G7596" s="1">
        <v>6</v>
      </c>
      <c r="H7596" s="1">
        <v>57</v>
      </c>
      <c r="I7596" s="1">
        <v>21.3</v>
      </c>
      <c r="J7596" s="1">
        <v>21.9</v>
      </c>
      <c r="K7596" s="3">
        <v>720</v>
      </c>
      <c r="N7596" s="1">
        <v>295</v>
      </c>
      <c r="O7596" s="1">
        <v>151</v>
      </c>
      <c r="P7596" s="1">
        <v>17</v>
      </c>
      <c r="Q7596" s="1">
        <v>28</v>
      </c>
      <c r="R7596" s="1">
        <v>3.7</v>
      </c>
      <c r="AJ7596" s="1" t="s">
        <v>406</v>
      </c>
      <c r="AK7596" s="19">
        <v>51.33</v>
      </c>
      <c r="AL7596" s="19">
        <v>42</v>
      </c>
      <c r="AN7596" s="3">
        <v>2007</v>
      </c>
      <c r="AQ7596">
        <v>80419</v>
      </c>
      <c r="AR7596" s="1" t="s">
        <v>610</v>
      </c>
    </row>
    <row r="7597" spans="1:44" x14ac:dyDescent="0.25">
      <c r="A7597" s="1">
        <v>9220</v>
      </c>
      <c r="B7597" s="1" t="s">
        <v>5283</v>
      </c>
      <c r="C7597" s="1">
        <v>110</v>
      </c>
      <c r="D7597" s="1" t="s">
        <v>5623</v>
      </c>
      <c r="F7597" s="1" t="s">
        <v>445</v>
      </c>
      <c r="G7597" s="1">
        <v>6</v>
      </c>
      <c r="H7597" s="1">
        <v>58</v>
      </c>
      <c r="I7597" s="1">
        <v>21.6</v>
      </c>
      <c r="J7597" s="1">
        <v>22.2</v>
      </c>
      <c r="K7597" s="3">
        <v>710</v>
      </c>
      <c r="N7597" s="1">
        <v>301</v>
      </c>
      <c r="O7597" s="1">
        <v>155</v>
      </c>
      <c r="P7597" s="1">
        <v>17</v>
      </c>
      <c r="Q7597" s="1">
        <v>29</v>
      </c>
      <c r="R7597" s="1">
        <v>3.7</v>
      </c>
      <c r="AJ7597" s="1" t="s">
        <v>406</v>
      </c>
      <c r="AK7597" s="19">
        <v>51.33</v>
      </c>
      <c r="AL7597" s="19">
        <v>42</v>
      </c>
      <c r="AN7597" s="3">
        <v>2007</v>
      </c>
      <c r="AQ7597">
        <v>80419</v>
      </c>
      <c r="AR7597" s="1" t="s">
        <v>610</v>
      </c>
    </row>
    <row r="7598" spans="1:44" x14ac:dyDescent="0.25">
      <c r="A7598" s="1">
        <v>9221</v>
      </c>
      <c r="B7598" s="1" t="s">
        <v>5283</v>
      </c>
      <c r="C7598" s="1">
        <v>110</v>
      </c>
      <c r="D7598" s="1" t="s">
        <v>5623</v>
      </c>
      <c r="F7598" s="1" t="s">
        <v>445</v>
      </c>
      <c r="G7598" s="1">
        <v>6</v>
      </c>
      <c r="H7598" s="1">
        <v>59</v>
      </c>
      <c r="I7598" s="1">
        <v>21.9</v>
      </c>
      <c r="J7598" s="1">
        <v>22.7</v>
      </c>
      <c r="K7598" s="3">
        <v>690</v>
      </c>
      <c r="N7598" s="1">
        <v>308</v>
      </c>
      <c r="O7598" s="1">
        <v>160</v>
      </c>
      <c r="P7598" s="1">
        <v>17</v>
      </c>
      <c r="Q7598" s="1">
        <v>30</v>
      </c>
      <c r="R7598" s="1">
        <v>3.8</v>
      </c>
      <c r="AJ7598" s="1" t="s">
        <v>406</v>
      </c>
      <c r="AK7598" s="19">
        <v>51.33</v>
      </c>
      <c r="AL7598" s="19">
        <v>42</v>
      </c>
      <c r="AN7598" s="3">
        <v>2007</v>
      </c>
      <c r="AQ7598">
        <v>80419</v>
      </c>
      <c r="AR7598" s="1" t="s">
        <v>610</v>
      </c>
    </row>
    <row r="7599" spans="1:44" x14ac:dyDescent="0.25">
      <c r="A7599" s="1">
        <v>9222</v>
      </c>
      <c r="B7599" s="1" t="s">
        <v>5283</v>
      </c>
      <c r="C7599" s="1">
        <v>110</v>
      </c>
      <c r="D7599" s="1" t="s">
        <v>5623</v>
      </c>
      <c r="F7599" s="1" t="s">
        <v>445</v>
      </c>
      <c r="G7599" s="1">
        <v>6</v>
      </c>
      <c r="H7599" s="1">
        <v>60</v>
      </c>
      <c r="I7599" s="1">
        <v>22.2</v>
      </c>
      <c r="J7599" s="1">
        <v>23.1</v>
      </c>
      <c r="K7599" s="3">
        <v>680</v>
      </c>
      <c r="N7599" s="1">
        <v>316</v>
      </c>
      <c r="O7599" s="1">
        <v>165</v>
      </c>
      <c r="P7599" s="1">
        <v>18</v>
      </c>
      <c r="Q7599" s="1">
        <v>32</v>
      </c>
      <c r="R7599" s="1">
        <v>3.9</v>
      </c>
      <c r="AJ7599" s="1" t="s">
        <v>406</v>
      </c>
      <c r="AK7599" s="19">
        <v>51.33</v>
      </c>
      <c r="AL7599" s="19">
        <v>42</v>
      </c>
      <c r="AN7599" s="3">
        <v>2007</v>
      </c>
      <c r="AQ7599">
        <v>80419</v>
      </c>
      <c r="AR7599" s="1" t="s">
        <v>610</v>
      </c>
    </row>
    <row r="7600" spans="1:44" x14ac:dyDescent="0.25">
      <c r="A7600" s="1">
        <v>9223</v>
      </c>
      <c r="B7600" s="1" t="s">
        <v>5283</v>
      </c>
      <c r="C7600" s="1">
        <v>110</v>
      </c>
      <c r="D7600" s="1" t="s">
        <v>5623</v>
      </c>
      <c r="F7600" s="1" t="s">
        <v>445</v>
      </c>
      <c r="G7600" s="1">
        <v>6</v>
      </c>
      <c r="H7600" s="1">
        <v>61</v>
      </c>
      <c r="I7600" s="1">
        <v>22.5</v>
      </c>
      <c r="J7600" s="1">
        <v>23.6</v>
      </c>
      <c r="K7600" s="3">
        <v>670</v>
      </c>
      <c r="N7600" s="1">
        <v>325</v>
      </c>
      <c r="O7600" s="1">
        <v>171</v>
      </c>
      <c r="P7600" s="1">
        <v>18</v>
      </c>
      <c r="Q7600" s="1">
        <v>33</v>
      </c>
      <c r="R7600" s="1">
        <v>4</v>
      </c>
      <c r="AJ7600" s="1" t="s">
        <v>406</v>
      </c>
      <c r="AK7600" s="19">
        <v>51.33</v>
      </c>
      <c r="AL7600" s="19">
        <v>42</v>
      </c>
      <c r="AN7600" s="3">
        <v>2007</v>
      </c>
      <c r="AQ7600">
        <v>80419</v>
      </c>
      <c r="AR7600" s="1" t="s">
        <v>610</v>
      </c>
    </row>
    <row r="7601" spans="1:44" x14ac:dyDescent="0.25">
      <c r="A7601" s="1">
        <v>9224</v>
      </c>
      <c r="B7601" s="1" t="s">
        <v>5283</v>
      </c>
      <c r="C7601" s="1">
        <v>110</v>
      </c>
      <c r="D7601" s="1" t="s">
        <v>5623</v>
      </c>
      <c r="F7601" s="1" t="s">
        <v>445</v>
      </c>
      <c r="G7601" s="1">
        <v>6</v>
      </c>
      <c r="H7601" s="1">
        <v>62</v>
      </c>
      <c r="I7601" s="1">
        <v>22.8</v>
      </c>
      <c r="J7601" s="1">
        <v>24.2</v>
      </c>
      <c r="K7601" s="3">
        <v>640</v>
      </c>
      <c r="N7601" s="1">
        <v>326</v>
      </c>
      <c r="O7601" s="1">
        <v>173</v>
      </c>
      <c r="P7601" s="1">
        <v>18</v>
      </c>
      <c r="Q7601" s="1">
        <v>34</v>
      </c>
      <c r="R7601" s="1">
        <v>4</v>
      </c>
      <c r="AJ7601" s="1" t="s">
        <v>406</v>
      </c>
      <c r="AK7601" s="19">
        <v>51.33</v>
      </c>
      <c r="AL7601" s="19">
        <v>42</v>
      </c>
      <c r="AN7601" s="3">
        <v>2007</v>
      </c>
      <c r="AQ7601">
        <v>80419</v>
      </c>
      <c r="AR7601" s="1" t="s">
        <v>610</v>
      </c>
    </row>
    <row r="7602" spans="1:44" x14ac:dyDescent="0.25">
      <c r="A7602" s="1">
        <v>9225</v>
      </c>
      <c r="B7602" s="1" t="s">
        <v>5283</v>
      </c>
      <c r="C7602" s="1">
        <v>110</v>
      </c>
      <c r="D7602" s="1" t="s">
        <v>5623</v>
      </c>
      <c r="F7602" s="1" t="s">
        <v>445</v>
      </c>
      <c r="G7602" s="1">
        <v>6</v>
      </c>
      <c r="H7602" s="1">
        <v>63</v>
      </c>
      <c r="I7602" s="1">
        <v>23.1</v>
      </c>
      <c r="J7602" s="1">
        <v>24.8</v>
      </c>
      <c r="K7602" s="3">
        <v>610</v>
      </c>
      <c r="N7602" s="1">
        <v>329</v>
      </c>
      <c r="O7602" s="1">
        <v>176</v>
      </c>
      <c r="P7602" s="1">
        <v>18</v>
      </c>
      <c r="Q7602" s="1">
        <v>34</v>
      </c>
      <c r="R7602" s="1">
        <v>4</v>
      </c>
      <c r="AJ7602" s="1" t="s">
        <v>406</v>
      </c>
      <c r="AK7602" s="19">
        <v>51.33</v>
      </c>
      <c r="AL7602" s="19">
        <v>42</v>
      </c>
      <c r="AN7602" s="3">
        <v>2007</v>
      </c>
      <c r="AQ7602">
        <v>80419</v>
      </c>
      <c r="AR7602" s="1" t="s">
        <v>610</v>
      </c>
    </row>
    <row r="7603" spans="1:44" x14ac:dyDescent="0.25">
      <c r="A7603" s="1">
        <v>9226</v>
      </c>
      <c r="B7603" s="1" t="s">
        <v>5283</v>
      </c>
      <c r="C7603" s="1">
        <v>110</v>
      </c>
      <c r="D7603" s="1" t="s">
        <v>5623</v>
      </c>
      <c r="F7603" s="1" t="s">
        <v>445</v>
      </c>
      <c r="G7603" s="1">
        <v>6</v>
      </c>
      <c r="H7603" s="1">
        <v>64</v>
      </c>
      <c r="I7603" s="1">
        <v>23.4</v>
      </c>
      <c r="J7603" s="1">
        <v>25.3</v>
      </c>
      <c r="K7603" s="3">
        <v>590</v>
      </c>
      <c r="N7603" s="1">
        <v>333</v>
      </c>
      <c r="O7603" s="1">
        <v>179</v>
      </c>
      <c r="P7603" s="1">
        <v>18</v>
      </c>
      <c r="Q7603" s="1">
        <v>35</v>
      </c>
      <c r="R7603" s="1">
        <v>4</v>
      </c>
      <c r="AJ7603" s="1" t="s">
        <v>406</v>
      </c>
      <c r="AK7603" s="19">
        <v>51.33</v>
      </c>
      <c r="AL7603" s="19">
        <v>42</v>
      </c>
      <c r="AN7603" s="3">
        <v>2007</v>
      </c>
      <c r="AQ7603">
        <v>80419</v>
      </c>
      <c r="AR7603" s="1" t="s">
        <v>610</v>
      </c>
    </row>
    <row r="7604" spans="1:44" x14ac:dyDescent="0.25">
      <c r="A7604" s="1">
        <v>9227</v>
      </c>
      <c r="B7604" s="1" t="s">
        <v>5283</v>
      </c>
      <c r="C7604" s="1">
        <v>110</v>
      </c>
      <c r="D7604" s="1" t="s">
        <v>5623</v>
      </c>
      <c r="F7604" s="1" t="s">
        <v>445</v>
      </c>
      <c r="G7604" s="1">
        <v>6</v>
      </c>
      <c r="H7604" s="1">
        <v>65</v>
      </c>
      <c r="I7604" s="1">
        <v>23.7</v>
      </c>
      <c r="J7604" s="1">
        <v>25.9</v>
      </c>
      <c r="K7604" s="3">
        <v>570</v>
      </c>
      <c r="N7604" s="1">
        <v>337</v>
      </c>
      <c r="O7604" s="1">
        <v>182</v>
      </c>
      <c r="P7604" s="1">
        <v>19</v>
      </c>
      <c r="Q7604" s="1">
        <v>35</v>
      </c>
      <c r="R7604" s="1">
        <v>4</v>
      </c>
      <c r="AJ7604" s="1" t="s">
        <v>406</v>
      </c>
      <c r="AK7604" s="19">
        <v>51.33</v>
      </c>
      <c r="AL7604" s="19">
        <v>42</v>
      </c>
      <c r="AN7604" s="3">
        <v>2007</v>
      </c>
      <c r="AQ7604">
        <v>80419</v>
      </c>
      <c r="AR7604" s="1" t="s">
        <v>610</v>
      </c>
    </row>
    <row r="7605" spans="1:44" x14ac:dyDescent="0.25">
      <c r="A7605" s="1">
        <v>9228</v>
      </c>
      <c r="B7605" s="1" t="s">
        <v>5283</v>
      </c>
      <c r="C7605" s="1">
        <v>110</v>
      </c>
      <c r="D7605" s="1" t="s">
        <v>5623</v>
      </c>
      <c r="F7605" s="1" t="s">
        <v>445</v>
      </c>
      <c r="G7605" s="1">
        <v>6</v>
      </c>
      <c r="H7605" s="1">
        <v>66</v>
      </c>
      <c r="I7605" s="1">
        <v>24</v>
      </c>
      <c r="J7605" s="1">
        <v>26.4</v>
      </c>
      <c r="K7605" s="3">
        <v>520</v>
      </c>
      <c r="N7605" s="1">
        <v>321</v>
      </c>
      <c r="O7605" s="1">
        <v>175</v>
      </c>
      <c r="P7605" s="1">
        <v>18</v>
      </c>
      <c r="Q7605" s="1">
        <v>33</v>
      </c>
      <c r="R7605" s="1">
        <v>3.8</v>
      </c>
      <c r="AJ7605" s="1" t="s">
        <v>406</v>
      </c>
      <c r="AK7605" s="19">
        <v>51.33</v>
      </c>
      <c r="AL7605" s="19">
        <v>42</v>
      </c>
      <c r="AN7605" s="3">
        <v>2007</v>
      </c>
      <c r="AQ7605">
        <v>80419</v>
      </c>
      <c r="AR7605" s="1" t="s">
        <v>610</v>
      </c>
    </row>
    <row r="7606" spans="1:44" x14ac:dyDescent="0.25">
      <c r="A7606" s="1">
        <v>9229</v>
      </c>
      <c r="B7606" s="1" t="s">
        <v>5283</v>
      </c>
      <c r="C7606" s="1">
        <v>110</v>
      </c>
      <c r="D7606" s="1" t="s">
        <v>5623</v>
      </c>
      <c r="F7606" s="1" t="s">
        <v>445</v>
      </c>
      <c r="G7606" s="1">
        <v>6</v>
      </c>
      <c r="H7606" s="1">
        <v>67</v>
      </c>
      <c r="I7606" s="1">
        <v>24.3</v>
      </c>
      <c r="J7606" s="1">
        <v>26.9</v>
      </c>
      <c r="K7606" s="3">
        <v>460</v>
      </c>
      <c r="N7606" s="1">
        <v>296</v>
      </c>
      <c r="O7606" s="1">
        <v>163</v>
      </c>
      <c r="P7606" s="1">
        <v>16</v>
      </c>
      <c r="Q7606" s="1">
        <v>31</v>
      </c>
      <c r="R7606" s="1">
        <v>3.5</v>
      </c>
      <c r="AJ7606" s="1" t="s">
        <v>406</v>
      </c>
      <c r="AK7606" s="19">
        <v>51.33</v>
      </c>
      <c r="AL7606" s="19">
        <v>42</v>
      </c>
      <c r="AN7606" s="3">
        <v>2007</v>
      </c>
      <c r="AQ7606">
        <v>80419</v>
      </c>
      <c r="AR7606" s="1" t="s">
        <v>610</v>
      </c>
    </row>
    <row r="7607" spans="1:44" x14ac:dyDescent="0.25">
      <c r="A7607" s="1">
        <v>9230</v>
      </c>
      <c r="B7607" s="1" t="s">
        <v>5283</v>
      </c>
      <c r="C7607" s="1">
        <v>110</v>
      </c>
      <c r="D7607" s="1" t="s">
        <v>5623</v>
      </c>
      <c r="F7607" s="1" t="s">
        <v>445</v>
      </c>
      <c r="G7607" s="1">
        <v>6</v>
      </c>
      <c r="H7607" s="1">
        <v>68</v>
      </c>
      <c r="I7607" s="1">
        <v>24.5</v>
      </c>
      <c r="J7607" s="1">
        <v>27.4</v>
      </c>
      <c r="K7607" s="3">
        <v>440</v>
      </c>
      <c r="N7607" s="1">
        <v>294</v>
      </c>
      <c r="O7607" s="1">
        <v>163</v>
      </c>
      <c r="P7607" s="1">
        <v>16</v>
      </c>
      <c r="Q7607" s="1">
        <v>30</v>
      </c>
      <c r="R7607" s="1">
        <v>3.5</v>
      </c>
      <c r="AJ7607" s="1" t="s">
        <v>406</v>
      </c>
      <c r="AK7607" s="19">
        <v>51.33</v>
      </c>
      <c r="AL7607" s="19">
        <v>42</v>
      </c>
      <c r="AN7607" s="3">
        <v>2007</v>
      </c>
      <c r="AQ7607">
        <v>80419</v>
      </c>
      <c r="AR7607" s="1" t="s">
        <v>610</v>
      </c>
    </row>
    <row r="7608" spans="1:44" x14ac:dyDescent="0.25">
      <c r="A7608" s="1">
        <v>9231</v>
      </c>
      <c r="B7608" s="1" t="s">
        <v>5283</v>
      </c>
      <c r="C7608" s="1">
        <v>110</v>
      </c>
      <c r="D7608" s="1" t="s">
        <v>5623</v>
      </c>
      <c r="F7608" s="1" t="s">
        <v>445</v>
      </c>
      <c r="G7608" s="1">
        <v>6</v>
      </c>
      <c r="H7608" s="1">
        <v>69</v>
      </c>
      <c r="I7608" s="1">
        <v>24.8</v>
      </c>
      <c r="J7608" s="1">
        <v>27.9</v>
      </c>
      <c r="K7608" s="3">
        <v>400</v>
      </c>
      <c r="N7608" s="1">
        <v>279</v>
      </c>
      <c r="O7608" s="1">
        <v>156</v>
      </c>
      <c r="P7608" s="1">
        <v>15</v>
      </c>
      <c r="Q7608" s="1">
        <v>28</v>
      </c>
      <c r="R7608" s="1">
        <v>3.3</v>
      </c>
      <c r="AJ7608" s="1" t="s">
        <v>406</v>
      </c>
      <c r="AK7608" s="19">
        <v>51.33</v>
      </c>
      <c r="AL7608" s="19">
        <v>42</v>
      </c>
      <c r="AN7608" s="3">
        <v>2007</v>
      </c>
      <c r="AQ7608">
        <v>80419</v>
      </c>
      <c r="AR7608" s="1" t="s">
        <v>610</v>
      </c>
    </row>
    <row r="7609" spans="1:44" x14ac:dyDescent="0.25">
      <c r="A7609" s="1">
        <v>9232</v>
      </c>
      <c r="B7609" s="1" t="s">
        <v>5283</v>
      </c>
      <c r="C7609" s="1">
        <v>110</v>
      </c>
      <c r="D7609" s="1" t="s">
        <v>5623</v>
      </c>
      <c r="F7609" s="1" t="s">
        <v>445</v>
      </c>
      <c r="G7609" s="1">
        <v>6</v>
      </c>
      <c r="H7609" s="1">
        <v>70</v>
      </c>
      <c r="I7609" s="1">
        <v>25</v>
      </c>
      <c r="J7609" s="1">
        <v>28</v>
      </c>
      <c r="K7609" s="3">
        <v>380</v>
      </c>
      <c r="N7609" s="1">
        <v>269</v>
      </c>
      <c r="O7609" s="1">
        <v>151</v>
      </c>
      <c r="P7609" s="1">
        <v>15</v>
      </c>
      <c r="Q7609" s="1">
        <v>26</v>
      </c>
      <c r="R7609" s="1">
        <v>3.1</v>
      </c>
      <c r="AJ7609" s="1" t="s">
        <v>406</v>
      </c>
      <c r="AK7609" s="19">
        <v>51.33</v>
      </c>
      <c r="AL7609" s="19">
        <v>42</v>
      </c>
      <c r="AN7609" s="3">
        <v>2007</v>
      </c>
      <c r="AQ7609">
        <v>80419</v>
      </c>
      <c r="AR7609" s="1" t="s">
        <v>610</v>
      </c>
    </row>
    <row r="7610" spans="1:44" x14ac:dyDescent="0.25">
      <c r="A7610" s="1">
        <v>9233</v>
      </c>
      <c r="B7610" s="1" t="s">
        <v>5283</v>
      </c>
      <c r="C7610" s="1">
        <v>110</v>
      </c>
      <c r="D7610" s="1" t="s">
        <v>5623</v>
      </c>
      <c r="F7610" s="1" t="s">
        <v>445</v>
      </c>
      <c r="G7610" s="1">
        <v>6</v>
      </c>
      <c r="H7610" s="1">
        <v>71</v>
      </c>
      <c r="I7610" s="1">
        <v>25.3</v>
      </c>
      <c r="J7610" s="1">
        <v>28.4</v>
      </c>
      <c r="K7610" s="3">
        <v>370</v>
      </c>
      <c r="N7610" s="1">
        <v>271</v>
      </c>
      <c r="O7610" s="1">
        <v>153</v>
      </c>
      <c r="P7610" s="1">
        <v>15</v>
      </c>
      <c r="Q7610" s="1">
        <v>26</v>
      </c>
      <c r="R7610" s="1">
        <v>3.1</v>
      </c>
      <c r="AJ7610" s="1" t="s">
        <v>406</v>
      </c>
      <c r="AK7610" s="19">
        <v>51.33</v>
      </c>
      <c r="AL7610" s="19">
        <v>42</v>
      </c>
      <c r="AN7610" s="3">
        <v>2007</v>
      </c>
      <c r="AQ7610">
        <v>80419</v>
      </c>
      <c r="AR7610" s="1" t="s">
        <v>610</v>
      </c>
    </row>
    <row r="7611" spans="1:44" x14ac:dyDescent="0.25">
      <c r="A7611" s="1">
        <v>9234</v>
      </c>
      <c r="B7611" s="1" t="s">
        <v>5283</v>
      </c>
      <c r="C7611" s="1">
        <v>110</v>
      </c>
      <c r="D7611" s="1" t="s">
        <v>5623</v>
      </c>
      <c r="F7611" s="1" t="s">
        <v>445</v>
      </c>
      <c r="G7611" s="1">
        <v>6</v>
      </c>
      <c r="H7611" s="1">
        <v>72</v>
      </c>
      <c r="I7611" s="1">
        <v>25.5</v>
      </c>
      <c r="J7611" s="1">
        <v>28.7</v>
      </c>
      <c r="K7611" s="3">
        <v>370</v>
      </c>
      <c r="N7611" s="1">
        <v>277</v>
      </c>
      <c r="O7611" s="1">
        <v>157</v>
      </c>
      <c r="P7611" s="1">
        <v>15</v>
      </c>
      <c r="Q7611" s="1">
        <v>26</v>
      </c>
      <c r="R7611" s="1">
        <v>3.1</v>
      </c>
      <c r="AJ7611" s="1" t="s">
        <v>406</v>
      </c>
      <c r="AK7611" s="19">
        <v>51.33</v>
      </c>
      <c r="AL7611" s="19">
        <v>42</v>
      </c>
      <c r="AN7611" s="3">
        <v>2007</v>
      </c>
      <c r="AQ7611">
        <v>80419</v>
      </c>
      <c r="AR7611" s="1" t="s">
        <v>610</v>
      </c>
    </row>
    <row r="7612" spans="1:44" x14ac:dyDescent="0.25">
      <c r="A7612" s="1">
        <v>9235</v>
      </c>
      <c r="B7612" s="1" t="s">
        <v>5283</v>
      </c>
      <c r="C7612" s="1">
        <v>110</v>
      </c>
      <c r="D7612" s="1" t="s">
        <v>5623</v>
      </c>
      <c r="F7612" s="1" t="s">
        <v>445</v>
      </c>
      <c r="G7612" s="1">
        <v>6</v>
      </c>
      <c r="H7612" s="1">
        <v>73</v>
      </c>
      <c r="I7612" s="1">
        <v>25.8</v>
      </c>
      <c r="J7612" s="1">
        <v>28.9</v>
      </c>
      <c r="K7612" s="3">
        <v>370</v>
      </c>
      <c r="N7612" s="1">
        <v>283</v>
      </c>
      <c r="O7612" s="1">
        <v>162</v>
      </c>
      <c r="P7612" s="1">
        <v>16</v>
      </c>
      <c r="Q7612" s="1">
        <v>26</v>
      </c>
      <c r="R7612" s="1">
        <v>3.1</v>
      </c>
      <c r="AJ7612" s="1" t="s">
        <v>406</v>
      </c>
      <c r="AK7612" s="19">
        <v>51.33</v>
      </c>
      <c r="AL7612" s="19">
        <v>42</v>
      </c>
      <c r="AN7612" s="3">
        <v>2007</v>
      </c>
      <c r="AQ7612">
        <v>80419</v>
      </c>
      <c r="AR7612" s="1" t="s">
        <v>610</v>
      </c>
    </row>
    <row r="7613" spans="1:44" x14ac:dyDescent="0.25">
      <c r="A7613" s="1">
        <v>9236</v>
      </c>
      <c r="B7613" s="1" t="s">
        <v>5283</v>
      </c>
      <c r="C7613" s="1">
        <v>110</v>
      </c>
      <c r="D7613" s="1" t="s">
        <v>5623</v>
      </c>
      <c r="F7613" s="1" t="s">
        <v>445</v>
      </c>
      <c r="G7613" s="1">
        <v>6</v>
      </c>
      <c r="H7613" s="1">
        <v>74</v>
      </c>
      <c r="I7613" s="1">
        <v>26</v>
      </c>
      <c r="J7613" s="1">
        <v>29.4</v>
      </c>
      <c r="K7613" s="3">
        <v>360</v>
      </c>
      <c r="N7613" s="1">
        <v>286</v>
      </c>
      <c r="O7613" s="1">
        <v>165</v>
      </c>
      <c r="P7613" s="1">
        <v>16</v>
      </c>
      <c r="Q7613" s="1">
        <v>27</v>
      </c>
      <c r="R7613" s="1">
        <v>3.2</v>
      </c>
      <c r="AJ7613" s="1" t="s">
        <v>406</v>
      </c>
      <c r="AK7613" s="19">
        <v>51.33</v>
      </c>
      <c r="AL7613" s="19">
        <v>42</v>
      </c>
      <c r="AN7613" s="3">
        <v>2007</v>
      </c>
      <c r="AQ7613">
        <v>80419</v>
      </c>
      <c r="AR7613" s="1" t="s">
        <v>610</v>
      </c>
    </row>
    <row r="7614" spans="1:44" x14ac:dyDescent="0.25">
      <c r="A7614" s="1">
        <v>9237</v>
      </c>
      <c r="B7614" s="1" t="s">
        <v>5283</v>
      </c>
      <c r="C7614" s="1">
        <v>110</v>
      </c>
      <c r="D7614" s="1" t="s">
        <v>5623</v>
      </c>
      <c r="F7614" s="1" t="s">
        <v>445</v>
      </c>
      <c r="G7614" s="1">
        <v>6</v>
      </c>
      <c r="H7614" s="1">
        <v>75</v>
      </c>
      <c r="I7614" s="1">
        <v>26.3</v>
      </c>
      <c r="J7614" s="1">
        <v>29.8</v>
      </c>
      <c r="K7614" s="3">
        <v>360</v>
      </c>
      <c r="N7614" s="1">
        <v>294</v>
      </c>
      <c r="O7614" s="1">
        <v>170</v>
      </c>
      <c r="P7614" s="1">
        <v>16</v>
      </c>
      <c r="Q7614" s="1">
        <v>29</v>
      </c>
      <c r="R7614" s="1">
        <v>3.2</v>
      </c>
      <c r="AJ7614" s="1" t="s">
        <v>406</v>
      </c>
      <c r="AK7614" s="19">
        <v>51.33</v>
      </c>
      <c r="AL7614" s="19">
        <v>42</v>
      </c>
      <c r="AN7614" s="3">
        <v>2007</v>
      </c>
      <c r="AQ7614">
        <v>80419</v>
      </c>
      <c r="AR7614" s="1" t="s">
        <v>610</v>
      </c>
    </row>
    <row r="7615" spans="1:44" x14ac:dyDescent="0.25">
      <c r="A7615" s="1">
        <v>9238</v>
      </c>
      <c r="B7615" s="1" t="s">
        <v>5283</v>
      </c>
      <c r="C7615" s="1">
        <v>110</v>
      </c>
      <c r="D7615" s="1" t="s">
        <v>5623</v>
      </c>
      <c r="F7615" s="1" t="s">
        <v>445</v>
      </c>
      <c r="G7615" s="1">
        <v>6</v>
      </c>
      <c r="H7615" s="1">
        <v>35</v>
      </c>
      <c r="I7615" s="1">
        <v>14.1</v>
      </c>
      <c r="J7615" s="1">
        <v>10.199999999999999</v>
      </c>
      <c r="K7615" s="3">
        <v>1507</v>
      </c>
      <c r="N7615" s="1">
        <v>136</v>
      </c>
      <c r="O7615" s="1">
        <v>91.1</v>
      </c>
      <c r="R7615" s="1">
        <v>8.8000000000000007</v>
      </c>
      <c r="AJ7615" s="1" t="s">
        <v>406</v>
      </c>
      <c r="AK7615" s="19">
        <v>51.67</v>
      </c>
      <c r="AL7615" s="19">
        <v>39</v>
      </c>
      <c r="AN7615" s="3">
        <v>1962</v>
      </c>
      <c r="AQ7615">
        <v>80419</v>
      </c>
      <c r="AR7615" s="1" t="s">
        <v>2727</v>
      </c>
    </row>
    <row r="7616" spans="1:44" x14ac:dyDescent="0.25">
      <c r="A7616" s="1">
        <v>9239</v>
      </c>
      <c r="B7616" s="1" t="s">
        <v>5283</v>
      </c>
      <c r="C7616" s="1">
        <v>110</v>
      </c>
      <c r="D7616" s="1" t="s">
        <v>5623</v>
      </c>
      <c r="F7616" s="1" t="s">
        <v>445</v>
      </c>
      <c r="G7616" s="1">
        <v>8</v>
      </c>
      <c r="H7616" s="1">
        <v>56</v>
      </c>
      <c r="I7616" s="1">
        <v>18.5</v>
      </c>
      <c r="J7616" s="1">
        <v>18.8</v>
      </c>
      <c r="K7616" s="3">
        <v>741</v>
      </c>
      <c r="N7616" s="1">
        <v>208</v>
      </c>
      <c r="O7616" s="1">
        <v>149.80000000000001</v>
      </c>
      <c r="R7616" s="1">
        <v>3.23</v>
      </c>
      <c r="AJ7616" s="1" t="s">
        <v>406</v>
      </c>
      <c r="AK7616" s="19">
        <v>51.67</v>
      </c>
      <c r="AL7616" s="19">
        <v>39</v>
      </c>
      <c r="AN7616" s="3">
        <v>1962</v>
      </c>
      <c r="AQ7616">
        <v>80419</v>
      </c>
      <c r="AR7616" s="1" t="s">
        <v>2727</v>
      </c>
    </row>
    <row r="7617" spans="1:44" x14ac:dyDescent="0.25">
      <c r="A7617" s="1">
        <v>9240</v>
      </c>
      <c r="B7617" s="1" t="s">
        <v>5283</v>
      </c>
      <c r="C7617" s="1">
        <v>110</v>
      </c>
      <c r="D7617" s="1" t="s">
        <v>5623</v>
      </c>
      <c r="F7617" s="1" t="s">
        <v>445</v>
      </c>
      <c r="G7617" s="1">
        <v>9</v>
      </c>
      <c r="H7617" s="1">
        <v>47</v>
      </c>
      <c r="I7617" s="1">
        <v>12</v>
      </c>
      <c r="J7617" s="1">
        <v>13</v>
      </c>
      <c r="K7617" s="3">
        <v>1133</v>
      </c>
      <c r="L7617" s="2">
        <v>0.53</v>
      </c>
      <c r="N7617" s="1">
        <v>77</v>
      </c>
      <c r="O7617" s="1">
        <v>53.9</v>
      </c>
      <c r="Q7617" s="1">
        <v>15</v>
      </c>
      <c r="R7617" s="1">
        <v>2.6</v>
      </c>
      <c r="S7617" s="1">
        <v>39.1</v>
      </c>
      <c r="AJ7617" s="1" t="s">
        <v>406</v>
      </c>
      <c r="AK7617" s="19">
        <v>51.67</v>
      </c>
      <c r="AL7617" s="19">
        <v>39.33</v>
      </c>
      <c r="AN7617" s="3">
        <v>1959</v>
      </c>
      <c r="AQ7617">
        <v>80419</v>
      </c>
      <c r="AR7617" s="1" t="s">
        <v>611</v>
      </c>
    </row>
    <row r="7618" spans="1:44" x14ac:dyDescent="0.25">
      <c r="A7618" s="1">
        <v>9241</v>
      </c>
      <c r="B7618" s="1" t="s">
        <v>5283</v>
      </c>
      <c r="C7618" s="1">
        <v>110</v>
      </c>
      <c r="D7618" s="33" t="s">
        <v>147</v>
      </c>
      <c r="F7618" s="1" t="s">
        <v>445</v>
      </c>
      <c r="G7618" s="1">
        <v>6</v>
      </c>
      <c r="H7618" s="1">
        <v>13</v>
      </c>
      <c r="J7618" s="1"/>
      <c r="N7618" s="1">
        <v>28</v>
      </c>
      <c r="O7618" s="1">
        <v>16.350000000000001</v>
      </c>
      <c r="Q7618" s="1">
        <v>1.1399999999999999</v>
      </c>
      <c r="R7618" s="1">
        <v>1.9</v>
      </c>
      <c r="AJ7618" s="1" t="s">
        <v>406</v>
      </c>
      <c r="AK7618" s="19">
        <v>51.67</v>
      </c>
      <c r="AL7618" s="19">
        <v>39.33</v>
      </c>
      <c r="AN7618" s="3">
        <v>1952</v>
      </c>
      <c r="AQ7618">
        <v>80419</v>
      </c>
      <c r="AR7618" s="1" t="s">
        <v>3409</v>
      </c>
    </row>
    <row r="7619" spans="1:44" x14ac:dyDescent="0.25">
      <c r="A7619" s="1">
        <v>9242</v>
      </c>
      <c r="B7619" s="1" t="s">
        <v>5283</v>
      </c>
      <c r="C7619" s="1">
        <v>110</v>
      </c>
      <c r="D7619" s="1" t="s">
        <v>5623</v>
      </c>
      <c r="F7619" s="33" t="s">
        <v>859</v>
      </c>
      <c r="G7619" s="1">
        <v>9</v>
      </c>
      <c r="H7619" s="1">
        <v>5</v>
      </c>
      <c r="I7619" s="1">
        <v>0.9</v>
      </c>
      <c r="J7619" s="1">
        <v>0.5</v>
      </c>
      <c r="K7619" s="3">
        <v>7650</v>
      </c>
      <c r="L7619" s="2">
        <v>0.73</v>
      </c>
      <c r="N7619" s="1">
        <v>6.9</v>
      </c>
      <c r="O7619" s="1">
        <v>5.0999999999999996</v>
      </c>
      <c r="P7619" s="1">
        <v>0.95</v>
      </c>
      <c r="Q7619" s="1">
        <v>3</v>
      </c>
      <c r="R7619" s="1">
        <v>0.4</v>
      </c>
      <c r="AJ7619" s="1" t="s">
        <v>406</v>
      </c>
      <c r="AK7619" s="19">
        <v>52</v>
      </c>
      <c r="AL7619" s="19">
        <v>40</v>
      </c>
      <c r="AN7619" s="3">
        <v>1988</v>
      </c>
      <c r="AQ7619">
        <v>80419</v>
      </c>
      <c r="AR7619" s="1" t="s">
        <v>3465</v>
      </c>
    </row>
    <row r="7620" spans="1:44" x14ac:dyDescent="0.25">
      <c r="A7620" s="1">
        <v>9243</v>
      </c>
      <c r="B7620" s="1" t="s">
        <v>5283</v>
      </c>
      <c r="C7620" s="1">
        <v>110</v>
      </c>
      <c r="D7620" s="1" t="s">
        <v>5623</v>
      </c>
      <c r="F7620" s="33" t="s">
        <v>859</v>
      </c>
      <c r="G7620" s="1">
        <v>7</v>
      </c>
      <c r="H7620" s="1">
        <v>20</v>
      </c>
      <c r="I7620" s="1">
        <v>5.8</v>
      </c>
      <c r="J7620" s="1">
        <v>4.4000000000000004</v>
      </c>
      <c r="K7620" s="3">
        <v>5550</v>
      </c>
      <c r="L7620" s="2">
        <v>0.92</v>
      </c>
      <c r="N7620" s="1">
        <v>48</v>
      </c>
      <c r="O7620" s="1">
        <v>33.1</v>
      </c>
      <c r="P7620" s="1">
        <v>4.4000000000000004</v>
      </c>
      <c r="Q7620" s="1">
        <v>19.5</v>
      </c>
      <c r="R7620" s="1">
        <v>3.8</v>
      </c>
      <c r="AJ7620" s="1" t="s">
        <v>406</v>
      </c>
      <c r="AK7620" s="19">
        <v>52</v>
      </c>
      <c r="AL7620" s="19">
        <v>40</v>
      </c>
      <c r="AN7620" s="3">
        <v>1988</v>
      </c>
      <c r="AQ7620">
        <v>80419</v>
      </c>
      <c r="AR7620" s="1" t="s">
        <v>3465</v>
      </c>
    </row>
    <row r="7621" spans="1:44" x14ac:dyDescent="0.25">
      <c r="A7621" s="1">
        <v>9244</v>
      </c>
      <c r="B7621" s="1" t="s">
        <v>5283</v>
      </c>
      <c r="C7621" s="1">
        <v>110</v>
      </c>
      <c r="D7621" s="1" t="s">
        <v>5986</v>
      </c>
      <c r="F7621" s="1" t="s">
        <v>445</v>
      </c>
      <c r="G7621" s="1">
        <v>6</v>
      </c>
      <c r="H7621" s="1">
        <v>280</v>
      </c>
      <c r="I7621" s="1">
        <v>31</v>
      </c>
      <c r="J7621" s="1">
        <v>80</v>
      </c>
      <c r="K7621" s="3">
        <v>600</v>
      </c>
      <c r="N7621" s="1">
        <v>410</v>
      </c>
      <c r="O7621" s="1">
        <v>228</v>
      </c>
      <c r="P7621" s="1">
        <v>36.9</v>
      </c>
      <c r="Q7621" s="1">
        <v>68.900000000000006</v>
      </c>
      <c r="R7621" s="1">
        <v>3.6</v>
      </c>
      <c r="S7621" s="1">
        <v>124.9</v>
      </c>
      <c r="AJ7621" s="1" t="s">
        <v>406</v>
      </c>
      <c r="AK7621" s="19">
        <v>50.63</v>
      </c>
      <c r="AL7621" s="19">
        <v>35.97</v>
      </c>
      <c r="AM7621" s="1">
        <v>200</v>
      </c>
      <c r="AN7621" s="3">
        <v>1972</v>
      </c>
      <c r="AQ7621">
        <v>80419</v>
      </c>
      <c r="AR7621" s="1" t="s">
        <v>3117</v>
      </c>
    </row>
    <row r="7622" spans="1:44" x14ac:dyDescent="0.25">
      <c r="A7622" s="1">
        <v>9245</v>
      </c>
      <c r="B7622" s="1" t="s">
        <v>5283</v>
      </c>
      <c r="C7622" s="1">
        <v>110</v>
      </c>
      <c r="D7622" s="1" t="s">
        <v>6297</v>
      </c>
      <c r="F7622" s="1" t="s">
        <v>445</v>
      </c>
      <c r="G7622" s="1">
        <v>6</v>
      </c>
      <c r="H7622" s="1">
        <v>80</v>
      </c>
      <c r="I7622" s="1">
        <v>25</v>
      </c>
      <c r="J7622" s="1">
        <v>31.7</v>
      </c>
      <c r="K7622" s="3">
        <v>499</v>
      </c>
      <c r="N7622" s="1">
        <v>297</v>
      </c>
      <c r="O7622" s="1">
        <v>183</v>
      </c>
      <c r="P7622" s="1">
        <v>21.7</v>
      </c>
      <c r="Q7622" s="1">
        <v>56.3</v>
      </c>
      <c r="R7622" s="1">
        <v>2.67</v>
      </c>
      <c r="S7622" s="1">
        <v>64.400000000000006</v>
      </c>
      <c r="AJ7622" s="1" t="s">
        <v>406</v>
      </c>
      <c r="AK7622" s="19">
        <v>50.63</v>
      </c>
      <c r="AL7622" s="19">
        <v>35.97</v>
      </c>
      <c r="AM7622" s="1">
        <v>200</v>
      </c>
      <c r="AN7622" s="3">
        <v>1972</v>
      </c>
      <c r="AQ7622">
        <v>80419</v>
      </c>
      <c r="AR7622" s="1" t="s">
        <v>3117</v>
      </c>
    </row>
    <row r="7623" spans="1:44" x14ac:dyDescent="0.25">
      <c r="A7623" s="1">
        <v>9246</v>
      </c>
      <c r="B7623" s="1" t="s">
        <v>5283</v>
      </c>
      <c r="C7623" s="1">
        <v>110</v>
      </c>
      <c r="D7623" s="1" t="s">
        <v>5623</v>
      </c>
      <c r="F7623" s="1" t="s">
        <v>445</v>
      </c>
      <c r="G7623" s="1">
        <v>9</v>
      </c>
      <c r="H7623" s="1">
        <v>43</v>
      </c>
      <c r="I7623" s="1">
        <v>12</v>
      </c>
      <c r="J7623" s="1">
        <v>18</v>
      </c>
      <c r="K7623" s="3">
        <v>561</v>
      </c>
      <c r="N7623" s="1">
        <v>91</v>
      </c>
      <c r="O7623" s="1">
        <v>34.9</v>
      </c>
      <c r="P7623" s="1">
        <v>4.4000000000000004</v>
      </c>
      <c r="Q7623" s="1">
        <v>25</v>
      </c>
      <c r="R7623" s="1">
        <v>2.6</v>
      </c>
      <c r="AJ7623" s="1" t="s">
        <v>406</v>
      </c>
      <c r="AK7623" s="19">
        <v>52</v>
      </c>
      <c r="AL7623" s="19">
        <v>45</v>
      </c>
      <c r="AN7623" s="3">
        <v>1983</v>
      </c>
      <c r="AQ7623">
        <v>80814</v>
      </c>
      <c r="AR7623" s="1" t="s">
        <v>612</v>
      </c>
    </row>
    <row r="7624" spans="1:44" x14ac:dyDescent="0.25">
      <c r="A7624" s="1">
        <v>9247</v>
      </c>
      <c r="B7624" s="1" t="s">
        <v>5283</v>
      </c>
      <c r="C7624" s="1">
        <v>110</v>
      </c>
      <c r="D7624" s="1" t="s">
        <v>6219</v>
      </c>
      <c r="F7624" s="1" t="s">
        <v>445</v>
      </c>
      <c r="G7624" s="1">
        <v>9</v>
      </c>
      <c r="H7624" s="1">
        <v>37</v>
      </c>
      <c r="I7624" s="1">
        <v>10</v>
      </c>
      <c r="J7624" s="1">
        <v>16</v>
      </c>
      <c r="K7624" s="3">
        <v>630</v>
      </c>
      <c r="N7624" s="1">
        <v>70</v>
      </c>
      <c r="O7624" s="1">
        <v>33.200000000000003</v>
      </c>
      <c r="P7624" s="1">
        <v>5</v>
      </c>
      <c r="Q7624" s="1">
        <v>15</v>
      </c>
      <c r="R7624" s="1">
        <v>2.6</v>
      </c>
      <c r="AJ7624" s="1" t="s">
        <v>406</v>
      </c>
      <c r="AK7624" s="19">
        <v>52</v>
      </c>
      <c r="AL7624" s="19">
        <v>45</v>
      </c>
      <c r="AN7624" s="3">
        <v>1983</v>
      </c>
      <c r="AQ7624">
        <v>80814</v>
      </c>
      <c r="AR7624" s="1" t="s">
        <v>612</v>
      </c>
    </row>
    <row r="7625" spans="1:44" x14ac:dyDescent="0.25">
      <c r="A7625" s="1">
        <v>9248</v>
      </c>
      <c r="B7625" s="1" t="s">
        <v>5283</v>
      </c>
      <c r="C7625" s="1">
        <v>110</v>
      </c>
      <c r="D7625" s="1" t="s">
        <v>5623</v>
      </c>
      <c r="F7625" s="1" t="s">
        <v>445</v>
      </c>
      <c r="G7625" s="1">
        <v>9</v>
      </c>
      <c r="H7625" s="1">
        <v>43</v>
      </c>
      <c r="I7625" s="1">
        <v>12</v>
      </c>
      <c r="J7625" s="1">
        <v>18</v>
      </c>
      <c r="K7625" s="3">
        <v>481</v>
      </c>
      <c r="N7625" s="1">
        <v>78</v>
      </c>
      <c r="O7625" s="1">
        <v>38.4</v>
      </c>
      <c r="P7625" s="1">
        <v>6.1</v>
      </c>
      <c r="Q7625" s="1">
        <v>15.9</v>
      </c>
      <c r="R7625" s="1">
        <v>2.8</v>
      </c>
      <c r="AJ7625" s="1" t="s">
        <v>406</v>
      </c>
      <c r="AK7625" s="19">
        <v>52</v>
      </c>
      <c r="AL7625" s="19">
        <v>45</v>
      </c>
      <c r="AN7625" s="3">
        <v>1983</v>
      </c>
      <c r="AQ7625">
        <v>80814</v>
      </c>
      <c r="AR7625" s="1" t="s">
        <v>612</v>
      </c>
    </row>
    <row r="7626" spans="1:44" x14ac:dyDescent="0.25">
      <c r="A7626" s="1">
        <v>9249</v>
      </c>
      <c r="B7626" s="1" t="s">
        <v>5283</v>
      </c>
      <c r="C7626" s="1">
        <v>110</v>
      </c>
      <c r="D7626" s="1" t="s">
        <v>6376</v>
      </c>
      <c r="F7626" s="1" t="s">
        <v>445</v>
      </c>
      <c r="G7626" s="1">
        <v>9</v>
      </c>
      <c r="H7626" s="1">
        <v>58</v>
      </c>
      <c r="I7626" s="1">
        <v>14</v>
      </c>
      <c r="J7626" s="1">
        <v>20</v>
      </c>
      <c r="K7626" s="3">
        <v>430</v>
      </c>
      <c r="N7626" s="1">
        <v>96</v>
      </c>
      <c r="O7626" s="1">
        <v>53.7</v>
      </c>
      <c r="P7626" s="1">
        <v>9.1</v>
      </c>
      <c r="Q7626" s="1">
        <v>17.3</v>
      </c>
      <c r="R7626" s="1">
        <v>1.5</v>
      </c>
      <c r="AJ7626" s="1" t="s">
        <v>406</v>
      </c>
      <c r="AK7626" s="19">
        <v>52</v>
      </c>
      <c r="AL7626" s="19">
        <v>45</v>
      </c>
      <c r="AN7626" s="3">
        <v>1983</v>
      </c>
      <c r="AQ7626">
        <v>80814</v>
      </c>
      <c r="AR7626" s="1" t="s">
        <v>612</v>
      </c>
    </row>
    <row r="7627" spans="1:44" x14ac:dyDescent="0.25">
      <c r="A7627" s="1">
        <v>9250</v>
      </c>
      <c r="B7627" s="1" t="s">
        <v>5283</v>
      </c>
      <c r="C7627" s="1">
        <v>110</v>
      </c>
      <c r="D7627" s="1" t="s">
        <v>5623</v>
      </c>
      <c r="F7627" s="33" t="s">
        <v>859</v>
      </c>
      <c r="G7627" s="1">
        <v>8</v>
      </c>
      <c r="H7627" s="1">
        <v>25</v>
      </c>
      <c r="I7627" s="1">
        <v>5.7</v>
      </c>
      <c r="J7627" s="1">
        <v>5.5</v>
      </c>
      <c r="K7627" s="3">
        <v>4407</v>
      </c>
      <c r="N7627" s="1">
        <v>50</v>
      </c>
      <c r="O7627" s="1">
        <v>35.799999999999997</v>
      </c>
      <c r="R7627" s="1">
        <v>2.2000000000000002</v>
      </c>
      <c r="AJ7627" s="1" t="s">
        <v>406</v>
      </c>
      <c r="AK7627" s="19">
        <v>50</v>
      </c>
      <c r="AL7627" s="19">
        <v>45.33</v>
      </c>
      <c r="AN7627" s="3">
        <v>1949</v>
      </c>
      <c r="AQ7627">
        <v>80814</v>
      </c>
      <c r="AR7627" s="1" t="s">
        <v>613</v>
      </c>
    </row>
    <row r="7628" spans="1:44" x14ac:dyDescent="0.25">
      <c r="A7628" s="1">
        <v>9251</v>
      </c>
      <c r="B7628" s="1" t="s">
        <v>5283</v>
      </c>
      <c r="C7628" s="1">
        <v>110</v>
      </c>
      <c r="D7628" s="1" t="s">
        <v>6115</v>
      </c>
      <c r="F7628" s="1" t="s">
        <v>445</v>
      </c>
      <c r="G7628" s="1">
        <v>10</v>
      </c>
      <c r="H7628" s="1">
        <v>47</v>
      </c>
      <c r="I7628" s="1">
        <v>7.2</v>
      </c>
      <c r="J7628" s="1">
        <v>6.9</v>
      </c>
      <c r="K7628" s="3">
        <v>1940</v>
      </c>
      <c r="L7628" s="2">
        <v>1.49</v>
      </c>
      <c r="N7628" s="1">
        <v>104</v>
      </c>
      <c r="S7628" s="1">
        <v>53.2</v>
      </c>
      <c r="AJ7628" s="1" t="s">
        <v>406</v>
      </c>
      <c r="AK7628" s="19">
        <v>46.33</v>
      </c>
      <c r="AL7628" s="19">
        <v>41.5</v>
      </c>
      <c r="AN7628" s="3">
        <v>1950</v>
      </c>
      <c r="AQ7628">
        <v>80814</v>
      </c>
      <c r="AR7628" s="1" t="s">
        <v>301</v>
      </c>
    </row>
    <row r="7629" spans="1:44" x14ac:dyDescent="0.25">
      <c r="A7629" s="1">
        <v>9252</v>
      </c>
      <c r="B7629" s="1" t="s">
        <v>5283</v>
      </c>
      <c r="C7629" s="1">
        <v>110</v>
      </c>
      <c r="D7629" s="1" t="s">
        <v>6115</v>
      </c>
      <c r="F7629" s="1" t="s">
        <v>445</v>
      </c>
      <c r="G7629" s="1">
        <v>11</v>
      </c>
      <c r="H7629" s="1">
        <v>47</v>
      </c>
      <c r="I7629" s="1">
        <v>2.65</v>
      </c>
      <c r="J7629" s="1">
        <v>3.4</v>
      </c>
      <c r="K7629" s="3">
        <v>540</v>
      </c>
      <c r="N7629" s="1">
        <v>16</v>
      </c>
      <c r="S7629" s="1">
        <v>14.9</v>
      </c>
      <c r="AJ7629" s="1" t="s">
        <v>406</v>
      </c>
      <c r="AK7629" s="19">
        <v>46.33</v>
      </c>
      <c r="AL7629" s="19">
        <v>41.5</v>
      </c>
      <c r="AN7629" s="3">
        <v>1950</v>
      </c>
      <c r="AQ7629">
        <v>80814</v>
      </c>
      <c r="AR7629" s="1" t="s">
        <v>301</v>
      </c>
    </row>
    <row r="7630" spans="1:44" x14ac:dyDescent="0.25">
      <c r="A7630" s="1">
        <v>9253</v>
      </c>
      <c r="B7630" s="1" t="s">
        <v>5283</v>
      </c>
      <c r="C7630" s="1">
        <v>110</v>
      </c>
      <c r="D7630" s="1" t="s">
        <v>5623</v>
      </c>
      <c r="F7630" s="33" t="s">
        <v>859</v>
      </c>
      <c r="G7630" s="1">
        <v>7</v>
      </c>
      <c r="H7630" s="1">
        <v>30</v>
      </c>
      <c r="I7630" s="1">
        <v>10.3</v>
      </c>
      <c r="J7630" s="1">
        <v>10.3</v>
      </c>
      <c r="K7630" s="3">
        <v>2082</v>
      </c>
      <c r="L7630" s="2">
        <v>1.1100000000000001</v>
      </c>
      <c r="N7630" s="1">
        <v>128</v>
      </c>
      <c r="O7630" s="1">
        <v>101.9</v>
      </c>
      <c r="P7630" s="1">
        <v>12</v>
      </c>
      <c r="Q7630" s="1">
        <v>42.9</v>
      </c>
      <c r="R7630" s="1">
        <v>10.8</v>
      </c>
      <c r="AJ7630" s="1" t="s">
        <v>406</v>
      </c>
      <c r="AK7630" s="19">
        <v>46</v>
      </c>
      <c r="AL7630" s="19">
        <v>40</v>
      </c>
      <c r="AN7630" s="3">
        <v>1988</v>
      </c>
      <c r="AQ7630">
        <v>80814</v>
      </c>
      <c r="AR7630" s="1" t="s">
        <v>3465</v>
      </c>
    </row>
    <row r="7631" spans="1:44" x14ac:dyDescent="0.25">
      <c r="A7631" s="1">
        <v>9254</v>
      </c>
      <c r="B7631" s="1" t="s">
        <v>5283</v>
      </c>
      <c r="C7631" s="1">
        <v>110</v>
      </c>
      <c r="D7631" s="1" t="s">
        <v>5623</v>
      </c>
      <c r="F7631" s="33" t="s">
        <v>859</v>
      </c>
      <c r="G7631" s="1">
        <v>7</v>
      </c>
      <c r="H7631" s="1">
        <v>35</v>
      </c>
      <c r="I7631" s="1">
        <v>12.3</v>
      </c>
      <c r="J7631" s="1">
        <v>12</v>
      </c>
      <c r="K7631" s="3">
        <v>1709</v>
      </c>
      <c r="L7631" s="2">
        <v>1.28</v>
      </c>
      <c r="N7631" s="1">
        <v>191</v>
      </c>
      <c r="O7631" s="1">
        <v>165</v>
      </c>
      <c r="P7631" s="1">
        <v>16</v>
      </c>
      <c r="Q7631" s="1">
        <v>72</v>
      </c>
      <c r="R7631" s="1">
        <v>16.399999999999999</v>
      </c>
      <c r="AJ7631" s="1" t="s">
        <v>406</v>
      </c>
      <c r="AK7631" s="19">
        <v>46</v>
      </c>
      <c r="AL7631" s="19">
        <v>40</v>
      </c>
      <c r="AN7631" s="3">
        <v>1988</v>
      </c>
      <c r="AQ7631">
        <v>80814</v>
      </c>
      <c r="AR7631" s="1" t="s">
        <v>3465</v>
      </c>
    </row>
    <row r="7632" spans="1:44" x14ac:dyDescent="0.25">
      <c r="A7632" s="1">
        <v>9255</v>
      </c>
      <c r="B7632" s="1" t="s">
        <v>187</v>
      </c>
      <c r="C7632" s="1">
        <v>110</v>
      </c>
      <c r="D7632" s="1" t="s">
        <v>5623</v>
      </c>
      <c r="F7632" s="1" t="s">
        <v>445</v>
      </c>
      <c r="G7632" s="1">
        <v>9</v>
      </c>
      <c r="H7632" s="1">
        <v>38</v>
      </c>
      <c r="I7632" s="1">
        <v>10</v>
      </c>
      <c r="J7632" s="1">
        <v>8.4</v>
      </c>
      <c r="K7632" s="3">
        <v>4914</v>
      </c>
      <c r="N7632" s="1">
        <v>159</v>
      </c>
      <c r="O7632" s="1">
        <v>83.49</v>
      </c>
      <c r="P7632" s="1">
        <v>17.100000000000001</v>
      </c>
      <c r="Q7632" s="1">
        <v>13.6</v>
      </c>
      <c r="R7632" s="1">
        <v>3.61</v>
      </c>
      <c r="S7632" s="1">
        <v>40.5</v>
      </c>
      <c r="AJ7632" s="1" t="s">
        <v>406</v>
      </c>
      <c r="AK7632" s="19">
        <v>43.5</v>
      </c>
      <c r="AL7632" s="19">
        <v>134</v>
      </c>
      <c r="AN7632" s="3">
        <v>1971</v>
      </c>
      <c r="AQ7632">
        <v>80443</v>
      </c>
      <c r="AR7632" s="1" t="s">
        <v>3137</v>
      </c>
    </row>
    <row r="7633" spans="1:44" x14ac:dyDescent="0.25">
      <c r="A7633" s="1">
        <v>9256</v>
      </c>
      <c r="B7633" s="1" t="s">
        <v>187</v>
      </c>
      <c r="C7633" s="1">
        <v>110</v>
      </c>
      <c r="D7633" s="1" t="s">
        <v>6372</v>
      </c>
      <c r="F7633" s="1" t="s">
        <v>445</v>
      </c>
      <c r="G7633" s="1">
        <v>7</v>
      </c>
      <c r="H7633" s="1">
        <v>35</v>
      </c>
      <c r="I7633" s="1">
        <v>10.8</v>
      </c>
      <c r="J7633" s="1">
        <v>11.8</v>
      </c>
      <c r="K7633" s="3">
        <v>2057</v>
      </c>
      <c r="N7633" s="1">
        <v>130</v>
      </c>
      <c r="O7633" s="1">
        <v>70.099999999999994</v>
      </c>
      <c r="S7633" s="1">
        <v>38.299999999999997</v>
      </c>
      <c r="AJ7633" s="1" t="s">
        <v>406</v>
      </c>
      <c r="AK7633" s="19">
        <v>43.5</v>
      </c>
      <c r="AL7633" s="19">
        <v>134</v>
      </c>
      <c r="AN7633" s="3">
        <v>1971</v>
      </c>
      <c r="AQ7633">
        <v>80443</v>
      </c>
      <c r="AR7633" s="1" t="s">
        <v>3137</v>
      </c>
    </row>
    <row r="7634" spans="1:44" x14ac:dyDescent="0.25">
      <c r="A7634" s="1">
        <v>9257</v>
      </c>
      <c r="B7634" s="1" t="s">
        <v>187</v>
      </c>
      <c r="C7634" s="1">
        <v>110</v>
      </c>
      <c r="D7634" s="1" t="s">
        <v>5623</v>
      </c>
      <c r="F7634" s="1" t="s">
        <v>445</v>
      </c>
      <c r="G7634" s="1">
        <v>6</v>
      </c>
      <c r="H7634" s="1">
        <v>35</v>
      </c>
      <c r="I7634" s="1">
        <v>14.1</v>
      </c>
      <c r="J7634" s="1">
        <v>18</v>
      </c>
      <c r="K7634" s="3">
        <v>1308</v>
      </c>
      <c r="N7634" s="1">
        <v>137</v>
      </c>
      <c r="R7634" s="1">
        <v>2.86</v>
      </c>
      <c r="AJ7634" s="1" t="s">
        <v>406</v>
      </c>
      <c r="AK7634" s="19">
        <v>43</v>
      </c>
      <c r="AL7634" s="19">
        <v>134</v>
      </c>
      <c r="AM7634" s="1">
        <v>160</v>
      </c>
      <c r="AN7634" s="3">
        <v>1965</v>
      </c>
      <c r="AQ7634">
        <v>80443</v>
      </c>
      <c r="AR7634" s="1" t="s">
        <v>3490</v>
      </c>
    </row>
    <row r="7635" spans="1:44" x14ac:dyDescent="0.25">
      <c r="A7635" s="1">
        <v>9258</v>
      </c>
      <c r="B7635" s="1" t="s">
        <v>187</v>
      </c>
      <c r="C7635" s="1">
        <v>110</v>
      </c>
      <c r="D7635" s="1" t="s">
        <v>5623</v>
      </c>
      <c r="F7635" s="1" t="s">
        <v>445</v>
      </c>
      <c r="G7635" s="1">
        <v>6</v>
      </c>
      <c r="H7635" s="1">
        <v>35</v>
      </c>
      <c r="I7635" s="1">
        <v>14.2</v>
      </c>
      <c r="J7635" s="1">
        <v>18.5</v>
      </c>
      <c r="K7635" s="3">
        <v>872</v>
      </c>
      <c r="N7635" s="1">
        <v>153</v>
      </c>
      <c r="R7635" s="1">
        <v>3.19</v>
      </c>
      <c r="AJ7635" s="1" t="s">
        <v>406</v>
      </c>
      <c r="AK7635" s="19">
        <v>43</v>
      </c>
      <c r="AL7635" s="19">
        <v>134</v>
      </c>
      <c r="AM7635" s="1">
        <v>160</v>
      </c>
      <c r="AN7635" s="3">
        <v>1965</v>
      </c>
      <c r="AQ7635">
        <v>80443</v>
      </c>
      <c r="AR7635" s="1" t="s">
        <v>3490</v>
      </c>
    </row>
    <row r="7636" spans="1:44" x14ac:dyDescent="0.25">
      <c r="A7636" s="1">
        <v>9259</v>
      </c>
      <c r="B7636" s="1" t="s">
        <v>187</v>
      </c>
      <c r="C7636" s="1">
        <v>110</v>
      </c>
      <c r="D7636" s="1" t="s">
        <v>5623</v>
      </c>
      <c r="F7636" s="1" t="s">
        <v>445</v>
      </c>
      <c r="G7636" s="1">
        <v>6</v>
      </c>
      <c r="H7636" s="1">
        <v>35</v>
      </c>
      <c r="I7636" s="1">
        <v>14.6</v>
      </c>
      <c r="J7636" s="1">
        <v>19.8</v>
      </c>
      <c r="K7636" s="3">
        <v>540</v>
      </c>
      <c r="N7636" s="1">
        <v>130</v>
      </c>
      <c r="R7636" s="1">
        <v>2.69</v>
      </c>
      <c r="AJ7636" s="1" t="s">
        <v>406</v>
      </c>
      <c r="AK7636" s="19">
        <v>43</v>
      </c>
      <c r="AL7636" s="19">
        <v>134</v>
      </c>
      <c r="AM7636" s="1">
        <v>160</v>
      </c>
      <c r="AN7636" s="3">
        <v>1965</v>
      </c>
      <c r="AQ7636">
        <v>80443</v>
      </c>
      <c r="AR7636" s="1" t="s">
        <v>3490</v>
      </c>
    </row>
    <row r="7637" spans="1:44" x14ac:dyDescent="0.25">
      <c r="A7637" s="1">
        <v>9260</v>
      </c>
      <c r="B7637" s="1" t="s">
        <v>187</v>
      </c>
      <c r="C7637" s="1">
        <v>110</v>
      </c>
      <c r="D7637" s="1" t="s">
        <v>6292</v>
      </c>
      <c r="F7637" s="1" t="s">
        <v>445</v>
      </c>
      <c r="G7637" s="1">
        <v>3</v>
      </c>
      <c r="H7637" s="1">
        <v>15</v>
      </c>
      <c r="I7637" s="1">
        <v>10.199999999999999</v>
      </c>
      <c r="J7637" s="1">
        <v>9.3000000000000007</v>
      </c>
      <c r="K7637" s="3">
        <v>2800</v>
      </c>
      <c r="N7637" s="1">
        <v>99</v>
      </c>
      <c r="R7637" s="1">
        <v>2.65</v>
      </c>
      <c r="AJ7637" s="1" t="s">
        <v>406</v>
      </c>
      <c r="AK7637" s="19">
        <v>43</v>
      </c>
      <c r="AL7637" s="19">
        <v>134</v>
      </c>
      <c r="AM7637" s="1">
        <v>160</v>
      </c>
      <c r="AN7637" s="3">
        <v>1965</v>
      </c>
      <c r="AQ7637">
        <v>80443</v>
      </c>
      <c r="AR7637" s="1" t="s">
        <v>3490</v>
      </c>
    </row>
    <row r="7638" spans="1:44" x14ac:dyDescent="0.25">
      <c r="A7638" s="1">
        <v>9261</v>
      </c>
      <c r="B7638" s="1" t="s">
        <v>187</v>
      </c>
      <c r="C7638" s="1">
        <v>110</v>
      </c>
      <c r="D7638" s="1" t="s">
        <v>6372</v>
      </c>
      <c r="F7638" s="1" t="s">
        <v>445</v>
      </c>
      <c r="G7638" s="1">
        <v>3</v>
      </c>
      <c r="H7638" s="1">
        <v>15</v>
      </c>
      <c r="I7638" s="1">
        <v>10.5</v>
      </c>
      <c r="J7638" s="1">
        <v>10.1</v>
      </c>
      <c r="K7638" s="3">
        <v>1920</v>
      </c>
      <c r="N7638" s="1">
        <v>85</v>
      </c>
      <c r="R7638" s="1">
        <v>2.44</v>
      </c>
      <c r="AJ7638" s="1" t="s">
        <v>406</v>
      </c>
      <c r="AK7638" s="19">
        <v>43</v>
      </c>
      <c r="AL7638" s="19">
        <v>134</v>
      </c>
      <c r="AM7638" s="1">
        <v>160</v>
      </c>
      <c r="AN7638" s="3">
        <v>1965</v>
      </c>
      <c r="AQ7638">
        <v>80443</v>
      </c>
      <c r="AR7638" s="1" t="s">
        <v>3490</v>
      </c>
    </row>
    <row r="7639" spans="1:44" x14ac:dyDescent="0.25">
      <c r="A7639" s="1">
        <v>9262</v>
      </c>
      <c r="B7639" s="1" t="s">
        <v>187</v>
      </c>
      <c r="C7639" s="1">
        <v>110</v>
      </c>
      <c r="D7639" s="1" t="s">
        <v>6292</v>
      </c>
      <c r="F7639" s="1" t="s">
        <v>445</v>
      </c>
      <c r="G7639" s="1">
        <v>3</v>
      </c>
      <c r="H7639" s="1">
        <v>15</v>
      </c>
      <c r="I7639" s="1">
        <v>10.7</v>
      </c>
      <c r="J7639" s="1">
        <v>10.9</v>
      </c>
      <c r="K7639" s="3">
        <v>1516</v>
      </c>
      <c r="N7639" s="1">
        <v>79</v>
      </c>
      <c r="R7639" s="1">
        <v>2.1800000000000002</v>
      </c>
      <c r="AJ7639" s="1" t="s">
        <v>406</v>
      </c>
      <c r="AK7639" s="19">
        <v>43</v>
      </c>
      <c r="AL7639" s="19">
        <v>134</v>
      </c>
      <c r="AM7639" s="1">
        <v>160</v>
      </c>
      <c r="AN7639" s="3">
        <v>1965</v>
      </c>
      <c r="AQ7639">
        <v>80443</v>
      </c>
      <c r="AR7639" s="1" t="s">
        <v>3490</v>
      </c>
    </row>
    <row r="7640" spans="1:44" x14ac:dyDescent="0.25">
      <c r="A7640" s="1">
        <v>9263</v>
      </c>
      <c r="B7640" s="1" t="s">
        <v>187</v>
      </c>
      <c r="C7640" s="1">
        <v>110</v>
      </c>
      <c r="D7640" s="1" t="s">
        <v>6292</v>
      </c>
      <c r="F7640" s="1" t="s">
        <v>445</v>
      </c>
      <c r="G7640" s="1">
        <v>3</v>
      </c>
      <c r="H7640" s="1">
        <v>15</v>
      </c>
      <c r="I7640" s="1">
        <v>10.8</v>
      </c>
      <c r="J7640" s="1">
        <v>10.4</v>
      </c>
      <c r="K7640" s="3">
        <v>1232</v>
      </c>
      <c r="N7640" s="1">
        <v>60</v>
      </c>
      <c r="R7640" s="1">
        <v>1.6</v>
      </c>
      <c r="AJ7640" s="1" t="s">
        <v>406</v>
      </c>
      <c r="AK7640" s="19">
        <v>43</v>
      </c>
      <c r="AL7640" s="19">
        <v>134</v>
      </c>
      <c r="AM7640" s="1">
        <v>160</v>
      </c>
      <c r="AN7640" s="3">
        <v>1965</v>
      </c>
      <c r="AQ7640">
        <v>80443</v>
      </c>
      <c r="AR7640" s="1" t="s">
        <v>3490</v>
      </c>
    </row>
    <row r="7641" spans="1:44" x14ac:dyDescent="0.25">
      <c r="A7641" s="1">
        <v>9264</v>
      </c>
      <c r="B7641" s="1" t="s">
        <v>5214</v>
      </c>
      <c r="C7641" s="1">
        <v>112</v>
      </c>
      <c r="D7641" s="1" t="s">
        <v>5929</v>
      </c>
      <c r="F7641" s="1" t="s">
        <v>445</v>
      </c>
      <c r="G7641" s="1">
        <v>6</v>
      </c>
      <c r="H7641" s="1">
        <v>168</v>
      </c>
      <c r="I7641" s="1">
        <v>32.700000000000003</v>
      </c>
      <c r="J7641" s="1">
        <v>49.9</v>
      </c>
      <c r="K7641" s="3">
        <v>544</v>
      </c>
      <c r="N7641" s="1">
        <v>645</v>
      </c>
      <c r="O7641" s="1">
        <v>305.39999999999998</v>
      </c>
      <c r="Q7641" s="1">
        <v>46.1</v>
      </c>
      <c r="R7641" s="1">
        <v>9.74</v>
      </c>
      <c r="S7641" s="1">
        <v>76.400000000000006</v>
      </c>
      <c r="AJ7641" s="1" t="s">
        <v>406</v>
      </c>
      <c r="AK7641" s="19">
        <v>44.08</v>
      </c>
      <c r="AL7641" s="19">
        <v>40.33</v>
      </c>
      <c r="AM7641" s="1" t="s">
        <v>121</v>
      </c>
      <c r="AN7641" s="3">
        <v>1971</v>
      </c>
      <c r="AQ7641">
        <v>80408</v>
      </c>
      <c r="AR7641" s="1" t="s">
        <v>285</v>
      </c>
    </row>
    <row r="7642" spans="1:44" x14ac:dyDescent="0.25">
      <c r="A7642" s="1">
        <v>9265</v>
      </c>
      <c r="B7642" s="1" t="s">
        <v>171</v>
      </c>
      <c r="C7642" s="1">
        <v>130</v>
      </c>
      <c r="D7642" s="1" t="s">
        <v>6366</v>
      </c>
      <c r="F7642" s="1" t="s">
        <v>445</v>
      </c>
      <c r="G7642" s="1">
        <v>8</v>
      </c>
      <c r="H7642" s="1">
        <v>77</v>
      </c>
      <c r="I7642" s="1">
        <v>19.2</v>
      </c>
      <c r="J7642" s="1">
        <v>19.399999999999999</v>
      </c>
      <c r="K7642" s="3">
        <v>1006</v>
      </c>
      <c r="N7642" s="1">
        <v>272</v>
      </c>
      <c r="O7642" s="1">
        <v>122</v>
      </c>
      <c r="P7642" s="1">
        <v>23</v>
      </c>
      <c r="Q7642" s="1">
        <v>16.3</v>
      </c>
      <c r="R7642" s="1">
        <v>2.5</v>
      </c>
      <c r="S7642" s="1">
        <v>50.8</v>
      </c>
      <c r="AJ7642" s="1" t="s">
        <v>406</v>
      </c>
      <c r="AK7642" s="19">
        <v>55.67</v>
      </c>
      <c r="AL7642" s="19">
        <v>37</v>
      </c>
      <c r="AN7642" s="3">
        <v>1969</v>
      </c>
      <c r="AQ7642">
        <v>80436</v>
      </c>
      <c r="AR7642" s="1" t="s">
        <v>3130</v>
      </c>
    </row>
    <row r="7643" spans="1:44" x14ac:dyDescent="0.25">
      <c r="A7643" s="1">
        <v>9266</v>
      </c>
      <c r="B7643" s="1" t="s">
        <v>188</v>
      </c>
      <c r="C7643" s="1">
        <v>130</v>
      </c>
      <c r="D7643" s="1" t="s">
        <v>5619</v>
      </c>
      <c r="F7643" s="33" t="s">
        <v>859</v>
      </c>
      <c r="G7643" s="1">
        <v>9</v>
      </c>
      <c r="H7643" s="1">
        <v>11</v>
      </c>
      <c r="I7643" s="1">
        <v>3</v>
      </c>
      <c r="J7643" s="1">
        <v>1.9</v>
      </c>
      <c r="K7643" s="3">
        <v>115000</v>
      </c>
      <c r="N7643" s="1">
        <v>55</v>
      </c>
      <c r="O7643" s="1">
        <v>40.200000000000003</v>
      </c>
      <c r="Q7643" s="1">
        <v>7.36</v>
      </c>
      <c r="R7643" s="1">
        <v>7.24</v>
      </c>
      <c r="AJ7643" s="1" t="s">
        <v>406</v>
      </c>
      <c r="AK7643" s="19">
        <v>56.33</v>
      </c>
      <c r="AL7643" s="19">
        <v>36.33</v>
      </c>
      <c r="AN7643" s="3">
        <v>1968</v>
      </c>
      <c r="AQ7643">
        <v>80436</v>
      </c>
      <c r="AR7643" s="1" t="s">
        <v>257</v>
      </c>
    </row>
    <row r="7644" spans="1:44" x14ac:dyDescent="0.25">
      <c r="A7644" s="1">
        <v>9267</v>
      </c>
      <c r="B7644" s="1" t="s">
        <v>171</v>
      </c>
      <c r="C7644" s="1">
        <v>130</v>
      </c>
      <c r="D7644" s="1" t="s">
        <v>5619</v>
      </c>
      <c r="F7644" s="1" t="s">
        <v>445</v>
      </c>
      <c r="G7644" s="1">
        <v>7</v>
      </c>
      <c r="H7644" s="1">
        <v>40</v>
      </c>
      <c r="I7644" s="1">
        <v>18.2</v>
      </c>
      <c r="J7644" s="1">
        <v>17</v>
      </c>
      <c r="K7644" s="3">
        <v>1275</v>
      </c>
      <c r="L7644" s="2">
        <v>0.82</v>
      </c>
      <c r="N7644" s="1">
        <v>242</v>
      </c>
      <c r="O7644" s="1">
        <v>106.5</v>
      </c>
      <c r="Q7644" s="1">
        <v>10.1</v>
      </c>
      <c r="R7644" s="1">
        <v>2</v>
      </c>
      <c r="S7644" s="1">
        <v>38.200000000000003</v>
      </c>
      <c r="AJ7644" s="1" t="s">
        <v>406</v>
      </c>
      <c r="AK7644" s="19">
        <v>54.5</v>
      </c>
      <c r="AL7644" s="19">
        <v>44</v>
      </c>
      <c r="AN7644" s="3">
        <v>1957</v>
      </c>
      <c r="AQ7644">
        <v>80419</v>
      </c>
      <c r="AR7644" s="1" t="s">
        <v>3437</v>
      </c>
    </row>
    <row r="7645" spans="1:44" x14ac:dyDescent="0.25">
      <c r="A7645" s="1">
        <v>9268</v>
      </c>
      <c r="B7645" s="1" t="s">
        <v>171</v>
      </c>
      <c r="C7645" s="1">
        <v>130</v>
      </c>
      <c r="D7645" s="1" t="s">
        <v>5619</v>
      </c>
      <c r="F7645" s="1" t="s">
        <v>445</v>
      </c>
      <c r="G7645" s="1">
        <v>7</v>
      </c>
      <c r="H7645" s="1">
        <v>74</v>
      </c>
      <c r="I7645" s="1">
        <v>22.6</v>
      </c>
      <c r="J7645" s="1">
        <v>27.5</v>
      </c>
      <c r="K7645" s="3">
        <v>624</v>
      </c>
      <c r="N7645" s="1">
        <v>306</v>
      </c>
      <c r="O7645" s="1">
        <v>140.80000000000001</v>
      </c>
      <c r="Q7645" s="1">
        <v>23.4</v>
      </c>
      <c r="R7645" s="1">
        <v>3.5</v>
      </c>
      <c r="S7645" s="1">
        <v>54.7</v>
      </c>
      <c r="AJ7645" s="1" t="s">
        <v>406</v>
      </c>
      <c r="AK7645" s="19">
        <v>54.5</v>
      </c>
      <c r="AL7645" s="19">
        <v>44</v>
      </c>
      <c r="AN7645" s="3">
        <v>1957</v>
      </c>
      <c r="AQ7645">
        <v>80419</v>
      </c>
      <c r="AR7645" s="1" t="s">
        <v>3437</v>
      </c>
    </row>
    <row r="7646" spans="1:44" x14ac:dyDescent="0.25">
      <c r="A7646" s="1">
        <v>9270</v>
      </c>
      <c r="B7646" s="1" t="s">
        <v>171</v>
      </c>
      <c r="C7646" s="1">
        <v>130</v>
      </c>
      <c r="D7646" s="1" t="s">
        <v>6206</v>
      </c>
      <c r="F7646" s="1" t="s">
        <v>445</v>
      </c>
      <c r="G7646" s="1">
        <v>7</v>
      </c>
      <c r="H7646" s="1">
        <v>30</v>
      </c>
      <c r="I7646" s="1">
        <v>10.7</v>
      </c>
      <c r="J7646" s="1">
        <v>9.4</v>
      </c>
      <c r="K7646" s="3">
        <v>4121</v>
      </c>
      <c r="L7646" s="2">
        <v>1.31</v>
      </c>
      <c r="N7646" s="1">
        <v>159</v>
      </c>
      <c r="O7646" s="1">
        <v>70</v>
      </c>
      <c r="Q7646" s="1">
        <v>6.58</v>
      </c>
      <c r="R7646" s="1">
        <v>2.12</v>
      </c>
      <c r="AJ7646" s="1" t="s">
        <v>406</v>
      </c>
      <c r="AK7646" s="19">
        <v>56.5</v>
      </c>
      <c r="AL7646" s="19">
        <v>52</v>
      </c>
      <c r="AN7646" s="3">
        <v>1999</v>
      </c>
      <c r="AQ7646">
        <v>80436</v>
      </c>
      <c r="AR7646" s="1" t="s">
        <v>614</v>
      </c>
    </row>
    <row r="7647" spans="1:44" x14ac:dyDescent="0.25">
      <c r="A7647" s="1">
        <v>9271</v>
      </c>
      <c r="B7647" s="1" t="s">
        <v>171</v>
      </c>
      <c r="C7647" s="1">
        <v>130</v>
      </c>
      <c r="D7647" s="1" t="s">
        <v>6206</v>
      </c>
      <c r="F7647" s="1" t="s">
        <v>445</v>
      </c>
      <c r="G7647" s="1">
        <v>7</v>
      </c>
      <c r="H7647" s="1">
        <v>20</v>
      </c>
      <c r="I7647" s="1">
        <v>7</v>
      </c>
      <c r="J7647" s="1">
        <v>7.2</v>
      </c>
      <c r="K7647" s="3">
        <v>4323</v>
      </c>
      <c r="L7647" s="2">
        <v>1.05</v>
      </c>
      <c r="N7647" s="1">
        <v>66</v>
      </c>
      <c r="O7647" s="1">
        <v>26.4</v>
      </c>
      <c r="Q7647" s="1">
        <v>3.91</v>
      </c>
      <c r="R7647" s="1">
        <v>1.69</v>
      </c>
      <c r="AJ7647" s="1" t="s">
        <v>406</v>
      </c>
      <c r="AK7647" s="19">
        <v>56.5</v>
      </c>
      <c r="AL7647" s="19">
        <v>52</v>
      </c>
      <c r="AN7647" s="3">
        <v>1999</v>
      </c>
      <c r="AQ7647">
        <v>80436</v>
      </c>
      <c r="AR7647" s="1" t="s">
        <v>614</v>
      </c>
    </row>
    <row r="7648" spans="1:44" x14ac:dyDescent="0.25">
      <c r="A7648" s="1">
        <v>9272</v>
      </c>
      <c r="B7648" s="1" t="s">
        <v>171</v>
      </c>
      <c r="C7648" s="1">
        <v>130</v>
      </c>
      <c r="D7648" s="1" t="s">
        <v>6206</v>
      </c>
      <c r="F7648" s="1" t="s">
        <v>445</v>
      </c>
      <c r="G7648" s="1">
        <v>7</v>
      </c>
      <c r="H7648" s="1">
        <v>30</v>
      </c>
      <c r="I7648" s="1">
        <v>10.7</v>
      </c>
      <c r="J7648" s="1">
        <v>10.5</v>
      </c>
      <c r="K7648" s="3">
        <v>2642</v>
      </c>
      <c r="L7648" s="2">
        <v>1</v>
      </c>
      <c r="N7648" s="1">
        <v>121</v>
      </c>
      <c r="O7648" s="1">
        <v>53.2</v>
      </c>
      <c r="Q7648" s="1">
        <v>7.34</v>
      </c>
      <c r="R7648" s="1">
        <v>2.36</v>
      </c>
      <c r="AJ7648" s="1" t="s">
        <v>406</v>
      </c>
      <c r="AK7648" s="19">
        <v>56.5</v>
      </c>
      <c r="AL7648" s="19">
        <v>52</v>
      </c>
      <c r="AN7648" s="3">
        <v>1999</v>
      </c>
      <c r="AQ7648">
        <v>80436</v>
      </c>
      <c r="AR7648" s="1" t="s">
        <v>614</v>
      </c>
    </row>
    <row r="7649" spans="1:44" x14ac:dyDescent="0.25">
      <c r="A7649" s="1">
        <v>9273</v>
      </c>
      <c r="B7649" s="1" t="s">
        <v>171</v>
      </c>
      <c r="C7649" s="1">
        <v>130</v>
      </c>
      <c r="D7649" s="1" t="s">
        <v>6206</v>
      </c>
      <c r="F7649" s="1" t="s">
        <v>445</v>
      </c>
      <c r="G7649" s="1">
        <v>7</v>
      </c>
      <c r="H7649" s="1">
        <v>20</v>
      </c>
      <c r="I7649" s="1">
        <v>7</v>
      </c>
      <c r="J7649" s="1">
        <v>8</v>
      </c>
      <c r="K7649" s="3">
        <v>2626</v>
      </c>
      <c r="L7649" s="2">
        <v>0.8</v>
      </c>
      <c r="N7649" s="1">
        <v>48</v>
      </c>
      <c r="O7649" s="1">
        <v>19.2</v>
      </c>
      <c r="Q7649" s="1">
        <v>3.77</v>
      </c>
      <c r="R7649" s="1">
        <v>1.63</v>
      </c>
      <c r="AJ7649" s="1" t="s">
        <v>406</v>
      </c>
      <c r="AK7649" s="19">
        <v>56.5</v>
      </c>
      <c r="AL7649" s="19">
        <v>52</v>
      </c>
      <c r="AN7649" s="3">
        <v>1973</v>
      </c>
      <c r="AQ7649">
        <v>80436</v>
      </c>
      <c r="AR7649" s="1" t="s">
        <v>614</v>
      </c>
    </row>
    <row r="7650" spans="1:44" x14ac:dyDescent="0.25">
      <c r="A7650" s="1">
        <v>9275</v>
      </c>
      <c r="B7650" s="1" t="s">
        <v>171</v>
      </c>
      <c r="C7650" s="1">
        <v>130</v>
      </c>
      <c r="D7650" s="1" t="s">
        <v>6206</v>
      </c>
      <c r="F7650" s="1" t="s">
        <v>445</v>
      </c>
      <c r="G7650" s="1">
        <v>7</v>
      </c>
      <c r="H7650" s="1">
        <v>30</v>
      </c>
      <c r="I7650" s="1">
        <v>10.7</v>
      </c>
      <c r="J7650" s="1">
        <v>12.8</v>
      </c>
      <c r="K7650" s="3">
        <v>889</v>
      </c>
      <c r="L7650" s="2">
        <v>0.45</v>
      </c>
      <c r="N7650" s="1">
        <v>55</v>
      </c>
      <c r="O7650" s="1">
        <v>24.2</v>
      </c>
      <c r="Q7650" s="1">
        <v>5.37</v>
      </c>
      <c r="R7650" s="1">
        <v>1.73</v>
      </c>
      <c r="AJ7650" s="1" t="s">
        <v>406</v>
      </c>
      <c r="AK7650" s="19">
        <v>56.5</v>
      </c>
      <c r="AL7650" s="19">
        <v>52</v>
      </c>
      <c r="AN7650" s="3">
        <v>1999</v>
      </c>
      <c r="AQ7650">
        <v>80436</v>
      </c>
      <c r="AR7650" s="1" t="s">
        <v>614</v>
      </c>
    </row>
    <row r="7651" spans="1:44" x14ac:dyDescent="0.25">
      <c r="A7651" s="1">
        <v>9276</v>
      </c>
      <c r="B7651" s="1" t="s">
        <v>171</v>
      </c>
      <c r="C7651" s="1">
        <v>130</v>
      </c>
      <c r="D7651" s="1" t="s">
        <v>6206</v>
      </c>
      <c r="F7651" s="1" t="s">
        <v>445</v>
      </c>
      <c r="G7651" s="1">
        <v>7</v>
      </c>
      <c r="H7651" s="1">
        <v>20</v>
      </c>
      <c r="I7651" s="1">
        <v>10.3</v>
      </c>
      <c r="J7651" s="1">
        <v>8.9</v>
      </c>
      <c r="K7651" s="3">
        <v>4500</v>
      </c>
      <c r="N7651" s="1">
        <v>151</v>
      </c>
      <c r="O7651" s="1">
        <v>60.4</v>
      </c>
      <c r="Q7651" s="1">
        <v>6.04</v>
      </c>
      <c r="R7651" s="1">
        <v>2.06</v>
      </c>
      <c r="AJ7651" s="1" t="s">
        <v>406</v>
      </c>
      <c r="AK7651" s="19">
        <v>56.5</v>
      </c>
      <c r="AL7651" s="19">
        <v>52</v>
      </c>
      <c r="AN7651" s="3">
        <v>1999</v>
      </c>
      <c r="AQ7651">
        <v>80436</v>
      </c>
      <c r="AR7651" s="1" t="s">
        <v>614</v>
      </c>
    </row>
    <row r="7652" spans="1:44" x14ac:dyDescent="0.25">
      <c r="A7652" s="1">
        <v>9277</v>
      </c>
      <c r="B7652" s="1" t="s">
        <v>171</v>
      </c>
      <c r="C7652" s="1">
        <v>130</v>
      </c>
      <c r="D7652" s="1" t="s">
        <v>6206</v>
      </c>
      <c r="F7652" s="1" t="s">
        <v>445</v>
      </c>
      <c r="G7652" s="1">
        <v>7</v>
      </c>
      <c r="H7652" s="1">
        <v>30</v>
      </c>
      <c r="I7652" s="1">
        <v>14.1</v>
      </c>
      <c r="J7652" s="1">
        <v>12.5</v>
      </c>
      <c r="K7652" s="3">
        <v>2762</v>
      </c>
      <c r="N7652" s="1">
        <v>241</v>
      </c>
      <c r="O7652" s="1">
        <v>106</v>
      </c>
      <c r="Q7652" s="1">
        <v>9.26</v>
      </c>
      <c r="R7652" s="1">
        <v>2.34</v>
      </c>
      <c r="AJ7652" s="1" t="s">
        <v>406</v>
      </c>
      <c r="AK7652" s="19">
        <v>56.5</v>
      </c>
      <c r="AL7652" s="19">
        <v>52</v>
      </c>
      <c r="AN7652" s="3">
        <v>1999</v>
      </c>
      <c r="AQ7652">
        <v>80436</v>
      </c>
      <c r="AR7652" s="1" t="s">
        <v>614</v>
      </c>
    </row>
    <row r="7653" spans="1:44" x14ac:dyDescent="0.25">
      <c r="A7653" s="1">
        <v>9278</v>
      </c>
      <c r="B7653" s="1" t="s">
        <v>171</v>
      </c>
      <c r="C7653" s="1">
        <v>130</v>
      </c>
      <c r="D7653" s="1" t="s">
        <v>6206</v>
      </c>
      <c r="F7653" s="1" t="s">
        <v>445</v>
      </c>
      <c r="G7653" s="1">
        <v>7</v>
      </c>
      <c r="H7653" s="1">
        <v>50</v>
      </c>
      <c r="I7653" s="1">
        <v>19.5</v>
      </c>
      <c r="J7653" s="1">
        <v>18.399999999999999</v>
      </c>
      <c r="K7653" s="3">
        <v>1546</v>
      </c>
      <c r="L7653" s="2">
        <v>1.58</v>
      </c>
      <c r="N7653" s="1">
        <v>390</v>
      </c>
      <c r="O7653" s="1">
        <v>171.6</v>
      </c>
      <c r="Q7653" s="1">
        <v>13.6</v>
      </c>
      <c r="R7653" s="1">
        <v>2.3199999999999998</v>
      </c>
      <c r="AJ7653" s="1" t="s">
        <v>406</v>
      </c>
      <c r="AK7653" s="19">
        <v>56.5</v>
      </c>
      <c r="AL7653" s="19">
        <v>52</v>
      </c>
      <c r="AN7653" s="3">
        <v>1999</v>
      </c>
      <c r="AQ7653">
        <v>80436</v>
      </c>
      <c r="AR7653" s="1" t="s">
        <v>614</v>
      </c>
    </row>
    <row r="7654" spans="1:44" x14ac:dyDescent="0.25">
      <c r="A7654" s="1">
        <v>9279</v>
      </c>
      <c r="B7654" s="1" t="s">
        <v>171</v>
      </c>
      <c r="C7654" s="1">
        <v>130</v>
      </c>
      <c r="D7654" s="1" t="s">
        <v>6206</v>
      </c>
      <c r="F7654" s="1" t="s">
        <v>445</v>
      </c>
      <c r="G7654" s="1">
        <v>7</v>
      </c>
      <c r="H7654" s="1">
        <v>70</v>
      </c>
      <c r="I7654" s="1">
        <v>22.8</v>
      </c>
      <c r="J7654" s="1">
        <v>23</v>
      </c>
      <c r="K7654" s="3">
        <v>1085</v>
      </c>
      <c r="L7654" s="2">
        <v>1.29</v>
      </c>
      <c r="N7654" s="1">
        <v>479</v>
      </c>
      <c r="O7654" s="1">
        <v>210.8</v>
      </c>
      <c r="Q7654" s="1">
        <v>14.7</v>
      </c>
      <c r="R7654" s="1">
        <v>2.04</v>
      </c>
      <c r="AJ7654" s="1" t="s">
        <v>406</v>
      </c>
      <c r="AK7654" s="19">
        <v>56.5</v>
      </c>
      <c r="AL7654" s="19">
        <v>52</v>
      </c>
      <c r="AN7654" s="3">
        <v>1999</v>
      </c>
      <c r="AQ7654">
        <v>80436</v>
      </c>
      <c r="AR7654" s="1" t="s">
        <v>614</v>
      </c>
    </row>
    <row r="7655" spans="1:44" x14ac:dyDescent="0.25">
      <c r="A7655" s="1">
        <v>9280</v>
      </c>
      <c r="B7655" s="1" t="s">
        <v>171</v>
      </c>
      <c r="C7655" s="1">
        <v>130</v>
      </c>
      <c r="D7655" s="1" t="s">
        <v>6206</v>
      </c>
      <c r="F7655" s="1" t="s">
        <v>445</v>
      </c>
      <c r="G7655" s="1">
        <v>7</v>
      </c>
      <c r="H7655" s="1">
        <v>90</v>
      </c>
      <c r="I7655" s="1">
        <v>24.5</v>
      </c>
      <c r="J7655" s="1">
        <v>26.8</v>
      </c>
      <c r="K7655" s="3">
        <v>835</v>
      </c>
      <c r="N7655" s="1">
        <v>522</v>
      </c>
      <c r="O7655" s="1">
        <v>240.1</v>
      </c>
      <c r="Q7655" s="1">
        <v>14.7</v>
      </c>
      <c r="R7655" s="1">
        <v>1.83</v>
      </c>
      <c r="AJ7655" s="1" t="s">
        <v>406</v>
      </c>
      <c r="AK7655" s="19">
        <v>56.5</v>
      </c>
      <c r="AL7655" s="19">
        <v>52</v>
      </c>
      <c r="AN7655" s="3">
        <v>1999</v>
      </c>
      <c r="AQ7655">
        <v>80436</v>
      </c>
      <c r="AR7655" s="1" t="s">
        <v>614</v>
      </c>
    </row>
    <row r="7656" spans="1:44" x14ac:dyDescent="0.25">
      <c r="A7656" s="1">
        <v>9281</v>
      </c>
      <c r="B7656" s="1" t="s">
        <v>171</v>
      </c>
      <c r="C7656" s="1">
        <v>130</v>
      </c>
      <c r="D7656" s="1" t="s">
        <v>6206</v>
      </c>
      <c r="F7656" s="1" t="s">
        <v>445</v>
      </c>
      <c r="G7656" s="1">
        <v>7</v>
      </c>
      <c r="H7656" s="1">
        <v>150</v>
      </c>
      <c r="I7656" s="1">
        <v>27</v>
      </c>
      <c r="J7656" s="1">
        <v>37</v>
      </c>
      <c r="K7656" s="3">
        <v>472</v>
      </c>
      <c r="L7656" s="2">
        <v>0.95</v>
      </c>
      <c r="N7656" s="1">
        <v>601</v>
      </c>
      <c r="O7656" s="1">
        <v>276.5</v>
      </c>
      <c r="Q7656" s="1">
        <v>14.5</v>
      </c>
      <c r="R7656" s="1">
        <v>1.67</v>
      </c>
      <c r="AJ7656" s="1" t="s">
        <v>406</v>
      </c>
      <c r="AK7656" s="19">
        <v>56.5</v>
      </c>
      <c r="AL7656" s="19">
        <v>52</v>
      </c>
      <c r="AN7656" s="3">
        <v>1999</v>
      </c>
      <c r="AQ7656">
        <v>80436</v>
      </c>
      <c r="AR7656" s="1" t="s">
        <v>614</v>
      </c>
    </row>
    <row r="7657" spans="1:44" x14ac:dyDescent="0.25">
      <c r="A7657" s="1">
        <v>9282</v>
      </c>
      <c r="B7657" s="1" t="s">
        <v>171</v>
      </c>
      <c r="C7657" s="1">
        <v>130</v>
      </c>
      <c r="D7657" s="1" t="s">
        <v>6206</v>
      </c>
      <c r="F7657" s="1" t="s">
        <v>445</v>
      </c>
      <c r="G7657" s="1">
        <v>7</v>
      </c>
      <c r="H7657" s="1">
        <v>20</v>
      </c>
      <c r="I7657" s="1">
        <v>10.3</v>
      </c>
      <c r="J7657" s="1">
        <v>9.5</v>
      </c>
      <c r="K7657" s="3">
        <v>2370</v>
      </c>
      <c r="N7657" s="1">
        <v>82</v>
      </c>
      <c r="O7657" s="1">
        <v>32.799999999999997</v>
      </c>
      <c r="Q7657" s="1">
        <v>5.89</v>
      </c>
      <c r="R7657" s="1">
        <v>2.0099999999999998</v>
      </c>
      <c r="AJ7657" s="1" t="s">
        <v>406</v>
      </c>
      <c r="AK7657" s="19">
        <v>56.5</v>
      </c>
      <c r="AL7657" s="19">
        <v>52</v>
      </c>
      <c r="AN7657" s="3">
        <v>1999</v>
      </c>
      <c r="AQ7657">
        <v>80436</v>
      </c>
      <c r="AR7657" s="1" t="s">
        <v>614</v>
      </c>
    </row>
    <row r="7658" spans="1:44" x14ac:dyDescent="0.25">
      <c r="A7658" s="1">
        <v>9283</v>
      </c>
      <c r="B7658" s="1" t="s">
        <v>171</v>
      </c>
      <c r="C7658" s="1">
        <v>130</v>
      </c>
      <c r="D7658" s="1" t="s">
        <v>6206</v>
      </c>
      <c r="F7658" s="1" t="s">
        <v>445</v>
      </c>
      <c r="G7658" s="1">
        <v>7</v>
      </c>
      <c r="H7658" s="1">
        <v>50</v>
      </c>
      <c r="I7658" s="1">
        <v>19.5</v>
      </c>
      <c r="J7658" s="1">
        <v>20.399999999999999</v>
      </c>
      <c r="K7658" s="3">
        <v>754</v>
      </c>
      <c r="L7658" s="2">
        <v>0.87</v>
      </c>
      <c r="N7658" s="1">
        <v>214</v>
      </c>
      <c r="O7658" s="1">
        <v>94.2</v>
      </c>
      <c r="Q7658" s="1">
        <v>15</v>
      </c>
      <c r="R7658" s="1">
        <v>2.57</v>
      </c>
      <c r="AJ7658" s="1" t="s">
        <v>406</v>
      </c>
      <c r="AK7658" s="19">
        <v>56.5</v>
      </c>
      <c r="AL7658" s="19">
        <v>52</v>
      </c>
      <c r="AN7658" s="3">
        <v>1999</v>
      </c>
      <c r="AQ7658">
        <v>80436</v>
      </c>
      <c r="AR7658" s="1" t="s">
        <v>614</v>
      </c>
    </row>
    <row r="7659" spans="1:44" x14ac:dyDescent="0.25">
      <c r="A7659" s="1">
        <v>9284</v>
      </c>
      <c r="B7659" s="1" t="s">
        <v>171</v>
      </c>
      <c r="C7659" s="1">
        <v>130</v>
      </c>
      <c r="D7659" s="1" t="s">
        <v>6206</v>
      </c>
      <c r="F7659" s="1" t="s">
        <v>445</v>
      </c>
      <c r="G7659" s="1">
        <v>7</v>
      </c>
      <c r="H7659" s="1">
        <v>20</v>
      </c>
      <c r="I7659" s="1">
        <v>10.3</v>
      </c>
      <c r="J7659" s="1">
        <v>9.8000000000000007</v>
      </c>
      <c r="K7659" s="3">
        <v>1485</v>
      </c>
      <c r="N7659" s="1">
        <v>52</v>
      </c>
      <c r="O7659" s="1">
        <v>20.8</v>
      </c>
      <c r="Q7659" s="1">
        <v>4.92</v>
      </c>
      <c r="R7659" s="1">
        <v>1.68</v>
      </c>
      <c r="AJ7659" s="1" t="s">
        <v>406</v>
      </c>
      <c r="AK7659" s="19">
        <v>56.5</v>
      </c>
      <c r="AL7659" s="19">
        <v>52</v>
      </c>
      <c r="AN7659" s="3">
        <v>1999</v>
      </c>
      <c r="AQ7659">
        <v>80436</v>
      </c>
      <c r="AR7659" s="1" t="s">
        <v>614</v>
      </c>
    </row>
    <row r="7660" spans="1:44" x14ac:dyDescent="0.25">
      <c r="A7660" s="1">
        <v>9285</v>
      </c>
      <c r="B7660" s="1" t="s">
        <v>171</v>
      </c>
      <c r="C7660" s="1">
        <v>130</v>
      </c>
      <c r="D7660" s="1" t="s">
        <v>6206</v>
      </c>
      <c r="F7660" s="1" t="s">
        <v>445</v>
      </c>
      <c r="G7660" s="1">
        <v>7</v>
      </c>
      <c r="H7660" s="1">
        <v>50</v>
      </c>
      <c r="I7660" s="1">
        <v>19.5</v>
      </c>
      <c r="J7660" s="1">
        <v>21.4</v>
      </c>
      <c r="K7660" s="3">
        <v>457</v>
      </c>
      <c r="L7660" s="2">
        <v>0.55000000000000004</v>
      </c>
      <c r="N7660" s="1">
        <v>136</v>
      </c>
      <c r="O7660" s="1">
        <v>59.8</v>
      </c>
      <c r="Q7660" s="1">
        <v>11.6</v>
      </c>
      <c r="R7660" s="1">
        <v>1.98</v>
      </c>
      <c r="AJ7660" s="1" t="s">
        <v>406</v>
      </c>
      <c r="AK7660" s="19">
        <v>56.5</v>
      </c>
      <c r="AL7660" s="19">
        <v>52</v>
      </c>
      <c r="AN7660" s="3">
        <v>1973</v>
      </c>
      <c r="AQ7660">
        <v>80436</v>
      </c>
      <c r="AR7660" s="1" t="s">
        <v>614</v>
      </c>
    </row>
    <row r="7661" spans="1:44" x14ac:dyDescent="0.25">
      <c r="A7661" s="1">
        <v>9286</v>
      </c>
      <c r="B7661" s="1" t="s">
        <v>171</v>
      </c>
      <c r="C7661" s="1">
        <v>130</v>
      </c>
      <c r="D7661" s="1" t="s">
        <v>6206</v>
      </c>
      <c r="F7661" s="1" t="s">
        <v>445</v>
      </c>
      <c r="G7661" s="1">
        <v>7</v>
      </c>
      <c r="H7661" s="1">
        <v>70</v>
      </c>
      <c r="I7661" s="1">
        <v>22.8</v>
      </c>
      <c r="J7661" s="1">
        <v>27.3</v>
      </c>
      <c r="K7661" s="3">
        <v>308</v>
      </c>
      <c r="L7661" s="2">
        <v>0.46</v>
      </c>
      <c r="N7661" s="1">
        <v>170</v>
      </c>
      <c r="O7661" s="1">
        <v>74.8</v>
      </c>
      <c r="Q7661" s="1">
        <v>13.3</v>
      </c>
      <c r="R7661" s="1">
        <v>1.86</v>
      </c>
      <c r="AJ7661" s="1" t="s">
        <v>406</v>
      </c>
      <c r="AK7661" s="19">
        <v>56.5</v>
      </c>
      <c r="AL7661" s="19">
        <v>52</v>
      </c>
      <c r="AN7661" s="3">
        <v>1999</v>
      </c>
      <c r="AQ7661">
        <v>80436</v>
      </c>
      <c r="AR7661" s="1" t="s">
        <v>614</v>
      </c>
    </row>
    <row r="7662" spans="1:44" x14ac:dyDescent="0.25">
      <c r="A7662" s="1">
        <v>9287</v>
      </c>
      <c r="B7662" s="1" t="s">
        <v>171</v>
      </c>
      <c r="C7662" s="1">
        <v>130</v>
      </c>
      <c r="D7662" s="1" t="s">
        <v>6206</v>
      </c>
      <c r="F7662" s="1" t="s">
        <v>445</v>
      </c>
      <c r="G7662" s="1">
        <v>7</v>
      </c>
      <c r="H7662" s="1">
        <v>90</v>
      </c>
      <c r="I7662" s="1">
        <v>24.5</v>
      </c>
      <c r="J7662" s="1">
        <v>32</v>
      </c>
      <c r="K7662" s="3">
        <v>234</v>
      </c>
      <c r="L7662" s="2">
        <v>0.4</v>
      </c>
      <c r="N7662" s="1">
        <v>187</v>
      </c>
      <c r="O7662" s="1">
        <v>86</v>
      </c>
      <c r="Q7662" s="1">
        <v>14</v>
      </c>
      <c r="R7662" s="1">
        <v>1.8</v>
      </c>
      <c r="AJ7662" s="1" t="s">
        <v>406</v>
      </c>
      <c r="AK7662" s="19">
        <v>56.5</v>
      </c>
      <c r="AL7662" s="19">
        <v>52</v>
      </c>
      <c r="AN7662" s="3">
        <v>1999</v>
      </c>
      <c r="AQ7662">
        <v>80436</v>
      </c>
      <c r="AR7662" s="1" t="s">
        <v>614</v>
      </c>
    </row>
    <row r="7663" spans="1:44" x14ac:dyDescent="0.25">
      <c r="A7663" s="1">
        <v>9288</v>
      </c>
      <c r="B7663" s="1" t="s">
        <v>171</v>
      </c>
      <c r="C7663" s="1">
        <v>130</v>
      </c>
      <c r="D7663" s="1" t="s">
        <v>6206</v>
      </c>
      <c r="F7663" s="1" t="s">
        <v>445</v>
      </c>
      <c r="G7663" s="1">
        <v>7</v>
      </c>
      <c r="H7663" s="1">
        <v>110</v>
      </c>
      <c r="I7663" s="1">
        <v>25.4</v>
      </c>
      <c r="J7663" s="1">
        <v>36.1</v>
      </c>
      <c r="K7663" s="3">
        <v>189</v>
      </c>
      <c r="L7663" s="2">
        <v>0.37</v>
      </c>
      <c r="N7663" s="1">
        <v>199</v>
      </c>
      <c r="O7663" s="1">
        <v>91.5</v>
      </c>
      <c r="Q7663" s="1">
        <v>14.4</v>
      </c>
      <c r="R7663" s="1">
        <v>1.76</v>
      </c>
      <c r="AJ7663" s="1" t="s">
        <v>406</v>
      </c>
      <c r="AK7663" s="19">
        <v>56.5</v>
      </c>
      <c r="AL7663" s="19">
        <v>52</v>
      </c>
      <c r="AN7663" s="3">
        <v>1999</v>
      </c>
      <c r="AQ7663">
        <v>80436</v>
      </c>
      <c r="AR7663" s="1" t="s">
        <v>614</v>
      </c>
    </row>
    <row r="7664" spans="1:44" x14ac:dyDescent="0.25">
      <c r="A7664" s="1">
        <v>9289</v>
      </c>
      <c r="B7664" s="1" t="s">
        <v>171</v>
      </c>
      <c r="C7664" s="1">
        <v>130</v>
      </c>
      <c r="D7664" s="1" t="s">
        <v>6206</v>
      </c>
      <c r="F7664" s="1" t="s">
        <v>445</v>
      </c>
      <c r="G7664" s="1">
        <v>7</v>
      </c>
      <c r="H7664" s="1">
        <v>130</v>
      </c>
      <c r="I7664" s="1">
        <v>26.2</v>
      </c>
      <c r="J7664" s="1">
        <v>39.799999999999997</v>
      </c>
      <c r="K7664" s="3">
        <v>159</v>
      </c>
      <c r="N7664" s="1">
        <v>210</v>
      </c>
      <c r="O7664" s="1">
        <v>96.6</v>
      </c>
      <c r="Q7664" s="1">
        <v>14.8</v>
      </c>
      <c r="R7664" s="1">
        <v>1.76</v>
      </c>
      <c r="AJ7664" s="1" t="s">
        <v>406</v>
      </c>
      <c r="AK7664" s="19">
        <v>56.5</v>
      </c>
      <c r="AL7664" s="19">
        <v>52</v>
      </c>
      <c r="AN7664" s="3">
        <v>1999</v>
      </c>
      <c r="AQ7664">
        <v>80436</v>
      </c>
      <c r="AR7664" s="1" t="s">
        <v>614</v>
      </c>
    </row>
    <row r="7665" spans="1:44" x14ac:dyDescent="0.25">
      <c r="A7665" s="1">
        <v>9290</v>
      </c>
      <c r="B7665" s="1" t="s">
        <v>171</v>
      </c>
      <c r="C7665" s="1">
        <v>130</v>
      </c>
      <c r="D7665" s="1" t="s">
        <v>6206</v>
      </c>
      <c r="F7665" s="1" t="s">
        <v>445</v>
      </c>
      <c r="G7665" s="1">
        <v>8</v>
      </c>
      <c r="H7665" s="1">
        <v>20</v>
      </c>
      <c r="I7665" s="1">
        <v>8.5</v>
      </c>
      <c r="J7665" s="1">
        <v>8</v>
      </c>
      <c r="K7665" s="3">
        <v>4954</v>
      </c>
      <c r="N7665" s="1">
        <v>114</v>
      </c>
      <c r="O7665" s="1">
        <v>45.6</v>
      </c>
      <c r="Q7665" s="1">
        <v>4.62</v>
      </c>
      <c r="R7665" s="1">
        <v>1.78</v>
      </c>
      <c r="AJ7665" s="1" t="s">
        <v>406</v>
      </c>
      <c r="AK7665" s="19">
        <v>56.5</v>
      </c>
      <c r="AL7665" s="19">
        <v>52</v>
      </c>
      <c r="AN7665" s="3">
        <v>1973</v>
      </c>
      <c r="AQ7665">
        <v>80436</v>
      </c>
      <c r="AR7665" s="1" t="s">
        <v>614</v>
      </c>
    </row>
    <row r="7666" spans="1:44" x14ac:dyDescent="0.25">
      <c r="A7666" s="1">
        <v>9291</v>
      </c>
      <c r="B7666" s="1" t="s">
        <v>171</v>
      </c>
      <c r="C7666" s="1">
        <v>130</v>
      </c>
      <c r="D7666" s="1" t="s">
        <v>6206</v>
      </c>
      <c r="F7666" s="1" t="s">
        <v>445</v>
      </c>
      <c r="G7666" s="1">
        <v>8</v>
      </c>
      <c r="H7666" s="1">
        <v>30</v>
      </c>
      <c r="I7666" s="1">
        <v>11.7</v>
      </c>
      <c r="J7666" s="1">
        <v>11.7</v>
      </c>
      <c r="K7666" s="3">
        <v>2255</v>
      </c>
      <c r="L7666" s="2">
        <v>1</v>
      </c>
      <c r="N7666" s="1">
        <v>139</v>
      </c>
      <c r="Q7666" s="1">
        <v>7.9</v>
      </c>
      <c r="R7666" s="1">
        <v>2.4</v>
      </c>
      <c r="AJ7666" s="1" t="s">
        <v>406</v>
      </c>
      <c r="AK7666" s="19">
        <v>56.5</v>
      </c>
      <c r="AL7666" s="19">
        <v>52</v>
      </c>
      <c r="AN7666" s="3">
        <v>1999</v>
      </c>
      <c r="AQ7666">
        <v>80436</v>
      </c>
      <c r="AR7666" s="1" t="s">
        <v>614</v>
      </c>
    </row>
    <row r="7667" spans="1:44" x14ac:dyDescent="0.25">
      <c r="A7667" s="1">
        <v>9292</v>
      </c>
      <c r="B7667" s="1" t="s">
        <v>171</v>
      </c>
      <c r="C7667" s="1">
        <v>130</v>
      </c>
      <c r="D7667" s="1" t="s">
        <v>6206</v>
      </c>
      <c r="F7667" s="1" t="s">
        <v>445</v>
      </c>
      <c r="G7667" s="1">
        <v>8</v>
      </c>
      <c r="H7667" s="1">
        <v>20</v>
      </c>
      <c r="I7667" s="1">
        <v>8.5</v>
      </c>
      <c r="J7667" s="1">
        <v>8.4</v>
      </c>
      <c r="K7667" s="3">
        <v>2696</v>
      </c>
      <c r="N7667" s="1">
        <v>62</v>
      </c>
      <c r="O7667" s="1">
        <v>24.8</v>
      </c>
      <c r="Q7667" s="1">
        <v>4.55</v>
      </c>
      <c r="R7667" s="1">
        <v>1.75</v>
      </c>
      <c r="AJ7667" s="1" t="s">
        <v>406</v>
      </c>
      <c r="AK7667" s="19">
        <v>56.5</v>
      </c>
      <c r="AL7667" s="19">
        <v>52</v>
      </c>
      <c r="AN7667" s="3">
        <v>1999</v>
      </c>
      <c r="AQ7667">
        <v>80436</v>
      </c>
      <c r="AR7667" s="1" t="s">
        <v>614</v>
      </c>
    </row>
    <row r="7668" spans="1:44" x14ac:dyDescent="0.25">
      <c r="A7668" s="1">
        <v>9293</v>
      </c>
      <c r="B7668" s="1" t="s">
        <v>171</v>
      </c>
      <c r="C7668" s="1">
        <v>130</v>
      </c>
      <c r="D7668" s="1" t="s">
        <v>6206</v>
      </c>
      <c r="F7668" s="1" t="s">
        <v>445</v>
      </c>
      <c r="G7668" s="1">
        <v>8</v>
      </c>
      <c r="H7668" s="1">
        <v>30</v>
      </c>
      <c r="I7668" s="1">
        <v>11.7</v>
      </c>
      <c r="J7668" s="1">
        <v>12.3</v>
      </c>
      <c r="K7668" s="3">
        <v>1530</v>
      </c>
      <c r="L7668" s="2">
        <v>0.71</v>
      </c>
      <c r="N7668" s="1">
        <v>99</v>
      </c>
      <c r="O7668" s="1">
        <v>43.6</v>
      </c>
      <c r="Q7668" s="1">
        <v>7.44</v>
      </c>
      <c r="R7668" s="1">
        <v>2.2599999999999998</v>
      </c>
      <c r="AJ7668" s="1" t="s">
        <v>406</v>
      </c>
      <c r="AK7668" s="19">
        <v>56.5</v>
      </c>
      <c r="AL7668" s="19">
        <v>52</v>
      </c>
      <c r="AN7668" s="3">
        <v>1999</v>
      </c>
      <c r="AQ7668">
        <v>80436</v>
      </c>
      <c r="AR7668" s="1" t="s">
        <v>614</v>
      </c>
    </row>
    <row r="7669" spans="1:44" x14ac:dyDescent="0.25">
      <c r="A7669" s="1">
        <v>9294</v>
      </c>
      <c r="B7669" s="1" t="s">
        <v>171</v>
      </c>
      <c r="C7669" s="1">
        <v>130</v>
      </c>
      <c r="D7669" s="1" t="s">
        <v>6206</v>
      </c>
      <c r="F7669" s="1" t="s">
        <v>445</v>
      </c>
      <c r="G7669" s="1">
        <v>8</v>
      </c>
      <c r="H7669" s="1">
        <v>90</v>
      </c>
      <c r="I7669" s="1">
        <v>22</v>
      </c>
      <c r="J7669" s="1">
        <v>29.3</v>
      </c>
      <c r="K7669" s="3">
        <v>392</v>
      </c>
      <c r="N7669" s="1">
        <v>253</v>
      </c>
      <c r="O7669" s="1">
        <v>111.3</v>
      </c>
      <c r="Q7669" s="1">
        <v>16.399999999999999</v>
      </c>
      <c r="R7669" s="1">
        <v>2.39</v>
      </c>
      <c r="AJ7669" s="1" t="s">
        <v>406</v>
      </c>
      <c r="AK7669" s="19">
        <v>56.5</v>
      </c>
      <c r="AL7669" s="19">
        <v>52</v>
      </c>
      <c r="AN7669" s="3">
        <v>1999</v>
      </c>
      <c r="AQ7669">
        <v>80436</v>
      </c>
      <c r="AR7669" s="1" t="s">
        <v>614</v>
      </c>
    </row>
    <row r="7670" spans="1:44" x14ac:dyDescent="0.25">
      <c r="A7670" s="1">
        <v>9295</v>
      </c>
      <c r="B7670" s="1" t="s">
        <v>171</v>
      </c>
      <c r="C7670" s="1">
        <v>130</v>
      </c>
      <c r="D7670" s="1" t="s">
        <v>6206</v>
      </c>
      <c r="F7670" s="1" t="s">
        <v>445</v>
      </c>
      <c r="G7670" s="1">
        <v>8</v>
      </c>
      <c r="H7670" s="1">
        <v>20</v>
      </c>
      <c r="I7670" s="1">
        <v>8.5</v>
      </c>
      <c r="J7670" s="1">
        <v>8.6</v>
      </c>
      <c r="K7670" s="3">
        <v>1715</v>
      </c>
      <c r="N7670" s="1">
        <v>40</v>
      </c>
      <c r="O7670" s="1">
        <v>16</v>
      </c>
      <c r="Q7670" s="1">
        <v>3.97</v>
      </c>
      <c r="R7670" s="1">
        <v>1.53</v>
      </c>
      <c r="AJ7670" s="1" t="s">
        <v>406</v>
      </c>
      <c r="AK7670" s="19">
        <v>56.5</v>
      </c>
      <c r="AL7670" s="19">
        <v>52</v>
      </c>
      <c r="AN7670" s="3">
        <v>1999</v>
      </c>
      <c r="AQ7670">
        <v>80436</v>
      </c>
      <c r="AR7670" s="1" t="s">
        <v>614</v>
      </c>
    </row>
    <row r="7671" spans="1:44" x14ac:dyDescent="0.25">
      <c r="A7671" s="1">
        <v>9296</v>
      </c>
      <c r="B7671" s="1" t="s">
        <v>171</v>
      </c>
      <c r="C7671" s="1">
        <v>130</v>
      </c>
      <c r="D7671" s="1" t="s">
        <v>6206</v>
      </c>
      <c r="F7671" s="1" t="s">
        <v>445</v>
      </c>
      <c r="G7671" s="1">
        <v>8</v>
      </c>
      <c r="H7671" s="1">
        <v>30</v>
      </c>
      <c r="I7671" s="1">
        <v>11.7</v>
      </c>
      <c r="J7671" s="1">
        <v>12.9</v>
      </c>
      <c r="K7671" s="3">
        <v>927</v>
      </c>
      <c r="L7671" s="2">
        <v>0.45</v>
      </c>
      <c r="N7671" s="1">
        <v>63</v>
      </c>
      <c r="O7671" s="1">
        <v>27.7</v>
      </c>
      <c r="Q7671" s="1">
        <v>5.98</v>
      </c>
      <c r="R7671" s="1">
        <v>1.82</v>
      </c>
      <c r="AJ7671" s="1" t="s">
        <v>406</v>
      </c>
      <c r="AK7671" s="19">
        <v>56.5</v>
      </c>
      <c r="AL7671" s="19">
        <v>52</v>
      </c>
      <c r="AN7671" s="3">
        <v>1999</v>
      </c>
      <c r="AQ7671">
        <v>80436</v>
      </c>
      <c r="AR7671" s="1" t="s">
        <v>614</v>
      </c>
    </row>
    <row r="7672" spans="1:44" x14ac:dyDescent="0.25">
      <c r="A7672" s="1">
        <v>9297</v>
      </c>
      <c r="B7672" s="1" t="s">
        <v>171</v>
      </c>
      <c r="C7672" s="1">
        <v>130</v>
      </c>
      <c r="D7672" s="1" t="s">
        <v>6206</v>
      </c>
      <c r="F7672" s="1" t="s">
        <v>445</v>
      </c>
      <c r="G7672" s="1">
        <v>8</v>
      </c>
      <c r="H7672" s="1">
        <v>110</v>
      </c>
      <c r="I7672" s="1">
        <v>23.2</v>
      </c>
      <c r="J7672" s="1">
        <v>34.799999999999997</v>
      </c>
      <c r="K7672" s="3">
        <v>191</v>
      </c>
      <c r="N7672" s="1">
        <v>174</v>
      </c>
      <c r="O7672" s="1">
        <v>80</v>
      </c>
      <c r="Q7672" s="1">
        <v>13.4</v>
      </c>
      <c r="R7672" s="1">
        <v>1.87</v>
      </c>
      <c r="AJ7672" s="1" t="s">
        <v>406</v>
      </c>
      <c r="AK7672" s="19">
        <v>56.5</v>
      </c>
      <c r="AL7672" s="19">
        <v>52</v>
      </c>
      <c r="AN7672" s="3">
        <v>1999</v>
      </c>
      <c r="AQ7672">
        <v>80436</v>
      </c>
      <c r="AR7672" s="1" t="s">
        <v>614</v>
      </c>
    </row>
    <row r="7673" spans="1:44" x14ac:dyDescent="0.25">
      <c r="A7673" s="1">
        <v>9298</v>
      </c>
      <c r="B7673" s="1" t="s">
        <v>171</v>
      </c>
      <c r="C7673" s="1">
        <v>130</v>
      </c>
      <c r="D7673" s="1" t="s">
        <v>5619</v>
      </c>
      <c r="F7673" s="1" t="s">
        <v>445</v>
      </c>
      <c r="G7673" s="1">
        <v>7</v>
      </c>
      <c r="H7673" s="1">
        <v>10</v>
      </c>
      <c r="I7673" s="1">
        <v>3.5</v>
      </c>
      <c r="J7673" s="1"/>
      <c r="R7673" s="1">
        <v>0.71</v>
      </c>
      <c r="AJ7673" s="1" t="s">
        <v>406</v>
      </c>
      <c r="AK7673" s="19">
        <v>56.75</v>
      </c>
      <c r="AL7673" s="19">
        <v>48</v>
      </c>
      <c r="AN7673" s="3">
        <v>1951</v>
      </c>
      <c r="AQ7673">
        <v>80608</v>
      </c>
      <c r="AR7673" s="1" t="s">
        <v>600</v>
      </c>
    </row>
    <row r="7674" spans="1:44" x14ac:dyDescent="0.25">
      <c r="A7674" s="1">
        <v>9299</v>
      </c>
      <c r="B7674" s="1" t="s">
        <v>171</v>
      </c>
      <c r="C7674" s="1">
        <v>130</v>
      </c>
      <c r="D7674" s="1" t="s">
        <v>5619</v>
      </c>
      <c r="F7674" s="1" t="s">
        <v>445</v>
      </c>
      <c r="G7674" s="1">
        <v>7</v>
      </c>
      <c r="H7674" s="1">
        <v>26</v>
      </c>
      <c r="I7674" s="1">
        <v>11.5</v>
      </c>
      <c r="J7674" s="1">
        <v>9.6999999999999993</v>
      </c>
      <c r="K7674" s="3">
        <v>2950</v>
      </c>
      <c r="L7674" s="2">
        <v>0.98</v>
      </c>
      <c r="N7674" s="1">
        <v>133</v>
      </c>
      <c r="O7674" s="1">
        <v>62.6</v>
      </c>
      <c r="P7674" s="1">
        <v>13</v>
      </c>
      <c r="Q7674" s="1">
        <v>14.7</v>
      </c>
      <c r="R7674" s="1">
        <v>2.61</v>
      </c>
      <c r="AJ7674" s="1" t="s">
        <v>406</v>
      </c>
      <c r="AK7674" s="19">
        <v>54.75</v>
      </c>
      <c r="AL7674" s="19">
        <v>56.17</v>
      </c>
      <c r="AN7674" s="3">
        <v>1999</v>
      </c>
      <c r="AQ7674">
        <v>80419</v>
      </c>
      <c r="AR7674" s="1" t="s">
        <v>615</v>
      </c>
    </row>
    <row r="7675" spans="1:44" x14ac:dyDescent="0.25">
      <c r="A7675" s="1">
        <v>9300</v>
      </c>
      <c r="B7675" s="1" t="s">
        <v>171</v>
      </c>
      <c r="C7675" s="1">
        <v>130</v>
      </c>
      <c r="D7675" s="1" t="s">
        <v>6364</v>
      </c>
      <c r="F7675" s="1" t="s">
        <v>445</v>
      </c>
      <c r="G7675" s="1">
        <v>8</v>
      </c>
      <c r="H7675" s="1">
        <v>61</v>
      </c>
      <c r="I7675" s="1">
        <v>19</v>
      </c>
      <c r="J7675" s="1">
        <v>19.600000000000001</v>
      </c>
      <c r="K7675" s="3">
        <v>880</v>
      </c>
      <c r="L7675" s="2">
        <v>0.82</v>
      </c>
      <c r="N7675" s="1">
        <v>259</v>
      </c>
      <c r="O7675" s="1">
        <v>120.6</v>
      </c>
      <c r="P7675" s="1">
        <v>26</v>
      </c>
      <c r="Q7675" s="1">
        <v>21.9</v>
      </c>
      <c r="R7675" s="1">
        <v>2.29</v>
      </c>
      <c r="AJ7675" s="1" t="s">
        <v>406</v>
      </c>
      <c r="AK7675" s="19">
        <v>54.75</v>
      </c>
      <c r="AL7675" s="19">
        <v>56.17</v>
      </c>
      <c r="AN7675" s="3">
        <v>1999</v>
      </c>
      <c r="AQ7675">
        <v>80419</v>
      </c>
      <c r="AR7675" s="1" t="s">
        <v>615</v>
      </c>
    </row>
    <row r="7676" spans="1:44" x14ac:dyDescent="0.25">
      <c r="A7676" s="1">
        <v>9301</v>
      </c>
      <c r="B7676" s="1" t="s">
        <v>171</v>
      </c>
      <c r="C7676" s="1">
        <v>130</v>
      </c>
      <c r="D7676" s="1" t="s">
        <v>5619</v>
      </c>
      <c r="F7676" s="1" t="s">
        <v>445</v>
      </c>
      <c r="G7676" s="1">
        <v>8</v>
      </c>
      <c r="H7676" s="1">
        <v>71</v>
      </c>
      <c r="I7676" s="1">
        <v>20.399999999999999</v>
      </c>
      <c r="J7676" s="1">
        <v>23.5</v>
      </c>
      <c r="K7676" s="3">
        <v>917</v>
      </c>
      <c r="N7676" s="1">
        <v>392</v>
      </c>
      <c r="O7676" s="1">
        <v>176.2</v>
      </c>
      <c r="P7676" s="1">
        <v>41.9</v>
      </c>
      <c r="Q7676" s="1">
        <v>23.2</v>
      </c>
      <c r="R7676" s="1">
        <v>3.25</v>
      </c>
      <c r="AJ7676" s="1" t="s">
        <v>406</v>
      </c>
      <c r="AK7676" s="19">
        <v>54.75</v>
      </c>
      <c r="AL7676" s="19">
        <v>56.17</v>
      </c>
      <c r="AN7676" s="3">
        <v>1999</v>
      </c>
      <c r="AQ7676">
        <v>80419</v>
      </c>
      <c r="AR7676" s="1" t="s">
        <v>615</v>
      </c>
    </row>
    <row r="7677" spans="1:44" x14ac:dyDescent="0.25">
      <c r="A7677" s="1">
        <v>9302</v>
      </c>
      <c r="B7677" s="1" t="s">
        <v>171</v>
      </c>
      <c r="C7677" s="1">
        <v>130</v>
      </c>
      <c r="D7677" s="1" t="s">
        <v>6203</v>
      </c>
      <c r="F7677" s="33" t="s">
        <v>859</v>
      </c>
      <c r="G7677" s="1">
        <v>7</v>
      </c>
      <c r="H7677" s="1">
        <v>69</v>
      </c>
      <c r="I7677" s="1">
        <v>19</v>
      </c>
      <c r="J7677" s="1">
        <v>23.4</v>
      </c>
      <c r="K7677" s="3">
        <v>649</v>
      </c>
      <c r="N7677" s="1">
        <v>248</v>
      </c>
      <c r="O7677" s="1">
        <v>115.5</v>
      </c>
      <c r="P7677" s="1">
        <v>22.6</v>
      </c>
      <c r="Q7677" s="1">
        <v>16.2</v>
      </c>
      <c r="R7677" s="1">
        <v>3.09</v>
      </c>
      <c r="AJ7677" s="1" t="s">
        <v>406</v>
      </c>
      <c r="AK7677" s="19">
        <v>55.5</v>
      </c>
      <c r="AL7677" s="19">
        <v>55.5</v>
      </c>
      <c r="AN7677" s="3">
        <v>2007</v>
      </c>
      <c r="AQ7677">
        <v>80419</v>
      </c>
      <c r="AR7677" s="1" t="s">
        <v>3110</v>
      </c>
    </row>
    <row r="7678" spans="1:44" x14ac:dyDescent="0.25">
      <c r="A7678" s="1">
        <v>9303</v>
      </c>
      <c r="B7678" s="1" t="s">
        <v>171</v>
      </c>
      <c r="C7678" s="1">
        <v>130</v>
      </c>
      <c r="D7678" s="1" t="s">
        <v>5837</v>
      </c>
      <c r="F7678" s="33" t="s">
        <v>859</v>
      </c>
      <c r="G7678" s="1">
        <v>8</v>
      </c>
      <c r="H7678" s="1">
        <v>70</v>
      </c>
      <c r="I7678" s="1">
        <v>18</v>
      </c>
      <c r="J7678" s="1">
        <v>22</v>
      </c>
      <c r="K7678" s="3">
        <v>567</v>
      </c>
      <c r="N7678" s="1">
        <v>203</v>
      </c>
      <c r="O7678" s="1">
        <v>82.4</v>
      </c>
      <c r="P7678" s="1">
        <v>23.2</v>
      </c>
      <c r="Q7678" s="1">
        <v>13.1</v>
      </c>
      <c r="R7678" s="1">
        <v>1.94</v>
      </c>
      <c r="AJ7678" s="1" t="s">
        <v>406</v>
      </c>
      <c r="AK7678" s="19">
        <v>55.5</v>
      </c>
      <c r="AL7678" s="19">
        <v>55.5</v>
      </c>
      <c r="AN7678" s="3">
        <v>2007</v>
      </c>
      <c r="AQ7678">
        <v>80419</v>
      </c>
      <c r="AR7678" s="1" t="s">
        <v>3110</v>
      </c>
    </row>
    <row r="7679" spans="1:44" x14ac:dyDescent="0.25">
      <c r="A7679" s="1">
        <v>9304</v>
      </c>
      <c r="B7679" s="1" t="s">
        <v>171</v>
      </c>
      <c r="C7679" s="1">
        <v>130</v>
      </c>
      <c r="D7679" s="1" t="s">
        <v>6110</v>
      </c>
      <c r="F7679" s="33" t="s">
        <v>859</v>
      </c>
      <c r="G7679" s="1">
        <v>6</v>
      </c>
      <c r="H7679" s="1">
        <v>67</v>
      </c>
      <c r="I7679" s="1">
        <v>23</v>
      </c>
      <c r="J7679" s="1">
        <v>24.4</v>
      </c>
      <c r="K7679" s="3">
        <v>586</v>
      </c>
      <c r="N7679" s="1">
        <v>280</v>
      </c>
      <c r="O7679" s="1">
        <v>132.1</v>
      </c>
      <c r="P7679" s="1">
        <v>40.6</v>
      </c>
      <c r="Q7679" s="1">
        <v>18.8</v>
      </c>
      <c r="R7679" s="1">
        <v>3.44</v>
      </c>
      <c r="AJ7679" s="1" t="s">
        <v>406</v>
      </c>
      <c r="AK7679" s="19">
        <v>55.5</v>
      </c>
      <c r="AL7679" s="19">
        <v>55.5</v>
      </c>
      <c r="AN7679" s="3">
        <v>2007</v>
      </c>
      <c r="AQ7679">
        <v>80419</v>
      </c>
      <c r="AR7679" s="1" t="s">
        <v>3110</v>
      </c>
    </row>
    <row r="7680" spans="1:44" x14ac:dyDescent="0.25">
      <c r="A7680" s="1">
        <v>9305</v>
      </c>
      <c r="B7680" s="1" t="s">
        <v>171</v>
      </c>
      <c r="C7680" s="1">
        <v>130</v>
      </c>
      <c r="D7680" s="1" t="s">
        <v>6173</v>
      </c>
      <c r="F7680" s="33" t="s">
        <v>859</v>
      </c>
      <c r="G7680" s="1">
        <v>7</v>
      </c>
      <c r="H7680" s="1">
        <v>57</v>
      </c>
      <c r="I7680" s="1">
        <v>18</v>
      </c>
      <c r="J7680" s="1">
        <v>22.4</v>
      </c>
      <c r="K7680" s="3">
        <v>946</v>
      </c>
      <c r="N7680" s="1">
        <v>342</v>
      </c>
      <c r="O7680" s="1">
        <v>129.69999999999999</v>
      </c>
      <c r="P7680" s="1">
        <v>27.5</v>
      </c>
      <c r="Q7680" s="1">
        <v>28.5</v>
      </c>
      <c r="R7680" s="1">
        <v>3.86</v>
      </c>
      <c r="AJ7680" s="1" t="s">
        <v>406</v>
      </c>
      <c r="AK7680" s="19">
        <v>55.5</v>
      </c>
      <c r="AL7680" s="19">
        <v>55.5</v>
      </c>
      <c r="AN7680" s="3">
        <v>2007</v>
      </c>
      <c r="AQ7680">
        <v>80419</v>
      </c>
      <c r="AR7680" s="1" t="s">
        <v>3110</v>
      </c>
    </row>
    <row r="7681" spans="1:44" x14ac:dyDescent="0.25">
      <c r="A7681" s="1">
        <v>9306</v>
      </c>
      <c r="B7681" s="1" t="s">
        <v>171</v>
      </c>
      <c r="C7681" s="1">
        <v>130</v>
      </c>
      <c r="D7681" s="1" t="s">
        <v>5970</v>
      </c>
      <c r="F7681" s="33" t="s">
        <v>859</v>
      </c>
      <c r="G7681" s="1">
        <v>6</v>
      </c>
      <c r="H7681" s="1">
        <v>25</v>
      </c>
      <c r="I7681" s="1">
        <v>11</v>
      </c>
      <c r="J7681" s="1">
        <v>12.5</v>
      </c>
      <c r="K7681" s="3">
        <v>1503</v>
      </c>
      <c r="N7681" s="1">
        <v>100</v>
      </c>
      <c r="O7681" s="1">
        <v>38.799999999999997</v>
      </c>
      <c r="P7681" s="1">
        <v>10.199999999999999</v>
      </c>
      <c r="Q7681" s="1">
        <v>12.2</v>
      </c>
      <c r="R7681" s="1">
        <v>1.56</v>
      </c>
      <c r="AJ7681" s="1" t="s">
        <v>406</v>
      </c>
      <c r="AK7681" s="19">
        <v>55.5</v>
      </c>
      <c r="AL7681" s="19">
        <v>55.5</v>
      </c>
      <c r="AN7681" s="3">
        <v>2007</v>
      </c>
      <c r="AQ7681">
        <v>80419</v>
      </c>
      <c r="AR7681" s="1" t="s">
        <v>3110</v>
      </c>
    </row>
    <row r="7682" spans="1:44" x14ac:dyDescent="0.25">
      <c r="A7682" s="1">
        <v>9307</v>
      </c>
      <c r="B7682" s="1" t="s">
        <v>171</v>
      </c>
      <c r="C7682" s="1">
        <v>130</v>
      </c>
      <c r="D7682" s="1" t="s">
        <v>6364</v>
      </c>
      <c r="F7682" s="33" t="s">
        <v>859</v>
      </c>
      <c r="G7682" s="1">
        <v>6</v>
      </c>
      <c r="H7682" s="1">
        <v>42</v>
      </c>
      <c r="I7682" s="1">
        <v>16</v>
      </c>
      <c r="J7682" s="1">
        <v>15.5</v>
      </c>
      <c r="K7682" s="3">
        <v>1366</v>
      </c>
      <c r="N7682" s="1">
        <v>206</v>
      </c>
      <c r="O7682" s="1">
        <v>88.7</v>
      </c>
      <c r="P7682" s="1">
        <v>17</v>
      </c>
      <c r="Q7682" s="1">
        <v>9</v>
      </c>
      <c r="R7682" s="1">
        <v>1.33</v>
      </c>
      <c r="AJ7682" s="1" t="s">
        <v>406</v>
      </c>
      <c r="AK7682" s="19">
        <v>55.5</v>
      </c>
      <c r="AL7682" s="19">
        <v>55.5</v>
      </c>
      <c r="AN7682" s="3">
        <v>2007</v>
      </c>
      <c r="AQ7682">
        <v>80419</v>
      </c>
      <c r="AR7682" s="1" t="s">
        <v>3110</v>
      </c>
    </row>
    <row r="7683" spans="1:44" x14ac:dyDescent="0.25">
      <c r="A7683" s="1">
        <v>9308</v>
      </c>
      <c r="B7683" s="1" t="s">
        <v>171</v>
      </c>
      <c r="C7683" s="1">
        <v>130</v>
      </c>
      <c r="D7683" s="1" t="s">
        <v>5619</v>
      </c>
      <c r="F7683" s="33" t="s">
        <v>859</v>
      </c>
      <c r="G7683" s="1">
        <v>6</v>
      </c>
      <c r="H7683" s="1">
        <v>39</v>
      </c>
      <c r="I7683" s="1">
        <v>15.2</v>
      </c>
      <c r="J7683" s="1">
        <v>12.6</v>
      </c>
      <c r="K7683" s="3">
        <v>4024</v>
      </c>
      <c r="N7683" s="1">
        <v>381</v>
      </c>
      <c r="O7683" s="1">
        <v>184.8</v>
      </c>
      <c r="P7683" s="1">
        <v>37.200000000000003</v>
      </c>
      <c r="Q7683" s="1">
        <v>27.4</v>
      </c>
      <c r="R7683" s="1">
        <v>3.23</v>
      </c>
      <c r="AJ7683" s="1" t="s">
        <v>406</v>
      </c>
      <c r="AK7683" s="19">
        <v>55</v>
      </c>
      <c r="AL7683" s="19">
        <v>55</v>
      </c>
      <c r="AN7683" s="3">
        <v>2003</v>
      </c>
      <c r="AQ7683">
        <v>80419</v>
      </c>
      <c r="AR7683" s="1" t="s">
        <v>3347</v>
      </c>
    </row>
    <row r="7684" spans="1:44" x14ac:dyDescent="0.25">
      <c r="A7684" s="1">
        <v>9309</v>
      </c>
      <c r="B7684" s="1" t="s">
        <v>171</v>
      </c>
      <c r="C7684" s="1">
        <v>130</v>
      </c>
      <c r="D7684" s="1" t="s">
        <v>5619</v>
      </c>
      <c r="F7684" s="33" t="s">
        <v>859</v>
      </c>
      <c r="G7684" s="1">
        <v>6</v>
      </c>
      <c r="H7684" s="1">
        <v>39</v>
      </c>
      <c r="I7684" s="1">
        <v>15.8</v>
      </c>
      <c r="J7684" s="1">
        <v>13.7</v>
      </c>
      <c r="K7684" s="3">
        <v>3262</v>
      </c>
      <c r="N7684" s="1">
        <v>303</v>
      </c>
      <c r="O7684" s="1">
        <v>159.1</v>
      </c>
      <c r="P7684" s="1">
        <v>32.1</v>
      </c>
      <c r="Q7684" s="1">
        <v>22.2</v>
      </c>
      <c r="R7684" s="1">
        <v>6.05</v>
      </c>
      <c r="AJ7684" s="1" t="s">
        <v>406</v>
      </c>
      <c r="AK7684" s="19">
        <v>55</v>
      </c>
      <c r="AL7684" s="19">
        <v>55</v>
      </c>
      <c r="AN7684" s="3">
        <v>2003</v>
      </c>
      <c r="AQ7684">
        <v>80419</v>
      </c>
      <c r="AR7684" s="1" t="s">
        <v>3347</v>
      </c>
    </row>
    <row r="7685" spans="1:44" x14ac:dyDescent="0.25">
      <c r="A7685" s="1">
        <v>9310</v>
      </c>
      <c r="B7685" s="1" t="s">
        <v>171</v>
      </c>
      <c r="C7685" s="1">
        <v>130</v>
      </c>
      <c r="D7685" s="1" t="s">
        <v>5619</v>
      </c>
      <c r="F7685" s="33" t="s">
        <v>859</v>
      </c>
      <c r="G7685" s="1">
        <v>7</v>
      </c>
      <c r="H7685" s="1">
        <v>34</v>
      </c>
      <c r="I7685" s="1">
        <v>11.6</v>
      </c>
      <c r="J7685" s="1">
        <v>9.5</v>
      </c>
      <c r="K7685" s="3">
        <v>3345</v>
      </c>
      <c r="N7685" s="1">
        <v>129</v>
      </c>
      <c r="O7685" s="1">
        <v>64.91</v>
      </c>
      <c r="P7685" s="1">
        <v>14.4</v>
      </c>
      <c r="Q7685" s="1">
        <v>12.5</v>
      </c>
      <c r="R7685" s="1">
        <v>2.19</v>
      </c>
      <c r="AJ7685" s="1" t="s">
        <v>406</v>
      </c>
      <c r="AK7685" s="19">
        <v>55</v>
      </c>
      <c r="AL7685" s="19">
        <v>55</v>
      </c>
      <c r="AN7685" s="3">
        <v>2003</v>
      </c>
      <c r="AQ7685">
        <v>80419</v>
      </c>
      <c r="AR7685" s="1" t="s">
        <v>3347</v>
      </c>
    </row>
    <row r="7686" spans="1:44" x14ac:dyDescent="0.25">
      <c r="A7686" s="1">
        <v>9311</v>
      </c>
      <c r="B7686" s="1" t="s">
        <v>171</v>
      </c>
      <c r="C7686" s="1">
        <v>130</v>
      </c>
      <c r="D7686" s="1" t="s">
        <v>5619</v>
      </c>
      <c r="F7686" s="33" t="s">
        <v>859</v>
      </c>
      <c r="G7686" s="1">
        <v>6</v>
      </c>
      <c r="H7686" s="1">
        <v>36</v>
      </c>
      <c r="I7686" s="1">
        <v>14.9</v>
      </c>
      <c r="J7686" s="1">
        <v>11.3</v>
      </c>
      <c r="K7686" s="3">
        <v>4524</v>
      </c>
      <c r="N7686" s="1">
        <v>362</v>
      </c>
      <c r="O7686" s="1">
        <v>147.6</v>
      </c>
      <c r="P7686" s="1">
        <v>38.299999999999997</v>
      </c>
      <c r="Q7686" s="1">
        <v>22.3</v>
      </c>
      <c r="R7686" s="1">
        <v>2.75</v>
      </c>
      <c r="AJ7686" s="1" t="s">
        <v>406</v>
      </c>
      <c r="AK7686" s="19">
        <v>55</v>
      </c>
      <c r="AL7686" s="19">
        <v>55</v>
      </c>
      <c r="AN7686" s="3">
        <v>2003</v>
      </c>
      <c r="AQ7686">
        <v>80419</v>
      </c>
      <c r="AR7686" s="1" t="s">
        <v>3347</v>
      </c>
    </row>
    <row r="7687" spans="1:44" x14ac:dyDescent="0.25">
      <c r="A7687" s="1">
        <v>9312</v>
      </c>
      <c r="B7687" s="1" t="s">
        <v>171</v>
      </c>
      <c r="C7687" s="1">
        <v>130</v>
      </c>
      <c r="D7687" s="1" t="s">
        <v>6287</v>
      </c>
      <c r="F7687" s="1" t="s">
        <v>445</v>
      </c>
      <c r="G7687" s="1">
        <v>8</v>
      </c>
      <c r="H7687" s="1">
        <v>20</v>
      </c>
      <c r="I7687" s="1">
        <v>8.5</v>
      </c>
      <c r="J7687" s="1">
        <v>7.5</v>
      </c>
      <c r="K7687" s="3">
        <v>5636</v>
      </c>
      <c r="N7687" s="1">
        <v>114</v>
      </c>
      <c r="O7687" s="1">
        <v>45.6</v>
      </c>
      <c r="Q7687" s="1">
        <v>4.5599999999999996</v>
      </c>
      <c r="R7687" s="1">
        <v>1.74</v>
      </c>
      <c r="AJ7687" s="1" t="s">
        <v>406</v>
      </c>
      <c r="AK7687" s="19">
        <v>52.5</v>
      </c>
      <c r="AL7687" s="19">
        <v>51.5</v>
      </c>
      <c r="AN7687" s="3">
        <v>1976</v>
      </c>
      <c r="AQ7687">
        <v>80814</v>
      </c>
      <c r="AR7687" s="1" t="s">
        <v>616</v>
      </c>
    </row>
    <row r="7688" spans="1:44" x14ac:dyDescent="0.25">
      <c r="A7688" s="1">
        <v>9313</v>
      </c>
      <c r="B7688" s="1" t="s">
        <v>171</v>
      </c>
      <c r="C7688" s="1">
        <v>130</v>
      </c>
      <c r="D7688" s="1" t="s">
        <v>6287</v>
      </c>
      <c r="F7688" s="1" t="s">
        <v>445</v>
      </c>
      <c r="G7688" s="1">
        <v>8</v>
      </c>
      <c r="H7688" s="1">
        <v>130</v>
      </c>
      <c r="I7688" s="1">
        <v>24.4</v>
      </c>
      <c r="J7688" s="1">
        <v>33.299999999999997</v>
      </c>
      <c r="K7688" s="3">
        <v>541</v>
      </c>
      <c r="L7688" s="2">
        <v>1.06</v>
      </c>
      <c r="N7688" s="1">
        <v>522</v>
      </c>
      <c r="O7688" s="1">
        <v>240.1</v>
      </c>
      <c r="Q7688" s="1">
        <v>14.6</v>
      </c>
      <c r="R7688" s="1">
        <v>1.88</v>
      </c>
      <c r="AJ7688" s="1" t="s">
        <v>406</v>
      </c>
      <c r="AK7688" s="19">
        <v>52.5</v>
      </c>
      <c r="AL7688" s="19">
        <v>51.5</v>
      </c>
      <c r="AN7688" s="3">
        <v>1976</v>
      </c>
      <c r="AQ7688">
        <v>80814</v>
      </c>
      <c r="AR7688" s="1" t="s">
        <v>616</v>
      </c>
    </row>
    <row r="7689" spans="1:44" x14ac:dyDescent="0.25">
      <c r="A7689" s="1">
        <v>9314</v>
      </c>
      <c r="B7689" s="1" t="s">
        <v>171</v>
      </c>
      <c r="C7689" s="1">
        <v>130</v>
      </c>
      <c r="D7689" s="1" t="s">
        <v>6287</v>
      </c>
      <c r="F7689" s="1" t="s">
        <v>445</v>
      </c>
      <c r="G7689" s="1">
        <v>8</v>
      </c>
      <c r="H7689" s="1">
        <v>20</v>
      </c>
      <c r="I7689" s="1">
        <v>8.5</v>
      </c>
      <c r="J7689" s="1">
        <v>8.3000000000000007</v>
      </c>
      <c r="K7689" s="3">
        <v>2761</v>
      </c>
      <c r="N7689" s="1">
        <v>62</v>
      </c>
      <c r="O7689" s="1">
        <v>24.8</v>
      </c>
      <c r="Q7689" s="1">
        <v>4.49</v>
      </c>
      <c r="R7689" s="1">
        <v>1.71</v>
      </c>
      <c r="AJ7689" s="1" t="s">
        <v>406</v>
      </c>
      <c r="AK7689" s="19">
        <v>52.5</v>
      </c>
      <c r="AL7689" s="19">
        <v>51.5</v>
      </c>
      <c r="AN7689" s="3">
        <v>1976</v>
      </c>
      <c r="AQ7689">
        <v>80814</v>
      </c>
      <c r="AR7689" s="1" t="s">
        <v>616</v>
      </c>
    </row>
    <row r="7690" spans="1:44" x14ac:dyDescent="0.25">
      <c r="A7690" s="1">
        <v>9315</v>
      </c>
      <c r="B7690" s="1" t="s">
        <v>171</v>
      </c>
      <c r="C7690" s="1">
        <v>130</v>
      </c>
      <c r="D7690" s="1" t="s">
        <v>6287</v>
      </c>
      <c r="F7690" s="1" t="s">
        <v>445</v>
      </c>
      <c r="G7690" s="1">
        <v>8</v>
      </c>
      <c r="H7690" s="1">
        <v>20</v>
      </c>
      <c r="I7690" s="1">
        <v>8.5</v>
      </c>
      <c r="J7690" s="1">
        <v>8.8000000000000007</v>
      </c>
      <c r="K7690" s="3">
        <v>1638</v>
      </c>
      <c r="N7690" s="1">
        <v>40</v>
      </c>
      <c r="O7690" s="1">
        <v>16</v>
      </c>
      <c r="Q7690" s="1">
        <v>3.98</v>
      </c>
      <c r="R7690" s="1">
        <v>1.52</v>
      </c>
      <c r="AJ7690" s="1" t="s">
        <v>406</v>
      </c>
      <c r="AK7690" s="19">
        <v>52.5</v>
      </c>
      <c r="AL7690" s="19">
        <v>51.5</v>
      </c>
      <c r="AN7690" s="3">
        <v>1976</v>
      </c>
      <c r="AQ7690">
        <v>80814</v>
      </c>
      <c r="AR7690" s="1" t="s">
        <v>616</v>
      </c>
    </row>
    <row r="7691" spans="1:44" x14ac:dyDescent="0.25">
      <c r="A7691" s="1">
        <v>9316</v>
      </c>
      <c r="B7691" s="1" t="s">
        <v>171</v>
      </c>
      <c r="C7691" s="1">
        <v>130</v>
      </c>
      <c r="D7691" s="1" t="s">
        <v>6287</v>
      </c>
      <c r="F7691" s="1" t="s">
        <v>445</v>
      </c>
      <c r="G7691" s="1">
        <v>8</v>
      </c>
      <c r="H7691" s="1">
        <v>50</v>
      </c>
      <c r="I7691" s="1">
        <v>16.399999999999999</v>
      </c>
      <c r="J7691" s="1">
        <v>20.3</v>
      </c>
      <c r="K7691" s="3">
        <v>457</v>
      </c>
      <c r="L7691" s="2">
        <v>0.44</v>
      </c>
      <c r="N7691" s="1">
        <v>106</v>
      </c>
      <c r="O7691" s="1">
        <v>46.6</v>
      </c>
      <c r="Q7691" s="1">
        <v>9.41</v>
      </c>
      <c r="R7691" s="1">
        <v>1.99</v>
      </c>
      <c r="AJ7691" s="1" t="s">
        <v>406</v>
      </c>
      <c r="AK7691" s="19">
        <v>52.5</v>
      </c>
      <c r="AL7691" s="19">
        <v>51.5</v>
      </c>
      <c r="AN7691" s="3">
        <v>1976</v>
      </c>
      <c r="AQ7691">
        <v>80814</v>
      </c>
      <c r="AR7691" s="1" t="s">
        <v>616</v>
      </c>
    </row>
    <row r="7692" spans="1:44" x14ac:dyDescent="0.25">
      <c r="A7692" s="1">
        <v>9317</v>
      </c>
      <c r="B7692" s="1" t="s">
        <v>171</v>
      </c>
      <c r="C7692" s="1">
        <v>130</v>
      </c>
      <c r="D7692" s="1" t="s">
        <v>6287</v>
      </c>
      <c r="F7692" s="1" t="s">
        <v>445</v>
      </c>
      <c r="G7692" s="1">
        <v>9</v>
      </c>
      <c r="H7692" s="1">
        <v>20</v>
      </c>
      <c r="I7692" s="1">
        <v>7.2</v>
      </c>
      <c r="J7692" s="1">
        <v>6.1</v>
      </c>
      <c r="K7692" s="3">
        <v>7665</v>
      </c>
      <c r="N7692" s="1">
        <v>90</v>
      </c>
      <c r="O7692" s="1">
        <v>36</v>
      </c>
      <c r="Q7692" s="1">
        <v>3.7</v>
      </c>
      <c r="R7692" s="1">
        <v>1.6</v>
      </c>
      <c r="AJ7692" s="1" t="s">
        <v>406</v>
      </c>
      <c r="AK7692" s="19">
        <v>52.5</v>
      </c>
      <c r="AL7692" s="19">
        <v>51.5</v>
      </c>
      <c r="AN7692" s="3">
        <v>1976</v>
      </c>
      <c r="AQ7692">
        <v>80814</v>
      </c>
      <c r="AR7692" s="1" t="s">
        <v>616</v>
      </c>
    </row>
    <row r="7693" spans="1:44" x14ac:dyDescent="0.25">
      <c r="A7693" s="1">
        <v>9318</v>
      </c>
      <c r="B7693" s="1" t="s">
        <v>171</v>
      </c>
      <c r="C7693" s="1">
        <v>130</v>
      </c>
      <c r="D7693" s="1" t="s">
        <v>6287</v>
      </c>
      <c r="F7693" s="1" t="s">
        <v>445</v>
      </c>
      <c r="G7693" s="1">
        <v>9</v>
      </c>
      <c r="H7693" s="1">
        <v>30</v>
      </c>
      <c r="I7693" s="1">
        <v>10</v>
      </c>
      <c r="J7693" s="1">
        <v>9.5</v>
      </c>
      <c r="K7693" s="3">
        <v>3880</v>
      </c>
      <c r="L7693" s="2">
        <v>1.32</v>
      </c>
      <c r="N7693" s="1">
        <v>144</v>
      </c>
      <c r="O7693" s="1">
        <v>60.5</v>
      </c>
      <c r="Q7693" s="1">
        <v>5.94</v>
      </c>
      <c r="R7693" s="1">
        <v>2.06</v>
      </c>
      <c r="AJ7693" s="1" t="s">
        <v>406</v>
      </c>
      <c r="AK7693" s="19">
        <v>52.5</v>
      </c>
      <c r="AL7693" s="19">
        <v>51.5</v>
      </c>
      <c r="AN7693" s="3">
        <v>1976</v>
      </c>
      <c r="AQ7693">
        <v>80814</v>
      </c>
      <c r="AR7693" s="1" t="s">
        <v>616</v>
      </c>
    </row>
    <row r="7694" spans="1:44" x14ac:dyDescent="0.25">
      <c r="A7694" s="1">
        <v>9319</v>
      </c>
      <c r="B7694" s="1" t="s">
        <v>171</v>
      </c>
      <c r="C7694" s="1">
        <v>130</v>
      </c>
      <c r="D7694" s="1" t="s">
        <v>6287</v>
      </c>
      <c r="F7694" s="1" t="s">
        <v>445</v>
      </c>
      <c r="G7694" s="1">
        <v>9</v>
      </c>
      <c r="H7694" s="1">
        <v>50</v>
      </c>
      <c r="I7694" s="1">
        <v>14.1</v>
      </c>
      <c r="J7694" s="1">
        <v>16</v>
      </c>
      <c r="K7694" s="3">
        <v>1686</v>
      </c>
      <c r="L7694" s="2">
        <v>1.27</v>
      </c>
      <c r="N7694" s="1">
        <v>241</v>
      </c>
      <c r="Q7694" s="1">
        <v>9.58</v>
      </c>
      <c r="R7694" s="1">
        <v>2.42</v>
      </c>
      <c r="AJ7694" s="1" t="s">
        <v>406</v>
      </c>
      <c r="AK7694" s="19">
        <v>52.5</v>
      </c>
      <c r="AL7694" s="19">
        <v>51.5</v>
      </c>
      <c r="AN7694" s="3">
        <v>1976</v>
      </c>
      <c r="AQ7694">
        <v>80814</v>
      </c>
      <c r="AR7694" s="1" t="s">
        <v>616</v>
      </c>
    </row>
    <row r="7695" spans="1:44" x14ac:dyDescent="0.25">
      <c r="A7695" s="1">
        <v>9320</v>
      </c>
      <c r="B7695" s="1" t="s">
        <v>171</v>
      </c>
      <c r="C7695" s="1">
        <v>130</v>
      </c>
      <c r="D7695" s="1" t="s">
        <v>6287</v>
      </c>
      <c r="F7695" s="1" t="s">
        <v>445</v>
      </c>
      <c r="G7695" s="1">
        <v>9</v>
      </c>
      <c r="H7695" s="1">
        <v>20</v>
      </c>
      <c r="I7695" s="1">
        <v>7.2</v>
      </c>
      <c r="J7695" s="1">
        <v>6.6</v>
      </c>
      <c r="K7695" s="3">
        <v>5238</v>
      </c>
      <c r="N7695" s="1">
        <v>69</v>
      </c>
      <c r="O7695" s="1">
        <v>27.6</v>
      </c>
      <c r="Q7695" s="1">
        <v>3.98</v>
      </c>
      <c r="R7695" s="1">
        <v>1.72</v>
      </c>
      <c r="AJ7695" s="1" t="s">
        <v>406</v>
      </c>
      <c r="AK7695" s="19">
        <v>52.5</v>
      </c>
      <c r="AL7695" s="19">
        <v>51.5</v>
      </c>
      <c r="AN7695" s="3">
        <v>1976</v>
      </c>
      <c r="AQ7695">
        <v>80814</v>
      </c>
      <c r="AR7695" s="1" t="s">
        <v>616</v>
      </c>
    </row>
    <row r="7696" spans="1:44" x14ac:dyDescent="0.25">
      <c r="A7696" s="1">
        <v>9321</v>
      </c>
      <c r="B7696" s="1" t="s">
        <v>171</v>
      </c>
      <c r="C7696" s="1">
        <v>130</v>
      </c>
      <c r="D7696" s="1" t="s">
        <v>6287</v>
      </c>
      <c r="F7696" s="1" t="s">
        <v>445</v>
      </c>
      <c r="G7696" s="1">
        <v>9</v>
      </c>
      <c r="H7696" s="1">
        <v>30</v>
      </c>
      <c r="I7696" s="1">
        <v>10</v>
      </c>
      <c r="J7696" s="1">
        <v>10.199999999999999</v>
      </c>
      <c r="K7696" s="3">
        <v>2692</v>
      </c>
      <c r="L7696" s="2">
        <v>1.01</v>
      </c>
      <c r="N7696" s="1">
        <v>110</v>
      </c>
      <c r="O7696" s="1">
        <v>46.2</v>
      </c>
      <c r="Q7696" s="1">
        <v>6.39</v>
      </c>
      <c r="R7696" s="1">
        <v>2.21</v>
      </c>
      <c r="AJ7696" s="1" t="s">
        <v>406</v>
      </c>
      <c r="AK7696" s="19">
        <v>52.5</v>
      </c>
      <c r="AL7696" s="19">
        <v>51.5</v>
      </c>
      <c r="AN7696" s="3">
        <v>1976</v>
      </c>
      <c r="AQ7696">
        <v>80814</v>
      </c>
      <c r="AR7696" s="1" t="s">
        <v>616</v>
      </c>
    </row>
    <row r="7697" spans="1:44" x14ac:dyDescent="0.25">
      <c r="A7697" s="1">
        <v>9322</v>
      </c>
      <c r="B7697" s="1" t="s">
        <v>171</v>
      </c>
      <c r="C7697" s="1">
        <v>130</v>
      </c>
      <c r="D7697" s="1" t="s">
        <v>6287</v>
      </c>
      <c r="F7697" s="1" t="s">
        <v>445</v>
      </c>
      <c r="G7697" s="1">
        <v>9</v>
      </c>
      <c r="H7697" s="1">
        <v>30</v>
      </c>
      <c r="I7697" s="1">
        <v>10</v>
      </c>
      <c r="J7697" s="1">
        <v>10.9</v>
      </c>
      <c r="K7697" s="3">
        <v>1768</v>
      </c>
      <c r="L7697" s="2">
        <v>0.72</v>
      </c>
      <c r="N7697" s="1">
        <v>79</v>
      </c>
      <c r="O7697" s="1">
        <v>33.200000000000003</v>
      </c>
      <c r="Q7697" s="1">
        <v>5.8</v>
      </c>
      <c r="R7697" s="1">
        <v>2</v>
      </c>
      <c r="AJ7697" s="1" t="s">
        <v>406</v>
      </c>
      <c r="AK7697" s="19">
        <v>52.5</v>
      </c>
      <c r="AL7697" s="19">
        <v>51.5</v>
      </c>
      <c r="AN7697" s="3">
        <v>1976</v>
      </c>
      <c r="AQ7697">
        <v>80814</v>
      </c>
      <c r="AR7697" s="1" t="s">
        <v>616</v>
      </c>
    </row>
    <row r="7698" spans="1:44" x14ac:dyDescent="0.25">
      <c r="A7698" s="1">
        <v>9323</v>
      </c>
      <c r="B7698" s="1" t="s">
        <v>171</v>
      </c>
      <c r="C7698" s="1">
        <v>130</v>
      </c>
      <c r="D7698" s="1" t="s">
        <v>6287</v>
      </c>
      <c r="F7698" s="1" t="s">
        <v>445</v>
      </c>
      <c r="G7698" s="1">
        <v>9</v>
      </c>
      <c r="H7698" s="1">
        <v>20</v>
      </c>
      <c r="I7698" s="1">
        <v>7.2</v>
      </c>
      <c r="J7698" s="1">
        <v>7.9</v>
      </c>
      <c r="K7698" s="3">
        <v>1828</v>
      </c>
      <c r="N7698" s="1">
        <v>31</v>
      </c>
      <c r="O7698" s="1">
        <v>12.4</v>
      </c>
      <c r="Q7698" s="1">
        <v>3.21</v>
      </c>
      <c r="R7698" s="1">
        <v>1.39</v>
      </c>
      <c r="AJ7698" s="1" t="s">
        <v>406</v>
      </c>
      <c r="AK7698" s="19">
        <v>52.5</v>
      </c>
      <c r="AL7698" s="19">
        <v>51.5</v>
      </c>
      <c r="AN7698" s="3">
        <v>1976</v>
      </c>
      <c r="AQ7698">
        <v>80814</v>
      </c>
      <c r="AR7698" s="1" t="s">
        <v>616</v>
      </c>
    </row>
    <row r="7699" spans="1:44" x14ac:dyDescent="0.25">
      <c r="A7699" s="1">
        <v>9324</v>
      </c>
      <c r="B7699" s="1" t="s">
        <v>171</v>
      </c>
      <c r="C7699" s="1">
        <v>130</v>
      </c>
      <c r="D7699" s="1" t="s">
        <v>6287</v>
      </c>
      <c r="F7699" s="1" t="s">
        <v>445</v>
      </c>
      <c r="G7699" s="1">
        <v>9</v>
      </c>
      <c r="H7699" s="1">
        <v>30</v>
      </c>
      <c r="I7699" s="1">
        <v>10</v>
      </c>
      <c r="J7699" s="1">
        <v>11.7</v>
      </c>
      <c r="K7699" s="3">
        <v>1023</v>
      </c>
      <c r="L7699" s="2">
        <v>0.46</v>
      </c>
      <c r="N7699" s="1">
        <v>50</v>
      </c>
      <c r="O7699" s="1">
        <v>21</v>
      </c>
      <c r="Q7699" s="1">
        <v>4.76</v>
      </c>
      <c r="R7699" s="1">
        <v>1.64</v>
      </c>
      <c r="AJ7699" s="1" t="s">
        <v>406</v>
      </c>
      <c r="AK7699" s="19">
        <v>52.5</v>
      </c>
      <c r="AL7699" s="19">
        <v>51.5</v>
      </c>
      <c r="AN7699" s="3">
        <v>1976</v>
      </c>
      <c r="AQ7699">
        <v>80814</v>
      </c>
      <c r="AR7699" s="1" t="s">
        <v>616</v>
      </c>
    </row>
    <row r="7700" spans="1:44" x14ac:dyDescent="0.25">
      <c r="A7700" s="1">
        <v>9325</v>
      </c>
      <c r="B7700" s="1" t="s">
        <v>171</v>
      </c>
      <c r="C7700" s="1">
        <v>130</v>
      </c>
      <c r="D7700" s="1" t="s">
        <v>6173</v>
      </c>
      <c r="F7700" s="1" t="s">
        <v>445</v>
      </c>
      <c r="G7700" s="1">
        <v>8</v>
      </c>
      <c r="H7700" s="1">
        <v>96</v>
      </c>
      <c r="I7700" s="1">
        <v>18.8</v>
      </c>
      <c r="J7700" s="1">
        <v>25.9</v>
      </c>
      <c r="K7700" s="3">
        <v>496</v>
      </c>
      <c r="N7700" s="1">
        <v>250</v>
      </c>
      <c r="O7700" s="1">
        <v>99</v>
      </c>
      <c r="P7700" s="1">
        <v>22</v>
      </c>
      <c r="Q7700" s="1">
        <v>7.84</v>
      </c>
      <c r="R7700" s="1">
        <v>1.48</v>
      </c>
      <c r="AJ7700" s="1" t="s">
        <v>406</v>
      </c>
      <c r="AK7700" s="19">
        <v>56.67</v>
      </c>
      <c r="AL7700" s="19">
        <v>57.75</v>
      </c>
      <c r="AN7700" s="3">
        <v>2003</v>
      </c>
      <c r="AQ7700">
        <v>80419</v>
      </c>
      <c r="AR7700" s="1" t="s">
        <v>617</v>
      </c>
    </row>
    <row r="7701" spans="1:44" x14ac:dyDescent="0.25">
      <c r="A7701" s="1">
        <v>9326</v>
      </c>
      <c r="B7701" s="1" t="s">
        <v>171</v>
      </c>
      <c r="C7701" s="1">
        <v>130</v>
      </c>
      <c r="D7701" s="1" t="s">
        <v>5835</v>
      </c>
      <c r="F7701" s="1" t="s">
        <v>445</v>
      </c>
      <c r="G7701" s="1">
        <v>8</v>
      </c>
      <c r="H7701" s="1">
        <v>82</v>
      </c>
      <c r="I7701" s="1">
        <v>18.899999999999999</v>
      </c>
      <c r="J7701" s="1">
        <v>21.9</v>
      </c>
      <c r="K7701" s="3">
        <v>1022</v>
      </c>
      <c r="N7701" s="1">
        <v>385</v>
      </c>
      <c r="O7701" s="1">
        <v>120</v>
      </c>
      <c r="P7701" s="1">
        <v>25.1</v>
      </c>
      <c r="Q7701" s="1">
        <v>14.3</v>
      </c>
      <c r="R7701" s="1">
        <v>2.48</v>
      </c>
      <c r="AJ7701" s="1" t="s">
        <v>406</v>
      </c>
      <c r="AK7701" s="19">
        <v>56.67</v>
      </c>
      <c r="AL7701" s="19">
        <v>57.75</v>
      </c>
      <c r="AN7701" s="3">
        <v>2003</v>
      </c>
      <c r="AQ7701">
        <v>80419</v>
      </c>
      <c r="AR7701" s="1" t="s">
        <v>617</v>
      </c>
    </row>
    <row r="7702" spans="1:44" x14ac:dyDescent="0.25">
      <c r="A7702" s="1">
        <v>9327</v>
      </c>
      <c r="B7702" s="1" t="s">
        <v>171</v>
      </c>
      <c r="C7702" s="1">
        <v>130</v>
      </c>
      <c r="D7702" s="1" t="s">
        <v>6204</v>
      </c>
      <c r="F7702" s="1" t="s">
        <v>445</v>
      </c>
      <c r="G7702" s="1">
        <v>8</v>
      </c>
      <c r="H7702" s="1">
        <v>44</v>
      </c>
      <c r="I7702" s="1">
        <v>13.7</v>
      </c>
      <c r="J7702" s="1">
        <v>12.9</v>
      </c>
      <c r="K7702" s="3">
        <v>3006</v>
      </c>
      <c r="N7702" s="1">
        <v>253</v>
      </c>
      <c r="O7702" s="1">
        <v>101.9</v>
      </c>
      <c r="P7702" s="1">
        <v>29.8</v>
      </c>
      <c r="Q7702" s="1">
        <v>12.1</v>
      </c>
      <c r="R7702" s="1">
        <v>2.36</v>
      </c>
      <c r="AJ7702" s="1" t="s">
        <v>406</v>
      </c>
      <c r="AK7702" s="19">
        <v>56.67</v>
      </c>
      <c r="AL7702" s="19">
        <v>57.75</v>
      </c>
      <c r="AN7702" s="3">
        <v>2003</v>
      </c>
      <c r="AQ7702">
        <v>80419</v>
      </c>
      <c r="AR7702" s="1" t="s">
        <v>617</v>
      </c>
    </row>
    <row r="7703" spans="1:44" x14ac:dyDescent="0.25">
      <c r="A7703" s="1">
        <v>9328</v>
      </c>
      <c r="B7703" s="1" t="s">
        <v>171</v>
      </c>
      <c r="C7703" s="1">
        <v>130</v>
      </c>
      <c r="D7703" s="1" t="s">
        <v>6285</v>
      </c>
      <c r="F7703" s="1" t="s">
        <v>445</v>
      </c>
      <c r="G7703" s="1">
        <v>8</v>
      </c>
      <c r="H7703" s="1">
        <v>41</v>
      </c>
      <c r="I7703" s="1">
        <v>14.6</v>
      </c>
      <c r="J7703" s="1">
        <v>15.1</v>
      </c>
      <c r="K7703" s="3">
        <v>2314</v>
      </c>
      <c r="N7703" s="1">
        <v>297</v>
      </c>
      <c r="O7703" s="1">
        <v>127.6</v>
      </c>
      <c r="P7703" s="1">
        <v>34.5</v>
      </c>
      <c r="Q7703" s="1">
        <v>18.600000000000001</v>
      </c>
      <c r="R7703" s="1">
        <v>3.6</v>
      </c>
      <c r="AJ7703" s="1" t="s">
        <v>406</v>
      </c>
      <c r="AK7703" s="19">
        <v>56.67</v>
      </c>
      <c r="AL7703" s="19">
        <v>57.75</v>
      </c>
      <c r="AN7703" s="3">
        <v>2003</v>
      </c>
      <c r="AQ7703">
        <v>80419</v>
      </c>
      <c r="AR7703" s="1" t="s">
        <v>617</v>
      </c>
    </row>
    <row r="7704" spans="1:44" x14ac:dyDescent="0.25">
      <c r="A7704" s="1">
        <v>9329</v>
      </c>
      <c r="B7704" s="1" t="s">
        <v>171</v>
      </c>
      <c r="C7704" s="1">
        <v>130</v>
      </c>
      <c r="D7704" s="1" t="s">
        <v>6365</v>
      </c>
      <c r="F7704" s="1" t="s">
        <v>445</v>
      </c>
      <c r="G7704" s="1">
        <v>8</v>
      </c>
      <c r="H7704" s="1">
        <v>40</v>
      </c>
      <c r="I7704" s="1">
        <v>13.6</v>
      </c>
      <c r="J7704" s="1">
        <v>13.9</v>
      </c>
      <c r="K7704" s="3">
        <v>2147</v>
      </c>
      <c r="N7704" s="1">
        <v>224</v>
      </c>
      <c r="O7704" s="1">
        <v>88</v>
      </c>
      <c r="P7704" s="1">
        <v>25.5</v>
      </c>
      <c r="Q7704" s="1">
        <v>10.3</v>
      </c>
      <c r="R7704" s="1">
        <v>2.77</v>
      </c>
      <c r="AJ7704" s="1" t="s">
        <v>406</v>
      </c>
      <c r="AK7704" s="19">
        <v>56.67</v>
      </c>
      <c r="AL7704" s="19">
        <v>57.75</v>
      </c>
      <c r="AN7704" s="3">
        <v>2003</v>
      </c>
      <c r="AQ7704">
        <v>80419</v>
      </c>
      <c r="AR7704" s="1" t="s">
        <v>617</v>
      </c>
    </row>
    <row r="7705" spans="1:44" x14ac:dyDescent="0.25">
      <c r="A7705" s="1">
        <v>9330</v>
      </c>
      <c r="B7705" s="1" t="s">
        <v>171</v>
      </c>
      <c r="C7705" s="1">
        <v>130</v>
      </c>
      <c r="D7705" s="1" t="s">
        <v>6205</v>
      </c>
      <c r="F7705" s="1" t="s">
        <v>445</v>
      </c>
      <c r="G7705" s="1">
        <v>9</v>
      </c>
      <c r="H7705" s="1">
        <v>44</v>
      </c>
      <c r="I7705" s="1">
        <v>13.9</v>
      </c>
      <c r="J7705" s="1">
        <v>13.7</v>
      </c>
      <c r="K7705" s="3">
        <v>2746</v>
      </c>
      <c r="N7705" s="1">
        <v>269</v>
      </c>
      <c r="O7705" s="1">
        <v>132.19999999999999</v>
      </c>
      <c r="P7705" s="1">
        <v>33</v>
      </c>
      <c r="Q7705" s="1">
        <v>16.3</v>
      </c>
      <c r="R7705" s="1">
        <v>3.47</v>
      </c>
      <c r="AJ7705" s="1" t="s">
        <v>406</v>
      </c>
      <c r="AK7705" s="19">
        <v>56.67</v>
      </c>
      <c r="AL7705" s="19">
        <v>57.75</v>
      </c>
      <c r="AN7705" s="3">
        <v>2003</v>
      </c>
      <c r="AQ7705">
        <v>80419</v>
      </c>
      <c r="AR7705" s="1" t="s">
        <v>617</v>
      </c>
    </row>
    <row r="7706" spans="1:44" x14ac:dyDescent="0.25">
      <c r="A7706" s="1">
        <v>9331</v>
      </c>
      <c r="B7706" s="1" t="s">
        <v>171</v>
      </c>
      <c r="C7706" s="1">
        <v>130</v>
      </c>
      <c r="D7706" s="1" t="s">
        <v>6286</v>
      </c>
      <c r="F7706" s="1" t="s">
        <v>445</v>
      </c>
      <c r="G7706" s="1">
        <v>8</v>
      </c>
      <c r="H7706" s="1">
        <v>56</v>
      </c>
      <c r="I7706" s="1">
        <v>17.3</v>
      </c>
      <c r="J7706" s="1">
        <v>20.100000000000001</v>
      </c>
      <c r="K7706" s="3">
        <v>1160</v>
      </c>
      <c r="N7706" s="1">
        <v>299</v>
      </c>
      <c r="O7706" s="1">
        <v>136.5</v>
      </c>
      <c r="P7706" s="1">
        <v>36.6</v>
      </c>
      <c r="Q7706" s="1">
        <v>19</v>
      </c>
      <c r="R7706" s="1">
        <v>3.76</v>
      </c>
      <c r="AJ7706" s="1" t="s">
        <v>406</v>
      </c>
      <c r="AK7706" s="19">
        <v>56.67</v>
      </c>
      <c r="AL7706" s="19">
        <v>57.75</v>
      </c>
      <c r="AN7706" s="3">
        <v>2003</v>
      </c>
      <c r="AQ7706">
        <v>80419</v>
      </c>
      <c r="AR7706" s="1" t="s">
        <v>617</v>
      </c>
    </row>
    <row r="7707" spans="1:44" x14ac:dyDescent="0.25">
      <c r="A7707" s="1">
        <v>9332</v>
      </c>
      <c r="B7707" s="1" t="s">
        <v>171</v>
      </c>
      <c r="C7707" s="1">
        <v>130</v>
      </c>
      <c r="D7707" s="1" t="s">
        <v>6286</v>
      </c>
      <c r="F7707" s="1" t="s">
        <v>445</v>
      </c>
      <c r="G7707" s="1">
        <v>8</v>
      </c>
      <c r="H7707" s="1">
        <v>49</v>
      </c>
      <c r="I7707" s="1">
        <v>16.2</v>
      </c>
      <c r="J7707" s="1">
        <v>16.5</v>
      </c>
      <c r="K7707" s="3">
        <v>1583</v>
      </c>
      <c r="N7707" s="1">
        <v>299</v>
      </c>
      <c r="O7707" s="1">
        <v>112.7</v>
      </c>
      <c r="P7707" s="1">
        <v>29.2</v>
      </c>
      <c r="Q7707" s="1">
        <v>10.7</v>
      </c>
      <c r="R7707" s="1">
        <v>2.89</v>
      </c>
      <c r="AJ7707" s="1" t="s">
        <v>406</v>
      </c>
      <c r="AK7707" s="19">
        <v>56.67</v>
      </c>
      <c r="AL7707" s="19">
        <v>57.75</v>
      </c>
      <c r="AN7707" s="3">
        <v>2003</v>
      </c>
      <c r="AQ7707">
        <v>80419</v>
      </c>
      <c r="AR7707" s="1" t="s">
        <v>617</v>
      </c>
    </row>
    <row r="7708" spans="1:44" x14ac:dyDescent="0.25">
      <c r="A7708" s="1">
        <v>9333</v>
      </c>
      <c r="B7708" s="1" t="s">
        <v>171</v>
      </c>
      <c r="C7708" s="1">
        <v>130</v>
      </c>
      <c r="D7708" s="1" t="s">
        <v>6367</v>
      </c>
      <c r="F7708" s="1" t="s">
        <v>445</v>
      </c>
      <c r="G7708" s="1">
        <v>8</v>
      </c>
      <c r="H7708" s="1">
        <v>63</v>
      </c>
      <c r="I7708" s="1">
        <v>18.8</v>
      </c>
      <c r="J7708" s="1">
        <v>14.1</v>
      </c>
      <c r="K7708" s="3">
        <v>1053</v>
      </c>
      <c r="N7708" s="1">
        <v>340</v>
      </c>
      <c r="O7708" s="1">
        <v>149</v>
      </c>
      <c r="P7708" s="1">
        <v>33.1</v>
      </c>
      <c r="Q7708" s="1">
        <v>19.7</v>
      </c>
      <c r="R7708" s="1">
        <v>3.28</v>
      </c>
      <c r="AJ7708" s="1" t="s">
        <v>406</v>
      </c>
      <c r="AK7708" s="19">
        <v>56.67</v>
      </c>
      <c r="AL7708" s="19">
        <v>57.75</v>
      </c>
      <c r="AN7708" s="3">
        <v>2003</v>
      </c>
      <c r="AQ7708">
        <v>80419</v>
      </c>
      <c r="AR7708" s="1" t="s">
        <v>617</v>
      </c>
    </row>
    <row r="7709" spans="1:44" x14ac:dyDescent="0.25">
      <c r="A7709" s="1">
        <v>9334</v>
      </c>
      <c r="B7709" s="1" t="s">
        <v>171</v>
      </c>
      <c r="C7709" s="1">
        <v>130</v>
      </c>
      <c r="D7709" s="1" t="s">
        <v>6288</v>
      </c>
      <c r="F7709" s="1" t="s">
        <v>445</v>
      </c>
      <c r="G7709" s="1">
        <v>8</v>
      </c>
      <c r="H7709" s="1">
        <v>66</v>
      </c>
      <c r="I7709" s="1">
        <v>18.100000000000001</v>
      </c>
      <c r="J7709" s="1">
        <v>22.5</v>
      </c>
      <c r="K7709" s="3">
        <v>872</v>
      </c>
      <c r="N7709" s="1">
        <v>301</v>
      </c>
      <c r="O7709" s="1">
        <v>125.9</v>
      </c>
      <c r="P7709" s="1">
        <v>27.2</v>
      </c>
      <c r="Q7709" s="1">
        <v>13.1</v>
      </c>
      <c r="R7709" s="1">
        <v>1.36</v>
      </c>
      <c r="AJ7709" s="1" t="s">
        <v>406</v>
      </c>
      <c r="AK7709" s="19">
        <v>56.67</v>
      </c>
      <c r="AL7709" s="19">
        <v>57.75</v>
      </c>
      <c r="AN7709" s="3">
        <v>2003</v>
      </c>
      <c r="AQ7709">
        <v>80419</v>
      </c>
      <c r="AR7709" s="1" t="s">
        <v>617</v>
      </c>
    </row>
    <row r="7710" spans="1:44" x14ac:dyDescent="0.25">
      <c r="A7710" s="1">
        <v>9335</v>
      </c>
      <c r="B7710" s="1" t="s">
        <v>171</v>
      </c>
      <c r="C7710" s="1">
        <v>130</v>
      </c>
      <c r="D7710" s="1" t="s">
        <v>6289</v>
      </c>
      <c r="F7710" s="1" t="s">
        <v>445</v>
      </c>
      <c r="G7710" s="1">
        <v>8</v>
      </c>
      <c r="H7710" s="1">
        <v>73</v>
      </c>
      <c r="I7710" s="1">
        <v>18.600000000000001</v>
      </c>
      <c r="J7710" s="1">
        <v>22.7</v>
      </c>
      <c r="K7710" s="3">
        <v>840</v>
      </c>
      <c r="N7710" s="1">
        <v>321</v>
      </c>
      <c r="O7710" s="1">
        <v>98.9</v>
      </c>
      <c r="P7710" s="1">
        <v>23.8</v>
      </c>
      <c r="Q7710" s="1">
        <v>4.1900000000000004</v>
      </c>
      <c r="R7710" s="1">
        <v>1.1499999999999999</v>
      </c>
      <c r="AJ7710" s="1" t="s">
        <v>406</v>
      </c>
      <c r="AK7710" s="19">
        <v>56.67</v>
      </c>
      <c r="AL7710" s="19">
        <v>57.75</v>
      </c>
      <c r="AN7710" s="3">
        <v>2003</v>
      </c>
      <c r="AQ7710">
        <v>80419</v>
      </c>
      <c r="AR7710" s="1" t="s">
        <v>617</v>
      </c>
    </row>
    <row r="7711" spans="1:44" x14ac:dyDescent="0.25">
      <c r="A7711" s="1">
        <v>9336</v>
      </c>
      <c r="B7711" s="1" t="s">
        <v>171</v>
      </c>
      <c r="C7711" s="1">
        <v>130</v>
      </c>
      <c r="D7711" s="1" t="s">
        <v>6206</v>
      </c>
      <c r="F7711" s="1" t="s">
        <v>445</v>
      </c>
      <c r="G7711" s="1">
        <v>9</v>
      </c>
      <c r="H7711" s="1">
        <v>34</v>
      </c>
      <c r="I7711" s="1">
        <v>11.1</v>
      </c>
      <c r="J7711" s="1">
        <v>14.4</v>
      </c>
      <c r="K7711" s="3">
        <v>1819</v>
      </c>
      <c r="N7711" s="1">
        <v>212</v>
      </c>
      <c r="O7711" s="1">
        <v>65.3</v>
      </c>
      <c r="P7711" s="1">
        <v>18.5</v>
      </c>
      <c r="Q7711" s="1">
        <v>3.75</v>
      </c>
      <c r="R7711" s="1">
        <v>1.05</v>
      </c>
      <c r="AJ7711" s="1" t="s">
        <v>406</v>
      </c>
      <c r="AK7711" s="19">
        <v>56.67</v>
      </c>
      <c r="AL7711" s="19">
        <v>57.75</v>
      </c>
      <c r="AN7711" s="3">
        <v>2003</v>
      </c>
      <c r="AQ7711">
        <v>80419</v>
      </c>
      <c r="AR7711" s="1" t="s">
        <v>617</v>
      </c>
    </row>
    <row r="7712" spans="1:44" x14ac:dyDescent="0.25">
      <c r="A7712" s="1">
        <v>9337</v>
      </c>
      <c r="B7712" s="1" t="s">
        <v>171</v>
      </c>
      <c r="C7712" s="1">
        <v>130</v>
      </c>
      <c r="D7712" s="1" t="s">
        <v>5619</v>
      </c>
      <c r="F7712" s="1" t="s">
        <v>445</v>
      </c>
      <c r="G7712" s="1">
        <v>9</v>
      </c>
      <c r="H7712" s="1">
        <v>70</v>
      </c>
      <c r="I7712" s="1">
        <v>17</v>
      </c>
      <c r="J7712" s="1">
        <v>17.7</v>
      </c>
      <c r="K7712" s="3">
        <v>1252</v>
      </c>
      <c r="N7712" s="1">
        <v>297</v>
      </c>
      <c r="O7712" s="1">
        <v>103.4</v>
      </c>
      <c r="P7712" s="1">
        <v>22.1</v>
      </c>
      <c r="Q7712" s="1">
        <v>3.97</v>
      </c>
      <c r="R7712" s="1">
        <v>1.45</v>
      </c>
      <c r="AJ7712" s="1" t="s">
        <v>406</v>
      </c>
      <c r="AK7712" s="19">
        <v>56.67</v>
      </c>
      <c r="AL7712" s="19">
        <v>57.75</v>
      </c>
      <c r="AN7712" s="3">
        <v>2003</v>
      </c>
      <c r="AQ7712">
        <v>80419</v>
      </c>
      <c r="AR7712" s="1" t="s">
        <v>617</v>
      </c>
    </row>
    <row r="7713" spans="1:44" x14ac:dyDescent="0.25">
      <c r="A7713" s="1">
        <v>9338</v>
      </c>
      <c r="B7713" s="1" t="s">
        <v>171</v>
      </c>
      <c r="C7713" s="1">
        <v>130</v>
      </c>
      <c r="D7713" s="1" t="s">
        <v>6174</v>
      </c>
      <c r="F7713" s="1" t="s">
        <v>445</v>
      </c>
      <c r="G7713" s="1">
        <v>7</v>
      </c>
      <c r="H7713" s="1">
        <v>42</v>
      </c>
      <c r="I7713" s="1">
        <v>17.8</v>
      </c>
      <c r="J7713" s="1">
        <v>19.5</v>
      </c>
      <c r="K7713" s="3">
        <v>1073</v>
      </c>
      <c r="N7713" s="1">
        <v>358</v>
      </c>
      <c r="O7713" s="1">
        <v>98.1</v>
      </c>
      <c r="P7713" s="1">
        <v>27.2</v>
      </c>
      <c r="Q7713" s="1">
        <v>3</v>
      </c>
      <c r="R7713" s="1">
        <v>1.4</v>
      </c>
      <c r="AJ7713" s="1" t="s">
        <v>406</v>
      </c>
      <c r="AK7713" s="19">
        <v>56.67</v>
      </c>
      <c r="AL7713" s="19">
        <v>57.75</v>
      </c>
      <c r="AN7713" s="3">
        <v>2003</v>
      </c>
      <c r="AQ7713">
        <v>80419</v>
      </c>
      <c r="AR7713" s="1" t="s">
        <v>617</v>
      </c>
    </row>
    <row r="7714" spans="1:44" x14ac:dyDescent="0.25">
      <c r="A7714" s="1">
        <v>9339</v>
      </c>
      <c r="B7714" s="1" t="s">
        <v>171</v>
      </c>
      <c r="C7714" s="1">
        <v>130</v>
      </c>
      <c r="D7714" s="1" t="s">
        <v>5619</v>
      </c>
      <c r="F7714" s="1" t="s">
        <v>445</v>
      </c>
      <c r="G7714" s="1">
        <v>7</v>
      </c>
      <c r="H7714" s="1">
        <v>55</v>
      </c>
      <c r="I7714" s="1">
        <v>15</v>
      </c>
      <c r="J7714" s="1">
        <v>19.600000000000001</v>
      </c>
      <c r="K7714" s="3">
        <v>969</v>
      </c>
      <c r="N7714" s="1">
        <v>224</v>
      </c>
      <c r="O7714" s="1">
        <v>70.8</v>
      </c>
      <c r="P7714" s="1">
        <v>19.5</v>
      </c>
      <c r="Q7714" s="1">
        <v>1.25</v>
      </c>
      <c r="R7714" s="1">
        <v>0.79</v>
      </c>
      <c r="AJ7714" s="1" t="s">
        <v>406</v>
      </c>
      <c r="AK7714" s="19">
        <v>56.67</v>
      </c>
      <c r="AL7714" s="19">
        <v>57.75</v>
      </c>
      <c r="AN7714" s="3">
        <v>2003</v>
      </c>
      <c r="AQ7714">
        <v>80419</v>
      </c>
      <c r="AR7714" s="1" t="s">
        <v>617</v>
      </c>
    </row>
    <row r="7715" spans="1:44" x14ac:dyDescent="0.25">
      <c r="A7715" s="1">
        <v>9340</v>
      </c>
      <c r="B7715" s="1" t="s">
        <v>171</v>
      </c>
      <c r="C7715" s="1">
        <v>130</v>
      </c>
      <c r="D7715" s="1" t="s">
        <v>5619</v>
      </c>
      <c r="F7715" s="1" t="s">
        <v>445</v>
      </c>
      <c r="G7715" s="1">
        <v>7</v>
      </c>
      <c r="H7715" s="1">
        <v>35</v>
      </c>
      <c r="I7715" s="1">
        <v>16.5</v>
      </c>
      <c r="J7715" s="1">
        <v>16.7</v>
      </c>
      <c r="K7715" s="3">
        <v>1266</v>
      </c>
      <c r="N7715" s="1">
        <v>235</v>
      </c>
      <c r="O7715" s="1">
        <v>63.8</v>
      </c>
      <c r="P7715" s="1">
        <v>20</v>
      </c>
      <c r="Q7715" s="1">
        <v>1.63</v>
      </c>
      <c r="R7715" s="1">
        <v>0.56999999999999995</v>
      </c>
      <c r="AJ7715" s="1" t="s">
        <v>406</v>
      </c>
      <c r="AK7715" s="19">
        <v>56.67</v>
      </c>
      <c r="AL7715" s="19">
        <v>57.75</v>
      </c>
      <c r="AN7715" s="3">
        <v>2003</v>
      </c>
      <c r="AQ7715">
        <v>80419</v>
      </c>
      <c r="AR7715" s="1" t="s">
        <v>617</v>
      </c>
    </row>
    <row r="7716" spans="1:44" x14ac:dyDescent="0.25">
      <c r="A7716" s="1">
        <v>9341</v>
      </c>
      <c r="B7716" s="1" t="s">
        <v>171</v>
      </c>
      <c r="C7716" s="1">
        <v>130</v>
      </c>
      <c r="D7716" s="1" t="s">
        <v>6365</v>
      </c>
      <c r="F7716" s="1" t="s">
        <v>445</v>
      </c>
      <c r="G7716" s="1">
        <v>7</v>
      </c>
      <c r="H7716" s="1">
        <v>43</v>
      </c>
      <c r="I7716" s="1">
        <v>18.399999999999999</v>
      </c>
      <c r="J7716" s="1">
        <v>18</v>
      </c>
      <c r="K7716" s="3">
        <v>1338</v>
      </c>
      <c r="N7716" s="1">
        <v>318</v>
      </c>
      <c r="O7716" s="1">
        <v>89.8</v>
      </c>
      <c r="P7716" s="1">
        <v>27</v>
      </c>
      <c r="Q7716" s="1">
        <v>1.71</v>
      </c>
      <c r="R7716" s="1">
        <v>0.78</v>
      </c>
      <c r="AJ7716" s="1" t="s">
        <v>406</v>
      </c>
      <c r="AK7716" s="19">
        <v>56.67</v>
      </c>
      <c r="AL7716" s="19">
        <v>57.75</v>
      </c>
      <c r="AN7716" s="3">
        <v>2003</v>
      </c>
      <c r="AQ7716">
        <v>80419</v>
      </c>
      <c r="AR7716" s="1" t="s">
        <v>617</v>
      </c>
    </row>
    <row r="7717" spans="1:44" x14ac:dyDescent="0.25">
      <c r="A7717" s="1">
        <v>9342</v>
      </c>
      <c r="B7717" s="1" t="s">
        <v>171</v>
      </c>
      <c r="C7717" s="1">
        <v>130</v>
      </c>
      <c r="D7717" s="1" t="s">
        <v>6201</v>
      </c>
      <c r="F7717" s="1" t="s">
        <v>445</v>
      </c>
      <c r="G7717" s="1">
        <v>9</v>
      </c>
      <c r="H7717" s="1">
        <v>20</v>
      </c>
      <c r="I7717" s="1">
        <v>7.1</v>
      </c>
      <c r="J7717" s="1">
        <v>6.1</v>
      </c>
      <c r="K7717" s="3">
        <v>7596</v>
      </c>
      <c r="N7717" s="1">
        <v>89</v>
      </c>
      <c r="O7717" s="1">
        <v>35.6</v>
      </c>
      <c r="Q7717" s="1">
        <v>3.7</v>
      </c>
      <c r="R7717" s="1">
        <v>1.6</v>
      </c>
      <c r="AJ7717" s="1" t="s">
        <v>406</v>
      </c>
      <c r="AK7717" s="19">
        <v>53.5</v>
      </c>
      <c r="AL7717" s="19">
        <v>57</v>
      </c>
      <c r="AN7717" s="3">
        <v>1976</v>
      </c>
      <c r="AQ7717">
        <v>80419</v>
      </c>
      <c r="AR7717" s="1" t="s">
        <v>616</v>
      </c>
    </row>
    <row r="7718" spans="1:44" x14ac:dyDescent="0.25">
      <c r="A7718" s="1">
        <v>9343</v>
      </c>
      <c r="B7718" s="1" t="s">
        <v>171</v>
      </c>
      <c r="C7718" s="1">
        <v>130</v>
      </c>
      <c r="D7718" s="1" t="s">
        <v>6201</v>
      </c>
      <c r="F7718" s="1" t="s">
        <v>445</v>
      </c>
      <c r="G7718" s="1">
        <v>9</v>
      </c>
      <c r="H7718" s="1">
        <v>130</v>
      </c>
      <c r="I7718" s="1">
        <v>19.7</v>
      </c>
      <c r="J7718" s="1">
        <v>31.1</v>
      </c>
      <c r="K7718" s="3">
        <v>542</v>
      </c>
      <c r="L7718" s="2">
        <v>1.1599999999999999</v>
      </c>
      <c r="N7718" s="1">
        <v>391</v>
      </c>
      <c r="O7718" s="1">
        <v>179.9</v>
      </c>
      <c r="Q7718" s="1">
        <v>13.8</v>
      </c>
      <c r="R7718" s="1">
        <v>2.31</v>
      </c>
      <c r="AJ7718" s="1" t="s">
        <v>406</v>
      </c>
      <c r="AK7718" s="19">
        <v>53.5</v>
      </c>
      <c r="AL7718" s="19">
        <v>57</v>
      </c>
      <c r="AN7718" s="3">
        <v>1976</v>
      </c>
      <c r="AQ7718">
        <v>80419</v>
      </c>
      <c r="AR7718" s="1" t="s">
        <v>616</v>
      </c>
    </row>
    <row r="7719" spans="1:44" x14ac:dyDescent="0.25">
      <c r="A7719" s="1">
        <v>9344</v>
      </c>
      <c r="B7719" s="1" t="s">
        <v>171</v>
      </c>
      <c r="C7719" s="1">
        <v>130</v>
      </c>
      <c r="D7719" s="1" t="s">
        <v>6201</v>
      </c>
      <c r="F7719" s="1" t="s">
        <v>445</v>
      </c>
      <c r="G7719" s="1">
        <v>9</v>
      </c>
      <c r="H7719" s="1">
        <v>20</v>
      </c>
      <c r="I7719" s="1">
        <v>7.1</v>
      </c>
      <c r="J7719" s="1">
        <v>6.8</v>
      </c>
      <c r="K7719" s="3">
        <v>3668</v>
      </c>
      <c r="N7719" s="1">
        <v>48</v>
      </c>
      <c r="O7719" s="1">
        <v>19.2</v>
      </c>
      <c r="Q7719" s="1">
        <v>3.77</v>
      </c>
      <c r="R7719" s="1">
        <v>1.63</v>
      </c>
      <c r="AJ7719" s="1" t="s">
        <v>406</v>
      </c>
      <c r="AK7719" s="19">
        <v>53.5</v>
      </c>
      <c r="AL7719" s="19">
        <v>57</v>
      </c>
      <c r="AN7719" s="3">
        <v>1976</v>
      </c>
      <c r="AQ7719">
        <v>80419</v>
      </c>
      <c r="AR7719" s="1" t="s">
        <v>616</v>
      </c>
    </row>
    <row r="7720" spans="1:44" x14ac:dyDescent="0.25">
      <c r="A7720" s="1">
        <v>9345</v>
      </c>
      <c r="B7720" s="1" t="s">
        <v>171</v>
      </c>
      <c r="C7720" s="1">
        <v>130</v>
      </c>
      <c r="D7720" s="1" t="s">
        <v>6201</v>
      </c>
      <c r="F7720" s="1" t="s">
        <v>445</v>
      </c>
      <c r="G7720" s="1">
        <v>9</v>
      </c>
      <c r="H7720" s="1">
        <v>70</v>
      </c>
      <c r="I7720" s="1">
        <v>16.3</v>
      </c>
      <c r="J7720" s="1">
        <v>21.8</v>
      </c>
      <c r="K7720" s="3">
        <v>593</v>
      </c>
      <c r="N7720" s="1">
        <v>163</v>
      </c>
      <c r="O7720" s="1">
        <v>71.7</v>
      </c>
      <c r="Q7720" s="1">
        <v>12.3</v>
      </c>
      <c r="R7720" s="1">
        <v>2.67</v>
      </c>
      <c r="AJ7720" s="1" t="s">
        <v>406</v>
      </c>
      <c r="AK7720" s="19">
        <v>53.5</v>
      </c>
      <c r="AL7720" s="19">
        <v>57</v>
      </c>
      <c r="AN7720" s="3">
        <v>1976</v>
      </c>
      <c r="AQ7720">
        <v>80419</v>
      </c>
      <c r="AR7720" s="1" t="s">
        <v>616</v>
      </c>
    </row>
    <row r="7721" spans="1:44" x14ac:dyDescent="0.25">
      <c r="A7721" s="1">
        <v>9346</v>
      </c>
      <c r="B7721" s="1" t="s">
        <v>171</v>
      </c>
      <c r="C7721" s="1">
        <v>130</v>
      </c>
      <c r="D7721" s="1" t="s">
        <v>6201</v>
      </c>
      <c r="F7721" s="1" t="s">
        <v>445</v>
      </c>
      <c r="G7721" s="1">
        <v>9</v>
      </c>
      <c r="H7721" s="1">
        <v>20</v>
      </c>
      <c r="I7721" s="1">
        <v>7.1</v>
      </c>
      <c r="J7721" s="1">
        <v>7.2</v>
      </c>
      <c r="K7721" s="3">
        <v>2181</v>
      </c>
      <c r="N7721" s="1">
        <v>31</v>
      </c>
      <c r="O7721" s="1">
        <v>12.4</v>
      </c>
      <c r="Q7721" s="1">
        <v>3.28</v>
      </c>
      <c r="R7721" s="1">
        <v>1.42</v>
      </c>
      <c r="AJ7721" s="1" t="s">
        <v>406</v>
      </c>
      <c r="AK7721" s="19">
        <v>53.5</v>
      </c>
      <c r="AL7721" s="19">
        <v>57</v>
      </c>
      <c r="AN7721" s="3">
        <v>1976</v>
      </c>
      <c r="AQ7721">
        <v>80419</v>
      </c>
      <c r="AR7721" s="1" t="s">
        <v>614</v>
      </c>
    </row>
    <row r="7722" spans="1:44" x14ac:dyDescent="0.25">
      <c r="A7722" s="1">
        <v>9347</v>
      </c>
      <c r="B7722" s="1" t="s">
        <v>171</v>
      </c>
      <c r="C7722" s="1">
        <v>130</v>
      </c>
      <c r="D7722" s="1" t="s">
        <v>6201</v>
      </c>
      <c r="F7722" s="1" t="s">
        <v>445</v>
      </c>
      <c r="G7722" s="1">
        <v>9</v>
      </c>
      <c r="H7722" s="1">
        <v>110</v>
      </c>
      <c r="I7722" s="1">
        <v>18.7</v>
      </c>
      <c r="J7722" s="1">
        <v>31.5</v>
      </c>
      <c r="K7722" s="3">
        <v>207</v>
      </c>
      <c r="L7722" s="2">
        <v>0.41</v>
      </c>
      <c r="N7722" s="1">
        <v>128</v>
      </c>
      <c r="O7722" s="1">
        <v>58.9</v>
      </c>
      <c r="Q7722" s="1">
        <v>11.2</v>
      </c>
      <c r="R7722" s="1">
        <v>1.99</v>
      </c>
      <c r="AJ7722" s="1" t="s">
        <v>406</v>
      </c>
      <c r="AK7722" s="19">
        <v>53.5</v>
      </c>
      <c r="AL7722" s="19">
        <v>57</v>
      </c>
      <c r="AN7722" s="3">
        <v>1976</v>
      </c>
      <c r="AQ7722">
        <v>80419</v>
      </c>
      <c r="AR7722" s="1" t="s">
        <v>616</v>
      </c>
    </row>
    <row r="7723" spans="1:44" x14ac:dyDescent="0.25">
      <c r="A7723" s="1">
        <v>9348</v>
      </c>
      <c r="B7723" s="1" t="s">
        <v>171</v>
      </c>
      <c r="C7723" s="1">
        <v>130</v>
      </c>
      <c r="D7723" s="1" t="s">
        <v>6201</v>
      </c>
      <c r="F7723" s="1" t="s">
        <v>445</v>
      </c>
      <c r="G7723" s="1">
        <v>9</v>
      </c>
      <c r="H7723" s="1">
        <v>130</v>
      </c>
      <c r="I7723" s="1">
        <v>19.7</v>
      </c>
      <c r="J7723" s="1">
        <v>34.6</v>
      </c>
      <c r="K7723" s="3">
        <v>175</v>
      </c>
      <c r="L7723" s="2">
        <v>0.41</v>
      </c>
      <c r="N7723" s="1">
        <v>137</v>
      </c>
      <c r="O7723" s="1">
        <v>63</v>
      </c>
      <c r="Q7723" s="1">
        <v>11.6</v>
      </c>
      <c r="R7723" s="1">
        <v>1.95</v>
      </c>
      <c r="AJ7723" s="1" t="s">
        <v>406</v>
      </c>
      <c r="AK7723" s="19">
        <v>53.5</v>
      </c>
      <c r="AL7723" s="19">
        <v>57</v>
      </c>
      <c r="AN7723" s="3">
        <v>1976</v>
      </c>
      <c r="AQ7723">
        <v>80419</v>
      </c>
      <c r="AR7723" s="1" t="s">
        <v>616</v>
      </c>
    </row>
    <row r="7724" spans="1:44" x14ac:dyDescent="0.25">
      <c r="A7724" s="1">
        <v>9349</v>
      </c>
      <c r="B7724" s="1" t="s">
        <v>3841</v>
      </c>
      <c r="C7724" s="1">
        <v>114</v>
      </c>
      <c r="D7724" s="1" t="s">
        <v>5782</v>
      </c>
      <c r="F7724" s="1" t="s">
        <v>445</v>
      </c>
      <c r="G7724" s="1">
        <v>7</v>
      </c>
      <c r="H7724" s="1">
        <v>27</v>
      </c>
      <c r="I7724" s="1">
        <v>8.9</v>
      </c>
      <c r="J7724" s="1">
        <v>6.1</v>
      </c>
      <c r="K7724" s="3">
        <v>4217</v>
      </c>
      <c r="N7724" s="1">
        <v>62</v>
      </c>
      <c r="O7724" s="1">
        <v>36.700000000000003</v>
      </c>
      <c r="P7724" s="1">
        <v>5.96</v>
      </c>
      <c r="Q7724" s="1">
        <v>6.52</v>
      </c>
      <c r="R7724" s="1">
        <v>1.94</v>
      </c>
      <c r="AJ7724" s="1" t="s">
        <v>406</v>
      </c>
      <c r="AK7724" s="19">
        <v>51.33</v>
      </c>
      <c r="AL7724" s="19">
        <v>42</v>
      </c>
      <c r="AN7724" s="3">
        <v>1971</v>
      </c>
      <c r="AQ7724">
        <v>80419</v>
      </c>
      <c r="AR7724" s="1" t="s">
        <v>618</v>
      </c>
    </row>
    <row r="7725" spans="1:44" x14ac:dyDescent="0.25">
      <c r="A7725" s="1">
        <v>9350</v>
      </c>
      <c r="B7725" s="1" t="s">
        <v>3841</v>
      </c>
      <c r="C7725" s="1">
        <v>114</v>
      </c>
      <c r="D7725" s="1" t="s">
        <v>5778</v>
      </c>
      <c r="F7725" s="1" t="s">
        <v>445</v>
      </c>
      <c r="G7725" s="1">
        <v>7</v>
      </c>
      <c r="H7725" s="1">
        <v>30</v>
      </c>
      <c r="I7725" s="1">
        <v>9.6</v>
      </c>
      <c r="J7725" s="1">
        <v>6.4</v>
      </c>
      <c r="K7725" s="3">
        <v>5150</v>
      </c>
      <c r="N7725" s="1">
        <v>86</v>
      </c>
      <c r="O7725" s="1">
        <v>51.3</v>
      </c>
      <c r="P7725" s="1">
        <v>8.5</v>
      </c>
      <c r="Q7725" s="1">
        <v>8.27</v>
      </c>
      <c r="R7725" s="1">
        <v>2.68</v>
      </c>
      <c r="S7725" s="1">
        <v>27.8</v>
      </c>
      <c r="AJ7725" s="1" t="s">
        <v>406</v>
      </c>
      <c r="AK7725" s="19">
        <v>51.33</v>
      </c>
      <c r="AL7725" s="19">
        <v>42</v>
      </c>
      <c r="AN7725" s="3">
        <v>1971</v>
      </c>
      <c r="AQ7725">
        <v>80419</v>
      </c>
      <c r="AR7725" s="1" t="s">
        <v>618</v>
      </c>
    </row>
    <row r="7726" spans="1:44" x14ac:dyDescent="0.25">
      <c r="A7726" s="1">
        <v>9351</v>
      </c>
      <c r="B7726" s="1" t="s">
        <v>3841</v>
      </c>
      <c r="C7726" s="1">
        <v>114</v>
      </c>
      <c r="D7726" s="1" t="s">
        <v>6324</v>
      </c>
      <c r="F7726" s="1" t="s">
        <v>445</v>
      </c>
      <c r="G7726" s="1">
        <v>8</v>
      </c>
      <c r="H7726" s="1">
        <v>53</v>
      </c>
      <c r="I7726" s="1">
        <v>15.3</v>
      </c>
      <c r="J7726" s="1">
        <v>14.3</v>
      </c>
      <c r="K7726" s="3">
        <v>1764</v>
      </c>
      <c r="N7726" s="1">
        <v>182</v>
      </c>
      <c r="O7726" s="1">
        <v>104.3</v>
      </c>
      <c r="P7726" s="1">
        <v>14.1</v>
      </c>
      <c r="Q7726" s="1">
        <v>19.100000000000001</v>
      </c>
      <c r="R7726" s="1">
        <v>3.28</v>
      </c>
      <c r="S7726" s="1">
        <v>56.5</v>
      </c>
      <c r="AJ7726" s="1" t="s">
        <v>406</v>
      </c>
      <c r="AK7726" s="19">
        <v>51.33</v>
      </c>
      <c r="AL7726" s="19">
        <v>42</v>
      </c>
      <c r="AN7726" s="3">
        <v>1971</v>
      </c>
      <c r="AQ7726">
        <v>80419</v>
      </c>
      <c r="AR7726" s="1" t="s">
        <v>618</v>
      </c>
    </row>
    <row r="7727" spans="1:44" x14ac:dyDescent="0.25">
      <c r="A7727" s="1">
        <v>9352</v>
      </c>
      <c r="B7727" s="1" t="s">
        <v>3841</v>
      </c>
      <c r="C7727" s="1">
        <v>114</v>
      </c>
      <c r="D7727" s="1" t="s">
        <v>5711</v>
      </c>
      <c r="F7727" s="1" t="s">
        <v>445</v>
      </c>
      <c r="G7727" s="1">
        <v>7</v>
      </c>
      <c r="H7727" s="1">
        <v>74</v>
      </c>
      <c r="I7727" s="1">
        <v>20.9</v>
      </c>
      <c r="J7727" s="1">
        <v>23.6</v>
      </c>
      <c r="K7727" s="3">
        <v>724</v>
      </c>
      <c r="N7727" s="1">
        <v>291</v>
      </c>
      <c r="O7727" s="1">
        <v>148.69999999999999</v>
      </c>
      <c r="P7727" s="1">
        <v>20.2</v>
      </c>
      <c r="Q7727" s="1">
        <v>24.6</v>
      </c>
      <c r="R7727" s="1">
        <v>3.03</v>
      </c>
      <c r="AJ7727" s="1" t="s">
        <v>406</v>
      </c>
      <c r="AK7727" s="19">
        <v>51.33</v>
      </c>
      <c r="AL7727" s="19">
        <v>42</v>
      </c>
      <c r="AN7727" s="3">
        <v>1971</v>
      </c>
      <c r="AQ7727">
        <v>80419</v>
      </c>
      <c r="AR7727" s="1" t="s">
        <v>618</v>
      </c>
    </row>
    <row r="7728" spans="1:44" x14ac:dyDescent="0.25">
      <c r="A7728" s="1">
        <v>9353</v>
      </c>
      <c r="B7728" s="1" t="s">
        <v>3841</v>
      </c>
      <c r="C7728" s="1">
        <v>114</v>
      </c>
      <c r="D7728" s="1" t="s">
        <v>6050</v>
      </c>
      <c r="F7728" s="1" t="s">
        <v>445</v>
      </c>
      <c r="G7728" s="1">
        <v>7</v>
      </c>
      <c r="H7728" s="1">
        <v>85</v>
      </c>
      <c r="I7728" s="1">
        <v>23</v>
      </c>
      <c r="J7728" s="1">
        <v>27.9</v>
      </c>
      <c r="K7728" s="3">
        <v>440</v>
      </c>
      <c r="N7728" s="1">
        <v>246</v>
      </c>
      <c r="O7728" s="1">
        <v>130.4</v>
      </c>
      <c r="P7728" s="1">
        <v>15.8</v>
      </c>
      <c r="Q7728" s="1">
        <v>25.6</v>
      </c>
      <c r="R7728" s="1">
        <v>2.87</v>
      </c>
      <c r="AJ7728" s="1" t="s">
        <v>406</v>
      </c>
      <c r="AK7728" s="19">
        <v>51.33</v>
      </c>
      <c r="AL7728" s="19">
        <v>42</v>
      </c>
      <c r="AN7728" s="3">
        <v>1971</v>
      </c>
      <c r="AQ7728">
        <v>80419</v>
      </c>
      <c r="AR7728" s="1" t="s">
        <v>618</v>
      </c>
    </row>
    <row r="7729" spans="1:44" x14ac:dyDescent="0.25">
      <c r="A7729" s="1">
        <v>9354</v>
      </c>
      <c r="B7729" s="1" t="s">
        <v>3841</v>
      </c>
      <c r="C7729" s="1">
        <v>114</v>
      </c>
      <c r="D7729" s="1" t="s">
        <v>5674</v>
      </c>
      <c r="F7729" s="1" t="s">
        <v>445</v>
      </c>
      <c r="G7729" s="1">
        <v>7</v>
      </c>
      <c r="H7729" s="1">
        <v>7</v>
      </c>
      <c r="I7729" s="1">
        <v>2.5</v>
      </c>
      <c r="J7729" s="1">
        <v>0.9</v>
      </c>
      <c r="K7729" s="3">
        <v>48826</v>
      </c>
      <c r="N7729" s="1">
        <v>21</v>
      </c>
      <c r="R7729" s="1">
        <v>2.82</v>
      </c>
      <c r="AJ7729" s="1" t="s">
        <v>406</v>
      </c>
      <c r="AK7729" s="19">
        <v>51.33</v>
      </c>
      <c r="AL7729" s="19">
        <v>42</v>
      </c>
      <c r="AN7729" s="3">
        <v>1963</v>
      </c>
      <c r="AQ7729">
        <v>80419</v>
      </c>
      <c r="AR7729" s="1" t="s">
        <v>3408</v>
      </c>
    </row>
    <row r="7730" spans="1:44" x14ac:dyDescent="0.25">
      <c r="A7730" s="1">
        <v>9355</v>
      </c>
      <c r="B7730" s="1" t="s">
        <v>3841</v>
      </c>
      <c r="C7730" s="1">
        <v>114</v>
      </c>
      <c r="D7730" s="1" t="s">
        <v>5665</v>
      </c>
      <c r="F7730" s="1" t="s">
        <v>445</v>
      </c>
      <c r="G7730" s="1">
        <v>6</v>
      </c>
      <c r="H7730" s="1">
        <v>4</v>
      </c>
      <c r="I7730" s="1">
        <v>2</v>
      </c>
      <c r="J7730" s="1">
        <v>0.8</v>
      </c>
      <c r="K7730" s="3">
        <v>24800</v>
      </c>
      <c r="N7730" s="1">
        <v>9</v>
      </c>
      <c r="R7730" s="1">
        <v>1.24</v>
      </c>
      <c r="AJ7730" s="1" t="s">
        <v>406</v>
      </c>
      <c r="AK7730" s="19">
        <v>51.33</v>
      </c>
      <c r="AL7730" s="19">
        <v>42</v>
      </c>
      <c r="AN7730" s="3">
        <v>1963</v>
      </c>
      <c r="AQ7730">
        <v>80419</v>
      </c>
      <c r="AR7730" s="1" t="s">
        <v>3408</v>
      </c>
    </row>
    <row r="7731" spans="1:44" x14ac:dyDescent="0.25">
      <c r="A7731" s="1">
        <v>9356</v>
      </c>
      <c r="B7731" s="1" t="s">
        <v>3841</v>
      </c>
      <c r="C7731" s="1">
        <v>114</v>
      </c>
      <c r="D7731" s="1" t="s">
        <v>5675</v>
      </c>
      <c r="F7731" s="1" t="s">
        <v>445</v>
      </c>
      <c r="G7731" s="1">
        <v>6</v>
      </c>
      <c r="H7731" s="1">
        <v>7</v>
      </c>
      <c r="I7731" s="1">
        <v>3.2</v>
      </c>
      <c r="J7731" s="1">
        <v>1.7</v>
      </c>
      <c r="K7731" s="3">
        <v>21150</v>
      </c>
      <c r="N7731" s="1">
        <v>16</v>
      </c>
      <c r="R7731" s="1">
        <v>1.37</v>
      </c>
      <c r="AJ7731" s="1" t="s">
        <v>406</v>
      </c>
      <c r="AK7731" s="19">
        <v>51.33</v>
      </c>
      <c r="AL7731" s="19">
        <v>42</v>
      </c>
      <c r="AN7731" s="3">
        <v>1963</v>
      </c>
      <c r="AQ7731">
        <v>80419</v>
      </c>
      <c r="AR7731" s="1" t="s">
        <v>3408</v>
      </c>
    </row>
    <row r="7732" spans="1:44" x14ac:dyDescent="0.25">
      <c r="A7732" s="1">
        <v>9357</v>
      </c>
      <c r="B7732" s="1" t="s">
        <v>3841</v>
      </c>
      <c r="C7732" s="1">
        <v>114</v>
      </c>
      <c r="D7732" s="1" t="s">
        <v>5710</v>
      </c>
      <c r="F7732" s="1" t="s">
        <v>445</v>
      </c>
      <c r="G7732" s="1">
        <v>7</v>
      </c>
      <c r="H7732" s="1">
        <v>13</v>
      </c>
      <c r="I7732" s="1">
        <v>4.2</v>
      </c>
      <c r="J7732" s="1">
        <v>3.1</v>
      </c>
      <c r="K7732" s="3">
        <v>9963</v>
      </c>
      <c r="N7732" s="1">
        <v>32</v>
      </c>
      <c r="R7732" s="1">
        <v>1.76</v>
      </c>
      <c r="AJ7732" s="1" t="s">
        <v>406</v>
      </c>
      <c r="AK7732" s="19">
        <v>51.33</v>
      </c>
      <c r="AL7732" s="19">
        <v>42</v>
      </c>
      <c r="AN7732" s="3">
        <v>1963</v>
      </c>
      <c r="AQ7732">
        <v>80419</v>
      </c>
      <c r="AR7732" s="1" t="s">
        <v>3408</v>
      </c>
    </row>
    <row r="7733" spans="1:44" x14ac:dyDescent="0.25">
      <c r="A7733" s="1">
        <v>9358</v>
      </c>
      <c r="B7733" s="1" t="s">
        <v>3841</v>
      </c>
      <c r="C7733" s="1">
        <v>114</v>
      </c>
      <c r="D7733" s="1" t="s">
        <v>5707</v>
      </c>
      <c r="F7733" s="1" t="s">
        <v>445</v>
      </c>
      <c r="G7733" s="1">
        <v>7</v>
      </c>
      <c r="H7733" s="1">
        <v>20</v>
      </c>
      <c r="I7733" s="1">
        <v>6.6</v>
      </c>
      <c r="J7733" s="1">
        <v>4.5999999999999996</v>
      </c>
      <c r="K7733" s="3">
        <v>7710</v>
      </c>
      <c r="N7733" s="1">
        <v>63</v>
      </c>
      <c r="R7733" s="1">
        <v>2.2599999999999998</v>
      </c>
      <c r="AJ7733" s="1" t="s">
        <v>406</v>
      </c>
      <c r="AK7733" s="19">
        <v>51.33</v>
      </c>
      <c r="AL7733" s="19">
        <v>42</v>
      </c>
      <c r="AN7733" s="3">
        <v>1963</v>
      </c>
      <c r="AQ7733">
        <v>80419</v>
      </c>
      <c r="AR7733" s="1" t="s">
        <v>3408</v>
      </c>
    </row>
    <row r="7734" spans="1:44" x14ac:dyDescent="0.25">
      <c r="A7734" s="1">
        <v>9359</v>
      </c>
      <c r="B7734" s="1" t="s">
        <v>3841</v>
      </c>
      <c r="C7734" s="1">
        <v>114</v>
      </c>
      <c r="D7734" s="1" t="s">
        <v>5777</v>
      </c>
      <c r="F7734" s="1" t="s">
        <v>445</v>
      </c>
      <c r="G7734" s="1">
        <v>6</v>
      </c>
      <c r="H7734" s="1">
        <v>23</v>
      </c>
      <c r="I7734" s="1">
        <v>10.3</v>
      </c>
      <c r="J7734" s="1">
        <v>7.8</v>
      </c>
      <c r="K7734" s="3">
        <v>5928</v>
      </c>
      <c r="N7734" s="1">
        <v>78</v>
      </c>
      <c r="R7734" s="1">
        <v>2.4</v>
      </c>
      <c r="AJ7734" s="1" t="s">
        <v>406</v>
      </c>
      <c r="AK7734" s="19">
        <v>51.33</v>
      </c>
      <c r="AL7734" s="19">
        <v>42</v>
      </c>
      <c r="AN7734" s="3">
        <v>1963</v>
      </c>
      <c r="AQ7734">
        <v>80419</v>
      </c>
      <c r="AR7734" s="1" t="s">
        <v>3408</v>
      </c>
    </row>
    <row r="7735" spans="1:44" x14ac:dyDescent="0.25">
      <c r="A7735" s="1">
        <v>9360</v>
      </c>
      <c r="B7735" s="1" t="s">
        <v>3841</v>
      </c>
      <c r="C7735" s="1">
        <v>114</v>
      </c>
      <c r="D7735" s="1" t="s">
        <v>5597</v>
      </c>
      <c r="F7735" s="33" t="s">
        <v>859</v>
      </c>
      <c r="G7735" s="1">
        <v>6</v>
      </c>
      <c r="H7735" s="1">
        <v>14</v>
      </c>
      <c r="I7735" s="1">
        <v>5.8</v>
      </c>
      <c r="J7735" s="1">
        <v>3.55</v>
      </c>
      <c r="K7735" s="3">
        <v>4932</v>
      </c>
      <c r="N7735" s="1">
        <v>18</v>
      </c>
      <c r="O7735" s="1">
        <v>10.6</v>
      </c>
      <c r="Q7735" s="1">
        <v>2.95</v>
      </c>
      <c r="R7735" s="1">
        <v>1.34</v>
      </c>
      <c r="S7735" s="22"/>
      <c r="AJ7735" s="1" t="s">
        <v>406</v>
      </c>
      <c r="AK7735" s="19">
        <v>51.75</v>
      </c>
      <c r="AL7735" s="19">
        <v>55</v>
      </c>
      <c r="AN7735" s="3">
        <v>2005</v>
      </c>
      <c r="AQ7735">
        <v>80814</v>
      </c>
      <c r="AR7735" s="1" t="s">
        <v>323</v>
      </c>
    </row>
    <row r="7736" spans="1:44" x14ac:dyDescent="0.25">
      <c r="A7736" s="1">
        <v>9361</v>
      </c>
      <c r="B7736" s="1" t="s">
        <v>3841</v>
      </c>
      <c r="C7736" s="1">
        <v>114</v>
      </c>
      <c r="D7736" s="1" t="s">
        <v>5597</v>
      </c>
      <c r="F7736" s="33" t="s">
        <v>859</v>
      </c>
      <c r="G7736" s="1">
        <v>8</v>
      </c>
      <c r="H7736" s="1">
        <v>35</v>
      </c>
      <c r="I7736" s="1">
        <v>8.4</v>
      </c>
      <c r="J7736" s="1">
        <v>5.9</v>
      </c>
      <c r="K7736" s="3">
        <v>6065</v>
      </c>
      <c r="N7736" s="1">
        <v>98</v>
      </c>
      <c r="O7736" s="1">
        <v>58.6</v>
      </c>
      <c r="Q7736" s="1">
        <v>1.1200000000000001</v>
      </c>
      <c r="R7736" s="1">
        <v>0.66</v>
      </c>
      <c r="S7736" s="22"/>
      <c r="AJ7736" s="1" t="s">
        <v>406</v>
      </c>
      <c r="AK7736" s="19">
        <v>51.75</v>
      </c>
      <c r="AL7736" s="19">
        <v>55</v>
      </c>
      <c r="AN7736" s="3">
        <v>2005</v>
      </c>
      <c r="AQ7736">
        <v>80814</v>
      </c>
      <c r="AR7736" s="1" t="s">
        <v>323</v>
      </c>
    </row>
    <row r="7737" spans="1:44" x14ac:dyDescent="0.25">
      <c r="A7737" s="1">
        <v>9362</v>
      </c>
      <c r="B7737" s="1" t="s">
        <v>189</v>
      </c>
      <c r="C7737" s="1">
        <v>132</v>
      </c>
      <c r="D7737" s="1" t="s">
        <v>5635</v>
      </c>
      <c r="F7737" s="1" t="s">
        <v>445</v>
      </c>
      <c r="H7737" s="1">
        <v>5</v>
      </c>
      <c r="J7737" s="1"/>
      <c r="O7737" s="1">
        <v>39.799999999999997</v>
      </c>
      <c r="P7737" s="1">
        <v>7.4</v>
      </c>
      <c r="Q7737" s="1">
        <v>7.1</v>
      </c>
      <c r="R7737" s="1">
        <v>10.6</v>
      </c>
      <c r="AJ7737" s="1" t="s">
        <v>406</v>
      </c>
      <c r="AK7737" s="19">
        <v>52</v>
      </c>
      <c r="AL7737" s="19">
        <v>39</v>
      </c>
      <c r="AN7737" s="3">
        <v>1989</v>
      </c>
      <c r="AQ7737">
        <v>80419</v>
      </c>
      <c r="AR7737" s="1" t="s">
        <v>619</v>
      </c>
    </row>
    <row r="7738" spans="1:44" x14ac:dyDescent="0.25">
      <c r="A7738" s="1">
        <v>9363</v>
      </c>
      <c r="B7738" s="1" t="s">
        <v>189</v>
      </c>
      <c r="C7738" s="1">
        <v>132</v>
      </c>
      <c r="D7738" s="1" t="s">
        <v>5635</v>
      </c>
      <c r="F7738" s="1" t="s">
        <v>445</v>
      </c>
      <c r="H7738" s="1">
        <v>1</v>
      </c>
      <c r="I7738" s="1">
        <v>1.7</v>
      </c>
      <c r="J7738" s="1">
        <v>7.6999999999999999E-2</v>
      </c>
      <c r="K7738" s="3">
        <v>358000</v>
      </c>
      <c r="AJ7738" s="1" t="s">
        <v>406</v>
      </c>
      <c r="AK7738" s="19">
        <v>52</v>
      </c>
      <c r="AL7738" s="19">
        <v>39</v>
      </c>
      <c r="AN7738" s="3">
        <v>1990</v>
      </c>
      <c r="AQ7738">
        <v>80419</v>
      </c>
      <c r="AR7738" s="1" t="s">
        <v>619</v>
      </c>
    </row>
    <row r="7739" spans="1:44" x14ac:dyDescent="0.25">
      <c r="A7739" s="1">
        <v>9364</v>
      </c>
      <c r="B7739" s="1" t="s">
        <v>190</v>
      </c>
      <c r="C7739" s="1">
        <v>132</v>
      </c>
      <c r="D7739" s="1" t="s">
        <v>5635</v>
      </c>
      <c r="F7739" s="1" t="s">
        <v>445</v>
      </c>
      <c r="H7739" s="1">
        <v>5</v>
      </c>
      <c r="J7739" s="1"/>
      <c r="O7739" s="1">
        <v>30</v>
      </c>
      <c r="P7739" s="1">
        <v>5.2</v>
      </c>
      <c r="Q7739" s="1">
        <v>6.1</v>
      </c>
      <c r="R7739" s="1">
        <v>7.3</v>
      </c>
      <c r="AJ7739" s="1" t="s">
        <v>406</v>
      </c>
      <c r="AK7739" s="19">
        <v>52</v>
      </c>
      <c r="AL7739" s="19">
        <v>39</v>
      </c>
      <c r="AN7739" s="3">
        <v>1989</v>
      </c>
      <c r="AQ7739">
        <v>80419</v>
      </c>
      <c r="AR7739" s="1" t="s">
        <v>619</v>
      </c>
    </row>
    <row r="7740" spans="1:44" x14ac:dyDescent="0.25">
      <c r="A7740" s="1">
        <v>9365</v>
      </c>
      <c r="B7740" s="1" t="s">
        <v>191</v>
      </c>
      <c r="C7740" s="1">
        <v>132</v>
      </c>
      <c r="D7740" s="1" t="s">
        <v>5635</v>
      </c>
      <c r="F7740" s="1" t="s">
        <v>445</v>
      </c>
      <c r="H7740" s="1">
        <v>8</v>
      </c>
      <c r="J7740" s="1"/>
      <c r="O7740" s="1">
        <v>27.9</v>
      </c>
      <c r="P7740" s="1">
        <v>5.4</v>
      </c>
      <c r="Q7740" s="1">
        <v>10.199999999999999</v>
      </c>
      <c r="R7740" s="1">
        <v>11.7</v>
      </c>
      <c r="AJ7740" s="1" t="s">
        <v>406</v>
      </c>
      <c r="AK7740" s="19">
        <v>52</v>
      </c>
      <c r="AL7740" s="19">
        <v>39</v>
      </c>
      <c r="AN7740" s="3">
        <v>1989</v>
      </c>
      <c r="AQ7740">
        <v>80419</v>
      </c>
      <c r="AR7740" s="1" t="s">
        <v>619</v>
      </c>
    </row>
    <row r="7741" spans="1:44" x14ac:dyDescent="0.25">
      <c r="A7741" s="1">
        <v>9366</v>
      </c>
      <c r="B7741" s="1" t="s">
        <v>191</v>
      </c>
      <c r="C7741" s="1">
        <v>132</v>
      </c>
      <c r="D7741" s="1" t="s">
        <v>5635</v>
      </c>
      <c r="F7741" s="1" t="s">
        <v>445</v>
      </c>
      <c r="H7741" s="1">
        <v>8</v>
      </c>
      <c r="J7741" s="1"/>
      <c r="O7741" s="1">
        <v>33.6</v>
      </c>
      <c r="P7741" s="1">
        <v>6.2</v>
      </c>
      <c r="Q7741" s="1">
        <v>14.3</v>
      </c>
      <c r="R7741" s="1">
        <v>14.5</v>
      </c>
      <c r="AJ7741" s="1" t="s">
        <v>406</v>
      </c>
      <c r="AK7741" s="19">
        <v>52</v>
      </c>
      <c r="AL7741" s="19">
        <v>39</v>
      </c>
      <c r="AN7741" s="3">
        <v>1989</v>
      </c>
      <c r="AQ7741">
        <v>80419</v>
      </c>
      <c r="AR7741" s="1" t="s">
        <v>619</v>
      </c>
    </row>
    <row r="7742" spans="1:44" x14ac:dyDescent="0.25">
      <c r="A7742" s="1">
        <v>9367</v>
      </c>
      <c r="B7742" s="1" t="s">
        <v>192</v>
      </c>
      <c r="C7742" s="1">
        <v>132</v>
      </c>
      <c r="D7742" s="1" t="s">
        <v>5635</v>
      </c>
      <c r="F7742" s="1" t="s">
        <v>445</v>
      </c>
      <c r="H7742" s="1">
        <v>1</v>
      </c>
      <c r="I7742" s="1">
        <v>1.39</v>
      </c>
      <c r="J7742" s="1">
        <v>6.8000000000000005E-2</v>
      </c>
      <c r="K7742" s="3">
        <v>289600</v>
      </c>
      <c r="AJ7742" s="1" t="s">
        <v>406</v>
      </c>
      <c r="AK7742" s="19">
        <v>51.67</v>
      </c>
      <c r="AL7742" s="19">
        <v>39</v>
      </c>
      <c r="AN7742" s="3">
        <v>2005</v>
      </c>
      <c r="AQ7742">
        <v>80419</v>
      </c>
      <c r="AR7742" s="1" t="s">
        <v>620</v>
      </c>
    </row>
    <row r="7743" spans="1:44" x14ac:dyDescent="0.25">
      <c r="A7743" s="1">
        <v>9368</v>
      </c>
      <c r="B7743" s="1" t="s">
        <v>192</v>
      </c>
      <c r="C7743" s="1">
        <v>132</v>
      </c>
      <c r="D7743" s="1" t="s">
        <v>5635</v>
      </c>
      <c r="F7743" s="1" t="s">
        <v>445</v>
      </c>
      <c r="G7743" s="1">
        <v>4</v>
      </c>
      <c r="H7743" s="1">
        <v>5</v>
      </c>
      <c r="I7743" s="1">
        <v>3.94</v>
      </c>
      <c r="J7743" s="1">
        <v>2.17</v>
      </c>
      <c r="K7743" s="3">
        <v>37700</v>
      </c>
      <c r="AJ7743" s="1" t="s">
        <v>406</v>
      </c>
      <c r="AK7743" s="19">
        <v>51.67</v>
      </c>
      <c r="AL7743" s="19">
        <v>39</v>
      </c>
      <c r="AN7743" s="3">
        <v>2005</v>
      </c>
      <c r="AQ7743">
        <v>80419</v>
      </c>
      <c r="AR7743" s="1" t="s">
        <v>620</v>
      </c>
    </row>
    <row r="7744" spans="1:44" x14ac:dyDescent="0.25">
      <c r="A7744" s="1">
        <v>9369</v>
      </c>
      <c r="B7744" s="1" t="s">
        <v>190</v>
      </c>
      <c r="C7744" s="1">
        <v>132</v>
      </c>
      <c r="D7744" s="1" t="s">
        <v>5635</v>
      </c>
      <c r="F7744" s="1" t="s">
        <v>445</v>
      </c>
      <c r="H7744" s="1">
        <v>1</v>
      </c>
      <c r="I7744" s="1">
        <v>2.14</v>
      </c>
      <c r="J7744" s="1">
        <v>0.08</v>
      </c>
      <c r="K7744" s="3">
        <v>374700</v>
      </c>
      <c r="AJ7744" s="1" t="s">
        <v>406</v>
      </c>
      <c r="AK7744" s="19">
        <v>51.67</v>
      </c>
      <c r="AL7744" s="19">
        <v>39</v>
      </c>
      <c r="AN7744" s="3">
        <v>2005</v>
      </c>
      <c r="AQ7744">
        <v>80419</v>
      </c>
      <c r="AR7744" s="1" t="s">
        <v>620</v>
      </c>
    </row>
    <row r="7745" spans="1:44" x14ac:dyDescent="0.25">
      <c r="A7745" s="1">
        <v>9370</v>
      </c>
      <c r="B7745" s="1" t="s">
        <v>190</v>
      </c>
      <c r="C7745" s="1">
        <v>132</v>
      </c>
      <c r="D7745" s="1" t="s">
        <v>5635</v>
      </c>
      <c r="F7745" s="1" t="s">
        <v>445</v>
      </c>
      <c r="G7745" s="1">
        <v>5</v>
      </c>
      <c r="H7745" s="1">
        <v>5</v>
      </c>
      <c r="I7745" s="1">
        <v>3.3</v>
      </c>
      <c r="J7745" s="1">
        <v>2.5099999999999998</v>
      </c>
      <c r="K7745" s="3">
        <v>38100</v>
      </c>
      <c r="AJ7745" s="1" t="s">
        <v>406</v>
      </c>
      <c r="AK7745" s="19">
        <v>51.67</v>
      </c>
      <c r="AL7745" s="19">
        <v>39</v>
      </c>
      <c r="AN7745" s="3">
        <v>2005</v>
      </c>
      <c r="AQ7745">
        <v>80419</v>
      </c>
      <c r="AR7745" s="1" t="s">
        <v>620</v>
      </c>
    </row>
    <row r="7746" spans="1:44" x14ac:dyDescent="0.25">
      <c r="A7746" s="1">
        <v>9371</v>
      </c>
      <c r="B7746" s="1" t="s">
        <v>191</v>
      </c>
      <c r="C7746" s="1">
        <v>132</v>
      </c>
      <c r="D7746" s="1" t="s">
        <v>5635</v>
      </c>
      <c r="F7746" s="1" t="s">
        <v>445</v>
      </c>
      <c r="G7746" s="1">
        <v>8</v>
      </c>
      <c r="H7746" s="1">
        <v>9</v>
      </c>
      <c r="I7746" s="1">
        <v>3.7</v>
      </c>
      <c r="J7746" s="1">
        <v>3.02</v>
      </c>
      <c r="K7746" s="3">
        <v>17780</v>
      </c>
      <c r="AJ7746" s="1" t="s">
        <v>406</v>
      </c>
      <c r="AK7746" s="19">
        <v>51.67</v>
      </c>
      <c r="AL7746" s="19">
        <v>39</v>
      </c>
      <c r="AN7746" s="3">
        <v>2005</v>
      </c>
      <c r="AQ7746">
        <v>80419</v>
      </c>
      <c r="AR7746" s="1" t="s">
        <v>620</v>
      </c>
    </row>
    <row r="7747" spans="1:44" x14ac:dyDescent="0.25">
      <c r="A7747" s="1">
        <v>9372</v>
      </c>
      <c r="B7747" s="1" t="s">
        <v>191</v>
      </c>
      <c r="C7747" s="1">
        <v>132</v>
      </c>
      <c r="D7747" s="1" t="s">
        <v>5635</v>
      </c>
      <c r="F7747" s="1" t="s">
        <v>445</v>
      </c>
      <c r="G7747" s="1">
        <v>8</v>
      </c>
      <c r="H7747" s="1">
        <v>9</v>
      </c>
      <c r="I7747" s="1">
        <v>3.8</v>
      </c>
      <c r="J7747" s="1">
        <v>3.69</v>
      </c>
      <c r="K7747" s="3">
        <v>25410</v>
      </c>
      <c r="AJ7747" s="1" t="s">
        <v>406</v>
      </c>
      <c r="AK7747" s="19">
        <v>51.67</v>
      </c>
      <c r="AL7747" s="19">
        <v>39</v>
      </c>
      <c r="AN7747" s="3">
        <v>2005</v>
      </c>
      <c r="AQ7747">
        <v>80419</v>
      </c>
      <c r="AR7747" s="1" t="s">
        <v>620</v>
      </c>
    </row>
    <row r="7748" spans="1:44" x14ac:dyDescent="0.25">
      <c r="A7748" s="1">
        <v>9373</v>
      </c>
      <c r="B7748" s="1" t="s">
        <v>189</v>
      </c>
      <c r="C7748" s="1">
        <v>132</v>
      </c>
      <c r="D7748" s="1" t="s">
        <v>5635</v>
      </c>
      <c r="F7748" s="1" t="s">
        <v>445</v>
      </c>
      <c r="H7748" s="1">
        <v>1</v>
      </c>
      <c r="I7748" s="1">
        <v>1.7</v>
      </c>
      <c r="J7748" s="1">
        <v>7.6999999999999999E-2</v>
      </c>
      <c r="K7748" s="3">
        <v>358000</v>
      </c>
      <c r="AJ7748" s="1" t="s">
        <v>406</v>
      </c>
      <c r="AK7748" s="19">
        <v>51.67</v>
      </c>
      <c r="AL7748" s="19">
        <v>39</v>
      </c>
      <c r="AN7748" s="3">
        <v>2005</v>
      </c>
      <c r="AQ7748">
        <v>80419</v>
      </c>
      <c r="AR7748" s="1" t="s">
        <v>620</v>
      </c>
    </row>
    <row r="7749" spans="1:44" x14ac:dyDescent="0.25">
      <c r="A7749" s="1">
        <v>9374</v>
      </c>
      <c r="B7749" s="1" t="s">
        <v>193</v>
      </c>
      <c r="C7749" s="1">
        <v>132</v>
      </c>
      <c r="D7749" s="1" t="s">
        <v>5635</v>
      </c>
      <c r="F7749" s="1" t="s">
        <v>445</v>
      </c>
      <c r="H7749" s="1">
        <v>1</v>
      </c>
      <c r="I7749" s="1">
        <v>1.86</v>
      </c>
      <c r="J7749" s="1">
        <v>0.108</v>
      </c>
      <c r="K7749" s="3">
        <v>310000</v>
      </c>
      <c r="AJ7749" s="1" t="s">
        <v>406</v>
      </c>
      <c r="AK7749" s="19">
        <v>51.67</v>
      </c>
      <c r="AL7749" s="19">
        <v>39</v>
      </c>
      <c r="AN7749" s="3">
        <v>2005</v>
      </c>
      <c r="AQ7749">
        <v>80419</v>
      </c>
      <c r="AR7749" s="1" t="s">
        <v>620</v>
      </c>
    </row>
    <row r="7750" spans="1:44" x14ac:dyDescent="0.25">
      <c r="A7750" s="1">
        <v>9375</v>
      </c>
      <c r="B7750" s="1" t="s">
        <v>194</v>
      </c>
      <c r="C7750" s="1">
        <v>132</v>
      </c>
      <c r="D7750" s="1" t="s">
        <v>5635</v>
      </c>
      <c r="F7750" s="1" t="s">
        <v>445</v>
      </c>
      <c r="H7750" s="1">
        <v>1</v>
      </c>
      <c r="I7750" s="1">
        <v>1.45</v>
      </c>
      <c r="J7750" s="1">
        <v>7.3999999999999996E-2</v>
      </c>
      <c r="K7750" s="3">
        <v>297100</v>
      </c>
      <c r="AJ7750" s="1" t="s">
        <v>406</v>
      </c>
      <c r="AK7750" s="19">
        <v>51.67</v>
      </c>
      <c r="AL7750" s="19">
        <v>39</v>
      </c>
      <c r="AN7750" s="3">
        <v>2005</v>
      </c>
      <c r="AQ7750">
        <v>80419</v>
      </c>
      <c r="AR7750" s="1" t="s">
        <v>620</v>
      </c>
    </row>
    <row r="7751" spans="1:44" x14ac:dyDescent="0.25">
      <c r="A7751" s="1">
        <v>9376</v>
      </c>
      <c r="B7751" s="1" t="s">
        <v>195</v>
      </c>
      <c r="C7751" s="1">
        <v>132</v>
      </c>
      <c r="D7751" s="1" t="s">
        <v>5635</v>
      </c>
      <c r="F7751" s="1" t="s">
        <v>445</v>
      </c>
      <c r="H7751" s="1">
        <v>1</v>
      </c>
      <c r="I7751" s="1">
        <v>1.78</v>
      </c>
      <c r="J7751" s="1">
        <v>5.3999999999999999E-2</v>
      </c>
      <c r="K7751" s="3">
        <v>392500</v>
      </c>
      <c r="AJ7751" s="1" t="s">
        <v>406</v>
      </c>
      <c r="AK7751" s="19">
        <v>51.67</v>
      </c>
      <c r="AL7751" s="19">
        <v>39</v>
      </c>
      <c r="AN7751" s="3">
        <v>2005</v>
      </c>
      <c r="AQ7751">
        <v>80419</v>
      </c>
      <c r="AR7751" s="1" t="s">
        <v>620</v>
      </c>
    </row>
    <row r="7752" spans="1:44" x14ac:dyDescent="0.25">
      <c r="A7752" s="1">
        <v>9377</v>
      </c>
      <c r="B7752" s="1" t="s">
        <v>196</v>
      </c>
      <c r="C7752" s="1">
        <v>131</v>
      </c>
      <c r="D7752" s="1" t="s">
        <v>5606</v>
      </c>
      <c r="F7752" s="1" t="s">
        <v>445</v>
      </c>
      <c r="G7752" s="1">
        <v>4</v>
      </c>
      <c r="H7752" s="1">
        <v>4</v>
      </c>
      <c r="I7752" s="1">
        <v>2.8</v>
      </c>
      <c r="J7752" s="1">
        <v>3</v>
      </c>
      <c r="K7752" s="3">
        <v>10784</v>
      </c>
      <c r="N7752" s="1">
        <v>4</v>
      </c>
      <c r="Q7752" s="1">
        <v>2.67</v>
      </c>
      <c r="R7752" s="1">
        <v>0.35</v>
      </c>
      <c r="AJ7752" s="1" t="s">
        <v>406</v>
      </c>
      <c r="AK7752" s="19">
        <v>62</v>
      </c>
      <c r="AL7752" s="19">
        <v>155</v>
      </c>
      <c r="AN7752" s="3">
        <v>1988</v>
      </c>
      <c r="AQ7752">
        <v>81103</v>
      </c>
      <c r="AR7752" s="1" t="s">
        <v>621</v>
      </c>
    </row>
    <row r="7753" spans="1:44" x14ac:dyDescent="0.25">
      <c r="A7753" s="1">
        <v>9378</v>
      </c>
      <c r="B7753" s="1" t="s">
        <v>196</v>
      </c>
      <c r="C7753" s="1">
        <v>131</v>
      </c>
      <c r="D7753" s="1" t="s">
        <v>5606</v>
      </c>
      <c r="F7753" s="1" t="s">
        <v>445</v>
      </c>
      <c r="G7753" s="1">
        <v>4</v>
      </c>
      <c r="H7753" s="1">
        <v>8</v>
      </c>
      <c r="I7753" s="1">
        <v>7.6</v>
      </c>
      <c r="J7753" s="1">
        <v>5.9</v>
      </c>
      <c r="K7753" s="3">
        <v>7600</v>
      </c>
      <c r="N7753" s="1">
        <v>20</v>
      </c>
      <c r="O7753" s="1">
        <v>5.46</v>
      </c>
      <c r="P7753" s="1">
        <v>0.76</v>
      </c>
      <c r="Q7753" s="1">
        <v>8.43</v>
      </c>
      <c r="R7753" s="1">
        <v>2.88</v>
      </c>
      <c r="AJ7753" s="1" t="s">
        <v>406</v>
      </c>
      <c r="AK7753" s="19">
        <v>62</v>
      </c>
      <c r="AL7753" s="19">
        <v>155</v>
      </c>
      <c r="AN7753" s="3">
        <v>1988</v>
      </c>
      <c r="AQ7753">
        <v>81103</v>
      </c>
      <c r="AR7753" s="1" t="s">
        <v>621</v>
      </c>
    </row>
    <row r="7754" spans="1:44" x14ac:dyDescent="0.25">
      <c r="A7754" s="1">
        <v>9379</v>
      </c>
      <c r="B7754" s="1" t="s">
        <v>196</v>
      </c>
      <c r="C7754" s="1">
        <v>131</v>
      </c>
      <c r="D7754" s="1" t="s">
        <v>5606</v>
      </c>
      <c r="F7754" s="1" t="s">
        <v>445</v>
      </c>
      <c r="G7754" s="1">
        <v>4</v>
      </c>
      <c r="H7754" s="1">
        <v>15</v>
      </c>
      <c r="I7754" s="1">
        <v>12.7</v>
      </c>
      <c r="J7754" s="1">
        <v>8.1999999999999993</v>
      </c>
      <c r="K7754" s="3">
        <v>3674</v>
      </c>
      <c r="N7754" s="1">
        <v>124</v>
      </c>
      <c r="O7754" s="1">
        <v>66.5</v>
      </c>
      <c r="P7754" s="1">
        <v>7.7</v>
      </c>
      <c r="Q7754" s="1">
        <v>8.1</v>
      </c>
      <c r="R7754" s="1">
        <v>2.98</v>
      </c>
      <c r="AJ7754" s="1" t="s">
        <v>406</v>
      </c>
      <c r="AK7754" s="19">
        <v>62</v>
      </c>
      <c r="AL7754" s="19">
        <v>155</v>
      </c>
      <c r="AN7754" s="3">
        <v>1988</v>
      </c>
      <c r="AQ7754">
        <v>81103</v>
      </c>
      <c r="AR7754" s="1" t="s">
        <v>621</v>
      </c>
    </row>
    <row r="7755" spans="1:44" x14ac:dyDescent="0.25">
      <c r="A7755" s="1">
        <v>9380</v>
      </c>
      <c r="B7755" s="1" t="s">
        <v>196</v>
      </c>
      <c r="C7755" s="1">
        <v>131</v>
      </c>
      <c r="D7755" s="1" t="s">
        <v>5606</v>
      </c>
      <c r="F7755" s="1" t="s">
        <v>445</v>
      </c>
      <c r="G7755" s="1">
        <v>4</v>
      </c>
      <c r="H7755" s="1">
        <v>28</v>
      </c>
      <c r="I7755" s="1">
        <v>21</v>
      </c>
      <c r="J7755" s="1">
        <v>21</v>
      </c>
      <c r="K7755" s="3">
        <v>1041</v>
      </c>
      <c r="N7755" s="1">
        <v>225</v>
      </c>
      <c r="O7755" s="1">
        <v>90.7</v>
      </c>
      <c r="P7755" s="1">
        <v>6.45</v>
      </c>
      <c r="Q7755" s="1">
        <v>9.77</v>
      </c>
      <c r="R7755" s="1">
        <v>2.36</v>
      </c>
      <c r="AJ7755" s="1" t="s">
        <v>406</v>
      </c>
      <c r="AK7755" s="19">
        <v>62</v>
      </c>
      <c r="AL7755" s="19">
        <v>155</v>
      </c>
      <c r="AN7755" s="3">
        <v>1988</v>
      </c>
      <c r="AQ7755">
        <v>81103</v>
      </c>
      <c r="AR7755" s="1" t="s">
        <v>621</v>
      </c>
    </row>
    <row r="7756" spans="1:44" x14ac:dyDescent="0.25">
      <c r="A7756" s="1">
        <v>9381</v>
      </c>
      <c r="B7756" s="1" t="s">
        <v>196</v>
      </c>
      <c r="C7756" s="1">
        <v>131</v>
      </c>
      <c r="D7756" s="1" t="s">
        <v>5606</v>
      </c>
      <c r="F7756" s="1" t="s">
        <v>445</v>
      </c>
      <c r="G7756" s="1">
        <v>4</v>
      </c>
      <c r="H7756" s="1">
        <v>44</v>
      </c>
      <c r="I7756" s="1">
        <v>26</v>
      </c>
      <c r="J7756" s="1">
        <v>24.3</v>
      </c>
      <c r="K7756" s="3">
        <v>706</v>
      </c>
      <c r="N7756" s="1">
        <v>390</v>
      </c>
      <c r="O7756" s="1">
        <v>176</v>
      </c>
      <c r="P7756" s="1">
        <v>21.9</v>
      </c>
      <c r="Q7756" s="1">
        <v>15.2</v>
      </c>
      <c r="R7756" s="1">
        <v>2.99</v>
      </c>
      <c r="AJ7756" s="1" t="s">
        <v>406</v>
      </c>
      <c r="AK7756" s="19">
        <v>62</v>
      </c>
      <c r="AL7756" s="19">
        <v>155</v>
      </c>
      <c r="AN7756" s="3">
        <v>1988</v>
      </c>
      <c r="AQ7756">
        <v>81103</v>
      </c>
      <c r="AR7756" s="1" t="s">
        <v>621</v>
      </c>
    </row>
    <row r="7757" spans="1:44" x14ac:dyDescent="0.25">
      <c r="A7757" s="1">
        <v>9382</v>
      </c>
      <c r="B7757" s="1" t="s">
        <v>5219</v>
      </c>
      <c r="C7757" s="1">
        <v>103</v>
      </c>
      <c r="D7757" s="1" t="s">
        <v>5611</v>
      </c>
      <c r="F7757" s="1" t="s">
        <v>445</v>
      </c>
      <c r="G7757" s="1">
        <v>5</v>
      </c>
      <c r="H7757" s="1">
        <v>110</v>
      </c>
      <c r="I7757" s="1">
        <v>36</v>
      </c>
      <c r="J7757" s="1">
        <v>44.8</v>
      </c>
      <c r="K7757" s="3">
        <v>485</v>
      </c>
      <c r="N7757" s="1">
        <v>1000</v>
      </c>
      <c r="O7757" s="1">
        <v>405.5</v>
      </c>
      <c r="Q7757" s="1">
        <v>37.799999999999997</v>
      </c>
      <c r="R7757" s="1">
        <v>26.7</v>
      </c>
      <c r="AJ7757" s="1" t="s">
        <v>417</v>
      </c>
      <c r="AK7757" s="19">
        <v>45.38</v>
      </c>
      <c r="AL7757" s="19">
        <v>23.25</v>
      </c>
      <c r="AM7757" s="1">
        <v>1000</v>
      </c>
      <c r="AN7757" s="3">
        <v>1979</v>
      </c>
      <c r="AQ7757">
        <v>80504</v>
      </c>
      <c r="AR7757" s="1" t="s">
        <v>807</v>
      </c>
    </row>
    <row r="7758" spans="1:44" x14ac:dyDescent="0.25">
      <c r="A7758" s="1">
        <v>9383</v>
      </c>
      <c r="B7758" s="1" t="s">
        <v>170</v>
      </c>
      <c r="C7758" s="1">
        <v>110</v>
      </c>
      <c r="D7758" s="1" t="s">
        <v>5623</v>
      </c>
      <c r="F7758" s="1" t="s">
        <v>445</v>
      </c>
      <c r="G7758" s="1">
        <v>9</v>
      </c>
      <c r="H7758" s="23">
        <v>37</v>
      </c>
      <c r="I7758" s="1">
        <v>6.8</v>
      </c>
      <c r="J7758" s="1">
        <v>10.3</v>
      </c>
      <c r="K7758" s="3">
        <v>2730</v>
      </c>
      <c r="N7758" s="1">
        <v>76</v>
      </c>
      <c r="O7758" s="23">
        <v>49.6</v>
      </c>
      <c r="P7758" s="23">
        <v>15.2</v>
      </c>
      <c r="Q7758" s="23">
        <v>7.74</v>
      </c>
      <c r="R7758" s="23">
        <v>2.38</v>
      </c>
      <c r="AJ7758" s="1" t="s">
        <v>417</v>
      </c>
      <c r="AK7758" s="19">
        <v>44.9</v>
      </c>
      <c r="AL7758" s="19">
        <v>28.72</v>
      </c>
      <c r="AM7758" s="1">
        <v>170</v>
      </c>
      <c r="AN7758" s="3">
        <v>1979</v>
      </c>
      <c r="AQ7758">
        <v>80814</v>
      </c>
      <c r="AR7758" s="1" t="s">
        <v>807</v>
      </c>
    </row>
    <row r="7759" spans="1:44" x14ac:dyDescent="0.25">
      <c r="A7759" s="1">
        <v>9384</v>
      </c>
      <c r="B7759" s="1" t="s">
        <v>197</v>
      </c>
      <c r="C7759" s="1">
        <v>110</v>
      </c>
      <c r="D7759" s="1" t="s">
        <v>5623</v>
      </c>
      <c r="F7759" s="1" t="s">
        <v>445</v>
      </c>
      <c r="G7759" s="1">
        <v>9</v>
      </c>
      <c r="H7759" s="23">
        <v>37</v>
      </c>
      <c r="I7759" s="1">
        <v>8.6</v>
      </c>
      <c r="J7759" s="1">
        <v>11.1</v>
      </c>
      <c r="K7759" s="3">
        <v>1970</v>
      </c>
      <c r="N7759" s="1">
        <v>70</v>
      </c>
      <c r="O7759" s="23">
        <v>45.5</v>
      </c>
      <c r="P7759" s="23">
        <v>19.5</v>
      </c>
      <c r="Q7759" s="23">
        <v>3.35</v>
      </c>
      <c r="R7759" s="23">
        <v>3.26</v>
      </c>
      <c r="AJ7759" s="1" t="s">
        <v>417</v>
      </c>
      <c r="AK7759" s="19">
        <v>44.9</v>
      </c>
      <c r="AL7759" s="19">
        <v>28.72</v>
      </c>
      <c r="AM7759" s="1">
        <v>170</v>
      </c>
      <c r="AN7759" s="3">
        <v>1979</v>
      </c>
      <c r="AQ7759">
        <v>80814</v>
      </c>
      <c r="AR7759" s="1" t="s">
        <v>807</v>
      </c>
    </row>
    <row r="7760" spans="1:44" x14ac:dyDescent="0.25">
      <c r="A7760" s="1">
        <v>9385</v>
      </c>
      <c r="B7760" s="1" t="s">
        <v>5217</v>
      </c>
      <c r="C7760" s="1">
        <v>112</v>
      </c>
      <c r="D7760" s="1" t="s">
        <v>5600</v>
      </c>
      <c r="F7760" s="1" t="s">
        <v>445</v>
      </c>
      <c r="H7760" s="1">
        <v>30</v>
      </c>
      <c r="J7760" s="1"/>
      <c r="N7760" s="1">
        <v>173</v>
      </c>
      <c r="O7760" s="1">
        <v>112.6</v>
      </c>
      <c r="P7760" s="1">
        <v>6.6</v>
      </c>
      <c r="Q7760" s="1">
        <v>14.9</v>
      </c>
      <c r="R7760" s="1">
        <v>3</v>
      </c>
      <c r="S7760" s="1">
        <v>27</v>
      </c>
      <c r="AJ7760" s="1" t="s">
        <v>417</v>
      </c>
      <c r="AK7760" s="19">
        <v>45</v>
      </c>
      <c r="AL7760" s="19">
        <v>25</v>
      </c>
      <c r="AN7760" s="3">
        <v>1979</v>
      </c>
      <c r="AQ7760">
        <v>80412</v>
      </c>
      <c r="AR7760" s="1" t="s">
        <v>622</v>
      </c>
    </row>
    <row r="7761" spans="1:44" x14ac:dyDescent="0.25">
      <c r="A7761" s="1">
        <v>9386</v>
      </c>
      <c r="B7761" s="1" t="s">
        <v>855</v>
      </c>
      <c r="C7761" s="1">
        <v>102</v>
      </c>
      <c r="D7761" s="1" t="s">
        <v>5633</v>
      </c>
      <c r="F7761" s="1" t="s">
        <v>445</v>
      </c>
      <c r="G7761" s="1">
        <v>9</v>
      </c>
      <c r="H7761" s="23">
        <v>20</v>
      </c>
      <c r="I7761" s="1">
        <v>3.8</v>
      </c>
      <c r="J7761" s="1"/>
      <c r="N7761" s="23">
        <v>8</v>
      </c>
      <c r="O7761" s="23">
        <v>3.2</v>
      </c>
      <c r="Q7761" s="23">
        <v>5.6</v>
      </c>
      <c r="R7761" s="23">
        <v>2.8</v>
      </c>
      <c r="AJ7761" s="1" t="s">
        <v>437</v>
      </c>
      <c r="AK7761" s="19">
        <v>48.58</v>
      </c>
      <c r="AL7761" s="19">
        <v>18</v>
      </c>
      <c r="AN7761" s="3">
        <v>1984</v>
      </c>
      <c r="AQ7761">
        <v>80431</v>
      </c>
      <c r="AR7761" s="1" t="s">
        <v>623</v>
      </c>
    </row>
    <row r="7762" spans="1:44" x14ac:dyDescent="0.25">
      <c r="A7762" s="1">
        <v>9387</v>
      </c>
      <c r="B7762" s="1" t="s">
        <v>855</v>
      </c>
      <c r="C7762" s="1">
        <v>102</v>
      </c>
      <c r="D7762" s="1" t="s">
        <v>5633</v>
      </c>
      <c r="F7762" s="1" t="s">
        <v>445</v>
      </c>
      <c r="G7762" s="1">
        <v>9</v>
      </c>
      <c r="H7762" s="23">
        <v>60</v>
      </c>
      <c r="I7762" s="23">
        <v>12.2</v>
      </c>
      <c r="J7762" s="1"/>
      <c r="N7762" s="23">
        <v>199</v>
      </c>
      <c r="O7762" s="23">
        <v>79.599999999999994</v>
      </c>
      <c r="Q7762" s="23">
        <v>5.6</v>
      </c>
      <c r="R7762" s="23">
        <v>8.1999999999999993</v>
      </c>
      <c r="AJ7762" s="1" t="s">
        <v>437</v>
      </c>
      <c r="AK7762" s="19">
        <v>48.58</v>
      </c>
      <c r="AL7762" s="19">
        <v>18</v>
      </c>
      <c r="AN7762" s="3">
        <v>1984</v>
      </c>
      <c r="AQ7762">
        <v>80431</v>
      </c>
      <c r="AR7762" s="1" t="s">
        <v>623</v>
      </c>
    </row>
    <row r="7763" spans="1:44" x14ac:dyDescent="0.25">
      <c r="A7763" s="1">
        <v>9388</v>
      </c>
      <c r="B7763" s="1" t="s">
        <v>855</v>
      </c>
      <c r="C7763" s="1">
        <v>102</v>
      </c>
      <c r="D7763" s="1" t="s">
        <v>5633</v>
      </c>
      <c r="F7763" s="1" t="s">
        <v>445</v>
      </c>
      <c r="G7763" s="1">
        <v>9</v>
      </c>
      <c r="H7763" s="23">
        <v>100</v>
      </c>
      <c r="I7763" s="1">
        <v>18</v>
      </c>
      <c r="J7763" s="1"/>
      <c r="N7763" s="23">
        <v>395</v>
      </c>
      <c r="O7763" s="23">
        <v>158</v>
      </c>
      <c r="Q7763" s="23">
        <v>9.1999999999999993</v>
      </c>
      <c r="R7763" s="23">
        <v>12.2</v>
      </c>
      <c r="AJ7763" s="1" t="s">
        <v>437</v>
      </c>
      <c r="AK7763" s="19">
        <v>48.58</v>
      </c>
      <c r="AL7763" s="19">
        <v>18</v>
      </c>
      <c r="AN7763" s="3">
        <v>1984</v>
      </c>
      <c r="AQ7763">
        <v>80431</v>
      </c>
      <c r="AR7763" s="1" t="s">
        <v>623</v>
      </c>
    </row>
    <row r="7764" spans="1:44" x14ac:dyDescent="0.25">
      <c r="A7764" s="1">
        <v>9389</v>
      </c>
      <c r="B7764" s="1" t="s">
        <v>855</v>
      </c>
      <c r="C7764" s="1">
        <v>102</v>
      </c>
      <c r="D7764" s="1" t="s">
        <v>5633</v>
      </c>
      <c r="F7764" s="1" t="s">
        <v>445</v>
      </c>
      <c r="G7764" s="1">
        <v>6</v>
      </c>
      <c r="H7764" s="23">
        <v>20</v>
      </c>
      <c r="I7764" s="1">
        <v>8.5</v>
      </c>
      <c r="J7764" s="1"/>
      <c r="N7764" s="23">
        <v>43</v>
      </c>
      <c r="O7764" s="23">
        <v>17.2</v>
      </c>
      <c r="Q7764" s="23">
        <v>1.2</v>
      </c>
      <c r="R7764" s="23">
        <v>3.1</v>
      </c>
      <c r="AJ7764" s="1" t="s">
        <v>437</v>
      </c>
      <c r="AK7764" s="19">
        <v>48.58</v>
      </c>
      <c r="AL7764" s="19">
        <v>18</v>
      </c>
      <c r="AN7764" s="3">
        <v>1984</v>
      </c>
      <c r="AQ7764">
        <v>80431</v>
      </c>
      <c r="AR7764" s="1" t="s">
        <v>623</v>
      </c>
    </row>
    <row r="7765" spans="1:44" x14ac:dyDescent="0.25">
      <c r="A7765" s="1">
        <v>9390</v>
      </c>
      <c r="B7765" s="1" t="s">
        <v>855</v>
      </c>
      <c r="C7765" s="1">
        <v>102</v>
      </c>
      <c r="D7765" s="1" t="s">
        <v>5633</v>
      </c>
      <c r="F7765" s="1" t="s">
        <v>445</v>
      </c>
      <c r="G7765" s="1">
        <v>6</v>
      </c>
      <c r="H7765" s="23">
        <v>60</v>
      </c>
      <c r="I7765" s="23">
        <v>21</v>
      </c>
      <c r="J7765" s="1"/>
      <c r="N7765" s="23">
        <v>437</v>
      </c>
      <c r="O7765" s="23">
        <v>174.8</v>
      </c>
      <c r="Q7765" s="23">
        <v>10</v>
      </c>
      <c r="R7765" s="23">
        <v>13</v>
      </c>
      <c r="AJ7765" s="1" t="s">
        <v>437</v>
      </c>
      <c r="AK7765" s="19">
        <v>48.58</v>
      </c>
      <c r="AL7765" s="19">
        <v>18</v>
      </c>
      <c r="AN7765" s="3">
        <v>1984</v>
      </c>
      <c r="AQ7765">
        <v>80431</v>
      </c>
      <c r="AR7765" s="1" t="s">
        <v>623</v>
      </c>
    </row>
    <row r="7766" spans="1:44" x14ac:dyDescent="0.25">
      <c r="A7766" s="1">
        <v>9391</v>
      </c>
      <c r="B7766" s="1" t="s">
        <v>855</v>
      </c>
      <c r="C7766" s="1">
        <v>102</v>
      </c>
      <c r="D7766" s="1" t="s">
        <v>5633</v>
      </c>
      <c r="F7766" s="1" t="s">
        <v>445</v>
      </c>
      <c r="G7766" s="1">
        <v>6</v>
      </c>
      <c r="H7766" s="23">
        <v>100</v>
      </c>
      <c r="I7766" s="1">
        <v>28</v>
      </c>
      <c r="J7766" s="1"/>
      <c r="N7766" s="23">
        <v>750</v>
      </c>
      <c r="O7766" s="23">
        <v>282</v>
      </c>
      <c r="Q7766" s="23">
        <v>14.4</v>
      </c>
      <c r="R7766" s="23">
        <v>17.100000000000001</v>
      </c>
      <c r="AJ7766" s="1" t="s">
        <v>437</v>
      </c>
      <c r="AK7766" s="19">
        <v>48.58</v>
      </c>
      <c r="AL7766" s="19">
        <v>18</v>
      </c>
      <c r="AN7766" s="3">
        <v>1984</v>
      </c>
      <c r="AQ7766">
        <v>80431</v>
      </c>
      <c r="AR7766" s="1" t="s">
        <v>623</v>
      </c>
    </row>
    <row r="7767" spans="1:44" x14ac:dyDescent="0.25">
      <c r="A7767" s="1">
        <v>9392</v>
      </c>
      <c r="B7767" s="1" t="s">
        <v>855</v>
      </c>
      <c r="C7767" s="1">
        <v>102</v>
      </c>
      <c r="D7767" s="1" t="s">
        <v>5633</v>
      </c>
      <c r="F7767" s="1" t="s">
        <v>445</v>
      </c>
      <c r="G7767" s="1">
        <v>4</v>
      </c>
      <c r="H7767" s="23">
        <v>20</v>
      </c>
      <c r="I7767" s="1">
        <v>13</v>
      </c>
      <c r="J7767" s="1"/>
      <c r="N7767" s="23">
        <v>127</v>
      </c>
      <c r="O7767" s="23">
        <v>50.8</v>
      </c>
      <c r="Q7767" s="23">
        <v>3.6</v>
      </c>
      <c r="R7767" s="23">
        <v>6.2</v>
      </c>
      <c r="AJ7767" s="1" t="s">
        <v>437</v>
      </c>
      <c r="AK7767" s="19">
        <v>48.58</v>
      </c>
      <c r="AL7767" s="19">
        <v>18</v>
      </c>
      <c r="AN7767" s="3">
        <v>1984</v>
      </c>
      <c r="AQ7767">
        <v>80431</v>
      </c>
      <c r="AR7767" s="1" t="s">
        <v>623</v>
      </c>
    </row>
    <row r="7768" spans="1:44" x14ac:dyDescent="0.25">
      <c r="A7768" s="1">
        <v>9393</v>
      </c>
      <c r="B7768" s="1" t="s">
        <v>855</v>
      </c>
      <c r="C7768" s="1">
        <v>102</v>
      </c>
      <c r="D7768" s="1" t="s">
        <v>5633</v>
      </c>
      <c r="F7768" s="1" t="s">
        <v>445</v>
      </c>
      <c r="G7768" s="1">
        <v>4</v>
      </c>
      <c r="H7768" s="23">
        <v>60</v>
      </c>
      <c r="I7768" s="23">
        <v>30</v>
      </c>
      <c r="J7768" s="1"/>
      <c r="N7768" s="23">
        <v>715</v>
      </c>
      <c r="O7768" s="23">
        <v>286</v>
      </c>
      <c r="Q7768" s="23">
        <v>14.8</v>
      </c>
      <c r="R7768" s="23">
        <v>17.2</v>
      </c>
      <c r="AJ7768" s="1" t="s">
        <v>437</v>
      </c>
      <c r="AK7768" s="19">
        <v>48.58</v>
      </c>
      <c r="AL7768" s="19">
        <v>18</v>
      </c>
      <c r="AN7768" s="3">
        <v>1984</v>
      </c>
      <c r="AQ7768">
        <v>80431</v>
      </c>
      <c r="AR7768" s="1" t="s">
        <v>623</v>
      </c>
    </row>
    <row r="7769" spans="1:44" x14ac:dyDescent="0.25">
      <c r="A7769" s="1">
        <v>9394</v>
      </c>
      <c r="B7769" s="1" t="s">
        <v>855</v>
      </c>
      <c r="C7769" s="1">
        <v>102</v>
      </c>
      <c r="D7769" s="1" t="s">
        <v>5633</v>
      </c>
      <c r="F7769" s="1" t="s">
        <v>445</v>
      </c>
      <c r="G7769" s="1">
        <v>4</v>
      </c>
      <c r="H7769" s="23">
        <v>100</v>
      </c>
      <c r="I7769" s="1">
        <v>38</v>
      </c>
      <c r="J7769" s="1"/>
      <c r="N7769" s="23">
        <v>1050</v>
      </c>
      <c r="O7769" s="23">
        <v>420</v>
      </c>
      <c r="Q7769" s="23">
        <v>18.8</v>
      </c>
      <c r="R7769" s="23">
        <v>21.6</v>
      </c>
      <c r="AJ7769" s="1" t="s">
        <v>437</v>
      </c>
      <c r="AK7769" s="19">
        <v>48.58</v>
      </c>
      <c r="AL7769" s="19">
        <v>18</v>
      </c>
      <c r="AN7769" s="3">
        <v>1984</v>
      </c>
      <c r="AQ7769">
        <v>80431</v>
      </c>
      <c r="AR7769" s="1" t="s">
        <v>623</v>
      </c>
    </row>
    <row r="7770" spans="1:44" x14ac:dyDescent="0.25">
      <c r="A7770" s="1">
        <v>9395</v>
      </c>
      <c r="B7770" s="1" t="s">
        <v>855</v>
      </c>
      <c r="C7770" s="1">
        <v>102</v>
      </c>
      <c r="D7770" s="1" t="s">
        <v>5633</v>
      </c>
      <c r="F7770" s="33" t="s">
        <v>859</v>
      </c>
      <c r="G7770" s="1">
        <v>7</v>
      </c>
      <c r="H7770" s="1">
        <v>80</v>
      </c>
      <c r="I7770" s="1">
        <v>23</v>
      </c>
      <c r="J7770" s="1">
        <v>26.8</v>
      </c>
      <c r="K7770" s="3">
        <v>683</v>
      </c>
      <c r="N7770" s="1">
        <v>440</v>
      </c>
      <c r="S7770" s="1">
        <v>55.1</v>
      </c>
      <c r="AJ7770" s="1" t="s">
        <v>437</v>
      </c>
      <c r="AK7770" s="19">
        <v>49.33</v>
      </c>
      <c r="AL7770" s="19">
        <v>19</v>
      </c>
      <c r="AM7770" s="1">
        <v>900</v>
      </c>
      <c r="AN7770" s="3">
        <v>1983</v>
      </c>
      <c r="AQ7770">
        <v>80504</v>
      </c>
      <c r="AR7770" s="1" t="s">
        <v>624</v>
      </c>
    </row>
    <row r="7771" spans="1:44" x14ac:dyDescent="0.25">
      <c r="A7771" s="1">
        <v>9396</v>
      </c>
      <c r="B7771" s="1" t="s">
        <v>855</v>
      </c>
      <c r="C7771" s="1">
        <v>102</v>
      </c>
      <c r="D7771" s="1" t="s">
        <v>5633</v>
      </c>
      <c r="F7771" s="33" t="s">
        <v>859</v>
      </c>
      <c r="G7771" s="1">
        <v>7</v>
      </c>
      <c r="H7771" s="1">
        <v>75</v>
      </c>
      <c r="I7771" s="1">
        <v>22</v>
      </c>
      <c r="J7771" s="1">
        <v>29</v>
      </c>
      <c r="K7771" s="3">
        <v>578</v>
      </c>
      <c r="N7771" s="1">
        <v>415</v>
      </c>
      <c r="S7771" s="1">
        <v>63.5</v>
      </c>
      <c r="AJ7771" s="1" t="s">
        <v>437</v>
      </c>
      <c r="AK7771" s="19">
        <v>49.33</v>
      </c>
      <c r="AL7771" s="19">
        <v>19</v>
      </c>
      <c r="AM7771" s="1">
        <v>900</v>
      </c>
      <c r="AN7771" s="3">
        <v>1983</v>
      </c>
      <c r="AQ7771">
        <v>80504</v>
      </c>
      <c r="AR7771" s="1" t="s">
        <v>624</v>
      </c>
    </row>
    <row r="7772" spans="1:44" x14ac:dyDescent="0.25">
      <c r="A7772" s="1">
        <v>9397</v>
      </c>
      <c r="B7772" s="1" t="s">
        <v>855</v>
      </c>
      <c r="C7772" s="1">
        <v>102</v>
      </c>
      <c r="D7772" s="1" t="s">
        <v>5633</v>
      </c>
      <c r="F7772" s="33" t="s">
        <v>859</v>
      </c>
      <c r="G7772" s="1">
        <v>7</v>
      </c>
      <c r="H7772" s="1">
        <v>75</v>
      </c>
      <c r="I7772" s="1">
        <v>22</v>
      </c>
      <c r="J7772" s="1">
        <v>32</v>
      </c>
      <c r="K7772" s="3">
        <v>444</v>
      </c>
      <c r="N7772" s="1">
        <v>384</v>
      </c>
      <c r="S7772" s="1">
        <v>54.5</v>
      </c>
      <c r="AJ7772" s="1" t="s">
        <v>437</v>
      </c>
      <c r="AK7772" s="19">
        <v>49.33</v>
      </c>
      <c r="AL7772" s="19">
        <v>19</v>
      </c>
      <c r="AM7772" s="1">
        <v>900</v>
      </c>
      <c r="AN7772" s="3">
        <v>1983</v>
      </c>
      <c r="AQ7772">
        <v>80504</v>
      </c>
      <c r="AR7772" s="1" t="s">
        <v>624</v>
      </c>
    </row>
    <row r="7773" spans="1:44" x14ac:dyDescent="0.25">
      <c r="A7773" s="1">
        <v>9398</v>
      </c>
      <c r="B7773" s="1" t="s">
        <v>855</v>
      </c>
      <c r="C7773" s="1">
        <v>102</v>
      </c>
      <c r="D7773" s="1" t="s">
        <v>5633</v>
      </c>
      <c r="F7773" s="33" t="s">
        <v>859</v>
      </c>
      <c r="G7773" s="1">
        <v>6</v>
      </c>
      <c r="H7773" s="1">
        <v>70</v>
      </c>
      <c r="I7773" s="1">
        <v>22</v>
      </c>
      <c r="J7773" s="1">
        <v>26.7</v>
      </c>
      <c r="K7773" s="3">
        <v>718</v>
      </c>
      <c r="N7773" s="1">
        <v>441</v>
      </c>
      <c r="S7773" s="1">
        <v>72.599999999999994</v>
      </c>
      <c r="AJ7773" s="1" t="s">
        <v>437</v>
      </c>
      <c r="AK7773" s="19">
        <v>49.33</v>
      </c>
      <c r="AL7773" s="19">
        <v>19</v>
      </c>
      <c r="AM7773" s="1">
        <v>900</v>
      </c>
      <c r="AN7773" s="3">
        <v>1983</v>
      </c>
      <c r="AQ7773">
        <v>80504</v>
      </c>
      <c r="AR7773" s="1" t="s">
        <v>624</v>
      </c>
    </row>
    <row r="7774" spans="1:44" x14ac:dyDescent="0.25">
      <c r="A7774" s="1">
        <v>9399</v>
      </c>
      <c r="B7774" s="1" t="s">
        <v>5219</v>
      </c>
      <c r="C7774" s="1">
        <v>103</v>
      </c>
      <c r="D7774" s="1" t="s">
        <v>6354</v>
      </c>
      <c r="F7774" s="1" t="s">
        <v>445</v>
      </c>
      <c r="G7774" s="1">
        <v>8</v>
      </c>
      <c r="H7774" s="1">
        <v>51</v>
      </c>
      <c r="I7774" s="1">
        <v>14.2</v>
      </c>
      <c r="J7774" s="1">
        <v>11.9</v>
      </c>
      <c r="K7774" s="3">
        <v>1667</v>
      </c>
      <c r="N7774" s="1">
        <v>216</v>
      </c>
      <c r="O7774" s="1">
        <v>103.8</v>
      </c>
      <c r="Q7774" s="1">
        <v>18.7</v>
      </c>
      <c r="R7774" s="1">
        <v>6.8</v>
      </c>
      <c r="S7774" s="1">
        <v>14.7</v>
      </c>
      <c r="AJ7774" s="1" t="s">
        <v>437</v>
      </c>
      <c r="AK7774" s="19">
        <v>49.32</v>
      </c>
      <c r="AL7774" s="19">
        <v>16.670000000000002</v>
      </c>
      <c r="AM7774" s="1">
        <v>460</v>
      </c>
      <c r="AN7774" s="3">
        <v>1970</v>
      </c>
      <c r="AQ7774">
        <v>80412</v>
      </c>
      <c r="AR7774" s="1" t="s">
        <v>3139</v>
      </c>
    </row>
    <row r="7775" spans="1:44" x14ac:dyDescent="0.25">
      <c r="A7775" s="1">
        <v>9400</v>
      </c>
      <c r="B7775" s="1" t="s">
        <v>1233</v>
      </c>
      <c r="C7775" s="1">
        <v>101</v>
      </c>
      <c r="D7775" s="1" t="s">
        <v>5627</v>
      </c>
      <c r="F7775" s="1" t="s">
        <v>859</v>
      </c>
      <c r="G7775" s="1">
        <v>5</v>
      </c>
      <c r="H7775" s="23">
        <v>44</v>
      </c>
      <c r="I7775" s="1">
        <v>21</v>
      </c>
      <c r="J7775" s="1">
        <v>23.6</v>
      </c>
      <c r="K7775" s="3">
        <v>928</v>
      </c>
      <c r="L7775" s="2">
        <f>N7775/((2111.2)*(1-EXP(-(0.024888)*I7775))^(1.82531))</f>
        <v>1.001763250724574</v>
      </c>
      <c r="N7775" s="23">
        <v>410</v>
      </c>
      <c r="O7775" s="23">
        <v>183</v>
      </c>
      <c r="P7775" s="23">
        <v>21.9</v>
      </c>
      <c r="Q7775" s="23">
        <v>14.7</v>
      </c>
      <c r="R7775" s="23">
        <v>5.62</v>
      </c>
      <c r="AJ7775" s="1" t="s">
        <v>437</v>
      </c>
      <c r="AK7775" s="19">
        <v>48.33</v>
      </c>
      <c r="AL7775" s="19">
        <v>17.170000000000002</v>
      </c>
      <c r="AM7775" s="1" t="s">
        <v>129</v>
      </c>
      <c r="AN7775" s="3">
        <v>1988</v>
      </c>
      <c r="AQ7775">
        <v>80431</v>
      </c>
      <c r="AR7775" s="1" t="s">
        <v>457</v>
      </c>
    </row>
    <row r="7776" spans="1:44" x14ac:dyDescent="0.25">
      <c r="A7776" s="1">
        <v>9401</v>
      </c>
      <c r="B7776" s="1" t="s">
        <v>1188</v>
      </c>
      <c r="C7776" s="1">
        <v>113</v>
      </c>
      <c r="D7776" s="1" t="s">
        <v>5613</v>
      </c>
      <c r="F7776" s="1" t="s">
        <v>445</v>
      </c>
      <c r="G7776" s="1">
        <v>7</v>
      </c>
      <c r="H7776" s="23">
        <v>60</v>
      </c>
      <c r="I7776" s="23">
        <v>19</v>
      </c>
      <c r="J7776" s="23">
        <v>21.1</v>
      </c>
      <c r="K7776" s="3">
        <v>733</v>
      </c>
      <c r="N7776" s="1">
        <v>176</v>
      </c>
      <c r="O7776" s="23">
        <v>114.7</v>
      </c>
      <c r="P7776" s="23">
        <v>14.3</v>
      </c>
      <c r="Q7776" s="23">
        <v>42.8</v>
      </c>
      <c r="R7776" s="23">
        <v>3.42</v>
      </c>
      <c r="S7776" s="23">
        <v>75.099999999999994</v>
      </c>
      <c r="AJ7776" s="1" t="s">
        <v>437</v>
      </c>
      <c r="AK7776" s="19">
        <v>48.18</v>
      </c>
      <c r="AL7776" s="19">
        <v>17.899999999999999</v>
      </c>
      <c r="AM7776" s="1">
        <v>209</v>
      </c>
      <c r="AN7776" s="3">
        <v>1979</v>
      </c>
      <c r="AQ7776">
        <v>80431</v>
      </c>
      <c r="AR7776" s="1" t="s">
        <v>807</v>
      </c>
    </row>
    <row r="7777" spans="1:44" x14ac:dyDescent="0.25">
      <c r="A7777" s="1">
        <v>9402</v>
      </c>
      <c r="B7777" s="1" t="s">
        <v>5316</v>
      </c>
      <c r="C7777" s="1">
        <v>110</v>
      </c>
      <c r="D7777" s="1" t="s">
        <v>5854</v>
      </c>
      <c r="F7777" s="1" t="s">
        <v>445</v>
      </c>
      <c r="G7777" s="1">
        <v>7</v>
      </c>
      <c r="H7777" s="23">
        <v>78</v>
      </c>
      <c r="I7777" s="23">
        <v>16.7</v>
      </c>
      <c r="J7777" s="23">
        <v>19.8</v>
      </c>
      <c r="K7777" s="3">
        <v>830</v>
      </c>
      <c r="N7777" s="1">
        <v>176</v>
      </c>
      <c r="O7777" s="23">
        <v>114.7</v>
      </c>
      <c r="Q7777" s="23">
        <v>42.8</v>
      </c>
      <c r="R7777" s="23">
        <v>3.4</v>
      </c>
      <c r="AJ7777" s="1" t="s">
        <v>437</v>
      </c>
      <c r="AK7777" s="19">
        <v>48.58</v>
      </c>
      <c r="AL7777" s="19">
        <v>19.079999999999998</v>
      </c>
      <c r="AN7777" s="3">
        <v>1976</v>
      </c>
      <c r="AQ7777">
        <v>80431</v>
      </c>
      <c r="AR7777" s="1" t="s">
        <v>458</v>
      </c>
    </row>
    <row r="7778" spans="1:44" x14ac:dyDescent="0.25">
      <c r="A7778" s="1">
        <v>9403</v>
      </c>
      <c r="B7778" s="1" t="s">
        <v>754</v>
      </c>
      <c r="C7778" s="1">
        <v>180</v>
      </c>
      <c r="D7778" s="1" t="s">
        <v>5620</v>
      </c>
      <c r="F7778" s="1" t="s">
        <v>445</v>
      </c>
      <c r="H7778" s="1">
        <v>8</v>
      </c>
      <c r="I7778" s="1">
        <v>9.7200000000000006</v>
      </c>
      <c r="J7778" s="1">
        <v>6.7</v>
      </c>
      <c r="K7778" s="3">
        <v>4976</v>
      </c>
      <c r="N7778" s="1">
        <v>45.1</v>
      </c>
      <c r="O7778" s="1">
        <v>23.6</v>
      </c>
      <c r="P7778" s="1">
        <v>2.85</v>
      </c>
      <c r="Q7778" s="1">
        <v>7.88</v>
      </c>
      <c r="R7778" s="1">
        <v>1.74</v>
      </c>
      <c r="S7778" s="1">
        <v>8.93</v>
      </c>
      <c r="AJ7778" s="1" t="s">
        <v>437</v>
      </c>
      <c r="AK7778" s="19">
        <v>48.5</v>
      </c>
      <c r="AL7778" s="19">
        <v>19.670000000000002</v>
      </c>
      <c r="AM7778" s="1" t="s">
        <v>130</v>
      </c>
      <c r="AN7778" s="3">
        <v>1987</v>
      </c>
      <c r="AQ7778">
        <v>80431</v>
      </c>
      <c r="AR7778" s="1" t="s">
        <v>459</v>
      </c>
    </row>
    <row r="7779" spans="1:44" x14ac:dyDescent="0.25">
      <c r="A7779" s="1">
        <v>9404</v>
      </c>
      <c r="B7779" s="1" t="s">
        <v>754</v>
      </c>
      <c r="C7779" s="1">
        <v>180</v>
      </c>
      <c r="D7779" s="1" t="s">
        <v>5620</v>
      </c>
      <c r="F7779" s="1" t="s">
        <v>445</v>
      </c>
      <c r="H7779" s="1">
        <v>27</v>
      </c>
      <c r="I7779" s="1">
        <v>19.600000000000001</v>
      </c>
      <c r="J7779" s="1">
        <v>18</v>
      </c>
      <c r="K7779" s="3">
        <v>1100</v>
      </c>
      <c r="N7779" s="1">
        <v>233.6</v>
      </c>
      <c r="O7779" s="1">
        <v>137.9</v>
      </c>
      <c r="P7779" s="1">
        <v>15.1</v>
      </c>
      <c r="Q7779" s="1">
        <v>22.7</v>
      </c>
      <c r="R7779" s="1">
        <v>2.5499999999999998</v>
      </c>
      <c r="S7779" s="1">
        <v>34.299999999999997</v>
      </c>
      <c r="AJ7779" s="1" t="s">
        <v>437</v>
      </c>
      <c r="AK7779" s="19">
        <v>48.5</v>
      </c>
      <c r="AL7779" s="19">
        <v>19.670000000000002</v>
      </c>
      <c r="AM7779" s="1" t="s">
        <v>130</v>
      </c>
      <c r="AN7779" s="3">
        <v>1987</v>
      </c>
      <c r="AQ7779">
        <v>80431</v>
      </c>
      <c r="AR7779" s="1" t="s">
        <v>459</v>
      </c>
    </row>
    <row r="7780" spans="1:44" x14ac:dyDescent="0.25">
      <c r="A7780" s="1">
        <v>9405</v>
      </c>
      <c r="B7780" s="1" t="s">
        <v>754</v>
      </c>
      <c r="C7780" s="1">
        <v>180</v>
      </c>
      <c r="D7780" s="1" t="s">
        <v>5620</v>
      </c>
      <c r="F7780" s="1" t="s">
        <v>445</v>
      </c>
      <c r="H7780" s="1">
        <v>49</v>
      </c>
      <c r="I7780" s="1">
        <v>29.7</v>
      </c>
      <c r="J7780" s="1">
        <v>29.66</v>
      </c>
      <c r="K7780" s="3">
        <v>248</v>
      </c>
      <c r="N7780" s="1">
        <v>153.80000000000001</v>
      </c>
      <c r="O7780" s="23">
        <v>104.4</v>
      </c>
      <c r="P7780" s="1">
        <v>11.9</v>
      </c>
      <c r="Q7780" s="1">
        <v>22.3</v>
      </c>
      <c r="R7780" s="1">
        <v>1.38</v>
      </c>
      <c r="S7780" s="1">
        <v>19.8</v>
      </c>
      <c r="AJ7780" s="1" t="s">
        <v>437</v>
      </c>
      <c r="AK7780" s="19">
        <v>48.5</v>
      </c>
      <c r="AL7780" s="19">
        <v>19.670000000000002</v>
      </c>
      <c r="AM7780" s="1" t="s">
        <v>130</v>
      </c>
      <c r="AN7780" s="3">
        <v>1987</v>
      </c>
      <c r="AQ7780">
        <v>80431</v>
      </c>
      <c r="AR7780" s="1" t="s">
        <v>459</v>
      </c>
    </row>
    <row r="7781" spans="1:44" x14ac:dyDescent="0.25">
      <c r="A7781" s="1">
        <v>9406</v>
      </c>
      <c r="B7781" s="1" t="s">
        <v>754</v>
      </c>
      <c r="C7781" s="1">
        <v>180</v>
      </c>
      <c r="D7781" s="1" t="s">
        <v>5620</v>
      </c>
      <c r="F7781" s="1" t="s">
        <v>445</v>
      </c>
      <c r="H7781" s="1">
        <v>29</v>
      </c>
      <c r="I7781" s="1">
        <v>29</v>
      </c>
      <c r="J7781" s="1">
        <v>21.3</v>
      </c>
      <c r="K7781" s="3">
        <v>728</v>
      </c>
      <c r="N7781" s="1">
        <v>262.39999999999998</v>
      </c>
      <c r="O7781" s="1">
        <v>154.6</v>
      </c>
      <c r="P7781" s="1">
        <v>20.3</v>
      </c>
      <c r="Q7781" s="1">
        <v>14.2</v>
      </c>
      <c r="R7781" s="1">
        <v>2.7</v>
      </c>
      <c r="AJ7781" s="1" t="s">
        <v>437</v>
      </c>
      <c r="AK7781" s="19">
        <v>48.33</v>
      </c>
      <c r="AL7781" s="19">
        <v>17.170000000000002</v>
      </c>
      <c r="AM7781" s="1" t="s">
        <v>129</v>
      </c>
      <c r="AN7781" s="3">
        <v>1988</v>
      </c>
      <c r="AQ7781">
        <v>80431</v>
      </c>
      <c r="AR7781" s="1" t="s">
        <v>457</v>
      </c>
    </row>
    <row r="7782" spans="1:44" x14ac:dyDescent="0.25">
      <c r="A7782" s="1">
        <v>9407</v>
      </c>
      <c r="B7782" s="1" t="s">
        <v>754</v>
      </c>
      <c r="C7782" s="1">
        <v>180</v>
      </c>
      <c r="D7782" s="1" t="s">
        <v>5620</v>
      </c>
      <c r="F7782" s="1" t="s">
        <v>445</v>
      </c>
      <c r="H7782" s="1">
        <v>49</v>
      </c>
      <c r="I7782" s="1">
        <v>29.1</v>
      </c>
      <c r="J7782" s="1">
        <v>33.299999999999997</v>
      </c>
      <c r="K7782" s="3">
        <v>472</v>
      </c>
      <c r="N7782" s="1">
        <v>459.5</v>
      </c>
      <c r="O7782" s="1">
        <v>263.89999999999998</v>
      </c>
      <c r="P7782" s="1">
        <v>33.5</v>
      </c>
      <c r="Q7782" s="1">
        <v>34.700000000000003</v>
      </c>
      <c r="R7782" s="1">
        <v>2.66</v>
      </c>
      <c r="AJ7782" s="1" t="s">
        <v>437</v>
      </c>
      <c r="AK7782" s="19">
        <v>48.33</v>
      </c>
      <c r="AL7782" s="19">
        <v>17.170000000000002</v>
      </c>
      <c r="AM7782" s="1" t="s">
        <v>129</v>
      </c>
      <c r="AN7782" s="3">
        <v>1988</v>
      </c>
      <c r="AQ7782">
        <v>80431</v>
      </c>
      <c r="AR7782" s="1" t="s">
        <v>457</v>
      </c>
    </row>
    <row r="7783" spans="1:44" x14ac:dyDescent="0.25">
      <c r="A7783" s="1">
        <v>9408</v>
      </c>
      <c r="B7783" s="1" t="s">
        <v>472</v>
      </c>
      <c r="C7783" s="1">
        <v>131</v>
      </c>
      <c r="D7783" s="1" t="s">
        <v>5629</v>
      </c>
      <c r="F7783" s="1" t="s">
        <v>445</v>
      </c>
      <c r="G7783" s="1">
        <v>10</v>
      </c>
      <c r="H7783" s="1">
        <v>30</v>
      </c>
      <c r="I7783" s="1">
        <v>7</v>
      </c>
      <c r="J7783" s="1">
        <v>19.899999999999999</v>
      </c>
      <c r="K7783" s="3">
        <v>888</v>
      </c>
      <c r="N7783" s="23">
        <v>102</v>
      </c>
      <c r="O7783" s="23">
        <v>42.07</v>
      </c>
      <c r="Q7783" s="23">
        <v>8.1</v>
      </c>
      <c r="R7783" s="23">
        <v>2.54</v>
      </c>
      <c r="S7783" s="1">
        <v>17</v>
      </c>
      <c r="AJ7783" s="1" t="s">
        <v>5328</v>
      </c>
      <c r="AK7783" s="19">
        <v>37.33</v>
      </c>
      <c r="AL7783" s="19">
        <v>68.5</v>
      </c>
      <c r="AN7783" s="3">
        <v>1971</v>
      </c>
      <c r="AQ7783">
        <v>80808</v>
      </c>
      <c r="AR7783" s="1" t="s">
        <v>3410</v>
      </c>
    </row>
    <row r="7784" spans="1:44" x14ac:dyDescent="0.25">
      <c r="A7784" s="1">
        <v>9409</v>
      </c>
      <c r="B7784" s="1" t="s">
        <v>5261</v>
      </c>
      <c r="C7784" s="1">
        <v>180</v>
      </c>
      <c r="F7784" s="1" t="s">
        <v>445</v>
      </c>
      <c r="H7784" s="1" t="s">
        <v>698</v>
      </c>
      <c r="I7784" s="1">
        <v>23</v>
      </c>
      <c r="J7784" s="1">
        <v>11.1</v>
      </c>
      <c r="K7784" s="3">
        <v>1576</v>
      </c>
      <c r="O7784" s="1">
        <v>58</v>
      </c>
      <c r="Q7784" s="1">
        <v>12</v>
      </c>
      <c r="R7784" s="1">
        <v>1.9</v>
      </c>
      <c r="S7784" s="1">
        <v>10</v>
      </c>
      <c r="AJ7784" s="1" t="s">
        <v>441</v>
      </c>
      <c r="AK7784" s="19">
        <v>17.75</v>
      </c>
      <c r="AL7784" s="19">
        <v>99.08</v>
      </c>
      <c r="AM7784" s="1">
        <v>300</v>
      </c>
      <c r="AN7784" s="3">
        <v>1959</v>
      </c>
      <c r="AQ7784">
        <v>40139</v>
      </c>
      <c r="AR7784" s="1" t="s">
        <v>3118</v>
      </c>
    </row>
    <row r="7785" spans="1:44" x14ac:dyDescent="0.25">
      <c r="A7785" s="1">
        <v>9410</v>
      </c>
      <c r="B7785" s="1" t="s">
        <v>5261</v>
      </c>
      <c r="C7785" s="1">
        <v>180</v>
      </c>
      <c r="F7785" s="1" t="s">
        <v>445</v>
      </c>
      <c r="H7785" s="1" t="s">
        <v>698</v>
      </c>
      <c r="I7785" s="1">
        <v>22</v>
      </c>
      <c r="J7785" s="1">
        <v>13.5</v>
      </c>
      <c r="K7785" s="3">
        <v>1340</v>
      </c>
      <c r="O7785" s="1">
        <v>74</v>
      </c>
      <c r="Q7785" s="1">
        <v>16</v>
      </c>
      <c r="R7785" s="1">
        <v>2.2000000000000002</v>
      </c>
      <c r="S7785" s="1">
        <v>11</v>
      </c>
      <c r="AJ7785" s="1" t="s">
        <v>441</v>
      </c>
      <c r="AK7785" s="19">
        <v>17.75</v>
      </c>
      <c r="AL7785" s="19">
        <v>99.08</v>
      </c>
      <c r="AM7785" s="1">
        <v>300</v>
      </c>
      <c r="AN7785" s="3">
        <v>1959</v>
      </c>
      <c r="AQ7785">
        <v>40139</v>
      </c>
      <c r="AR7785" s="1" t="s">
        <v>3118</v>
      </c>
    </row>
    <row r="7786" spans="1:44" x14ac:dyDescent="0.25">
      <c r="A7786" s="1">
        <v>9411</v>
      </c>
      <c r="B7786" s="1" t="s">
        <v>5262</v>
      </c>
      <c r="C7786" s="1">
        <v>180</v>
      </c>
      <c r="F7786" s="1" t="s">
        <v>445</v>
      </c>
      <c r="H7786" s="1" t="s">
        <v>698</v>
      </c>
      <c r="I7786" s="1">
        <v>29</v>
      </c>
      <c r="J7786" s="1">
        <v>8</v>
      </c>
      <c r="K7786" s="3">
        <v>16200</v>
      </c>
      <c r="O7786" s="1">
        <v>467</v>
      </c>
      <c r="Q7786" s="1">
        <v>214</v>
      </c>
      <c r="R7786" s="1">
        <v>14.5</v>
      </c>
      <c r="S7786" s="1">
        <v>54</v>
      </c>
      <c r="AJ7786" s="1" t="s">
        <v>441</v>
      </c>
      <c r="AK7786" s="19">
        <v>17.75</v>
      </c>
      <c r="AL7786" s="19">
        <v>99.08</v>
      </c>
      <c r="AM7786" s="1">
        <v>300</v>
      </c>
      <c r="AN7786" s="3">
        <v>1959</v>
      </c>
      <c r="AQ7786">
        <v>40139</v>
      </c>
      <c r="AR7786" s="1" t="s">
        <v>3118</v>
      </c>
    </row>
    <row r="7787" spans="1:44" x14ac:dyDescent="0.25">
      <c r="A7787" s="1">
        <v>9412</v>
      </c>
      <c r="B7787" s="1" t="s">
        <v>5263</v>
      </c>
      <c r="C7787" s="1">
        <v>180</v>
      </c>
      <c r="F7787" s="1" t="s">
        <v>445</v>
      </c>
      <c r="H7787" s="1" t="s">
        <v>698</v>
      </c>
      <c r="I7787" s="1">
        <v>16</v>
      </c>
      <c r="J7787" s="1">
        <v>12.2</v>
      </c>
      <c r="K7787" s="3">
        <v>1488</v>
      </c>
      <c r="O7787" s="1">
        <v>55</v>
      </c>
      <c r="Q7787" s="1">
        <v>11</v>
      </c>
      <c r="R7787" s="1">
        <v>2.1</v>
      </c>
      <c r="S7787" s="1">
        <v>10</v>
      </c>
      <c r="AJ7787" s="1" t="s">
        <v>441</v>
      </c>
      <c r="AK7787" s="19">
        <v>19.5</v>
      </c>
      <c r="AL7787" s="19">
        <v>99</v>
      </c>
      <c r="AM7787" s="1">
        <v>500</v>
      </c>
      <c r="AN7787" s="3">
        <v>1963</v>
      </c>
      <c r="AQ7787">
        <v>40202</v>
      </c>
      <c r="AR7787" s="1" t="s">
        <v>3119</v>
      </c>
    </row>
    <row r="7788" spans="1:44" x14ac:dyDescent="0.25">
      <c r="A7788" s="1">
        <v>9413</v>
      </c>
      <c r="B7788" s="1" t="s">
        <v>5263</v>
      </c>
      <c r="C7788" s="1">
        <v>180</v>
      </c>
      <c r="F7788" s="1" t="s">
        <v>445</v>
      </c>
      <c r="H7788" s="1" t="s">
        <v>698</v>
      </c>
      <c r="I7788" s="1">
        <v>24</v>
      </c>
      <c r="J7788" s="1">
        <v>18.3</v>
      </c>
      <c r="K7788" s="3">
        <v>906</v>
      </c>
      <c r="O7788" s="1">
        <v>112</v>
      </c>
      <c r="Q7788" s="1">
        <v>26</v>
      </c>
      <c r="R7788" s="1">
        <v>3</v>
      </c>
      <c r="S7788" s="1">
        <v>16</v>
      </c>
      <c r="AJ7788" s="1" t="s">
        <v>441</v>
      </c>
      <c r="AK7788" s="19">
        <v>19.5</v>
      </c>
      <c r="AL7788" s="19">
        <v>99</v>
      </c>
      <c r="AM7788" s="1">
        <v>500</v>
      </c>
      <c r="AN7788" s="3">
        <v>1963</v>
      </c>
      <c r="AQ7788">
        <v>40202</v>
      </c>
      <c r="AR7788" s="1" t="s">
        <v>3119</v>
      </c>
    </row>
    <row r="7789" spans="1:44" x14ac:dyDescent="0.25">
      <c r="A7789" s="1">
        <v>9414</v>
      </c>
      <c r="B7789" s="1" t="s">
        <v>5263</v>
      </c>
      <c r="C7789" s="1">
        <v>180</v>
      </c>
      <c r="F7789" s="1" t="s">
        <v>445</v>
      </c>
      <c r="H7789" s="1" t="s">
        <v>698</v>
      </c>
      <c r="I7789" s="1">
        <v>22</v>
      </c>
      <c r="J7789" s="1">
        <v>25.1</v>
      </c>
      <c r="K7789" s="3">
        <v>713</v>
      </c>
      <c r="O7789" s="1">
        <v>209</v>
      </c>
      <c r="Q7789" s="1">
        <v>53</v>
      </c>
      <c r="R7789" s="1">
        <v>3.8</v>
      </c>
      <c r="S7789" s="1">
        <v>25</v>
      </c>
      <c r="AJ7789" s="1" t="s">
        <v>441</v>
      </c>
      <c r="AK7789" s="19">
        <v>19.5</v>
      </c>
      <c r="AL7789" s="19">
        <v>99</v>
      </c>
      <c r="AM7789" s="1">
        <v>500</v>
      </c>
      <c r="AN7789" s="3">
        <v>1963</v>
      </c>
      <c r="AQ7789">
        <v>40202</v>
      </c>
      <c r="AR7789" s="1" t="s">
        <v>3119</v>
      </c>
    </row>
    <row r="7790" spans="1:44" x14ac:dyDescent="0.25">
      <c r="A7790" s="1">
        <v>9415</v>
      </c>
      <c r="B7790" s="1" t="s">
        <v>2720</v>
      </c>
      <c r="C7790" s="1">
        <v>180</v>
      </c>
      <c r="F7790" s="1" t="s">
        <v>445</v>
      </c>
      <c r="H7790" s="1">
        <v>14</v>
      </c>
      <c r="I7790" s="1">
        <v>11</v>
      </c>
      <c r="J7790" s="1"/>
      <c r="O7790" s="1">
        <v>135.6</v>
      </c>
      <c r="Q7790" s="1">
        <v>15.8</v>
      </c>
      <c r="R7790" s="1">
        <v>7.4</v>
      </c>
      <c r="AJ7790" s="1" t="s">
        <v>441</v>
      </c>
      <c r="AK7790" s="19">
        <v>7.83</v>
      </c>
      <c r="AL7790" s="19">
        <v>98.33</v>
      </c>
      <c r="AM7790" s="1">
        <v>0</v>
      </c>
      <c r="AN7790" s="3">
        <v>1976</v>
      </c>
      <c r="AQ7790">
        <v>40163</v>
      </c>
      <c r="AR7790" s="1" t="s">
        <v>356</v>
      </c>
    </row>
    <row r="7791" spans="1:44" x14ac:dyDescent="0.25">
      <c r="A7791" s="1">
        <v>9416</v>
      </c>
      <c r="B7791" s="1" t="s">
        <v>5264</v>
      </c>
      <c r="C7791" s="1">
        <v>180</v>
      </c>
      <c r="F7791" s="1" t="s">
        <v>445</v>
      </c>
      <c r="H7791" s="1" t="s">
        <v>698</v>
      </c>
      <c r="I7791" s="1">
        <v>31</v>
      </c>
      <c r="J7791" s="1">
        <v>20.8</v>
      </c>
      <c r="K7791" s="3">
        <v>1175</v>
      </c>
      <c r="O7791" s="1">
        <v>254</v>
      </c>
      <c r="Q7791" s="1">
        <v>106</v>
      </c>
      <c r="R7791" s="1">
        <v>7.7</v>
      </c>
      <c r="S7791" s="1">
        <v>32</v>
      </c>
      <c r="AJ7791" s="1" t="s">
        <v>441</v>
      </c>
      <c r="AK7791" s="19">
        <v>7.58</v>
      </c>
      <c r="AL7791" s="19">
        <v>99.75</v>
      </c>
      <c r="AM7791" s="1">
        <v>100</v>
      </c>
      <c r="AN7791" s="3">
        <v>1962</v>
      </c>
      <c r="AQ7791">
        <v>40163</v>
      </c>
      <c r="AR7791" s="1" t="s">
        <v>3112</v>
      </c>
    </row>
    <row r="7792" spans="1:44" x14ac:dyDescent="0.25">
      <c r="A7792" s="1">
        <v>9417</v>
      </c>
      <c r="B7792" s="1" t="s">
        <v>5264</v>
      </c>
      <c r="C7792" s="1">
        <v>180</v>
      </c>
      <c r="F7792" s="1" t="s">
        <v>445</v>
      </c>
      <c r="H7792" s="1" t="s">
        <v>698</v>
      </c>
      <c r="I7792" s="1">
        <v>31</v>
      </c>
      <c r="J7792" s="1">
        <v>18.100000000000001</v>
      </c>
      <c r="K7792" s="3">
        <v>1338</v>
      </c>
      <c r="O7792" s="1">
        <v>206</v>
      </c>
      <c r="Q7792" s="1">
        <v>80</v>
      </c>
      <c r="R7792" s="1">
        <v>8.1999999999999993</v>
      </c>
      <c r="S7792" s="1">
        <v>30</v>
      </c>
      <c r="AJ7792" s="1" t="s">
        <v>441</v>
      </c>
      <c r="AK7792" s="19">
        <v>7.58</v>
      </c>
      <c r="AL7792" s="19">
        <v>99.75</v>
      </c>
      <c r="AM7792" s="1">
        <v>100</v>
      </c>
      <c r="AN7792" s="3">
        <v>1962</v>
      </c>
      <c r="AQ7792">
        <v>40163</v>
      </c>
      <c r="AR7792" s="1" t="s">
        <v>3112</v>
      </c>
    </row>
    <row r="7793" spans="1:44" x14ac:dyDescent="0.25">
      <c r="A7793" s="1">
        <v>9419</v>
      </c>
      <c r="B7793" s="1" t="s">
        <v>0</v>
      </c>
      <c r="C7793" s="1">
        <v>120</v>
      </c>
      <c r="D7793" s="1" t="s">
        <v>5632</v>
      </c>
      <c r="F7793" s="1" t="s">
        <v>445</v>
      </c>
      <c r="G7793" s="1">
        <v>10</v>
      </c>
      <c r="H7793" s="1">
        <v>28</v>
      </c>
      <c r="I7793" s="1">
        <v>2.8</v>
      </c>
      <c r="J7793" s="1"/>
      <c r="K7793" s="3">
        <v>568</v>
      </c>
      <c r="O7793" s="1">
        <v>2.91</v>
      </c>
      <c r="Q7793" s="1">
        <v>2.23</v>
      </c>
      <c r="R7793" s="1">
        <v>0.72</v>
      </c>
      <c r="S7793" s="1">
        <v>9.5299999999999994</v>
      </c>
      <c r="AJ7793" s="1" t="s">
        <v>443</v>
      </c>
      <c r="AK7793" s="19">
        <v>38.5</v>
      </c>
      <c r="AL7793" s="19">
        <v>63.33</v>
      </c>
      <c r="AN7793" s="3">
        <v>1972</v>
      </c>
      <c r="AQ7793">
        <v>81312</v>
      </c>
      <c r="AR7793" s="1" t="s">
        <v>357</v>
      </c>
    </row>
    <row r="7794" spans="1:44" x14ac:dyDescent="0.25">
      <c r="A7794" s="1">
        <v>9420</v>
      </c>
      <c r="B7794" s="1" t="s">
        <v>855</v>
      </c>
      <c r="C7794" s="1">
        <v>102</v>
      </c>
      <c r="D7794" s="1" t="s">
        <v>5633</v>
      </c>
      <c r="F7794" s="1" t="s">
        <v>445</v>
      </c>
      <c r="G7794" s="1">
        <v>3</v>
      </c>
      <c r="H7794" s="1">
        <v>35</v>
      </c>
      <c r="I7794" s="1">
        <v>21.8</v>
      </c>
      <c r="J7794" s="1">
        <v>19.2</v>
      </c>
      <c r="K7794" s="3">
        <v>1375</v>
      </c>
      <c r="N7794" s="1">
        <v>413</v>
      </c>
      <c r="O7794" s="1">
        <v>163.6</v>
      </c>
      <c r="Q7794" s="1">
        <v>15.5</v>
      </c>
      <c r="R7794" s="1">
        <v>12.9</v>
      </c>
      <c r="S7794" s="1">
        <v>49.5</v>
      </c>
      <c r="AJ7794" s="1" t="s">
        <v>703</v>
      </c>
      <c r="AK7794" s="19">
        <v>49.17</v>
      </c>
      <c r="AL7794" s="19">
        <v>23.5</v>
      </c>
      <c r="AM7794" s="1" t="s">
        <v>131</v>
      </c>
      <c r="AN7794" s="3">
        <v>1981</v>
      </c>
      <c r="AQ7794">
        <v>80504</v>
      </c>
      <c r="AR7794" s="1" t="s">
        <v>3416</v>
      </c>
    </row>
    <row r="7795" spans="1:44" x14ac:dyDescent="0.25">
      <c r="A7795" s="1">
        <v>9421</v>
      </c>
      <c r="B7795" s="1" t="s">
        <v>855</v>
      </c>
      <c r="C7795" s="1">
        <v>102</v>
      </c>
      <c r="D7795" s="1" t="s">
        <v>5633</v>
      </c>
      <c r="F7795" s="1" t="s">
        <v>445</v>
      </c>
      <c r="G7795" s="1">
        <v>4</v>
      </c>
      <c r="H7795" s="1">
        <v>70</v>
      </c>
      <c r="I7795" s="1">
        <v>31.5</v>
      </c>
      <c r="J7795" s="1">
        <v>27.9</v>
      </c>
      <c r="K7795" s="3">
        <v>702</v>
      </c>
      <c r="N7795" s="1">
        <v>626</v>
      </c>
      <c r="O7795" s="1">
        <v>254.8</v>
      </c>
      <c r="Q7795" s="1">
        <v>21.3</v>
      </c>
      <c r="R7795" s="1">
        <v>12.4</v>
      </c>
      <c r="S7795" s="1">
        <v>57.3</v>
      </c>
      <c r="AJ7795" s="1" t="s">
        <v>703</v>
      </c>
      <c r="AK7795" s="19">
        <v>49.17</v>
      </c>
      <c r="AL7795" s="19">
        <v>23.5</v>
      </c>
      <c r="AM7795" s="1" t="s">
        <v>132</v>
      </c>
      <c r="AN7795" s="3">
        <v>1981</v>
      </c>
      <c r="AQ7795">
        <v>80504</v>
      </c>
      <c r="AR7795" s="1" t="s">
        <v>3416</v>
      </c>
    </row>
    <row r="7796" spans="1:44" x14ac:dyDescent="0.25">
      <c r="A7796" s="1">
        <v>9422</v>
      </c>
      <c r="B7796" s="1" t="s">
        <v>855</v>
      </c>
      <c r="C7796" s="1">
        <v>102</v>
      </c>
      <c r="D7796" s="1" t="s">
        <v>5633</v>
      </c>
      <c r="F7796" s="1" t="s">
        <v>445</v>
      </c>
      <c r="G7796" s="1">
        <v>10</v>
      </c>
      <c r="H7796" s="1">
        <v>5</v>
      </c>
      <c r="I7796" s="1">
        <v>0.47</v>
      </c>
      <c r="J7796" s="1">
        <v>1.2</v>
      </c>
      <c r="K7796" s="3">
        <v>6000</v>
      </c>
      <c r="N7796" s="1">
        <v>0.4</v>
      </c>
      <c r="O7796" s="1">
        <v>0.14000000000000001</v>
      </c>
      <c r="Q7796" s="1">
        <v>0.17</v>
      </c>
      <c r="R7796" s="1">
        <v>0.28000000000000003</v>
      </c>
      <c r="S7796" s="1">
        <v>0.13</v>
      </c>
      <c r="AJ7796" s="1" t="s">
        <v>703</v>
      </c>
      <c r="AK7796" s="19">
        <v>48.83</v>
      </c>
      <c r="AL7796" s="19">
        <v>24.25</v>
      </c>
      <c r="AN7796" s="3">
        <v>1981</v>
      </c>
      <c r="AQ7796">
        <v>80504</v>
      </c>
      <c r="AR7796" s="1" t="s">
        <v>358</v>
      </c>
    </row>
    <row r="7797" spans="1:44" x14ac:dyDescent="0.25">
      <c r="A7797" s="1">
        <v>9423</v>
      </c>
      <c r="B7797" s="1" t="s">
        <v>855</v>
      </c>
      <c r="C7797" s="1">
        <v>102</v>
      </c>
      <c r="D7797" s="1" t="s">
        <v>5633</v>
      </c>
      <c r="F7797" s="1" t="s">
        <v>445</v>
      </c>
      <c r="G7797" s="1">
        <v>7</v>
      </c>
      <c r="H7797" s="1">
        <v>10</v>
      </c>
      <c r="I7797" s="1">
        <v>2.75</v>
      </c>
      <c r="J7797" s="1">
        <v>2.6</v>
      </c>
      <c r="K7797" s="3">
        <v>5000</v>
      </c>
      <c r="N7797" s="1">
        <v>12</v>
      </c>
      <c r="O7797" s="1">
        <v>4.67</v>
      </c>
      <c r="Q7797" s="1">
        <v>2.8</v>
      </c>
      <c r="R7797" s="1">
        <v>3.16</v>
      </c>
      <c r="S7797" s="1">
        <v>3.24</v>
      </c>
      <c r="AJ7797" s="1" t="s">
        <v>703</v>
      </c>
      <c r="AK7797" s="19">
        <v>48.83</v>
      </c>
      <c r="AL7797" s="19">
        <v>24.25</v>
      </c>
      <c r="AN7797" s="3">
        <v>1981</v>
      </c>
      <c r="AQ7797">
        <v>80504</v>
      </c>
      <c r="AR7797" s="1" t="s">
        <v>358</v>
      </c>
    </row>
    <row r="7798" spans="1:44" x14ac:dyDescent="0.25">
      <c r="A7798" s="1">
        <v>9424</v>
      </c>
      <c r="B7798" s="1" t="s">
        <v>855</v>
      </c>
      <c r="C7798" s="1">
        <v>102</v>
      </c>
      <c r="D7798" s="1" t="s">
        <v>5633</v>
      </c>
      <c r="F7798" s="1" t="s">
        <v>445</v>
      </c>
      <c r="G7798" s="1">
        <v>8</v>
      </c>
      <c r="H7798" s="1">
        <v>20</v>
      </c>
      <c r="I7798" s="1">
        <v>6.4</v>
      </c>
      <c r="J7798" s="1">
        <v>5.6</v>
      </c>
      <c r="K7798" s="3">
        <v>9540</v>
      </c>
      <c r="N7798" s="1">
        <v>104</v>
      </c>
      <c r="O7798" s="1">
        <v>38.9</v>
      </c>
      <c r="Q7798" s="1">
        <v>7.77</v>
      </c>
      <c r="R7798" s="1">
        <v>9.83</v>
      </c>
      <c r="S7798" s="1">
        <v>12.9</v>
      </c>
      <c r="AJ7798" s="1" t="s">
        <v>703</v>
      </c>
      <c r="AK7798" s="19">
        <v>48.17</v>
      </c>
      <c r="AL7798" s="19">
        <v>24.75</v>
      </c>
      <c r="AN7798" s="3">
        <v>1969</v>
      </c>
      <c r="AQ7798">
        <v>80504</v>
      </c>
      <c r="AR7798" s="1" t="s">
        <v>3400</v>
      </c>
    </row>
    <row r="7799" spans="1:44" x14ac:dyDescent="0.25">
      <c r="A7799" s="1">
        <v>9425</v>
      </c>
      <c r="B7799" s="1" t="s">
        <v>855</v>
      </c>
      <c r="C7799" s="1">
        <v>102</v>
      </c>
      <c r="D7799" s="1" t="s">
        <v>6246</v>
      </c>
      <c r="F7799" s="1" t="s">
        <v>445</v>
      </c>
      <c r="G7799" s="1">
        <v>6</v>
      </c>
      <c r="H7799" s="1">
        <v>89</v>
      </c>
      <c r="I7799" s="1">
        <v>23.1</v>
      </c>
      <c r="J7799" s="1">
        <v>27.5</v>
      </c>
      <c r="K7799" s="3">
        <v>1907</v>
      </c>
      <c r="N7799" s="1">
        <v>719</v>
      </c>
      <c r="O7799" s="1">
        <v>283.60000000000002</v>
      </c>
      <c r="P7799" s="1">
        <v>20.8</v>
      </c>
      <c r="Q7799" s="1">
        <v>31.5</v>
      </c>
      <c r="R7799" s="1">
        <v>25.2</v>
      </c>
      <c r="S7799" s="1">
        <v>78.900000000000006</v>
      </c>
      <c r="AJ7799" s="1" t="s">
        <v>703</v>
      </c>
      <c r="AK7799" s="19">
        <v>48</v>
      </c>
      <c r="AL7799" s="19">
        <v>24.17</v>
      </c>
      <c r="AM7799" s="1" t="s">
        <v>133</v>
      </c>
      <c r="AN7799" s="3">
        <v>1974</v>
      </c>
      <c r="AQ7799">
        <v>80504</v>
      </c>
      <c r="AR7799" s="1" t="s">
        <v>359</v>
      </c>
    </row>
    <row r="7800" spans="1:44" x14ac:dyDescent="0.25">
      <c r="A7800" s="1">
        <v>9426</v>
      </c>
      <c r="B7800" s="1" t="s">
        <v>855</v>
      </c>
      <c r="C7800" s="1">
        <v>102</v>
      </c>
      <c r="D7800" s="1" t="s">
        <v>5899</v>
      </c>
      <c r="F7800" s="1" t="s">
        <v>445</v>
      </c>
      <c r="G7800" s="1">
        <v>4</v>
      </c>
      <c r="H7800" s="1">
        <v>80</v>
      </c>
      <c r="I7800" s="1">
        <v>30.5</v>
      </c>
      <c r="J7800" s="1">
        <v>38.200000000000003</v>
      </c>
      <c r="K7800" s="3">
        <v>900</v>
      </c>
      <c r="N7800" s="1">
        <v>763</v>
      </c>
      <c r="O7800" s="1">
        <v>316.2</v>
      </c>
      <c r="P7800" s="1">
        <v>25.2</v>
      </c>
      <c r="Q7800" s="1">
        <v>35.1</v>
      </c>
      <c r="R7800" s="1">
        <v>23.5</v>
      </c>
      <c r="S7800" s="1">
        <v>87.3</v>
      </c>
      <c r="AJ7800" s="1" t="s">
        <v>703</v>
      </c>
      <c r="AK7800" s="19">
        <v>48</v>
      </c>
      <c r="AL7800" s="19">
        <v>24.17</v>
      </c>
      <c r="AM7800" s="1" t="s">
        <v>133</v>
      </c>
      <c r="AN7800" s="3">
        <v>1974</v>
      </c>
      <c r="AQ7800">
        <v>80504</v>
      </c>
      <c r="AR7800" s="1" t="s">
        <v>359</v>
      </c>
    </row>
    <row r="7801" spans="1:44" x14ac:dyDescent="0.25">
      <c r="A7801" s="1">
        <v>9427</v>
      </c>
      <c r="B7801" s="1" t="s">
        <v>855</v>
      </c>
      <c r="C7801" s="1">
        <v>102</v>
      </c>
      <c r="D7801" s="1" t="s">
        <v>5886</v>
      </c>
      <c r="F7801" s="1" t="s">
        <v>445</v>
      </c>
      <c r="G7801" s="1">
        <v>6</v>
      </c>
      <c r="H7801" s="1">
        <v>90</v>
      </c>
      <c r="I7801" s="1">
        <v>28.2</v>
      </c>
      <c r="J7801" s="1">
        <v>32.200000000000003</v>
      </c>
      <c r="K7801" s="3">
        <v>1324</v>
      </c>
      <c r="N7801" s="1">
        <v>618</v>
      </c>
      <c r="O7801" s="1">
        <v>264.39999999999998</v>
      </c>
      <c r="P7801" s="1">
        <v>19.899999999999999</v>
      </c>
      <c r="Q7801" s="1">
        <v>30.5</v>
      </c>
      <c r="R7801" s="1">
        <v>22.5</v>
      </c>
      <c r="S7801" s="1">
        <v>81.2</v>
      </c>
      <c r="AJ7801" s="1" t="s">
        <v>703</v>
      </c>
      <c r="AK7801" s="19">
        <v>48</v>
      </c>
      <c r="AL7801" s="19">
        <v>24.17</v>
      </c>
      <c r="AM7801" s="1" t="s">
        <v>133</v>
      </c>
      <c r="AN7801" s="3">
        <v>1974</v>
      </c>
      <c r="AQ7801">
        <v>80504</v>
      </c>
      <c r="AR7801" s="1" t="s">
        <v>359</v>
      </c>
    </row>
    <row r="7802" spans="1:44" x14ac:dyDescent="0.25">
      <c r="A7802" s="1">
        <v>9428</v>
      </c>
      <c r="B7802" s="1" t="s">
        <v>855</v>
      </c>
      <c r="C7802" s="1">
        <v>102</v>
      </c>
      <c r="D7802" s="1" t="s">
        <v>5701</v>
      </c>
      <c r="F7802" s="1" t="s">
        <v>445</v>
      </c>
      <c r="G7802" s="1">
        <v>6</v>
      </c>
      <c r="H7802" s="1">
        <v>90</v>
      </c>
      <c r="I7802" s="1">
        <v>26.8</v>
      </c>
      <c r="J7802" s="1">
        <v>34.5</v>
      </c>
      <c r="K7802" s="3">
        <v>1768</v>
      </c>
      <c r="N7802" s="1">
        <v>827</v>
      </c>
      <c r="O7802" s="1">
        <v>367.7</v>
      </c>
      <c r="P7802" s="1">
        <v>27.1</v>
      </c>
      <c r="Q7802" s="1">
        <v>33.5</v>
      </c>
      <c r="R7802" s="1">
        <v>21.1</v>
      </c>
      <c r="S7802" s="1">
        <v>91.9</v>
      </c>
      <c r="AJ7802" s="1" t="s">
        <v>703</v>
      </c>
      <c r="AK7802" s="19">
        <v>48</v>
      </c>
      <c r="AL7802" s="19">
        <v>24.17</v>
      </c>
      <c r="AM7802" s="1" t="s">
        <v>133</v>
      </c>
      <c r="AN7802" s="3">
        <v>1974</v>
      </c>
      <c r="AQ7802">
        <v>80504</v>
      </c>
      <c r="AR7802" s="1" t="s">
        <v>359</v>
      </c>
    </row>
    <row r="7803" spans="1:44" x14ac:dyDescent="0.25">
      <c r="A7803" s="1">
        <v>9429</v>
      </c>
      <c r="B7803" s="1" t="s">
        <v>855</v>
      </c>
      <c r="C7803" s="1">
        <v>102</v>
      </c>
      <c r="D7803" s="1" t="s">
        <v>863</v>
      </c>
      <c r="F7803" s="1" t="s">
        <v>445</v>
      </c>
      <c r="G7803" s="1">
        <v>9</v>
      </c>
      <c r="H7803" s="1">
        <v>120</v>
      </c>
      <c r="I7803" s="1">
        <v>19.8</v>
      </c>
      <c r="J7803" s="1">
        <v>25.4</v>
      </c>
      <c r="K7803" s="3">
        <v>582</v>
      </c>
      <c r="N7803" s="1">
        <v>440</v>
      </c>
      <c r="O7803" s="1">
        <v>187.6</v>
      </c>
      <c r="Q7803" s="1">
        <v>40.799999999999997</v>
      </c>
      <c r="R7803" s="1">
        <v>15.9</v>
      </c>
      <c r="S7803" s="1">
        <v>50.9</v>
      </c>
      <c r="AJ7803" s="1" t="s">
        <v>703</v>
      </c>
      <c r="AK7803" s="19">
        <v>48.17</v>
      </c>
      <c r="AL7803" s="19">
        <v>24.75</v>
      </c>
      <c r="AM7803" s="1" t="s">
        <v>134</v>
      </c>
      <c r="AN7803" s="3">
        <v>1973</v>
      </c>
      <c r="AQ7803">
        <v>80504</v>
      </c>
      <c r="AR7803" s="1" t="s">
        <v>3349</v>
      </c>
    </row>
    <row r="7804" spans="1:44" x14ac:dyDescent="0.25">
      <c r="A7804" s="1">
        <v>9430</v>
      </c>
      <c r="B7804" s="1" t="s">
        <v>855</v>
      </c>
      <c r="C7804" s="1">
        <v>102</v>
      </c>
      <c r="D7804" s="1" t="s">
        <v>863</v>
      </c>
      <c r="F7804" s="1" t="s">
        <v>445</v>
      </c>
      <c r="G7804" s="1">
        <v>9</v>
      </c>
      <c r="H7804" s="1">
        <v>120</v>
      </c>
      <c r="I7804" s="1">
        <v>19</v>
      </c>
      <c r="J7804" s="1">
        <v>21</v>
      </c>
      <c r="K7804" s="3">
        <v>757</v>
      </c>
      <c r="N7804" s="1">
        <v>355</v>
      </c>
      <c r="O7804" s="1">
        <v>153.4</v>
      </c>
      <c r="Q7804" s="1">
        <v>28.5</v>
      </c>
      <c r="R7804" s="1">
        <v>18</v>
      </c>
      <c r="S7804" s="1">
        <v>51.8</v>
      </c>
      <c r="AJ7804" s="1" t="s">
        <v>703</v>
      </c>
      <c r="AK7804" s="19">
        <v>48.17</v>
      </c>
      <c r="AL7804" s="19">
        <v>24.75</v>
      </c>
      <c r="AM7804" s="1" t="s">
        <v>134</v>
      </c>
      <c r="AN7804" s="3">
        <v>1973</v>
      </c>
      <c r="AQ7804">
        <v>80504</v>
      </c>
      <c r="AR7804" s="1" t="s">
        <v>3349</v>
      </c>
    </row>
    <row r="7805" spans="1:44" x14ac:dyDescent="0.25">
      <c r="A7805" s="1">
        <v>9431</v>
      </c>
      <c r="B7805" s="1" t="s">
        <v>855</v>
      </c>
      <c r="C7805" s="1">
        <v>102</v>
      </c>
      <c r="D7805" s="1" t="s">
        <v>863</v>
      </c>
      <c r="F7805" s="1" t="s">
        <v>445</v>
      </c>
      <c r="G7805" s="1">
        <v>6</v>
      </c>
      <c r="H7805" s="1">
        <v>65</v>
      </c>
      <c r="I7805" s="1">
        <v>23.3</v>
      </c>
      <c r="J7805" s="1">
        <v>20.8</v>
      </c>
      <c r="K7805" s="3">
        <v>801</v>
      </c>
      <c r="N7805" s="1">
        <v>525</v>
      </c>
      <c r="O7805" s="1">
        <v>199.3</v>
      </c>
      <c r="Q7805" s="1">
        <v>16.2</v>
      </c>
      <c r="R7805" s="1">
        <v>11.9</v>
      </c>
      <c r="S7805" s="1">
        <v>22.7</v>
      </c>
      <c r="AJ7805" s="1" t="s">
        <v>703</v>
      </c>
      <c r="AK7805" s="19">
        <v>48.17</v>
      </c>
      <c r="AL7805" s="19">
        <v>24.75</v>
      </c>
      <c r="AM7805" s="1" t="s">
        <v>134</v>
      </c>
      <c r="AN7805" s="3">
        <v>1973</v>
      </c>
      <c r="AQ7805">
        <v>80504</v>
      </c>
      <c r="AR7805" s="1" t="s">
        <v>3349</v>
      </c>
    </row>
    <row r="7806" spans="1:44" x14ac:dyDescent="0.25">
      <c r="A7806" s="1">
        <v>9432</v>
      </c>
      <c r="B7806" s="1" t="s">
        <v>855</v>
      </c>
      <c r="C7806" s="1">
        <v>102</v>
      </c>
      <c r="D7806" s="1" t="s">
        <v>863</v>
      </c>
      <c r="F7806" s="1" t="s">
        <v>445</v>
      </c>
      <c r="G7806" s="1">
        <v>5</v>
      </c>
      <c r="H7806" s="1">
        <v>65</v>
      </c>
      <c r="I7806" s="1">
        <v>24.9</v>
      </c>
      <c r="J7806" s="1">
        <v>24</v>
      </c>
      <c r="K7806" s="3">
        <v>534</v>
      </c>
      <c r="N7806" s="1">
        <v>486</v>
      </c>
      <c r="O7806" s="1">
        <v>187</v>
      </c>
      <c r="Q7806" s="1">
        <v>15.5</v>
      </c>
      <c r="R7806" s="1">
        <v>8.6999999999999993</v>
      </c>
      <c r="S7806" s="1">
        <v>16.100000000000001</v>
      </c>
      <c r="AJ7806" s="1" t="s">
        <v>703</v>
      </c>
      <c r="AK7806" s="19">
        <v>48.17</v>
      </c>
      <c r="AL7806" s="19">
        <v>24.75</v>
      </c>
      <c r="AM7806" s="1" t="s">
        <v>134</v>
      </c>
      <c r="AN7806" s="3">
        <v>1973</v>
      </c>
      <c r="AQ7806">
        <v>80504</v>
      </c>
      <c r="AR7806" s="1" t="s">
        <v>3349</v>
      </c>
    </row>
    <row r="7807" spans="1:44" x14ac:dyDescent="0.25">
      <c r="A7807" s="1">
        <v>9433</v>
      </c>
      <c r="B7807" s="1" t="s">
        <v>855</v>
      </c>
      <c r="C7807" s="1">
        <v>102</v>
      </c>
      <c r="D7807" s="1" t="s">
        <v>863</v>
      </c>
      <c r="F7807" s="1" t="s">
        <v>445</v>
      </c>
      <c r="G7807" s="1">
        <v>5</v>
      </c>
      <c r="H7807" s="1">
        <v>65</v>
      </c>
      <c r="I7807" s="1">
        <v>25.3</v>
      </c>
      <c r="J7807" s="1">
        <v>24.3</v>
      </c>
      <c r="K7807" s="3">
        <v>461</v>
      </c>
      <c r="N7807" s="1">
        <v>431</v>
      </c>
      <c r="O7807" s="1">
        <v>167.9</v>
      </c>
      <c r="Q7807" s="1">
        <v>17.7</v>
      </c>
      <c r="R7807" s="1">
        <v>8.6999999999999993</v>
      </c>
      <c r="S7807" s="1">
        <v>14.3</v>
      </c>
      <c r="AJ7807" s="1" t="s">
        <v>703</v>
      </c>
      <c r="AK7807" s="19">
        <v>48.17</v>
      </c>
      <c r="AL7807" s="19">
        <v>24.75</v>
      </c>
      <c r="AM7807" s="1" t="s">
        <v>134</v>
      </c>
      <c r="AN7807" s="3">
        <v>1973</v>
      </c>
      <c r="AQ7807">
        <v>80504</v>
      </c>
      <c r="AR7807" s="1" t="s">
        <v>3349</v>
      </c>
    </row>
    <row r="7808" spans="1:44" x14ac:dyDescent="0.25">
      <c r="A7808" s="1">
        <v>9434</v>
      </c>
      <c r="B7808" s="1" t="s">
        <v>855</v>
      </c>
      <c r="C7808" s="1">
        <v>102</v>
      </c>
      <c r="D7808" s="1" t="s">
        <v>863</v>
      </c>
      <c r="F7808" s="1" t="s">
        <v>445</v>
      </c>
      <c r="G7808" s="1">
        <v>8</v>
      </c>
      <c r="H7808" s="1">
        <v>50</v>
      </c>
      <c r="I7808" s="1">
        <v>12.2</v>
      </c>
      <c r="J7808" s="1">
        <v>15</v>
      </c>
      <c r="K7808" s="3">
        <v>1634</v>
      </c>
      <c r="N7808" s="1">
        <v>265</v>
      </c>
      <c r="O7808" s="1">
        <v>99.6</v>
      </c>
      <c r="Q7808" s="1">
        <v>29.7</v>
      </c>
      <c r="R7808" s="1">
        <v>20.2</v>
      </c>
      <c r="S7808" s="1">
        <v>34.9</v>
      </c>
      <c r="AJ7808" s="1" t="s">
        <v>703</v>
      </c>
      <c r="AK7808" s="19">
        <v>48.17</v>
      </c>
      <c r="AL7808" s="19">
        <v>24.75</v>
      </c>
      <c r="AM7808" s="1" t="s">
        <v>134</v>
      </c>
      <c r="AN7808" s="3">
        <v>1973</v>
      </c>
      <c r="AQ7808">
        <v>80504</v>
      </c>
      <c r="AR7808" s="1" t="s">
        <v>3349</v>
      </c>
    </row>
    <row r="7809" spans="1:44" x14ac:dyDescent="0.25">
      <c r="A7809" s="1">
        <v>9435</v>
      </c>
      <c r="B7809" s="1" t="s">
        <v>855</v>
      </c>
      <c r="C7809" s="1">
        <v>102</v>
      </c>
      <c r="D7809" s="1" t="s">
        <v>863</v>
      </c>
      <c r="F7809" s="1" t="s">
        <v>445</v>
      </c>
      <c r="G7809" s="1">
        <v>5</v>
      </c>
      <c r="H7809" s="1">
        <v>55</v>
      </c>
      <c r="I7809" s="1">
        <v>23.8</v>
      </c>
      <c r="J7809" s="1">
        <v>22.3</v>
      </c>
      <c r="K7809" s="3">
        <v>796</v>
      </c>
      <c r="N7809" s="1">
        <v>617</v>
      </c>
      <c r="O7809" s="1">
        <v>221.3</v>
      </c>
      <c r="Q7809" s="1">
        <v>20.7</v>
      </c>
      <c r="R7809" s="1">
        <v>13.1</v>
      </c>
      <c r="S7809" s="1">
        <v>23.6</v>
      </c>
      <c r="AJ7809" s="1" t="s">
        <v>703</v>
      </c>
      <c r="AK7809" s="19">
        <v>48.17</v>
      </c>
      <c r="AL7809" s="19">
        <v>24.75</v>
      </c>
      <c r="AM7809" s="1" t="s">
        <v>134</v>
      </c>
      <c r="AN7809" s="3">
        <v>1973</v>
      </c>
      <c r="AQ7809">
        <v>80504</v>
      </c>
      <c r="AR7809" s="1" t="s">
        <v>3349</v>
      </c>
    </row>
    <row r="7810" spans="1:44" x14ac:dyDescent="0.25">
      <c r="A7810" s="1">
        <v>9436</v>
      </c>
      <c r="B7810" s="1" t="s">
        <v>855</v>
      </c>
      <c r="C7810" s="1">
        <v>102</v>
      </c>
      <c r="D7810" s="1" t="s">
        <v>863</v>
      </c>
      <c r="F7810" s="1" t="s">
        <v>445</v>
      </c>
      <c r="G7810" s="1">
        <v>5</v>
      </c>
      <c r="H7810" s="1">
        <v>50</v>
      </c>
      <c r="I7810" s="1">
        <v>20.2</v>
      </c>
      <c r="J7810" s="1">
        <v>19.600000000000001</v>
      </c>
      <c r="K7810" s="3">
        <v>1088</v>
      </c>
      <c r="N7810" s="1">
        <v>540</v>
      </c>
      <c r="O7810" s="1">
        <v>197.1</v>
      </c>
      <c r="Q7810" s="1">
        <v>16.7</v>
      </c>
      <c r="R7810" s="1">
        <v>10.6</v>
      </c>
      <c r="S7810" s="1">
        <v>13.6</v>
      </c>
      <c r="AJ7810" s="1" t="s">
        <v>703</v>
      </c>
      <c r="AK7810" s="19">
        <v>48.17</v>
      </c>
      <c r="AL7810" s="19">
        <v>24.75</v>
      </c>
      <c r="AM7810" s="1" t="s">
        <v>134</v>
      </c>
      <c r="AN7810" s="3">
        <v>1973</v>
      </c>
      <c r="AQ7810">
        <v>80504</v>
      </c>
      <c r="AR7810" s="1" t="s">
        <v>3349</v>
      </c>
    </row>
    <row r="7811" spans="1:44" x14ac:dyDescent="0.25">
      <c r="A7811" s="1">
        <v>9437</v>
      </c>
      <c r="B7811" s="1" t="s">
        <v>855</v>
      </c>
      <c r="C7811" s="1">
        <v>102</v>
      </c>
      <c r="D7811" s="1" t="s">
        <v>863</v>
      </c>
      <c r="F7811" s="1" t="s">
        <v>445</v>
      </c>
      <c r="G7811" s="1">
        <v>7</v>
      </c>
      <c r="H7811" s="1">
        <v>50</v>
      </c>
      <c r="I7811" s="1">
        <v>16.600000000000001</v>
      </c>
      <c r="J7811" s="1">
        <v>16.8</v>
      </c>
      <c r="K7811" s="3">
        <v>1503</v>
      </c>
      <c r="N7811" s="1">
        <v>406</v>
      </c>
      <c r="O7811" s="1">
        <v>145.19999999999999</v>
      </c>
      <c r="Q7811" s="1">
        <v>14.9</v>
      </c>
      <c r="R7811" s="1">
        <v>13.1</v>
      </c>
      <c r="S7811" s="1">
        <v>15.5</v>
      </c>
      <c r="AJ7811" s="1" t="s">
        <v>703</v>
      </c>
      <c r="AK7811" s="19">
        <v>48.17</v>
      </c>
      <c r="AL7811" s="19">
        <v>24.75</v>
      </c>
      <c r="AM7811" s="1" t="s">
        <v>134</v>
      </c>
      <c r="AN7811" s="3">
        <v>1973</v>
      </c>
      <c r="AQ7811">
        <v>80504</v>
      </c>
      <c r="AR7811" s="1" t="s">
        <v>3349</v>
      </c>
    </row>
    <row r="7812" spans="1:44" x14ac:dyDescent="0.25">
      <c r="A7812" s="1">
        <v>9438</v>
      </c>
      <c r="B7812" s="1" t="s">
        <v>855</v>
      </c>
      <c r="C7812" s="1">
        <v>102</v>
      </c>
      <c r="D7812" s="1" t="s">
        <v>863</v>
      </c>
      <c r="F7812" s="1" t="s">
        <v>445</v>
      </c>
      <c r="G7812" s="1">
        <v>6</v>
      </c>
      <c r="H7812" s="1">
        <v>30</v>
      </c>
      <c r="I7812" s="1">
        <v>13.3</v>
      </c>
      <c r="J7812" s="1">
        <v>11.9</v>
      </c>
      <c r="K7812" s="3">
        <v>1997</v>
      </c>
      <c r="N7812" s="1">
        <v>253</v>
      </c>
      <c r="O7812" s="1">
        <v>81.2</v>
      </c>
      <c r="Q7812" s="1">
        <v>6.2</v>
      </c>
      <c r="R7812" s="1">
        <v>7</v>
      </c>
      <c r="S7812" s="1">
        <v>12.2</v>
      </c>
      <c r="AJ7812" s="1" t="s">
        <v>703</v>
      </c>
      <c r="AK7812" s="19">
        <v>48.17</v>
      </c>
      <c r="AL7812" s="19">
        <v>24.75</v>
      </c>
      <c r="AM7812" s="1" t="s">
        <v>134</v>
      </c>
      <c r="AN7812" s="3">
        <v>1973</v>
      </c>
      <c r="AQ7812">
        <v>80504</v>
      </c>
      <c r="AR7812" s="1" t="s">
        <v>3349</v>
      </c>
    </row>
    <row r="7813" spans="1:44" x14ac:dyDescent="0.25">
      <c r="A7813" s="1">
        <v>9439</v>
      </c>
      <c r="B7813" s="1" t="s">
        <v>855</v>
      </c>
      <c r="C7813" s="1">
        <v>102</v>
      </c>
      <c r="D7813" s="1" t="s">
        <v>863</v>
      </c>
      <c r="F7813" s="1" t="s">
        <v>445</v>
      </c>
      <c r="G7813" s="1">
        <v>6</v>
      </c>
      <c r="H7813" s="1">
        <v>30</v>
      </c>
      <c r="I7813" s="1">
        <v>12.5</v>
      </c>
      <c r="J7813" s="1">
        <v>11.6</v>
      </c>
      <c r="K7813" s="3">
        <v>2685</v>
      </c>
      <c r="N7813" s="1">
        <v>332</v>
      </c>
      <c r="O7813" s="1">
        <v>112.4</v>
      </c>
      <c r="Q7813" s="1">
        <v>7.5</v>
      </c>
      <c r="R7813" s="1">
        <v>9.1999999999999993</v>
      </c>
      <c r="S7813" s="1">
        <v>14</v>
      </c>
      <c r="AJ7813" s="1" t="s">
        <v>703</v>
      </c>
      <c r="AK7813" s="19">
        <v>48.17</v>
      </c>
      <c r="AL7813" s="19">
        <v>24.75</v>
      </c>
      <c r="AM7813" s="1" t="s">
        <v>134</v>
      </c>
      <c r="AN7813" s="3">
        <v>1973</v>
      </c>
      <c r="AQ7813">
        <v>80504</v>
      </c>
      <c r="AR7813" s="1" t="s">
        <v>3349</v>
      </c>
    </row>
    <row r="7814" spans="1:44" x14ac:dyDescent="0.25">
      <c r="A7814" s="1">
        <v>9440</v>
      </c>
      <c r="B7814" s="1" t="s">
        <v>855</v>
      </c>
      <c r="C7814" s="1">
        <v>102</v>
      </c>
      <c r="D7814" s="1" t="s">
        <v>863</v>
      </c>
      <c r="F7814" s="1" t="s">
        <v>445</v>
      </c>
      <c r="G7814" s="1">
        <v>7</v>
      </c>
      <c r="H7814" s="1">
        <v>30</v>
      </c>
      <c r="I7814" s="1">
        <v>11.1</v>
      </c>
      <c r="J7814" s="1">
        <v>10.6</v>
      </c>
      <c r="K7814" s="3">
        <v>3979</v>
      </c>
      <c r="N7814" s="1">
        <v>218</v>
      </c>
      <c r="O7814" s="1">
        <v>60.3</v>
      </c>
      <c r="Q7814" s="1">
        <v>6.1</v>
      </c>
      <c r="R7814" s="1">
        <v>6.7</v>
      </c>
      <c r="S7814" s="1">
        <v>7.8</v>
      </c>
      <c r="AJ7814" s="1" t="s">
        <v>703</v>
      </c>
      <c r="AK7814" s="19">
        <v>48.17</v>
      </c>
      <c r="AL7814" s="19">
        <v>24.75</v>
      </c>
      <c r="AM7814" s="1" t="s">
        <v>134</v>
      </c>
      <c r="AN7814" s="3">
        <v>1973</v>
      </c>
      <c r="AQ7814">
        <v>80504</v>
      </c>
      <c r="AR7814" s="1" t="s">
        <v>3349</v>
      </c>
    </row>
    <row r="7815" spans="1:44" x14ac:dyDescent="0.25">
      <c r="A7815" s="1">
        <v>9441</v>
      </c>
      <c r="B7815" s="1" t="s">
        <v>855</v>
      </c>
      <c r="C7815" s="1">
        <v>102</v>
      </c>
      <c r="D7815" s="1" t="s">
        <v>6395</v>
      </c>
      <c r="F7815" s="1" t="s">
        <v>445</v>
      </c>
      <c r="G7815" s="1">
        <v>6</v>
      </c>
      <c r="H7815" s="1">
        <v>20</v>
      </c>
      <c r="I7815" s="1">
        <v>7.4</v>
      </c>
      <c r="J7815" s="1">
        <v>5.9</v>
      </c>
      <c r="K7815" s="3">
        <v>16733</v>
      </c>
      <c r="N7815" s="1">
        <v>153</v>
      </c>
      <c r="O7815" s="1">
        <v>53.2</v>
      </c>
      <c r="P7815" s="1">
        <v>6.3</v>
      </c>
      <c r="Q7815" s="1">
        <v>10.1</v>
      </c>
      <c r="R7815" s="1">
        <v>10.5</v>
      </c>
      <c r="S7815" s="1">
        <v>30.1</v>
      </c>
      <c r="AJ7815" s="1" t="s">
        <v>703</v>
      </c>
      <c r="AK7815" s="19">
        <v>48.75</v>
      </c>
      <c r="AL7815" s="19">
        <v>24.5</v>
      </c>
      <c r="AM7815" s="1">
        <v>1100</v>
      </c>
      <c r="AN7815" s="3">
        <v>1975</v>
      </c>
      <c r="AQ7815">
        <v>80504</v>
      </c>
      <c r="AR7815" s="1" t="s">
        <v>3424</v>
      </c>
    </row>
    <row r="7816" spans="1:44" x14ac:dyDescent="0.25">
      <c r="A7816" s="1">
        <v>9442</v>
      </c>
      <c r="B7816" s="1" t="s">
        <v>855</v>
      </c>
      <c r="C7816" s="1">
        <v>102</v>
      </c>
      <c r="D7816" s="1" t="s">
        <v>6234</v>
      </c>
      <c r="F7816" s="1" t="s">
        <v>445</v>
      </c>
      <c r="G7816" s="1">
        <v>6</v>
      </c>
      <c r="H7816" s="1">
        <v>20</v>
      </c>
      <c r="I7816" s="1">
        <v>6.5</v>
      </c>
      <c r="J7816" s="1">
        <v>6.1</v>
      </c>
      <c r="K7816" s="3">
        <v>16523</v>
      </c>
      <c r="N7816" s="1">
        <v>127</v>
      </c>
      <c r="O7816" s="1">
        <v>43.1</v>
      </c>
      <c r="P7816" s="1">
        <v>7.5</v>
      </c>
      <c r="Q7816" s="1">
        <v>10.6</v>
      </c>
      <c r="R7816" s="1">
        <v>8.4</v>
      </c>
      <c r="S7816" s="1">
        <v>38.6</v>
      </c>
      <c r="AJ7816" s="1" t="s">
        <v>703</v>
      </c>
      <c r="AK7816" s="19">
        <v>48.75</v>
      </c>
      <c r="AL7816" s="19">
        <v>24.5</v>
      </c>
      <c r="AM7816" s="1">
        <v>1100</v>
      </c>
      <c r="AN7816" s="3">
        <v>1975</v>
      </c>
      <c r="AQ7816">
        <v>80504</v>
      </c>
      <c r="AR7816" s="1" t="s">
        <v>3424</v>
      </c>
    </row>
    <row r="7817" spans="1:44" x14ac:dyDescent="0.25">
      <c r="A7817" s="1">
        <v>9443</v>
      </c>
      <c r="B7817" s="1" t="s">
        <v>855</v>
      </c>
      <c r="C7817" s="1">
        <v>103</v>
      </c>
      <c r="D7817" s="1" t="s">
        <v>5725</v>
      </c>
      <c r="F7817" s="1" t="s">
        <v>445</v>
      </c>
      <c r="G7817" s="1">
        <v>6</v>
      </c>
      <c r="H7817" s="1">
        <v>20</v>
      </c>
      <c r="I7817" s="1">
        <v>3.9</v>
      </c>
      <c r="J7817" s="1">
        <v>3.3</v>
      </c>
      <c r="K7817" s="3">
        <v>28889</v>
      </c>
      <c r="N7817" s="1">
        <v>92</v>
      </c>
      <c r="O7817" s="1">
        <v>23.3</v>
      </c>
      <c r="P7817" s="1">
        <v>7.3</v>
      </c>
      <c r="Q7817" s="1">
        <v>6.1</v>
      </c>
      <c r="R7817" s="1">
        <v>5.8</v>
      </c>
      <c r="S7817" s="1">
        <v>21.1</v>
      </c>
      <c r="AJ7817" s="1" t="s">
        <v>703</v>
      </c>
      <c r="AK7817" s="19">
        <v>48.75</v>
      </c>
      <c r="AL7817" s="19">
        <v>24.5</v>
      </c>
      <c r="AM7817" s="1">
        <v>1100</v>
      </c>
      <c r="AN7817" s="3">
        <v>1975</v>
      </c>
      <c r="AQ7817">
        <v>80504</v>
      </c>
      <c r="AR7817" s="1" t="s">
        <v>3424</v>
      </c>
    </row>
    <row r="7818" spans="1:44" x14ac:dyDescent="0.25">
      <c r="A7818" s="1">
        <v>9444</v>
      </c>
      <c r="B7818" s="1" t="s">
        <v>855</v>
      </c>
      <c r="C7818" s="1">
        <v>102</v>
      </c>
      <c r="D7818" s="1" t="s">
        <v>5899</v>
      </c>
      <c r="E7818" s="1" t="s">
        <v>740</v>
      </c>
      <c r="F7818" s="1" t="s">
        <v>445</v>
      </c>
      <c r="H7818" s="1" t="s">
        <v>702</v>
      </c>
      <c r="I7818" s="1">
        <v>33.1</v>
      </c>
      <c r="J7818" s="1">
        <v>42.7</v>
      </c>
      <c r="K7818" s="3">
        <v>360</v>
      </c>
      <c r="N7818" s="1">
        <v>735</v>
      </c>
      <c r="O7818" s="1">
        <v>315.3</v>
      </c>
      <c r="Q7818" s="1">
        <v>82.7</v>
      </c>
      <c r="R7818" s="1">
        <v>30.2</v>
      </c>
      <c r="S7818" s="1">
        <v>110</v>
      </c>
      <c r="AJ7818" s="1" t="s">
        <v>703</v>
      </c>
      <c r="AK7818" s="19">
        <v>48.75</v>
      </c>
      <c r="AL7818" s="19">
        <v>20.5</v>
      </c>
      <c r="AM7818" s="1" t="s">
        <v>135</v>
      </c>
      <c r="AN7818" s="3">
        <v>1973</v>
      </c>
      <c r="AQ7818">
        <v>80504</v>
      </c>
      <c r="AR7818" s="1" t="s">
        <v>360</v>
      </c>
    </row>
    <row r="7819" spans="1:44" x14ac:dyDescent="0.25">
      <c r="A7819" s="1">
        <v>9445</v>
      </c>
      <c r="B7819" s="1" t="s">
        <v>855</v>
      </c>
      <c r="C7819" s="1">
        <v>102</v>
      </c>
      <c r="D7819" s="1" t="s">
        <v>5886</v>
      </c>
      <c r="E7819" s="1" t="s">
        <v>740</v>
      </c>
      <c r="F7819" s="1" t="s">
        <v>445</v>
      </c>
      <c r="H7819" s="1" t="s">
        <v>700</v>
      </c>
      <c r="I7819" s="1">
        <v>33.200000000000003</v>
      </c>
      <c r="J7819" s="1">
        <v>41.6</v>
      </c>
      <c r="K7819" s="3">
        <v>420</v>
      </c>
      <c r="N7819" s="1">
        <v>638</v>
      </c>
      <c r="O7819" s="1">
        <v>349.2</v>
      </c>
      <c r="Q7819" s="1">
        <v>86.3</v>
      </c>
      <c r="R7819" s="1">
        <v>30.7</v>
      </c>
      <c r="S7819" s="1">
        <v>83.9</v>
      </c>
      <c r="AJ7819" s="1" t="s">
        <v>703</v>
      </c>
      <c r="AK7819" s="19">
        <v>48.75</v>
      </c>
      <c r="AL7819" s="19">
        <v>20.5</v>
      </c>
      <c r="AM7819" s="1" t="s">
        <v>135</v>
      </c>
      <c r="AN7819" s="3">
        <v>1973</v>
      </c>
      <c r="AQ7819">
        <v>80504</v>
      </c>
      <c r="AR7819" s="1" t="s">
        <v>360</v>
      </c>
    </row>
    <row r="7820" spans="1:44" x14ac:dyDescent="0.25">
      <c r="A7820" s="1">
        <v>9446</v>
      </c>
      <c r="B7820" s="1" t="s">
        <v>5219</v>
      </c>
      <c r="C7820" s="1">
        <v>103</v>
      </c>
      <c r="D7820" s="1" t="s">
        <v>5611</v>
      </c>
      <c r="F7820" s="1" t="s">
        <v>445</v>
      </c>
      <c r="G7820" s="1">
        <v>6</v>
      </c>
      <c r="H7820" s="1">
        <v>55</v>
      </c>
      <c r="I7820" s="1">
        <v>21.3</v>
      </c>
      <c r="J7820" s="1">
        <v>21.2</v>
      </c>
      <c r="K7820" s="3">
        <v>1096</v>
      </c>
      <c r="N7820" s="1">
        <v>323</v>
      </c>
      <c r="O7820" s="1">
        <v>140.19999999999999</v>
      </c>
      <c r="Q7820" s="1">
        <v>10.7</v>
      </c>
      <c r="R7820" s="1">
        <v>10.1</v>
      </c>
      <c r="S7820" s="1">
        <v>41.1</v>
      </c>
      <c r="AJ7820" s="1" t="s">
        <v>703</v>
      </c>
      <c r="AK7820" s="19">
        <v>49.5</v>
      </c>
      <c r="AL7820" s="19">
        <v>23</v>
      </c>
      <c r="AM7820" s="1" t="s">
        <v>136</v>
      </c>
      <c r="AN7820" s="3">
        <v>1984</v>
      </c>
      <c r="AQ7820">
        <v>80504</v>
      </c>
      <c r="AR7820" s="1" t="s">
        <v>361</v>
      </c>
    </row>
    <row r="7821" spans="1:44" x14ac:dyDescent="0.25">
      <c r="A7821" s="1">
        <v>9447</v>
      </c>
      <c r="B7821" s="1" t="s">
        <v>5219</v>
      </c>
      <c r="C7821" s="1">
        <v>103</v>
      </c>
      <c r="D7821" s="1" t="s">
        <v>5611</v>
      </c>
      <c r="F7821" s="1" t="s">
        <v>445</v>
      </c>
      <c r="G7821" s="1">
        <v>5</v>
      </c>
      <c r="H7821" s="1">
        <v>60</v>
      </c>
      <c r="I7821" s="1">
        <v>24.9</v>
      </c>
      <c r="J7821" s="1">
        <v>24.7</v>
      </c>
      <c r="K7821" s="3">
        <v>826</v>
      </c>
      <c r="N7821" s="1">
        <v>506</v>
      </c>
      <c r="O7821" s="1">
        <v>230.4</v>
      </c>
      <c r="Q7821" s="1">
        <v>20.9</v>
      </c>
      <c r="R7821" s="1">
        <v>11.3</v>
      </c>
      <c r="S7821" s="1">
        <v>59.5</v>
      </c>
      <c r="AJ7821" s="1" t="s">
        <v>703</v>
      </c>
      <c r="AK7821" s="19">
        <v>49.5</v>
      </c>
      <c r="AL7821" s="19">
        <v>23</v>
      </c>
      <c r="AM7821" s="1" t="s">
        <v>136</v>
      </c>
      <c r="AN7821" s="3">
        <v>1984</v>
      </c>
      <c r="AQ7821">
        <v>80504</v>
      </c>
      <c r="AR7821" s="1" t="s">
        <v>361</v>
      </c>
    </row>
    <row r="7822" spans="1:44" x14ac:dyDescent="0.25">
      <c r="A7822" s="1">
        <v>9448</v>
      </c>
      <c r="B7822" s="1" t="s">
        <v>5219</v>
      </c>
      <c r="C7822" s="1">
        <v>103</v>
      </c>
      <c r="D7822" s="1" t="s">
        <v>6356</v>
      </c>
      <c r="F7822" s="1" t="s">
        <v>445</v>
      </c>
      <c r="G7822" s="1">
        <v>8</v>
      </c>
      <c r="H7822" s="1">
        <v>18</v>
      </c>
      <c r="I7822" s="1">
        <v>5.4</v>
      </c>
      <c r="J7822" s="1">
        <v>6.5</v>
      </c>
      <c r="K7822" s="3">
        <v>5640</v>
      </c>
      <c r="N7822" s="1">
        <v>46</v>
      </c>
      <c r="O7822" s="1">
        <v>17.7</v>
      </c>
      <c r="Q7822" s="1">
        <v>7.9</v>
      </c>
      <c r="R7822" s="1">
        <v>6.45</v>
      </c>
      <c r="S7822" s="1">
        <v>5.6</v>
      </c>
      <c r="AJ7822" s="1" t="s">
        <v>703</v>
      </c>
      <c r="AK7822" s="19">
        <v>48.83</v>
      </c>
      <c r="AL7822" s="19">
        <v>24.25</v>
      </c>
      <c r="AN7822" s="3">
        <v>1981</v>
      </c>
      <c r="AQ7822">
        <v>80504</v>
      </c>
      <c r="AR7822" s="1" t="s">
        <v>358</v>
      </c>
    </row>
    <row r="7823" spans="1:44" x14ac:dyDescent="0.25">
      <c r="A7823" s="1">
        <v>9449</v>
      </c>
      <c r="B7823" s="1" t="s">
        <v>4841</v>
      </c>
      <c r="C7823" s="1">
        <v>180</v>
      </c>
      <c r="D7823" s="1" t="s">
        <v>5627</v>
      </c>
      <c r="F7823" s="1" t="s">
        <v>445</v>
      </c>
      <c r="G7823" s="1">
        <v>12</v>
      </c>
      <c r="H7823" s="1">
        <v>60</v>
      </c>
      <c r="I7823" s="1">
        <v>3</v>
      </c>
      <c r="J7823" s="1"/>
      <c r="K7823" s="3">
        <v>18850</v>
      </c>
      <c r="L7823" s="2">
        <f>N7823/((1195.03)*(1-EXP(-(0.021701)*I7823))^(1.32104))</f>
        <v>1.8057760778741401</v>
      </c>
      <c r="N7823" s="1">
        <v>56</v>
      </c>
      <c r="O7823" s="1">
        <v>27.9</v>
      </c>
      <c r="Q7823" s="1">
        <v>9.99</v>
      </c>
      <c r="R7823" s="1">
        <v>8.92</v>
      </c>
      <c r="S7823" s="1">
        <v>48.1</v>
      </c>
      <c r="AJ7823" s="1" t="s">
        <v>703</v>
      </c>
      <c r="AK7823" s="19">
        <v>49</v>
      </c>
      <c r="AL7823" s="19">
        <v>23</v>
      </c>
      <c r="AM7823" s="1">
        <v>1500</v>
      </c>
      <c r="AN7823" s="3">
        <v>1966</v>
      </c>
      <c r="AQ7823">
        <v>80504</v>
      </c>
      <c r="AR7823" s="1" t="s">
        <v>362</v>
      </c>
    </row>
    <row r="7824" spans="1:44" x14ac:dyDescent="0.25">
      <c r="A7824" s="1">
        <v>9450</v>
      </c>
      <c r="B7824" s="1" t="s">
        <v>1233</v>
      </c>
      <c r="C7824" s="1">
        <v>101</v>
      </c>
      <c r="D7824" s="1" t="s">
        <v>5627</v>
      </c>
      <c r="F7824" s="1" t="s">
        <v>445</v>
      </c>
      <c r="G7824" s="1">
        <v>7</v>
      </c>
      <c r="H7824" s="1">
        <v>62</v>
      </c>
      <c r="I7824" s="1">
        <v>18.899999999999999</v>
      </c>
      <c r="J7824" s="1">
        <v>19.600000000000001</v>
      </c>
      <c r="K7824" s="3">
        <v>1024</v>
      </c>
      <c r="L7824" s="2">
        <f>N7824/((1824.17)*(1-EXP(-(0.023514)*I7824))^(1.69151))</f>
        <v>0.74803568856228708</v>
      </c>
      <c r="N7824" s="1">
        <v>241</v>
      </c>
      <c r="O7824" s="1">
        <v>117.4</v>
      </c>
      <c r="P7824" s="1">
        <v>9.0399999999999991</v>
      </c>
      <c r="Q7824" s="1">
        <v>18.5</v>
      </c>
      <c r="R7824" s="1">
        <v>4.22</v>
      </c>
      <c r="AJ7824" s="1" t="s">
        <v>703</v>
      </c>
      <c r="AK7824" s="19">
        <v>50.83</v>
      </c>
      <c r="AL7824" s="19">
        <v>29</v>
      </c>
      <c r="AN7824" s="3">
        <v>1965</v>
      </c>
      <c r="AQ7824">
        <v>80412</v>
      </c>
      <c r="AR7824" s="1" t="s">
        <v>363</v>
      </c>
    </row>
    <row r="7825" spans="1:44" x14ac:dyDescent="0.25">
      <c r="A7825" s="1">
        <v>9451</v>
      </c>
      <c r="B7825" s="1" t="s">
        <v>1233</v>
      </c>
      <c r="C7825" s="1">
        <v>101</v>
      </c>
      <c r="D7825" s="1" t="s">
        <v>5627</v>
      </c>
      <c r="F7825" s="1" t="s">
        <v>445</v>
      </c>
      <c r="G7825" s="1">
        <v>6</v>
      </c>
      <c r="H7825" s="1">
        <v>55</v>
      </c>
      <c r="I7825" s="1">
        <v>19.5</v>
      </c>
      <c r="J7825" s="1">
        <v>23.8</v>
      </c>
      <c r="K7825" s="3">
        <v>589</v>
      </c>
      <c r="L7825" s="2">
        <f>N7825/((1963.5)*(1-EXP(-(0.024337)*I7825))^(1.76926))</f>
        <v>0.71813269985382455</v>
      </c>
      <c r="N7825" s="1">
        <v>252</v>
      </c>
      <c r="O7825" s="1">
        <v>111.3</v>
      </c>
      <c r="P7825" s="1">
        <v>8.34</v>
      </c>
      <c r="Q7825" s="1">
        <v>14.9</v>
      </c>
      <c r="R7825" s="1">
        <v>5.61</v>
      </c>
      <c r="AJ7825" s="1" t="s">
        <v>703</v>
      </c>
      <c r="AK7825" s="19">
        <v>50.83</v>
      </c>
      <c r="AL7825" s="19">
        <v>29</v>
      </c>
      <c r="AN7825" s="3">
        <v>1965</v>
      </c>
      <c r="AQ7825">
        <v>80412</v>
      </c>
      <c r="AR7825" s="1" t="s">
        <v>363</v>
      </c>
    </row>
    <row r="7826" spans="1:44" x14ac:dyDescent="0.25">
      <c r="A7826" s="1">
        <v>9452</v>
      </c>
      <c r="B7826" s="1" t="s">
        <v>1233</v>
      </c>
      <c r="C7826" s="1">
        <v>101</v>
      </c>
      <c r="D7826" s="1" t="s">
        <v>5627</v>
      </c>
      <c r="F7826" s="1" t="s">
        <v>445</v>
      </c>
      <c r="G7826" s="1">
        <v>8</v>
      </c>
      <c r="H7826" s="1">
        <v>65</v>
      </c>
      <c r="I7826" s="1">
        <v>16.600000000000001</v>
      </c>
      <c r="J7826" s="1">
        <v>17.5</v>
      </c>
      <c r="K7826" s="3">
        <v>1713</v>
      </c>
      <c r="L7826" s="2">
        <f>N7826/((1668.67)*(1-EXP(-(0.022864)*I7826))^(1.61028))</f>
        <v>0.82815815291907402</v>
      </c>
      <c r="N7826" s="1">
        <v>216</v>
      </c>
      <c r="O7826" s="1">
        <v>140.69999999999999</v>
      </c>
      <c r="P7826" s="1">
        <v>12.8</v>
      </c>
      <c r="Q7826" s="1">
        <v>20.9</v>
      </c>
      <c r="R7826" s="1">
        <v>8.33</v>
      </c>
      <c r="AJ7826" s="1" t="s">
        <v>703</v>
      </c>
      <c r="AK7826" s="19">
        <v>50.83</v>
      </c>
      <c r="AL7826" s="19">
        <v>29</v>
      </c>
      <c r="AN7826" s="3">
        <v>1965</v>
      </c>
      <c r="AQ7826">
        <v>80412</v>
      </c>
      <c r="AR7826" s="1" t="s">
        <v>363</v>
      </c>
    </row>
    <row r="7827" spans="1:44" x14ac:dyDescent="0.25">
      <c r="A7827" s="1">
        <v>9453</v>
      </c>
      <c r="B7827" s="1" t="s">
        <v>1233</v>
      </c>
      <c r="C7827" s="1">
        <v>101</v>
      </c>
      <c r="D7827" s="1" t="s">
        <v>5627</v>
      </c>
      <c r="F7827" s="1" t="s">
        <v>445</v>
      </c>
      <c r="G7827" s="1">
        <v>5</v>
      </c>
      <c r="H7827" s="1">
        <v>65</v>
      </c>
      <c r="I7827" s="1">
        <v>24.9</v>
      </c>
      <c r="J7827" s="1">
        <v>22.9</v>
      </c>
      <c r="K7827" s="3">
        <v>706</v>
      </c>
      <c r="L7827" s="2">
        <f>N7827/((2111.2)*(1-EXP(-(0.024888)*I7827))^(1.82531))</f>
        <v>0.65567854109677792</v>
      </c>
      <c r="N7827" s="1">
        <v>338</v>
      </c>
      <c r="O7827" s="1">
        <v>153.19999999999999</v>
      </c>
      <c r="P7827" s="1">
        <v>14.4</v>
      </c>
      <c r="Q7827" s="1">
        <v>31.2</v>
      </c>
      <c r="R7827" s="1">
        <v>7.3</v>
      </c>
      <c r="AJ7827" s="1" t="s">
        <v>703</v>
      </c>
      <c r="AK7827" s="19">
        <v>50.83</v>
      </c>
      <c r="AL7827" s="19">
        <v>29</v>
      </c>
      <c r="AN7827" s="3">
        <v>1965</v>
      </c>
      <c r="AQ7827">
        <v>80412</v>
      </c>
      <c r="AR7827" s="1" t="s">
        <v>363</v>
      </c>
    </row>
    <row r="7828" spans="1:44" x14ac:dyDescent="0.25">
      <c r="A7828" s="1">
        <v>9454</v>
      </c>
      <c r="B7828" s="1" t="s">
        <v>1233</v>
      </c>
      <c r="C7828" s="1">
        <v>101</v>
      </c>
      <c r="D7828" s="1" t="s">
        <v>5627</v>
      </c>
      <c r="F7828" s="1" t="s">
        <v>445</v>
      </c>
      <c r="G7828" s="1">
        <v>6</v>
      </c>
      <c r="H7828" s="1">
        <v>55</v>
      </c>
      <c r="I7828" s="1">
        <v>20.8</v>
      </c>
      <c r="J7828" s="1">
        <v>21.5</v>
      </c>
      <c r="K7828" s="3">
        <v>1170</v>
      </c>
      <c r="L7828" s="2">
        <f>N7828/((1963.5)*(1-EXP(-(0.024337)*I7828))^(1.76926))</f>
        <v>0.76948760415810047</v>
      </c>
      <c r="N7828" s="1">
        <v>295</v>
      </c>
      <c r="O7828" s="1">
        <v>189.2</v>
      </c>
      <c r="P7828" s="1">
        <v>10.9</v>
      </c>
      <c r="Q7828" s="1">
        <v>17.2</v>
      </c>
      <c r="R7828" s="1">
        <v>8</v>
      </c>
      <c r="AJ7828" s="1" t="s">
        <v>703</v>
      </c>
      <c r="AK7828" s="19">
        <v>50.83</v>
      </c>
      <c r="AL7828" s="19">
        <v>29</v>
      </c>
      <c r="AN7828" s="3">
        <v>1965</v>
      </c>
      <c r="AQ7828">
        <v>80412</v>
      </c>
      <c r="AR7828" s="1" t="s">
        <v>363</v>
      </c>
    </row>
    <row r="7829" spans="1:44" x14ac:dyDescent="0.25">
      <c r="A7829" s="1">
        <v>9455</v>
      </c>
      <c r="B7829" s="1" t="s">
        <v>1233</v>
      </c>
      <c r="C7829" s="1">
        <v>101</v>
      </c>
      <c r="D7829" s="1" t="s">
        <v>5627</v>
      </c>
      <c r="F7829" s="1" t="s">
        <v>445</v>
      </c>
      <c r="G7829" s="1">
        <v>7</v>
      </c>
      <c r="H7829" s="1">
        <v>55</v>
      </c>
      <c r="I7829" s="1">
        <v>15.8</v>
      </c>
      <c r="J7829" s="1">
        <v>20.5</v>
      </c>
      <c r="K7829" s="3">
        <v>1189</v>
      </c>
      <c r="L7829" s="2">
        <f>N7829/((1824.17)*(1-EXP(-(0.023514)*I7829))^(1.69151))</f>
        <v>0.99989517446122411</v>
      </c>
      <c r="N7829" s="1">
        <v>252</v>
      </c>
      <c r="O7829" s="1">
        <v>150.4</v>
      </c>
      <c r="P7829" s="1">
        <v>9.25</v>
      </c>
      <c r="Q7829" s="1">
        <v>18</v>
      </c>
      <c r="R7829" s="1">
        <v>5.03</v>
      </c>
      <c r="AJ7829" s="1" t="s">
        <v>703</v>
      </c>
      <c r="AK7829" s="19">
        <v>50.83</v>
      </c>
      <c r="AL7829" s="19">
        <v>29</v>
      </c>
      <c r="AN7829" s="3">
        <v>1965</v>
      </c>
      <c r="AQ7829">
        <v>80412</v>
      </c>
      <c r="AR7829" s="1" t="s">
        <v>363</v>
      </c>
    </row>
    <row r="7830" spans="1:44" x14ac:dyDescent="0.25">
      <c r="A7830" s="1">
        <v>9456</v>
      </c>
      <c r="B7830" s="1" t="s">
        <v>1233</v>
      </c>
      <c r="C7830" s="1">
        <v>101</v>
      </c>
      <c r="D7830" s="1" t="s">
        <v>5627</v>
      </c>
      <c r="F7830" s="1" t="s">
        <v>445</v>
      </c>
      <c r="G7830" s="1">
        <v>10</v>
      </c>
      <c r="H7830" s="1">
        <v>74</v>
      </c>
      <c r="I7830" s="1">
        <v>11.8</v>
      </c>
      <c r="J7830" s="1">
        <v>12.4</v>
      </c>
      <c r="K7830" s="3">
        <v>2163</v>
      </c>
      <c r="L7830" s="2">
        <f>N7830/((1948.03)*(1-EXP(-(0.015672)*I7830))^(1.40829))</f>
        <v>1.0559965920164973</v>
      </c>
      <c r="N7830" s="1">
        <v>168</v>
      </c>
      <c r="O7830" s="1">
        <v>68.400000000000006</v>
      </c>
      <c r="P7830" s="1">
        <v>6.4</v>
      </c>
      <c r="Q7830" s="1">
        <v>20.6</v>
      </c>
      <c r="R7830" s="1">
        <v>8.61</v>
      </c>
      <c r="AJ7830" s="1" t="s">
        <v>703</v>
      </c>
      <c r="AK7830" s="19">
        <v>51</v>
      </c>
      <c r="AL7830" s="19">
        <v>27.67</v>
      </c>
      <c r="AN7830" s="3">
        <v>1965</v>
      </c>
      <c r="AQ7830">
        <v>80412</v>
      </c>
      <c r="AR7830" s="1" t="s">
        <v>363</v>
      </c>
    </row>
    <row r="7831" spans="1:44" x14ac:dyDescent="0.25">
      <c r="A7831" s="1">
        <v>9457</v>
      </c>
      <c r="B7831" s="1" t="s">
        <v>1233</v>
      </c>
      <c r="C7831" s="1">
        <v>101</v>
      </c>
      <c r="D7831" s="1" t="s">
        <v>5627</v>
      </c>
      <c r="F7831" s="1" t="s">
        <v>445</v>
      </c>
      <c r="G7831" s="1">
        <v>7</v>
      </c>
      <c r="H7831" s="1">
        <v>45</v>
      </c>
      <c r="I7831" s="1">
        <v>14.2</v>
      </c>
      <c r="J7831" s="1">
        <v>13.8</v>
      </c>
      <c r="K7831" s="3">
        <v>2184</v>
      </c>
      <c r="L7831" s="2">
        <f>N7831/((1824.17)*(1-EXP(-(0.023514)*I7831))^(1.69151))</f>
        <v>1.1993672180014114</v>
      </c>
      <c r="N7831" s="1">
        <v>260</v>
      </c>
      <c r="O7831" s="1">
        <v>104.3</v>
      </c>
      <c r="P7831" s="1">
        <v>8.58</v>
      </c>
      <c r="Q7831" s="1">
        <v>19.100000000000001</v>
      </c>
      <c r="R7831" s="1">
        <v>7.99</v>
      </c>
      <c r="AJ7831" s="1" t="s">
        <v>703</v>
      </c>
      <c r="AK7831" s="19">
        <v>51</v>
      </c>
      <c r="AL7831" s="19">
        <v>27.67</v>
      </c>
      <c r="AN7831" s="3">
        <v>1965</v>
      </c>
      <c r="AQ7831">
        <v>80412</v>
      </c>
      <c r="AR7831" s="1" t="s">
        <v>363</v>
      </c>
    </row>
    <row r="7832" spans="1:44" x14ac:dyDescent="0.25">
      <c r="A7832" s="1">
        <v>9458</v>
      </c>
      <c r="B7832" s="1" t="s">
        <v>1233</v>
      </c>
      <c r="C7832" s="1">
        <v>101</v>
      </c>
      <c r="D7832" s="1" t="s">
        <v>5627</v>
      </c>
      <c r="F7832" s="1" t="s">
        <v>445</v>
      </c>
      <c r="G7832" s="1">
        <v>10</v>
      </c>
      <c r="H7832" s="1">
        <v>105</v>
      </c>
      <c r="I7832" s="1">
        <v>14.7</v>
      </c>
      <c r="J7832" s="1">
        <v>18.899999999999999</v>
      </c>
      <c r="K7832" s="3">
        <v>1154</v>
      </c>
      <c r="L7832" s="2">
        <f>N7832/((1948.03)*(1-EXP(-(0.015672)*I7832))^(1.40829))</f>
        <v>0.97051141784571748</v>
      </c>
      <c r="N7832" s="1">
        <v>204</v>
      </c>
      <c r="O7832" s="1">
        <v>76.3</v>
      </c>
      <c r="P7832" s="1">
        <v>8.4600000000000009</v>
      </c>
      <c r="Q7832" s="1">
        <v>19.8</v>
      </c>
      <c r="R7832" s="1">
        <v>7.02</v>
      </c>
      <c r="AJ7832" s="1" t="s">
        <v>703</v>
      </c>
      <c r="AK7832" s="19">
        <v>51</v>
      </c>
      <c r="AL7832" s="19">
        <v>27.67</v>
      </c>
      <c r="AN7832" s="3">
        <v>1965</v>
      </c>
      <c r="AQ7832">
        <v>80412</v>
      </c>
      <c r="AR7832" s="1" t="s">
        <v>363</v>
      </c>
    </row>
    <row r="7833" spans="1:44" x14ac:dyDescent="0.25">
      <c r="A7833" s="1">
        <v>9459</v>
      </c>
      <c r="B7833" s="1" t="s">
        <v>1233</v>
      </c>
      <c r="C7833" s="1">
        <v>101</v>
      </c>
      <c r="D7833" s="1" t="s">
        <v>6385</v>
      </c>
      <c r="F7833" s="1" t="s">
        <v>445</v>
      </c>
      <c r="G7833" s="1">
        <v>7</v>
      </c>
      <c r="H7833" s="1">
        <v>45</v>
      </c>
      <c r="I7833" s="1">
        <v>15.4</v>
      </c>
      <c r="J7833" s="1">
        <v>14.7</v>
      </c>
      <c r="K7833" s="3">
        <v>1616</v>
      </c>
      <c r="L7833" s="2">
        <f>N7833/((1824.17)*(1-EXP(-(0.023514)*I7833))^(1.69151))</f>
        <v>0.90894892007691586</v>
      </c>
      <c r="N7833" s="1">
        <v>221</v>
      </c>
      <c r="O7833" s="1">
        <v>92.7</v>
      </c>
      <c r="P7833" s="1">
        <v>7.4</v>
      </c>
      <c r="Q7833" s="1">
        <v>13.6</v>
      </c>
      <c r="R7833" s="1">
        <v>5.83</v>
      </c>
      <c r="AJ7833" s="1" t="s">
        <v>703</v>
      </c>
      <c r="AK7833" s="19">
        <v>51</v>
      </c>
      <c r="AL7833" s="19">
        <v>27.67</v>
      </c>
      <c r="AN7833" s="3">
        <v>1965</v>
      </c>
      <c r="AQ7833">
        <v>80412</v>
      </c>
      <c r="AR7833" s="1" t="s">
        <v>363</v>
      </c>
    </row>
    <row r="7834" spans="1:44" x14ac:dyDescent="0.25">
      <c r="A7834" s="1">
        <v>9460</v>
      </c>
      <c r="B7834" s="1" t="s">
        <v>1233</v>
      </c>
      <c r="C7834" s="1">
        <v>101</v>
      </c>
      <c r="D7834" s="1" t="s">
        <v>5627</v>
      </c>
      <c r="F7834" s="1" t="s">
        <v>445</v>
      </c>
      <c r="G7834" s="1">
        <v>10</v>
      </c>
      <c r="H7834" s="1">
        <v>105</v>
      </c>
      <c r="I7834" s="1">
        <v>13.6</v>
      </c>
      <c r="J7834" s="1">
        <v>17.3</v>
      </c>
      <c r="K7834" s="3">
        <v>907</v>
      </c>
      <c r="L7834" s="2">
        <f>N7834/((1948.03)*(1-EXP(-(0.015672)*I7834))^(1.40829))</f>
        <v>0.77647029962951053</v>
      </c>
      <c r="N7834" s="1">
        <v>148</v>
      </c>
      <c r="O7834" s="1">
        <v>66.2</v>
      </c>
      <c r="P7834" s="1">
        <v>5.54</v>
      </c>
      <c r="Q7834" s="1">
        <v>17.399999999999999</v>
      </c>
      <c r="R7834" s="1">
        <v>4.6100000000000003</v>
      </c>
      <c r="AJ7834" s="1" t="s">
        <v>703</v>
      </c>
      <c r="AK7834" s="19">
        <v>51.42</v>
      </c>
      <c r="AL7834" s="19">
        <v>26.42</v>
      </c>
      <c r="AN7834" s="3">
        <v>1965</v>
      </c>
      <c r="AQ7834">
        <v>80412</v>
      </c>
      <c r="AR7834" s="1" t="s">
        <v>363</v>
      </c>
    </row>
    <row r="7835" spans="1:44" x14ac:dyDescent="0.25">
      <c r="A7835" s="1">
        <v>9461</v>
      </c>
      <c r="B7835" s="1" t="s">
        <v>1233</v>
      </c>
      <c r="C7835" s="1">
        <v>101</v>
      </c>
      <c r="D7835" s="1" t="s">
        <v>5627</v>
      </c>
      <c r="F7835" s="1" t="s">
        <v>445</v>
      </c>
      <c r="G7835" s="1">
        <v>10</v>
      </c>
      <c r="H7835" s="1">
        <v>75</v>
      </c>
      <c r="I7835" s="1">
        <v>10.6</v>
      </c>
      <c r="J7835" s="1">
        <v>10.6</v>
      </c>
      <c r="K7835" s="3">
        <v>2030</v>
      </c>
      <c r="L7835" s="2">
        <f>N7835/((1948.03)*(1-EXP(-(0.015672)*I7835))^(1.40829))</f>
        <v>0.99596042039870136</v>
      </c>
      <c r="N7835" s="1">
        <v>138</v>
      </c>
      <c r="O7835" s="1">
        <v>72.5</v>
      </c>
      <c r="P7835" s="1">
        <v>7.15</v>
      </c>
      <c r="Q7835" s="1">
        <v>22.7</v>
      </c>
      <c r="R7835" s="1">
        <v>12.9</v>
      </c>
      <c r="AJ7835" s="1" t="s">
        <v>703</v>
      </c>
      <c r="AK7835" s="19">
        <v>51.42</v>
      </c>
      <c r="AL7835" s="19">
        <v>26.42</v>
      </c>
      <c r="AN7835" s="3">
        <v>1965</v>
      </c>
      <c r="AQ7835">
        <v>80412</v>
      </c>
      <c r="AR7835" s="1" t="s">
        <v>363</v>
      </c>
    </row>
    <row r="7836" spans="1:44" x14ac:dyDescent="0.25">
      <c r="A7836" s="1">
        <v>9462</v>
      </c>
      <c r="B7836" s="1" t="s">
        <v>1233</v>
      </c>
      <c r="C7836" s="1">
        <v>101</v>
      </c>
      <c r="D7836" s="1" t="s">
        <v>5627</v>
      </c>
      <c r="F7836" s="1" t="s">
        <v>445</v>
      </c>
      <c r="G7836" s="1">
        <v>11</v>
      </c>
      <c r="H7836" s="1">
        <v>75</v>
      </c>
      <c r="I7836" s="1">
        <v>6.7</v>
      </c>
      <c r="J7836" s="1">
        <v>9</v>
      </c>
      <c r="K7836" s="3">
        <v>3624</v>
      </c>
      <c r="L7836" s="2">
        <f>N7836/((3098.22)*(1-EXP(-(0.009408)*I7836))^(1.31634))</f>
        <v>0.86994293646225862</v>
      </c>
      <c r="N7836" s="1">
        <v>68</v>
      </c>
      <c r="O7836" s="1">
        <v>48.1</v>
      </c>
      <c r="P7836" s="1">
        <v>4.28</v>
      </c>
      <c r="Q7836" s="1">
        <v>14.1</v>
      </c>
      <c r="R7836" s="1">
        <v>14</v>
      </c>
      <c r="AJ7836" s="1" t="s">
        <v>703</v>
      </c>
      <c r="AK7836" s="19">
        <v>51.42</v>
      </c>
      <c r="AL7836" s="19">
        <v>26.42</v>
      </c>
      <c r="AN7836" s="3">
        <v>1965</v>
      </c>
      <c r="AQ7836">
        <v>80412</v>
      </c>
      <c r="AR7836" s="1" t="s">
        <v>363</v>
      </c>
    </row>
    <row r="7837" spans="1:44" x14ac:dyDescent="0.25">
      <c r="A7837" s="1">
        <v>9463</v>
      </c>
      <c r="B7837" s="1" t="s">
        <v>1233</v>
      </c>
      <c r="C7837" s="1">
        <v>101</v>
      </c>
      <c r="D7837" s="1" t="s">
        <v>6184</v>
      </c>
      <c r="F7837" s="1" t="s">
        <v>445</v>
      </c>
      <c r="G7837" s="1">
        <v>8</v>
      </c>
      <c r="H7837" s="1">
        <v>45</v>
      </c>
      <c r="I7837" s="1">
        <v>10.8</v>
      </c>
      <c r="J7837" s="1">
        <v>13</v>
      </c>
      <c r="K7837" s="3">
        <v>1140</v>
      </c>
      <c r="L7837" s="2">
        <f>N7837/((1668.67)*(1-EXP(-(0.022864)*I7837))^(1.61028))</f>
        <v>0.56772003638772051</v>
      </c>
      <c r="N7837" s="1">
        <v>82</v>
      </c>
      <c r="O7837" s="1">
        <v>32.6</v>
      </c>
      <c r="P7837" s="1">
        <v>4.1500000000000004</v>
      </c>
      <c r="Q7837" s="1">
        <v>10.5</v>
      </c>
      <c r="R7837" s="1">
        <v>4.75</v>
      </c>
      <c r="AJ7837" s="1" t="s">
        <v>703</v>
      </c>
      <c r="AK7837" s="19">
        <v>51.5</v>
      </c>
      <c r="AL7837" s="19">
        <v>24</v>
      </c>
      <c r="AN7837" s="3">
        <v>1965</v>
      </c>
      <c r="AQ7837">
        <v>80412</v>
      </c>
      <c r="AR7837" s="1" t="s">
        <v>363</v>
      </c>
    </row>
    <row r="7838" spans="1:44" x14ac:dyDescent="0.25">
      <c r="A7838" s="1">
        <v>9464</v>
      </c>
      <c r="B7838" s="1" t="s">
        <v>1233</v>
      </c>
      <c r="C7838" s="1">
        <v>101</v>
      </c>
      <c r="D7838" s="1" t="s">
        <v>6123</v>
      </c>
      <c r="F7838" s="1" t="s">
        <v>445</v>
      </c>
      <c r="G7838" s="1">
        <v>9</v>
      </c>
      <c r="H7838" s="1">
        <v>35</v>
      </c>
      <c r="I7838" s="1">
        <v>6.9</v>
      </c>
      <c r="J7838" s="1">
        <v>9</v>
      </c>
      <c r="K7838" s="3">
        <v>1218</v>
      </c>
      <c r="L7838" s="2">
        <f>N7838/((1581.94)*(1-EXP(-(0.021301)*I7838))^(1.51716))</f>
        <v>0.3883075048109475</v>
      </c>
      <c r="N7838" s="1">
        <v>30</v>
      </c>
      <c r="O7838" s="1">
        <v>13.4</v>
      </c>
      <c r="P7838" s="1">
        <v>1.83</v>
      </c>
      <c r="Q7838" s="1">
        <v>4.92</v>
      </c>
      <c r="R7838" s="1">
        <v>3.2</v>
      </c>
      <c r="AJ7838" s="1" t="s">
        <v>703</v>
      </c>
      <c r="AK7838" s="19">
        <v>51.5</v>
      </c>
      <c r="AL7838" s="19">
        <v>24</v>
      </c>
      <c r="AN7838" s="3">
        <v>1965</v>
      </c>
      <c r="AQ7838">
        <v>80412</v>
      </c>
      <c r="AR7838" s="1" t="s">
        <v>363</v>
      </c>
    </row>
    <row r="7839" spans="1:44" x14ac:dyDescent="0.25">
      <c r="A7839" s="1">
        <v>9465</v>
      </c>
      <c r="B7839" s="1" t="s">
        <v>1233</v>
      </c>
      <c r="C7839" s="1">
        <v>101</v>
      </c>
      <c r="D7839" s="1" t="s">
        <v>5627</v>
      </c>
      <c r="F7839" s="1" t="s">
        <v>445</v>
      </c>
      <c r="G7839" s="1">
        <v>10</v>
      </c>
      <c r="H7839" s="1">
        <v>55</v>
      </c>
      <c r="I7839" s="1">
        <v>7</v>
      </c>
      <c r="J7839" s="1">
        <v>10.3</v>
      </c>
      <c r="K7839" s="3">
        <v>1956</v>
      </c>
      <c r="L7839" s="2">
        <f>N7839/((3098.22)*(1-EXP(-(0.009408)*I7839))^(1.31634))</f>
        <v>0.65333008027791839</v>
      </c>
      <c r="N7839" s="1">
        <v>54</v>
      </c>
      <c r="O7839" s="1">
        <v>22.2</v>
      </c>
      <c r="P7839" s="1">
        <v>3.52</v>
      </c>
      <c r="Q7839" s="1">
        <v>9.98</v>
      </c>
      <c r="R7839" s="1">
        <v>4.3</v>
      </c>
      <c r="AJ7839" s="1" t="s">
        <v>703</v>
      </c>
      <c r="AK7839" s="19">
        <v>51.5</v>
      </c>
      <c r="AL7839" s="19">
        <v>24</v>
      </c>
      <c r="AN7839" s="3">
        <v>1965</v>
      </c>
      <c r="AQ7839">
        <v>80412</v>
      </c>
      <c r="AR7839" s="1" t="s">
        <v>363</v>
      </c>
    </row>
    <row r="7840" spans="1:44" x14ac:dyDescent="0.25">
      <c r="A7840" s="1">
        <v>9466</v>
      </c>
      <c r="B7840" s="1" t="s">
        <v>1233</v>
      </c>
      <c r="C7840" s="1">
        <v>101</v>
      </c>
      <c r="D7840" s="1" t="s">
        <v>6298</v>
      </c>
      <c r="F7840" s="1" t="s">
        <v>445</v>
      </c>
      <c r="G7840" s="1">
        <v>11</v>
      </c>
      <c r="H7840" s="1">
        <v>65</v>
      </c>
      <c r="I7840" s="1">
        <v>7.6</v>
      </c>
      <c r="J7840" s="1">
        <v>12</v>
      </c>
      <c r="K7840" s="3">
        <v>875</v>
      </c>
      <c r="L7840" s="2">
        <f>N7840/((3098.22)*(1-EXP(-(0.009408)*I7840))^(1.31634))</f>
        <v>0.42499589114077702</v>
      </c>
      <c r="N7840" s="1">
        <v>39</v>
      </c>
      <c r="O7840" s="1">
        <v>16.7</v>
      </c>
      <c r="P7840" s="1">
        <v>2.2999999999999998</v>
      </c>
      <c r="Q7840" s="1">
        <v>6.31</v>
      </c>
      <c r="R7840" s="1">
        <v>3.37</v>
      </c>
      <c r="AJ7840" s="1" t="s">
        <v>703</v>
      </c>
      <c r="AK7840" s="19">
        <v>51.5</v>
      </c>
      <c r="AL7840" s="19">
        <v>24</v>
      </c>
      <c r="AN7840" s="3">
        <v>1965</v>
      </c>
      <c r="AQ7840">
        <v>80412</v>
      </c>
      <c r="AR7840" s="1" t="s">
        <v>363</v>
      </c>
    </row>
    <row r="7841" spans="1:44" x14ac:dyDescent="0.25">
      <c r="A7841" s="1">
        <v>9467</v>
      </c>
      <c r="B7841" s="1" t="s">
        <v>1233</v>
      </c>
      <c r="C7841" s="1">
        <v>101</v>
      </c>
      <c r="D7841" s="1" t="s">
        <v>6385</v>
      </c>
      <c r="F7841" s="1" t="s">
        <v>445</v>
      </c>
      <c r="G7841" s="1">
        <v>10</v>
      </c>
      <c r="H7841" s="1">
        <v>55</v>
      </c>
      <c r="I7841" s="1">
        <v>7.3</v>
      </c>
      <c r="J7841" s="1">
        <v>11.4</v>
      </c>
      <c r="K7841" s="3">
        <v>1206</v>
      </c>
      <c r="L7841" s="2">
        <f>N7841/((1948.03)*(1-EXP(-(0.015672)*I7841))^(1.40829))</f>
        <v>0.58885189684510242</v>
      </c>
      <c r="N7841" s="1">
        <v>50</v>
      </c>
      <c r="O7841" s="1">
        <v>22.2</v>
      </c>
      <c r="P7841" s="1">
        <v>3.62</v>
      </c>
      <c r="Q7841" s="1">
        <v>8.75</v>
      </c>
      <c r="R7841" s="1">
        <v>2.48</v>
      </c>
      <c r="AJ7841" s="1" t="s">
        <v>703</v>
      </c>
      <c r="AK7841" s="19">
        <v>51.5</v>
      </c>
      <c r="AL7841" s="19">
        <v>24</v>
      </c>
      <c r="AN7841" s="3">
        <v>1965</v>
      </c>
      <c r="AQ7841">
        <v>80412</v>
      </c>
      <c r="AR7841" s="1" t="s">
        <v>363</v>
      </c>
    </row>
    <row r="7842" spans="1:44" x14ac:dyDescent="0.25">
      <c r="A7842" s="1">
        <v>9468</v>
      </c>
      <c r="B7842" s="1" t="s">
        <v>1233</v>
      </c>
      <c r="C7842" s="1">
        <v>101</v>
      </c>
      <c r="D7842" s="1" t="s">
        <v>6385</v>
      </c>
      <c r="F7842" s="1" t="s">
        <v>445</v>
      </c>
      <c r="G7842" s="1">
        <v>11</v>
      </c>
      <c r="H7842" s="1">
        <v>55</v>
      </c>
      <c r="I7842" s="1">
        <v>6.5</v>
      </c>
      <c r="J7842" s="1">
        <v>9.9</v>
      </c>
      <c r="K7842" s="3">
        <v>1212</v>
      </c>
      <c r="L7842" s="2">
        <f>N7842/((3098.22)*(1-EXP(-(0.009408)*I7842))^(1.31634))</f>
        <v>0.58509609243222038</v>
      </c>
      <c r="N7842" s="1">
        <v>44</v>
      </c>
      <c r="O7842" s="1">
        <v>16</v>
      </c>
      <c r="P7842" s="1">
        <v>2.84</v>
      </c>
      <c r="Q7842" s="1">
        <v>4.6399999999999997</v>
      </c>
      <c r="R7842" s="1">
        <v>1.5</v>
      </c>
      <c r="AJ7842" s="1" t="s">
        <v>703</v>
      </c>
      <c r="AK7842" s="19">
        <v>51.5</v>
      </c>
      <c r="AL7842" s="19">
        <v>24</v>
      </c>
      <c r="AN7842" s="3">
        <v>1965</v>
      </c>
      <c r="AQ7842">
        <v>80412</v>
      </c>
      <c r="AR7842" s="1" t="s">
        <v>363</v>
      </c>
    </row>
    <row r="7843" spans="1:44" x14ac:dyDescent="0.25">
      <c r="A7843" s="1">
        <v>9469</v>
      </c>
      <c r="B7843" s="1" t="s">
        <v>1233</v>
      </c>
      <c r="C7843" s="1">
        <v>101</v>
      </c>
      <c r="D7843" s="1" t="s">
        <v>6184</v>
      </c>
      <c r="F7843" s="1" t="s">
        <v>445</v>
      </c>
      <c r="G7843" s="1">
        <v>11</v>
      </c>
      <c r="H7843" s="1">
        <v>65</v>
      </c>
      <c r="I7843" s="1">
        <v>5.6</v>
      </c>
      <c r="J7843" s="1">
        <v>10</v>
      </c>
      <c r="K7843" s="3">
        <v>750</v>
      </c>
      <c r="L7843" s="2">
        <f>N7843/((3098.22)*(1-EXP(-(0.009408)*I7843))^(1.31634))</f>
        <v>0.37008850400582594</v>
      </c>
      <c r="N7843" s="1">
        <v>23</v>
      </c>
      <c r="O7843" s="1">
        <v>9.76</v>
      </c>
      <c r="P7843" s="1">
        <v>1.59</v>
      </c>
      <c r="Q7843" s="1">
        <v>2.82</v>
      </c>
      <c r="R7843" s="1">
        <v>1.53</v>
      </c>
      <c r="AJ7843" s="1" t="s">
        <v>703</v>
      </c>
      <c r="AK7843" s="19">
        <v>51.5</v>
      </c>
      <c r="AL7843" s="19">
        <v>24</v>
      </c>
      <c r="AN7843" s="3">
        <v>1965</v>
      </c>
      <c r="AQ7843">
        <v>80412</v>
      </c>
      <c r="AR7843" s="1" t="s">
        <v>363</v>
      </c>
    </row>
    <row r="7844" spans="1:44" x14ac:dyDescent="0.25">
      <c r="A7844" s="1">
        <v>9470</v>
      </c>
      <c r="B7844" s="1" t="s">
        <v>1233</v>
      </c>
      <c r="C7844" s="1">
        <v>101</v>
      </c>
      <c r="D7844" s="1" t="s">
        <v>5627</v>
      </c>
      <c r="F7844" s="1" t="s">
        <v>445</v>
      </c>
      <c r="G7844" s="1">
        <v>10</v>
      </c>
      <c r="H7844" s="1">
        <v>90</v>
      </c>
      <c r="I7844" s="1">
        <v>11</v>
      </c>
      <c r="J7844" s="1">
        <v>14</v>
      </c>
      <c r="K7844" s="3">
        <v>1000</v>
      </c>
      <c r="L7844" s="2">
        <f>N7844/((1948.03)*(1-EXP(-(0.015672)*I7844))^(1.40829))</f>
        <v>0.59853606466967979</v>
      </c>
      <c r="N7844" s="1">
        <v>87</v>
      </c>
      <c r="O7844" s="1">
        <v>36.4</v>
      </c>
      <c r="Q7844" s="1">
        <v>9.6</v>
      </c>
      <c r="R7844" s="1">
        <v>4.7</v>
      </c>
      <c r="AJ7844" s="1" t="s">
        <v>703</v>
      </c>
      <c r="AK7844" s="19">
        <v>51.5</v>
      </c>
      <c r="AL7844" s="19">
        <v>26.5</v>
      </c>
      <c r="AN7844" s="3">
        <v>1967</v>
      </c>
      <c r="AQ7844">
        <v>80412</v>
      </c>
      <c r="AR7844" s="1" t="s">
        <v>364</v>
      </c>
    </row>
    <row r="7845" spans="1:44" x14ac:dyDescent="0.25">
      <c r="A7845" s="1">
        <v>9471</v>
      </c>
      <c r="B7845" s="1" t="s">
        <v>1233</v>
      </c>
      <c r="C7845" s="1">
        <v>101</v>
      </c>
      <c r="D7845" s="1" t="s">
        <v>5627</v>
      </c>
      <c r="F7845" s="1" t="s">
        <v>445</v>
      </c>
      <c r="G7845" s="1">
        <v>10</v>
      </c>
      <c r="H7845" s="1">
        <v>90</v>
      </c>
      <c r="I7845" s="1">
        <v>11</v>
      </c>
      <c r="J7845" s="1">
        <v>14</v>
      </c>
      <c r="K7845" s="3">
        <v>1180</v>
      </c>
      <c r="L7845" s="2">
        <f>N7845/((1948.03)*(1-EXP(-(0.015672)*I7845))^(1.40829))</f>
        <v>0.70173193788859012</v>
      </c>
      <c r="N7845" s="1">
        <v>102</v>
      </c>
      <c r="O7845" s="1">
        <v>42.8</v>
      </c>
      <c r="Q7845" s="1">
        <v>11.2</v>
      </c>
      <c r="R7845" s="1">
        <v>3.3</v>
      </c>
      <c r="AJ7845" s="1" t="s">
        <v>703</v>
      </c>
      <c r="AK7845" s="19">
        <v>51.5</v>
      </c>
      <c r="AL7845" s="19">
        <v>26.5</v>
      </c>
      <c r="AN7845" s="3">
        <v>1967</v>
      </c>
      <c r="AQ7845">
        <v>80412</v>
      </c>
      <c r="AR7845" s="1" t="s">
        <v>364</v>
      </c>
    </row>
    <row r="7846" spans="1:44" x14ac:dyDescent="0.25">
      <c r="A7846" s="1">
        <v>9472</v>
      </c>
      <c r="B7846" s="1" t="s">
        <v>1233</v>
      </c>
      <c r="C7846" s="1">
        <v>101</v>
      </c>
      <c r="D7846" s="1" t="s">
        <v>5627</v>
      </c>
      <c r="F7846" s="1" t="s">
        <v>445</v>
      </c>
      <c r="G7846" s="1">
        <v>10</v>
      </c>
      <c r="H7846" s="1">
        <v>90</v>
      </c>
      <c r="I7846" s="1">
        <v>11</v>
      </c>
      <c r="J7846" s="1">
        <v>14</v>
      </c>
      <c r="K7846" s="3">
        <v>1300</v>
      </c>
      <c r="L7846" s="2">
        <f>N7846/((1948.03)*(1-EXP(-(0.015672)*I7846))^(1.40829))</f>
        <v>0.77740891158245773</v>
      </c>
      <c r="N7846" s="1">
        <v>113</v>
      </c>
      <c r="O7846" s="1">
        <v>47.5</v>
      </c>
      <c r="Q7846" s="1">
        <v>12.5</v>
      </c>
      <c r="R7846" s="1">
        <v>5.8</v>
      </c>
      <c r="AJ7846" s="1" t="s">
        <v>703</v>
      </c>
      <c r="AK7846" s="19">
        <v>51.5</v>
      </c>
      <c r="AL7846" s="19">
        <v>26.5</v>
      </c>
      <c r="AN7846" s="3">
        <v>1967</v>
      </c>
      <c r="AQ7846">
        <v>80412</v>
      </c>
      <c r="AR7846" s="1" t="s">
        <v>364</v>
      </c>
    </row>
    <row r="7847" spans="1:44" x14ac:dyDescent="0.25">
      <c r="A7847" s="1">
        <v>9474</v>
      </c>
      <c r="B7847" s="1" t="s">
        <v>1233</v>
      </c>
      <c r="C7847" s="1">
        <v>101</v>
      </c>
      <c r="D7847" s="1" t="s">
        <v>5627</v>
      </c>
      <c r="F7847" s="1" t="s">
        <v>445</v>
      </c>
      <c r="G7847" s="1">
        <v>5</v>
      </c>
      <c r="H7847" s="1">
        <v>51</v>
      </c>
      <c r="I7847" s="1">
        <v>22.6</v>
      </c>
      <c r="J7847" s="1">
        <v>24.6</v>
      </c>
      <c r="K7847" s="3">
        <v>432</v>
      </c>
      <c r="L7847" s="2">
        <f>N7847/((2111.2)*(1-EXP(-(0.024888)*I7847))^(1.82531))</f>
        <v>0.44174007370864449</v>
      </c>
      <c r="N7847" s="1">
        <v>200</v>
      </c>
      <c r="O7847" s="1">
        <v>81.599999999999994</v>
      </c>
      <c r="P7847" s="1">
        <v>7.2</v>
      </c>
      <c r="Q7847" s="1">
        <v>14.1</v>
      </c>
      <c r="R7847" s="1">
        <v>2.8</v>
      </c>
      <c r="AJ7847" s="1" t="s">
        <v>703</v>
      </c>
      <c r="AK7847" s="19">
        <v>48.78</v>
      </c>
      <c r="AL7847" s="19">
        <v>24</v>
      </c>
      <c r="AN7847" s="3">
        <v>2007</v>
      </c>
      <c r="AQ7847">
        <v>80504</v>
      </c>
      <c r="AR7847" s="1" t="s">
        <v>4604</v>
      </c>
    </row>
    <row r="7848" spans="1:44" x14ac:dyDescent="0.25">
      <c r="A7848" s="1">
        <v>9475</v>
      </c>
      <c r="B7848" s="1" t="s">
        <v>1233</v>
      </c>
      <c r="C7848" s="1">
        <v>101</v>
      </c>
      <c r="D7848" s="1" t="s">
        <v>5627</v>
      </c>
      <c r="F7848" s="1" t="s">
        <v>445</v>
      </c>
      <c r="G7848" s="1">
        <v>7</v>
      </c>
      <c r="H7848" s="1">
        <v>69</v>
      </c>
      <c r="I7848" s="1">
        <v>19.7</v>
      </c>
      <c r="J7848" s="1">
        <v>26.1</v>
      </c>
      <c r="K7848" s="3">
        <v>411</v>
      </c>
      <c r="L7848" s="2">
        <f>N7848/((1824.17)*(1-EXP(-(0.023514)*I7848))^(1.69151))</f>
        <v>0.61961472091593972</v>
      </c>
      <c r="N7848" s="1">
        <v>211</v>
      </c>
      <c r="O7848" s="1">
        <v>85.7</v>
      </c>
      <c r="P7848" s="1">
        <v>8</v>
      </c>
      <c r="Q7848" s="1">
        <v>25.7</v>
      </c>
      <c r="R7848" s="1">
        <v>5.5</v>
      </c>
      <c r="AJ7848" s="1" t="s">
        <v>703</v>
      </c>
      <c r="AK7848" s="19">
        <v>48.78</v>
      </c>
      <c r="AL7848" s="19">
        <v>24</v>
      </c>
      <c r="AN7848" s="3">
        <v>2007</v>
      </c>
      <c r="AQ7848">
        <v>80504</v>
      </c>
      <c r="AR7848" s="1" t="s">
        <v>4604</v>
      </c>
    </row>
    <row r="7849" spans="1:44" x14ac:dyDescent="0.25">
      <c r="A7849" s="1">
        <v>9476</v>
      </c>
      <c r="B7849" s="1" t="s">
        <v>1233</v>
      </c>
      <c r="C7849" s="1">
        <v>101</v>
      </c>
      <c r="D7849" s="1" t="s">
        <v>5627</v>
      </c>
      <c r="F7849" s="1" t="s">
        <v>445</v>
      </c>
      <c r="G7849" s="1">
        <v>6</v>
      </c>
      <c r="H7849" s="1">
        <v>65</v>
      </c>
      <c r="I7849" s="1">
        <v>22.9</v>
      </c>
      <c r="J7849" s="1">
        <v>31.6</v>
      </c>
      <c r="K7849" s="3">
        <v>406</v>
      </c>
      <c r="L7849" s="2">
        <f>N7849/((1963.5)*(1-EXP(-(0.024337)*I7849))^(1.76926))</f>
        <v>0.7749854519363365</v>
      </c>
      <c r="N7849" s="1">
        <v>338</v>
      </c>
      <c r="O7849" s="1">
        <v>137.69999999999999</v>
      </c>
      <c r="P7849" s="1">
        <v>12.4</v>
      </c>
      <c r="Q7849" s="1">
        <v>23.8</v>
      </c>
      <c r="R7849" s="1">
        <v>5.0999999999999996</v>
      </c>
      <c r="AJ7849" s="1" t="s">
        <v>703</v>
      </c>
      <c r="AK7849" s="19">
        <v>48.78</v>
      </c>
      <c r="AL7849" s="19">
        <v>24</v>
      </c>
      <c r="AN7849" s="3">
        <v>2007</v>
      </c>
      <c r="AQ7849">
        <v>80504</v>
      </c>
      <c r="AR7849" s="1" t="s">
        <v>4604</v>
      </c>
    </row>
    <row r="7850" spans="1:44" x14ac:dyDescent="0.25">
      <c r="A7850" s="1">
        <v>9477</v>
      </c>
      <c r="B7850" s="1" t="s">
        <v>1233</v>
      </c>
      <c r="C7850" s="1">
        <v>101</v>
      </c>
      <c r="D7850" s="1" t="s">
        <v>5627</v>
      </c>
      <c r="F7850" s="1" t="s">
        <v>445</v>
      </c>
      <c r="G7850" s="1">
        <v>5</v>
      </c>
      <c r="H7850" s="1">
        <v>35</v>
      </c>
      <c r="I7850" s="1">
        <v>16.600000000000001</v>
      </c>
      <c r="J7850" s="1">
        <v>13.8</v>
      </c>
      <c r="K7850" s="3">
        <v>1428</v>
      </c>
      <c r="L7850" s="2">
        <f>N7850/((2111.2)*(1-EXP(-(0.024888)*I7850))^(1.82531))</f>
        <v>0.56812234757215541</v>
      </c>
      <c r="N7850" s="1">
        <v>166</v>
      </c>
      <c r="O7850" s="1">
        <v>67.599999999999994</v>
      </c>
      <c r="P7850" s="1">
        <v>6.3</v>
      </c>
      <c r="Q7850" s="1">
        <v>7.7</v>
      </c>
      <c r="R7850" s="1">
        <v>2.2000000000000002</v>
      </c>
      <c r="AJ7850" s="1" t="s">
        <v>703</v>
      </c>
      <c r="AK7850" s="19">
        <v>48.78</v>
      </c>
      <c r="AL7850" s="19">
        <v>24</v>
      </c>
      <c r="AN7850" s="3">
        <v>2007</v>
      </c>
      <c r="AQ7850">
        <v>80504</v>
      </c>
      <c r="AR7850" s="1" t="s">
        <v>4604</v>
      </c>
    </row>
    <row r="7851" spans="1:44" x14ac:dyDescent="0.25">
      <c r="A7851" s="1">
        <v>9478</v>
      </c>
      <c r="B7851" s="1" t="s">
        <v>1233</v>
      </c>
      <c r="C7851" s="1">
        <v>101</v>
      </c>
      <c r="D7851" s="1" t="s">
        <v>5627</v>
      </c>
      <c r="F7851" s="1" t="s">
        <v>445</v>
      </c>
      <c r="G7851" s="1">
        <v>6</v>
      </c>
      <c r="H7851" s="1">
        <v>39</v>
      </c>
      <c r="I7851" s="1">
        <v>15.6</v>
      </c>
      <c r="J7851" s="1">
        <v>14.4</v>
      </c>
      <c r="K7851" s="3">
        <v>1355</v>
      </c>
      <c r="L7851" s="2">
        <f>N7851/((1963.5)*(1-EXP(-(0.024337)*I7851))^(1.76926))</f>
        <v>0.7002271181207993</v>
      </c>
      <c r="N7851" s="1">
        <v>179</v>
      </c>
      <c r="O7851" s="1">
        <v>73.5</v>
      </c>
      <c r="P7851" s="1">
        <v>5.7</v>
      </c>
      <c r="Q7851" s="1">
        <v>11.8</v>
      </c>
      <c r="R7851" s="1">
        <v>3.4</v>
      </c>
      <c r="AJ7851" s="1" t="s">
        <v>703</v>
      </c>
      <c r="AK7851" s="19">
        <v>48.78</v>
      </c>
      <c r="AL7851" s="19">
        <v>24</v>
      </c>
      <c r="AN7851" s="3">
        <v>2007</v>
      </c>
      <c r="AQ7851">
        <v>80504</v>
      </c>
      <c r="AR7851" s="1" t="s">
        <v>4604</v>
      </c>
    </row>
    <row r="7852" spans="1:44" x14ac:dyDescent="0.25">
      <c r="A7852" s="1">
        <v>9479</v>
      </c>
      <c r="B7852" s="1" t="s">
        <v>1233</v>
      </c>
      <c r="C7852" s="1">
        <v>101</v>
      </c>
      <c r="D7852" s="1" t="s">
        <v>5627</v>
      </c>
      <c r="F7852" s="1" t="s">
        <v>445</v>
      </c>
      <c r="G7852" s="1">
        <v>7</v>
      </c>
      <c r="H7852" s="1">
        <v>72</v>
      </c>
      <c r="I7852" s="1">
        <v>20.9</v>
      </c>
      <c r="J7852" s="1">
        <v>25.8</v>
      </c>
      <c r="K7852" s="3">
        <v>437</v>
      </c>
      <c r="L7852" s="2">
        <f>N7852/((1824.17)*(1-EXP(-(0.023514)*I7852))^(1.69151))</f>
        <v>0.62198438345761653</v>
      </c>
      <c r="N7852" s="1">
        <v>229</v>
      </c>
      <c r="O7852" s="1">
        <v>93.4</v>
      </c>
      <c r="P7852" s="1">
        <v>8.1</v>
      </c>
      <c r="Q7852" s="1">
        <v>16.100000000000001</v>
      </c>
      <c r="R7852" s="1">
        <v>3.7</v>
      </c>
      <c r="AJ7852" s="1" t="s">
        <v>703</v>
      </c>
      <c r="AK7852" s="19">
        <v>48.78</v>
      </c>
      <c r="AL7852" s="19">
        <v>24</v>
      </c>
      <c r="AN7852" s="3">
        <v>2007</v>
      </c>
      <c r="AQ7852">
        <v>80504</v>
      </c>
      <c r="AR7852" s="1" t="s">
        <v>4604</v>
      </c>
    </row>
    <row r="7853" spans="1:44" x14ac:dyDescent="0.25">
      <c r="A7853" s="1">
        <v>9480</v>
      </c>
      <c r="B7853" s="1" t="s">
        <v>1233</v>
      </c>
      <c r="C7853" s="1">
        <v>101</v>
      </c>
      <c r="D7853" s="1" t="s">
        <v>5627</v>
      </c>
      <c r="F7853" s="1" t="s">
        <v>445</v>
      </c>
      <c r="G7853" s="1">
        <v>6</v>
      </c>
      <c r="H7853" s="1">
        <v>52</v>
      </c>
      <c r="I7853" s="1">
        <v>18.8</v>
      </c>
      <c r="J7853" s="1">
        <v>17.100000000000001</v>
      </c>
      <c r="K7853" s="3">
        <v>1092</v>
      </c>
      <c r="L7853" s="2">
        <f>N7853/((1963.5)*(1-EXP(-(0.024337)*I7853))^(1.76926))</f>
        <v>0.63561140088801804</v>
      </c>
      <c r="N7853" s="1">
        <v>212</v>
      </c>
      <c r="O7853" s="1">
        <v>86.2</v>
      </c>
      <c r="P7853" s="1">
        <v>8.4</v>
      </c>
      <c r="Q7853" s="1">
        <v>23.9</v>
      </c>
      <c r="R7853" s="1">
        <v>5</v>
      </c>
      <c r="AJ7853" s="1" t="s">
        <v>703</v>
      </c>
      <c r="AK7853" s="19">
        <v>48.78</v>
      </c>
      <c r="AL7853" s="19">
        <v>24</v>
      </c>
      <c r="AN7853" s="3">
        <v>2007</v>
      </c>
      <c r="AQ7853">
        <v>80504</v>
      </c>
      <c r="AR7853" s="1" t="s">
        <v>4604</v>
      </c>
    </row>
    <row r="7854" spans="1:44" x14ac:dyDescent="0.25">
      <c r="A7854" s="1">
        <v>9497</v>
      </c>
      <c r="B7854" s="1" t="s">
        <v>1233</v>
      </c>
      <c r="C7854" s="1">
        <v>101</v>
      </c>
      <c r="D7854" s="1" t="s">
        <v>6387</v>
      </c>
      <c r="F7854" s="1" t="s">
        <v>445</v>
      </c>
      <c r="G7854" s="1">
        <v>7</v>
      </c>
      <c r="H7854" s="1">
        <v>6</v>
      </c>
      <c r="I7854" s="1">
        <v>1.98</v>
      </c>
      <c r="J7854" s="1">
        <v>4.0999999999999996</v>
      </c>
      <c r="K7854" s="3">
        <v>9300</v>
      </c>
      <c r="L7854" s="2">
        <f>N7854/((1824.17)*(1-EXP(-(0.023514)*I7854))^(1.69151))</f>
        <v>0.50034635469104727</v>
      </c>
      <c r="N7854" s="1">
        <v>4.9000000000000004</v>
      </c>
      <c r="O7854" s="1">
        <v>2.8</v>
      </c>
      <c r="Q7854" s="1">
        <v>3.3</v>
      </c>
      <c r="R7854" s="1">
        <v>3</v>
      </c>
      <c r="S7854" s="1">
        <v>1.2</v>
      </c>
      <c r="AJ7854" s="1" t="s">
        <v>703</v>
      </c>
      <c r="AK7854" s="19">
        <v>49</v>
      </c>
      <c r="AL7854" s="19">
        <v>24.58</v>
      </c>
      <c r="AN7854" s="3">
        <v>1981</v>
      </c>
      <c r="AQ7854">
        <v>80504</v>
      </c>
      <c r="AR7854" s="1" t="s">
        <v>358</v>
      </c>
    </row>
    <row r="7855" spans="1:44" x14ac:dyDescent="0.25">
      <c r="A7855" s="1">
        <v>9498</v>
      </c>
      <c r="B7855" s="1" t="s">
        <v>1233</v>
      </c>
      <c r="C7855" s="1">
        <v>101</v>
      </c>
      <c r="D7855" s="1" t="s">
        <v>6187</v>
      </c>
      <c r="F7855" s="1" t="s">
        <v>445</v>
      </c>
      <c r="G7855" s="1">
        <v>4</v>
      </c>
      <c r="H7855" s="1">
        <v>13</v>
      </c>
      <c r="I7855" s="1">
        <v>7.95</v>
      </c>
      <c r="J7855" s="1">
        <v>8.9</v>
      </c>
      <c r="K7855" s="3">
        <v>7440</v>
      </c>
      <c r="L7855" s="2">
        <f>N7855/((2221.29)*(1-EXP(-(0.025785)*I7855))^(1.86783))</f>
        <v>0.65967802736527237</v>
      </c>
      <c r="N7855" s="1">
        <v>62.9</v>
      </c>
      <c r="O7855" s="1">
        <v>36.5</v>
      </c>
      <c r="Q7855" s="1">
        <v>8.3000000000000007</v>
      </c>
      <c r="R7855" s="1">
        <v>5.96</v>
      </c>
      <c r="S7855" s="1">
        <v>12.2</v>
      </c>
      <c r="AJ7855" s="1" t="s">
        <v>703</v>
      </c>
      <c r="AK7855" s="19">
        <v>49</v>
      </c>
      <c r="AL7855" s="19">
        <v>24.58</v>
      </c>
      <c r="AN7855" s="3">
        <v>1981</v>
      </c>
      <c r="AQ7855">
        <v>80504</v>
      </c>
      <c r="AR7855" s="1" t="s">
        <v>358</v>
      </c>
    </row>
    <row r="7856" spans="1:44" x14ac:dyDescent="0.25">
      <c r="A7856" s="1">
        <v>9499</v>
      </c>
      <c r="B7856" s="1" t="s">
        <v>1233</v>
      </c>
      <c r="C7856" s="1">
        <v>101</v>
      </c>
      <c r="D7856" s="1" t="s">
        <v>6187</v>
      </c>
      <c r="F7856" s="1" t="s">
        <v>445</v>
      </c>
      <c r="G7856" s="1">
        <v>6</v>
      </c>
      <c r="H7856" s="1">
        <v>90</v>
      </c>
      <c r="I7856" s="1">
        <v>28.4</v>
      </c>
      <c r="J7856" s="1">
        <v>42.3</v>
      </c>
      <c r="K7856" s="3">
        <v>242</v>
      </c>
      <c r="L7856" s="2">
        <f>N7856/((1963.5)*(1-EXP(-(0.024337)*I7856))^(1.76926))</f>
        <v>0.77875090785333034</v>
      </c>
      <c r="N7856" s="1">
        <v>447</v>
      </c>
      <c r="O7856" s="1">
        <v>259.39999999999998</v>
      </c>
      <c r="Q7856" s="1">
        <v>26.6</v>
      </c>
      <c r="R7856" s="1">
        <v>6.6</v>
      </c>
      <c r="S7856" s="1">
        <v>44.3</v>
      </c>
      <c r="AJ7856" s="1" t="s">
        <v>703</v>
      </c>
      <c r="AK7856" s="19">
        <v>49</v>
      </c>
      <c r="AL7856" s="19">
        <v>24.58</v>
      </c>
      <c r="AN7856" s="3">
        <v>1981</v>
      </c>
      <c r="AQ7856">
        <v>80504</v>
      </c>
      <c r="AR7856" s="1" t="s">
        <v>358</v>
      </c>
    </row>
    <row r="7857" spans="1:44" x14ac:dyDescent="0.25">
      <c r="A7857" s="1">
        <v>9500</v>
      </c>
      <c r="B7857" s="1" t="s">
        <v>1233</v>
      </c>
      <c r="C7857" s="1">
        <v>101</v>
      </c>
      <c r="D7857" s="1" t="s">
        <v>5627</v>
      </c>
      <c r="F7857" s="1" t="s">
        <v>445</v>
      </c>
      <c r="G7857" s="1">
        <v>6</v>
      </c>
      <c r="H7857" s="1">
        <v>6</v>
      </c>
      <c r="I7857" s="1">
        <v>2.1</v>
      </c>
      <c r="J7857" s="1">
        <v>1.9</v>
      </c>
      <c r="K7857" s="3">
        <v>8100</v>
      </c>
      <c r="L7857" s="2">
        <f>N7857/((1963.5)*(1-EXP(-(0.024337)*I7857))^(1.76926))</f>
        <v>1.9511811835959023</v>
      </c>
      <c r="N7857" s="1">
        <v>19</v>
      </c>
      <c r="O7857" s="1">
        <v>5.84</v>
      </c>
      <c r="P7857" s="1">
        <v>0.49</v>
      </c>
      <c r="Q7857" s="1">
        <v>4.8600000000000003</v>
      </c>
      <c r="R7857" s="1">
        <v>7.94</v>
      </c>
      <c r="S7857" s="1">
        <v>3.69</v>
      </c>
      <c r="AJ7857" s="1" t="s">
        <v>703</v>
      </c>
      <c r="AK7857" s="19">
        <v>50.67</v>
      </c>
      <c r="AL7857" s="19">
        <v>26.5</v>
      </c>
      <c r="AN7857" s="3">
        <v>1971</v>
      </c>
      <c r="AQ7857">
        <v>80412</v>
      </c>
      <c r="AR7857" s="1" t="s">
        <v>365</v>
      </c>
    </row>
    <row r="7858" spans="1:44" x14ac:dyDescent="0.25">
      <c r="A7858" s="1">
        <v>9501</v>
      </c>
      <c r="B7858" s="1" t="s">
        <v>1233</v>
      </c>
      <c r="C7858" s="1">
        <v>101</v>
      </c>
      <c r="D7858" s="1" t="s">
        <v>5627</v>
      </c>
      <c r="F7858" s="1" t="s">
        <v>445</v>
      </c>
      <c r="G7858" s="1">
        <v>6</v>
      </c>
      <c r="H7858" s="1">
        <v>6</v>
      </c>
      <c r="I7858" s="1">
        <v>1.8</v>
      </c>
      <c r="J7858" s="1">
        <v>1.8</v>
      </c>
      <c r="K7858" s="3">
        <v>8100</v>
      </c>
      <c r="L7858" s="2">
        <f>N7858/((1963.5)*(1-EXP(-(0.024337)*I7858))^(1.76926))</f>
        <v>1.742411801414093</v>
      </c>
      <c r="N7858" s="1">
        <v>13</v>
      </c>
      <c r="O7858" s="1">
        <v>4.13</v>
      </c>
      <c r="P7858" s="1">
        <v>0.49</v>
      </c>
      <c r="Q7858" s="1">
        <v>4.0599999999999996</v>
      </c>
      <c r="R7858" s="1">
        <v>5.43</v>
      </c>
      <c r="S7858" s="1">
        <v>3.28</v>
      </c>
      <c r="AJ7858" s="1" t="s">
        <v>703</v>
      </c>
      <c r="AK7858" s="19">
        <v>50.67</v>
      </c>
      <c r="AL7858" s="19">
        <v>26.5</v>
      </c>
      <c r="AN7858" s="3">
        <v>1971</v>
      </c>
      <c r="AQ7858">
        <v>80412</v>
      </c>
      <c r="AR7858" s="1" t="s">
        <v>365</v>
      </c>
    </row>
    <row r="7859" spans="1:44" x14ac:dyDescent="0.25">
      <c r="A7859" s="1">
        <v>9502</v>
      </c>
      <c r="B7859" s="1" t="s">
        <v>1233</v>
      </c>
      <c r="C7859" s="1">
        <v>101</v>
      </c>
      <c r="D7859" s="1" t="s">
        <v>5627</v>
      </c>
      <c r="F7859" s="1" t="s">
        <v>445</v>
      </c>
      <c r="G7859" s="1">
        <v>7</v>
      </c>
      <c r="H7859" s="1">
        <v>6</v>
      </c>
      <c r="I7859" s="1">
        <v>1.7</v>
      </c>
      <c r="J7859" s="1">
        <v>1.6</v>
      </c>
      <c r="K7859" s="3">
        <v>8100</v>
      </c>
      <c r="L7859" s="2">
        <f>N7859/((1824.17)*(1-EXP(-(0.023514)*I7859))^(1.69151))</f>
        <v>1.5771046301743603</v>
      </c>
      <c r="N7859" s="1">
        <v>12</v>
      </c>
      <c r="O7859" s="1">
        <v>3.65</v>
      </c>
      <c r="P7859" s="1">
        <v>0.41</v>
      </c>
      <c r="Q7859" s="1">
        <v>3.96</v>
      </c>
      <c r="R7859" s="1">
        <v>6.16</v>
      </c>
      <c r="S7859" s="1">
        <v>1.51</v>
      </c>
      <c r="AJ7859" s="1" t="s">
        <v>703</v>
      </c>
      <c r="AK7859" s="19">
        <v>50.67</v>
      </c>
      <c r="AL7859" s="19">
        <v>26.5</v>
      </c>
      <c r="AN7859" s="3">
        <v>1971</v>
      </c>
      <c r="AQ7859">
        <v>80412</v>
      </c>
      <c r="AR7859" s="1" t="s">
        <v>365</v>
      </c>
    </row>
    <row r="7860" spans="1:44" x14ac:dyDescent="0.25">
      <c r="A7860" s="1">
        <v>9503</v>
      </c>
      <c r="B7860" s="1" t="s">
        <v>1233</v>
      </c>
      <c r="C7860" s="1">
        <v>101</v>
      </c>
      <c r="D7860" s="1" t="s">
        <v>5627</v>
      </c>
      <c r="F7860" s="1" t="s">
        <v>445</v>
      </c>
      <c r="G7860" s="1">
        <v>7</v>
      </c>
      <c r="H7860" s="1">
        <v>6</v>
      </c>
      <c r="I7860" s="1">
        <v>1.6</v>
      </c>
      <c r="J7860" s="1">
        <v>1.7</v>
      </c>
      <c r="K7860" s="3">
        <v>8100</v>
      </c>
      <c r="L7860" s="2">
        <f>N7860/((1824.17)*(1-EXP(-(0.023514)*I7860))^(1.69151))</f>
        <v>1.3515738238186947</v>
      </c>
      <c r="N7860" s="1">
        <v>9.3000000000000007</v>
      </c>
      <c r="O7860" s="1">
        <v>2.84</v>
      </c>
      <c r="P7860" s="1">
        <v>0.41</v>
      </c>
      <c r="Q7860" s="1">
        <v>2.75</v>
      </c>
      <c r="R7860" s="1">
        <v>6.08</v>
      </c>
      <c r="S7860" s="1">
        <v>1.98</v>
      </c>
      <c r="AJ7860" s="1" t="s">
        <v>703</v>
      </c>
      <c r="AK7860" s="19">
        <v>50.67</v>
      </c>
      <c r="AL7860" s="19">
        <v>26.5</v>
      </c>
      <c r="AN7860" s="3">
        <v>1971</v>
      </c>
      <c r="AQ7860">
        <v>80412</v>
      </c>
      <c r="AR7860" s="1" t="s">
        <v>365</v>
      </c>
    </row>
    <row r="7861" spans="1:44" x14ac:dyDescent="0.25">
      <c r="A7861" s="1">
        <v>9504</v>
      </c>
      <c r="B7861" s="1" t="s">
        <v>1233</v>
      </c>
      <c r="C7861" s="1">
        <v>101</v>
      </c>
      <c r="D7861" s="1" t="s">
        <v>5627</v>
      </c>
      <c r="F7861" s="1" t="s">
        <v>445</v>
      </c>
      <c r="G7861" s="1">
        <v>7</v>
      </c>
      <c r="H7861" s="1">
        <v>6</v>
      </c>
      <c r="I7861" s="1">
        <v>1.5</v>
      </c>
      <c r="J7861" s="1">
        <v>1.7</v>
      </c>
      <c r="K7861" s="3">
        <v>8100</v>
      </c>
      <c r="L7861" s="2">
        <f>N7861/((1824.17)*(1-EXP(-(0.023514)*I7861))^(1.69151))</f>
        <v>1.779516159988167</v>
      </c>
      <c r="N7861" s="1">
        <v>11</v>
      </c>
      <c r="O7861" s="1">
        <v>3.32</v>
      </c>
      <c r="P7861" s="1">
        <v>0.32</v>
      </c>
      <c r="Q7861" s="1">
        <v>3</v>
      </c>
      <c r="R7861" s="1">
        <v>4.95</v>
      </c>
      <c r="S7861" s="1">
        <v>2.16</v>
      </c>
      <c r="AJ7861" s="1" t="s">
        <v>703</v>
      </c>
      <c r="AK7861" s="19">
        <v>50.67</v>
      </c>
      <c r="AL7861" s="19">
        <v>26.5</v>
      </c>
      <c r="AN7861" s="3">
        <v>1971</v>
      </c>
      <c r="AQ7861">
        <v>80412</v>
      </c>
      <c r="AR7861" s="1" t="s">
        <v>365</v>
      </c>
    </row>
    <row r="7862" spans="1:44" x14ac:dyDescent="0.25">
      <c r="A7862" s="1">
        <v>9505</v>
      </c>
      <c r="B7862" s="1" t="s">
        <v>1233</v>
      </c>
      <c r="C7862" s="1">
        <v>101</v>
      </c>
      <c r="D7862" s="1" t="s">
        <v>5627</v>
      </c>
      <c r="F7862" s="1" t="s">
        <v>445</v>
      </c>
      <c r="G7862" s="1">
        <v>7</v>
      </c>
      <c r="H7862" s="1">
        <v>6</v>
      </c>
      <c r="I7862" s="1">
        <v>1.5</v>
      </c>
      <c r="J7862" s="1">
        <v>1.5</v>
      </c>
      <c r="K7862" s="3">
        <v>8100</v>
      </c>
      <c r="L7862" s="2">
        <f>N7862/((1824.17)*(1-EXP(-(0.023514)*I7862))^(1.69151))</f>
        <v>1.278016151264229</v>
      </c>
      <c r="N7862" s="1">
        <v>7.9</v>
      </c>
      <c r="O7862" s="1">
        <v>2.4300000000000002</v>
      </c>
      <c r="P7862" s="1">
        <v>0.41</v>
      </c>
      <c r="Q7862" s="1">
        <v>2.67</v>
      </c>
      <c r="R7862" s="1">
        <v>5.18</v>
      </c>
      <c r="S7862" s="1">
        <v>2.4700000000000002</v>
      </c>
      <c r="AJ7862" s="1" t="s">
        <v>703</v>
      </c>
      <c r="AK7862" s="19">
        <v>50.67</v>
      </c>
      <c r="AL7862" s="19">
        <v>26.5</v>
      </c>
      <c r="AN7862" s="3">
        <v>1971</v>
      </c>
      <c r="AQ7862">
        <v>80412</v>
      </c>
      <c r="AR7862" s="1" t="s">
        <v>365</v>
      </c>
    </row>
    <row r="7863" spans="1:44" x14ac:dyDescent="0.25">
      <c r="A7863" s="1">
        <v>9506</v>
      </c>
      <c r="B7863" s="1" t="s">
        <v>1233</v>
      </c>
      <c r="C7863" s="1">
        <v>101</v>
      </c>
      <c r="D7863" s="1" t="s">
        <v>5627</v>
      </c>
      <c r="F7863" s="1" t="s">
        <v>859</v>
      </c>
      <c r="G7863" s="1">
        <v>5</v>
      </c>
      <c r="H7863" s="1">
        <v>87</v>
      </c>
      <c r="I7863" s="1">
        <v>30.2</v>
      </c>
      <c r="J7863" s="1">
        <v>45.4</v>
      </c>
      <c r="K7863" s="3">
        <v>244</v>
      </c>
      <c r="L7863" s="2">
        <f>N7863/((2111.2)*(1-EXP(-(0.024888)*I7863))^(1.82531))</f>
        <v>0.77245247045108834</v>
      </c>
      <c r="N7863" s="1">
        <v>509</v>
      </c>
      <c r="O7863" s="1">
        <v>193.5</v>
      </c>
      <c r="Q7863" s="1">
        <v>9.6999999999999993</v>
      </c>
      <c r="R7863" s="1">
        <v>2.8</v>
      </c>
      <c r="S7863" s="22"/>
      <c r="AJ7863" s="1" t="s">
        <v>703</v>
      </c>
      <c r="AK7863" s="19">
        <v>50.42</v>
      </c>
      <c r="AL7863" s="19">
        <v>24.5</v>
      </c>
      <c r="AN7863" s="3">
        <v>1975</v>
      </c>
      <c r="AQ7863">
        <v>80412</v>
      </c>
      <c r="AR7863" s="1" t="s">
        <v>366</v>
      </c>
    </row>
    <row r="7864" spans="1:44" x14ac:dyDescent="0.25">
      <c r="A7864" s="1">
        <v>9507</v>
      </c>
      <c r="B7864" s="1" t="s">
        <v>1233</v>
      </c>
      <c r="C7864" s="1">
        <v>101</v>
      </c>
      <c r="D7864" s="1" t="s">
        <v>5627</v>
      </c>
      <c r="F7864" s="1" t="s">
        <v>859</v>
      </c>
      <c r="G7864" s="1">
        <v>5</v>
      </c>
      <c r="H7864" s="1">
        <v>84</v>
      </c>
      <c r="I7864" s="1">
        <v>31</v>
      </c>
      <c r="J7864" s="1">
        <v>34.799999999999997</v>
      </c>
      <c r="K7864" s="3">
        <v>346</v>
      </c>
      <c r="L7864" s="2">
        <f>N7864/((2111.2)*(1-EXP(-(0.024888)*I7864))^(1.82531))</f>
        <v>0.61006444529683468</v>
      </c>
      <c r="N7864" s="1">
        <v>415</v>
      </c>
      <c r="O7864" s="1">
        <v>194</v>
      </c>
      <c r="Q7864" s="1">
        <v>10.1</v>
      </c>
      <c r="R7864" s="1">
        <v>3.6</v>
      </c>
      <c r="S7864" s="22"/>
      <c r="AJ7864" s="1" t="s">
        <v>703</v>
      </c>
      <c r="AK7864" s="19">
        <v>50.42</v>
      </c>
      <c r="AL7864" s="19">
        <v>24.5</v>
      </c>
      <c r="AN7864" s="3">
        <v>1975</v>
      </c>
      <c r="AQ7864">
        <v>80412</v>
      </c>
      <c r="AR7864" s="1" t="s">
        <v>366</v>
      </c>
    </row>
    <row r="7865" spans="1:44" x14ac:dyDescent="0.25">
      <c r="A7865" s="1">
        <v>9508</v>
      </c>
      <c r="B7865" s="1" t="s">
        <v>1233</v>
      </c>
      <c r="C7865" s="1">
        <v>101</v>
      </c>
      <c r="D7865" s="1" t="s">
        <v>5627</v>
      </c>
      <c r="F7865" s="1" t="s">
        <v>445</v>
      </c>
      <c r="G7865" s="1">
        <v>6</v>
      </c>
      <c r="H7865" s="1">
        <v>12</v>
      </c>
      <c r="I7865" s="1">
        <v>5.2</v>
      </c>
      <c r="J7865" s="1">
        <v>5</v>
      </c>
      <c r="K7865" s="3">
        <v>10600</v>
      </c>
      <c r="L7865" s="2">
        <f>N7865/((1963.5)*(1-EXP(-(0.024337)*I7865))^(1.76926))</f>
        <v>1.4486352116081136</v>
      </c>
      <c r="N7865" s="1">
        <v>65.7</v>
      </c>
      <c r="O7865" s="1">
        <v>22.9</v>
      </c>
      <c r="Q7865" s="1">
        <v>3.87</v>
      </c>
      <c r="R7865" s="1">
        <v>7.57</v>
      </c>
      <c r="AJ7865" s="1" t="s">
        <v>703</v>
      </c>
      <c r="AK7865" s="19">
        <v>49</v>
      </c>
      <c r="AL7865" s="19">
        <v>33.5</v>
      </c>
      <c r="AN7865" s="3">
        <v>1974</v>
      </c>
      <c r="AQ7865">
        <v>80412</v>
      </c>
      <c r="AR7865" s="1" t="s">
        <v>367</v>
      </c>
    </row>
    <row r="7866" spans="1:44" x14ac:dyDescent="0.25">
      <c r="A7866" s="1">
        <v>9509</v>
      </c>
      <c r="B7866" s="1" t="s">
        <v>1233</v>
      </c>
      <c r="C7866" s="1">
        <v>101</v>
      </c>
      <c r="D7866" s="1" t="s">
        <v>5627</v>
      </c>
      <c r="F7866" s="1" t="s">
        <v>445</v>
      </c>
      <c r="G7866" s="1">
        <v>5</v>
      </c>
      <c r="H7866" s="1">
        <v>12</v>
      </c>
      <c r="I7866" s="1">
        <v>6.1</v>
      </c>
      <c r="J7866" s="1">
        <v>6</v>
      </c>
      <c r="K7866" s="3">
        <v>7300</v>
      </c>
      <c r="L7866" s="2">
        <f>N7866/((2111.2)*(1-EXP(-(0.024888)*I7866))^(1.82531))</f>
        <v>1.2493851130528977</v>
      </c>
      <c r="N7866" s="1">
        <v>73.7</v>
      </c>
      <c r="O7866" s="1">
        <v>26.7</v>
      </c>
      <c r="Q7866" s="1">
        <v>7.48</v>
      </c>
      <c r="R7866" s="1">
        <v>7.22</v>
      </c>
      <c r="AJ7866" s="1" t="s">
        <v>703</v>
      </c>
      <c r="AK7866" s="19">
        <v>49</v>
      </c>
      <c r="AL7866" s="19">
        <v>33.5</v>
      </c>
      <c r="AN7866" s="3">
        <v>1974</v>
      </c>
      <c r="AQ7866">
        <v>80412</v>
      </c>
      <c r="AR7866" s="1" t="s">
        <v>367</v>
      </c>
    </row>
    <row r="7867" spans="1:44" x14ac:dyDescent="0.25">
      <c r="A7867" s="1">
        <v>9510</v>
      </c>
      <c r="B7867" s="1" t="s">
        <v>1233</v>
      </c>
      <c r="C7867" s="1">
        <v>101</v>
      </c>
      <c r="D7867" s="1" t="s">
        <v>5627</v>
      </c>
      <c r="F7867" s="1" t="s">
        <v>445</v>
      </c>
      <c r="G7867" s="1">
        <v>6</v>
      </c>
      <c r="H7867" s="1">
        <v>12</v>
      </c>
      <c r="I7867" s="1">
        <v>5.8</v>
      </c>
      <c r="J7867" s="1">
        <v>8.1999999999999993</v>
      </c>
      <c r="K7867" s="3">
        <v>1400</v>
      </c>
      <c r="L7867" s="2">
        <f>N7867/((1963.5)*(1-EXP(-(0.024337)*I7867))^(1.76926))</f>
        <v>0.48225120901798774</v>
      </c>
      <c r="N7867" s="1">
        <v>26.2</v>
      </c>
      <c r="O7867" s="1">
        <v>9.33</v>
      </c>
      <c r="Q7867" s="1">
        <v>6.42</v>
      </c>
      <c r="R7867" s="1">
        <v>6.07</v>
      </c>
      <c r="AJ7867" s="1" t="s">
        <v>703</v>
      </c>
      <c r="AK7867" s="19">
        <v>49</v>
      </c>
      <c r="AL7867" s="19">
        <v>33.5</v>
      </c>
      <c r="AN7867" s="3">
        <v>1974</v>
      </c>
      <c r="AQ7867">
        <v>80412</v>
      </c>
      <c r="AR7867" s="1" t="s">
        <v>367</v>
      </c>
    </row>
    <row r="7868" spans="1:44" x14ac:dyDescent="0.25">
      <c r="A7868" s="1">
        <v>9511</v>
      </c>
      <c r="B7868" s="1" t="s">
        <v>1233</v>
      </c>
      <c r="C7868" s="1">
        <v>101</v>
      </c>
      <c r="D7868" s="1" t="s">
        <v>5627</v>
      </c>
      <c r="F7868" s="1" t="s">
        <v>445</v>
      </c>
      <c r="G7868" s="1">
        <v>7</v>
      </c>
      <c r="H7868" s="1">
        <v>12</v>
      </c>
      <c r="I7868" s="1">
        <v>4.7</v>
      </c>
      <c r="J7868" s="1">
        <v>4.5999999999999996</v>
      </c>
      <c r="K7868" s="3">
        <v>14200</v>
      </c>
      <c r="L7868" s="2">
        <f>N7868/((1824.17)*(1-EXP(-(0.023514)*I7868))^(1.69151))</f>
        <v>1.911789567426357</v>
      </c>
      <c r="N7868" s="1">
        <v>76.599999999999994</v>
      </c>
      <c r="O7868" s="1">
        <v>27.4</v>
      </c>
      <c r="Q7868" s="1">
        <v>5.72</v>
      </c>
      <c r="R7868" s="1">
        <v>5.0199999999999996</v>
      </c>
      <c r="AJ7868" s="1" t="s">
        <v>703</v>
      </c>
      <c r="AK7868" s="19">
        <v>49</v>
      </c>
      <c r="AL7868" s="19">
        <v>33.5</v>
      </c>
      <c r="AN7868" s="3">
        <v>1974</v>
      </c>
      <c r="AQ7868">
        <v>80412</v>
      </c>
      <c r="AR7868" s="1" t="s">
        <v>367</v>
      </c>
    </row>
    <row r="7869" spans="1:44" x14ac:dyDescent="0.25">
      <c r="A7869" s="1">
        <v>9512</v>
      </c>
      <c r="B7869" s="1" t="s">
        <v>1233</v>
      </c>
      <c r="C7869" s="1">
        <v>101</v>
      </c>
      <c r="D7869" s="1" t="s">
        <v>5627</v>
      </c>
      <c r="F7869" s="1" t="s">
        <v>445</v>
      </c>
      <c r="G7869" s="1">
        <v>6</v>
      </c>
      <c r="H7869" s="1">
        <v>12</v>
      </c>
      <c r="I7869" s="1">
        <v>5.2</v>
      </c>
      <c r="J7869" s="1">
        <v>5.8</v>
      </c>
      <c r="K7869" s="3">
        <v>8830</v>
      </c>
      <c r="L7869" s="2">
        <f>N7869/((1963.5)*(1-EXP(-(0.024337)*I7869))^(1.76926))</f>
        <v>1.680152254559182</v>
      </c>
      <c r="N7869" s="1">
        <v>76.2</v>
      </c>
      <c r="O7869" s="1">
        <v>28.3</v>
      </c>
      <c r="Q7869" s="1">
        <v>6.51</v>
      </c>
      <c r="R7869" s="1">
        <v>5.8</v>
      </c>
      <c r="AJ7869" s="1" t="s">
        <v>703</v>
      </c>
      <c r="AK7869" s="19">
        <v>49</v>
      </c>
      <c r="AL7869" s="19">
        <v>33.5</v>
      </c>
      <c r="AN7869" s="3">
        <v>1974</v>
      </c>
      <c r="AQ7869">
        <v>80412</v>
      </c>
      <c r="AR7869" s="1" t="s">
        <v>367</v>
      </c>
    </row>
    <row r="7870" spans="1:44" x14ac:dyDescent="0.25">
      <c r="A7870" s="1">
        <v>9513</v>
      </c>
      <c r="B7870" s="1" t="s">
        <v>1233</v>
      </c>
      <c r="C7870" s="1">
        <v>101</v>
      </c>
      <c r="D7870" s="1" t="s">
        <v>5627</v>
      </c>
      <c r="F7870" s="1" t="s">
        <v>445</v>
      </c>
      <c r="G7870" s="1">
        <v>7</v>
      </c>
      <c r="H7870" s="1">
        <v>12</v>
      </c>
      <c r="I7870" s="1">
        <v>4.5</v>
      </c>
      <c r="J7870" s="1">
        <v>5.4</v>
      </c>
      <c r="K7870" s="3">
        <v>7100</v>
      </c>
      <c r="L7870" s="2">
        <f>N7870/((1824.17)*(1-EXP(-(0.023514)*I7870))^(1.69151))</f>
        <v>1.4235458589894281</v>
      </c>
      <c r="N7870" s="1">
        <v>53.2</v>
      </c>
      <c r="O7870" s="1">
        <v>18.5</v>
      </c>
      <c r="Q7870" s="1">
        <v>7.83</v>
      </c>
      <c r="R7870" s="1">
        <v>6.78</v>
      </c>
      <c r="AJ7870" s="1" t="s">
        <v>703</v>
      </c>
      <c r="AK7870" s="19">
        <v>49</v>
      </c>
      <c r="AL7870" s="19">
        <v>33.5</v>
      </c>
      <c r="AN7870" s="3">
        <v>1974</v>
      </c>
      <c r="AQ7870">
        <v>80412</v>
      </c>
      <c r="AR7870" s="1" t="s">
        <v>367</v>
      </c>
    </row>
    <row r="7871" spans="1:44" x14ac:dyDescent="0.25">
      <c r="A7871" s="1">
        <v>9514</v>
      </c>
      <c r="B7871" s="1" t="s">
        <v>1233</v>
      </c>
      <c r="C7871" s="1">
        <v>101</v>
      </c>
      <c r="D7871" s="1" t="s">
        <v>5627</v>
      </c>
      <c r="F7871" s="1" t="s">
        <v>445</v>
      </c>
      <c r="G7871" s="1">
        <v>7</v>
      </c>
      <c r="H7871" s="1">
        <v>12</v>
      </c>
      <c r="I7871" s="1">
        <v>4.5999999999999996</v>
      </c>
      <c r="J7871" s="1">
        <v>6.5</v>
      </c>
      <c r="K7871" s="3">
        <v>2750</v>
      </c>
      <c r="L7871" s="2">
        <f>N7871/((1824.17)*(1-EXP(-(0.023514)*I7871))^(1.69151))</f>
        <v>0.77238406429077611</v>
      </c>
      <c r="N7871" s="1">
        <v>29.9</v>
      </c>
      <c r="O7871" s="1">
        <v>10.4</v>
      </c>
      <c r="Q7871" s="1">
        <v>8.98</v>
      </c>
      <c r="R7871" s="1">
        <v>6.34</v>
      </c>
      <c r="AJ7871" s="1" t="s">
        <v>703</v>
      </c>
      <c r="AK7871" s="19">
        <v>49</v>
      </c>
      <c r="AL7871" s="19">
        <v>33.5</v>
      </c>
      <c r="AN7871" s="3">
        <v>1974</v>
      </c>
      <c r="AQ7871">
        <v>80412</v>
      </c>
      <c r="AR7871" s="1" t="s">
        <v>367</v>
      </c>
    </row>
    <row r="7872" spans="1:44" x14ac:dyDescent="0.25">
      <c r="A7872" s="1">
        <v>9515</v>
      </c>
      <c r="B7872" s="1" t="s">
        <v>1233</v>
      </c>
      <c r="C7872" s="1">
        <v>101</v>
      </c>
      <c r="D7872" s="1" t="s">
        <v>5627</v>
      </c>
      <c r="F7872" s="1" t="s">
        <v>859</v>
      </c>
      <c r="G7872" s="1">
        <v>7</v>
      </c>
      <c r="H7872" s="1">
        <v>28</v>
      </c>
      <c r="I7872" s="1">
        <v>10.3</v>
      </c>
      <c r="J7872" s="1">
        <v>10.9</v>
      </c>
      <c r="K7872" s="3">
        <v>3042</v>
      </c>
      <c r="L7872" s="2">
        <f>N7872/((1824.17)*(1-EXP(-(0.023514)*I7872))^(1.69151))</f>
        <v>1.209585890940768</v>
      </c>
      <c r="M7872" s="1">
        <v>28.32</v>
      </c>
      <c r="N7872" s="1">
        <v>164</v>
      </c>
      <c r="O7872" s="1">
        <v>66.239999999999995</v>
      </c>
      <c r="P7872" s="1">
        <v>6.76</v>
      </c>
      <c r="Q7872" s="1">
        <v>12.58</v>
      </c>
      <c r="R7872" s="1">
        <v>8.41</v>
      </c>
      <c r="S7872" s="22"/>
      <c r="AJ7872" s="1" t="s">
        <v>703</v>
      </c>
      <c r="AK7872" s="19">
        <v>46.5</v>
      </c>
      <c r="AL7872" s="19">
        <v>33</v>
      </c>
      <c r="AN7872" s="3">
        <v>1993</v>
      </c>
      <c r="AO7872" s="1">
        <v>2</v>
      </c>
      <c r="AQ7872">
        <v>80814</v>
      </c>
      <c r="AR7872" s="1" t="s">
        <v>4605</v>
      </c>
    </row>
    <row r="7873" spans="1:50" x14ac:dyDescent="0.25">
      <c r="A7873" s="1">
        <v>9516</v>
      </c>
      <c r="B7873" s="1" t="s">
        <v>1233</v>
      </c>
      <c r="C7873" s="1">
        <v>101</v>
      </c>
      <c r="D7873" s="1" t="s">
        <v>5627</v>
      </c>
      <c r="F7873" s="1" t="s">
        <v>859</v>
      </c>
      <c r="G7873" s="1">
        <v>7</v>
      </c>
      <c r="H7873" s="1">
        <v>28</v>
      </c>
      <c r="I7873" s="1">
        <v>10.1</v>
      </c>
      <c r="J7873" s="1">
        <v>10.8</v>
      </c>
      <c r="K7873" s="3">
        <v>3273</v>
      </c>
      <c r="L7873" s="2">
        <f>N7873/((1824.17)*(1-EXP(-(0.023514)*I7873))^(1.69151))</f>
        <v>1.2683981381062819</v>
      </c>
      <c r="M7873" s="1">
        <v>29.89</v>
      </c>
      <c r="N7873" s="1">
        <v>167</v>
      </c>
      <c r="O7873" s="1">
        <v>66.820000000000007</v>
      </c>
      <c r="P7873" s="1">
        <v>7.98</v>
      </c>
      <c r="Q7873" s="1">
        <v>21.74</v>
      </c>
      <c r="R7873" s="1">
        <v>17.16</v>
      </c>
      <c r="S7873" s="22"/>
      <c r="AJ7873" s="1" t="s">
        <v>703</v>
      </c>
      <c r="AK7873" s="19">
        <v>46.5</v>
      </c>
      <c r="AL7873" s="19">
        <v>33</v>
      </c>
      <c r="AN7873" s="3">
        <v>1993</v>
      </c>
      <c r="AO7873" s="1">
        <v>3</v>
      </c>
      <c r="AQ7873">
        <v>80814</v>
      </c>
      <c r="AR7873" s="1" t="s">
        <v>4605</v>
      </c>
    </row>
    <row r="7874" spans="1:50" x14ac:dyDescent="0.25">
      <c r="A7874" s="1">
        <v>9517</v>
      </c>
      <c r="B7874" s="1" t="s">
        <v>1233</v>
      </c>
      <c r="C7874" s="1">
        <v>101</v>
      </c>
      <c r="D7874" s="1" t="s">
        <v>5627</v>
      </c>
      <c r="F7874" s="1" t="s">
        <v>859</v>
      </c>
      <c r="G7874" s="1">
        <v>7</v>
      </c>
      <c r="H7874" s="1">
        <v>28</v>
      </c>
      <c r="I7874" s="1">
        <v>10.3</v>
      </c>
      <c r="J7874" s="1">
        <v>10.8</v>
      </c>
      <c r="K7874" s="3">
        <v>2292</v>
      </c>
      <c r="L7874" s="2">
        <f>N7874/((1824.17)*(1-EXP(-(0.023514)*I7874))^(1.69151))</f>
        <v>0.87031179957933313</v>
      </c>
      <c r="M7874" s="1">
        <v>21.03</v>
      </c>
      <c r="N7874" s="1">
        <v>118</v>
      </c>
      <c r="O7874" s="1">
        <v>47.5</v>
      </c>
      <c r="P7874" s="1">
        <v>5.57</v>
      </c>
      <c r="Q7874" s="1">
        <v>8.2200000000000006</v>
      </c>
      <c r="R7874" s="1">
        <v>5.89</v>
      </c>
      <c r="S7874" s="22"/>
      <c r="AJ7874" s="1" t="s">
        <v>703</v>
      </c>
      <c r="AK7874" s="19">
        <v>46.5</v>
      </c>
      <c r="AL7874" s="19">
        <v>33</v>
      </c>
      <c r="AN7874" s="3">
        <v>1993</v>
      </c>
      <c r="AO7874" s="1">
        <v>3</v>
      </c>
      <c r="AQ7874">
        <v>80814</v>
      </c>
      <c r="AR7874" s="1" t="s">
        <v>4605</v>
      </c>
    </row>
    <row r="7875" spans="1:50" x14ac:dyDescent="0.25">
      <c r="A7875" s="1">
        <v>9518</v>
      </c>
      <c r="B7875" s="1" t="s">
        <v>1233</v>
      </c>
      <c r="C7875" s="1">
        <v>101</v>
      </c>
      <c r="D7875" s="1" t="s">
        <v>5627</v>
      </c>
      <c r="F7875" s="1" t="s">
        <v>859</v>
      </c>
      <c r="G7875" s="1">
        <v>7</v>
      </c>
      <c r="H7875" s="1">
        <v>28</v>
      </c>
      <c r="I7875" s="1">
        <v>9.9</v>
      </c>
      <c r="J7875" s="1">
        <v>10.7</v>
      </c>
      <c r="K7875" s="3">
        <v>2940</v>
      </c>
      <c r="L7875" s="2">
        <f>N7875/((1824.17)*(1-EXP(-(0.023514)*I7875))^(1.69151))</f>
        <v>1.0918082069500321</v>
      </c>
      <c r="M7875" s="1">
        <v>26.39</v>
      </c>
      <c r="N7875" s="1">
        <v>139.5</v>
      </c>
      <c r="O7875" s="1">
        <v>56.69</v>
      </c>
      <c r="P7875" s="1">
        <v>5.32</v>
      </c>
      <c r="Q7875" s="1">
        <v>17.940000000000001</v>
      </c>
      <c r="R7875" s="1">
        <v>11.14</v>
      </c>
      <c r="S7875" s="22"/>
      <c r="AJ7875" s="1" t="s">
        <v>703</v>
      </c>
      <c r="AK7875" s="19">
        <v>46.5</v>
      </c>
      <c r="AL7875" s="19">
        <v>33</v>
      </c>
      <c r="AN7875" s="3">
        <v>1993</v>
      </c>
      <c r="AO7875" s="1">
        <v>3</v>
      </c>
      <c r="AQ7875">
        <v>80814</v>
      </c>
      <c r="AR7875" s="1" t="s">
        <v>4605</v>
      </c>
    </row>
    <row r="7876" spans="1:50" x14ac:dyDescent="0.25">
      <c r="A7876" s="1">
        <v>9519</v>
      </c>
      <c r="B7876" s="1" t="s">
        <v>1233</v>
      </c>
      <c r="C7876" s="1">
        <v>101</v>
      </c>
      <c r="D7876" s="1" t="s">
        <v>5627</v>
      </c>
      <c r="F7876" s="1" t="s">
        <v>859</v>
      </c>
      <c r="G7876" s="1">
        <v>8</v>
      </c>
      <c r="H7876" s="1">
        <v>28</v>
      </c>
      <c r="I7876" s="1">
        <v>7.9</v>
      </c>
      <c r="J7876" s="1">
        <v>9.3000000000000007</v>
      </c>
      <c r="K7876" s="3">
        <v>2735</v>
      </c>
      <c r="L7876" s="2">
        <f>N7876/((1668.67)*(1-EXP(-(0.022864)*I7876))^(1.61028))</f>
        <v>0.91174949812277051</v>
      </c>
      <c r="M7876" s="1">
        <v>18.670000000000002</v>
      </c>
      <c r="N7876" s="1">
        <v>83.8</v>
      </c>
      <c r="O7876" s="1">
        <v>33.159999999999997</v>
      </c>
      <c r="P7876" s="1">
        <v>4.8499999999999996</v>
      </c>
      <c r="Q7876" s="1">
        <v>9.2899999999999991</v>
      </c>
      <c r="R7876" s="1">
        <v>6.11</v>
      </c>
      <c r="S7876" s="22"/>
      <c r="AJ7876" s="1" t="s">
        <v>703</v>
      </c>
      <c r="AK7876" s="19">
        <v>46.5</v>
      </c>
      <c r="AL7876" s="19">
        <v>33</v>
      </c>
      <c r="AN7876" s="3">
        <v>1993</v>
      </c>
      <c r="AO7876" s="1">
        <v>3</v>
      </c>
      <c r="AQ7876">
        <v>80814</v>
      </c>
      <c r="AR7876" s="1" t="s">
        <v>4605</v>
      </c>
    </row>
    <row r="7877" spans="1:50" x14ac:dyDescent="0.25">
      <c r="A7877" s="1">
        <v>9520</v>
      </c>
      <c r="B7877" s="1" t="s">
        <v>1233</v>
      </c>
      <c r="C7877" s="1">
        <v>101</v>
      </c>
      <c r="D7877" s="1" t="s">
        <v>5627</v>
      </c>
      <c r="F7877" s="1" t="s">
        <v>859</v>
      </c>
      <c r="G7877" s="1">
        <v>7</v>
      </c>
      <c r="H7877" s="1">
        <v>28</v>
      </c>
      <c r="I7877" s="1">
        <v>9.3000000000000007</v>
      </c>
      <c r="J7877" s="1">
        <v>10.8</v>
      </c>
      <c r="K7877" s="3">
        <v>1877</v>
      </c>
      <c r="L7877" s="2">
        <f>N7877/((1824.17)*(1-EXP(-(0.023514)*I7877))^(1.69151))</f>
        <v>0.72242441724911655</v>
      </c>
      <c r="M7877" s="1">
        <v>17.079999999999998</v>
      </c>
      <c r="N7877" s="1">
        <v>84</v>
      </c>
      <c r="O7877" s="1">
        <v>34.1</v>
      </c>
      <c r="P7877" s="1">
        <v>3.27</v>
      </c>
      <c r="Q7877" s="1">
        <v>8.56</v>
      </c>
      <c r="R7877" s="1">
        <v>5.03</v>
      </c>
      <c r="S7877" s="22"/>
      <c r="AJ7877" s="1" t="s">
        <v>703</v>
      </c>
      <c r="AK7877" s="19">
        <v>46.5</v>
      </c>
      <c r="AL7877" s="19">
        <v>33</v>
      </c>
      <c r="AN7877" s="3">
        <v>1993</v>
      </c>
      <c r="AO7877" s="1">
        <v>3</v>
      </c>
      <c r="AQ7877">
        <v>80814</v>
      </c>
      <c r="AR7877" s="1" t="s">
        <v>4605</v>
      </c>
    </row>
    <row r="7878" spans="1:50" x14ac:dyDescent="0.25">
      <c r="A7878" s="1">
        <v>9521</v>
      </c>
      <c r="B7878" s="1" t="s">
        <v>1233</v>
      </c>
      <c r="C7878" s="1">
        <v>101</v>
      </c>
      <c r="D7878" s="1" t="s">
        <v>5627</v>
      </c>
      <c r="F7878" s="1" t="s">
        <v>859</v>
      </c>
      <c r="G7878" s="1">
        <v>6</v>
      </c>
      <c r="H7878" s="1">
        <v>28</v>
      </c>
      <c r="I7878" s="1">
        <v>11.4</v>
      </c>
      <c r="J7878" s="1">
        <v>12.5</v>
      </c>
      <c r="K7878" s="3">
        <v>2529</v>
      </c>
      <c r="L7878" s="2">
        <f>N7878/((1963.5)*(1-EXP(-(0.024337)*I7878))^(1.76926))</f>
        <v>1.1854399077075304</v>
      </c>
      <c r="M7878" s="1">
        <v>31.26</v>
      </c>
      <c r="N7878" s="1">
        <v>189.5</v>
      </c>
      <c r="O7878" s="1">
        <v>76.540000000000006</v>
      </c>
      <c r="P7878" s="1">
        <v>8.09</v>
      </c>
      <c r="Q7878" s="1">
        <v>21.81</v>
      </c>
      <c r="R7878" s="1">
        <v>11.76</v>
      </c>
      <c r="S7878" s="22"/>
      <c r="AJ7878" s="1" t="s">
        <v>703</v>
      </c>
      <c r="AK7878" s="19">
        <v>46.5</v>
      </c>
      <c r="AL7878" s="19">
        <v>33</v>
      </c>
      <c r="AN7878" s="3">
        <v>1993</v>
      </c>
      <c r="AO7878" s="1">
        <v>3</v>
      </c>
      <c r="AQ7878">
        <v>80814</v>
      </c>
      <c r="AR7878" s="1" t="s">
        <v>4605</v>
      </c>
    </row>
    <row r="7879" spans="1:50" x14ac:dyDescent="0.25">
      <c r="A7879" s="1">
        <v>9522</v>
      </c>
      <c r="B7879" s="1" t="s">
        <v>1233</v>
      </c>
      <c r="C7879" s="1">
        <v>101</v>
      </c>
      <c r="D7879" s="1" t="s">
        <v>5627</v>
      </c>
      <c r="F7879" s="1" t="s">
        <v>859</v>
      </c>
      <c r="G7879" s="1">
        <v>6</v>
      </c>
      <c r="H7879" s="1">
        <v>28</v>
      </c>
      <c r="I7879" s="1">
        <v>12.3</v>
      </c>
      <c r="J7879" s="1">
        <v>11.8</v>
      </c>
      <c r="K7879" s="3">
        <v>2722</v>
      </c>
      <c r="L7879" s="2">
        <f>N7879/((1963.5)*(1-EXP(-(0.024337)*I7879))^(1.76926))</f>
        <v>1.0996198017853109</v>
      </c>
      <c r="M7879" s="1">
        <v>29.57</v>
      </c>
      <c r="N7879" s="1">
        <v>197.4</v>
      </c>
      <c r="O7879" s="1">
        <v>79.84</v>
      </c>
      <c r="P7879" s="1">
        <v>8.23</v>
      </c>
      <c r="Q7879" s="1">
        <v>11.39</v>
      </c>
      <c r="R7879" s="1">
        <v>7.44</v>
      </c>
      <c r="S7879" s="22"/>
      <c r="AJ7879" s="1" t="s">
        <v>703</v>
      </c>
      <c r="AK7879" s="19">
        <v>46.5</v>
      </c>
      <c r="AL7879" s="19">
        <v>33</v>
      </c>
      <c r="AN7879" s="3">
        <v>1993</v>
      </c>
      <c r="AO7879" s="1">
        <v>3</v>
      </c>
      <c r="AQ7879">
        <v>80814</v>
      </c>
      <c r="AR7879" s="1" t="s">
        <v>4605</v>
      </c>
    </row>
    <row r="7880" spans="1:50" x14ac:dyDescent="0.25">
      <c r="A7880" s="1">
        <v>9523</v>
      </c>
      <c r="B7880" s="1" t="s">
        <v>1233</v>
      </c>
      <c r="C7880" s="1">
        <v>101</v>
      </c>
      <c r="D7880" s="1" t="s">
        <v>5627</v>
      </c>
      <c r="F7880" s="1" t="s">
        <v>859</v>
      </c>
      <c r="G7880" s="1">
        <v>7</v>
      </c>
      <c r="H7880" s="1">
        <v>28</v>
      </c>
      <c r="I7880" s="1">
        <v>10</v>
      </c>
      <c r="J7880" s="1">
        <v>11.1</v>
      </c>
      <c r="K7880" s="3">
        <v>2404</v>
      </c>
      <c r="L7880" s="2">
        <f>N7880/((1824.17)*(1-EXP(-(0.023514)*I7880))^(1.69151))</f>
        <v>0.88657792267902402</v>
      </c>
      <c r="N7880" s="1">
        <v>115</v>
      </c>
      <c r="O7880" s="1">
        <v>46.25</v>
      </c>
      <c r="P7880" s="1">
        <v>5.26</v>
      </c>
      <c r="Q7880" s="1">
        <v>15.18</v>
      </c>
      <c r="R7880" s="1">
        <v>9.14</v>
      </c>
      <c r="S7880" s="22"/>
      <c r="AJ7880" s="1" t="s">
        <v>703</v>
      </c>
      <c r="AK7880" s="19">
        <v>46.5</v>
      </c>
      <c r="AL7880" s="19">
        <v>33</v>
      </c>
      <c r="AN7880" s="3">
        <v>1993</v>
      </c>
      <c r="AO7880" s="1">
        <v>3</v>
      </c>
      <c r="AQ7880">
        <v>80814</v>
      </c>
      <c r="AR7880" s="1" t="s">
        <v>4605</v>
      </c>
    </row>
    <row r="7881" spans="1:50" x14ac:dyDescent="0.25">
      <c r="A7881" s="1">
        <v>9524</v>
      </c>
      <c r="B7881" s="1" t="s">
        <v>1233</v>
      </c>
      <c r="C7881" s="1">
        <v>101</v>
      </c>
      <c r="D7881" s="1" t="s">
        <v>5627</v>
      </c>
      <c r="F7881" s="1" t="s">
        <v>859</v>
      </c>
      <c r="G7881" s="1">
        <v>7</v>
      </c>
      <c r="H7881" s="1">
        <v>28</v>
      </c>
      <c r="I7881" s="1">
        <v>10.4</v>
      </c>
      <c r="J7881" s="1">
        <v>12</v>
      </c>
      <c r="K7881" s="3">
        <v>2535</v>
      </c>
      <c r="L7881" s="2">
        <f>N7881/((1824.17)*(1-EXP(-(0.023514)*I7881))^(1.69151))</f>
        <v>1.0759336665895298</v>
      </c>
      <c r="N7881" s="1">
        <v>148</v>
      </c>
      <c r="O7881" s="1">
        <v>59.66</v>
      </c>
      <c r="P7881" s="1">
        <v>6.54</v>
      </c>
      <c r="Q7881" s="1">
        <v>13.77</v>
      </c>
      <c r="R7881" s="1">
        <v>8.3800000000000008</v>
      </c>
      <c r="S7881" s="22"/>
      <c r="AJ7881" s="1" t="s">
        <v>703</v>
      </c>
      <c r="AK7881" s="19">
        <v>46.5</v>
      </c>
      <c r="AL7881" s="19">
        <v>33</v>
      </c>
      <c r="AN7881" s="3">
        <v>1993</v>
      </c>
      <c r="AO7881" s="1">
        <v>3</v>
      </c>
      <c r="AQ7881">
        <v>80814</v>
      </c>
      <c r="AR7881" s="1" t="s">
        <v>4605</v>
      </c>
    </row>
    <row r="7882" spans="1:50" x14ac:dyDescent="0.25">
      <c r="A7882" s="1">
        <v>9525</v>
      </c>
      <c r="B7882" s="1" t="s">
        <v>1233</v>
      </c>
      <c r="C7882" s="1">
        <v>101</v>
      </c>
      <c r="D7882" s="1" t="s">
        <v>5627</v>
      </c>
      <c r="F7882" s="1" t="s">
        <v>859</v>
      </c>
      <c r="G7882" s="1">
        <v>6</v>
      </c>
      <c r="H7882" s="1">
        <v>28</v>
      </c>
      <c r="I7882" s="1">
        <v>10.7</v>
      </c>
      <c r="J7882" s="1">
        <v>10.9</v>
      </c>
      <c r="K7882" s="3">
        <v>3774</v>
      </c>
      <c r="L7882" s="2">
        <f>N7882/((1963.5)*(1-EXP(-(0.024337)*I7882))^(1.76926))</f>
        <v>1.3657632794119774</v>
      </c>
      <c r="N7882" s="1">
        <v>198</v>
      </c>
      <c r="O7882" s="1">
        <v>80.89</v>
      </c>
      <c r="P7882" s="1">
        <v>6.98</v>
      </c>
      <c r="Q7882" s="1">
        <v>13.34</v>
      </c>
      <c r="R7882" s="1">
        <v>7.03</v>
      </c>
      <c r="S7882" s="22"/>
      <c r="AJ7882" s="1" t="s">
        <v>703</v>
      </c>
      <c r="AK7882" s="19">
        <v>46.5</v>
      </c>
      <c r="AL7882" s="19">
        <v>33</v>
      </c>
      <c r="AN7882" s="3">
        <v>1993</v>
      </c>
      <c r="AO7882" s="1">
        <v>3</v>
      </c>
      <c r="AQ7882">
        <v>80814</v>
      </c>
      <c r="AR7882" s="1" t="s">
        <v>4605</v>
      </c>
    </row>
    <row r="7883" spans="1:50" x14ac:dyDescent="0.25">
      <c r="A7883" s="1">
        <v>9526</v>
      </c>
      <c r="B7883" s="1" t="s">
        <v>1233</v>
      </c>
      <c r="C7883" s="1">
        <v>101</v>
      </c>
      <c r="D7883" s="1" t="s">
        <v>5627</v>
      </c>
      <c r="F7883" s="1" t="s">
        <v>859</v>
      </c>
      <c r="G7883" s="1">
        <v>7</v>
      </c>
      <c r="H7883" s="1">
        <v>28</v>
      </c>
      <c r="I7883" s="1">
        <v>9</v>
      </c>
      <c r="J7883" s="1">
        <v>10</v>
      </c>
      <c r="K7883" s="3">
        <v>2890</v>
      </c>
      <c r="L7883" s="2">
        <f>N7883/((1824.17)*(1-EXP(-(0.023514)*I7883))^(1.69151))</f>
        <v>1.0032882815140913</v>
      </c>
      <c r="N7883" s="1">
        <v>111</v>
      </c>
      <c r="O7883" s="1">
        <v>44.73</v>
      </c>
      <c r="P7883" s="1">
        <v>4.76</v>
      </c>
      <c r="Q7883" s="1">
        <v>13.26</v>
      </c>
      <c r="R7883" s="1">
        <v>6.99</v>
      </c>
      <c r="S7883" s="22"/>
      <c r="AJ7883" s="1" t="s">
        <v>703</v>
      </c>
      <c r="AK7883" s="19">
        <v>46.5</v>
      </c>
      <c r="AL7883" s="19">
        <v>33</v>
      </c>
      <c r="AN7883" s="3">
        <v>1993</v>
      </c>
      <c r="AO7883" s="1">
        <v>3</v>
      </c>
      <c r="AQ7883">
        <v>80814</v>
      </c>
      <c r="AR7883" s="1" t="s">
        <v>4605</v>
      </c>
    </row>
    <row r="7884" spans="1:50" x14ac:dyDescent="0.25">
      <c r="A7884" s="1">
        <v>9527</v>
      </c>
      <c r="B7884" s="1" t="s">
        <v>1233</v>
      </c>
      <c r="C7884" s="1">
        <v>101</v>
      </c>
      <c r="D7884" s="1" t="s">
        <v>5627</v>
      </c>
      <c r="F7884" s="1" t="s">
        <v>859</v>
      </c>
      <c r="G7884" s="1">
        <v>6</v>
      </c>
      <c r="H7884" s="1">
        <v>28</v>
      </c>
      <c r="I7884" s="1">
        <v>10.9</v>
      </c>
      <c r="J7884" s="1">
        <v>11.3</v>
      </c>
      <c r="K7884" s="3">
        <v>2385</v>
      </c>
      <c r="L7884" s="2">
        <f>N7884/((1963.5)*(1-EXP(-(0.024337)*I7884))^(1.76926))</f>
        <v>0.87138907825690903</v>
      </c>
      <c r="N7884" s="1">
        <v>130</v>
      </c>
      <c r="O7884" s="1">
        <v>52.519999999999996</v>
      </c>
      <c r="P7884" s="1">
        <v>5.76</v>
      </c>
      <c r="Q7884" s="1">
        <v>11.23</v>
      </c>
      <c r="R7884" s="1">
        <v>6.9</v>
      </c>
      <c r="S7884" s="22"/>
      <c r="AJ7884" s="1" t="s">
        <v>703</v>
      </c>
      <c r="AK7884" s="19">
        <v>46.5</v>
      </c>
      <c r="AL7884" s="19">
        <v>33</v>
      </c>
      <c r="AN7884" s="3">
        <v>1993</v>
      </c>
      <c r="AO7884" s="1">
        <v>3</v>
      </c>
      <c r="AQ7884">
        <v>80814</v>
      </c>
      <c r="AR7884" s="1" t="s">
        <v>4605</v>
      </c>
    </row>
    <row r="7885" spans="1:50" x14ac:dyDescent="0.25">
      <c r="A7885" s="1">
        <v>9528</v>
      </c>
      <c r="B7885" s="1" t="s">
        <v>1233</v>
      </c>
      <c r="C7885" s="1">
        <v>101</v>
      </c>
      <c r="D7885" s="1" t="s">
        <v>5627</v>
      </c>
      <c r="F7885" s="1" t="s">
        <v>859</v>
      </c>
      <c r="G7885" s="1">
        <v>8</v>
      </c>
      <c r="H7885" s="1">
        <v>34</v>
      </c>
      <c r="I7885" s="1">
        <v>9.8000000000000007</v>
      </c>
      <c r="J7885" s="1">
        <v>11.1</v>
      </c>
      <c r="K7885" s="3">
        <v>2048</v>
      </c>
      <c r="L7885" s="2">
        <f>N7885/((1668.67)*(1-EXP(-(0.022864)*I7885))^(1.61028))</f>
        <v>0.80336058806528665</v>
      </c>
      <c r="N7885" s="1">
        <v>101</v>
      </c>
      <c r="O7885" s="1">
        <v>40.910000000000004</v>
      </c>
      <c r="P7885" s="1">
        <v>3.85</v>
      </c>
      <c r="Q7885" s="1">
        <v>10.84</v>
      </c>
      <c r="R7885" s="1">
        <v>6.5</v>
      </c>
      <c r="S7885" s="22"/>
      <c r="AJ7885" s="1" t="s">
        <v>703</v>
      </c>
      <c r="AK7885" s="19">
        <v>46.5</v>
      </c>
      <c r="AL7885" s="19">
        <v>33</v>
      </c>
      <c r="AN7885" s="3">
        <v>1993</v>
      </c>
      <c r="AO7885" s="1">
        <v>3</v>
      </c>
      <c r="AQ7885">
        <v>80814</v>
      </c>
      <c r="AR7885" s="1" t="s">
        <v>4605</v>
      </c>
    </row>
    <row r="7886" spans="1:50" x14ac:dyDescent="0.25">
      <c r="A7886" s="1">
        <v>9529</v>
      </c>
      <c r="B7886" s="1" t="s">
        <v>1233</v>
      </c>
      <c r="C7886" s="1">
        <v>101</v>
      </c>
      <c r="D7886" s="1" t="s">
        <v>5627</v>
      </c>
      <c r="F7886" s="1" t="s">
        <v>859</v>
      </c>
      <c r="G7886" s="1">
        <v>7</v>
      </c>
      <c r="H7886" s="1">
        <v>26</v>
      </c>
      <c r="I7886" s="1">
        <v>9.4</v>
      </c>
      <c r="J7886" s="1">
        <v>10.7</v>
      </c>
      <c r="K7886" s="3">
        <v>2512</v>
      </c>
      <c r="L7886" s="2">
        <f>N7886/((1824.17)*(1-EXP(-(0.023514)*I7886))^(1.69151))</f>
        <v>0.93085272586085088</v>
      </c>
      <c r="N7886" s="1">
        <v>110</v>
      </c>
      <c r="O7886" s="1">
        <v>44.760000000000005</v>
      </c>
      <c r="P7886" s="1">
        <v>3.77</v>
      </c>
      <c r="Q7886" s="1">
        <v>8.74</v>
      </c>
      <c r="R7886" s="1">
        <v>4.6100000000000003</v>
      </c>
      <c r="S7886" s="22"/>
      <c r="AJ7886" s="1" t="s">
        <v>703</v>
      </c>
      <c r="AK7886" s="19">
        <v>46.5</v>
      </c>
      <c r="AL7886" s="19">
        <v>33</v>
      </c>
      <c r="AN7886" s="3">
        <v>1993</v>
      </c>
      <c r="AO7886" s="1">
        <v>3</v>
      </c>
      <c r="AQ7886">
        <v>80814</v>
      </c>
      <c r="AR7886" s="1" t="s">
        <v>4605</v>
      </c>
    </row>
    <row r="7887" spans="1:50" x14ac:dyDescent="0.25">
      <c r="A7887" s="1">
        <v>9530</v>
      </c>
      <c r="B7887" s="1" t="s">
        <v>1233</v>
      </c>
      <c r="C7887" s="1">
        <v>101</v>
      </c>
      <c r="D7887" s="1" t="s">
        <v>5627</v>
      </c>
      <c r="F7887" s="1" t="s">
        <v>859</v>
      </c>
      <c r="G7887" s="1">
        <v>7</v>
      </c>
      <c r="H7887" s="1">
        <v>26</v>
      </c>
      <c r="I7887" s="1">
        <v>9.1999999999999993</v>
      </c>
      <c r="J7887" s="1">
        <v>11.1</v>
      </c>
      <c r="K7887" s="3">
        <v>2730</v>
      </c>
      <c r="L7887" s="2">
        <f>N7887/((1824.17)*(1-EXP(-(0.023514)*I7887))^(1.69151))</f>
        <v>1.1539752794674034</v>
      </c>
      <c r="N7887" s="1">
        <v>132</v>
      </c>
      <c r="O7887" s="1">
        <v>53.93</v>
      </c>
      <c r="P7887" s="1">
        <v>4.6500000000000004</v>
      </c>
      <c r="Q7887" s="1">
        <v>14.6</v>
      </c>
      <c r="R7887" s="1">
        <v>8.8800000000000008</v>
      </c>
      <c r="S7887" s="22"/>
      <c r="AJ7887" s="1" t="s">
        <v>703</v>
      </c>
      <c r="AK7887" s="19">
        <v>46.5</v>
      </c>
      <c r="AL7887" s="19">
        <v>33</v>
      </c>
      <c r="AN7887" s="3">
        <v>1993</v>
      </c>
      <c r="AO7887" s="1">
        <v>3</v>
      </c>
      <c r="AQ7887">
        <v>80814</v>
      </c>
      <c r="AR7887" s="1" t="s">
        <v>4605</v>
      </c>
      <c r="AU7887" s="32"/>
      <c r="AV7887" s="32"/>
      <c r="AW7887" s="32"/>
      <c r="AX7887" s="32"/>
    </row>
    <row r="7888" spans="1:50" x14ac:dyDescent="0.25">
      <c r="A7888" s="1">
        <v>9531</v>
      </c>
      <c r="B7888" s="1" t="s">
        <v>1233</v>
      </c>
      <c r="C7888" s="1">
        <v>101</v>
      </c>
      <c r="D7888" s="1" t="s">
        <v>5627</v>
      </c>
      <c r="F7888" s="1" t="s">
        <v>859</v>
      </c>
      <c r="G7888" s="1">
        <v>8</v>
      </c>
      <c r="H7888" s="1">
        <v>31</v>
      </c>
      <c r="I7888" s="1">
        <v>10.9</v>
      </c>
      <c r="J7888" s="1">
        <v>11.6</v>
      </c>
      <c r="K7888" s="3">
        <v>2663</v>
      </c>
      <c r="L7888" s="2">
        <f>N7888/((1668.67)*(1-EXP(-(0.022864)*I7888))^(1.61028))</f>
        <v>0.90201804130452923</v>
      </c>
      <c r="N7888" s="1">
        <v>132</v>
      </c>
      <c r="O7888" s="1">
        <v>54.21</v>
      </c>
      <c r="P7888" s="1">
        <v>3.57</v>
      </c>
      <c r="Q7888" s="1">
        <v>12.57</v>
      </c>
      <c r="R7888" s="1">
        <v>7.89</v>
      </c>
      <c r="S7888" s="22"/>
      <c r="AJ7888" s="1" t="s">
        <v>703</v>
      </c>
      <c r="AK7888" s="19">
        <v>46.5</v>
      </c>
      <c r="AL7888" s="19">
        <v>33</v>
      </c>
      <c r="AN7888" s="3">
        <v>1993</v>
      </c>
      <c r="AO7888" s="1">
        <v>2</v>
      </c>
      <c r="AQ7888">
        <v>80814</v>
      </c>
      <c r="AR7888" s="1" t="s">
        <v>4605</v>
      </c>
    </row>
    <row r="7889" spans="1:44" x14ac:dyDescent="0.25">
      <c r="A7889" s="1">
        <v>9532</v>
      </c>
      <c r="B7889" s="1" t="s">
        <v>1233</v>
      </c>
      <c r="C7889" s="1">
        <v>101</v>
      </c>
      <c r="D7889" s="1" t="s">
        <v>5627</v>
      </c>
      <c r="F7889" s="1" t="s">
        <v>859</v>
      </c>
      <c r="G7889" s="1">
        <v>8</v>
      </c>
      <c r="H7889" s="1">
        <v>31</v>
      </c>
      <c r="I7889" s="1">
        <v>8.9</v>
      </c>
      <c r="J7889" s="1">
        <v>10.5</v>
      </c>
      <c r="K7889" s="3">
        <v>2107</v>
      </c>
      <c r="L7889" s="2">
        <f>N7889/((1668.67)*(1-EXP(-(0.022864)*I7889))^(1.61028))</f>
        <v>0.57317246770564645</v>
      </c>
      <c r="N7889" s="1">
        <v>62.7</v>
      </c>
      <c r="O7889" s="1">
        <v>25.39</v>
      </c>
      <c r="P7889" s="1">
        <v>2.5499999999999998</v>
      </c>
      <c r="Q7889" s="1">
        <v>10.5</v>
      </c>
      <c r="R7889" s="1">
        <v>5.53</v>
      </c>
      <c r="S7889" s="22"/>
      <c r="AJ7889" s="1" t="s">
        <v>703</v>
      </c>
      <c r="AK7889" s="19">
        <v>46.5</v>
      </c>
      <c r="AL7889" s="19">
        <v>33</v>
      </c>
      <c r="AN7889" s="3">
        <v>1993</v>
      </c>
      <c r="AO7889" s="1">
        <v>2</v>
      </c>
      <c r="AQ7889">
        <v>80814</v>
      </c>
      <c r="AR7889" s="1" t="s">
        <v>4605</v>
      </c>
    </row>
    <row r="7890" spans="1:44" x14ac:dyDescent="0.25">
      <c r="A7890" s="1">
        <v>9533</v>
      </c>
      <c r="B7890" s="1" t="s">
        <v>1233</v>
      </c>
      <c r="C7890" s="1">
        <v>101</v>
      </c>
      <c r="D7890" s="1" t="s">
        <v>5627</v>
      </c>
      <c r="F7890" s="1" t="s">
        <v>859</v>
      </c>
      <c r="G7890" s="1">
        <v>6</v>
      </c>
      <c r="H7890" s="1">
        <v>28</v>
      </c>
      <c r="I7890" s="1">
        <v>10.5</v>
      </c>
      <c r="J7890" s="1">
        <v>12.7</v>
      </c>
      <c r="K7890" s="3">
        <v>1576</v>
      </c>
      <c r="L7890" s="2">
        <f>N7890/((1963.5)*(1-EXP(-(0.024337)*I7890))^(1.76926))</f>
        <v>0.66835674424228209</v>
      </c>
      <c r="N7890" s="1">
        <v>94.1</v>
      </c>
      <c r="O7890" s="1">
        <v>37.9</v>
      </c>
      <c r="P7890" s="1">
        <v>4.21</v>
      </c>
      <c r="Q7890" s="1">
        <v>10.7</v>
      </c>
      <c r="R7890" s="1">
        <v>6.49</v>
      </c>
      <c r="S7890" s="22"/>
      <c r="AJ7890" s="1" t="s">
        <v>703</v>
      </c>
      <c r="AK7890" s="19">
        <v>46.5</v>
      </c>
      <c r="AL7890" s="19">
        <v>33</v>
      </c>
      <c r="AN7890" s="3">
        <v>1993</v>
      </c>
      <c r="AO7890" s="1">
        <v>2</v>
      </c>
      <c r="AQ7890">
        <v>80814</v>
      </c>
      <c r="AR7890" s="1" t="s">
        <v>4605</v>
      </c>
    </row>
    <row r="7891" spans="1:44" x14ac:dyDescent="0.25">
      <c r="A7891" s="1">
        <v>9534</v>
      </c>
      <c r="B7891" s="1" t="s">
        <v>1233</v>
      </c>
      <c r="C7891" s="1">
        <v>101</v>
      </c>
      <c r="D7891" s="1" t="s">
        <v>5627</v>
      </c>
      <c r="F7891" s="1" t="s">
        <v>859</v>
      </c>
      <c r="G7891" s="1">
        <v>7</v>
      </c>
      <c r="H7891" s="1">
        <v>28</v>
      </c>
      <c r="I7891" s="1">
        <v>9</v>
      </c>
      <c r="J7891" s="1">
        <v>11.9</v>
      </c>
      <c r="K7891" s="3">
        <v>1915</v>
      </c>
      <c r="L7891" s="2">
        <f>N7891/((1824.17)*(1-EXP(-(0.023514)*I7891))^(1.69151))</f>
        <v>0.81438084832810476</v>
      </c>
      <c r="N7891" s="1">
        <v>90.1</v>
      </c>
      <c r="O7891" s="1">
        <v>36.75</v>
      </c>
      <c r="P7891" s="1">
        <v>3.19</v>
      </c>
      <c r="Q7891" s="1">
        <v>10.48</v>
      </c>
      <c r="R7891" s="1">
        <v>6.31</v>
      </c>
      <c r="S7891" s="22"/>
      <c r="AJ7891" s="1" t="s">
        <v>703</v>
      </c>
      <c r="AK7891" s="19">
        <v>46.5</v>
      </c>
      <c r="AL7891" s="19">
        <v>33</v>
      </c>
      <c r="AN7891" s="3">
        <v>1993</v>
      </c>
      <c r="AO7891" s="1">
        <v>2</v>
      </c>
      <c r="AQ7891">
        <v>80814</v>
      </c>
      <c r="AR7891" s="1" t="s">
        <v>4605</v>
      </c>
    </row>
    <row r="7892" spans="1:44" x14ac:dyDescent="0.25">
      <c r="A7892" s="1">
        <v>9535</v>
      </c>
      <c r="B7892" s="1" t="s">
        <v>1233</v>
      </c>
      <c r="C7892" s="1">
        <v>101</v>
      </c>
      <c r="D7892" s="1" t="s">
        <v>5627</v>
      </c>
      <c r="F7892" s="1" t="s">
        <v>859</v>
      </c>
      <c r="G7892" s="1">
        <v>9</v>
      </c>
      <c r="H7892" s="1">
        <v>32</v>
      </c>
      <c r="I7892" s="1">
        <v>7.7</v>
      </c>
      <c r="J7892" s="1">
        <v>10.3</v>
      </c>
      <c r="K7892" s="3">
        <v>1888</v>
      </c>
      <c r="L7892" s="2">
        <f>N7892/((1581.94)*(1-EXP(-(0.021301)*I7892))^(1.51716))</f>
        <v>0.59928983801035363</v>
      </c>
      <c r="N7892" s="1">
        <v>54</v>
      </c>
      <c r="O7892" s="1">
        <v>22.189999999999998</v>
      </c>
      <c r="P7892" s="1">
        <v>1.61</v>
      </c>
      <c r="Q7892" s="1">
        <v>13.06</v>
      </c>
      <c r="R7892" s="1">
        <v>7.21</v>
      </c>
      <c r="S7892" s="22"/>
      <c r="AJ7892" s="1" t="s">
        <v>703</v>
      </c>
      <c r="AK7892" s="19">
        <v>46.5</v>
      </c>
      <c r="AL7892" s="19">
        <v>33</v>
      </c>
      <c r="AN7892" s="3">
        <v>1993</v>
      </c>
      <c r="AO7892" s="1">
        <v>4</v>
      </c>
      <c r="AQ7892">
        <v>80814</v>
      </c>
      <c r="AR7892" s="1" t="s">
        <v>4605</v>
      </c>
    </row>
    <row r="7893" spans="1:44" x14ac:dyDescent="0.25">
      <c r="A7893" s="1">
        <v>9536</v>
      </c>
      <c r="B7893" s="1" t="s">
        <v>1233</v>
      </c>
      <c r="C7893" s="1">
        <v>101</v>
      </c>
      <c r="D7893" s="1" t="s">
        <v>5627</v>
      </c>
      <c r="F7893" s="1" t="s">
        <v>859</v>
      </c>
      <c r="G7893" s="1">
        <v>6</v>
      </c>
      <c r="H7893" s="1">
        <v>24</v>
      </c>
      <c r="I7893" s="1">
        <v>9.6999999999999993</v>
      </c>
      <c r="J7893" s="1">
        <v>11.9</v>
      </c>
      <c r="K7893" s="3">
        <v>1936</v>
      </c>
      <c r="L7893" s="2">
        <f>N7893/((1963.5)*(1-EXP(-(0.024337)*I7893))^(1.76926))</f>
        <v>0.81182011755737793</v>
      </c>
      <c r="N7893" s="1">
        <v>101</v>
      </c>
      <c r="O7893" s="1">
        <v>41.59</v>
      </c>
      <c r="P7893" s="1">
        <v>3.07</v>
      </c>
      <c r="Q7893" s="1">
        <v>14.52</v>
      </c>
      <c r="R7893" s="1">
        <v>7</v>
      </c>
      <c r="S7893" s="22"/>
      <c r="AJ7893" s="1" t="s">
        <v>703</v>
      </c>
      <c r="AK7893" s="19">
        <v>46.5</v>
      </c>
      <c r="AL7893" s="19">
        <v>33</v>
      </c>
      <c r="AN7893" s="3">
        <v>1993</v>
      </c>
      <c r="AO7893" s="1">
        <v>8</v>
      </c>
      <c r="AQ7893">
        <v>80814</v>
      </c>
      <c r="AR7893" s="1" t="s">
        <v>4605</v>
      </c>
    </row>
    <row r="7894" spans="1:44" x14ac:dyDescent="0.25">
      <c r="A7894" s="1">
        <v>9537</v>
      </c>
      <c r="B7894" s="1" t="s">
        <v>1233</v>
      </c>
      <c r="C7894" s="1">
        <v>101</v>
      </c>
      <c r="D7894" s="1" t="s">
        <v>5627</v>
      </c>
      <c r="F7894" s="1" t="s">
        <v>859</v>
      </c>
      <c r="G7894" s="1">
        <v>8</v>
      </c>
      <c r="H7894" s="1">
        <v>29</v>
      </c>
      <c r="I7894" s="1">
        <v>7.9</v>
      </c>
      <c r="J7894" s="1">
        <v>11.1</v>
      </c>
      <c r="K7894" s="3">
        <v>1457</v>
      </c>
      <c r="L7894" s="2">
        <f>N7894/((1668.67)*(1-EXP(-(0.022864)*I7894))^(1.61028))</f>
        <v>0.53203520833178375</v>
      </c>
      <c r="N7894" s="1">
        <v>48.9</v>
      </c>
      <c r="O7894" s="1">
        <v>19.89</v>
      </c>
      <c r="P7894" s="1">
        <v>1.83</v>
      </c>
      <c r="Q7894" s="1">
        <v>9.56</v>
      </c>
      <c r="R7894" s="1">
        <v>4.05</v>
      </c>
      <c r="S7894" s="22"/>
      <c r="AJ7894" s="1" t="s">
        <v>703</v>
      </c>
      <c r="AK7894" s="19">
        <v>46.5</v>
      </c>
      <c r="AL7894" s="19">
        <v>33</v>
      </c>
      <c r="AN7894" s="3">
        <v>1993</v>
      </c>
      <c r="AO7894" s="1">
        <v>4</v>
      </c>
      <c r="AQ7894">
        <v>80814</v>
      </c>
      <c r="AR7894" s="1" t="s">
        <v>4605</v>
      </c>
    </row>
    <row r="7895" spans="1:44" x14ac:dyDescent="0.25">
      <c r="A7895" s="1">
        <v>9538</v>
      </c>
      <c r="B7895" s="1" t="s">
        <v>1233</v>
      </c>
      <c r="C7895" s="1">
        <v>101</v>
      </c>
      <c r="D7895" s="1" t="s">
        <v>5627</v>
      </c>
      <c r="F7895" s="1" t="s">
        <v>859</v>
      </c>
      <c r="G7895" s="1">
        <v>8</v>
      </c>
      <c r="H7895" s="1">
        <v>29</v>
      </c>
      <c r="I7895" s="1">
        <v>8.5</v>
      </c>
      <c r="J7895" s="1">
        <v>10.8</v>
      </c>
      <c r="K7895" s="3">
        <v>1515</v>
      </c>
      <c r="L7895" s="2">
        <f>N7895/((1668.67)*(1-EXP(-(0.022864)*I7895))^(1.61028))</f>
        <v>0.57277289264473552</v>
      </c>
      <c r="N7895" s="1">
        <v>58.6</v>
      </c>
      <c r="O7895" s="1">
        <v>24.02</v>
      </c>
      <c r="P7895" s="1">
        <v>1.86</v>
      </c>
      <c r="Q7895" s="1">
        <v>8.15</v>
      </c>
      <c r="R7895" s="1">
        <v>4.96</v>
      </c>
      <c r="S7895" s="22"/>
      <c r="AJ7895" s="1" t="s">
        <v>703</v>
      </c>
      <c r="AK7895" s="19">
        <v>46.5</v>
      </c>
      <c r="AL7895" s="19">
        <v>33</v>
      </c>
      <c r="AN7895" s="3">
        <v>1993</v>
      </c>
      <c r="AO7895" s="1">
        <v>3</v>
      </c>
      <c r="AQ7895">
        <v>80814</v>
      </c>
      <c r="AR7895" s="1" t="s">
        <v>4605</v>
      </c>
    </row>
    <row r="7896" spans="1:44" x14ac:dyDescent="0.25">
      <c r="A7896" s="1">
        <v>9539</v>
      </c>
      <c r="B7896" s="1" t="s">
        <v>1233</v>
      </c>
      <c r="C7896" s="1">
        <v>101</v>
      </c>
      <c r="D7896" s="1" t="s">
        <v>5627</v>
      </c>
      <c r="F7896" s="1" t="s">
        <v>859</v>
      </c>
      <c r="G7896" s="1">
        <v>9</v>
      </c>
      <c r="H7896" s="1">
        <v>22</v>
      </c>
      <c r="I7896" s="1">
        <v>4.5</v>
      </c>
      <c r="J7896" s="1">
        <v>5.0999999999999996</v>
      </c>
      <c r="K7896" s="3">
        <v>2314</v>
      </c>
      <c r="L7896" s="2">
        <f>N7896/((1581.94)*(1-EXP(-(0.021301)*I7896))^(1.51716))</f>
        <v>0.30983956418095948</v>
      </c>
      <c r="N7896" s="1">
        <v>13</v>
      </c>
      <c r="O7896" s="1">
        <v>5.15</v>
      </c>
      <c r="P7896" s="1">
        <v>0.75</v>
      </c>
      <c r="Q7896" s="1">
        <v>5.4</v>
      </c>
      <c r="R7896" s="1">
        <v>3.08</v>
      </c>
      <c r="S7896" s="22"/>
      <c r="AJ7896" s="1" t="s">
        <v>703</v>
      </c>
      <c r="AK7896" s="19">
        <v>46.5</v>
      </c>
      <c r="AL7896" s="19">
        <v>33</v>
      </c>
      <c r="AN7896" s="3">
        <v>1993</v>
      </c>
      <c r="AO7896" s="1">
        <v>6</v>
      </c>
      <c r="AQ7896">
        <v>80814</v>
      </c>
      <c r="AR7896" s="1" t="s">
        <v>4605</v>
      </c>
    </row>
    <row r="7897" spans="1:44" x14ac:dyDescent="0.25">
      <c r="A7897" s="1">
        <v>9540</v>
      </c>
      <c r="B7897" s="1" t="s">
        <v>1233</v>
      </c>
      <c r="C7897" s="1">
        <v>101</v>
      </c>
      <c r="D7897" s="1" t="s">
        <v>5627</v>
      </c>
      <c r="F7897" s="1" t="s">
        <v>859</v>
      </c>
      <c r="G7897" s="1">
        <v>6</v>
      </c>
      <c r="H7897" s="1">
        <v>20</v>
      </c>
      <c r="I7897" s="1">
        <v>8.1</v>
      </c>
      <c r="J7897" s="1">
        <v>9.6999999999999993</v>
      </c>
      <c r="K7897" s="3">
        <v>2121</v>
      </c>
      <c r="L7897" s="2">
        <f>N7897/((1963.5)*(1-EXP(-(0.024337)*I7897))^(1.76926))</f>
        <v>0.68562335267183028</v>
      </c>
      <c r="N7897" s="1">
        <v>64.099999999999994</v>
      </c>
      <c r="O7897" s="1">
        <v>25.68</v>
      </c>
      <c r="P7897" s="1">
        <v>3.13</v>
      </c>
      <c r="Q7897" s="1">
        <v>7.62</v>
      </c>
      <c r="R7897" s="1">
        <v>5.0199999999999996</v>
      </c>
      <c r="S7897" s="22"/>
      <c r="AJ7897" s="1" t="s">
        <v>703</v>
      </c>
      <c r="AK7897" s="19">
        <v>46.5</v>
      </c>
      <c r="AL7897" s="19">
        <v>33</v>
      </c>
      <c r="AN7897" s="3">
        <v>1993</v>
      </c>
      <c r="AO7897" s="1">
        <v>3</v>
      </c>
      <c r="AQ7897">
        <v>80814</v>
      </c>
      <c r="AR7897" s="1" t="s">
        <v>4605</v>
      </c>
    </row>
    <row r="7898" spans="1:44" x14ac:dyDescent="0.25">
      <c r="A7898" s="1">
        <v>9541</v>
      </c>
      <c r="B7898" s="1" t="s">
        <v>1233</v>
      </c>
      <c r="C7898" s="1">
        <v>101</v>
      </c>
      <c r="D7898" s="1" t="s">
        <v>5627</v>
      </c>
      <c r="F7898" s="1" t="s">
        <v>859</v>
      </c>
      <c r="G7898" s="1">
        <v>6</v>
      </c>
      <c r="H7898" s="1">
        <v>32</v>
      </c>
      <c r="I7898" s="1">
        <v>12.6</v>
      </c>
      <c r="J7898" s="1">
        <v>13.1</v>
      </c>
      <c r="K7898" s="3">
        <v>1775</v>
      </c>
      <c r="L7898" s="2">
        <f>N7898/((1963.5)*(1-EXP(-(0.024337)*I7898))^(1.76926))</f>
        <v>0.76266049198736374</v>
      </c>
      <c r="N7898" s="1">
        <v>142</v>
      </c>
      <c r="O7898" s="1">
        <v>57.77</v>
      </c>
      <c r="P7898" s="1">
        <v>4.99</v>
      </c>
      <c r="Q7898" s="1">
        <v>10.57</v>
      </c>
      <c r="R7898" s="1">
        <v>7.29</v>
      </c>
      <c r="S7898" s="22"/>
      <c r="AJ7898" s="1" t="s">
        <v>703</v>
      </c>
      <c r="AK7898" s="19">
        <v>46.5</v>
      </c>
      <c r="AL7898" s="19">
        <v>33</v>
      </c>
      <c r="AN7898" s="3">
        <v>1993</v>
      </c>
      <c r="AO7898" s="1">
        <v>3</v>
      </c>
      <c r="AQ7898">
        <v>80814</v>
      </c>
      <c r="AR7898" s="1" t="s">
        <v>4605</v>
      </c>
    </row>
    <row r="7899" spans="1:44" x14ac:dyDescent="0.25">
      <c r="A7899" s="1">
        <v>9542</v>
      </c>
      <c r="B7899" s="1" t="s">
        <v>1233</v>
      </c>
      <c r="C7899" s="1">
        <v>101</v>
      </c>
      <c r="D7899" s="1" t="s">
        <v>5627</v>
      </c>
      <c r="F7899" s="1" t="s">
        <v>859</v>
      </c>
      <c r="G7899" s="1">
        <v>5</v>
      </c>
      <c r="H7899" s="1">
        <v>26</v>
      </c>
      <c r="I7899" s="1">
        <v>12.3</v>
      </c>
      <c r="J7899" s="1">
        <v>14.1</v>
      </c>
      <c r="K7899" s="3">
        <v>1352</v>
      </c>
      <c r="L7899" s="2">
        <f>N7899/((2111.2)*(1-EXP(-(0.024888)*I7899))^(1.82531))</f>
        <v>0.69075416726321048</v>
      </c>
      <c r="N7899" s="1">
        <v>128</v>
      </c>
      <c r="O7899" s="1">
        <v>52.849999999999994</v>
      </c>
      <c r="P7899" s="1">
        <v>3.66</v>
      </c>
      <c r="Q7899" s="1">
        <v>11.84</v>
      </c>
      <c r="R7899" s="1">
        <v>5.45</v>
      </c>
      <c r="S7899" s="22"/>
      <c r="AJ7899" s="1" t="s">
        <v>703</v>
      </c>
      <c r="AK7899" s="19">
        <v>46.5</v>
      </c>
      <c r="AL7899" s="19">
        <v>33</v>
      </c>
      <c r="AN7899" s="3">
        <v>1993</v>
      </c>
      <c r="AO7899" s="1">
        <v>3</v>
      </c>
      <c r="AQ7899">
        <v>80814</v>
      </c>
      <c r="AR7899" s="1" t="s">
        <v>4605</v>
      </c>
    </row>
    <row r="7900" spans="1:44" x14ac:dyDescent="0.25">
      <c r="A7900" s="1">
        <v>9543</v>
      </c>
      <c r="B7900" s="1" t="s">
        <v>1233</v>
      </c>
      <c r="C7900" s="1">
        <v>101</v>
      </c>
      <c r="D7900" s="1" t="s">
        <v>5627</v>
      </c>
      <c r="F7900" s="1" t="s">
        <v>859</v>
      </c>
      <c r="G7900" s="1">
        <v>6</v>
      </c>
      <c r="H7900" s="1">
        <v>27</v>
      </c>
      <c r="I7900" s="1">
        <v>11.8</v>
      </c>
      <c r="J7900" s="1">
        <v>13</v>
      </c>
      <c r="K7900" s="3">
        <v>1190</v>
      </c>
      <c r="L7900" s="2">
        <f>N7900/((1963.5)*(1-EXP(-(0.024337)*I7900))^(1.76926))</f>
        <v>0.57083578483761155</v>
      </c>
      <c r="N7900" s="1">
        <v>96.2</v>
      </c>
      <c r="O7900" s="1">
        <v>39.410000000000004</v>
      </c>
      <c r="P7900" s="1">
        <v>3.07</v>
      </c>
      <c r="Q7900" s="1">
        <v>9.11</v>
      </c>
      <c r="R7900" s="1">
        <v>5.52</v>
      </c>
      <c r="S7900" s="22"/>
      <c r="AJ7900" s="1" t="s">
        <v>703</v>
      </c>
      <c r="AK7900" s="19">
        <v>46.5</v>
      </c>
      <c r="AL7900" s="19">
        <v>33</v>
      </c>
      <c r="AN7900" s="3">
        <v>1993</v>
      </c>
      <c r="AO7900" s="1">
        <v>3</v>
      </c>
      <c r="AQ7900">
        <v>80814</v>
      </c>
      <c r="AR7900" s="1" t="s">
        <v>4605</v>
      </c>
    </row>
    <row r="7901" spans="1:44" x14ac:dyDescent="0.25">
      <c r="A7901" s="1">
        <v>9544</v>
      </c>
      <c r="B7901" s="1" t="s">
        <v>1233</v>
      </c>
      <c r="C7901" s="1">
        <v>101</v>
      </c>
      <c r="D7901" s="1" t="s">
        <v>5627</v>
      </c>
      <c r="F7901" s="1" t="s">
        <v>859</v>
      </c>
      <c r="G7901" s="1">
        <v>6</v>
      </c>
      <c r="H7901" s="1">
        <v>29</v>
      </c>
      <c r="I7901" s="1">
        <v>12.5</v>
      </c>
      <c r="J7901" s="1">
        <v>16.5</v>
      </c>
      <c r="K7901" s="3">
        <v>905</v>
      </c>
      <c r="L7901" s="2">
        <f>N7901/((1963.5)*(1-EXP(-(0.024337)*I7901))^(1.76926))</f>
        <v>0.67406176068529222</v>
      </c>
      <c r="N7901" s="1">
        <v>124</v>
      </c>
      <c r="O7901" s="1">
        <v>51.23</v>
      </c>
      <c r="P7901" s="1">
        <v>3.19</v>
      </c>
      <c r="Q7901" s="1">
        <v>10.02</v>
      </c>
      <c r="R7901" s="1">
        <v>5.59</v>
      </c>
      <c r="S7901" s="22"/>
      <c r="AJ7901" s="1" t="s">
        <v>703</v>
      </c>
      <c r="AK7901" s="19">
        <v>46.5</v>
      </c>
      <c r="AL7901" s="19">
        <v>33</v>
      </c>
      <c r="AN7901" s="3">
        <v>1993</v>
      </c>
      <c r="AO7901" s="1">
        <v>3</v>
      </c>
      <c r="AQ7901">
        <v>80814</v>
      </c>
      <c r="AR7901" s="1" t="s">
        <v>4605</v>
      </c>
    </row>
    <row r="7902" spans="1:44" x14ac:dyDescent="0.25">
      <c r="A7902" s="1">
        <v>9545</v>
      </c>
      <c r="B7902" s="1" t="s">
        <v>1233</v>
      </c>
      <c r="C7902" s="1">
        <v>101</v>
      </c>
      <c r="D7902" s="1" t="s">
        <v>5627</v>
      </c>
      <c r="F7902" s="1" t="s">
        <v>859</v>
      </c>
      <c r="G7902" s="1">
        <v>6</v>
      </c>
      <c r="H7902" s="1">
        <v>30</v>
      </c>
      <c r="I7902" s="1">
        <v>12.4</v>
      </c>
      <c r="J7902" s="1">
        <v>13.1</v>
      </c>
      <c r="K7902" s="3">
        <v>1697</v>
      </c>
      <c r="L7902" s="2">
        <f>N7902/((1963.5)*(1-EXP(-(0.024337)*I7902))^(1.76926))</f>
        <v>0.73183562561138127</v>
      </c>
      <c r="N7902" s="1">
        <v>133</v>
      </c>
      <c r="O7902" s="1">
        <v>54.36</v>
      </c>
      <c r="P7902" s="1">
        <v>4.74</v>
      </c>
      <c r="Q7902" s="1">
        <v>13</v>
      </c>
      <c r="R7902" s="1">
        <v>7.18</v>
      </c>
      <c r="S7902" s="22"/>
      <c r="AJ7902" s="1" t="s">
        <v>703</v>
      </c>
      <c r="AK7902" s="19">
        <v>46.5</v>
      </c>
      <c r="AL7902" s="19">
        <v>33</v>
      </c>
      <c r="AN7902" s="3">
        <v>1993</v>
      </c>
      <c r="AO7902" s="1">
        <v>3</v>
      </c>
      <c r="AQ7902">
        <v>80814</v>
      </c>
      <c r="AR7902" s="1" t="s">
        <v>4605</v>
      </c>
    </row>
    <row r="7903" spans="1:44" x14ac:dyDescent="0.25">
      <c r="A7903" s="1">
        <v>9546</v>
      </c>
      <c r="B7903" s="1" t="s">
        <v>1233</v>
      </c>
      <c r="C7903" s="1">
        <v>101</v>
      </c>
      <c r="D7903" s="1" t="s">
        <v>5627</v>
      </c>
      <c r="F7903" s="1" t="s">
        <v>859</v>
      </c>
      <c r="G7903" s="1">
        <v>7</v>
      </c>
      <c r="H7903" s="1">
        <v>32</v>
      </c>
      <c r="I7903" s="1">
        <v>10.6</v>
      </c>
      <c r="J7903" s="1">
        <v>10.3</v>
      </c>
      <c r="K7903" s="3">
        <v>2157</v>
      </c>
      <c r="L7903" s="2">
        <f>N7903/((1824.17)*(1-EXP(-(0.023514)*I7903))^(1.69151))</f>
        <v>0.60840144169393373</v>
      </c>
      <c r="N7903" s="1">
        <v>86.1</v>
      </c>
      <c r="O7903" s="1">
        <v>35.51</v>
      </c>
      <c r="P7903" s="1">
        <v>2.33</v>
      </c>
      <c r="Q7903" s="1">
        <v>9.16</v>
      </c>
      <c r="R7903" s="1">
        <v>5.79</v>
      </c>
      <c r="S7903" s="22"/>
      <c r="AJ7903" s="1" t="s">
        <v>703</v>
      </c>
      <c r="AK7903" s="19">
        <v>46.5</v>
      </c>
      <c r="AL7903" s="19">
        <v>33</v>
      </c>
      <c r="AN7903" s="3">
        <v>1993</v>
      </c>
      <c r="AO7903" s="1">
        <v>3</v>
      </c>
      <c r="AQ7903">
        <v>80814</v>
      </c>
      <c r="AR7903" s="1" t="s">
        <v>4605</v>
      </c>
    </row>
    <row r="7904" spans="1:44" x14ac:dyDescent="0.25">
      <c r="A7904" s="1">
        <v>9547</v>
      </c>
      <c r="B7904" s="1" t="s">
        <v>1233</v>
      </c>
      <c r="C7904" s="1">
        <v>101</v>
      </c>
      <c r="D7904" s="1" t="s">
        <v>5627</v>
      </c>
      <c r="F7904" s="1" t="s">
        <v>859</v>
      </c>
      <c r="G7904" s="1">
        <v>7</v>
      </c>
      <c r="H7904" s="1">
        <v>31</v>
      </c>
      <c r="I7904" s="1">
        <v>10.9</v>
      </c>
      <c r="J7904" s="1">
        <v>14.4</v>
      </c>
      <c r="K7904" s="3">
        <v>366</v>
      </c>
      <c r="L7904" s="2">
        <f>N7904/((1824.17)*(1-EXP(-(0.023514)*I7904))^(1.69151))</f>
        <v>0.22302976235837607</v>
      </c>
      <c r="N7904" s="1">
        <v>32.9</v>
      </c>
      <c r="O7904" s="1">
        <v>28.88</v>
      </c>
      <c r="P7904" s="1">
        <v>1.79</v>
      </c>
      <c r="Q7904" s="1">
        <v>4.72</v>
      </c>
      <c r="R7904" s="1">
        <v>3.75</v>
      </c>
      <c r="S7904" s="22"/>
      <c r="AJ7904" s="1" t="s">
        <v>703</v>
      </c>
      <c r="AK7904" s="19">
        <v>46.5</v>
      </c>
      <c r="AL7904" s="19">
        <v>33</v>
      </c>
      <c r="AN7904" s="3">
        <v>1993</v>
      </c>
      <c r="AO7904" s="1">
        <v>3</v>
      </c>
      <c r="AQ7904">
        <v>80814</v>
      </c>
      <c r="AR7904" s="1" t="s">
        <v>4605</v>
      </c>
    </row>
    <row r="7905" spans="1:44" x14ac:dyDescent="0.25">
      <c r="A7905" s="1">
        <v>9548</v>
      </c>
      <c r="B7905" s="1" t="s">
        <v>1233</v>
      </c>
      <c r="C7905" s="1">
        <v>101</v>
      </c>
      <c r="D7905" s="1" t="s">
        <v>5627</v>
      </c>
      <c r="F7905" s="1" t="s">
        <v>859</v>
      </c>
      <c r="G7905" s="1">
        <v>7</v>
      </c>
      <c r="H7905" s="1">
        <v>31</v>
      </c>
      <c r="I7905" s="1">
        <v>7.8</v>
      </c>
      <c r="J7905" s="1">
        <v>10.4</v>
      </c>
      <c r="K7905" s="3">
        <v>2087</v>
      </c>
      <c r="L7905" s="2">
        <f>N7905/((1824.17)*(1-EXP(-(0.023514)*I7905))^(1.69151))</f>
        <v>0.73133551820997955</v>
      </c>
      <c r="N7905" s="1">
        <v>65</v>
      </c>
      <c r="O7905" s="1">
        <v>26.83</v>
      </c>
      <c r="P7905" s="1">
        <v>1.72</v>
      </c>
      <c r="Q7905" s="1">
        <v>9.07</v>
      </c>
      <c r="R7905" s="1">
        <v>5.36</v>
      </c>
      <c r="S7905" s="22"/>
      <c r="AJ7905" s="1" t="s">
        <v>703</v>
      </c>
      <c r="AK7905" s="19">
        <v>46.5</v>
      </c>
      <c r="AL7905" s="19">
        <v>33</v>
      </c>
      <c r="AN7905" s="3">
        <v>1993</v>
      </c>
      <c r="AO7905" s="1">
        <v>3</v>
      </c>
      <c r="AQ7905">
        <v>80814</v>
      </c>
      <c r="AR7905" s="1" t="s">
        <v>4605</v>
      </c>
    </row>
    <row r="7906" spans="1:44" x14ac:dyDescent="0.25">
      <c r="A7906" s="1">
        <v>9549</v>
      </c>
      <c r="B7906" s="1" t="s">
        <v>1233</v>
      </c>
      <c r="C7906" s="1">
        <v>101</v>
      </c>
      <c r="D7906" s="1" t="s">
        <v>5627</v>
      </c>
      <c r="F7906" s="1" t="s">
        <v>859</v>
      </c>
      <c r="G7906" s="1">
        <v>8</v>
      </c>
      <c r="H7906" s="1">
        <v>30</v>
      </c>
      <c r="I7906" s="1">
        <v>13</v>
      </c>
      <c r="J7906" s="1">
        <v>16</v>
      </c>
      <c r="K7906" s="3">
        <v>1150</v>
      </c>
      <c r="L7906" s="2">
        <f>N7906/((1668.67)*(1-EXP(-(0.022864)*I7906))^(1.61028))</f>
        <v>0.83821012303276865</v>
      </c>
      <c r="N7906" s="1">
        <v>157</v>
      </c>
      <c r="O7906" s="1">
        <v>64.84</v>
      </c>
      <c r="P7906" s="1">
        <v>4.04</v>
      </c>
      <c r="Q7906" s="1">
        <v>15.9</v>
      </c>
      <c r="R7906" s="1">
        <v>7.88</v>
      </c>
      <c r="S7906" s="22"/>
      <c r="AJ7906" s="1" t="s">
        <v>703</v>
      </c>
      <c r="AK7906" s="19">
        <v>46.5</v>
      </c>
      <c r="AL7906" s="19">
        <v>33</v>
      </c>
      <c r="AN7906" s="3">
        <v>1993</v>
      </c>
      <c r="AO7906" s="1">
        <v>3</v>
      </c>
      <c r="AQ7906">
        <v>80814</v>
      </c>
      <c r="AR7906" s="1" t="s">
        <v>4605</v>
      </c>
    </row>
    <row r="7907" spans="1:44" x14ac:dyDescent="0.25">
      <c r="A7907" s="1">
        <v>9550</v>
      </c>
      <c r="B7907" s="1" t="s">
        <v>1233</v>
      </c>
      <c r="C7907" s="1">
        <v>101</v>
      </c>
      <c r="D7907" s="1" t="s">
        <v>5627</v>
      </c>
      <c r="F7907" s="1" t="s">
        <v>859</v>
      </c>
      <c r="G7907" s="1">
        <v>6</v>
      </c>
      <c r="H7907" s="1">
        <v>30</v>
      </c>
      <c r="I7907" s="1">
        <v>12.6</v>
      </c>
      <c r="J7907" s="1">
        <v>13</v>
      </c>
      <c r="K7907" s="3">
        <v>1725</v>
      </c>
      <c r="L7907" s="2">
        <f>N7907/((1963.5)*(1-EXP(-(0.024337)*I7907))^(1.76926))</f>
        <v>0.72506455224150779</v>
      </c>
      <c r="N7907" s="1">
        <v>135</v>
      </c>
      <c r="O7907" s="1">
        <v>55.15</v>
      </c>
      <c r="P7907" s="1">
        <v>4.8499999999999996</v>
      </c>
      <c r="Q7907" s="1">
        <v>14.06</v>
      </c>
      <c r="R7907" s="1">
        <v>7.41</v>
      </c>
      <c r="S7907" s="22"/>
      <c r="AJ7907" s="1" t="s">
        <v>703</v>
      </c>
      <c r="AK7907" s="19">
        <v>46.5</v>
      </c>
      <c r="AL7907" s="19">
        <v>33</v>
      </c>
      <c r="AN7907" s="3">
        <v>1993</v>
      </c>
      <c r="AO7907" s="1">
        <v>3</v>
      </c>
      <c r="AQ7907">
        <v>80814</v>
      </c>
      <c r="AR7907" s="1" t="s">
        <v>4605</v>
      </c>
    </row>
    <row r="7908" spans="1:44" x14ac:dyDescent="0.25">
      <c r="A7908" s="1">
        <v>9551</v>
      </c>
      <c r="B7908" s="1" t="s">
        <v>1233</v>
      </c>
      <c r="C7908" s="1">
        <v>101</v>
      </c>
      <c r="D7908" s="1" t="s">
        <v>5627</v>
      </c>
      <c r="F7908" s="1" t="s">
        <v>859</v>
      </c>
      <c r="G7908" s="1">
        <v>6</v>
      </c>
      <c r="H7908" s="1">
        <v>26</v>
      </c>
      <c r="I7908" s="1">
        <v>11.6</v>
      </c>
      <c r="J7908" s="1">
        <v>13.2</v>
      </c>
      <c r="K7908" s="3">
        <v>1124</v>
      </c>
      <c r="L7908" s="2">
        <f>N7908/((1963.5)*(1-EXP(-(0.024337)*I7908))^(1.76926))</f>
        <v>0.55245517135234101</v>
      </c>
      <c r="N7908" s="1">
        <v>90.7</v>
      </c>
      <c r="O7908" s="1">
        <v>37.25</v>
      </c>
      <c r="P7908" s="1">
        <v>2.71</v>
      </c>
      <c r="Q7908" s="1">
        <v>10.210000000000001</v>
      </c>
      <c r="R7908" s="1">
        <v>5.64</v>
      </c>
      <c r="S7908" s="22"/>
      <c r="AJ7908" s="1" t="s">
        <v>703</v>
      </c>
      <c r="AK7908" s="19">
        <v>46.5</v>
      </c>
      <c r="AL7908" s="19">
        <v>33</v>
      </c>
      <c r="AN7908" s="3">
        <v>1993</v>
      </c>
      <c r="AO7908" s="1">
        <v>3</v>
      </c>
      <c r="AQ7908">
        <v>80814</v>
      </c>
      <c r="AR7908" s="1" t="s">
        <v>4605</v>
      </c>
    </row>
    <row r="7909" spans="1:44" x14ac:dyDescent="0.25">
      <c r="A7909" s="1">
        <v>9552</v>
      </c>
      <c r="B7909" s="1" t="s">
        <v>1233</v>
      </c>
      <c r="C7909" s="1">
        <v>101</v>
      </c>
      <c r="D7909" s="1" t="s">
        <v>5627</v>
      </c>
      <c r="F7909" s="1" t="s">
        <v>859</v>
      </c>
      <c r="G7909" s="1">
        <v>5</v>
      </c>
      <c r="H7909" s="1">
        <v>25</v>
      </c>
      <c r="I7909" s="1">
        <v>12.3</v>
      </c>
      <c r="J7909" s="1">
        <v>14.1</v>
      </c>
      <c r="K7909" s="3">
        <v>1340</v>
      </c>
      <c r="L7909" s="2">
        <f>N7909/((2111.2)*(1-EXP(-(0.024888)*I7909))^(1.82531))</f>
        <v>0.75011585351239263</v>
      </c>
      <c r="N7909" s="1">
        <v>139</v>
      </c>
      <c r="O7909" s="1">
        <v>57.080000000000005</v>
      </c>
      <c r="P7909" s="1">
        <v>4.13</v>
      </c>
      <c r="Q7909" s="1">
        <v>11.57</v>
      </c>
      <c r="R7909" s="1">
        <v>6.08</v>
      </c>
      <c r="S7909" s="22"/>
      <c r="AJ7909" s="1" t="s">
        <v>703</v>
      </c>
      <c r="AK7909" s="19">
        <v>46.5</v>
      </c>
      <c r="AL7909" s="19">
        <v>33</v>
      </c>
      <c r="AN7909" s="3">
        <v>1993</v>
      </c>
      <c r="AO7909" s="1">
        <v>3</v>
      </c>
      <c r="AQ7909">
        <v>80814</v>
      </c>
      <c r="AR7909" s="1" t="s">
        <v>4605</v>
      </c>
    </row>
    <row r="7910" spans="1:44" x14ac:dyDescent="0.25">
      <c r="A7910" s="1">
        <v>9553</v>
      </c>
      <c r="B7910" s="1" t="s">
        <v>1233</v>
      </c>
      <c r="C7910" s="1">
        <v>101</v>
      </c>
      <c r="D7910" s="1" t="s">
        <v>5627</v>
      </c>
      <c r="F7910" s="1" t="s">
        <v>859</v>
      </c>
      <c r="G7910" s="1">
        <v>8</v>
      </c>
      <c r="H7910" s="1">
        <v>35</v>
      </c>
      <c r="I7910" s="1">
        <v>9.9</v>
      </c>
      <c r="J7910" s="1">
        <v>10.9</v>
      </c>
      <c r="K7910" s="3">
        <v>1982</v>
      </c>
      <c r="L7910" s="2">
        <f>N7910/((1668.67)*(1-EXP(-(0.022864)*I7910))^(1.61028))</f>
        <v>0.72902375197651037</v>
      </c>
      <c r="N7910" s="1">
        <v>93</v>
      </c>
      <c r="O7910" s="1">
        <v>37.869999999999997</v>
      </c>
      <c r="P7910" s="1">
        <v>3.71</v>
      </c>
      <c r="Q7910" s="1">
        <v>10.23</v>
      </c>
      <c r="R7910" s="1">
        <v>5.72</v>
      </c>
      <c r="S7910" s="22"/>
      <c r="AJ7910" s="1" t="s">
        <v>703</v>
      </c>
      <c r="AK7910" s="19">
        <v>46.5</v>
      </c>
      <c r="AL7910" s="19">
        <v>33</v>
      </c>
      <c r="AN7910" s="3">
        <v>1993</v>
      </c>
      <c r="AO7910" s="1">
        <v>3</v>
      </c>
      <c r="AQ7910">
        <v>80814</v>
      </c>
      <c r="AR7910" s="1" t="s">
        <v>4605</v>
      </c>
    </row>
    <row r="7911" spans="1:44" x14ac:dyDescent="0.25">
      <c r="A7911" s="1">
        <v>9554</v>
      </c>
      <c r="B7911" s="1" t="s">
        <v>1233</v>
      </c>
      <c r="C7911" s="1">
        <v>101</v>
      </c>
      <c r="D7911" s="1" t="s">
        <v>5627</v>
      </c>
      <c r="F7911" s="1" t="s">
        <v>859</v>
      </c>
      <c r="G7911" s="1">
        <v>6</v>
      </c>
      <c r="H7911" s="1">
        <v>27</v>
      </c>
      <c r="I7911" s="1">
        <v>9.3000000000000007</v>
      </c>
      <c r="J7911" s="1">
        <v>11</v>
      </c>
      <c r="K7911" s="3">
        <v>2625</v>
      </c>
      <c r="L7911" s="2">
        <f>N7911/((1963.5)*(1-EXP(-(0.024337)*I7911))^(1.76926))</f>
        <v>1.0906960721418792</v>
      </c>
      <c r="N7911" s="1">
        <v>127</v>
      </c>
      <c r="O7911" s="1">
        <v>51.64</v>
      </c>
      <c r="P7911" s="1">
        <v>4.46</v>
      </c>
      <c r="Q7911" s="1">
        <v>14.26</v>
      </c>
      <c r="R7911" s="1">
        <v>8.33</v>
      </c>
      <c r="S7911" s="22"/>
      <c r="AJ7911" s="1" t="s">
        <v>703</v>
      </c>
      <c r="AK7911" s="19">
        <v>46.5</v>
      </c>
      <c r="AL7911" s="19">
        <v>33</v>
      </c>
      <c r="AN7911" s="3">
        <v>1993</v>
      </c>
      <c r="AO7911" s="1">
        <v>3</v>
      </c>
      <c r="AQ7911">
        <v>80814</v>
      </c>
      <c r="AR7911" s="1" t="s">
        <v>4605</v>
      </c>
    </row>
    <row r="7912" spans="1:44" x14ac:dyDescent="0.25">
      <c r="A7912" s="1">
        <v>9555</v>
      </c>
      <c r="B7912" s="1" t="s">
        <v>1233</v>
      </c>
      <c r="C7912" s="1">
        <v>101</v>
      </c>
      <c r="D7912" s="1" t="s">
        <v>5627</v>
      </c>
      <c r="F7912" s="1" t="s">
        <v>859</v>
      </c>
      <c r="G7912" s="1">
        <v>9</v>
      </c>
      <c r="H7912" s="1">
        <v>68</v>
      </c>
      <c r="I7912" s="1">
        <v>12.5</v>
      </c>
      <c r="J7912" s="1">
        <v>20</v>
      </c>
      <c r="K7912" s="3">
        <v>826</v>
      </c>
      <c r="L7912" s="2">
        <f>N7912/((1581.94)*(1-EXP(-(0.021301)*I7912))^(1.51716))</f>
        <v>0.99776922944589463</v>
      </c>
      <c r="N7912" s="1">
        <v>174</v>
      </c>
      <c r="O7912" s="1">
        <v>75</v>
      </c>
      <c r="Q7912" s="1">
        <v>14.3</v>
      </c>
      <c r="R7912" s="1">
        <v>6.6</v>
      </c>
      <c r="S7912" s="22"/>
      <c r="AJ7912" s="1" t="s">
        <v>703</v>
      </c>
      <c r="AK7912" s="19">
        <v>46.5</v>
      </c>
      <c r="AL7912" s="19">
        <v>33</v>
      </c>
      <c r="AN7912" s="3">
        <v>1993</v>
      </c>
      <c r="AO7912" s="1">
        <v>1</v>
      </c>
      <c r="AQ7912">
        <v>80814</v>
      </c>
      <c r="AR7912" s="1" t="s">
        <v>4605</v>
      </c>
    </row>
    <row r="7913" spans="1:44" x14ac:dyDescent="0.25">
      <c r="A7913" s="1">
        <v>9556</v>
      </c>
      <c r="B7913" s="1" t="s">
        <v>1233</v>
      </c>
      <c r="C7913" s="1">
        <v>101</v>
      </c>
      <c r="D7913" s="1" t="s">
        <v>5627</v>
      </c>
      <c r="F7913" s="1" t="s">
        <v>859</v>
      </c>
      <c r="G7913" s="1">
        <v>6</v>
      </c>
      <c r="H7913" s="1">
        <v>65</v>
      </c>
      <c r="I7913" s="1">
        <v>21.2</v>
      </c>
      <c r="J7913" s="1">
        <v>26.5</v>
      </c>
      <c r="K7913" s="3">
        <v>675</v>
      </c>
      <c r="L7913" s="2">
        <f>N7913/((1963.5)*(1-EXP(-(0.024337)*I7913))^(1.76926))</f>
        <v>1.1489592232306691</v>
      </c>
      <c r="N7913" s="1">
        <v>452</v>
      </c>
      <c r="O7913" s="1">
        <v>203</v>
      </c>
      <c r="Q7913" s="1">
        <v>33.9</v>
      </c>
      <c r="R7913" s="1">
        <v>11.3</v>
      </c>
      <c r="S7913" s="22"/>
      <c r="AJ7913" s="1" t="s">
        <v>703</v>
      </c>
      <c r="AK7913" s="19">
        <v>46.5</v>
      </c>
      <c r="AL7913" s="19">
        <v>33</v>
      </c>
      <c r="AN7913" s="3">
        <v>1993</v>
      </c>
      <c r="AO7913" s="1">
        <v>1</v>
      </c>
      <c r="AQ7913">
        <v>80814</v>
      </c>
      <c r="AR7913" s="1" t="s">
        <v>4605</v>
      </c>
    </row>
    <row r="7914" spans="1:44" x14ac:dyDescent="0.25">
      <c r="A7914" s="1">
        <v>9557</v>
      </c>
      <c r="B7914" s="1" t="s">
        <v>1233</v>
      </c>
      <c r="C7914" s="1">
        <v>101</v>
      </c>
      <c r="D7914" s="1" t="s">
        <v>5627</v>
      </c>
      <c r="F7914" s="1" t="s">
        <v>859</v>
      </c>
      <c r="G7914" s="1">
        <v>9</v>
      </c>
      <c r="H7914" s="1">
        <v>65</v>
      </c>
      <c r="I7914" s="1">
        <v>11.2</v>
      </c>
      <c r="J7914" s="1">
        <v>21.5</v>
      </c>
      <c r="K7914" s="3">
        <v>639</v>
      </c>
      <c r="L7914" s="2">
        <f>N7914/((1581.94)*(1-EXP(-(0.021301)*I7914))^(1.51716))</f>
        <v>0.94272743925746971</v>
      </c>
      <c r="N7914" s="1">
        <v>142</v>
      </c>
      <c r="O7914" s="1">
        <v>62</v>
      </c>
      <c r="Q7914" s="1">
        <v>14.9</v>
      </c>
      <c r="R7914" s="1">
        <v>7.8</v>
      </c>
      <c r="S7914" s="22"/>
      <c r="AJ7914" s="1" t="s">
        <v>703</v>
      </c>
      <c r="AK7914" s="19">
        <v>46.5</v>
      </c>
      <c r="AL7914" s="19">
        <v>33</v>
      </c>
      <c r="AN7914" s="3">
        <v>1993</v>
      </c>
      <c r="AO7914" s="1">
        <v>1</v>
      </c>
      <c r="AQ7914">
        <v>80814</v>
      </c>
      <c r="AR7914" s="1" t="s">
        <v>4605</v>
      </c>
    </row>
    <row r="7915" spans="1:44" x14ac:dyDescent="0.25">
      <c r="A7915" s="1">
        <v>9558</v>
      </c>
      <c r="B7915" s="1" t="s">
        <v>1233</v>
      </c>
      <c r="C7915" s="1">
        <v>101</v>
      </c>
      <c r="D7915" s="1" t="s">
        <v>5627</v>
      </c>
      <c r="F7915" s="1" t="s">
        <v>859</v>
      </c>
      <c r="G7915" s="1">
        <v>8</v>
      </c>
      <c r="H7915" s="1">
        <v>32</v>
      </c>
      <c r="I7915" s="1">
        <v>7.8</v>
      </c>
      <c r="J7915" s="1">
        <v>10.3</v>
      </c>
      <c r="K7915" s="3">
        <v>1788</v>
      </c>
      <c r="L7915" s="2">
        <f>N7915/((1668.67)*(1-EXP(-(0.022864)*I7915))^(1.61028))</f>
        <v>0.55872142907214861</v>
      </c>
      <c r="N7915" s="1">
        <v>50.4</v>
      </c>
      <c r="O7915" s="1">
        <v>20.73</v>
      </c>
      <c r="P7915" s="1">
        <v>1.47</v>
      </c>
      <c r="Q7915" s="1">
        <v>7.88</v>
      </c>
      <c r="R7915" s="1">
        <v>4.79</v>
      </c>
      <c r="S7915" s="22"/>
      <c r="AJ7915" s="1" t="s">
        <v>703</v>
      </c>
      <c r="AK7915" s="19">
        <v>46.5</v>
      </c>
      <c r="AL7915" s="19">
        <v>33</v>
      </c>
      <c r="AN7915" s="3">
        <v>1993</v>
      </c>
      <c r="AO7915" s="1">
        <v>3</v>
      </c>
      <c r="AQ7915">
        <v>80814</v>
      </c>
      <c r="AR7915" s="1" t="s">
        <v>4605</v>
      </c>
    </row>
    <row r="7916" spans="1:44" x14ac:dyDescent="0.25">
      <c r="A7916" s="1">
        <v>9559</v>
      </c>
      <c r="B7916" s="1" t="s">
        <v>1233</v>
      </c>
      <c r="C7916" s="1">
        <v>101</v>
      </c>
      <c r="D7916" s="1" t="s">
        <v>5627</v>
      </c>
      <c r="F7916" s="1" t="s">
        <v>859</v>
      </c>
      <c r="G7916" s="1">
        <v>6</v>
      </c>
      <c r="H7916" s="1">
        <v>24</v>
      </c>
      <c r="I7916" s="1">
        <v>9.8000000000000007</v>
      </c>
      <c r="J7916" s="1">
        <v>11.9</v>
      </c>
      <c r="K7916" s="3">
        <v>1808</v>
      </c>
      <c r="L7916" s="2">
        <f>N7916/((1963.5)*(1-EXP(-(0.024337)*I7916))^(1.76926))</f>
        <v>0.76644215792983394</v>
      </c>
      <c r="N7916" s="1">
        <v>96.9</v>
      </c>
      <c r="O7916" s="1">
        <v>39.82</v>
      </c>
      <c r="P7916" s="1">
        <v>2.88</v>
      </c>
      <c r="Q7916" s="1">
        <v>10.9</v>
      </c>
      <c r="R7916" s="1">
        <v>6.33</v>
      </c>
      <c r="S7916" s="22"/>
      <c r="AJ7916" s="1" t="s">
        <v>703</v>
      </c>
      <c r="AK7916" s="19">
        <v>46.5</v>
      </c>
      <c r="AL7916" s="19">
        <v>33</v>
      </c>
      <c r="AN7916" s="3">
        <v>1993</v>
      </c>
      <c r="AO7916" s="1">
        <v>3</v>
      </c>
      <c r="AQ7916">
        <v>80814</v>
      </c>
      <c r="AR7916" s="1" t="s">
        <v>4605</v>
      </c>
    </row>
    <row r="7917" spans="1:44" x14ac:dyDescent="0.25">
      <c r="A7917" s="1">
        <v>9560</v>
      </c>
      <c r="B7917" s="1" t="s">
        <v>1233</v>
      </c>
      <c r="C7917" s="1">
        <v>101</v>
      </c>
      <c r="D7917" s="1" t="s">
        <v>5627</v>
      </c>
      <c r="F7917" s="1" t="s">
        <v>859</v>
      </c>
      <c r="G7917" s="1">
        <v>8</v>
      </c>
      <c r="H7917" s="1">
        <v>30</v>
      </c>
      <c r="I7917" s="1">
        <v>8</v>
      </c>
      <c r="J7917" s="1">
        <v>11.2</v>
      </c>
      <c r="K7917" s="3">
        <v>1409</v>
      </c>
      <c r="L7917" s="2">
        <f>N7917/((1668.67)*(1-EXP(-(0.022864)*I7917))^(1.61028))</f>
        <v>0.51695811615524301</v>
      </c>
      <c r="N7917" s="1">
        <v>48.4</v>
      </c>
      <c r="O7917" s="1">
        <v>19.690000000000001</v>
      </c>
      <c r="P7917" s="1">
        <v>1.8</v>
      </c>
      <c r="Q7917" s="1">
        <v>7.4</v>
      </c>
      <c r="R7917" s="1">
        <v>4.3899999999999997</v>
      </c>
      <c r="S7917" s="22"/>
      <c r="AJ7917" s="1" t="s">
        <v>703</v>
      </c>
      <c r="AK7917" s="19">
        <v>46.5</v>
      </c>
      <c r="AL7917" s="19">
        <v>33</v>
      </c>
      <c r="AN7917" s="3">
        <v>1993</v>
      </c>
      <c r="AO7917" s="1">
        <v>3</v>
      </c>
      <c r="AQ7917">
        <v>80814</v>
      </c>
      <c r="AR7917" s="1" t="s">
        <v>4605</v>
      </c>
    </row>
    <row r="7918" spans="1:44" x14ac:dyDescent="0.25">
      <c r="A7918" s="1">
        <v>9561</v>
      </c>
      <c r="B7918" s="1" t="s">
        <v>1233</v>
      </c>
      <c r="C7918" s="1">
        <v>101</v>
      </c>
      <c r="D7918" s="1" t="s">
        <v>5627</v>
      </c>
      <c r="F7918" s="1" t="s">
        <v>859</v>
      </c>
      <c r="G7918" s="1">
        <v>9</v>
      </c>
      <c r="H7918" s="1">
        <v>29</v>
      </c>
      <c r="I7918" s="1">
        <v>8.6999999999999993</v>
      </c>
      <c r="J7918" s="1">
        <v>10.8</v>
      </c>
      <c r="K7918" s="3">
        <v>1411</v>
      </c>
      <c r="L7918" s="2">
        <f>N7918/((1581.94)*(1-EXP(-(0.021301)*I7918))^(1.51716))</f>
        <v>0.52361920551256147</v>
      </c>
      <c r="N7918" s="1">
        <v>55.9</v>
      </c>
      <c r="O7918" s="1">
        <v>22.97</v>
      </c>
      <c r="P7918" s="1">
        <v>1.66</v>
      </c>
      <c r="Q7918" s="1">
        <v>7.25</v>
      </c>
      <c r="R7918" s="1">
        <v>4.1500000000000004</v>
      </c>
      <c r="S7918" s="22"/>
      <c r="AJ7918" s="1" t="s">
        <v>703</v>
      </c>
      <c r="AK7918" s="19">
        <v>46.5</v>
      </c>
      <c r="AL7918" s="19">
        <v>33</v>
      </c>
      <c r="AN7918" s="3">
        <v>1993</v>
      </c>
      <c r="AO7918" s="1">
        <v>3</v>
      </c>
      <c r="AQ7918">
        <v>80814</v>
      </c>
      <c r="AR7918" s="1" t="s">
        <v>4605</v>
      </c>
    </row>
    <row r="7919" spans="1:44" x14ac:dyDescent="0.25">
      <c r="A7919" s="1">
        <v>9562</v>
      </c>
      <c r="B7919" s="1" t="s">
        <v>1233</v>
      </c>
      <c r="C7919" s="1">
        <v>101</v>
      </c>
      <c r="D7919" s="1" t="s">
        <v>5627</v>
      </c>
      <c r="F7919" s="1" t="s">
        <v>859</v>
      </c>
      <c r="G7919" s="1">
        <v>9</v>
      </c>
      <c r="H7919" s="1">
        <v>22</v>
      </c>
      <c r="I7919" s="1">
        <v>4.5999999999999996</v>
      </c>
      <c r="J7919" s="1">
        <v>5.2</v>
      </c>
      <c r="K7919" s="3">
        <v>2160</v>
      </c>
      <c r="L7919" s="2">
        <f>N7919/((1668.67)*(1-EXP(-(0.022864)*I7919))^(1.61028))</f>
        <v>0.30374122097762107</v>
      </c>
      <c r="N7919" s="1">
        <v>12.4</v>
      </c>
      <c r="O7919" s="1">
        <v>4.93</v>
      </c>
      <c r="P7919" s="1">
        <v>0.66</v>
      </c>
      <c r="Q7919" s="1">
        <v>2.29</v>
      </c>
      <c r="R7919" s="1">
        <v>1.54</v>
      </c>
      <c r="S7919" s="22"/>
      <c r="AJ7919" s="1" t="s">
        <v>703</v>
      </c>
      <c r="AK7919" s="19">
        <v>46.5</v>
      </c>
      <c r="AL7919" s="19">
        <v>33</v>
      </c>
      <c r="AN7919" s="3">
        <v>1993</v>
      </c>
      <c r="AO7919" s="1">
        <v>4</v>
      </c>
      <c r="AQ7919">
        <v>80814</v>
      </c>
      <c r="AR7919" s="1" t="s">
        <v>4605</v>
      </c>
    </row>
    <row r="7920" spans="1:44" x14ac:dyDescent="0.25">
      <c r="A7920" s="1">
        <v>9563</v>
      </c>
      <c r="B7920" s="1" t="s">
        <v>1233</v>
      </c>
      <c r="C7920" s="1">
        <v>101</v>
      </c>
      <c r="D7920" s="1" t="s">
        <v>5627</v>
      </c>
      <c r="F7920" s="1" t="s">
        <v>859</v>
      </c>
      <c r="G7920" s="1">
        <v>8</v>
      </c>
      <c r="H7920" s="1">
        <v>18</v>
      </c>
      <c r="I7920" s="1">
        <v>4.5999999999999996</v>
      </c>
      <c r="J7920" s="1">
        <v>5.2</v>
      </c>
      <c r="K7920" s="3">
        <v>2600</v>
      </c>
      <c r="L7920" s="2">
        <f>N7920/((1668.67)*(1-EXP(-(0.022864)*I7920))^(1.61028))</f>
        <v>0.37722700024640038</v>
      </c>
      <c r="N7920" s="1">
        <v>15.4</v>
      </c>
      <c r="O7920" s="1">
        <v>6.14</v>
      </c>
      <c r="P7920" s="1">
        <v>0.8</v>
      </c>
      <c r="Q7920" s="1">
        <v>3.47</v>
      </c>
      <c r="R7920" s="1">
        <v>2.0299999999999998</v>
      </c>
      <c r="S7920" s="22"/>
      <c r="AJ7920" s="1" t="s">
        <v>703</v>
      </c>
      <c r="AK7920" s="19">
        <v>46.5</v>
      </c>
      <c r="AL7920" s="19">
        <v>33</v>
      </c>
      <c r="AN7920" s="3">
        <v>1993</v>
      </c>
      <c r="AO7920" s="1">
        <v>4</v>
      </c>
      <c r="AQ7920">
        <v>80814</v>
      </c>
      <c r="AR7920" s="1" t="s">
        <v>4605</v>
      </c>
    </row>
    <row r="7921" spans="1:50" x14ac:dyDescent="0.25">
      <c r="A7921" s="1">
        <v>9564</v>
      </c>
      <c r="B7921" s="1" t="s">
        <v>1233</v>
      </c>
      <c r="C7921" s="1">
        <v>101</v>
      </c>
      <c r="D7921" s="1" t="s">
        <v>5627</v>
      </c>
      <c r="F7921" s="1" t="s">
        <v>859</v>
      </c>
      <c r="G7921" s="1">
        <v>8</v>
      </c>
      <c r="H7921" s="1">
        <v>31</v>
      </c>
      <c r="I7921" s="1">
        <v>8.4</v>
      </c>
      <c r="J7921" s="1">
        <v>10.7</v>
      </c>
      <c r="K7921" s="3">
        <v>1516</v>
      </c>
      <c r="L7921" s="2">
        <f>N7921/((1668.67)*(1-EXP(-(0.022864)*I7921))^(1.61028))</f>
        <v>0.57977021549106644</v>
      </c>
      <c r="N7921" s="1">
        <v>58.3</v>
      </c>
      <c r="O7921" s="1">
        <v>23.92</v>
      </c>
      <c r="P7921" s="1">
        <v>1.8</v>
      </c>
      <c r="Q7921" s="1">
        <v>7.79</v>
      </c>
      <c r="R7921" s="1">
        <v>4.66</v>
      </c>
      <c r="S7921" s="22"/>
      <c r="AJ7921" s="1" t="s">
        <v>703</v>
      </c>
      <c r="AK7921" s="19">
        <v>46.5</v>
      </c>
      <c r="AL7921" s="19">
        <v>33</v>
      </c>
      <c r="AN7921" s="3">
        <v>1993</v>
      </c>
      <c r="AO7921" s="1">
        <v>3</v>
      </c>
      <c r="AQ7921">
        <v>80814</v>
      </c>
      <c r="AR7921" s="1" t="s">
        <v>4605</v>
      </c>
    </row>
    <row r="7922" spans="1:50" x14ac:dyDescent="0.25">
      <c r="A7922" s="1">
        <v>9565</v>
      </c>
      <c r="B7922" s="1" t="s">
        <v>1233</v>
      </c>
      <c r="C7922" s="1">
        <v>101</v>
      </c>
      <c r="D7922" s="1" t="s">
        <v>5627</v>
      </c>
      <c r="F7922" s="1" t="s">
        <v>859</v>
      </c>
      <c r="G7922" s="1">
        <v>8</v>
      </c>
      <c r="H7922" s="1">
        <v>29</v>
      </c>
      <c r="I7922" s="1">
        <v>7.7</v>
      </c>
      <c r="J7922" s="1">
        <v>10.9</v>
      </c>
      <c r="K7922" s="3">
        <v>1455</v>
      </c>
      <c r="L7922" s="2">
        <f>N7922/((1668.67)*(1-EXP(-(0.022864)*I7922))^(1.61028))</f>
        <v>0.55135655703560538</v>
      </c>
      <c r="N7922" s="1">
        <v>48.8</v>
      </c>
      <c r="O7922" s="1">
        <v>19.979999999999997</v>
      </c>
      <c r="P7922" s="1">
        <v>1.58</v>
      </c>
      <c r="Q7922" s="1">
        <v>7.41</v>
      </c>
      <c r="R7922" s="1">
        <v>4.25</v>
      </c>
      <c r="S7922" s="22"/>
      <c r="AJ7922" s="1" t="s">
        <v>703</v>
      </c>
      <c r="AK7922" s="19">
        <v>46.5</v>
      </c>
      <c r="AL7922" s="19">
        <v>33</v>
      </c>
      <c r="AN7922" s="3">
        <v>1993</v>
      </c>
      <c r="AO7922" s="1">
        <v>3</v>
      </c>
      <c r="AQ7922">
        <v>80814</v>
      </c>
      <c r="AR7922" s="1" t="s">
        <v>4605</v>
      </c>
    </row>
    <row r="7923" spans="1:50" x14ac:dyDescent="0.25">
      <c r="A7923" s="1">
        <v>9566</v>
      </c>
      <c r="B7923" s="1" t="s">
        <v>1233</v>
      </c>
      <c r="C7923" s="1">
        <v>101</v>
      </c>
      <c r="D7923" s="1" t="s">
        <v>5627</v>
      </c>
      <c r="F7923" s="1" t="s">
        <v>859</v>
      </c>
      <c r="G7923" s="1">
        <v>6</v>
      </c>
      <c r="H7923" s="1">
        <v>23</v>
      </c>
      <c r="I7923" s="1">
        <v>9.5</v>
      </c>
      <c r="J7923" s="1">
        <v>11.8</v>
      </c>
      <c r="K7923" s="3">
        <v>2050</v>
      </c>
      <c r="L7923" s="2">
        <f>N7923/((1963.5)*(1-EXP(-(0.024337)*I7923))^(1.76926))</f>
        <v>0.88035034296101078</v>
      </c>
      <c r="N7923" s="1">
        <v>106</v>
      </c>
      <c r="O7923" s="1">
        <v>43.489999999999995</v>
      </c>
      <c r="P7923" s="1">
        <v>3.05</v>
      </c>
      <c r="Q7923" s="1">
        <v>11.85</v>
      </c>
      <c r="R7923" s="1">
        <v>6.83</v>
      </c>
      <c r="S7923" s="22"/>
      <c r="AJ7923" s="1" t="s">
        <v>703</v>
      </c>
      <c r="AK7923" s="19">
        <v>46.5</v>
      </c>
      <c r="AL7923" s="19">
        <v>33</v>
      </c>
      <c r="AN7923" s="3">
        <v>1993</v>
      </c>
      <c r="AO7923" s="1">
        <v>3</v>
      </c>
      <c r="AQ7923">
        <v>80814</v>
      </c>
      <c r="AR7923" s="1" t="s">
        <v>4605</v>
      </c>
    </row>
    <row r="7924" spans="1:50" x14ac:dyDescent="0.25">
      <c r="A7924" s="1">
        <v>9567</v>
      </c>
      <c r="B7924" s="1" t="s">
        <v>1233</v>
      </c>
      <c r="C7924" s="1">
        <v>101</v>
      </c>
      <c r="D7924" s="1" t="s">
        <v>5627</v>
      </c>
      <c r="F7924" s="1" t="s">
        <v>859</v>
      </c>
      <c r="G7924" s="1">
        <v>8</v>
      </c>
      <c r="H7924" s="1">
        <v>31</v>
      </c>
      <c r="I7924" s="1">
        <v>7.6</v>
      </c>
      <c r="J7924" s="1">
        <v>10.199999999999999</v>
      </c>
      <c r="K7924" s="3">
        <v>1940</v>
      </c>
      <c r="L7924" s="2">
        <f>N7924/((1668.67)*(1-EXP(-(0.022864)*I7924))^(1.61028))</f>
        <v>0.63694721103916274</v>
      </c>
      <c r="N7924" s="1">
        <v>55.3</v>
      </c>
      <c r="O7924" s="1">
        <v>22.71</v>
      </c>
      <c r="P7924" s="1">
        <v>1.66</v>
      </c>
      <c r="Q7924" s="1">
        <v>10.11</v>
      </c>
      <c r="R7924" s="1">
        <v>5.33</v>
      </c>
      <c r="S7924" s="22"/>
      <c r="AJ7924" s="1" t="s">
        <v>703</v>
      </c>
      <c r="AK7924" s="19">
        <v>46.5</v>
      </c>
      <c r="AL7924" s="19">
        <v>33</v>
      </c>
      <c r="AN7924" s="3">
        <v>1993</v>
      </c>
      <c r="AO7924" s="1">
        <v>3</v>
      </c>
      <c r="AQ7924">
        <v>80814</v>
      </c>
      <c r="AR7924" s="1" t="s">
        <v>4605</v>
      </c>
    </row>
    <row r="7925" spans="1:50" x14ac:dyDescent="0.25">
      <c r="A7925" s="1">
        <v>9568</v>
      </c>
      <c r="B7925" s="1" t="s">
        <v>1233</v>
      </c>
      <c r="C7925" s="1">
        <v>101</v>
      </c>
      <c r="D7925" s="1" t="s">
        <v>5627</v>
      </c>
      <c r="F7925" s="1" t="s">
        <v>445</v>
      </c>
      <c r="G7925" s="1">
        <v>8</v>
      </c>
      <c r="H7925" s="1">
        <v>15</v>
      </c>
      <c r="I7925" s="1">
        <v>4.5999999999999996</v>
      </c>
      <c r="J7925" s="1">
        <v>5.3</v>
      </c>
      <c r="K7925" s="3">
        <v>7100</v>
      </c>
      <c r="L7925" s="2">
        <f>N7925/((1668.67)*(1-EXP(-(0.022864)*I7925))^(1.61028))</f>
        <v>1.5236051568393574</v>
      </c>
      <c r="N7925" s="1">
        <v>62.2</v>
      </c>
      <c r="O7925" s="1">
        <v>17.5</v>
      </c>
      <c r="Q7925" s="1">
        <v>4.13</v>
      </c>
      <c r="R7925" s="1">
        <v>4.1399999999999997</v>
      </c>
      <c r="AJ7925" s="1" t="s">
        <v>703</v>
      </c>
      <c r="AK7925" s="19">
        <v>48.5</v>
      </c>
      <c r="AL7925" s="19">
        <v>35.17</v>
      </c>
      <c r="AN7925" s="3">
        <v>1974</v>
      </c>
      <c r="AQ7925">
        <v>80814</v>
      </c>
      <c r="AR7925" s="1" t="s">
        <v>367</v>
      </c>
    </row>
    <row r="7926" spans="1:50" x14ac:dyDescent="0.25">
      <c r="A7926" s="1">
        <v>9569</v>
      </c>
      <c r="B7926" s="1" t="s">
        <v>1233</v>
      </c>
      <c r="C7926" s="1">
        <v>101</v>
      </c>
      <c r="D7926" s="1" t="s">
        <v>5627</v>
      </c>
      <c r="F7926" s="1" t="s">
        <v>445</v>
      </c>
      <c r="G7926" s="1">
        <v>6</v>
      </c>
      <c r="H7926" s="1">
        <v>15</v>
      </c>
      <c r="I7926" s="1">
        <v>6</v>
      </c>
      <c r="J7926" s="1">
        <v>6.8</v>
      </c>
      <c r="K7926" s="3">
        <v>5400</v>
      </c>
      <c r="L7926" s="2">
        <f>N7926/((1963.5)*(1-EXP(-(0.024337)*I7926))^(1.76926))</f>
        <v>1.4657507514914483</v>
      </c>
      <c r="N7926" s="1">
        <v>84.2</v>
      </c>
      <c r="O7926" s="1">
        <v>29.9</v>
      </c>
      <c r="Q7926" s="1">
        <v>7</v>
      </c>
      <c r="R7926" s="1">
        <v>4.66</v>
      </c>
      <c r="AJ7926" s="1" t="s">
        <v>703</v>
      </c>
      <c r="AK7926" s="19">
        <v>48.5</v>
      </c>
      <c r="AL7926" s="19">
        <v>35.17</v>
      </c>
      <c r="AN7926" s="3">
        <v>1974</v>
      </c>
      <c r="AQ7926">
        <v>80814</v>
      </c>
      <c r="AR7926" s="1" t="s">
        <v>367</v>
      </c>
    </row>
    <row r="7927" spans="1:50" x14ac:dyDescent="0.25">
      <c r="A7927" s="1">
        <v>9570</v>
      </c>
      <c r="B7927" s="1" t="s">
        <v>1233</v>
      </c>
      <c r="C7927" s="1">
        <v>101</v>
      </c>
      <c r="D7927" s="1" t="s">
        <v>5627</v>
      </c>
      <c r="F7927" s="1" t="s">
        <v>445</v>
      </c>
      <c r="G7927" s="1">
        <v>5</v>
      </c>
      <c r="H7927" s="1">
        <v>15</v>
      </c>
      <c r="I7927" s="1">
        <v>8.15</v>
      </c>
      <c r="J7927" s="1">
        <v>7.8</v>
      </c>
      <c r="K7927" s="3">
        <v>5436</v>
      </c>
      <c r="L7927" s="2">
        <f>N7927/((2111.2)*(1-EXP(-(0.024888)*I7927))^(1.82531))</f>
        <v>1.2876267934774184</v>
      </c>
      <c r="N7927" s="1">
        <v>123.2</v>
      </c>
      <c r="O7927" s="1">
        <v>56.1</v>
      </c>
      <c r="Q7927" s="1">
        <v>7.45</v>
      </c>
      <c r="R7927" s="1">
        <v>9.51</v>
      </c>
      <c r="S7927" s="22"/>
      <c r="AJ7927" s="1" t="s">
        <v>703</v>
      </c>
      <c r="AK7927" s="19">
        <v>48.5</v>
      </c>
      <c r="AL7927" s="19">
        <v>35.5</v>
      </c>
      <c r="AN7927" s="3">
        <v>1975</v>
      </c>
      <c r="AQ7927">
        <v>80814</v>
      </c>
      <c r="AR7927" s="1" t="s">
        <v>368</v>
      </c>
    </row>
    <row r="7928" spans="1:50" x14ac:dyDescent="0.25">
      <c r="A7928" s="1">
        <v>9571</v>
      </c>
      <c r="B7928" s="1" t="s">
        <v>1233</v>
      </c>
      <c r="C7928" s="1">
        <v>101</v>
      </c>
      <c r="D7928" s="1" t="s">
        <v>5627</v>
      </c>
      <c r="F7928" s="1" t="s">
        <v>445</v>
      </c>
      <c r="G7928" s="1">
        <v>6</v>
      </c>
      <c r="H7928" s="1">
        <v>50</v>
      </c>
      <c r="I7928" s="1">
        <v>19.3</v>
      </c>
      <c r="J7928" s="1">
        <v>17.399999999999999</v>
      </c>
      <c r="K7928" s="3">
        <v>1652</v>
      </c>
      <c r="L7928" s="2">
        <f>N7928/((1963.5)*(1-EXP(-(0.024337)*I7928))^(1.76926))</f>
        <v>0.94814796593208672</v>
      </c>
      <c r="N7928" s="1">
        <v>328</v>
      </c>
      <c r="O7928" s="1">
        <v>143.19999999999999</v>
      </c>
      <c r="P7928" s="1">
        <v>11.3</v>
      </c>
      <c r="Q7928" s="1">
        <v>7.52</v>
      </c>
      <c r="R7928" s="1">
        <v>4.01</v>
      </c>
      <c r="S7928" s="1">
        <v>29</v>
      </c>
      <c r="AJ7928" s="1" t="s">
        <v>703</v>
      </c>
      <c r="AK7928" s="19">
        <v>49.33</v>
      </c>
      <c r="AL7928" s="19">
        <v>36.67</v>
      </c>
      <c r="AN7928" s="3">
        <v>1974</v>
      </c>
      <c r="AQ7928">
        <v>80814</v>
      </c>
      <c r="AR7928" s="1" t="s">
        <v>369</v>
      </c>
    </row>
    <row r="7929" spans="1:50" x14ac:dyDescent="0.25">
      <c r="A7929" s="1">
        <v>9572</v>
      </c>
      <c r="B7929" s="1" t="s">
        <v>1233</v>
      </c>
      <c r="C7929" s="1">
        <v>101</v>
      </c>
      <c r="D7929" s="1" t="s">
        <v>5627</v>
      </c>
      <c r="F7929" s="1" t="s">
        <v>445</v>
      </c>
      <c r="G7929" s="1">
        <v>7</v>
      </c>
      <c r="H7929" s="1">
        <v>80</v>
      </c>
      <c r="I7929" s="1">
        <v>23.8</v>
      </c>
      <c r="J7929" s="1">
        <v>22.5</v>
      </c>
      <c r="K7929" s="3">
        <v>1062</v>
      </c>
      <c r="L7929" s="2">
        <f>N7929/((1824.17)*(1-EXP(-(0.023514)*I7929))^(1.69151))</f>
        <v>1.0433016670730713</v>
      </c>
      <c r="N7929" s="1">
        <v>454</v>
      </c>
      <c r="O7929" s="1">
        <v>196.2</v>
      </c>
      <c r="P7929" s="1">
        <v>12.5</v>
      </c>
      <c r="Q7929" s="1">
        <v>7.4</v>
      </c>
      <c r="R7929" s="1">
        <v>2.54</v>
      </c>
      <c r="S7929" s="1">
        <v>42.9</v>
      </c>
      <c r="AJ7929" s="1" t="s">
        <v>703</v>
      </c>
      <c r="AK7929" s="19">
        <v>49.33</v>
      </c>
      <c r="AL7929" s="19">
        <v>36.67</v>
      </c>
      <c r="AN7929" s="3">
        <v>1974</v>
      </c>
      <c r="AQ7929">
        <v>80814</v>
      </c>
      <c r="AR7929" s="1" t="s">
        <v>369</v>
      </c>
    </row>
    <row r="7930" spans="1:50" x14ac:dyDescent="0.25">
      <c r="A7930" s="1">
        <v>9573</v>
      </c>
      <c r="B7930" s="1" t="s">
        <v>1233</v>
      </c>
      <c r="C7930" s="1">
        <v>101</v>
      </c>
      <c r="D7930" s="1" t="s">
        <v>5627</v>
      </c>
      <c r="F7930" s="1" t="s">
        <v>445</v>
      </c>
      <c r="G7930" s="1">
        <v>7</v>
      </c>
      <c r="H7930" s="1">
        <v>100</v>
      </c>
      <c r="I7930" s="1">
        <v>27</v>
      </c>
      <c r="J7930" s="1">
        <v>32.200000000000003</v>
      </c>
      <c r="K7930" s="3">
        <v>472</v>
      </c>
      <c r="L7930" s="2">
        <f>N7930/((1824.17)*(1-EXP(-(0.023514)*I7930))^(1.69151))</f>
        <v>0.90436240596353323</v>
      </c>
      <c r="N7930" s="1">
        <v>460</v>
      </c>
      <c r="O7930" s="1">
        <v>193</v>
      </c>
      <c r="P7930" s="1">
        <v>12.9</v>
      </c>
      <c r="Q7930" s="1">
        <v>10.1</v>
      </c>
      <c r="R7930" s="1">
        <v>2.9</v>
      </c>
      <c r="S7930" s="1">
        <v>39.9</v>
      </c>
      <c r="AJ7930" s="1" t="s">
        <v>703</v>
      </c>
      <c r="AK7930" s="19">
        <v>49.33</v>
      </c>
      <c r="AL7930" s="19">
        <v>36.67</v>
      </c>
      <c r="AN7930" s="3">
        <v>1974</v>
      </c>
      <c r="AQ7930">
        <v>80814</v>
      </c>
      <c r="AR7930" s="1" t="s">
        <v>369</v>
      </c>
    </row>
    <row r="7931" spans="1:50" x14ac:dyDescent="0.25">
      <c r="A7931" s="1">
        <v>9574</v>
      </c>
      <c r="B7931" s="1" t="s">
        <v>1233</v>
      </c>
      <c r="C7931" s="1">
        <v>101</v>
      </c>
      <c r="D7931" s="1" t="s">
        <v>5627</v>
      </c>
      <c r="F7931" s="1" t="s">
        <v>445</v>
      </c>
      <c r="G7931" s="1">
        <v>6</v>
      </c>
      <c r="H7931" s="1">
        <v>37</v>
      </c>
      <c r="I7931" s="1">
        <v>15.4</v>
      </c>
      <c r="J7931" s="1">
        <v>12.4</v>
      </c>
      <c r="K7931" s="3">
        <v>2675</v>
      </c>
      <c r="L7931" s="2">
        <f>N7931/((1963.5)*(1-EXP(-(0.024337)*I7931))^(1.76926))</f>
        <v>0.95267725506250289</v>
      </c>
      <c r="N7931" s="1">
        <v>239</v>
      </c>
      <c r="O7931" s="1">
        <v>102</v>
      </c>
      <c r="P7931" s="1">
        <v>10.199999999999999</v>
      </c>
      <c r="Q7931" s="1">
        <v>8.2100000000000009</v>
      </c>
      <c r="R7931" s="1">
        <v>5.64</v>
      </c>
      <c r="AJ7931" s="1" t="s">
        <v>703</v>
      </c>
      <c r="AK7931" s="19">
        <v>49.33</v>
      </c>
      <c r="AL7931" s="19">
        <v>36.67</v>
      </c>
      <c r="AN7931" s="3">
        <v>1974</v>
      </c>
      <c r="AQ7931">
        <v>80814</v>
      </c>
      <c r="AR7931" s="1" t="s">
        <v>369</v>
      </c>
    </row>
    <row r="7932" spans="1:50" x14ac:dyDescent="0.25">
      <c r="A7932" s="1">
        <v>9575</v>
      </c>
      <c r="B7932" s="1" t="s">
        <v>1233</v>
      </c>
      <c r="C7932" s="1">
        <v>101</v>
      </c>
      <c r="D7932" s="1" t="s">
        <v>5627</v>
      </c>
      <c r="F7932" s="1" t="s">
        <v>445</v>
      </c>
      <c r="G7932" s="1">
        <v>6</v>
      </c>
      <c r="H7932" s="1">
        <v>26</v>
      </c>
      <c r="I7932" s="1">
        <v>11.8</v>
      </c>
      <c r="J7932" s="1">
        <v>10.4</v>
      </c>
      <c r="K7932" s="3">
        <v>3552</v>
      </c>
      <c r="L7932" s="2">
        <f>N7932/((1963.5)*(1-EXP(-(0.024337)*I7932))^(1.76926))</f>
        <v>1.0562242172670981</v>
      </c>
      <c r="N7932" s="1">
        <v>178</v>
      </c>
      <c r="O7932" s="1">
        <v>71</v>
      </c>
      <c r="P7932" s="1">
        <v>9.34</v>
      </c>
      <c r="Q7932" s="1">
        <v>5.86</v>
      </c>
      <c r="R7932" s="1">
        <v>4.4000000000000004</v>
      </c>
      <c r="S7932" s="1">
        <v>15.8</v>
      </c>
      <c r="AJ7932" s="1" t="s">
        <v>703</v>
      </c>
      <c r="AK7932" s="19">
        <v>49.33</v>
      </c>
      <c r="AL7932" s="19">
        <v>36.67</v>
      </c>
      <c r="AN7932" s="3">
        <v>1974</v>
      </c>
      <c r="AQ7932">
        <v>80814</v>
      </c>
      <c r="AR7932" s="1" t="s">
        <v>369</v>
      </c>
      <c r="AX7932" s="33"/>
    </row>
    <row r="7933" spans="1:50" x14ac:dyDescent="0.25">
      <c r="A7933" s="1">
        <v>9576</v>
      </c>
      <c r="B7933" s="1" t="s">
        <v>1233</v>
      </c>
      <c r="C7933" s="1">
        <v>101</v>
      </c>
      <c r="D7933" s="1" t="s">
        <v>5627</v>
      </c>
      <c r="F7933" s="1" t="s">
        <v>445</v>
      </c>
      <c r="G7933" s="1">
        <v>5</v>
      </c>
      <c r="H7933" s="1">
        <v>25</v>
      </c>
      <c r="I7933" s="1">
        <v>12.2</v>
      </c>
      <c r="J7933" s="1">
        <v>11.2</v>
      </c>
      <c r="K7933" s="3">
        <v>3175</v>
      </c>
      <c r="L7933" s="2">
        <f>N7933/((2111.2)*(1-EXP(-(0.024888)*I7933))^(1.82531))</f>
        <v>0.98383183152808185</v>
      </c>
      <c r="N7933" s="1">
        <v>180</v>
      </c>
      <c r="O7933" s="1">
        <v>75.599999999999994</v>
      </c>
      <c r="P7933" s="1">
        <v>8.0299999999999994</v>
      </c>
      <c r="Q7933" s="1">
        <v>6.03</v>
      </c>
      <c r="R7933" s="1">
        <v>4.87</v>
      </c>
      <c r="AJ7933" s="1" t="s">
        <v>703</v>
      </c>
      <c r="AK7933" s="19">
        <v>49.33</v>
      </c>
      <c r="AL7933" s="19">
        <v>36.67</v>
      </c>
      <c r="AN7933" s="3">
        <v>1974</v>
      </c>
      <c r="AQ7933">
        <v>80814</v>
      </c>
      <c r="AR7933" s="1" t="s">
        <v>369</v>
      </c>
    </row>
    <row r="7934" spans="1:50" x14ac:dyDescent="0.25">
      <c r="A7934" s="1">
        <v>9577</v>
      </c>
      <c r="B7934" s="1" t="s">
        <v>1233</v>
      </c>
      <c r="C7934" s="1">
        <v>101</v>
      </c>
      <c r="D7934" s="1" t="s">
        <v>5627</v>
      </c>
      <c r="F7934" s="1" t="s">
        <v>445</v>
      </c>
      <c r="G7934" s="1">
        <v>7</v>
      </c>
      <c r="H7934" s="1">
        <v>25</v>
      </c>
      <c r="I7934" s="1">
        <v>9.1</v>
      </c>
      <c r="J7934" s="1">
        <v>8.4</v>
      </c>
      <c r="K7934" s="3">
        <v>3700</v>
      </c>
      <c r="L7934" s="2">
        <f>N7934/((1824.17)*(1-EXP(-(0.023514)*I7934))^(1.69151))</f>
        <v>1.0843720351783277</v>
      </c>
      <c r="N7934" s="1">
        <v>122</v>
      </c>
      <c r="O7934" s="1">
        <v>76.3</v>
      </c>
      <c r="Q7934" s="1">
        <v>4.5999999999999996</v>
      </c>
      <c r="R7934" s="1">
        <v>4.0999999999999996</v>
      </c>
      <c r="AJ7934" s="1" t="s">
        <v>703</v>
      </c>
      <c r="AK7934" s="19">
        <v>49.75</v>
      </c>
      <c r="AL7934" s="19">
        <v>37.5</v>
      </c>
      <c r="AN7934" s="3">
        <v>1967</v>
      </c>
      <c r="AQ7934">
        <v>80814</v>
      </c>
      <c r="AR7934" s="1" t="s">
        <v>364</v>
      </c>
    </row>
    <row r="7935" spans="1:50" x14ac:dyDescent="0.25">
      <c r="A7935" s="1">
        <v>9578</v>
      </c>
      <c r="B7935" s="1" t="s">
        <v>1233</v>
      </c>
      <c r="C7935" s="1">
        <v>101</v>
      </c>
      <c r="D7935" s="1" t="s">
        <v>5627</v>
      </c>
      <c r="F7935" s="1" t="s">
        <v>445</v>
      </c>
      <c r="G7935" s="1">
        <v>7</v>
      </c>
      <c r="H7935" s="1">
        <v>25</v>
      </c>
      <c r="I7935" s="1">
        <v>9.1999999999999993</v>
      </c>
      <c r="J7935" s="1">
        <v>8.5</v>
      </c>
      <c r="K7935" s="3">
        <v>3110</v>
      </c>
      <c r="L7935" s="2">
        <f>N7935/((1824.17)*(1-EXP(-(0.023514)*I7935))^(1.69151))</f>
        <v>0.85673922263489044</v>
      </c>
      <c r="N7935" s="1">
        <v>98</v>
      </c>
      <c r="O7935" s="1">
        <v>70</v>
      </c>
      <c r="Q7935" s="1">
        <v>6</v>
      </c>
      <c r="R7935" s="1">
        <v>3.8</v>
      </c>
      <c r="AJ7935" s="1" t="s">
        <v>703</v>
      </c>
      <c r="AK7935" s="19">
        <v>49.75</v>
      </c>
      <c r="AL7935" s="19">
        <v>37.5</v>
      </c>
      <c r="AN7935" s="3">
        <v>1967</v>
      </c>
      <c r="AQ7935">
        <v>80814</v>
      </c>
      <c r="AR7935" s="1" t="s">
        <v>364</v>
      </c>
    </row>
    <row r="7936" spans="1:50" x14ac:dyDescent="0.25">
      <c r="A7936" s="1">
        <v>9579</v>
      </c>
      <c r="B7936" s="1" t="s">
        <v>1233</v>
      </c>
      <c r="C7936" s="1">
        <v>101</v>
      </c>
      <c r="D7936" s="1" t="s">
        <v>5627</v>
      </c>
      <c r="F7936" s="1" t="s">
        <v>445</v>
      </c>
      <c r="G7936" s="1">
        <v>7</v>
      </c>
      <c r="H7936" s="1">
        <v>25</v>
      </c>
      <c r="I7936" s="1">
        <v>9</v>
      </c>
      <c r="J7936" s="1">
        <v>8.3000000000000007</v>
      </c>
      <c r="K7936" s="3">
        <v>2805</v>
      </c>
      <c r="L7936" s="2">
        <f>N7936/((1824.17)*(1-EXP(-(0.023514)*I7936))^(1.69151))</f>
        <v>0.76828381917745736</v>
      </c>
      <c r="N7936" s="1">
        <v>85</v>
      </c>
      <c r="O7936" s="1">
        <v>67</v>
      </c>
      <c r="Q7936" s="1">
        <v>9</v>
      </c>
      <c r="R7936" s="1">
        <v>3.3</v>
      </c>
      <c r="AJ7936" s="1" t="s">
        <v>703</v>
      </c>
      <c r="AK7936" s="19">
        <v>49.75</v>
      </c>
      <c r="AL7936" s="19">
        <v>37.5</v>
      </c>
      <c r="AN7936" s="3">
        <v>1967</v>
      </c>
      <c r="AQ7936">
        <v>80814</v>
      </c>
      <c r="AR7936" s="1" t="s">
        <v>364</v>
      </c>
    </row>
    <row r="7937" spans="1:44" x14ac:dyDescent="0.25">
      <c r="A7937" s="1">
        <v>9580</v>
      </c>
      <c r="B7937" s="1" t="s">
        <v>1233</v>
      </c>
      <c r="C7937" s="1">
        <v>101</v>
      </c>
      <c r="D7937" s="1" t="s">
        <v>5627</v>
      </c>
      <c r="F7937" s="1" t="s">
        <v>445</v>
      </c>
      <c r="G7937" s="1">
        <v>7</v>
      </c>
      <c r="H7937" s="1">
        <v>25</v>
      </c>
      <c r="I7937" s="1">
        <v>9.1</v>
      </c>
      <c r="J7937" s="1">
        <v>8.4</v>
      </c>
      <c r="K7937" s="3">
        <v>2115</v>
      </c>
      <c r="L7937" s="2">
        <f>N7937/((1824.17)*(1-EXP(-(0.023514)*I7937))^(1.69151))</f>
        <v>0.6932870388845046</v>
      </c>
      <c r="N7937" s="1">
        <v>78</v>
      </c>
      <c r="O7937" s="1">
        <v>55</v>
      </c>
      <c r="Q7937" s="1">
        <v>16</v>
      </c>
      <c r="R7937" s="1">
        <v>3</v>
      </c>
      <c r="AJ7937" s="1" t="s">
        <v>703</v>
      </c>
      <c r="AK7937" s="19">
        <v>49.75</v>
      </c>
      <c r="AL7937" s="19">
        <v>37.5</v>
      </c>
      <c r="AN7937" s="3">
        <v>1967</v>
      </c>
      <c r="AQ7937">
        <v>80814</v>
      </c>
      <c r="AR7937" s="1" t="s">
        <v>364</v>
      </c>
    </row>
    <row r="7938" spans="1:44" x14ac:dyDescent="0.25">
      <c r="A7938" s="1">
        <v>9581</v>
      </c>
      <c r="B7938" s="1" t="s">
        <v>5280</v>
      </c>
      <c r="C7938" s="1">
        <v>1011</v>
      </c>
      <c r="D7938" s="1" t="s">
        <v>5627</v>
      </c>
      <c r="F7938" s="1" t="s">
        <v>445</v>
      </c>
      <c r="G7938" s="1">
        <v>8</v>
      </c>
      <c r="H7938" s="1">
        <v>13</v>
      </c>
      <c r="I7938" s="1">
        <v>4</v>
      </c>
      <c r="J7938" s="1">
        <v>5.9</v>
      </c>
      <c r="K7938" s="3">
        <v>6500</v>
      </c>
      <c r="L7938" s="2">
        <f>N7938/((1668.67)*(1-EXP(-(0.022864)*I7938))^(1.61028))</f>
        <v>1.6417292561023071</v>
      </c>
      <c r="N7938" s="1">
        <v>54.1</v>
      </c>
      <c r="O7938" s="1">
        <v>24.4</v>
      </c>
      <c r="Q7938" s="1">
        <v>18</v>
      </c>
      <c r="R7938" s="1">
        <v>15.2</v>
      </c>
      <c r="S7938" s="1">
        <v>17.2</v>
      </c>
      <c r="AJ7938" s="1" t="s">
        <v>703</v>
      </c>
      <c r="AK7938" s="19">
        <v>45</v>
      </c>
      <c r="AL7938" s="19">
        <v>34.17</v>
      </c>
      <c r="AM7938" s="1">
        <v>170</v>
      </c>
      <c r="AN7938" s="3">
        <v>1976</v>
      </c>
      <c r="AQ7938">
        <v>80416</v>
      </c>
      <c r="AR7938" s="1" t="s">
        <v>370</v>
      </c>
    </row>
    <row r="7939" spans="1:44" x14ac:dyDescent="0.25">
      <c r="A7939" s="1">
        <v>9582</v>
      </c>
      <c r="B7939" s="1" t="s">
        <v>5216</v>
      </c>
      <c r="C7939" s="1">
        <v>124</v>
      </c>
      <c r="D7939" s="1" t="s">
        <v>5601</v>
      </c>
      <c r="F7939" s="1" t="s">
        <v>445</v>
      </c>
      <c r="G7939" s="1">
        <v>2</v>
      </c>
      <c r="H7939" s="1">
        <v>11</v>
      </c>
      <c r="I7939" s="1">
        <v>7.7</v>
      </c>
      <c r="J7939" s="1">
        <v>6.2</v>
      </c>
      <c r="K7939" s="3">
        <v>9200</v>
      </c>
      <c r="L7939" s="35">
        <v>2</v>
      </c>
      <c r="N7939" s="1">
        <v>96</v>
      </c>
      <c r="O7939" s="1">
        <v>58.6</v>
      </c>
      <c r="P7939" s="1">
        <v>12</v>
      </c>
      <c r="Q7939" s="1">
        <v>6.9</v>
      </c>
      <c r="R7939" s="1">
        <v>3.5</v>
      </c>
      <c r="S7939" s="1">
        <v>24.7</v>
      </c>
      <c r="AJ7939" s="1" t="s">
        <v>703</v>
      </c>
      <c r="AK7939" s="19">
        <v>50.67</v>
      </c>
      <c r="AL7939" s="19">
        <v>26.5</v>
      </c>
      <c r="AN7939" s="3">
        <v>1971</v>
      </c>
      <c r="AQ7939">
        <v>80412</v>
      </c>
      <c r="AR7939" s="1" t="s">
        <v>365</v>
      </c>
    </row>
    <row r="7940" spans="1:44" x14ac:dyDescent="0.25">
      <c r="A7940" s="1">
        <v>9583</v>
      </c>
      <c r="B7940" s="1" t="s">
        <v>5216</v>
      </c>
      <c r="C7940" s="1">
        <v>124</v>
      </c>
      <c r="D7940" s="1" t="s">
        <v>5601</v>
      </c>
      <c r="F7940" s="1" t="s">
        <v>445</v>
      </c>
      <c r="G7940" s="1">
        <v>5</v>
      </c>
      <c r="H7940" s="1">
        <v>11</v>
      </c>
      <c r="I7940" s="1">
        <v>6.4</v>
      </c>
      <c r="J7940" s="1">
        <v>4.8</v>
      </c>
      <c r="K7940" s="3">
        <v>9200</v>
      </c>
      <c r="L7940" s="2">
        <f>N7940/((23820.2)*(1-EXP(-(0.003315)*I7940))^(1.69896))</f>
        <v>1.8458283751996893</v>
      </c>
      <c r="N7940" s="1">
        <v>62</v>
      </c>
      <c r="O7940" s="1">
        <v>37.9</v>
      </c>
      <c r="P7940" s="1">
        <v>8.2799999999999994</v>
      </c>
      <c r="Q7940" s="1">
        <v>4.42</v>
      </c>
      <c r="R7940" s="1">
        <v>3.04</v>
      </c>
      <c r="S7940" s="1">
        <v>17.2</v>
      </c>
      <c r="AJ7940" s="1" t="s">
        <v>703</v>
      </c>
      <c r="AK7940" s="19">
        <v>50.67</v>
      </c>
      <c r="AL7940" s="19">
        <v>26.5</v>
      </c>
      <c r="AN7940" s="3">
        <v>1971</v>
      </c>
      <c r="AQ7940">
        <v>80412</v>
      </c>
      <c r="AR7940" s="1" t="s">
        <v>365</v>
      </c>
    </row>
    <row r="7941" spans="1:44" x14ac:dyDescent="0.25">
      <c r="A7941" s="1">
        <v>9584</v>
      </c>
      <c r="B7941" s="1" t="s">
        <v>5216</v>
      </c>
      <c r="C7941" s="1">
        <v>124</v>
      </c>
      <c r="D7941" s="1" t="s">
        <v>5601</v>
      </c>
      <c r="F7941" s="1" t="s">
        <v>445</v>
      </c>
      <c r="G7941" s="1">
        <v>3</v>
      </c>
      <c r="H7941" s="1">
        <v>11</v>
      </c>
      <c r="I7941" s="1">
        <v>6.6</v>
      </c>
      <c r="J7941" s="1">
        <v>4.8</v>
      </c>
      <c r="K7941" s="3">
        <v>9200</v>
      </c>
      <c r="L7941" s="2">
        <f>N7941/((23820.2)*(1-EXP(-(0.003315)*I7941))^(1.69896))</f>
        <v>1.8093329190393039</v>
      </c>
      <c r="N7941" s="1">
        <v>64</v>
      </c>
      <c r="O7941" s="1">
        <v>39.200000000000003</v>
      </c>
      <c r="P7941" s="1">
        <v>7.37</v>
      </c>
      <c r="Q7941" s="1">
        <v>4.42</v>
      </c>
      <c r="R7941" s="1">
        <v>2.67</v>
      </c>
      <c r="S7941" s="1">
        <v>15.3</v>
      </c>
      <c r="AJ7941" s="1" t="s">
        <v>703</v>
      </c>
      <c r="AK7941" s="19">
        <v>50.67</v>
      </c>
      <c r="AL7941" s="19">
        <v>26.5</v>
      </c>
      <c r="AN7941" s="3">
        <v>1971</v>
      </c>
      <c r="AQ7941">
        <v>80412</v>
      </c>
      <c r="AR7941" s="1" t="s">
        <v>365</v>
      </c>
    </row>
    <row r="7942" spans="1:44" x14ac:dyDescent="0.25">
      <c r="A7942" s="1">
        <v>9585</v>
      </c>
      <c r="B7942" s="1" t="s">
        <v>5216</v>
      </c>
      <c r="C7942" s="1">
        <v>124</v>
      </c>
      <c r="D7942" s="1" t="s">
        <v>5601</v>
      </c>
      <c r="F7942" s="1" t="s">
        <v>445</v>
      </c>
      <c r="G7942" s="1">
        <v>4</v>
      </c>
      <c r="H7942" s="1">
        <v>11</v>
      </c>
      <c r="I7942" s="1">
        <v>6.4</v>
      </c>
      <c r="J7942" s="1">
        <v>4.8</v>
      </c>
      <c r="K7942" s="3">
        <v>9200</v>
      </c>
      <c r="N7942" s="1">
        <v>87</v>
      </c>
      <c r="O7942" s="1">
        <v>52.8</v>
      </c>
      <c r="P7942" s="1">
        <v>8.3800000000000008</v>
      </c>
      <c r="Q7942" s="1">
        <v>6.26</v>
      </c>
      <c r="R7942" s="1">
        <v>3.68</v>
      </c>
      <c r="S7942" s="1">
        <v>23.6</v>
      </c>
      <c r="AJ7942" s="1" t="s">
        <v>703</v>
      </c>
      <c r="AK7942" s="19">
        <v>50.67</v>
      </c>
      <c r="AL7942" s="19">
        <v>26.5</v>
      </c>
      <c r="AN7942" s="3">
        <v>1971</v>
      </c>
      <c r="AQ7942">
        <v>80412</v>
      </c>
      <c r="AR7942" s="1" t="s">
        <v>365</v>
      </c>
    </row>
    <row r="7943" spans="1:44" x14ac:dyDescent="0.25">
      <c r="A7943" s="1">
        <v>9586</v>
      </c>
      <c r="B7943" s="1" t="s">
        <v>5216</v>
      </c>
      <c r="C7943" s="1">
        <v>124</v>
      </c>
      <c r="D7943" s="1" t="s">
        <v>5601</v>
      </c>
      <c r="F7943" s="1" t="s">
        <v>445</v>
      </c>
      <c r="G7943" s="1">
        <v>5</v>
      </c>
      <c r="H7943" s="1">
        <v>11</v>
      </c>
      <c r="I7943" s="1">
        <v>6.2</v>
      </c>
      <c r="J7943" s="1">
        <v>4.8</v>
      </c>
      <c r="K7943" s="3">
        <v>9200</v>
      </c>
      <c r="L7943" s="2">
        <f>N7943/((23820.2)*(1-EXP(-(0.003315)*I7943))^(1.69896))</f>
        <v>1.9156292587727661</v>
      </c>
      <c r="N7943" s="1">
        <v>61</v>
      </c>
      <c r="O7943" s="1">
        <v>37.4</v>
      </c>
      <c r="P7943" s="1">
        <v>8.84</v>
      </c>
      <c r="Q7943" s="1">
        <v>6.44</v>
      </c>
      <c r="R7943" s="1">
        <v>3.68</v>
      </c>
      <c r="S7943" s="1">
        <v>17.100000000000001</v>
      </c>
      <c r="AJ7943" s="1" t="s">
        <v>703</v>
      </c>
      <c r="AK7943" s="19">
        <v>50.67</v>
      </c>
      <c r="AL7943" s="19">
        <v>26.5</v>
      </c>
      <c r="AN7943" s="3">
        <v>1971</v>
      </c>
      <c r="AQ7943">
        <v>80412</v>
      </c>
      <c r="AR7943" s="1" t="s">
        <v>365</v>
      </c>
    </row>
    <row r="7944" spans="1:44" x14ac:dyDescent="0.25">
      <c r="A7944" s="1">
        <v>9587</v>
      </c>
      <c r="B7944" s="1" t="s">
        <v>5216</v>
      </c>
      <c r="C7944" s="1">
        <v>124</v>
      </c>
      <c r="D7944" s="1" t="s">
        <v>5601</v>
      </c>
      <c r="F7944" s="1" t="s">
        <v>445</v>
      </c>
      <c r="G7944" s="1">
        <v>5</v>
      </c>
      <c r="H7944" s="1">
        <v>11</v>
      </c>
      <c r="I7944" s="1">
        <v>6.2</v>
      </c>
      <c r="J7944" s="1">
        <v>5.2</v>
      </c>
      <c r="K7944" s="3">
        <v>9200</v>
      </c>
      <c r="L7944" s="2">
        <f>N7944/((23820.2)*(1-EXP(-(0.003315)*I7944))^(1.69896))</f>
        <v>1.7900142254106175</v>
      </c>
      <c r="N7944" s="1">
        <v>57</v>
      </c>
      <c r="O7944" s="1">
        <v>34.6</v>
      </c>
      <c r="P7944" s="1">
        <v>6.72</v>
      </c>
      <c r="Q7944" s="1">
        <v>3.31</v>
      </c>
      <c r="R7944" s="1">
        <v>3.68</v>
      </c>
      <c r="S7944" s="1">
        <v>21.3</v>
      </c>
      <c r="AJ7944" s="1" t="s">
        <v>703</v>
      </c>
      <c r="AK7944" s="19">
        <v>50.67</v>
      </c>
      <c r="AL7944" s="19">
        <v>26.5</v>
      </c>
      <c r="AN7944" s="3">
        <v>1971</v>
      </c>
      <c r="AQ7944">
        <v>80412</v>
      </c>
      <c r="AR7944" s="1" t="s">
        <v>365</v>
      </c>
    </row>
    <row r="7945" spans="1:44" x14ac:dyDescent="0.25">
      <c r="A7945" s="1">
        <v>9588</v>
      </c>
      <c r="B7945" s="1" t="s">
        <v>5216</v>
      </c>
      <c r="C7945" s="1">
        <v>124</v>
      </c>
      <c r="D7945" s="1" t="s">
        <v>5601</v>
      </c>
      <c r="F7945" s="1" t="s">
        <v>445</v>
      </c>
      <c r="G7945" s="1">
        <v>1</v>
      </c>
      <c r="H7945" s="1">
        <v>27</v>
      </c>
      <c r="I7945" s="1">
        <v>21.1</v>
      </c>
      <c r="J7945" s="1">
        <v>17.600000000000001</v>
      </c>
      <c r="K7945" s="3">
        <v>1382</v>
      </c>
      <c r="L7945" s="2">
        <f>N7945/((23820.2)*(1-EXP(-(0.003315)*I7945))^(1.69896))</f>
        <v>1.2424505853391794</v>
      </c>
      <c r="N7945" s="1">
        <v>304</v>
      </c>
      <c r="O7945" s="1">
        <v>185.4</v>
      </c>
      <c r="P7945" s="1">
        <v>19.5</v>
      </c>
      <c r="Q7945" s="1">
        <v>22.5</v>
      </c>
      <c r="R7945" s="1">
        <v>4.71</v>
      </c>
      <c r="AJ7945" s="1" t="s">
        <v>703</v>
      </c>
      <c r="AK7945" s="19">
        <v>50.67</v>
      </c>
      <c r="AL7945" s="19">
        <v>26.5</v>
      </c>
      <c r="AN7945" s="3">
        <v>1971</v>
      </c>
      <c r="AQ7945">
        <v>80412</v>
      </c>
      <c r="AR7945" s="1" t="s">
        <v>365</v>
      </c>
    </row>
    <row r="7946" spans="1:44" x14ac:dyDescent="0.25">
      <c r="A7946" s="1">
        <v>9589</v>
      </c>
      <c r="B7946" s="1" t="s">
        <v>473</v>
      </c>
      <c r="C7946" s="1">
        <v>131</v>
      </c>
      <c r="D7946" s="1" t="s">
        <v>5629</v>
      </c>
      <c r="F7946" s="1" t="s">
        <v>445</v>
      </c>
      <c r="G7946" s="1">
        <v>3</v>
      </c>
      <c r="H7946" s="1">
        <v>17</v>
      </c>
      <c r="I7946" s="1">
        <v>21.8</v>
      </c>
      <c r="J7946" s="1">
        <v>22.1</v>
      </c>
      <c r="K7946" s="3">
        <v>637</v>
      </c>
      <c r="N7946" s="1">
        <v>282</v>
      </c>
      <c r="O7946" s="1">
        <v>139.69999999999999</v>
      </c>
      <c r="P7946" s="1">
        <v>17.899999999999999</v>
      </c>
      <c r="Q7946" s="1">
        <v>9.4</v>
      </c>
      <c r="R7946" s="1">
        <v>3.7</v>
      </c>
      <c r="AJ7946" s="1" t="s">
        <v>703</v>
      </c>
      <c r="AK7946" s="19">
        <v>51.5</v>
      </c>
      <c r="AL7946" s="19">
        <v>31.67</v>
      </c>
      <c r="AN7946" s="3">
        <v>1973</v>
      </c>
      <c r="AQ7946">
        <v>80412</v>
      </c>
      <c r="AR7946" s="1" t="s">
        <v>371</v>
      </c>
    </row>
    <row r="7947" spans="1:44" x14ac:dyDescent="0.25">
      <c r="A7947" s="1">
        <v>9590</v>
      </c>
      <c r="B7947" s="1" t="s">
        <v>473</v>
      </c>
      <c r="C7947" s="1">
        <v>131</v>
      </c>
      <c r="D7947" s="1" t="s">
        <v>5629</v>
      </c>
      <c r="F7947" s="1" t="s">
        <v>445</v>
      </c>
      <c r="G7947" s="1">
        <v>3</v>
      </c>
      <c r="H7947" s="1">
        <v>21</v>
      </c>
      <c r="I7947" s="1">
        <v>22.8</v>
      </c>
      <c r="J7947" s="1">
        <v>21.7</v>
      </c>
      <c r="K7947" s="3">
        <v>645</v>
      </c>
      <c r="N7947" s="1">
        <v>296</v>
      </c>
      <c r="O7947" s="1">
        <v>134.9</v>
      </c>
      <c r="P7947" s="1">
        <v>21.8</v>
      </c>
      <c r="Q7947" s="1">
        <v>8.9</v>
      </c>
      <c r="R7947" s="1">
        <v>4.0999999999999996</v>
      </c>
      <c r="AJ7947" s="1" t="s">
        <v>703</v>
      </c>
      <c r="AK7947" s="19">
        <v>51.5</v>
      </c>
      <c r="AL7947" s="19">
        <v>31.67</v>
      </c>
      <c r="AN7947" s="3">
        <v>1973</v>
      </c>
      <c r="AQ7947">
        <v>80412</v>
      </c>
      <c r="AR7947" s="1" t="s">
        <v>371</v>
      </c>
    </row>
    <row r="7948" spans="1:44" x14ac:dyDescent="0.25">
      <c r="A7948" s="1">
        <v>9591</v>
      </c>
      <c r="B7948" s="1" t="s">
        <v>473</v>
      </c>
      <c r="C7948" s="1">
        <v>131</v>
      </c>
      <c r="D7948" s="1" t="s">
        <v>5629</v>
      </c>
      <c r="F7948" s="1" t="s">
        <v>445</v>
      </c>
      <c r="G7948" s="1">
        <v>2</v>
      </c>
      <c r="H7948" s="1">
        <v>20</v>
      </c>
      <c r="I7948" s="1">
        <v>21.6</v>
      </c>
      <c r="J7948" s="1">
        <v>20.7</v>
      </c>
      <c r="K7948" s="3">
        <v>931</v>
      </c>
      <c r="N7948" s="1">
        <v>313</v>
      </c>
      <c r="O7948" s="1">
        <v>151</v>
      </c>
      <c r="P7948" s="1">
        <v>23.3</v>
      </c>
      <c r="Q7948" s="1">
        <v>11.8</v>
      </c>
      <c r="R7948" s="1">
        <v>3.9</v>
      </c>
      <c r="AJ7948" s="1" t="s">
        <v>703</v>
      </c>
      <c r="AK7948" s="19">
        <v>51.5</v>
      </c>
      <c r="AL7948" s="19">
        <v>31.67</v>
      </c>
      <c r="AN7948" s="3">
        <v>1973</v>
      </c>
      <c r="AQ7948">
        <v>80412</v>
      </c>
      <c r="AR7948" s="1" t="s">
        <v>371</v>
      </c>
    </row>
    <row r="7949" spans="1:44" x14ac:dyDescent="0.25">
      <c r="A7949" s="1">
        <v>9592</v>
      </c>
      <c r="B7949" s="1" t="s">
        <v>473</v>
      </c>
      <c r="C7949" s="1">
        <v>131</v>
      </c>
      <c r="D7949" s="1" t="s">
        <v>5629</v>
      </c>
      <c r="F7949" s="1" t="s">
        <v>445</v>
      </c>
      <c r="G7949" s="1">
        <v>5</v>
      </c>
      <c r="H7949" s="1">
        <v>22</v>
      </c>
      <c r="I7949" s="1">
        <v>15.3</v>
      </c>
      <c r="J7949" s="1">
        <v>15.6</v>
      </c>
      <c r="K7949" s="3">
        <v>2089</v>
      </c>
      <c r="N7949" s="1">
        <v>274</v>
      </c>
      <c r="O7949" s="1">
        <v>120.5</v>
      </c>
      <c r="P7949" s="1">
        <v>28.6</v>
      </c>
      <c r="Q7949" s="1">
        <v>10.1</v>
      </c>
      <c r="R7949" s="1">
        <v>4</v>
      </c>
      <c r="AJ7949" s="1" t="s">
        <v>703</v>
      </c>
      <c r="AK7949" s="19">
        <v>51.5</v>
      </c>
      <c r="AL7949" s="19">
        <v>31.67</v>
      </c>
      <c r="AN7949" s="3">
        <v>1973</v>
      </c>
      <c r="AQ7949">
        <v>80412</v>
      </c>
      <c r="AR7949" s="1" t="s">
        <v>371</v>
      </c>
    </row>
    <row r="7950" spans="1:44" x14ac:dyDescent="0.25">
      <c r="A7950" s="1">
        <v>9593</v>
      </c>
      <c r="B7950" s="1" t="s">
        <v>473</v>
      </c>
      <c r="C7950" s="1">
        <v>131</v>
      </c>
      <c r="D7950" s="1" t="s">
        <v>5629</v>
      </c>
      <c r="F7950" s="1" t="s">
        <v>445</v>
      </c>
      <c r="G7950" s="1">
        <v>4</v>
      </c>
      <c r="H7950" s="1">
        <v>29</v>
      </c>
      <c r="I7950" s="1">
        <v>20.399999999999999</v>
      </c>
      <c r="J7950" s="1">
        <v>19.3</v>
      </c>
      <c r="K7950" s="3">
        <v>859</v>
      </c>
      <c r="N7950" s="1">
        <v>253</v>
      </c>
      <c r="O7950" s="1">
        <v>153.1</v>
      </c>
      <c r="P7950" s="1">
        <v>30.1</v>
      </c>
      <c r="Q7950" s="1">
        <v>15.5</v>
      </c>
      <c r="R7950" s="1">
        <v>4.5</v>
      </c>
      <c r="AJ7950" s="1" t="s">
        <v>703</v>
      </c>
      <c r="AK7950" s="19">
        <v>51.5</v>
      </c>
      <c r="AL7950" s="19">
        <v>31.67</v>
      </c>
      <c r="AN7950" s="3">
        <v>1973</v>
      </c>
      <c r="AQ7950">
        <v>80412</v>
      </c>
      <c r="AR7950" s="1" t="s">
        <v>371</v>
      </c>
    </row>
    <row r="7951" spans="1:44" x14ac:dyDescent="0.25">
      <c r="A7951" s="1">
        <v>9594</v>
      </c>
      <c r="B7951" s="1" t="s">
        <v>473</v>
      </c>
      <c r="C7951" s="1">
        <v>131</v>
      </c>
      <c r="D7951" s="1" t="s">
        <v>5629</v>
      </c>
      <c r="F7951" s="1" t="s">
        <v>445</v>
      </c>
      <c r="G7951" s="1">
        <v>3</v>
      </c>
      <c r="H7951" s="1">
        <v>14</v>
      </c>
      <c r="I7951" s="1">
        <v>12</v>
      </c>
      <c r="J7951" s="1">
        <v>9.6</v>
      </c>
      <c r="K7951" s="3">
        <v>3730</v>
      </c>
      <c r="N7951" s="1">
        <v>177</v>
      </c>
      <c r="O7951" s="1">
        <v>70.5</v>
      </c>
      <c r="P7951" s="1">
        <v>11.2</v>
      </c>
      <c r="Q7951" s="1">
        <v>14.5</v>
      </c>
      <c r="R7951" s="1">
        <v>3</v>
      </c>
      <c r="AJ7951" s="1" t="s">
        <v>703</v>
      </c>
      <c r="AK7951" s="19">
        <v>51.5</v>
      </c>
      <c r="AL7951" s="19">
        <v>31.67</v>
      </c>
      <c r="AN7951" s="3">
        <v>1973</v>
      </c>
      <c r="AQ7951">
        <v>80412</v>
      </c>
      <c r="AR7951" s="1" t="s">
        <v>371</v>
      </c>
    </row>
    <row r="7952" spans="1:44" x14ac:dyDescent="0.25">
      <c r="A7952" s="1">
        <v>9595</v>
      </c>
      <c r="B7952" s="1" t="s">
        <v>473</v>
      </c>
      <c r="C7952" s="1">
        <v>131</v>
      </c>
      <c r="D7952" s="1" t="s">
        <v>5629</v>
      </c>
      <c r="F7952" s="1" t="s">
        <v>445</v>
      </c>
      <c r="G7952" s="1">
        <v>4</v>
      </c>
      <c r="H7952" s="1">
        <v>30</v>
      </c>
      <c r="I7952" s="1">
        <v>19.2</v>
      </c>
      <c r="J7952" s="1">
        <v>18.7</v>
      </c>
      <c r="K7952" s="3">
        <v>1093</v>
      </c>
      <c r="N7952" s="1">
        <v>250</v>
      </c>
      <c r="O7952" s="1">
        <v>110.2</v>
      </c>
      <c r="P7952" s="1">
        <v>23.4</v>
      </c>
      <c r="Q7952" s="1">
        <v>5.7</v>
      </c>
      <c r="R7952" s="1">
        <v>2.2999999999999998</v>
      </c>
      <c r="AJ7952" s="1" t="s">
        <v>703</v>
      </c>
      <c r="AK7952" s="19">
        <v>51.5</v>
      </c>
      <c r="AL7952" s="19">
        <v>31.67</v>
      </c>
      <c r="AN7952" s="3">
        <v>1973</v>
      </c>
      <c r="AQ7952">
        <v>80412</v>
      </c>
      <c r="AR7952" s="1" t="s">
        <v>371</v>
      </c>
    </row>
    <row r="7953" spans="1:44" x14ac:dyDescent="0.25">
      <c r="A7953" s="1">
        <v>9596</v>
      </c>
      <c r="B7953" s="1" t="s">
        <v>473</v>
      </c>
      <c r="C7953" s="1">
        <v>131</v>
      </c>
      <c r="D7953" s="1" t="s">
        <v>5629</v>
      </c>
      <c r="F7953" s="1" t="s">
        <v>445</v>
      </c>
      <c r="G7953" s="1">
        <v>3</v>
      </c>
      <c r="H7953" s="1">
        <v>29</v>
      </c>
      <c r="I7953" s="1">
        <v>19.8</v>
      </c>
      <c r="J7953" s="1">
        <v>22.5</v>
      </c>
      <c r="K7953" s="3">
        <v>835</v>
      </c>
      <c r="N7953" s="1">
        <v>294</v>
      </c>
      <c r="O7953" s="1">
        <v>140</v>
      </c>
      <c r="P7953" s="1">
        <v>23.7</v>
      </c>
      <c r="Q7953" s="1">
        <v>20</v>
      </c>
      <c r="R7953" s="1">
        <v>2.1</v>
      </c>
      <c r="AJ7953" s="1" t="s">
        <v>703</v>
      </c>
      <c r="AK7953" s="19">
        <v>51.5</v>
      </c>
      <c r="AL7953" s="19">
        <v>31.67</v>
      </c>
      <c r="AN7953" s="3">
        <v>1973</v>
      </c>
      <c r="AQ7953">
        <v>80412</v>
      </c>
      <c r="AR7953" s="1" t="s">
        <v>371</v>
      </c>
    </row>
    <row r="7954" spans="1:44" x14ac:dyDescent="0.25">
      <c r="A7954" s="1">
        <v>9597</v>
      </c>
      <c r="B7954" s="1" t="s">
        <v>473</v>
      </c>
      <c r="C7954" s="1">
        <v>131</v>
      </c>
      <c r="D7954" s="1" t="s">
        <v>5629</v>
      </c>
      <c r="F7954" s="1" t="s">
        <v>445</v>
      </c>
      <c r="G7954" s="1">
        <v>6</v>
      </c>
      <c r="H7954" s="1">
        <v>20</v>
      </c>
      <c r="I7954" s="1">
        <v>8.1</v>
      </c>
      <c r="J7954" s="1">
        <v>8.4</v>
      </c>
      <c r="K7954" s="3">
        <v>1846</v>
      </c>
      <c r="N7954" s="1">
        <v>49</v>
      </c>
      <c r="O7954" s="1">
        <v>21.8</v>
      </c>
      <c r="P7954" s="1">
        <v>8.1</v>
      </c>
      <c r="Q7954" s="1">
        <v>3.2</v>
      </c>
      <c r="R7954" s="1">
        <v>1.8</v>
      </c>
      <c r="AJ7954" s="1" t="s">
        <v>703</v>
      </c>
      <c r="AK7954" s="19">
        <v>51.5</v>
      </c>
      <c r="AL7954" s="19">
        <v>31.67</v>
      </c>
      <c r="AN7954" s="3">
        <v>1973</v>
      </c>
      <c r="AQ7954">
        <v>80412</v>
      </c>
      <c r="AR7954" s="1" t="s">
        <v>371</v>
      </c>
    </row>
    <row r="7955" spans="1:44" x14ac:dyDescent="0.25">
      <c r="A7955" s="1">
        <v>9598</v>
      </c>
      <c r="B7955" s="1" t="s">
        <v>744</v>
      </c>
      <c r="C7955" s="1">
        <v>125</v>
      </c>
      <c r="D7955" s="1" t="s">
        <v>5599</v>
      </c>
      <c r="F7955" s="1" t="s">
        <v>445</v>
      </c>
      <c r="G7955" s="1">
        <v>8</v>
      </c>
      <c r="H7955" s="1">
        <v>40</v>
      </c>
      <c r="I7955" s="1">
        <v>14</v>
      </c>
      <c r="J7955" s="1">
        <v>11</v>
      </c>
      <c r="K7955" s="3">
        <v>1370</v>
      </c>
      <c r="N7955" s="1">
        <v>247</v>
      </c>
      <c r="O7955" s="1">
        <v>106.3</v>
      </c>
      <c r="Q7955" s="1">
        <v>18.600000000000001</v>
      </c>
      <c r="R7955" s="1">
        <v>4.1100000000000003</v>
      </c>
      <c r="S7955" s="1">
        <v>28.2</v>
      </c>
      <c r="AJ7955" s="1" t="s">
        <v>703</v>
      </c>
      <c r="AK7955" s="19">
        <v>45</v>
      </c>
      <c r="AL7955" s="19">
        <v>35</v>
      </c>
      <c r="AM7955" s="1">
        <v>450</v>
      </c>
      <c r="AN7955" s="3">
        <v>1958</v>
      </c>
      <c r="AQ7955">
        <v>80416</v>
      </c>
      <c r="AR7955" s="1" t="s">
        <v>372</v>
      </c>
    </row>
    <row r="7956" spans="1:44" x14ac:dyDescent="0.25">
      <c r="A7956" s="1">
        <v>9599</v>
      </c>
      <c r="B7956" s="1" t="s">
        <v>4502</v>
      </c>
      <c r="C7956" s="1">
        <v>127</v>
      </c>
      <c r="D7956" s="1" t="s">
        <v>5598</v>
      </c>
      <c r="F7956" s="1" t="s">
        <v>445</v>
      </c>
      <c r="G7956" s="1">
        <v>4</v>
      </c>
      <c r="H7956" s="1">
        <v>38</v>
      </c>
      <c r="I7956" s="1">
        <v>19.8</v>
      </c>
      <c r="J7956" s="1">
        <v>17.8</v>
      </c>
      <c r="K7956" s="3">
        <v>1391</v>
      </c>
      <c r="L7956" s="2">
        <v>1.3</v>
      </c>
      <c r="N7956" s="1">
        <v>349</v>
      </c>
      <c r="O7956" s="1">
        <v>181.2</v>
      </c>
      <c r="P7956" s="1">
        <v>23.2</v>
      </c>
      <c r="Q7956" s="1">
        <v>14.1</v>
      </c>
      <c r="R7956" s="1">
        <v>4.5999999999999996</v>
      </c>
      <c r="AJ7956" s="1" t="s">
        <v>703</v>
      </c>
      <c r="AK7956" s="19">
        <v>51.33</v>
      </c>
      <c r="AL7956" s="19">
        <v>33.92</v>
      </c>
      <c r="AN7956" s="3">
        <v>1970</v>
      </c>
      <c r="AQ7956">
        <v>80419</v>
      </c>
      <c r="AR7956" s="1" t="s">
        <v>3428</v>
      </c>
    </row>
    <row r="7957" spans="1:44" x14ac:dyDescent="0.25">
      <c r="A7957" s="1">
        <v>9600</v>
      </c>
      <c r="B7957" s="1" t="s">
        <v>4502</v>
      </c>
      <c r="C7957" s="1">
        <v>127</v>
      </c>
      <c r="D7957" s="1" t="s">
        <v>6326</v>
      </c>
      <c r="F7957" s="1" t="s">
        <v>445</v>
      </c>
      <c r="G7957" s="1">
        <v>6</v>
      </c>
      <c r="H7957" s="1">
        <v>36</v>
      </c>
      <c r="I7957" s="1">
        <v>19</v>
      </c>
      <c r="J7957" s="1">
        <v>18.7</v>
      </c>
      <c r="K7957" s="3">
        <v>1520</v>
      </c>
      <c r="L7957" s="2">
        <v>1.7</v>
      </c>
      <c r="N7957" s="1">
        <v>438</v>
      </c>
      <c r="O7957" s="1">
        <v>190</v>
      </c>
      <c r="P7957" s="1">
        <v>25.6</v>
      </c>
      <c r="Q7957" s="1">
        <v>13.2</v>
      </c>
      <c r="R7957" s="1">
        <v>4</v>
      </c>
      <c r="AJ7957" s="1" t="s">
        <v>703</v>
      </c>
      <c r="AK7957" s="19">
        <v>50</v>
      </c>
      <c r="AL7957" s="19">
        <v>24.5</v>
      </c>
      <c r="AN7957" s="3">
        <v>2007</v>
      </c>
      <c r="AQ7957">
        <v>80412</v>
      </c>
      <c r="AR7957" s="1" t="s">
        <v>4606</v>
      </c>
    </row>
    <row r="7958" spans="1:44" x14ac:dyDescent="0.25">
      <c r="A7958" s="1">
        <v>9601</v>
      </c>
      <c r="B7958" s="1" t="s">
        <v>4502</v>
      </c>
      <c r="C7958" s="1">
        <v>127</v>
      </c>
      <c r="D7958" s="1" t="s">
        <v>6329</v>
      </c>
      <c r="F7958" s="1" t="s">
        <v>445</v>
      </c>
      <c r="G7958" s="1">
        <v>7</v>
      </c>
      <c r="H7958" s="1">
        <v>41</v>
      </c>
      <c r="I7958" s="1">
        <v>17.3</v>
      </c>
      <c r="J7958" s="1">
        <v>16.2</v>
      </c>
      <c r="K7958" s="3">
        <v>1112</v>
      </c>
      <c r="L7958" s="2">
        <v>0.9</v>
      </c>
      <c r="N7958" s="1">
        <v>190</v>
      </c>
      <c r="O7958" s="1">
        <v>81.8</v>
      </c>
      <c r="P7958" s="1">
        <v>15.4</v>
      </c>
      <c r="Q7958" s="1">
        <v>6.3</v>
      </c>
      <c r="R7958" s="1">
        <v>2</v>
      </c>
      <c r="AJ7958" s="1" t="s">
        <v>703</v>
      </c>
      <c r="AK7958" s="19">
        <v>50</v>
      </c>
      <c r="AL7958" s="19">
        <v>24.5</v>
      </c>
      <c r="AN7958" s="3">
        <v>2007</v>
      </c>
      <c r="AQ7958">
        <v>80412</v>
      </c>
      <c r="AR7958" s="1" t="s">
        <v>4606</v>
      </c>
    </row>
    <row r="7959" spans="1:44" x14ac:dyDescent="0.25">
      <c r="A7959" s="1">
        <v>9607</v>
      </c>
      <c r="B7959" s="1" t="s">
        <v>4502</v>
      </c>
      <c r="C7959" s="1">
        <v>127</v>
      </c>
      <c r="D7959" s="1" t="s">
        <v>6139</v>
      </c>
      <c r="F7959" s="1" t="s">
        <v>445</v>
      </c>
      <c r="G7959" s="1">
        <v>3</v>
      </c>
      <c r="H7959" s="1">
        <v>14</v>
      </c>
      <c r="I7959" s="1">
        <v>9.6999999999999993</v>
      </c>
      <c r="J7959" s="1">
        <v>7.5</v>
      </c>
      <c r="K7959" s="3">
        <v>3970</v>
      </c>
      <c r="L7959" s="2">
        <v>1.1000000000000001</v>
      </c>
      <c r="N7959" s="1">
        <v>80</v>
      </c>
      <c r="O7959" s="1">
        <v>34.700000000000003</v>
      </c>
      <c r="P7959" s="1">
        <v>4.4000000000000004</v>
      </c>
      <c r="Q7959" s="1">
        <v>3.2</v>
      </c>
      <c r="R7959" s="1">
        <v>2.2000000000000002</v>
      </c>
      <c r="AJ7959" s="1" t="s">
        <v>703</v>
      </c>
      <c r="AK7959" s="19">
        <v>50.2</v>
      </c>
      <c r="AL7959" s="19">
        <v>27.1</v>
      </c>
      <c r="AN7959" s="3">
        <v>2007</v>
      </c>
      <c r="AQ7959">
        <v>80412</v>
      </c>
      <c r="AR7959" s="1" t="s">
        <v>4606</v>
      </c>
    </row>
    <row r="7960" spans="1:44" x14ac:dyDescent="0.25">
      <c r="A7960" s="1">
        <v>9608</v>
      </c>
      <c r="B7960" s="1" t="s">
        <v>4502</v>
      </c>
      <c r="C7960" s="1">
        <v>127</v>
      </c>
      <c r="D7960" s="1" t="s">
        <v>6327</v>
      </c>
      <c r="F7960" s="1" t="s">
        <v>445</v>
      </c>
      <c r="G7960" s="1">
        <v>5</v>
      </c>
      <c r="H7960" s="1">
        <v>72</v>
      </c>
      <c r="I7960" s="1">
        <v>27.3</v>
      </c>
      <c r="J7960" s="1">
        <v>31.2</v>
      </c>
      <c r="K7960" s="3">
        <v>580</v>
      </c>
      <c r="L7960" s="2">
        <v>0.8</v>
      </c>
      <c r="N7960" s="1">
        <v>443</v>
      </c>
      <c r="O7960" s="1">
        <v>191.7</v>
      </c>
      <c r="P7960" s="1">
        <v>28.6</v>
      </c>
      <c r="Q7960" s="1">
        <v>13</v>
      </c>
      <c r="R7960" s="1">
        <v>3.4</v>
      </c>
      <c r="AJ7960" s="1" t="s">
        <v>703</v>
      </c>
      <c r="AK7960" s="19">
        <v>50.2</v>
      </c>
      <c r="AL7960" s="19">
        <v>27.1</v>
      </c>
      <c r="AN7960" s="3">
        <v>2007</v>
      </c>
      <c r="AQ7960">
        <v>80412</v>
      </c>
      <c r="AR7960" s="1" t="s">
        <v>4606</v>
      </c>
    </row>
    <row r="7961" spans="1:44" x14ac:dyDescent="0.25">
      <c r="A7961" s="1">
        <v>9609</v>
      </c>
      <c r="B7961" s="1" t="s">
        <v>4502</v>
      </c>
      <c r="C7961" s="1">
        <v>127</v>
      </c>
      <c r="D7961" s="1" t="s">
        <v>5598</v>
      </c>
      <c r="F7961" s="1" t="s">
        <v>445</v>
      </c>
      <c r="G7961" s="1">
        <v>2</v>
      </c>
      <c r="H7961" s="1">
        <v>20</v>
      </c>
      <c r="I7961" s="1">
        <v>16</v>
      </c>
      <c r="J7961" s="1">
        <v>12.9</v>
      </c>
      <c r="K7961" s="3">
        <v>2267</v>
      </c>
      <c r="L7961" s="2">
        <v>1.1000000000000001</v>
      </c>
      <c r="N7961" s="1">
        <v>212</v>
      </c>
      <c r="O7961" s="1">
        <v>92</v>
      </c>
      <c r="P7961" s="1">
        <v>12.1</v>
      </c>
      <c r="Q7961" s="1">
        <v>5.4</v>
      </c>
      <c r="R7961" s="1">
        <v>5.8</v>
      </c>
      <c r="AJ7961" s="1" t="s">
        <v>703</v>
      </c>
      <c r="AK7961" s="19">
        <v>50.2</v>
      </c>
      <c r="AL7961" s="19">
        <v>27.1</v>
      </c>
      <c r="AN7961" s="3">
        <v>2007</v>
      </c>
      <c r="AQ7961">
        <v>80412</v>
      </c>
      <c r="AR7961" s="1" t="s">
        <v>4606</v>
      </c>
    </row>
    <row r="7962" spans="1:44" x14ac:dyDescent="0.25">
      <c r="A7962" s="1">
        <v>9610</v>
      </c>
      <c r="B7962" s="1" t="s">
        <v>4502</v>
      </c>
      <c r="C7962" s="1">
        <v>127</v>
      </c>
      <c r="D7962" s="1" t="s">
        <v>5598</v>
      </c>
      <c r="F7962" s="1" t="s">
        <v>445</v>
      </c>
      <c r="G7962" s="1">
        <v>4</v>
      </c>
      <c r="H7962" s="1">
        <v>41</v>
      </c>
      <c r="I7962" s="1">
        <v>21.9</v>
      </c>
      <c r="J7962" s="1">
        <v>21.7</v>
      </c>
      <c r="K7962" s="3">
        <v>958</v>
      </c>
      <c r="L7962" s="2">
        <v>1.4</v>
      </c>
      <c r="N7962" s="1">
        <v>400</v>
      </c>
      <c r="O7962" s="1">
        <v>173.8</v>
      </c>
      <c r="P7962" s="1">
        <v>22.6</v>
      </c>
      <c r="Q7962" s="1">
        <v>11.2</v>
      </c>
      <c r="R7962" s="1">
        <v>4.0999999999999996</v>
      </c>
      <c r="AJ7962" s="1" t="s">
        <v>703</v>
      </c>
      <c r="AK7962" s="19">
        <v>50.2</v>
      </c>
      <c r="AL7962" s="19">
        <v>27.1</v>
      </c>
      <c r="AN7962" s="3">
        <v>2007</v>
      </c>
      <c r="AQ7962">
        <v>80412</v>
      </c>
      <c r="AR7962" s="1" t="s">
        <v>4606</v>
      </c>
    </row>
    <row r="7963" spans="1:44" x14ac:dyDescent="0.25">
      <c r="A7963" s="1">
        <v>9611</v>
      </c>
      <c r="B7963" s="1" t="s">
        <v>4502</v>
      </c>
      <c r="C7963" s="1">
        <v>127</v>
      </c>
      <c r="D7963" s="1" t="s">
        <v>5598</v>
      </c>
      <c r="F7963" s="1" t="s">
        <v>445</v>
      </c>
      <c r="G7963" s="1">
        <v>3</v>
      </c>
      <c r="H7963" s="1">
        <v>30</v>
      </c>
      <c r="I7963" s="1">
        <v>18.100000000000001</v>
      </c>
      <c r="J7963" s="1">
        <v>18.899999999999999</v>
      </c>
      <c r="K7963" s="3">
        <v>1205</v>
      </c>
      <c r="L7963" s="2">
        <v>1.3</v>
      </c>
      <c r="N7963" s="1">
        <v>320</v>
      </c>
      <c r="O7963" s="1">
        <v>138.9</v>
      </c>
      <c r="P7963" s="1">
        <v>18.100000000000001</v>
      </c>
      <c r="Q7963" s="1">
        <v>8.9</v>
      </c>
      <c r="R7963" s="1">
        <v>3.9</v>
      </c>
      <c r="AJ7963" s="1" t="s">
        <v>703</v>
      </c>
      <c r="AK7963" s="19">
        <v>50.2</v>
      </c>
      <c r="AL7963" s="19">
        <v>27.1</v>
      </c>
      <c r="AN7963" s="3">
        <v>2007</v>
      </c>
      <c r="AQ7963">
        <v>80412</v>
      </c>
      <c r="AR7963" s="1" t="s">
        <v>4606</v>
      </c>
    </row>
    <row r="7964" spans="1:44" x14ac:dyDescent="0.25">
      <c r="A7964" s="1">
        <v>9612</v>
      </c>
      <c r="B7964" s="1" t="s">
        <v>4502</v>
      </c>
      <c r="C7964" s="1">
        <v>127</v>
      </c>
      <c r="D7964" s="1" t="s">
        <v>6578</v>
      </c>
      <c r="F7964" s="1" t="s">
        <v>445</v>
      </c>
      <c r="G7964" s="1">
        <v>4</v>
      </c>
      <c r="H7964" s="1">
        <v>52</v>
      </c>
      <c r="I7964" s="1">
        <v>25.1</v>
      </c>
      <c r="J7964" s="1">
        <v>29.4</v>
      </c>
      <c r="K7964" s="3">
        <v>680</v>
      </c>
      <c r="L7964" s="2">
        <v>0.9</v>
      </c>
      <c r="N7964" s="1">
        <v>445</v>
      </c>
      <c r="O7964" s="1">
        <v>193.1</v>
      </c>
      <c r="P7964" s="1">
        <v>25.3</v>
      </c>
      <c r="Q7964" s="1">
        <v>18.2</v>
      </c>
      <c r="R7964" s="1">
        <v>3.1</v>
      </c>
      <c r="AJ7964" s="1" t="s">
        <v>703</v>
      </c>
      <c r="AK7964" s="19">
        <v>50.2</v>
      </c>
      <c r="AL7964" s="19">
        <v>27.1</v>
      </c>
      <c r="AN7964" s="3">
        <v>2007</v>
      </c>
      <c r="AQ7964">
        <v>80412</v>
      </c>
      <c r="AR7964" s="1" t="s">
        <v>4606</v>
      </c>
    </row>
    <row r="7965" spans="1:44" x14ac:dyDescent="0.25">
      <c r="A7965" s="1">
        <v>9613</v>
      </c>
      <c r="B7965" s="1" t="s">
        <v>5283</v>
      </c>
      <c r="C7965" s="1">
        <v>110</v>
      </c>
      <c r="D7965" s="1" t="s">
        <v>5857</v>
      </c>
      <c r="F7965" s="1" t="s">
        <v>859</v>
      </c>
      <c r="G7965" s="1">
        <v>5</v>
      </c>
      <c r="H7965" s="1">
        <v>77</v>
      </c>
      <c r="I7965" s="1">
        <v>27.2</v>
      </c>
      <c r="J7965" s="1">
        <v>36.299999999999997</v>
      </c>
      <c r="K7965" s="3">
        <v>736</v>
      </c>
      <c r="L7965" s="2">
        <v>1.02</v>
      </c>
      <c r="N7965" s="1">
        <v>506</v>
      </c>
      <c r="O7965" s="1">
        <v>225.3</v>
      </c>
      <c r="Q7965" s="1">
        <v>32.200000000000003</v>
      </c>
      <c r="R7965" s="1">
        <v>4.7</v>
      </c>
      <c r="AJ7965" s="1" t="s">
        <v>703</v>
      </c>
      <c r="AK7965" s="19">
        <v>50.42</v>
      </c>
      <c r="AL7965" s="19">
        <v>24.5</v>
      </c>
      <c r="AN7965" s="3">
        <v>1975</v>
      </c>
      <c r="AQ7965">
        <v>80412</v>
      </c>
      <c r="AR7965" s="1" t="s">
        <v>366</v>
      </c>
    </row>
    <row r="7966" spans="1:44" x14ac:dyDescent="0.25">
      <c r="A7966" s="1">
        <v>9614</v>
      </c>
      <c r="B7966" s="1" t="s">
        <v>5283</v>
      </c>
      <c r="C7966" s="1">
        <v>101</v>
      </c>
      <c r="D7966" s="1" t="s">
        <v>6006</v>
      </c>
      <c r="F7966" s="1" t="s">
        <v>859</v>
      </c>
      <c r="G7966" s="1">
        <v>6</v>
      </c>
      <c r="H7966" s="1">
        <v>83</v>
      </c>
      <c r="I7966" s="1">
        <v>28.7</v>
      </c>
      <c r="J7966" s="1">
        <v>39.1</v>
      </c>
      <c r="K7966" s="3">
        <v>408</v>
      </c>
      <c r="L7966" s="2">
        <v>1.03</v>
      </c>
      <c r="N7966" s="1">
        <v>553</v>
      </c>
      <c r="O7966" s="1">
        <v>270.5</v>
      </c>
      <c r="Q7966" s="1">
        <v>26.1</v>
      </c>
      <c r="R7966" s="1">
        <v>5</v>
      </c>
      <c r="AJ7966" s="1" t="s">
        <v>703</v>
      </c>
      <c r="AK7966" s="19">
        <v>50.42</v>
      </c>
      <c r="AL7966" s="19">
        <v>24.5</v>
      </c>
      <c r="AN7966" s="3">
        <v>1975</v>
      </c>
      <c r="AQ7966">
        <v>80412</v>
      </c>
      <c r="AR7966" s="1" t="s">
        <v>366</v>
      </c>
    </row>
    <row r="7967" spans="1:44" x14ac:dyDescent="0.25">
      <c r="A7967" s="1">
        <v>9615</v>
      </c>
      <c r="B7967" s="1" t="s">
        <v>5283</v>
      </c>
      <c r="C7967" s="1">
        <v>110</v>
      </c>
      <c r="D7967" s="1" t="s">
        <v>5623</v>
      </c>
      <c r="F7967" s="1" t="s">
        <v>445</v>
      </c>
      <c r="G7967" s="1">
        <v>7</v>
      </c>
      <c r="H7967" s="1">
        <v>80</v>
      </c>
      <c r="I7967" s="1">
        <v>21.3</v>
      </c>
      <c r="J7967" s="1">
        <v>22.5</v>
      </c>
      <c r="K7967" s="3">
        <v>615</v>
      </c>
      <c r="N7967" s="1">
        <v>165</v>
      </c>
      <c r="O7967" s="1">
        <v>103.3</v>
      </c>
      <c r="P7967" s="1">
        <v>14.5</v>
      </c>
      <c r="Q7967" s="1">
        <v>11.4</v>
      </c>
      <c r="R7967" s="1">
        <v>1</v>
      </c>
      <c r="S7967" s="1">
        <v>38.799999999999997</v>
      </c>
      <c r="AJ7967" s="1" t="s">
        <v>703</v>
      </c>
      <c r="AK7967" s="19">
        <v>51</v>
      </c>
      <c r="AL7967" s="19">
        <v>35</v>
      </c>
      <c r="AN7967" s="3">
        <v>1970</v>
      </c>
      <c r="AQ7967">
        <v>80419</v>
      </c>
      <c r="AR7967" s="1" t="s">
        <v>373</v>
      </c>
    </row>
    <row r="7968" spans="1:44" x14ac:dyDescent="0.25">
      <c r="A7968" s="1">
        <v>9616</v>
      </c>
      <c r="B7968" s="1" t="s">
        <v>5283</v>
      </c>
      <c r="C7968" s="1">
        <v>110</v>
      </c>
      <c r="D7968" s="1" t="s">
        <v>5692</v>
      </c>
      <c r="F7968" s="1" t="s">
        <v>445</v>
      </c>
      <c r="G7968" s="1">
        <v>5</v>
      </c>
      <c r="H7968" s="1">
        <v>28</v>
      </c>
      <c r="I7968" s="1">
        <v>14.5</v>
      </c>
      <c r="J7968" s="1">
        <v>15.2</v>
      </c>
      <c r="K7968" s="3">
        <v>2450</v>
      </c>
      <c r="N7968" s="1">
        <v>175</v>
      </c>
      <c r="O7968" s="1">
        <v>99.75</v>
      </c>
      <c r="P7968" s="1">
        <v>18.46</v>
      </c>
      <c r="Q7968" s="1">
        <v>28</v>
      </c>
      <c r="R7968" s="1">
        <v>7.7</v>
      </c>
      <c r="S7968" s="1">
        <v>19.329999999999998</v>
      </c>
      <c r="AJ7968" s="1" t="s">
        <v>703</v>
      </c>
      <c r="AK7968" s="19">
        <v>49.5</v>
      </c>
      <c r="AL7968" s="19">
        <v>27.5</v>
      </c>
      <c r="AN7968" s="3">
        <v>1992</v>
      </c>
      <c r="AQ7968">
        <v>80412</v>
      </c>
      <c r="AR7968" s="1" t="s">
        <v>4614</v>
      </c>
    </row>
    <row r="7969" spans="1:44" x14ac:dyDescent="0.25">
      <c r="A7969" s="1">
        <v>9617</v>
      </c>
      <c r="B7969" s="1" t="s">
        <v>5283</v>
      </c>
      <c r="C7969" s="1">
        <v>110</v>
      </c>
      <c r="D7969" s="1" t="s">
        <v>6294</v>
      </c>
      <c r="F7969" s="1" t="s">
        <v>445</v>
      </c>
      <c r="G7969" s="1">
        <v>7</v>
      </c>
      <c r="H7969" s="1">
        <v>62</v>
      </c>
      <c r="I7969" s="1">
        <v>16.399999999999999</v>
      </c>
      <c r="J7969" s="1">
        <v>24.9</v>
      </c>
      <c r="K7969" s="3">
        <v>1350</v>
      </c>
      <c r="N7969" s="1">
        <v>264</v>
      </c>
      <c r="O7969" s="1">
        <v>145.19999999999999</v>
      </c>
      <c r="P7969" s="1">
        <v>17.62</v>
      </c>
      <c r="Q7969" s="1">
        <v>18.48</v>
      </c>
      <c r="R7969" s="1">
        <v>4.75</v>
      </c>
      <c r="S7969" s="1">
        <v>24.88</v>
      </c>
      <c r="AJ7969" s="1" t="s">
        <v>703</v>
      </c>
      <c r="AK7969" s="19">
        <v>49.5</v>
      </c>
      <c r="AL7969" s="19">
        <v>27.5</v>
      </c>
      <c r="AN7969" s="3">
        <v>2004</v>
      </c>
      <c r="AQ7969">
        <v>80412</v>
      </c>
      <c r="AR7969" s="1" t="s">
        <v>4614</v>
      </c>
    </row>
    <row r="7970" spans="1:44" x14ac:dyDescent="0.25">
      <c r="A7970" s="1">
        <v>9618</v>
      </c>
      <c r="B7970" s="1" t="s">
        <v>5283</v>
      </c>
      <c r="C7970" s="1">
        <v>110</v>
      </c>
      <c r="D7970" s="1" t="s">
        <v>5981</v>
      </c>
      <c r="F7970" s="1" t="s">
        <v>445</v>
      </c>
      <c r="G7970" s="1">
        <v>5</v>
      </c>
      <c r="H7970" s="1">
        <v>21</v>
      </c>
      <c r="I7970" s="1">
        <v>10.7</v>
      </c>
      <c r="J7970" s="1">
        <v>11.2</v>
      </c>
      <c r="K7970" s="3">
        <v>1048</v>
      </c>
      <c r="N7970" s="1">
        <v>49</v>
      </c>
      <c r="O7970" s="1">
        <v>26.75</v>
      </c>
      <c r="P7970" s="1">
        <v>5.09</v>
      </c>
      <c r="Q7970" s="1">
        <v>3.77</v>
      </c>
      <c r="R7970" s="1">
        <v>0.7</v>
      </c>
      <c r="S7970" s="1">
        <v>5.99</v>
      </c>
      <c r="AJ7970" s="1" t="s">
        <v>703</v>
      </c>
      <c r="AK7970" s="19">
        <v>49.5</v>
      </c>
      <c r="AL7970" s="19">
        <v>27.5</v>
      </c>
      <c r="AN7970" s="3">
        <v>2004</v>
      </c>
      <c r="AQ7970">
        <v>80412</v>
      </c>
      <c r="AR7970" s="1" t="s">
        <v>4614</v>
      </c>
    </row>
    <row r="7971" spans="1:44" x14ac:dyDescent="0.25">
      <c r="A7971" s="1">
        <v>9619</v>
      </c>
      <c r="B7971" s="1" t="s">
        <v>5283</v>
      </c>
      <c r="C7971" s="1">
        <v>110</v>
      </c>
      <c r="D7971" s="1" t="s">
        <v>5980</v>
      </c>
      <c r="F7971" s="1" t="s">
        <v>445</v>
      </c>
      <c r="G7971" s="1">
        <v>5</v>
      </c>
      <c r="H7971" s="1">
        <v>34</v>
      </c>
      <c r="I7971" s="1">
        <v>17.399999999999999</v>
      </c>
      <c r="J7971" s="1">
        <v>18.5</v>
      </c>
      <c r="K7971" s="3">
        <v>1271</v>
      </c>
      <c r="N7971" s="1">
        <v>191</v>
      </c>
      <c r="O7971" s="1">
        <v>92.06</v>
      </c>
      <c r="P7971" s="1">
        <v>12.62</v>
      </c>
      <c r="Q7971" s="1">
        <v>5.23</v>
      </c>
      <c r="R7971" s="1">
        <v>0.66</v>
      </c>
      <c r="S7971" s="1">
        <v>15.28</v>
      </c>
      <c r="AJ7971" s="1" t="s">
        <v>703</v>
      </c>
      <c r="AK7971" s="19">
        <v>49.5</v>
      </c>
      <c r="AL7971" s="19">
        <v>27.5</v>
      </c>
      <c r="AN7971" s="3">
        <v>2004</v>
      </c>
      <c r="AQ7971">
        <v>80412</v>
      </c>
      <c r="AR7971" s="1" t="s">
        <v>4614</v>
      </c>
    </row>
    <row r="7972" spans="1:44" x14ac:dyDescent="0.25">
      <c r="A7972" s="1">
        <v>9620</v>
      </c>
      <c r="B7972" s="1" t="s">
        <v>5283</v>
      </c>
      <c r="C7972" s="1">
        <v>110</v>
      </c>
      <c r="D7972" s="1" t="s">
        <v>6294</v>
      </c>
      <c r="F7972" s="1" t="s">
        <v>445</v>
      </c>
      <c r="G7972" s="1">
        <v>6</v>
      </c>
      <c r="H7972" s="1">
        <v>41</v>
      </c>
      <c r="I7972" s="1">
        <v>16.5</v>
      </c>
      <c r="J7972" s="1">
        <v>18.5</v>
      </c>
      <c r="K7972" s="3">
        <v>970</v>
      </c>
      <c r="N7972" s="1">
        <v>186</v>
      </c>
      <c r="O7972" s="1">
        <v>116.99</v>
      </c>
      <c r="P7972" s="1">
        <v>11.8</v>
      </c>
      <c r="Q7972" s="1">
        <v>13.37</v>
      </c>
      <c r="R7972" s="1">
        <v>0.91</v>
      </c>
      <c r="S7972" s="1">
        <v>18.600000000000001</v>
      </c>
      <c r="AJ7972" s="1" t="s">
        <v>703</v>
      </c>
      <c r="AK7972" s="19">
        <v>49.5</v>
      </c>
      <c r="AL7972" s="19">
        <v>27.5</v>
      </c>
      <c r="AN7972" s="3">
        <v>2004</v>
      </c>
      <c r="AQ7972">
        <v>80412</v>
      </c>
      <c r="AR7972" s="1" t="s">
        <v>4614</v>
      </c>
    </row>
    <row r="7973" spans="1:44" x14ac:dyDescent="0.25">
      <c r="A7973" s="1">
        <v>9621</v>
      </c>
      <c r="B7973" s="1" t="s">
        <v>5283</v>
      </c>
      <c r="C7973" s="1">
        <v>110</v>
      </c>
      <c r="D7973" s="1" t="s">
        <v>5623</v>
      </c>
      <c r="F7973" s="1" t="s">
        <v>445</v>
      </c>
      <c r="G7973" s="1">
        <v>5</v>
      </c>
      <c r="H7973" s="1">
        <v>56</v>
      </c>
      <c r="I7973" s="1">
        <v>21.8</v>
      </c>
      <c r="J7973" s="1">
        <v>23.9</v>
      </c>
      <c r="K7973" s="3">
        <v>595</v>
      </c>
      <c r="N7973" s="1">
        <v>238</v>
      </c>
      <c r="O7973" s="1">
        <v>137.80000000000001</v>
      </c>
      <c r="P7973" s="1">
        <v>19.37</v>
      </c>
      <c r="Q7973" s="1">
        <v>19.38</v>
      </c>
      <c r="R7973" s="1">
        <v>2.56</v>
      </c>
      <c r="S7973" s="1">
        <v>19.84</v>
      </c>
      <c r="AJ7973" s="1" t="s">
        <v>703</v>
      </c>
      <c r="AK7973" s="19">
        <v>49.5</v>
      </c>
      <c r="AL7973" s="19">
        <v>27.5</v>
      </c>
      <c r="AN7973" s="3">
        <v>2004</v>
      </c>
      <c r="AQ7973">
        <v>80412</v>
      </c>
      <c r="AR7973" s="1" t="s">
        <v>4614</v>
      </c>
    </row>
    <row r="7974" spans="1:44" x14ac:dyDescent="0.25">
      <c r="A7974" s="1">
        <v>9622</v>
      </c>
      <c r="B7974" s="1" t="s">
        <v>5283</v>
      </c>
      <c r="C7974" s="1">
        <v>110</v>
      </c>
      <c r="D7974" s="1" t="s">
        <v>6374</v>
      </c>
      <c r="F7974" s="1" t="s">
        <v>445</v>
      </c>
      <c r="G7974" s="1">
        <v>5</v>
      </c>
      <c r="H7974" s="1">
        <v>70</v>
      </c>
      <c r="I7974" s="1">
        <v>26.7</v>
      </c>
      <c r="J7974" s="1">
        <v>29.8</v>
      </c>
      <c r="K7974" s="3">
        <v>684</v>
      </c>
      <c r="N7974" s="1">
        <v>416</v>
      </c>
      <c r="O7974" s="1">
        <v>220.9</v>
      </c>
      <c r="P7974" s="1">
        <v>28.5</v>
      </c>
      <c r="Q7974" s="1">
        <v>27.14</v>
      </c>
      <c r="R7974" s="1">
        <v>3.36</v>
      </c>
      <c r="S7974" s="1">
        <v>30.93</v>
      </c>
      <c r="AJ7974" s="1" t="s">
        <v>703</v>
      </c>
      <c r="AK7974" s="19">
        <v>49.5</v>
      </c>
      <c r="AL7974" s="19">
        <v>27.5</v>
      </c>
      <c r="AN7974" s="3">
        <v>2004</v>
      </c>
      <c r="AQ7974">
        <v>80412</v>
      </c>
      <c r="AR7974" s="1" t="s">
        <v>4614</v>
      </c>
    </row>
    <row r="7975" spans="1:44" x14ac:dyDescent="0.25">
      <c r="A7975" s="1">
        <v>9623</v>
      </c>
      <c r="B7975" s="1" t="s">
        <v>5283</v>
      </c>
      <c r="C7975" s="1">
        <v>110</v>
      </c>
      <c r="D7975" s="1" t="s">
        <v>6177</v>
      </c>
      <c r="F7975" s="1" t="s">
        <v>445</v>
      </c>
      <c r="G7975" s="1">
        <v>6</v>
      </c>
      <c r="H7975" s="1">
        <v>90</v>
      </c>
      <c r="I7975" s="1">
        <v>26.3</v>
      </c>
      <c r="J7975" s="1">
        <v>30.6</v>
      </c>
      <c r="K7975" s="3">
        <v>599</v>
      </c>
      <c r="N7975" s="1">
        <v>411</v>
      </c>
      <c r="O7975" s="1">
        <v>231.39</v>
      </c>
      <c r="P7975" s="1">
        <v>59.01</v>
      </c>
      <c r="Q7975" s="1">
        <v>18.79</v>
      </c>
      <c r="R7975" s="1">
        <v>2.63</v>
      </c>
      <c r="S7975" s="1">
        <v>32.4</v>
      </c>
      <c r="AJ7975" s="1" t="s">
        <v>703</v>
      </c>
      <c r="AK7975" s="19">
        <v>49.5</v>
      </c>
      <c r="AL7975" s="19">
        <v>27.5</v>
      </c>
      <c r="AN7975" s="3">
        <v>2004</v>
      </c>
      <c r="AQ7975">
        <v>80412</v>
      </c>
      <c r="AR7975" s="1" t="s">
        <v>4614</v>
      </c>
    </row>
    <row r="7976" spans="1:44" x14ac:dyDescent="0.25">
      <c r="A7976" s="1">
        <v>9624</v>
      </c>
      <c r="B7976" s="1" t="s">
        <v>5283</v>
      </c>
      <c r="C7976" s="1">
        <v>110</v>
      </c>
      <c r="D7976" s="1" t="s">
        <v>6217</v>
      </c>
      <c r="F7976" s="1" t="s">
        <v>445</v>
      </c>
      <c r="G7976" s="1">
        <v>6</v>
      </c>
      <c r="H7976" s="1">
        <v>103</v>
      </c>
      <c r="I7976" s="1">
        <v>28</v>
      </c>
      <c r="J7976" s="1">
        <v>41</v>
      </c>
      <c r="K7976" s="3">
        <v>283</v>
      </c>
      <c r="N7976" s="1">
        <v>359</v>
      </c>
      <c r="O7976" s="1">
        <v>198.17</v>
      </c>
      <c r="P7976" s="1">
        <v>39.700000000000003</v>
      </c>
      <c r="Q7976" s="1">
        <v>25.87</v>
      </c>
      <c r="R7976" s="1">
        <v>1.26</v>
      </c>
      <c r="S7976" s="1">
        <v>27.74</v>
      </c>
      <c r="AJ7976" s="1" t="s">
        <v>703</v>
      </c>
      <c r="AK7976" s="19">
        <v>49.5</v>
      </c>
      <c r="AL7976" s="19">
        <v>27.5</v>
      </c>
      <c r="AN7976" s="3">
        <v>2004</v>
      </c>
      <c r="AQ7976">
        <v>80412</v>
      </c>
      <c r="AR7976" s="1" t="s">
        <v>4614</v>
      </c>
    </row>
    <row r="7977" spans="1:44" x14ac:dyDescent="0.25">
      <c r="A7977" s="1">
        <v>9625</v>
      </c>
      <c r="B7977" s="1" t="s">
        <v>5283</v>
      </c>
      <c r="C7977" s="1">
        <v>110</v>
      </c>
      <c r="D7977" s="1" t="s">
        <v>6374</v>
      </c>
      <c r="F7977" s="1" t="s">
        <v>445</v>
      </c>
      <c r="G7977" s="1">
        <v>6</v>
      </c>
      <c r="H7977" s="1">
        <v>128</v>
      </c>
      <c r="I7977" s="1">
        <v>30.8</v>
      </c>
      <c r="J7977" s="1">
        <v>47.4</v>
      </c>
      <c r="K7977" s="3">
        <v>291</v>
      </c>
      <c r="N7977" s="1">
        <v>475</v>
      </c>
      <c r="O7977" s="1">
        <v>245.1</v>
      </c>
      <c r="P7977" s="1">
        <v>32.729999999999997</v>
      </c>
      <c r="Q7977" s="1">
        <v>36.29</v>
      </c>
      <c r="R7977" s="1">
        <v>2.84</v>
      </c>
      <c r="S7977" s="1">
        <v>34.31</v>
      </c>
      <c r="AJ7977" s="1" t="s">
        <v>703</v>
      </c>
      <c r="AK7977" s="19">
        <v>49.5</v>
      </c>
      <c r="AL7977" s="19">
        <v>27.5</v>
      </c>
      <c r="AN7977" s="3">
        <v>2004</v>
      </c>
      <c r="AQ7977">
        <v>80412</v>
      </c>
      <c r="AR7977" s="1" t="s">
        <v>4614</v>
      </c>
    </row>
    <row r="7978" spans="1:44" x14ac:dyDescent="0.25">
      <c r="A7978" s="1">
        <v>9626</v>
      </c>
      <c r="B7978" s="1" t="s">
        <v>5283</v>
      </c>
      <c r="C7978" s="1">
        <v>110</v>
      </c>
      <c r="D7978" s="1" t="s">
        <v>6374</v>
      </c>
      <c r="F7978" s="1" t="s">
        <v>445</v>
      </c>
      <c r="G7978" s="1">
        <v>5</v>
      </c>
      <c r="H7978" s="1">
        <v>44</v>
      </c>
      <c r="I7978" s="1">
        <v>19.5</v>
      </c>
      <c r="J7978" s="1">
        <v>20.2</v>
      </c>
      <c r="K7978" s="3">
        <v>622</v>
      </c>
      <c r="N7978" s="1">
        <v>160</v>
      </c>
      <c r="O7978" s="1">
        <v>78.88</v>
      </c>
      <c r="P7978" s="1">
        <v>10</v>
      </c>
      <c r="Q7978" s="1">
        <v>10.89</v>
      </c>
      <c r="R7978" s="1">
        <v>2.21</v>
      </c>
      <c r="S7978" s="1">
        <v>12.31</v>
      </c>
      <c r="AJ7978" s="1" t="s">
        <v>703</v>
      </c>
      <c r="AK7978" s="19">
        <v>49.5</v>
      </c>
      <c r="AL7978" s="19">
        <v>27.5</v>
      </c>
      <c r="AN7978" s="3">
        <v>2004</v>
      </c>
      <c r="AQ7978">
        <v>80412</v>
      </c>
      <c r="AR7978" s="1" t="s">
        <v>4614</v>
      </c>
    </row>
    <row r="7979" spans="1:44" x14ac:dyDescent="0.25">
      <c r="A7979" s="1">
        <v>9627</v>
      </c>
      <c r="B7979" s="1" t="s">
        <v>5283</v>
      </c>
      <c r="C7979" s="1">
        <v>110</v>
      </c>
      <c r="D7979" s="1" t="s">
        <v>6369</v>
      </c>
      <c r="F7979" s="1" t="s">
        <v>445</v>
      </c>
      <c r="G7979" s="1">
        <v>5</v>
      </c>
      <c r="H7979" s="1">
        <v>45</v>
      </c>
      <c r="I7979" s="1">
        <v>19.7</v>
      </c>
      <c r="J7979" s="1">
        <v>20.2</v>
      </c>
      <c r="K7979" s="3">
        <v>800</v>
      </c>
      <c r="N7979" s="1">
        <v>189</v>
      </c>
      <c r="O7979" s="1">
        <v>84.67</v>
      </c>
      <c r="P7979" s="1">
        <v>11.68</v>
      </c>
      <c r="Q7979" s="1">
        <v>12.16</v>
      </c>
      <c r="R7979" s="1">
        <v>1.31</v>
      </c>
      <c r="S7979" s="1">
        <v>13.12</v>
      </c>
      <c r="AJ7979" s="1" t="s">
        <v>703</v>
      </c>
      <c r="AK7979" s="19">
        <v>49.5</v>
      </c>
      <c r="AL7979" s="19">
        <v>27.5</v>
      </c>
      <c r="AN7979" s="3">
        <v>2004</v>
      </c>
      <c r="AQ7979">
        <v>80412</v>
      </c>
      <c r="AR7979" s="1" t="s">
        <v>4614</v>
      </c>
    </row>
    <row r="7980" spans="1:44" x14ac:dyDescent="0.25">
      <c r="A7980" s="1">
        <v>9628</v>
      </c>
      <c r="B7980" s="1" t="s">
        <v>5283</v>
      </c>
      <c r="C7980" s="1">
        <v>110</v>
      </c>
      <c r="D7980" s="1" t="s">
        <v>6369</v>
      </c>
      <c r="F7980" s="1" t="s">
        <v>445</v>
      </c>
      <c r="G7980" s="1">
        <v>6</v>
      </c>
      <c r="H7980" s="1">
        <v>54</v>
      </c>
      <c r="I7980" s="1">
        <v>21.4</v>
      </c>
      <c r="J7980" s="1">
        <v>22.7</v>
      </c>
      <c r="K7980" s="3">
        <v>762</v>
      </c>
      <c r="N7980" s="1">
        <v>259</v>
      </c>
      <c r="O7980" s="1">
        <v>122.77</v>
      </c>
      <c r="P7980" s="1">
        <v>17.02</v>
      </c>
      <c r="Q7980" s="1">
        <v>15.91</v>
      </c>
      <c r="R7980" s="1">
        <v>1.95</v>
      </c>
      <c r="S7980" s="1">
        <v>17.920000000000002</v>
      </c>
      <c r="AJ7980" s="1" t="s">
        <v>703</v>
      </c>
      <c r="AK7980" s="19">
        <v>49.5</v>
      </c>
      <c r="AL7980" s="19">
        <v>27.5</v>
      </c>
      <c r="AN7980" s="3">
        <v>2004</v>
      </c>
      <c r="AQ7980">
        <v>80412</v>
      </c>
      <c r="AR7980" s="1" t="s">
        <v>4614</v>
      </c>
    </row>
    <row r="7981" spans="1:44" x14ac:dyDescent="0.25">
      <c r="A7981" s="1">
        <v>9629</v>
      </c>
      <c r="B7981" s="1" t="s">
        <v>5283</v>
      </c>
      <c r="C7981" s="1">
        <v>110</v>
      </c>
      <c r="D7981" s="1" t="s">
        <v>5623</v>
      </c>
      <c r="F7981" s="1" t="s">
        <v>445</v>
      </c>
      <c r="G7981" s="1">
        <v>6</v>
      </c>
      <c r="H7981" s="1">
        <v>69</v>
      </c>
      <c r="I7981" s="1">
        <v>23.6</v>
      </c>
      <c r="J7981" s="1">
        <v>26.4</v>
      </c>
      <c r="K7981" s="3">
        <v>564</v>
      </c>
      <c r="N7981" s="1">
        <v>255</v>
      </c>
      <c r="O7981" s="1">
        <v>112.2</v>
      </c>
      <c r="P7981" s="1">
        <v>20.170000000000002</v>
      </c>
      <c r="Q7981" s="1">
        <v>13.42</v>
      </c>
      <c r="R7981" s="1">
        <v>1.9</v>
      </c>
      <c r="S7981" s="1">
        <v>15.71</v>
      </c>
      <c r="AJ7981" s="1" t="s">
        <v>703</v>
      </c>
      <c r="AK7981" s="19">
        <v>49.5</v>
      </c>
      <c r="AL7981" s="19">
        <v>27.5</v>
      </c>
      <c r="AN7981" s="3">
        <v>2004</v>
      </c>
      <c r="AQ7981">
        <v>80412</v>
      </c>
      <c r="AR7981" s="1" t="s">
        <v>4614</v>
      </c>
    </row>
    <row r="7982" spans="1:44" x14ac:dyDescent="0.25">
      <c r="A7982" s="1">
        <v>9630</v>
      </c>
      <c r="B7982" s="1" t="s">
        <v>5283</v>
      </c>
      <c r="C7982" s="1">
        <v>110</v>
      </c>
      <c r="D7982" s="1" t="s">
        <v>6374</v>
      </c>
      <c r="F7982" s="1" t="s">
        <v>445</v>
      </c>
      <c r="G7982" s="1">
        <v>6</v>
      </c>
      <c r="H7982" s="1">
        <v>70</v>
      </c>
      <c r="I7982" s="1">
        <v>22.8</v>
      </c>
      <c r="J7982" s="1">
        <v>24.1</v>
      </c>
      <c r="K7982" s="3">
        <v>655</v>
      </c>
      <c r="N7982" s="1">
        <v>287</v>
      </c>
      <c r="O7982" s="1">
        <v>136.04</v>
      </c>
      <c r="P7982" s="1">
        <v>15.46</v>
      </c>
      <c r="Q7982" s="1">
        <v>12.56</v>
      </c>
      <c r="R7982" s="1">
        <v>1.9</v>
      </c>
      <c r="S7982" s="1">
        <v>19.05</v>
      </c>
      <c r="AJ7982" s="1" t="s">
        <v>703</v>
      </c>
      <c r="AK7982" s="19">
        <v>49.5</v>
      </c>
      <c r="AL7982" s="19">
        <v>27.5</v>
      </c>
      <c r="AN7982" s="3">
        <v>2004</v>
      </c>
      <c r="AQ7982">
        <v>80412</v>
      </c>
      <c r="AR7982" s="1" t="s">
        <v>4614</v>
      </c>
    </row>
    <row r="7983" spans="1:44" x14ac:dyDescent="0.25">
      <c r="A7983" s="1">
        <v>9631</v>
      </c>
      <c r="B7983" s="1" t="s">
        <v>5283</v>
      </c>
      <c r="C7983" s="1">
        <v>110</v>
      </c>
      <c r="D7983" s="1" t="s">
        <v>6374</v>
      </c>
      <c r="F7983" s="1" t="s">
        <v>445</v>
      </c>
      <c r="G7983" s="1">
        <v>6</v>
      </c>
      <c r="H7983" s="1">
        <v>71</v>
      </c>
      <c r="I7983" s="1">
        <v>24.1</v>
      </c>
      <c r="J7983" s="1">
        <v>28.9</v>
      </c>
      <c r="K7983" s="3">
        <v>399</v>
      </c>
      <c r="N7983" s="1">
        <v>254</v>
      </c>
      <c r="O7983" s="1">
        <v>128.27000000000001</v>
      </c>
      <c r="P7983" s="1">
        <v>16.38</v>
      </c>
      <c r="Q7983" s="1">
        <v>10.24</v>
      </c>
      <c r="R7983" s="1">
        <v>1.51</v>
      </c>
      <c r="S7983" s="1">
        <v>17.96</v>
      </c>
      <c r="AJ7983" s="1" t="s">
        <v>703</v>
      </c>
      <c r="AK7983" s="19">
        <v>49.5</v>
      </c>
      <c r="AL7983" s="19">
        <v>27.5</v>
      </c>
      <c r="AN7983" s="3">
        <v>2004</v>
      </c>
      <c r="AQ7983">
        <v>80412</v>
      </c>
      <c r="AR7983" s="1" t="s">
        <v>4614</v>
      </c>
    </row>
    <row r="7984" spans="1:44" x14ac:dyDescent="0.25">
      <c r="A7984" s="1">
        <v>9632</v>
      </c>
      <c r="B7984" s="1" t="s">
        <v>5283</v>
      </c>
      <c r="C7984" s="1">
        <v>110</v>
      </c>
      <c r="D7984" s="1" t="s">
        <v>6374</v>
      </c>
      <c r="F7984" s="1" t="s">
        <v>445</v>
      </c>
      <c r="G7984" s="1">
        <v>6</v>
      </c>
      <c r="H7984" s="1">
        <v>71</v>
      </c>
      <c r="I7984" s="1">
        <v>23.5</v>
      </c>
      <c r="J7984" s="1">
        <v>24.4</v>
      </c>
      <c r="K7984" s="3">
        <v>630</v>
      </c>
      <c r="N7984" s="1">
        <v>270</v>
      </c>
      <c r="O7984" s="1">
        <v>132.30000000000001</v>
      </c>
      <c r="P7984" s="1">
        <v>17.420000000000002</v>
      </c>
      <c r="Q7984" s="1">
        <v>18.18</v>
      </c>
      <c r="R7984" s="1">
        <v>1.71</v>
      </c>
      <c r="S7984" s="1">
        <v>18.52</v>
      </c>
      <c r="AJ7984" s="1" t="s">
        <v>703</v>
      </c>
      <c r="AK7984" s="19">
        <v>49.5</v>
      </c>
      <c r="AL7984" s="19">
        <v>27.5</v>
      </c>
      <c r="AN7984" s="3">
        <v>2004</v>
      </c>
      <c r="AQ7984">
        <v>80412</v>
      </c>
      <c r="AR7984" s="1" t="s">
        <v>4614</v>
      </c>
    </row>
    <row r="7985" spans="1:51" x14ac:dyDescent="0.25">
      <c r="A7985" s="1">
        <v>9633</v>
      </c>
      <c r="B7985" s="1" t="s">
        <v>5283</v>
      </c>
      <c r="C7985" s="1">
        <v>110</v>
      </c>
      <c r="D7985" s="1" t="s">
        <v>6181</v>
      </c>
      <c r="F7985" s="1" t="s">
        <v>445</v>
      </c>
      <c r="G7985" s="1">
        <v>5</v>
      </c>
      <c r="H7985" s="1">
        <v>36</v>
      </c>
      <c r="I7985" s="1">
        <v>17.600000000000001</v>
      </c>
      <c r="J7985" s="1">
        <v>18.5</v>
      </c>
      <c r="K7985" s="3">
        <v>1388</v>
      </c>
      <c r="N7985" s="1">
        <v>228</v>
      </c>
      <c r="O7985" s="1">
        <v>120.84</v>
      </c>
      <c r="P7985" s="1">
        <v>14.96</v>
      </c>
      <c r="Q7985" s="1">
        <v>20.91</v>
      </c>
      <c r="R7985" s="1">
        <v>2.56</v>
      </c>
      <c r="S7985" s="1">
        <v>19.82</v>
      </c>
      <c r="AJ7985" s="1" t="s">
        <v>703</v>
      </c>
      <c r="AK7985" s="19">
        <v>49.5</v>
      </c>
      <c r="AL7985" s="19">
        <v>27.5</v>
      </c>
      <c r="AN7985" s="3">
        <v>2004</v>
      </c>
      <c r="AQ7985">
        <v>80412</v>
      </c>
      <c r="AR7985" s="1" t="s">
        <v>4614</v>
      </c>
    </row>
    <row r="7986" spans="1:51" x14ac:dyDescent="0.25">
      <c r="A7986" s="1">
        <v>9634</v>
      </c>
      <c r="B7986" s="1" t="s">
        <v>5283</v>
      </c>
      <c r="C7986" s="1">
        <v>110</v>
      </c>
      <c r="D7986" s="1" t="s">
        <v>6374</v>
      </c>
      <c r="F7986" s="1" t="s">
        <v>445</v>
      </c>
      <c r="G7986" s="1">
        <v>5</v>
      </c>
      <c r="H7986" s="1">
        <v>37</v>
      </c>
      <c r="I7986" s="1">
        <v>17.3</v>
      </c>
      <c r="J7986" s="1">
        <v>17.399999999999999</v>
      </c>
      <c r="K7986" s="3">
        <v>898</v>
      </c>
      <c r="N7986" s="1">
        <v>170</v>
      </c>
      <c r="O7986" s="1">
        <v>90.44</v>
      </c>
      <c r="P7986" s="1">
        <v>12.86</v>
      </c>
      <c r="Q7986" s="1">
        <v>18.04</v>
      </c>
      <c r="R7986" s="1">
        <v>2.85</v>
      </c>
      <c r="S7986" s="1">
        <v>14.74</v>
      </c>
      <c r="AJ7986" s="1" t="s">
        <v>703</v>
      </c>
      <c r="AK7986" s="19">
        <v>49.5</v>
      </c>
      <c r="AL7986" s="19">
        <v>27.5</v>
      </c>
      <c r="AN7986" s="3">
        <v>2004</v>
      </c>
      <c r="AQ7986">
        <v>80412</v>
      </c>
      <c r="AR7986" s="1" t="s">
        <v>4614</v>
      </c>
    </row>
    <row r="7987" spans="1:51" x14ac:dyDescent="0.25">
      <c r="A7987" s="1">
        <v>9635</v>
      </c>
      <c r="B7987" s="1" t="s">
        <v>5283</v>
      </c>
      <c r="C7987" s="1">
        <v>110</v>
      </c>
      <c r="D7987" s="1" t="s">
        <v>6181</v>
      </c>
      <c r="F7987" s="1" t="s">
        <v>445</v>
      </c>
      <c r="G7987" s="1">
        <v>6</v>
      </c>
      <c r="H7987" s="1">
        <v>48</v>
      </c>
      <c r="I7987" s="1">
        <v>19.3</v>
      </c>
      <c r="J7987" s="1">
        <v>21.9</v>
      </c>
      <c r="K7987" s="3">
        <v>718</v>
      </c>
      <c r="N7987" s="1">
        <v>201</v>
      </c>
      <c r="O7987" s="1">
        <v>103.11</v>
      </c>
      <c r="P7987" s="1">
        <v>13.58</v>
      </c>
      <c r="Q7987" s="1">
        <v>13.53</v>
      </c>
      <c r="R7987" s="1">
        <v>1.82</v>
      </c>
      <c r="S7987" s="1">
        <v>15.67</v>
      </c>
      <c r="AJ7987" s="1" t="s">
        <v>703</v>
      </c>
      <c r="AK7987" s="19">
        <v>49.5</v>
      </c>
      <c r="AL7987" s="19">
        <v>27.5</v>
      </c>
      <c r="AN7987" s="3">
        <v>2004</v>
      </c>
      <c r="AQ7987">
        <v>80412</v>
      </c>
      <c r="AR7987" s="1" t="s">
        <v>4614</v>
      </c>
    </row>
    <row r="7988" spans="1:51" x14ac:dyDescent="0.25">
      <c r="A7988" s="1">
        <v>9636</v>
      </c>
      <c r="B7988" s="1" t="s">
        <v>5283</v>
      </c>
      <c r="C7988" s="1">
        <v>110</v>
      </c>
      <c r="D7988" s="1" t="s">
        <v>6217</v>
      </c>
      <c r="F7988" s="1" t="s">
        <v>445</v>
      </c>
      <c r="G7988" s="1">
        <v>6</v>
      </c>
      <c r="H7988" s="1">
        <v>47</v>
      </c>
      <c r="I7988" s="1">
        <v>18.2</v>
      </c>
      <c r="J7988" s="1">
        <v>19.2</v>
      </c>
      <c r="K7988" s="3">
        <v>1028</v>
      </c>
      <c r="N7988" s="1">
        <v>224</v>
      </c>
      <c r="O7988" s="1">
        <v>122.53</v>
      </c>
      <c r="P7988" s="1">
        <v>17.899999999999999</v>
      </c>
      <c r="Q7988" s="1">
        <v>16.05</v>
      </c>
      <c r="R7988" s="1">
        <v>2.0499999999999998</v>
      </c>
      <c r="S7988" s="1">
        <v>18.75</v>
      </c>
      <c r="AJ7988" s="1" t="s">
        <v>703</v>
      </c>
      <c r="AK7988" s="19">
        <v>49.5</v>
      </c>
      <c r="AL7988" s="19">
        <v>27.5</v>
      </c>
      <c r="AN7988" s="3">
        <v>2004</v>
      </c>
      <c r="AQ7988">
        <v>80412</v>
      </c>
      <c r="AR7988" s="1" t="s">
        <v>4614</v>
      </c>
    </row>
    <row r="7989" spans="1:51" x14ac:dyDescent="0.25">
      <c r="A7989" s="1">
        <v>9637</v>
      </c>
      <c r="B7989" s="1" t="s">
        <v>5283</v>
      </c>
      <c r="C7989" s="1">
        <v>110</v>
      </c>
      <c r="D7989" s="1" t="s">
        <v>5746</v>
      </c>
      <c r="F7989" s="1" t="s">
        <v>445</v>
      </c>
      <c r="G7989" s="1">
        <v>7</v>
      </c>
      <c r="H7989" s="1">
        <v>17</v>
      </c>
      <c r="I7989" s="1">
        <v>8.1999999999999993</v>
      </c>
      <c r="J7989" s="1">
        <v>6</v>
      </c>
      <c r="K7989" s="3">
        <v>4790</v>
      </c>
      <c r="N7989" s="1">
        <v>69</v>
      </c>
      <c r="O7989" s="1">
        <v>38.1</v>
      </c>
      <c r="P7989" s="1">
        <v>9.6</v>
      </c>
      <c r="Q7989" s="1">
        <v>30.2</v>
      </c>
      <c r="R7989" s="1">
        <v>3.28</v>
      </c>
      <c r="AJ7989" s="1" t="s">
        <v>703</v>
      </c>
      <c r="AK7989" s="19">
        <v>48.78</v>
      </c>
      <c r="AL7989" s="19">
        <v>24</v>
      </c>
      <c r="AN7989" s="3">
        <v>1990</v>
      </c>
      <c r="AQ7989">
        <v>80504</v>
      </c>
      <c r="AR7989" s="1" t="s">
        <v>5178</v>
      </c>
    </row>
    <row r="7990" spans="1:51" x14ac:dyDescent="0.25">
      <c r="A7990" s="1">
        <v>9638</v>
      </c>
      <c r="B7990" s="1" t="s">
        <v>5283</v>
      </c>
      <c r="C7990" s="1">
        <v>110</v>
      </c>
      <c r="D7990" s="1" t="s">
        <v>5623</v>
      </c>
      <c r="F7990" s="1" t="s">
        <v>445</v>
      </c>
      <c r="G7990" s="1">
        <v>8</v>
      </c>
      <c r="H7990" s="1">
        <v>74</v>
      </c>
      <c r="I7990" s="1">
        <v>20.9</v>
      </c>
      <c r="J7990" s="1">
        <v>31.5</v>
      </c>
      <c r="K7990" s="3">
        <v>440</v>
      </c>
      <c r="N7990" s="1">
        <v>322</v>
      </c>
      <c r="O7990" s="1">
        <v>184.8</v>
      </c>
      <c r="P7990" s="1">
        <v>31.6</v>
      </c>
      <c r="Q7990" s="1">
        <v>53.8</v>
      </c>
      <c r="R7990" s="1">
        <v>3.22</v>
      </c>
      <c r="AJ7990" s="1" t="s">
        <v>703</v>
      </c>
      <c r="AK7990" s="19">
        <v>48.78</v>
      </c>
      <c r="AL7990" s="19">
        <v>24</v>
      </c>
      <c r="AN7990" s="3">
        <v>1990</v>
      </c>
      <c r="AQ7990">
        <v>80504</v>
      </c>
      <c r="AR7990" s="1" t="s">
        <v>5178</v>
      </c>
    </row>
    <row r="7991" spans="1:51" x14ac:dyDescent="0.25">
      <c r="A7991" s="1">
        <v>9639</v>
      </c>
      <c r="B7991" s="1" t="s">
        <v>5283</v>
      </c>
      <c r="C7991" s="1">
        <v>110</v>
      </c>
      <c r="D7991" s="1" t="s">
        <v>5623</v>
      </c>
      <c r="F7991" s="1" t="s">
        <v>445</v>
      </c>
      <c r="G7991" s="1">
        <v>7</v>
      </c>
      <c r="H7991" s="1">
        <v>82</v>
      </c>
      <c r="I7991" s="1">
        <v>23.1</v>
      </c>
      <c r="J7991" s="1">
        <v>34.799999999999997</v>
      </c>
      <c r="K7991" s="3">
        <v>342</v>
      </c>
      <c r="N7991" s="1">
        <v>349</v>
      </c>
      <c r="O7991" s="1">
        <v>200.7</v>
      </c>
      <c r="P7991" s="1">
        <v>33.700000000000003</v>
      </c>
      <c r="Q7991" s="1">
        <v>55.86</v>
      </c>
      <c r="R7991" s="1">
        <v>2.82</v>
      </c>
      <c r="AJ7991" s="1" t="s">
        <v>703</v>
      </c>
      <c r="AK7991" s="19">
        <v>48.78</v>
      </c>
      <c r="AL7991" s="19">
        <v>24</v>
      </c>
      <c r="AN7991" s="3">
        <v>1990</v>
      </c>
      <c r="AQ7991">
        <v>80504</v>
      </c>
      <c r="AR7991" s="1" t="s">
        <v>5178</v>
      </c>
    </row>
    <row r="7992" spans="1:51" x14ac:dyDescent="0.25">
      <c r="A7992" s="1">
        <v>9640</v>
      </c>
      <c r="B7992" s="1" t="s">
        <v>5283</v>
      </c>
      <c r="C7992" s="1">
        <v>110</v>
      </c>
      <c r="D7992" s="1" t="s">
        <v>5623</v>
      </c>
      <c r="F7992" s="1" t="s">
        <v>445</v>
      </c>
      <c r="G7992" s="1">
        <v>5</v>
      </c>
      <c r="H7992" s="1">
        <v>89</v>
      </c>
      <c r="I7992" s="1">
        <v>24.3</v>
      </c>
      <c r="J7992" s="1">
        <v>38</v>
      </c>
      <c r="K7992" s="3">
        <v>206</v>
      </c>
      <c r="N7992" s="1">
        <v>277</v>
      </c>
      <c r="O7992" s="1">
        <v>162.5</v>
      </c>
      <c r="P7992" s="1">
        <v>18.7</v>
      </c>
      <c r="Q7992" s="1">
        <v>56.64</v>
      </c>
      <c r="R7992" s="1">
        <v>2.75</v>
      </c>
      <c r="AJ7992" s="1" t="s">
        <v>703</v>
      </c>
      <c r="AK7992" s="19">
        <v>48.78</v>
      </c>
      <c r="AL7992" s="19">
        <v>24</v>
      </c>
      <c r="AN7992" s="3">
        <v>1990</v>
      </c>
      <c r="AQ7992">
        <v>80504</v>
      </c>
      <c r="AR7992" s="1" t="s">
        <v>5178</v>
      </c>
      <c r="AY7992" s="25"/>
    </row>
    <row r="7993" spans="1:51" x14ac:dyDescent="0.25">
      <c r="A7993" s="1">
        <v>9641</v>
      </c>
      <c r="B7993" s="1" t="s">
        <v>5283</v>
      </c>
      <c r="C7993" s="1">
        <v>110</v>
      </c>
      <c r="D7993" s="1" t="s">
        <v>5623</v>
      </c>
      <c r="F7993" s="1" t="s">
        <v>445</v>
      </c>
      <c r="H7993" s="1">
        <v>33</v>
      </c>
      <c r="J7993" s="1"/>
      <c r="N7993" s="1">
        <v>92</v>
      </c>
      <c r="O7993" s="1">
        <v>66.900000000000006</v>
      </c>
      <c r="Q7993" s="1">
        <v>9.6999999999999993</v>
      </c>
      <c r="R7993" s="1">
        <v>3.3</v>
      </c>
      <c r="S7993" s="1">
        <v>27.9</v>
      </c>
      <c r="AJ7993" s="1" t="s">
        <v>703</v>
      </c>
      <c r="AK7993" s="19">
        <v>49.17</v>
      </c>
      <c r="AL7993" s="19">
        <v>23.83</v>
      </c>
      <c r="AN7993" s="3">
        <v>1990</v>
      </c>
      <c r="AQ7993">
        <v>80504</v>
      </c>
      <c r="AR7993" s="1" t="s">
        <v>374</v>
      </c>
    </row>
    <row r="7994" spans="1:51" x14ac:dyDescent="0.25">
      <c r="A7994" s="1">
        <v>9642</v>
      </c>
      <c r="B7994" s="1" t="s">
        <v>5283</v>
      </c>
      <c r="C7994" s="1">
        <v>110</v>
      </c>
      <c r="D7994" s="1" t="s">
        <v>5623</v>
      </c>
      <c r="F7994" s="1" t="s">
        <v>445</v>
      </c>
      <c r="H7994" s="1">
        <v>54</v>
      </c>
      <c r="J7994" s="1"/>
      <c r="N7994" s="1">
        <v>140</v>
      </c>
      <c r="O7994" s="1">
        <v>101.9</v>
      </c>
      <c r="Q7994" s="1">
        <v>20.399999999999999</v>
      </c>
      <c r="R7994" s="1">
        <v>2.8</v>
      </c>
      <c r="S7994" s="1">
        <v>35.4</v>
      </c>
      <c r="AJ7994" s="1" t="s">
        <v>703</v>
      </c>
      <c r="AK7994" s="19">
        <v>49.17</v>
      </c>
      <c r="AL7994" s="19">
        <v>23.83</v>
      </c>
      <c r="AN7994" s="3">
        <v>1990</v>
      </c>
      <c r="AQ7994">
        <v>80504</v>
      </c>
      <c r="AR7994" s="1" t="s">
        <v>374</v>
      </c>
    </row>
    <row r="7995" spans="1:51" x14ac:dyDescent="0.25">
      <c r="A7995" s="1">
        <v>9643</v>
      </c>
      <c r="B7995" s="1" t="s">
        <v>5283</v>
      </c>
      <c r="C7995" s="1">
        <v>110</v>
      </c>
      <c r="D7995" s="1" t="s">
        <v>5623</v>
      </c>
      <c r="F7995" s="1" t="s">
        <v>445</v>
      </c>
      <c r="H7995" s="1">
        <v>75</v>
      </c>
      <c r="J7995" s="1"/>
      <c r="N7995" s="1">
        <v>170</v>
      </c>
      <c r="O7995" s="1">
        <v>124</v>
      </c>
      <c r="Q7995" s="1">
        <v>26.2</v>
      </c>
      <c r="R7995" s="1">
        <v>3</v>
      </c>
      <c r="S7995" s="1">
        <v>42.5</v>
      </c>
      <c r="AJ7995" s="1" t="s">
        <v>703</v>
      </c>
      <c r="AK7995" s="19">
        <v>49.17</v>
      </c>
      <c r="AL7995" s="19">
        <v>23.83</v>
      </c>
      <c r="AN7995" s="3">
        <v>1990</v>
      </c>
      <c r="AQ7995">
        <v>80504</v>
      </c>
      <c r="AR7995" s="1" t="s">
        <v>374</v>
      </c>
    </row>
    <row r="7996" spans="1:51" x14ac:dyDescent="0.25">
      <c r="A7996" s="1">
        <v>9644</v>
      </c>
      <c r="B7996" s="1" t="s">
        <v>5283</v>
      </c>
      <c r="C7996" s="1">
        <v>110</v>
      </c>
      <c r="D7996" s="1" t="s">
        <v>5623</v>
      </c>
      <c r="F7996" s="1" t="s">
        <v>445</v>
      </c>
      <c r="H7996" s="1">
        <v>106</v>
      </c>
      <c r="J7996" s="1"/>
      <c r="N7996" s="1">
        <v>200</v>
      </c>
      <c r="O7996" s="1">
        <v>146.5</v>
      </c>
      <c r="Q7996" s="1">
        <v>32.1</v>
      </c>
      <c r="R7996" s="1">
        <v>2.9</v>
      </c>
      <c r="S7996" s="1">
        <v>45.4</v>
      </c>
      <c r="AJ7996" s="1" t="s">
        <v>703</v>
      </c>
      <c r="AK7996" s="19">
        <v>49.17</v>
      </c>
      <c r="AL7996" s="19">
        <v>23.83</v>
      </c>
      <c r="AN7996" s="3">
        <v>1990</v>
      </c>
      <c r="AQ7996">
        <v>80504</v>
      </c>
      <c r="AR7996" s="1" t="s">
        <v>374</v>
      </c>
    </row>
    <row r="7997" spans="1:51" x14ac:dyDescent="0.25">
      <c r="A7997" s="1">
        <v>9645</v>
      </c>
      <c r="B7997" s="1" t="s">
        <v>5217</v>
      </c>
      <c r="C7997" s="1">
        <v>112</v>
      </c>
      <c r="D7997" s="1" t="s">
        <v>5600</v>
      </c>
      <c r="F7997" s="1" t="s">
        <v>445</v>
      </c>
      <c r="G7997" s="1">
        <v>5</v>
      </c>
      <c r="H7997" s="1">
        <v>45</v>
      </c>
      <c r="I7997" s="1">
        <v>21.3</v>
      </c>
      <c r="J7997" s="1">
        <v>16.5</v>
      </c>
      <c r="K7997" s="3">
        <v>994</v>
      </c>
      <c r="N7997" s="1">
        <v>342</v>
      </c>
      <c r="O7997" s="1">
        <v>204.2</v>
      </c>
      <c r="P7997" s="1">
        <v>9</v>
      </c>
      <c r="Q7997" s="1">
        <v>57.8</v>
      </c>
      <c r="R7997" s="1">
        <v>3.4</v>
      </c>
      <c r="S7997" s="1">
        <v>66.400000000000006</v>
      </c>
      <c r="AJ7997" s="1" t="s">
        <v>703</v>
      </c>
      <c r="AK7997" s="19">
        <v>49</v>
      </c>
      <c r="AL7997" s="19">
        <v>24.5</v>
      </c>
      <c r="AN7997" s="3">
        <v>1990</v>
      </c>
      <c r="AQ7997">
        <v>80504</v>
      </c>
      <c r="AR7997" s="1" t="s">
        <v>4607</v>
      </c>
    </row>
    <row r="7998" spans="1:51" x14ac:dyDescent="0.25">
      <c r="A7998" s="1">
        <v>9646</v>
      </c>
      <c r="B7998" s="1" t="s">
        <v>5217</v>
      </c>
      <c r="C7998" s="1">
        <v>112</v>
      </c>
      <c r="D7998" s="1" t="s">
        <v>6148</v>
      </c>
      <c r="F7998" s="1" t="s">
        <v>445</v>
      </c>
      <c r="G7998" s="1">
        <v>6</v>
      </c>
      <c r="H7998" s="1">
        <v>31</v>
      </c>
      <c r="I7998" s="1">
        <v>14.8</v>
      </c>
      <c r="J7998" s="1">
        <v>12</v>
      </c>
      <c r="K7998" s="3">
        <v>1642</v>
      </c>
      <c r="N7998" s="1">
        <v>218</v>
      </c>
      <c r="O7998" s="1">
        <v>129.9</v>
      </c>
      <c r="P7998" s="1">
        <v>6.3</v>
      </c>
      <c r="Q7998" s="1">
        <v>60.6</v>
      </c>
      <c r="R7998" s="1">
        <v>5</v>
      </c>
      <c r="S7998" s="1">
        <v>44.8</v>
      </c>
      <c r="AJ7998" s="1" t="s">
        <v>703</v>
      </c>
      <c r="AK7998" s="19">
        <v>49</v>
      </c>
      <c r="AL7998" s="19">
        <v>24.5</v>
      </c>
      <c r="AN7998" s="3">
        <v>1990</v>
      </c>
      <c r="AQ7998">
        <v>80504</v>
      </c>
      <c r="AR7998" s="1" t="s">
        <v>4607</v>
      </c>
    </row>
    <row r="7999" spans="1:51" x14ac:dyDescent="0.25">
      <c r="A7999" s="1">
        <v>9647</v>
      </c>
      <c r="B7999" s="1" t="s">
        <v>5217</v>
      </c>
      <c r="C7999" s="1">
        <v>112</v>
      </c>
      <c r="D7999" s="1" t="s">
        <v>6336</v>
      </c>
      <c r="F7999" s="1" t="s">
        <v>445</v>
      </c>
      <c r="G7999" s="1">
        <v>3</v>
      </c>
      <c r="H7999" s="1">
        <v>10</v>
      </c>
      <c r="I7999" s="1">
        <v>6.6</v>
      </c>
      <c r="J7999" s="1">
        <v>5.8</v>
      </c>
      <c r="K7999" s="3">
        <v>4175</v>
      </c>
      <c r="N7999" s="1">
        <v>41</v>
      </c>
      <c r="O7999" s="1">
        <v>24.6</v>
      </c>
      <c r="P7999" s="1">
        <v>1.4</v>
      </c>
      <c r="Q7999" s="1">
        <v>14.6</v>
      </c>
      <c r="R7999" s="1">
        <v>2.5</v>
      </c>
      <c r="AJ7999" s="1" t="s">
        <v>703</v>
      </c>
      <c r="AK7999" s="19">
        <v>49</v>
      </c>
      <c r="AL7999" s="19">
        <v>24.5</v>
      </c>
      <c r="AN7999" s="3">
        <v>1990</v>
      </c>
      <c r="AQ7999">
        <v>80504</v>
      </c>
      <c r="AR7999" s="1" t="s">
        <v>4607</v>
      </c>
    </row>
    <row r="8000" spans="1:51" x14ac:dyDescent="0.25">
      <c r="A8000" s="1">
        <v>9648</v>
      </c>
      <c r="B8000" s="1" t="s">
        <v>5217</v>
      </c>
      <c r="C8000" s="1">
        <v>112</v>
      </c>
      <c r="D8000" s="1" t="s">
        <v>6339</v>
      </c>
      <c r="F8000" s="1" t="s">
        <v>445</v>
      </c>
      <c r="G8000" s="1">
        <v>4</v>
      </c>
      <c r="H8000" s="1">
        <v>20</v>
      </c>
      <c r="I8000" s="1">
        <v>11.6</v>
      </c>
      <c r="J8000" s="1">
        <v>8.9</v>
      </c>
      <c r="K8000" s="3">
        <v>4275</v>
      </c>
      <c r="N8000" s="1">
        <v>119</v>
      </c>
      <c r="O8000" s="1">
        <v>70.599999999999994</v>
      </c>
      <c r="P8000" s="1">
        <v>4.0999999999999996</v>
      </c>
      <c r="Q8000" s="1">
        <v>19.3</v>
      </c>
      <c r="R8000" s="1">
        <v>2.8</v>
      </c>
      <c r="AJ8000" s="1" t="s">
        <v>703</v>
      </c>
      <c r="AK8000" s="19">
        <v>49</v>
      </c>
      <c r="AL8000" s="19">
        <v>24.5</v>
      </c>
      <c r="AN8000" s="3">
        <v>1990</v>
      </c>
      <c r="AQ8000">
        <v>80504</v>
      </c>
      <c r="AR8000" s="1" t="s">
        <v>4607</v>
      </c>
    </row>
    <row r="8001" spans="1:44" x14ac:dyDescent="0.25">
      <c r="A8001" s="1">
        <v>9649</v>
      </c>
      <c r="B8001" s="1" t="s">
        <v>5217</v>
      </c>
      <c r="C8001" s="1">
        <v>112</v>
      </c>
      <c r="D8001" s="1" t="s">
        <v>6342</v>
      </c>
      <c r="F8001" s="1" t="s">
        <v>445</v>
      </c>
      <c r="G8001" s="1">
        <v>5</v>
      </c>
      <c r="H8001" s="1">
        <v>32</v>
      </c>
      <c r="I8001" s="1">
        <v>15.3</v>
      </c>
      <c r="J8001" s="1">
        <v>14.5</v>
      </c>
      <c r="K8001" s="3">
        <v>3638</v>
      </c>
      <c r="N8001" s="1">
        <v>163</v>
      </c>
      <c r="O8001" s="1">
        <v>97</v>
      </c>
      <c r="P8001" s="1">
        <v>4.5999999999999996</v>
      </c>
      <c r="Q8001" s="1">
        <v>18.100000000000001</v>
      </c>
      <c r="R8001" s="1">
        <v>1.8</v>
      </c>
      <c r="S8001" s="1">
        <v>33.700000000000003</v>
      </c>
      <c r="AJ8001" s="1" t="s">
        <v>703</v>
      </c>
      <c r="AK8001" s="19">
        <v>49</v>
      </c>
      <c r="AL8001" s="19">
        <v>24.5</v>
      </c>
      <c r="AN8001" s="3">
        <v>1990</v>
      </c>
      <c r="AQ8001">
        <v>80504</v>
      </c>
      <c r="AR8001" s="1" t="s">
        <v>4607</v>
      </c>
    </row>
    <row r="8002" spans="1:44" x14ac:dyDescent="0.25">
      <c r="A8002" s="1">
        <v>9650</v>
      </c>
      <c r="B8002" s="1" t="s">
        <v>5217</v>
      </c>
      <c r="C8002" s="1">
        <v>112</v>
      </c>
      <c r="D8002" s="1" t="s">
        <v>6071</v>
      </c>
      <c r="F8002" s="1" t="s">
        <v>445</v>
      </c>
      <c r="G8002" s="1">
        <v>5</v>
      </c>
      <c r="H8002" s="1">
        <v>38</v>
      </c>
      <c r="I8002" s="1">
        <v>17.7</v>
      </c>
      <c r="J8002" s="1">
        <v>18</v>
      </c>
      <c r="K8002" s="3">
        <v>1420</v>
      </c>
      <c r="N8002" s="1">
        <v>203</v>
      </c>
      <c r="O8002" s="1">
        <v>120.9</v>
      </c>
      <c r="P8002" s="1">
        <v>5.6</v>
      </c>
      <c r="Q8002" s="1">
        <v>41.1</v>
      </c>
      <c r="R8002" s="1">
        <v>3.5</v>
      </c>
      <c r="AJ8002" s="1" t="s">
        <v>703</v>
      </c>
      <c r="AK8002" s="19">
        <v>49</v>
      </c>
      <c r="AL8002" s="19">
        <v>24.5</v>
      </c>
      <c r="AN8002" s="3">
        <v>1990</v>
      </c>
      <c r="AQ8002">
        <v>80504</v>
      </c>
      <c r="AR8002" s="1" t="s">
        <v>4607</v>
      </c>
    </row>
    <row r="8003" spans="1:44" x14ac:dyDescent="0.25">
      <c r="A8003" s="1">
        <v>9651</v>
      </c>
      <c r="B8003" s="1" t="s">
        <v>5217</v>
      </c>
      <c r="C8003" s="1">
        <v>112</v>
      </c>
      <c r="D8003" s="1" t="s">
        <v>6337</v>
      </c>
      <c r="F8003" s="1" t="s">
        <v>445</v>
      </c>
      <c r="G8003" s="1">
        <v>5</v>
      </c>
      <c r="H8003" s="1">
        <v>41</v>
      </c>
      <c r="I8003" s="1">
        <v>18.600000000000001</v>
      </c>
      <c r="J8003" s="1">
        <v>17.5</v>
      </c>
      <c r="K8003" s="3">
        <v>925</v>
      </c>
      <c r="N8003" s="1">
        <v>236</v>
      </c>
      <c r="O8003" s="1">
        <v>140.5</v>
      </c>
      <c r="P8003" s="1">
        <v>6.3</v>
      </c>
      <c r="Q8003" s="1">
        <v>33.6</v>
      </c>
      <c r="R8003" s="1">
        <v>3.1</v>
      </c>
      <c r="AJ8003" s="1" t="s">
        <v>703</v>
      </c>
      <c r="AK8003" s="19">
        <v>49</v>
      </c>
      <c r="AL8003" s="19">
        <v>24.5</v>
      </c>
      <c r="AN8003" s="3">
        <v>1990</v>
      </c>
      <c r="AQ8003">
        <v>80504</v>
      </c>
      <c r="AR8003" s="1" t="s">
        <v>4607</v>
      </c>
    </row>
    <row r="8004" spans="1:44" x14ac:dyDescent="0.25">
      <c r="A8004" s="1">
        <v>9652</v>
      </c>
      <c r="B8004" s="1" t="s">
        <v>5217</v>
      </c>
      <c r="C8004" s="1">
        <v>112</v>
      </c>
      <c r="D8004" s="1" t="s">
        <v>6339</v>
      </c>
      <c r="F8004" s="1" t="s">
        <v>445</v>
      </c>
      <c r="G8004" s="1">
        <v>5</v>
      </c>
      <c r="H8004" s="1">
        <v>45</v>
      </c>
      <c r="I8004" s="1">
        <v>19.600000000000001</v>
      </c>
      <c r="J8004" s="1">
        <v>18</v>
      </c>
      <c r="K8004" s="3">
        <v>1042</v>
      </c>
      <c r="N8004" s="1">
        <v>314</v>
      </c>
      <c r="O8004" s="1">
        <v>187.2</v>
      </c>
      <c r="P8004" s="1">
        <v>8.6</v>
      </c>
      <c r="Q8004" s="1">
        <v>47.4</v>
      </c>
      <c r="R8004" s="1">
        <v>3.6</v>
      </c>
      <c r="S8004" s="1">
        <v>61</v>
      </c>
      <c r="AJ8004" s="1" t="s">
        <v>703</v>
      </c>
      <c r="AK8004" s="19">
        <v>49</v>
      </c>
      <c r="AL8004" s="19">
        <v>24.5</v>
      </c>
      <c r="AN8004" s="3">
        <v>1990</v>
      </c>
      <c r="AQ8004">
        <v>80504</v>
      </c>
      <c r="AR8004" s="1" t="s">
        <v>4607</v>
      </c>
    </row>
    <row r="8005" spans="1:44" x14ac:dyDescent="0.25">
      <c r="A8005" s="1">
        <v>9653</v>
      </c>
      <c r="B8005" s="1" t="s">
        <v>5217</v>
      </c>
      <c r="C8005" s="1">
        <v>112</v>
      </c>
      <c r="D8005" s="1" t="s">
        <v>5600</v>
      </c>
      <c r="F8005" s="1" t="s">
        <v>445</v>
      </c>
      <c r="G8005" s="1">
        <v>6</v>
      </c>
      <c r="H8005" s="1">
        <v>21</v>
      </c>
      <c r="I8005" s="1">
        <v>8.9</v>
      </c>
      <c r="J8005" s="1">
        <v>5.2</v>
      </c>
      <c r="K8005" s="3">
        <v>1125</v>
      </c>
      <c r="N8005" s="1">
        <v>97</v>
      </c>
      <c r="O8005" s="1">
        <v>51</v>
      </c>
      <c r="Q8005" s="1">
        <v>13.2</v>
      </c>
      <c r="R8005" s="1">
        <v>2.33</v>
      </c>
      <c r="AJ8005" s="1" t="s">
        <v>703</v>
      </c>
      <c r="AK8005" s="19">
        <v>49.17</v>
      </c>
      <c r="AL8005" s="19">
        <v>23</v>
      </c>
      <c r="AN8005" s="3">
        <v>1975</v>
      </c>
      <c r="AQ8005">
        <v>80504</v>
      </c>
      <c r="AR8005" s="1" t="s">
        <v>3415</v>
      </c>
    </row>
    <row r="8006" spans="1:44" x14ac:dyDescent="0.25">
      <c r="A8006" s="1">
        <v>9654</v>
      </c>
      <c r="B8006" s="1" t="s">
        <v>5217</v>
      </c>
      <c r="C8006" s="1">
        <v>112</v>
      </c>
      <c r="D8006" s="1" t="s">
        <v>6067</v>
      </c>
      <c r="F8006" s="1" t="s">
        <v>445</v>
      </c>
      <c r="G8006" s="1">
        <v>7</v>
      </c>
      <c r="H8006" s="1">
        <v>26</v>
      </c>
      <c r="I8006" s="1">
        <v>8.9</v>
      </c>
      <c r="J8006" s="1">
        <v>6.9</v>
      </c>
      <c r="K8006" s="3">
        <v>748</v>
      </c>
      <c r="L8006" s="2">
        <v>1.28</v>
      </c>
      <c r="N8006" s="1">
        <v>118</v>
      </c>
      <c r="O8006" s="1">
        <v>70</v>
      </c>
      <c r="P8006" s="1">
        <v>2.71</v>
      </c>
      <c r="Q8006" s="1">
        <v>20.7</v>
      </c>
      <c r="R8006" s="1">
        <v>5.04</v>
      </c>
      <c r="S8006" s="1">
        <v>38.9</v>
      </c>
      <c r="AJ8006" s="1" t="s">
        <v>703</v>
      </c>
      <c r="AK8006" s="19">
        <v>48.75</v>
      </c>
      <c r="AL8006" s="19">
        <v>24.5</v>
      </c>
      <c r="AM8006" s="1">
        <v>1100</v>
      </c>
      <c r="AN8006" s="3">
        <v>1975</v>
      </c>
      <c r="AQ8006">
        <v>80504</v>
      </c>
      <c r="AR8006" s="1" t="s">
        <v>3424</v>
      </c>
    </row>
    <row r="8007" spans="1:44" x14ac:dyDescent="0.25">
      <c r="A8007" s="1">
        <v>9655</v>
      </c>
      <c r="B8007" s="1" t="s">
        <v>5217</v>
      </c>
      <c r="C8007" s="1">
        <v>112</v>
      </c>
      <c r="D8007" s="1" t="s">
        <v>5720</v>
      </c>
      <c r="F8007" s="1" t="s">
        <v>445</v>
      </c>
      <c r="G8007" s="1">
        <v>7</v>
      </c>
      <c r="H8007" s="1">
        <v>27</v>
      </c>
      <c r="I8007" s="1">
        <v>8.4</v>
      </c>
      <c r="J8007" s="1">
        <v>6.1</v>
      </c>
      <c r="K8007" s="3">
        <v>9832</v>
      </c>
      <c r="L8007" s="2">
        <v>1.57</v>
      </c>
      <c r="N8007" s="1">
        <v>132</v>
      </c>
      <c r="O8007" s="1">
        <v>75.3</v>
      </c>
      <c r="P8007" s="1">
        <v>7.83</v>
      </c>
      <c r="Q8007" s="1">
        <v>20.3</v>
      </c>
      <c r="R8007" s="1">
        <v>7.48</v>
      </c>
      <c r="S8007" s="1">
        <v>48.3</v>
      </c>
      <c r="AJ8007" s="1" t="s">
        <v>703</v>
      </c>
      <c r="AK8007" s="19">
        <v>48.75</v>
      </c>
      <c r="AL8007" s="19">
        <v>24.5</v>
      </c>
      <c r="AM8007" s="1">
        <v>1100</v>
      </c>
      <c r="AN8007" s="3">
        <v>1975</v>
      </c>
      <c r="AQ8007">
        <v>80504</v>
      </c>
      <c r="AR8007" s="1" t="s">
        <v>3424</v>
      </c>
    </row>
    <row r="8008" spans="1:44" x14ac:dyDescent="0.25">
      <c r="A8008" s="1">
        <v>9656</v>
      </c>
      <c r="B8008" s="1" t="s">
        <v>1188</v>
      </c>
      <c r="C8008" s="1">
        <v>113</v>
      </c>
      <c r="D8008" s="1" t="s">
        <v>5613</v>
      </c>
      <c r="F8008" s="1" t="s">
        <v>445</v>
      </c>
      <c r="G8008" s="1">
        <v>6</v>
      </c>
      <c r="H8008" s="1">
        <v>36</v>
      </c>
      <c r="I8008" s="1">
        <v>13.6</v>
      </c>
      <c r="J8008" s="1">
        <v>9.6</v>
      </c>
      <c r="K8008" s="3">
        <v>5235</v>
      </c>
      <c r="N8008" s="1">
        <v>158</v>
      </c>
      <c r="O8008" s="1">
        <v>105.4</v>
      </c>
      <c r="Q8008" s="1">
        <v>21.3</v>
      </c>
      <c r="R8008" s="1">
        <v>2.87</v>
      </c>
      <c r="S8008" s="1">
        <v>34.5</v>
      </c>
      <c r="AJ8008" s="1" t="s">
        <v>703</v>
      </c>
      <c r="AK8008" s="19">
        <v>49.17</v>
      </c>
      <c r="AL8008" s="19">
        <v>23.83</v>
      </c>
      <c r="AN8008" s="3">
        <v>1985</v>
      </c>
      <c r="AQ8008">
        <v>80504</v>
      </c>
      <c r="AR8008" s="1" t="s">
        <v>376</v>
      </c>
    </row>
    <row r="8009" spans="1:44" x14ac:dyDescent="0.25">
      <c r="A8009" s="1">
        <v>9657</v>
      </c>
      <c r="B8009" s="1" t="s">
        <v>1188</v>
      </c>
      <c r="C8009" s="1">
        <v>113</v>
      </c>
      <c r="D8009" s="1" t="s">
        <v>5613</v>
      </c>
      <c r="F8009" s="1" t="s">
        <v>445</v>
      </c>
      <c r="G8009" s="1">
        <v>6</v>
      </c>
      <c r="H8009" s="1">
        <v>50</v>
      </c>
      <c r="I8009" s="1">
        <v>17.600000000000001</v>
      </c>
      <c r="J8009" s="1">
        <v>13.5</v>
      </c>
      <c r="K8009" s="3">
        <v>3412</v>
      </c>
      <c r="N8009" s="1">
        <v>143</v>
      </c>
      <c r="O8009" s="1">
        <v>100.4</v>
      </c>
      <c r="Q8009" s="1">
        <v>21</v>
      </c>
      <c r="R8009" s="1">
        <v>2.68</v>
      </c>
      <c r="S8009" s="1">
        <v>30.3</v>
      </c>
      <c r="AJ8009" s="1" t="s">
        <v>703</v>
      </c>
      <c r="AK8009" s="19">
        <v>49.17</v>
      </c>
      <c r="AL8009" s="19">
        <v>23.83</v>
      </c>
      <c r="AN8009" s="3">
        <v>1985</v>
      </c>
      <c r="AQ8009">
        <v>80504</v>
      </c>
      <c r="AR8009" s="1" t="s">
        <v>376</v>
      </c>
    </row>
    <row r="8010" spans="1:44" x14ac:dyDescent="0.25">
      <c r="A8010" s="1">
        <v>9658</v>
      </c>
      <c r="B8010" s="1" t="s">
        <v>1188</v>
      </c>
      <c r="C8010" s="1">
        <v>113</v>
      </c>
      <c r="D8010" s="1" t="s">
        <v>5613</v>
      </c>
      <c r="F8010" s="1" t="s">
        <v>445</v>
      </c>
      <c r="G8010" s="1">
        <v>7</v>
      </c>
      <c r="H8010" s="1">
        <v>46</v>
      </c>
      <c r="I8010" s="1">
        <v>17</v>
      </c>
      <c r="J8010" s="1">
        <v>15</v>
      </c>
      <c r="K8010" s="3">
        <v>1165</v>
      </c>
      <c r="N8010" s="1">
        <v>278</v>
      </c>
      <c r="O8010" s="1">
        <v>174.2</v>
      </c>
      <c r="Q8010" s="1">
        <v>41.3</v>
      </c>
      <c r="R8010" s="1">
        <v>6.35</v>
      </c>
      <c r="S8010" s="1">
        <v>57.8</v>
      </c>
      <c r="AJ8010" s="1" t="s">
        <v>703</v>
      </c>
      <c r="AK8010" s="19">
        <v>45</v>
      </c>
      <c r="AL8010" s="19">
        <v>35</v>
      </c>
      <c r="AM8010" s="1">
        <v>463</v>
      </c>
      <c r="AN8010" s="3">
        <v>1958</v>
      </c>
      <c r="AQ8010">
        <v>80416</v>
      </c>
      <c r="AR8010" s="1" t="s">
        <v>372</v>
      </c>
    </row>
    <row r="8011" spans="1:44" x14ac:dyDescent="0.25">
      <c r="A8011" s="1">
        <v>9659</v>
      </c>
      <c r="B8011" s="1" t="s">
        <v>3841</v>
      </c>
      <c r="C8011" s="1">
        <v>114</v>
      </c>
      <c r="D8011" s="1" t="s">
        <v>6325</v>
      </c>
      <c r="F8011" s="33" t="s">
        <v>859</v>
      </c>
      <c r="G8011" s="1">
        <v>4</v>
      </c>
      <c r="H8011" s="1">
        <v>13</v>
      </c>
      <c r="I8011" s="1">
        <v>9.1</v>
      </c>
      <c r="J8011" s="1">
        <v>6.4</v>
      </c>
      <c r="K8011" s="3">
        <v>3350</v>
      </c>
      <c r="N8011" s="1">
        <v>138</v>
      </c>
      <c r="O8011" s="1">
        <v>66.599999999999994</v>
      </c>
      <c r="Q8011" s="1">
        <v>13.8</v>
      </c>
      <c r="R8011" s="1">
        <v>2.29</v>
      </c>
      <c r="S8011" s="22"/>
      <c r="AJ8011" s="1" t="s">
        <v>703</v>
      </c>
      <c r="AK8011" s="19">
        <v>47.17</v>
      </c>
      <c r="AL8011" s="19">
        <v>37.33</v>
      </c>
      <c r="AN8011" s="3">
        <v>1967</v>
      </c>
      <c r="AQ8011">
        <v>80814</v>
      </c>
      <c r="AR8011" s="1" t="s">
        <v>364</v>
      </c>
    </row>
    <row r="8012" spans="1:44" x14ac:dyDescent="0.25">
      <c r="A8012" s="1">
        <v>9660</v>
      </c>
      <c r="B8012" s="1" t="s">
        <v>3841</v>
      </c>
      <c r="C8012" s="1">
        <v>114</v>
      </c>
      <c r="D8012" s="1" t="s">
        <v>6054</v>
      </c>
      <c r="F8012" s="33" t="s">
        <v>859</v>
      </c>
      <c r="G8012" s="1">
        <v>4</v>
      </c>
      <c r="H8012" s="1">
        <v>13</v>
      </c>
      <c r="I8012" s="1">
        <v>8.8000000000000007</v>
      </c>
      <c r="J8012" s="1">
        <v>7.2</v>
      </c>
      <c r="K8012" s="3">
        <v>6638</v>
      </c>
      <c r="N8012" s="1">
        <v>124</v>
      </c>
      <c r="O8012" s="1">
        <v>59.5</v>
      </c>
      <c r="Q8012" s="1">
        <v>16.899999999999999</v>
      </c>
      <c r="R8012" s="1">
        <v>3.96</v>
      </c>
      <c r="AJ8012" s="1" t="s">
        <v>703</v>
      </c>
      <c r="AK8012" s="19">
        <v>47.17</v>
      </c>
      <c r="AL8012" s="19">
        <v>37.33</v>
      </c>
      <c r="AN8012" s="3">
        <v>1967</v>
      </c>
      <c r="AQ8012">
        <v>80814</v>
      </c>
      <c r="AR8012" s="1" t="s">
        <v>364</v>
      </c>
    </row>
    <row r="8013" spans="1:44" x14ac:dyDescent="0.25">
      <c r="A8013" s="1">
        <v>9661</v>
      </c>
      <c r="B8013" s="1" t="s">
        <v>5241</v>
      </c>
      <c r="C8013" s="1">
        <v>115</v>
      </c>
      <c r="D8013" s="1" t="s">
        <v>6368</v>
      </c>
      <c r="F8013" s="33" t="s">
        <v>859</v>
      </c>
      <c r="G8013" s="1">
        <v>4</v>
      </c>
      <c r="H8013" s="1">
        <v>13</v>
      </c>
      <c r="I8013" s="1">
        <v>9.9</v>
      </c>
      <c r="J8013" s="1">
        <v>6.4</v>
      </c>
      <c r="K8013" s="3">
        <v>5933</v>
      </c>
      <c r="N8013" s="1">
        <v>175</v>
      </c>
      <c r="O8013" s="1">
        <v>80.900000000000006</v>
      </c>
      <c r="Q8013" s="1">
        <v>17.7</v>
      </c>
      <c r="R8013" s="1">
        <v>3.67</v>
      </c>
      <c r="S8013" s="22"/>
      <c r="AJ8013" s="1" t="s">
        <v>703</v>
      </c>
      <c r="AK8013" s="19">
        <v>47.17</v>
      </c>
      <c r="AL8013" s="19">
        <v>37.33</v>
      </c>
      <c r="AN8013" s="3">
        <v>1967</v>
      </c>
      <c r="AQ8013">
        <v>80814</v>
      </c>
      <c r="AR8013" s="1" t="s">
        <v>364</v>
      </c>
    </row>
    <row r="8014" spans="1:44" x14ac:dyDescent="0.25">
      <c r="A8014" s="1">
        <v>9662</v>
      </c>
      <c r="B8014" s="1" t="s">
        <v>5241</v>
      </c>
      <c r="C8014" s="1">
        <v>115</v>
      </c>
      <c r="D8014" s="1" t="s">
        <v>6114</v>
      </c>
      <c r="F8014" s="33" t="s">
        <v>859</v>
      </c>
      <c r="G8014" s="1">
        <v>4</v>
      </c>
      <c r="H8014" s="1">
        <v>13</v>
      </c>
      <c r="I8014" s="1">
        <v>9.3000000000000007</v>
      </c>
      <c r="J8014" s="1">
        <v>6.9</v>
      </c>
      <c r="K8014" s="3">
        <v>4658</v>
      </c>
      <c r="N8014" s="1">
        <v>145</v>
      </c>
      <c r="O8014" s="1">
        <v>66.7</v>
      </c>
      <c r="Q8014" s="1">
        <v>19.600000000000001</v>
      </c>
      <c r="R8014" s="1">
        <v>3.65</v>
      </c>
      <c r="AJ8014" s="1" t="s">
        <v>703</v>
      </c>
      <c r="AK8014" s="19">
        <v>47.17</v>
      </c>
      <c r="AL8014" s="19">
        <v>37.33</v>
      </c>
      <c r="AN8014" s="3">
        <v>1967</v>
      </c>
      <c r="AQ8014">
        <v>80814</v>
      </c>
      <c r="AR8014" s="1" t="s">
        <v>364</v>
      </c>
    </row>
    <row r="8015" spans="1:44" x14ac:dyDescent="0.25">
      <c r="A8015" s="1">
        <v>9663</v>
      </c>
      <c r="B8015" s="1" t="s">
        <v>855</v>
      </c>
      <c r="C8015" s="1">
        <v>102</v>
      </c>
      <c r="D8015" s="1" t="s">
        <v>6395</v>
      </c>
      <c r="F8015" s="1" t="s">
        <v>445</v>
      </c>
      <c r="G8015" s="1">
        <v>10</v>
      </c>
      <c r="H8015" s="1">
        <v>250</v>
      </c>
      <c r="I8015" s="1">
        <v>16</v>
      </c>
      <c r="J8015" s="1">
        <v>21.5</v>
      </c>
      <c r="K8015" s="3">
        <v>550</v>
      </c>
      <c r="N8015" s="1">
        <v>125</v>
      </c>
      <c r="O8015" s="1">
        <v>67.3</v>
      </c>
      <c r="Q8015" s="1">
        <v>17.100000000000001</v>
      </c>
      <c r="R8015" s="1">
        <v>6.6</v>
      </c>
      <c r="S8015" s="1">
        <v>37.5</v>
      </c>
      <c r="AJ8015" s="1" t="s">
        <v>423</v>
      </c>
      <c r="AK8015" s="19">
        <v>66.37</v>
      </c>
      <c r="AL8015" s="19">
        <v>29.25</v>
      </c>
      <c r="AM8015" s="1">
        <v>270</v>
      </c>
      <c r="AN8015" s="3">
        <v>1981</v>
      </c>
      <c r="AQ8015">
        <v>80608</v>
      </c>
      <c r="AR8015" s="1" t="s">
        <v>5187</v>
      </c>
    </row>
    <row r="8016" spans="1:44" x14ac:dyDescent="0.25">
      <c r="A8016" s="1">
        <v>9664</v>
      </c>
      <c r="B8016" s="1" t="s">
        <v>1233</v>
      </c>
      <c r="C8016" s="1">
        <v>101</v>
      </c>
      <c r="D8016" s="1" t="s">
        <v>5627</v>
      </c>
      <c r="F8016" s="1" t="s">
        <v>445</v>
      </c>
      <c r="H8016" s="1">
        <v>100</v>
      </c>
      <c r="J8016" s="1">
        <v>17.5</v>
      </c>
      <c r="K8016" s="3">
        <v>688</v>
      </c>
      <c r="N8016" s="1">
        <v>116</v>
      </c>
      <c r="O8016" s="1">
        <v>55.1</v>
      </c>
      <c r="P8016" s="1">
        <v>3.3</v>
      </c>
      <c r="Q8016" s="1">
        <v>10.4</v>
      </c>
      <c r="R8016" s="1">
        <v>4.0999999999999996</v>
      </c>
      <c r="S8016" s="1">
        <v>27.8</v>
      </c>
      <c r="AJ8016" s="1" t="s">
        <v>423</v>
      </c>
      <c r="AK8016" s="19">
        <v>62.07</v>
      </c>
      <c r="AL8016" s="19">
        <v>24.57</v>
      </c>
      <c r="AM8016" s="28" t="s">
        <v>142</v>
      </c>
      <c r="AN8016" s="3">
        <v>1978</v>
      </c>
      <c r="AQ8016">
        <v>80608</v>
      </c>
      <c r="AR8016" s="1" t="s">
        <v>377</v>
      </c>
    </row>
    <row r="8017" spans="1:44" x14ac:dyDescent="0.25">
      <c r="A8017" s="1">
        <v>9665</v>
      </c>
      <c r="B8017" s="1" t="s">
        <v>1233</v>
      </c>
      <c r="C8017" s="1">
        <v>101</v>
      </c>
      <c r="D8017" s="1" t="s">
        <v>5627</v>
      </c>
      <c r="F8017" s="1" t="s">
        <v>445</v>
      </c>
      <c r="H8017" s="1">
        <v>100</v>
      </c>
      <c r="J8017" s="1">
        <v>14.4</v>
      </c>
      <c r="K8017" s="3">
        <v>800</v>
      </c>
      <c r="N8017" s="1">
        <v>79</v>
      </c>
      <c r="O8017" s="1">
        <v>39.299999999999997</v>
      </c>
      <c r="P8017" s="1">
        <v>2.6</v>
      </c>
      <c r="Q8017" s="1">
        <v>7.4</v>
      </c>
      <c r="R8017" s="1">
        <v>3.5</v>
      </c>
      <c r="S8017" s="1">
        <v>22.6</v>
      </c>
      <c r="AJ8017" s="1" t="s">
        <v>423</v>
      </c>
      <c r="AK8017" s="19">
        <v>62.07</v>
      </c>
      <c r="AL8017" s="19">
        <v>24.57</v>
      </c>
      <c r="AM8017" s="28" t="s">
        <v>142</v>
      </c>
      <c r="AN8017" s="3">
        <v>1978</v>
      </c>
      <c r="AQ8017">
        <v>80608</v>
      </c>
      <c r="AR8017" s="1" t="s">
        <v>377</v>
      </c>
    </row>
    <row r="8018" spans="1:44" x14ac:dyDescent="0.25">
      <c r="A8018" s="1">
        <v>9666</v>
      </c>
      <c r="B8018" s="1" t="s">
        <v>1233</v>
      </c>
      <c r="C8018" s="1">
        <v>101</v>
      </c>
      <c r="D8018" s="1" t="s">
        <v>5627</v>
      </c>
      <c r="F8018" s="1" t="s">
        <v>445</v>
      </c>
      <c r="H8018" s="1">
        <v>100</v>
      </c>
      <c r="J8018" s="1">
        <v>16.2</v>
      </c>
      <c r="K8018" s="3">
        <v>784</v>
      </c>
      <c r="N8018" s="1">
        <v>115</v>
      </c>
      <c r="O8018" s="1">
        <v>53.6</v>
      </c>
      <c r="P8018" s="1">
        <v>3.3</v>
      </c>
      <c r="Q8018" s="1">
        <v>9.8000000000000007</v>
      </c>
      <c r="R8018" s="1">
        <v>4.0999999999999996</v>
      </c>
      <c r="S8018" s="1">
        <v>27.9</v>
      </c>
      <c r="AJ8018" s="1" t="s">
        <v>423</v>
      </c>
      <c r="AK8018" s="19">
        <v>62.07</v>
      </c>
      <c r="AL8018" s="19">
        <v>24.57</v>
      </c>
      <c r="AM8018" s="28" t="s">
        <v>142</v>
      </c>
      <c r="AN8018" s="3">
        <v>1978</v>
      </c>
      <c r="AQ8018">
        <v>80608</v>
      </c>
      <c r="AR8018" s="1" t="s">
        <v>377</v>
      </c>
    </row>
    <row r="8019" spans="1:44" x14ac:dyDescent="0.25">
      <c r="A8019" s="1">
        <v>9667</v>
      </c>
      <c r="B8019" s="1" t="s">
        <v>1233</v>
      </c>
      <c r="C8019" s="1">
        <v>101</v>
      </c>
      <c r="D8019" s="1" t="s">
        <v>5627</v>
      </c>
      <c r="F8019" s="1" t="s">
        <v>445</v>
      </c>
      <c r="H8019" s="1">
        <v>100</v>
      </c>
      <c r="J8019" s="1">
        <v>17.2</v>
      </c>
      <c r="K8019" s="3">
        <v>592</v>
      </c>
      <c r="N8019" s="1">
        <v>99</v>
      </c>
      <c r="O8019" s="1">
        <v>44</v>
      </c>
      <c r="P8019" s="1">
        <v>3</v>
      </c>
      <c r="Q8019" s="1">
        <v>8.1</v>
      </c>
      <c r="R8019" s="1">
        <v>4</v>
      </c>
      <c r="S8019" s="1">
        <v>25.3</v>
      </c>
      <c r="AJ8019" s="1" t="s">
        <v>423</v>
      </c>
      <c r="AK8019" s="19">
        <v>62.07</v>
      </c>
      <c r="AL8019" s="19">
        <v>24.57</v>
      </c>
      <c r="AM8019" s="28" t="s">
        <v>142</v>
      </c>
      <c r="AN8019" s="3">
        <v>1978</v>
      </c>
      <c r="AQ8019">
        <v>80608</v>
      </c>
      <c r="AR8019" s="1" t="s">
        <v>377</v>
      </c>
    </row>
    <row r="8020" spans="1:44" x14ac:dyDescent="0.25">
      <c r="A8020" s="1">
        <v>9668</v>
      </c>
      <c r="B8020" s="1" t="s">
        <v>1233</v>
      </c>
      <c r="C8020" s="1">
        <v>101</v>
      </c>
      <c r="D8020" s="1" t="s">
        <v>5627</v>
      </c>
      <c r="F8020" s="1" t="s">
        <v>445</v>
      </c>
      <c r="H8020" s="1">
        <v>100</v>
      </c>
      <c r="J8020" s="1">
        <v>15.3</v>
      </c>
      <c r="K8020" s="3">
        <v>757</v>
      </c>
      <c r="N8020" s="1">
        <v>92</v>
      </c>
      <c r="O8020" s="1">
        <v>44.2</v>
      </c>
      <c r="P8020" s="1">
        <v>3.1</v>
      </c>
      <c r="Q8020" s="1">
        <v>8.6</v>
      </c>
      <c r="R8020" s="1">
        <v>4.5</v>
      </c>
      <c r="S8020" s="1">
        <v>25.5</v>
      </c>
      <c r="AJ8020" s="1" t="s">
        <v>423</v>
      </c>
      <c r="AK8020" s="19">
        <v>62.07</v>
      </c>
      <c r="AL8020" s="19">
        <v>24.57</v>
      </c>
      <c r="AM8020" s="28" t="s">
        <v>142</v>
      </c>
      <c r="AN8020" s="3">
        <v>1978</v>
      </c>
      <c r="AQ8020">
        <v>80608</v>
      </c>
      <c r="AR8020" s="1" t="s">
        <v>377</v>
      </c>
    </row>
    <row r="8021" spans="1:44" x14ac:dyDescent="0.25">
      <c r="A8021" s="1">
        <v>9669</v>
      </c>
      <c r="B8021" s="1" t="s">
        <v>1233</v>
      </c>
      <c r="C8021" s="1">
        <v>101</v>
      </c>
      <c r="D8021" s="1" t="s">
        <v>5627</v>
      </c>
      <c r="F8021" s="1" t="s">
        <v>445</v>
      </c>
      <c r="H8021" s="1">
        <v>100</v>
      </c>
      <c r="J8021" s="1">
        <v>15.2</v>
      </c>
      <c r="K8021" s="3">
        <v>784</v>
      </c>
      <c r="N8021" s="1">
        <v>95</v>
      </c>
      <c r="O8021" s="1">
        <v>44.5</v>
      </c>
      <c r="P8021" s="1">
        <v>3.1</v>
      </c>
      <c r="Q8021" s="1">
        <v>7.9</v>
      </c>
      <c r="R8021" s="1">
        <v>4.3</v>
      </c>
      <c r="S8021" s="1">
        <v>27.6</v>
      </c>
      <c r="AJ8021" s="1" t="s">
        <v>423</v>
      </c>
      <c r="AK8021" s="19">
        <v>62.07</v>
      </c>
      <c r="AL8021" s="19">
        <v>24.57</v>
      </c>
      <c r="AM8021" s="28" t="s">
        <v>142</v>
      </c>
      <c r="AN8021" s="3">
        <v>1978</v>
      </c>
      <c r="AQ8021">
        <v>80608</v>
      </c>
      <c r="AR8021" s="1" t="s">
        <v>377</v>
      </c>
    </row>
    <row r="8022" spans="1:44" x14ac:dyDescent="0.25">
      <c r="A8022" s="1">
        <v>9670</v>
      </c>
      <c r="B8022" s="1" t="s">
        <v>1233</v>
      </c>
      <c r="C8022" s="1">
        <v>101</v>
      </c>
      <c r="D8022" s="1" t="s">
        <v>5627</v>
      </c>
      <c r="F8022" s="1" t="s">
        <v>445</v>
      </c>
      <c r="H8022" s="1">
        <v>100</v>
      </c>
      <c r="J8022" s="1"/>
      <c r="K8022" s="3">
        <v>444</v>
      </c>
      <c r="N8022" s="1">
        <v>6</v>
      </c>
      <c r="O8022" s="1">
        <v>2.82</v>
      </c>
      <c r="P8022" s="1">
        <v>0.43</v>
      </c>
      <c r="Q8022" s="1">
        <v>0.49</v>
      </c>
      <c r="R8022" s="1">
        <v>0.11</v>
      </c>
      <c r="AJ8022" s="1" t="s">
        <v>423</v>
      </c>
      <c r="AK8022" s="19">
        <v>61.73</v>
      </c>
      <c r="AL8022" s="19">
        <v>24.25</v>
      </c>
      <c r="AN8022" s="3">
        <v>1995</v>
      </c>
      <c r="AQ8022">
        <v>80608</v>
      </c>
      <c r="AR8022" s="1" t="s">
        <v>3379</v>
      </c>
    </row>
    <row r="8023" spans="1:44" x14ac:dyDescent="0.25">
      <c r="A8023" s="1">
        <v>9671</v>
      </c>
      <c r="B8023" s="1" t="s">
        <v>1233</v>
      </c>
      <c r="C8023" s="1">
        <v>101</v>
      </c>
      <c r="D8023" s="1" t="s">
        <v>5627</v>
      </c>
      <c r="F8023" s="1" t="s">
        <v>445</v>
      </c>
      <c r="H8023" s="1">
        <v>100</v>
      </c>
      <c r="J8023" s="1"/>
      <c r="K8023" s="3">
        <v>1567</v>
      </c>
      <c r="N8023" s="1">
        <v>35</v>
      </c>
      <c r="O8023" s="1">
        <v>13.7</v>
      </c>
      <c r="P8023" s="1">
        <v>2.35</v>
      </c>
      <c r="Q8023" s="1">
        <v>2.96</v>
      </c>
      <c r="R8023" s="1">
        <v>1.1299999999999999</v>
      </c>
      <c r="AJ8023" s="1" t="s">
        <v>423</v>
      </c>
      <c r="AK8023" s="19">
        <v>61.73</v>
      </c>
      <c r="AL8023" s="19">
        <v>24.25</v>
      </c>
      <c r="AN8023" s="3">
        <v>1995</v>
      </c>
      <c r="AQ8023">
        <v>80608</v>
      </c>
      <c r="AR8023" s="1" t="s">
        <v>3379</v>
      </c>
    </row>
    <row r="8024" spans="1:44" x14ac:dyDescent="0.25">
      <c r="A8024" s="1">
        <v>9672</v>
      </c>
      <c r="B8024" s="1" t="s">
        <v>1233</v>
      </c>
      <c r="C8024" s="1">
        <v>101</v>
      </c>
      <c r="D8024" s="1" t="s">
        <v>5627</v>
      </c>
      <c r="F8024" s="1" t="s">
        <v>445</v>
      </c>
      <c r="H8024" s="1">
        <v>100</v>
      </c>
      <c r="J8024" s="1"/>
      <c r="K8024" s="3">
        <v>554</v>
      </c>
      <c r="N8024" s="1">
        <v>10</v>
      </c>
      <c r="O8024" s="1">
        <v>3.94</v>
      </c>
      <c r="P8024" s="1">
        <v>0.67</v>
      </c>
      <c r="Q8024" s="1">
        <v>1.51</v>
      </c>
      <c r="R8024" s="1">
        <v>1.57</v>
      </c>
      <c r="AJ8024" s="1" t="s">
        <v>423</v>
      </c>
      <c r="AK8024" s="19">
        <v>61.73</v>
      </c>
      <c r="AL8024" s="19">
        <v>24.25</v>
      </c>
      <c r="AN8024" s="3">
        <v>1995</v>
      </c>
      <c r="AQ8024">
        <v>80608</v>
      </c>
      <c r="AR8024" s="1" t="s">
        <v>3379</v>
      </c>
    </row>
    <row r="8025" spans="1:44" x14ac:dyDescent="0.25">
      <c r="A8025" s="1">
        <v>9673</v>
      </c>
      <c r="B8025" s="1" t="s">
        <v>1233</v>
      </c>
      <c r="C8025" s="1">
        <v>101</v>
      </c>
      <c r="D8025" s="1" t="s">
        <v>6123</v>
      </c>
      <c r="F8025" s="1" t="s">
        <v>445</v>
      </c>
      <c r="H8025" s="1">
        <v>100</v>
      </c>
      <c r="J8025" s="1"/>
      <c r="K8025" s="3">
        <v>4750</v>
      </c>
      <c r="N8025" s="1">
        <v>76</v>
      </c>
      <c r="O8025" s="1">
        <v>33.299999999999997</v>
      </c>
      <c r="P8025" s="1">
        <v>4.8</v>
      </c>
      <c r="Q8025" s="1">
        <v>7.7</v>
      </c>
      <c r="R8025" s="1">
        <v>3.6</v>
      </c>
      <c r="AJ8025" s="1" t="s">
        <v>423</v>
      </c>
      <c r="AK8025" s="19">
        <v>61.73</v>
      </c>
      <c r="AL8025" s="19">
        <v>24.25</v>
      </c>
      <c r="AN8025" s="3">
        <v>1995</v>
      </c>
      <c r="AQ8025">
        <v>80608</v>
      </c>
      <c r="AR8025" s="1" t="s">
        <v>3379</v>
      </c>
    </row>
    <row r="8026" spans="1:44" x14ac:dyDescent="0.25">
      <c r="A8026" s="1">
        <v>9674</v>
      </c>
      <c r="B8026" s="1" t="s">
        <v>1233</v>
      </c>
      <c r="C8026" s="1">
        <v>101</v>
      </c>
      <c r="D8026" s="1" t="s">
        <v>6184</v>
      </c>
      <c r="F8026" s="1" t="s">
        <v>445</v>
      </c>
      <c r="H8026" s="1">
        <v>100</v>
      </c>
      <c r="J8026" s="1"/>
      <c r="K8026" s="3">
        <v>1782</v>
      </c>
      <c r="N8026" s="1">
        <v>102</v>
      </c>
      <c r="O8026" s="1">
        <v>42.2</v>
      </c>
      <c r="P8026" s="1">
        <v>4.8</v>
      </c>
      <c r="Q8026" s="1">
        <v>7.8</v>
      </c>
      <c r="R8026" s="1">
        <v>3.58</v>
      </c>
      <c r="AJ8026" s="1" t="s">
        <v>423</v>
      </c>
      <c r="AK8026" s="19">
        <v>61.73</v>
      </c>
      <c r="AL8026" s="19">
        <v>24.25</v>
      </c>
      <c r="AN8026" s="3">
        <v>1995</v>
      </c>
      <c r="AQ8026">
        <v>80608</v>
      </c>
      <c r="AR8026" s="1" t="s">
        <v>3379</v>
      </c>
    </row>
    <row r="8027" spans="1:44" x14ac:dyDescent="0.25">
      <c r="A8027" s="1">
        <v>9675</v>
      </c>
      <c r="B8027" s="1" t="s">
        <v>1233</v>
      </c>
      <c r="C8027" s="1">
        <v>101</v>
      </c>
      <c r="D8027" s="1" t="s">
        <v>6385</v>
      </c>
      <c r="F8027" s="1" t="s">
        <v>445</v>
      </c>
      <c r="H8027" s="1">
        <v>100</v>
      </c>
      <c r="J8027" s="1"/>
      <c r="K8027" s="3">
        <v>2786</v>
      </c>
      <c r="N8027" s="1">
        <v>150</v>
      </c>
      <c r="O8027" s="1">
        <v>60.3</v>
      </c>
      <c r="P8027" s="1">
        <v>5.8</v>
      </c>
      <c r="Q8027" s="1">
        <v>8.1999999999999993</v>
      </c>
      <c r="R8027" s="1">
        <v>4.7</v>
      </c>
      <c r="AJ8027" s="1" t="s">
        <v>423</v>
      </c>
      <c r="AK8027" s="19">
        <v>61.73</v>
      </c>
      <c r="AL8027" s="19">
        <v>24.25</v>
      </c>
      <c r="AN8027" s="3">
        <v>1995</v>
      </c>
      <c r="AQ8027">
        <v>80608</v>
      </c>
      <c r="AR8027" s="1" t="s">
        <v>3379</v>
      </c>
    </row>
    <row r="8028" spans="1:44" x14ac:dyDescent="0.25">
      <c r="A8028" s="1">
        <v>9676</v>
      </c>
      <c r="B8028" s="1" t="s">
        <v>1233</v>
      </c>
      <c r="C8028" s="1">
        <v>101</v>
      </c>
      <c r="D8028" s="1" t="s">
        <v>5627</v>
      </c>
      <c r="F8028" s="1" t="s">
        <v>445</v>
      </c>
      <c r="G8028" s="1">
        <v>7</v>
      </c>
      <c r="H8028" s="1">
        <v>12</v>
      </c>
      <c r="I8028" s="1">
        <v>5</v>
      </c>
      <c r="J8028" s="1">
        <v>5.7</v>
      </c>
      <c r="K8028" s="3">
        <v>2522</v>
      </c>
      <c r="L8028" s="2">
        <f>N8028/((1824.17)*(1-EXP(-(0.023514)*I8028))^(1.69151))</f>
        <v>0.15374731612791018</v>
      </c>
      <c r="N8028" s="1">
        <v>6.8</v>
      </c>
      <c r="O8028" s="1">
        <v>4.1399999999999997</v>
      </c>
      <c r="P8028" s="1">
        <v>1.01</v>
      </c>
      <c r="Q8028" s="1">
        <v>2.17</v>
      </c>
      <c r="R8028" s="1">
        <v>2.02</v>
      </c>
      <c r="S8028" s="1">
        <v>3.48</v>
      </c>
      <c r="AJ8028" s="1" t="s">
        <v>423</v>
      </c>
      <c r="AK8028" s="19">
        <v>61.13</v>
      </c>
      <c r="AL8028" s="19">
        <v>24</v>
      </c>
      <c r="AM8028" s="1" t="s">
        <v>143</v>
      </c>
      <c r="AN8028" s="3">
        <v>1994</v>
      </c>
      <c r="AQ8028">
        <v>80608</v>
      </c>
      <c r="AR8028" s="1" t="s">
        <v>378</v>
      </c>
    </row>
    <row r="8029" spans="1:44" x14ac:dyDescent="0.25">
      <c r="A8029" s="1">
        <v>9677</v>
      </c>
      <c r="B8029" s="1" t="s">
        <v>1233</v>
      </c>
      <c r="C8029" s="1">
        <v>101</v>
      </c>
      <c r="D8029" s="1" t="s">
        <v>5627</v>
      </c>
      <c r="F8029" s="1" t="s">
        <v>445</v>
      </c>
      <c r="G8029" s="1">
        <v>6</v>
      </c>
      <c r="H8029" s="1">
        <v>20</v>
      </c>
      <c r="I8029" s="1">
        <v>9</v>
      </c>
      <c r="J8029" s="1">
        <v>9.1</v>
      </c>
      <c r="K8029" s="3">
        <v>1640</v>
      </c>
      <c r="L8029" s="2">
        <f>N8029/((1963.5)*(1-EXP(-(0.024337)*I8029))^(1.76926))</f>
        <v>0.21707275544089974</v>
      </c>
      <c r="N8029" s="1">
        <v>24</v>
      </c>
      <c r="O8029" s="1">
        <v>11.8</v>
      </c>
      <c r="P8029" s="1">
        <v>2.46</v>
      </c>
      <c r="Q8029" s="1">
        <v>3.83</v>
      </c>
      <c r="R8029" s="1">
        <v>2</v>
      </c>
      <c r="S8029" s="1">
        <v>3.76</v>
      </c>
      <c r="AJ8029" s="1" t="s">
        <v>423</v>
      </c>
      <c r="AK8029" s="19">
        <v>61.13</v>
      </c>
      <c r="AL8029" s="19">
        <v>24</v>
      </c>
      <c r="AM8029" s="1" t="s">
        <v>143</v>
      </c>
      <c r="AN8029" s="3">
        <v>1994</v>
      </c>
      <c r="AQ8029">
        <v>80608</v>
      </c>
      <c r="AR8029" s="1" t="s">
        <v>378</v>
      </c>
    </row>
    <row r="8030" spans="1:44" x14ac:dyDescent="0.25">
      <c r="A8030" s="1">
        <v>9678</v>
      </c>
      <c r="B8030" s="1" t="s">
        <v>1233</v>
      </c>
      <c r="C8030" s="1">
        <v>101</v>
      </c>
      <c r="D8030" s="1" t="s">
        <v>5627</v>
      </c>
      <c r="F8030" s="1" t="s">
        <v>445</v>
      </c>
      <c r="G8030" s="1">
        <v>8</v>
      </c>
      <c r="H8030" s="1">
        <v>35</v>
      </c>
      <c r="I8030" s="1">
        <v>10</v>
      </c>
      <c r="J8030" s="1">
        <v>11.7</v>
      </c>
      <c r="K8030" s="3">
        <v>1465</v>
      </c>
      <c r="L8030" s="2">
        <f>N8030/((1668.67)*(1-EXP(-(0.022864)*I8030))^(1.61028))</f>
        <v>0.38633972694327862</v>
      </c>
      <c r="N8030" s="1">
        <v>50</v>
      </c>
      <c r="O8030" s="1">
        <v>24.8</v>
      </c>
      <c r="P8030" s="1">
        <v>3.48</v>
      </c>
      <c r="Q8030" s="1">
        <v>4.4800000000000004</v>
      </c>
      <c r="R8030" s="1">
        <v>3.36</v>
      </c>
      <c r="S8030" s="1">
        <v>6.21</v>
      </c>
      <c r="AJ8030" s="1" t="s">
        <v>423</v>
      </c>
      <c r="AK8030" s="19">
        <v>61.13</v>
      </c>
      <c r="AL8030" s="19">
        <v>24</v>
      </c>
      <c r="AM8030" s="1" t="s">
        <v>143</v>
      </c>
      <c r="AN8030" s="3">
        <v>1994</v>
      </c>
      <c r="AQ8030">
        <v>80608</v>
      </c>
      <c r="AR8030" s="1" t="s">
        <v>378</v>
      </c>
    </row>
    <row r="8031" spans="1:44" x14ac:dyDescent="0.25">
      <c r="A8031" s="1">
        <v>9679</v>
      </c>
      <c r="B8031" s="1" t="s">
        <v>1233</v>
      </c>
      <c r="C8031" s="1">
        <v>101</v>
      </c>
      <c r="D8031" s="1" t="s">
        <v>5627</v>
      </c>
      <c r="F8031" s="1" t="s">
        <v>445</v>
      </c>
      <c r="G8031" s="1">
        <v>6</v>
      </c>
      <c r="H8031" s="1">
        <v>40</v>
      </c>
      <c r="I8031" s="1">
        <v>17</v>
      </c>
      <c r="J8031" s="1">
        <v>20.6</v>
      </c>
      <c r="K8031" s="3">
        <v>830</v>
      </c>
      <c r="L8031" s="2">
        <f>N8031/((1963.5)*(1-EXP(-(0.024337)*I8031))^(1.76926))</f>
        <v>0.59789155516933001</v>
      </c>
      <c r="N8031" s="1">
        <v>173</v>
      </c>
      <c r="O8031" s="1">
        <v>86.5</v>
      </c>
      <c r="P8031" s="1">
        <v>11.6</v>
      </c>
      <c r="Q8031" s="1">
        <v>21.9</v>
      </c>
      <c r="R8031" s="1">
        <v>6.71</v>
      </c>
      <c r="S8031" s="1">
        <v>20.6</v>
      </c>
      <c r="AJ8031" s="1" t="s">
        <v>423</v>
      </c>
      <c r="AK8031" s="19">
        <v>61.13</v>
      </c>
      <c r="AL8031" s="19">
        <v>24</v>
      </c>
      <c r="AM8031" s="1" t="s">
        <v>143</v>
      </c>
      <c r="AN8031" s="3">
        <v>1994</v>
      </c>
      <c r="AQ8031">
        <v>80608</v>
      </c>
      <c r="AR8031" s="1" t="s">
        <v>378</v>
      </c>
    </row>
    <row r="8032" spans="1:44" x14ac:dyDescent="0.25">
      <c r="A8032" s="1">
        <v>9680</v>
      </c>
      <c r="B8032" s="1" t="s">
        <v>1233</v>
      </c>
      <c r="C8032" s="1">
        <v>101</v>
      </c>
      <c r="D8032" s="1" t="s">
        <v>5627</v>
      </c>
      <c r="F8032" s="1" t="s">
        <v>445</v>
      </c>
      <c r="G8032" s="1">
        <v>8</v>
      </c>
      <c r="H8032" s="1">
        <v>45</v>
      </c>
      <c r="I8032" s="1">
        <v>13</v>
      </c>
      <c r="J8032" s="1">
        <v>14.6</v>
      </c>
      <c r="K8032" s="3">
        <v>1309</v>
      </c>
      <c r="L8032" s="2">
        <f>N8032/((1668.67)*(1-EXP(-(0.022864)*I8032))^(1.61028))</f>
        <v>0.5285528801289433</v>
      </c>
      <c r="N8032" s="1">
        <v>99</v>
      </c>
      <c r="O8032" s="1">
        <v>49.5</v>
      </c>
      <c r="P8032" s="1">
        <v>9.5</v>
      </c>
      <c r="Q8032" s="1">
        <v>11.1</v>
      </c>
      <c r="R8032" s="1">
        <v>5.79</v>
      </c>
      <c r="S8032" s="1">
        <v>11.1</v>
      </c>
      <c r="AJ8032" s="1" t="s">
        <v>423</v>
      </c>
      <c r="AK8032" s="19">
        <v>61.13</v>
      </c>
      <c r="AL8032" s="19">
        <v>24</v>
      </c>
      <c r="AM8032" s="1" t="s">
        <v>143</v>
      </c>
      <c r="AN8032" s="3">
        <v>1994</v>
      </c>
      <c r="AQ8032">
        <v>80608</v>
      </c>
      <c r="AR8032" s="1" t="s">
        <v>378</v>
      </c>
    </row>
    <row r="8033" spans="1:46" x14ac:dyDescent="0.25">
      <c r="A8033" s="1">
        <v>9681</v>
      </c>
      <c r="B8033" s="1" t="s">
        <v>1233</v>
      </c>
      <c r="C8033" s="1">
        <v>101</v>
      </c>
      <c r="D8033" s="1" t="s">
        <v>5627</v>
      </c>
      <c r="F8033" s="1" t="s">
        <v>445</v>
      </c>
      <c r="G8033" s="1">
        <v>7</v>
      </c>
      <c r="H8033" s="1">
        <v>75</v>
      </c>
      <c r="I8033" s="1">
        <v>20</v>
      </c>
      <c r="J8033" s="1">
        <v>22.6</v>
      </c>
      <c r="K8033" s="3">
        <v>635</v>
      </c>
      <c r="L8033" s="2">
        <f>N8033/((1824.17)*(1-EXP(-(0.023514)*I8033))^(1.69151))</f>
        <v>0.73395087092272038</v>
      </c>
      <c r="N8033" s="1">
        <v>255</v>
      </c>
      <c r="O8033" s="1">
        <v>99.6</v>
      </c>
      <c r="P8033" s="1">
        <v>12</v>
      </c>
      <c r="Q8033" s="1">
        <v>11.3</v>
      </c>
      <c r="R8033" s="1">
        <v>4.45</v>
      </c>
      <c r="S8033" s="1">
        <v>26.2</v>
      </c>
      <c r="AJ8033" s="1" t="s">
        <v>423</v>
      </c>
      <c r="AK8033" s="19">
        <v>61.13</v>
      </c>
      <c r="AL8033" s="19">
        <v>24</v>
      </c>
      <c r="AM8033" s="1" t="s">
        <v>143</v>
      </c>
      <c r="AN8033" s="3">
        <v>1994</v>
      </c>
      <c r="AQ8033">
        <v>80608</v>
      </c>
      <c r="AR8033" s="1" t="s">
        <v>378</v>
      </c>
    </row>
    <row r="8034" spans="1:46" x14ac:dyDescent="0.25">
      <c r="A8034" s="1">
        <v>9682</v>
      </c>
      <c r="B8034" s="1" t="s">
        <v>1233</v>
      </c>
      <c r="C8034" s="1">
        <v>101</v>
      </c>
      <c r="D8034" s="1" t="s">
        <v>5627</v>
      </c>
      <c r="F8034" s="1" t="s">
        <v>445</v>
      </c>
      <c r="G8034" s="1">
        <v>7</v>
      </c>
      <c r="H8034" s="1">
        <v>80</v>
      </c>
      <c r="I8034" s="1">
        <v>22</v>
      </c>
      <c r="J8034" s="1">
        <v>28.6</v>
      </c>
      <c r="K8034" s="3">
        <v>410</v>
      </c>
      <c r="L8034" s="2">
        <f>N8034/((1824.17)*(1-EXP(-(0.023514)*I8034))^(1.69151))</f>
        <v>0.66568659176121348</v>
      </c>
      <c r="N8034" s="1">
        <v>262</v>
      </c>
      <c r="O8034" s="1">
        <v>102.1</v>
      </c>
      <c r="P8034" s="1">
        <v>13.6</v>
      </c>
      <c r="Q8034" s="1">
        <v>9.5</v>
      </c>
      <c r="R8034" s="1">
        <v>2.88</v>
      </c>
      <c r="S8034" s="1">
        <v>27.6</v>
      </c>
      <c r="AJ8034" s="1" t="s">
        <v>423</v>
      </c>
      <c r="AK8034" s="19">
        <v>61.13</v>
      </c>
      <c r="AL8034" s="19">
        <v>24</v>
      </c>
      <c r="AM8034" s="1" t="s">
        <v>143</v>
      </c>
      <c r="AN8034" s="3">
        <v>1994</v>
      </c>
      <c r="AQ8034">
        <v>80608</v>
      </c>
      <c r="AR8034" s="1" t="s">
        <v>378</v>
      </c>
    </row>
    <row r="8035" spans="1:46" x14ac:dyDescent="0.25">
      <c r="A8035" s="1">
        <v>9683</v>
      </c>
      <c r="B8035" s="1" t="s">
        <v>1233</v>
      </c>
      <c r="C8035" s="1">
        <v>101</v>
      </c>
      <c r="D8035" s="1" t="s">
        <v>5627</v>
      </c>
      <c r="F8035" s="1" t="s">
        <v>445</v>
      </c>
      <c r="G8035" s="1">
        <v>6</v>
      </c>
      <c r="H8035" s="1">
        <v>150</v>
      </c>
      <c r="I8035" s="1">
        <v>32</v>
      </c>
      <c r="J8035" s="1">
        <v>35.799999999999997</v>
      </c>
      <c r="K8035" s="3">
        <v>1670</v>
      </c>
      <c r="L8035" s="2">
        <f>N8035/((1963.5)*(1-EXP(-(0.024337)*I8035))^(1.76926))</f>
        <v>0.73836296924233102</v>
      </c>
      <c r="N8035" s="1">
        <v>489</v>
      </c>
      <c r="O8035" s="1">
        <v>190.8</v>
      </c>
      <c r="P8035" s="1">
        <v>19.2</v>
      </c>
      <c r="Q8035" s="1">
        <v>18.899999999999999</v>
      </c>
      <c r="R8035" s="1">
        <v>2.82</v>
      </c>
      <c r="S8035" s="1">
        <v>38.200000000000003</v>
      </c>
      <c r="AJ8035" s="1" t="s">
        <v>423</v>
      </c>
      <c r="AK8035" s="19">
        <v>61.13</v>
      </c>
      <c r="AL8035" s="19">
        <v>24</v>
      </c>
      <c r="AM8035" s="1" t="s">
        <v>143</v>
      </c>
      <c r="AN8035" s="3">
        <v>1994</v>
      </c>
      <c r="AQ8035">
        <v>80608</v>
      </c>
      <c r="AR8035" s="1" t="s">
        <v>378</v>
      </c>
    </row>
    <row r="8036" spans="1:46" x14ac:dyDescent="0.25">
      <c r="A8036" s="1">
        <v>9684</v>
      </c>
      <c r="B8036" s="1" t="s">
        <v>1233</v>
      </c>
      <c r="C8036" s="1">
        <v>101</v>
      </c>
      <c r="D8036" s="1" t="s">
        <v>5627</v>
      </c>
      <c r="F8036" s="1" t="s">
        <v>445</v>
      </c>
      <c r="G8036" s="1">
        <v>7</v>
      </c>
      <c r="H8036" s="1">
        <v>175</v>
      </c>
      <c r="I8036" s="1">
        <v>26</v>
      </c>
      <c r="J8036" s="1">
        <v>36.799999999999997</v>
      </c>
      <c r="K8036" s="3">
        <v>342</v>
      </c>
      <c r="L8036" s="2">
        <f>N8036/((1824.17)*(1-EXP(-(0.023514)*I8036))^(1.69151))</f>
        <v>0.41171205246265424</v>
      </c>
      <c r="N8036" s="1">
        <v>200</v>
      </c>
      <c r="O8036" s="1">
        <v>77.900000000000006</v>
      </c>
      <c r="P8036" s="1">
        <v>7.41</v>
      </c>
      <c r="Q8036" s="1">
        <v>11.3</v>
      </c>
      <c r="R8036" s="1">
        <v>2.38</v>
      </c>
      <c r="S8036" s="1">
        <v>18.2</v>
      </c>
      <c r="AJ8036" s="1" t="s">
        <v>423</v>
      </c>
      <c r="AK8036" s="19">
        <v>61.13</v>
      </c>
      <c r="AL8036" s="19">
        <v>24</v>
      </c>
      <c r="AM8036" s="1" t="s">
        <v>143</v>
      </c>
      <c r="AN8036" s="3">
        <v>1994</v>
      </c>
      <c r="AQ8036">
        <v>80608</v>
      </c>
      <c r="AR8036" s="1" t="s">
        <v>378</v>
      </c>
    </row>
    <row r="8037" spans="1:46" x14ac:dyDescent="0.25">
      <c r="A8037" s="1">
        <v>9685</v>
      </c>
      <c r="B8037" s="1" t="s">
        <v>1233</v>
      </c>
      <c r="C8037" s="1">
        <v>101</v>
      </c>
      <c r="D8037" s="1" t="s">
        <v>5627</v>
      </c>
      <c r="F8037" s="1" t="s">
        <v>445</v>
      </c>
      <c r="G8037" s="1">
        <v>6</v>
      </c>
      <c r="H8037" s="1">
        <v>15</v>
      </c>
      <c r="I8037" s="1">
        <v>2</v>
      </c>
      <c r="J8037" s="1">
        <v>1.6</v>
      </c>
      <c r="K8037" s="3">
        <v>7425</v>
      </c>
      <c r="L8037" s="2">
        <f>N8037/((1963.5)*(1-EXP(-(0.024337)*I8037))^(1.76926))</f>
        <v>0.88253764631447518</v>
      </c>
      <c r="N8037" s="1">
        <v>7.9</v>
      </c>
      <c r="O8037" s="1">
        <v>4.79</v>
      </c>
      <c r="P8037" s="1">
        <v>1.01</v>
      </c>
      <c r="Q8037" s="1">
        <v>4.2699999999999996</v>
      </c>
      <c r="R8037" s="1">
        <v>1.31</v>
      </c>
      <c r="S8037" s="1">
        <v>3.79</v>
      </c>
      <c r="AJ8037" s="1" t="s">
        <v>423</v>
      </c>
      <c r="AK8037" s="19">
        <v>62.78</v>
      </c>
      <c r="AL8037" s="19">
        <v>30.97</v>
      </c>
      <c r="AM8037" s="1">
        <v>145</v>
      </c>
      <c r="AN8037" s="3">
        <v>2000</v>
      </c>
      <c r="AQ8037">
        <v>80608</v>
      </c>
      <c r="AR8037" s="1" t="s">
        <v>379</v>
      </c>
      <c r="AS8037" s="1">
        <v>7423</v>
      </c>
      <c r="AT8037" s="1" t="s">
        <v>5215</v>
      </c>
    </row>
    <row r="8038" spans="1:46" x14ac:dyDescent="0.25">
      <c r="A8038" s="1">
        <v>9686</v>
      </c>
      <c r="B8038" s="1" t="s">
        <v>1233</v>
      </c>
      <c r="C8038" s="1">
        <v>101</v>
      </c>
      <c r="D8038" s="1" t="s">
        <v>5627</v>
      </c>
      <c r="F8038" s="1" t="s">
        <v>445</v>
      </c>
      <c r="G8038" s="1">
        <v>6</v>
      </c>
      <c r="H8038" s="1">
        <v>35</v>
      </c>
      <c r="I8038" s="1">
        <v>6.8</v>
      </c>
      <c r="J8038" s="1">
        <v>7.7</v>
      </c>
      <c r="K8038" s="3">
        <v>2660</v>
      </c>
      <c r="L8038" s="2">
        <f>N8038/((1963.5)*(1-EXP(-(0.024337)*I8038))^(1.76926))</f>
        <v>0.81853439839099451</v>
      </c>
      <c r="N8038" s="1">
        <v>57.7</v>
      </c>
      <c r="O8038" s="1">
        <v>28.73</v>
      </c>
      <c r="P8038" s="1">
        <v>3.41</v>
      </c>
      <c r="Q8038" s="1">
        <v>7.44</v>
      </c>
      <c r="R8038" s="1">
        <v>4.62</v>
      </c>
      <c r="S8038" s="1">
        <v>11.24</v>
      </c>
      <c r="AJ8038" s="1" t="s">
        <v>423</v>
      </c>
      <c r="AK8038" s="19">
        <v>62.78</v>
      </c>
      <c r="AL8038" s="19">
        <v>30.97</v>
      </c>
      <c r="AM8038" s="1">
        <v>145</v>
      </c>
      <c r="AN8038" s="3">
        <v>2000</v>
      </c>
      <c r="AQ8038">
        <v>80608</v>
      </c>
      <c r="AR8038" s="1" t="s">
        <v>379</v>
      </c>
      <c r="AS8038" s="1">
        <v>7424</v>
      </c>
      <c r="AT8038" s="1" t="s">
        <v>5215</v>
      </c>
    </row>
    <row r="8039" spans="1:46" x14ac:dyDescent="0.25">
      <c r="A8039" s="1">
        <v>9687</v>
      </c>
      <c r="B8039" s="1" t="s">
        <v>1233</v>
      </c>
      <c r="C8039" s="1">
        <v>101</v>
      </c>
      <c r="D8039" s="1" t="s">
        <v>5627</v>
      </c>
      <c r="F8039" s="1" t="s">
        <v>445</v>
      </c>
      <c r="G8039" s="1">
        <v>6</v>
      </c>
      <c r="H8039" s="1">
        <v>100</v>
      </c>
      <c r="I8039" s="1">
        <v>20.100000000000001</v>
      </c>
      <c r="J8039" s="1">
        <v>27.3</v>
      </c>
      <c r="K8039" s="3">
        <v>432</v>
      </c>
      <c r="L8039" s="2">
        <f>N8039/((1963.5)*(1-EXP(-(0.024337)*I8039))^(1.76926))</f>
        <v>0.70545180103845084</v>
      </c>
      <c r="N8039" s="1">
        <v>258.10000000000002</v>
      </c>
      <c r="O8039" s="1">
        <v>100.92</v>
      </c>
      <c r="P8039" s="1">
        <v>6.01</v>
      </c>
      <c r="Q8039" s="1">
        <v>12.87</v>
      </c>
      <c r="R8039" s="1">
        <v>5.83</v>
      </c>
      <c r="S8039" s="1">
        <v>18.45</v>
      </c>
      <c r="AJ8039" s="1" t="s">
        <v>423</v>
      </c>
      <c r="AK8039" s="19">
        <v>62.78</v>
      </c>
      <c r="AL8039" s="19">
        <v>30.97</v>
      </c>
      <c r="AM8039" s="1">
        <v>145</v>
      </c>
      <c r="AN8039" s="3">
        <v>2000</v>
      </c>
      <c r="AQ8039">
        <v>80608</v>
      </c>
      <c r="AR8039" s="1" t="s">
        <v>379</v>
      </c>
    </row>
    <row r="8040" spans="1:46" x14ac:dyDescent="0.25">
      <c r="A8040" s="1">
        <v>9688</v>
      </c>
      <c r="B8040" s="1" t="s">
        <v>1233</v>
      </c>
      <c r="C8040" s="1">
        <v>101</v>
      </c>
      <c r="D8040" s="1" t="s">
        <v>5627</v>
      </c>
      <c r="F8040" s="1" t="s">
        <v>445</v>
      </c>
      <c r="G8040" s="1">
        <v>8</v>
      </c>
      <c r="H8040" s="1">
        <v>50</v>
      </c>
      <c r="I8040" s="1">
        <v>11.8</v>
      </c>
      <c r="J8040" s="1">
        <v>11.2</v>
      </c>
      <c r="K8040" s="3">
        <v>1175</v>
      </c>
      <c r="L8040" s="2">
        <f>N8040/((1668.67)*(1-EXP(-(0.022864)*I8040))^(1.61028))</f>
        <v>0.92627927182545688</v>
      </c>
      <c r="N8040" s="1">
        <v>151.6</v>
      </c>
      <c r="O8040" s="1">
        <v>67.3</v>
      </c>
      <c r="Q8040" s="1">
        <v>7.18</v>
      </c>
      <c r="R8040" s="1">
        <v>1.46</v>
      </c>
      <c r="S8040" s="1">
        <v>6.05</v>
      </c>
      <c r="AJ8040" s="1" t="s">
        <v>423</v>
      </c>
      <c r="AK8040" s="19">
        <v>62.78</v>
      </c>
      <c r="AL8040" s="19">
        <v>30.97</v>
      </c>
      <c r="AM8040" s="1">
        <v>145</v>
      </c>
      <c r="AN8040" s="3">
        <v>2002</v>
      </c>
      <c r="AQ8040">
        <v>80608</v>
      </c>
      <c r="AR8040" s="1" t="s">
        <v>380</v>
      </c>
    </row>
    <row r="8041" spans="1:46" x14ac:dyDescent="0.25">
      <c r="A8041" s="1">
        <v>9689</v>
      </c>
      <c r="B8041" s="1" t="s">
        <v>1233</v>
      </c>
      <c r="C8041" s="1">
        <v>101</v>
      </c>
      <c r="D8041" s="1" t="s">
        <v>5627</v>
      </c>
      <c r="F8041" s="1" t="s">
        <v>445</v>
      </c>
      <c r="G8041" s="1">
        <v>8</v>
      </c>
      <c r="H8041" s="1">
        <v>12</v>
      </c>
      <c r="I8041" s="1">
        <v>1.7</v>
      </c>
      <c r="J8041" s="1">
        <v>1.2</v>
      </c>
      <c r="K8041" s="3">
        <v>5800</v>
      </c>
      <c r="L8041" s="2">
        <f>N8041/((1668.67)*(1-EXP(-(0.022864)*I8041))^(1.61028))</f>
        <v>0.41554329432185261</v>
      </c>
      <c r="N8041" s="1">
        <v>3.6</v>
      </c>
      <c r="O8041" s="1">
        <v>2.2000000000000002</v>
      </c>
      <c r="Q8041" s="1">
        <v>1.8</v>
      </c>
      <c r="R8041" s="1">
        <v>1</v>
      </c>
      <c r="S8041" s="1">
        <v>0.4</v>
      </c>
      <c r="AJ8041" s="1" t="s">
        <v>423</v>
      </c>
      <c r="AK8041" s="19">
        <v>61.85</v>
      </c>
      <c r="AL8041" s="19">
        <v>24.28</v>
      </c>
      <c r="AM8041" s="1" t="s">
        <v>144</v>
      </c>
      <c r="AN8041" s="3">
        <v>2002</v>
      </c>
      <c r="AQ8041">
        <v>80608</v>
      </c>
      <c r="AR8041" s="1" t="s">
        <v>381</v>
      </c>
    </row>
    <row r="8042" spans="1:46" x14ac:dyDescent="0.25">
      <c r="A8042" s="1">
        <v>9690</v>
      </c>
      <c r="B8042" s="1" t="s">
        <v>1233</v>
      </c>
      <c r="C8042" s="1">
        <v>101</v>
      </c>
      <c r="D8042" s="1" t="s">
        <v>5627</v>
      </c>
      <c r="F8042" s="1" t="s">
        <v>445</v>
      </c>
      <c r="G8042" s="1">
        <v>8</v>
      </c>
      <c r="H8042" s="1">
        <v>40</v>
      </c>
      <c r="I8042" s="1">
        <v>12.2</v>
      </c>
      <c r="J8042" s="1">
        <v>12.3</v>
      </c>
      <c r="K8042" s="3">
        <v>2300</v>
      </c>
      <c r="L8042" s="2">
        <f>N8042/((1668.67)*(1-EXP(-(0.022864)*I8042))^(1.61028))</f>
        <v>1.0496723827954766</v>
      </c>
      <c r="N8042" s="1">
        <v>180</v>
      </c>
      <c r="O8042" s="1">
        <v>89.8</v>
      </c>
      <c r="Q8042" s="1">
        <v>8.8000000000000007</v>
      </c>
      <c r="R8042" s="1">
        <v>4.5999999999999996</v>
      </c>
      <c r="S8042" s="1">
        <v>14.8</v>
      </c>
      <c r="AJ8042" s="1" t="s">
        <v>423</v>
      </c>
      <c r="AK8042" s="19">
        <v>61.85</v>
      </c>
      <c r="AL8042" s="19">
        <v>24.28</v>
      </c>
      <c r="AM8042" s="1" t="s">
        <v>144</v>
      </c>
      <c r="AN8042" s="3">
        <v>2002</v>
      </c>
      <c r="AQ8042">
        <v>80608</v>
      </c>
      <c r="AR8042" s="1" t="s">
        <v>381</v>
      </c>
    </row>
    <row r="8043" spans="1:46" x14ac:dyDescent="0.25">
      <c r="A8043" s="1">
        <v>9691</v>
      </c>
      <c r="B8043" s="1" t="s">
        <v>1233</v>
      </c>
      <c r="C8043" s="1">
        <v>101</v>
      </c>
      <c r="D8043" s="1" t="s">
        <v>5627</v>
      </c>
      <c r="F8043" s="1" t="s">
        <v>445</v>
      </c>
      <c r="G8043" s="1">
        <v>8</v>
      </c>
      <c r="H8043" s="1">
        <v>75</v>
      </c>
      <c r="I8043" s="1">
        <v>20</v>
      </c>
      <c r="J8043" s="1">
        <v>26</v>
      </c>
      <c r="K8043" s="3">
        <v>770</v>
      </c>
      <c r="L8043" s="2">
        <f>N8043/((1668.67)*(1-EXP(-(0.022864)*I8043))^(1.61028))</f>
        <v>0.90015255533937544</v>
      </c>
      <c r="N8043" s="1">
        <v>299</v>
      </c>
      <c r="O8043" s="1">
        <v>116.6</v>
      </c>
      <c r="Q8043" s="1">
        <v>13.4</v>
      </c>
      <c r="R8043" s="1">
        <v>4</v>
      </c>
      <c r="S8043" s="1">
        <v>19.2</v>
      </c>
      <c r="AJ8043" s="1" t="s">
        <v>423</v>
      </c>
      <c r="AK8043" s="19">
        <v>61.85</v>
      </c>
      <c r="AL8043" s="19">
        <v>24.28</v>
      </c>
      <c r="AM8043" s="1" t="s">
        <v>144</v>
      </c>
      <c r="AN8043" s="3">
        <v>2002</v>
      </c>
      <c r="AQ8043">
        <v>80608</v>
      </c>
      <c r="AR8043" s="1" t="s">
        <v>381</v>
      </c>
    </row>
    <row r="8044" spans="1:46" x14ac:dyDescent="0.25">
      <c r="A8044" s="1">
        <v>9692</v>
      </c>
      <c r="B8044" s="1" t="s">
        <v>1233</v>
      </c>
      <c r="C8044" s="1">
        <v>101</v>
      </c>
      <c r="D8044" s="1" t="s">
        <v>5627</v>
      </c>
      <c r="F8044" s="1" t="s">
        <v>445</v>
      </c>
      <c r="G8044" s="1">
        <v>9</v>
      </c>
      <c r="H8044" s="1">
        <v>28</v>
      </c>
      <c r="I8044" s="1">
        <v>6.4</v>
      </c>
      <c r="J8044" s="1">
        <v>5.8</v>
      </c>
      <c r="K8044" s="3">
        <v>2911</v>
      </c>
      <c r="L8044" s="2">
        <f>N8044/((1581.94)*(1-EXP(-(0.021301)*I8044))^(1.51716))</f>
        <v>0.43471015221215609</v>
      </c>
      <c r="N8044" s="1">
        <v>30.2</v>
      </c>
      <c r="O8044" s="1">
        <v>11.5</v>
      </c>
      <c r="P8044" s="1">
        <v>1.9</v>
      </c>
      <c r="Q8044" s="1">
        <v>3.3</v>
      </c>
      <c r="R8044" s="1">
        <v>2.2999999999999998</v>
      </c>
      <c r="S8044" s="1">
        <v>7</v>
      </c>
      <c r="AJ8044" s="1" t="s">
        <v>423</v>
      </c>
      <c r="AK8044" s="19">
        <v>61.1</v>
      </c>
      <c r="AL8044" s="19">
        <v>24.08</v>
      </c>
      <c r="AM8044" s="1" t="s">
        <v>400</v>
      </c>
      <c r="AN8044" s="3">
        <v>1972</v>
      </c>
      <c r="AQ8044">
        <v>80608</v>
      </c>
      <c r="AR8044" s="1" t="s">
        <v>382</v>
      </c>
    </row>
    <row r="8045" spans="1:46" x14ac:dyDescent="0.25">
      <c r="A8045" s="1">
        <v>9693</v>
      </c>
      <c r="B8045" s="1" t="s">
        <v>1233</v>
      </c>
      <c r="C8045" s="1">
        <v>101</v>
      </c>
      <c r="D8045" s="1" t="s">
        <v>5627</v>
      </c>
      <c r="F8045" s="1" t="s">
        <v>445</v>
      </c>
      <c r="G8045" s="1">
        <v>8</v>
      </c>
      <c r="H8045" s="1">
        <v>47</v>
      </c>
      <c r="I8045" s="1">
        <v>12</v>
      </c>
      <c r="J8045" s="1">
        <v>13.5</v>
      </c>
      <c r="K8045" s="3">
        <v>845</v>
      </c>
      <c r="L8045" s="2">
        <f>N8045/((1668.67)*(1-EXP(-(0.022864)*I8045))^(1.61028))</f>
        <v>0.45057015379172399</v>
      </c>
      <c r="N8045" s="1">
        <v>75.5</v>
      </c>
      <c r="O8045" s="1">
        <v>30.4</v>
      </c>
      <c r="P8045" s="1">
        <v>3.3</v>
      </c>
      <c r="Q8045" s="1">
        <v>6.8</v>
      </c>
      <c r="R8045" s="1">
        <v>3.5</v>
      </c>
      <c r="S8045" s="1">
        <v>11</v>
      </c>
      <c r="AJ8045" s="1" t="s">
        <v>423</v>
      </c>
      <c r="AK8045" s="19">
        <v>61.1</v>
      </c>
      <c r="AL8045" s="19">
        <v>24.08</v>
      </c>
      <c r="AM8045" s="1" t="s">
        <v>400</v>
      </c>
      <c r="AN8045" s="3">
        <v>1972</v>
      </c>
      <c r="AQ8045">
        <v>80608</v>
      </c>
      <c r="AR8045" s="1" t="s">
        <v>382</v>
      </c>
    </row>
    <row r="8046" spans="1:46" x14ac:dyDescent="0.25">
      <c r="A8046" s="1">
        <v>9694</v>
      </c>
      <c r="B8046" s="1" t="s">
        <v>1233</v>
      </c>
      <c r="C8046" s="1">
        <v>101</v>
      </c>
      <c r="D8046" s="1" t="s">
        <v>5627</v>
      </c>
      <c r="F8046" s="1" t="s">
        <v>445</v>
      </c>
      <c r="G8046" s="1">
        <v>7</v>
      </c>
      <c r="H8046" s="1">
        <v>45</v>
      </c>
      <c r="I8046" s="1">
        <v>15.4</v>
      </c>
      <c r="J8046" s="1">
        <v>13.4</v>
      </c>
      <c r="K8046" s="3">
        <v>1420</v>
      </c>
      <c r="L8046" s="2">
        <f>N8046/((1824.17)*(1-EXP(-(0.023514)*I8046))^(1.69151))</f>
        <v>0.6128207651197306</v>
      </c>
      <c r="N8046" s="1">
        <v>149</v>
      </c>
      <c r="O8046" s="1">
        <v>60.9</v>
      </c>
      <c r="P8046" s="1">
        <v>5.3</v>
      </c>
      <c r="Q8046" s="1">
        <v>7.4</v>
      </c>
      <c r="R8046" s="1">
        <v>4.4000000000000004</v>
      </c>
      <c r="S8046" s="1">
        <v>19.3</v>
      </c>
      <c r="AJ8046" s="1" t="s">
        <v>423</v>
      </c>
      <c r="AK8046" s="19">
        <v>61.1</v>
      </c>
      <c r="AL8046" s="19">
        <v>24.08</v>
      </c>
      <c r="AM8046" s="1" t="s">
        <v>400</v>
      </c>
      <c r="AN8046" s="3">
        <v>1972</v>
      </c>
      <c r="AQ8046">
        <v>80608</v>
      </c>
      <c r="AR8046" s="1" t="s">
        <v>382</v>
      </c>
    </row>
    <row r="8047" spans="1:46" x14ac:dyDescent="0.25">
      <c r="A8047" s="1">
        <v>9695</v>
      </c>
      <c r="B8047" s="1" t="s">
        <v>1233</v>
      </c>
      <c r="C8047" s="1">
        <v>101</v>
      </c>
      <c r="D8047" s="1" t="s">
        <v>5627</v>
      </c>
      <c r="F8047" s="1" t="s">
        <v>445</v>
      </c>
      <c r="G8047" s="1">
        <v>10</v>
      </c>
      <c r="H8047" s="1">
        <v>120</v>
      </c>
      <c r="I8047" s="1">
        <v>14</v>
      </c>
      <c r="J8047" s="1">
        <v>17.2</v>
      </c>
      <c r="K8047" s="3">
        <v>523</v>
      </c>
      <c r="L8047" s="2">
        <f>N8047/((3098.22)*(1-EXP(-(0.009408)*I8047))^(1.31634))</f>
        <v>0.47656627949484198</v>
      </c>
      <c r="N8047" s="1">
        <v>94</v>
      </c>
      <c r="O8047" s="1">
        <v>45</v>
      </c>
      <c r="P8047" s="1">
        <v>4.26</v>
      </c>
      <c r="Q8047" s="1">
        <v>2.35</v>
      </c>
      <c r="R8047" s="1">
        <v>2.72</v>
      </c>
      <c r="S8047" s="1">
        <v>12.5</v>
      </c>
      <c r="AJ8047" s="1" t="s">
        <v>423</v>
      </c>
      <c r="AK8047" s="19">
        <v>66</v>
      </c>
      <c r="AL8047" s="19">
        <v>28</v>
      </c>
      <c r="AN8047" s="3">
        <v>1994</v>
      </c>
      <c r="AQ8047">
        <v>80608</v>
      </c>
      <c r="AR8047" s="1" t="s">
        <v>306</v>
      </c>
    </row>
    <row r="8048" spans="1:46" x14ac:dyDescent="0.25">
      <c r="A8048" s="1">
        <v>9696</v>
      </c>
      <c r="B8048" s="1" t="s">
        <v>1233</v>
      </c>
      <c r="C8048" s="1">
        <v>101</v>
      </c>
      <c r="D8048" s="1" t="s">
        <v>5627</v>
      </c>
      <c r="F8048" s="1" t="s">
        <v>445</v>
      </c>
      <c r="G8048" s="1">
        <v>10</v>
      </c>
      <c r="H8048" s="1">
        <v>120</v>
      </c>
      <c r="I8048" s="1">
        <v>13.3</v>
      </c>
      <c r="J8048" s="1">
        <v>15.5</v>
      </c>
      <c r="K8048" s="3">
        <v>585</v>
      </c>
      <c r="L8048" s="2">
        <f>N8048/((3098.22)*(1-EXP(-(0.009408)*I8048))^(1.31634))</f>
        <v>0.50229582406130746</v>
      </c>
      <c r="N8048" s="1">
        <v>93</v>
      </c>
      <c r="O8048" s="1">
        <v>44.8</v>
      </c>
      <c r="P8048" s="1">
        <v>3.71</v>
      </c>
      <c r="Q8048" s="1">
        <v>3.32</v>
      </c>
      <c r="R8048" s="1">
        <v>2.78</v>
      </c>
      <c r="S8048" s="1">
        <v>12.7</v>
      </c>
      <c r="AJ8048" s="1" t="s">
        <v>423</v>
      </c>
      <c r="AK8048" s="19">
        <v>66</v>
      </c>
      <c r="AL8048" s="19">
        <v>28</v>
      </c>
      <c r="AN8048" s="3">
        <v>1994</v>
      </c>
      <c r="AQ8048">
        <v>80608</v>
      </c>
      <c r="AR8048" s="1" t="s">
        <v>306</v>
      </c>
    </row>
    <row r="8049" spans="1:44" x14ac:dyDescent="0.25">
      <c r="A8049" s="1">
        <v>9697</v>
      </c>
      <c r="B8049" s="1" t="s">
        <v>5216</v>
      </c>
      <c r="C8049" s="1">
        <v>124</v>
      </c>
      <c r="D8049" s="1" t="s">
        <v>5601</v>
      </c>
      <c r="F8049" s="1" t="s">
        <v>445</v>
      </c>
      <c r="G8049" s="1">
        <v>4</v>
      </c>
      <c r="H8049" s="1">
        <v>40</v>
      </c>
      <c r="I8049" s="1">
        <v>20</v>
      </c>
      <c r="J8049" s="1">
        <v>15</v>
      </c>
      <c r="K8049" s="3">
        <v>1012</v>
      </c>
      <c r="L8049" s="2">
        <f>N8049/((23820.2)*(1-EXP(-(0.003315)*I8049))^(1.69896))</f>
        <v>0.69169116474004655</v>
      </c>
      <c r="N8049" s="1">
        <v>155</v>
      </c>
      <c r="O8049" s="1">
        <v>78.5</v>
      </c>
      <c r="P8049" s="1">
        <v>11.4</v>
      </c>
      <c r="Q8049" s="1">
        <v>8.6</v>
      </c>
      <c r="R8049" s="1">
        <v>2.9</v>
      </c>
      <c r="S8049" s="1">
        <v>24.1</v>
      </c>
      <c r="AJ8049" s="1" t="s">
        <v>423</v>
      </c>
      <c r="AK8049" s="19">
        <v>61.62</v>
      </c>
      <c r="AL8049" s="19">
        <v>24.15</v>
      </c>
      <c r="AM8049" s="1">
        <v>160</v>
      </c>
      <c r="AN8049" s="3">
        <v>1975</v>
      </c>
      <c r="AQ8049">
        <v>80608</v>
      </c>
      <c r="AR8049" s="1" t="s">
        <v>383</v>
      </c>
    </row>
    <row r="8050" spans="1:44" x14ac:dyDescent="0.25">
      <c r="A8050" s="1">
        <v>9698</v>
      </c>
      <c r="B8050" s="1" t="s">
        <v>5216</v>
      </c>
      <c r="C8050" s="1">
        <v>124</v>
      </c>
      <c r="D8050" s="1" t="s">
        <v>5601</v>
      </c>
      <c r="F8050" s="1" t="s">
        <v>445</v>
      </c>
      <c r="G8050" s="1">
        <v>6</v>
      </c>
      <c r="H8050" s="1">
        <v>20</v>
      </c>
      <c r="I8050" s="1">
        <v>9</v>
      </c>
      <c r="J8050" s="1">
        <v>6.1</v>
      </c>
      <c r="K8050" s="3">
        <v>4422</v>
      </c>
      <c r="L8050" s="2">
        <f>N8050/((17848.7)*(1-EXP(-(0.003475)*I8050))^(1.61462))</f>
        <v>0.77110801934912465</v>
      </c>
      <c r="N8050" s="1">
        <v>49.9</v>
      </c>
      <c r="O8050" s="1">
        <v>31.3</v>
      </c>
      <c r="P8050" s="1">
        <v>3.42</v>
      </c>
      <c r="Q8050" s="1">
        <v>6.88</v>
      </c>
      <c r="R8050" s="1">
        <v>3.14</v>
      </c>
      <c r="AJ8050" s="1" t="s">
        <v>423</v>
      </c>
      <c r="AK8050" s="19">
        <v>63.12</v>
      </c>
      <c r="AL8050" s="19">
        <v>27.75</v>
      </c>
      <c r="AM8050" s="1">
        <v>115</v>
      </c>
      <c r="AN8050" s="3">
        <v>1980</v>
      </c>
      <c r="AQ8050">
        <v>80608</v>
      </c>
      <c r="AR8050" s="1" t="s">
        <v>384</v>
      </c>
    </row>
    <row r="8051" spans="1:44" x14ac:dyDescent="0.25">
      <c r="A8051" s="1">
        <v>9699</v>
      </c>
      <c r="B8051" s="1" t="s">
        <v>5216</v>
      </c>
      <c r="C8051" s="1">
        <v>124</v>
      </c>
      <c r="D8051" s="1" t="s">
        <v>5601</v>
      </c>
      <c r="F8051" s="1" t="s">
        <v>445</v>
      </c>
      <c r="G8051" s="1">
        <v>6</v>
      </c>
      <c r="H8051" s="1">
        <v>15</v>
      </c>
      <c r="I8051" s="1">
        <v>6.13</v>
      </c>
      <c r="J8051" s="1">
        <v>3.82</v>
      </c>
      <c r="K8051" s="3">
        <v>12600</v>
      </c>
      <c r="L8051" s="35">
        <v>2</v>
      </c>
      <c r="N8051" s="1">
        <v>74.5</v>
      </c>
      <c r="O8051" s="1">
        <v>36.9</v>
      </c>
      <c r="Q8051" s="1">
        <v>5.17</v>
      </c>
      <c r="AJ8051" s="1" t="s">
        <v>423</v>
      </c>
      <c r="AK8051" s="19">
        <v>63.75</v>
      </c>
      <c r="AL8051" s="19">
        <v>25.25</v>
      </c>
      <c r="AN8051" s="3">
        <v>1981</v>
      </c>
      <c r="AQ8051">
        <v>80608</v>
      </c>
      <c r="AR8051" s="1" t="s">
        <v>3353</v>
      </c>
    </row>
    <row r="8052" spans="1:44" x14ac:dyDescent="0.25">
      <c r="A8052" s="1">
        <v>9700</v>
      </c>
      <c r="B8052" s="1" t="s">
        <v>5216</v>
      </c>
      <c r="C8052" s="1">
        <v>124</v>
      </c>
      <c r="D8052" s="1" t="s">
        <v>5601</v>
      </c>
      <c r="F8052" s="1" t="s">
        <v>445</v>
      </c>
      <c r="G8052" s="1">
        <v>7</v>
      </c>
      <c r="H8052" s="1">
        <v>40</v>
      </c>
      <c r="I8052" s="1">
        <v>12.8</v>
      </c>
      <c r="J8052" s="1">
        <v>9.4</v>
      </c>
      <c r="K8052" s="3">
        <v>3948</v>
      </c>
      <c r="L8052" s="2">
        <f>N8052/((12787.1)*(1-EXP(-(0.003885)*I8052))^(1.55886))</f>
        <v>1.480692078977593</v>
      </c>
      <c r="N8052" s="1">
        <v>169.3</v>
      </c>
      <c r="O8052" s="1">
        <v>95.5</v>
      </c>
      <c r="P8052" s="1">
        <v>13.1</v>
      </c>
      <c r="Q8052" s="1">
        <v>11</v>
      </c>
      <c r="R8052" s="1">
        <v>4.05</v>
      </c>
      <c r="AJ8052" s="1" t="s">
        <v>423</v>
      </c>
      <c r="AK8052" s="19">
        <v>61.42</v>
      </c>
      <c r="AL8052" s="19">
        <v>21.63</v>
      </c>
      <c r="AM8052" s="1">
        <v>45</v>
      </c>
      <c r="AN8052" s="3">
        <v>1980</v>
      </c>
      <c r="AQ8052">
        <v>80608</v>
      </c>
      <c r="AR8052" s="1" t="s">
        <v>384</v>
      </c>
    </row>
    <row r="8053" spans="1:44" x14ac:dyDescent="0.25">
      <c r="A8053" s="1">
        <v>9701</v>
      </c>
      <c r="B8053" s="1" t="s">
        <v>755</v>
      </c>
      <c r="C8053" s="1">
        <v>104</v>
      </c>
      <c r="D8053" s="1" t="s">
        <v>5618</v>
      </c>
      <c r="F8053" s="1" t="s">
        <v>445</v>
      </c>
      <c r="G8053" s="1">
        <v>6</v>
      </c>
      <c r="H8053" s="1">
        <v>35</v>
      </c>
      <c r="I8053" s="1">
        <v>13</v>
      </c>
      <c r="J8053" s="1">
        <v>17.399999999999999</v>
      </c>
      <c r="K8053" s="3">
        <v>1179</v>
      </c>
      <c r="N8053" s="1">
        <v>124</v>
      </c>
      <c r="O8053" s="1">
        <v>57.6</v>
      </c>
      <c r="P8053" s="1">
        <v>8.6999999999999993</v>
      </c>
      <c r="Q8053" s="1">
        <v>29.2</v>
      </c>
      <c r="R8053" s="1">
        <v>4.51</v>
      </c>
      <c r="AJ8053" s="1" t="s">
        <v>424</v>
      </c>
      <c r="AK8053" s="19">
        <v>44</v>
      </c>
      <c r="AL8053" s="19">
        <v>7</v>
      </c>
      <c r="AM8053" s="1">
        <v>1700</v>
      </c>
      <c r="AN8053" s="3">
        <v>1988</v>
      </c>
      <c r="AQ8053">
        <v>81215</v>
      </c>
      <c r="AR8053" s="1" t="s">
        <v>3458</v>
      </c>
    </row>
    <row r="8054" spans="1:44" x14ac:dyDescent="0.25">
      <c r="A8054" s="1">
        <v>9702</v>
      </c>
      <c r="B8054" s="1" t="s">
        <v>855</v>
      </c>
      <c r="C8054" s="1">
        <v>102</v>
      </c>
      <c r="D8054" s="1" t="s">
        <v>5633</v>
      </c>
      <c r="F8054" s="1" t="s">
        <v>445</v>
      </c>
      <c r="G8054" s="1">
        <v>6</v>
      </c>
      <c r="H8054" s="1">
        <v>92</v>
      </c>
      <c r="I8054" s="1">
        <v>27.9</v>
      </c>
      <c r="J8054" s="1">
        <v>40.700000000000003</v>
      </c>
      <c r="K8054" s="3">
        <v>568</v>
      </c>
      <c r="N8054" s="1">
        <v>614</v>
      </c>
      <c r="O8054" s="1">
        <v>234.1</v>
      </c>
      <c r="P8054" s="1">
        <v>19.100000000000001</v>
      </c>
      <c r="Q8054" s="1">
        <v>19.5</v>
      </c>
      <c r="R8054" s="1">
        <v>9.1999999999999993</v>
      </c>
      <c r="S8054" s="1">
        <v>44.5</v>
      </c>
      <c r="AJ8054" s="1" t="s">
        <v>424</v>
      </c>
      <c r="AK8054" s="19">
        <v>48.2</v>
      </c>
      <c r="AL8054" s="19">
        <v>7.18</v>
      </c>
      <c r="AM8054" s="1">
        <v>1050</v>
      </c>
      <c r="AN8054" s="3">
        <v>1998</v>
      </c>
      <c r="AQ8054">
        <v>80445</v>
      </c>
      <c r="AR8054" s="1" t="s">
        <v>5177</v>
      </c>
    </row>
    <row r="8055" spans="1:44" x14ac:dyDescent="0.25">
      <c r="A8055" s="1">
        <v>9703</v>
      </c>
      <c r="B8055" s="1" t="s">
        <v>855</v>
      </c>
      <c r="C8055" s="1">
        <v>102</v>
      </c>
      <c r="D8055" s="1" t="s">
        <v>5633</v>
      </c>
      <c r="F8055" s="1" t="s">
        <v>445</v>
      </c>
      <c r="G8055" s="1">
        <v>3</v>
      </c>
      <c r="H8055" s="1">
        <v>85</v>
      </c>
      <c r="I8055" s="1">
        <v>38.5</v>
      </c>
      <c r="J8055" s="1">
        <v>40.799999999999997</v>
      </c>
      <c r="K8055" s="3">
        <v>475</v>
      </c>
      <c r="N8055" s="1">
        <v>900</v>
      </c>
      <c r="O8055" s="1">
        <v>359.4</v>
      </c>
      <c r="P8055" s="1">
        <v>16.3</v>
      </c>
      <c r="Q8055" s="1">
        <v>47.9</v>
      </c>
      <c r="R8055" s="1">
        <v>20.8</v>
      </c>
      <c r="S8055" s="1">
        <v>61.6</v>
      </c>
      <c r="AJ8055" s="1" t="s">
        <v>424</v>
      </c>
      <c r="AK8055" s="19">
        <v>48.17</v>
      </c>
      <c r="AL8055" s="19">
        <v>6.67</v>
      </c>
      <c r="AN8055" s="3">
        <v>1990</v>
      </c>
      <c r="AQ8055">
        <v>80445</v>
      </c>
      <c r="AR8055" s="1" t="s">
        <v>385</v>
      </c>
    </row>
    <row r="8056" spans="1:44" x14ac:dyDescent="0.25">
      <c r="A8056" s="1">
        <v>9704</v>
      </c>
      <c r="B8056" s="1" t="s">
        <v>1233</v>
      </c>
      <c r="C8056" s="1">
        <v>101</v>
      </c>
      <c r="D8056" s="1" t="s">
        <v>5627</v>
      </c>
      <c r="F8056" s="1" t="s">
        <v>445</v>
      </c>
      <c r="G8056" s="1">
        <v>8</v>
      </c>
      <c r="H8056" s="1">
        <v>40</v>
      </c>
      <c r="I8056" s="1">
        <v>11</v>
      </c>
      <c r="J8056" s="1">
        <v>18.7</v>
      </c>
      <c r="K8056" s="3">
        <v>1425</v>
      </c>
      <c r="L8056" s="2">
        <f>N8056/((1668.67)*(1-EXP(-(0.022864)*I8056))^(1.61028))</f>
        <v>0.69479710649379167</v>
      </c>
      <c r="N8056" s="1">
        <v>103</v>
      </c>
      <c r="O8056" s="23">
        <v>60.5</v>
      </c>
      <c r="P8056" s="23">
        <v>7.8</v>
      </c>
      <c r="Q8056" s="23">
        <v>48.1</v>
      </c>
      <c r="R8056" s="23">
        <v>16.2</v>
      </c>
      <c r="AJ8056" s="1" t="s">
        <v>424</v>
      </c>
      <c r="AK8056" s="19">
        <v>44</v>
      </c>
      <c r="AL8056" s="19">
        <v>7</v>
      </c>
      <c r="AM8056" s="1">
        <v>1650</v>
      </c>
      <c r="AN8056" s="3">
        <v>1988</v>
      </c>
      <c r="AQ8056">
        <v>81215</v>
      </c>
      <c r="AR8056" s="1" t="s">
        <v>3458</v>
      </c>
    </row>
    <row r="8057" spans="1:44" x14ac:dyDescent="0.25">
      <c r="A8057" s="1">
        <v>9705</v>
      </c>
      <c r="B8057" s="1" t="s">
        <v>474</v>
      </c>
      <c r="C8057" s="1">
        <v>180</v>
      </c>
      <c r="D8057" s="1" t="s">
        <v>5627</v>
      </c>
      <c r="F8057" s="1" t="s">
        <v>445</v>
      </c>
      <c r="G8057" s="1">
        <v>7</v>
      </c>
      <c r="H8057" s="1">
        <v>35</v>
      </c>
      <c r="I8057" s="1">
        <v>10.4</v>
      </c>
      <c r="J8057" s="1">
        <v>23.2</v>
      </c>
      <c r="K8057" s="3">
        <v>800</v>
      </c>
      <c r="N8057" s="1">
        <v>307</v>
      </c>
      <c r="O8057" s="22"/>
      <c r="P8057" s="22"/>
      <c r="Q8057" s="22"/>
      <c r="R8057" s="1">
        <v>12.7</v>
      </c>
      <c r="S8057" s="1">
        <v>22</v>
      </c>
      <c r="AJ8057" s="1" t="s">
        <v>424</v>
      </c>
      <c r="AK8057" s="19">
        <v>43.67</v>
      </c>
      <c r="AL8057" s="19">
        <v>4.25</v>
      </c>
      <c r="AM8057" s="1">
        <v>50</v>
      </c>
      <c r="AN8057" s="3">
        <v>1976</v>
      </c>
      <c r="AQ8057">
        <v>81215</v>
      </c>
      <c r="AR8057" s="1" t="s">
        <v>3309</v>
      </c>
    </row>
    <row r="8058" spans="1:44" x14ac:dyDescent="0.25">
      <c r="A8058" s="1">
        <v>9706</v>
      </c>
      <c r="B8058" s="1" t="s">
        <v>5285</v>
      </c>
      <c r="C8058" s="1">
        <v>101</v>
      </c>
      <c r="D8058" s="1" t="s">
        <v>5627</v>
      </c>
      <c r="F8058" s="1" t="s">
        <v>445</v>
      </c>
      <c r="G8058" s="1">
        <v>6</v>
      </c>
      <c r="H8058" s="1">
        <v>50</v>
      </c>
      <c r="I8058" s="1">
        <v>20</v>
      </c>
      <c r="J8058" s="1">
        <v>37.9</v>
      </c>
      <c r="K8058" s="3">
        <v>223</v>
      </c>
      <c r="L8058" s="2">
        <f>N8058/((1963.5)*(1-EXP(-(0.024337)*I8058))^(1.76926))</f>
        <v>0.62746174442178526</v>
      </c>
      <c r="N8058" s="1">
        <v>228</v>
      </c>
      <c r="O8058" s="1">
        <v>88.1</v>
      </c>
      <c r="P8058" s="1">
        <v>13.9</v>
      </c>
      <c r="Q8058" s="1">
        <v>15</v>
      </c>
      <c r="R8058" s="1">
        <v>4.24</v>
      </c>
      <c r="S8058" s="1">
        <v>28.8</v>
      </c>
      <c r="AJ8058" s="1" t="s">
        <v>424</v>
      </c>
      <c r="AK8058" s="19">
        <v>44.48</v>
      </c>
      <c r="AL8058" s="19">
        <v>-0.95</v>
      </c>
      <c r="AM8058" s="1">
        <v>38</v>
      </c>
      <c r="AN8058" s="3">
        <v>2004</v>
      </c>
      <c r="AQ8058">
        <v>80402</v>
      </c>
      <c r="AR8058" s="1" t="s">
        <v>3299</v>
      </c>
    </row>
    <row r="8059" spans="1:44" x14ac:dyDescent="0.25">
      <c r="A8059" s="1">
        <v>9707</v>
      </c>
      <c r="B8059" s="1" t="s">
        <v>5285</v>
      </c>
      <c r="C8059" s="1">
        <v>180</v>
      </c>
      <c r="D8059" s="1" t="s">
        <v>5627</v>
      </c>
      <c r="F8059" s="33" t="s">
        <v>859</v>
      </c>
      <c r="G8059" s="1">
        <v>2</v>
      </c>
      <c r="H8059" s="1">
        <v>16</v>
      </c>
      <c r="I8059" s="1">
        <v>11.8</v>
      </c>
      <c r="J8059" s="1">
        <v>18.7</v>
      </c>
      <c r="K8059" s="3">
        <v>762</v>
      </c>
      <c r="L8059" s="2">
        <f>N8059/((2221.29)*(1-EXP(-(0.025785)*I8059))^(1.86783))</f>
        <v>0.38368622412835995</v>
      </c>
      <c r="N8059" s="1">
        <v>70</v>
      </c>
      <c r="O8059" s="1">
        <v>43.5</v>
      </c>
      <c r="P8059" s="1">
        <v>7</v>
      </c>
      <c r="Q8059" s="1">
        <v>16.100000000000001</v>
      </c>
      <c r="R8059" s="1">
        <v>7.3</v>
      </c>
      <c r="S8059" s="1">
        <v>13.1</v>
      </c>
      <c r="AJ8059" s="1" t="s">
        <v>424</v>
      </c>
      <c r="AK8059" s="19">
        <v>45</v>
      </c>
      <c r="AL8059" s="19">
        <v>-1</v>
      </c>
      <c r="AN8059" s="3">
        <v>1984</v>
      </c>
      <c r="AQ8059">
        <v>80402</v>
      </c>
      <c r="AR8059" s="1" t="s">
        <v>386</v>
      </c>
    </row>
    <row r="8060" spans="1:44" x14ac:dyDescent="0.25">
      <c r="A8060" s="1">
        <v>9708</v>
      </c>
      <c r="B8060" s="1" t="s">
        <v>5285</v>
      </c>
      <c r="C8060" s="1">
        <v>180</v>
      </c>
      <c r="D8060" s="1" t="s">
        <v>5627</v>
      </c>
      <c r="F8060" s="33" t="s">
        <v>859</v>
      </c>
      <c r="G8060" s="1">
        <v>1</v>
      </c>
      <c r="H8060" s="1">
        <v>16</v>
      </c>
      <c r="I8060" s="1">
        <v>12.8</v>
      </c>
      <c r="J8060" s="1">
        <v>19.2</v>
      </c>
      <c r="K8060" s="3">
        <v>873</v>
      </c>
      <c r="L8060" s="2">
        <f>N8060/((2221.29)*(1-EXP(-(0.025785)*I8060))^(1.86783))</f>
        <v>0.43836844691212512</v>
      </c>
      <c r="N8060" s="1">
        <v>91</v>
      </c>
      <c r="O8060" s="1">
        <v>56.6</v>
      </c>
      <c r="P8060" s="1">
        <v>7.6</v>
      </c>
      <c r="Q8060" s="1">
        <v>14</v>
      </c>
      <c r="R8060" s="1">
        <v>8.6999999999999993</v>
      </c>
      <c r="S8060" s="1">
        <v>13.4</v>
      </c>
      <c r="AJ8060" s="1" t="s">
        <v>424</v>
      </c>
      <c r="AK8060" s="19">
        <v>45</v>
      </c>
      <c r="AL8060" s="19">
        <v>-1</v>
      </c>
      <c r="AN8060" s="3">
        <v>1984</v>
      </c>
      <c r="AQ8060">
        <v>80402</v>
      </c>
      <c r="AR8060" s="1" t="s">
        <v>386</v>
      </c>
    </row>
    <row r="8061" spans="1:44" x14ac:dyDescent="0.25">
      <c r="A8061" s="1">
        <v>9709</v>
      </c>
      <c r="B8061" s="1" t="s">
        <v>5285</v>
      </c>
      <c r="C8061" s="1">
        <v>180</v>
      </c>
      <c r="D8061" s="1" t="s">
        <v>5627</v>
      </c>
      <c r="F8061" s="33" t="s">
        <v>859</v>
      </c>
      <c r="G8061" s="1">
        <v>2</v>
      </c>
      <c r="H8061" s="1">
        <v>16</v>
      </c>
      <c r="I8061" s="1">
        <v>12.3</v>
      </c>
      <c r="J8061" s="1">
        <v>19</v>
      </c>
      <c r="K8061" s="3">
        <v>817</v>
      </c>
      <c r="L8061" s="2">
        <f>N8061/((2221.29)*(1-EXP(-(0.025785)*I8061))^(1.86783))</f>
        <v>0.3488845619388054</v>
      </c>
      <c r="N8061" s="1">
        <v>68</v>
      </c>
      <c r="O8061" s="1">
        <v>42.46</v>
      </c>
      <c r="P8061" s="1">
        <v>6.92</v>
      </c>
      <c r="Q8061" s="1">
        <v>12.7</v>
      </c>
      <c r="R8061" s="1">
        <v>7.42</v>
      </c>
      <c r="S8061" s="1">
        <v>11.3</v>
      </c>
      <c r="AJ8061" s="1" t="s">
        <v>424</v>
      </c>
      <c r="AK8061" s="19">
        <v>45</v>
      </c>
      <c r="AL8061" s="19">
        <v>-1</v>
      </c>
      <c r="AN8061" s="3">
        <v>1986</v>
      </c>
      <c r="AQ8061">
        <v>80402</v>
      </c>
      <c r="AR8061" s="1" t="s">
        <v>387</v>
      </c>
    </row>
    <row r="8062" spans="1:44" x14ac:dyDescent="0.25">
      <c r="A8062" s="1">
        <v>9710</v>
      </c>
      <c r="B8062" s="1" t="s">
        <v>746</v>
      </c>
      <c r="C8062" s="1">
        <v>1012</v>
      </c>
      <c r="D8062" s="1" t="s">
        <v>6304</v>
      </c>
      <c r="F8062" s="33" t="s">
        <v>859</v>
      </c>
      <c r="G8062" s="1">
        <v>5</v>
      </c>
      <c r="H8062" s="23">
        <v>15</v>
      </c>
      <c r="I8062" s="1">
        <v>7.9</v>
      </c>
      <c r="J8062" s="1">
        <v>11.1</v>
      </c>
      <c r="K8062" s="3">
        <v>3780</v>
      </c>
      <c r="L8062" s="2">
        <f>N8062/((1668.67)*(1-EXP(-(0.022864)*I8062))^(1.61028))</f>
        <v>1.4688088573576854</v>
      </c>
      <c r="N8062" s="23">
        <v>135</v>
      </c>
      <c r="O8062" s="23">
        <v>68.2</v>
      </c>
      <c r="P8062" s="23">
        <v>13</v>
      </c>
      <c r="Q8062" s="23">
        <v>25.7</v>
      </c>
      <c r="R8062" s="23">
        <v>13.8</v>
      </c>
      <c r="S8062" s="23">
        <v>17.399999999999999</v>
      </c>
      <c r="AJ8062" s="1" t="s">
        <v>424</v>
      </c>
      <c r="AK8062" s="19">
        <v>46.75</v>
      </c>
      <c r="AL8062" s="19">
        <v>0.33</v>
      </c>
      <c r="AM8062" s="1">
        <v>100</v>
      </c>
      <c r="AN8062" s="3">
        <v>1976</v>
      </c>
      <c r="AQ8062">
        <v>80402</v>
      </c>
      <c r="AR8062" s="1" t="s">
        <v>3953</v>
      </c>
    </row>
    <row r="8063" spans="1:44" x14ac:dyDescent="0.25">
      <c r="A8063" s="1">
        <v>9711</v>
      </c>
      <c r="B8063" s="1" t="s">
        <v>746</v>
      </c>
      <c r="C8063" s="1">
        <v>1012</v>
      </c>
      <c r="D8063" s="1" t="s">
        <v>5627</v>
      </c>
      <c r="F8063" s="33" t="s">
        <v>859</v>
      </c>
      <c r="G8063" s="1">
        <v>7</v>
      </c>
      <c r="H8063" s="23">
        <v>15</v>
      </c>
      <c r="I8063" s="1">
        <v>5.7</v>
      </c>
      <c r="J8063" s="1">
        <v>8.4</v>
      </c>
      <c r="K8063" s="3">
        <v>3443</v>
      </c>
      <c r="L8063" s="2">
        <f>N8063/((1668.67)*(1-EXP(-(0.022864)*I8063))^(1.61028))</f>
        <v>1.2030071819986039</v>
      </c>
      <c r="N8063" s="23">
        <v>68</v>
      </c>
      <c r="O8063" s="23">
        <v>34.1</v>
      </c>
      <c r="P8063" s="23">
        <v>7.7</v>
      </c>
      <c r="Q8063" s="23">
        <v>8.1</v>
      </c>
      <c r="R8063" s="23">
        <v>5.6</v>
      </c>
      <c r="S8063" s="23">
        <v>7.9</v>
      </c>
      <c r="AJ8063" s="1" t="s">
        <v>424</v>
      </c>
      <c r="AK8063" s="19">
        <v>46.75</v>
      </c>
      <c r="AL8063" s="19">
        <v>0.33</v>
      </c>
      <c r="AM8063" s="1">
        <v>100</v>
      </c>
      <c r="AN8063" s="3">
        <v>1976</v>
      </c>
      <c r="AQ8063">
        <v>80402</v>
      </c>
      <c r="AR8063" s="1" t="s">
        <v>3953</v>
      </c>
    </row>
    <row r="8064" spans="1:44" x14ac:dyDescent="0.25">
      <c r="A8064" s="1">
        <v>9712</v>
      </c>
      <c r="B8064" s="1" t="s">
        <v>747</v>
      </c>
      <c r="C8064" s="1">
        <v>180</v>
      </c>
      <c r="D8064" s="1" t="s">
        <v>5610</v>
      </c>
      <c r="F8064" s="33" t="s">
        <v>859</v>
      </c>
      <c r="G8064" s="1">
        <v>3</v>
      </c>
      <c r="H8064" s="1">
        <v>24</v>
      </c>
      <c r="I8064" s="1">
        <v>18.8</v>
      </c>
      <c r="J8064" s="1">
        <v>19.5</v>
      </c>
      <c r="K8064" s="3">
        <v>1500</v>
      </c>
      <c r="N8064" s="1">
        <v>379</v>
      </c>
      <c r="O8064" s="1">
        <v>158</v>
      </c>
      <c r="Q8064" s="1">
        <v>21</v>
      </c>
      <c r="R8064" s="1">
        <v>14</v>
      </c>
      <c r="AJ8064" s="1" t="s">
        <v>424</v>
      </c>
      <c r="AK8064" s="19">
        <v>48.75</v>
      </c>
      <c r="AL8064" s="19">
        <v>6.5</v>
      </c>
      <c r="AN8064" s="3">
        <v>1976</v>
      </c>
      <c r="AQ8064">
        <v>80445</v>
      </c>
      <c r="AR8064" s="1" t="s">
        <v>3309</v>
      </c>
    </row>
    <row r="8065" spans="1:44" x14ac:dyDescent="0.25">
      <c r="A8065" s="1">
        <v>9713</v>
      </c>
      <c r="B8065" s="1" t="s">
        <v>747</v>
      </c>
      <c r="C8065" s="1">
        <v>180</v>
      </c>
      <c r="D8065" s="1" t="s">
        <v>5610</v>
      </c>
      <c r="F8065" s="33" t="s">
        <v>859</v>
      </c>
      <c r="G8065" s="1">
        <v>4</v>
      </c>
      <c r="H8065" s="1">
        <v>20</v>
      </c>
      <c r="I8065" s="1">
        <v>14.3</v>
      </c>
      <c r="J8065" s="1">
        <v>18.100000000000001</v>
      </c>
      <c r="K8065" s="3">
        <v>922</v>
      </c>
      <c r="N8065" s="1">
        <v>167</v>
      </c>
      <c r="O8065" s="1">
        <v>65.5</v>
      </c>
      <c r="P8065" s="1">
        <v>8.6</v>
      </c>
      <c r="Q8065" s="1">
        <v>16.8</v>
      </c>
      <c r="R8065" s="1">
        <v>17.399999999999999</v>
      </c>
      <c r="S8065" s="1">
        <v>19.7</v>
      </c>
      <c r="AJ8065" s="1" t="s">
        <v>424</v>
      </c>
      <c r="AK8065" s="19">
        <v>49</v>
      </c>
      <c r="AL8065" s="19">
        <v>6</v>
      </c>
      <c r="AM8065" s="1">
        <v>650</v>
      </c>
      <c r="AN8065" s="3">
        <v>1989</v>
      </c>
      <c r="AQ8065">
        <v>80445</v>
      </c>
      <c r="AR8065" s="1" t="s">
        <v>388</v>
      </c>
    </row>
    <row r="8066" spans="1:44" x14ac:dyDescent="0.25">
      <c r="A8066" s="1">
        <v>9714</v>
      </c>
      <c r="B8066" s="1" t="s">
        <v>747</v>
      </c>
      <c r="C8066" s="1">
        <v>180</v>
      </c>
      <c r="D8066" s="1" t="s">
        <v>5610</v>
      </c>
      <c r="F8066" s="33" t="s">
        <v>859</v>
      </c>
      <c r="G8066" s="1">
        <v>4</v>
      </c>
      <c r="H8066" s="1">
        <v>40</v>
      </c>
      <c r="I8066" s="1">
        <v>28.2</v>
      </c>
      <c r="J8066" s="1">
        <v>33.299999999999997</v>
      </c>
      <c r="K8066" s="3">
        <v>490</v>
      </c>
      <c r="N8066" s="1">
        <v>584</v>
      </c>
      <c r="O8066" s="1">
        <v>223.5</v>
      </c>
      <c r="P8066" s="1">
        <v>28.7</v>
      </c>
      <c r="Q8066" s="1">
        <v>25</v>
      </c>
      <c r="R8066" s="1">
        <v>13.6</v>
      </c>
      <c r="S8066" s="1">
        <v>57.3</v>
      </c>
      <c r="AJ8066" s="1" t="s">
        <v>424</v>
      </c>
      <c r="AK8066" s="19">
        <v>49</v>
      </c>
      <c r="AL8066" s="19">
        <v>6</v>
      </c>
      <c r="AM8066" s="1">
        <v>650</v>
      </c>
      <c r="AN8066" s="3">
        <v>1989</v>
      </c>
      <c r="AQ8066">
        <v>80445</v>
      </c>
      <c r="AR8066" s="1" t="s">
        <v>388</v>
      </c>
    </row>
    <row r="8067" spans="1:44" x14ac:dyDescent="0.25">
      <c r="A8067" s="1">
        <v>9715</v>
      </c>
      <c r="B8067" s="1" t="s">
        <v>747</v>
      </c>
      <c r="C8067" s="1">
        <v>180</v>
      </c>
      <c r="D8067" s="1" t="s">
        <v>5610</v>
      </c>
      <c r="F8067" s="33" t="s">
        <v>859</v>
      </c>
      <c r="G8067" s="1">
        <v>4</v>
      </c>
      <c r="H8067" s="1">
        <v>60</v>
      </c>
      <c r="I8067" s="1">
        <v>36.299999999999997</v>
      </c>
      <c r="J8067" s="1">
        <v>52.1</v>
      </c>
      <c r="K8067" s="3">
        <v>312</v>
      </c>
      <c r="N8067" s="1">
        <v>953</v>
      </c>
      <c r="O8067" s="1">
        <v>352</v>
      </c>
      <c r="P8067" s="1">
        <v>45</v>
      </c>
      <c r="Q8067" s="1">
        <v>49.7</v>
      </c>
      <c r="R8067" s="1">
        <v>16.100000000000001</v>
      </c>
      <c r="S8067" s="1">
        <v>87.1</v>
      </c>
      <c r="AJ8067" s="1" t="s">
        <v>424</v>
      </c>
      <c r="AK8067" s="19">
        <v>49</v>
      </c>
      <c r="AL8067" s="19">
        <v>6</v>
      </c>
      <c r="AM8067" s="1">
        <v>650</v>
      </c>
      <c r="AN8067" s="3">
        <v>1989</v>
      </c>
      <c r="AQ8067">
        <v>80445</v>
      </c>
      <c r="AR8067" s="1" t="s">
        <v>388</v>
      </c>
    </row>
    <row r="8068" spans="1:44" x14ac:dyDescent="0.25">
      <c r="A8068" s="1">
        <v>9716</v>
      </c>
      <c r="B8068" s="1" t="s">
        <v>747</v>
      </c>
      <c r="C8068" s="1">
        <v>180</v>
      </c>
      <c r="D8068" s="1" t="s">
        <v>5610</v>
      </c>
      <c r="F8068" s="33" t="s">
        <v>859</v>
      </c>
      <c r="G8068" s="1">
        <v>4</v>
      </c>
      <c r="H8068" s="1">
        <v>47</v>
      </c>
      <c r="I8068" s="1">
        <v>31</v>
      </c>
      <c r="J8068" s="1">
        <v>43.6</v>
      </c>
      <c r="K8068" s="3">
        <v>350</v>
      </c>
      <c r="N8068" s="1">
        <v>609</v>
      </c>
      <c r="O8068" s="1">
        <v>232.9</v>
      </c>
      <c r="P8068" s="1">
        <v>29.7</v>
      </c>
      <c r="Q8068" s="1">
        <v>25.9</v>
      </c>
      <c r="R8068" s="1">
        <v>13.6</v>
      </c>
      <c r="S8068" s="1">
        <v>58.3</v>
      </c>
      <c r="AJ8068" s="1" t="s">
        <v>424</v>
      </c>
      <c r="AK8068" s="19">
        <v>46</v>
      </c>
      <c r="AL8068" s="19">
        <v>4.33</v>
      </c>
      <c r="AM8068" s="1">
        <v>750</v>
      </c>
      <c r="AN8068" s="3">
        <v>1999</v>
      </c>
      <c r="AQ8068">
        <v>80445</v>
      </c>
      <c r="AR8068" s="1" t="s">
        <v>389</v>
      </c>
    </row>
    <row r="8069" spans="1:44" x14ac:dyDescent="0.25">
      <c r="A8069" s="1">
        <v>9717</v>
      </c>
      <c r="B8069" s="1" t="s">
        <v>747</v>
      </c>
      <c r="C8069" s="1">
        <v>180</v>
      </c>
      <c r="D8069" s="1" t="s">
        <v>5610</v>
      </c>
      <c r="F8069" s="33" t="s">
        <v>859</v>
      </c>
      <c r="G8069" s="1">
        <v>4</v>
      </c>
      <c r="H8069" s="1">
        <v>18</v>
      </c>
      <c r="I8069" s="1">
        <v>11.5</v>
      </c>
      <c r="J8069" s="1">
        <v>13.2</v>
      </c>
      <c r="K8069" s="3">
        <v>2934</v>
      </c>
      <c r="N8069" s="1">
        <v>151.4</v>
      </c>
      <c r="R8069" s="1">
        <v>14.1</v>
      </c>
      <c r="AJ8069" s="1" t="s">
        <v>424</v>
      </c>
      <c r="AK8069" s="19">
        <v>49</v>
      </c>
      <c r="AL8069" s="19">
        <v>6</v>
      </c>
      <c r="AM8069" s="1">
        <v>250</v>
      </c>
      <c r="AN8069" s="3">
        <v>1979</v>
      </c>
      <c r="AQ8069">
        <v>80445</v>
      </c>
      <c r="AR8069" s="1" t="s">
        <v>390</v>
      </c>
    </row>
    <row r="8070" spans="1:44" x14ac:dyDescent="0.25">
      <c r="A8070" s="1">
        <v>9718</v>
      </c>
      <c r="B8070" s="1" t="s">
        <v>747</v>
      </c>
      <c r="C8070" s="1">
        <v>180</v>
      </c>
      <c r="D8070" s="1" t="s">
        <v>5610</v>
      </c>
      <c r="F8070" s="33" t="s">
        <v>859</v>
      </c>
      <c r="G8070" s="1">
        <v>4</v>
      </c>
      <c r="H8070" s="1">
        <v>27</v>
      </c>
      <c r="I8070" s="1">
        <v>17.399999999999999</v>
      </c>
      <c r="J8070" s="1">
        <v>14.4</v>
      </c>
      <c r="K8070" s="3">
        <v>2978</v>
      </c>
      <c r="N8070" s="1">
        <v>234.5</v>
      </c>
      <c r="R8070" s="1">
        <v>13.4</v>
      </c>
      <c r="AJ8070" s="1" t="s">
        <v>424</v>
      </c>
      <c r="AK8070" s="19">
        <v>49</v>
      </c>
      <c r="AL8070" s="19">
        <v>6</v>
      </c>
      <c r="AM8070" s="1">
        <v>250</v>
      </c>
      <c r="AN8070" s="3">
        <v>1979</v>
      </c>
      <c r="AQ8070">
        <v>80445</v>
      </c>
      <c r="AR8070" s="1" t="s">
        <v>390</v>
      </c>
    </row>
    <row r="8071" spans="1:44" x14ac:dyDescent="0.25">
      <c r="A8071" s="1">
        <v>9719</v>
      </c>
      <c r="B8071" s="1" t="s">
        <v>747</v>
      </c>
      <c r="C8071" s="1">
        <v>180</v>
      </c>
      <c r="D8071" s="1" t="s">
        <v>5610</v>
      </c>
      <c r="F8071" s="33" t="s">
        <v>859</v>
      </c>
      <c r="G8071" s="1">
        <v>4</v>
      </c>
      <c r="H8071" s="1">
        <v>27</v>
      </c>
      <c r="I8071" s="1">
        <v>18.2</v>
      </c>
      <c r="J8071" s="1">
        <v>17.399999999999999</v>
      </c>
      <c r="K8071" s="3">
        <v>2000</v>
      </c>
      <c r="N8071" s="1">
        <v>229</v>
      </c>
      <c r="R8071" s="1">
        <v>14.2</v>
      </c>
      <c r="AJ8071" s="1" t="s">
        <v>424</v>
      </c>
      <c r="AK8071" s="19">
        <v>49</v>
      </c>
      <c r="AL8071" s="19">
        <v>6</v>
      </c>
      <c r="AM8071" s="1">
        <v>250</v>
      </c>
      <c r="AN8071" s="3">
        <v>1979</v>
      </c>
      <c r="AQ8071">
        <v>80445</v>
      </c>
      <c r="AR8071" s="1" t="s">
        <v>390</v>
      </c>
    </row>
    <row r="8072" spans="1:44" x14ac:dyDescent="0.25">
      <c r="A8072" s="1">
        <v>9720</v>
      </c>
      <c r="B8072" s="1" t="s">
        <v>747</v>
      </c>
      <c r="C8072" s="1">
        <v>180</v>
      </c>
      <c r="D8072" s="1" t="s">
        <v>5610</v>
      </c>
      <c r="F8072" s="33" t="s">
        <v>859</v>
      </c>
      <c r="G8072" s="1">
        <v>4</v>
      </c>
      <c r="H8072" s="1">
        <v>27</v>
      </c>
      <c r="I8072" s="1">
        <v>18.600000000000001</v>
      </c>
      <c r="J8072" s="1">
        <v>19.5</v>
      </c>
      <c r="K8072" s="3">
        <v>1467</v>
      </c>
      <c r="N8072" s="1">
        <v>210.6</v>
      </c>
      <c r="R8072" s="1">
        <v>13.6</v>
      </c>
      <c r="AJ8072" s="1" t="s">
        <v>424</v>
      </c>
      <c r="AK8072" s="19">
        <v>49</v>
      </c>
      <c r="AL8072" s="19">
        <v>6</v>
      </c>
      <c r="AM8072" s="1">
        <v>250</v>
      </c>
      <c r="AN8072" s="3">
        <v>1979</v>
      </c>
      <c r="AQ8072">
        <v>80445</v>
      </c>
      <c r="AR8072" s="1" t="s">
        <v>390</v>
      </c>
    </row>
    <row r="8073" spans="1:44" x14ac:dyDescent="0.25">
      <c r="A8073" s="1">
        <v>9721</v>
      </c>
      <c r="B8073" s="1" t="s">
        <v>747</v>
      </c>
      <c r="C8073" s="1">
        <v>180</v>
      </c>
      <c r="D8073" s="1" t="s">
        <v>5610</v>
      </c>
      <c r="F8073" s="33" t="s">
        <v>859</v>
      </c>
      <c r="G8073" s="1">
        <v>4</v>
      </c>
      <c r="H8073" s="1">
        <v>27</v>
      </c>
      <c r="I8073" s="1">
        <v>19.399999999999999</v>
      </c>
      <c r="J8073" s="1">
        <v>23.2</v>
      </c>
      <c r="K8073" s="3">
        <v>1000</v>
      </c>
      <c r="N8073" s="1">
        <v>207.1</v>
      </c>
      <c r="R8073" s="1">
        <v>14</v>
      </c>
      <c r="AJ8073" s="1" t="s">
        <v>424</v>
      </c>
      <c r="AK8073" s="19">
        <v>49</v>
      </c>
      <c r="AL8073" s="19">
        <v>6</v>
      </c>
      <c r="AM8073" s="1">
        <v>250</v>
      </c>
      <c r="AN8073" s="3">
        <v>1979</v>
      </c>
      <c r="AQ8073">
        <v>80445</v>
      </c>
      <c r="AR8073" s="1" t="s">
        <v>390</v>
      </c>
    </row>
    <row r="8074" spans="1:44" x14ac:dyDescent="0.25">
      <c r="A8074" s="1">
        <v>9722</v>
      </c>
      <c r="B8074" s="1" t="s">
        <v>5216</v>
      </c>
      <c r="C8074" s="1">
        <v>124</v>
      </c>
      <c r="D8074" s="1" t="s">
        <v>5601</v>
      </c>
      <c r="F8074" s="33" t="s">
        <v>859</v>
      </c>
      <c r="G8074" s="1">
        <v>6</v>
      </c>
      <c r="H8074" s="23">
        <v>25</v>
      </c>
      <c r="I8074" s="1">
        <v>11.4</v>
      </c>
      <c r="J8074" s="1">
        <v>6.5</v>
      </c>
      <c r="K8074" s="3">
        <v>6849</v>
      </c>
      <c r="L8074" s="2">
        <f>N8074/((17848.7)*(1-EXP(-(0.003475)*I8074))^(1.61462))</f>
        <v>1.3488527465751865</v>
      </c>
      <c r="N8074" s="23">
        <v>127</v>
      </c>
      <c r="O8074" s="23">
        <v>63</v>
      </c>
      <c r="Q8074" s="23">
        <v>14.2</v>
      </c>
      <c r="R8074" s="23">
        <v>2.8</v>
      </c>
      <c r="AJ8074" s="1" t="s">
        <v>424</v>
      </c>
      <c r="AK8074" s="19">
        <v>47.83</v>
      </c>
      <c r="AL8074" s="19">
        <v>1.83</v>
      </c>
      <c r="AM8074" s="1" t="s">
        <v>401</v>
      </c>
      <c r="AN8074" s="3">
        <v>1978</v>
      </c>
      <c r="AQ8074">
        <v>80402</v>
      </c>
      <c r="AR8074" s="1" t="s">
        <v>3295</v>
      </c>
    </row>
    <row r="8075" spans="1:44" x14ac:dyDescent="0.25">
      <c r="A8075" s="1">
        <v>9723</v>
      </c>
      <c r="B8075" s="1" t="s">
        <v>748</v>
      </c>
      <c r="C8075" s="1">
        <v>131</v>
      </c>
      <c r="D8075" s="1" t="s">
        <v>5629</v>
      </c>
      <c r="F8075" s="33" t="s">
        <v>859</v>
      </c>
      <c r="G8075" s="1">
        <v>0</v>
      </c>
      <c r="H8075" s="1">
        <v>10</v>
      </c>
      <c r="I8075" s="1">
        <v>12.9</v>
      </c>
      <c r="J8075" s="1">
        <v>8.6300000000000008</v>
      </c>
      <c r="K8075" s="3">
        <v>5200</v>
      </c>
      <c r="N8075" s="1">
        <v>214</v>
      </c>
      <c r="O8075" s="23">
        <v>75</v>
      </c>
      <c r="Q8075" s="23">
        <v>8</v>
      </c>
      <c r="AJ8075" s="1" t="s">
        <v>424</v>
      </c>
      <c r="AK8075" s="19">
        <v>46</v>
      </c>
      <c r="AL8075" s="19">
        <v>4</v>
      </c>
      <c r="AN8075" s="3">
        <v>1994</v>
      </c>
      <c r="AQ8075">
        <v>80445</v>
      </c>
      <c r="AR8075" s="1" t="s">
        <v>3433</v>
      </c>
    </row>
    <row r="8076" spans="1:44" x14ac:dyDescent="0.25">
      <c r="A8076" s="1">
        <v>9724</v>
      </c>
      <c r="B8076" s="1" t="s">
        <v>748</v>
      </c>
      <c r="C8076" s="1">
        <v>131</v>
      </c>
      <c r="D8076" s="1" t="s">
        <v>5629</v>
      </c>
      <c r="F8076" s="33" t="s">
        <v>859</v>
      </c>
      <c r="G8076" s="1">
        <v>1</v>
      </c>
      <c r="H8076" s="23">
        <v>7</v>
      </c>
      <c r="I8076" s="23">
        <v>12.7</v>
      </c>
      <c r="J8076" s="23">
        <v>6.63</v>
      </c>
      <c r="K8076" s="3">
        <v>6430</v>
      </c>
      <c r="N8076" s="1">
        <v>181</v>
      </c>
      <c r="O8076" s="23">
        <v>63.4</v>
      </c>
      <c r="Q8076" s="23">
        <v>15</v>
      </c>
      <c r="AJ8076" s="1" t="s">
        <v>424</v>
      </c>
      <c r="AK8076" s="19">
        <v>46</v>
      </c>
      <c r="AL8076" s="19">
        <v>4</v>
      </c>
      <c r="AN8076" s="3">
        <v>1994</v>
      </c>
      <c r="AQ8076">
        <v>80445</v>
      </c>
      <c r="AR8076" s="1" t="s">
        <v>3433</v>
      </c>
    </row>
    <row r="8077" spans="1:44" x14ac:dyDescent="0.25">
      <c r="A8077" s="1">
        <v>9725</v>
      </c>
      <c r="B8077" s="1" t="s">
        <v>748</v>
      </c>
      <c r="C8077" s="1">
        <v>131</v>
      </c>
      <c r="D8077" s="1" t="s">
        <v>5629</v>
      </c>
      <c r="F8077" s="33" t="s">
        <v>859</v>
      </c>
      <c r="G8077" s="1">
        <v>4</v>
      </c>
      <c r="H8077" s="23">
        <v>7</v>
      </c>
      <c r="I8077" s="23">
        <v>12.7</v>
      </c>
      <c r="J8077" s="23">
        <v>6.32</v>
      </c>
      <c r="K8077" s="3">
        <v>7300</v>
      </c>
      <c r="N8077" s="1">
        <v>190</v>
      </c>
      <c r="O8077" s="23">
        <v>66.5</v>
      </c>
      <c r="Q8077" s="23">
        <v>14</v>
      </c>
      <c r="AJ8077" s="1" t="s">
        <v>424</v>
      </c>
      <c r="AK8077" s="19">
        <v>46</v>
      </c>
      <c r="AL8077" s="19">
        <v>4</v>
      </c>
      <c r="AN8077" s="3">
        <v>1994</v>
      </c>
      <c r="AQ8077">
        <v>80445</v>
      </c>
      <c r="AR8077" s="1" t="s">
        <v>3433</v>
      </c>
    </row>
    <row r="8078" spans="1:44" x14ac:dyDescent="0.25">
      <c r="A8078" s="1">
        <v>9726</v>
      </c>
      <c r="B8078" s="1" t="s">
        <v>748</v>
      </c>
      <c r="C8078" s="1">
        <v>131</v>
      </c>
      <c r="D8078" s="1" t="s">
        <v>5629</v>
      </c>
      <c r="F8078" s="33" t="s">
        <v>859</v>
      </c>
      <c r="G8078" s="1">
        <v>4</v>
      </c>
      <c r="H8078" s="23">
        <v>7</v>
      </c>
      <c r="I8078" s="23">
        <v>12.7</v>
      </c>
      <c r="J8078" s="23">
        <v>5.82</v>
      </c>
      <c r="K8078" s="3">
        <v>9070</v>
      </c>
      <c r="N8078" s="1">
        <v>198</v>
      </c>
      <c r="O8078" s="23">
        <v>69.400000000000006</v>
      </c>
      <c r="Q8078" s="23">
        <v>13.9</v>
      </c>
      <c r="AJ8078" s="1" t="s">
        <v>424</v>
      </c>
      <c r="AK8078" s="19">
        <v>46</v>
      </c>
      <c r="AL8078" s="19">
        <v>4</v>
      </c>
      <c r="AN8078" s="3">
        <v>1994</v>
      </c>
      <c r="AQ8078">
        <v>80445</v>
      </c>
      <c r="AR8078" s="1" t="s">
        <v>3433</v>
      </c>
    </row>
    <row r="8079" spans="1:44" x14ac:dyDescent="0.25">
      <c r="A8079" s="1">
        <v>9727</v>
      </c>
      <c r="B8079" s="1" t="s">
        <v>748</v>
      </c>
      <c r="C8079" s="1">
        <v>131</v>
      </c>
      <c r="D8079" s="1" t="s">
        <v>5629</v>
      </c>
      <c r="F8079" s="33" t="s">
        <v>859</v>
      </c>
      <c r="G8079" s="1">
        <v>1</v>
      </c>
      <c r="H8079" s="23">
        <v>7</v>
      </c>
      <c r="I8079" s="23">
        <v>18</v>
      </c>
      <c r="J8079" s="23">
        <v>12.4</v>
      </c>
      <c r="K8079" s="3">
        <v>2300</v>
      </c>
      <c r="N8079" s="1">
        <v>221</v>
      </c>
      <c r="O8079" s="23">
        <v>77.3</v>
      </c>
      <c r="Q8079" s="23">
        <v>10.199999999999999</v>
      </c>
      <c r="AJ8079" s="1" t="s">
        <v>424</v>
      </c>
      <c r="AK8079" s="19">
        <v>46</v>
      </c>
      <c r="AL8079" s="19">
        <v>4</v>
      </c>
      <c r="AN8079" s="3">
        <v>1994</v>
      </c>
      <c r="AQ8079">
        <v>80445</v>
      </c>
      <c r="AR8079" s="1" t="s">
        <v>3433</v>
      </c>
    </row>
    <row r="8080" spans="1:44" x14ac:dyDescent="0.25">
      <c r="A8080" s="1">
        <v>9728</v>
      </c>
      <c r="B8080" s="1" t="s">
        <v>748</v>
      </c>
      <c r="C8080" s="1">
        <v>131</v>
      </c>
      <c r="D8080" s="1" t="s">
        <v>5629</v>
      </c>
      <c r="F8080" s="33" t="s">
        <v>859</v>
      </c>
      <c r="G8080" s="1">
        <v>1</v>
      </c>
      <c r="H8080" s="23">
        <v>7</v>
      </c>
      <c r="I8080" s="23">
        <v>19</v>
      </c>
      <c r="J8080" s="23">
        <v>13</v>
      </c>
      <c r="K8080" s="3">
        <v>2000</v>
      </c>
      <c r="N8080" s="1">
        <v>216</v>
      </c>
      <c r="O8080" s="23">
        <v>75.5</v>
      </c>
      <c r="Q8080" s="23">
        <v>13.2</v>
      </c>
      <c r="AJ8080" s="1" t="s">
        <v>424</v>
      </c>
      <c r="AK8080" s="19">
        <v>46</v>
      </c>
      <c r="AL8080" s="19">
        <v>4</v>
      </c>
      <c r="AN8080" s="3">
        <v>1994</v>
      </c>
      <c r="AQ8080">
        <v>80445</v>
      </c>
      <c r="AR8080" s="1" t="s">
        <v>3433</v>
      </c>
    </row>
    <row r="8081" spans="1:50" x14ac:dyDescent="0.25">
      <c r="A8081" s="1">
        <v>9729</v>
      </c>
      <c r="B8081" s="1" t="s">
        <v>748</v>
      </c>
      <c r="C8081" s="1">
        <v>131</v>
      </c>
      <c r="D8081" s="1" t="s">
        <v>5629</v>
      </c>
      <c r="F8081" s="33" t="s">
        <v>859</v>
      </c>
      <c r="G8081" s="1">
        <v>1</v>
      </c>
      <c r="H8081" s="23">
        <v>7</v>
      </c>
      <c r="I8081" s="23">
        <v>19</v>
      </c>
      <c r="J8081" s="23">
        <v>12.8</v>
      </c>
      <c r="K8081" s="3">
        <v>2570</v>
      </c>
      <c r="N8081" s="1">
        <v>251</v>
      </c>
      <c r="O8081" s="23">
        <v>87.9</v>
      </c>
      <c r="Q8081" s="23">
        <v>12.3</v>
      </c>
      <c r="AJ8081" s="1" t="s">
        <v>424</v>
      </c>
      <c r="AK8081" s="19">
        <v>46</v>
      </c>
      <c r="AL8081" s="19">
        <v>4</v>
      </c>
      <c r="AN8081" s="3">
        <v>1994</v>
      </c>
      <c r="AQ8081">
        <v>80445</v>
      </c>
      <c r="AR8081" s="1" t="s">
        <v>3433</v>
      </c>
    </row>
    <row r="8082" spans="1:50" x14ac:dyDescent="0.25">
      <c r="A8082" s="1">
        <v>9730</v>
      </c>
      <c r="B8082" s="1" t="s">
        <v>742</v>
      </c>
      <c r="C8082" s="1">
        <v>131</v>
      </c>
      <c r="D8082" s="1" t="s">
        <v>5629</v>
      </c>
      <c r="F8082" s="33" t="s">
        <v>859</v>
      </c>
      <c r="H8082" s="1">
        <v>7</v>
      </c>
      <c r="I8082" s="1">
        <v>9.5</v>
      </c>
      <c r="J8082" s="1">
        <v>8.1999999999999993</v>
      </c>
      <c r="K8082" s="3">
        <v>3000</v>
      </c>
      <c r="AJ8082" s="1" t="s">
        <v>424</v>
      </c>
      <c r="AK8082" s="19">
        <v>47.67</v>
      </c>
      <c r="AL8082" s="19">
        <v>-2</v>
      </c>
      <c r="AN8082" s="3">
        <v>1998</v>
      </c>
      <c r="AQ8082">
        <v>80402</v>
      </c>
      <c r="AR8082" s="1" t="s">
        <v>391</v>
      </c>
    </row>
    <row r="8083" spans="1:50" x14ac:dyDescent="0.25">
      <c r="A8083" s="1">
        <v>9731</v>
      </c>
      <c r="B8083" s="1" t="s">
        <v>742</v>
      </c>
      <c r="C8083" s="1">
        <v>131</v>
      </c>
      <c r="D8083" s="1" t="s">
        <v>5629</v>
      </c>
      <c r="F8083" s="33" t="s">
        <v>859</v>
      </c>
      <c r="H8083" s="1">
        <v>9</v>
      </c>
      <c r="I8083" s="1">
        <v>12.8</v>
      </c>
      <c r="J8083" s="1">
        <v>10.199999999999999</v>
      </c>
      <c r="K8083" s="3">
        <v>2000</v>
      </c>
      <c r="AJ8083" s="1" t="s">
        <v>424</v>
      </c>
      <c r="AK8083" s="19">
        <v>47.67</v>
      </c>
      <c r="AL8083" s="19">
        <v>-2</v>
      </c>
      <c r="AN8083" s="3">
        <v>1998</v>
      </c>
      <c r="AQ8083">
        <v>80402</v>
      </c>
      <c r="AR8083" s="1" t="s">
        <v>391</v>
      </c>
    </row>
    <row r="8084" spans="1:50" x14ac:dyDescent="0.25">
      <c r="A8084" s="1">
        <v>9732</v>
      </c>
      <c r="B8084" s="1" t="s">
        <v>742</v>
      </c>
      <c r="C8084" s="1">
        <v>131</v>
      </c>
      <c r="D8084" s="1" t="s">
        <v>5629</v>
      </c>
      <c r="F8084" s="33" t="s">
        <v>859</v>
      </c>
      <c r="H8084" s="1">
        <v>9</v>
      </c>
      <c r="I8084" s="1">
        <v>14</v>
      </c>
      <c r="J8084" s="1">
        <v>10.4</v>
      </c>
      <c r="K8084" s="3">
        <v>4000</v>
      </c>
      <c r="AJ8084" s="1" t="s">
        <v>424</v>
      </c>
      <c r="AK8084" s="19">
        <v>47.67</v>
      </c>
      <c r="AL8084" s="19">
        <v>-2</v>
      </c>
      <c r="AN8084" s="3">
        <v>1998</v>
      </c>
      <c r="AQ8084">
        <v>80402</v>
      </c>
      <c r="AR8084" s="1" t="s">
        <v>391</v>
      </c>
    </row>
    <row r="8085" spans="1:50" x14ac:dyDescent="0.25">
      <c r="A8085" s="1">
        <v>9733</v>
      </c>
      <c r="B8085" s="1" t="s">
        <v>742</v>
      </c>
      <c r="C8085" s="1">
        <v>131</v>
      </c>
      <c r="D8085" s="1" t="s">
        <v>5629</v>
      </c>
      <c r="F8085" s="33" t="s">
        <v>859</v>
      </c>
      <c r="H8085" s="1">
        <v>7</v>
      </c>
      <c r="I8085" s="1">
        <v>14.9</v>
      </c>
      <c r="J8085" s="1">
        <v>13</v>
      </c>
      <c r="K8085" s="3">
        <v>2000</v>
      </c>
      <c r="AJ8085" s="1" t="s">
        <v>424</v>
      </c>
      <c r="AK8085" s="19">
        <v>47.67</v>
      </c>
      <c r="AL8085" s="19">
        <v>-2</v>
      </c>
      <c r="AN8085" s="3">
        <v>1998</v>
      </c>
      <c r="AQ8085">
        <v>80402</v>
      </c>
      <c r="AR8085" s="1" t="s">
        <v>391</v>
      </c>
    </row>
    <row r="8086" spans="1:50" x14ac:dyDescent="0.25">
      <c r="A8086" s="1">
        <v>9734</v>
      </c>
      <c r="B8086" s="1" t="s">
        <v>749</v>
      </c>
      <c r="C8086" s="1">
        <v>110</v>
      </c>
      <c r="D8086" s="1" t="s">
        <v>5623</v>
      </c>
      <c r="F8086" s="1" t="s">
        <v>445</v>
      </c>
      <c r="G8086" s="1">
        <v>9</v>
      </c>
      <c r="H8086" s="23">
        <v>40</v>
      </c>
      <c r="I8086" s="1">
        <v>8.9</v>
      </c>
      <c r="J8086" s="1">
        <v>9.1999999999999993</v>
      </c>
      <c r="K8086" s="3">
        <v>3064</v>
      </c>
      <c r="N8086" s="1">
        <v>66</v>
      </c>
      <c r="O8086" s="23">
        <v>43</v>
      </c>
      <c r="Q8086" s="23">
        <v>11.8</v>
      </c>
      <c r="R8086" s="23">
        <v>2.2000000000000002</v>
      </c>
      <c r="AJ8086" s="1" t="s">
        <v>424</v>
      </c>
      <c r="AK8086" s="19">
        <v>47.83</v>
      </c>
      <c r="AL8086" s="19">
        <v>1.83</v>
      </c>
      <c r="AM8086" s="1" t="s">
        <v>401</v>
      </c>
      <c r="AN8086" s="3">
        <v>1978</v>
      </c>
      <c r="AQ8086">
        <v>80402</v>
      </c>
      <c r="AR8086" s="1" t="s">
        <v>3295</v>
      </c>
    </row>
    <row r="8087" spans="1:50" x14ac:dyDescent="0.25">
      <c r="A8087" s="1">
        <v>9735</v>
      </c>
      <c r="B8087" s="1" t="s">
        <v>745</v>
      </c>
      <c r="C8087" s="1">
        <v>111</v>
      </c>
      <c r="D8087" s="1" t="s">
        <v>5990</v>
      </c>
      <c r="F8087" s="1" t="s">
        <v>445</v>
      </c>
      <c r="H8087" s="1">
        <v>41</v>
      </c>
      <c r="J8087" s="1">
        <v>11.5</v>
      </c>
      <c r="K8087" s="3">
        <v>3270</v>
      </c>
      <c r="N8087" s="1">
        <v>189</v>
      </c>
      <c r="O8087" s="1">
        <v>99.8</v>
      </c>
      <c r="Q8087" s="1">
        <v>14.8</v>
      </c>
      <c r="R8087" s="1">
        <v>3.11</v>
      </c>
      <c r="AJ8087" s="1" t="s">
        <v>424</v>
      </c>
      <c r="AK8087" s="19">
        <v>49.5</v>
      </c>
      <c r="AL8087" s="19">
        <v>5</v>
      </c>
      <c r="AM8087" s="1">
        <v>460</v>
      </c>
      <c r="AN8087" s="3">
        <v>1983</v>
      </c>
      <c r="AQ8087">
        <v>80445</v>
      </c>
      <c r="AR8087" s="1" t="s">
        <v>392</v>
      </c>
    </row>
    <row r="8088" spans="1:50" x14ac:dyDescent="0.25">
      <c r="A8088" s="1">
        <v>9736</v>
      </c>
      <c r="B8088" s="1" t="s">
        <v>745</v>
      </c>
      <c r="C8088" s="1">
        <v>111</v>
      </c>
      <c r="D8088" s="1" t="s">
        <v>5852</v>
      </c>
      <c r="F8088" s="1" t="s">
        <v>445</v>
      </c>
      <c r="H8088" s="1">
        <v>31</v>
      </c>
      <c r="J8088" s="1">
        <v>10.8</v>
      </c>
      <c r="K8088" s="3">
        <v>3665</v>
      </c>
      <c r="N8088" s="1">
        <v>174</v>
      </c>
      <c r="O8088" s="1">
        <v>91.6</v>
      </c>
      <c r="Q8088" s="1">
        <v>14.8</v>
      </c>
      <c r="R8088" s="1">
        <v>2.7</v>
      </c>
      <c r="AJ8088" s="1" t="s">
        <v>424</v>
      </c>
      <c r="AK8088" s="19">
        <v>49.5</v>
      </c>
      <c r="AL8088" s="19">
        <v>5</v>
      </c>
      <c r="AM8088" s="1">
        <v>460</v>
      </c>
      <c r="AN8088" s="3">
        <v>1983</v>
      </c>
      <c r="AQ8088">
        <v>80445</v>
      </c>
      <c r="AR8088" s="1" t="s">
        <v>392</v>
      </c>
    </row>
    <row r="8089" spans="1:50" x14ac:dyDescent="0.25">
      <c r="A8089" s="1">
        <v>9737</v>
      </c>
      <c r="B8089" s="1" t="s">
        <v>745</v>
      </c>
      <c r="C8089" s="1">
        <v>111</v>
      </c>
      <c r="D8089" s="1" t="s">
        <v>5990</v>
      </c>
      <c r="F8089" s="1" t="s">
        <v>445</v>
      </c>
      <c r="H8089" s="1">
        <v>31</v>
      </c>
      <c r="J8089" s="1">
        <v>7.6</v>
      </c>
      <c r="K8089" s="3">
        <v>5305</v>
      </c>
      <c r="N8089" s="1">
        <v>154</v>
      </c>
      <c r="O8089" s="1">
        <v>69.599999999999994</v>
      </c>
      <c r="Q8089" s="1">
        <v>17</v>
      </c>
      <c r="R8089" s="1">
        <v>3.36</v>
      </c>
      <c r="AJ8089" s="1" t="s">
        <v>424</v>
      </c>
      <c r="AK8089" s="19">
        <v>49.5</v>
      </c>
      <c r="AL8089" s="19">
        <v>5</v>
      </c>
      <c r="AM8089" s="1">
        <v>460</v>
      </c>
      <c r="AN8089" s="3">
        <v>1983</v>
      </c>
      <c r="AQ8089">
        <v>80445</v>
      </c>
      <c r="AR8089" s="1" t="s">
        <v>392</v>
      </c>
    </row>
    <row r="8090" spans="1:50" x14ac:dyDescent="0.25">
      <c r="A8090" s="1">
        <v>9738</v>
      </c>
      <c r="B8090" s="1" t="s">
        <v>745</v>
      </c>
      <c r="C8090" s="1">
        <v>111</v>
      </c>
      <c r="D8090" s="1" t="s">
        <v>5623</v>
      </c>
      <c r="F8090" s="1" t="s">
        <v>445</v>
      </c>
      <c r="G8090" s="1">
        <v>7</v>
      </c>
      <c r="H8090" s="23">
        <v>60</v>
      </c>
      <c r="I8090" s="23">
        <v>18</v>
      </c>
      <c r="J8090" s="23">
        <v>16.2</v>
      </c>
      <c r="K8090" s="3">
        <v>736</v>
      </c>
      <c r="N8090" s="23">
        <v>165</v>
      </c>
      <c r="O8090" s="23">
        <v>99</v>
      </c>
      <c r="Q8090" s="23">
        <v>17</v>
      </c>
      <c r="AJ8090" s="1" t="s">
        <v>424</v>
      </c>
      <c r="AK8090" s="19">
        <v>47.83</v>
      </c>
      <c r="AL8090" s="19">
        <v>1.83</v>
      </c>
      <c r="AN8090" s="3">
        <v>1985</v>
      </c>
      <c r="AQ8090">
        <v>80402</v>
      </c>
      <c r="AR8090" s="1" t="s">
        <v>393</v>
      </c>
    </row>
    <row r="8091" spans="1:50" x14ac:dyDescent="0.25">
      <c r="A8091" s="1">
        <v>9739</v>
      </c>
      <c r="B8091" s="1" t="s">
        <v>745</v>
      </c>
      <c r="C8091" s="1">
        <v>111</v>
      </c>
      <c r="D8091" s="1" t="s">
        <v>5623</v>
      </c>
      <c r="F8091" s="1" t="s">
        <v>445</v>
      </c>
      <c r="G8091" s="1">
        <v>7</v>
      </c>
      <c r="H8091" s="23">
        <v>72</v>
      </c>
      <c r="I8091" s="23">
        <v>20.3</v>
      </c>
      <c r="J8091" s="23">
        <v>20.7</v>
      </c>
      <c r="K8091" s="3">
        <v>552</v>
      </c>
      <c r="N8091" s="23">
        <v>214</v>
      </c>
      <c r="O8091" s="23">
        <v>125</v>
      </c>
      <c r="Q8091" s="23">
        <v>23</v>
      </c>
      <c r="AJ8091" s="1" t="s">
        <v>424</v>
      </c>
      <c r="AK8091" s="19">
        <v>47.83</v>
      </c>
      <c r="AL8091" s="19">
        <v>1.83</v>
      </c>
      <c r="AN8091" s="3">
        <v>1985</v>
      </c>
      <c r="AQ8091">
        <v>80402</v>
      </c>
      <c r="AR8091" s="1" t="s">
        <v>393</v>
      </c>
    </row>
    <row r="8092" spans="1:50" x14ac:dyDescent="0.25">
      <c r="A8092" s="1">
        <v>9740</v>
      </c>
      <c r="B8092" s="1" t="s">
        <v>745</v>
      </c>
      <c r="C8092" s="1">
        <v>111</v>
      </c>
      <c r="D8092" s="1" t="s">
        <v>5623</v>
      </c>
      <c r="F8092" s="1" t="s">
        <v>445</v>
      </c>
      <c r="G8092" s="1">
        <v>7</v>
      </c>
      <c r="H8092" s="23">
        <v>90</v>
      </c>
      <c r="I8092" s="23">
        <v>23.5</v>
      </c>
      <c r="J8092" s="23">
        <v>27.4</v>
      </c>
      <c r="K8092" s="3">
        <v>400</v>
      </c>
      <c r="N8092" s="23">
        <v>277</v>
      </c>
      <c r="O8092" s="23">
        <v>158</v>
      </c>
      <c r="Q8092" s="23">
        <v>31</v>
      </c>
      <c r="AJ8092" s="1" t="s">
        <v>424</v>
      </c>
      <c r="AK8092" s="19">
        <v>47.83</v>
      </c>
      <c r="AL8092" s="19">
        <v>1.83</v>
      </c>
      <c r="AN8092" s="3">
        <v>1985</v>
      </c>
      <c r="AQ8092">
        <v>80402</v>
      </c>
      <c r="AR8092" s="1" t="s">
        <v>393</v>
      </c>
    </row>
    <row r="8093" spans="1:50" x14ac:dyDescent="0.25">
      <c r="A8093" s="1">
        <v>9741</v>
      </c>
      <c r="B8093" s="1" t="s">
        <v>745</v>
      </c>
      <c r="C8093" s="1">
        <v>111</v>
      </c>
      <c r="D8093" s="1" t="s">
        <v>5623</v>
      </c>
      <c r="F8093" s="1" t="s">
        <v>445</v>
      </c>
      <c r="G8093" s="1">
        <v>7</v>
      </c>
      <c r="H8093" s="23">
        <v>106</v>
      </c>
      <c r="I8093" s="1">
        <v>25.9</v>
      </c>
      <c r="J8093" s="1">
        <v>33.1</v>
      </c>
      <c r="K8093" s="3">
        <v>314</v>
      </c>
      <c r="N8093" s="23">
        <v>331</v>
      </c>
      <c r="O8093" s="23">
        <v>187</v>
      </c>
      <c r="Q8093" s="23">
        <v>37</v>
      </c>
      <c r="AJ8093" s="1" t="s">
        <v>424</v>
      </c>
      <c r="AK8093" s="19">
        <v>47.83</v>
      </c>
      <c r="AL8093" s="19">
        <v>1.83</v>
      </c>
      <c r="AN8093" s="3">
        <v>1985</v>
      </c>
      <c r="AQ8093">
        <v>80402</v>
      </c>
      <c r="AR8093" s="1" t="s">
        <v>393</v>
      </c>
    </row>
    <row r="8094" spans="1:50" x14ac:dyDescent="0.25">
      <c r="A8094" s="1">
        <v>9742</v>
      </c>
      <c r="B8094" s="1" t="s">
        <v>745</v>
      </c>
      <c r="C8094" s="1">
        <v>111</v>
      </c>
      <c r="D8094" s="1" t="s">
        <v>5623</v>
      </c>
      <c r="F8094" s="1" t="s">
        <v>445</v>
      </c>
      <c r="G8094" s="1">
        <v>7</v>
      </c>
      <c r="H8094" s="23">
        <v>122</v>
      </c>
      <c r="I8094" s="1">
        <v>28.1</v>
      </c>
      <c r="J8094" s="1">
        <v>38.799999999999997</v>
      </c>
      <c r="K8094" s="3">
        <v>244</v>
      </c>
      <c r="N8094" s="23">
        <v>377</v>
      </c>
      <c r="O8094" s="23">
        <v>212</v>
      </c>
      <c r="Q8094" s="23">
        <v>42</v>
      </c>
      <c r="AJ8094" s="1" t="s">
        <v>424</v>
      </c>
      <c r="AK8094" s="19">
        <v>47.83</v>
      </c>
      <c r="AL8094" s="19">
        <v>1.83</v>
      </c>
      <c r="AN8094" s="3">
        <v>1985</v>
      </c>
      <c r="AQ8094">
        <v>80402</v>
      </c>
      <c r="AR8094" s="1" t="s">
        <v>393</v>
      </c>
    </row>
    <row r="8095" spans="1:50" x14ac:dyDescent="0.25">
      <c r="A8095" s="1">
        <v>9743</v>
      </c>
      <c r="B8095" s="1" t="s">
        <v>745</v>
      </c>
      <c r="C8095" s="1">
        <v>111</v>
      </c>
      <c r="D8095" s="1" t="s">
        <v>5623</v>
      </c>
      <c r="F8095" s="1" t="s">
        <v>445</v>
      </c>
      <c r="G8095" s="1">
        <v>7</v>
      </c>
      <c r="H8095" s="23">
        <v>140</v>
      </c>
      <c r="I8095" s="1">
        <v>30</v>
      </c>
      <c r="J8095" s="1">
        <v>44.9</v>
      </c>
      <c r="K8095" s="3">
        <v>194</v>
      </c>
      <c r="N8095" s="23">
        <v>430</v>
      </c>
      <c r="O8095" s="23">
        <v>241</v>
      </c>
      <c r="Q8095" s="23">
        <v>47</v>
      </c>
      <c r="AJ8095" s="1" t="s">
        <v>424</v>
      </c>
      <c r="AK8095" s="19">
        <v>47.83</v>
      </c>
      <c r="AL8095" s="19">
        <v>1.83</v>
      </c>
      <c r="AN8095" s="3">
        <v>1985</v>
      </c>
      <c r="AQ8095">
        <v>80402</v>
      </c>
      <c r="AR8095" s="1" t="s">
        <v>393</v>
      </c>
    </row>
    <row r="8096" spans="1:50" x14ac:dyDescent="0.25">
      <c r="A8096" s="1">
        <v>9744</v>
      </c>
      <c r="B8096" s="1" t="s">
        <v>745</v>
      </c>
      <c r="C8096" s="1">
        <v>111</v>
      </c>
      <c r="D8096" s="1" t="s">
        <v>5623</v>
      </c>
      <c r="F8096" s="1" t="s">
        <v>445</v>
      </c>
      <c r="G8096" s="1">
        <v>6</v>
      </c>
      <c r="H8096" s="23">
        <v>160</v>
      </c>
      <c r="I8096" s="1">
        <v>31.7</v>
      </c>
      <c r="J8096" s="1">
        <v>51.5</v>
      </c>
      <c r="K8096" s="3">
        <v>160</v>
      </c>
      <c r="N8096" s="23">
        <v>479</v>
      </c>
      <c r="O8096" s="23">
        <v>267</v>
      </c>
      <c r="Q8096" s="23">
        <v>53</v>
      </c>
      <c r="AJ8096" s="1" t="s">
        <v>424</v>
      </c>
      <c r="AK8096" s="19">
        <v>47.83</v>
      </c>
      <c r="AL8096" s="19">
        <v>1.83</v>
      </c>
      <c r="AN8096" s="3">
        <v>1985</v>
      </c>
      <c r="AQ8096">
        <v>80402</v>
      </c>
      <c r="AR8096" s="1" t="s">
        <v>393</v>
      </c>
      <c r="AU8096" s="38"/>
      <c r="AV8096" s="38"/>
      <c r="AW8096" s="38"/>
      <c r="AX8096" s="38"/>
    </row>
    <row r="8097" spans="1:44" x14ac:dyDescent="0.25">
      <c r="A8097" s="1">
        <v>9745</v>
      </c>
      <c r="B8097" s="1" t="s">
        <v>745</v>
      </c>
      <c r="C8097" s="1">
        <v>111</v>
      </c>
      <c r="D8097" s="1" t="s">
        <v>5623</v>
      </c>
      <c r="F8097" s="1" t="s">
        <v>445</v>
      </c>
      <c r="G8097" s="1">
        <v>6</v>
      </c>
      <c r="H8097" s="23">
        <v>180</v>
      </c>
      <c r="I8097" s="1">
        <v>33</v>
      </c>
      <c r="J8097" s="1">
        <v>57.3</v>
      </c>
      <c r="K8097" s="3">
        <v>135</v>
      </c>
      <c r="N8097" s="23">
        <v>516</v>
      </c>
      <c r="O8097" s="23">
        <v>287</v>
      </c>
      <c r="Q8097" s="23">
        <v>57</v>
      </c>
      <c r="AJ8097" s="1" t="s">
        <v>424</v>
      </c>
      <c r="AK8097" s="19">
        <v>47.83</v>
      </c>
      <c r="AL8097" s="19">
        <v>1.83</v>
      </c>
      <c r="AN8097" s="3">
        <v>1985</v>
      </c>
      <c r="AQ8097">
        <v>80402</v>
      </c>
      <c r="AR8097" s="1" t="s">
        <v>393</v>
      </c>
    </row>
    <row r="8098" spans="1:44" x14ac:dyDescent="0.25">
      <c r="A8098" s="1">
        <v>9746</v>
      </c>
      <c r="B8098" s="1" t="s">
        <v>745</v>
      </c>
      <c r="C8098" s="1">
        <v>111</v>
      </c>
      <c r="D8098" s="1" t="s">
        <v>5623</v>
      </c>
      <c r="F8098" s="1" t="s">
        <v>445</v>
      </c>
      <c r="G8098" s="1">
        <v>6</v>
      </c>
      <c r="H8098" s="23">
        <v>200</v>
      </c>
      <c r="I8098" s="1">
        <v>34.1</v>
      </c>
      <c r="J8098" s="1">
        <v>61.7</v>
      </c>
      <c r="K8098" s="3">
        <v>120</v>
      </c>
      <c r="N8098" s="23">
        <v>551</v>
      </c>
      <c r="O8098" s="23">
        <v>306</v>
      </c>
      <c r="Q8098" s="23">
        <v>61</v>
      </c>
      <c r="AJ8098" s="1" t="s">
        <v>424</v>
      </c>
      <c r="AK8098" s="19">
        <v>47.83</v>
      </c>
      <c r="AL8098" s="19">
        <v>1.83</v>
      </c>
      <c r="AN8098" s="3">
        <v>1985</v>
      </c>
      <c r="AQ8098">
        <v>80402</v>
      </c>
      <c r="AR8098" s="1" t="s">
        <v>393</v>
      </c>
    </row>
    <row r="8099" spans="1:44" x14ac:dyDescent="0.25">
      <c r="A8099" s="1">
        <v>9747</v>
      </c>
      <c r="B8099" s="1" t="s">
        <v>170</v>
      </c>
      <c r="C8099" s="1">
        <v>110</v>
      </c>
      <c r="D8099" s="1" t="s">
        <v>6122</v>
      </c>
      <c r="F8099" s="1" t="s">
        <v>445</v>
      </c>
      <c r="H8099" s="1">
        <v>40</v>
      </c>
      <c r="I8099" s="1">
        <v>8</v>
      </c>
      <c r="J8099" s="1"/>
      <c r="N8099" s="1">
        <v>56</v>
      </c>
      <c r="O8099" s="1">
        <v>36.799999999999997</v>
      </c>
      <c r="P8099" s="1">
        <v>6.9</v>
      </c>
      <c r="Q8099" s="1">
        <v>18</v>
      </c>
      <c r="R8099" s="1">
        <v>4.4400000000000004</v>
      </c>
      <c r="AJ8099" s="1" t="s">
        <v>424</v>
      </c>
      <c r="AK8099" s="19">
        <v>44</v>
      </c>
      <c r="AL8099" s="19">
        <v>7</v>
      </c>
      <c r="AM8099" s="1">
        <v>1450</v>
      </c>
      <c r="AN8099" s="3">
        <v>1988</v>
      </c>
      <c r="AQ8099">
        <v>81215</v>
      </c>
      <c r="AR8099" s="1" t="s">
        <v>3458</v>
      </c>
    </row>
    <row r="8100" spans="1:44" x14ac:dyDescent="0.25">
      <c r="A8100" s="1">
        <v>9748</v>
      </c>
      <c r="B8100" s="1" t="s">
        <v>5284</v>
      </c>
      <c r="C8100" s="1">
        <v>110</v>
      </c>
      <c r="D8100" s="1" t="s">
        <v>5623</v>
      </c>
      <c r="F8100" s="1" t="s">
        <v>445</v>
      </c>
      <c r="G8100" s="1">
        <v>11</v>
      </c>
      <c r="H8100" s="1">
        <v>42</v>
      </c>
      <c r="I8100" s="1">
        <v>3</v>
      </c>
      <c r="J8100" s="1"/>
      <c r="R8100" s="1">
        <v>4.3</v>
      </c>
      <c r="AJ8100" s="1" t="s">
        <v>424</v>
      </c>
      <c r="AK8100" s="19">
        <v>43.73</v>
      </c>
      <c r="AL8100" s="19">
        <v>3.58</v>
      </c>
      <c r="AM8100" s="1">
        <v>300</v>
      </c>
      <c r="AN8100" s="3">
        <v>1990</v>
      </c>
      <c r="AQ8100">
        <v>81215</v>
      </c>
      <c r="AR8100" s="1" t="s">
        <v>394</v>
      </c>
    </row>
    <row r="8101" spans="1:44" x14ac:dyDescent="0.25">
      <c r="A8101" s="1">
        <v>9749</v>
      </c>
      <c r="B8101" s="1" t="s">
        <v>5284</v>
      </c>
      <c r="C8101" s="1">
        <v>110</v>
      </c>
      <c r="D8101" s="1" t="s">
        <v>5623</v>
      </c>
      <c r="F8101" s="1" t="s">
        <v>445</v>
      </c>
      <c r="G8101" s="1">
        <v>11</v>
      </c>
      <c r="H8101" s="23">
        <v>150</v>
      </c>
      <c r="I8101" s="1">
        <v>11</v>
      </c>
      <c r="J8101" s="1">
        <v>18.8</v>
      </c>
      <c r="K8101" s="3">
        <v>1440</v>
      </c>
      <c r="N8101" s="1">
        <v>361</v>
      </c>
      <c r="O8101" s="23">
        <v>235</v>
      </c>
      <c r="Q8101" s="23">
        <v>27</v>
      </c>
      <c r="R8101" s="23">
        <v>7</v>
      </c>
      <c r="S8101" s="23">
        <v>50</v>
      </c>
      <c r="AJ8101" s="1" t="s">
        <v>424</v>
      </c>
      <c r="AK8101" s="19">
        <v>43.6</v>
      </c>
      <c r="AL8101" s="19">
        <v>3.88</v>
      </c>
      <c r="AM8101" s="1">
        <v>185</v>
      </c>
      <c r="AN8101" s="3">
        <v>1976</v>
      </c>
      <c r="AQ8101">
        <v>81215</v>
      </c>
      <c r="AR8101" s="1" t="s">
        <v>3393</v>
      </c>
    </row>
    <row r="8102" spans="1:44" x14ac:dyDescent="0.25">
      <c r="A8102" s="1">
        <v>9750</v>
      </c>
      <c r="B8102" s="1" t="s">
        <v>5217</v>
      </c>
      <c r="C8102" s="1">
        <v>112</v>
      </c>
      <c r="D8102" s="1" t="s">
        <v>5600</v>
      </c>
      <c r="F8102" s="1" t="s">
        <v>445</v>
      </c>
      <c r="G8102" s="1">
        <v>7</v>
      </c>
      <c r="H8102" s="23">
        <v>27</v>
      </c>
      <c r="J8102" s="1">
        <v>6.8</v>
      </c>
      <c r="K8102" s="3">
        <v>5000</v>
      </c>
      <c r="R8102" s="23">
        <v>3.8</v>
      </c>
      <c r="S8102" s="23">
        <v>14</v>
      </c>
      <c r="AJ8102" s="1" t="s">
        <v>424</v>
      </c>
      <c r="AK8102" s="19">
        <v>48.4</v>
      </c>
      <c r="AL8102" s="19">
        <v>2.7</v>
      </c>
      <c r="AM8102" s="1">
        <v>135</v>
      </c>
      <c r="AN8102" s="3">
        <v>1976</v>
      </c>
      <c r="AQ8102">
        <v>80402</v>
      </c>
      <c r="AR8102" s="1" t="s">
        <v>460</v>
      </c>
    </row>
    <row r="8103" spans="1:44" x14ac:dyDescent="0.25">
      <c r="A8103" s="1">
        <v>9751</v>
      </c>
      <c r="B8103" s="1" t="s">
        <v>5217</v>
      </c>
      <c r="C8103" s="1">
        <v>112</v>
      </c>
      <c r="D8103" s="1" t="s">
        <v>5600</v>
      </c>
      <c r="F8103" s="1" t="s">
        <v>445</v>
      </c>
      <c r="G8103" s="1">
        <v>7</v>
      </c>
      <c r="H8103" s="23">
        <v>210</v>
      </c>
      <c r="I8103" s="1">
        <v>32</v>
      </c>
      <c r="J8103" s="1">
        <v>31.6</v>
      </c>
      <c r="K8103" s="3">
        <v>350</v>
      </c>
      <c r="N8103" s="1">
        <v>357</v>
      </c>
      <c r="O8103" s="23">
        <v>232</v>
      </c>
      <c r="Q8103" s="23">
        <v>58</v>
      </c>
      <c r="R8103" s="23">
        <v>3.5</v>
      </c>
      <c r="S8103" s="23">
        <v>49</v>
      </c>
      <c r="AJ8103" s="1" t="s">
        <v>424</v>
      </c>
      <c r="AK8103" s="19">
        <v>48.4</v>
      </c>
      <c r="AL8103" s="19">
        <v>2.7</v>
      </c>
      <c r="AM8103" s="1">
        <v>135</v>
      </c>
      <c r="AN8103" s="3">
        <v>1976</v>
      </c>
      <c r="AQ8103">
        <v>80402</v>
      </c>
      <c r="AR8103" s="1" t="s">
        <v>460</v>
      </c>
    </row>
    <row r="8104" spans="1:44" x14ac:dyDescent="0.25">
      <c r="A8104" s="1">
        <v>9752</v>
      </c>
      <c r="B8104" s="1" t="s">
        <v>5217</v>
      </c>
      <c r="C8104" s="1">
        <v>112</v>
      </c>
      <c r="D8104" s="1" t="s">
        <v>5600</v>
      </c>
      <c r="F8104" s="1" t="s">
        <v>445</v>
      </c>
      <c r="G8104" s="1">
        <v>7</v>
      </c>
      <c r="H8104" s="23">
        <v>210</v>
      </c>
      <c r="I8104" s="1">
        <v>32</v>
      </c>
      <c r="J8104" s="1">
        <v>31.6</v>
      </c>
      <c r="K8104" s="3">
        <v>350</v>
      </c>
      <c r="N8104" s="1">
        <v>285</v>
      </c>
      <c r="O8104" s="23">
        <v>185</v>
      </c>
      <c r="Q8104" s="23">
        <v>46</v>
      </c>
      <c r="R8104" s="23">
        <v>3</v>
      </c>
      <c r="S8104" s="23">
        <v>39</v>
      </c>
      <c r="AJ8104" s="1" t="s">
        <v>424</v>
      </c>
      <c r="AK8104" s="19">
        <v>48.4</v>
      </c>
      <c r="AL8104" s="19">
        <v>2.7</v>
      </c>
      <c r="AM8104" s="1">
        <v>135</v>
      </c>
      <c r="AN8104" s="3">
        <v>1976</v>
      </c>
      <c r="AQ8104">
        <v>80402</v>
      </c>
      <c r="AR8104" s="1" t="s">
        <v>460</v>
      </c>
    </row>
    <row r="8105" spans="1:44" x14ac:dyDescent="0.25">
      <c r="A8105" s="1">
        <v>9753</v>
      </c>
      <c r="B8105" s="1" t="s">
        <v>5217</v>
      </c>
      <c r="C8105" s="1">
        <v>112</v>
      </c>
      <c r="D8105" s="1" t="s">
        <v>5600</v>
      </c>
      <c r="F8105" s="1" t="s">
        <v>445</v>
      </c>
      <c r="G8105" s="1">
        <v>7</v>
      </c>
      <c r="H8105" s="23">
        <v>210</v>
      </c>
      <c r="I8105" s="1">
        <v>32</v>
      </c>
      <c r="J8105" s="1">
        <v>31.6</v>
      </c>
      <c r="K8105" s="3">
        <v>350</v>
      </c>
      <c r="N8105" s="1">
        <v>300</v>
      </c>
      <c r="O8105" s="23">
        <v>195</v>
      </c>
      <c r="Q8105" s="23">
        <v>48</v>
      </c>
      <c r="R8105" s="23">
        <v>3.2</v>
      </c>
      <c r="S8105" s="23">
        <v>41</v>
      </c>
      <c r="AJ8105" s="1" t="s">
        <v>424</v>
      </c>
      <c r="AK8105" s="19">
        <v>48.4</v>
      </c>
      <c r="AL8105" s="19">
        <v>2.7</v>
      </c>
      <c r="AM8105" s="1">
        <v>135</v>
      </c>
      <c r="AN8105" s="3">
        <v>1976</v>
      </c>
      <c r="AQ8105">
        <v>80402</v>
      </c>
      <c r="AR8105" s="1" t="s">
        <v>460</v>
      </c>
    </row>
    <row r="8106" spans="1:44" x14ac:dyDescent="0.25">
      <c r="A8106" s="1">
        <v>9754</v>
      </c>
      <c r="B8106" s="1" t="s">
        <v>5217</v>
      </c>
      <c r="C8106" s="1">
        <v>112</v>
      </c>
      <c r="D8106" s="1" t="s">
        <v>6267</v>
      </c>
      <c r="F8106" s="1" t="s">
        <v>445</v>
      </c>
      <c r="G8106" s="1">
        <v>6</v>
      </c>
      <c r="H8106" s="1">
        <v>30</v>
      </c>
      <c r="I8106" s="1">
        <v>13</v>
      </c>
      <c r="J8106" s="1">
        <v>7.6</v>
      </c>
      <c r="K8106" s="3">
        <v>3500</v>
      </c>
      <c r="N8106" s="1">
        <v>163</v>
      </c>
      <c r="O8106" s="1">
        <v>92.1</v>
      </c>
      <c r="P8106" s="1">
        <v>8.44</v>
      </c>
      <c r="Q8106" s="1">
        <v>14.1</v>
      </c>
      <c r="R8106" s="1">
        <v>3.27</v>
      </c>
      <c r="S8106" s="1">
        <v>19.899999999999999</v>
      </c>
      <c r="AJ8106" s="1" t="s">
        <v>424</v>
      </c>
      <c r="AK8106" s="19">
        <v>48.67</v>
      </c>
      <c r="AL8106" s="19">
        <v>7.08</v>
      </c>
      <c r="AM8106" s="1">
        <v>300</v>
      </c>
      <c r="AN8106" s="3">
        <v>1999</v>
      </c>
      <c r="AQ8106">
        <v>80445</v>
      </c>
      <c r="AR8106" s="1" t="s">
        <v>3421</v>
      </c>
    </row>
    <row r="8107" spans="1:44" x14ac:dyDescent="0.25">
      <c r="A8107" s="1">
        <v>9755</v>
      </c>
      <c r="B8107" s="1" t="s">
        <v>5217</v>
      </c>
      <c r="C8107" s="1">
        <v>112</v>
      </c>
      <c r="D8107" s="1" t="s">
        <v>5600</v>
      </c>
      <c r="F8107" s="1" t="s">
        <v>445</v>
      </c>
      <c r="G8107" s="1">
        <v>6</v>
      </c>
      <c r="H8107" s="23">
        <v>30</v>
      </c>
      <c r="J8107" s="1">
        <v>7.6</v>
      </c>
      <c r="K8107" s="3">
        <v>3500</v>
      </c>
      <c r="N8107" s="1">
        <v>115</v>
      </c>
      <c r="O8107" s="23">
        <v>65</v>
      </c>
      <c r="Q8107" s="23">
        <v>11</v>
      </c>
      <c r="R8107" s="23">
        <v>2.4</v>
      </c>
      <c r="S8107" s="23">
        <v>15</v>
      </c>
      <c r="AJ8107" s="1" t="s">
        <v>424</v>
      </c>
      <c r="AK8107" s="19">
        <v>48.67</v>
      </c>
      <c r="AL8107" s="19">
        <v>7.08</v>
      </c>
      <c r="AM8107" s="1">
        <v>300</v>
      </c>
      <c r="AN8107" s="3">
        <v>1998</v>
      </c>
      <c r="AQ8107">
        <v>80445</v>
      </c>
      <c r="AR8107" s="1" t="s">
        <v>395</v>
      </c>
    </row>
    <row r="8108" spans="1:44" x14ac:dyDescent="0.25">
      <c r="A8108" s="1">
        <v>9756</v>
      </c>
      <c r="B8108" s="1" t="s">
        <v>5217</v>
      </c>
      <c r="C8108" s="1">
        <v>112</v>
      </c>
      <c r="D8108" s="1" t="s">
        <v>5600</v>
      </c>
      <c r="F8108" s="1" t="s">
        <v>445</v>
      </c>
      <c r="G8108" s="1">
        <v>8</v>
      </c>
      <c r="H8108" s="1">
        <v>161</v>
      </c>
      <c r="I8108" s="1">
        <v>22.4</v>
      </c>
      <c r="J8108" s="1">
        <v>34.9</v>
      </c>
      <c r="K8108" s="3">
        <v>352</v>
      </c>
      <c r="N8108" s="1">
        <v>381.8</v>
      </c>
      <c r="O8108" s="1">
        <v>203.7</v>
      </c>
      <c r="P8108" s="1">
        <v>14.5</v>
      </c>
      <c r="Q8108" s="1">
        <v>48.3</v>
      </c>
      <c r="R8108" s="1">
        <v>2.8</v>
      </c>
      <c r="S8108" s="1">
        <v>55.7</v>
      </c>
      <c r="AJ8108" s="1" t="s">
        <v>424</v>
      </c>
      <c r="AK8108" s="19">
        <v>48.2</v>
      </c>
      <c r="AL8108" s="19">
        <v>7.18</v>
      </c>
      <c r="AM8108" s="1">
        <v>1000</v>
      </c>
      <c r="AN8108" s="3">
        <v>1998</v>
      </c>
      <c r="AQ8108">
        <v>80445</v>
      </c>
      <c r="AR8108" s="1" t="s">
        <v>5177</v>
      </c>
    </row>
    <row r="8109" spans="1:44" x14ac:dyDescent="0.25">
      <c r="A8109" s="1">
        <v>9757</v>
      </c>
      <c r="B8109" s="1" t="s">
        <v>5217</v>
      </c>
      <c r="C8109" s="1">
        <v>112</v>
      </c>
      <c r="D8109" s="1" t="s">
        <v>5600</v>
      </c>
      <c r="F8109" s="1" t="s">
        <v>445</v>
      </c>
      <c r="I8109" s="24">
        <v>15</v>
      </c>
      <c r="J8109" s="1"/>
      <c r="N8109" s="1">
        <v>216</v>
      </c>
      <c r="O8109" s="1">
        <v>133.80000000000001</v>
      </c>
      <c r="P8109" s="1">
        <v>12.6</v>
      </c>
      <c r="Q8109" s="1">
        <v>48.1</v>
      </c>
      <c r="R8109" s="1">
        <v>4.41</v>
      </c>
      <c r="AJ8109" s="1" t="s">
        <v>424</v>
      </c>
      <c r="AK8109" s="19">
        <v>44</v>
      </c>
      <c r="AL8109" s="19">
        <v>7</v>
      </c>
      <c r="AM8109" s="1">
        <v>1450</v>
      </c>
      <c r="AN8109" s="3">
        <v>1988</v>
      </c>
      <c r="AQ8109">
        <v>81215</v>
      </c>
      <c r="AR8109" s="1" t="s">
        <v>3458</v>
      </c>
    </row>
    <row r="8110" spans="1:44" x14ac:dyDescent="0.25">
      <c r="A8110" s="1">
        <v>9758</v>
      </c>
      <c r="B8110" s="1" t="s">
        <v>5217</v>
      </c>
      <c r="C8110" s="1">
        <v>112</v>
      </c>
      <c r="D8110" s="1" t="s">
        <v>6150</v>
      </c>
      <c r="F8110" s="1" t="s">
        <v>445</v>
      </c>
      <c r="G8110" s="1">
        <v>8</v>
      </c>
      <c r="H8110" s="23">
        <v>8</v>
      </c>
      <c r="I8110" s="23">
        <v>2.5</v>
      </c>
      <c r="J8110" s="23">
        <v>1.5</v>
      </c>
      <c r="K8110" s="3">
        <v>16815</v>
      </c>
      <c r="N8110" s="1">
        <v>26</v>
      </c>
      <c r="O8110" s="23">
        <v>14</v>
      </c>
      <c r="Q8110" s="23">
        <v>4</v>
      </c>
      <c r="R8110" s="23">
        <v>1.2</v>
      </c>
      <c r="S8110" s="23">
        <v>5</v>
      </c>
      <c r="AJ8110" s="1" t="s">
        <v>424</v>
      </c>
      <c r="AK8110" s="19">
        <v>48.33</v>
      </c>
      <c r="AL8110" s="19">
        <v>1.17</v>
      </c>
      <c r="AM8110" s="1" t="s">
        <v>402</v>
      </c>
      <c r="AN8110" s="3">
        <v>2002</v>
      </c>
      <c r="AQ8110">
        <v>80402</v>
      </c>
      <c r="AR8110" s="1" t="s">
        <v>396</v>
      </c>
    </row>
    <row r="8111" spans="1:44" x14ac:dyDescent="0.25">
      <c r="A8111" s="1">
        <v>9759</v>
      </c>
      <c r="B8111" s="1" t="s">
        <v>5217</v>
      </c>
      <c r="C8111" s="1">
        <v>112</v>
      </c>
      <c r="D8111" s="1" t="s">
        <v>6150</v>
      </c>
      <c r="F8111" s="1" t="s">
        <v>445</v>
      </c>
      <c r="G8111" s="1">
        <v>6</v>
      </c>
      <c r="H8111" s="23">
        <v>25</v>
      </c>
      <c r="I8111" s="1">
        <v>11.2</v>
      </c>
      <c r="J8111" s="1">
        <v>6.2</v>
      </c>
      <c r="K8111" s="3">
        <v>4281</v>
      </c>
      <c r="N8111" s="1">
        <v>148</v>
      </c>
      <c r="O8111" s="23">
        <v>79</v>
      </c>
      <c r="Q8111" s="23">
        <v>31</v>
      </c>
      <c r="R8111" s="23">
        <v>2.8</v>
      </c>
      <c r="S8111" s="23">
        <v>25</v>
      </c>
      <c r="AJ8111" s="1" t="s">
        <v>424</v>
      </c>
      <c r="AK8111" s="19">
        <v>48.33</v>
      </c>
      <c r="AL8111" s="19">
        <v>1.17</v>
      </c>
      <c r="AM8111" s="1" t="s">
        <v>402</v>
      </c>
      <c r="AN8111" s="3">
        <v>2002</v>
      </c>
      <c r="AQ8111">
        <v>80402</v>
      </c>
      <c r="AR8111" s="1" t="s">
        <v>396</v>
      </c>
    </row>
    <row r="8112" spans="1:44" x14ac:dyDescent="0.25">
      <c r="A8112" s="1">
        <v>9760</v>
      </c>
      <c r="B8112" s="1" t="s">
        <v>5217</v>
      </c>
      <c r="C8112" s="1">
        <v>112</v>
      </c>
      <c r="D8112" s="1" t="s">
        <v>5600</v>
      </c>
      <c r="F8112" s="1" t="s">
        <v>445</v>
      </c>
      <c r="G8112" s="1">
        <v>5</v>
      </c>
      <c r="H8112" s="23">
        <v>50</v>
      </c>
      <c r="I8112" s="1">
        <v>21.8</v>
      </c>
      <c r="J8112" s="1">
        <v>11</v>
      </c>
      <c r="K8112" s="3">
        <v>2309</v>
      </c>
      <c r="N8112" s="1">
        <v>339</v>
      </c>
      <c r="O8112" s="23">
        <v>181</v>
      </c>
      <c r="Q8112" s="23">
        <v>67</v>
      </c>
      <c r="AJ8112" s="1" t="s">
        <v>424</v>
      </c>
      <c r="AK8112" s="19">
        <v>48.33</v>
      </c>
      <c r="AL8112" s="19">
        <v>1.17</v>
      </c>
      <c r="AM8112" s="1" t="s">
        <v>402</v>
      </c>
      <c r="AN8112" s="3">
        <v>2002</v>
      </c>
      <c r="AQ8112">
        <v>80402</v>
      </c>
      <c r="AR8112" s="1" t="s">
        <v>396</v>
      </c>
    </row>
    <row r="8113" spans="1:44" x14ac:dyDescent="0.25">
      <c r="A8113" s="1">
        <v>9761</v>
      </c>
      <c r="B8113" s="1" t="s">
        <v>5217</v>
      </c>
      <c r="C8113" s="1">
        <v>112</v>
      </c>
      <c r="D8113" s="1" t="s">
        <v>5600</v>
      </c>
      <c r="F8113" s="1" t="s">
        <v>445</v>
      </c>
      <c r="G8113" s="1">
        <v>6</v>
      </c>
      <c r="H8113" s="23">
        <v>81</v>
      </c>
      <c r="I8113" s="23">
        <v>27.3</v>
      </c>
      <c r="J8113" s="23">
        <v>29.7</v>
      </c>
      <c r="K8113" s="3">
        <v>304</v>
      </c>
      <c r="N8113" s="1">
        <v>360</v>
      </c>
      <c r="O8113" s="23">
        <v>192</v>
      </c>
      <c r="Q8113" s="23">
        <v>64.099999999999994</v>
      </c>
      <c r="R8113" s="23">
        <v>2.8</v>
      </c>
      <c r="S8113" s="23">
        <v>50</v>
      </c>
      <c r="AJ8113" s="1" t="s">
        <v>424</v>
      </c>
      <c r="AK8113" s="19">
        <v>48.33</v>
      </c>
      <c r="AL8113" s="19">
        <v>1.17</v>
      </c>
      <c r="AM8113" s="1" t="s">
        <v>402</v>
      </c>
      <c r="AN8113" s="3">
        <v>2002</v>
      </c>
      <c r="AQ8113">
        <v>80402</v>
      </c>
      <c r="AR8113" s="1" t="s">
        <v>396</v>
      </c>
    </row>
    <row r="8114" spans="1:44" x14ac:dyDescent="0.25">
      <c r="A8114" s="1">
        <v>9762</v>
      </c>
      <c r="B8114" s="1" t="s">
        <v>5217</v>
      </c>
      <c r="C8114" s="1">
        <v>112</v>
      </c>
      <c r="D8114" s="1" t="s">
        <v>5600</v>
      </c>
      <c r="F8114" s="1" t="s">
        <v>445</v>
      </c>
      <c r="G8114" s="1">
        <v>6</v>
      </c>
      <c r="H8114" s="23">
        <v>145</v>
      </c>
      <c r="I8114" s="1">
        <v>31.6</v>
      </c>
      <c r="J8114" s="1">
        <v>45.4</v>
      </c>
      <c r="K8114" s="3">
        <v>208</v>
      </c>
      <c r="N8114" s="1">
        <v>489</v>
      </c>
      <c r="O8114" s="23">
        <v>261</v>
      </c>
      <c r="Q8114" s="23">
        <v>188.2</v>
      </c>
      <c r="R8114" s="23">
        <v>3.1</v>
      </c>
      <c r="S8114" s="23">
        <v>56</v>
      </c>
      <c r="AJ8114" s="1" t="s">
        <v>424</v>
      </c>
      <c r="AK8114" s="19">
        <v>48.33</v>
      </c>
      <c r="AL8114" s="19">
        <v>1.17</v>
      </c>
      <c r="AM8114" s="1" t="s">
        <v>402</v>
      </c>
      <c r="AN8114" s="3">
        <v>2002</v>
      </c>
      <c r="AQ8114">
        <v>80402</v>
      </c>
      <c r="AR8114" s="1" t="s">
        <v>396</v>
      </c>
    </row>
    <row r="8115" spans="1:44" x14ac:dyDescent="0.25">
      <c r="A8115" s="1">
        <v>9763</v>
      </c>
      <c r="B8115" s="1" t="s">
        <v>1188</v>
      </c>
      <c r="C8115" s="1">
        <v>113</v>
      </c>
      <c r="D8115" s="1" t="s">
        <v>5613</v>
      </c>
      <c r="F8115" s="1" t="s">
        <v>445</v>
      </c>
      <c r="G8115" s="1">
        <v>7</v>
      </c>
      <c r="H8115" s="1">
        <v>35</v>
      </c>
      <c r="I8115" s="1">
        <v>11.8</v>
      </c>
      <c r="J8115" s="1">
        <v>7.4</v>
      </c>
      <c r="K8115" s="3">
        <v>5604</v>
      </c>
      <c r="N8115" s="1">
        <v>122</v>
      </c>
      <c r="O8115" s="1">
        <v>79.5</v>
      </c>
      <c r="Q8115" s="1">
        <v>24.5</v>
      </c>
      <c r="R8115" s="1">
        <v>3.5</v>
      </c>
      <c r="AJ8115" s="1" t="s">
        <v>424</v>
      </c>
      <c r="AK8115" s="19">
        <v>47.83</v>
      </c>
      <c r="AL8115" s="19">
        <v>1.83</v>
      </c>
      <c r="AM8115" s="1" t="s">
        <v>401</v>
      </c>
      <c r="AN8115" s="3">
        <v>1978</v>
      </c>
      <c r="AQ8115">
        <v>80402</v>
      </c>
      <c r="AR8115" s="1" t="s">
        <v>3295</v>
      </c>
    </row>
    <row r="8116" spans="1:44" x14ac:dyDescent="0.25">
      <c r="A8116" s="1">
        <v>9764</v>
      </c>
      <c r="B8116" s="1" t="s">
        <v>755</v>
      </c>
      <c r="C8116" s="1">
        <v>104</v>
      </c>
      <c r="D8116" s="1" t="s">
        <v>5618</v>
      </c>
      <c r="F8116" s="1" t="s">
        <v>445</v>
      </c>
      <c r="G8116" s="1">
        <v>6</v>
      </c>
      <c r="H8116" s="1">
        <v>140</v>
      </c>
      <c r="I8116" s="1">
        <v>34</v>
      </c>
      <c r="J8116" s="1">
        <v>72.900000000000006</v>
      </c>
      <c r="K8116" s="3">
        <v>7</v>
      </c>
      <c r="N8116" s="1">
        <v>29</v>
      </c>
      <c r="O8116" s="1">
        <v>13.8</v>
      </c>
      <c r="P8116" s="1">
        <v>1.53</v>
      </c>
      <c r="Q8116" s="1">
        <v>3.14</v>
      </c>
      <c r="R8116" s="1">
        <v>0.25</v>
      </c>
      <c r="S8116" s="1">
        <v>5.38</v>
      </c>
      <c r="AJ8116" s="1" t="s">
        <v>421</v>
      </c>
      <c r="AK8116" s="19">
        <v>49.32</v>
      </c>
      <c r="AL8116" s="19">
        <v>16.670000000000002</v>
      </c>
      <c r="AM8116" s="1">
        <v>470</v>
      </c>
      <c r="AN8116" s="3">
        <v>1980</v>
      </c>
      <c r="AQ8116">
        <v>80412</v>
      </c>
      <c r="AR8116" s="1" t="s">
        <v>397</v>
      </c>
    </row>
    <row r="8117" spans="1:44" x14ac:dyDescent="0.25">
      <c r="A8117" s="1">
        <v>9765</v>
      </c>
      <c r="B8117" s="1" t="s">
        <v>755</v>
      </c>
      <c r="C8117" s="1">
        <v>104</v>
      </c>
      <c r="D8117" s="1" t="s">
        <v>5618</v>
      </c>
      <c r="F8117" s="1" t="s">
        <v>445</v>
      </c>
      <c r="G8117" s="1">
        <v>5</v>
      </c>
      <c r="H8117" s="1">
        <v>36</v>
      </c>
      <c r="I8117" s="1">
        <v>16.399999999999999</v>
      </c>
      <c r="J8117" s="1">
        <v>14.6</v>
      </c>
      <c r="K8117" s="3">
        <v>959</v>
      </c>
      <c r="N8117" s="1">
        <v>100</v>
      </c>
      <c r="O8117" s="1">
        <v>48.7</v>
      </c>
      <c r="P8117" s="1">
        <v>5.89</v>
      </c>
      <c r="Q8117" s="1">
        <v>4.8</v>
      </c>
      <c r="R8117" s="1">
        <v>0.96</v>
      </c>
      <c r="S8117" s="1">
        <v>8.93</v>
      </c>
      <c r="AJ8117" s="1" t="s">
        <v>421</v>
      </c>
      <c r="AK8117" s="19">
        <v>49.32</v>
      </c>
      <c r="AL8117" s="19">
        <v>16.670000000000002</v>
      </c>
      <c r="AM8117" s="1">
        <v>470</v>
      </c>
      <c r="AN8117" s="3">
        <v>1980</v>
      </c>
      <c r="AQ8117">
        <v>80412</v>
      </c>
      <c r="AR8117" s="1" t="s">
        <v>397</v>
      </c>
    </row>
    <row r="8118" spans="1:44" x14ac:dyDescent="0.25">
      <c r="A8118" s="1">
        <v>9766</v>
      </c>
      <c r="B8118" s="1" t="s">
        <v>855</v>
      </c>
      <c r="C8118" s="1">
        <v>102</v>
      </c>
      <c r="D8118" s="1" t="s">
        <v>5633</v>
      </c>
      <c r="F8118" s="1" t="s">
        <v>445</v>
      </c>
      <c r="G8118" s="1">
        <v>5</v>
      </c>
      <c r="H8118" s="1">
        <v>90</v>
      </c>
      <c r="I8118" s="1">
        <v>31.9</v>
      </c>
      <c r="J8118" s="1">
        <v>33.4</v>
      </c>
      <c r="K8118" s="3">
        <v>568</v>
      </c>
      <c r="N8118" s="1">
        <v>713</v>
      </c>
      <c r="O8118" s="1">
        <v>217.2</v>
      </c>
      <c r="P8118" s="1">
        <v>17.7</v>
      </c>
      <c r="Q8118" s="1">
        <v>41.3</v>
      </c>
      <c r="R8118" s="1">
        <v>23.9</v>
      </c>
      <c r="S8118" s="1">
        <v>65</v>
      </c>
      <c r="AJ8118" s="1" t="s">
        <v>421</v>
      </c>
      <c r="AK8118" s="19">
        <v>49.52</v>
      </c>
      <c r="AL8118" s="19">
        <v>14.98</v>
      </c>
      <c r="AM8118" s="1">
        <v>557</v>
      </c>
      <c r="AN8118" s="3">
        <v>1998</v>
      </c>
      <c r="AQ8118">
        <v>80445</v>
      </c>
      <c r="AR8118" s="1" t="s">
        <v>5177</v>
      </c>
    </row>
    <row r="8119" spans="1:44" x14ac:dyDescent="0.25">
      <c r="A8119" s="1">
        <v>9767</v>
      </c>
      <c r="B8119" s="1" t="s">
        <v>855</v>
      </c>
      <c r="C8119" s="1">
        <v>102</v>
      </c>
      <c r="D8119" s="1" t="s">
        <v>5633</v>
      </c>
      <c r="F8119" s="1" t="s">
        <v>445</v>
      </c>
      <c r="G8119" s="1">
        <v>6</v>
      </c>
      <c r="H8119" s="1">
        <v>58</v>
      </c>
      <c r="I8119" s="1">
        <v>20.7</v>
      </c>
      <c r="J8119" s="1">
        <v>28.5</v>
      </c>
      <c r="K8119" s="3">
        <v>616</v>
      </c>
      <c r="N8119" s="1">
        <v>384</v>
      </c>
      <c r="O8119" s="1">
        <v>117</v>
      </c>
      <c r="P8119" s="1">
        <v>6.9</v>
      </c>
      <c r="Q8119" s="1">
        <v>23.4</v>
      </c>
      <c r="R8119" s="1">
        <v>13.3</v>
      </c>
      <c r="S8119" s="1">
        <v>62</v>
      </c>
      <c r="AJ8119" s="1" t="s">
        <v>421</v>
      </c>
      <c r="AK8119" s="19">
        <v>50.58</v>
      </c>
      <c r="AL8119" s="19">
        <v>13.25</v>
      </c>
      <c r="AM8119" s="1">
        <v>775</v>
      </c>
      <c r="AN8119" s="3">
        <v>1998</v>
      </c>
      <c r="AQ8119">
        <v>80445</v>
      </c>
      <c r="AR8119" s="1" t="s">
        <v>5177</v>
      </c>
    </row>
    <row r="8120" spans="1:44" x14ac:dyDescent="0.25">
      <c r="A8120" s="1">
        <v>9768</v>
      </c>
      <c r="B8120" s="1" t="s">
        <v>855</v>
      </c>
      <c r="C8120" s="1">
        <v>102</v>
      </c>
      <c r="D8120" s="1" t="s">
        <v>5633</v>
      </c>
      <c r="F8120" s="1" t="s">
        <v>445</v>
      </c>
      <c r="G8120" s="1">
        <v>6</v>
      </c>
      <c r="H8120" s="23">
        <v>57</v>
      </c>
      <c r="I8120" s="23">
        <v>21.2</v>
      </c>
      <c r="J8120" s="23">
        <v>19.399999999999999</v>
      </c>
      <c r="K8120" s="3">
        <v>1615</v>
      </c>
      <c r="N8120" s="23">
        <v>497</v>
      </c>
      <c r="O8120" s="1">
        <v>240</v>
      </c>
      <c r="P8120" s="1">
        <v>13.1</v>
      </c>
      <c r="Q8120" s="1">
        <v>22.7</v>
      </c>
      <c r="R8120" s="1">
        <v>18.899999999999999</v>
      </c>
      <c r="S8120" s="1">
        <v>55</v>
      </c>
      <c r="AJ8120" s="1" t="s">
        <v>421</v>
      </c>
      <c r="AK8120" s="19">
        <v>49.57</v>
      </c>
      <c r="AL8120" s="19">
        <v>13.95</v>
      </c>
      <c r="AM8120" s="1" t="s">
        <v>403</v>
      </c>
      <c r="AN8120" s="3">
        <v>1988</v>
      </c>
      <c r="AQ8120">
        <v>80445</v>
      </c>
      <c r="AR8120" s="1" t="s">
        <v>398</v>
      </c>
    </row>
    <row r="8121" spans="1:44" x14ac:dyDescent="0.25">
      <c r="A8121" s="1">
        <v>9769</v>
      </c>
      <c r="B8121" s="1" t="s">
        <v>855</v>
      </c>
      <c r="C8121" s="1">
        <v>102</v>
      </c>
      <c r="D8121" s="1" t="s">
        <v>5633</v>
      </c>
      <c r="F8121" s="1" t="s">
        <v>445</v>
      </c>
      <c r="G8121" s="1">
        <v>5</v>
      </c>
      <c r="H8121" s="23">
        <v>78</v>
      </c>
      <c r="I8121" s="23">
        <v>29.6</v>
      </c>
      <c r="J8121" s="23">
        <v>32.200000000000003</v>
      </c>
      <c r="K8121" s="3">
        <v>643</v>
      </c>
      <c r="N8121" s="23">
        <v>637</v>
      </c>
      <c r="O8121" s="1">
        <v>277.5</v>
      </c>
      <c r="P8121" s="1">
        <v>15</v>
      </c>
      <c r="Q8121" s="1">
        <v>33.9</v>
      </c>
      <c r="R8121" s="1">
        <v>20.8</v>
      </c>
      <c r="S8121" s="1">
        <v>88.2</v>
      </c>
      <c r="AJ8121" s="1" t="s">
        <v>421</v>
      </c>
      <c r="AK8121" s="19">
        <v>49.57</v>
      </c>
      <c r="AL8121" s="19">
        <v>13.95</v>
      </c>
      <c r="AM8121" s="1" t="s">
        <v>403</v>
      </c>
      <c r="AN8121" s="3">
        <v>1988</v>
      </c>
      <c r="AQ8121">
        <v>80445</v>
      </c>
      <c r="AR8121" s="1" t="s">
        <v>398</v>
      </c>
    </row>
    <row r="8122" spans="1:44" x14ac:dyDescent="0.25">
      <c r="A8122" s="1">
        <v>9770</v>
      </c>
      <c r="B8122" s="1" t="s">
        <v>855</v>
      </c>
      <c r="C8122" s="1">
        <v>102</v>
      </c>
      <c r="D8122" s="1" t="s">
        <v>5633</v>
      </c>
      <c r="F8122" s="1" t="s">
        <v>445</v>
      </c>
      <c r="G8122" s="1">
        <v>6</v>
      </c>
      <c r="H8122" s="23">
        <v>106</v>
      </c>
      <c r="I8122" s="23">
        <v>30.2</v>
      </c>
      <c r="J8122" s="23">
        <v>34.799999999999997</v>
      </c>
      <c r="K8122" s="3">
        <v>504</v>
      </c>
      <c r="N8122" s="23">
        <v>577</v>
      </c>
      <c r="O8122" s="1">
        <v>247.2</v>
      </c>
      <c r="P8122" s="1">
        <v>13.4</v>
      </c>
      <c r="Q8122" s="1">
        <v>32.799999999999997</v>
      </c>
      <c r="R8122" s="1">
        <v>18.899999999999999</v>
      </c>
      <c r="S8122" s="1">
        <v>91.6</v>
      </c>
      <c r="AJ8122" s="1" t="s">
        <v>421</v>
      </c>
      <c r="AK8122" s="19">
        <v>49.57</v>
      </c>
      <c r="AL8122" s="19">
        <v>13.95</v>
      </c>
      <c r="AM8122" s="1" t="s">
        <v>403</v>
      </c>
      <c r="AN8122" s="3">
        <v>1988</v>
      </c>
      <c r="AQ8122">
        <v>80445</v>
      </c>
      <c r="AR8122" s="1" t="s">
        <v>398</v>
      </c>
    </row>
    <row r="8123" spans="1:44" x14ac:dyDescent="0.25">
      <c r="A8123" s="1">
        <v>9771</v>
      </c>
      <c r="B8123" s="1" t="s">
        <v>855</v>
      </c>
      <c r="C8123" s="1">
        <v>102</v>
      </c>
      <c r="D8123" s="1" t="s">
        <v>5633</v>
      </c>
      <c r="F8123" s="1" t="s">
        <v>445</v>
      </c>
      <c r="G8123" s="1">
        <v>7</v>
      </c>
      <c r="H8123" s="23">
        <v>93</v>
      </c>
      <c r="I8123" s="23">
        <v>25.8</v>
      </c>
      <c r="J8123" s="23">
        <v>25.4</v>
      </c>
      <c r="K8123" s="3">
        <v>850</v>
      </c>
      <c r="N8123" s="23">
        <v>573</v>
      </c>
      <c r="O8123" s="1">
        <v>171.2</v>
      </c>
      <c r="Q8123" s="1">
        <v>28.9</v>
      </c>
      <c r="R8123" s="1">
        <v>20.6</v>
      </c>
      <c r="S8123" s="1">
        <v>52.5</v>
      </c>
      <c r="AJ8123" s="1" t="s">
        <v>421</v>
      </c>
      <c r="AK8123" s="19">
        <v>50</v>
      </c>
      <c r="AL8123" s="19">
        <v>15</v>
      </c>
      <c r="AM8123" s="1" t="s">
        <v>404</v>
      </c>
      <c r="AN8123" s="3">
        <v>1979</v>
      </c>
      <c r="AQ8123">
        <v>80412</v>
      </c>
      <c r="AR8123" s="1" t="s">
        <v>3489</v>
      </c>
    </row>
    <row r="8124" spans="1:44" x14ac:dyDescent="0.25">
      <c r="A8124" s="1">
        <v>9772</v>
      </c>
      <c r="B8124" s="1" t="s">
        <v>855</v>
      </c>
      <c r="C8124" s="1">
        <v>102</v>
      </c>
      <c r="D8124" s="1" t="s">
        <v>5633</v>
      </c>
      <c r="F8124" s="1" t="s">
        <v>445</v>
      </c>
      <c r="G8124" s="1">
        <v>9</v>
      </c>
      <c r="H8124" s="23">
        <v>96</v>
      </c>
      <c r="I8124" s="23">
        <v>17.2</v>
      </c>
      <c r="J8124" s="23">
        <v>33.4</v>
      </c>
      <c r="K8124" s="3">
        <v>435</v>
      </c>
      <c r="N8124" s="23">
        <v>350</v>
      </c>
      <c r="O8124" s="1">
        <v>132.9</v>
      </c>
      <c r="Q8124" s="1">
        <v>30.2</v>
      </c>
      <c r="R8124" s="1">
        <v>22.2</v>
      </c>
      <c r="S8124" s="1">
        <v>54.9</v>
      </c>
      <c r="AJ8124" s="1" t="s">
        <v>421</v>
      </c>
      <c r="AK8124" s="19">
        <v>50</v>
      </c>
      <c r="AL8124" s="19">
        <v>15</v>
      </c>
      <c r="AM8124" s="1" t="s">
        <v>404</v>
      </c>
      <c r="AN8124" s="3">
        <v>1975</v>
      </c>
      <c r="AQ8124">
        <v>80412</v>
      </c>
      <c r="AR8124" s="1" t="s">
        <v>3488</v>
      </c>
    </row>
    <row r="8125" spans="1:44" x14ac:dyDescent="0.25">
      <c r="A8125" s="1">
        <v>9773</v>
      </c>
      <c r="B8125" s="1" t="s">
        <v>855</v>
      </c>
      <c r="C8125" s="1">
        <v>102</v>
      </c>
      <c r="D8125" s="1" t="s">
        <v>5633</v>
      </c>
      <c r="F8125" s="1" t="s">
        <v>445</v>
      </c>
      <c r="G8125" s="1">
        <v>8</v>
      </c>
      <c r="H8125" s="23">
        <v>82</v>
      </c>
      <c r="I8125" s="23">
        <v>20.399999999999999</v>
      </c>
      <c r="J8125" s="23">
        <v>29.2</v>
      </c>
      <c r="K8125" s="3">
        <v>667</v>
      </c>
      <c r="N8125" s="23">
        <v>369</v>
      </c>
      <c r="O8125" s="1">
        <v>140.19999999999999</v>
      </c>
      <c r="Q8125" s="1">
        <v>27.7</v>
      </c>
      <c r="R8125" s="1">
        <v>14.6</v>
      </c>
      <c r="S8125" s="1">
        <v>58.5</v>
      </c>
      <c r="AJ8125" s="1" t="s">
        <v>421</v>
      </c>
      <c r="AK8125" s="19">
        <v>50</v>
      </c>
      <c r="AL8125" s="19">
        <v>15</v>
      </c>
      <c r="AM8125" s="1" t="s">
        <v>404</v>
      </c>
      <c r="AN8125" s="3">
        <v>1975</v>
      </c>
      <c r="AQ8125">
        <v>80412</v>
      </c>
      <c r="AR8125" s="1" t="s">
        <v>3488</v>
      </c>
    </row>
    <row r="8126" spans="1:44" x14ac:dyDescent="0.25">
      <c r="A8126" s="1">
        <v>9774</v>
      </c>
      <c r="B8126" s="1" t="s">
        <v>855</v>
      </c>
      <c r="C8126" s="1">
        <v>102</v>
      </c>
      <c r="D8126" s="1" t="s">
        <v>5633</v>
      </c>
      <c r="F8126" s="1" t="s">
        <v>445</v>
      </c>
      <c r="G8126" s="1">
        <v>7</v>
      </c>
      <c r="H8126" s="23">
        <v>88</v>
      </c>
      <c r="I8126" s="23">
        <v>23.3</v>
      </c>
      <c r="J8126" s="23">
        <v>20.399999999999999</v>
      </c>
      <c r="K8126" s="3">
        <v>909</v>
      </c>
      <c r="N8126" s="23">
        <v>336</v>
      </c>
      <c r="O8126" s="1">
        <v>127.8</v>
      </c>
      <c r="Q8126" s="1">
        <v>26.7</v>
      </c>
      <c r="R8126" s="1">
        <v>19.399999999999999</v>
      </c>
      <c r="S8126" s="1">
        <v>71.900000000000006</v>
      </c>
      <c r="AJ8126" s="1" t="s">
        <v>421</v>
      </c>
      <c r="AK8126" s="19">
        <v>50</v>
      </c>
      <c r="AL8126" s="19">
        <v>15</v>
      </c>
      <c r="AM8126" s="1" t="s">
        <v>404</v>
      </c>
      <c r="AN8126" s="3">
        <v>1975</v>
      </c>
      <c r="AQ8126">
        <v>80412</v>
      </c>
      <c r="AR8126" s="1" t="s">
        <v>3488</v>
      </c>
    </row>
    <row r="8127" spans="1:44" x14ac:dyDescent="0.25">
      <c r="A8127" s="1">
        <v>9775</v>
      </c>
      <c r="B8127" s="1" t="s">
        <v>855</v>
      </c>
      <c r="C8127" s="1">
        <v>102</v>
      </c>
      <c r="D8127" s="1" t="s">
        <v>5633</v>
      </c>
      <c r="F8127" s="1" t="s">
        <v>445</v>
      </c>
      <c r="G8127" s="1">
        <v>6</v>
      </c>
      <c r="H8127" s="23">
        <v>61</v>
      </c>
      <c r="I8127" s="23">
        <v>21.5</v>
      </c>
      <c r="J8127" s="23">
        <v>19.5</v>
      </c>
      <c r="K8127" s="3">
        <v>1000</v>
      </c>
      <c r="N8127" s="23">
        <v>354</v>
      </c>
      <c r="O8127" s="1">
        <v>134.5</v>
      </c>
      <c r="Q8127" s="1">
        <v>28.9</v>
      </c>
      <c r="R8127" s="1">
        <v>19.2</v>
      </c>
      <c r="S8127" s="1">
        <v>61.4</v>
      </c>
      <c r="AJ8127" s="1" t="s">
        <v>421</v>
      </c>
      <c r="AK8127" s="19">
        <v>50</v>
      </c>
      <c r="AL8127" s="19">
        <v>15</v>
      </c>
      <c r="AM8127" s="1" t="s">
        <v>404</v>
      </c>
      <c r="AN8127" s="3">
        <v>1975</v>
      </c>
      <c r="AQ8127">
        <v>80412</v>
      </c>
      <c r="AR8127" s="1" t="s">
        <v>3488</v>
      </c>
    </row>
    <row r="8128" spans="1:44" x14ac:dyDescent="0.25">
      <c r="A8128" s="1">
        <v>9776</v>
      </c>
      <c r="B8128" s="1" t="s">
        <v>855</v>
      </c>
      <c r="C8128" s="1">
        <v>102</v>
      </c>
      <c r="D8128" s="1" t="s">
        <v>5633</v>
      </c>
      <c r="F8128" s="1" t="s">
        <v>445</v>
      </c>
      <c r="G8128" s="1">
        <v>6</v>
      </c>
      <c r="H8128" s="23">
        <v>63</v>
      </c>
      <c r="I8128" s="23">
        <v>21</v>
      </c>
      <c r="J8128" s="23">
        <v>20</v>
      </c>
      <c r="K8128" s="3">
        <v>1332</v>
      </c>
      <c r="N8128" s="23">
        <v>396</v>
      </c>
      <c r="O8128" s="1">
        <v>223.1</v>
      </c>
      <c r="P8128" s="1">
        <v>25.8</v>
      </c>
      <c r="Q8128" s="1">
        <v>33.1</v>
      </c>
      <c r="R8128" s="1">
        <v>20.9</v>
      </c>
      <c r="S8128" s="1">
        <v>40.5</v>
      </c>
      <c r="AJ8128" s="1" t="s">
        <v>421</v>
      </c>
      <c r="AK8128" s="19">
        <v>49.92</v>
      </c>
      <c r="AL8128" s="19">
        <v>16.25</v>
      </c>
      <c r="AM8128" s="1">
        <v>620</v>
      </c>
      <c r="AN8128" s="3">
        <v>1982</v>
      </c>
      <c r="AQ8128">
        <v>80445</v>
      </c>
      <c r="AR8128" s="1" t="s">
        <v>399</v>
      </c>
    </row>
    <row r="8129" spans="1:44" x14ac:dyDescent="0.25">
      <c r="A8129" s="1">
        <v>9777</v>
      </c>
      <c r="B8129" s="1" t="s">
        <v>855</v>
      </c>
      <c r="C8129" s="1">
        <v>102</v>
      </c>
      <c r="D8129" s="1" t="s">
        <v>5633</v>
      </c>
      <c r="F8129" s="1" t="s">
        <v>445</v>
      </c>
      <c r="G8129" s="1">
        <v>6</v>
      </c>
      <c r="H8129" s="23">
        <v>123</v>
      </c>
      <c r="I8129" s="23">
        <v>31.5</v>
      </c>
      <c r="J8129" s="23">
        <v>48.9</v>
      </c>
      <c r="K8129" s="3">
        <v>230</v>
      </c>
      <c r="N8129" s="23">
        <v>679</v>
      </c>
      <c r="O8129" s="1">
        <v>253.8</v>
      </c>
      <c r="Q8129" s="1">
        <v>36.9</v>
      </c>
      <c r="R8129" s="1">
        <v>11.1</v>
      </c>
      <c r="S8129" s="1">
        <v>183.1</v>
      </c>
      <c r="AJ8129" s="1" t="s">
        <v>421</v>
      </c>
      <c r="AK8129" s="19">
        <v>49</v>
      </c>
      <c r="AL8129" s="19">
        <v>15</v>
      </c>
      <c r="AN8129" s="3">
        <v>1988</v>
      </c>
      <c r="AQ8129">
        <v>80445</v>
      </c>
      <c r="AR8129" s="1" t="s">
        <v>625</v>
      </c>
    </row>
    <row r="8130" spans="1:44" x14ac:dyDescent="0.25">
      <c r="A8130" s="1">
        <v>9778</v>
      </c>
      <c r="B8130" s="1" t="s">
        <v>855</v>
      </c>
      <c r="C8130" s="1">
        <v>102</v>
      </c>
      <c r="D8130" s="1" t="s">
        <v>5633</v>
      </c>
      <c r="F8130" s="1" t="s">
        <v>445</v>
      </c>
      <c r="G8130" s="1">
        <v>6</v>
      </c>
      <c r="H8130" s="23">
        <v>25</v>
      </c>
      <c r="I8130" s="23">
        <v>10.199999999999999</v>
      </c>
      <c r="J8130" s="23">
        <v>11</v>
      </c>
      <c r="K8130" s="3">
        <v>2500</v>
      </c>
      <c r="N8130" s="23">
        <v>120</v>
      </c>
      <c r="O8130" s="1">
        <v>52.5</v>
      </c>
      <c r="P8130" s="1">
        <v>4.5999999999999996</v>
      </c>
      <c r="Q8130" s="1">
        <v>17.2</v>
      </c>
      <c r="R8130" s="1">
        <v>9.5</v>
      </c>
      <c r="S8130" s="1">
        <v>8.1</v>
      </c>
      <c r="AJ8130" s="1" t="s">
        <v>421</v>
      </c>
      <c r="AK8130" s="19">
        <v>49.23</v>
      </c>
      <c r="AL8130" s="19">
        <v>15.37</v>
      </c>
      <c r="AM8130" s="1">
        <v>735</v>
      </c>
      <c r="AN8130" s="3">
        <v>1978</v>
      </c>
      <c r="AQ8130">
        <v>80445</v>
      </c>
      <c r="AR8130" s="1" t="s">
        <v>626</v>
      </c>
    </row>
    <row r="8131" spans="1:44" x14ac:dyDescent="0.25">
      <c r="A8131" s="1">
        <v>9779</v>
      </c>
      <c r="B8131" s="1" t="s">
        <v>855</v>
      </c>
      <c r="C8131" s="1">
        <v>102</v>
      </c>
      <c r="D8131" s="1" t="s">
        <v>5633</v>
      </c>
      <c r="F8131" s="1" t="s">
        <v>445</v>
      </c>
      <c r="G8131" s="1">
        <v>5</v>
      </c>
      <c r="H8131" s="23">
        <v>52</v>
      </c>
      <c r="I8131" s="23">
        <v>22.1</v>
      </c>
      <c r="J8131" s="23">
        <v>21.8</v>
      </c>
      <c r="K8131" s="3">
        <v>1004</v>
      </c>
      <c r="N8131" s="23">
        <v>483</v>
      </c>
      <c r="O8131" s="1">
        <v>214.4</v>
      </c>
      <c r="P8131" s="1">
        <v>21.5</v>
      </c>
      <c r="Q8131" s="1">
        <v>17.399999999999999</v>
      </c>
      <c r="R8131" s="1">
        <v>17</v>
      </c>
      <c r="S8131" s="1">
        <v>40.1</v>
      </c>
      <c r="AJ8131" s="1" t="s">
        <v>421</v>
      </c>
      <c r="AK8131" s="19">
        <v>49.23</v>
      </c>
      <c r="AL8131" s="19">
        <v>15.37</v>
      </c>
      <c r="AM8131" s="1">
        <v>735</v>
      </c>
      <c r="AN8131" s="3">
        <v>1978</v>
      </c>
      <c r="AQ8131">
        <v>80445</v>
      </c>
      <c r="AR8131" s="1" t="s">
        <v>626</v>
      </c>
    </row>
    <row r="8132" spans="1:44" x14ac:dyDescent="0.25">
      <c r="A8132" s="1">
        <v>9780</v>
      </c>
      <c r="B8132" s="1" t="s">
        <v>855</v>
      </c>
      <c r="C8132" s="1">
        <v>102</v>
      </c>
      <c r="D8132" s="1" t="s">
        <v>5633</v>
      </c>
      <c r="F8132" s="1" t="s">
        <v>445</v>
      </c>
      <c r="G8132" s="1">
        <v>7</v>
      </c>
      <c r="H8132" s="23">
        <v>68</v>
      </c>
      <c r="I8132" s="23">
        <v>20.7</v>
      </c>
      <c r="J8132" s="23">
        <v>19.5</v>
      </c>
      <c r="K8132" s="3">
        <v>1332</v>
      </c>
      <c r="N8132" s="23">
        <v>507</v>
      </c>
      <c r="O8132" s="1">
        <v>219.4</v>
      </c>
      <c r="P8132" s="1">
        <v>18.899999999999999</v>
      </c>
      <c r="Q8132" s="1">
        <v>33.1</v>
      </c>
      <c r="R8132" s="1">
        <v>20.9</v>
      </c>
      <c r="S8132" s="1">
        <v>40.5</v>
      </c>
      <c r="AJ8132" s="1" t="s">
        <v>421</v>
      </c>
      <c r="AK8132" s="19">
        <v>49.23</v>
      </c>
      <c r="AL8132" s="19">
        <v>15.37</v>
      </c>
      <c r="AM8132" s="1">
        <v>735</v>
      </c>
      <c r="AN8132" s="3">
        <v>1978</v>
      </c>
      <c r="AQ8132">
        <v>80445</v>
      </c>
      <c r="AR8132" s="1" t="s">
        <v>626</v>
      </c>
    </row>
    <row r="8133" spans="1:44" x14ac:dyDescent="0.25">
      <c r="A8133" s="1">
        <v>9781</v>
      </c>
      <c r="B8133" s="1" t="s">
        <v>1233</v>
      </c>
      <c r="C8133" s="1">
        <v>101</v>
      </c>
      <c r="D8133" s="1" t="s">
        <v>5627</v>
      </c>
      <c r="F8133" s="1" t="s">
        <v>859</v>
      </c>
      <c r="G8133" s="1">
        <v>6</v>
      </c>
      <c r="H8133" s="23">
        <v>30</v>
      </c>
      <c r="I8133" s="23">
        <v>12.9</v>
      </c>
      <c r="J8133" s="23">
        <v>12.2</v>
      </c>
      <c r="K8133" s="3">
        <v>2401</v>
      </c>
      <c r="L8133" s="2">
        <f>N8133/((1963.5)*(1-EXP(-(0.024337)*I8133))^(1.76926))</f>
        <v>0.93302918144540481</v>
      </c>
      <c r="N8133" s="23">
        <v>180</v>
      </c>
      <c r="O8133" s="1">
        <v>68.5</v>
      </c>
      <c r="P8133" s="1">
        <v>5.81</v>
      </c>
      <c r="Q8133" s="1">
        <v>10.199999999999999</v>
      </c>
      <c r="R8133" s="1">
        <v>5.33</v>
      </c>
      <c r="S8133" s="1">
        <v>12.3</v>
      </c>
      <c r="AJ8133" s="1" t="s">
        <v>421</v>
      </c>
      <c r="AK8133" s="19">
        <v>49.25</v>
      </c>
      <c r="AL8133" s="19">
        <v>16.62</v>
      </c>
      <c r="AM8133" s="1">
        <v>370</v>
      </c>
      <c r="AN8133" s="3">
        <v>1981</v>
      </c>
      <c r="AQ8133">
        <v>80412</v>
      </c>
      <c r="AR8133" s="1" t="s">
        <v>627</v>
      </c>
    </row>
    <row r="8134" spans="1:44" x14ac:dyDescent="0.25">
      <c r="A8134" s="1">
        <v>9782</v>
      </c>
      <c r="B8134" s="1" t="s">
        <v>749</v>
      </c>
      <c r="C8134" s="1">
        <v>110</v>
      </c>
      <c r="D8134" s="1" t="s">
        <v>6177</v>
      </c>
      <c r="F8134" s="1" t="s">
        <v>445</v>
      </c>
      <c r="G8134" s="1">
        <v>6</v>
      </c>
      <c r="H8134" s="1">
        <v>96</v>
      </c>
      <c r="I8134" s="1">
        <v>29.1</v>
      </c>
      <c r="J8134" s="1">
        <v>39</v>
      </c>
      <c r="K8134" s="3">
        <v>854</v>
      </c>
      <c r="N8134" s="1">
        <v>465</v>
      </c>
      <c r="O8134" s="1">
        <v>248.2</v>
      </c>
      <c r="P8134" s="1">
        <v>29.8</v>
      </c>
      <c r="Q8134" s="1">
        <v>62.7</v>
      </c>
      <c r="R8134" s="1">
        <v>3.48</v>
      </c>
      <c r="S8134" s="1">
        <v>46</v>
      </c>
      <c r="AJ8134" s="1" t="s">
        <v>421</v>
      </c>
      <c r="AK8134" s="19">
        <v>48.8</v>
      </c>
      <c r="AL8134" s="19">
        <v>16.77</v>
      </c>
      <c r="AM8134" s="1">
        <v>162</v>
      </c>
      <c r="AN8134" s="3">
        <v>1974</v>
      </c>
      <c r="AQ8134">
        <v>80431</v>
      </c>
      <c r="AR8134" s="1" t="s">
        <v>628</v>
      </c>
    </row>
    <row r="8135" spans="1:44" x14ac:dyDescent="0.25">
      <c r="A8135" s="1">
        <v>9783</v>
      </c>
      <c r="B8135" s="1" t="s">
        <v>5217</v>
      </c>
      <c r="C8135" s="1">
        <v>112</v>
      </c>
      <c r="D8135" s="1" t="s">
        <v>5600</v>
      </c>
      <c r="F8135" s="1" t="s">
        <v>445</v>
      </c>
      <c r="G8135" s="1">
        <v>6</v>
      </c>
      <c r="H8135" s="23">
        <v>79</v>
      </c>
      <c r="I8135" s="23">
        <v>24</v>
      </c>
      <c r="J8135" s="23">
        <v>30</v>
      </c>
      <c r="K8135" s="3">
        <v>568</v>
      </c>
      <c r="N8135" s="23">
        <v>385</v>
      </c>
      <c r="O8135" s="23">
        <v>160.69999999999999</v>
      </c>
      <c r="Q8135" s="23">
        <v>40.200000000000003</v>
      </c>
      <c r="R8135" s="23">
        <v>3.7</v>
      </c>
      <c r="S8135" s="23">
        <v>50.8</v>
      </c>
      <c r="AJ8135" s="1" t="s">
        <v>421</v>
      </c>
      <c r="AK8135" s="19">
        <v>50.55</v>
      </c>
      <c r="AL8135" s="19">
        <v>13.47</v>
      </c>
      <c r="AM8135" s="1">
        <v>750</v>
      </c>
      <c r="AN8135" s="3">
        <v>1998</v>
      </c>
      <c r="AQ8135">
        <v>80445</v>
      </c>
      <c r="AR8135" s="1" t="s">
        <v>5177</v>
      </c>
    </row>
    <row r="8136" spans="1:44" x14ac:dyDescent="0.25">
      <c r="A8136" s="1">
        <v>9784</v>
      </c>
      <c r="B8136" s="1" t="s">
        <v>755</v>
      </c>
      <c r="C8136" s="1">
        <v>104</v>
      </c>
      <c r="D8136" s="1" t="s">
        <v>5618</v>
      </c>
      <c r="F8136" s="1" t="s">
        <v>445</v>
      </c>
      <c r="G8136" s="1">
        <v>6</v>
      </c>
      <c r="H8136" s="1">
        <v>50</v>
      </c>
      <c r="I8136" s="1">
        <v>18.5</v>
      </c>
      <c r="J8136" s="1">
        <v>20.5</v>
      </c>
      <c r="K8136" s="3">
        <v>1362</v>
      </c>
      <c r="N8136" s="1">
        <v>410</v>
      </c>
      <c r="O8136" s="1">
        <v>197</v>
      </c>
      <c r="Q8136" s="1">
        <v>15.3</v>
      </c>
      <c r="R8136" s="1">
        <v>2.68</v>
      </c>
      <c r="AJ8136" s="1" t="s">
        <v>440</v>
      </c>
      <c r="AK8136" s="19">
        <v>47</v>
      </c>
      <c r="AL8136" s="19">
        <v>9</v>
      </c>
      <c r="AM8136" s="1" t="s">
        <v>405</v>
      </c>
      <c r="AN8136" s="3">
        <v>1943</v>
      </c>
      <c r="AQ8136">
        <v>80501</v>
      </c>
      <c r="AR8136" s="1" t="s">
        <v>629</v>
      </c>
    </row>
    <row r="8137" spans="1:44" x14ac:dyDescent="0.25">
      <c r="A8137" s="1">
        <v>9785</v>
      </c>
      <c r="B8137" s="1" t="s">
        <v>755</v>
      </c>
      <c r="C8137" s="1">
        <v>104</v>
      </c>
      <c r="D8137" s="1" t="s">
        <v>5618</v>
      </c>
      <c r="F8137" s="1" t="s">
        <v>445</v>
      </c>
      <c r="G8137" s="1">
        <v>6</v>
      </c>
      <c r="H8137" s="1">
        <v>105</v>
      </c>
      <c r="I8137" s="1">
        <v>30</v>
      </c>
      <c r="J8137" s="1">
        <v>43.8</v>
      </c>
      <c r="K8137" s="3">
        <v>222</v>
      </c>
      <c r="N8137" s="1">
        <v>402</v>
      </c>
      <c r="O8137" s="1">
        <v>173</v>
      </c>
      <c r="Q8137" s="1">
        <v>17.899999999999999</v>
      </c>
      <c r="R8137" s="1">
        <v>1.88</v>
      </c>
      <c r="AJ8137" s="1" t="s">
        <v>440</v>
      </c>
      <c r="AK8137" s="19">
        <v>47</v>
      </c>
      <c r="AL8137" s="19">
        <v>9</v>
      </c>
      <c r="AM8137" s="1" t="s">
        <v>405</v>
      </c>
      <c r="AN8137" s="3">
        <v>1943</v>
      </c>
      <c r="AQ8137">
        <v>80501</v>
      </c>
      <c r="AR8137" s="1" t="s">
        <v>629</v>
      </c>
    </row>
    <row r="8138" spans="1:44" x14ac:dyDescent="0.25">
      <c r="A8138" s="1">
        <v>9786</v>
      </c>
      <c r="B8138" s="1" t="s">
        <v>755</v>
      </c>
      <c r="C8138" s="1">
        <v>104</v>
      </c>
      <c r="D8138" s="1" t="s">
        <v>5618</v>
      </c>
      <c r="F8138" s="1" t="s">
        <v>445</v>
      </c>
      <c r="G8138" s="1">
        <v>7</v>
      </c>
      <c r="H8138" s="1">
        <v>210</v>
      </c>
      <c r="I8138" s="1">
        <v>31.5</v>
      </c>
      <c r="J8138" s="1">
        <v>47.8</v>
      </c>
      <c r="K8138" s="3">
        <v>185</v>
      </c>
      <c r="N8138" s="1">
        <v>417</v>
      </c>
      <c r="O8138" s="1">
        <v>162</v>
      </c>
      <c r="Q8138" s="1">
        <v>18.2</v>
      </c>
      <c r="R8138" s="1">
        <v>1.83</v>
      </c>
      <c r="AJ8138" s="1" t="s">
        <v>440</v>
      </c>
      <c r="AK8138" s="19">
        <v>47</v>
      </c>
      <c r="AL8138" s="19">
        <v>9</v>
      </c>
      <c r="AM8138" s="1" t="s">
        <v>405</v>
      </c>
      <c r="AN8138" s="3">
        <v>1943</v>
      </c>
      <c r="AQ8138">
        <v>80501</v>
      </c>
      <c r="AR8138" s="1" t="s">
        <v>629</v>
      </c>
    </row>
    <row r="8139" spans="1:44" x14ac:dyDescent="0.25">
      <c r="A8139" s="1">
        <v>9787</v>
      </c>
      <c r="B8139" s="1" t="s">
        <v>1233</v>
      </c>
      <c r="C8139" s="1">
        <v>101</v>
      </c>
      <c r="D8139" s="1" t="s">
        <v>5627</v>
      </c>
      <c r="F8139" s="1" t="s">
        <v>859</v>
      </c>
      <c r="G8139" s="1">
        <v>5</v>
      </c>
      <c r="H8139" s="23">
        <v>70</v>
      </c>
      <c r="I8139" s="23">
        <v>25</v>
      </c>
      <c r="J8139" s="23">
        <v>27</v>
      </c>
      <c r="K8139" s="3">
        <v>600</v>
      </c>
      <c r="L8139" s="2">
        <f>N8139/((2111.2)*(1-EXP(-(0.024888)*I8139))^(1.82531))</f>
        <v>0.77186622251735981</v>
      </c>
      <c r="N8139" s="23">
        <v>400</v>
      </c>
      <c r="O8139" s="23">
        <v>173.2</v>
      </c>
      <c r="Q8139" s="23">
        <v>20.7</v>
      </c>
      <c r="R8139" s="23">
        <v>5.2</v>
      </c>
      <c r="AJ8139" s="1" t="s">
        <v>440</v>
      </c>
      <c r="AK8139" s="19">
        <v>47</v>
      </c>
      <c r="AL8139" s="19">
        <v>9</v>
      </c>
      <c r="AM8139" s="1">
        <v>605</v>
      </c>
      <c r="AN8139" s="3">
        <v>1946</v>
      </c>
      <c r="AQ8139">
        <v>80501</v>
      </c>
      <c r="AR8139" s="1" t="s">
        <v>630</v>
      </c>
    </row>
    <row r="8140" spans="1:44" x14ac:dyDescent="0.25">
      <c r="A8140" s="1">
        <v>9788</v>
      </c>
      <c r="B8140" s="1" t="s">
        <v>749</v>
      </c>
      <c r="C8140" s="1">
        <v>110</v>
      </c>
      <c r="D8140" s="1" t="s">
        <v>5623</v>
      </c>
      <c r="F8140" s="33" t="s">
        <v>859</v>
      </c>
      <c r="G8140" s="1">
        <v>5</v>
      </c>
      <c r="H8140" s="1">
        <v>13</v>
      </c>
      <c r="I8140" s="1">
        <v>7</v>
      </c>
      <c r="J8140" s="1">
        <v>6.1</v>
      </c>
      <c r="K8140" s="3">
        <v>10300</v>
      </c>
      <c r="N8140" s="1">
        <v>124</v>
      </c>
      <c r="O8140" s="1">
        <v>71.8</v>
      </c>
      <c r="Q8140" s="1">
        <v>16.8</v>
      </c>
      <c r="R8140" s="1">
        <v>5.3</v>
      </c>
      <c r="AJ8140" s="1" t="s">
        <v>440</v>
      </c>
      <c r="AK8140" s="19">
        <v>47.5</v>
      </c>
      <c r="AL8140" s="19">
        <v>8.75</v>
      </c>
      <c r="AM8140" s="1" t="s">
        <v>672</v>
      </c>
      <c r="AN8140" s="3">
        <v>1945</v>
      </c>
      <c r="AQ8140">
        <v>80445</v>
      </c>
      <c r="AR8140" s="1" t="s">
        <v>631</v>
      </c>
    </row>
    <row r="8141" spans="1:44" x14ac:dyDescent="0.25">
      <c r="A8141" s="1">
        <v>9789</v>
      </c>
      <c r="B8141" s="1" t="s">
        <v>749</v>
      </c>
      <c r="C8141" s="1">
        <v>110</v>
      </c>
      <c r="D8141" s="1" t="s">
        <v>6179</v>
      </c>
      <c r="F8141" s="1" t="s">
        <v>445</v>
      </c>
      <c r="G8141" s="1">
        <v>6</v>
      </c>
      <c r="H8141" s="1">
        <v>65</v>
      </c>
      <c r="I8141" s="1">
        <v>21.6</v>
      </c>
      <c r="J8141" s="1">
        <v>17.899999999999999</v>
      </c>
      <c r="K8141" s="3">
        <v>1108</v>
      </c>
      <c r="N8141" s="1">
        <v>293</v>
      </c>
      <c r="O8141" s="1">
        <v>146.5</v>
      </c>
      <c r="Q8141" s="1">
        <v>26.6</v>
      </c>
      <c r="R8141" s="1">
        <v>3</v>
      </c>
      <c r="AJ8141" s="1" t="s">
        <v>440</v>
      </c>
      <c r="AK8141" s="19">
        <v>47.5</v>
      </c>
      <c r="AL8141" s="19">
        <v>8.75</v>
      </c>
      <c r="AM8141" s="1" t="s">
        <v>672</v>
      </c>
      <c r="AN8141" s="3">
        <v>1945</v>
      </c>
      <c r="AQ8141">
        <v>80445</v>
      </c>
      <c r="AR8141" s="1" t="s">
        <v>631</v>
      </c>
    </row>
    <row r="8142" spans="1:44" x14ac:dyDescent="0.25">
      <c r="A8142" s="1">
        <v>9790</v>
      </c>
      <c r="B8142" s="1" t="s">
        <v>855</v>
      </c>
      <c r="C8142" s="1">
        <v>102</v>
      </c>
      <c r="D8142" s="1" t="s">
        <v>5633</v>
      </c>
      <c r="F8142" s="33" t="s">
        <v>859</v>
      </c>
      <c r="G8142" s="1">
        <v>7</v>
      </c>
      <c r="H8142" s="1">
        <v>59</v>
      </c>
      <c r="I8142" s="1">
        <v>17</v>
      </c>
      <c r="J8142" s="1">
        <v>16.7</v>
      </c>
      <c r="K8142" s="3">
        <v>870</v>
      </c>
      <c r="N8142" s="1">
        <v>215</v>
      </c>
      <c r="O8142" s="1">
        <v>88.2</v>
      </c>
      <c r="P8142" s="1">
        <v>6.8</v>
      </c>
      <c r="Q8142" s="1">
        <v>13.9</v>
      </c>
      <c r="R8142" s="1">
        <v>9.3000000000000007</v>
      </c>
      <c r="AJ8142" s="1" t="s">
        <v>439</v>
      </c>
      <c r="AK8142" s="19">
        <v>58</v>
      </c>
      <c r="AL8142" s="19">
        <v>13.5</v>
      </c>
      <c r="AM8142" s="1" t="s">
        <v>673</v>
      </c>
      <c r="AN8142" s="3">
        <v>1961</v>
      </c>
      <c r="AQ8142">
        <v>80436</v>
      </c>
      <c r="AR8142" s="1" t="s">
        <v>632</v>
      </c>
    </row>
    <row r="8143" spans="1:44" x14ac:dyDescent="0.25">
      <c r="A8143" s="1">
        <v>9791</v>
      </c>
      <c r="B8143" s="1" t="s">
        <v>855</v>
      </c>
      <c r="C8143" s="1">
        <v>102</v>
      </c>
      <c r="D8143" s="1" t="s">
        <v>5633</v>
      </c>
      <c r="F8143" s="33" t="s">
        <v>859</v>
      </c>
      <c r="G8143" s="1">
        <v>7</v>
      </c>
      <c r="H8143" s="1">
        <v>53</v>
      </c>
      <c r="I8143" s="1">
        <v>17.3</v>
      </c>
      <c r="J8143" s="1">
        <v>17.3</v>
      </c>
      <c r="K8143" s="3">
        <v>1120</v>
      </c>
      <c r="N8143" s="1">
        <v>287</v>
      </c>
      <c r="O8143" s="1">
        <v>106</v>
      </c>
      <c r="P8143" s="1">
        <v>9.5</v>
      </c>
      <c r="Q8143" s="1">
        <v>16.7</v>
      </c>
      <c r="R8143" s="1">
        <v>12.5</v>
      </c>
      <c r="AJ8143" s="1" t="s">
        <v>439</v>
      </c>
      <c r="AK8143" s="19">
        <v>58</v>
      </c>
      <c r="AL8143" s="19">
        <v>13.5</v>
      </c>
      <c r="AM8143" s="1" t="s">
        <v>673</v>
      </c>
      <c r="AN8143" s="3">
        <v>1961</v>
      </c>
      <c r="AQ8143">
        <v>80436</v>
      </c>
      <c r="AR8143" s="1" t="s">
        <v>632</v>
      </c>
    </row>
    <row r="8144" spans="1:44" x14ac:dyDescent="0.25">
      <c r="A8144" s="1">
        <v>9792</v>
      </c>
      <c r="B8144" s="1" t="s">
        <v>855</v>
      </c>
      <c r="C8144" s="1">
        <v>102</v>
      </c>
      <c r="D8144" s="1" t="s">
        <v>5633</v>
      </c>
      <c r="F8144" s="33" t="s">
        <v>859</v>
      </c>
      <c r="H8144" s="1">
        <v>50</v>
      </c>
      <c r="J8144" s="1"/>
      <c r="N8144" s="1">
        <v>351</v>
      </c>
      <c r="O8144" s="1">
        <v>144.6</v>
      </c>
      <c r="P8144" s="1">
        <v>14</v>
      </c>
      <c r="Q8144" s="1">
        <v>20.7</v>
      </c>
      <c r="R8144" s="1">
        <v>20.399999999999999</v>
      </c>
      <c r="AJ8144" s="1" t="s">
        <v>439</v>
      </c>
      <c r="AK8144" s="19">
        <v>58</v>
      </c>
      <c r="AL8144" s="19">
        <v>13.5</v>
      </c>
      <c r="AM8144" s="1" t="s">
        <v>673</v>
      </c>
      <c r="AN8144" s="3">
        <v>1961</v>
      </c>
      <c r="AQ8144">
        <v>80436</v>
      </c>
      <c r="AR8144" s="1" t="s">
        <v>632</v>
      </c>
    </row>
    <row r="8145" spans="1:44" x14ac:dyDescent="0.25">
      <c r="A8145" s="1">
        <v>9793</v>
      </c>
      <c r="B8145" s="1" t="s">
        <v>855</v>
      </c>
      <c r="C8145" s="1">
        <v>102</v>
      </c>
      <c r="D8145" s="1" t="s">
        <v>5633</v>
      </c>
      <c r="F8145" s="33" t="s">
        <v>859</v>
      </c>
      <c r="H8145" s="1">
        <v>50</v>
      </c>
      <c r="J8145" s="1"/>
      <c r="N8145" s="1">
        <v>528</v>
      </c>
      <c r="O8145" s="1">
        <v>217.5</v>
      </c>
      <c r="P8145" s="1">
        <v>20.6</v>
      </c>
      <c r="Q8145" s="1">
        <v>30.6</v>
      </c>
      <c r="R8145" s="1">
        <v>25.9</v>
      </c>
      <c r="AJ8145" s="1" t="s">
        <v>439</v>
      </c>
      <c r="AK8145" s="19">
        <v>58</v>
      </c>
      <c r="AL8145" s="19">
        <v>13.5</v>
      </c>
      <c r="AM8145" s="1" t="s">
        <v>673</v>
      </c>
      <c r="AN8145" s="3">
        <v>1961</v>
      </c>
      <c r="AQ8145">
        <v>80436</v>
      </c>
      <c r="AR8145" s="1" t="s">
        <v>632</v>
      </c>
    </row>
    <row r="8146" spans="1:44" x14ac:dyDescent="0.25">
      <c r="A8146" s="1">
        <v>9794</v>
      </c>
      <c r="B8146" s="1" t="s">
        <v>855</v>
      </c>
      <c r="C8146" s="1">
        <v>102</v>
      </c>
      <c r="D8146" s="1" t="s">
        <v>5633</v>
      </c>
      <c r="F8146" s="33" t="s">
        <v>859</v>
      </c>
      <c r="H8146" s="1">
        <v>85</v>
      </c>
      <c r="J8146" s="1"/>
      <c r="N8146" s="1">
        <v>393</v>
      </c>
      <c r="O8146" s="1">
        <v>167.5</v>
      </c>
      <c r="P8146" s="1">
        <v>11.7</v>
      </c>
      <c r="Q8146" s="1">
        <v>23.4</v>
      </c>
      <c r="R8146" s="1">
        <v>18.8</v>
      </c>
      <c r="AJ8146" s="1" t="s">
        <v>439</v>
      </c>
      <c r="AK8146" s="19">
        <v>58</v>
      </c>
      <c r="AL8146" s="19">
        <v>13.5</v>
      </c>
      <c r="AM8146" s="1" t="s">
        <v>673</v>
      </c>
      <c r="AN8146" s="3">
        <v>1961</v>
      </c>
      <c r="AQ8146">
        <v>80436</v>
      </c>
      <c r="AR8146" s="1" t="s">
        <v>632</v>
      </c>
    </row>
    <row r="8147" spans="1:44" x14ac:dyDescent="0.25">
      <c r="A8147" s="1">
        <v>9795</v>
      </c>
      <c r="B8147" s="1" t="s">
        <v>855</v>
      </c>
      <c r="C8147" s="1">
        <v>102</v>
      </c>
      <c r="D8147" s="1" t="s">
        <v>5633</v>
      </c>
      <c r="F8147" s="33" t="s">
        <v>859</v>
      </c>
      <c r="H8147" s="1">
        <v>85</v>
      </c>
      <c r="J8147" s="1"/>
      <c r="N8147" s="1">
        <v>791</v>
      </c>
      <c r="O8147" s="1">
        <v>328.4</v>
      </c>
      <c r="P8147" s="1">
        <v>21.8</v>
      </c>
      <c r="Q8147" s="1">
        <v>24</v>
      </c>
      <c r="R8147" s="1">
        <v>21.5</v>
      </c>
      <c r="AJ8147" s="1" t="s">
        <v>439</v>
      </c>
      <c r="AK8147" s="19">
        <v>58</v>
      </c>
      <c r="AL8147" s="19">
        <v>13.5</v>
      </c>
      <c r="AM8147" s="1" t="s">
        <v>673</v>
      </c>
      <c r="AN8147" s="3">
        <v>1961</v>
      </c>
      <c r="AQ8147">
        <v>80436</v>
      </c>
      <c r="AR8147" s="1" t="s">
        <v>632</v>
      </c>
    </row>
    <row r="8148" spans="1:44" x14ac:dyDescent="0.25">
      <c r="A8148" s="1">
        <v>9797</v>
      </c>
      <c r="B8148" s="1" t="s">
        <v>855</v>
      </c>
      <c r="C8148" s="1">
        <v>102</v>
      </c>
      <c r="D8148" s="1" t="s">
        <v>5633</v>
      </c>
      <c r="F8148" s="33" t="s">
        <v>859</v>
      </c>
      <c r="H8148" s="1">
        <v>18</v>
      </c>
      <c r="J8148" s="1"/>
      <c r="N8148" s="1">
        <v>22</v>
      </c>
      <c r="O8148" s="1">
        <v>9</v>
      </c>
      <c r="P8148" s="1">
        <v>1.5</v>
      </c>
      <c r="Q8148" s="1">
        <v>7.4</v>
      </c>
      <c r="R8148" s="1">
        <v>8.6999999999999993</v>
      </c>
      <c r="AJ8148" s="1" t="s">
        <v>439</v>
      </c>
      <c r="AK8148" s="19">
        <v>58</v>
      </c>
      <c r="AL8148" s="19">
        <v>13.5</v>
      </c>
      <c r="AM8148" s="1" t="s">
        <v>673</v>
      </c>
      <c r="AN8148" s="3">
        <v>1961</v>
      </c>
      <c r="AQ8148">
        <v>80436</v>
      </c>
      <c r="AR8148" s="1" t="s">
        <v>632</v>
      </c>
    </row>
    <row r="8149" spans="1:44" x14ac:dyDescent="0.25">
      <c r="A8149" s="1">
        <v>9798</v>
      </c>
      <c r="B8149" s="1" t="s">
        <v>855</v>
      </c>
      <c r="C8149" s="1">
        <v>102</v>
      </c>
      <c r="D8149" s="1" t="s">
        <v>5633</v>
      </c>
      <c r="F8149" s="33" t="s">
        <v>859</v>
      </c>
      <c r="G8149" s="1">
        <v>7</v>
      </c>
      <c r="H8149" s="1">
        <v>52</v>
      </c>
      <c r="I8149" s="1">
        <v>17.3</v>
      </c>
      <c r="J8149" s="1">
        <v>17.3</v>
      </c>
      <c r="K8149" s="3">
        <v>1125</v>
      </c>
      <c r="N8149" s="1">
        <v>287</v>
      </c>
      <c r="O8149" s="1">
        <v>105.8</v>
      </c>
      <c r="P8149" s="1">
        <v>9.4</v>
      </c>
      <c r="Q8149" s="1">
        <v>15.6</v>
      </c>
      <c r="R8149" s="1">
        <v>10.8</v>
      </c>
      <c r="AJ8149" s="1" t="s">
        <v>439</v>
      </c>
      <c r="AK8149" s="19">
        <v>57</v>
      </c>
      <c r="AL8149" s="19">
        <v>12.5</v>
      </c>
      <c r="AN8149" s="3">
        <v>1959</v>
      </c>
      <c r="AQ8149">
        <v>80436</v>
      </c>
      <c r="AR8149" s="1" t="s">
        <v>3470</v>
      </c>
    </row>
    <row r="8150" spans="1:44" x14ac:dyDescent="0.25">
      <c r="A8150" s="1">
        <v>9799</v>
      </c>
      <c r="B8150" s="1" t="s">
        <v>855</v>
      </c>
      <c r="C8150" s="1">
        <v>102</v>
      </c>
      <c r="D8150" s="1" t="s">
        <v>5633</v>
      </c>
      <c r="F8150" s="33" t="s">
        <v>859</v>
      </c>
      <c r="G8150" s="1">
        <v>7</v>
      </c>
      <c r="H8150" s="1">
        <v>58</v>
      </c>
      <c r="I8150" s="1">
        <v>17</v>
      </c>
      <c r="J8150" s="1">
        <v>16.7</v>
      </c>
      <c r="K8150" s="3">
        <v>924</v>
      </c>
      <c r="N8150" s="1">
        <v>208</v>
      </c>
      <c r="O8150" s="1">
        <v>85.2</v>
      </c>
      <c r="P8150" s="1">
        <v>6.5</v>
      </c>
      <c r="Q8150" s="1">
        <v>14.3</v>
      </c>
      <c r="R8150" s="1">
        <v>9.1</v>
      </c>
      <c r="AJ8150" s="1" t="s">
        <v>439</v>
      </c>
      <c r="AK8150" s="19">
        <v>59.5</v>
      </c>
      <c r="AL8150" s="19">
        <v>13</v>
      </c>
      <c r="AN8150" s="3">
        <v>1959</v>
      </c>
      <c r="AQ8150">
        <v>80608</v>
      </c>
      <c r="AR8150" s="1" t="s">
        <v>3470</v>
      </c>
    </row>
    <row r="8151" spans="1:44" x14ac:dyDescent="0.25">
      <c r="A8151" s="1">
        <v>9800</v>
      </c>
      <c r="B8151" s="1" t="s">
        <v>855</v>
      </c>
      <c r="C8151" s="1">
        <v>102</v>
      </c>
      <c r="D8151" s="1" t="s">
        <v>5633</v>
      </c>
      <c r="F8151" s="1" t="s">
        <v>445</v>
      </c>
      <c r="G8151" s="1">
        <v>5</v>
      </c>
      <c r="H8151" s="1">
        <v>55</v>
      </c>
      <c r="I8151" s="1">
        <v>24.6</v>
      </c>
      <c r="J8151" s="1">
        <v>28.4</v>
      </c>
      <c r="K8151" s="3">
        <v>880</v>
      </c>
      <c r="N8151" s="1">
        <v>802</v>
      </c>
      <c r="O8151" s="1">
        <v>302.8</v>
      </c>
      <c r="P8151" s="1">
        <v>24.5</v>
      </c>
      <c r="Q8151" s="1">
        <v>30.1</v>
      </c>
      <c r="R8151" s="1">
        <v>25</v>
      </c>
      <c r="S8151" s="1">
        <v>65.099999999999994</v>
      </c>
      <c r="AJ8151" s="1" t="s">
        <v>439</v>
      </c>
      <c r="AK8151" s="19">
        <v>55.98</v>
      </c>
      <c r="AL8151" s="19">
        <v>13.17</v>
      </c>
      <c r="AN8151" s="3">
        <v>1970</v>
      </c>
      <c r="AQ8151">
        <v>80405</v>
      </c>
      <c r="AR8151" s="1" t="s">
        <v>3782</v>
      </c>
    </row>
    <row r="8152" spans="1:44" x14ac:dyDescent="0.25">
      <c r="A8152" s="1">
        <v>9803</v>
      </c>
      <c r="B8152" s="1" t="s">
        <v>855</v>
      </c>
      <c r="C8152" s="1">
        <v>102</v>
      </c>
      <c r="D8152" s="1" t="s">
        <v>6401</v>
      </c>
      <c r="F8152" s="1" t="s">
        <v>445</v>
      </c>
      <c r="G8152" s="1">
        <v>8</v>
      </c>
      <c r="H8152" s="1">
        <v>100</v>
      </c>
      <c r="I8152" s="1">
        <v>21</v>
      </c>
      <c r="J8152" s="1">
        <v>26.4</v>
      </c>
      <c r="K8152" s="3">
        <v>544</v>
      </c>
      <c r="N8152" s="1">
        <v>331</v>
      </c>
      <c r="O8152" s="1">
        <v>138.4</v>
      </c>
      <c r="Q8152" s="1">
        <v>26.2</v>
      </c>
      <c r="R8152" s="1">
        <v>14.9</v>
      </c>
      <c r="S8152" s="1">
        <v>31.3</v>
      </c>
      <c r="AJ8152" s="1" t="s">
        <v>439</v>
      </c>
      <c r="AK8152" s="19">
        <v>60.27</v>
      </c>
      <c r="AL8152" s="19">
        <v>16.22</v>
      </c>
      <c r="AM8152" s="1" t="s">
        <v>106</v>
      </c>
      <c r="AN8152" s="3">
        <v>1969</v>
      </c>
      <c r="AQ8152">
        <v>80436</v>
      </c>
      <c r="AR8152" s="1" t="s">
        <v>633</v>
      </c>
    </row>
    <row r="8153" spans="1:44" x14ac:dyDescent="0.25">
      <c r="A8153" s="1">
        <v>9804</v>
      </c>
      <c r="B8153" s="1" t="s">
        <v>855</v>
      </c>
      <c r="C8153" s="1">
        <v>102</v>
      </c>
      <c r="D8153" s="1" t="s">
        <v>5633</v>
      </c>
      <c r="F8153" s="1" t="s">
        <v>445</v>
      </c>
      <c r="G8153" s="1">
        <v>7</v>
      </c>
      <c r="H8153" s="1">
        <v>71</v>
      </c>
      <c r="I8153" s="1">
        <v>19.899999999999999</v>
      </c>
      <c r="J8153" s="1">
        <v>20.8</v>
      </c>
      <c r="K8153" s="3">
        <v>987</v>
      </c>
      <c r="N8153" s="1">
        <v>312</v>
      </c>
      <c r="O8153" s="1">
        <v>127.7</v>
      </c>
      <c r="P8153" s="1">
        <v>10</v>
      </c>
      <c r="Q8153" s="1">
        <v>29.3</v>
      </c>
      <c r="R8153" s="1">
        <v>15.9</v>
      </c>
      <c r="AJ8153" s="1" t="s">
        <v>439</v>
      </c>
      <c r="AK8153" s="19">
        <v>59.5</v>
      </c>
      <c r="AL8153" s="19">
        <v>17.670000000000002</v>
      </c>
      <c r="AM8153" s="1" t="s">
        <v>673</v>
      </c>
      <c r="AN8153" s="3">
        <v>1961</v>
      </c>
      <c r="AQ8153">
        <v>80436</v>
      </c>
      <c r="AR8153" s="1" t="s">
        <v>1128</v>
      </c>
    </row>
    <row r="8154" spans="1:44" x14ac:dyDescent="0.25">
      <c r="A8154" s="1">
        <v>9805</v>
      </c>
      <c r="B8154" s="1" t="s">
        <v>1233</v>
      </c>
      <c r="C8154" s="1">
        <v>101</v>
      </c>
      <c r="D8154" s="1" t="s">
        <v>6126</v>
      </c>
      <c r="F8154" s="1" t="s">
        <v>445</v>
      </c>
      <c r="G8154" s="1">
        <v>10</v>
      </c>
      <c r="H8154" s="23">
        <v>180</v>
      </c>
      <c r="I8154" s="1">
        <v>18</v>
      </c>
      <c r="J8154" s="1">
        <v>21.6</v>
      </c>
      <c r="K8154" s="3">
        <v>918</v>
      </c>
      <c r="L8154" s="2">
        <f>N8154/((1948.03)*(1-EXP(-(0.015672)*I8154))^(1.40829))</f>
        <v>1.10372593825333</v>
      </c>
      <c r="N8154" s="23">
        <v>298</v>
      </c>
      <c r="O8154" s="23">
        <v>116.4</v>
      </c>
      <c r="P8154" s="23">
        <v>8.42</v>
      </c>
      <c r="Q8154" s="23">
        <v>29.3</v>
      </c>
      <c r="R8154" s="23">
        <v>9.1</v>
      </c>
      <c r="S8154" s="23">
        <v>43.5</v>
      </c>
      <c r="AJ8154" s="1" t="s">
        <v>439</v>
      </c>
      <c r="AK8154" s="19">
        <v>64.22</v>
      </c>
      <c r="AL8154" s="19">
        <v>19.5</v>
      </c>
      <c r="AM8154" s="1">
        <v>175</v>
      </c>
      <c r="AN8154" s="3">
        <v>1998</v>
      </c>
      <c r="AQ8154">
        <v>80608</v>
      </c>
      <c r="AR8154" s="1" t="s">
        <v>634</v>
      </c>
    </row>
    <row r="8155" spans="1:44" x14ac:dyDescent="0.25">
      <c r="A8155" s="1">
        <v>9806</v>
      </c>
      <c r="B8155" s="1" t="s">
        <v>1233</v>
      </c>
      <c r="C8155" s="1">
        <v>101</v>
      </c>
      <c r="D8155" s="1" t="s">
        <v>5627</v>
      </c>
      <c r="F8155" s="1" t="s">
        <v>445</v>
      </c>
      <c r="G8155" s="1">
        <v>8</v>
      </c>
      <c r="H8155" s="1">
        <v>84</v>
      </c>
      <c r="I8155" s="1">
        <v>20.399999999999999</v>
      </c>
      <c r="J8155" s="1">
        <v>19.8</v>
      </c>
      <c r="K8155" s="3">
        <v>825</v>
      </c>
      <c r="L8155" s="2">
        <f>N8155/((1668.67)*(1-EXP(-(0.022864)*I8155))^(1.61028))</f>
        <v>0.66939694253464876</v>
      </c>
      <c r="N8155" s="1">
        <v>228</v>
      </c>
      <c r="O8155" s="1">
        <v>108.6</v>
      </c>
      <c r="Q8155" s="1">
        <v>10.7</v>
      </c>
      <c r="S8155" s="1">
        <v>7.8</v>
      </c>
      <c r="AJ8155" s="1" t="s">
        <v>439</v>
      </c>
      <c r="AK8155" s="19">
        <v>62.17</v>
      </c>
      <c r="AL8155" s="19">
        <v>14.83</v>
      </c>
      <c r="AM8155" s="1">
        <v>295</v>
      </c>
      <c r="AN8155" s="3">
        <v>1978</v>
      </c>
      <c r="AQ8155">
        <v>80608</v>
      </c>
      <c r="AR8155" s="1" t="s">
        <v>3105</v>
      </c>
    </row>
    <row r="8156" spans="1:44" x14ac:dyDescent="0.25">
      <c r="A8156" s="1">
        <v>9807</v>
      </c>
      <c r="B8156" s="1" t="s">
        <v>1233</v>
      </c>
      <c r="C8156" s="1">
        <v>101</v>
      </c>
      <c r="D8156" s="1" t="s">
        <v>5870</v>
      </c>
      <c r="F8156" s="1" t="s">
        <v>445</v>
      </c>
      <c r="G8156" s="1">
        <v>8</v>
      </c>
      <c r="H8156" s="1">
        <v>145</v>
      </c>
      <c r="I8156" s="1">
        <v>24</v>
      </c>
      <c r="J8156" s="1">
        <v>17.2</v>
      </c>
      <c r="K8156" s="3">
        <v>1457</v>
      </c>
      <c r="L8156" s="2">
        <f>N8156/((1668.67)*(1-EXP(-(0.022864)*I8156))^(1.61028))</f>
        <v>0.86447619733808412</v>
      </c>
      <c r="N8156" s="1">
        <v>360</v>
      </c>
      <c r="O8156" s="1">
        <v>141.30000000000001</v>
      </c>
      <c r="P8156" s="1">
        <v>12.1</v>
      </c>
      <c r="Q8156" s="1">
        <v>17.100000000000001</v>
      </c>
      <c r="R8156" s="1">
        <v>8.5</v>
      </c>
      <c r="S8156" s="1">
        <v>44.1</v>
      </c>
      <c r="AJ8156" s="1" t="s">
        <v>439</v>
      </c>
      <c r="AK8156" s="19">
        <v>60.92</v>
      </c>
      <c r="AL8156" s="19">
        <v>14.42</v>
      </c>
      <c r="AM8156" s="1">
        <v>300</v>
      </c>
      <c r="AN8156" s="3">
        <v>1978</v>
      </c>
      <c r="AQ8156">
        <v>80608</v>
      </c>
      <c r="AR8156" s="1" t="s">
        <v>3105</v>
      </c>
    </row>
    <row r="8157" spans="1:44" x14ac:dyDescent="0.25">
      <c r="A8157" s="1">
        <v>9808</v>
      </c>
      <c r="B8157" s="1" t="s">
        <v>1233</v>
      </c>
      <c r="C8157" s="1">
        <v>101</v>
      </c>
      <c r="D8157" s="1" t="s">
        <v>5627</v>
      </c>
      <c r="F8157" s="1" t="s">
        <v>445</v>
      </c>
      <c r="G8157" s="1">
        <v>4</v>
      </c>
      <c r="H8157" s="1">
        <v>9</v>
      </c>
      <c r="I8157" s="1">
        <v>5.7</v>
      </c>
      <c r="J8157" s="1">
        <v>8.8800000000000008</v>
      </c>
      <c r="K8157" s="3">
        <v>1421</v>
      </c>
      <c r="L8157" s="2">
        <f>N8157/((2221.29)*(1-EXP(-(0.025785)*I8157))^(1.86783))</f>
        <v>0.37047348533706664</v>
      </c>
      <c r="N8157" s="1">
        <v>20</v>
      </c>
      <c r="O8157" s="1">
        <v>9.6</v>
      </c>
      <c r="P8157" s="1">
        <v>1.8</v>
      </c>
      <c r="Q8157" s="1">
        <v>8.9</v>
      </c>
      <c r="R8157" s="1">
        <v>9.1</v>
      </c>
      <c r="S8157" s="1">
        <v>2.5</v>
      </c>
      <c r="AJ8157" s="1" t="s">
        <v>439</v>
      </c>
      <c r="AK8157" s="19">
        <v>60.83</v>
      </c>
      <c r="AL8157" s="19">
        <v>16.47</v>
      </c>
      <c r="AM8157" s="1" t="s">
        <v>674</v>
      </c>
      <c r="AN8157" s="3">
        <v>1978</v>
      </c>
      <c r="AQ8157">
        <v>80608</v>
      </c>
      <c r="AR8157" s="1" t="s">
        <v>3105</v>
      </c>
    </row>
    <row r="8158" spans="1:44" x14ac:dyDescent="0.25">
      <c r="A8158" s="1">
        <v>9809</v>
      </c>
      <c r="B8158" s="1" t="s">
        <v>1233</v>
      </c>
      <c r="C8158" s="1">
        <v>101</v>
      </c>
      <c r="D8158" s="1" t="s">
        <v>5627</v>
      </c>
      <c r="F8158" s="1" t="s">
        <v>445</v>
      </c>
      <c r="G8158" s="1">
        <v>5</v>
      </c>
      <c r="H8158" s="1">
        <v>12</v>
      </c>
      <c r="I8158" s="1">
        <v>6.6</v>
      </c>
      <c r="J8158" s="1">
        <v>6.73</v>
      </c>
      <c r="K8158" s="3">
        <v>1801</v>
      </c>
      <c r="L8158" s="2">
        <f>N8158/((2111.2)*(1-EXP(-(0.024888)*I8158))^(1.82531))</f>
        <v>0.22267487272456254</v>
      </c>
      <c r="N8158" s="1">
        <v>15</v>
      </c>
      <c r="O8158" s="1">
        <v>7.3</v>
      </c>
      <c r="P8158" s="1">
        <v>1.4</v>
      </c>
      <c r="Q8158" s="1">
        <v>3.6</v>
      </c>
      <c r="R8158" s="1">
        <v>3.3</v>
      </c>
      <c r="S8158" s="1">
        <v>1.4</v>
      </c>
      <c r="AJ8158" s="1" t="s">
        <v>439</v>
      </c>
      <c r="AK8158" s="19">
        <v>60.83</v>
      </c>
      <c r="AL8158" s="19">
        <v>16.47</v>
      </c>
      <c r="AM8158" s="1" t="s">
        <v>674</v>
      </c>
      <c r="AN8158" s="3">
        <v>1978</v>
      </c>
      <c r="AQ8158">
        <v>80608</v>
      </c>
      <c r="AR8158" s="1" t="s">
        <v>3105</v>
      </c>
    </row>
    <row r="8159" spans="1:44" x14ac:dyDescent="0.25">
      <c r="A8159" s="1">
        <v>9810</v>
      </c>
      <c r="B8159" s="1" t="s">
        <v>1233</v>
      </c>
      <c r="C8159" s="1">
        <v>101</v>
      </c>
      <c r="D8159" s="1" t="s">
        <v>5627</v>
      </c>
      <c r="F8159" s="1" t="s">
        <v>445</v>
      </c>
      <c r="G8159" s="1">
        <v>5</v>
      </c>
      <c r="H8159" s="1">
        <v>14</v>
      </c>
      <c r="I8159" s="1">
        <v>7.7</v>
      </c>
      <c r="J8159" s="1">
        <v>8.6999999999999993</v>
      </c>
      <c r="K8159" s="3">
        <v>2538</v>
      </c>
      <c r="L8159" s="2">
        <f>N8159/((2111.2)*(1-EXP(-(0.024888)*I8159))^(1.82531))</f>
        <v>0.52804214210140399</v>
      </c>
      <c r="N8159" s="1">
        <v>46</v>
      </c>
      <c r="O8159" s="1">
        <v>21.8</v>
      </c>
      <c r="P8159" s="1">
        <v>3</v>
      </c>
      <c r="Q8159" s="1">
        <v>6</v>
      </c>
      <c r="R8159" s="1">
        <v>4.3</v>
      </c>
      <c r="S8159" s="1">
        <v>3.5</v>
      </c>
      <c r="AJ8159" s="1" t="s">
        <v>439</v>
      </c>
      <c r="AK8159" s="19">
        <v>60.83</v>
      </c>
      <c r="AL8159" s="19">
        <v>16.47</v>
      </c>
      <c r="AM8159" s="1" t="s">
        <v>674</v>
      </c>
      <c r="AN8159" s="3">
        <v>1978</v>
      </c>
      <c r="AQ8159">
        <v>80608</v>
      </c>
      <c r="AR8159" s="1" t="s">
        <v>3105</v>
      </c>
    </row>
    <row r="8160" spans="1:44" x14ac:dyDescent="0.25">
      <c r="A8160" s="1">
        <v>9811</v>
      </c>
      <c r="B8160" s="1" t="s">
        <v>1233</v>
      </c>
      <c r="C8160" s="1">
        <v>101</v>
      </c>
      <c r="D8160" s="1" t="s">
        <v>5627</v>
      </c>
      <c r="F8160" s="1" t="s">
        <v>445</v>
      </c>
      <c r="G8160" s="1">
        <v>5</v>
      </c>
      <c r="H8160" s="1">
        <v>14</v>
      </c>
      <c r="I8160" s="1">
        <v>7.2</v>
      </c>
      <c r="J8160" s="1">
        <v>7.81</v>
      </c>
      <c r="K8160" s="3">
        <v>2527</v>
      </c>
      <c r="L8160" s="2">
        <f>N8160/((2111.2)*(1-EXP(-(0.024888)*I8160))^(1.82531))</f>
        <v>0.42351375132833252</v>
      </c>
      <c r="N8160" s="1">
        <v>33</v>
      </c>
      <c r="O8160" s="1">
        <v>15.5</v>
      </c>
      <c r="P8160" s="1">
        <v>2.9</v>
      </c>
      <c r="Q8160" s="1">
        <v>6.4</v>
      </c>
      <c r="R8160" s="1">
        <v>6.1</v>
      </c>
      <c r="S8160" s="1">
        <v>2.8</v>
      </c>
      <c r="AJ8160" s="1" t="s">
        <v>439</v>
      </c>
      <c r="AK8160" s="19">
        <v>60.83</v>
      </c>
      <c r="AL8160" s="19">
        <v>16.47</v>
      </c>
      <c r="AM8160" s="1" t="s">
        <v>674</v>
      </c>
      <c r="AN8160" s="3">
        <v>1978</v>
      </c>
      <c r="AQ8160">
        <v>80608</v>
      </c>
      <c r="AR8160" s="1" t="s">
        <v>3105</v>
      </c>
    </row>
    <row r="8161" spans="1:44" x14ac:dyDescent="0.25">
      <c r="A8161" s="1">
        <v>9812</v>
      </c>
      <c r="B8161" s="1" t="s">
        <v>1233</v>
      </c>
      <c r="C8161" s="1">
        <v>101</v>
      </c>
      <c r="D8161" s="1" t="s">
        <v>5627</v>
      </c>
      <c r="F8161" s="1" t="s">
        <v>445</v>
      </c>
      <c r="G8161" s="1">
        <v>5</v>
      </c>
      <c r="H8161" s="1">
        <v>26</v>
      </c>
      <c r="I8161" s="1">
        <v>13.7</v>
      </c>
      <c r="J8161" s="1">
        <v>10.4</v>
      </c>
      <c r="K8161" s="3">
        <v>3459</v>
      </c>
      <c r="L8161" s="2">
        <f>N8161/((2111.2)*(1-EXP(-(0.024888)*I8161))^(1.82531))</f>
        <v>0.80853934937282645</v>
      </c>
      <c r="N8161" s="1">
        <v>177</v>
      </c>
      <c r="O8161" s="1">
        <v>84.3</v>
      </c>
      <c r="P8161" s="1">
        <v>7.8</v>
      </c>
      <c r="Q8161" s="1">
        <v>10.7</v>
      </c>
      <c r="R8161" s="1">
        <v>10.3</v>
      </c>
      <c r="S8161" s="1">
        <v>10.9</v>
      </c>
      <c r="AJ8161" s="1" t="s">
        <v>439</v>
      </c>
      <c r="AK8161" s="19">
        <v>60.83</v>
      </c>
      <c r="AL8161" s="19">
        <v>16.47</v>
      </c>
      <c r="AM8161" s="1" t="s">
        <v>674</v>
      </c>
      <c r="AN8161" s="3">
        <v>1978</v>
      </c>
      <c r="AQ8161">
        <v>80608</v>
      </c>
      <c r="AR8161" s="1" t="s">
        <v>3105</v>
      </c>
    </row>
    <row r="8162" spans="1:44" x14ac:dyDescent="0.25">
      <c r="A8162" s="1">
        <v>9813</v>
      </c>
      <c r="B8162" s="1" t="s">
        <v>1233</v>
      </c>
      <c r="C8162" s="1">
        <v>101</v>
      </c>
      <c r="D8162" s="1" t="s">
        <v>5627</v>
      </c>
      <c r="F8162" s="1" t="s">
        <v>445</v>
      </c>
      <c r="G8162" s="1">
        <v>5</v>
      </c>
      <c r="H8162" s="1">
        <v>27</v>
      </c>
      <c r="I8162" s="1">
        <v>13.3</v>
      </c>
      <c r="J8162" s="1">
        <v>10.5</v>
      </c>
      <c r="K8162" s="3">
        <v>3164</v>
      </c>
      <c r="L8162" s="2">
        <f>N8162/((2111.2)*(1-EXP(-(0.024888)*I8162))^(1.82531))</f>
        <v>0.74579070132315484</v>
      </c>
      <c r="N8162" s="1">
        <v>156</v>
      </c>
      <c r="O8162" s="1">
        <v>74.099999999999994</v>
      </c>
      <c r="P8162" s="1">
        <v>7.2</v>
      </c>
      <c r="Q8162" s="1">
        <v>9.1</v>
      </c>
      <c r="R8162" s="1">
        <v>4.9000000000000004</v>
      </c>
      <c r="S8162" s="1">
        <v>10.1</v>
      </c>
      <c r="AJ8162" s="1" t="s">
        <v>439</v>
      </c>
      <c r="AK8162" s="19">
        <v>60.83</v>
      </c>
      <c r="AL8162" s="19">
        <v>16.47</v>
      </c>
      <c r="AM8162" s="1" t="s">
        <v>674</v>
      </c>
      <c r="AN8162" s="3">
        <v>1978</v>
      </c>
      <c r="AQ8162">
        <v>80608</v>
      </c>
      <c r="AR8162" s="1" t="s">
        <v>3105</v>
      </c>
    </row>
    <row r="8163" spans="1:44" x14ac:dyDescent="0.25">
      <c r="A8163" s="1">
        <v>9814</v>
      </c>
      <c r="B8163" s="1" t="s">
        <v>1233</v>
      </c>
      <c r="C8163" s="1">
        <v>101</v>
      </c>
      <c r="D8163" s="1" t="s">
        <v>5627</v>
      </c>
      <c r="F8163" s="1" t="s">
        <v>445</v>
      </c>
      <c r="G8163" s="1">
        <v>5</v>
      </c>
      <c r="H8163" s="1">
        <v>28</v>
      </c>
      <c r="I8163" s="1">
        <v>13.4</v>
      </c>
      <c r="J8163" s="1">
        <v>11.1</v>
      </c>
      <c r="K8163" s="3">
        <v>3102</v>
      </c>
      <c r="L8163" s="2">
        <f>N8163/((2111.2)*(1-EXP(-(0.024888)*I8163))^(1.82531))</f>
        <v>0.75142113608692207</v>
      </c>
      <c r="N8163" s="1">
        <v>159</v>
      </c>
      <c r="O8163" s="1">
        <v>75.900000000000006</v>
      </c>
      <c r="P8163" s="1">
        <v>7.2</v>
      </c>
      <c r="Q8163" s="1">
        <v>10.6</v>
      </c>
      <c r="R8163" s="1">
        <v>6.6</v>
      </c>
      <c r="S8163" s="1">
        <v>12.2</v>
      </c>
      <c r="AJ8163" s="1" t="s">
        <v>439</v>
      </c>
      <c r="AK8163" s="19">
        <v>60.83</v>
      </c>
      <c r="AL8163" s="19">
        <v>16.47</v>
      </c>
      <c r="AM8163" s="1" t="s">
        <v>674</v>
      </c>
      <c r="AN8163" s="3">
        <v>1978</v>
      </c>
      <c r="AQ8163">
        <v>80608</v>
      </c>
      <c r="AR8163" s="1" t="s">
        <v>3105</v>
      </c>
    </row>
    <row r="8164" spans="1:44" x14ac:dyDescent="0.25">
      <c r="A8164" s="1">
        <v>9815</v>
      </c>
      <c r="B8164" s="1" t="s">
        <v>1233</v>
      </c>
      <c r="C8164" s="1">
        <v>101</v>
      </c>
      <c r="D8164" s="1" t="s">
        <v>5627</v>
      </c>
      <c r="F8164" s="1" t="s">
        <v>445</v>
      </c>
      <c r="G8164" s="1">
        <v>5</v>
      </c>
      <c r="H8164" s="1">
        <v>29</v>
      </c>
      <c r="I8164" s="1">
        <v>14.8</v>
      </c>
      <c r="J8164" s="1">
        <v>14.6</v>
      </c>
      <c r="K8164" s="3">
        <v>1337</v>
      </c>
      <c r="L8164" s="2">
        <f>N8164/((2111.2)*(1-EXP(-(0.024888)*I8164))^(1.82531))</f>
        <v>0.54021617517810183</v>
      </c>
      <c r="N8164" s="1">
        <v>133</v>
      </c>
      <c r="O8164" s="1">
        <v>63.2</v>
      </c>
      <c r="P8164" s="1">
        <v>5.7</v>
      </c>
      <c r="Q8164" s="1">
        <v>12.4</v>
      </c>
      <c r="R8164" s="1">
        <v>5.7</v>
      </c>
      <c r="S8164" s="1">
        <v>9.1</v>
      </c>
      <c r="AJ8164" s="1" t="s">
        <v>439</v>
      </c>
      <c r="AK8164" s="19">
        <v>60.83</v>
      </c>
      <c r="AL8164" s="19">
        <v>16.47</v>
      </c>
      <c r="AM8164" s="1" t="s">
        <v>674</v>
      </c>
      <c r="AN8164" s="3">
        <v>1978</v>
      </c>
      <c r="AQ8164">
        <v>80608</v>
      </c>
      <c r="AR8164" s="1" t="s">
        <v>3105</v>
      </c>
    </row>
    <row r="8165" spans="1:44" x14ac:dyDescent="0.25">
      <c r="A8165" s="1">
        <v>9816</v>
      </c>
      <c r="B8165" s="1" t="s">
        <v>1233</v>
      </c>
      <c r="C8165" s="1">
        <v>101</v>
      </c>
      <c r="D8165" s="1" t="s">
        <v>5627</v>
      </c>
      <c r="F8165" s="1" t="s">
        <v>445</v>
      </c>
      <c r="G8165" s="1">
        <v>5</v>
      </c>
      <c r="H8165" s="1">
        <v>34</v>
      </c>
      <c r="I8165" s="1">
        <v>15.1</v>
      </c>
      <c r="J8165" s="1">
        <v>15.7</v>
      </c>
      <c r="K8165" s="3">
        <v>1116</v>
      </c>
      <c r="L8165" s="2">
        <f>N8165/((2111.2)*(1-EXP(-(0.024888)*I8165))^(1.82531))</f>
        <v>0.55171179793005221</v>
      </c>
      <c r="N8165" s="1">
        <v>140</v>
      </c>
      <c r="O8165" s="1">
        <v>66.7</v>
      </c>
      <c r="P8165" s="1">
        <v>5.3</v>
      </c>
      <c r="Q8165" s="1">
        <v>8.9</v>
      </c>
      <c r="R8165" s="1">
        <v>5.4</v>
      </c>
      <c r="S8165" s="1">
        <v>13.7</v>
      </c>
      <c r="AJ8165" s="1" t="s">
        <v>439</v>
      </c>
      <c r="AK8165" s="19">
        <v>60.83</v>
      </c>
      <c r="AL8165" s="19">
        <v>16.47</v>
      </c>
      <c r="AM8165" s="1" t="s">
        <v>674</v>
      </c>
      <c r="AN8165" s="3">
        <v>1978</v>
      </c>
      <c r="AQ8165">
        <v>80608</v>
      </c>
      <c r="AR8165" s="1" t="s">
        <v>3105</v>
      </c>
    </row>
    <row r="8166" spans="1:44" x14ac:dyDescent="0.25">
      <c r="A8166" s="1">
        <v>9817</v>
      </c>
      <c r="B8166" s="1" t="s">
        <v>1233</v>
      </c>
      <c r="C8166" s="1">
        <v>101</v>
      </c>
      <c r="D8166" s="1" t="s">
        <v>5627</v>
      </c>
      <c r="F8166" s="1" t="s">
        <v>445</v>
      </c>
      <c r="G8166" s="1">
        <v>7</v>
      </c>
      <c r="H8166" s="1">
        <v>50</v>
      </c>
      <c r="I8166" s="1">
        <v>14.8</v>
      </c>
      <c r="J8166" s="1">
        <v>12.8</v>
      </c>
      <c r="K8166" s="3">
        <v>1775</v>
      </c>
      <c r="L8166" s="2">
        <f>N8166/((1824.17)*(1-EXP(-(0.023514)*I8166))^(1.69151))</f>
        <v>0.59591656795618486</v>
      </c>
      <c r="N8166" s="1">
        <v>137</v>
      </c>
      <c r="O8166" s="1">
        <v>65.400000000000006</v>
      </c>
      <c r="P8166" s="1">
        <v>6.6</v>
      </c>
      <c r="Q8166" s="1">
        <v>6.1</v>
      </c>
      <c r="R8166" s="1">
        <v>4.4000000000000004</v>
      </c>
      <c r="S8166" s="1">
        <v>12.1</v>
      </c>
      <c r="AJ8166" s="1" t="s">
        <v>439</v>
      </c>
      <c r="AK8166" s="19">
        <v>60.83</v>
      </c>
      <c r="AL8166" s="19">
        <v>16.47</v>
      </c>
      <c r="AM8166" s="1" t="s">
        <v>674</v>
      </c>
      <c r="AN8166" s="3">
        <v>1978</v>
      </c>
      <c r="AQ8166">
        <v>80608</v>
      </c>
      <c r="AR8166" s="1" t="s">
        <v>3105</v>
      </c>
    </row>
    <row r="8167" spans="1:44" x14ac:dyDescent="0.25">
      <c r="A8167" s="1">
        <v>9818</v>
      </c>
      <c r="B8167" s="1" t="s">
        <v>1233</v>
      </c>
      <c r="C8167" s="1">
        <v>101</v>
      </c>
      <c r="D8167" s="1" t="s">
        <v>5627</v>
      </c>
      <c r="F8167" s="1" t="s">
        <v>445</v>
      </c>
      <c r="G8167" s="1">
        <v>8</v>
      </c>
      <c r="H8167" s="1">
        <v>77</v>
      </c>
      <c r="I8167" s="1">
        <v>17.100000000000001</v>
      </c>
      <c r="J8167" s="1">
        <v>17.8</v>
      </c>
      <c r="K8167" s="3">
        <v>876</v>
      </c>
      <c r="L8167" s="2">
        <f>N8167/((1668.67)*(1-EXP(-(0.022864)*I8167))^(1.61028))</f>
        <v>0.51614961200454657</v>
      </c>
      <c r="N8167" s="1">
        <v>140</v>
      </c>
      <c r="O8167" s="1">
        <v>66.900000000000006</v>
      </c>
      <c r="P8167" s="1">
        <v>5.7</v>
      </c>
      <c r="Q8167" s="1">
        <v>6.9</v>
      </c>
      <c r="R8167" s="1">
        <v>5.4</v>
      </c>
      <c r="S8167" s="1">
        <v>11.4</v>
      </c>
      <c r="AJ8167" s="1" t="s">
        <v>439</v>
      </c>
      <c r="AK8167" s="19">
        <v>60.83</v>
      </c>
      <c r="AL8167" s="19">
        <v>16.47</v>
      </c>
      <c r="AM8167" s="1" t="s">
        <v>674</v>
      </c>
      <c r="AN8167" s="3">
        <v>1978</v>
      </c>
      <c r="AQ8167">
        <v>80608</v>
      </c>
      <c r="AR8167" s="1" t="s">
        <v>3105</v>
      </c>
    </row>
    <row r="8168" spans="1:44" x14ac:dyDescent="0.25">
      <c r="A8168" s="1">
        <v>9819</v>
      </c>
      <c r="B8168" s="1" t="s">
        <v>1233</v>
      </c>
      <c r="C8168" s="1">
        <v>101</v>
      </c>
      <c r="D8168" s="1" t="s">
        <v>5627</v>
      </c>
      <c r="F8168" s="1" t="s">
        <v>445</v>
      </c>
      <c r="G8168" s="1">
        <v>9</v>
      </c>
      <c r="H8168" s="1">
        <v>100</v>
      </c>
      <c r="I8168" s="1">
        <v>19.2</v>
      </c>
      <c r="J8168" s="1">
        <v>23.5</v>
      </c>
      <c r="K8168" s="3">
        <v>453</v>
      </c>
      <c r="L8168" s="2">
        <f>N8168/((1581.94)*(1-EXP(-(0.021301)*I8168))^(1.51716))</f>
        <v>0.56632902953382147</v>
      </c>
      <c r="N8168" s="1">
        <v>171</v>
      </c>
      <c r="O8168" s="1">
        <v>81.3</v>
      </c>
      <c r="P8168" s="1">
        <v>4.9000000000000004</v>
      </c>
      <c r="Q8168" s="1">
        <v>9.3000000000000007</v>
      </c>
      <c r="R8168" s="1">
        <v>3.5</v>
      </c>
      <c r="S8168" s="1">
        <v>19</v>
      </c>
      <c r="AJ8168" s="1" t="s">
        <v>439</v>
      </c>
      <c r="AK8168" s="19">
        <v>60.83</v>
      </c>
      <c r="AL8168" s="19">
        <v>16.47</v>
      </c>
      <c r="AM8168" s="1" t="s">
        <v>674</v>
      </c>
      <c r="AN8168" s="3">
        <v>1978</v>
      </c>
      <c r="AQ8168">
        <v>80608</v>
      </c>
      <c r="AR8168" s="1" t="s">
        <v>3105</v>
      </c>
    </row>
    <row r="8169" spans="1:44" x14ac:dyDescent="0.25">
      <c r="A8169" s="1">
        <v>9820</v>
      </c>
      <c r="B8169" s="1" t="s">
        <v>1233</v>
      </c>
      <c r="C8169" s="1">
        <v>101</v>
      </c>
      <c r="D8169" s="1" t="s">
        <v>5627</v>
      </c>
      <c r="F8169" s="1" t="s">
        <v>445</v>
      </c>
      <c r="G8169" s="1">
        <v>9</v>
      </c>
      <c r="H8169" s="1">
        <v>47</v>
      </c>
      <c r="I8169" s="1">
        <v>9.4</v>
      </c>
      <c r="J8169" s="1">
        <v>11.3</v>
      </c>
      <c r="K8169" s="3">
        <v>1396</v>
      </c>
      <c r="L8169" s="2">
        <f>N8169/((1581.94)*(1-EXP(-(0.021301)*I8169))^(1.51716))</f>
        <v>0.68210889226842863</v>
      </c>
      <c r="N8169" s="1">
        <v>81</v>
      </c>
      <c r="O8169" s="1">
        <v>38.6</v>
      </c>
      <c r="P8169" s="1">
        <v>3.84</v>
      </c>
      <c r="Q8169" s="1">
        <v>6.7</v>
      </c>
      <c r="R8169" s="1">
        <v>4.47</v>
      </c>
      <c r="S8169" s="1">
        <v>14.1</v>
      </c>
      <c r="AJ8169" s="1" t="s">
        <v>439</v>
      </c>
      <c r="AK8169" s="19">
        <v>60.83</v>
      </c>
      <c r="AL8169" s="19">
        <v>16.47</v>
      </c>
      <c r="AM8169" s="1" t="s">
        <v>674</v>
      </c>
      <c r="AN8169" s="3">
        <v>1978</v>
      </c>
      <c r="AQ8169">
        <v>80608</v>
      </c>
      <c r="AR8169" s="1" t="s">
        <v>3105</v>
      </c>
    </row>
    <row r="8170" spans="1:44" x14ac:dyDescent="0.25">
      <c r="A8170" s="1">
        <v>9821</v>
      </c>
      <c r="B8170" s="1" t="s">
        <v>1233</v>
      </c>
      <c r="C8170" s="1">
        <v>101</v>
      </c>
      <c r="D8170" s="1" t="s">
        <v>5627</v>
      </c>
      <c r="F8170" s="1" t="s">
        <v>445</v>
      </c>
      <c r="G8170" s="1">
        <v>9</v>
      </c>
      <c r="H8170" s="1">
        <v>44</v>
      </c>
      <c r="I8170" s="1">
        <v>9.8000000000000007</v>
      </c>
      <c r="J8170" s="1">
        <v>11.5</v>
      </c>
      <c r="K8170" s="3">
        <v>1282</v>
      </c>
      <c r="L8170" s="2">
        <f>N8170/((1581.94)*(1-EXP(-(0.021301)*I8170))^(1.51716))</f>
        <v>0.52103094029981745</v>
      </c>
      <c r="N8170" s="1">
        <v>65.5</v>
      </c>
      <c r="O8170" s="1">
        <v>27.2</v>
      </c>
      <c r="P8170" s="1">
        <v>3</v>
      </c>
      <c r="Q8170" s="1">
        <v>7.1</v>
      </c>
      <c r="R8170" s="1">
        <v>3.5</v>
      </c>
      <c r="AJ8170" s="1" t="s">
        <v>439</v>
      </c>
      <c r="AK8170" s="19">
        <v>59.5</v>
      </c>
      <c r="AL8170" s="19">
        <v>17.670000000000002</v>
      </c>
      <c r="AN8170" s="3">
        <v>1962</v>
      </c>
      <c r="AQ8170">
        <v>80436</v>
      </c>
      <c r="AR8170" s="1" t="s">
        <v>1132</v>
      </c>
    </row>
    <row r="8171" spans="1:44" x14ac:dyDescent="0.25">
      <c r="A8171" s="1">
        <v>9822</v>
      </c>
      <c r="B8171" s="1" t="s">
        <v>1233</v>
      </c>
      <c r="C8171" s="1">
        <v>101</v>
      </c>
      <c r="D8171" s="1" t="s">
        <v>5627</v>
      </c>
      <c r="F8171" s="33" t="s">
        <v>859</v>
      </c>
      <c r="G8171" s="1">
        <v>8</v>
      </c>
      <c r="H8171" s="1">
        <v>39</v>
      </c>
      <c r="I8171" s="1">
        <v>8.6999999999999993</v>
      </c>
      <c r="J8171" s="1"/>
      <c r="K8171" s="3">
        <v>950</v>
      </c>
      <c r="L8171" s="2">
        <f>N8171/((1668.67)*(1-EXP(-(0.022864)*I8171))^(1.61028))</f>
        <v>0.25511197448205508</v>
      </c>
      <c r="N8171" s="1">
        <v>27</v>
      </c>
      <c r="O8171" s="1">
        <v>10.8</v>
      </c>
      <c r="P8171" s="1">
        <v>1.6</v>
      </c>
      <c r="Q8171" s="1">
        <v>3</v>
      </c>
      <c r="R8171" s="1">
        <v>1.2</v>
      </c>
      <c r="AJ8171" s="1" t="s">
        <v>439</v>
      </c>
      <c r="AK8171" s="19">
        <v>59.8</v>
      </c>
      <c r="AL8171" s="19">
        <v>14.7</v>
      </c>
      <c r="AM8171" s="1" t="s">
        <v>675</v>
      </c>
      <c r="AN8171" s="3">
        <v>1961</v>
      </c>
      <c r="AQ8171">
        <v>80608</v>
      </c>
      <c r="AR8171" s="1" t="s">
        <v>632</v>
      </c>
    </row>
    <row r="8172" spans="1:44" x14ac:dyDescent="0.25">
      <c r="A8172" s="1">
        <v>9823</v>
      </c>
      <c r="B8172" s="1" t="s">
        <v>1233</v>
      </c>
      <c r="C8172" s="1">
        <v>101</v>
      </c>
      <c r="D8172" s="1" t="s">
        <v>5627</v>
      </c>
      <c r="F8172" s="33" t="s">
        <v>859</v>
      </c>
      <c r="G8172" s="1">
        <v>7</v>
      </c>
      <c r="H8172" s="1">
        <v>40</v>
      </c>
      <c r="I8172" s="1">
        <v>11.6</v>
      </c>
      <c r="J8172" s="1"/>
      <c r="K8172" s="3">
        <v>1849</v>
      </c>
      <c r="L8172" s="2">
        <f>N8172/((1824.17)*(1-EXP(-(0.023514)*I8172))^(1.69151))</f>
        <v>0.6739829935267021</v>
      </c>
      <c r="N8172" s="1">
        <v>109</v>
      </c>
      <c r="O8172" s="1">
        <v>43.7</v>
      </c>
      <c r="P8172" s="1">
        <v>6.6</v>
      </c>
      <c r="Q8172" s="1">
        <v>5.6</v>
      </c>
      <c r="R8172" s="1">
        <v>2.9</v>
      </c>
      <c r="AJ8172" s="1" t="s">
        <v>439</v>
      </c>
      <c r="AK8172" s="19">
        <v>59.8</v>
      </c>
      <c r="AL8172" s="19">
        <v>14.7</v>
      </c>
      <c r="AM8172" s="1" t="s">
        <v>675</v>
      </c>
      <c r="AN8172" s="3">
        <v>1961</v>
      </c>
      <c r="AQ8172">
        <v>80608</v>
      </c>
      <c r="AR8172" s="1" t="s">
        <v>632</v>
      </c>
    </row>
    <row r="8173" spans="1:44" x14ac:dyDescent="0.25">
      <c r="A8173" s="1">
        <v>9824</v>
      </c>
      <c r="B8173" s="1" t="s">
        <v>1233</v>
      </c>
      <c r="C8173" s="1">
        <v>101</v>
      </c>
      <c r="D8173" s="1" t="s">
        <v>5627</v>
      </c>
      <c r="F8173" s="33" t="s">
        <v>859</v>
      </c>
      <c r="H8173" s="1">
        <v>72</v>
      </c>
      <c r="J8173" s="1"/>
      <c r="N8173" s="1">
        <v>90</v>
      </c>
      <c r="O8173" s="1">
        <v>35.9</v>
      </c>
      <c r="P8173" s="1">
        <v>5.4</v>
      </c>
      <c r="Q8173" s="1">
        <v>6.5</v>
      </c>
      <c r="R8173" s="1">
        <v>2.7</v>
      </c>
      <c r="AJ8173" s="1" t="s">
        <v>439</v>
      </c>
      <c r="AK8173" s="19">
        <v>59.8</v>
      </c>
      <c r="AL8173" s="19">
        <v>14.7</v>
      </c>
      <c r="AM8173" s="1" t="s">
        <v>675</v>
      </c>
      <c r="AN8173" s="3">
        <v>1961</v>
      </c>
      <c r="AQ8173">
        <v>80608</v>
      </c>
      <c r="AR8173" s="1" t="s">
        <v>632</v>
      </c>
    </row>
    <row r="8174" spans="1:44" x14ac:dyDescent="0.25">
      <c r="A8174" s="1">
        <v>9825</v>
      </c>
      <c r="B8174" s="1" t="s">
        <v>1233</v>
      </c>
      <c r="C8174" s="1">
        <v>101</v>
      </c>
      <c r="D8174" s="1" t="s">
        <v>5627</v>
      </c>
      <c r="F8174" s="33" t="s">
        <v>859</v>
      </c>
      <c r="H8174" s="1">
        <v>75</v>
      </c>
      <c r="J8174" s="1"/>
      <c r="N8174" s="1">
        <v>89</v>
      </c>
      <c r="O8174" s="1">
        <v>39.5</v>
      </c>
      <c r="P8174" s="1">
        <v>3.4</v>
      </c>
      <c r="Q8174" s="1">
        <v>5.6</v>
      </c>
      <c r="R8174" s="1">
        <v>2.7</v>
      </c>
      <c r="AJ8174" s="1" t="s">
        <v>439</v>
      </c>
      <c r="AK8174" s="19">
        <v>59.8</v>
      </c>
      <c r="AL8174" s="19">
        <v>14.7</v>
      </c>
      <c r="AM8174" s="1" t="s">
        <v>675</v>
      </c>
      <c r="AN8174" s="3">
        <v>1961</v>
      </c>
      <c r="AQ8174">
        <v>80608</v>
      </c>
      <c r="AR8174" s="1" t="s">
        <v>632</v>
      </c>
    </row>
    <row r="8175" spans="1:44" x14ac:dyDescent="0.25">
      <c r="A8175" s="1">
        <v>9827</v>
      </c>
      <c r="B8175" s="1" t="s">
        <v>1233</v>
      </c>
      <c r="C8175" s="1">
        <v>101</v>
      </c>
      <c r="D8175" s="1" t="s">
        <v>5627</v>
      </c>
      <c r="F8175" s="33" t="s">
        <v>859</v>
      </c>
      <c r="G8175" s="1">
        <v>7</v>
      </c>
      <c r="H8175" s="23">
        <v>17</v>
      </c>
      <c r="I8175" s="1">
        <v>5.5</v>
      </c>
      <c r="J8175" s="1">
        <v>6.4</v>
      </c>
      <c r="K8175" s="3">
        <v>7145</v>
      </c>
      <c r="L8175" s="2">
        <f>N8175/((1668.67)*(1-EXP(-(0.022864)*I8175))^(1.61028))</f>
        <v>1.9044674791390144</v>
      </c>
      <c r="N8175" s="23">
        <v>102</v>
      </c>
      <c r="O8175" s="23">
        <v>36.9</v>
      </c>
      <c r="Q8175" s="23">
        <v>10.1</v>
      </c>
      <c r="R8175" s="23">
        <v>4.7699999999999996</v>
      </c>
      <c r="S8175" s="27"/>
      <c r="AJ8175" s="1" t="s">
        <v>439</v>
      </c>
      <c r="AK8175" s="19">
        <v>64.900000000000006</v>
      </c>
      <c r="AL8175" s="19">
        <v>20.5</v>
      </c>
      <c r="AN8175" s="3">
        <v>1991</v>
      </c>
      <c r="AQ8175">
        <v>80608</v>
      </c>
      <c r="AR8175" s="1" t="s">
        <v>3414</v>
      </c>
    </row>
    <row r="8176" spans="1:44" x14ac:dyDescent="0.25">
      <c r="A8176" s="1">
        <v>9828</v>
      </c>
      <c r="B8176" s="1" t="s">
        <v>1233</v>
      </c>
      <c r="C8176" s="1">
        <v>101</v>
      </c>
      <c r="D8176" s="1" t="s">
        <v>5627</v>
      </c>
      <c r="F8176" s="33" t="s">
        <v>859</v>
      </c>
      <c r="G8176" s="1">
        <v>8</v>
      </c>
      <c r="H8176" s="23">
        <v>17</v>
      </c>
      <c r="I8176" s="1">
        <v>5.2</v>
      </c>
      <c r="J8176" s="1">
        <v>3.5</v>
      </c>
      <c r="K8176" s="3">
        <v>20964</v>
      </c>
      <c r="L8176" s="2">
        <f>N8176/((1668.67)*(1-EXP(-(0.022864)*I8176))^(1.61028))</f>
        <v>1.9106320277524618</v>
      </c>
      <c r="N8176" s="23">
        <v>94</v>
      </c>
      <c r="O8176" s="23">
        <v>37.9</v>
      </c>
      <c r="Q8176" s="23">
        <v>5.8</v>
      </c>
      <c r="R8176" s="23">
        <v>3.75</v>
      </c>
      <c r="AJ8176" s="1" t="s">
        <v>439</v>
      </c>
      <c r="AK8176" s="19">
        <v>64.900000000000006</v>
      </c>
      <c r="AL8176" s="19">
        <v>20.5</v>
      </c>
      <c r="AN8176" s="3">
        <v>1991</v>
      </c>
      <c r="AQ8176">
        <v>80608</v>
      </c>
      <c r="AR8176" s="1" t="s">
        <v>3414</v>
      </c>
    </row>
    <row r="8177" spans="1:44" x14ac:dyDescent="0.25">
      <c r="A8177" s="1">
        <v>9829</v>
      </c>
      <c r="B8177" s="1" t="s">
        <v>1233</v>
      </c>
      <c r="C8177" s="1">
        <v>101</v>
      </c>
      <c r="D8177" s="1" t="s">
        <v>5627</v>
      </c>
      <c r="F8177" s="33" t="s">
        <v>859</v>
      </c>
      <c r="G8177" s="1">
        <v>6</v>
      </c>
      <c r="H8177" s="1">
        <v>13</v>
      </c>
      <c r="I8177" s="1">
        <v>5.5</v>
      </c>
      <c r="J8177" s="1">
        <v>9.3000000000000007</v>
      </c>
      <c r="K8177" s="3">
        <v>1131</v>
      </c>
      <c r="L8177" s="2">
        <f>N8177/((1963.5)*(1-EXP(-(0.024337)*I8177))^(1.76926))</f>
        <v>0.40185539512152135</v>
      </c>
      <c r="N8177" s="1">
        <v>20</v>
      </c>
      <c r="O8177" s="1">
        <v>9.6</v>
      </c>
      <c r="P8177" s="1">
        <v>1.6</v>
      </c>
      <c r="Q8177" s="1">
        <v>4.9000000000000004</v>
      </c>
      <c r="R8177" s="1">
        <v>3.6</v>
      </c>
      <c r="S8177" s="22"/>
      <c r="AJ8177" s="1" t="s">
        <v>439</v>
      </c>
      <c r="AK8177" s="19">
        <v>60.33</v>
      </c>
      <c r="AL8177" s="19">
        <v>17.22</v>
      </c>
      <c r="AM8177" s="1">
        <v>10</v>
      </c>
      <c r="AN8177" s="3">
        <v>1978</v>
      </c>
      <c r="AQ8177">
        <v>80436</v>
      </c>
      <c r="AR8177" s="1" t="s">
        <v>3105</v>
      </c>
    </row>
    <row r="8178" spans="1:44" x14ac:dyDescent="0.25">
      <c r="A8178" s="1">
        <v>9830</v>
      </c>
      <c r="B8178" s="1" t="s">
        <v>1233</v>
      </c>
      <c r="C8178" s="1">
        <v>101</v>
      </c>
      <c r="D8178" s="1" t="s">
        <v>5627</v>
      </c>
      <c r="F8178" s="33" t="s">
        <v>859</v>
      </c>
      <c r="G8178" s="1">
        <v>6</v>
      </c>
      <c r="H8178" s="1">
        <v>13</v>
      </c>
      <c r="I8178" s="1">
        <v>5.9</v>
      </c>
      <c r="J8178" s="1">
        <v>11.5</v>
      </c>
      <c r="K8178" s="3">
        <v>1194</v>
      </c>
      <c r="L8178" s="2">
        <f>N8178/((1963.5)*(1-EXP(-(0.024337)*I8178))^(1.76926))</f>
        <v>0.62635115721282075</v>
      </c>
      <c r="N8178" s="1">
        <v>35</v>
      </c>
      <c r="O8178" s="1">
        <v>16.600000000000001</v>
      </c>
      <c r="P8178" s="1">
        <v>2.4</v>
      </c>
      <c r="Q8178" s="1">
        <v>10.1</v>
      </c>
      <c r="R8178" s="1">
        <v>7.3</v>
      </c>
      <c r="S8178" s="22"/>
      <c r="AJ8178" s="1" t="s">
        <v>439</v>
      </c>
      <c r="AK8178" s="19">
        <v>60.33</v>
      </c>
      <c r="AL8178" s="19">
        <v>17.22</v>
      </c>
      <c r="AM8178" s="1">
        <v>10</v>
      </c>
      <c r="AN8178" s="3">
        <v>1978</v>
      </c>
      <c r="AQ8178">
        <v>80436</v>
      </c>
      <c r="AR8178" s="1" t="s">
        <v>3105</v>
      </c>
    </row>
    <row r="8179" spans="1:44" x14ac:dyDescent="0.25">
      <c r="A8179" s="1">
        <v>9831</v>
      </c>
      <c r="B8179" s="1" t="s">
        <v>1233</v>
      </c>
      <c r="C8179" s="1">
        <v>101</v>
      </c>
      <c r="D8179" s="1" t="s">
        <v>5627</v>
      </c>
      <c r="F8179" s="33" t="s">
        <v>859</v>
      </c>
      <c r="G8179" s="1">
        <v>6</v>
      </c>
      <c r="H8179" s="1">
        <v>13</v>
      </c>
      <c r="I8179" s="1">
        <v>5.4</v>
      </c>
      <c r="J8179" s="1">
        <v>11.1</v>
      </c>
      <c r="K8179" s="3">
        <v>1244</v>
      </c>
      <c r="L8179" s="2">
        <f>N8179/((1963.5)*(1-EXP(-(0.024337)*I8179))^(1.76926))</f>
        <v>0.66278787474356493</v>
      </c>
      <c r="N8179" s="1">
        <v>32</v>
      </c>
      <c r="O8179" s="1">
        <v>15.4</v>
      </c>
      <c r="P8179" s="1">
        <v>2.2999999999999998</v>
      </c>
      <c r="Q8179" s="1">
        <v>8.5</v>
      </c>
      <c r="R8179" s="1">
        <v>7.2</v>
      </c>
      <c r="S8179" s="22"/>
      <c r="AJ8179" s="1" t="s">
        <v>439</v>
      </c>
      <c r="AK8179" s="19">
        <v>60.33</v>
      </c>
      <c r="AL8179" s="19">
        <v>17.22</v>
      </c>
      <c r="AM8179" s="1">
        <v>10</v>
      </c>
      <c r="AN8179" s="3">
        <v>1978</v>
      </c>
      <c r="AQ8179">
        <v>80436</v>
      </c>
      <c r="AR8179" s="1" t="s">
        <v>3105</v>
      </c>
    </row>
    <row r="8180" spans="1:44" x14ac:dyDescent="0.25">
      <c r="A8180" s="1">
        <v>9832</v>
      </c>
      <c r="B8180" s="1" t="s">
        <v>1233</v>
      </c>
      <c r="C8180" s="1">
        <v>101</v>
      </c>
      <c r="D8180" s="1" t="s">
        <v>5627</v>
      </c>
      <c r="F8180" s="33" t="s">
        <v>859</v>
      </c>
      <c r="G8180" s="1">
        <v>7</v>
      </c>
      <c r="H8180" s="1">
        <v>13</v>
      </c>
      <c r="I8180" s="1">
        <v>5</v>
      </c>
      <c r="J8180" s="1">
        <v>10.199999999999999</v>
      </c>
      <c r="K8180" s="3">
        <v>1281</v>
      </c>
      <c r="L8180" s="2">
        <f>N8180/((1824.17)*(1-EXP(-(0.023514)*I8180))^(1.69151))</f>
        <v>0.58785738519495068</v>
      </c>
      <c r="N8180" s="1">
        <v>26</v>
      </c>
      <c r="O8180" s="1">
        <v>12.3</v>
      </c>
      <c r="P8180" s="1">
        <v>2.1</v>
      </c>
      <c r="Q8180" s="1">
        <v>7.7</v>
      </c>
      <c r="R8180" s="1">
        <v>6.2</v>
      </c>
      <c r="S8180" s="22"/>
      <c r="AJ8180" s="1" t="s">
        <v>439</v>
      </c>
      <c r="AK8180" s="19">
        <v>60.33</v>
      </c>
      <c r="AL8180" s="19">
        <v>17.22</v>
      </c>
      <c r="AM8180" s="1">
        <v>10</v>
      </c>
      <c r="AN8180" s="3">
        <v>1978</v>
      </c>
      <c r="AQ8180">
        <v>80436</v>
      </c>
      <c r="AR8180" s="1" t="s">
        <v>3105</v>
      </c>
    </row>
    <row r="8181" spans="1:44" x14ac:dyDescent="0.25">
      <c r="A8181" s="1">
        <v>9833</v>
      </c>
      <c r="B8181" s="1" t="s">
        <v>1233</v>
      </c>
      <c r="C8181" s="1">
        <v>101</v>
      </c>
      <c r="D8181" s="1" t="s">
        <v>5627</v>
      </c>
      <c r="F8181" s="33" t="s">
        <v>859</v>
      </c>
      <c r="G8181" s="1">
        <v>7</v>
      </c>
      <c r="H8181" s="1">
        <v>13</v>
      </c>
      <c r="I8181" s="1">
        <v>5</v>
      </c>
      <c r="J8181" s="1">
        <v>10.9</v>
      </c>
      <c r="K8181" s="3">
        <v>1156</v>
      </c>
      <c r="L8181" s="2">
        <f>N8181/((1824.17)*(1-EXP(-(0.023514)*I8181))^(1.69151))</f>
        <v>0.63307718405610069</v>
      </c>
      <c r="N8181" s="1">
        <v>28</v>
      </c>
      <c r="O8181" s="1">
        <v>13.2</v>
      </c>
      <c r="P8181" s="1">
        <v>2.1</v>
      </c>
      <c r="Q8181" s="1">
        <v>8.4</v>
      </c>
      <c r="R8181" s="1">
        <v>6.6</v>
      </c>
      <c r="AJ8181" s="1" t="s">
        <v>439</v>
      </c>
      <c r="AK8181" s="19">
        <v>60.33</v>
      </c>
      <c r="AL8181" s="19">
        <v>17.22</v>
      </c>
      <c r="AM8181" s="1">
        <v>10</v>
      </c>
      <c r="AN8181" s="3">
        <v>1978</v>
      </c>
      <c r="AQ8181">
        <v>80436</v>
      </c>
      <c r="AR8181" s="1" t="s">
        <v>3105</v>
      </c>
    </row>
    <row r="8182" spans="1:44" x14ac:dyDescent="0.25">
      <c r="A8182" s="1">
        <v>9835</v>
      </c>
      <c r="B8182" s="1" t="s">
        <v>5216</v>
      </c>
      <c r="C8182" s="1">
        <v>124</v>
      </c>
      <c r="D8182" s="1" t="s">
        <v>6346</v>
      </c>
      <c r="F8182" s="1" t="s">
        <v>445</v>
      </c>
      <c r="G8182" s="1">
        <v>8</v>
      </c>
      <c r="H8182" s="1">
        <v>75</v>
      </c>
      <c r="I8182" s="1">
        <v>19.5</v>
      </c>
      <c r="J8182" s="1">
        <v>33</v>
      </c>
      <c r="K8182" s="3">
        <v>76</v>
      </c>
      <c r="L8182" s="2">
        <f>N8182/((12281.9)*(1-EXP(-(0.00354)*I8182))^(1.50598))</f>
        <v>0.31223230829143128</v>
      </c>
      <c r="N8182" s="1">
        <v>65</v>
      </c>
      <c r="O8182" s="1">
        <v>33</v>
      </c>
      <c r="P8182" s="1">
        <v>4.7</v>
      </c>
      <c r="Q8182" s="1">
        <v>16.2</v>
      </c>
      <c r="R8182" s="1">
        <v>0.91</v>
      </c>
      <c r="AJ8182" s="1" t="s">
        <v>439</v>
      </c>
      <c r="AK8182" s="19">
        <v>61.42</v>
      </c>
      <c r="AL8182" s="19">
        <v>21.63</v>
      </c>
      <c r="AM8182" s="1">
        <v>45</v>
      </c>
      <c r="AN8182" s="3">
        <v>1973</v>
      </c>
      <c r="AQ8182">
        <v>80608</v>
      </c>
      <c r="AR8182" s="1" t="s">
        <v>635</v>
      </c>
    </row>
    <row r="8183" spans="1:44" x14ac:dyDescent="0.25">
      <c r="A8183" s="1">
        <v>9836</v>
      </c>
      <c r="B8183" s="1" t="s">
        <v>5216</v>
      </c>
      <c r="C8183" s="1">
        <v>124</v>
      </c>
      <c r="D8183" s="1" t="s">
        <v>5601</v>
      </c>
      <c r="F8183" s="33" t="s">
        <v>859</v>
      </c>
      <c r="G8183" s="1">
        <v>7</v>
      </c>
      <c r="H8183" s="1">
        <v>26</v>
      </c>
      <c r="I8183" s="1">
        <v>8</v>
      </c>
      <c r="J8183" s="1"/>
      <c r="L8183" s="2">
        <f>N8183/((12787.1)*(1-EXP(-(0.003885)*I8183))^(1.55886))</f>
        <v>1.4169661673775171</v>
      </c>
      <c r="N8183" s="1">
        <v>79</v>
      </c>
      <c r="O8183" s="1">
        <v>38.9</v>
      </c>
      <c r="P8183" s="1">
        <v>4.7</v>
      </c>
      <c r="Q8183" s="1">
        <v>5.8</v>
      </c>
      <c r="R8183" s="1">
        <v>2.7</v>
      </c>
      <c r="AJ8183" s="1" t="s">
        <v>439</v>
      </c>
      <c r="AK8183" s="19">
        <v>64</v>
      </c>
      <c r="AL8183" s="19">
        <v>13</v>
      </c>
      <c r="AM8183" s="1">
        <v>90</v>
      </c>
      <c r="AN8183" s="3">
        <v>1959</v>
      </c>
      <c r="AQ8183">
        <v>80608</v>
      </c>
      <c r="AR8183" s="1" t="s">
        <v>3471</v>
      </c>
    </row>
    <row r="8184" spans="1:44" x14ac:dyDescent="0.25">
      <c r="A8184" s="1">
        <v>9837</v>
      </c>
      <c r="B8184" s="1" t="s">
        <v>4011</v>
      </c>
      <c r="C8184" s="1">
        <v>126</v>
      </c>
      <c r="D8184" s="1" t="s">
        <v>5598</v>
      </c>
      <c r="F8184" s="1" t="s">
        <v>445</v>
      </c>
      <c r="H8184" s="1">
        <v>3</v>
      </c>
      <c r="J8184" s="1"/>
      <c r="K8184" s="3">
        <v>40000</v>
      </c>
      <c r="N8184" s="1">
        <v>5.3</v>
      </c>
      <c r="O8184" s="1">
        <v>2.71</v>
      </c>
      <c r="Q8184" s="1">
        <v>0.94</v>
      </c>
      <c r="R8184" s="1">
        <v>1.4</v>
      </c>
      <c r="S8184" s="1">
        <v>1.34</v>
      </c>
      <c r="AJ8184" s="1" t="s">
        <v>439</v>
      </c>
      <c r="AK8184" s="19">
        <v>60.82</v>
      </c>
      <c r="AL8184" s="19">
        <v>16.5</v>
      </c>
      <c r="AM8184" s="1">
        <v>185</v>
      </c>
      <c r="AN8184" s="3">
        <v>1987</v>
      </c>
      <c r="AQ8184">
        <v>80608</v>
      </c>
      <c r="AR8184" s="1" t="s">
        <v>636</v>
      </c>
    </row>
    <row r="8185" spans="1:44" x14ac:dyDescent="0.25">
      <c r="A8185" s="1">
        <v>9838</v>
      </c>
      <c r="B8185" s="1" t="s">
        <v>4011</v>
      </c>
      <c r="C8185" s="1">
        <v>126</v>
      </c>
      <c r="D8185" s="1" t="s">
        <v>5598</v>
      </c>
      <c r="F8185" s="1" t="s">
        <v>445</v>
      </c>
      <c r="H8185" s="1">
        <v>5</v>
      </c>
      <c r="J8185" s="1"/>
      <c r="K8185" s="3">
        <v>40000</v>
      </c>
      <c r="N8185" s="1">
        <v>24</v>
      </c>
      <c r="O8185" s="1">
        <v>12.8</v>
      </c>
      <c r="Q8185" s="1">
        <v>2.34</v>
      </c>
      <c r="R8185" s="1">
        <v>3.35</v>
      </c>
      <c r="S8185" s="1">
        <v>4.16</v>
      </c>
      <c r="AJ8185" s="1" t="s">
        <v>439</v>
      </c>
      <c r="AK8185" s="19">
        <v>60.82</v>
      </c>
      <c r="AL8185" s="19">
        <v>16.5</v>
      </c>
      <c r="AM8185" s="1">
        <v>185</v>
      </c>
      <c r="AN8185" s="3">
        <v>1987</v>
      </c>
      <c r="AQ8185">
        <v>80608</v>
      </c>
      <c r="AR8185" s="1" t="s">
        <v>636</v>
      </c>
    </row>
    <row r="8186" spans="1:44" x14ac:dyDescent="0.25">
      <c r="A8186" s="1">
        <v>9839</v>
      </c>
      <c r="B8186" s="1" t="s">
        <v>4011</v>
      </c>
      <c r="C8186" s="1">
        <v>126</v>
      </c>
      <c r="D8186" s="1" t="s">
        <v>5598</v>
      </c>
      <c r="F8186" s="1" t="s">
        <v>445</v>
      </c>
      <c r="H8186" s="1">
        <v>6</v>
      </c>
      <c r="J8186" s="1"/>
      <c r="K8186" s="3">
        <v>40000</v>
      </c>
      <c r="N8186" s="1">
        <v>56</v>
      </c>
      <c r="O8186" s="1">
        <v>17.399999999999999</v>
      </c>
      <c r="Q8186" s="1">
        <v>3.09</v>
      </c>
      <c r="R8186" s="1">
        <v>3.37</v>
      </c>
      <c r="S8186" s="1">
        <v>5.3</v>
      </c>
      <c r="AJ8186" s="1" t="s">
        <v>439</v>
      </c>
      <c r="AK8186" s="19">
        <v>60.82</v>
      </c>
      <c r="AL8186" s="19">
        <v>16.5</v>
      </c>
      <c r="AM8186" s="1">
        <v>185</v>
      </c>
      <c r="AN8186" s="3">
        <v>1987</v>
      </c>
      <c r="AQ8186">
        <v>80608</v>
      </c>
      <c r="AR8186" s="1" t="s">
        <v>636</v>
      </c>
    </row>
    <row r="8187" spans="1:44" x14ac:dyDescent="0.25">
      <c r="A8187" s="1">
        <v>9840</v>
      </c>
      <c r="B8187" s="1" t="s">
        <v>4011</v>
      </c>
      <c r="C8187" s="1">
        <v>126</v>
      </c>
      <c r="D8187" s="1" t="s">
        <v>5598</v>
      </c>
      <c r="F8187" s="1" t="s">
        <v>445</v>
      </c>
      <c r="H8187" s="1">
        <v>6</v>
      </c>
      <c r="J8187" s="1"/>
      <c r="K8187" s="3">
        <v>40000</v>
      </c>
      <c r="N8187" s="1">
        <v>52</v>
      </c>
      <c r="O8187" s="1">
        <v>16.100000000000001</v>
      </c>
      <c r="Q8187" s="1">
        <v>2.86</v>
      </c>
      <c r="R8187" s="1">
        <v>2.54</v>
      </c>
      <c r="S8187" s="1">
        <v>4.55</v>
      </c>
      <c r="AJ8187" s="1" t="s">
        <v>439</v>
      </c>
      <c r="AK8187" s="19">
        <v>60.82</v>
      </c>
      <c r="AL8187" s="19">
        <v>16.5</v>
      </c>
      <c r="AM8187" s="1">
        <v>185</v>
      </c>
      <c r="AN8187" s="3">
        <v>1987</v>
      </c>
      <c r="AQ8187">
        <v>80608</v>
      </c>
      <c r="AR8187" s="1" t="s">
        <v>636</v>
      </c>
    </row>
    <row r="8188" spans="1:44" x14ac:dyDescent="0.25">
      <c r="A8188" s="1">
        <v>9841</v>
      </c>
      <c r="B8188" s="1" t="s">
        <v>4011</v>
      </c>
      <c r="C8188" s="1">
        <v>126</v>
      </c>
      <c r="D8188" s="1" t="s">
        <v>5598</v>
      </c>
      <c r="F8188" s="1" t="s">
        <v>445</v>
      </c>
      <c r="H8188" s="1">
        <v>7</v>
      </c>
      <c r="J8188" s="1"/>
      <c r="K8188" s="3">
        <v>40000</v>
      </c>
      <c r="N8188" s="1">
        <v>69</v>
      </c>
      <c r="O8188" s="1">
        <v>29.3</v>
      </c>
      <c r="Q8188" s="1">
        <v>5.21</v>
      </c>
      <c r="R8188" s="1">
        <v>2.83</v>
      </c>
      <c r="S8188" s="1">
        <v>7.68</v>
      </c>
      <c r="AJ8188" s="1" t="s">
        <v>439</v>
      </c>
      <c r="AK8188" s="19">
        <v>60.82</v>
      </c>
      <c r="AL8188" s="19">
        <v>16.5</v>
      </c>
      <c r="AM8188" s="1">
        <v>185</v>
      </c>
      <c r="AN8188" s="3">
        <v>1987</v>
      </c>
      <c r="AQ8188">
        <v>80608</v>
      </c>
      <c r="AR8188" s="1" t="s">
        <v>636</v>
      </c>
    </row>
    <row r="8189" spans="1:44" x14ac:dyDescent="0.25">
      <c r="A8189" s="1">
        <v>9842</v>
      </c>
      <c r="B8189" s="1" t="s">
        <v>4011</v>
      </c>
      <c r="C8189" s="1">
        <v>126</v>
      </c>
      <c r="D8189" s="1" t="s">
        <v>5598</v>
      </c>
      <c r="F8189" s="1" t="s">
        <v>445</v>
      </c>
      <c r="H8189" s="1">
        <v>7</v>
      </c>
      <c r="J8189" s="1"/>
      <c r="K8189" s="3">
        <v>40000</v>
      </c>
      <c r="N8189" s="1">
        <v>55</v>
      </c>
      <c r="O8189" s="1">
        <v>23.3</v>
      </c>
      <c r="Q8189" s="1">
        <v>4.1399999999999997</v>
      </c>
      <c r="R8189" s="1">
        <v>2.61</v>
      </c>
      <c r="S8189" s="1">
        <v>5.91</v>
      </c>
      <c r="AJ8189" s="1" t="s">
        <v>439</v>
      </c>
      <c r="AK8189" s="19">
        <v>60.82</v>
      </c>
      <c r="AL8189" s="19">
        <v>16.5</v>
      </c>
      <c r="AM8189" s="1">
        <v>185</v>
      </c>
      <c r="AN8189" s="3">
        <v>1987</v>
      </c>
      <c r="AQ8189">
        <v>80608</v>
      </c>
      <c r="AR8189" s="1" t="s">
        <v>636</v>
      </c>
    </row>
    <row r="8190" spans="1:44" x14ac:dyDescent="0.25">
      <c r="A8190" s="1">
        <v>9843</v>
      </c>
      <c r="B8190" s="1" t="s">
        <v>749</v>
      </c>
      <c r="C8190" s="1">
        <v>110</v>
      </c>
      <c r="D8190" s="1" t="s">
        <v>6295</v>
      </c>
      <c r="F8190" s="1" t="s">
        <v>445</v>
      </c>
      <c r="G8190" s="1">
        <v>9</v>
      </c>
      <c r="H8190" s="1">
        <v>149</v>
      </c>
      <c r="I8190" s="1">
        <v>20.9</v>
      </c>
      <c r="J8190" s="1">
        <v>31.9</v>
      </c>
      <c r="K8190" s="3">
        <v>332</v>
      </c>
      <c r="N8190" s="1">
        <v>298</v>
      </c>
      <c r="O8190" s="1">
        <v>131.4</v>
      </c>
      <c r="P8190" s="1">
        <v>13</v>
      </c>
      <c r="Q8190" s="1">
        <v>48.5</v>
      </c>
      <c r="R8190" s="1">
        <v>3.55</v>
      </c>
      <c r="S8190" s="1">
        <v>39.200000000000003</v>
      </c>
      <c r="AJ8190" s="1" t="s">
        <v>439</v>
      </c>
      <c r="AK8190" s="19">
        <v>55.73</v>
      </c>
      <c r="AL8190" s="19">
        <v>13.3</v>
      </c>
      <c r="AM8190" s="1">
        <v>60</v>
      </c>
      <c r="AN8190" s="3">
        <v>1968</v>
      </c>
      <c r="AQ8190">
        <v>80405</v>
      </c>
      <c r="AR8190" s="1" t="s">
        <v>3138</v>
      </c>
    </row>
    <row r="8191" spans="1:44" x14ac:dyDescent="0.25">
      <c r="A8191" s="1">
        <v>9844</v>
      </c>
      <c r="B8191" s="1" t="s">
        <v>749</v>
      </c>
      <c r="C8191" s="1">
        <v>110</v>
      </c>
      <c r="D8191" s="1" t="s">
        <v>6296</v>
      </c>
      <c r="F8191" s="1" t="s">
        <v>445</v>
      </c>
      <c r="G8191" s="1">
        <v>9</v>
      </c>
      <c r="H8191" s="1">
        <v>200</v>
      </c>
      <c r="I8191" s="1">
        <v>23</v>
      </c>
      <c r="J8191" s="1">
        <v>18.600000000000001</v>
      </c>
      <c r="K8191" s="3">
        <v>452</v>
      </c>
      <c r="N8191" s="1">
        <v>93</v>
      </c>
      <c r="O8191" s="1">
        <v>55.5</v>
      </c>
      <c r="P8191" s="1">
        <v>6.8</v>
      </c>
      <c r="Q8191" s="1">
        <v>20.3</v>
      </c>
      <c r="R8191" s="1">
        <v>1.61</v>
      </c>
      <c r="AJ8191" s="1" t="s">
        <v>439</v>
      </c>
      <c r="AK8191" s="19">
        <v>60.15</v>
      </c>
      <c r="AL8191" s="19">
        <v>17.82</v>
      </c>
      <c r="AN8191" s="3">
        <v>1973</v>
      </c>
      <c r="AQ8191">
        <v>80436</v>
      </c>
      <c r="AR8191" s="1" t="s">
        <v>637</v>
      </c>
    </row>
    <row r="8192" spans="1:44" x14ac:dyDescent="0.25">
      <c r="A8192" s="1">
        <v>9845</v>
      </c>
      <c r="B8192" s="1" t="s">
        <v>5217</v>
      </c>
      <c r="C8192" s="1">
        <v>112</v>
      </c>
      <c r="D8192" s="1" t="s">
        <v>5600</v>
      </c>
      <c r="F8192" s="1" t="s">
        <v>445</v>
      </c>
      <c r="G8192" s="1">
        <v>7</v>
      </c>
      <c r="H8192" s="1">
        <v>90</v>
      </c>
      <c r="I8192" s="1">
        <v>25</v>
      </c>
      <c r="J8192" s="1">
        <v>39</v>
      </c>
      <c r="K8192" s="3">
        <v>240</v>
      </c>
      <c r="N8192" s="1">
        <v>553</v>
      </c>
      <c r="O8192" s="1">
        <v>221</v>
      </c>
      <c r="P8192" s="1">
        <v>9</v>
      </c>
      <c r="Q8192" s="1">
        <v>99</v>
      </c>
      <c r="R8192" s="1">
        <v>3.6</v>
      </c>
      <c r="S8192" s="1">
        <v>51</v>
      </c>
      <c r="AJ8192" s="1" t="s">
        <v>439</v>
      </c>
      <c r="AK8192" s="19">
        <v>56</v>
      </c>
      <c r="AL8192" s="19">
        <v>13.5</v>
      </c>
      <c r="AM8192" s="1" t="s">
        <v>676</v>
      </c>
      <c r="AN8192" s="3">
        <v>1975</v>
      </c>
      <c r="AQ8192">
        <v>80405</v>
      </c>
      <c r="AR8192" s="1" t="s">
        <v>3781</v>
      </c>
    </row>
    <row r="8193" spans="1:44" x14ac:dyDescent="0.25">
      <c r="A8193" s="1">
        <v>9846</v>
      </c>
      <c r="B8193" s="1" t="s">
        <v>5217</v>
      </c>
      <c r="C8193" s="1">
        <v>112</v>
      </c>
      <c r="D8193" s="1" t="s">
        <v>5600</v>
      </c>
      <c r="F8193" s="1" t="s">
        <v>445</v>
      </c>
      <c r="G8193" s="1">
        <v>6</v>
      </c>
      <c r="H8193" s="1">
        <v>90</v>
      </c>
      <c r="I8193" s="1">
        <v>28</v>
      </c>
      <c r="J8193" s="1">
        <v>46.9</v>
      </c>
      <c r="K8193" s="3">
        <v>180</v>
      </c>
      <c r="N8193" s="1">
        <v>452</v>
      </c>
      <c r="O8193" s="1">
        <v>245</v>
      </c>
      <c r="P8193" s="1">
        <v>11</v>
      </c>
      <c r="Q8193" s="1">
        <v>64.900000000000006</v>
      </c>
      <c r="R8193" s="1">
        <v>4.0999999999999996</v>
      </c>
      <c r="S8193" s="1">
        <v>43.4</v>
      </c>
      <c r="AJ8193" s="1" t="s">
        <v>439</v>
      </c>
      <c r="AK8193" s="19">
        <v>56</v>
      </c>
      <c r="AL8193" s="19">
        <v>13.5</v>
      </c>
      <c r="AM8193" s="1" t="s">
        <v>677</v>
      </c>
      <c r="AN8193" s="3">
        <v>1975</v>
      </c>
      <c r="AQ8193">
        <v>80405</v>
      </c>
      <c r="AR8193" s="1" t="s">
        <v>3781</v>
      </c>
    </row>
    <row r="8194" spans="1:44" x14ac:dyDescent="0.25">
      <c r="A8194" s="1">
        <v>9847</v>
      </c>
      <c r="B8194" s="1" t="s">
        <v>5217</v>
      </c>
      <c r="C8194" s="1">
        <v>112</v>
      </c>
      <c r="D8194" s="1" t="s">
        <v>5600</v>
      </c>
      <c r="F8194" s="1" t="s">
        <v>445</v>
      </c>
      <c r="G8194" s="1">
        <v>8</v>
      </c>
      <c r="H8194" s="1">
        <v>100</v>
      </c>
      <c r="I8194" s="1">
        <v>22</v>
      </c>
      <c r="J8194" s="1">
        <v>34.4</v>
      </c>
      <c r="K8194" s="3">
        <v>320</v>
      </c>
      <c r="N8194" s="1">
        <v>301</v>
      </c>
      <c r="O8194" s="1">
        <v>166</v>
      </c>
      <c r="P8194" s="1">
        <v>8</v>
      </c>
      <c r="Q8194" s="1">
        <v>56.3</v>
      </c>
      <c r="R8194" s="1">
        <v>2.7</v>
      </c>
      <c r="S8194" s="1">
        <v>36.6</v>
      </c>
      <c r="AJ8194" s="1" t="s">
        <v>439</v>
      </c>
      <c r="AK8194" s="19">
        <v>56</v>
      </c>
      <c r="AL8194" s="19">
        <v>13.5</v>
      </c>
      <c r="AM8194" s="1" t="s">
        <v>678</v>
      </c>
      <c r="AN8194" s="3">
        <v>1975</v>
      </c>
      <c r="AQ8194">
        <v>80405</v>
      </c>
      <c r="AR8194" s="1" t="s">
        <v>3781</v>
      </c>
    </row>
    <row r="8195" spans="1:44" x14ac:dyDescent="0.25">
      <c r="A8195" s="1">
        <v>9848</v>
      </c>
      <c r="B8195" s="1" t="s">
        <v>171</v>
      </c>
      <c r="C8195" s="1">
        <v>130</v>
      </c>
      <c r="D8195" s="1" t="s">
        <v>5736</v>
      </c>
      <c r="F8195" s="1" t="s">
        <v>445</v>
      </c>
      <c r="G8195" s="1">
        <v>9</v>
      </c>
      <c r="H8195" s="1">
        <v>116</v>
      </c>
      <c r="I8195" s="1">
        <v>20</v>
      </c>
      <c r="J8195" s="1">
        <v>27.1</v>
      </c>
      <c r="K8195" s="3">
        <v>212</v>
      </c>
      <c r="N8195" s="1">
        <v>107</v>
      </c>
      <c r="O8195" s="1">
        <v>49.3</v>
      </c>
      <c r="P8195" s="1">
        <v>10.4</v>
      </c>
      <c r="Q8195" s="1">
        <v>15.7</v>
      </c>
      <c r="R8195" s="1">
        <v>1.6</v>
      </c>
      <c r="S8195" s="1">
        <v>7</v>
      </c>
      <c r="AJ8195" s="1" t="s">
        <v>439</v>
      </c>
      <c r="AK8195" s="19">
        <v>60.15</v>
      </c>
      <c r="AL8195" s="19">
        <v>17.82</v>
      </c>
      <c r="AN8195" s="3">
        <v>1973</v>
      </c>
      <c r="AQ8195">
        <v>80436</v>
      </c>
      <c r="AR8195" s="1" t="s">
        <v>638</v>
      </c>
    </row>
    <row r="8196" spans="1:44" x14ac:dyDescent="0.25">
      <c r="A8196" s="1">
        <v>9849</v>
      </c>
      <c r="B8196" s="1" t="s">
        <v>171</v>
      </c>
      <c r="C8196" s="1">
        <v>130</v>
      </c>
      <c r="D8196" s="1" t="s">
        <v>5974</v>
      </c>
      <c r="F8196" s="1" t="s">
        <v>445</v>
      </c>
      <c r="G8196" s="1">
        <v>8</v>
      </c>
      <c r="H8196" s="1">
        <v>85</v>
      </c>
      <c r="I8196" s="1">
        <v>20.3</v>
      </c>
      <c r="J8196" s="1">
        <v>24.6</v>
      </c>
      <c r="K8196" s="3">
        <v>671</v>
      </c>
      <c r="L8196" s="2">
        <v>0.79</v>
      </c>
      <c r="N8196" s="1">
        <v>281</v>
      </c>
      <c r="O8196" s="1">
        <v>159.80000000000001</v>
      </c>
      <c r="P8196" s="1">
        <v>26.7</v>
      </c>
      <c r="Q8196" s="1">
        <v>29.8</v>
      </c>
      <c r="R8196" s="1">
        <v>3.15</v>
      </c>
      <c r="AJ8196" s="1" t="s">
        <v>439</v>
      </c>
      <c r="AK8196" s="19">
        <v>60.15</v>
      </c>
      <c r="AL8196" s="19">
        <v>17.82</v>
      </c>
      <c r="AN8196" s="3">
        <v>1973</v>
      </c>
      <c r="AQ8196">
        <v>80436</v>
      </c>
      <c r="AR8196" s="1" t="s">
        <v>638</v>
      </c>
    </row>
    <row r="8197" spans="1:44" x14ac:dyDescent="0.25">
      <c r="A8197" s="1">
        <v>9850</v>
      </c>
      <c r="B8197" s="1" t="s">
        <v>171</v>
      </c>
      <c r="C8197" s="1">
        <v>130</v>
      </c>
      <c r="D8197" s="1" t="s">
        <v>5619</v>
      </c>
      <c r="F8197" s="1" t="s">
        <v>445</v>
      </c>
      <c r="G8197" s="1">
        <v>8</v>
      </c>
      <c r="H8197" s="1">
        <v>32</v>
      </c>
      <c r="I8197" s="1">
        <v>11</v>
      </c>
      <c r="J8197" s="1">
        <v>7.4</v>
      </c>
      <c r="K8197" s="3">
        <v>4647</v>
      </c>
      <c r="L8197" s="2">
        <v>0.66</v>
      </c>
      <c r="N8197" s="1">
        <v>84</v>
      </c>
      <c r="O8197" s="1">
        <v>40.1</v>
      </c>
      <c r="P8197" s="1">
        <v>10.1</v>
      </c>
      <c r="Q8197" s="1">
        <v>7.3</v>
      </c>
      <c r="R8197" s="1">
        <v>1.68</v>
      </c>
      <c r="AJ8197" s="1" t="s">
        <v>406</v>
      </c>
      <c r="AK8197" s="19">
        <v>56.09</v>
      </c>
      <c r="AL8197" s="19">
        <v>37.49</v>
      </c>
      <c r="AN8197" s="3">
        <v>1973</v>
      </c>
      <c r="AQ8197">
        <v>80436</v>
      </c>
      <c r="AR8197" s="1" t="s">
        <v>3013</v>
      </c>
    </row>
    <row r="8198" spans="1:44" x14ac:dyDescent="0.25">
      <c r="A8198" s="1">
        <v>9851</v>
      </c>
      <c r="B8198" s="1" t="s">
        <v>171</v>
      </c>
      <c r="C8198" s="1">
        <v>130</v>
      </c>
      <c r="D8198" s="1" t="s">
        <v>5619</v>
      </c>
      <c r="F8198" s="1" t="s">
        <v>445</v>
      </c>
      <c r="G8198" s="1">
        <v>8</v>
      </c>
      <c r="H8198" s="1">
        <v>75</v>
      </c>
      <c r="I8198" s="1">
        <v>19.8</v>
      </c>
      <c r="J8198" s="1">
        <v>19.3</v>
      </c>
      <c r="K8198" s="3">
        <v>1380</v>
      </c>
      <c r="L8198" s="2">
        <v>1.22</v>
      </c>
      <c r="N8198" s="1">
        <v>414</v>
      </c>
      <c r="O8198" s="1">
        <v>148.9</v>
      </c>
      <c r="P8198" s="1">
        <v>37.4</v>
      </c>
      <c r="Q8198" s="1">
        <v>22.5</v>
      </c>
      <c r="R8198" s="1">
        <v>2.4</v>
      </c>
      <c r="AJ8198" s="1" t="s">
        <v>439</v>
      </c>
      <c r="AK8198" s="19">
        <v>60.15</v>
      </c>
      <c r="AL8198" s="19">
        <v>17.82</v>
      </c>
      <c r="AN8198" s="3">
        <v>1973</v>
      </c>
      <c r="AQ8198">
        <v>80436</v>
      </c>
      <c r="AR8198" s="1" t="s">
        <v>3013</v>
      </c>
    </row>
    <row r="8199" spans="1:44" x14ac:dyDescent="0.25">
      <c r="A8199" s="1">
        <v>9853</v>
      </c>
      <c r="B8199" s="1" t="s">
        <v>855</v>
      </c>
      <c r="C8199" s="1">
        <v>102</v>
      </c>
      <c r="D8199" s="1" t="s">
        <v>6312</v>
      </c>
      <c r="F8199" s="1" t="s">
        <v>445</v>
      </c>
      <c r="G8199" s="1">
        <v>6</v>
      </c>
      <c r="H8199" s="1">
        <v>51</v>
      </c>
      <c r="I8199" s="1">
        <v>17.5</v>
      </c>
      <c r="J8199" s="1">
        <v>14.3</v>
      </c>
      <c r="K8199" s="3">
        <v>1100</v>
      </c>
      <c r="N8199" s="1">
        <v>240</v>
      </c>
      <c r="O8199" s="1">
        <v>105.5</v>
      </c>
      <c r="P8199" s="1">
        <v>10.6</v>
      </c>
      <c r="Q8199" s="1">
        <v>24.6</v>
      </c>
      <c r="R8199" s="1">
        <v>11.7</v>
      </c>
      <c r="S8199" s="1">
        <v>45.8</v>
      </c>
      <c r="AJ8199" s="1" t="s">
        <v>411</v>
      </c>
      <c r="AK8199" s="19">
        <v>58</v>
      </c>
      <c r="AL8199" s="19">
        <v>27.5</v>
      </c>
      <c r="AN8199" s="3">
        <v>1968</v>
      </c>
      <c r="AQ8199">
        <v>80436</v>
      </c>
      <c r="AR8199" s="1" t="s">
        <v>3371</v>
      </c>
    </row>
    <row r="8200" spans="1:44" x14ac:dyDescent="0.25">
      <c r="A8200" s="1">
        <v>9854</v>
      </c>
      <c r="B8200" s="1" t="s">
        <v>855</v>
      </c>
      <c r="C8200" s="1">
        <v>102</v>
      </c>
      <c r="D8200" s="1" t="s">
        <v>6400</v>
      </c>
      <c r="F8200" s="1" t="s">
        <v>445</v>
      </c>
      <c r="G8200" s="1">
        <v>7</v>
      </c>
      <c r="H8200" s="1">
        <v>84</v>
      </c>
      <c r="I8200" s="1">
        <v>23.7</v>
      </c>
      <c r="J8200" s="1">
        <v>23</v>
      </c>
      <c r="K8200" s="3">
        <v>608</v>
      </c>
      <c r="N8200" s="1">
        <v>287</v>
      </c>
      <c r="O8200" s="1">
        <v>130.1</v>
      </c>
      <c r="P8200" s="1">
        <v>10.1</v>
      </c>
      <c r="Q8200" s="1">
        <v>26.6</v>
      </c>
      <c r="R8200" s="1">
        <v>13.8</v>
      </c>
      <c r="S8200" s="1">
        <v>64.599999999999994</v>
      </c>
      <c r="AJ8200" s="1" t="s">
        <v>411</v>
      </c>
      <c r="AK8200" s="19">
        <v>58</v>
      </c>
      <c r="AL8200" s="19">
        <v>27.5</v>
      </c>
      <c r="AN8200" s="3">
        <v>1968</v>
      </c>
      <c r="AQ8200">
        <v>80436</v>
      </c>
      <c r="AR8200" s="1" t="s">
        <v>3371</v>
      </c>
    </row>
    <row r="8201" spans="1:44" x14ac:dyDescent="0.25">
      <c r="A8201" s="1">
        <v>9855</v>
      </c>
      <c r="B8201" s="1" t="s">
        <v>855</v>
      </c>
      <c r="C8201" s="1">
        <v>102</v>
      </c>
      <c r="D8201" s="1" t="s">
        <v>5633</v>
      </c>
      <c r="F8201" s="1" t="s">
        <v>445</v>
      </c>
      <c r="G8201" s="1">
        <v>6</v>
      </c>
      <c r="H8201" s="1">
        <v>85</v>
      </c>
      <c r="I8201" s="1">
        <v>28.5</v>
      </c>
      <c r="J8201" s="1">
        <v>36.200000000000003</v>
      </c>
      <c r="K8201" s="3">
        <v>340</v>
      </c>
      <c r="N8201" s="1">
        <v>475</v>
      </c>
      <c r="O8201" s="1">
        <v>225.9</v>
      </c>
      <c r="P8201" s="1">
        <v>16.7</v>
      </c>
      <c r="Q8201" s="1">
        <v>37.5</v>
      </c>
      <c r="R8201" s="1">
        <v>7.05</v>
      </c>
      <c r="S8201" s="1">
        <v>70.900000000000006</v>
      </c>
      <c r="AJ8201" s="1" t="s">
        <v>411</v>
      </c>
      <c r="AK8201" s="19">
        <v>58</v>
      </c>
      <c r="AL8201" s="19">
        <v>27.5</v>
      </c>
      <c r="AN8201" s="3">
        <v>1968</v>
      </c>
      <c r="AQ8201">
        <v>80436</v>
      </c>
      <c r="AR8201" s="1" t="s">
        <v>3371</v>
      </c>
    </row>
    <row r="8202" spans="1:44" x14ac:dyDescent="0.25">
      <c r="A8202" s="1">
        <v>9856</v>
      </c>
      <c r="B8202" s="1" t="s">
        <v>855</v>
      </c>
      <c r="C8202" s="1">
        <v>102</v>
      </c>
      <c r="D8202" s="1" t="s">
        <v>5633</v>
      </c>
      <c r="F8202" s="1" t="s">
        <v>445</v>
      </c>
      <c r="G8202" s="1">
        <v>5</v>
      </c>
      <c r="H8202" s="1">
        <v>40</v>
      </c>
      <c r="I8202" s="1">
        <v>18.600000000000001</v>
      </c>
      <c r="J8202" s="1">
        <v>19.399999999999999</v>
      </c>
      <c r="K8202" s="3">
        <v>1550</v>
      </c>
      <c r="N8202" s="1">
        <v>451</v>
      </c>
      <c r="O8202" s="1">
        <v>192</v>
      </c>
      <c r="Q8202" s="1">
        <v>21.6</v>
      </c>
      <c r="R8202" s="1">
        <v>18.600000000000001</v>
      </c>
      <c r="S8202" s="1">
        <v>48.3</v>
      </c>
      <c r="AJ8202" s="1" t="s">
        <v>411</v>
      </c>
      <c r="AK8202" s="19">
        <v>59</v>
      </c>
      <c r="AL8202" s="19">
        <v>26</v>
      </c>
      <c r="AN8202" s="3">
        <v>1981</v>
      </c>
      <c r="AQ8202">
        <v>80436</v>
      </c>
      <c r="AR8202" s="1" t="s">
        <v>3391</v>
      </c>
    </row>
    <row r="8203" spans="1:44" x14ac:dyDescent="0.25">
      <c r="A8203" s="1">
        <v>9857</v>
      </c>
      <c r="B8203" s="1" t="s">
        <v>855</v>
      </c>
      <c r="C8203" s="1">
        <v>102</v>
      </c>
      <c r="D8203" s="1" t="s">
        <v>5894</v>
      </c>
      <c r="F8203" s="1" t="s">
        <v>445</v>
      </c>
      <c r="G8203" s="1">
        <v>11</v>
      </c>
      <c r="H8203" s="1">
        <v>91</v>
      </c>
      <c r="I8203" s="1">
        <v>8.9</v>
      </c>
      <c r="J8203" s="1">
        <v>12.2</v>
      </c>
      <c r="K8203" s="3">
        <v>920</v>
      </c>
      <c r="N8203" s="1">
        <v>34</v>
      </c>
      <c r="O8203" s="1">
        <v>14.3</v>
      </c>
      <c r="Q8203" s="1">
        <v>6.1</v>
      </c>
      <c r="R8203" s="1">
        <v>4.9000000000000004</v>
      </c>
      <c r="S8203" s="1">
        <v>13.6</v>
      </c>
      <c r="AJ8203" s="1" t="s">
        <v>411</v>
      </c>
      <c r="AK8203" s="19">
        <v>58.5</v>
      </c>
      <c r="AL8203" s="19">
        <v>26.5</v>
      </c>
      <c r="AN8203" s="3">
        <v>1989</v>
      </c>
      <c r="AQ8203">
        <v>80436</v>
      </c>
      <c r="AR8203" s="1" t="s">
        <v>639</v>
      </c>
    </row>
    <row r="8204" spans="1:44" x14ac:dyDescent="0.25">
      <c r="A8204" s="1">
        <v>9858</v>
      </c>
      <c r="B8204" s="1" t="s">
        <v>855</v>
      </c>
      <c r="C8204" s="1">
        <v>102</v>
      </c>
      <c r="D8204" s="1" t="s">
        <v>5633</v>
      </c>
      <c r="F8204" s="1" t="s">
        <v>445</v>
      </c>
      <c r="G8204" s="1">
        <v>6</v>
      </c>
      <c r="H8204" s="1">
        <v>80</v>
      </c>
      <c r="I8204" s="1">
        <v>26</v>
      </c>
      <c r="J8204" s="1">
        <v>31</v>
      </c>
      <c r="K8204" s="3">
        <v>362</v>
      </c>
      <c r="N8204" s="1">
        <v>450</v>
      </c>
      <c r="O8204" s="1">
        <v>155</v>
      </c>
      <c r="Q8204" s="1">
        <v>43</v>
      </c>
      <c r="R8204" s="1">
        <v>11</v>
      </c>
      <c r="S8204" s="1">
        <v>63</v>
      </c>
      <c r="AJ8204" s="1" t="s">
        <v>411</v>
      </c>
      <c r="AK8204" s="19">
        <v>59</v>
      </c>
      <c r="AL8204" s="19">
        <v>26</v>
      </c>
      <c r="AN8204" s="3">
        <v>1975</v>
      </c>
      <c r="AQ8204">
        <v>80436</v>
      </c>
      <c r="AR8204" s="1" t="s">
        <v>5184</v>
      </c>
    </row>
    <row r="8205" spans="1:44" x14ac:dyDescent="0.25">
      <c r="A8205" s="1">
        <v>9859</v>
      </c>
      <c r="B8205" s="1" t="s">
        <v>855</v>
      </c>
      <c r="C8205" s="1">
        <v>102</v>
      </c>
      <c r="D8205" s="1" t="s">
        <v>5633</v>
      </c>
      <c r="F8205" s="1" t="s">
        <v>445</v>
      </c>
      <c r="G8205" s="1">
        <v>6</v>
      </c>
      <c r="H8205" s="1">
        <v>90</v>
      </c>
      <c r="I8205" s="1">
        <v>26.3</v>
      </c>
      <c r="J8205" s="1">
        <v>30.5</v>
      </c>
      <c r="K8205" s="3">
        <v>245</v>
      </c>
      <c r="N8205" s="1">
        <v>300</v>
      </c>
      <c r="O8205" s="1">
        <v>106</v>
      </c>
      <c r="Q8205" s="1">
        <v>32.799999999999997</v>
      </c>
      <c r="R8205" s="1">
        <v>8.1999999999999993</v>
      </c>
      <c r="S8205" s="1">
        <v>48</v>
      </c>
      <c r="AJ8205" s="1" t="s">
        <v>411</v>
      </c>
      <c r="AK8205" s="19">
        <v>59</v>
      </c>
      <c r="AL8205" s="19">
        <v>26</v>
      </c>
      <c r="AN8205" s="3">
        <v>1975</v>
      </c>
      <c r="AQ8205">
        <v>80436</v>
      </c>
      <c r="AR8205" s="1" t="s">
        <v>5184</v>
      </c>
    </row>
    <row r="8206" spans="1:44" x14ac:dyDescent="0.25">
      <c r="A8206" s="1">
        <v>9860</v>
      </c>
      <c r="B8206" s="1" t="s">
        <v>855</v>
      </c>
      <c r="C8206" s="1">
        <v>102</v>
      </c>
      <c r="D8206" s="1" t="s">
        <v>6239</v>
      </c>
      <c r="F8206" s="1" t="s">
        <v>445</v>
      </c>
      <c r="G8206" s="1">
        <v>6</v>
      </c>
      <c r="H8206" s="1">
        <v>100</v>
      </c>
      <c r="I8206" s="1">
        <v>27.1</v>
      </c>
      <c r="J8206" s="1">
        <v>30.5</v>
      </c>
      <c r="K8206" s="3">
        <v>376</v>
      </c>
      <c r="N8206" s="1">
        <v>445</v>
      </c>
      <c r="O8206" s="1">
        <v>167</v>
      </c>
      <c r="Q8206" s="1">
        <v>17.600000000000001</v>
      </c>
      <c r="R8206" s="1">
        <v>4.4000000000000004</v>
      </c>
      <c r="S8206" s="1">
        <v>60</v>
      </c>
      <c r="AJ8206" s="1" t="s">
        <v>411</v>
      </c>
      <c r="AK8206" s="19">
        <v>59</v>
      </c>
      <c r="AL8206" s="19">
        <v>26</v>
      </c>
      <c r="AN8206" s="3">
        <v>1975</v>
      </c>
      <c r="AQ8206">
        <v>80436</v>
      </c>
      <c r="AR8206" s="1" t="s">
        <v>5184</v>
      </c>
    </row>
    <row r="8207" spans="1:44" x14ac:dyDescent="0.25">
      <c r="A8207" s="1">
        <v>9861</v>
      </c>
      <c r="B8207" s="1" t="s">
        <v>1233</v>
      </c>
      <c r="C8207" s="1">
        <v>101</v>
      </c>
      <c r="D8207" s="1" t="s">
        <v>5627</v>
      </c>
      <c r="F8207" s="1" t="s">
        <v>445</v>
      </c>
      <c r="G8207" s="1">
        <v>10</v>
      </c>
      <c r="H8207" s="1">
        <v>40</v>
      </c>
      <c r="I8207" s="1">
        <v>6.2</v>
      </c>
      <c r="J8207" s="1">
        <v>7</v>
      </c>
      <c r="K8207" s="3">
        <v>2887</v>
      </c>
      <c r="L8207" s="2">
        <f>N8207/((1948.03)*(1-EXP(-(0.015672)*I8207))^(1.40829))</f>
        <v>0.4833511398221832</v>
      </c>
      <c r="N8207" s="1">
        <v>33</v>
      </c>
      <c r="O8207" s="1">
        <v>21.45</v>
      </c>
      <c r="Q8207" s="1">
        <v>7.19</v>
      </c>
      <c r="R8207" s="1">
        <v>2.96</v>
      </c>
      <c r="AJ8207" s="1" t="s">
        <v>411</v>
      </c>
      <c r="AK8207" s="19">
        <v>59</v>
      </c>
      <c r="AL8207" s="19">
        <v>26</v>
      </c>
      <c r="AN8207" s="3">
        <v>1970</v>
      </c>
      <c r="AQ8207">
        <v>80436</v>
      </c>
      <c r="AR8207" s="1" t="s">
        <v>640</v>
      </c>
    </row>
    <row r="8208" spans="1:44" x14ac:dyDescent="0.25">
      <c r="A8208" s="1">
        <v>9862</v>
      </c>
      <c r="B8208" s="1" t="s">
        <v>1233</v>
      </c>
      <c r="C8208" s="1">
        <v>101</v>
      </c>
      <c r="D8208" s="1" t="s">
        <v>6389</v>
      </c>
      <c r="F8208" s="1" t="s">
        <v>445</v>
      </c>
      <c r="G8208" s="1">
        <v>8</v>
      </c>
      <c r="H8208" s="1">
        <v>15</v>
      </c>
      <c r="I8208" s="1">
        <v>4.4000000000000004</v>
      </c>
      <c r="J8208" s="1">
        <v>5.2</v>
      </c>
      <c r="K8208" s="3">
        <v>4400</v>
      </c>
      <c r="L8208" s="2">
        <f>N8208/((1668.67)*(1-EXP(-(0.022864)*I8208))^(1.61028))</f>
        <v>0.57679287675472279</v>
      </c>
      <c r="N8208" s="1">
        <v>22</v>
      </c>
      <c r="R8208" s="1">
        <v>2.2999999999999998</v>
      </c>
      <c r="AJ8208" s="1" t="s">
        <v>411</v>
      </c>
      <c r="AK8208" s="19">
        <v>58</v>
      </c>
      <c r="AL8208" s="19">
        <v>25</v>
      </c>
      <c r="AN8208" s="3">
        <v>1984</v>
      </c>
      <c r="AQ8208">
        <v>80436</v>
      </c>
      <c r="AR8208" s="1" t="s">
        <v>641</v>
      </c>
    </row>
    <row r="8209" spans="1:44" x14ac:dyDescent="0.25">
      <c r="A8209" s="1">
        <v>9863</v>
      </c>
      <c r="B8209" s="1" t="s">
        <v>1233</v>
      </c>
      <c r="C8209" s="1">
        <v>101</v>
      </c>
      <c r="D8209" s="1" t="s">
        <v>5627</v>
      </c>
      <c r="F8209" s="1" t="s">
        <v>445</v>
      </c>
      <c r="G8209" s="1">
        <v>8</v>
      </c>
      <c r="H8209" s="1">
        <v>27</v>
      </c>
      <c r="I8209" s="1">
        <v>7.3</v>
      </c>
      <c r="J8209" s="1">
        <v>6.3</v>
      </c>
      <c r="K8209" s="3">
        <v>5640</v>
      </c>
      <c r="L8209" s="2">
        <f>N8209/((1668.67)*(1-EXP(-(0.022864)*I8209))^(1.61028))</f>
        <v>1.0145909715359231</v>
      </c>
      <c r="N8209" s="1">
        <v>83</v>
      </c>
      <c r="R8209" s="1">
        <v>3.8</v>
      </c>
      <c r="AJ8209" s="1" t="s">
        <v>411</v>
      </c>
      <c r="AK8209" s="19">
        <v>58</v>
      </c>
      <c r="AL8209" s="19">
        <v>25</v>
      </c>
      <c r="AN8209" s="3">
        <v>1984</v>
      </c>
      <c r="AQ8209">
        <v>80436</v>
      </c>
      <c r="AR8209" s="1" t="s">
        <v>641</v>
      </c>
    </row>
    <row r="8210" spans="1:44" x14ac:dyDescent="0.25">
      <c r="A8210" s="1">
        <v>9864</v>
      </c>
      <c r="B8210" s="1" t="s">
        <v>1233</v>
      </c>
      <c r="C8210" s="1">
        <v>101</v>
      </c>
      <c r="D8210" s="1" t="s">
        <v>6188</v>
      </c>
      <c r="F8210" s="1" t="s">
        <v>445</v>
      </c>
      <c r="G8210" s="1">
        <v>9</v>
      </c>
      <c r="H8210" s="1">
        <v>46</v>
      </c>
      <c r="I8210" s="1">
        <v>10.199999999999999</v>
      </c>
      <c r="J8210" s="1">
        <v>10</v>
      </c>
      <c r="K8210" s="3">
        <v>4410</v>
      </c>
      <c r="L8210" s="2">
        <f>N8210/((1581.94)*(1-EXP(-(0.021301)*I8210))^(1.51716))</f>
        <v>1.0320267155560219</v>
      </c>
      <c r="N8210" s="1">
        <v>137</v>
      </c>
      <c r="R8210" s="1">
        <v>3.6</v>
      </c>
      <c r="AJ8210" s="1" t="s">
        <v>411</v>
      </c>
      <c r="AK8210" s="19">
        <v>58</v>
      </c>
      <c r="AL8210" s="19">
        <v>25</v>
      </c>
      <c r="AN8210" s="3">
        <v>1984</v>
      </c>
      <c r="AQ8210">
        <v>80436</v>
      </c>
      <c r="AR8210" s="1" t="s">
        <v>641</v>
      </c>
    </row>
    <row r="8211" spans="1:44" x14ac:dyDescent="0.25">
      <c r="A8211" s="1">
        <v>9865</v>
      </c>
      <c r="B8211" s="1" t="s">
        <v>1233</v>
      </c>
      <c r="C8211" s="1">
        <v>101</v>
      </c>
      <c r="D8211" s="1" t="s">
        <v>6188</v>
      </c>
      <c r="F8211" s="1" t="s">
        <v>445</v>
      </c>
      <c r="G8211" s="1">
        <v>8</v>
      </c>
      <c r="H8211" s="1">
        <v>72</v>
      </c>
      <c r="I8211" s="1">
        <v>18.100000000000001</v>
      </c>
      <c r="J8211" s="1">
        <v>20.7</v>
      </c>
      <c r="K8211" s="3">
        <v>1335</v>
      </c>
      <c r="L8211" s="2">
        <f>N8211/((1668.67)*(1-EXP(-(0.022864)*I8211))^(1.61028))</f>
        <v>0.94807286086217102</v>
      </c>
      <c r="N8211" s="1">
        <v>277</v>
      </c>
      <c r="R8211" s="1">
        <v>2.67</v>
      </c>
      <c r="AJ8211" s="1" t="s">
        <v>411</v>
      </c>
      <c r="AK8211" s="19">
        <v>58</v>
      </c>
      <c r="AL8211" s="19">
        <v>25</v>
      </c>
      <c r="AN8211" s="3">
        <v>1984</v>
      </c>
      <c r="AQ8211">
        <v>80436</v>
      </c>
      <c r="AR8211" s="1" t="s">
        <v>641</v>
      </c>
    </row>
    <row r="8212" spans="1:44" x14ac:dyDescent="0.25">
      <c r="A8212" s="1">
        <v>9866</v>
      </c>
      <c r="B8212" s="1" t="s">
        <v>5283</v>
      </c>
      <c r="C8212" s="1">
        <v>110</v>
      </c>
      <c r="D8212" s="1" t="s">
        <v>5623</v>
      </c>
      <c r="F8212" s="1" t="s">
        <v>445</v>
      </c>
      <c r="G8212" s="1">
        <v>9</v>
      </c>
      <c r="H8212" s="1">
        <v>200</v>
      </c>
      <c r="I8212" s="1">
        <v>19</v>
      </c>
      <c r="J8212" s="1">
        <v>36.1</v>
      </c>
      <c r="K8212" s="3">
        <v>168</v>
      </c>
      <c r="N8212" s="1">
        <v>163</v>
      </c>
      <c r="AJ8212" s="1" t="s">
        <v>411</v>
      </c>
      <c r="AK8212" s="19">
        <v>58.42</v>
      </c>
      <c r="AL8212" s="19">
        <v>24.17</v>
      </c>
      <c r="AN8212" s="3">
        <v>1968</v>
      </c>
      <c r="AQ8212">
        <v>80436</v>
      </c>
      <c r="AR8212" s="1" t="s">
        <v>3371</v>
      </c>
    </row>
    <row r="8213" spans="1:44" x14ac:dyDescent="0.25">
      <c r="A8213" s="1">
        <v>9867</v>
      </c>
      <c r="B8213" s="1" t="s">
        <v>1</v>
      </c>
      <c r="C8213" s="1">
        <v>105</v>
      </c>
      <c r="D8213" s="1" t="s">
        <v>5628</v>
      </c>
      <c r="F8213" s="1" t="s">
        <v>445</v>
      </c>
      <c r="H8213" s="1">
        <v>50</v>
      </c>
      <c r="J8213" s="1">
        <v>23.2</v>
      </c>
      <c r="K8213" s="3">
        <v>433</v>
      </c>
      <c r="N8213" s="1">
        <v>198</v>
      </c>
      <c r="O8213" s="1">
        <v>82</v>
      </c>
      <c r="P8213" s="1">
        <v>7</v>
      </c>
      <c r="Q8213" s="1">
        <v>25</v>
      </c>
      <c r="R8213" s="1">
        <v>11</v>
      </c>
      <c r="AJ8213" s="1" t="s">
        <v>433</v>
      </c>
      <c r="AK8213" s="19">
        <v>37.1</v>
      </c>
      <c r="AL8213" s="19">
        <v>128.91999999999999</v>
      </c>
      <c r="AN8213" s="3">
        <v>1999</v>
      </c>
      <c r="AQ8213">
        <v>80413</v>
      </c>
      <c r="AR8213" s="1" t="s">
        <v>642</v>
      </c>
    </row>
    <row r="8214" spans="1:44" x14ac:dyDescent="0.25">
      <c r="A8214" s="1">
        <v>9868</v>
      </c>
      <c r="B8214" s="1" t="s">
        <v>1</v>
      </c>
      <c r="C8214" s="1">
        <v>105</v>
      </c>
      <c r="D8214" s="1" t="s">
        <v>5628</v>
      </c>
      <c r="F8214" s="33" t="s">
        <v>859</v>
      </c>
      <c r="H8214" s="1">
        <v>17</v>
      </c>
      <c r="J8214" s="1">
        <v>10.199999999999999</v>
      </c>
      <c r="K8214" s="3">
        <v>1406</v>
      </c>
      <c r="N8214" s="1">
        <v>101</v>
      </c>
      <c r="O8214" s="1">
        <v>41.8</v>
      </c>
      <c r="P8214" s="1">
        <v>4.71</v>
      </c>
      <c r="Q8214" s="1">
        <v>9</v>
      </c>
      <c r="R8214" s="1">
        <v>1.5</v>
      </c>
      <c r="AJ8214" s="1" t="s">
        <v>433</v>
      </c>
      <c r="AK8214" s="19">
        <v>37.5</v>
      </c>
      <c r="AL8214" s="19">
        <v>127.5</v>
      </c>
      <c r="AN8214" s="3">
        <v>1999</v>
      </c>
      <c r="AQ8214">
        <v>80413</v>
      </c>
      <c r="AR8214" s="1" t="s">
        <v>642</v>
      </c>
    </row>
    <row r="8215" spans="1:44" x14ac:dyDescent="0.25">
      <c r="A8215" s="1">
        <v>9869</v>
      </c>
      <c r="B8215" s="1" t="s">
        <v>1</v>
      </c>
      <c r="C8215" s="1">
        <v>105</v>
      </c>
      <c r="D8215" s="1" t="s">
        <v>5628</v>
      </c>
      <c r="F8215" s="33" t="s">
        <v>859</v>
      </c>
      <c r="H8215" s="1">
        <v>26</v>
      </c>
      <c r="J8215" s="1">
        <v>17.3</v>
      </c>
      <c r="K8215" s="3">
        <v>1168</v>
      </c>
      <c r="N8215" s="1">
        <v>249</v>
      </c>
      <c r="O8215" s="1">
        <v>102.9</v>
      </c>
      <c r="P8215" s="1">
        <v>10</v>
      </c>
      <c r="Q8215" s="1">
        <v>30</v>
      </c>
      <c r="R8215" s="1">
        <v>7.1</v>
      </c>
      <c r="AJ8215" s="1" t="s">
        <v>433</v>
      </c>
      <c r="AK8215" s="19">
        <v>37.5</v>
      </c>
      <c r="AL8215" s="19">
        <v>127.5</v>
      </c>
      <c r="AN8215" s="3">
        <v>1999</v>
      </c>
      <c r="AQ8215">
        <v>80413</v>
      </c>
      <c r="AR8215" s="1" t="s">
        <v>642</v>
      </c>
    </row>
    <row r="8216" spans="1:44" x14ac:dyDescent="0.25">
      <c r="A8216" s="1">
        <v>9870</v>
      </c>
      <c r="B8216" s="1" t="s">
        <v>1</v>
      </c>
      <c r="C8216" s="1">
        <v>105</v>
      </c>
      <c r="D8216" s="1" t="s">
        <v>5628</v>
      </c>
      <c r="F8216" s="33" t="s">
        <v>859</v>
      </c>
      <c r="H8216" s="1">
        <v>36</v>
      </c>
      <c r="J8216" s="1">
        <v>21.3</v>
      </c>
      <c r="K8216" s="3">
        <v>805</v>
      </c>
      <c r="N8216" s="1">
        <v>344</v>
      </c>
      <c r="O8216" s="1">
        <v>142</v>
      </c>
      <c r="P8216" s="1">
        <v>12</v>
      </c>
      <c r="Q8216" s="1">
        <v>50</v>
      </c>
      <c r="R8216" s="1">
        <v>16</v>
      </c>
      <c r="AJ8216" s="1" t="s">
        <v>433</v>
      </c>
      <c r="AK8216" s="19">
        <v>37.5</v>
      </c>
      <c r="AL8216" s="19">
        <v>127.5</v>
      </c>
      <c r="AN8216" s="3">
        <v>1999</v>
      </c>
      <c r="AQ8216">
        <v>80413</v>
      </c>
      <c r="AR8216" s="1" t="s">
        <v>642</v>
      </c>
    </row>
    <row r="8217" spans="1:44" x14ac:dyDescent="0.25">
      <c r="A8217" s="1">
        <v>9871</v>
      </c>
      <c r="B8217" s="1" t="s">
        <v>1</v>
      </c>
      <c r="C8217" s="1">
        <v>105</v>
      </c>
      <c r="D8217" s="1" t="s">
        <v>5628</v>
      </c>
      <c r="F8217" s="33" t="s">
        <v>859</v>
      </c>
      <c r="H8217" s="1">
        <v>46</v>
      </c>
      <c r="J8217" s="1">
        <v>32.4</v>
      </c>
      <c r="K8217" s="3">
        <v>488</v>
      </c>
      <c r="N8217" s="1">
        <v>429</v>
      </c>
      <c r="O8217" s="1">
        <v>177</v>
      </c>
      <c r="P8217" s="1">
        <v>14</v>
      </c>
      <c r="Q8217" s="1">
        <v>74</v>
      </c>
      <c r="R8217" s="1">
        <v>29</v>
      </c>
      <c r="AJ8217" s="1" t="s">
        <v>433</v>
      </c>
      <c r="AK8217" s="19">
        <v>37.5</v>
      </c>
      <c r="AL8217" s="19">
        <v>127.5</v>
      </c>
      <c r="AN8217" s="3">
        <v>1999</v>
      </c>
      <c r="AQ8217">
        <v>80413</v>
      </c>
      <c r="AR8217" s="1" t="s">
        <v>642</v>
      </c>
    </row>
    <row r="8218" spans="1:44" x14ac:dyDescent="0.25">
      <c r="A8218" s="1">
        <v>9872</v>
      </c>
      <c r="B8218" s="1" t="s">
        <v>1</v>
      </c>
      <c r="C8218" s="1">
        <v>105</v>
      </c>
      <c r="D8218" s="1" t="s">
        <v>5628</v>
      </c>
      <c r="F8218" s="33" t="s">
        <v>859</v>
      </c>
      <c r="H8218" s="1">
        <v>57</v>
      </c>
      <c r="J8218" s="1">
        <v>34.299999999999997</v>
      </c>
      <c r="K8218" s="3">
        <v>491</v>
      </c>
      <c r="N8218" s="1">
        <v>438</v>
      </c>
      <c r="O8218" s="1">
        <v>181</v>
      </c>
      <c r="P8218" s="1">
        <v>14</v>
      </c>
      <c r="Q8218" s="1">
        <v>78</v>
      </c>
      <c r="R8218" s="1">
        <v>32</v>
      </c>
      <c r="AJ8218" s="1" t="s">
        <v>433</v>
      </c>
      <c r="AK8218" s="19">
        <v>37.5</v>
      </c>
      <c r="AL8218" s="19">
        <v>127.5</v>
      </c>
      <c r="AN8218" s="3">
        <v>1999</v>
      </c>
      <c r="AQ8218">
        <v>80413</v>
      </c>
      <c r="AR8218" s="1" t="s">
        <v>642</v>
      </c>
    </row>
    <row r="8219" spans="1:44" x14ac:dyDescent="0.25">
      <c r="A8219" s="1">
        <v>9873</v>
      </c>
      <c r="B8219" s="1" t="s">
        <v>1</v>
      </c>
      <c r="C8219" s="1">
        <v>105</v>
      </c>
      <c r="D8219" s="1" t="s">
        <v>5628</v>
      </c>
      <c r="F8219" s="33" t="s">
        <v>859</v>
      </c>
      <c r="H8219" s="1">
        <v>68</v>
      </c>
      <c r="J8219" s="1">
        <v>38.1</v>
      </c>
      <c r="K8219" s="3">
        <v>484</v>
      </c>
      <c r="N8219" s="1">
        <v>472</v>
      </c>
      <c r="O8219" s="1">
        <v>195</v>
      </c>
      <c r="P8219" s="1">
        <v>15</v>
      </c>
      <c r="Q8219" s="1">
        <v>89</v>
      </c>
      <c r="R8219" s="1">
        <v>40</v>
      </c>
      <c r="AJ8219" s="1" t="s">
        <v>433</v>
      </c>
      <c r="AK8219" s="19">
        <v>37.5</v>
      </c>
      <c r="AL8219" s="19">
        <v>127.5</v>
      </c>
      <c r="AN8219" s="3">
        <v>1999</v>
      </c>
      <c r="AQ8219">
        <v>80413</v>
      </c>
      <c r="AR8219" s="1" t="s">
        <v>642</v>
      </c>
    </row>
    <row r="8220" spans="1:44" x14ac:dyDescent="0.25">
      <c r="A8220" s="1">
        <v>9874</v>
      </c>
      <c r="B8220" s="1" t="s">
        <v>1</v>
      </c>
      <c r="C8220" s="1">
        <v>105</v>
      </c>
      <c r="D8220" s="1" t="s">
        <v>5628</v>
      </c>
      <c r="F8220" s="33" t="s">
        <v>859</v>
      </c>
      <c r="H8220" s="1">
        <v>74</v>
      </c>
      <c r="J8220" s="1">
        <v>44.3</v>
      </c>
      <c r="K8220" s="3">
        <v>256</v>
      </c>
      <c r="N8220" s="1">
        <v>439</v>
      </c>
      <c r="O8220" s="1">
        <v>181.2</v>
      </c>
      <c r="P8220" s="1">
        <v>12.7</v>
      </c>
      <c r="Q8220" s="1">
        <v>89</v>
      </c>
      <c r="R8220" s="1">
        <v>47.7</v>
      </c>
      <c r="AJ8220" s="1" t="s">
        <v>433</v>
      </c>
      <c r="AK8220" s="19">
        <v>37.5</v>
      </c>
      <c r="AL8220" s="19">
        <v>127.5</v>
      </c>
      <c r="AN8220" s="3">
        <v>1999</v>
      </c>
      <c r="AQ8220">
        <v>80413</v>
      </c>
      <c r="AR8220" s="1" t="s">
        <v>642</v>
      </c>
    </row>
    <row r="8221" spans="1:44" x14ac:dyDescent="0.25">
      <c r="A8221" s="1">
        <v>9875</v>
      </c>
      <c r="B8221" s="1" t="s">
        <v>705</v>
      </c>
      <c r="C8221" s="1">
        <v>104</v>
      </c>
      <c r="D8221" s="1" t="s">
        <v>5618</v>
      </c>
      <c r="F8221" s="33" t="s">
        <v>859</v>
      </c>
      <c r="G8221" s="1">
        <v>5</v>
      </c>
      <c r="H8221" s="1">
        <v>21</v>
      </c>
      <c r="I8221" s="1">
        <v>15.3</v>
      </c>
      <c r="J8221" s="1">
        <v>15.1</v>
      </c>
      <c r="K8221" s="3">
        <v>1240</v>
      </c>
      <c r="N8221" s="1">
        <v>169</v>
      </c>
      <c r="O8221" s="1">
        <v>67.5</v>
      </c>
      <c r="Q8221" s="1">
        <v>12.1</v>
      </c>
      <c r="R8221" s="1">
        <v>4.5</v>
      </c>
      <c r="AJ8221" s="1" t="s">
        <v>412</v>
      </c>
      <c r="AK8221" s="19">
        <v>43.22</v>
      </c>
      <c r="AL8221" s="19">
        <v>142.38</v>
      </c>
      <c r="AM8221" s="1">
        <v>300</v>
      </c>
      <c r="AN8221" s="3">
        <v>1972</v>
      </c>
      <c r="AQ8221">
        <v>80510</v>
      </c>
      <c r="AR8221" s="1" t="s">
        <v>643</v>
      </c>
    </row>
    <row r="8222" spans="1:44" x14ac:dyDescent="0.25">
      <c r="A8222" s="1">
        <v>9876</v>
      </c>
      <c r="B8222" s="1" t="s">
        <v>705</v>
      </c>
      <c r="C8222" s="1">
        <v>104</v>
      </c>
      <c r="D8222" s="1" t="s">
        <v>5618</v>
      </c>
      <c r="F8222" s="33" t="s">
        <v>859</v>
      </c>
      <c r="G8222" s="1">
        <v>5</v>
      </c>
      <c r="H8222" s="1">
        <v>11</v>
      </c>
      <c r="I8222" s="1">
        <v>5.47</v>
      </c>
      <c r="J8222" s="1">
        <v>6.9</v>
      </c>
      <c r="K8222" s="3">
        <v>1200</v>
      </c>
      <c r="N8222" s="1">
        <v>14.6</v>
      </c>
      <c r="O8222" s="1">
        <v>5.44</v>
      </c>
      <c r="Q8222" s="1">
        <v>4.37</v>
      </c>
      <c r="R8222" s="1">
        <v>1.5</v>
      </c>
      <c r="AJ8222" s="1" t="s">
        <v>412</v>
      </c>
      <c r="AK8222" s="19">
        <v>43</v>
      </c>
      <c r="AL8222" s="19">
        <v>141</v>
      </c>
      <c r="AN8222" s="3">
        <v>1997</v>
      </c>
      <c r="AQ8222">
        <v>80510</v>
      </c>
      <c r="AR8222" s="1" t="s">
        <v>643</v>
      </c>
    </row>
    <row r="8223" spans="1:44" x14ac:dyDescent="0.25">
      <c r="A8223" s="1">
        <v>9877</v>
      </c>
      <c r="B8223" s="1" t="s">
        <v>705</v>
      </c>
      <c r="C8223" s="1">
        <v>104</v>
      </c>
      <c r="D8223" s="1" t="s">
        <v>5618</v>
      </c>
      <c r="F8223" s="33" t="s">
        <v>859</v>
      </c>
      <c r="G8223" s="1">
        <v>5</v>
      </c>
      <c r="H8223" s="1">
        <v>11</v>
      </c>
      <c r="I8223" s="1">
        <v>5.4</v>
      </c>
      <c r="J8223" s="1">
        <v>7.1</v>
      </c>
      <c r="K8223" s="3">
        <v>1430</v>
      </c>
      <c r="N8223" s="1">
        <v>18.399999999999999</v>
      </c>
      <c r="O8223" s="1">
        <v>6.75</v>
      </c>
      <c r="Q8223" s="1">
        <v>5.4</v>
      </c>
      <c r="R8223" s="1">
        <v>1.84</v>
      </c>
      <c r="AJ8223" s="1" t="s">
        <v>412</v>
      </c>
      <c r="AK8223" s="19">
        <v>43</v>
      </c>
      <c r="AL8223" s="19">
        <v>141</v>
      </c>
      <c r="AN8223" s="3">
        <v>1997</v>
      </c>
      <c r="AQ8223">
        <v>80510</v>
      </c>
      <c r="AR8223" s="1" t="s">
        <v>643</v>
      </c>
    </row>
    <row r="8224" spans="1:44" x14ac:dyDescent="0.25">
      <c r="A8224" s="1">
        <v>9878</v>
      </c>
      <c r="B8224" s="1" t="s">
        <v>705</v>
      </c>
      <c r="C8224" s="1">
        <v>104</v>
      </c>
      <c r="D8224" s="1" t="s">
        <v>5618</v>
      </c>
      <c r="F8224" s="33" t="s">
        <v>859</v>
      </c>
      <c r="G8224" s="1">
        <v>6</v>
      </c>
      <c r="H8224" s="1">
        <v>51</v>
      </c>
      <c r="I8224" s="1">
        <v>17.600000000000001</v>
      </c>
      <c r="J8224" s="1">
        <v>20.9</v>
      </c>
      <c r="K8224" s="3">
        <v>822</v>
      </c>
      <c r="N8224" s="1">
        <v>263.89999999999998</v>
      </c>
      <c r="O8224" s="1">
        <v>106.4</v>
      </c>
      <c r="Q8224" s="1">
        <v>13.6</v>
      </c>
      <c r="R8224" s="1">
        <v>2.48</v>
      </c>
      <c r="S8224" s="1">
        <v>30.1</v>
      </c>
      <c r="AJ8224" s="1" t="s">
        <v>412</v>
      </c>
      <c r="AK8224" s="19">
        <v>36.83</v>
      </c>
      <c r="AL8224" s="19">
        <v>139.66999999999999</v>
      </c>
      <c r="AN8224" s="3">
        <v>1972</v>
      </c>
      <c r="AQ8224">
        <v>80428</v>
      </c>
      <c r="AR8224" s="1" t="s">
        <v>644</v>
      </c>
    </row>
    <row r="8225" spans="1:44" x14ac:dyDescent="0.25">
      <c r="A8225" s="1">
        <v>9879</v>
      </c>
      <c r="B8225" s="1" t="s">
        <v>705</v>
      </c>
      <c r="C8225" s="1">
        <v>104</v>
      </c>
      <c r="D8225" s="1" t="s">
        <v>5618</v>
      </c>
      <c r="F8225" s="33" t="s">
        <v>859</v>
      </c>
      <c r="G8225" s="1">
        <v>8</v>
      </c>
      <c r="H8225" s="1">
        <v>51</v>
      </c>
      <c r="I8225" s="1">
        <v>11.8</v>
      </c>
      <c r="J8225" s="1">
        <v>16.2</v>
      </c>
      <c r="K8225" s="3">
        <v>1070</v>
      </c>
      <c r="N8225" s="1">
        <v>145.5</v>
      </c>
      <c r="O8225" s="1">
        <v>64.5</v>
      </c>
      <c r="Q8225" s="1">
        <v>9.17</v>
      </c>
      <c r="R8225" s="1">
        <v>2.23</v>
      </c>
      <c r="S8225" s="1">
        <v>23.9</v>
      </c>
      <c r="AJ8225" s="1" t="s">
        <v>412</v>
      </c>
      <c r="AK8225" s="19">
        <v>36.83</v>
      </c>
      <c r="AL8225" s="19">
        <v>139.66999999999999</v>
      </c>
      <c r="AN8225" s="3">
        <v>1972</v>
      </c>
      <c r="AQ8225">
        <v>80428</v>
      </c>
      <c r="AR8225" s="1" t="s">
        <v>644</v>
      </c>
    </row>
    <row r="8226" spans="1:44" x14ac:dyDescent="0.25">
      <c r="A8226" s="1">
        <v>9880</v>
      </c>
      <c r="B8226" s="1" t="s">
        <v>705</v>
      </c>
      <c r="C8226" s="1">
        <v>104</v>
      </c>
      <c r="D8226" s="1" t="s">
        <v>5618</v>
      </c>
      <c r="F8226" s="33" t="s">
        <v>859</v>
      </c>
      <c r="G8226" s="1">
        <v>6</v>
      </c>
      <c r="H8226" s="1">
        <v>31</v>
      </c>
      <c r="I8226" s="1">
        <v>11.7</v>
      </c>
      <c r="J8226" s="1">
        <v>15.3</v>
      </c>
      <c r="K8226" s="3">
        <v>933</v>
      </c>
      <c r="N8226" s="1">
        <v>107.3</v>
      </c>
      <c r="O8226" s="1">
        <v>49.8</v>
      </c>
      <c r="Q8226" s="1">
        <v>6.3</v>
      </c>
      <c r="R8226" s="1">
        <v>2.6</v>
      </c>
      <c r="S8226" s="1">
        <v>16.8</v>
      </c>
      <c r="AJ8226" s="1" t="s">
        <v>412</v>
      </c>
      <c r="AK8226" s="19">
        <v>36.83</v>
      </c>
      <c r="AL8226" s="19">
        <v>139.66999999999999</v>
      </c>
      <c r="AN8226" s="3">
        <v>1972</v>
      </c>
      <c r="AQ8226">
        <v>80428</v>
      </c>
      <c r="AR8226" s="1" t="s">
        <v>644</v>
      </c>
    </row>
    <row r="8227" spans="1:44" x14ac:dyDescent="0.25">
      <c r="A8227" s="1">
        <v>9881</v>
      </c>
      <c r="B8227" s="1" t="s">
        <v>705</v>
      </c>
      <c r="C8227" s="1">
        <v>104</v>
      </c>
      <c r="D8227" s="1" t="s">
        <v>5618</v>
      </c>
      <c r="F8227" s="33" t="s">
        <v>859</v>
      </c>
      <c r="G8227" s="1">
        <v>9</v>
      </c>
      <c r="H8227" s="1">
        <v>31</v>
      </c>
      <c r="I8227" s="1">
        <v>6.4</v>
      </c>
      <c r="J8227" s="1">
        <v>10.4</v>
      </c>
      <c r="K8227" s="3">
        <v>1520</v>
      </c>
      <c r="N8227" s="1">
        <v>48.6</v>
      </c>
      <c r="O8227" s="1">
        <v>23.7</v>
      </c>
      <c r="Q8227" s="1">
        <v>4.51</v>
      </c>
      <c r="R8227" s="1">
        <v>0.53</v>
      </c>
      <c r="S8227" s="1">
        <v>9.73</v>
      </c>
      <c r="AJ8227" s="1" t="s">
        <v>412</v>
      </c>
      <c r="AK8227" s="19">
        <v>36.83</v>
      </c>
      <c r="AL8227" s="19">
        <v>139.66999999999999</v>
      </c>
      <c r="AN8227" s="3">
        <v>1972</v>
      </c>
      <c r="AQ8227">
        <v>80428</v>
      </c>
      <c r="AR8227" s="1" t="s">
        <v>644</v>
      </c>
    </row>
    <row r="8228" spans="1:44" x14ac:dyDescent="0.25">
      <c r="A8228" s="1">
        <v>9882</v>
      </c>
      <c r="B8228" s="1" t="s">
        <v>705</v>
      </c>
      <c r="C8228" s="1">
        <v>104</v>
      </c>
      <c r="D8228" s="1" t="s">
        <v>5618</v>
      </c>
      <c r="F8228" s="33" t="s">
        <v>859</v>
      </c>
      <c r="G8228" s="1">
        <v>9</v>
      </c>
      <c r="H8228" s="1">
        <v>47</v>
      </c>
      <c r="I8228" s="1">
        <v>9.1</v>
      </c>
      <c r="J8228" s="1">
        <v>10.7</v>
      </c>
      <c r="K8228" s="3">
        <v>2100</v>
      </c>
      <c r="N8228" s="1">
        <v>92.4</v>
      </c>
      <c r="O8228" s="1">
        <v>38.799999999999997</v>
      </c>
      <c r="Q8228" s="1">
        <v>5.53</v>
      </c>
      <c r="R8228" s="1">
        <v>2.04</v>
      </c>
      <c r="S8228" s="1">
        <v>14.8</v>
      </c>
      <c r="AJ8228" s="1" t="s">
        <v>412</v>
      </c>
      <c r="AK8228" s="19">
        <v>36.5</v>
      </c>
      <c r="AL8228" s="19">
        <v>138.16999999999999</v>
      </c>
      <c r="AN8228" s="3">
        <v>1972</v>
      </c>
      <c r="AQ8228">
        <v>80428</v>
      </c>
      <c r="AR8228" s="1" t="s">
        <v>644</v>
      </c>
    </row>
    <row r="8229" spans="1:44" x14ac:dyDescent="0.25">
      <c r="A8229" s="1">
        <v>9883</v>
      </c>
      <c r="B8229" s="1" t="s">
        <v>705</v>
      </c>
      <c r="C8229" s="1">
        <v>104</v>
      </c>
      <c r="D8229" s="1" t="s">
        <v>5618</v>
      </c>
      <c r="F8229" s="33" t="s">
        <v>859</v>
      </c>
      <c r="G8229" s="1">
        <v>10</v>
      </c>
      <c r="H8229" s="1">
        <v>48</v>
      </c>
      <c r="I8229" s="24">
        <v>7</v>
      </c>
      <c r="J8229" s="1">
        <v>10.7</v>
      </c>
      <c r="K8229" s="3">
        <v>1221</v>
      </c>
      <c r="N8229" s="1">
        <v>48.8</v>
      </c>
      <c r="O8229" s="1">
        <v>19.600000000000001</v>
      </c>
      <c r="Q8229" s="1">
        <v>5.95</v>
      </c>
      <c r="R8229" s="1">
        <v>1.71</v>
      </c>
      <c r="S8229" s="1">
        <v>10.9</v>
      </c>
      <c r="AJ8229" s="1" t="s">
        <v>412</v>
      </c>
      <c r="AK8229" s="19">
        <v>36.5</v>
      </c>
      <c r="AL8229" s="19">
        <v>138.16999999999999</v>
      </c>
      <c r="AN8229" s="3">
        <v>1972</v>
      </c>
      <c r="AQ8229">
        <v>80428</v>
      </c>
      <c r="AR8229" s="1" t="s">
        <v>644</v>
      </c>
    </row>
    <row r="8230" spans="1:44" x14ac:dyDescent="0.25">
      <c r="A8230" s="1">
        <v>9884</v>
      </c>
      <c r="B8230" s="1" t="s">
        <v>705</v>
      </c>
      <c r="C8230" s="1">
        <v>104</v>
      </c>
      <c r="D8230" s="1" t="s">
        <v>5618</v>
      </c>
      <c r="F8230" s="33" t="s">
        <v>859</v>
      </c>
      <c r="G8230" s="1">
        <v>8</v>
      </c>
      <c r="H8230" s="1">
        <v>45</v>
      </c>
      <c r="I8230" s="24">
        <v>11</v>
      </c>
      <c r="J8230" s="1">
        <v>12.8</v>
      </c>
      <c r="K8230" s="3">
        <v>1440</v>
      </c>
      <c r="N8230" s="1">
        <v>105.1</v>
      </c>
      <c r="O8230" s="1">
        <v>43.8</v>
      </c>
      <c r="Q8230" s="1">
        <v>6.06</v>
      </c>
      <c r="R8230" s="1">
        <v>1.83</v>
      </c>
      <c r="S8230" s="1">
        <v>18.600000000000001</v>
      </c>
      <c r="AJ8230" s="1" t="s">
        <v>412</v>
      </c>
      <c r="AK8230" s="19">
        <v>36.5</v>
      </c>
      <c r="AL8230" s="19">
        <v>138.16999999999999</v>
      </c>
      <c r="AN8230" s="3">
        <v>1972</v>
      </c>
      <c r="AQ8230">
        <v>80428</v>
      </c>
      <c r="AR8230" s="1" t="s">
        <v>644</v>
      </c>
    </row>
    <row r="8231" spans="1:44" x14ac:dyDescent="0.25">
      <c r="A8231" s="1">
        <v>9885</v>
      </c>
      <c r="B8231" s="1" t="s">
        <v>705</v>
      </c>
      <c r="C8231" s="1">
        <v>104</v>
      </c>
      <c r="D8231" s="1" t="s">
        <v>5618</v>
      </c>
      <c r="F8231" s="33" t="s">
        <v>859</v>
      </c>
      <c r="G8231" s="1">
        <v>9</v>
      </c>
      <c r="H8231" s="1">
        <v>48</v>
      </c>
      <c r="I8231" s="1">
        <v>10.1</v>
      </c>
      <c r="J8231" s="1">
        <v>14.6</v>
      </c>
      <c r="K8231" s="3">
        <v>761</v>
      </c>
      <c r="N8231" s="1">
        <v>76.900000000000006</v>
      </c>
      <c r="O8231" s="1">
        <v>34.5</v>
      </c>
      <c r="Q8231" s="1">
        <v>5.27</v>
      </c>
      <c r="R8231" s="1">
        <v>0.94</v>
      </c>
      <c r="S8231" s="1">
        <v>13.1</v>
      </c>
      <c r="AJ8231" s="1" t="s">
        <v>412</v>
      </c>
      <c r="AK8231" s="19">
        <v>36.5</v>
      </c>
      <c r="AL8231" s="19">
        <v>138.16999999999999</v>
      </c>
      <c r="AN8231" s="3">
        <v>1972</v>
      </c>
      <c r="AQ8231">
        <v>80428</v>
      </c>
      <c r="AR8231" s="1" t="s">
        <v>644</v>
      </c>
    </row>
    <row r="8232" spans="1:44" x14ac:dyDescent="0.25">
      <c r="A8232" s="1">
        <v>9886</v>
      </c>
      <c r="B8232" s="1" t="s">
        <v>705</v>
      </c>
      <c r="C8232" s="1">
        <v>104</v>
      </c>
      <c r="D8232" s="1" t="s">
        <v>5618</v>
      </c>
      <c r="F8232" s="33" t="s">
        <v>859</v>
      </c>
      <c r="G8232" s="1">
        <v>8</v>
      </c>
      <c r="H8232" s="1">
        <v>47</v>
      </c>
      <c r="I8232" s="1">
        <v>12.6</v>
      </c>
      <c r="J8232" s="1">
        <v>14.1</v>
      </c>
      <c r="K8232" s="3">
        <v>1347</v>
      </c>
      <c r="N8232" s="1">
        <v>142.80000000000001</v>
      </c>
      <c r="O8232" s="1">
        <v>57.7</v>
      </c>
      <c r="Q8232" s="1">
        <v>5.9</v>
      </c>
      <c r="R8232" s="1">
        <v>1.56</v>
      </c>
      <c r="S8232" s="1">
        <v>18.5</v>
      </c>
      <c r="AJ8232" s="1" t="s">
        <v>412</v>
      </c>
      <c r="AK8232" s="19">
        <v>36.5</v>
      </c>
      <c r="AL8232" s="19">
        <v>138.16999999999999</v>
      </c>
      <c r="AN8232" s="3">
        <v>1972</v>
      </c>
      <c r="AQ8232">
        <v>80428</v>
      </c>
      <c r="AR8232" s="1" t="s">
        <v>644</v>
      </c>
    </row>
    <row r="8233" spans="1:44" x14ac:dyDescent="0.25">
      <c r="A8233" s="1">
        <v>9887</v>
      </c>
      <c r="B8233" s="1" t="s">
        <v>705</v>
      </c>
      <c r="C8233" s="1">
        <v>104</v>
      </c>
      <c r="D8233" s="1" t="s">
        <v>5618</v>
      </c>
      <c r="F8233" s="33" t="s">
        <v>859</v>
      </c>
      <c r="G8233" s="1">
        <v>8</v>
      </c>
      <c r="H8233" s="1">
        <v>47</v>
      </c>
      <c r="I8233" s="1">
        <v>11.7</v>
      </c>
      <c r="J8233" s="1">
        <v>14.4</v>
      </c>
      <c r="K8233" s="3">
        <v>1445</v>
      </c>
      <c r="N8233" s="1">
        <v>156.1</v>
      </c>
      <c r="O8233" s="1">
        <v>62.9</v>
      </c>
      <c r="Q8233" s="1">
        <v>5.15</v>
      </c>
      <c r="R8233" s="1">
        <v>2.2000000000000002</v>
      </c>
      <c r="S8233" s="1">
        <v>19.399999999999999</v>
      </c>
      <c r="AJ8233" s="1" t="s">
        <v>412</v>
      </c>
      <c r="AK8233" s="19">
        <v>36.5</v>
      </c>
      <c r="AL8233" s="19">
        <v>138.16999999999999</v>
      </c>
      <c r="AN8233" s="3">
        <v>1972</v>
      </c>
      <c r="AQ8233">
        <v>80428</v>
      </c>
      <c r="AR8233" s="1" t="s">
        <v>644</v>
      </c>
    </row>
    <row r="8234" spans="1:44" x14ac:dyDescent="0.25">
      <c r="A8234" s="1">
        <v>9888</v>
      </c>
      <c r="B8234" s="1" t="s">
        <v>705</v>
      </c>
      <c r="C8234" s="1">
        <v>104</v>
      </c>
      <c r="D8234" s="1" t="s">
        <v>5618</v>
      </c>
      <c r="F8234" s="33" t="s">
        <v>859</v>
      </c>
      <c r="G8234" s="1">
        <v>6</v>
      </c>
      <c r="H8234" s="1">
        <v>47</v>
      </c>
      <c r="I8234" s="24">
        <v>17</v>
      </c>
      <c r="J8234" s="1">
        <v>19.899999999999999</v>
      </c>
      <c r="K8234" s="3">
        <v>945</v>
      </c>
      <c r="N8234" s="1">
        <v>256.10000000000002</v>
      </c>
      <c r="O8234" s="1">
        <v>102.7</v>
      </c>
      <c r="Q8234" s="1">
        <v>8.48</v>
      </c>
      <c r="R8234" s="1">
        <v>1.29</v>
      </c>
      <c r="S8234" s="1">
        <v>30.6</v>
      </c>
      <c r="AJ8234" s="1" t="s">
        <v>412</v>
      </c>
      <c r="AK8234" s="19">
        <v>36.5</v>
      </c>
      <c r="AL8234" s="19">
        <v>138.16999999999999</v>
      </c>
      <c r="AN8234" s="3">
        <v>1972</v>
      </c>
      <c r="AQ8234">
        <v>80428</v>
      </c>
      <c r="AR8234" s="1" t="s">
        <v>644</v>
      </c>
    </row>
    <row r="8235" spans="1:44" x14ac:dyDescent="0.25">
      <c r="A8235" s="1">
        <v>9889</v>
      </c>
      <c r="B8235" s="1" t="s">
        <v>705</v>
      </c>
      <c r="C8235" s="1">
        <v>104</v>
      </c>
      <c r="D8235" s="1" t="s">
        <v>5618</v>
      </c>
      <c r="F8235" s="33" t="s">
        <v>859</v>
      </c>
      <c r="G8235" s="1">
        <v>7</v>
      </c>
      <c r="H8235" s="1">
        <v>47</v>
      </c>
      <c r="I8235" s="1">
        <v>14.7</v>
      </c>
      <c r="J8235" s="1">
        <v>19.5</v>
      </c>
      <c r="K8235" s="3">
        <v>563</v>
      </c>
      <c r="N8235" s="1">
        <v>139.6</v>
      </c>
      <c r="O8235" s="1">
        <v>56.4</v>
      </c>
      <c r="Q8235" s="1">
        <v>6.63</v>
      </c>
      <c r="R8235" s="1">
        <v>1.39</v>
      </c>
      <c r="S8235" s="1">
        <v>18.899999999999999</v>
      </c>
      <c r="AJ8235" s="1" t="s">
        <v>412</v>
      </c>
      <c r="AK8235" s="19">
        <v>36.5</v>
      </c>
      <c r="AL8235" s="19">
        <v>138.16999999999999</v>
      </c>
      <c r="AN8235" s="3">
        <v>1972</v>
      </c>
      <c r="AQ8235">
        <v>80428</v>
      </c>
      <c r="AR8235" s="1" t="s">
        <v>644</v>
      </c>
    </row>
    <row r="8236" spans="1:44" x14ac:dyDescent="0.25">
      <c r="A8236" s="1">
        <v>9890</v>
      </c>
      <c r="B8236" s="1" t="s">
        <v>705</v>
      </c>
      <c r="C8236" s="1">
        <v>104</v>
      </c>
      <c r="D8236" s="1" t="s">
        <v>5618</v>
      </c>
      <c r="F8236" s="33" t="s">
        <v>859</v>
      </c>
      <c r="G8236" s="1">
        <v>6</v>
      </c>
      <c r="H8236" s="1">
        <v>48</v>
      </c>
      <c r="I8236" s="1">
        <v>19.2</v>
      </c>
      <c r="J8236" s="1">
        <v>21.6</v>
      </c>
      <c r="K8236" s="3">
        <v>865</v>
      </c>
      <c r="N8236" s="1">
        <v>305.3</v>
      </c>
      <c r="O8236" s="1">
        <v>112.4</v>
      </c>
      <c r="Q8236" s="1">
        <v>7.69</v>
      </c>
      <c r="R8236" s="1">
        <v>1.43</v>
      </c>
      <c r="S8236" s="1">
        <v>28.4</v>
      </c>
      <c r="AJ8236" s="1" t="s">
        <v>412</v>
      </c>
      <c r="AK8236" s="19">
        <v>36.5</v>
      </c>
      <c r="AL8236" s="19">
        <v>138.16999999999999</v>
      </c>
      <c r="AN8236" s="3">
        <v>1972</v>
      </c>
      <c r="AQ8236">
        <v>80428</v>
      </c>
      <c r="AR8236" s="1" t="s">
        <v>644</v>
      </c>
    </row>
    <row r="8237" spans="1:44" x14ac:dyDescent="0.25">
      <c r="A8237" s="1">
        <v>9891</v>
      </c>
      <c r="B8237" s="1" t="s">
        <v>705</v>
      </c>
      <c r="C8237" s="1">
        <v>104</v>
      </c>
      <c r="D8237" s="1" t="s">
        <v>5618</v>
      </c>
      <c r="F8237" s="33" t="s">
        <v>859</v>
      </c>
      <c r="G8237" s="1">
        <v>5</v>
      </c>
      <c r="H8237" s="1">
        <v>33</v>
      </c>
      <c r="I8237" s="1">
        <v>17.8</v>
      </c>
      <c r="J8237" s="1">
        <v>23.2</v>
      </c>
      <c r="K8237" s="3">
        <v>850</v>
      </c>
      <c r="N8237" s="1">
        <v>313.7</v>
      </c>
      <c r="O8237" s="1">
        <v>152.80000000000001</v>
      </c>
      <c r="Q8237" s="1">
        <v>22.8</v>
      </c>
      <c r="R8237" s="1">
        <v>2.46</v>
      </c>
      <c r="S8237" s="24">
        <v>39</v>
      </c>
      <c r="AJ8237" s="1" t="s">
        <v>412</v>
      </c>
      <c r="AK8237" s="19">
        <v>36.5</v>
      </c>
      <c r="AL8237" s="19">
        <v>138.16999999999999</v>
      </c>
      <c r="AN8237" s="3">
        <v>1972</v>
      </c>
      <c r="AQ8237">
        <v>80428</v>
      </c>
      <c r="AR8237" s="1" t="s">
        <v>644</v>
      </c>
    </row>
    <row r="8238" spans="1:44" x14ac:dyDescent="0.25">
      <c r="A8238" s="1">
        <v>9892</v>
      </c>
      <c r="B8238" s="1" t="s">
        <v>705</v>
      </c>
      <c r="C8238" s="1">
        <v>104</v>
      </c>
      <c r="D8238" s="1" t="s">
        <v>5618</v>
      </c>
      <c r="F8238" s="33" t="s">
        <v>859</v>
      </c>
      <c r="G8238" s="1">
        <v>6</v>
      </c>
      <c r="H8238" s="1">
        <v>44</v>
      </c>
      <c r="I8238" s="1">
        <v>17.2</v>
      </c>
      <c r="J8238" s="1">
        <v>20.6</v>
      </c>
      <c r="K8238" s="3">
        <v>927</v>
      </c>
      <c r="N8238" s="1">
        <v>264.2</v>
      </c>
      <c r="O8238" s="1">
        <v>95.9</v>
      </c>
      <c r="Q8238" s="1">
        <v>10.5</v>
      </c>
      <c r="R8238" s="1">
        <v>2.14</v>
      </c>
      <c r="S8238" s="1">
        <v>27.1</v>
      </c>
      <c r="AJ8238" s="1" t="s">
        <v>412</v>
      </c>
      <c r="AK8238" s="19">
        <v>36.5</v>
      </c>
      <c r="AL8238" s="19">
        <v>138.16999999999999</v>
      </c>
      <c r="AN8238" s="3">
        <v>1972</v>
      </c>
      <c r="AQ8238">
        <v>80428</v>
      </c>
      <c r="AR8238" s="1" t="s">
        <v>644</v>
      </c>
    </row>
    <row r="8239" spans="1:44" x14ac:dyDescent="0.25">
      <c r="A8239" s="1">
        <v>9893</v>
      </c>
      <c r="B8239" s="1" t="s">
        <v>705</v>
      </c>
      <c r="C8239" s="1">
        <v>104</v>
      </c>
      <c r="D8239" s="1" t="s">
        <v>5618</v>
      </c>
      <c r="F8239" s="33" t="s">
        <v>859</v>
      </c>
      <c r="G8239" s="1">
        <v>7</v>
      </c>
      <c r="H8239" s="1">
        <v>44</v>
      </c>
      <c r="I8239" s="1">
        <v>12.7</v>
      </c>
      <c r="J8239" s="1">
        <v>18.600000000000001</v>
      </c>
      <c r="K8239" s="3">
        <v>1089</v>
      </c>
      <c r="N8239" s="1">
        <v>190.6</v>
      </c>
      <c r="O8239" s="1">
        <v>68.599999999999994</v>
      </c>
      <c r="Q8239" s="1">
        <v>13.6</v>
      </c>
      <c r="R8239" s="1">
        <v>3.14</v>
      </c>
      <c r="S8239" s="1">
        <v>29.2</v>
      </c>
      <c r="AJ8239" s="1" t="s">
        <v>412</v>
      </c>
      <c r="AK8239" s="19">
        <v>36.5</v>
      </c>
      <c r="AL8239" s="19">
        <v>138.16999999999999</v>
      </c>
      <c r="AN8239" s="3">
        <v>1972</v>
      </c>
      <c r="AQ8239">
        <v>80428</v>
      </c>
      <c r="AR8239" s="1" t="s">
        <v>644</v>
      </c>
    </row>
    <row r="8240" spans="1:44" x14ac:dyDescent="0.25">
      <c r="A8240" s="1">
        <v>9894</v>
      </c>
      <c r="B8240" s="1" t="s">
        <v>705</v>
      </c>
      <c r="C8240" s="1">
        <v>104</v>
      </c>
      <c r="D8240" s="1" t="s">
        <v>5618</v>
      </c>
      <c r="F8240" s="33" t="s">
        <v>859</v>
      </c>
      <c r="G8240" s="1">
        <v>6</v>
      </c>
      <c r="H8240" s="1">
        <v>45</v>
      </c>
      <c r="I8240" s="1">
        <v>14.7</v>
      </c>
      <c r="J8240" s="1">
        <v>17.399999999999999</v>
      </c>
      <c r="K8240" s="3">
        <v>1563</v>
      </c>
      <c r="N8240" s="1">
        <v>256.3</v>
      </c>
      <c r="O8240" s="1">
        <v>111.7</v>
      </c>
      <c r="Q8240" s="1">
        <v>8.92</v>
      </c>
      <c r="R8240" s="1">
        <v>2.12</v>
      </c>
      <c r="S8240" s="1">
        <v>32.700000000000003</v>
      </c>
      <c r="AJ8240" s="1" t="s">
        <v>412</v>
      </c>
      <c r="AK8240" s="19">
        <v>36.5</v>
      </c>
      <c r="AL8240" s="19">
        <v>138.16999999999999</v>
      </c>
      <c r="AN8240" s="3">
        <v>1972</v>
      </c>
      <c r="AQ8240">
        <v>80428</v>
      </c>
      <c r="AR8240" s="1" t="s">
        <v>644</v>
      </c>
    </row>
    <row r="8241" spans="1:44" x14ac:dyDescent="0.25">
      <c r="A8241" s="1">
        <v>9895</v>
      </c>
      <c r="B8241" s="1" t="s">
        <v>705</v>
      </c>
      <c r="C8241" s="1">
        <v>104</v>
      </c>
      <c r="D8241" s="1" t="s">
        <v>5618</v>
      </c>
      <c r="F8241" s="33" t="s">
        <v>859</v>
      </c>
      <c r="G8241" s="1">
        <v>5</v>
      </c>
      <c r="H8241" s="1">
        <v>45</v>
      </c>
      <c r="I8241" s="1">
        <v>18.399999999999999</v>
      </c>
      <c r="J8241" s="24">
        <v>21</v>
      </c>
      <c r="K8241" s="3">
        <v>997</v>
      </c>
      <c r="N8241" s="1">
        <v>293.10000000000002</v>
      </c>
      <c r="O8241" s="1">
        <v>124.6</v>
      </c>
      <c r="Q8241" s="1">
        <v>8.1199999999999992</v>
      </c>
      <c r="R8241" s="1">
        <v>2.4700000000000002</v>
      </c>
      <c r="S8241" s="1">
        <v>32.6</v>
      </c>
      <c r="AJ8241" s="1" t="s">
        <v>412</v>
      </c>
      <c r="AK8241" s="19">
        <v>36.5</v>
      </c>
      <c r="AL8241" s="19">
        <v>138.16999999999999</v>
      </c>
      <c r="AN8241" s="3">
        <v>1972</v>
      </c>
      <c r="AQ8241">
        <v>80428</v>
      </c>
      <c r="AR8241" s="1" t="s">
        <v>644</v>
      </c>
    </row>
    <row r="8242" spans="1:44" x14ac:dyDescent="0.25">
      <c r="A8242" s="1">
        <v>9896</v>
      </c>
      <c r="B8242" s="1" t="s">
        <v>705</v>
      </c>
      <c r="C8242" s="1">
        <v>104</v>
      </c>
      <c r="D8242" s="1" t="s">
        <v>5618</v>
      </c>
      <c r="F8242" s="33" t="s">
        <v>859</v>
      </c>
      <c r="G8242" s="1">
        <v>5</v>
      </c>
      <c r="H8242" s="1">
        <v>45</v>
      </c>
      <c r="I8242" s="1">
        <v>20.7</v>
      </c>
      <c r="J8242" s="1">
        <v>23.7</v>
      </c>
      <c r="K8242" s="3">
        <v>773</v>
      </c>
      <c r="N8242" s="1">
        <v>337.8</v>
      </c>
      <c r="O8242" s="1">
        <v>137.1</v>
      </c>
      <c r="Q8242" s="1">
        <v>11.3</v>
      </c>
      <c r="R8242" s="1">
        <v>3.04</v>
      </c>
      <c r="S8242" s="1">
        <v>35.299999999999997</v>
      </c>
      <c r="AJ8242" s="1" t="s">
        <v>412</v>
      </c>
      <c r="AK8242" s="19">
        <v>36.5</v>
      </c>
      <c r="AL8242" s="19">
        <v>138.16999999999999</v>
      </c>
      <c r="AN8242" s="3">
        <v>1972</v>
      </c>
      <c r="AQ8242">
        <v>80428</v>
      </c>
      <c r="AR8242" s="1" t="s">
        <v>644</v>
      </c>
    </row>
    <row r="8243" spans="1:44" x14ac:dyDescent="0.25">
      <c r="A8243" s="1">
        <v>9897</v>
      </c>
      <c r="B8243" s="1" t="s">
        <v>705</v>
      </c>
      <c r="C8243" s="1">
        <v>104</v>
      </c>
      <c r="D8243" s="1" t="s">
        <v>5618</v>
      </c>
      <c r="F8243" s="33" t="s">
        <v>859</v>
      </c>
      <c r="G8243" s="1">
        <v>4</v>
      </c>
      <c r="H8243" s="1">
        <v>45</v>
      </c>
      <c r="I8243" s="1">
        <v>23.6</v>
      </c>
      <c r="J8243" s="1">
        <v>27.6</v>
      </c>
      <c r="K8243" s="3">
        <v>444</v>
      </c>
      <c r="N8243" s="1">
        <v>314.39999999999998</v>
      </c>
      <c r="O8243" s="1">
        <v>129.19999999999999</v>
      </c>
      <c r="Q8243" s="1">
        <v>13.3</v>
      </c>
      <c r="R8243" s="1">
        <v>2.42</v>
      </c>
      <c r="S8243" s="1">
        <v>32.1</v>
      </c>
      <c r="AJ8243" s="1" t="s">
        <v>412</v>
      </c>
      <c r="AK8243" s="19">
        <v>36.5</v>
      </c>
      <c r="AL8243" s="19">
        <v>138.16999999999999</v>
      </c>
      <c r="AN8243" s="3">
        <v>1972</v>
      </c>
      <c r="AQ8243">
        <v>80428</v>
      </c>
      <c r="AR8243" s="1" t="s">
        <v>644</v>
      </c>
    </row>
    <row r="8244" spans="1:44" x14ac:dyDescent="0.25">
      <c r="A8244" s="1">
        <v>9898</v>
      </c>
      <c r="B8244" s="1" t="s">
        <v>705</v>
      </c>
      <c r="C8244" s="1">
        <v>104</v>
      </c>
      <c r="D8244" s="1" t="s">
        <v>5618</v>
      </c>
      <c r="F8244" s="33" t="s">
        <v>859</v>
      </c>
      <c r="G8244" s="1">
        <v>4</v>
      </c>
      <c r="H8244" s="1">
        <v>43</v>
      </c>
      <c r="I8244" s="1">
        <v>22.6</v>
      </c>
      <c r="J8244" s="1">
        <v>25.4</v>
      </c>
      <c r="K8244" s="3">
        <v>661</v>
      </c>
      <c r="N8244" s="1">
        <v>375.4</v>
      </c>
      <c r="O8244" s="1">
        <v>132.1</v>
      </c>
      <c r="Q8244" s="1">
        <v>9.01</v>
      </c>
      <c r="R8244" s="1">
        <v>1.84</v>
      </c>
      <c r="S8244" s="1">
        <v>32.1</v>
      </c>
      <c r="AJ8244" s="1" t="s">
        <v>412</v>
      </c>
      <c r="AK8244" s="19">
        <v>36.5</v>
      </c>
      <c r="AL8244" s="19">
        <v>138.16999999999999</v>
      </c>
      <c r="AN8244" s="3">
        <v>1972</v>
      </c>
      <c r="AQ8244">
        <v>80428</v>
      </c>
      <c r="AR8244" s="1" t="s">
        <v>644</v>
      </c>
    </row>
    <row r="8245" spans="1:44" x14ac:dyDescent="0.25">
      <c r="A8245" s="1">
        <v>9899</v>
      </c>
      <c r="B8245" s="1" t="s">
        <v>705</v>
      </c>
      <c r="C8245" s="1">
        <v>104</v>
      </c>
      <c r="D8245" s="1" t="s">
        <v>5618</v>
      </c>
      <c r="F8245" s="33" t="s">
        <v>859</v>
      </c>
      <c r="G8245" s="1">
        <v>5</v>
      </c>
      <c r="H8245" s="1">
        <v>45</v>
      </c>
      <c r="I8245" s="1">
        <v>21.5</v>
      </c>
      <c r="J8245" s="1">
        <v>24.2</v>
      </c>
      <c r="K8245" s="3">
        <v>655</v>
      </c>
      <c r="N8245" s="1">
        <v>317.7</v>
      </c>
      <c r="O8245" s="1">
        <v>124.5</v>
      </c>
      <c r="Q8245" s="1">
        <v>12.2</v>
      </c>
      <c r="R8245" s="1">
        <v>2.42</v>
      </c>
      <c r="S8245" s="1">
        <v>31.9</v>
      </c>
      <c r="AJ8245" s="1" t="s">
        <v>412</v>
      </c>
      <c r="AK8245" s="19">
        <v>36.5</v>
      </c>
      <c r="AL8245" s="19">
        <v>138.16999999999999</v>
      </c>
      <c r="AN8245" s="3">
        <v>1972</v>
      </c>
      <c r="AQ8245">
        <v>80428</v>
      </c>
      <c r="AR8245" s="1" t="s">
        <v>644</v>
      </c>
    </row>
    <row r="8246" spans="1:44" x14ac:dyDescent="0.25">
      <c r="A8246" s="1">
        <v>9900</v>
      </c>
      <c r="B8246" s="1" t="s">
        <v>705</v>
      </c>
      <c r="C8246" s="1">
        <v>104</v>
      </c>
      <c r="D8246" s="1" t="s">
        <v>5618</v>
      </c>
      <c r="F8246" s="33" t="s">
        <v>859</v>
      </c>
      <c r="G8246" s="1">
        <v>9</v>
      </c>
      <c r="H8246" s="1">
        <v>52</v>
      </c>
      <c r="I8246" s="1">
        <v>10.1</v>
      </c>
      <c r="J8246" s="1">
        <v>13.4</v>
      </c>
      <c r="K8246" s="3">
        <v>2762</v>
      </c>
      <c r="N8246" s="1">
        <v>209.9</v>
      </c>
      <c r="O8246" s="24">
        <v>81</v>
      </c>
      <c r="Q8246" s="1">
        <v>13.6</v>
      </c>
      <c r="R8246" s="1">
        <v>2.98</v>
      </c>
      <c r="S8246" s="1">
        <v>28.4</v>
      </c>
      <c r="AJ8246" s="1" t="s">
        <v>412</v>
      </c>
      <c r="AK8246" s="19">
        <v>36.5</v>
      </c>
      <c r="AL8246" s="19">
        <v>138.16999999999999</v>
      </c>
      <c r="AN8246" s="3">
        <v>1972</v>
      </c>
      <c r="AQ8246">
        <v>80428</v>
      </c>
      <c r="AR8246" s="1" t="s">
        <v>644</v>
      </c>
    </row>
    <row r="8247" spans="1:44" x14ac:dyDescent="0.25">
      <c r="A8247" s="1">
        <v>9901</v>
      </c>
      <c r="B8247" s="1" t="s">
        <v>705</v>
      </c>
      <c r="C8247" s="1">
        <v>104</v>
      </c>
      <c r="D8247" s="1" t="s">
        <v>5618</v>
      </c>
      <c r="F8247" s="33" t="s">
        <v>859</v>
      </c>
      <c r="G8247" s="1">
        <v>7</v>
      </c>
      <c r="H8247" s="1">
        <v>52</v>
      </c>
      <c r="I8247" s="1">
        <v>15.7</v>
      </c>
      <c r="J8247" s="1">
        <v>22.8</v>
      </c>
      <c r="K8247" s="3">
        <v>570</v>
      </c>
      <c r="N8247" s="1">
        <v>185.8</v>
      </c>
      <c r="O8247" s="1">
        <v>76.2</v>
      </c>
      <c r="Q8247" s="1">
        <v>16.100000000000001</v>
      </c>
      <c r="R8247" s="1">
        <v>2.09</v>
      </c>
      <c r="S8247" s="1">
        <v>26.1</v>
      </c>
      <c r="AJ8247" s="1" t="s">
        <v>412</v>
      </c>
      <c r="AK8247" s="19">
        <v>36.5</v>
      </c>
      <c r="AL8247" s="19">
        <v>138.16999999999999</v>
      </c>
      <c r="AN8247" s="3">
        <v>1972</v>
      </c>
      <c r="AQ8247">
        <v>80428</v>
      </c>
      <c r="AR8247" s="1" t="s">
        <v>644</v>
      </c>
    </row>
    <row r="8248" spans="1:44" x14ac:dyDescent="0.25">
      <c r="A8248" s="1">
        <v>9902</v>
      </c>
      <c r="B8248" s="1" t="s">
        <v>705</v>
      </c>
      <c r="C8248" s="1">
        <v>104</v>
      </c>
      <c r="D8248" s="1" t="s">
        <v>5618</v>
      </c>
      <c r="F8248" s="33" t="s">
        <v>859</v>
      </c>
      <c r="G8248" s="1">
        <v>8</v>
      </c>
      <c r="H8248" s="1">
        <v>52</v>
      </c>
      <c r="I8248" s="1">
        <v>13.5</v>
      </c>
      <c r="J8248" s="1">
        <v>18.600000000000001</v>
      </c>
      <c r="K8248" s="3">
        <v>1395</v>
      </c>
      <c r="N8248" s="1">
        <v>262.3</v>
      </c>
      <c r="O8248" s="1">
        <v>103.3</v>
      </c>
      <c r="Q8248" s="1">
        <v>16.2</v>
      </c>
      <c r="R8248" s="1">
        <v>3.22</v>
      </c>
      <c r="S8248" s="1">
        <v>35.200000000000003</v>
      </c>
      <c r="AJ8248" s="1" t="s">
        <v>412</v>
      </c>
      <c r="AK8248" s="19">
        <v>36.5</v>
      </c>
      <c r="AL8248" s="19">
        <v>138.16999999999999</v>
      </c>
      <c r="AN8248" s="3">
        <v>1972</v>
      </c>
      <c r="AQ8248">
        <v>80428</v>
      </c>
      <c r="AR8248" s="1" t="s">
        <v>644</v>
      </c>
    </row>
    <row r="8249" spans="1:44" x14ac:dyDescent="0.25">
      <c r="A8249" s="1">
        <v>9903</v>
      </c>
      <c r="B8249" s="1" t="s">
        <v>705</v>
      </c>
      <c r="C8249" s="1">
        <v>104</v>
      </c>
      <c r="D8249" s="1" t="s">
        <v>5618</v>
      </c>
      <c r="F8249" s="33" t="s">
        <v>859</v>
      </c>
      <c r="G8249" s="1">
        <v>9</v>
      </c>
      <c r="H8249" s="1">
        <v>52</v>
      </c>
      <c r="I8249" s="1">
        <v>9.9</v>
      </c>
      <c r="J8249" s="1">
        <v>14.4</v>
      </c>
      <c r="K8249" s="3">
        <v>2099</v>
      </c>
      <c r="N8249" s="1">
        <v>159.5</v>
      </c>
      <c r="O8249" s="1">
        <v>63.5</v>
      </c>
      <c r="Q8249" s="1">
        <v>13.7</v>
      </c>
      <c r="R8249" s="1">
        <v>2.91</v>
      </c>
      <c r="S8249" s="24">
        <v>24</v>
      </c>
      <c r="AJ8249" s="1" t="s">
        <v>412</v>
      </c>
      <c r="AK8249" s="19">
        <v>36.5</v>
      </c>
      <c r="AL8249" s="19">
        <v>138.16999999999999</v>
      </c>
      <c r="AN8249" s="3">
        <v>1972</v>
      </c>
      <c r="AQ8249">
        <v>80428</v>
      </c>
      <c r="AR8249" s="1" t="s">
        <v>644</v>
      </c>
    </row>
    <row r="8250" spans="1:44" x14ac:dyDescent="0.25">
      <c r="A8250" s="1">
        <v>9904</v>
      </c>
      <c r="B8250" s="1" t="s">
        <v>705</v>
      </c>
      <c r="C8250" s="1">
        <v>104</v>
      </c>
      <c r="D8250" s="1" t="s">
        <v>5618</v>
      </c>
      <c r="F8250" s="33" t="s">
        <v>859</v>
      </c>
      <c r="G8250" s="1">
        <v>7</v>
      </c>
      <c r="H8250" s="1">
        <v>50</v>
      </c>
      <c r="I8250" s="1">
        <v>16.100000000000001</v>
      </c>
      <c r="J8250" s="1">
        <v>21.5</v>
      </c>
      <c r="K8250" s="3">
        <v>552</v>
      </c>
      <c r="N8250" s="1">
        <v>162.80000000000001</v>
      </c>
      <c r="O8250" s="1">
        <v>63.3</v>
      </c>
      <c r="Q8250" s="1">
        <v>11.7</v>
      </c>
      <c r="R8250" s="1">
        <v>1.36</v>
      </c>
      <c r="S8250" s="1">
        <v>21.1</v>
      </c>
      <c r="AJ8250" s="1" t="s">
        <v>412</v>
      </c>
      <c r="AK8250" s="19">
        <v>36.5</v>
      </c>
      <c r="AL8250" s="19">
        <v>138.16999999999999</v>
      </c>
      <c r="AN8250" s="3">
        <v>1972</v>
      </c>
      <c r="AQ8250">
        <v>80428</v>
      </c>
      <c r="AR8250" s="1" t="s">
        <v>644</v>
      </c>
    </row>
    <row r="8251" spans="1:44" x14ac:dyDescent="0.25">
      <c r="A8251" s="1">
        <v>9905</v>
      </c>
      <c r="B8251" s="1" t="s">
        <v>705</v>
      </c>
      <c r="C8251" s="1">
        <v>104</v>
      </c>
      <c r="D8251" s="1" t="s">
        <v>5618</v>
      </c>
      <c r="F8251" s="33" t="s">
        <v>859</v>
      </c>
      <c r="G8251" s="1">
        <v>5</v>
      </c>
      <c r="H8251" s="1">
        <v>51</v>
      </c>
      <c r="I8251" s="1">
        <v>21.8</v>
      </c>
      <c r="J8251" s="1">
        <v>28.6</v>
      </c>
      <c r="K8251" s="3">
        <v>367</v>
      </c>
      <c r="N8251" s="1">
        <v>250.7</v>
      </c>
      <c r="O8251" s="1">
        <v>97.8</v>
      </c>
      <c r="Q8251" s="1">
        <v>14.9</v>
      </c>
      <c r="R8251" s="1">
        <v>1.73</v>
      </c>
      <c r="S8251" s="1">
        <v>25.9</v>
      </c>
      <c r="AJ8251" s="1" t="s">
        <v>412</v>
      </c>
      <c r="AK8251" s="19">
        <v>36.5</v>
      </c>
      <c r="AL8251" s="19">
        <v>138.16999999999999</v>
      </c>
      <c r="AN8251" s="3">
        <v>1972</v>
      </c>
      <c r="AQ8251">
        <v>80428</v>
      </c>
      <c r="AR8251" s="1" t="s">
        <v>644</v>
      </c>
    </row>
    <row r="8252" spans="1:44" x14ac:dyDescent="0.25">
      <c r="A8252" s="1">
        <v>9906</v>
      </c>
      <c r="B8252" s="1" t="s">
        <v>705</v>
      </c>
      <c r="C8252" s="1">
        <v>104</v>
      </c>
      <c r="D8252" s="1" t="s">
        <v>5618</v>
      </c>
      <c r="F8252" s="33" t="s">
        <v>859</v>
      </c>
      <c r="G8252" s="1">
        <v>8</v>
      </c>
      <c r="H8252" s="1">
        <v>53</v>
      </c>
      <c r="I8252" s="1">
        <v>11.2</v>
      </c>
      <c r="J8252" s="1">
        <v>15.9</v>
      </c>
      <c r="K8252" s="3">
        <v>1152</v>
      </c>
      <c r="N8252" s="1">
        <v>122.1</v>
      </c>
      <c r="O8252" s="1">
        <v>46.8</v>
      </c>
      <c r="Q8252" s="1">
        <v>9.67</v>
      </c>
      <c r="R8252" s="1">
        <v>1.43</v>
      </c>
      <c r="S8252" s="1">
        <v>17.2</v>
      </c>
      <c r="AJ8252" s="1" t="s">
        <v>412</v>
      </c>
      <c r="AK8252" s="19">
        <v>36.5</v>
      </c>
      <c r="AL8252" s="19">
        <v>138.16999999999999</v>
      </c>
      <c r="AN8252" s="3">
        <v>1972</v>
      </c>
      <c r="AQ8252">
        <v>80428</v>
      </c>
      <c r="AR8252" s="1" t="s">
        <v>644</v>
      </c>
    </row>
    <row r="8253" spans="1:44" x14ac:dyDescent="0.25">
      <c r="A8253" s="1">
        <v>9907</v>
      </c>
      <c r="B8253" s="1" t="s">
        <v>705</v>
      </c>
      <c r="C8253" s="1">
        <v>104</v>
      </c>
      <c r="D8253" s="1" t="s">
        <v>5618</v>
      </c>
      <c r="F8253" s="33" t="s">
        <v>859</v>
      </c>
      <c r="G8253" s="1">
        <v>5</v>
      </c>
      <c r="H8253" s="1">
        <v>19</v>
      </c>
      <c r="I8253" s="1">
        <v>10.99</v>
      </c>
      <c r="J8253" s="1">
        <v>11.2</v>
      </c>
      <c r="K8253" s="3">
        <v>2531</v>
      </c>
      <c r="N8253" s="1">
        <v>148</v>
      </c>
      <c r="O8253" s="1">
        <v>59.2</v>
      </c>
      <c r="Q8253" s="1">
        <v>10.5</v>
      </c>
      <c r="R8253" s="1">
        <v>4.54</v>
      </c>
      <c r="S8253" s="1">
        <v>19.3</v>
      </c>
      <c r="AJ8253" s="1" t="s">
        <v>412</v>
      </c>
      <c r="AK8253" s="19">
        <v>35</v>
      </c>
      <c r="AL8253" s="19">
        <v>137</v>
      </c>
      <c r="AM8253" s="1">
        <v>1040</v>
      </c>
      <c r="AN8253" s="3">
        <v>1991</v>
      </c>
      <c r="AQ8253">
        <v>80440</v>
      </c>
      <c r="AR8253" s="1" t="s">
        <v>645</v>
      </c>
    </row>
    <row r="8254" spans="1:44" x14ac:dyDescent="0.25">
      <c r="A8254" s="1">
        <v>9908</v>
      </c>
      <c r="B8254" s="1" t="s">
        <v>705</v>
      </c>
      <c r="C8254" s="1">
        <v>104</v>
      </c>
      <c r="D8254" s="1" t="s">
        <v>5618</v>
      </c>
      <c r="F8254" s="33" t="s">
        <v>859</v>
      </c>
      <c r="G8254" s="1">
        <v>4</v>
      </c>
      <c r="H8254" s="1">
        <v>20</v>
      </c>
      <c r="I8254" s="1">
        <v>11.67</v>
      </c>
      <c r="J8254" s="1">
        <v>11.8</v>
      </c>
      <c r="K8254" s="3">
        <v>2329</v>
      </c>
      <c r="N8254" s="1">
        <v>157</v>
      </c>
      <c r="O8254" s="1">
        <v>62.9</v>
      </c>
      <c r="Q8254" s="1">
        <v>9.91</v>
      </c>
      <c r="R8254" s="1">
        <v>4.28</v>
      </c>
      <c r="S8254" s="1">
        <v>20.6</v>
      </c>
      <c r="AJ8254" s="1" t="s">
        <v>412</v>
      </c>
      <c r="AK8254" s="19">
        <v>35</v>
      </c>
      <c r="AL8254" s="19">
        <v>137</v>
      </c>
      <c r="AM8254" s="1">
        <v>1040</v>
      </c>
      <c r="AN8254" s="3">
        <v>1991</v>
      </c>
      <c r="AQ8254">
        <v>80440</v>
      </c>
      <c r="AR8254" s="1" t="s">
        <v>645</v>
      </c>
    </row>
    <row r="8255" spans="1:44" x14ac:dyDescent="0.25">
      <c r="A8255" s="1">
        <v>9909</v>
      </c>
      <c r="B8255" s="1" t="s">
        <v>705</v>
      </c>
      <c r="C8255" s="1">
        <v>104</v>
      </c>
      <c r="D8255" s="1" t="s">
        <v>5618</v>
      </c>
      <c r="F8255" s="33" t="s">
        <v>859</v>
      </c>
      <c r="G8255" s="1">
        <v>4</v>
      </c>
      <c r="H8255" s="1">
        <v>13</v>
      </c>
      <c r="I8255" s="1">
        <v>8.4</v>
      </c>
      <c r="J8255" s="1">
        <v>7.1</v>
      </c>
      <c r="K8255" s="3">
        <v>6738</v>
      </c>
      <c r="N8255" s="1">
        <v>125</v>
      </c>
      <c r="O8255" s="1">
        <v>51.7</v>
      </c>
      <c r="Q8255" s="1">
        <v>12.4</v>
      </c>
      <c r="R8255" s="1">
        <v>5.3</v>
      </c>
      <c r="S8255" s="1">
        <v>19.8</v>
      </c>
      <c r="AJ8255" s="1" t="s">
        <v>412</v>
      </c>
      <c r="AK8255" s="19">
        <v>35</v>
      </c>
      <c r="AL8255" s="19">
        <v>137</v>
      </c>
      <c r="AM8255" s="1">
        <v>1000</v>
      </c>
      <c r="AN8255" s="3">
        <v>1964</v>
      </c>
      <c r="AQ8255">
        <v>80440</v>
      </c>
      <c r="AR8255" s="1" t="s">
        <v>2982</v>
      </c>
    </row>
    <row r="8256" spans="1:44" x14ac:dyDescent="0.25">
      <c r="A8256" s="1">
        <v>9910</v>
      </c>
      <c r="B8256" s="1" t="s">
        <v>705</v>
      </c>
      <c r="C8256" s="1">
        <v>104</v>
      </c>
      <c r="D8256" s="1" t="s">
        <v>5618</v>
      </c>
      <c r="F8256" s="33" t="s">
        <v>859</v>
      </c>
      <c r="G8256" s="1">
        <v>5</v>
      </c>
      <c r="H8256" s="1">
        <v>20</v>
      </c>
      <c r="I8256" s="1">
        <v>11.6</v>
      </c>
      <c r="J8256" s="1">
        <v>11.3</v>
      </c>
      <c r="K8256" s="3">
        <v>2200</v>
      </c>
      <c r="N8256" s="1">
        <v>132</v>
      </c>
      <c r="O8256" s="1">
        <v>54.1</v>
      </c>
      <c r="Q8256" s="1">
        <v>5.0199999999999996</v>
      </c>
      <c r="R8256" s="1">
        <v>2.33</v>
      </c>
      <c r="AJ8256" s="1" t="s">
        <v>412</v>
      </c>
      <c r="AK8256" s="19">
        <v>35</v>
      </c>
      <c r="AL8256" s="19">
        <v>137</v>
      </c>
      <c r="AN8256" s="3">
        <v>1984</v>
      </c>
      <c r="AQ8256">
        <v>80440</v>
      </c>
      <c r="AR8256" s="1" t="s">
        <v>646</v>
      </c>
    </row>
    <row r="8257" spans="1:44" x14ac:dyDescent="0.25">
      <c r="A8257" s="1">
        <v>9911</v>
      </c>
      <c r="B8257" s="1" t="s">
        <v>705</v>
      </c>
      <c r="C8257" s="1">
        <v>104</v>
      </c>
      <c r="D8257" s="1" t="s">
        <v>5618</v>
      </c>
      <c r="F8257" s="33" t="s">
        <v>859</v>
      </c>
      <c r="G8257" s="1">
        <v>3</v>
      </c>
      <c r="H8257" s="1">
        <v>10</v>
      </c>
      <c r="I8257" s="1">
        <v>8</v>
      </c>
      <c r="J8257" s="1">
        <v>6.7</v>
      </c>
      <c r="K8257" s="3">
        <v>2313</v>
      </c>
      <c r="N8257" s="1">
        <v>21.6</v>
      </c>
      <c r="O8257" s="1">
        <v>12.7</v>
      </c>
      <c r="Q8257" s="1">
        <v>5.19</v>
      </c>
      <c r="R8257" s="1">
        <v>3.54</v>
      </c>
      <c r="AJ8257" s="1" t="s">
        <v>412</v>
      </c>
      <c r="AK8257" s="19">
        <v>36.5</v>
      </c>
      <c r="AL8257" s="19">
        <v>138.16999999999999</v>
      </c>
      <c r="AN8257" s="3">
        <v>1962</v>
      </c>
      <c r="AQ8257">
        <v>80428</v>
      </c>
      <c r="AR8257" s="1" t="s">
        <v>647</v>
      </c>
    </row>
    <row r="8258" spans="1:44" x14ac:dyDescent="0.25">
      <c r="A8258" s="1">
        <v>9912</v>
      </c>
      <c r="B8258" s="1" t="s">
        <v>705</v>
      </c>
      <c r="C8258" s="1">
        <v>104</v>
      </c>
      <c r="D8258" s="1" t="s">
        <v>5618</v>
      </c>
      <c r="F8258" s="33" t="s">
        <v>859</v>
      </c>
      <c r="G8258" s="1">
        <v>5</v>
      </c>
      <c r="H8258" s="1">
        <v>9</v>
      </c>
      <c r="I8258" s="1">
        <v>5.8</v>
      </c>
      <c r="J8258" s="1">
        <v>6.2</v>
      </c>
      <c r="K8258" s="3">
        <v>2287</v>
      </c>
      <c r="N8258" s="1">
        <v>42.5</v>
      </c>
      <c r="O8258" s="1">
        <v>17.100000000000001</v>
      </c>
      <c r="Q8258" s="1">
        <v>11.3</v>
      </c>
      <c r="R8258" s="1">
        <v>4.18</v>
      </c>
      <c r="AJ8258" s="1" t="s">
        <v>412</v>
      </c>
      <c r="AK8258" s="19">
        <v>36.5</v>
      </c>
      <c r="AL8258" s="19">
        <v>138.16999999999999</v>
      </c>
      <c r="AN8258" s="3">
        <v>1962</v>
      </c>
      <c r="AQ8258">
        <v>80428</v>
      </c>
      <c r="AR8258" s="1" t="s">
        <v>647</v>
      </c>
    </row>
    <row r="8259" spans="1:44" x14ac:dyDescent="0.25">
      <c r="A8259" s="1">
        <v>9913</v>
      </c>
      <c r="B8259" s="1" t="s">
        <v>705</v>
      </c>
      <c r="C8259" s="1">
        <v>104</v>
      </c>
      <c r="D8259" s="1" t="s">
        <v>5618</v>
      </c>
      <c r="F8259" s="33" t="s">
        <v>859</v>
      </c>
      <c r="G8259" s="1">
        <v>5</v>
      </c>
      <c r="H8259" s="1">
        <v>18</v>
      </c>
      <c r="I8259" s="1">
        <v>10</v>
      </c>
      <c r="J8259" s="1">
        <v>11.1</v>
      </c>
      <c r="K8259" s="3">
        <v>1500</v>
      </c>
      <c r="N8259" s="1">
        <v>71.3</v>
      </c>
      <c r="O8259" s="24">
        <v>36</v>
      </c>
      <c r="Q8259" s="1">
        <v>12.5</v>
      </c>
      <c r="R8259" s="1">
        <v>4.21</v>
      </c>
      <c r="AJ8259" s="1" t="s">
        <v>412</v>
      </c>
      <c r="AK8259" s="19">
        <v>36.5</v>
      </c>
      <c r="AL8259" s="19">
        <v>138.16999999999999</v>
      </c>
      <c r="AN8259" s="3">
        <v>1962</v>
      </c>
      <c r="AQ8259">
        <v>80428</v>
      </c>
      <c r="AR8259" s="1" t="s">
        <v>647</v>
      </c>
    </row>
    <row r="8260" spans="1:44" x14ac:dyDescent="0.25">
      <c r="A8260" s="1">
        <v>9914</v>
      </c>
      <c r="B8260" s="1" t="s">
        <v>705</v>
      </c>
      <c r="C8260" s="1">
        <v>104</v>
      </c>
      <c r="D8260" s="1" t="s">
        <v>5618</v>
      </c>
      <c r="F8260" s="33" t="s">
        <v>859</v>
      </c>
      <c r="H8260" s="1">
        <v>22</v>
      </c>
      <c r="J8260" s="1">
        <v>15.6</v>
      </c>
      <c r="K8260" s="3">
        <v>1033</v>
      </c>
      <c r="N8260" s="1">
        <v>150.30000000000001</v>
      </c>
      <c r="O8260" s="1">
        <v>66.7</v>
      </c>
      <c r="Q8260" s="1">
        <v>12.8</v>
      </c>
      <c r="R8260" s="1">
        <v>3.82</v>
      </c>
      <c r="AJ8260" s="1" t="s">
        <v>412</v>
      </c>
      <c r="AK8260" s="19">
        <v>36.5</v>
      </c>
      <c r="AL8260" s="19">
        <v>138.16999999999999</v>
      </c>
      <c r="AN8260" s="3">
        <v>1962</v>
      </c>
      <c r="AQ8260">
        <v>80428</v>
      </c>
      <c r="AR8260" s="1" t="s">
        <v>647</v>
      </c>
    </row>
    <row r="8261" spans="1:44" x14ac:dyDescent="0.25">
      <c r="A8261" s="1">
        <v>9915</v>
      </c>
      <c r="B8261" s="1" t="s">
        <v>705</v>
      </c>
      <c r="C8261" s="1">
        <v>104</v>
      </c>
      <c r="D8261" s="1" t="s">
        <v>5618</v>
      </c>
      <c r="F8261" s="33" t="s">
        <v>859</v>
      </c>
      <c r="G8261" s="1">
        <v>5</v>
      </c>
      <c r="H8261" s="1">
        <v>28</v>
      </c>
      <c r="I8261" s="1">
        <v>16</v>
      </c>
      <c r="J8261" s="1">
        <v>18.899999999999999</v>
      </c>
      <c r="K8261" s="3">
        <v>821</v>
      </c>
      <c r="N8261" s="1">
        <v>180.3</v>
      </c>
      <c r="O8261" s="1">
        <v>82.1</v>
      </c>
      <c r="Q8261" s="1">
        <v>13.2</v>
      </c>
      <c r="R8261" s="1">
        <v>4.5199999999999996</v>
      </c>
      <c r="AJ8261" s="1" t="s">
        <v>412</v>
      </c>
      <c r="AK8261" s="19">
        <v>36.5</v>
      </c>
      <c r="AL8261" s="19">
        <v>138.16999999999999</v>
      </c>
      <c r="AN8261" s="3">
        <v>1962</v>
      </c>
      <c r="AQ8261">
        <v>80428</v>
      </c>
      <c r="AR8261" s="1" t="s">
        <v>647</v>
      </c>
    </row>
    <row r="8262" spans="1:44" x14ac:dyDescent="0.25">
      <c r="A8262" s="1">
        <v>9916</v>
      </c>
      <c r="B8262" s="1" t="s">
        <v>705</v>
      </c>
      <c r="C8262" s="1">
        <v>104</v>
      </c>
      <c r="D8262" s="1" t="s">
        <v>5618</v>
      </c>
      <c r="F8262" s="33" t="s">
        <v>859</v>
      </c>
      <c r="G8262" s="1">
        <v>5</v>
      </c>
      <c r="H8262" s="1">
        <v>43</v>
      </c>
      <c r="I8262" s="1">
        <v>18</v>
      </c>
      <c r="J8262" s="1">
        <v>18.100000000000001</v>
      </c>
      <c r="K8262" s="3">
        <v>550</v>
      </c>
      <c r="N8262" s="1">
        <v>204</v>
      </c>
      <c r="O8262" s="1">
        <v>91.5</v>
      </c>
      <c r="Q8262" s="1">
        <v>9.7100000000000009</v>
      </c>
      <c r="R8262" s="1">
        <v>3.58</v>
      </c>
      <c r="AJ8262" s="1" t="s">
        <v>412</v>
      </c>
      <c r="AK8262" s="19">
        <v>36.5</v>
      </c>
      <c r="AL8262" s="19">
        <v>138.16999999999999</v>
      </c>
      <c r="AN8262" s="3">
        <v>1962</v>
      </c>
      <c r="AQ8262">
        <v>80428</v>
      </c>
      <c r="AR8262" s="1" t="s">
        <v>647</v>
      </c>
    </row>
    <row r="8263" spans="1:44" x14ac:dyDescent="0.25">
      <c r="A8263" s="1">
        <v>9917</v>
      </c>
      <c r="B8263" s="1" t="s">
        <v>705</v>
      </c>
      <c r="C8263" s="1">
        <v>104</v>
      </c>
      <c r="D8263" s="1" t="s">
        <v>5618</v>
      </c>
      <c r="F8263" s="33" t="s">
        <v>859</v>
      </c>
      <c r="G8263" s="1">
        <v>6</v>
      </c>
      <c r="H8263" s="1">
        <v>48</v>
      </c>
      <c r="I8263" s="1">
        <v>18.5</v>
      </c>
      <c r="J8263" s="1">
        <v>20.7</v>
      </c>
      <c r="K8263" s="3">
        <v>675</v>
      </c>
      <c r="N8263" s="1">
        <v>195</v>
      </c>
      <c r="O8263" s="24">
        <v>90</v>
      </c>
      <c r="Q8263" s="1">
        <v>15.5</v>
      </c>
      <c r="R8263" s="1">
        <v>3.82</v>
      </c>
      <c r="AJ8263" s="1" t="s">
        <v>412</v>
      </c>
      <c r="AK8263" s="19">
        <v>36.5</v>
      </c>
      <c r="AL8263" s="19">
        <v>138.16999999999999</v>
      </c>
      <c r="AN8263" s="3">
        <v>1962</v>
      </c>
      <c r="AQ8263">
        <v>80428</v>
      </c>
      <c r="AR8263" s="1" t="s">
        <v>647</v>
      </c>
    </row>
    <row r="8264" spans="1:44" x14ac:dyDescent="0.25">
      <c r="A8264" s="1">
        <v>9918</v>
      </c>
      <c r="B8264" s="1" t="s">
        <v>705</v>
      </c>
      <c r="C8264" s="1">
        <v>104</v>
      </c>
      <c r="D8264" s="1" t="s">
        <v>5618</v>
      </c>
      <c r="F8264" s="33" t="s">
        <v>859</v>
      </c>
      <c r="H8264" s="1">
        <v>56</v>
      </c>
      <c r="J8264" s="1">
        <v>34.4</v>
      </c>
      <c r="K8264" s="3">
        <v>190</v>
      </c>
      <c r="N8264" s="1">
        <v>194</v>
      </c>
      <c r="O8264" s="24">
        <v>105</v>
      </c>
      <c r="Q8264" s="1">
        <v>18.600000000000001</v>
      </c>
      <c r="R8264" s="1">
        <v>3.82</v>
      </c>
      <c r="AJ8264" s="1" t="s">
        <v>412</v>
      </c>
      <c r="AK8264" s="19">
        <v>36.5</v>
      </c>
      <c r="AL8264" s="19">
        <v>138.16999999999999</v>
      </c>
      <c r="AN8264" s="3">
        <v>1962</v>
      </c>
      <c r="AQ8264">
        <v>80428</v>
      </c>
      <c r="AR8264" s="1" t="s">
        <v>647</v>
      </c>
    </row>
    <row r="8265" spans="1:44" x14ac:dyDescent="0.25">
      <c r="A8265" s="1">
        <v>9919</v>
      </c>
      <c r="B8265" s="1" t="s">
        <v>705</v>
      </c>
      <c r="C8265" s="1">
        <v>104</v>
      </c>
      <c r="D8265" s="1" t="s">
        <v>5618</v>
      </c>
      <c r="F8265" s="33" t="s">
        <v>859</v>
      </c>
      <c r="H8265" s="1">
        <v>21</v>
      </c>
      <c r="J8265" s="1"/>
      <c r="AJ8265" s="1" t="s">
        <v>412</v>
      </c>
      <c r="AK8265" s="19">
        <v>39.75</v>
      </c>
      <c r="AL8265" s="19">
        <v>141.13</v>
      </c>
      <c r="AN8265" s="3">
        <v>1964</v>
      </c>
      <c r="AQ8265">
        <v>80428</v>
      </c>
      <c r="AR8265" s="1" t="s">
        <v>4057</v>
      </c>
    </row>
    <row r="8266" spans="1:44" x14ac:dyDescent="0.25">
      <c r="A8266" s="1">
        <v>9920</v>
      </c>
      <c r="B8266" s="1" t="s">
        <v>475</v>
      </c>
      <c r="C8266" s="1">
        <v>102</v>
      </c>
      <c r="D8266" s="1" t="s">
        <v>5633</v>
      </c>
      <c r="F8266" s="33" t="s">
        <v>859</v>
      </c>
      <c r="G8266" s="1">
        <v>5</v>
      </c>
      <c r="H8266" s="1">
        <v>41</v>
      </c>
      <c r="I8266" s="1">
        <v>21.6</v>
      </c>
      <c r="J8266" s="1">
        <v>24.5</v>
      </c>
      <c r="K8266" s="3">
        <v>1275</v>
      </c>
      <c r="N8266" s="1">
        <v>568</v>
      </c>
      <c r="O8266" s="24">
        <v>209</v>
      </c>
      <c r="Q8266" s="1">
        <v>23.7</v>
      </c>
      <c r="R8266" s="1">
        <v>22.1</v>
      </c>
      <c r="AJ8266" s="1" t="s">
        <v>412</v>
      </c>
      <c r="AK8266" s="19">
        <v>44.5</v>
      </c>
      <c r="AL8266" s="19">
        <v>142.5</v>
      </c>
      <c r="AM8266" s="1">
        <v>635</v>
      </c>
      <c r="AN8266" s="3">
        <v>1978</v>
      </c>
      <c r="AQ8266">
        <v>80510</v>
      </c>
      <c r="AR8266" s="1" t="s">
        <v>3444</v>
      </c>
    </row>
    <row r="8267" spans="1:44" x14ac:dyDescent="0.25">
      <c r="A8267" s="1">
        <v>9921</v>
      </c>
      <c r="B8267" s="1" t="s">
        <v>855</v>
      </c>
      <c r="C8267" s="1">
        <v>102</v>
      </c>
      <c r="D8267" s="1" t="s">
        <v>5633</v>
      </c>
      <c r="F8267" s="33" t="s">
        <v>859</v>
      </c>
      <c r="G8267" s="1">
        <v>5</v>
      </c>
      <c r="H8267" s="1">
        <v>47</v>
      </c>
      <c r="I8267" s="1">
        <v>23.5</v>
      </c>
      <c r="J8267" s="1">
        <v>29.1</v>
      </c>
      <c r="K8267" s="3">
        <v>488</v>
      </c>
      <c r="N8267" s="1">
        <v>427</v>
      </c>
      <c r="O8267" s="1">
        <v>208.6</v>
      </c>
      <c r="Q8267" s="1">
        <v>16.7</v>
      </c>
      <c r="R8267" s="1">
        <v>18.600000000000001</v>
      </c>
      <c r="AJ8267" s="1" t="s">
        <v>412</v>
      </c>
      <c r="AK8267" s="19">
        <v>43.22</v>
      </c>
      <c r="AL8267" s="19">
        <v>142.43</v>
      </c>
      <c r="AM8267" s="1">
        <v>260</v>
      </c>
      <c r="AN8267" s="3">
        <v>1969</v>
      </c>
      <c r="AQ8267">
        <v>80510</v>
      </c>
      <c r="AR8267" s="1" t="s">
        <v>3125</v>
      </c>
    </row>
    <row r="8268" spans="1:44" x14ac:dyDescent="0.25">
      <c r="A8268" s="1">
        <v>9922</v>
      </c>
      <c r="B8268" s="1" t="s">
        <v>855</v>
      </c>
      <c r="C8268" s="1">
        <v>102</v>
      </c>
      <c r="D8268" s="1" t="s">
        <v>5633</v>
      </c>
      <c r="F8268" s="33" t="s">
        <v>859</v>
      </c>
      <c r="G8268" s="1">
        <v>6</v>
      </c>
      <c r="H8268" s="1">
        <v>46</v>
      </c>
      <c r="I8268" s="1">
        <v>18.3</v>
      </c>
      <c r="J8268" s="24">
        <v>20</v>
      </c>
      <c r="K8268" s="3">
        <v>756</v>
      </c>
      <c r="N8268" s="1">
        <v>244</v>
      </c>
      <c r="O8268" s="1">
        <v>119.3</v>
      </c>
      <c r="Q8268" s="1">
        <v>14.1</v>
      </c>
      <c r="R8268" s="1">
        <v>14.4</v>
      </c>
      <c r="AJ8268" s="1" t="s">
        <v>412</v>
      </c>
      <c r="AK8268" s="19">
        <v>43.22</v>
      </c>
      <c r="AL8268" s="19">
        <v>142.43</v>
      </c>
      <c r="AM8268" s="1">
        <v>260</v>
      </c>
      <c r="AN8268" s="3">
        <v>1969</v>
      </c>
      <c r="AQ8268">
        <v>80510</v>
      </c>
      <c r="AR8268" s="1" t="s">
        <v>3125</v>
      </c>
    </row>
    <row r="8269" spans="1:44" x14ac:dyDescent="0.25">
      <c r="A8269" s="1">
        <v>9923</v>
      </c>
      <c r="B8269" s="1" t="s">
        <v>855</v>
      </c>
      <c r="C8269" s="1">
        <v>102</v>
      </c>
      <c r="D8269" s="1" t="s">
        <v>5633</v>
      </c>
      <c r="F8269" s="33" t="s">
        <v>859</v>
      </c>
      <c r="G8269" s="1">
        <v>6</v>
      </c>
      <c r="H8269" s="1">
        <v>46</v>
      </c>
      <c r="I8269" s="1">
        <v>18.3</v>
      </c>
      <c r="J8269" s="1">
        <v>20.5</v>
      </c>
      <c r="K8269" s="3">
        <v>756</v>
      </c>
      <c r="N8269" s="1">
        <v>252</v>
      </c>
      <c r="O8269" s="1">
        <v>123.2</v>
      </c>
      <c r="Q8269" s="1">
        <v>18.5</v>
      </c>
      <c r="R8269" s="1">
        <v>14.7</v>
      </c>
      <c r="AJ8269" s="1" t="s">
        <v>412</v>
      </c>
      <c r="AK8269" s="19">
        <v>43.22</v>
      </c>
      <c r="AL8269" s="19">
        <v>142.43</v>
      </c>
      <c r="AM8269" s="1">
        <v>260</v>
      </c>
      <c r="AN8269" s="3">
        <v>1969</v>
      </c>
      <c r="AQ8269">
        <v>80510</v>
      </c>
      <c r="AR8269" s="1" t="s">
        <v>3125</v>
      </c>
    </row>
    <row r="8270" spans="1:44" x14ac:dyDescent="0.25">
      <c r="A8270" s="1">
        <v>9924</v>
      </c>
      <c r="B8270" s="1" t="s">
        <v>855</v>
      </c>
      <c r="C8270" s="1">
        <v>102</v>
      </c>
      <c r="D8270" s="1" t="s">
        <v>5633</v>
      </c>
      <c r="F8270" s="33" t="s">
        <v>859</v>
      </c>
      <c r="G8270" s="1">
        <v>7</v>
      </c>
      <c r="H8270" s="1">
        <v>45</v>
      </c>
      <c r="I8270" s="1">
        <v>15.6</v>
      </c>
      <c r="J8270" s="1">
        <v>17.3</v>
      </c>
      <c r="K8270" s="3">
        <v>914</v>
      </c>
      <c r="N8270" s="1">
        <v>193</v>
      </c>
      <c r="O8270" s="1">
        <v>94.1</v>
      </c>
      <c r="Q8270" s="1">
        <v>12.2</v>
      </c>
      <c r="R8270" s="1">
        <v>16.899999999999999</v>
      </c>
      <c r="AJ8270" s="1" t="s">
        <v>412</v>
      </c>
      <c r="AK8270" s="19">
        <v>43.22</v>
      </c>
      <c r="AL8270" s="19">
        <v>142.43</v>
      </c>
      <c r="AM8270" s="1">
        <v>260</v>
      </c>
      <c r="AN8270" s="3">
        <v>1969</v>
      </c>
      <c r="AQ8270">
        <v>80510</v>
      </c>
      <c r="AR8270" s="1" t="s">
        <v>3125</v>
      </c>
    </row>
    <row r="8271" spans="1:44" x14ac:dyDescent="0.25">
      <c r="A8271" s="1">
        <v>9925</v>
      </c>
      <c r="B8271" s="1" t="s">
        <v>855</v>
      </c>
      <c r="C8271" s="1">
        <v>102</v>
      </c>
      <c r="D8271" s="1" t="s">
        <v>5633</v>
      </c>
      <c r="F8271" s="33" t="s">
        <v>859</v>
      </c>
      <c r="G8271" s="1">
        <v>6</v>
      </c>
      <c r="H8271" s="1">
        <v>39</v>
      </c>
      <c r="I8271" s="1">
        <v>16.5</v>
      </c>
      <c r="J8271" s="1">
        <v>17.3</v>
      </c>
      <c r="K8271" s="3">
        <v>2240</v>
      </c>
      <c r="N8271" s="1">
        <v>368</v>
      </c>
      <c r="O8271" s="1">
        <v>188.5</v>
      </c>
      <c r="Q8271" s="1">
        <v>8.6</v>
      </c>
      <c r="R8271" s="1">
        <v>23.9</v>
      </c>
      <c r="AJ8271" s="1" t="s">
        <v>412</v>
      </c>
      <c r="AK8271" s="19">
        <v>35.93</v>
      </c>
      <c r="AL8271" s="19">
        <v>138.85</v>
      </c>
      <c r="AM8271" s="1">
        <v>1030</v>
      </c>
      <c r="AN8271" s="3">
        <v>1969</v>
      </c>
      <c r="AQ8271">
        <v>80441</v>
      </c>
      <c r="AR8271" s="1" t="s">
        <v>3125</v>
      </c>
    </row>
    <row r="8272" spans="1:44" x14ac:dyDescent="0.25">
      <c r="A8272" s="1">
        <v>9926</v>
      </c>
      <c r="B8272" s="1" t="s">
        <v>475</v>
      </c>
      <c r="C8272" s="1">
        <v>102</v>
      </c>
      <c r="D8272" s="1" t="s">
        <v>5633</v>
      </c>
      <c r="F8272" s="33" t="s">
        <v>859</v>
      </c>
      <c r="G8272" s="1">
        <v>5</v>
      </c>
      <c r="H8272" s="1">
        <v>30</v>
      </c>
      <c r="I8272" s="1">
        <v>15.3</v>
      </c>
      <c r="J8272" s="1">
        <v>22.2</v>
      </c>
      <c r="K8272" s="3">
        <v>1072</v>
      </c>
      <c r="N8272" s="1">
        <v>269</v>
      </c>
      <c r="O8272" s="1">
        <v>120.2</v>
      </c>
      <c r="Q8272" s="1">
        <v>31.3</v>
      </c>
      <c r="R8272" s="1">
        <v>24.6</v>
      </c>
      <c r="AJ8272" s="1" t="s">
        <v>412</v>
      </c>
      <c r="AK8272" s="19">
        <v>35</v>
      </c>
      <c r="AL8272" s="19">
        <v>135.83000000000001</v>
      </c>
      <c r="AN8272" s="3">
        <v>1965</v>
      </c>
      <c r="AQ8272">
        <v>80440</v>
      </c>
      <c r="AR8272" s="1" t="s">
        <v>648</v>
      </c>
    </row>
    <row r="8273" spans="1:44" x14ac:dyDescent="0.25">
      <c r="A8273" s="1">
        <v>9927</v>
      </c>
      <c r="B8273" s="1" t="s">
        <v>476</v>
      </c>
      <c r="C8273" s="1">
        <v>103</v>
      </c>
      <c r="D8273" s="1" t="s">
        <v>5611</v>
      </c>
      <c r="F8273" s="33" t="s">
        <v>859</v>
      </c>
      <c r="G8273" s="1">
        <v>6</v>
      </c>
      <c r="H8273" s="1">
        <v>26</v>
      </c>
      <c r="I8273" s="1">
        <v>10.9</v>
      </c>
      <c r="J8273" s="1">
        <v>13.9</v>
      </c>
      <c r="K8273" s="3">
        <v>2400</v>
      </c>
      <c r="N8273" s="1">
        <v>166</v>
      </c>
      <c r="O8273" s="24">
        <v>64</v>
      </c>
      <c r="Q8273" s="1">
        <v>16.3</v>
      </c>
      <c r="R8273" s="1">
        <v>14.8</v>
      </c>
      <c r="AJ8273" s="1" t="s">
        <v>412</v>
      </c>
      <c r="AK8273" s="19">
        <v>43.22</v>
      </c>
      <c r="AL8273" s="19">
        <v>142.38</v>
      </c>
      <c r="AM8273" s="1">
        <v>230</v>
      </c>
      <c r="AN8273" s="3">
        <v>1972</v>
      </c>
      <c r="AQ8273">
        <v>80510</v>
      </c>
      <c r="AR8273" s="1" t="s">
        <v>5206</v>
      </c>
    </row>
    <row r="8274" spans="1:44" x14ac:dyDescent="0.25">
      <c r="A8274" s="1">
        <v>9928</v>
      </c>
      <c r="B8274" s="1" t="s">
        <v>476</v>
      </c>
      <c r="C8274" s="1">
        <v>103</v>
      </c>
      <c r="D8274" s="1" t="s">
        <v>5611</v>
      </c>
      <c r="F8274" s="33" t="s">
        <v>859</v>
      </c>
      <c r="G8274" s="1">
        <v>8</v>
      </c>
      <c r="H8274" s="1">
        <v>8</v>
      </c>
      <c r="I8274" s="24">
        <v>1</v>
      </c>
      <c r="J8274" s="1">
        <v>2.8</v>
      </c>
      <c r="K8274" s="3">
        <v>2870</v>
      </c>
      <c r="N8274" s="1">
        <v>0.8</v>
      </c>
      <c r="O8274" s="1">
        <v>0.3</v>
      </c>
      <c r="Q8274" s="1">
        <v>0.3</v>
      </c>
      <c r="R8274" s="1">
        <v>0.4</v>
      </c>
      <c r="AJ8274" s="1" t="s">
        <v>412</v>
      </c>
      <c r="AK8274" s="19">
        <v>43.55</v>
      </c>
      <c r="AL8274" s="19">
        <v>142.16999999999999</v>
      </c>
      <c r="AM8274" s="1" t="s">
        <v>679</v>
      </c>
      <c r="AN8274" s="3">
        <v>1968</v>
      </c>
      <c r="AQ8274">
        <v>80423</v>
      </c>
      <c r="AR8274" s="1" t="s">
        <v>3512</v>
      </c>
    </row>
    <row r="8275" spans="1:44" x14ac:dyDescent="0.25">
      <c r="A8275" s="1">
        <v>9929</v>
      </c>
      <c r="B8275" s="1" t="s">
        <v>476</v>
      </c>
      <c r="C8275" s="1">
        <v>103</v>
      </c>
      <c r="D8275" s="1" t="s">
        <v>5611</v>
      </c>
      <c r="F8275" s="33" t="s">
        <v>859</v>
      </c>
      <c r="G8275" s="1">
        <v>7</v>
      </c>
      <c r="H8275" s="1">
        <v>12</v>
      </c>
      <c r="I8275" s="1">
        <v>3.8</v>
      </c>
      <c r="J8275" s="24">
        <v>5</v>
      </c>
      <c r="K8275" s="3">
        <v>2726</v>
      </c>
      <c r="N8275" s="1">
        <v>22</v>
      </c>
      <c r="O8275" s="1">
        <v>8.5</v>
      </c>
      <c r="Q8275" s="1">
        <v>2.6</v>
      </c>
      <c r="R8275" s="1">
        <v>4.2</v>
      </c>
      <c r="AJ8275" s="1" t="s">
        <v>412</v>
      </c>
      <c r="AK8275" s="19">
        <v>43.55</v>
      </c>
      <c r="AL8275" s="19">
        <v>142.16999999999999</v>
      </c>
      <c r="AM8275" s="1" t="s">
        <v>679</v>
      </c>
      <c r="AN8275" s="3">
        <v>1968</v>
      </c>
      <c r="AQ8275">
        <v>80423</v>
      </c>
      <c r="AR8275" s="1" t="s">
        <v>3512</v>
      </c>
    </row>
    <row r="8276" spans="1:44" x14ac:dyDescent="0.25">
      <c r="A8276" s="1">
        <v>9930</v>
      </c>
      <c r="B8276" s="1" t="s">
        <v>476</v>
      </c>
      <c r="C8276" s="1">
        <v>103</v>
      </c>
      <c r="D8276" s="1" t="s">
        <v>5611</v>
      </c>
      <c r="F8276" s="33" t="s">
        <v>859</v>
      </c>
      <c r="G8276" s="1">
        <v>7</v>
      </c>
      <c r="H8276" s="1">
        <v>23</v>
      </c>
      <c r="I8276" s="1">
        <v>8.1999999999999993</v>
      </c>
      <c r="J8276" s="24">
        <v>11</v>
      </c>
      <c r="K8276" s="3">
        <v>1849</v>
      </c>
      <c r="N8276" s="1">
        <v>86</v>
      </c>
      <c r="O8276" s="1">
        <v>33.1</v>
      </c>
      <c r="Q8276" s="1">
        <v>8.6</v>
      </c>
      <c r="R8276" s="1">
        <v>11.3</v>
      </c>
      <c r="AJ8276" s="1" t="s">
        <v>412</v>
      </c>
      <c r="AK8276" s="19">
        <v>43.55</v>
      </c>
      <c r="AL8276" s="19">
        <v>142.16999999999999</v>
      </c>
      <c r="AM8276" s="1" t="s">
        <v>679</v>
      </c>
      <c r="AN8276" s="3">
        <v>1968</v>
      </c>
      <c r="AQ8276">
        <v>80423</v>
      </c>
      <c r="AR8276" s="1" t="s">
        <v>3512</v>
      </c>
    </row>
    <row r="8277" spans="1:44" x14ac:dyDescent="0.25">
      <c r="A8277" s="1">
        <v>9931</v>
      </c>
      <c r="B8277" s="1" t="s">
        <v>476</v>
      </c>
      <c r="C8277" s="1">
        <v>103</v>
      </c>
      <c r="D8277" s="1" t="s">
        <v>5611</v>
      </c>
      <c r="F8277" s="33" t="s">
        <v>859</v>
      </c>
      <c r="G8277" s="1">
        <v>7</v>
      </c>
      <c r="H8277" s="1">
        <v>29</v>
      </c>
      <c r="I8277" s="1">
        <v>10.4</v>
      </c>
      <c r="J8277" s="24">
        <v>15</v>
      </c>
      <c r="K8277" s="3">
        <v>1427</v>
      </c>
      <c r="N8277" s="1">
        <v>125</v>
      </c>
      <c r="O8277" s="1">
        <v>48.1</v>
      </c>
      <c r="Q8277" s="1">
        <v>15.8</v>
      </c>
      <c r="R8277" s="1">
        <v>13.4</v>
      </c>
      <c r="AJ8277" s="1" t="s">
        <v>412</v>
      </c>
      <c r="AK8277" s="19">
        <v>43.55</v>
      </c>
      <c r="AL8277" s="19">
        <v>142.16999999999999</v>
      </c>
      <c r="AM8277" s="1" t="s">
        <v>679</v>
      </c>
      <c r="AN8277" s="3">
        <v>1968</v>
      </c>
      <c r="AQ8277">
        <v>80423</v>
      </c>
      <c r="AR8277" s="1" t="s">
        <v>3512</v>
      </c>
    </row>
    <row r="8278" spans="1:44" x14ac:dyDescent="0.25">
      <c r="A8278" s="1">
        <v>9932</v>
      </c>
      <c r="B8278" s="1" t="s">
        <v>476</v>
      </c>
      <c r="C8278" s="1">
        <v>103</v>
      </c>
      <c r="D8278" s="1" t="s">
        <v>5611</v>
      </c>
      <c r="F8278" s="33" t="s">
        <v>859</v>
      </c>
      <c r="G8278" s="1">
        <v>5</v>
      </c>
      <c r="H8278" s="1">
        <v>35</v>
      </c>
      <c r="I8278" s="1">
        <v>16.2</v>
      </c>
      <c r="J8278" s="24">
        <v>23</v>
      </c>
      <c r="K8278" s="3">
        <v>1178</v>
      </c>
      <c r="N8278" s="1">
        <v>321</v>
      </c>
      <c r="O8278" s="1">
        <v>123.6</v>
      </c>
      <c r="Q8278" s="1">
        <v>50.6</v>
      </c>
      <c r="R8278" s="24">
        <v>22</v>
      </c>
      <c r="AJ8278" s="1" t="s">
        <v>412</v>
      </c>
      <c r="AK8278" s="19">
        <v>43.55</v>
      </c>
      <c r="AL8278" s="19">
        <v>142.16999999999999</v>
      </c>
      <c r="AM8278" s="1" t="s">
        <v>679</v>
      </c>
      <c r="AN8278" s="3">
        <v>1968</v>
      </c>
      <c r="AQ8278">
        <v>80423</v>
      </c>
      <c r="AR8278" s="1" t="s">
        <v>3512</v>
      </c>
    </row>
    <row r="8279" spans="1:44" x14ac:dyDescent="0.25">
      <c r="A8279" s="1">
        <v>9933</v>
      </c>
      <c r="B8279" s="1" t="s">
        <v>476</v>
      </c>
      <c r="C8279" s="1">
        <v>103</v>
      </c>
      <c r="D8279" s="1" t="s">
        <v>5681</v>
      </c>
      <c r="F8279" s="1" t="s">
        <v>445</v>
      </c>
      <c r="J8279" s="1"/>
      <c r="K8279" s="3">
        <v>548</v>
      </c>
      <c r="N8279" s="1">
        <v>229</v>
      </c>
      <c r="O8279" s="1">
        <v>88.3</v>
      </c>
      <c r="Q8279" s="1">
        <v>31.1</v>
      </c>
      <c r="R8279" s="24">
        <v>6</v>
      </c>
      <c r="AJ8279" s="1" t="s">
        <v>412</v>
      </c>
      <c r="AK8279" s="19">
        <v>44</v>
      </c>
      <c r="AL8279" s="19">
        <v>142.5</v>
      </c>
      <c r="AM8279" s="1">
        <v>200</v>
      </c>
      <c r="AN8279" s="3">
        <v>1972</v>
      </c>
      <c r="AQ8279">
        <v>80510</v>
      </c>
      <c r="AR8279" s="1" t="s">
        <v>649</v>
      </c>
    </row>
    <row r="8280" spans="1:44" x14ac:dyDescent="0.25">
      <c r="A8280" s="1">
        <v>9934</v>
      </c>
      <c r="B8280" s="1" t="s">
        <v>476</v>
      </c>
      <c r="C8280" s="1">
        <v>103</v>
      </c>
      <c r="D8280" s="1" t="s">
        <v>5951</v>
      </c>
      <c r="F8280" s="1" t="s">
        <v>445</v>
      </c>
      <c r="J8280" s="1"/>
      <c r="K8280" s="3">
        <v>551</v>
      </c>
      <c r="N8280" s="1">
        <v>223</v>
      </c>
      <c r="O8280" s="24">
        <v>86</v>
      </c>
      <c r="Q8280" s="1">
        <v>30.9</v>
      </c>
      <c r="R8280" s="24">
        <v>6</v>
      </c>
      <c r="AJ8280" s="1" t="s">
        <v>412</v>
      </c>
      <c r="AK8280" s="19">
        <v>44</v>
      </c>
      <c r="AL8280" s="19">
        <v>142.5</v>
      </c>
      <c r="AM8280" s="1">
        <v>200</v>
      </c>
      <c r="AN8280" s="3">
        <v>1972</v>
      </c>
      <c r="AQ8280">
        <v>80510</v>
      </c>
      <c r="AR8280" s="1" t="s">
        <v>649</v>
      </c>
    </row>
    <row r="8281" spans="1:44" x14ac:dyDescent="0.25">
      <c r="A8281" s="1">
        <v>9935</v>
      </c>
      <c r="B8281" s="1" t="s">
        <v>4207</v>
      </c>
      <c r="C8281" s="1">
        <v>103</v>
      </c>
      <c r="D8281" s="1" t="s">
        <v>5611</v>
      </c>
      <c r="F8281" s="1" t="s">
        <v>445</v>
      </c>
      <c r="G8281" s="1">
        <v>10</v>
      </c>
      <c r="H8281" s="1">
        <v>70</v>
      </c>
      <c r="I8281" s="24">
        <v>11</v>
      </c>
      <c r="J8281" s="24">
        <v>13</v>
      </c>
      <c r="K8281" s="3">
        <v>4625</v>
      </c>
      <c r="N8281" s="1">
        <v>400</v>
      </c>
      <c r="O8281" s="24">
        <v>154</v>
      </c>
      <c r="Q8281" s="24">
        <v>28</v>
      </c>
      <c r="R8281" s="24">
        <v>21</v>
      </c>
      <c r="S8281" s="24">
        <v>55</v>
      </c>
      <c r="AJ8281" s="1" t="s">
        <v>412</v>
      </c>
      <c r="AK8281" s="19">
        <v>36.5</v>
      </c>
      <c r="AL8281" s="19">
        <v>138</v>
      </c>
      <c r="AM8281" s="1">
        <v>2250</v>
      </c>
      <c r="AN8281" s="3">
        <v>1961</v>
      </c>
      <c r="AQ8281">
        <v>80511</v>
      </c>
      <c r="AR8281" s="1" t="s">
        <v>650</v>
      </c>
    </row>
    <row r="8282" spans="1:44" x14ac:dyDescent="0.25">
      <c r="A8282" s="1">
        <v>9936</v>
      </c>
      <c r="B8282" s="1" t="s">
        <v>4207</v>
      </c>
      <c r="C8282" s="1">
        <v>103</v>
      </c>
      <c r="D8282" s="1" t="s">
        <v>5611</v>
      </c>
      <c r="F8282" s="1" t="s">
        <v>445</v>
      </c>
      <c r="G8282" s="1">
        <v>11</v>
      </c>
      <c r="H8282" s="1">
        <v>15</v>
      </c>
      <c r="I8282" s="1">
        <v>0.8</v>
      </c>
      <c r="J8282" s="1"/>
      <c r="N8282" s="1">
        <v>26</v>
      </c>
      <c r="O8282" s="1">
        <v>9.7899999999999991</v>
      </c>
      <c r="Q8282" s="1">
        <v>7.05</v>
      </c>
      <c r="R8282" s="1">
        <v>10.199999999999999</v>
      </c>
      <c r="S8282" s="1">
        <v>5.95</v>
      </c>
      <c r="AJ8282" s="1" t="s">
        <v>412</v>
      </c>
      <c r="AK8282" s="19">
        <v>36.5</v>
      </c>
      <c r="AL8282" s="19">
        <v>138</v>
      </c>
      <c r="AM8282" s="1">
        <v>2340</v>
      </c>
      <c r="AN8282" s="3">
        <v>1966</v>
      </c>
      <c r="AQ8282">
        <v>80511</v>
      </c>
      <c r="AR8282" s="1" t="s">
        <v>651</v>
      </c>
    </row>
    <row r="8283" spans="1:44" x14ac:dyDescent="0.25">
      <c r="A8283" s="1">
        <v>9937</v>
      </c>
      <c r="B8283" s="1" t="s">
        <v>4207</v>
      </c>
      <c r="C8283" s="1">
        <v>103</v>
      </c>
      <c r="D8283" s="1" t="s">
        <v>5611</v>
      </c>
      <c r="F8283" s="1" t="s">
        <v>445</v>
      </c>
      <c r="G8283" s="1">
        <v>11</v>
      </c>
      <c r="H8283" s="1">
        <v>17</v>
      </c>
      <c r="I8283" s="1">
        <v>0.96</v>
      </c>
      <c r="J8283" s="1"/>
      <c r="K8283" s="3">
        <v>89100</v>
      </c>
      <c r="N8283" s="1">
        <v>24</v>
      </c>
      <c r="O8283" s="1">
        <v>9.3000000000000007</v>
      </c>
      <c r="Q8283" s="1">
        <v>2.5</v>
      </c>
      <c r="R8283" s="1">
        <v>3.2</v>
      </c>
      <c r="AJ8283" s="1" t="s">
        <v>412</v>
      </c>
      <c r="AK8283" s="19">
        <v>36.5</v>
      </c>
      <c r="AL8283" s="19">
        <v>138</v>
      </c>
      <c r="AM8283" s="1" t="s">
        <v>680</v>
      </c>
      <c r="AN8283" s="3">
        <v>1956</v>
      </c>
      <c r="AQ8283">
        <v>80511</v>
      </c>
      <c r="AR8283" s="1" t="s">
        <v>652</v>
      </c>
    </row>
    <row r="8284" spans="1:44" x14ac:dyDescent="0.25">
      <c r="A8284" s="1">
        <v>9938</v>
      </c>
      <c r="B8284" s="1" t="s">
        <v>4207</v>
      </c>
      <c r="C8284" s="1">
        <v>103</v>
      </c>
      <c r="D8284" s="1" t="s">
        <v>5611</v>
      </c>
      <c r="F8284" s="1" t="s">
        <v>445</v>
      </c>
      <c r="G8284" s="1">
        <v>11</v>
      </c>
      <c r="H8284" s="1">
        <v>30</v>
      </c>
      <c r="I8284" s="1">
        <v>2.27</v>
      </c>
      <c r="J8284" s="1">
        <v>2.6</v>
      </c>
      <c r="K8284" s="3">
        <v>76700</v>
      </c>
      <c r="N8284" s="1">
        <v>130</v>
      </c>
      <c r="O8284" s="1">
        <v>50.1</v>
      </c>
      <c r="Q8284" s="1">
        <v>7.3</v>
      </c>
      <c r="R8284" s="1">
        <v>12.1</v>
      </c>
      <c r="AJ8284" s="1" t="s">
        <v>412</v>
      </c>
      <c r="AK8284" s="19">
        <v>36.5</v>
      </c>
      <c r="AL8284" s="19">
        <v>138</v>
      </c>
      <c r="AM8284" s="1" t="s">
        <v>680</v>
      </c>
      <c r="AN8284" s="3">
        <v>1956</v>
      </c>
      <c r="AQ8284">
        <v>80511</v>
      </c>
      <c r="AR8284" s="1" t="s">
        <v>652</v>
      </c>
    </row>
    <row r="8285" spans="1:44" x14ac:dyDescent="0.25">
      <c r="A8285" s="1">
        <v>9939</v>
      </c>
      <c r="B8285" s="1" t="s">
        <v>4207</v>
      </c>
      <c r="C8285" s="1">
        <v>103</v>
      </c>
      <c r="D8285" s="1" t="s">
        <v>5611</v>
      </c>
      <c r="F8285" s="1" t="s">
        <v>445</v>
      </c>
      <c r="G8285" s="1">
        <v>11</v>
      </c>
      <c r="H8285" s="1">
        <v>41</v>
      </c>
      <c r="I8285" s="1">
        <v>3.76</v>
      </c>
      <c r="J8285" s="1">
        <v>4.8</v>
      </c>
      <c r="K8285" s="3">
        <v>22800</v>
      </c>
      <c r="N8285" s="1">
        <v>130</v>
      </c>
      <c r="O8285" s="1">
        <v>50.2</v>
      </c>
      <c r="Q8285" s="1">
        <v>7.5</v>
      </c>
      <c r="R8285" s="1">
        <v>8.6</v>
      </c>
      <c r="AJ8285" s="1" t="s">
        <v>412</v>
      </c>
      <c r="AK8285" s="19">
        <v>36.5</v>
      </c>
      <c r="AL8285" s="19">
        <v>138</v>
      </c>
      <c r="AM8285" s="1" t="s">
        <v>680</v>
      </c>
      <c r="AN8285" s="3">
        <v>1956</v>
      </c>
      <c r="AQ8285">
        <v>80511</v>
      </c>
      <c r="AR8285" s="1" t="s">
        <v>652</v>
      </c>
    </row>
    <row r="8286" spans="1:44" x14ac:dyDescent="0.25">
      <c r="A8286" s="1">
        <v>9940</v>
      </c>
      <c r="B8286" s="1" t="s">
        <v>4207</v>
      </c>
      <c r="C8286" s="1">
        <v>103</v>
      </c>
      <c r="D8286" s="1" t="s">
        <v>5611</v>
      </c>
      <c r="F8286" s="1" t="s">
        <v>445</v>
      </c>
      <c r="G8286" s="1">
        <v>11</v>
      </c>
      <c r="H8286" s="1">
        <v>61</v>
      </c>
      <c r="I8286" s="1">
        <v>6.4</v>
      </c>
      <c r="J8286" s="1">
        <v>7.4</v>
      </c>
      <c r="K8286" s="3">
        <v>14000</v>
      </c>
      <c r="N8286" s="1">
        <v>228</v>
      </c>
      <c r="O8286" s="1">
        <v>87.6</v>
      </c>
      <c r="Q8286" s="1">
        <v>9.6999999999999993</v>
      </c>
      <c r="R8286" s="24">
        <v>10</v>
      </c>
      <c r="AJ8286" s="1" t="s">
        <v>412</v>
      </c>
      <c r="AK8286" s="19">
        <v>36.5</v>
      </c>
      <c r="AL8286" s="19">
        <v>138</v>
      </c>
      <c r="AM8286" s="1" t="s">
        <v>680</v>
      </c>
      <c r="AN8286" s="3">
        <v>1956</v>
      </c>
      <c r="AQ8286">
        <v>80511</v>
      </c>
      <c r="AR8286" s="1" t="s">
        <v>652</v>
      </c>
    </row>
    <row r="8287" spans="1:44" x14ac:dyDescent="0.25">
      <c r="A8287" s="1">
        <v>9941</v>
      </c>
      <c r="B8287" s="1" t="s">
        <v>4207</v>
      </c>
      <c r="C8287" s="1">
        <v>103</v>
      </c>
      <c r="D8287" s="1" t="s">
        <v>5611</v>
      </c>
      <c r="F8287" s="1" t="s">
        <v>445</v>
      </c>
      <c r="G8287" s="1">
        <v>8</v>
      </c>
      <c r="H8287" s="1">
        <v>73</v>
      </c>
      <c r="I8287" s="1">
        <v>7.62</v>
      </c>
      <c r="J8287" s="1">
        <v>10.4</v>
      </c>
      <c r="K8287" s="3">
        <v>2800</v>
      </c>
      <c r="N8287" s="1">
        <v>160</v>
      </c>
      <c r="O8287" s="1">
        <v>61.6</v>
      </c>
      <c r="Q8287" s="1">
        <v>23.3</v>
      </c>
      <c r="R8287" s="1">
        <v>10.5</v>
      </c>
      <c r="AJ8287" s="1" t="s">
        <v>412</v>
      </c>
      <c r="AK8287" s="19">
        <v>36.5</v>
      </c>
      <c r="AL8287" s="19">
        <v>138</v>
      </c>
      <c r="AM8287" s="1" t="s">
        <v>680</v>
      </c>
      <c r="AN8287" s="3">
        <v>1956</v>
      </c>
      <c r="AQ8287">
        <v>80511</v>
      </c>
      <c r="AR8287" s="1" t="s">
        <v>652</v>
      </c>
    </row>
    <row r="8288" spans="1:44" x14ac:dyDescent="0.25">
      <c r="A8288" s="1">
        <v>9942</v>
      </c>
      <c r="B8288" s="1" t="s">
        <v>4207</v>
      </c>
      <c r="C8288" s="1">
        <v>103</v>
      </c>
      <c r="D8288" s="1" t="s">
        <v>5611</v>
      </c>
      <c r="F8288" s="1" t="s">
        <v>445</v>
      </c>
      <c r="G8288" s="1">
        <v>11</v>
      </c>
      <c r="H8288" s="1">
        <v>86</v>
      </c>
      <c r="I8288" s="1">
        <v>9.6</v>
      </c>
      <c r="J8288" s="24">
        <v>14</v>
      </c>
      <c r="K8288" s="3">
        <v>4800</v>
      </c>
      <c r="N8288" s="1">
        <v>330</v>
      </c>
      <c r="O8288" s="1">
        <v>127</v>
      </c>
      <c r="Q8288" s="1">
        <v>16.8</v>
      </c>
      <c r="R8288" s="1">
        <v>7.7</v>
      </c>
      <c r="AJ8288" s="1" t="s">
        <v>412</v>
      </c>
      <c r="AK8288" s="19">
        <v>36.5</v>
      </c>
      <c r="AL8288" s="19">
        <v>138</v>
      </c>
      <c r="AM8288" s="1" t="s">
        <v>680</v>
      </c>
      <c r="AN8288" s="3">
        <v>1956</v>
      </c>
      <c r="AQ8288">
        <v>80511</v>
      </c>
      <c r="AR8288" s="1" t="s">
        <v>652</v>
      </c>
    </row>
    <row r="8289" spans="1:44" x14ac:dyDescent="0.25">
      <c r="A8289" s="1">
        <v>9943</v>
      </c>
      <c r="B8289" s="1" t="s">
        <v>4207</v>
      </c>
      <c r="C8289" s="1">
        <v>103</v>
      </c>
      <c r="D8289" s="1" t="s">
        <v>5611</v>
      </c>
      <c r="F8289" s="1" t="s">
        <v>445</v>
      </c>
      <c r="G8289" s="1">
        <v>11</v>
      </c>
      <c r="H8289" s="1">
        <v>83</v>
      </c>
      <c r="I8289" s="1">
        <v>10.3</v>
      </c>
      <c r="J8289" s="1">
        <v>14.1</v>
      </c>
      <c r="K8289" s="3">
        <v>1700</v>
      </c>
      <c r="N8289" s="1">
        <v>106</v>
      </c>
      <c r="O8289" s="1">
        <v>41</v>
      </c>
      <c r="Q8289" s="1">
        <v>10</v>
      </c>
      <c r="R8289" s="1">
        <v>2.1</v>
      </c>
      <c r="AJ8289" s="1" t="s">
        <v>412</v>
      </c>
      <c r="AK8289" s="19">
        <v>36.5</v>
      </c>
      <c r="AL8289" s="19">
        <v>138</v>
      </c>
      <c r="AM8289" s="1" t="s">
        <v>680</v>
      </c>
      <c r="AN8289" s="3">
        <v>1956</v>
      </c>
      <c r="AQ8289">
        <v>80511</v>
      </c>
      <c r="AR8289" s="1" t="s">
        <v>652</v>
      </c>
    </row>
    <row r="8290" spans="1:44" x14ac:dyDescent="0.25">
      <c r="A8290" s="1">
        <v>9944</v>
      </c>
      <c r="B8290" s="1" t="s">
        <v>4207</v>
      </c>
      <c r="C8290" s="1">
        <v>103</v>
      </c>
      <c r="D8290" s="1" t="s">
        <v>5611</v>
      </c>
      <c r="F8290" s="1" t="s">
        <v>445</v>
      </c>
      <c r="G8290" s="1">
        <v>13</v>
      </c>
      <c r="H8290" s="1">
        <v>100</v>
      </c>
      <c r="I8290" s="1">
        <v>2.9</v>
      </c>
      <c r="J8290" s="1">
        <v>12.2</v>
      </c>
      <c r="K8290" s="3">
        <v>2850</v>
      </c>
      <c r="N8290" s="1">
        <v>60</v>
      </c>
      <c r="O8290" s="24">
        <v>23</v>
      </c>
      <c r="Q8290" s="1">
        <v>8.3000000000000007</v>
      </c>
      <c r="R8290" s="1">
        <v>4.2</v>
      </c>
      <c r="AJ8290" s="1" t="s">
        <v>412</v>
      </c>
      <c r="AK8290" s="19">
        <v>36</v>
      </c>
      <c r="AL8290" s="19">
        <v>137.5</v>
      </c>
      <c r="AM8290" s="1">
        <v>2100</v>
      </c>
      <c r="AN8290" s="3">
        <v>1972</v>
      </c>
      <c r="AQ8290">
        <v>80441</v>
      </c>
      <c r="AR8290" s="1" t="s">
        <v>3419</v>
      </c>
    </row>
    <row r="8291" spans="1:44" x14ac:dyDescent="0.25">
      <c r="A8291" s="1">
        <v>9945</v>
      </c>
      <c r="B8291" s="1" t="s">
        <v>4207</v>
      </c>
      <c r="C8291" s="1">
        <v>103</v>
      </c>
      <c r="D8291" s="1" t="s">
        <v>5611</v>
      </c>
      <c r="F8291" s="1" t="s">
        <v>445</v>
      </c>
      <c r="G8291" s="1">
        <v>12</v>
      </c>
      <c r="H8291" s="1">
        <v>100</v>
      </c>
      <c r="I8291" s="1">
        <v>4.2</v>
      </c>
      <c r="J8291" s="1">
        <v>17.899999999999999</v>
      </c>
      <c r="K8291" s="3">
        <v>2325</v>
      </c>
      <c r="N8291" s="1">
        <v>235</v>
      </c>
      <c r="O8291" s="1">
        <v>90.4</v>
      </c>
      <c r="Q8291" s="1">
        <v>31.8</v>
      </c>
      <c r="R8291" s="1">
        <v>13.2</v>
      </c>
      <c r="AJ8291" s="1" t="s">
        <v>412</v>
      </c>
      <c r="AK8291" s="19">
        <v>36</v>
      </c>
      <c r="AL8291" s="19">
        <v>137.5</v>
      </c>
      <c r="AM8291" s="1">
        <v>2100</v>
      </c>
      <c r="AN8291" s="3">
        <v>1972</v>
      </c>
      <c r="AQ8291">
        <v>80441</v>
      </c>
      <c r="AR8291" s="1" t="s">
        <v>3419</v>
      </c>
    </row>
    <row r="8292" spans="1:44" x14ac:dyDescent="0.25">
      <c r="A8292" s="1">
        <v>9946</v>
      </c>
      <c r="B8292" s="1" t="s">
        <v>4207</v>
      </c>
      <c r="C8292" s="1">
        <v>103</v>
      </c>
      <c r="D8292" s="1" t="s">
        <v>5611</v>
      </c>
      <c r="F8292" s="1" t="s">
        <v>445</v>
      </c>
      <c r="G8292" s="1">
        <v>12</v>
      </c>
      <c r="H8292" s="1">
        <v>100</v>
      </c>
      <c r="I8292" s="1">
        <v>3.4</v>
      </c>
      <c r="J8292" s="1">
        <v>14.1</v>
      </c>
      <c r="K8292" s="3">
        <v>2400</v>
      </c>
      <c r="N8292" s="1">
        <v>106</v>
      </c>
      <c r="O8292" s="1">
        <v>40.9</v>
      </c>
      <c r="Q8292" s="1">
        <v>14.9</v>
      </c>
      <c r="R8292" s="1">
        <v>7.3</v>
      </c>
      <c r="AJ8292" s="1" t="s">
        <v>412</v>
      </c>
      <c r="AK8292" s="19">
        <v>36</v>
      </c>
      <c r="AL8292" s="19">
        <v>137.5</v>
      </c>
      <c r="AM8292" s="1">
        <v>2100</v>
      </c>
      <c r="AN8292" s="3">
        <v>1972</v>
      </c>
      <c r="AQ8292">
        <v>80441</v>
      </c>
      <c r="AR8292" s="1" t="s">
        <v>3419</v>
      </c>
    </row>
    <row r="8293" spans="1:44" x14ac:dyDescent="0.25">
      <c r="A8293" s="1">
        <v>9947</v>
      </c>
      <c r="B8293" s="1" t="s">
        <v>4207</v>
      </c>
      <c r="C8293" s="1">
        <v>103</v>
      </c>
      <c r="D8293" s="1" t="s">
        <v>6356</v>
      </c>
      <c r="F8293" s="1" t="s">
        <v>445</v>
      </c>
      <c r="G8293" s="1">
        <v>11</v>
      </c>
      <c r="H8293" s="1">
        <v>3</v>
      </c>
      <c r="I8293" s="1">
        <v>0.2</v>
      </c>
      <c r="J8293" s="1"/>
      <c r="K8293" s="3">
        <v>730000</v>
      </c>
      <c r="O8293" s="24">
        <v>1</v>
      </c>
      <c r="Q8293" s="1">
        <v>0.4</v>
      </c>
      <c r="R8293" s="1">
        <v>2.2999999999999998</v>
      </c>
      <c r="AJ8293" s="1" t="s">
        <v>412</v>
      </c>
      <c r="AK8293" s="19">
        <v>36</v>
      </c>
      <c r="AL8293" s="19">
        <v>138</v>
      </c>
      <c r="AM8293" s="1" t="s">
        <v>681</v>
      </c>
      <c r="AN8293" s="3">
        <v>1975</v>
      </c>
      <c r="AQ8293">
        <v>80441</v>
      </c>
      <c r="AR8293" s="1" t="s">
        <v>653</v>
      </c>
    </row>
    <row r="8294" spans="1:44" x14ac:dyDescent="0.25">
      <c r="A8294" s="1">
        <v>9948</v>
      </c>
      <c r="B8294" s="1" t="s">
        <v>4207</v>
      </c>
      <c r="C8294" s="1">
        <v>103</v>
      </c>
      <c r="D8294" s="1" t="s">
        <v>6356</v>
      </c>
      <c r="F8294" s="1" t="s">
        <v>445</v>
      </c>
      <c r="G8294" s="1">
        <v>11</v>
      </c>
      <c r="H8294" s="1">
        <v>13</v>
      </c>
      <c r="I8294" s="1">
        <v>0.6</v>
      </c>
      <c r="J8294" s="1"/>
      <c r="K8294" s="3">
        <v>380000</v>
      </c>
      <c r="N8294" s="1">
        <v>17.8</v>
      </c>
      <c r="O8294" s="1">
        <v>6.4</v>
      </c>
      <c r="Q8294" s="1">
        <v>2.6</v>
      </c>
      <c r="R8294" s="1">
        <v>4.5999999999999996</v>
      </c>
      <c r="AJ8294" s="1" t="s">
        <v>412</v>
      </c>
      <c r="AK8294" s="19">
        <v>36</v>
      </c>
      <c r="AL8294" s="19">
        <v>138</v>
      </c>
      <c r="AM8294" s="1" t="s">
        <v>681</v>
      </c>
      <c r="AN8294" s="3">
        <v>1975</v>
      </c>
      <c r="AQ8294">
        <v>80441</v>
      </c>
      <c r="AR8294" s="1" t="s">
        <v>653</v>
      </c>
    </row>
    <row r="8295" spans="1:44" x14ac:dyDescent="0.25">
      <c r="A8295" s="1">
        <v>9949</v>
      </c>
      <c r="B8295" s="1" t="s">
        <v>4207</v>
      </c>
      <c r="C8295" s="1">
        <v>180</v>
      </c>
      <c r="D8295" s="1" t="s">
        <v>6356</v>
      </c>
      <c r="F8295" s="1" t="s">
        <v>445</v>
      </c>
      <c r="G8295" s="1">
        <v>11</v>
      </c>
      <c r="H8295" s="1">
        <v>26</v>
      </c>
      <c r="I8295" s="24">
        <v>1</v>
      </c>
      <c r="J8295" s="1"/>
      <c r="K8295" s="3">
        <v>233000</v>
      </c>
      <c r="N8295" s="1">
        <v>55</v>
      </c>
      <c r="O8295" s="1">
        <v>29.2</v>
      </c>
      <c r="Q8295" s="1">
        <v>8.1</v>
      </c>
      <c r="R8295" s="1">
        <v>13.6</v>
      </c>
      <c r="AJ8295" s="1" t="s">
        <v>412</v>
      </c>
      <c r="AK8295" s="19">
        <v>36</v>
      </c>
      <c r="AL8295" s="19">
        <v>138</v>
      </c>
      <c r="AM8295" s="1" t="s">
        <v>681</v>
      </c>
      <c r="AN8295" s="3">
        <v>1975</v>
      </c>
      <c r="AQ8295">
        <v>80441</v>
      </c>
      <c r="AR8295" s="1" t="s">
        <v>653</v>
      </c>
    </row>
    <row r="8296" spans="1:44" x14ac:dyDescent="0.25">
      <c r="A8296" s="1">
        <v>9950</v>
      </c>
      <c r="B8296" s="1" t="s">
        <v>4207</v>
      </c>
      <c r="C8296" s="1">
        <v>103</v>
      </c>
      <c r="D8296" s="1" t="s">
        <v>6356</v>
      </c>
      <c r="F8296" s="1" t="s">
        <v>445</v>
      </c>
      <c r="G8296" s="1">
        <v>12</v>
      </c>
      <c r="H8296" s="1">
        <v>36</v>
      </c>
      <c r="I8296" s="1">
        <v>2.6</v>
      </c>
      <c r="J8296" s="1">
        <v>1.1000000000000001</v>
      </c>
      <c r="K8296" s="3">
        <v>96000</v>
      </c>
      <c r="N8296" s="1">
        <v>179</v>
      </c>
      <c r="O8296" s="1">
        <v>74.900000000000006</v>
      </c>
      <c r="Q8296" s="1">
        <v>10.6</v>
      </c>
      <c r="R8296" s="1">
        <v>17.100000000000001</v>
      </c>
      <c r="AJ8296" s="1" t="s">
        <v>412</v>
      </c>
      <c r="AK8296" s="19">
        <v>36</v>
      </c>
      <c r="AL8296" s="19">
        <v>138</v>
      </c>
      <c r="AM8296" s="1" t="s">
        <v>681</v>
      </c>
      <c r="AN8296" s="3">
        <v>1975</v>
      </c>
      <c r="AQ8296">
        <v>80441</v>
      </c>
      <c r="AR8296" s="1" t="s">
        <v>653</v>
      </c>
    </row>
    <row r="8297" spans="1:44" x14ac:dyDescent="0.25">
      <c r="A8297" s="1">
        <v>9951</v>
      </c>
      <c r="B8297" s="1" t="s">
        <v>4207</v>
      </c>
      <c r="C8297" s="1">
        <v>103</v>
      </c>
      <c r="D8297" s="1" t="s">
        <v>6356</v>
      </c>
      <c r="F8297" s="1" t="s">
        <v>445</v>
      </c>
      <c r="H8297" s="1">
        <v>65</v>
      </c>
      <c r="I8297" s="1">
        <v>5.4</v>
      </c>
      <c r="J8297" s="1">
        <v>6.2</v>
      </c>
      <c r="K8297" s="3">
        <v>20800</v>
      </c>
      <c r="N8297" s="1">
        <v>230</v>
      </c>
      <c r="O8297" s="1">
        <v>97.2</v>
      </c>
      <c r="Q8297" s="1">
        <v>12.2</v>
      </c>
      <c r="R8297" s="1">
        <v>13.6</v>
      </c>
      <c r="AJ8297" s="1" t="s">
        <v>412</v>
      </c>
      <c r="AK8297" s="19">
        <v>36</v>
      </c>
      <c r="AL8297" s="19">
        <v>138</v>
      </c>
      <c r="AM8297" s="1" t="s">
        <v>681</v>
      </c>
      <c r="AN8297" s="3">
        <v>1975</v>
      </c>
      <c r="AQ8297">
        <v>80441</v>
      </c>
      <c r="AR8297" s="1" t="s">
        <v>653</v>
      </c>
    </row>
    <row r="8298" spans="1:44" x14ac:dyDescent="0.25">
      <c r="A8298" s="1">
        <v>9952</v>
      </c>
      <c r="B8298" s="1" t="s">
        <v>4207</v>
      </c>
      <c r="C8298" s="1">
        <v>103</v>
      </c>
      <c r="D8298" s="1" t="s">
        <v>6356</v>
      </c>
      <c r="F8298" s="1" t="s">
        <v>445</v>
      </c>
      <c r="G8298" s="1">
        <v>11</v>
      </c>
      <c r="H8298" s="1">
        <v>96</v>
      </c>
      <c r="I8298" s="1">
        <v>7.4</v>
      </c>
      <c r="J8298" s="1">
        <v>9.1</v>
      </c>
      <c r="K8298" s="3">
        <v>10200</v>
      </c>
      <c r="N8298" s="1">
        <v>307</v>
      </c>
      <c r="O8298" s="1">
        <v>130.30000000000001</v>
      </c>
      <c r="Q8298" s="1">
        <v>15.7</v>
      </c>
      <c r="R8298" s="1">
        <v>14.3</v>
      </c>
      <c r="AJ8298" s="1" t="s">
        <v>412</v>
      </c>
      <c r="AK8298" s="19">
        <v>36</v>
      </c>
      <c r="AL8298" s="19">
        <v>138</v>
      </c>
      <c r="AM8298" s="1" t="s">
        <v>681</v>
      </c>
      <c r="AN8298" s="3">
        <v>1975</v>
      </c>
      <c r="AQ8298">
        <v>80441</v>
      </c>
      <c r="AR8298" s="1" t="s">
        <v>653</v>
      </c>
    </row>
    <row r="8299" spans="1:44" x14ac:dyDescent="0.25">
      <c r="A8299" s="1">
        <v>9953</v>
      </c>
      <c r="B8299" s="1" t="s">
        <v>4207</v>
      </c>
      <c r="C8299" s="1">
        <v>103</v>
      </c>
      <c r="D8299" s="1" t="s">
        <v>6356</v>
      </c>
      <c r="F8299" s="1" t="s">
        <v>445</v>
      </c>
      <c r="G8299" s="1">
        <v>11</v>
      </c>
      <c r="H8299" s="1">
        <v>126</v>
      </c>
      <c r="I8299" s="1">
        <v>8.1</v>
      </c>
      <c r="J8299" s="1">
        <v>12.7</v>
      </c>
      <c r="K8299" s="3">
        <v>4133</v>
      </c>
      <c r="N8299" s="1">
        <v>232</v>
      </c>
      <c r="O8299" s="1">
        <v>92.2</v>
      </c>
      <c r="Q8299" s="1">
        <v>11.3</v>
      </c>
      <c r="R8299" s="1">
        <v>8.3000000000000007</v>
      </c>
      <c r="AJ8299" s="1" t="s">
        <v>412</v>
      </c>
      <c r="AK8299" s="19">
        <v>36</v>
      </c>
      <c r="AL8299" s="19">
        <v>138</v>
      </c>
      <c r="AM8299" s="1" t="s">
        <v>681</v>
      </c>
      <c r="AN8299" s="3">
        <v>1975</v>
      </c>
      <c r="AQ8299">
        <v>80441</v>
      </c>
      <c r="AR8299" s="1" t="s">
        <v>653</v>
      </c>
    </row>
    <row r="8300" spans="1:44" x14ac:dyDescent="0.25">
      <c r="A8300" s="1">
        <v>9954</v>
      </c>
      <c r="B8300" s="1" t="s">
        <v>4207</v>
      </c>
      <c r="C8300" s="1">
        <v>103</v>
      </c>
      <c r="D8300" s="1" t="s">
        <v>5611</v>
      </c>
      <c r="F8300" s="1" t="s">
        <v>445</v>
      </c>
      <c r="H8300" s="1">
        <v>4</v>
      </c>
      <c r="I8300" s="1">
        <v>0.46</v>
      </c>
      <c r="J8300" s="1">
        <v>0.66</v>
      </c>
      <c r="K8300" s="3">
        <v>1000000</v>
      </c>
      <c r="N8300" s="1">
        <v>12.2</v>
      </c>
      <c r="O8300" s="1">
        <v>4.9000000000000004</v>
      </c>
      <c r="Q8300" s="1">
        <v>2.2000000000000002</v>
      </c>
      <c r="R8300" s="1">
        <v>5.5</v>
      </c>
      <c r="S8300" s="1">
        <v>4.3</v>
      </c>
      <c r="AJ8300" s="1" t="s">
        <v>412</v>
      </c>
      <c r="AK8300" s="19">
        <v>35.5</v>
      </c>
      <c r="AL8300" s="19">
        <v>138.66999999999999</v>
      </c>
      <c r="AM8300" s="1" t="s">
        <v>77</v>
      </c>
      <c r="AN8300" s="3">
        <v>1968</v>
      </c>
      <c r="AQ8300">
        <v>80441</v>
      </c>
      <c r="AR8300" s="1" t="s">
        <v>3132</v>
      </c>
    </row>
    <row r="8301" spans="1:44" x14ac:dyDescent="0.25">
      <c r="A8301" s="1">
        <v>9955</v>
      </c>
      <c r="B8301" s="1" t="s">
        <v>4207</v>
      </c>
      <c r="C8301" s="1">
        <v>103</v>
      </c>
      <c r="D8301" s="1" t="s">
        <v>5611</v>
      </c>
      <c r="F8301" s="1" t="s">
        <v>445</v>
      </c>
      <c r="H8301" s="1">
        <v>5</v>
      </c>
      <c r="I8301" s="1">
        <v>0.69</v>
      </c>
      <c r="J8301" s="1">
        <v>1</v>
      </c>
      <c r="K8301" s="3">
        <v>630000</v>
      </c>
      <c r="N8301" s="1">
        <v>25.8</v>
      </c>
      <c r="O8301" s="1">
        <v>9.3000000000000007</v>
      </c>
      <c r="Q8301" s="1">
        <v>3.5</v>
      </c>
      <c r="R8301" s="1">
        <v>7.3</v>
      </c>
      <c r="S8301" s="1">
        <v>6.1</v>
      </c>
      <c r="AJ8301" s="1" t="s">
        <v>412</v>
      </c>
      <c r="AK8301" s="19">
        <v>35.5</v>
      </c>
      <c r="AL8301" s="19">
        <v>138.66999999999999</v>
      </c>
      <c r="AM8301" s="1" t="s">
        <v>77</v>
      </c>
      <c r="AN8301" s="3">
        <v>1968</v>
      </c>
      <c r="AQ8301">
        <v>80441</v>
      </c>
      <c r="AR8301" s="1" t="s">
        <v>3132</v>
      </c>
    </row>
    <row r="8302" spans="1:44" x14ac:dyDescent="0.25">
      <c r="A8302" s="1">
        <v>9956</v>
      </c>
      <c r="B8302" s="1" t="s">
        <v>4207</v>
      </c>
      <c r="C8302" s="1">
        <v>103</v>
      </c>
      <c r="D8302" s="1" t="s">
        <v>5611</v>
      </c>
      <c r="F8302" s="1" t="s">
        <v>445</v>
      </c>
      <c r="G8302" s="1">
        <v>9</v>
      </c>
      <c r="H8302" s="1">
        <v>20</v>
      </c>
      <c r="I8302" s="1">
        <v>4.5</v>
      </c>
      <c r="J8302" s="1">
        <v>4.3</v>
      </c>
      <c r="K8302" s="3">
        <v>19500</v>
      </c>
      <c r="N8302" s="1">
        <v>114</v>
      </c>
      <c r="O8302" s="1">
        <v>45.7</v>
      </c>
      <c r="Q8302" s="1">
        <v>8.67</v>
      </c>
      <c r="R8302" s="1">
        <v>13.95</v>
      </c>
      <c r="S8302" s="1">
        <v>16.3</v>
      </c>
      <c r="AJ8302" s="1" t="s">
        <v>412</v>
      </c>
      <c r="AK8302" s="19">
        <v>35.5</v>
      </c>
      <c r="AL8302" s="19">
        <v>138.66999999999999</v>
      </c>
      <c r="AM8302" s="1" t="s">
        <v>77</v>
      </c>
      <c r="AN8302" s="3">
        <v>1968</v>
      </c>
      <c r="AQ8302">
        <v>80441</v>
      </c>
      <c r="AR8302" s="1" t="s">
        <v>3132</v>
      </c>
    </row>
    <row r="8303" spans="1:44" x14ac:dyDescent="0.25">
      <c r="A8303" s="1">
        <v>9957</v>
      </c>
      <c r="B8303" s="1" t="s">
        <v>4207</v>
      </c>
      <c r="C8303" s="1">
        <v>103</v>
      </c>
      <c r="D8303" s="1" t="s">
        <v>5611</v>
      </c>
      <c r="F8303" s="1" t="s">
        <v>445</v>
      </c>
      <c r="G8303" s="1">
        <v>7</v>
      </c>
      <c r="H8303" s="1">
        <v>23</v>
      </c>
      <c r="I8303" s="1">
        <v>8.5</v>
      </c>
      <c r="J8303" s="1">
        <v>13.1</v>
      </c>
      <c r="K8303" s="3">
        <v>2076</v>
      </c>
      <c r="N8303" s="1">
        <v>138</v>
      </c>
      <c r="O8303" s="24">
        <v>45</v>
      </c>
      <c r="Q8303" s="24">
        <v>17</v>
      </c>
      <c r="R8303" s="1">
        <v>21.3</v>
      </c>
      <c r="S8303" s="1">
        <v>25.9</v>
      </c>
      <c r="AJ8303" s="1" t="s">
        <v>412</v>
      </c>
      <c r="AK8303" s="19">
        <v>35.5</v>
      </c>
      <c r="AL8303" s="19">
        <v>138.66999999999999</v>
      </c>
      <c r="AM8303" s="1" t="s">
        <v>77</v>
      </c>
      <c r="AN8303" s="3">
        <v>1968</v>
      </c>
      <c r="AQ8303">
        <v>80441</v>
      </c>
      <c r="AR8303" s="1" t="s">
        <v>3132</v>
      </c>
    </row>
    <row r="8304" spans="1:44" x14ac:dyDescent="0.25">
      <c r="A8304" s="1">
        <v>9958</v>
      </c>
      <c r="B8304" s="1" t="s">
        <v>4207</v>
      </c>
      <c r="C8304" s="1">
        <v>103</v>
      </c>
      <c r="D8304" s="1" t="s">
        <v>5611</v>
      </c>
      <c r="F8304" s="1" t="s">
        <v>445</v>
      </c>
      <c r="G8304" s="1">
        <v>9</v>
      </c>
      <c r="H8304" s="1">
        <v>25</v>
      </c>
      <c r="I8304" s="1">
        <v>5.3</v>
      </c>
      <c r="J8304" s="1">
        <v>5.5</v>
      </c>
      <c r="K8304" s="3">
        <v>12106</v>
      </c>
      <c r="N8304" s="1">
        <v>117</v>
      </c>
      <c r="O8304" s="1">
        <v>42.1</v>
      </c>
      <c r="Q8304" s="1">
        <v>13.6</v>
      </c>
      <c r="R8304" s="1">
        <v>18.3</v>
      </c>
      <c r="S8304" s="1">
        <v>17.5</v>
      </c>
      <c r="AJ8304" s="1" t="s">
        <v>412</v>
      </c>
      <c r="AK8304" s="19">
        <v>35.5</v>
      </c>
      <c r="AL8304" s="19">
        <v>138.66999999999999</v>
      </c>
      <c r="AM8304" s="1" t="s">
        <v>77</v>
      </c>
      <c r="AN8304" s="3">
        <v>1968</v>
      </c>
      <c r="AQ8304">
        <v>80441</v>
      </c>
      <c r="AR8304" s="1" t="s">
        <v>3132</v>
      </c>
    </row>
    <row r="8305" spans="1:44" x14ac:dyDescent="0.25">
      <c r="A8305" s="1">
        <v>9959</v>
      </c>
      <c r="B8305" s="1" t="s">
        <v>4207</v>
      </c>
      <c r="C8305" s="1">
        <v>103</v>
      </c>
      <c r="D8305" s="1" t="s">
        <v>5611</v>
      </c>
      <c r="F8305" s="1" t="s">
        <v>445</v>
      </c>
      <c r="G8305" s="1">
        <v>9</v>
      </c>
      <c r="H8305" s="1">
        <v>43</v>
      </c>
      <c r="I8305" s="1">
        <v>10.1</v>
      </c>
      <c r="J8305" s="1">
        <v>12.8</v>
      </c>
      <c r="K8305" s="3">
        <v>3814</v>
      </c>
      <c r="N8305" s="1">
        <v>341</v>
      </c>
      <c r="O8305" s="1">
        <v>129.19999999999999</v>
      </c>
      <c r="Q8305" s="1">
        <v>16.899999999999999</v>
      </c>
      <c r="R8305" s="1">
        <v>13.3</v>
      </c>
      <c r="S8305" s="1">
        <v>40.6</v>
      </c>
      <c r="AJ8305" s="1" t="s">
        <v>412</v>
      </c>
      <c r="AK8305" s="19">
        <v>35.5</v>
      </c>
      <c r="AL8305" s="19">
        <v>138.66999999999999</v>
      </c>
      <c r="AM8305" s="1" t="s">
        <v>77</v>
      </c>
      <c r="AN8305" s="3">
        <v>1968</v>
      </c>
      <c r="AQ8305">
        <v>80441</v>
      </c>
      <c r="AR8305" s="1" t="s">
        <v>3132</v>
      </c>
    </row>
    <row r="8306" spans="1:44" x14ac:dyDescent="0.25">
      <c r="A8306" s="1">
        <v>9960</v>
      </c>
      <c r="B8306" s="1" t="s">
        <v>4207</v>
      </c>
      <c r="C8306" s="1">
        <v>103</v>
      </c>
      <c r="D8306" s="1" t="s">
        <v>5611</v>
      </c>
      <c r="F8306" s="1" t="s">
        <v>445</v>
      </c>
      <c r="G8306" s="1">
        <v>10</v>
      </c>
      <c r="H8306" s="1">
        <v>55</v>
      </c>
      <c r="I8306" s="1">
        <v>6.8</v>
      </c>
      <c r="J8306" s="1">
        <v>7.6</v>
      </c>
      <c r="K8306" s="3">
        <v>9700</v>
      </c>
      <c r="N8306" s="1">
        <v>285</v>
      </c>
      <c r="O8306" s="1">
        <v>107.6</v>
      </c>
      <c r="Q8306" s="1">
        <v>15.5</v>
      </c>
      <c r="R8306" s="1">
        <v>17.600000000000001</v>
      </c>
      <c r="S8306" s="1">
        <v>36.9</v>
      </c>
      <c r="AJ8306" s="1" t="s">
        <v>412</v>
      </c>
      <c r="AK8306" s="19">
        <v>35.5</v>
      </c>
      <c r="AL8306" s="19">
        <v>138.66999999999999</v>
      </c>
      <c r="AM8306" s="1" t="s">
        <v>77</v>
      </c>
      <c r="AN8306" s="3">
        <v>1968</v>
      </c>
      <c r="AQ8306">
        <v>80441</v>
      </c>
      <c r="AR8306" s="1" t="s">
        <v>3132</v>
      </c>
    </row>
    <row r="8307" spans="1:44" x14ac:dyDescent="0.25">
      <c r="A8307" s="1">
        <v>9961</v>
      </c>
      <c r="B8307" s="1" t="s">
        <v>4207</v>
      </c>
      <c r="C8307" s="1">
        <v>103</v>
      </c>
      <c r="D8307" s="1" t="s">
        <v>5611</v>
      </c>
      <c r="F8307" s="1" t="s">
        <v>445</v>
      </c>
      <c r="G8307" s="1">
        <v>9</v>
      </c>
      <c r="H8307" s="1">
        <v>75</v>
      </c>
      <c r="I8307" s="1">
        <v>13.6</v>
      </c>
      <c r="J8307" s="1">
        <v>15.5</v>
      </c>
      <c r="K8307" s="3">
        <v>3179</v>
      </c>
      <c r="N8307" s="1">
        <v>516</v>
      </c>
      <c r="O8307" s="1">
        <v>190.2</v>
      </c>
      <c r="Q8307" s="1">
        <v>15.7</v>
      </c>
      <c r="R8307" s="1">
        <v>16.7</v>
      </c>
      <c r="S8307" s="1">
        <v>61.8</v>
      </c>
      <c r="AJ8307" s="1" t="s">
        <v>412</v>
      </c>
      <c r="AK8307" s="19">
        <v>35.5</v>
      </c>
      <c r="AL8307" s="19">
        <v>138.66999999999999</v>
      </c>
      <c r="AM8307" s="1" t="s">
        <v>77</v>
      </c>
      <c r="AN8307" s="3">
        <v>1968</v>
      </c>
      <c r="AQ8307">
        <v>80441</v>
      </c>
      <c r="AR8307" s="1" t="s">
        <v>3132</v>
      </c>
    </row>
    <row r="8308" spans="1:44" x14ac:dyDescent="0.25">
      <c r="A8308" s="1">
        <v>9962</v>
      </c>
      <c r="B8308" s="1" t="s">
        <v>4207</v>
      </c>
      <c r="C8308" s="1">
        <v>103</v>
      </c>
      <c r="D8308" s="1" t="s">
        <v>5611</v>
      </c>
      <c r="F8308" s="1" t="s">
        <v>445</v>
      </c>
      <c r="G8308" s="1">
        <v>9</v>
      </c>
      <c r="H8308" s="1">
        <v>90</v>
      </c>
      <c r="I8308" s="1">
        <v>16.3</v>
      </c>
      <c r="J8308" s="24">
        <v>24</v>
      </c>
      <c r="K8308" s="3">
        <v>1204</v>
      </c>
      <c r="N8308" s="1">
        <v>568</v>
      </c>
      <c r="O8308" s="1">
        <v>205.7</v>
      </c>
      <c r="Q8308" s="1">
        <v>32.299999999999997</v>
      </c>
      <c r="R8308" s="1">
        <v>18.8</v>
      </c>
      <c r="S8308" s="1">
        <v>54.2</v>
      </c>
      <c r="AJ8308" s="1" t="s">
        <v>412</v>
      </c>
      <c r="AK8308" s="19">
        <v>35.5</v>
      </c>
      <c r="AL8308" s="19">
        <v>138.66999999999999</v>
      </c>
      <c r="AM8308" s="1" t="s">
        <v>77</v>
      </c>
      <c r="AN8308" s="3">
        <v>1968</v>
      </c>
      <c r="AQ8308">
        <v>80441</v>
      </c>
      <c r="AR8308" s="1" t="s">
        <v>3132</v>
      </c>
    </row>
    <row r="8309" spans="1:44" x14ac:dyDescent="0.25">
      <c r="A8309" s="1">
        <v>9963</v>
      </c>
      <c r="B8309" s="1" t="s">
        <v>5242</v>
      </c>
      <c r="C8309" s="1">
        <v>103</v>
      </c>
      <c r="D8309" s="1" t="s">
        <v>6164</v>
      </c>
      <c r="F8309" s="1" t="s">
        <v>445</v>
      </c>
      <c r="G8309" s="1">
        <v>7</v>
      </c>
      <c r="H8309" s="1">
        <v>120</v>
      </c>
      <c r="I8309" s="1">
        <v>26.3</v>
      </c>
      <c r="J8309" s="1">
        <v>22.4</v>
      </c>
      <c r="K8309" s="3">
        <v>2077</v>
      </c>
      <c r="N8309" s="1">
        <v>931</v>
      </c>
      <c r="O8309" s="1">
        <v>398.7</v>
      </c>
      <c r="Q8309" s="1">
        <v>84.6</v>
      </c>
      <c r="R8309" s="1">
        <v>17.68</v>
      </c>
      <c r="S8309" s="1">
        <v>145.5</v>
      </c>
      <c r="AJ8309" s="1" t="s">
        <v>412</v>
      </c>
      <c r="AK8309" s="19">
        <v>33.33</v>
      </c>
      <c r="AL8309" s="19">
        <v>133</v>
      </c>
      <c r="AM8309" s="1">
        <v>420</v>
      </c>
      <c r="AN8309" s="3">
        <v>1975</v>
      </c>
      <c r="AQ8309">
        <v>80441</v>
      </c>
      <c r="AR8309" s="1" t="s">
        <v>654</v>
      </c>
    </row>
    <row r="8310" spans="1:44" x14ac:dyDescent="0.25">
      <c r="A8310" s="1">
        <v>9964</v>
      </c>
      <c r="B8310" s="1" t="s">
        <v>5242</v>
      </c>
      <c r="C8310" s="1">
        <v>103</v>
      </c>
      <c r="D8310" s="1" t="s">
        <v>5611</v>
      </c>
      <c r="F8310" s="1" t="s">
        <v>445</v>
      </c>
      <c r="I8310" s="1">
        <v>7.6</v>
      </c>
      <c r="J8310" s="1">
        <v>11.1</v>
      </c>
      <c r="K8310" s="3">
        <v>3730</v>
      </c>
      <c r="N8310" s="1">
        <v>180</v>
      </c>
      <c r="O8310" s="1">
        <v>76.900000000000006</v>
      </c>
      <c r="Q8310" s="1">
        <v>30.4</v>
      </c>
      <c r="R8310" s="1">
        <v>20.8</v>
      </c>
      <c r="AJ8310" s="1" t="s">
        <v>412</v>
      </c>
      <c r="AK8310" s="19">
        <v>34.07</v>
      </c>
      <c r="AL8310" s="19">
        <v>135.5</v>
      </c>
      <c r="AM8310" s="1">
        <v>700</v>
      </c>
      <c r="AN8310" s="3">
        <v>1965</v>
      </c>
      <c r="AQ8310">
        <v>80440</v>
      </c>
      <c r="AR8310" s="1" t="s">
        <v>3345</v>
      </c>
    </row>
    <row r="8311" spans="1:44" x14ac:dyDescent="0.25">
      <c r="A8311" s="1">
        <v>9965</v>
      </c>
      <c r="B8311" s="1" t="s">
        <v>5242</v>
      </c>
      <c r="C8311" s="1">
        <v>103</v>
      </c>
      <c r="D8311" s="1" t="s">
        <v>5824</v>
      </c>
      <c r="F8311" s="1" t="s">
        <v>445</v>
      </c>
      <c r="I8311" s="1">
        <v>13.5</v>
      </c>
      <c r="J8311" s="1">
        <v>17.399999999999999</v>
      </c>
      <c r="K8311" s="3">
        <v>1995</v>
      </c>
      <c r="N8311" s="1">
        <v>445</v>
      </c>
      <c r="O8311" s="1">
        <v>189.1</v>
      </c>
      <c r="Q8311" s="1">
        <v>28.3</v>
      </c>
      <c r="R8311" s="1">
        <v>14.6</v>
      </c>
      <c r="AJ8311" s="1" t="s">
        <v>412</v>
      </c>
      <c r="AK8311" s="19">
        <v>34.07</v>
      </c>
      <c r="AL8311" s="19">
        <v>135.5</v>
      </c>
      <c r="AM8311" s="1">
        <v>700</v>
      </c>
      <c r="AN8311" s="3">
        <v>1969</v>
      </c>
      <c r="AQ8311">
        <v>80440</v>
      </c>
      <c r="AR8311" s="1" t="s">
        <v>655</v>
      </c>
    </row>
    <row r="8312" spans="1:44" x14ac:dyDescent="0.25">
      <c r="A8312" s="1">
        <v>9966</v>
      </c>
      <c r="B8312" s="1" t="s">
        <v>5242</v>
      </c>
      <c r="C8312" s="1">
        <v>103</v>
      </c>
      <c r="D8312" s="1" t="s">
        <v>5824</v>
      </c>
      <c r="F8312" s="1" t="s">
        <v>445</v>
      </c>
      <c r="J8312" s="1">
        <v>11.6</v>
      </c>
      <c r="K8312" s="3">
        <v>2471</v>
      </c>
      <c r="N8312" s="1">
        <v>157</v>
      </c>
      <c r="O8312" s="1">
        <v>68.599999999999994</v>
      </c>
      <c r="Q8312" s="1">
        <v>13.4</v>
      </c>
      <c r="R8312" s="1">
        <v>7.7</v>
      </c>
      <c r="AJ8312" s="1" t="s">
        <v>412</v>
      </c>
      <c r="AK8312" s="19">
        <v>34.07</v>
      </c>
      <c r="AL8312" s="19">
        <v>135.5</v>
      </c>
      <c r="AM8312" s="1">
        <v>700</v>
      </c>
      <c r="AN8312" s="3">
        <v>1969</v>
      </c>
      <c r="AQ8312">
        <v>80440</v>
      </c>
      <c r="AR8312" s="1" t="s">
        <v>655</v>
      </c>
    </row>
    <row r="8313" spans="1:44" x14ac:dyDescent="0.25">
      <c r="A8313" s="1">
        <v>9967</v>
      </c>
      <c r="B8313" s="1" t="s">
        <v>5242</v>
      </c>
      <c r="C8313" s="1">
        <v>103</v>
      </c>
      <c r="D8313" s="1" t="s">
        <v>6163</v>
      </c>
      <c r="F8313" s="1" t="s">
        <v>445</v>
      </c>
      <c r="I8313" s="24">
        <v>26</v>
      </c>
      <c r="J8313" s="1">
        <v>29.2</v>
      </c>
      <c r="K8313" s="3">
        <v>854</v>
      </c>
      <c r="N8313" s="1">
        <v>653</v>
      </c>
      <c r="O8313" s="1">
        <v>274.10000000000002</v>
      </c>
      <c r="Q8313" s="1">
        <v>57.8</v>
      </c>
      <c r="R8313" s="1">
        <v>21.9</v>
      </c>
      <c r="AJ8313" s="1" t="s">
        <v>412</v>
      </c>
      <c r="AK8313" s="19">
        <v>34.07</v>
      </c>
      <c r="AL8313" s="19">
        <v>135.5</v>
      </c>
      <c r="AM8313" s="1">
        <v>700</v>
      </c>
      <c r="AN8313" s="3">
        <v>1977</v>
      </c>
      <c r="AQ8313">
        <v>80440</v>
      </c>
      <c r="AR8313" s="1" t="s">
        <v>4850</v>
      </c>
    </row>
    <row r="8314" spans="1:44" x14ac:dyDescent="0.25">
      <c r="A8314" s="1">
        <v>9968</v>
      </c>
      <c r="B8314" s="1" t="s">
        <v>5242</v>
      </c>
      <c r="C8314" s="1">
        <v>103</v>
      </c>
      <c r="D8314" s="1" t="s">
        <v>6096</v>
      </c>
      <c r="F8314" s="1" t="s">
        <v>445</v>
      </c>
      <c r="I8314" s="24">
        <v>26</v>
      </c>
      <c r="J8314" s="1">
        <v>23.9</v>
      </c>
      <c r="K8314" s="3">
        <v>1249</v>
      </c>
      <c r="N8314" s="1">
        <v>583</v>
      </c>
      <c r="O8314" s="1">
        <v>246</v>
      </c>
      <c r="Q8314" s="1">
        <v>52.4</v>
      </c>
      <c r="R8314" s="1">
        <v>20.7</v>
      </c>
      <c r="AJ8314" s="1" t="s">
        <v>412</v>
      </c>
      <c r="AK8314" s="19">
        <v>34.07</v>
      </c>
      <c r="AL8314" s="19">
        <v>135.5</v>
      </c>
      <c r="AM8314" s="1">
        <v>700</v>
      </c>
      <c r="AN8314" s="3">
        <v>1977</v>
      </c>
      <c r="AQ8314">
        <v>80440</v>
      </c>
      <c r="AR8314" s="1" t="s">
        <v>4850</v>
      </c>
    </row>
    <row r="8315" spans="1:44" x14ac:dyDescent="0.25">
      <c r="A8315" s="1">
        <v>9969</v>
      </c>
      <c r="B8315" s="1" t="s">
        <v>5242</v>
      </c>
      <c r="C8315" s="1">
        <v>103</v>
      </c>
      <c r="D8315" s="1" t="s">
        <v>5958</v>
      </c>
      <c r="F8315" s="1" t="s">
        <v>445</v>
      </c>
      <c r="I8315" s="24">
        <v>26</v>
      </c>
      <c r="J8315" s="24">
        <v>24</v>
      </c>
      <c r="K8315" s="3">
        <v>1087</v>
      </c>
      <c r="N8315" s="1">
        <v>515</v>
      </c>
      <c r="O8315" s="1">
        <v>217.5</v>
      </c>
      <c r="Q8315" s="1">
        <v>47.6</v>
      </c>
      <c r="R8315" s="1">
        <v>18.2</v>
      </c>
      <c r="AJ8315" s="1" t="s">
        <v>412</v>
      </c>
      <c r="AK8315" s="19">
        <v>34.07</v>
      </c>
      <c r="AL8315" s="19">
        <v>135.5</v>
      </c>
      <c r="AM8315" s="1">
        <v>700</v>
      </c>
      <c r="AN8315" s="3">
        <v>1977</v>
      </c>
      <c r="AQ8315">
        <v>80440</v>
      </c>
      <c r="AR8315" s="1" t="s">
        <v>4850</v>
      </c>
    </row>
    <row r="8316" spans="1:44" x14ac:dyDescent="0.25">
      <c r="A8316" s="1">
        <v>9970</v>
      </c>
      <c r="B8316" s="1" t="s">
        <v>5242</v>
      </c>
      <c r="C8316" s="1">
        <v>103</v>
      </c>
      <c r="D8316" s="1" t="s">
        <v>6163</v>
      </c>
      <c r="F8316" s="1" t="s">
        <v>445</v>
      </c>
      <c r="I8316" s="24">
        <v>26</v>
      </c>
      <c r="J8316" s="1">
        <v>23.9</v>
      </c>
      <c r="K8316" s="3">
        <v>1034</v>
      </c>
      <c r="N8316" s="1">
        <v>443</v>
      </c>
      <c r="O8316" s="24">
        <v>188</v>
      </c>
      <c r="Q8316" s="1">
        <v>41.2</v>
      </c>
      <c r="R8316" s="1">
        <v>17.100000000000001</v>
      </c>
      <c r="AJ8316" s="1" t="s">
        <v>412</v>
      </c>
      <c r="AK8316" s="19">
        <v>34.07</v>
      </c>
      <c r="AL8316" s="19">
        <v>135.5</v>
      </c>
      <c r="AM8316" s="1">
        <v>700</v>
      </c>
      <c r="AN8316" s="3">
        <v>1977</v>
      </c>
      <c r="AQ8316">
        <v>80440</v>
      </c>
      <c r="AR8316" s="1" t="s">
        <v>4850</v>
      </c>
    </row>
    <row r="8317" spans="1:44" x14ac:dyDescent="0.25">
      <c r="A8317" s="1">
        <v>9971</v>
      </c>
      <c r="B8317" s="1" t="s">
        <v>5242</v>
      </c>
      <c r="C8317" s="1">
        <v>103</v>
      </c>
      <c r="D8317" s="1" t="s">
        <v>5611</v>
      </c>
      <c r="F8317" s="1" t="s">
        <v>445</v>
      </c>
      <c r="I8317" s="24">
        <v>26</v>
      </c>
      <c r="J8317" s="1">
        <v>45.2</v>
      </c>
      <c r="K8317" s="3">
        <v>353</v>
      </c>
      <c r="N8317" s="1">
        <v>704</v>
      </c>
      <c r="O8317" s="1">
        <v>294.60000000000002</v>
      </c>
      <c r="Q8317" s="1">
        <v>59.8</v>
      </c>
      <c r="R8317" s="1">
        <v>22.3</v>
      </c>
      <c r="AJ8317" s="1" t="s">
        <v>412</v>
      </c>
      <c r="AK8317" s="19">
        <v>34.07</v>
      </c>
      <c r="AL8317" s="19">
        <v>135.5</v>
      </c>
      <c r="AM8317" s="1">
        <v>700</v>
      </c>
      <c r="AN8317" s="3">
        <v>1977</v>
      </c>
      <c r="AQ8317">
        <v>80440</v>
      </c>
      <c r="AR8317" s="1" t="s">
        <v>4850</v>
      </c>
    </row>
    <row r="8318" spans="1:44" x14ac:dyDescent="0.25">
      <c r="A8318" s="1">
        <v>9972</v>
      </c>
      <c r="B8318" s="1" t="s">
        <v>5242</v>
      </c>
      <c r="C8318" s="1">
        <v>103</v>
      </c>
      <c r="D8318" s="1" t="s">
        <v>6163</v>
      </c>
      <c r="F8318" s="1" t="s">
        <v>445</v>
      </c>
      <c r="I8318" s="24">
        <v>26</v>
      </c>
      <c r="J8318" s="1">
        <v>23.2</v>
      </c>
      <c r="K8318" s="3">
        <v>1123</v>
      </c>
      <c r="N8318" s="1">
        <v>480</v>
      </c>
      <c r="O8318" s="1">
        <v>203.2</v>
      </c>
      <c r="Q8318" s="1">
        <v>39.4</v>
      </c>
      <c r="R8318" s="1">
        <v>17.7</v>
      </c>
      <c r="AJ8318" s="1" t="s">
        <v>412</v>
      </c>
      <c r="AK8318" s="19">
        <v>34.07</v>
      </c>
      <c r="AL8318" s="19">
        <v>135.5</v>
      </c>
      <c r="AM8318" s="1">
        <v>700</v>
      </c>
      <c r="AN8318" s="3">
        <v>1977</v>
      </c>
      <c r="AQ8318">
        <v>80440</v>
      </c>
      <c r="AR8318" s="1" t="s">
        <v>4850</v>
      </c>
    </row>
    <row r="8319" spans="1:44" x14ac:dyDescent="0.25">
      <c r="A8319" s="1">
        <v>9973</v>
      </c>
      <c r="B8319" s="1" t="s">
        <v>5242</v>
      </c>
      <c r="C8319" s="1">
        <v>103</v>
      </c>
      <c r="D8319" s="1" t="s">
        <v>6096</v>
      </c>
      <c r="F8319" s="1" t="s">
        <v>445</v>
      </c>
      <c r="I8319" s="24">
        <v>26</v>
      </c>
      <c r="J8319" s="1">
        <v>24.8</v>
      </c>
      <c r="K8319" s="3">
        <v>1220</v>
      </c>
      <c r="N8319" s="1">
        <v>605</v>
      </c>
      <c r="O8319" s="1">
        <v>255.9</v>
      </c>
      <c r="Q8319" s="1">
        <v>55.9</v>
      </c>
      <c r="R8319" s="1">
        <v>21.8</v>
      </c>
      <c r="AJ8319" s="1" t="s">
        <v>412</v>
      </c>
      <c r="AK8319" s="19">
        <v>34.07</v>
      </c>
      <c r="AL8319" s="19">
        <v>135.5</v>
      </c>
      <c r="AM8319" s="1">
        <v>700</v>
      </c>
      <c r="AN8319" s="3">
        <v>1977</v>
      </c>
      <c r="AQ8319">
        <v>80440</v>
      </c>
      <c r="AR8319" s="1" t="s">
        <v>4850</v>
      </c>
    </row>
    <row r="8320" spans="1:44" x14ac:dyDescent="0.25">
      <c r="A8320" s="1">
        <v>9974</v>
      </c>
      <c r="B8320" s="1" t="s">
        <v>477</v>
      </c>
      <c r="C8320" s="33">
        <v>101</v>
      </c>
      <c r="D8320" s="1" t="s">
        <v>5627</v>
      </c>
      <c r="F8320" s="1" t="s">
        <v>445</v>
      </c>
      <c r="G8320" s="1">
        <v>7</v>
      </c>
      <c r="H8320" s="1">
        <v>16</v>
      </c>
      <c r="I8320" s="1">
        <v>5.4</v>
      </c>
      <c r="J8320" s="1">
        <v>6.03</v>
      </c>
      <c r="K8320" s="3">
        <v>8390</v>
      </c>
      <c r="L8320" s="2">
        <f>N8320/((1824.17)*(1-EXP(-(0.023514)*I8320))^(1.69151))</f>
        <v>1.5004019904650032</v>
      </c>
      <c r="N8320" s="1">
        <v>75</v>
      </c>
      <c r="O8320" s="1">
        <v>34.5</v>
      </c>
      <c r="Q8320" s="24">
        <v>8</v>
      </c>
      <c r="R8320" s="1">
        <v>5.0999999999999996</v>
      </c>
      <c r="AJ8320" s="1" t="s">
        <v>412</v>
      </c>
      <c r="AK8320" s="19">
        <v>35</v>
      </c>
      <c r="AL8320" s="19">
        <v>138.33000000000001</v>
      </c>
      <c r="AN8320" s="3">
        <v>1971</v>
      </c>
      <c r="AQ8320">
        <v>80440</v>
      </c>
      <c r="AR8320" s="1" t="s">
        <v>3525</v>
      </c>
    </row>
    <row r="8321" spans="1:44" x14ac:dyDescent="0.25">
      <c r="A8321" s="1">
        <v>9975</v>
      </c>
      <c r="B8321" s="1" t="s">
        <v>477</v>
      </c>
      <c r="C8321" s="33">
        <v>101</v>
      </c>
      <c r="D8321" s="1" t="s">
        <v>5627</v>
      </c>
      <c r="F8321" s="1" t="s">
        <v>445</v>
      </c>
      <c r="G8321" s="1">
        <v>5</v>
      </c>
      <c r="H8321" s="1">
        <v>15</v>
      </c>
      <c r="I8321" s="24">
        <v>8</v>
      </c>
      <c r="J8321" s="1"/>
      <c r="L8321" s="2">
        <f>N8321/((2111.2)*(1-EXP(-(0.024888)*I8321))^(1.82531))</f>
        <v>0.98173306659337933</v>
      </c>
      <c r="N8321" s="1">
        <v>91.1</v>
      </c>
      <c r="O8321" s="1">
        <v>41.9</v>
      </c>
      <c r="Q8321" s="1">
        <v>6.33</v>
      </c>
      <c r="R8321" s="1">
        <v>4.5599999999999996</v>
      </c>
      <c r="S8321" s="1">
        <v>10.9</v>
      </c>
      <c r="AJ8321" s="1" t="s">
        <v>412</v>
      </c>
      <c r="AK8321" s="19">
        <v>39.03</v>
      </c>
      <c r="AL8321" s="19">
        <v>141.35</v>
      </c>
      <c r="AM8321" s="1">
        <v>300</v>
      </c>
      <c r="AN8321" s="3">
        <v>1966</v>
      </c>
      <c r="AQ8321">
        <v>80428</v>
      </c>
      <c r="AR8321" s="1" t="s">
        <v>3124</v>
      </c>
    </row>
    <row r="8322" spans="1:44" x14ac:dyDescent="0.25">
      <c r="A8322" s="1">
        <v>9976</v>
      </c>
      <c r="B8322" s="1" t="s">
        <v>477</v>
      </c>
      <c r="C8322" s="33">
        <v>101</v>
      </c>
      <c r="D8322" s="1" t="s">
        <v>5627</v>
      </c>
      <c r="F8322" s="1" t="s">
        <v>445</v>
      </c>
      <c r="G8322" s="1">
        <v>5</v>
      </c>
      <c r="H8322" s="1">
        <v>20</v>
      </c>
      <c r="I8322" s="1">
        <v>10.199999999999999</v>
      </c>
      <c r="J8322" s="1">
        <v>7.89</v>
      </c>
      <c r="K8322" s="3">
        <v>6600</v>
      </c>
      <c r="L8322" s="2">
        <f>N8322/((2111.2)*(1-EXP(-(0.024888)*I8322))^(1.82531))</f>
        <v>1.1176110374873465</v>
      </c>
      <c r="N8322" s="1">
        <v>154</v>
      </c>
      <c r="O8322" s="1">
        <v>70.900000000000006</v>
      </c>
      <c r="Q8322" s="1">
        <v>15.6</v>
      </c>
      <c r="R8322" s="1">
        <v>6.76</v>
      </c>
      <c r="S8322" s="1">
        <v>22.9</v>
      </c>
      <c r="AJ8322" s="1" t="s">
        <v>412</v>
      </c>
      <c r="AK8322" s="19">
        <v>39.03</v>
      </c>
      <c r="AL8322" s="19">
        <v>141.35</v>
      </c>
      <c r="AM8322" s="1">
        <v>300</v>
      </c>
      <c r="AN8322" s="3">
        <v>1979</v>
      </c>
      <c r="AQ8322">
        <v>80428</v>
      </c>
      <c r="AR8322" s="1" t="s">
        <v>807</v>
      </c>
    </row>
    <row r="8323" spans="1:44" x14ac:dyDescent="0.25">
      <c r="A8323" s="1">
        <v>9977</v>
      </c>
      <c r="B8323" s="1" t="s">
        <v>477</v>
      </c>
      <c r="C8323" s="33">
        <v>101</v>
      </c>
      <c r="D8323" s="1" t="s">
        <v>5627</v>
      </c>
      <c r="F8323" s="1" t="s">
        <v>445</v>
      </c>
      <c r="G8323" s="1">
        <v>5</v>
      </c>
      <c r="H8323" s="1">
        <v>46</v>
      </c>
      <c r="I8323" s="1">
        <v>19.5</v>
      </c>
      <c r="J8323" s="1">
        <v>28.5</v>
      </c>
      <c r="K8323" s="3">
        <v>370</v>
      </c>
      <c r="L8323" s="2">
        <f>N8323/((2111.2)*(1-EXP(-(0.024888)*I8323))^(1.82531))</f>
        <v>0.58291795915985178</v>
      </c>
      <c r="N8323" s="1">
        <v>215</v>
      </c>
      <c r="O8323" s="1">
        <v>83.9</v>
      </c>
      <c r="Q8323" s="1">
        <v>14.1</v>
      </c>
      <c r="R8323" s="1">
        <v>4</v>
      </c>
      <c r="S8323" s="1">
        <v>29.1</v>
      </c>
      <c r="AJ8323" s="1" t="s">
        <v>412</v>
      </c>
      <c r="AK8323" s="19">
        <v>41.5</v>
      </c>
      <c r="AL8323" s="19">
        <v>140</v>
      </c>
      <c r="AN8323" s="3">
        <v>1963</v>
      </c>
      <c r="AQ8323">
        <v>80428</v>
      </c>
      <c r="AR8323" s="1" t="s">
        <v>5204</v>
      </c>
    </row>
    <row r="8324" spans="1:44" x14ac:dyDescent="0.25">
      <c r="A8324" s="1">
        <v>9978</v>
      </c>
      <c r="B8324" s="1" t="s">
        <v>477</v>
      </c>
      <c r="C8324" s="33">
        <v>101</v>
      </c>
      <c r="D8324" s="1" t="s">
        <v>5627</v>
      </c>
      <c r="F8324" s="1" t="s">
        <v>445</v>
      </c>
      <c r="G8324" s="1">
        <v>5</v>
      </c>
      <c r="H8324" s="1">
        <v>44</v>
      </c>
      <c r="I8324" s="1">
        <v>18.5</v>
      </c>
      <c r="J8324" s="1">
        <v>23.4</v>
      </c>
      <c r="K8324" s="3">
        <v>750</v>
      </c>
      <c r="L8324" s="2">
        <f>N8324/((2111.2)*(1-EXP(-(0.024888)*I8324))^(1.82531))</f>
        <v>0.94993550401390958</v>
      </c>
      <c r="N8324" s="1">
        <v>325</v>
      </c>
      <c r="O8324" s="1">
        <v>126</v>
      </c>
      <c r="Q8324" s="1">
        <v>13.4</v>
      </c>
      <c r="R8324" s="1">
        <v>5.0999999999999996</v>
      </c>
      <c r="S8324" s="1">
        <v>41.3</v>
      </c>
      <c r="AJ8324" s="1" t="s">
        <v>412</v>
      </c>
      <c r="AK8324" s="19">
        <v>41.5</v>
      </c>
      <c r="AL8324" s="19">
        <v>140</v>
      </c>
      <c r="AN8324" s="3">
        <v>1963</v>
      </c>
      <c r="AQ8324">
        <v>80428</v>
      </c>
      <c r="AR8324" s="1" t="s">
        <v>5204</v>
      </c>
    </row>
    <row r="8325" spans="1:44" x14ac:dyDescent="0.25">
      <c r="A8325" s="1">
        <v>9979</v>
      </c>
      <c r="B8325" s="1" t="s">
        <v>477</v>
      </c>
      <c r="C8325" s="33">
        <v>101</v>
      </c>
      <c r="D8325" s="1" t="s">
        <v>5627</v>
      </c>
      <c r="F8325" s="1" t="s">
        <v>445</v>
      </c>
      <c r="G8325" s="1">
        <v>5</v>
      </c>
      <c r="H8325" s="1">
        <v>43</v>
      </c>
      <c r="I8325" s="1">
        <v>18.2</v>
      </c>
      <c r="J8325" s="1">
        <v>22</v>
      </c>
      <c r="K8325" s="3">
        <v>1009</v>
      </c>
      <c r="L8325" s="2">
        <f>N8325/((2111.2)*(1-EXP(-(0.024888)*I8325))^(1.82531))</f>
        <v>1.1221926917828755</v>
      </c>
      <c r="N8325" s="1">
        <v>375</v>
      </c>
      <c r="O8325" s="1">
        <v>153.6</v>
      </c>
      <c r="Q8325" s="1">
        <v>15.6</v>
      </c>
      <c r="R8325" s="1">
        <v>6.4</v>
      </c>
      <c r="S8325" s="1">
        <v>50.2</v>
      </c>
      <c r="AJ8325" s="1" t="s">
        <v>412</v>
      </c>
      <c r="AK8325" s="19">
        <v>41.5</v>
      </c>
      <c r="AL8325" s="19">
        <v>140</v>
      </c>
      <c r="AN8325" s="3">
        <v>1963</v>
      </c>
      <c r="AQ8325">
        <v>80428</v>
      </c>
      <c r="AR8325" s="1" t="s">
        <v>656</v>
      </c>
    </row>
    <row r="8326" spans="1:44" x14ac:dyDescent="0.25">
      <c r="A8326" s="1">
        <v>9980</v>
      </c>
      <c r="B8326" s="1" t="s">
        <v>477</v>
      </c>
      <c r="C8326" s="33">
        <v>101</v>
      </c>
      <c r="D8326" s="1" t="s">
        <v>5627</v>
      </c>
      <c r="F8326" s="1" t="s">
        <v>445</v>
      </c>
      <c r="G8326" s="1">
        <v>5</v>
      </c>
      <c r="H8326" s="1">
        <v>46</v>
      </c>
      <c r="I8326" s="1">
        <v>19.2</v>
      </c>
      <c r="J8326" s="1">
        <v>21.2</v>
      </c>
      <c r="K8326" s="3">
        <v>1310</v>
      </c>
      <c r="L8326" s="2">
        <f>N8326/((2111.2)*(1-EXP(-(0.024888)*I8326))^(1.82531))</f>
        <v>1.310985402594943</v>
      </c>
      <c r="N8326" s="1">
        <v>473</v>
      </c>
      <c r="O8326" s="1">
        <v>198.5</v>
      </c>
      <c r="Q8326" s="1">
        <v>16.600000000000001</v>
      </c>
      <c r="R8326" s="1">
        <v>7</v>
      </c>
      <c r="S8326" s="1">
        <v>63.4</v>
      </c>
      <c r="AJ8326" s="1" t="s">
        <v>412</v>
      </c>
      <c r="AK8326" s="19">
        <v>41.5</v>
      </c>
      <c r="AL8326" s="19">
        <v>140</v>
      </c>
      <c r="AN8326" s="3">
        <v>1963</v>
      </c>
      <c r="AQ8326">
        <v>80428</v>
      </c>
      <c r="AR8326" s="1" t="s">
        <v>656</v>
      </c>
    </row>
    <row r="8327" spans="1:44" x14ac:dyDescent="0.25">
      <c r="A8327" s="1">
        <v>9981</v>
      </c>
      <c r="B8327" s="1" t="s">
        <v>477</v>
      </c>
      <c r="C8327" s="33">
        <v>101</v>
      </c>
      <c r="D8327" s="1" t="s">
        <v>5627</v>
      </c>
      <c r="F8327" s="1" t="s">
        <v>445</v>
      </c>
      <c r="G8327" s="1">
        <v>5</v>
      </c>
      <c r="H8327" s="1">
        <v>33</v>
      </c>
      <c r="I8327" s="1">
        <v>15.7</v>
      </c>
      <c r="J8327" s="1">
        <v>15.7</v>
      </c>
      <c r="K8327" s="3">
        <v>2340</v>
      </c>
      <c r="L8327" s="2">
        <f>N8327/((2111.2)*(1-EXP(-(0.024888)*I8327))^(1.82531))</f>
        <v>1.5204074060605768</v>
      </c>
      <c r="N8327" s="1">
        <v>409</v>
      </c>
      <c r="O8327" s="1">
        <v>163.4</v>
      </c>
      <c r="Q8327" s="1">
        <v>14.6</v>
      </c>
      <c r="R8327" s="1">
        <v>6.9</v>
      </c>
      <c r="S8327" s="1">
        <v>52.8</v>
      </c>
      <c r="AJ8327" s="1" t="s">
        <v>412</v>
      </c>
      <c r="AK8327" s="19">
        <v>41.5</v>
      </c>
      <c r="AL8327" s="19">
        <v>140</v>
      </c>
      <c r="AN8327" s="3">
        <v>1963</v>
      </c>
      <c r="AQ8327">
        <v>80428</v>
      </c>
      <c r="AR8327" s="1" t="s">
        <v>656</v>
      </c>
    </row>
    <row r="8328" spans="1:44" x14ac:dyDescent="0.25">
      <c r="A8328" s="1">
        <v>9982</v>
      </c>
      <c r="B8328" s="1" t="s">
        <v>477</v>
      </c>
      <c r="C8328" s="33">
        <v>101</v>
      </c>
      <c r="D8328" s="1" t="s">
        <v>5627</v>
      </c>
      <c r="F8328" s="1" t="s">
        <v>445</v>
      </c>
      <c r="G8328" s="1">
        <v>6</v>
      </c>
      <c r="H8328" s="1">
        <v>7</v>
      </c>
      <c r="I8328" s="1">
        <v>1.7</v>
      </c>
      <c r="J8328" s="1">
        <v>1.8</v>
      </c>
      <c r="K8328" s="3">
        <v>120000</v>
      </c>
      <c r="N8328" s="1">
        <v>29</v>
      </c>
      <c r="O8328" s="1">
        <v>11.8</v>
      </c>
      <c r="Q8328" s="1">
        <v>4.2</v>
      </c>
      <c r="R8328" s="1">
        <v>5.4</v>
      </c>
      <c r="S8328" s="1">
        <v>5.3</v>
      </c>
      <c r="AJ8328" s="1" t="s">
        <v>412</v>
      </c>
      <c r="AK8328" s="19">
        <v>41.5</v>
      </c>
      <c r="AL8328" s="19">
        <v>140</v>
      </c>
      <c r="AN8328" s="3">
        <v>1963</v>
      </c>
      <c r="AQ8328">
        <v>80428</v>
      </c>
      <c r="AR8328" s="1" t="s">
        <v>656</v>
      </c>
    </row>
    <row r="8329" spans="1:44" x14ac:dyDescent="0.25">
      <c r="A8329" s="1">
        <v>9983</v>
      </c>
      <c r="B8329" s="1" t="s">
        <v>477</v>
      </c>
      <c r="C8329" s="33">
        <v>101</v>
      </c>
      <c r="D8329" s="1" t="s">
        <v>5627</v>
      </c>
      <c r="F8329" s="1" t="s">
        <v>445</v>
      </c>
      <c r="G8329" s="1">
        <v>6</v>
      </c>
      <c r="H8329" s="1">
        <v>12</v>
      </c>
      <c r="I8329" s="1">
        <v>4.9000000000000004</v>
      </c>
      <c r="J8329" s="1">
        <v>4.3</v>
      </c>
      <c r="K8329" s="3">
        <v>17300</v>
      </c>
      <c r="N8329" s="1">
        <v>106</v>
      </c>
      <c r="O8329" s="1">
        <v>42.7</v>
      </c>
      <c r="Q8329" s="1">
        <v>9.4</v>
      </c>
      <c r="R8329" s="1">
        <v>7.5</v>
      </c>
      <c r="S8329" s="1">
        <v>14.9</v>
      </c>
      <c r="AJ8329" s="1" t="s">
        <v>412</v>
      </c>
      <c r="AK8329" s="19">
        <v>41.5</v>
      </c>
      <c r="AL8329" s="19">
        <v>140</v>
      </c>
      <c r="AN8329" s="3">
        <v>1963</v>
      </c>
      <c r="AQ8329">
        <v>80428</v>
      </c>
      <c r="AR8329" s="1" t="s">
        <v>656</v>
      </c>
    </row>
    <row r="8330" spans="1:44" x14ac:dyDescent="0.25">
      <c r="A8330" s="1">
        <v>9984</v>
      </c>
      <c r="B8330" s="1" t="s">
        <v>477</v>
      </c>
      <c r="C8330" s="33">
        <v>101</v>
      </c>
      <c r="D8330" s="1" t="s">
        <v>5627</v>
      </c>
      <c r="F8330" s="1" t="s">
        <v>445</v>
      </c>
      <c r="G8330" s="1">
        <v>6</v>
      </c>
      <c r="H8330" s="1">
        <v>13</v>
      </c>
      <c r="I8330" s="1">
        <v>5.7</v>
      </c>
      <c r="J8330" s="1">
        <v>4.5</v>
      </c>
      <c r="K8330" s="3">
        <v>16800</v>
      </c>
      <c r="N8330" s="1">
        <v>113</v>
      </c>
      <c r="O8330" s="1">
        <v>45.3</v>
      </c>
      <c r="Q8330" s="1">
        <v>9.1</v>
      </c>
      <c r="R8330" s="1">
        <v>6.4</v>
      </c>
      <c r="S8330" s="1">
        <v>15.2</v>
      </c>
      <c r="AJ8330" s="1" t="s">
        <v>412</v>
      </c>
      <c r="AK8330" s="19">
        <v>41.5</v>
      </c>
      <c r="AL8330" s="19">
        <v>140</v>
      </c>
      <c r="AN8330" s="3">
        <v>1963</v>
      </c>
      <c r="AQ8330">
        <v>80428</v>
      </c>
      <c r="AR8330" s="1" t="s">
        <v>656</v>
      </c>
    </row>
    <row r="8331" spans="1:44" x14ac:dyDescent="0.25">
      <c r="A8331" s="1">
        <v>9985</v>
      </c>
      <c r="B8331" s="1" t="s">
        <v>477</v>
      </c>
      <c r="C8331" s="33">
        <v>101</v>
      </c>
      <c r="D8331" s="1" t="s">
        <v>5627</v>
      </c>
      <c r="F8331" s="1" t="s">
        <v>445</v>
      </c>
      <c r="G8331" s="1">
        <v>6</v>
      </c>
      <c r="H8331" s="1">
        <v>17</v>
      </c>
      <c r="I8331" s="1">
        <v>6.9</v>
      </c>
      <c r="J8331" s="1">
        <v>3.4</v>
      </c>
      <c r="K8331" s="3">
        <v>24200</v>
      </c>
      <c r="L8331" s="2">
        <f>N8331/((1963.5)*(1-EXP(-(0.024337)*I8331))^(1.76926))</f>
        <v>1.4823013784068286</v>
      </c>
      <c r="N8331" s="1">
        <v>107</v>
      </c>
      <c r="O8331" s="1">
        <v>43</v>
      </c>
      <c r="Q8331" s="1">
        <v>9.6999999999999993</v>
      </c>
      <c r="R8331" s="1">
        <v>6.6</v>
      </c>
      <c r="S8331" s="1">
        <v>16.5</v>
      </c>
      <c r="AJ8331" s="1" t="s">
        <v>412</v>
      </c>
      <c r="AK8331" s="19">
        <v>41.5</v>
      </c>
      <c r="AL8331" s="19">
        <v>140</v>
      </c>
      <c r="AN8331" s="3">
        <v>1963</v>
      </c>
      <c r="AQ8331">
        <v>80428</v>
      </c>
      <c r="AR8331" s="1" t="s">
        <v>656</v>
      </c>
    </row>
    <row r="8332" spans="1:44" x14ac:dyDescent="0.25">
      <c r="A8332" s="1">
        <v>9986</v>
      </c>
      <c r="B8332" s="1" t="s">
        <v>477</v>
      </c>
      <c r="C8332" s="33">
        <v>101</v>
      </c>
      <c r="D8332" s="1" t="s">
        <v>5627</v>
      </c>
      <c r="F8332" s="1" t="s">
        <v>445</v>
      </c>
      <c r="G8332" s="1">
        <v>6</v>
      </c>
      <c r="H8332" s="1">
        <v>20</v>
      </c>
      <c r="I8332" s="1">
        <v>8.8000000000000007</v>
      </c>
      <c r="J8332" s="1">
        <v>6.4</v>
      </c>
      <c r="K8332" s="3">
        <v>10400</v>
      </c>
      <c r="L8332" s="2">
        <f>N8332/((1963.5)*(1-EXP(-(0.024337)*I8332))^(1.76926))</f>
        <v>1.7714178616236353</v>
      </c>
      <c r="N8332" s="1">
        <v>189</v>
      </c>
      <c r="O8332" s="1">
        <v>75.900000000000006</v>
      </c>
      <c r="Q8332" s="1">
        <v>12.5</v>
      </c>
      <c r="R8332" s="1">
        <v>8.4</v>
      </c>
      <c r="S8332" s="1">
        <v>24.2</v>
      </c>
      <c r="AJ8332" s="1" t="s">
        <v>412</v>
      </c>
      <c r="AK8332" s="19">
        <v>41.5</v>
      </c>
      <c r="AL8332" s="19">
        <v>140</v>
      </c>
      <c r="AN8332" s="3">
        <v>1963</v>
      </c>
      <c r="AQ8332">
        <v>80428</v>
      </c>
      <c r="AR8332" s="1" t="s">
        <v>656</v>
      </c>
    </row>
    <row r="8333" spans="1:44" x14ac:dyDescent="0.25">
      <c r="A8333" s="1">
        <v>9987</v>
      </c>
      <c r="B8333" s="1" t="s">
        <v>477</v>
      </c>
      <c r="C8333" s="33">
        <v>101</v>
      </c>
      <c r="D8333" s="1" t="s">
        <v>5627</v>
      </c>
      <c r="F8333" s="1" t="s">
        <v>445</v>
      </c>
      <c r="G8333" s="1">
        <v>5</v>
      </c>
      <c r="H8333" s="1">
        <v>22</v>
      </c>
      <c r="I8333" s="1">
        <v>10.7</v>
      </c>
      <c r="J8333" s="1">
        <v>7.6</v>
      </c>
      <c r="K8333" s="3">
        <v>7380</v>
      </c>
      <c r="L8333" s="2">
        <f>N8333/((2111.2)*(1-EXP(-(0.024888)*I8333))^(1.82531))</f>
        <v>1.4386858403612324</v>
      </c>
      <c r="N8333" s="1">
        <v>214</v>
      </c>
      <c r="O8333" s="1">
        <v>86.1</v>
      </c>
      <c r="Q8333" s="1">
        <v>12.3</v>
      </c>
      <c r="R8333" s="1">
        <v>7.2</v>
      </c>
      <c r="S8333" s="1">
        <v>28</v>
      </c>
      <c r="AJ8333" s="1" t="s">
        <v>412</v>
      </c>
      <c r="AK8333" s="19">
        <v>41.5</v>
      </c>
      <c r="AL8333" s="19">
        <v>140</v>
      </c>
      <c r="AN8333" s="3">
        <v>1963</v>
      </c>
      <c r="AQ8333">
        <v>80428</v>
      </c>
      <c r="AR8333" s="1" t="s">
        <v>656</v>
      </c>
    </row>
    <row r="8334" spans="1:44" x14ac:dyDescent="0.25">
      <c r="A8334" s="1">
        <v>9988</v>
      </c>
      <c r="B8334" s="1" t="s">
        <v>477</v>
      </c>
      <c r="C8334" s="33">
        <v>101</v>
      </c>
      <c r="D8334" s="1" t="s">
        <v>5627</v>
      </c>
      <c r="F8334" s="1" t="s">
        <v>445</v>
      </c>
      <c r="G8334" s="1">
        <v>5</v>
      </c>
      <c r="H8334" s="1">
        <v>25</v>
      </c>
      <c r="I8334" s="1">
        <v>11.2</v>
      </c>
      <c r="J8334" s="1">
        <v>9.3000000000000007</v>
      </c>
      <c r="K8334" s="3">
        <v>4270</v>
      </c>
      <c r="L8334" s="2">
        <f>N8334/((2111.2)*(1-EXP(-(0.024888)*I8334))^(1.82531))</f>
        <v>1.3067827745601144</v>
      </c>
      <c r="N8334" s="1">
        <v>209</v>
      </c>
      <c r="O8334" s="1">
        <v>83.8</v>
      </c>
      <c r="Q8334" s="1">
        <v>13.7</v>
      </c>
      <c r="R8334" s="1">
        <v>6.9</v>
      </c>
      <c r="S8334" s="1">
        <v>27.8</v>
      </c>
      <c r="AJ8334" s="1" t="s">
        <v>412</v>
      </c>
      <c r="AK8334" s="19">
        <v>41.5</v>
      </c>
      <c r="AL8334" s="19">
        <v>140</v>
      </c>
      <c r="AN8334" s="3">
        <v>1963</v>
      </c>
      <c r="AQ8334">
        <v>80428</v>
      </c>
      <c r="AR8334" s="1" t="s">
        <v>656</v>
      </c>
    </row>
    <row r="8335" spans="1:44" x14ac:dyDescent="0.25">
      <c r="A8335" s="1">
        <v>9991</v>
      </c>
      <c r="B8335" s="1" t="s">
        <v>5274</v>
      </c>
      <c r="C8335" s="1">
        <v>180</v>
      </c>
      <c r="D8335" s="1" t="s">
        <v>5627</v>
      </c>
      <c r="F8335" s="1" t="s">
        <v>445</v>
      </c>
      <c r="G8335" s="1">
        <v>7</v>
      </c>
      <c r="H8335" s="1">
        <v>14</v>
      </c>
      <c r="I8335" s="1">
        <v>4.2</v>
      </c>
      <c r="J8335" s="1">
        <v>5.09</v>
      </c>
      <c r="K8335" s="3">
        <v>2554</v>
      </c>
      <c r="L8335" s="2">
        <f>N8335/((1824.17)*(1-EXP(-(0.023514)*I8335))^(1.69151))</f>
        <v>0.49625411227026134</v>
      </c>
      <c r="N8335" s="1">
        <v>16.600000000000001</v>
      </c>
      <c r="O8335" s="1">
        <v>9.1</v>
      </c>
      <c r="Q8335" s="1">
        <v>4.5</v>
      </c>
      <c r="R8335" s="1">
        <v>3.2</v>
      </c>
      <c r="S8335" s="1">
        <v>3.7</v>
      </c>
      <c r="AJ8335" s="1" t="s">
        <v>412</v>
      </c>
      <c r="AK8335" s="19">
        <v>35</v>
      </c>
      <c r="AL8335" s="19">
        <v>136</v>
      </c>
      <c r="AN8335" s="3">
        <v>1962</v>
      </c>
      <c r="AQ8335">
        <v>80440</v>
      </c>
      <c r="AR8335" s="1" t="s">
        <v>657</v>
      </c>
    </row>
    <row r="8336" spans="1:44" x14ac:dyDescent="0.25">
      <c r="A8336" s="1">
        <v>9992</v>
      </c>
      <c r="B8336" s="1" t="s">
        <v>5274</v>
      </c>
      <c r="C8336" s="1">
        <v>180</v>
      </c>
      <c r="D8336" s="1" t="s">
        <v>5627</v>
      </c>
      <c r="F8336" s="1" t="s">
        <v>445</v>
      </c>
      <c r="G8336" s="1">
        <v>7</v>
      </c>
      <c r="H8336" s="1">
        <v>14</v>
      </c>
      <c r="I8336" s="1">
        <v>4.7</v>
      </c>
      <c r="J8336" s="1">
        <v>4.1100000000000003</v>
      </c>
      <c r="K8336" s="3">
        <v>9938</v>
      </c>
      <c r="L8336" s="2">
        <f>N8336/((1824.17)*(1-EXP(-(0.023514)*I8336))^(1.69151))</f>
        <v>1.0532313282688286</v>
      </c>
      <c r="N8336" s="1">
        <v>42.2</v>
      </c>
      <c r="O8336" s="1">
        <v>23.9</v>
      </c>
      <c r="Q8336" s="1">
        <v>3.9</v>
      </c>
      <c r="R8336" s="1">
        <v>3.4</v>
      </c>
      <c r="S8336" s="1">
        <v>7.5</v>
      </c>
      <c r="AJ8336" s="1" t="s">
        <v>412</v>
      </c>
      <c r="AK8336" s="19">
        <v>35</v>
      </c>
      <c r="AL8336" s="19">
        <v>136</v>
      </c>
      <c r="AN8336" s="3">
        <v>1962</v>
      </c>
      <c r="AQ8336">
        <v>80440</v>
      </c>
      <c r="AR8336" s="1" t="s">
        <v>657</v>
      </c>
    </row>
    <row r="8337" spans="1:50" x14ac:dyDescent="0.25">
      <c r="A8337" s="1">
        <v>9993</v>
      </c>
      <c r="B8337" s="1" t="s">
        <v>5274</v>
      </c>
      <c r="C8337" s="1">
        <v>180</v>
      </c>
      <c r="D8337" s="1" t="s">
        <v>5627</v>
      </c>
      <c r="F8337" s="1" t="s">
        <v>445</v>
      </c>
      <c r="G8337" s="1">
        <v>6</v>
      </c>
      <c r="H8337" s="1">
        <v>14</v>
      </c>
      <c r="I8337" s="1">
        <v>6.5</v>
      </c>
      <c r="J8337" s="1">
        <v>4.28</v>
      </c>
      <c r="K8337" s="3">
        <v>26605</v>
      </c>
      <c r="N8337" s="1">
        <v>159</v>
      </c>
      <c r="O8337" s="1">
        <v>90.7</v>
      </c>
      <c r="Q8337" s="1">
        <v>11.3</v>
      </c>
      <c r="R8337" s="1">
        <v>9.9</v>
      </c>
      <c r="S8337" s="1">
        <v>27.5</v>
      </c>
      <c r="AJ8337" s="1" t="s">
        <v>412</v>
      </c>
      <c r="AK8337" s="19">
        <v>35</v>
      </c>
      <c r="AL8337" s="19">
        <v>136</v>
      </c>
      <c r="AN8337" s="3">
        <v>1962</v>
      </c>
      <c r="AQ8337">
        <v>80440</v>
      </c>
      <c r="AR8337" s="1" t="s">
        <v>657</v>
      </c>
      <c r="AX8337" s="33"/>
    </row>
    <row r="8338" spans="1:50" x14ac:dyDescent="0.25">
      <c r="A8338" s="1">
        <v>9994</v>
      </c>
      <c r="B8338" s="1" t="s">
        <v>5274</v>
      </c>
      <c r="C8338" s="1">
        <v>180</v>
      </c>
      <c r="D8338" s="1" t="s">
        <v>5627</v>
      </c>
      <c r="F8338" s="1" t="s">
        <v>445</v>
      </c>
      <c r="G8338" s="1">
        <v>7</v>
      </c>
      <c r="H8338" s="1">
        <v>14</v>
      </c>
      <c r="I8338" s="1">
        <v>4.7</v>
      </c>
      <c r="J8338" s="1">
        <v>3.08</v>
      </c>
      <c r="K8338" s="3">
        <v>27649</v>
      </c>
      <c r="L8338" s="2">
        <f>N8338/((1824.17)*(1-EXP(-(0.023514)*I8338))^(1.69151))</f>
        <v>1.8968147144177956</v>
      </c>
      <c r="N8338" s="1">
        <v>76</v>
      </c>
      <c r="O8338" s="1">
        <v>43.8</v>
      </c>
      <c r="Q8338" s="1">
        <v>4.5</v>
      </c>
      <c r="R8338" s="24">
        <v>4</v>
      </c>
      <c r="S8338" s="24">
        <v>13</v>
      </c>
      <c r="AJ8338" s="1" t="s">
        <v>412</v>
      </c>
      <c r="AK8338" s="19">
        <v>35</v>
      </c>
      <c r="AL8338" s="19">
        <v>136</v>
      </c>
      <c r="AN8338" s="3">
        <v>1962</v>
      </c>
      <c r="AQ8338">
        <v>80440</v>
      </c>
      <c r="AR8338" s="1" t="s">
        <v>657</v>
      </c>
    </row>
    <row r="8339" spans="1:50" x14ac:dyDescent="0.25">
      <c r="A8339" s="1">
        <v>9995</v>
      </c>
      <c r="B8339" s="1" t="s">
        <v>5274</v>
      </c>
      <c r="C8339" s="1">
        <v>180</v>
      </c>
      <c r="D8339" s="1" t="s">
        <v>5627</v>
      </c>
      <c r="F8339" s="1" t="s">
        <v>445</v>
      </c>
      <c r="G8339" s="1">
        <v>6</v>
      </c>
      <c r="H8339" s="1">
        <v>10</v>
      </c>
      <c r="I8339" s="1">
        <v>4.5</v>
      </c>
      <c r="J8339" s="1">
        <v>6.26</v>
      </c>
      <c r="K8339" s="3">
        <v>6863</v>
      </c>
      <c r="N8339" s="1">
        <v>72.3</v>
      </c>
      <c r="O8339" s="1">
        <v>33.4</v>
      </c>
      <c r="Q8339" s="1">
        <v>11.2</v>
      </c>
      <c r="R8339" s="1">
        <v>11.9</v>
      </c>
      <c r="S8339" s="24">
        <v>12</v>
      </c>
      <c r="AJ8339" s="1" t="s">
        <v>412</v>
      </c>
      <c r="AK8339" s="19">
        <v>35</v>
      </c>
      <c r="AL8339" s="19">
        <v>139</v>
      </c>
      <c r="AN8339" s="3">
        <v>1962</v>
      </c>
      <c r="AQ8339">
        <v>80440</v>
      </c>
      <c r="AR8339" s="1" t="s">
        <v>658</v>
      </c>
    </row>
    <row r="8340" spans="1:50" x14ac:dyDescent="0.25">
      <c r="A8340" s="1">
        <v>9996</v>
      </c>
      <c r="B8340" s="1" t="s">
        <v>5274</v>
      </c>
      <c r="C8340" s="1">
        <v>180</v>
      </c>
      <c r="D8340" s="1" t="s">
        <v>5627</v>
      </c>
      <c r="F8340" s="1" t="s">
        <v>445</v>
      </c>
      <c r="G8340" s="1">
        <v>6</v>
      </c>
      <c r="H8340" s="1">
        <v>10</v>
      </c>
      <c r="I8340" s="1">
        <v>4.5</v>
      </c>
      <c r="J8340" s="1">
        <v>6.62</v>
      </c>
      <c r="K8340" s="3">
        <v>7231</v>
      </c>
      <c r="N8340" s="1">
        <v>81.099999999999994</v>
      </c>
      <c r="O8340" s="1">
        <v>38.1</v>
      </c>
      <c r="Q8340" s="1">
        <v>15.9</v>
      </c>
      <c r="R8340" s="1">
        <v>13.8</v>
      </c>
      <c r="S8340" s="1">
        <v>14.6</v>
      </c>
      <c r="AJ8340" s="1" t="s">
        <v>412</v>
      </c>
      <c r="AK8340" s="19">
        <v>35</v>
      </c>
      <c r="AL8340" s="19">
        <v>139</v>
      </c>
      <c r="AN8340" s="3">
        <v>1962</v>
      </c>
      <c r="AQ8340">
        <v>80440</v>
      </c>
      <c r="AR8340" s="1" t="s">
        <v>658</v>
      </c>
    </row>
    <row r="8341" spans="1:50" x14ac:dyDescent="0.25">
      <c r="A8341" s="1">
        <v>9997</v>
      </c>
      <c r="B8341" s="1" t="s">
        <v>5274</v>
      </c>
      <c r="C8341" s="1">
        <v>180</v>
      </c>
      <c r="D8341" s="1" t="s">
        <v>5627</v>
      </c>
      <c r="F8341" s="1" t="s">
        <v>445</v>
      </c>
      <c r="G8341" s="1">
        <v>6</v>
      </c>
      <c r="H8341" s="1">
        <v>10</v>
      </c>
      <c r="I8341" s="1">
        <v>4.7</v>
      </c>
      <c r="J8341" s="1">
        <v>8.36</v>
      </c>
      <c r="K8341" s="3">
        <v>3245</v>
      </c>
      <c r="L8341" s="2">
        <f>N8341/((1963.5)*(1-EXP(-(0.024337)*I8341))^(1.76926))</f>
        <v>1.4193569028217492</v>
      </c>
      <c r="N8341" s="1">
        <v>54.4</v>
      </c>
      <c r="O8341" s="1">
        <v>23.4</v>
      </c>
      <c r="Q8341" s="1">
        <v>10.6</v>
      </c>
      <c r="R8341" s="1">
        <v>10.1</v>
      </c>
      <c r="S8341" s="1">
        <v>9.1999999999999993</v>
      </c>
      <c r="AJ8341" s="1" t="s">
        <v>412</v>
      </c>
      <c r="AK8341" s="19">
        <v>35</v>
      </c>
      <c r="AL8341" s="19">
        <v>139</v>
      </c>
      <c r="AN8341" s="3">
        <v>1962</v>
      </c>
      <c r="AQ8341">
        <v>80440</v>
      </c>
      <c r="AR8341" s="1" t="s">
        <v>658</v>
      </c>
    </row>
    <row r="8342" spans="1:50" x14ac:dyDescent="0.25">
      <c r="A8342" s="1">
        <v>9998</v>
      </c>
      <c r="B8342" s="1" t="s">
        <v>5274</v>
      </c>
      <c r="C8342" s="1">
        <v>180</v>
      </c>
      <c r="D8342" s="1" t="s">
        <v>5627</v>
      </c>
      <c r="F8342" s="1" t="s">
        <v>445</v>
      </c>
      <c r="G8342" s="1">
        <v>7</v>
      </c>
      <c r="H8342" s="1">
        <v>10</v>
      </c>
      <c r="I8342" s="1">
        <v>3.7</v>
      </c>
      <c r="J8342" s="1">
        <v>4.8600000000000003</v>
      </c>
      <c r="K8342" s="3">
        <v>4573</v>
      </c>
      <c r="L8342" s="2">
        <f>N8342/((1824.17)*(1-EXP(-(0.023514)*I8342))^(1.69151))</f>
        <v>0.87670978754529361</v>
      </c>
      <c r="N8342" s="1">
        <v>23.9</v>
      </c>
      <c r="O8342" s="1">
        <v>11.3</v>
      </c>
      <c r="Q8342" s="1">
        <v>5.6</v>
      </c>
      <c r="R8342" s="1">
        <v>5.7</v>
      </c>
      <c r="S8342" s="1">
        <v>4.5999999999999996</v>
      </c>
      <c r="AJ8342" s="1" t="s">
        <v>412</v>
      </c>
      <c r="AK8342" s="19">
        <v>35</v>
      </c>
      <c r="AL8342" s="19">
        <v>139</v>
      </c>
      <c r="AN8342" s="3">
        <v>1962</v>
      </c>
      <c r="AQ8342">
        <v>80440</v>
      </c>
      <c r="AR8342" s="1" t="s">
        <v>658</v>
      </c>
    </row>
    <row r="8343" spans="1:50" x14ac:dyDescent="0.25">
      <c r="A8343" s="1">
        <v>9999</v>
      </c>
      <c r="B8343" s="1" t="s">
        <v>5274</v>
      </c>
      <c r="C8343" s="1">
        <v>180</v>
      </c>
      <c r="D8343" s="1" t="s">
        <v>5627</v>
      </c>
      <c r="F8343" s="1" t="s">
        <v>445</v>
      </c>
      <c r="G8343" s="1">
        <v>8</v>
      </c>
      <c r="H8343" s="1">
        <v>10</v>
      </c>
      <c r="I8343" s="1">
        <v>3.2</v>
      </c>
      <c r="J8343" s="1">
        <v>4.16</v>
      </c>
      <c r="K8343" s="3">
        <v>10204</v>
      </c>
      <c r="L8343" s="2">
        <f>N8343/((1668.67)*(1-EXP(-(0.022864)*I8343))^(1.61028))</f>
        <v>1.7178798544653937</v>
      </c>
      <c r="N8343" s="1">
        <v>40.1</v>
      </c>
      <c r="O8343" s="1">
        <v>18.7</v>
      </c>
      <c r="Q8343" s="1">
        <v>8.5</v>
      </c>
      <c r="R8343" s="1">
        <v>10.7</v>
      </c>
      <c r="S8343" s="1">
        <v>7.3</v>
      </c>
      <c r="AJ8343" s="1" t="s">
        <v>412</v>
      </c>
      <c r="AK8343" s="19">
        <v>35</v>
      </c>
      <c r="AL8343" s="19">
        <v>139</v>
      </c>
      <c r="AN8343" s="3">
        <v>1962</v>
      </c>
      <c r="AQ8343">
        <v>80440</v>
      </c>
      <c r="AR8343" s="1" t="s">
        <v>658</v>
      </c>
    </row>
    <row r="8344" spans="1:50" x14ac:dyDescent="0.25">
      <c r="A8344" s="1">
        <v>10000</v>
      </c>
      <c r="B8344" s="1" t="s">
        <v>5274</v>
      </c>
      <c r="C8344" s="1">
        <v>180</v>
      </c>
      <c r="D8344" s="1" t="s">
        <v>5627</v>
      </c>
      <c r="F8344" s="1" t="s">
        <v>445</v>
      </c>
      <c r="G8344" s="1">
        <v>8</v>
      </c>
      <c r="H8344" s="1">
        <v>10</v>
      </c>
      <c r="I8344" s="1">
        <v>2.6</v>
      </c>
      <c r="J8344" s="1">
        <v>3.01</v>
      </c>
      <c r="K8344" s="3">
        <v>9824</v>
      </c>
      <c r="L8344" s="2">
        <f>N8344/((1668.67)*(1-EXP(-(0.022864)*I8344))^(1.61028))</f>
        <v>1.2372585028832441</v>
      </c>
      <c r="N8344" s="1">
        <v>20.9</v>
      </c>
      <c r="O8344" s="1">
        <v>10.7</v>
      </c>
      <c r="Q8344" s="1">
        <v>4.0999999999999996</v>
      </c>
      <c r="R8344" s="1">
        <v>6.2</v>
      </c>
      <c r="S8344" s="24">
        <v>4</v>
      </c>
      <c r="AJ8344" s="1" t="s">
        <v>412</v>
      </c>
      <c r="AK8344" s="19">
        <v>35</v>
      </c>
      <c r="AL8344" s="19">
        <v>139</v>
      </c>
      <c r="AN8344" s="3">
        <v>1962</v>
      </c>
      <c r="AQ8344">
        <v>80440</v>
      </c>
      <c r="AR8344" s="1" t="s">
        <v>658</v>
      </c>
    </row>
    <row r="8345" spans="1:50" x14ac:dyDescent="0.25">
      <c r="A8345" s="1">
        <v>10001</v>
      </c>
      <c r="B8345" s="1" t="s">
        <v>5275</v>
      </c>
      <c r="C8345" s="1">
        <v>180</v>
      </c>
      <c r="D8345" s="1" t="s">
        <v>5627</v>
      </c>
      <c r="F8345" s="1" t="s">
        <v>445</v>
      </c>
      <c r="G8345" s="1">
        <v>6</v>
      </c>
      <c r="H8345" s="1">
        <v>11</v>
      </c>
      <c r="I8345" s="1">
        <v>5.4</v>
      </c>
      <c r="J8345" s="1">
        <v>7.4</v>
      </c>
      <c r="K8345" s="3">
        <v>3000</v>
      </c>
      <c r="L8345" s="2">
        <f>N8345/((1963.5)*(1-EXP(-(0.024337)*I8345))^(1.76926))</f>
        <v>0.94447272150957995</v>
      </c>
      <c r="N8345" s="1">
        <v>45.6</v>
      </c>
      <c r="O8345" s="1">
        <v>14.9</v>
      </c>
      <c r="Q8345" s="1">
        <v>7.5</v>
      </c>
      <c r="R8345" s="1">
        <v>2.8</v>
      </c>
      <c r="AJ8345" s="1" t="s">
        <v>412</v>
      </c>
      <c r="AK8345" s="19">
        <v>35.53</v>
      </c>
      <c r="AL8345" s="19">
        <v>137.80000000000001</v>
      </c>
      <c r="AM8345" s="1">
        <v>1100</v>
      </c>
      <c r="AN8345" s="3">
        <v>1969</v>
      </c>
      <c r="AQ8345">
        <v>80441</v>
      </c>
      <c r="AR8345" s="1" t="s">
        <v>659</v>
      </c>
    </row>
    <row r="8346" spans="1:50" x14ac:dyDescent="0.25">
      <c r="A8346" s="1">
        <v>10002</v>
      </c>
      <c r="B8346" s="1" t="s">
        <v>5275</v>
      </c>
      <c r="C8346" s="1">
        <v>180</v>
      </c>
      <c r="D8346" s="1" t="s">
        <v>5627</v>
      </c>
      <c r="F8346" s="1" t="s">
        <v>445</v>
      </c>
      <c r="G8346" s="1">
        <v>6</v>
      </c>
      <c r="H8346" s="1">
        <v>11</v>
      </c>
      <c r="I8346" s="1">
        <v>5.2</v>
      </c>
      <c r="J8346" s="1">
        <v>7.08</v>
      </c>
      <c r="K8346" s="3">
        <v>3400</v>
      </c>
      <c r="L8346" s="2">
        <f>N8346/((1963.5)*(1-EXP(-(0.024337)*I8346))^(1.76926))</f>
        <v>0.99883067101746636</v>
      </c>
      <c r="N8346" s="1">
        <v>45.3</v>
      </c>
      <c r="O8346" s="1">
        <v>14.9</v>
      </c>
      <c r="Q8346" s="1">
        <v>7.3</v>
      </c>
      <c r="R8346" s="1">
        <v>2.7</v>
      </c>
      <c r="AJ8346" s="1" t="s">
        <v>412</v>
      </c>
      <c r="AK8346" s="19">
        <v>35.53</v>
      </c>
      <c r="AL8346" s="19">
        <v>137.80000000000001</v>
      </c>
      <c r="AM8346" s="1">
        <v>1100</v>
      </c>
      <c r="AN8346" s="3">
        <v>1969</v>
      </c>
      <c r="AQ8346">
        <v>80441</v>
      </c>
      <c r="AR8346" s="1" t="s">
        <v>659</v>
      </c>
    </row>
    <row r="8347" spans="1:50" x14ac:dyDescent="0.25">
      <c r="A8347" s="1">
        <v>10003</v>
      </c>
      <c r="B8347" s="1" t="s">
        <v>5276</v>
      </c>
      <c r="C8347" s="33">
        <v>101</v>
      </c>
      <c r="D8347" s="1" t="s">
        <v>5627</v>
      </c>
      <c r="F8347" s="1" t="s">
        <v>445</v>
      </c>
      <c r="G8347" s="1">
        <v>9</v>
      </c>
      <c r="H8347" s="1">
        <v>7</v>
      </c>
      <c r="I8347" s="1">
        <v>1.3</v>
      </c>
      <c r="J8347" s="1"/>
      <c r="K8347" s="3">
        <v>145000</v>
      </c>
      <c r="N8347" s="1">
        <v>26.4</v>
      </c>
      <c r="O8347" s="1">
        <v>12.4</v>
      </c>
      <c r="Q8347" s="1">
        <v>6.35</v>
      </c>
      <c r="R8347" s="1">
        <v>9.83</v>
      </c>
      <c r="AJ8347" s="1" t="s">
        <v>412</v>
      </c>
      <c r="AK8347" s="19">
        <v>35.67</v>
      </c>
      <c r="AL8347" s="19">
        <v>139.33000000000001</v>
      </c>
      <c r="AM8347" s="1">
        <v>100</v>
      </c>
      <c r="AN8347" s="3">
        <v>1964</v>
      </c>
      <c r="AQ8347">
        <v>80440</v>
      </c>
      <c r="AR8347" s="1" t="s">
        <v>660</v>
      </c>
    </row>
    <row r="8348" spans="1:50" x14ac:dyDescent="0.25">
      <c r="A8348" s="1">
        <v>10004</v>
      </c>
      <c r="B8348" s="1" t="s">
        <v>5276</v>
      </c>
      <c r="C8348" s="33">
        <v>101</v>
      </c>
      <c r="D8348" s="1" t="s">
        <v>5627</v>
      </c>
      <c r="F8348" s="1" t="s">
        <v>445</v>
      </c>
      <c r="G8348" s="1">
        <v>9</v>
      </c>
      <c r="H8348" s="1">
        <v>7</v>
      </c>
      <c r="I8348" s="1">
        <v>1.1000000000000001</v>
      </c>
      <c r="J8348" s="1"/>
      <c r="K8348" s="3">
        <v>62500</v>
      </c>
      <c r="N8348" s="1">
        <v>19.100000000000001</v>
      </c>
      <c r="O8348" s="24">
        <v>9</v>
      </c>
      <c r="Q8348" s="1">
        <v>7.13</v>
      </c>
      <c r="R8348" s="1">
        <v>10.63</v>
      </c>
      <c r="AJ8348" s="1" t="s">
        <v>412</v>
      </c>
      <c r="AK8348" s="19">
        <v>35.67</v>
      </c>
      <c r="AL8348" s="19">
        <v>139.33000000000001</v>
      </c>
      <c r="AM8348" s="1">
        <v>100</v>
      </c>
      <c r="AN8348" s="3">
        <v>1964</v>
      </c>
      <c r="AQ8348">
        <v>80440</v>
      </c>
      <c r="AR8348" s="1" t="s">
        <v>660</v>
      </c>
    </row>
    <row r="8349" spans="1:50" x14ac:dyDescent="0.25">
      <c r="A8349" s="1">
        <v>10005</v>
      </c>
      <c r="B8349" s="1" t="s">
        <v>5276</v>
      </c>
      <c r="C8349" s="33">
        <v>101</v>
      </c>
      <c r="D8349" s="1" t="s">
        <v>5627</v>
      </c>
      <c r="F8349" s="1" t="s">
        <v>445</v>
      </c>
      <c r="G8349" s="1">
        <v>9</v>
      </c>
      <c r="H8349" s="1">
        <v>7</v>
      </c>
      <c r="I8349" s="1">
        <v>1.2</v>
      </c>
      <c r="J8349" s="1"/>
      <c r="K8349" s="3">
        <v>20400</v>
      </c>
      <c r="N8349" s="1">
        <v>12.6</v>
      </c>
      <c r="O8349" s="1">
        <v>5.92</v>
      </c>
      <c r="Q8349" s="1">
        <v>8.39</v>
      </c>
      <c r="R8349" s="1">
        <v>11.48</v>
      </c>
      <c r="AJ8349" s="1" t="s">
        <v>412</v>
      </c>
      <c r="AK8349" s="19">
        <v>35.67</v>
      </c>
      <c r="AL8349" s="19">
        <v>139.33000000000001</v>
      </c>
      <c r="AM8349" s="1">
        <v>100</v>
      </c>
      <c r="AN8349" s="3">
        <v>1964</v>
      </c>
      <c r="AQ8349">
        <v>80440</v>
      </c>
      <c r="AR8349" s="1" t="s">
        <v>660</v>
      </c>
    </row>
    <row r="8350" spans="1:50" x14ac:dyDescent="0.25">
      <c r="A8350" s="1">
        <v>10006</v>
      </c>
      <c r="B8350" s="1" t="s">
        <v>5276</v>
      </c>
      <c r="C8350" s="33">
        <v>101</v>
      </c>
      <c r="D8350" s="1" t="s">
        <v>5627</v>
      </c>
      <c r="F8350" s="1" t="s">
        <v>445</v>
      </c>
      <c r="G8350" s="1">
        <v>9</v>
      </c>
      <c r="H8350" s="1">
        <v>18</v>
      </c>
      <c r="I8350" s="1">
        <v>4.3</v>
      </c>
      <c r="J8350" s="1">
        <v>5.72</v>
      </c>
      <c r="K8350" s="3">
        <v>5167</v>
      </c>
      <c r="L8350" s="2">
        <f>N8350/((1581.94)*(1-EXP(-(0.021301)*I8350))^(1.51716))</f>
        <v>1.0461853834580972</v>
      </c>
      <c r="N8350" s="1">
        <v>41.1</v>
      </c>
      <c r="O8350" s="1">
        <v>19.7</v>
      </c>
      <c r="Q8350" s="1">
        <v>6.2</v>
      </c>
      <c r="R8350" s="1">
        <v>5.3</v>
      </c>
      <c r="AJ8350" s="1" t="s">
        <v>412</v>
      </c>
      <c r="AK8350" s="19">
        <v>36</v>
      </c>
      <c r="AL8350" s="19">
        <v>140</v>
      </c>
      <c r="AN8350" s="3">
        <v>1960</v>
      </c>
      <c r="AQ8350">
        <v>80440</v>
      </c>
      <c r="AR8350" s="1" t="s">
        <v>661</v>
      </c>
    </row>
    <row r="8351" spans="1:50" x14ac:dyDescent="0.25">
      <c r="A8351" s="1">
        <v>10007</v>
      </c>
      <c r="B8351" s="1" t="s">
        <v>5276</v>
      </c>
      <c r="C8351" s="33">
        <v>101</v>
      </c>
      <c r="D8351" s="1" t="s">
        <v>5627</v>
      </c>
      <c r="F8351" s="1" t="s">
        <v>445</v>
      </c>
      <c r="G8351" s="1">
        <v>8</v>
      </c>
      <c r="H8351" s="1">
        <v>18</v>
      </c>
      <c r="I8351" s="1">
        <v>4.5</v>
      </c>
      <c r="J8351" s="1">
        <v>4.97</v>
      </c>
      <c r="K8351" s="3">
        <v>9633</v>
      </c>
      <c r="L8351" s="2">
        <f>N8351/((1668.67)*(1-EXP(-(0.022864)*I8351))^(1.61028))</f>
        <v>1.8264270357619052</v>
      </c>
      <c r="N8351" s="1">
        <v>72.099999999999994</v>
      </c>
      <c r="O8351" s="1">
        <v>31.1</v>
      </c>
      <c r="Q8351" s="1">
        <v>8.6999999999999993</v>
      </c>
      <c r="R8351" s="1">
        <v>6.5</v>
      </c>
      <c r="AJ8351" s="1" t="s">
        <v>412</v>
      </c>
      <c r="AK8351" s="19">
        <v>36</v>
      </c>
      <c r="AL8351" s="19">
        <v>140</v>
      </c>
      <c r="AN8351" s="3">
        <v>1960</v>
      </c>
      <c r="AQ8351">
        <v>80440</v>
      </c>
      <c r="AR8351" s="1" t="s">
        <v>661</v>
      </c>
    </row>
    <row r="8352" spans="1:50" x14ac:dyDescent="0.25">
      <c r="A8352" s="1">
        <v>10008</v>
      </c>
      <c r="B8352" s="1" t="s">
        <v>5276</v>
      </c>
      <c r="C8352" s="33">
        <v>101</v>
      </c>
      <c r="D8352" s="1" t="s">
        <v>5627</v>
      </c>
      <c r="F8352" s="1" t="s">
        <v>445</v>
      </c>
      <c r="G8352" s="1">
        <v>9</v>
      </c>
      <c r="H8352" s="1">
        <v>18</v>
      </c>
      <c r="I8352" s="1">
        <v>3.9</v>
      </c>
      <c r="J8352" s="1">
        <v>2.94</v>
      </c>
      <c r="K8352" s="3">
        <v>36933</v>
      </c>
      <c r="N8352" s="1">
        <v>93.2</v>
      </c>
      <c r="O8352" s="1">
        <v>44.1</v>
      </c>
      <c r="Q8352" s="1">
        <v>7.7</v>
      </c>
      <c r="R8352" s="1">
        <v>6.3</v>
      </c>
      <c r="AJ8352" s="1" t="s">
        <v>412</v>
      </c>
      <c r="AK8352" s="19">
        <v>36</v>
      </c>
      <c r="AL8352" s="19">
        <v>140</v>
      </c>
      <c r="AN8352" s="3">
        <v>1960</v>
      </c>
      <c r="AQ8352">
        <v>80440</v>
      </c>
      <c r="AR8352" s="1" t="s">
        <v>661</v>
      </c>
    </row>
    <row r="8353" spans="1:50" x14ac:dyDescent="0.25">
      <c r="A8353" s="1">
        <v>10009</v>
      </c>
      <c r="B8353" s="1" t="s">
        <v>5277</v>
      </c>
      <c r="C8353" s="1">
        <v>180</v>
      </c>
      <c r="D8353" s="1" t="s">
        <v>5627</v>
      </c>
      <c r="F8353" s="1" t="s">
        <v>445</v>
      </c>
      <c r="G8353" s="1">
        <v>4</v>
      </c>
      <c r="H8353" s="1">
        <v>34</v>
      </c>
      <c r="I8353" s="1">
        <v>21.1</v>
      </c>
      <c r="J8353" s="24">
        <v>28</v>
      </c>
      <c r="K8353" s="3">
        <v>696</v>
      </c>
      <c r="L8353" s="2">
        <f>N8353/((2221.29)*(1-EXP(-(0.025785)*I8353))^(1.86783))</f>
        <v>0.76820116711129061</v>
      </c>
      <c r="N8353" s="1">
        <v>337</v>
      </c>
      <c r="O8353" s="24">
        <v>168</v>
      </c>
      <c r="Q8353" s="1">
        <v>22.3</v>
      </c>
      <c r="R8353" s="1">
        <v>9.5</v>
      </c>
      <c r="AJ8353" s="1" t="s">
        <v>412</v>
      </c>
      <c r="AK8353" s="19">
        <v>32.5</v>
      </c>
      <c r="AL8353" s="19">
        <v>130.83000000000001</v>
      </c>
      <c r="AM8353" s="1">
        <v>200</v>
      </c>
      <c r="AN8353" s="3">
        <v>1970</v>
      </c>
      <c r="AQ8353">
        <v>80441</v>
      </c>
      <c r="AR8353" s="1" t="s">
        <v>662</v>
      </c>
    </row>
    <row r="8354" spans="1:50" x14ac:dyDescent="0.25">
      <c r="A8354" s="1">
        <v>10010</v>
      </c>
      <c r="B8354" s="1" t="s">
        <v>5277</v>
      </c>
      <c r="C8354" s="1">
        <v>180</v>
      </c>
      <c r="D8354" s="1" t="s">
        <v>5627</v>
      </c>
      <c r="F8354" s="1" t="s">
        <v>445</v>
      </c>
      <c r="G8354" s="1">
        <v>4</v>
      </c>
      <c r="H8354" s="1">
        <v>34</v>
      </c>
      <c r="I8354" s="1">
        <v>20.3</v>
      </c>
      <c r="J8354" s="1">
        <v>26.5</v>
      </c>
      <c r="K8354" s="3">
        <v>700</v>
      </c>
      <c r="L8354" s="2">
        <f>N8354/((2221.29)*(1-EXP(-(0.025785)*I8354))^(1.86783))</f>
        <v>0.72707690401438818</v>
      </c>
      <c r="N8354" s="1">
        <v>302</v>
      </c>
      <c r="O8354" s="24">
        <v>151</v>
      </c>
      <c r="Q8354" s="1">
        <v>20.100000000000001</v>
      </c>
      <c r="R8354" s="1">
        <v>8.5</v>
      </c>
      <c r="AJ8354" s="1" t="s">
        <v>412</v>
      </c>
      <c r="AK8354" s="19">
        <v>32.5</v>
      </c>
      <c r="AL8354" s="19">
        <v>130.83000000000001</v>
      </c>
      <c r="AM8354" s="1">
        <v>200</v>
      </c>
      <c r="AN8354" s="3">
        <v>1970</v>
      </c>
      <c r="AQ8354">
        <v>80441</v>
      </c>
      <c r="AR8354" s="1" t="s">
        <v>662</v>
      </c>
    </row>
    <row r="8355" spans="1:50" x14ac:dyDescent="0.25">
      <c r="A8355" s="1">
        <v>10011</v>
      </c>
      <c r="B8355" s="1" t="s">
        <v>5277</v>
      </c>
      <c r="C8355" s="1">
        <v>180</v>
      </c>
      <c r="D8355" s="1" t="s">
        <v>5627</v>
      </c>
      <c r="F8355" s="1" t="s">
        <v>445</v>
      </c>
      <c r="G8355" s="1">
        <v>4</v>
      </c>
      <c r="H8355" s="1">
        <v>7</v>
      </c>
      <c r="I8355" s="24">
        <v>7</v>
      </c>
      <c r="J8355" s="1">
        <v>10.6</v>
      </c>
      <c r="K8355" s="3">
        <v>2066</v>
      </c>
      <c r="L8355" s="2">
        <f>N8355/((2221.29)*(1-EXP(-(0.025785)*I8355))^(1.86783))</f>
        <v>0.89773334352335343</v>
      </c>
      <c r="N8355" s="1">
        <v>69</v>
      </c>
      <c r="O8355" s="1">
        <v>27.2</v>
      </c>
      <c r="Q8355" s="1">
        <v>9.1</v>
      </c>
      <c r="R8355" s="1">
        <v>8.8000000000000007</v>
      </c>
      <c r="AJ8355" s="1" t="s">
        <v>412</v>
      </c>
      <c r="AK8355" s="19">
        <v>33.67</v>
      </c>
      <c r="AL8355" s="19">
        <v>135.5</v>
      </c>
      <c r="AM8355" s="1">
        <v>50</v>
      </c>
      <c r="AN8355" s="3">
        <v>1966</v>
      </c>
      <c r="AQ8355">
        <v>80440</v>
      </c>
      <c r="AR8355" s="1" t="s">
        <v>663</v>
      </c>
    </row>
    <row r="8356" spans="1:50" x14ac:dyDescent="0.25">
      <c r="A8356" s="1">
        <v>10012</v>
      </c>
      <c r="B8356" s="1" t="s">
        <v>5277</v>
      </c>
      <c r="C8356" s="1">
        <v>180</v>
      </c>
      <c r="D8356" s="1" t="s">
        <v>5627</v>
      </c>
      <c r="F8356" s="1" t="s">
        <v>445</v>
      </c>
      <c r="G8356" s="1">
        <v>4</v>
      </c>
      <c r="H8356" s="1">
        <v>7</v>
      </c>
      <c r="I8356" s="1">
        <v>6.7</v>
      </c>
      <c r="J8356" s="1">
        <v>10.5</v>
      </c>
      <c r="K8356" s="3">
        <v>2151</v>
      </c>
      <c r="L8356" s="2">
        <f>N8356/((2221.29)*(1-EXP(-(0.025785)*I8356))^(1.86783))</f>
        <v>0.96606088816287206</v>
      </c>
      <c r="N8356" s="1">
        <v>68.900000000000006</v>
      </c>
      <c r="O8356" s="1">
        <v>25.9</v>
      </c>
      <c r="Q8356" s="1">
        <v>8.6999999999999993</v>
      </c>
      <c r="R8356" s="1">
        <v>8.4</v>
      </c>
      <c r="AJ8356" s="1" t="s">
        <v>412</v>
      </c>
      <c r="AK8356" s="19">
        <v>33.67</v>
      </c>
      <c r="AL8356" s="19">
        <v>135.5</v>
      </c>
      <c r="AM8356" s="1">
        <v>50</v>
      </c>
      <c r="AN8356" s="3">
        <v>1966</v>
      </c>
      <c r="AQ8356">
        <v>80440</v>
      </c>
      <c r="AR8356" s="1" t="s">
        <v>663</v>
      </c>
    </row>
    <row r="8357" spans="1:50" x14ac:dyDescent="0.25">
      <c r="A8357" s="1">
        <v>10013</v>
      </c>
      <c r="B8357" s="1" t="s">
        <v>5277</v>
      </c>
      <c r="C8357" s="1">
        <v>180</v>
      </c>
      <c r="D8357" s="1" t="s">
        <v>5627</v>
      </c>
      <c r="F8357" s="1" t="s">
        <v>445</v>
      </c>
      <c r="G8357" s="1">
        <v>4</v>
      </c>
      <c r="H8357" s="1">
        <v>7</v>
      </c>
      <c r="I8357" s="1">
        <v>5.0999999999999996</v>
      </c>
      <c r="J8357" s="1">
        <v>7.29</v>
      </c>
      <c r="K8357" s="3">
        <v>3835</v>
      </c>
      <c r="L8357" s="2">
        <f>N8357/((2221.29)*(1-EXP(-(0.025785)*I8357))^(1.86783))</f>
        <v>1.1982567929676082</v>
      </c>
      <c r="N8357" s="1">
        <v>53.3</v>
      </c>
      <c r="O8357" s="1">
        <v>21.5</v>
      </c>
      <c r="Q8357" s="24">
        <v>6</v>
      </c>
      <c r="R8357" s="1">
        <v>7.6</v>
      </c>
      <c r="AJ8357" s="1" t="s">
        <v>412</v>
      </c>
      <c r="AK8357" s="19">
        <v>33.67</v>
      </c>
      <c r="AL8357" s="19">
        <v>135.5</v>
      </c>
      <c r="AM8357" s="1">
        <v>50</v>
      </c>
      <c r="AN8357" s="3">
        <v>1966</v>
      </c>
      <c r="AQ8357">
        <v>80440</v>
      </c>
      <c r="AR8357" s="1" t="s">
        <v>663</v>
      </c>
    </row>
    <row r="8358" spans="1:50" x14ac:dyDescent="0.25">
      <c r="A8358" s="1">
        <v>10014</v>
      </c>
      <c r="B8358" s="1" t="s">
        <v>5277</v>
      </c>
      <c r="C8358" s="1">
        <v>180</v>
      </c>
      <c r="D8358" s="1" t="s">
        <v>5627</v>
      </c>
      <c r="F8358" s="1" t="s">
        <v>445</v>
      </c>
      <c r="G8358" s="1">
        <v>4</v>
      </c>
      <c r="H8358" s="1">
        <v>7</v>
      </c>
      <c r="I8358" s="1">
        <v>6.2</v>
      </c>
      <c r="J8358" s="1">
        <v>8.82</v>
      </c>
      <c r="K8358" s="3">
        <v>3765</v>
      </c>
      <c r="L8358" s="2">
        <f>N8358/((2221.29)*(1-EXP(-(0.025785)*I8358))^(1.86783))</f>
        <v>1.3118955684435232</v>
      </c>
      <c r="N8358" s="1">
        <v>81.900000000000006</v>
      </c>
      <c r="O8358" s="1">
        <v>32.700000000000003</v>
      </c>
      <c r="Q8358" s="24">
        <v>10</v>
      </c>
      <c r="R8358" s="24">
        <v>11</v>
      </c>
      <c r="AJ8358" s="1" t="s">
        <v>412</v>
      </c>
      <c r="AK8358" s="19">
        <v>33.67</v>
      </c>
      <c r="AL8358" s="19">
        <v>135.5</v>
      </c>
      <c r="AM8358" s="1">
        <v>50</v>
      </c>
      <c r="AN8358" s="3">
        <v>1966</v>
      </c>
      <c r="AQ8358">
        <v>80440</v>
      </c>
      <c r="AR8358" s="1" t="s">
        <v>663</v>
      </c>
    </row>
    <row r="8359" spans="1:50" x14ac:dyDescent="0.25">
      <c r="A8359" s="1">
        <v>10015</v>
      </c>
      <c r="B8359" s="1" t="s">
        <v>5277</v>
      </c>
      <c r="C8359" s="1">
        <v>180</v>
      </c>
      <c r="D8359" s="1" t="s">
        <v>5627</v>
      </c>
      <c r="F8359" s="1" t="s">
        <v>445</v>
      </c>
      <c r="G8359" s="1">
        <v>4</v>
      </c>
      <c r="H8359" s="1">
        <v>7</v>
      </c>
      <c r="I8359" s="1">
        <v>7.3</v>
      </c>
      <c r="J8359" s="1">
        <v>8.43</v>
      </c>
      <c r="K8359" s="3">
        <v>6536</v>
      </c>
      <c r="L8359" s="2">
        <f>N8359/((2221.29)*(1-EXP(-(0.025785)*I8359))^(1.86783))</f>
        <v>1.8098772434948178</v>
      </c>
      <c r="N8359" s="1">
        <v>149.4</v>
      </c>
      <c r="O8359" s="1">
        <v>59.4</v>
      </c>
      <c r="Q8359" s="1">
        <v>14.4</v>
      </c>
      <c r="R8359" s="1">
        <v>13.9</v>
      </c>
      <c r="AJ8359" s="1" t="s">
        <v>412</v>
      </c>
      <c r="AK8359" s="19">
        <v>33.67</v>
      </c>
      <c r="AL8359" s="19">
        <v>135.5</v>
      </c>
      <c r="AM8359" s="1">
        <v>50</v>
      </c>
      <c r="AN8359" s="3">
        <v>1966</v>
      </c>
      <c r="AQ8359">
        <v>80440</v>
      </c>
      <c r="AR8359" s="1" t="s">
        <v>663</v>
      </c>
    </row>
    <row r="8360" spans="1:50" x14ac:dyDescent="0.25">
      <c r="A8360" s="1">
        <v>10016</v>
      </c>
      <c r="B8360" s="1" t="s">
        <v>5277</v>
      </c>
      <c r="C8360" s="1">
        <v>180</v>
      </c>
      <c r="D8360" s="1" t="s">
        <v>5627</v>
      </c>
      <c r="F8360" s="1" t="s">
        <v>445</v>
      </c>
      <c r="G8360" s="1">
        <v>4</v>
      </c>
      <c r="H8360" s="1">
        <v>7</v>
      </c>
      <c r="I8360" s="1">
        <v>6.3</v>
      </c>
      <c r="J8360" s="1">
        <v>8.2100000000000009</v>
      </c>
      <c r="K8360" s="3">
        <v>6543</v>
      </c>
      <c r="L8360" s="35">
        <v>2</v>
      </c>
      <c r="N8360" s="1">
        <v>138.30000000000001</v>
      </c>
      <c r="O8360" s="1">
        <v>55.1</v>
      </c>
      <c r="Q8360" s="1">
        <v>12.5</v>
      </c>
      <c r="R8360" s="1">
        <v>12.6</v>
      </c>
      <c r="AJ8360" s="1" t="s">
        <v>412</v>
      </c>
      <c r="AK8360" s="19">
        <v>33.67</v>
      </c>
      <c r="AL8360" s="19">
        <v>135.5</v>
      </c>
      <c r="AM8360" s="1">
        <v>50</v>
      </c>
      <c r="AN8360" s="3">
        <v>1966</v>
      </c>
      <c r="AQ8360">
        <v>80440</v>
      </c>
      <c r="AR8360" s="1" t="s">
        <v>663</v>
      </c>
    </row>
    <row r="8361" spans="1:50" x14ac:dyDescent="0.25">
      <c r="A8361" s="1">
        <v>10017</v>
      </c>
      <c r="B8361" s="1" t="s">
        <v>5277</v>
      </c>
      <c r="C8361" s="1">
        <v>180</v>
      </c>
      <c r="D8361" s="1" t="s">
        <v>5627</v>
      </c>
      <c r="F8361" s="1" t="s">
        <v>445</v>
      </c>
      <c r="G8361" s="1">
        <v>8</v>
      </c>
      <c r="H8361" s="1">
        <v>7</v>
      </c>
      <c r="I8361" s="1">
        <v>1.6</v>
      </c>
      <c r="J8361" s="1"/>
      <c r="K8361" s="3">
        <v>3750</v>
      </c>
      <c r="L8361" s="2">
        <f>N8361/((1668.67)*(1-EXP(-(0.022864)*I8361))^(1.61028))</f>
        <v>0.41920864202835439</v>
      </c>
      <c r="N8361" s="1">
        <v>3.3</v>
      </c>
      <c r="O8361" s="1">
        <v>1.3</v>
      </c>
      <c r="Q8361" s="1">
        <v>0.5</v>
      </c>
      <c r="R8361" s="1">
        <v>0.9</v>
      </c>
      <c r="AJ8361" s="1" t="s">
        <v>412</v>
      </c>
      <c r="AK8361" s="19">
        <v>33.67</v>
      </c>
      <c r="AL8361" s="19">
        <v>135.5</v>
      </c>
      <c r="AM8361" s="1">
        <v>50</v>
      </c>
      <c r="AN8361" s="3">
        <v>1966</v>
      </c>
      <c r="AQ8361">
        <v>80440</v>
      </c>
      <c r="AR8361" s="1" t="s">
        <v>663</v>
      </c>
    </row>
    <row r="8362" spans="1:50" x14ac:dyDescent="0.25">
      <c r="A8362" s="1">
        <v>10018</v>
      </c>
      <c r="B8362" s="1" t="s">
        <v>5278</v>
      </c>
      <c r="C8362" s="33">
        <v>101</v>
      </c>
      <c r="D8362" s="1" t="s">
        <v>5627</v>
      </c>
      <c r="F8362" s="1" t="s">
        <v>445</v>
      </c>
      <c r="G8362" s="1">
        <v>4</v>
      </c>
      <c r="H8362" s="1">
        <v>8</v>
      </c>
      <c r="I8362" s="1">
        <v>6.8</v>
      </c>
      <c r="J8362" s="1">
        <v>12.2</v>
      </c>
      <c r="K8362" s="3">
        <v>2200</v>
      </c>
      <c r="L8362" s="2">
        <f>N8362/((2221.29)*(1-EXP(-(0.025785)*I8362))^(1.86783))</f>
        <v>1.3943863676299031</v>
      </c>
      <c r="N8362" s="1">
        <v>102</v>
      </c>
      <c r="O8362" s="1">
        <v>37.6</v>
      </c>
      <c r="Q8362" s="1">
        <v>7.8</v>
      </c>
      <c r="R8362" s="1">
        <v>11.7</v>
      </c>
      <c r="AJ8362" s="1" t="s">
        <v>412</v>
      </c>
      <c r="AK8362" s="19">
        <v>33.67</v>
      </c>
      <c r="AL8362" s="19">
        <v>135.5</v>
      </c>
      <c r="AM8362" s="1">
        <v>50</v>
      </c>
      <c r="AN8362" s="3">
        <v>1968</v>
      </c>
      <c r="AQ8362">
        <v>80440</v>
      </c>
      <c r="AR8362" s="1" t="s">
        <v>664</v>
      </c>
      <c r="AU8362" s="32"/>
      <c r="AV8362" s="32"/>
      <c r="AW8362" s="32"/>
      <c r="AX8362" s="32"/>
    </row>
    <row r="8363" spans="1:50" x14ac:dyDescent="0.25">
      <c r="A8363" s="1">
        <v>10019</v>
      </c>
      <c r="B8363" s="1" t="s">
        <v>5278</v>
      </c>
      <c r="C8363" s="33">
        <v>101</v>
      </c>
      <c r="D8363" s="1" t="s">
        <v>5627</v>
      </c>
      <c r="F8363" s="1" t="s">
        <v>445</v>
      </c>
      <c r="G8363" s="1">
        <v>4</v>
      </c>
      <c r="H8363" s="1">
        <v>8</v>
      </c>
      <c r="I8363" s="1">
        <v>6.9</v>
      </c>
      <c r="J8363" s="1">
        <v>12.2</v>
      </c>
      <c r="K8363" s="3">
        <v>2000</v>
      </c>
      <c r="L8363" s="2">
        <f>N8363/((2221.29)*(1-EXP(-(0.025785)*I8363))^(1.86783))</f>
        <v>1.2133805459149956</v>
      </c>
      <c r="N8363" s="1">
        <v>91</v>
      </c>
      <c r="O8363" s="1">
        <v>33.700000000000003</v>
      </c>
      <c r="Q8363" s="1">
        <v>6.9</v>
      </c>
      <c r="R8363" s="1">
        <v>10.5</v>
      </c>
      <c r="AJ8363" s="1" t="s">
        <v>412</v>
      </c>
      <c r="AK8363" s="19">
        <v>33.67</v>
      </c>
      <c r="AL8363" s="19">
        <v>135.5</v>
      </c>
      <c r="AM8363" s="1">
        <v>50</v>
      </c>
      <c r="AN8363" s="3">
        <v>1968</v>
      </c>
      <c r="AQ8363">
        <v>80440</v>
      </c>
      <c r="AR8363" s="1" t="s">
        <v>664</v>
      </c>
    </row>
    <row r="8364" spans="1:50" x14ac:dyDescent="0.25">
      <c r="A8364" s="1">
        <v>10020</v>
      </c>
      <c r="B8364" s="1" t="s">
        <v>5278</v>
      </c>
      <c r="C8364" s="33">
        <v>101</v>
      </c>
      <c r="D8364" s="1" t="s">
        <v>5627</v>
      </c>
      <c r="F8364" s="1" t="s">
        <v>445</v>
      </c>
      <c r="G8364" s="1">
        <v>4</v>
      </c>
      <c r="H8364" s="1">
        <v>8</v>
      </c>
      <c r="I8364" s="1">
        <v>6.5</v>
      </c>
      <c r="J8364" s="1">
        <v>10.5</v>
      </c>
      <c r="K8364" s="3">
        <v>2800</v>
      </c>
      <c r="L8364" s="2">
        <f>N8364/((2221.29)*(1-EXP(-(0.025785)*I8364))^(1.86783))</f>
        <v>1.4030071224784795</v>
      </c>
      <c r="N8364" s="1">
        <v>95</v>
      </c>
      <c r="O8364" s="1">
        <v>34.9</v>
      </c>
      <c r="Q8364" s="1">
        <v>6.6</v>
      </c>
      <c r="R8364" s="1">
        <v>10.6</v>
      </c>
      <c r="AJ8364" s="1" t="s">
        <v>412</v>
      </c>
      <c r="AK8364" s="19">
        <v>33.67</v>
      </c>
      <c r="AL8364" s="19">
        <v>135.5</v>
      </c>
      <c r="AM8364" s="1">
        <v>50</v>
      </c>
      <c r="AN8364" s="3">
        <v>1968</v>
      </c>
      <c r="AQ8364">
        <v>80440</v>
      </c>
      <c r="AR8364" s="1" t="s">
        <v>664</v>
      </c>
    </row>
    <row r="8365" spans="1:50" x14ac:dyDescent="0.25">
      <c r="A8365" s="1">
        <v>10021</v>
      </c>
      <c r="B8365" s="1" t="s">
        <v>5278</v>
      </c>
      <c r="C8365" s="33">
        <v>101</v>
      </c>
      <c r="D8365" s="1" t="s">
        <v>5627</v>
      </c>
      <c r="F8365" s="1" t="s">
        <v>445</v>
      </c>
      <c r="G8365" s="1">
        <v>4</v>
      </c>
      <c r="H8365" s="1">
        <v>8</v>
      </c>
      <c r="I8365" s="1">
        <v>6.2</v>
      </c>
      <c r="J8365" s="1">
        <v>9.66</v>
      </c>
      <c r="K8365" s="3">
        <v>4000</v>
      </c>
      <c r="L8365" s="2">
        <f>N8365/((2221.29)*(1-EXP(-(0.025785)*I8365))^(1.86783))</f>
        <v>1.7780269608941521</v>
      </c>
      <c r="N8365" s="1">
        <v>111</v>
      </c>
      <c r="O8365" s="1">
        <v>40.6</v>
      </c>
      <c r="Q8365" s="1">
        <v>6.9</v>
      </c>
      <c r="R8365" s="1">
        <v>12.2</v>
      </c>
      <c r="AJ8365" s="1" t="s">
        <v>412</v>
      </c>
      <c r="AK8365" s="19">
        <v>33.67</v>
      </c>
      <c r="AL8365" s="19">
        <v>135.5</v>
      </c>
      <c r="AM8365" s="1">
        <v>50</v>
      </c>
      <c r="AN8365" s="3">
        <v>1968</v>
      </c>
      <c r="AQ8365">
        <v>80440</v>
      </c>
      <c r="AR8365" s="1" t="s">
        <v>664</v>
      </c>
    </row>
    <row r="8366" spans="1:50" x14ac:dyDescent="0.25">
      <c r="A8366" s="1">
        <v>10022</v>
      </c>
      <c r="B8366" s="1" t="s">
        <v>5278</v>
      </c>
      <c r="C8366" s="33">
        <v>101</v>
      </c>
      <c r="D8366" s="1" t="s">
        <v>5627</v>
      </c>
      <c r="F8366" s="1" t="s">
        <v>445</v>
      </c>
      <c r="G8366" s="1">
        <v>4</v>
      </c>
      <c r="H8366" s="1">
        <v>8</v>
      </c>
      <c r="I8366" s="1">
        <v>5.8</v>
      </c>
      <c r="J8366" s="1">
        <v>8.0500000000000007</v>
      </c>
      <c r="K8366" s="3">
        <v>5400</v>
      </c>
      <c r="L8366" s="2">
        <f>N8366/((2221.29)*(1-EXP(-(0.025785)*I8366))^(1.86783))</f>
        <v>1.8872457148040738</v>
      </c>
      <c r="N8366" s="1">
        <v>105</v>
      </c>
      <c r="O8366" s="1">
        <v>38.200000000000003</v>
      </c>
      <c r="Q8366" s="1">
        <v>4.0999999999999996</v>
      </c>
      <c r="R8366" s="1">
        <v>8.6999999999999993</v>
      </c>
      <c r="AJ8366" s="1" t="s">
        <v>412</v>
      </c>
      <c r="AK8366" s="19">
        <v>33.67</v>
      </c>
      <c r="AL8366" s="19">
        <v>135.5</v>
      </c>
      <c r="AM8366" s="1">
        <v>50</v>
      </c>
      <c r="AN8366" s="3">
        <v>1968</v>
      </c>
      <c r="AQ8366">
        <v>80440</v>
      </c>
      <c r="AR8366" s="1" t="s">
        <v>664</v>
      </c>
    </row>
    <row r="8367" spans="1:50" x14ac:dyDescent="0.25">
      <c r="A8367" s="1">
        <v>10023</v>
      </c>
      <c r="B8367" s="1" t="s">
        <v>5278</v>
      </c>
      <c r="C8367" s="33">
        <v>101</v>
      </c>
      <c r="D8367" s="1" t="s">
        <v>5627</v>
      </c>
      <c r="F8367" s="1" t="s">
        <v>445</v>
      </c>
      <c r="G8367" s="1">
        <v>4</v>
      </c>
      <c r="H8367" s="1">
        <v>8</v>
      </c>
      <c r="I8367" s="1">
        <v>7.4</v>
      </c>
      <c r="J8367" s="1">
        <v>9.7799999999999994</v>
      </c>
      <c r="K8367" s="3">
        <v>5800</v>
      </c>
      <c r="L8367" s="35">
        <v>2</v>
      </c>
      <c r="N8367" s="1">
        <v>196</v>
      </c>
      <c r="O8367" s="1">
        <v>72.099999999999994</v>
      </c>
      <c r="Q8367" s="1">
        <v>9.3000000000000007</v>
      </c>
      <c r="R8367" s="1">
        <v>17.600000000000001</v>
      </c>
      <c r="AJ8367" s="1" t="s">
        <v>412</v>
      </c>
      <c r="AK8367" s="19">
        <v>33.67</v>
      </c>
      <c r="AL8367" s="19">
        <v>135.5</v>
      </c>
      <c r="AM8367" s="1">
        <v>50</v>
      </c>
      <c r="AN8367" s="3">
        <v>1968</v>
      </c>
      <c r="AQ8367">
        <v>80440</v>
      </c>
      <c r="AR8367" s="1" t="s">
        <v>664</v>
      </c>
    </row>
    <row r="8368" spans="1:50" x14ac:dyDescent="0.25">
      <c r="A8368" s="1">
        <v>10024</v>
      </c>
      <c r="B8368" s="1" t="s">
        <v>5278</v>
      </c>
      <c r="C8368" s="33">
        <v>101</v>
      </c>
      <c r="D8368" s="1" t="s">
        <v>5627</v>
      </c>
      <c r="F8368" s="1" t="s">
        <v>445</v>
      </c>
      <c r="G8368" s="1">
        <v>8</v>
      </c>
      <c r="H8368" s="1">
        <v>8</v>
      </c>
      <c r="I8368" s="1">
        <v>1.9</v>
      </c>
      <c r="J8368" s="1"/>
      <c r="K8368" s="3">
        <v>4000</v>
      </c>
      <c r="L8368" s="2">
        <f>N8368/((1668.67)*(1-EXP(-(0.022864)*I8368))^(1.61028))</f>
        <v>0.77483226881512057</v>
      </c>
      <c r="N8368" s="1">
        <v>8</v>
      </c>
      <c r="O8368" s="1">
        <v>3.8</v>
      </c>
      <c r="Q8368" s="1">
        <v>0.4</v>
      </c>
      <c r="R8368" s="1">
        <v>1.9</v>
      </c>
      <c r="AJ8368" s="1" t="s">
        <v>412</v>
      </c>
      <c r="AK8368" s="19">
        <v>33.67</v>
      </c>
      <c r="AL8368" s="19">
        <v>135.5</v>
      </c>
      <c r="AM8368" s="1">
        <v>50</v>
      </c>
      <c r="AN8368" s="3">
        <v>1968</v>
      </c>
      <c r="AQ8368">
        <v>80440</v>
      </c>
      <c r="AR8368" s="1" t="s">
        <v>664</v>
      </c>
    </row>
    <row r="8369" spans="1:44" x14ac:dyDescent="0.25">
      <c r="A8369" s="1">
        <v>10025</v>
      </c>
      <c r="B8369" s="1" t="s">
        <v>185</v>
      </c>
      <c r="C8369" s="1">
        <v>191</v>
      </c>
      <c r="D8369" s="1" t="s">
        <v>5626</v>
      </c>
      <c r="F8369" s="1" t="s">
        <v>445</v>
      </c>
      <c r="H8369" s="1">
        <v>22</v>
      </c>
      <c r="I8369" s="1">
        <v>0.65</v>
      </c>
      <c r="J8369" s="1"/>
      <c r="K8369" s="3">
        <v>400000</v>
      </c>
      <c r="N8369" s="1">
        <v>86.6</v>
      </c>
      <c r="O8369" s="1">
        <v>40.6</v>
      </c>
      <c r="Q8369" s="1">
        <v>15.9</v>
      </c>
      <c r="R8369" s="1">
        <v>22.6</v>
      </c>
      <c r="S8369" s="22"/>
      <c r="AJ8369" s="1" t="s">
        <v>412</v>
      </c>
      <c r="AK8369" s="19">
        <v>36.5</v>
      </c>
      <c r="AL8369" s="19">
        <v>137</v>
      </c>
      <c r="AM8369" s="1" t="s">
        <v>682</v>
      </c>
      <c r="AN8369" s="3">
        <v>1961</v>
      </c>
      <c r="AQ8369">
        <v>80428</v>
      </c>
      <c r="AR8369" s="1" t="s">
        <v>665</v>
      </c>
    </row>
    <row r="8370" spans="1:44" x14ac:dyDescent="0.25">
      <c r="A8370" s="1">
        <v>10026</v>
      </c>
      <c r="B8370" s="1" t="s">
        <v>185</v>
      </c>
      <c r="C8370" s="1">
        <v>191</v>
      </c>
      <c r="D8370" s="1" t="s">
        <v>5626</v>
      </c>
      <c r="F8370" s="1" t="s">
        <v>445</v>
      </c>
      <c r="H8370" s="1">
        <v>22</v>
      </c>
      <c r="I8370" s="1">
        <v>0.45</v>
      </c>
      <c r="J8370" s="1"/>
      <c r="K8370" s="3">
        <v>880000</v>
      </c>
      <c r="N8370" s="1">
        <v>72.900000000000006</v>
      </c>
      <c r="O8370" s="1">
        <v>34.200000000000003</v>
      </c>
      <c r="Q8370" s="1">
        <v>16.100000000000001</v>
      </c>
      <c r="R8370" s="1">
        <v>25.3</v>
      </c>
      <c r="S8370" s="22"/>
      <c r="AJ8370" s="1" t="s">
        <v>412</v>
      </c>
      <c r="AK8370" s="19">
        <v>36.5</v>
      </c>
      <c r="AL8370" s="19">
        <v>137</v>
      </c>
      <c r="AM8370" s="1" t="s">
        <v>683</v>
      </c>
      <c r="AN8370" s="3">
        <v>1961</v>
      </c>
      <c r="AQ8370">
        <v>80428</v>
      </c>
      <c r="AR8370" s="1" t="s">
        <v>665</v>
      </c>
    </row>
    <row r="8371" spans="1:44" x14ac:dyDescent="0.25">
      <c r="A8371" s="1">
        <v>10027</v>
      </c>
      <c r="B8371" s="1" t="s">
        <v>185</v>
      </c>
      <c r="C8371" s="1">
        <v>191</v>
      </c>
      <c r="D8371" s="1" t="s">
        <v>5626</v>
      </c>
      <c r="F8371" s="1" t="s">
        <v>445</v>
      </c>
      <c r="H8371" s="1">
        <v>40</v>
      </c>
      <c r="I8371" s="1">
        <v>0.55000000000000004</v>
      </c>
      <c r="J8371" s="1"/>
      <c r="K8371" s="3">
        <v>360000</v>
      </c>
      <c r="N8371" s="1">
        <v>52.2</v>
      </c>
      <c r="O8371" s="1">
        <v>24.5</v>
      </c>
      <c r="Q8371" s="1">
        <v>17.399999999999999</v>
      </c>
      <c r="R8371" s="1">
        <v>17.100000000000001</v>
      </c>
      <c r="S8371" s="22"/>
      <c r="AJ8371" s="1" t="s">
        <v>412</v>
      </c>
      <c r="AK8371" s="19">
        <v>36.5</v>
      </c>
      <c r="AL8371" s="19">
        <v>137</v>
      </c>
      <c r="AM8371" s="1" t="s">
        <v>684</v>
      </c>
      <c r="AN8371" s="3">
        <v>1961</v>
      </c>
      <c r="AQ8371">
        <v>80428</v>
      </c>
      <c r="AR8371" s="1" t="s">
        <v>665</v>
      </c>
    </row>
    <row r="8372" spans="1:44" x14ac:dyDescent="0.25">
      <c r="A8372" s="1">
        <v>10028</v>
      </c>
      <c r="B8372" s="1" t="s">
        <v>185</v>
      </c>
      <c r="C8372" s="1">
        <v>191</v>
      </c>
      <c r="D8372" s="1" t="s">
        <v>5626</v>
      </c>
      <c r="F8372" s="1" t="s">
        <v>445</v>
      </c>
      <c r="H8372" s="1">
        <v>45</v>
      </c>
      <c r="I8372" s="1">
        <v>1.3</v>
      </c>
      <c r="J8372" s="1"/>
      <c r="K8372" s="3">
        <v>80000</v>
      </c>
      <c r="N8372" s="1">
        <v>122</v>
      </c>
      <c r="O8372" s="1">
        <v>57.3</v>
      </c>
      <c r="Q8372" s="1">
        <v>46.9</v>
      </c>
      <c r="R8372" s="1">
        <v>21.6</v>
      </c>
      <c r="S8372" s="22"/>
      <c r="AJ8372" s="1" t="s">
        <v>412</v>
      </c>
      <c r="AK8372" s="19">
        <v>36.5</v>
      </c>
      <c r="AL8372" s="19">
        <v>137</v>
      </c>
      <c r="AM8372" s="1" t="s">
        <v>685</v>
      </c>
      <c r="AN8372" s="3">
        <v>1961</v>
      </c>
      <c r="AQ8372">
        <v>80428</v>
      </c>
      <c r="AR8372" s="1" t="s">
        <v>665</v>
      </c>
    </row>
    <row r="8373" spans="1:44" x14ac:dyDescent="0.25">
      <c r="A8373" s="1">
        <v>10029</v>
      </c>
      <c r="B8373" s="1" t="s">
        <v>185</v>
      </c>
      <c r="C8373" s="1">
        <v>191</v>
      </c>
      <c r="D8373" s="1" t="s">
        <v>5626</v>
      </c>
      <c r="F8373" s="1" t="s">
        <v>445</v>
      </c>
      <c r="I8373" s="24">
        <v>2</v>
      </c>
      <c r="J8373" s="1">
        <v>4.9800000000000004</v>
      </c>
      <c r="K8373" s="3">
        <v>38333</v>
      </c>
      <c r="N8373" s="1">
        <v>240</v>
      </c>
      <c r="O8373" s="1">
        <v>112.4</v>
      </c>
      <c r="Q8373" s="1">
        <v>22.6</v>
      </c>
      <c r="R8373" s="1">
        <v>12.5</v>
      </c>
      <c r="S8373" s="1">
        <v>123.6</v>
      </c>
      <c r="AJ8373" s="1" t="s">
        <v>412</v>
      </c>
      <c r="AK8373" s="19">
        <v>35.799999999999997</v>
      </c>
      <c r="AL8373" s="19">
        <v>137.83000000000001</v>
      </c>
      <c r="AM8373" s="1">
        <v>2699</v>
      </c>
      <c r="AN8373" s="3">
        <v>1987</v>
      </c>
      <c r="AQ8373">
        <v>80441</v>
      </c>
      <c r="AR8373" s="1" t="s">
        <v>666</v>
      </c>
    </row>
    <row r="8374" spans="1:44" x14ac:dyDescent="0.25">
      <c r="A8374" s="1">
        <v>10030</v>
      </c>
      <c r="B8374" s="1" t="s">
        <v>185</v>
      </c>
      <c r="C8374" s="1">
        <v>191</v>
      </c>
      <c r="D8374" s="1" t="s">
        <v>5626</v>
      </c>
      <c r="F8374" s="1" t="s">
        <v>445</v>
      </c>
      <c r="H8374" s="1">
        <v>200</v>
      </c>
      <c r="I8374" s="1">
        <v>1.4</v>
      </c>
      <c r="J8374" s="1">
        <v>3.19</v>
      </c>
      <c r="K8374" s="3">
        <v>94400</v>
      </c>
      <c r="N8374" s="1">
        <v>204</v>
      </c>
      <c r="O8374" s="1">
        <v>95.6</v>
      </c>
      <c r="Q8374" s="1">
        <v>16.600000000000001</v>
      </c>
      <c r="R8374" s="24">
        <v>13</v>
      </c>
      <c r="S8374" s="1">
        <v>105.2</v>
      </c>
      <c r="AJ8374" s="1" t="s">
        <v>412</v>
      </c>
      <c r="AK8374" s="19">
        <v>35.799999999999997</v>
      </c>
      <c r="AL8374" s="19">
        <v>137.83000000000001</v>
      </c>
      <c r="AM8374" s="1">
        <v>2699</v>
      </c>
      <c r="AN8374" s="3">
        <v>1987</v>
      </c>
      <c r="AQ8374">
        <v>80441</v>
      </c>
      <c r="AR8374" s="1" t="s">
        <v>666</v>
      </c>
    </row>
    <row r="8375" spans="1:44" x14ac:dyDescent="0.25">
      <c r="A8375" s="1">
        <v>10031</v>
      </c>
      <c r="B8375" s="1" t="s">
        <v>185</v>
      </c>
      <c r="C8375" s="1">
        <v>191</v>
      </c>
      <c r="D8375" s="1" t="s">
        <v>5626</v>
      </c>
      <c r="F8375" s="1" t="s">
        <v>445</v>
      </c>
      <c r="H8375" s="1">
        <v>200</v>
      </c>
      <c r="I8375" s="1">
        <v>2.2000000000000002</v>
      </c>
      <c r="J8375" s="1">
        <v>5.0599999999999996</v>
      </c>
      <c r="K8375" s="3">
        <v>35000</v>
      </c>
      <c r="N8375" s="1">
        <v>290</v>
      </c>
      <c r="O8375" s="1">
        <v>136.19999999999999</v>
      </c>
      <c r="Q8375" s="1">
        <v>26.5</v>
      </c>
      <c r="R8375" s="1">
        <v>13.8</v>
      </c>
      <c r="S8375" s="1">
        <v>149.80000000000001</v>
      </c>
      <c r="AJ8375" s="1" t="s">
        <v>412</v>
      </c>
      <c r="AK8375" s="19">
        <v>35.799999999999997</v>
      </c>
      <c r="AL8375" s="19">
        <v>137.83000000000001</v>
      </c>
      <c r="AM8375" s="1">
        <v>2699</v>
      </c>
      <c r="AN8375" s="3">
        <v>1987</v>
      </c>
      <c r="AQ8375">
        <v>80441</v>
      </c>
      <c r="AR8375" s="1" t="s">
        <v>666</v>
      </c>
    </row>
    <row r="8376" spans="1:44" x14ac:dyDescent="0.25">
      <c r="A8376" s="1">
        <v>10032</v>
      </c>
      <c r="B8376" s="1" t="s">
        <v>185</v>
      </c>
      <c r="C8376" s="1">
        <v>191</v>
      </c>
      <c r="D8376" s="1" t="s">
        <v>5626</v>
      </c>
      <c r="F8376" s="1" t="s">
        <v>445</v>
      </c>
      <c r="H8376" s="1">
        <v>200</v>
      </c>
      <c r="I8376" s="1">
        <v>1.8</v>
      </c>
      <c r="J8376" s="1">
        <v>3.48</v>
      </c>
      <c r="K8376" s="3">
        <v>78400</v>
      </c>
      <c r="N8376" s="1">
        <v>206</v>
      </c>
      <c r="O8376" s="1">
        <v>96.7</v>
      </c>
      <c r="Q8376" s="1">
        <v>15.3</v>
      </c>
      <c r="R8376" s="1">
        <v>13.5</v>
      </c>
      <c r="S8376" s="1">
        <v>106.4</v>
      </c>
      <c r="AJ8376" s="1" t="s">
        <v>412</v>
      </c>
      <c r="AK8376" s="19">
        <v>35.799999999999997</v>
      </c>
      <c r="AL8376" s="19">
        <v>137.83000000000001</v>
      </c>
      <c r="AM8376" s="1">
        <v>2699</v>
      </c>
      <c r="AN8376" s="3">
        <v>1987</v>
      </c>
      <c r="AQ8376">
        <v>80441</v>
      </c>
      <c r="AR8376" s="1" t="s">
        <v>666</v>
      </c>
    </row>
    <row r="8377" spans="1:44" x14ac:dyDescent="0.25">
      <c r="A8377" s="1">
        <v>10033</v>
      </c>
      <c r="B8377" s="1" t="s">
        <v>185</v>
      </c>
      <c r="C8377" s="1">
        <v>191</v>
      </c>
      <c r="D8377" s="1" t="s">
        <v>5626</v>
      </c>
      <c r="F8377" s="1" t="s">
        <v>445</v>
      </c>
      <c r="H8377" s="1">
        <v>39</v>
      </c>
      <c r="I8377" s="1">
        <v>0.4</v>
      </c>
      <c r="J8377" s="1">
        <v>1.5</v>
      </c>
      <c r="K8377" s="3">
        <v>210000</v>
      </c>
      <c r="N8377" s="1">
        <v>22.9</v>
      </c>
      <c r="O8377" s="1">
        <v>10.75</v>
      </c>
      <c r="Q8377" s="1">
        <v>1.95</v>
      </c>
      <c r="R8377" s="1">
        <v>7.8</v>
      </c>
      <c r="S8377" s="1">
        <v>11.8</v>
      </c>
      <c r="AJ8377" s="1" t="s">
        <v>412</v>
      </c>
      <c r="AK8377" s="19">
        <v>37</v>
      </c>
      <c r="AL8377" s="19">
        <v>138</v>
      </c>
      <c r="AM8377" s="1">
        <v>2595</v>
      </c>
      <c r="AN8377" s="3">
        <v>1990</v>
      </c>
      <c r="AQ8377">
        <v>80428</v>
      </c>
      <c r="AR8377" s="1" t="s">
        <v>667</v>
      </c>
    </row>
    <row r="8378" spans="1:44" x14ac:dyDescent="0.25">
      <c r="A8378" s="1">
        <v>10034</v>
      </c>
      <c r="B8378" s="1" t="s">
        <v>185</v>
      </c>
      <c r="C8378" s="1">
        <v>191</v>
      </c>
      <c r="D8378" s="1" t="s">
        <v>5626</v>
      </c>
      <c r="F8378" s="1" t="s">
        <v>445</v>
      </c>
      <c r="H8378" s="1">
        <v>26</v>
      </c>
      <c r="I8378" s="1">
        <v>0.3</v>
      </c>
      <c r="J8378" s="1">
        <v>1</v>
      </c>
      <c r="K8378" s="3">
        <v>330000</v>
      </c>
      <c r="N8378" s="1">
        <v>11.2</v>
      </c>
      <c r="O8378" s="1">
        <v>5.25</v>
      </c>
      <c r="Q8378" s="1">
        <v>0.95</v>
      </c>
      <c r="R8378" s="1">
        <v>5.6</v>
      </c>
      <c r="S8378" s="1">
        <v>5.77</v>
      </c>
      <c r="AJ8378" s="1" t="s">
        <v>412</v>
      </c>
      <c r="AK8378" s="19">
        <v>37</v>
      </c>
      <c r="AL8378" s="19">
        <v>138</v>
      </c>
      <c r="AM8378" s="1">
        <v>2595</v>
      </c>
      <c r="AN8378" s="3">
        <v>1990</v>
      </c>
      <c r="AQ8378">
        <v>80428</v>
      </c>
      <c r="AR8378" s="1" t="s">
        <v>667</v>
      </c>
    </row>
    <row r="8379" spans="1:44" x14ac:dyDescent="0.25">
      <c r="A8379" s="1">
        <v>10035</v>
      </c>
      <c r="B8379" s="1" t="s">
        <v>185</v>
      </c>
      <c r="C8379" s="1">
        <v>191</v>
      </c>
      <c r="D8379" s="1" t="s">
        <v>5626</v>
      </c>
      <c r="F8379" s="1" t="s">
        <v>445</v>
      </c>
      <c r="H8379" s="1">
        <v>55</v>
      </c>
      <c r="I8379" s="1">
        <v>0.7</v>
      </c>
      <c r="J8379" s="1">
        <v>2.2999999999999998</v>
      </c>
      <c r="K8379" s="3">
        <v>140000</v>
      </c>
      <c r="N8379" s="1">
        <v>40.4</v>
      </c>
      <c r="O8379" s="1">
        <v>18.95</v>
      </c>
      <c r="Q8379" s="1">
        <v>3.45</v>
      </c>
      <c r="R8379" s="1">
        <v>10.4</v>
      </c>
      <c r="S8379" s="1">
        <v>20.8</v>
      </c>
      <c r="AJ8379" s="1" t="s">
        <v>412</v>
      </c>
      <c r="AK8379" s="19">
        <v>37</v>
      </c>
      <c r="AL8379" s="19">
        <v>138</v>
      </c>
      <c r="AM8379" s="1">
        <v>2595</v>
      </c>
      <c r="AN8379" s="3">
        <v>1990</v>
      </c>
      <c r="AQ8379">
        <v>80428</v>
      </c>
      <c r="AR8379" s="1" t="s">
        <v>667</v>
      </c>
    </row>
    <row r="8380" spans="1:44" x14ac:dyDescent="0.25">
      <c r="A8380" s="1">
        <v>10036</v>
      </c>
      <c r="B8380" s="1" t="s">
        <v>185</v>
      </c>
      <c r="C8380" s="1">
        <v>191</v>
      </c>
      <c r="D8380" s="1" t="s">
        <v>5626</v>
      </c>
      <c r="F8380" s="1" t="s">
        <v>445</v>
      </c>
      <c r="H8380" s="1">
        <v>37</v>
      </c>
      <c r="I8380" s="1">
        <v>0.5</v>
      </c>
      <c r="J8380" s="1">
        <v>2.1</v>
      </c>
      <c r="K8380" s="3">
        <v>130000</v>
      </c>
      <c r="N8380" s="1">
        <v>30.9</v>
      </c>
      <c r="O8380" s="1">
        <v>14.47</v>
      </c>
      <c r="Q8380" s="1">
        <v>2.63</v>
      </c>
      <c r="R8380" s="1">
        <v>9.6999999999999993</v>
      </c>
      <c r="S8380" s="1">
        <v>15.9</v>
      </c>
      <c r="AJ8380" s="1" t="s">
        <v>412</v>
      </c>
      <c r="AK8380" s="19">
        <v>37</v>
      </c>
      <c r="AL8380" s="19">
        <v>138</v>
      </c>
      <c r="AM8380" s="1">
        <v>2595</v>
      </c>
      <c r="AN8380" s="3">
        <v>1990</v>
      </c>
      <c r="AQ8380">
        <v>80428</v>
      </c>
      <c r="AR8380" s="1" t="s">
        <v>667</v>
      </c>
    </row>
    <row r="8381" spans="1:44" x14ac:dyDescent="0.25">
      <c r="A8381" s="1">
        <v>10037</v>
      </c>
      <c r="B8381" s="1" t="s">
        <v>185</v>
      </c>
      <c r="C8381" s="1">
        <v>191</v>
      </c>
      <c r="D8381" s="1" t="s">
        <v>5626</v>
      </c>
      <c r="F8381" s="1" t="s">
        <v>445</v>
      </c>
      <c r="H8381" s="1">
        <v>36</v>
      </c>
      <c r="I8381" s="1">
        <v>0.4</v>
      </c>
      <c r="J8381" s="1">
        <v>1.5</v>
      </c>
      <c r="K8381" s="3">
        <v>320000</v>
      </c>
      <c r="N8381" s="1">
        <v>33</v>
      </c>
      <c r="O8381" s="1">
        <v>15.48</v>
      </c>
      <c r="Q8381" s="1">
        <v>2.82</v>
      </c>
      <c r="R8381" s="1">
        <v>12.6</v>
      </c>
      <c r="S8381" s="1">
        <v>17</v>
      </c>
      <c r="AJ8381" s="1" t="s">
        <v>412</v>
      </c>
      <c r="AK8381" s="19">
        <v>37</v>
      </c>
      <c r="AL8381" s="19">
        <v>138</v>
      </c>
      <c r="AM8381" s="1">
        <v>2595</v>
      </c>
      <c r="AN8381" s="3">
        <v>1990</v>
      </c>
      <c r="AQ8381">
        <v>80428</v>
      </c>
      <c r="AR8381" s="1" t="s">
        <v>667</v>
      </c>
    </row>
    <row r="8382" spans="1:44" x14ac:dyDescent="0.25">
      <c r="A8382" s="1">
        <v>10038</v>
      </c>
      <c r="B8382" s="1" t="s">
        <v>185</v>
      </c>
      <c r="C8382" s="1">
        <v>191</v>
      </c>
      <c r="D8382" s="1" t="s">
        <v>5626</v>
      </c>
      <c r="F8382" s="1" t="s">
        <v>445</v>
      </c>
      <c r="H8382" s="1">
        <v>38</v>
      </c>
      <c r="I8382" s="1">
        <v>0.5</v>
      </c>
      <c r="J8382" s="1">
        <v>2</v>
      </c>
      <c r="K8382" s="3">
        <v>230000</v>
      </c>
      <c r="N8382" s="1">
        <v>42.8</v>
      </c>
      <c r="O8382" s="1">
        <v>20.05</v>
      </c>
      <c r="Q8382" s="1">
        <v>3.65</v>
      </c>
      <c r="R8382" s="1">
        <v>15.8</v>
      </c>
      <c r="S8382" s="1">
        <v>22</v>
      </c>
      <c r="AJ8382" s="1" t="s">
        <v>412</v>
      </c>
      <c r="AK8382" s="19">
        <v>37</v>
      </c>
      <c r="AL8382" s="19">
        <v>138</v>
      </c>
      <c r="AM8382" s="1">
        <v>2595</v>
      </c>
      <c r="AN8382" s="3">
        <v>1990</v>
      </c>
      <c r="AQ8382">
        <v>80428</v>
      </c>
      <c r="AR8382" s="1" t="s">
        <v>667</v>
      </c>
    </row>
    <row r="8383" spans="1:44" x14ac:dyDescent="0.25">
      <c r="A8383" s="1">
        <v>10039</v>
      </c>
      <c r="B8383" s="1" t="s">
        <v>992</v>
      </c>
      <c r="C8383" s="1">
        <v>124</v>
      </c>
      <c r="D8383" s="1" t="s">
        <v>5601</v>
      </c>
      <c r="F8383" s="1" t="s">
        <v>445</v>
      </c>
      <c r="G8383" s="1">
        <v>5</v>
      </c>
      <c r="H8383" s="23">
        <v>16</v>
      </c>
      <c r="I8383" s="1">
        <v>10</v>
      </c>
      <c r="J8383" s="1">
        <v>7.2</v>
      </c>
      <c r="K8383" s="3">
        <v>2528</v>
      </c>
      <c r="L8383" s="2">
        <f>N8383/((23820.2)*(1-EXP(-(0.003315)*I8383))^(1.69896))</f>
        <v>0.73264450896933764</v>
      </c>
      <c r="N8383" s="1">
        <v>52</v>
      </c>
      <c r="O8383" s="1">
        <v>25.9</v>
      </c>
      <c r="Q8383" s="1">
        <v>5.56</v>
      </c>
      <c r="R8383" s="23">
        <v>1.1399999999999999</v>
      </c>
      <c r="S8383" s="22"/>
      <c r="AJ8383" s="1" t="s">
        <v>412</v>
      </c>
      <c r="AK8383" s="19">
        <v>43.5</v>
      </c>
      <c r="AL8383" s="19">
        <v>143</v>
      </c>
      <c r="AM8383" s="1" t="s">
        <v>686</v>
      </c>
      <c r="AN8383" s="3">
        <v>1963</v>
      </c>
      <c r="AQ8383">
        <v>80510</v>
      </c>
      <c r="AR8383" s="1" t="s">
        <v>668</v>
      </c>
    </row>
    <row r="8384" spans="1:44" x14ac:dyDescent="0.25">
      <c r="A8384" s="1">
        <v>10040</v>
      </c>
      <c r="B8384" s="1" t="s">
        <v>992</v>
      </c>
      <c r="C8384" s="1">
        <v>124</v>
      </c>
      <c r="D8384" s="1" t="s">
        <v>5601</v>
      </c>
      <c r="F8384" s="1" t="s">
        <v>445</v>
      </c>
      <c r="G8384" s="1">
        <v>6</v>
      </c>
      <c r="H8384" s="23">
        <v>37</v>
      </c>
      <c r="I8384" s="1">
        <v>13.4</v>
      </c>
      <c r="J8384" s="1">
        <v>10.9</v>
      </c>
      <c r="K8384" s="3">
        <v>1325</v>
      </c>
      <c r="R8384" s="23">
        <v>1.29</v>
      </c>
      <c r="S8384" s="22"/>
      <c r="AJ8384" s="1" t="s">
        <v>412</v>
      </c>
      <c r="AK8384" s="19">
        <v>43.5</v>
      </c>
      <c r="AL8384" s="19">
        <v>143</v>
      </c>
      <c r="AM8384" s="1" t="s">
        <v>686</v>
      </c>
      <c r="AN8384" s="3">
        <v>1963</v>
      </c>
      <c r="AQ8384">
        <v>80510</v>
      </c>
      <c r="AR8384" s="1" t="s">
        <v>668</v>
      </c>
    </row>
    <row r="8385" spans="1:50" x14ac:dyDescent="0.25">
      <c r="A8385" s="1">
        <v>10041</v>
      </c>
      <c r="B8385" s="1" t="s">
        <v>992</v>
      </c>
      <c r="C8385" s="1">
        <v>124</v>
      </c>
      <c r="D8385" s="1" t="s">
        <v>5601</v>
      </c>
      <c r="F8385" s="1" t="s">
        <v>445</v>
      </c>
      <c r="G8385" s="1">
        <v>5</v>
      </c>
      <c r="H8385" s="23">
        <v>43</v>
      </c>
      <c r="I8385" s="1">
        <v>18.100000000000001</v>
      </c>
      <c r="J8385" s="1">
        <v>15</v>
      </c>
      <c r="K8385" s="3">
        <v>900</v>
      </c>
      <c r="L8385" s="2">
        <f>N8385/((23820.2)*(1-EXP(-(0.003315)*I8385))^(1.69896))</f>
        <v>0.68897734260120558</v>
      </c>
      <c r="N8385" s="1">
        <v>131</v>
      </c>
      <c r="O8385" s="1">
        <v>65.5</v>
      </c>
      <c r="Q8385" s="1">
        <v>6.58</v>
      </c>
      <c r="R8385" s="23">
        <v>1.48</v>
      </c>
      <c r="S8385" s="22"/>
      <c r="AJ8385" s="1" t="s">
        <v>412</v>
      </c>
      <c r="AK8385" s="19">
        <v>43.5</v>
      </c>
      <c r="AL8385" s="19">
        <v>143</v>
      </c>
      <c r="AM8385" s="1" t="s">
        <v>686</v>
      </c>
      <c r="AN8385" s="3">
        <v>1963</v>
      </c>
      <c r="AQ8385">
        <v>80510</v>
      </c>
      <c r="AR8385" s="1" t="s">
        <v>668</v>
      </c>
    </row>
    <row r="8386" spans="1:50" x14ac:dyDescent="0.25">
      <c r="A8386" s="1">
        <v>10042</v>
      </c>
      <c r="B8386" s="1" t="s">
        <v>5220</v>
      </c>
      <c r="C8386" s="1">
        <v>124</v>
      </c>
      <c r="D8386" s="1" t="s">
        <v>5601</v>
      </c>
      <c r="F8386" s="1" t="s">
        <v>445</v>
      </c>
      <c r="H8386" s="1">
        <v>22</v>
      </c>
      <c r="J8386" s="1"/>
      <c r="N8386" s="1">
        <v>104</v>
      </c>
      <c r="O8386" s="1">
        <v>50.8</v>
      </c>
      <c r="Q8386" s="1">
        <v>8.9</v>
      </c>
      <c r="R8386" s="1">
        <v>2.8</v>
      </c>
      <c r="S8386" s="22"/>
      <c r="AJ8386" s="1" t="s">
        <v>412</v>
      </c>
      <c r="AK8386" s="19">
        <v>43.22</v>
      </c>
      <c r="AL8386" s="19">
        <v>142.41999999999999</v>
      </c>
      <c r="AM8386" s="1" t="s">
        <v>687</v>
      </c>
      <c r="AN8386" s="3">
        <v>1968</v>
      </c>
      <c r="AQ8386">
        <v>80510</v>
      </c>
      <c r="AR8386" s="1" t="s">
        <v>4063</v>
      </c>
    </row>
    <row r="8387" spans="1:50" x14ac:dyDescent="0.25">
      <c r="A8387" s="1">
        <v>10043</v>
      </c>
      <c r="B8387" s="1" t="s">
        <v>5279</v>
      </c>
      <c r="C8387" s="1">
        <v>124</v>
      </c>
      <c r="D8387" s="1" t="s">
        <v>6155</v>
      </c>
      <c r="F8387" s="1" t="s">
        <v>445</v>
      </c>
      <c r="G8387" s="1">
        <v>5</v>
      </c>
      <c r="H8387" s="23">
        <v>47</v>
      </c>
      <c r="I8387" s="1">
        <v>20.6</v>
      </c>
      <c r="J8387" s="1">
        <v>19.5</v>
      </c>
      <c r="K8387" s="3">
        <v>500</v>
      </c>
      <c r="L8387" s="2">
        <f>N8387/((23820.2)*(1-EXP(-(0.003315)*I8387))^(1.69896))</f>
        <v>0.65891266980523122</v>
      </c>
      <c r="N8387" s="23">
        <v>155</v>
      </c>
      <c r="O8387" s="23">
        <v>100</v>
      </c>
      <c r="Q8387" s="23">
        <v>14.8</v>
      </c>
      <c r="R8387" s="23">
        <v>2.17</v>
      </c>
      <c r="S8387" s="22"/>
      <c r="AJ8387" s="1" t="s">
        <v>412</v>
      </c>
      <c r="AK8387" s="19">
        <v>43.22</v>
      </c>
      <c r="AL8387" s="19">
        <v>142.44999999999999</v>
      </c>
      <c r="AM8387" s="1">
        <v>260</v>
      </c>
      <c r="AN8387" s="3">
        <v>1972</v>
      </c>
      <c r="AQ8387">
        <v>80510</v>
      </c>
      <c r="AR8387" s="1" t="s">
        <v>669</v>
      </c>
    </row>
    <row r="8388" spans="1:50" x14ac:dyDescent="0.25">
      <c r="A8388" s="1">
        <v>10044</v>
      </c>
      <c r="B8388" s="1" t="s">
        <v>5279</v>
      </c>
      <c r="C8388" s="1">
        <v>124</v>
      </c>
      <c r="D8388" s="1" t="s">
        <v>6347</v>
      </c>
      <c r="F8388" s="1" t="s">
        <v>445</v>
      </c>
      <c r="G8388" s="1">
        <v>5</v>
      </c>
      <c r="H8388" s="23">
        <v>47</v>
      </c>
      <c r="I8388" s="1">
        <v>22.5</v>
      </c>
      <c r="J8388" s="1">
        <v>19.399999999999999</v>
      </c>
      <c r="K8388" s="3">
        <v>600</v>
      </c>
      <c r="L8388" s="2">
        <f>N8388/((23820.2)*(1-EXP(-(0.003315)*I8388))^(1.69896))</f>
        <v>0.74310019983470954</v>
      </c>
      <c r="N8388" s="23">
        <v>202</v>
      </c>
      <c r="O8388" s="23">
        <v>128.30000000000001</v>
      </c>
      <c r="Q8388" s="23">
        <v>12.1</v>
      </c>
      <c r="R8388" s="23">
        <v>2.59</v>
      </c>
      <c r="S8388" s="22"/>
      <c r="AJ8388" s="1" t="s">
        <v>412</v>
      </c>
      <c r="AK8388" s="19">
        <v>43.22</v>
      </c>
      <c r="AL8388" s="19">
        <v>142.44999999999999</v>
      </c>
      <c r="AM8388" s="1">
        <v>260</v>
      </c>
      <c r="AN8388" s="3">
        <v>1972</v>
      </c>
      <c r="AQ8388">
        <v>80510</v>
      </c>
      <c r="AR8388" s="1" t="s">
        <v>669</v>
      </c>
    </row>
    <row r="8389" spans="1:50" x14ac:dyDescent="0.25">
      <c r="A8389" s="1">
        <v>10045</v>
      </c>
      <c r="B8389" s="1" t="s">
        <v>5279</v>
      </c>
      <c r="C8389" s="1">
        <v>124</v>
      </c>
      <c r="D8389" s="1" t="s">
        <v>6085</v>
      </c>
      <c r="F8389" s="1" t="s">
        <v>445</v>
      </c>
      <c r="G8389" s="1">
        <v>5</v>
      </c>
      <c r="H8389" s="23">
        <v>47</v>
      </c>
      <c r="I8389" s="1">
        <v>22.2</v>
      </c>
      <c r="J8389" s="1">
        <v>23.5</v>
      </c>
      <c r="K8389" s="3">
        <v>270</v>
      </c>
      <c r="L8389" s="2">
        <f>N8389/((23820.2)*(1-EXP(-(0.003315)*I8389))^(1.69896))</f>
        <v>0.45877277285118484</v>
      </c>
      <c r="N8389" s="23">
        <v>122</v>
      </c>
      <c r="O8389" s="23">
        <v>77.7</v>
      </c>
      <c r="Q8389" s="23">
        <v>11.1</v>
      </c>
      <c r="R8389" s="23">
        <v>1.76</v>
      </c>
      <c r="S8389" s="22"/>
      <c r="AJ8389" s="1" t="s">
        <v>412</v>
      </c>
      <c r="AK8389" s="19">
        <v>43.22</v>
      </c>
      <c r="AL8389" s="19">
        <v>142.44999999999999</v>
      </c>
      <c r="AM8389" s="1">
        <v>260</v>
      </c>
      <c r="AN8389" s="3">
        <v>1972</v>
      </c>
      <c r="AQ8389">
        <v>80510</v>
      </c>
      <c r="AR8389" s="1" t="s">
        <v>669</v>
      </c>
    </row>
    <row r="8390" spans="1:50" x14ac:dyDescent="0.25">
      <c r="A8390" s="1">
        <v>10046</v>
      </c>
      <c r="B8390" s="1" t="s">
        <v>5281</v>
      </c>
      <c r="C8390" s="1">
        <v>124</v>
      </c>
      <c r="D8390" s="1" t="s">
        <v>5601</v>
      </c>
      <c r="F8390" s="1" t="s">
        <v>445</v>
      </c>
      <c r="G8390" s="1">
        <v>6</v>
      </c>
      <c r="H8390" s="23">
        <v>10</v>
      </c>
      <c r="I8390" s="1">
        <v>4.3</v>
      </c>
      <c r="J8390" s="1">
        <v>2.67</v>
      </c>
      <c r="K8390" s="3">
        <v>18954</v>
      </c>
      <c r="L8390" s="2">
        <f>N8390/((17848.7)*(1-EXP(-(0.003475)*I8390))^(1.61462))</f>
        <v>1.4575940506673097</v>
      </c>
      <c r="N8390" s="1">
        <v>29</v>
      </c>
      <c r="O8390" s="23">
        <v>14</v>
      </c>
      <c r="Q8390" s="23">
        <v>3.2</v>
      </c>
      <c r="R8390" s="23">
        <v>1.2</v>
      </c>
      <c r="S8390" s="22"/>
      <c r="AJ8390" s="1" t="s">
        <v>412</v>
      </c>
      <c r="AK8390" s="19">
        <v>43</v>
      </c>
      <c r="AL8390" s="19">
        <v>144</v>
      </c>
      <c r="AM8390" s="1">
        <v>70</v>
      </c>
      <c r="AN8390" s="3">
        <v>1959</v>
      </c>
      <c r="AQ8390">
        <v>80510</v>
      </c>
      <c r="AR8390" s="1" t="s">
        <v>670</v>
      </c>
    </row>
    <row r="8391" spans="1:50" x14ac:dyDescent="0.25">
      <c r="A8391" s="1">
        <v>10047</v>
      </c>
      <c r="B8391" s="1" t="s">
        <v>5282</v>
      </c>
      <c r="C8391" s="1">
        <v>124</v>
      </c>
      <c r="D8391" s="1" t="s">
        <v>6155</v>
      </c>
      <c r="F8391" s="1" t="s">
        <v>445</v>
      </c>
      <c r="G8391" s="1">
        <v>6</v>
      </c>
      <c r="H8391" s="23">
        <v>13</v>
      </c>
      <c r="I8391" s="1">
        <v>5</v>
      </c>
      <c r="J8391" s="1">
        <v>3</v>
      </c>
      <c r="K8391" s="3">
        <v>20064</v>
      </c>
      <c r="L8391" s="35">
        <v>2</v>
      </c>
      <c r="N8391" s="23">
        <v>52</v>
      </c>
      <c r="O8391" s="23">
        <v>26.3</v>
      </c>
      <c r="Q8391" s="23">
        <v>6.5</v>
      </c>
      <c r="R8391" s="23">
        <v>3.2</v>
      </c>
      <c r="S8391" s="22"/>
      <c r="AJ8391" s="1" t="s">
        <v>412</v>
      </c>
      <c r="AK8391" s="19">
        <v>34</v>
      </c>
      <c r="AL8391" s="19">
        <v>135.5</v>
      </c>
      <c r="AN8391" s="3">
        <v>1975</v>
      </c>
      <c r="AQ8391">
        <v>80440</v>
      </c>
      <c r="AR8391" s="1" t="s">
        <v>3346</v>
      </c>
    </row>
    <row r="8392" spans="1:50" x14ac:dyDescent="0.25">
      <c r="A8392" s="1">
        <v>10048</v>
      </c>
      <c r="B8392" s="1" t="s">
        <v>478</v>
      </c>
      <c r="C8392" s="1">
        <v>131</v>
      </c>
      <c r="D8392" s="1" t="s">
        <v>6190</v>
      </c>
      <c r="F8392" s="1" t="s">
        <v>445</v>
      </c>
      <c r="G8392" s="1">
        <v>6</v>
      </c>
      <c r="H8392" s="1">
        <v>33</v>
      </c>
      <c r="I8392" s="24">
        <v>18</v>
      </c>
      <c r="J8392" s="1">
        <v>16.5</v>
      </c>
      <c r="K8392" s="3">
        <v>1244</v>
      </c>
      <c r="N8392" s="1">
        <v>274</v>
      </c>
      <c r="O8392" s="24">
        <v>105</v>
      </c>
      <c r="Q8392" s="1">
        <v>25.4</v>
      </c>
      <c r="R8392" s="1">
        <v>2.2000000000000002</v>
      </c>
      <c r="AJ8392" s="1" t="s">
        <v>412</v>
      </c>
      <c r="AK8392" s="19">
        <v>43.22</v>
      </c>
      <c r="AL8392" s="19">
        <v>142.41999999999999</v>
      </c>
      <c r="AM8392" s="1" t="s">
        <v>687</v>
      </c>
      <c r="AN8392" s="3">
        <v>1954</v>
      </c>
      <c r="AQ8392">
        <v>80510</v>
      </c>
      <c r="AR8392" s="1" t="s">
        <v>671</v>
      </c>
    </row>
    <row r="8393" spans="1:50" x14ac:dyDescent="0.25">
      <c r="A8393" s="1">
        <v>10049</v>
      </c>
      <c r="B8393" s="1" t="s">
        <v>464</v>
      </c>
      <c r="C8393" s="1">
        <v>131</v>
      </c>
      <c r="D8393" s="1" t="s">
        <v>5599</v>
      </c>
      <c r="F8393" s="1" t="s">
        <v>445</v>
      </c>
      <c r="H8393" s="1">
        <v>11</v>
      </c>
      <c r="I8393" s="1">
        <v>23.8</v>
      </c>
      <c r="J8393" s="1">
        <v>35.6</v>
      </c>
      <c r="K8393" s="3">
        <v>400</v>
      </c>
      <c r="N8393" s="1">
        <v>378</v>
      </c>
      <c r="O8393" s="1">
        <v>108.7</v>
      </c>
      <c r="Q8393" s="1">
        <v>37.4</v>
      </c>
      <c r="R8393" s="24">
        <v>5</v>
      </c>
      <c r="AJ8393" s="1" t="s">
        <v>412</v>
      </c>
      <c r="AK8393" s="19">
        <v>39</v>
      </c>
      <c r="AL8393" s="19">
        <v>141.5</v>
      </c>
      <c r="AN8393" s="3">
        <v>1970</v>
      </c>
      <c r="AQ8393">
        <v>80441</v>
      </c>
      <c r="AR8393" s="1" t="s">
        <v>3126</v>
      </c>
    </row>
    <row r="8394" spans="1:50" x14ac:dyDescent="0.25">
      <c r="A8394" s="1">
        <v>10050</v>
      </c>
      <c r="B8394" s="1" t="s">
        <v>464</v>
      </c>
      <c r="C8394" s="1">
        <v>131</v>
      </c>
      <c r="D8394" s="1" t="s">
        <v>5599</v>
      </c>
      <c r="F8394" s="1" t="s">
        <v>445</v>
      </c>
      <c r="H8394" s="1">
        <v>11</v>
      </c>
      <c r="I8394" s="24">
        <v>23</v>
      </c>
      <c r="J8394" s="1">
        <v>29.3</v>
      </c>
      <c r="K8394" s="3">
        <v>400</v>
      </c>
      <c r="N8394" s="1">
        <v>225</v>
      </c>
      <c r="O8394" s="1">
        <v>72.099999999999994</v>
      </c>
      <c r="Q8394" s="1">
        <v>18.3</v>
      </c>
      <c r="R8394" s="24">
        <v>3</v>
      </c>
      <c r="AJ8394" s="1" t="s">
        <v>412</v>
      </c>
      <c r="AK8394" s="19">
        <v>39</v>
      </c>
      <c r="AL8394" s="19">
        <v>141.5</v>
      </c>
      <c r="AN8394" s="3">
        <v>1970</v>
      </c>
      <c r="AQ8394">
        <v>80441</v>
      </c>
      <c r="AR8394" s="1" t="s">
        <v>3126</v>
      </c>
    </row>
    <row r="8395" spans="1:50" x14ac:dyDescent="0.25">
      <c r="A8395" s="1">
        <v>10051</v>
      </c>
      <c r="B8395" s="1" t="s">
        <v>464</v>
      </c>
      <c r="C8395" s="1">
        <v>131</v>
      </c>
      <c r="D8395" s="1" t="s">
        <v>5599</v>
      </c>
      <c r="F8395" s="1" t="s">
        <v>445</v>
      </c>
      <c r="H8395" s="1">
        <v>11</v>
      </c>
      <c r="I8395" s="1">
        <v>23.4</v>
      </c>
      <c r="J8395" s="1">
        <v>30.3</v>
      </c>
      <c r="K8395" s="3">
        <v>400</v>
      </c>
      <c r="N8395" s="1">
        <v>271</v>
      </c>
      <c r="O8395" s="1">
        <v>77.7</v>
      </c>
      <c r="Q8395" s="1">
        <v>29.6</v>
      </c>
      <c r="R8395" s="1">
        <v>5.6</v>
      </c>
      <c r="AJ8395" s="1" t="s">
        <v>412</v>
      </c>
      <c r="AK8395" s="19">
        <v>39</v>
      </c>
      <c r="AL8395" s="19">
        <v>141.5</v>
      </c>
      <c r="AN8395" s="3">
        <v>1970</v>
      </c>
      <c r="AQ8395">
        <v>80441</v>
      </c>
      <c r="AR8395" s="1" t="s">
        <v>3126</v>
      </c>
    </row>
    <row r="8396" spans="1:50" x14ac:dyDescent="0.25">
      <c r="A8396" s="1">
        <v>10052</v>
      </c>
      <c r="B8396" s="1" t="s">
        <v>464</v>
      </c>
      <c r="C8396" s="1">
        <v>131</v>
      </c>
      <c r="D8396" s="1" t="s">
        <v>5599</v>
      </c>
      <c r="F8396" s="1" t="s">
        <v>445</v>
      </c>
      <c r="H8396" s="1">
        <v>11</v>
      </c>
      <c r="I8396" s="1">
        <v>22.1</v>
      </c>
      <c r="J8396" s="1">
        <v>25.7</v>
      </c>
      <c r="K8396" s="3">
        <v>400</v>
      </c>
      <c r="N8396" s="1">
        <v>196</v>
      </c>
      <c r="O8396" s="1">
        <v>55.9</v>
      </c>
      <c r="Q8396" s="1">
        <v>17.7</v>
      </c>
      <c r="R8396" s="1">
        <v>3.5</v>
      </c>
      <c r="AJ8396" s="1" t="s">
        <v>412</v>
      </c>
      <c r="AK8396" s="19">
        <v>39</v>
      </c>
      <c r="AL8396" s="19">
        <v>141.5</v>
      </c>
      <c r="AN8396" s="3">
        <v>1970</v>
      </c>
      <c r="AQ8396">
        <v>80441</v>
      </c>
      <c r="AR8396" s="1" t="s">
        <v>3126</v>
      </c>
    </row>
    <row r="8397" spans="1:50" x14ac:dyDescent="0.25">
      <c r="A8397" s="1">
        <v>10053</v>
      </c>
      <c r="B8397" s="1" t="s">
        <v>464</v>
      </c>
      <c r="C8397" s="1">
        <v>131</v>
      </c>
      <c r="D8397" s="1" t="s">
        <v>5599</v>
      </c>
      <c r="F8397" s="1" t="s">
        <v>445</v>
      </c>
      <c r="H8397" s="1">
        <v>11</v>
      </c>
      <c r="I8397" s="1">
        <v>23.6</v>
      </c>
      <c r="J8397" s="1">
        <v>33.299999999999997</v>
      </c>
      <c r="K8397" s="3">
        <v>400</v>
      </c>
      <c r="N8397" s="1">
        <v>333</v>
      </c>
      <c r="O8397" s="1">
        <v>95.8</v>
      </c>
      <c r="Q8397" s="1">
        <v>40.9</v>
      </c>
      <c r="R8397" s="1">
        <v>7.1</v>
      </c>
      <c r="AJ8397" s="1" t="s">
        <v>412</v>
      </c>
      <c r="AK8397" s="19">
        <v>39</v>
      </c>
      <c r="AL8397" s="19">
        <v>141.5</v>
      </c>
      <c r="AN8397" s="3">
        <v>1970</v>
      </c>
      <c r="AQ8397">
        <v>80441</v>
      </c>
      <c r="AR8397" s="1" t="s">
        <v>3126</v>
      </c>
    </row>
    <row r="8398" spans="1:50" x14ac:dyDescent="0.25">
      <c r="A8398" s="1">
        <v>10054</v>
      </c>
      <c r="B8398" s="1" t="s">
        <v>464</v>
      </c>
      <c r="C8398" s="1">
        <v>131</v>
      </c>
      <c r="D8398" s="1" t="s">
        <v>5599</v>
      </c>
      <c r="F8398" s="1" t="s">
        <v>445</v>
      </c>
      <c r="H8398" s="1">
        <v>11</v>
      </c>
      <c r="I8398" s="1">
        <v>21.1</v>
      </c>
      <c r="J8398" s="24">
        <v>23.6</v>
      </c>
      <c r="K8398" s="3">
        <v>400</v>
      </c>
      <c r="N8398" s="1">
        <v>155</v>
      </c>
      <c r="O8398" s="1">
        <v>41.4</v>
      </c>
      <c r="Q8398" s="1">
        <v>12.4</v>
      </c>
      <c r="R8398" s="1">
        <v>2.6</v>
      </c>
      <c r="AJ8398" s="1" t="s">
        <v>412</v>
      </c>
      <c r="AK8398" s="19">
        <v>39</v>
      </c>
      <c r="AL8398" s="19">
        <v>141.5</v>
      </c>
      <c r="AN8398" s="3">
        <v>1970</v>
      </c>
      <c r="AQ8398">
        <v>80441</v>
      </c>
      <c r="AR8398" s="1" t="s">
        <v>3126</v>
      </c>
    </row>
    <row r="8399" spans="1:50" x14ac:dyDescent="0.25">
      <c r="A8399" s="1">
        <v>10055</v>
      </c>
      <c r="B8399" s="1" t="s">
        <v>464</v>
      </c>
      <c r="C8399" s="1">
        <v>131</v>
      </c>
      <c r="D8399" s="1" t="s">
        <v>5599</v>
      </c>
      <c r="F8399" s="1" t="s">
        <v>445</v>
      </c>
      <c r="H8399" s="1">
        <v>11</v>
      </c>
      <c r="I8399" s="24">
        <v>16</v>
      </c>
      <c r="J8399" s="24">
        <v>16</v>
      </c>
      <c r="K8399" s="3">
        <v>400</v>
      </c>
      <c r="N8399" s="1">
        <v>75</v>
      </c>
      <c r="O8399" s="1">
        <v>21.7</v>
      </c>
      <c r="Q8399" s="1">
        <v>5.8</v>
      </c>
      <c r="R8399" s="1">
        <v>1.2</v>
      </c>
      <c r="AJ8399" s="1" t="s">
        <v>412</v>
      </c>
      <c r="AK8399" s="19">
        <v>39</v>
      </c>
      <c r="AL8399" s="19">
        <v>141.5</v>
      </c>
      <c r="AN8399" s="3">
        <v>1970</v>
      </c>
      <c r="AQ8399">
        <v>80441</v>
      </c>
      <c r="AR8399" s="1" t="s">
        <v>3126</v>
      </c>
    </row>
    <row r="8400" spans="1:50" x14ac:dyDescent="0.25">
      <c r="A8400" s="1">
        <v>10056</v>
      </c>
      <c r="B8400" s="1" t="s">
        <v>464</v>
      </c>
      <c r="C8400" s="1">
        <v>131</v>
      </c>
      <c r="D8400" s="1" t="s">
        <v>5599</v>
      </c>
      <c r="F8400" s="1" t="s">
        <v>445</v>
      </c>
      <c r="H8400" s="1">
        <v>11</v>
      </c>
      <c r="I8400" s="1">
        <v>22.6</v>
      </c>
      <c r="J8400" s="1">
        <v>29.7</v>
      </c>
      <c r="K8400" s="3">
        <v>400</v>
      </c>
      <c r="N8400" s="1">
        <v>276</v>
      </c>
      <c r="O8400" s="1">
        <v>78.7</v>
      </c>
      <c r="Q8400" s="24">
        <v>27</v>
      </c>
      <c r="R8400" s="1">
        <v>4.5</v>
      </c>
      <c r="AJ8400" s="1" t="s">
        <v>412</v>
      </c>
      <c r="AK8400" s="19">
        <v>39</v>
      </c>
      <c r="AL8400" s="19">
        <v>141.5</v>
      </c>
      <c r="AN8400" s="3">
        <v>1970</v>
      </c>
      <c r="AQ8400">
        <v>80441</v>
      </c>
      <c r="AR8400" s="1" t="s">
        <v>3126</v>
      </c>
      <c r="AU8400" s="32"/>
      <c r="AV8400" s="32"/>
      <c r="AW8400" s="32"/>
      <c r="AX8400" s="32"/>
    </row>
    <row r="8401" spans="1:44" x14ac:dyDescent="0.25">
      <c r="A8401" s="1">
        <v>10057</v>
      </c>
      <c r="B8401" s="1" t="s">
        <v>479</v>
      </c>
      <c r="C8401" s="1">
        <v>110</v>
      </c>
      <c r="D8401" s="1" t="s">
        <v>5623</v>
      </c>
      <c r="F8401" s="1" t="s">
        <v>859</v>
      </c>
      <c r="G8401" s="1">
        <v>1</v>
      </c>
      <c r="H8401" s="1">
        <v>4</v>
      </c>
      <c r="I8401" s="1">
        <v>4.3</v>
      </c>
      <c r="J8401" s="1">
        <v>4.2</v>
      </c>
      <c r="K8401" s="3">
        <v>6780</v>
      </c>
      <c r="N8401" s="1">
        <v>28</v>
      </c>
      <c r="O8401" s="1">
        <v>13.4</v>
      </c>
      <c r="Q8401" s="1">
        <v>5.26</v>
      </c>
      <c r="R8401" s="1">
        <v>2.93</v>
      </c>
      <c r="AJ8401" s="1" t="s">
        <v>412</v>
      </c>
      <c r="AK8401" s="19">
        <v>36</v>
      </c>
      <c r="AL8401" s="19">
        <v>140</v>
      </c>
      <c r="AM8401" s="1">
        <v>60</v>
      </c>
      <c r="AN8401" s="3">
        <v>1983</v>
      </c>
      <c r="AQ8401">
        <v>80440</v>
      </c>
      <c r="AR8401" s="1" t="s">
        <v>3495</v>
      </c>
    </row>
    <row r="8402" spans="1:44" x14ac:dyDescent="0.25">
      <c r="A8402" s="1">
        <v>10058</v>
      </c>
      <c r="B8402" s="1" t="s">
        <v>480</v>
      </c>
      <c r="C8402" s="1">
        <v>180</v>
      </c>
      <c r="D8402" s="1" t="s">
        <v>5623</v>
      </c>
      <c r="F8402" s="1" t="s">
        <v>445</v>
      </c>
      <c r="G8402" s="1">
        <v>10</v>
      </c>
      <c r="H8402" s="1">
        <v>70</v>
      </c>
      <c r="I8402" s="1">
        <v>9.9</v>
      </c>
      <c r="J8402" s="1">
        <v>9.3000000000000007</v>
      </c>
      <c r="K8402" s="3">
        <v>5300</v>
      </c>
      <c r="N8402" s="1">
        <v>198</v>
      </c>
      <c r="O8402" s="24">
        <v>136</v>
      </c>
      <c r="Q8402" s="24">
        <v>40</v>
      </c>
      <c r="R8402" s="1">
        <v>4.8</v>
      </c>
      <c r="AJ8402" s="1" t="s">
        <v>412</v>
      </c>
      <c r="AK8402" s="19">
        <v>34.5</v>
      </c>
      <c r="AL8402" s="19">
        <v>136.5</v>
      </c>
      <c r="AM8402" s="1">
        <v>350</v>
      </c>
      <c r="AN8402" s="3">
        <v>1963</v>
      </c>
      <c r="AQ8402">
        <v>80440</v>
      </c>
      <c r="AR8402" s="1" t="s">
        <v>51</v>
      </c>
    </row>
    <row r="8403" spans="1:44" x14ac:dyDescent="0.25">
      <c r="A8403" s="1">
        <v>10059</v>
      </c>
      <c r="B8403" s="1" t="s">
        <v>480</v>
      </c>
      <c r="C8403" s="1">
        <v>180</v>
      </c>
      <c r="D8403" s="1" t="s">
        <v>5623</v>
      </c>
      <c r="F8403" s="1" t="s">
        <v>445</v>
      </c>
      <c r="G8403" s="1">
        <v>10</v>
      </c>
      <c r="H8403" s="1">
        <v>70</v>
      </c>
      <c r="I8403" s="1">
        <v>10.4</v>
      </c>
      <c r="J8403" s="1">
        <v>10.7</v>
      </c>
      <c r="K8403" s="3">
        <v>4300</v>
      </c>
      <c r="N8403" s="1">
        <v>214</v>
      </c>
      <c r="O8403" s="24">
        <v>147</v>
      </c>
      <c r="Q8403" s="24">
        <v>46</v>
      </c>
      <c r="R8403" s="1">
        <v>5.2</v>
      </c>
      <c r="AJ8403" s="1" t="s">
        <v>412</v>
      </c>
      <c r="AK8403" s="19">
        <v>34.5</v>
      </c>
      <c r="AL8403" s="19">
        <v>136.5</v>
      </c>
      <c r="AM8403" s="1">
        <v>350</v>
      </c>
      <c r="AN8403" s="3">
        <v>1963</v>
      </c>
      <c r="AQ8403">
        <v>80440</v>
      </c>
      <c r="AR8403" s="1" t="s">
        <v>51</v>
      </c>
    </row>
    <row r="8404" spans="1:44" x14ac:dyDescent="0.25">
      <c r="A8404" s="1">
        <v>10060</v>
      </c>
      <c r="B8404" s="1" t="s">
        <v>480</v>
      </c>
      <c r="C8404" s="1">
        <v>180</v>
      </c>
      <c r="D8404" s="1" t="s">
        <v>5623</v>
      </c>
      <c r="F8404" s="1" t="s">
        <v>445</v>
      </c>
      <c r="G8404" s="1">
        <v>10</v>
      </c>
      <c r="H8404" s="1">
        <v>70</v>
      </c>
      <c r="I8404" s="24">
        <v>10</v>
      </c>
      <c r="J8404" s="1">
        <v>9.4</v>
      </c>
      <c r="K8404" s="3">
        <v>4800</v>
      </c>
      <c r="N8404" s="1">
        <v>179</v>
      </c>
      <c r="O8404" s="24">
        <v>123</v>
      </c>
      <c r="Q8404" s="24">
        <v>31</v>
      </c>
      <c r="R8404" s="1">
        <v>4.3</v>
      </c>
      <c r="AJ8404" s="1" t="s">
        <v>412</v>
      </c>
      <c r="AK8404" s="19">
        <v>34.5</v>
      </c>
      <c r="AL8404" s="19">
        <v>136.5</v>
      </c>
      <c r="AM8404" s="1">
        <v>350</v>
      </c>
      <c r="AN8404" s="3">
        <v>1963</v>
      </c>
      <c r="AQ8404">
        <v>80440</v>
      </c>
      <c r="AR8404" s="1" t="s">
        <v>51</v>
      </c>
    </row>
    <row r="8405" spans="1:44" x14ac:dyDescent="0.25">
      <c r="A8405" s="1">
        <v>10061</v>
      </c>
      <c r="B8405" s="1" t="s">
        <v>481</v>
      </c>
      <c r="C8405" s="1">
        <v>180</v>
      </c>
      <c r="D8405" s="1" t="s">
        <v>5623</v>
      </c>
      <c r="F8405" s="1" t="s">
        <v>445</v>
      </c>
      <c r="G8405" s="1">
        <v>10</v>
      </c>
      <c r="H8405" s="1">
        <v>80</v>
      </c>
      <c r="I8405" s="1">
        <v>9.6</v>
      </c>
      <c r="J8405" s="1">
        <v>9.6</v>
      </c>
      <c r="K8405" s="3">
        <v>4000</v>
      </c>
      <c r="N8405" s="1">
        <v>150</v>
      </c>
      <c r="O8405" s="24">
        <v>138</v>
      </c>
      <c r="Q8405" s="24">
        <v>31</v>
      </c>
      <c r="R8405" s="24">
        <v>6</v>
      </c>
      <c r="AJ8405" s="1" t="s">
        <v>412</v>
      </c>
      <c r="AK8405" s="19">
        <v>33.5</v>
      </c>
      <c r="AL8405" s="19">
        <v>133.5</v>
      </c>
      <c r="AN8405" s="3">
        <v>1963</v>
      </c>
      <c r="AQ8405">
        <v>80440</v>
      </c>
      <c r="AR8405" s="1" t="s">
        <v>51</v>
      </c>
    </row>
    <row r="8406" spans="1:44" x14ac:dyDescent="0.25">
      <c r="A8406" s="1">
        <v>10062</v>
      </c>
      <c r="B8406" s="1" t="s">
        <v>481</v>
      </c>
      <c r="C8406" s="1">
        <v>180</v>
      </c>
      <c r="D8406" s="1" t="s">
        <v>5623</v>
      </c>
      <c r="F8406" s="1" t="s">
        <v>445</v>
      </c>
      <c r="G8406" s="1">
        <v>10</v>
      </c>
      <c r="H8406" s="1">
        <v>80</v>
      </c>
      <c r="I8406" s="1">
        <v>9.6999999999999993</v>
      </c>
      <c r="J8406" s="1">
        <v>10.7</v>
      </c>
      <c r="K8406" s="3">
        <v>3700</v>
      </c>
      <c r="N8406" s="1">
        <v>170</v>
      </c>
      <c r="O8406" s="24">
        <v>155</v>
      </c>
      <c r="Q8406" s="24">
        <v>37</v>
      </c>
      <c r="R8406" s="1">
        <v>7.6</v>
      </c>
      <c r="AJ8406" s="1" t="s">
        <v>412</v>
      </c>
      <c r="AK8406" s="19">
        <v>33.5</v>
      </c>
      <c r="AL8406" s="19">
        <v>133.5</v>
      </c>
      <c r="AN8406" s="3">
        <v>1963</v>
      </c>
      <c r="AQ8406">
        <v>80440</v>
      </c>
      <c r="AR8406" s="1" t="s">
        <v>51</v>
      </c>
    </row>
    <row r="8407" spans="1:44" x14ac:dyDescent="0.25">
      <c r="A8407" s="1">
        <v>10063</v>
      </c>
      <c r="B8407" s="1" t="s">
        <v>481</v>
      </c>
      <c r="C8407" s="1">
        <v>180</v>
      </c>
      <c r="D8407" s="1" t="s">
        <v>5623</v>
      </c>
      <c r="F8407" s="1" t="s">
        <v>445</v>
      </c>
      <c r="G8407" s="1">
        <v>10</v>
      </c>
      <c r="H8407" s="1">
        <v>80</v>
      </c>
      <c r="I8407" s="1">
        <v>9.6</v>
      </c>
      <c r="J8407" s="1">
        <v>9.5</v>
      </c>
      <c r="K8407" s="3">
        <v>5200</v>
      </c>
      <c r="N8407" s="1">
        <v>195</v>
      </c>
      <c r="O8407" s="24">
        <v>178</v>
      </c>
      <c r="Q8407" s="24">
        <v>36</v>
      </c>
      <c r="R8407" s="1">
        <v>7.1</v>
      </c>
      <c r="AJ8407" s="1" t="s">
        <v>412</v>
      </c>
      <c r="AK8407" s="19">
        <v>33.5</v>
      </c>
      <c r="AL8407" s="19">
        <v>133.5</v>
      </c>
      <c r="AN8407" s="3">
        <v>1963</v>
      </c>
      <c r="AQ8407">
        <v>80440</v>
      </c>
      <c r="AR8407" s="1" t="s">
        <v>51</v>
      </c>
    </row>
    <row r="8408" spans="1:44" x14ac:dyDescent="0.25">
      <c r="A8408" s="1">
        <v>10064</v>
      </c>
      <c r="B8408" s="1" t="s">
        <v>760</v>
      </c>
      <c r="C8408" s="1">
        <v>110</v>
      </c>
      <c r="D8408" s="1" t="s">
        <v>5739</v>
      </c>
      <c r="F8408" s="1" t="s">
        <v>445</v>
      </c>
      <c r="G8408" s="1">
        <v>9</v>
      </c>
      <c r="H8408" s="1">
        <v>50</v>
      </c>
      <c r="I8408" s="1">
        <v>11.5</v>
      </c>
      <c r="J8408" s="1">
        <v>18.899999999999999</v>
      </c>
      <c r="K8408" s="3">
        <v>917</v>
      </c>
      <c r="N8408" s="1">
        <v>324</v>
      </c>
      <c r="O8408" s="24">
        <v>200</v>
      </c>
      <c r="Q8408" s="24">
        <v>118</v>
      </c>
      <c r="R8408" s="1">
        <v>3.61</v>
      </c>
      <c r="S8408" s="1">
        <v>53.3</v>
      </c>
      <c r="AJ8408" s="1" t="s">
        <v>412</v>
      </c>
      <c r="AK8408" s="19">
        <v>35.299999999999997</v>
      </c>
      <c r="AL8408" s="19">
        <v>135.72</v>
      </c>
      <c r="AM8408" s="1" t="s">
        <v>688</v>
      </c>
      <c r="AN8408" s="3">
        <v>2001</v>
      </c>
      <c r="AQ8408">
        <v>80428</v>
      </c>
      <c r="AR8408" s="1" t="s">
        <v>3476</v>
      </c>
    </row>
    <row r="8409" spans="1:44" x14ac:dyDescent="0.25">
      <c r="A8409" s="1">
        <v>10065</v>
      </c>
      <c r="B8409" s="1" t="s">
        <v>760</v>
      </c>
      <c r="C8409" s="1">
        <v>110</v>
      </c>
      <c r="D8409" s="1" t="s">
        <v>5687</v>
      </c>
      <c r="F8409" s="1" t="s">
        <v>445</v>
      </c>
      <c r="G8409" s="1">
        <v>10</v>
      </c>
      <c r="H8409" s="1">
        <v>50</v>
      </c>
      <c r="I8409" s="1">
        <v>6.1</v>
      </c>
      <c r="J8409" s="1">
        <v>11.2</v>
      </c>
      <c r="K8409" s="3">
        <v>2167</v>
      </c>
      <c r="N8409" s="1">
        <v>140</v>
      </c>
      <c r="O8409" s="1">
        <v>86.5</v>
      </c>
      <c r="Q8409" s="1">
        <v>23.8</v>
      </c>
      <c r="R8409" s="1">
        <v>3.21</v>
      </c>
      <c r="S8409" s="1">
        <v>41.9</v>
      </c>
      <c r="AJ8409" s="1" t="s">
        <v>412</v>
      </c>
      <c r="AK8409" s="19">
        <v>35.299999999999997</v>
      </c>
      <c r="AL8409" s="19">
        <v>135.72</v>
      </c>
      <c r="AM8409" s="1" t="s">
        <v>688</v>
      </c>
      <c r="AN8409" s="3">
        <v>2001</v>
      </c>
      <c r="AQ8409">
        <v>80428</v>
      </c>
      <c r="AR8409" s="1" t="s">
        <v>3476</v>
      </c>
    </row>
    <row r="8410" spans="1:44" x14ac:dyDescent="0.25">
      <c r="A8410" s="1">
        <v>10066</v>
      </c>
      <c r="B8410" s="1" t="s">
        <v>4210</v>
      </c>
      <c r="C8410" s="1">
        <v>112</v>
      </c>
      <c r="D8410" s="1" t="s">
        <v>5600</v>
      </c>
      <c r="F8410" s="33" t="s">
        <v>859</v>
      </c>
      <c r="G8410" s="1">
        <v>8</v>
      </c>
      <c r="H8410" s="1">
        <v>35</v>
      </c>
      <c r="I8410" s="24">
        <v>10</v>
      </c>
      <c r="J8410" s="1">
        <v>9.9</v>
      </c>
      <c r="K8410" s="3">
        <v>5235</v>
      </c>
      <c r="N8410" s="1">
        <v>275</v>
      </c>
      <c r="O8410" s="24">
        <v>168</v>
      </c>
      <c r="Q8410" s="1">
        <v>31.4</v>
      </c>
      <c r="R8410" s="1">
        <v>4.8</v>
      </c>
      <c r="S8410" s="1">
        <v>54.2</v>
      </c>
      <c r="AJ8410" s="1" t="s">
        <v>412</v>
      </c>
      <c r="AK8410" s="19">
        <v>37.5</v>
      </c>
      <c r="AL8410" s="19">
        <v>139</v>
      </c>
      <c r="AM8410" s="1" t="s">
        <v>689</v>
      </c>
      <c r="AN8410" s="3">
        <v>1967</v>
      </c>
      <c r="AQ8410">
        <v>80427</v>
      </c>
      <c r="AR8410" s="1" t="s">
        <v>52</v>
      </c>
    </row>
    <row r="8411" spans="1:44" x14ac:dyDescent="0.25">
      <c r="A8411" s="1">
        <v>10067</v>
      </c>
      <c r="B8411" s="1" t="s">
        <v>4210</v>
      </c>
      <c r="C8411" s="1">
        <v>112</v>
      </c>
      <c r="D8411" s="1" t="s">
        <v>5600</v>
      </c>
      <c r="F8411" s="33" t="s">
        <v>859</v>
      </c>
      <c r="G8411" s="1">
        <v>7</v>
      </c>
      <c r="H8411" s="1">
        <v>41</v>
      </c>
      <c r="I8411" s="1">
        <v>13.6</v>
      </c>
      <c r="J8411" s="24">
        <v>15</v>
      </c>
      <c r="K8411" s="3">
        <v>2186</v>
      </c>
      <c r="N8411" s="1">
        <v>272</v>
      </c>
      <c r="O8411" s="1">
        <v>166.5</v>
      </c>
      <c r="Q8411" s="1">
        <v>43.5</v>
      </c>
      <c r="R8411" s="1">
        <v>4.7</v>
      </c>
      <c r="S8411" s="1">
        <v>58.2</v>
      </c>
      <c r="AJ8411" s="1" t="s">
        <v>412</v>
      </c>
      <c r="AK8411" s="19">
        <v>37.5</v>
      </c>
      <c r="AL8411" s="19">
        <v>139</v>
      </c>
      <c r="AM8411" s="1" t="s">
        <v>689</v>
      </c>
      <c r="AN8411" s="3">
        <v>1967</v>
      </c>
      <c r="AQ8411">
        <v>80427</v>
      </c>
      <c r="AR8411" s="1" t="s">
        <v>52</v>
      </c>
    </row>
    <row r="8412" spans="1:44" x14ac:dyDescent="0.25">
      <c r="A8412" s="1">
        <v>10068</v>
      </c>
      <c r="B8412" s="1" t="s">
        <v>4210</v>
      </c>
      <c r="C8412" s="1">
        <v>112</v>
      </c>
      <c r="D8412" s="1" t="s">
        <v>5600</v>
      </c>
      <c r="F8412" s="33" t="s">
        <v>859</v>
      </c>
      <c r="G8412" s="1">
        <v>8</v>
      </c>
      <c r="H8412" s="1">
        <v>50</v>
      </c>
      <c r="I8412" s="1">
        <v>13.9</v>
      </c>
      <c r="J8412" s="1">
        <v>13.4</v>
      </c>
      <c r="K8412" s="3">
        <v>2829</v>
      </c>
      <c r="N8412" s="1">
        <v>331</v>
      </c>
      <c r="O8412" s="1">
        <v>202.2</v>
      </c>
      <c r="Q8412" s="1">
        <v>39.5</v>
      </c>
      <c r="R8412" s="1">
        <v>4.9000000000000004</v>
      </c>
      <c r="S8412" s="1">
        <v>49.9</v>
      </c>
      <c r="AJ8412" s="1" t="s">
        <v>412</v>
      </c>
      <c r="AK8412" s="19">
        <v>37.5</v>
      </c>
      <c r="AL8412" s="19">
        <v>139</v>
      </c>
      <c r="AM8412" s="1" t="s">
        <v>689</v>
      </c>
      <c r="AN8412" s="3">
        <v>1967</v>
      </c>
      <c r="AQ8412">
        <v>80427</v>
      </c>
      <c r="AR8412" s="1" t="s">
        <v>52</v>
      </c>
    </row>
    <row r="8413" spans="1:44" x14ac:dyDescent="0.25">
      <c r="A8413" s="1">
        <v>10069</v>
      </c>
      <c r="B8413" s="1" t="s">
        <v>4210</v>
      </c>
      <c r="C8413" s="1">
        <v>112</v>
      </c>
      <c r="D8413" s="1" t="s">
        <v>6340</v>
      </c>
      <c r="F8413" s="1" t="s">
        <v>445</v>
      </c>
      <c r="G8413" s="1">
        <v>9</v>
      </c>
      <c r="H8413" s="1">
        <v>100</v>
      </c>
      <c r="I8413" s="1">
        <v>18.8</v>
      </c>
      <c r="J8413" s="1">
        <v>29.1</v>
      </c>
      <c r="K8413" s="3">
        <v>375</v>
      </c>
      <c r="N8413" s="1">
        <v>350</v>
      </c>
      <c r="O8413" s="1">
        <v>227.2</v>
      </c>
      <c r="Q8413" s="1">
        <v>45.9</v>
      </c>
      <c r="R8413" s="1">
        <v>2.35</v>
      </c>
      <c r="S8413" s="1">
        <v>56.8</v>
      </c>
      <c r="AJ8413" s="1" t="s">
        <v>412</v>
      </c>
      <c r="AK8413" s="19">
        <v>36.85</v>
      </c>
      <c r="AL8413" s="19">
        <v>138.68</v>
      </c>
      <c r="AM8413" s="1" t="s">
        <v>690</v>
      </c>
      <c r="AN8413" s="3">
        <v>1975</v>
      </c>
      <c r="AQ8413">
        <v>80428</v>
      </c>
      <c r="AR8413" s="1" t="s">
        <v>53</v>
      </c>
    </row>
    <row r="8414" spans="1:44" x14ac:dyDescent="0.25">
      <c r="A8414" s="1">
        <v>10070</v>
      </c>
      <c r="B8414" s="1" t="s">
        <v>4210</v>
      </c>
      <c r="C8414" s="1">
        <v>112</v>
      </c>
      <c r="D8414" s="1" t="s">
        <v>5930</v>
      </c>
      <c r="F8414" s="1" t="s">
        <v>445</v>
      </c>
      <c r="G8414" s="1">
        <v>9</v>
      </c>
      <c r="H8414" s="1">
        <v>100</v>
      </c>
      <c r="I8414" s="1">
        <v>15.6</v>
      </c>
      <c r="J8414" s="1">
        <v>30.9</v>
      </c>
      <c r="K8414" s="3">
        <v>327</v>
      </c>
      <c r="N8414" s="1">
        <v>385</v>
      </c>
      <c r="O8414" s="1">
        <v>250.6</v>
      </c>
      <c r="Q8414" s="24">
        <v>54</v>
      </c>
      <c r="R8414" s="1">
        <v>2.42</v>
      </c>
      <c r="S8414" s="1">
        <v>63.5</v>
      </c>
      <c r="AJ8414" s="1" t="s">
        <v>412</v>
      </c>
      <c r="AK8414" s="19">
        <v>36.85</v>
      </c>
      <c r="AL8414" s="19">
        <v>138.68</v>
      </c>
      <c r="AM8414" s="1" t="s">
        <v>690</v>
      </c>
      <c r="AN8414" s="3">
        <v>1975</v>
      </c>
      <c r="AQ8414">
        <v>80428</v>
      </c>
      <c r="AR8414" s="1" t="s">
        <v>53</v>
      </c>
    </row>
    <row r="8415" spans="1:44" x14ac:dyDescent="0.25">
      <c r="A8415" s="1">
        <v>10071</v>
      </c>
      <c r="B8415" s="1" t="s">
        <v>4210</v>
      </c>
      <c r="C8415" s="1">
        <v>112</v>
      </c>
      <c r="D8415" s="1" t="s">
        <v>5600</v>
      </c>
      <c r="F8415" s="1" t="s">
        <v>445</v>
      </c>
      <c r="G8415" s="1">
        <v>7</v>
      </c>
      <c r="H8415" s="1">
        <v>100</v>
      </c>
      <c r="I8415" s="1">
        <v>24.6</v>
      </c>
      <c r="J8415" s="1">
        <v>42.1</v>
      </c>
      <c r="K8415" s="3">
        <v>235</v>
      </c>
      <c r="N8415" s="1">
        <v>433</v>
      </c>
      <c r="O8415" s="1">
        <v>281.60000000000002</v>
      </c>
      <c r="Q8415" s="24">
        <v>60</v>
      </c>
      <c r="R8415" s="1">
        <v>2.73</v>
      </c>
      <c r="S8415" s="1">
        <v>71.099999999999994</v>
      </c>
      <c r="AJ8415" s="1" t="s">
        <v>412</v>
      </c>
      <c r="AK8415" s="19">
        <v>36.85</v>
      </c>
      <c r="AL8415" s="19">
        <v>138.68</v>
      </c>
      <c r="AM8415" s="1" t="s">
        <v>690</v>
      </c>
      <c r="AN8415" s="3">
        <v>1975</v>
      </c>
      <c r="AQ8415">
        <v>80428</v>
      </c>
      <c r="AR8415" s="1" t="s">
        <v>53</v>
      </c>
    </row>
    <row r="8416" spans="1:44" x14ac:dyDescent="0.25">
      <c r="A8416" s="1">
        <v>10072</v>
      </c>
      <c r="B8416" s="1" t="s">
        <v>4210</v>
      </c>
      <c r="C8416" s="1">
        <v>112</v>
      </c>
      <c r="D8416" s="1" t="s">
        <v>5721</v>
      </c>
      <c r="F8416" s="1" t="s">
        <v>445</v>
      </c>
      <c r="G8416" s="1">
        <v>11</v>
      </c>
      <c r="H8416" s="1">
        <v>100</v>
      </c>
      <c r="I8416" s="1">
        <v>11.2</v>
      </c>
      <c r="J8416" s="1">
        <v>20.6</v>
      </c>
      <c r="K8416" s="3">
        <v>680</v>
      </c>
      <c r="N8416" s="1">
        <v>443</v>
      </c>
      <c r="O8416" s="1">
        <v>243.9</v>
      </c>
      <c r="Q8416" s="1">
        <v>99.8</v>
      </c>
      <c r="R8416" s="1">
        <v>3.84</v>
      </c>
      <c r="S8416" s="1">
        <v>70.2</v>
      </c>
      <c r="AJ8416" s="1" t="s">
        <v>412</v>
      </c>
      <c r="AK8416" s="19">
        <v>36.85</v>
      </c>
      <c r="AL8416" s="19">
        <v>138.68</v>
      </c>
      <c r="AM8416" s="1" t="s">
        <v>690</v>
      </c>
      <c r="AN8416" s="3">
        <v>1975</v>
      </c>
      <c r="AQ8416">
        <v>80428</v>
      </c>
      <c r="AR8416" s="1" t="s">
        <v>53</v>
      </c>
    </row>
    <row r="8417" spans="1:44" x14ac:dyDescent="0.25">
      <c r="A8417" s="1">
        <v>10073</v>
      </c>
      <c r="B8417" s="1" t="s">
        <v>4210</v>
      </c>
      <c r="C8417" s="1">
        <v>112</v>
      </c>
      <c r="D8417" s="1" t="s">
        <v>5678</v>
      </c>
      <c r="F8417" s="1" t="s">
        <v>445</v>
      </c>
      <c r="G8417" s="1">
        <v>11</v>
      </c>
      <c r="H8417" s="1">
        <v>100</v>
      </c>
      <c r="I8417" s="1">
        <v>7.3</v>
      </c>
      <c r="J8417" s="1">
        <v>16.3</v>
      </c>
      <c r="K8417" s="3">
        <v>1050</v>
      </c>
      <c r="N8417" s="1">
        <v>389</v>
      </c>
      <c r="O8417" s="1">
        <v>213.9</v>
      </c>
      <c r="Q8417" s="1">
        <v>86.1</v>
      </c>
      <c r="R8417" s="1">
        <v>3.6</v>
      </c>
      <c r="S8417" s="1">
        <v>61.2</v>
      </c>
      <c r="AJ8417" s="1" t="s">
        <v>412</v>
      </c>
      <c r="AK8417" s="19">
        <v>36.85</v>
      </c>
      <c r="AL8417" s="19">
        <v>138.68</v>
      </c>
      <c r="AM8417" s="1" t="s">
        <v>690</v>
      </c>
      <c r="AN8417" s="3">
        <v>1975</v>
      </c>
      <c r="AQ8417">
        <v>80428</v>
      </c>
      <c r="AR8417" s="1" t="s">
        <v>53</v>
      </c>
    </row>
    <row r="8418" spans="1:44" x14ac:dyDescent="0.25">
      <c r="A8418" s="1">
        <v>10074</v>
      </c>
      <c r="B8418" s="1" t="s">
        <v>4210</v>
      </c>
      <c r="C8418" s="1">
        <v>112</v>
      </c>
      <c r="D8418" s="1" t="s">
        <v>5798</v>
      </c>
      <c r="F8418" s="1" t="s">
        <v>445</v>
      </c>
      <c r="G8418" s="1">
        <v>11</v>
      </c>
      <c r="H8418" s="1">
        <v>100</v>
      </c>
      <c r="I8418" s="1">
        <v>8.3000000000000007</v>
      </c>
      <c r="J8418" s="1">
        <v>14.5</v>
      </c>
      <c r="K8418" s="3">
        <v>875</v>
      </c>
      <c r="N8418" s="1">
        <v>293</v>
      </c>
      <c r="O8418" s="24">
        <v>161</v>
      </c>
      <c r="Q8418" s="1">
        <v>42.2</v>
      </c>
      <c r="R8418" s="1">
        <v>2.37</v>
      </c>
      <c r="S8418" s="24">
        <v>36</v>
      </c>
      <c r="AJ8418" s="1" t="s">
        <v>412</v>
      </c>
      <c r="AK8418" s="19">
        <v>36.85</v>
      </c>
      <c r="AL8418" s="19">
        <v>138.68</v>
      </c>
      <c r="AM8418" s="1" t="s">
        <v>690</v>
      </c>
      <c r="AN8418" s="3">
        <v>1975</v>
      </c>
      <c r="AQ8418">
        <v>80428</v>
      </c>
      <c r="AR8418" s="1" t="s">
        <v>53</v>
      </c>
    </row>
    <row r="8419" spans="1:44" x14ac:dyDescent="0.25">
      <c r="A8419" s="1">
        <v>10075</v>
      </c>
      <c r="B8419" s="1" t="s">
        <v>4210</v>
      </c>
      <c r="C8419" s="1">
        <v>112</v>
      </c>
      <c r="D8419" s="1" t="s">
        <v>6069</v>
      </c>
      <c r="F8419" s="1" t="s">
        <v>445</v>
      </c>
      <c r="G8419" s="1">
        <v>11</v>
      </c>
      <c r="H8419" s="1">
        <v>100</v>
      </c>
      <c r="I8419" s="1">
        <v>9.6</v>
      </c>
      <c r="J8419" s="1">
        <v>19.100000000000001</v>
      </c>
      <c r="K8419" s="3">
        <v>590</v>
      </c>
      <c r="N8419" s="1">
        <v>215</v>
      </c>
      <c r="O8419" s="1">
        <v>118.3</v>
      </c>
      <c r="Q8419" s="24">
        <v>31</v>
      </c>
      <c r="R8419" s="1">
        <v>1.85</v>
      </c>
      <c r="S8419" s="1">
        <v>32.200000000000003</v>
      </c>
      <c r="AJ8419" s="1" t="s">
        <v>412</v>
      </c>
      <c r="AK8419" s="19">
        <v>36.85</v>
      </c>
      <c r="AL8419" s="19">
        <v>138.68</v>
      </c>
      <c r="AM8419" s="1" t="s">
        <v>690</v>
      </c>
      <c r="AN8419" s="3">
        <v>1975</v>
      </c>
      <c r="AQ8419">
        <v>80428</v>
      </c>
      <c r="AR8419" s="1" t="s">
        <v>53</v>
      </c>
    </row>
    <row r="8420" spans="1:44" x14ac:dyDescent="0.25">
      <c r="A8420" s="1">
        <v>10076</v>
      </c>
      <c r="B8420" s="1" t="s">
        <v>4210</v>
      </c>
      <c r="C8420" s="1">
        <v>112</v>
      </c>
      <c r="D8420" s="1" t="s">
        <v>6149</v>
      </c>
      <c r="F8420" s="1" t="s">
        <v>445</v>
      </c>
      <c r="G8420" s="1">
        <v>10</v>
      </c>
      <c r="H8420" s="1">
        <v>100</v>
      </c>
      <c r="I8420" s="1">
        <v>12.6</v>
      </c>
      <c r="J8420" s="1">
        <v>27.6</v>
      </c>
      <c r="K8420" s="3">
        <v>357</v>
      </c>
      <c r="N8420" s="1">
        <v>243</v>
      </c>
      <c r="O8420" s="1">
        <v>133.9</v>
      </c>
      <c r="Q8420" s="1">
        <v>35.6</v>
      </c>
      <c r="R8420" s="1">
        <v>1.9</v>
      </c>
      <c r="S8420" s="1">
        <v>36.700000000000003</v>
      </c>
      <c r="AJ8420" s="1" t="s">
        <v>412</v>
      </c>
      <c r="AK8420" s="19">
        <v>36.85</v>
      </c>
      <c r="AL8420" s="19">
        <v>138.68</v>
      </c>
      <c r="AM8420" s="1" t="s">
        <v>690</v>
      </c>
      <c r="AN8420" s="3">
        <v>1975</v>
      </c>
      <c r="AQ8420">
        <v>80428</v>
      </c>
      <c r="AR8420" s="1" t="s">
        <v>53</v>
      </c>
    </row>
    <row r="8421" spans="1:44" x14ac:dyDescent="0.25">
      <c r="A8421" s="1">
        <v>10077</v>
      </c>
      <c r="B8421" s="1" t="s">
        <v>4210</v>
      </c>
      <c r="C8421" s="1">
        <v>112</v>
      </c>
      <c r="D8421" s="1" t="s">
        <v>5600</v>
      </c>
      <c r="F8421" s="1" t="s">
        <v>445</v>
      </c>
      <c r="G8421" s="1">
        <v>7</v>
      </c>
      <c r="H8421" s="1">
        <v>100</v>
      </c>
      <c r="I8421" s="1">
        <v>24.6</v>
      </c>
      <c r="J8421" s="1">
        <v>36.6</v>
      </c>
      <c r="K8421" s="3">
        <v>367</v>
      </c>
      <c r="N8421" s="1">
        <v>523</v>
      </c>
      <c r="O8421" s="1">
        <v>275.10000000000002</v>
      </c>
      <c r="Q8421" s="1">
        <v>56.1</v>
      </c>
      <c r="R8421" s="1">
        <v>3.01</v>
      </c>
      <c r="S8421" s="1">
        <v>66.8</v>
      </c>
      <c r="AJ8421" s="1" t="s">
        <v>412</v>
      </c>
      <c r="AK8421" s="19">
        <v>36.85</v>
      </c>
      <c r="AL8421" s="19">
        <v>138.68</v>
      </c>
      <c r="AM8421" s="1" t="s">
        <v>691</v>
      </c>
      <c r="AN8421" s="3">
        <v>1969</v>
      </c>
      <c r="AQ8421">
        <v>80428</v>
      </c>
      <c r="AR8421" s="1" t="s">
        <v>54</v>
      </c>
    </row>
    <row r="8422" spans="1:44" x14ac:dyDescent="0.25">
      <c r="A8422" s="1">
        <v>10078</v>
      </c>
      <c r="B8422" s="1" t="s">
        <v>4210</v>
      </c>
      <c r="C8422" s="1">
        <v>112</v>
      </c>
      <c r="D8422" s="1" t="s">
        <v>5600</v>
      </c>
      <c r="F8422" s="1" t="s">
        <v>445</v>
      </c>
      <c r="G8422" s="1">
        <v>7</v>
      </c>
      <c r="H8422" s="1">
        <v>100</v>
      </c>
      <c r="I8422" s="1">
        <v>23.6</v>
      </c>
      <c r="J8422" s="1">
        <v>37.6</v>
      </c>
      <c r="K8422" s="3">
        <v>289</v>
      </c>
      <c r="N8422" s="1">
        <v>546</v>
      </c>
      <c r="O8422" s="1">
        <v>287.7</v>
      </c>
      <c r="Q8422" s="1">
        <v>58.6</v>
      </c>
      <c r="R8422" s="1">
        <v>2.94</v>
      </c>
      <c r="S8422" s="1">
        <v>69.8</v>
      </c>
      <c r="AJ8422" s="1" t="s">
        <v>412</v>
      </c>
      <c r="AK8422" s="19">
        <v>36.85</v>
      </c>
      <c r="AL8422" s="19">
        <v>138.68</v>
      </c>
      <c r="AM8422" s="1" t="s">
        <v>691</v>
      </c>
      <c r="AN8422" s="3">
        <v>1969</v>
      </c>
      <c r="AQ8422">
        <v>80428</v>
      </c>
      <c r="AR8422" s="1" t="s">
        <v>54</v>
      </c>
    </row>
    <row r="8423" spans="1:44" x14ac:dyDescent="0.25">
      <c r="A8423" s="1">
        <v>10079</v>
      </c>
      <c r="B8423" s="1" t="s">
        <v>4210</v>
      </c>
      <c r="C8423" s="1">
        <v>112</v>
      </c>
      <c r="D8423" s="1" t="s">
        <v>5600</v>
      </c>
      <c r="F8423" s="1" t="s">
        <v>445</v>
      </c>
      <c r="G8423" s="1">
        <v>7</v>
      </c>
      <c r="H8423" s="1">
        <v>100</v>
      </c>
      <c r="I8423" s="1">
        <v>25.3</v>
      </c>
      <c r="J8423" s="1">
        <v>36.799999999999997</v>
      </c>
      <c r="K8423" s="3">
        <v>321</v>
      </c>
      <c r="N8423" s="1">
        <v>547</v>
      </c>
      <c r="O8423" s="1">
        <v>299.7</v>
      </c>
      <c r="Q8423" s="1">
        <v>58.9</v>
      </c>
      <c r="R8423" s="1">
        <v>3.02</v>
      </c>
      <c r="S8423" s="1">
        <v>72.3</v>
      </c>
      <c r="AJ8423" s="1" t="s">
        <v>412</v>
      </c>
      <c r="AK8423" s="19">
        <v>36.85</v>
      </c>
      <c r="AL8423" s="19">
        <v>138.68</v>
      </c>
      <c r="AM8423" s="1" t="s">
        <v>691</v>
      </c>
      <c r="AN8423" s="3">
        <v>1969</v>
      </c>
      <c r="AQ8423">
        <v>80428</v>
      </c>
      <c r="AR8423" s="1" t="s">
        <v>54</v>
      </c>
    </row>
    <row r="8424" spans="1:44" x14ac:dyDescent="0.25">
      <c r="A8424" s="1">
        <v>10080</v>
      </c>
      <c r="B8424" s="1" t="s">
        <v>4210</v>
      </c>
      <c r="C8424" s="1">
        <v>112</v>
      </c>
      <c r="D8424" s="1" t="s">
        <v>5600</v>
      </c>
      <c r="F8424" s="1" t="s">
        <v>445</v>
      </c>
      <c r="G8424" s="1">
        <v>9</v>
      </c>
      <c r="H8424" s="1">
        <v>100</v>
      </c>
      <c r="I8424" s="1">
        <v>18.7</v>
      </c>
      <c r="J8424" s="1">
        <v>23.9</v>
      </c>
      <c r="K8424" s="3">
        <v>470</v>
      </c>
      <c r="N8424" s="1">
        <v>457</v>
      </c>
      <c r="O8424" s="1">
        <v>256.89999999999998</v>
      </c>
      <c r="Q8424" s="1">
        <v>54.4</v>
      </c>
      <c r="R8424" s="1">
        <v>2.52</v>
      </c>
      <c r="S8424" s="1">
        <v>78.5</v>
      </c>
      <c r="AJ8424" s="1" t="s">
        <v>412</v>
      </c>
      <c r="AK8424" s="19">
        <v>36.85</v>
      </c>
      <c r="AL8424" s="19">
        <v>138.68</v>
      </c>
      <c r="AM8424" s="1" t="s">
        <v>691</v>
      </c>
      <c r="AN8424" s="3">
        <v>1969</v>
      </c>
      <c r="AQ8424">
        <v>80428</v>
      </c>
      <c r="AR8424" s="1" t="s">
        <v>54</v>
      </c>
    </row>
    <row r="8425" spans="1:44" x14ac:dyDescent="0.25">
      <c r="A8425" s="1">
        <v>10081</v>
      </c>
      <c r="B8425" s="1" t="s">
        <v>4210</v>
      </c>
      <c r="C8425" s="1">
        <v>112</v>
      </c>
      <c r="D8425" s="1" t="s">
        <v>5600</v>
      </c>
      <c r="F8425" s="1" t="s">
        <v>445</v>
      </c>
      <c r="G8425" s="1">
        <v>8</v>
      </c>
      <c r="H8425" s="1">
        <v>100</v>
      </c>
      <c r="I8425" s="1">
        <v>22.3</v>
      </c>
      <c r="J8425" s="1">
        <v>34.9</v>
      </c>
      <c r="K8425" s="3">
        <v>356</v>
      </c>
      <c r="N8425" s="1">
        <v>549</v>
      </c>
      <c r="O8425" s="1">
        <v>301.10000000000002</v>
      </c>
      <c r="Q8425" s="1">
        <v>60.9</v>
      </c>
      <c r="R8425" s="1">
        <v>3.17</v>
      </c>
      <c r="S8425" s="24">
        <v>73</v>
      </c>
      <c r="AJ8425" s="1" t="s">
        <v>412</v>
      </c>
      <c r="AK8425" s="19">
        <v>36.85</v>
      </c>
      <c r="AL8425" s="19">
        <v>138.68</v>
      </c>
      <c r="AM8425" s="1" t="s">
        <v>691</v>
      </c>
      <c r="AN8425" s="3">
        <v>1969</v>
      </c>
      <c r="AQ8425">
        <v>80428</v>
      </c>
      <c r="AR8425" s="1" t="s">
        <v>54</v>
      </c>
    </row>
    <row r="8426" spans="1:44" x14ac:dyDescent="0.25">
      <c r="A8426" s="1">
        <v>10082</v>
      </c>
      <c r="B8426" s="1" t="s">
        <v>4210</v>
      </c>
      <c r="C8426" s="1">
        <v>112</v>
      </c>
      <c r="D8426" s="1" t="s">
        <v>5600</v>
      </c>
      <c r="F8426" s="1" t="s">
        <v>445</v>
      </c>
      <c r="G8426" s="1">
        <v>8</v>
      </c>
      <c r="H8426" s="1">
        <v>100</v>
      </c>
      <c r="I8426" s="24">
        <v>23</v>
      </c>
      <c r="J8426" s="1">
        <v>33.5</v>
      </c>
      <c r="K8426" s="3">
        <v>400</v>
      </c>
      <c r="N8426" s="1">
        <v>475</v>
      </c>
      <c r="O8426" s="24">
        <v>258</v>
      </c>
      <c r="Q8426" s="1">
        <v>50.9</v>
      </c>
      <c r="R8426" s="1">
        <v>2.72</v>
      </c>
      <c r="S8426" s="1">
        <v>62.3</v>
      </c>
      <c r="AJ8426" s="1" t="s">
        <v>412</v>
      </c>
      <c r="AK8426" s="19">
        <v>36.85</v>
      </c>
      <c r="AL8426" s="19">
        <v>138.68</v>
      </c>
      <c r="AM8426" s="1" t="s">
        <v>691</v>
      </c>
      <c r="AN8426" s="3">
        <v>1969</v>
      </c>
      <c r="AQ8426">
        <v>80428</v>
      </c>
      <c r="AR8426" s="1" t="s">
        <v>54</v>
      </c>
    </row>
    <row r="8427" spans="1:44" x14ac:dyDescent="0.25">
      <c r="A8427" s="1">
        <v>10083</v>
      </c>
      <c r="B8427" s="1" t="s">
        <v>4210</v>
      </c>
      <c r="C8427" s="1">
        <v>112</v>
      </c>
      <c r="D8427" s="1" t="s">
        <v>5600</v>
      </c>
      <c r="F8427" s="1" t="s">
        <v>445</v>
      </c>
      <c r="G8427" s="1">
        <v>11</v>
      </c>
      <c r="H8427" s="1">
        <v>100</v>
      </c>
      <c r="I8427" s="1">
        <v>8.6999999999999993</v>
      </c>
      <c r="J8427" s="1">
        <v>14.5</v>
      </c>
      <c r="K8427" s="3">
        <v>1016</v>
      </c>
      <c r="N8427" s="1">
        <v>328</v>
      </c>
      <c r="O8427" s="24">
        <v>181</v>
      </c>
      <c r="Q8427" s="1">
        <v>72.2</v>
      </c>
      <c r="R8427" s="1">
        <v>3.21</v>
      </c>
      <c r="S8427" s="1">
        <v>51.3</v>
      </c>
      <c r="AJ8427" s="1" t="s">
        <v>412</v>
      </c>
      <c r="AK8427" s="19">
        <v>36.85</v>
      </c>
      <c r="AL8427" s="19">
        <v>138.68</v>
      </c>
      <c r="AM8427" s="1" t="s">
        <v>691</v>
      </c>
      <c r="AN8427" s="3">
        <v>1969</v>
      </c>
      <c r="AQ8427">
        <v>80428</v>
      </c>
      <c r="AR8427" s="1" t="s">
        <v>54</v>
      </c>
    </row>
    <row r="8428" spans="1:44" x14ac:dyDescent="0.25">
      <c r="A8428" s="1">
        <v>10084</v>
      </c>
      <c r="B8428" s="1" t="s">
        <v>4210</v>
      </c>
      <c r="C8428" s="1">
        <v>112</v>
      </c>
      <c r="D8428" s="1" t="s">
        <v>5600</v>
      </c>
      <c r="F8428" s="1" t="s">
        <v>445</v>
      </c>
      <c r="G8428" s="1">
        <v>11</v>
      </c>
      <c r="H8428" s="1">
        <v>100</v>
      </c>
      <c r="I8428" s="1">
        <v>11.3</v>
      </c>
      <c r="J8428" s="1">
        <v>16.899999999999999</v>
      </c>
      <c r="K8428" s="3">
        <v>959</v>
      </c>
      <c r="N8428" s="1">
        <v>289</v>
      </c>
      <c r="O8428" s="1">
        <v>192.3</v>
      </c>
      <c r="Q8428" s="1">
        <v>50.4</v>
      </c>
      <c r="R8428" s="1">
        <v>3.07</v>
      </c>
      <c r="S8428" s="1">
        <v>49.2</v>
      </c>
      <c r="AJ8428" s="1" t="s">
        <v>412</v>
      </c>
      <c r="AK8428" s="19">
        <v>36.85</v>
      </c>
      <c r="AL8428" s="19">
        <v>138.68</v>
      </c>
      <c r="AM8428" s="1" t="s">
        <v>691</v>
      </c>
      <c r="AN8428" s="3">
        <v>1969</v>
      </c>
      <c r="AQ8428">
        <v>80428</v>
      </c>
      <c r="AR8428" s="1" t="s">
        <v>54</v>
      </c>
    </row>
    <row r="8429" spans="1:44" x14ac:dyDescent="0.25">
      <c r="A8429" s="1">
        <v>10085</v>
      </c>
      <c r="B8429" s="1" t="s">
        <v>4210</v>
      </c>
      <c r="C8429" s="1">
        <v>112</v>
      </c>
      <c r="D8429" s="1" t="s">
        <v>5600</v>
      </c>
      <c r="F8429" s="1" t="s">
        <v>445</v>
      </c>
      <c r="G8429" s="1">
        <v>11</v>
      </c>
      <c r="H8429" s="1">
        <v>100</v>
      </c>
      <c r="I8429" s="1">
        <v>11.5</v>
      </c>
      <c r="J8429" s="1">
        <v>20.7</v>
      </c>
      <c r="K8429" s="3">
        <v>639</v>
      </c>
      <c r="N8429" s="1">
        <v>301</v>
      </c>
      <c r="O8429" s="1">
        <v>161.6</v>
      </c>
      <c r="Q8429" s="24">
        <v>43</v>
      </c>
      <c r="R8429" s="1">
        <v>2.4900000000000002</v>
      </c>
      <c r="S8429" s="1">
        <v>41.4</v>
      </c>
      <c r="AJ8429" s="1" t="s">
        <v>412</v>
      </c>
      <c r="AK8429" s="19">
        <v>36.85</v>
      </c>
      <c r="AL8429" s="19">
        <v>138.68</v>
      </c>
      <c r="AM8429" s="1" t="s">
        <v>691</v>
      </c>
      <c r="AN8429" s="3">
        <v>1969</v>
      </c>
      <c r="AQ8429">
        <v>80428</v>
      </c>
      <c r="AR8429" s="1" t="s">
        <v>54</v>
      </c>
    </row>
    <row r="8430" spans="1:44" x14ac:dyDescent="0.25">
      <c r="A8430" s="1">
        <v>10086</v>
      </c>
      <c r="B8430" s="1" t="s">
        <v>4210</v>
      </c>
      <c r="C8430" s="1">
        <v>112</v>
      </c>
      <c r="D8430" s="1" t="s">
        <v>5600</v>
      </c>
      <c r="F8430" s="1" t="s">
        <v>445</v>
      </c>
      <c r="G8430" s="1">
        <v>10</v>
      </c>
      <c r="H8430" s="1">
        <v>100</v>
      </c>
      <c r="I8430" s="1">
        <v>13.2</v>
      </c>
      <c r="J8430" s="1">
        <v>24.5</v>
      </c>
      <c r="K8430" s="3">
        <v>422</v>
      </c>
      <c r="N8430" s="1">
        <v>243</v>
      </c>
      <c r="O8430" s="1">
        <v>119.4</v>
      </c>
      <c r="Q8430" s="1">
        <v>31.6</v>
      </c>
      <c r="R8430" s="1">
        <v>1.94</v>
      </c>
      <c r="S8430" s="1">
        <v>30.6</v>
      </c>
      <c r="AJ8430" s="1" t="s">
        <v>412</v>
      </c>
      <c r="AK8430" s="19">
        <v>36.85</v>
      </c>
      <c r="AL8430" s="19">
        <v>138.68</v>
      </c>
      <c r="AM8430" s="1" t="s">
        <v>691</v>
      </c>
      <c r="AN8430" s="3">
        <v>1969</v>
      </c>
      <c r="AQ8430">
        <v>80428</v>
      </c>
      <c r="AR8430" s="1" t="s">
        <v>54</v>
      </c>
    </row>
    <row r="8431" spans="1:44" x14ac:dyDescent="0.25">
      <c r="A8431" s="1">
        <v>10087</v>
      </c>
      <c r="B8431" s="1" t="s">
        <v>4210</v>
      </c>
      <c r="C8431" s="1">
        <v>112</v>
      </c>
      <c r="D8431" s="1" t="s">
        <v>5600</v>
      </c>
      <c r="F8431" s="1" t="s">
        <v>445</v>
      </c>
      <c r="G8431" s="1">
        <v>11</v>
      </c>
      <c r="H8431" s="1">
        <v>100</v>
      </c>
      <c r="I8431" s="1">
        <v>10.6</v>
      </c>
      <c r="J8431" s="1">
        <v>17.100000000000001</v>
      </c>
      <c r="K8431" s="3">
        <v>820</v>
      </c>
      <c r="N8431" s="1">
        <v>342</v>
      </c>
      <c r="O8431" s="1">
        <v>167.7</v>
      </c>
      <c r="Q8431" s="1">
        <v>44.3</v>
      </c>
      <c r="R8431" s="1">
        <v>2.72</v>
      </c>
      <c r="S8431" s="1">
        <v>42.9</v>
      </c>
      <c r="AJ8431" s="1" t="s">
        <v>412</v>
      </c>
      <c r="AK8431" s="19">
        <v>36.85</v>
      </c>
      <c r="AL8431" s="19">
        <v>138.68</v>
      </c>
      <c r="AM8431" s="1" t="s">
        <v>691</v>
      </c>
      <c r="AN8431" s="3">
        <v>1969</v>
      </c>
      <c r="AQ8431">
        <v>80428</v>
      </c>
      <c r="AR8431" s="1" t="s">
        <v>54</v>
      </c>
    </row>
    <row r="8432" spans="1:44" x14ac:dyDescent="0.25">
      <c r="A8432" s="1">
        <v>10088</v>
      </c>
      <c r="B8432" s="1" t="s">
        <v>4210</v>
      </c>
      <c r="C8432" s="1">
        <v>112</v>
      </c>
      <c r="D8432" s="1" t="s">
        <v>6066</v>
      </c>
      <c r="F8432" s="1" t="s">
        <v>445</v>
      </c>
      <c r="G8432" s="1">
        <v>10</v>
      </c>
      <c r="H8432" s="1">
        <v>150</v>
      </c>
      <c r="I8432" s="1">
        <v>14.3</v>
      </c>
      <c r="J8432" s="1">
        <v>22.3</v>
      </c>
      <c r="K8432" s="3">
        <v>785</v>
      </c>
      <c r="N8432" s="1">
        <v>318</v>
      </c>
      <c r="O8432" s="1">
        <v>194.3</v>
      </c>
      <c r="Q8432" s="1">
        <v>95.1</v>
      </c>
      <c r="R8432" s="24">
        <v>3</v>
      </c>
      <c r="S8432" s="1">
        <v>64.599999999999994</v>
      </c>
      <c r="AJ8432" s="1" t="s">
        <v>412</v>
      </c>
      <c r="AK8432" s="19">
        <v>35.33</v>
      </c>
      <c r="AL8432" s="19">
        <v>135.75</v>
      </c>
      <c r="AM8432" s="1">
        <v>680</v>
      </c>
      <c r="AN8432" s="3">
        <v>1975</v>
      </c>
      <c r="AQ8432">
        <v>80428</v>
      </c>
      <c r="AR8432" s="1" t="s">
        <v>4909</v>
      </c>
    </row>
    <row r="8433" spans="1:44" x14ac:dyDescent="0.25">
      <c r="A8433" s="1">
        <v>10089</v>
      </c>
      <c r="B8433" s="1" t="s">
        <v>4210</v>
      </c>
      <c r="C8433" s="1">
        <v>112</v>
      </c>
      <c r="D8433" s="1" t="s">
        <v>5600</v>
      </c>
      <c r="F8433" s="1" t="s">
        <v>445</v>
      </c>
      <c r="G8433" s="1">
        <v>11</v>
      </c>
      <c r="H8433" s="1">
        <v>100</v>
      </c>
      <c r="I8433" s="1">
        <v>11.5</v>
      </c>
      <c r="J8433" s="1">
        <v>21.6</v>
      </c>
      <c r="K8433" s="3">
        <v>844</v>
      </c>
      <c r="N8433" s="1">
        <v>288</v>
      </c>
      <c r="O8433" s="1">
        <v>163.5</v>
      </c>
      <c r="Q8433" s="1">
        <v>81.2</v>
      </c>
      <c r="R8433" s="24">
        <v>3</v>
      </c>
      <c r="S8433" s="1">
        <v>81.599999999999994</v>
      </c>
      <c r="AJ8433" s="1" t="s">
        <v>412</v>
      </c>
      <c r="AK8433" s="19">
        <v>36.78</v>
      </c>
      <c r="AL8433" s="19">
        <v>139.93</v>
      </c>
      <c r="AM8433" s="1">
        <v>940</v>
      </c>
      <c r="AN8433" s="3">
        <v>1977</v>
      </c>
      <c r="AQ8433">
        <v>80440</v>
      </c>
      <c r="AR8433" s="1" t="s">
        <v>55</v>
      </c>
    </row>
    <row r="8434" spans="1:44" x14ac:dyDescent="0.25">
      <c r="A8434" s="1">
        <v>10090</v>
      </c>
      <c r="B8434" s="1" t="s">
        <v>4210</v>
      </c>
      <c r="C8434" s="1">
        <v>112</v>
      </c>
      <c r="D8434" s="33" t="s">
        <v>839</v>
      </c>
      <c r="F8434" s="1" t="s">
        <v>445</v>
      </c>
      <c r="G8434" s="1">
        <v>11</v>
      </c>
      <c r="H8434" s="1">
        <v>100</v>
      </c>
      <c r="I8434" s="1">
        <v>7.9</v>
      </c>
      <c r="J8434" s="1">
        <v>9.6</v>
      </c>
      <c r="K8434" s="3">
        <v>2737</v>
      </c>
      <c r="N8434" s="1">
        <v>102</v>
      </c>
      <c r="O8434" s="24">
        <v>56</v>
      </c>
      <c r="Q8434" s="1">
        <v>19.899999999999999</v>
      </c>
      <c r="R8434" s="1">
        <v>3.2</v>
      </c>
      <c r="AJ8434" s="1" t="s">
        <v>412</v>
      </c>
      <c r="AK8434" s="19">
        <v>35.299999999999997</v>
      </c>
      <c r="AL8434" s="19">
        <v>135.72</v>
      </c>
      <c r="AM8434" s="1">
        <v>720</v>
      </c>
      <c r="AN8434" s="3">
        <v>1973</v>
      </c>
      <c r="AQ8434">
        <v>80428</v>
      </c>
      <c r="AR8434" s="1" t="s">
        <v>3367</v>
      </c>
    </row>
    <row r="8435" spans="1:44" x14ac:dyDescent="0.25">
      <c r="A8435" s="1">
        <v>10091</v>
      </c>
      <c r="B8435" s="1" t="s">
        <v>4210</v>
      </c>
      <c r="C8435" s="1">
        <v>112</v>
      </c>
      <c r="D8435" s="33" t="s">
        <v>839</v>
      </c>
      <c r="F8435" s="1" t="s">
        <v>445</v>
      </c>
      <c r="G8435" s="1">
        <v>12</v>
      </c>
      <c r="H8435" s="1">
        <v>100</v>
      </c>
      <c r="I8435" s="24">
        <v>6</v>
      </c>
      <c r="J8435" s="1">
        <v>9.1999999999999993</v>
      </c>
      <c r="K8435" s="3">
        <v>3808</v>
      </c>
      <c r="N8435" s="1">
        <v>103</v>
      </c>
      <c r="O8435" s="1">
        <v>56.5</v>
      </c>
      <c r="Q8435" s="1">
        <v>18.7</v>
      </c>
      <c r="R8435" s="1">
        <v>3.3</v>
      </c>
      <c r="AJ8435" s="1" t="s">
        <v>412</v>
      </c>
      <c r="AK8435" s="19">
        <v>35.299999999999997</v>
      </c>
      <c r="AL8435" s="19">
        <v>135.72</v>
      </c>
      <c r="AM8435" s="1">
        <v>720</v>
      </c>
      <c r="AN8435" s="3">
        <v>1973</v>
      </c>
      <c r="AQ8435">
        <v>80428</v>
      </c>
      <c r="AR8435" s="1" t="s">
        <v>3367</v>
      </c>
    </row>
    <row r="8436" spans="1:44" x14ac:dyDescent="0.25">
      <c r="A8436" s="1">
        <v>10092</v>
      </c>
      <c r="B8436" s="1" t="s">
        <v>4210</v>
      </c>
      <c r="C8436" s="1">
        <v>112</v>
      </c>
      <c r="D8436" s="1" t="s">
        <v>5797</v>
      </c>
      <c r="F8436" s="1" t="s">
        <v>445</v>
      </c>
      <c r="G8436" s="1">
        <v>9</v>
      </c>
      <c r="H8436" s="1">
        <v>50</v>
      </c>
      <c r="I8436" s="1">
        <v>10.199999999999999</v>
      </c>
      <c r="J8436" s="1">
        <v>20.100000000000001</v>
      </c>
      <c r="K8436" s="3">
        <v>617</v>
      </c>
      <c r="N8436" s="1">
        <v>228</v>
      </c>
      <c r="O8436" s="1">
        <v>140.69999999999999</v>
      </c>
      <c r="Q8436" s="1">
        <v>88.2</v>
      </c>
      <c r="R8436" s="1">
        <v>3.02</v>
      </c>
      <c r="S8436" s="24">
        <v>41</v>
      </c>
      <c r="AJ8436" s="1" t="s">
        <v>412</v>
      </c>
      <c r="AK8436" s="19">
        <v>35.299999999999997</v>
      </c>
      <c r="AL8436" s="19">
        <v>135.72</v>
      </c>
      <c r="AM8436" s="1" t="s">
        <v>688</v>
      </c>
      <c r="AN8436" s="3">
        <v>2001</v>
      </c>
      <c r="AQ8436">
        <v>80428</v>
      </c>
      <c r="AR8436" s="1" t="s">
        <v>3476</v>
      </c>
    </row>
    <row r="8437" spans="1:44" x14ac:dyDescent="0.25">
      <c r="A8437" s="1">
        <v>10093</v>
      </c>
      <c r="B8437" s="1" t="s">
        <v>4210</v>
      </c>
      <c r="C8437" s="1">
        <v>112</v>
      </c>
      <c r="D8437" s="1" t="s">
        <v>5718</v>
      </c>
      <c r="F8437" s="1" t="s">
        <v>445</v>
      </c>
      <c r="G8437" s="1">
        <v>9</v>
      </c>
      <c r="H8437" s="1">
        <v>50</v>
      </c>
      <c r="I8437" s="1">
        <v>10.199999999999999</v>
      </c>
      <c r="J8437" s="1">
        <v>15.7</v>
      </c>
      <c r="K8437" s="3">
        <v>950</v>
      </c>
      <c r="N8437" s="1">
        <v>196</v>
      </c>
      <c r="O8437" s="1">
        <v>120.8</v>
      </c>
      <c r="Q8437" s="1">
        <v>58.9</v>
      </c>
      <c r="R8437" s="1">
        <v>3.46</v>
      </c>
      <c r="S8437" s="1">
        <v>38.299999999999997</v>
      </c>
      <c r="AJ8437" s="1" t="s">
        <v>412</v>
      </c>
      <c r="AK8437" s="19">
        <v>35.299999999999997</v>
      </c>
      <c r="AL8437" s="19">
        <v>135.72</v>
      </c>
      <c r="AM8437" s="1" t="s">
        <v>688</v>
      </c>
      <c r="AN8437" s="3">
        <v>2001</v>
      </c>
      <c r="AQ8437">
        <v>80428</v>
      </c>
      <c r="AR8437" s="1" t="s">
        <v>3476</v>
      </c>
    </row>
    <row r="8438" spans="1:44" x14ac:dyDescent="0.25">
      <c r="A8438" s="1">
        <v>10094</v>
      </c>
      <c r="B8438" s="1" t="s">
        <v>4210</v>
      </c>
      <c r="C8438" s="1">
        <v>112</v>
      </c>
      <c r="D8438" s="1" t="s">
        <v>5677</v>
      </c>
      <c r="F8438" s="1" t="s">
        <v>445</v>
      </c>
      <c r="G8438" s="1">
        <v>10</v>
      </c>
      <c r="H8438" s="1">
        <v>50</v>
      </c>
      <c r="I8438" s="1">
        <v>8.1</v>
      </c>
      <c r="J8438" s="1">
        <v>13.5</v>
      </c>
      <c r="K8438" s="3">
        <v>1233</v>
      </c>
      <c r="N8438" s="1">
        <v>135</v>
      </c>
      <c r="O8438" s="1">
        <v>83.3</v>
      </c>
      <c r="Q8438" s="1">
        <v>28.1</v>
      </c>
      <c r="R8438" s="1">
        <v>3.19</v>
      </c>
      <c r="S8438" s="1">
        <v>32.799999999999997</v>
      </c>
      <c r="AJ8438" s="1" t="s">
        <v>412</v>
      </c>
      <c r="AK8438" s="19">
        <v>35.299999999999997</v>
      </c>
      <c r="AL8438" s="19">
        <v>135.72</v>
      </c>
      <c r="AM8438" s="1" t="s">
        <v>688</v>
      </c>
      <c r="AN8438" s="3">
        <v>2001</v>
      </c>
      <c r="AQ8438">
        <v>80428</v>
      </c>
      <c r="AR8438" s="1" t="s">
        <v>3476</v>
      </c>
    </row>
    <row r="8439" spans="1:44" x14ac:dyDescent="0.25">
      <c r="A8439" s="1">
        <v>10095</v>
      </c>
      <c r="B8439" s="1" t="s">
        <v>4210</v>
      </c>
      <c r="C8439" s="1">
        <v>112</v>
      </c>
      <c r="D8439" s="1" t="s">
        <v>5667</v>
      </c>
      <c r="F8439" s="1" t="s">
        <v>445</v>
      </c>
      <c r="G8439" s="1">
        <v>10</v>
      </c>
      <c r="H8439" s="1">
        <v>50</v>
      </c>
      <c r="I8439" s="1">
        <v>6.2</v>
      </c>
      <c r="J8439" s="1">
        <v>10.199999999999999</v>
      </c>
      <c r="K8439" s="3">
        <v>1967</v>
      </c>
      <c r="N8439" s="1">
        <v>91</v>
      </c>
      <c r="O8439" s="1">
        <v>56.3</v>
      </c>
      <c r="Q8439" s="24">
        <v>13</v>
      </c>
      <c r="R8439" s="1">
        <v>3.01</v>
      </c>
      <c r="S8439" s="1">
        <v>30.7</v>
      </c>
      <c r="AJ8439" s="1" t="s">
        <v>412</v>
      </c>
      <c r="AK8439" s="19">
        <v>35.299999999999997</v>
      </c>
      <c r="AL8439" s="19">
        <v>135.72</v>
      </c>
      <c r="AM8439" s="1" t="s">
        <v>688</v>
      </c>
      <c r="AN8439" s="3">
        <v>2001</v>
      </c>
      <c r="AQ8439">
        <v>80428</v>
      </c>
      <c r="AR8439" s="1" t="s">
        <v>3476</v>
      </c>
    </row>
    <row r="8440" spans="1:44" x14ac:dyDescent="0.25">
      <c r="A8440" s="1">
        <v>10096</v>
      </c>
      <c r="B8440" s="1" t="s">
        <v>4210</v>
      </c>
      <c r="C8440" s="1">
        <v>112</v>
      </c>
      <c r="D8440" s="1" t="s">
        <v>5666</v>
      </c>
      <c r="F8440" s="1" t="s">
        <v>445</v>
      </c>
      <c r="G8440" s="1">
        <v>10</v>
      </c>
      <c r="H8440" s="1">
        <v>50</v>
      </c>
      <c r="I8440" s="1">
        <v>6.5</v>
      </c>
      <c r="J8440" s="24">
        <v>10</v>
      </c>
      <c r="K8440" s="3">
        <v>2817</v>
      </c>
      <c r="N8440" s="1">
        <v>115</v>
      </c>
      <c r="O8440" s="1">
        <v>70.900000000000006</v>
      </c>
      <c r="Q8440" s="1">
        <v>14.2</v>
      </c>
      <c r="R8440" s="1">
        <v>2.79</v>
      </c>
      <c r="S8440" s="1">
        <v>38.799999999999997</v>
      </c>
      <c r="AJ8440" s="1" t="s">
        <v>412</v>
      </c>
      <c r="AK8440" s="19">
        <v>35.299999999999997</v>
      </c>
      <c r="AL8440" s="19">
        <v>135.72</v>
      </c>
      <c r="AM8440" s="1" t="s">
        <v>688</v>
      </c>
      <c r="AN8440" s="3">
        <v>2001</v>
      </c>
      <c r="AQ8440">
        <v>80428</v>
      </c>
      <c r="AR8440" s="1" t="s">
        <v>3476</v>
      </c>
    </row>
    <row r="8441" spans="1:44" x14ac:dyDescent="0.25">
      <c r="A8441" s="1">
        <v>10097</v>
      </c>
      <c r="B8441" s="1" t="s">
        <v>5243</v>
      </c>
      <c r="C8441" s="1">
        <v>113</v>
      </c>
      <c r="D8441" s="1" t="s">
        <v>5683</v>
      </c>
      <c r="F8441" s="1" t="s">
        <v>445</v>
      </c>
      <c r="G8441" s="1">
        <v>10</v>
      </c>
      <c r="H8441" s="1">
        <v>50</v>
      </c>
      <c r="I8441" s="1">
        <v>7.3</v>
      </c>
      <c r="J8441" s="1">
        <v>11.7</v>
      </c>
      <c r="K8441" s="3">
        <v>1800</v>
      </c>
      <c r="N8441" s="1">
        <v>121</v>
      </c>
      <c r="O8441" s="1">
        <v>74.400000000000006</v>
      </c>
      <c r="Q8441" s="1">
        <v>18.399999999999999</v>
      </c>
      <c r="R8441" s="1">
        <v>3.19</v>
      </c>
      <c r="S8441" s="1">
        <v>35.9</v>
      </c>
      <c r="AJ8441" s="1" t="s">
        <v>412</v>
      </c>
      <c r="AK8441" s="19">
        <v>35.299999999999997</v>
      </c>
      <c r="AL8441" s="19">
        <v>135.72</v>
      </c>
      <c r="AM8441" s="1" t="s">
        <v>688</v>
      </c>
      <c r="AN8441" s="3">
        <v>2001</v>
      </c>
      <c r="AQ8441">
        <v>80428</v>
      </c>
      <c r="AR8441" s="1" t="s">
        <v>3476</v>
      </c>
    </row>
    <row r="8442" spans="1:44" x14ac:dyDescent="0.25">
      <c r="A8442" s="1">
        <v>10098</v>
      </c>
      <c r="B8442" s="1" t="s">
        <v>5244</v>
      </c>
      <c r="C8442" s="1">
        <v>115</v>
      </c>
      <c r="D8442" s="1" t="s">
        <v>5686</v>
      </c>
      <c r="F8442" s="1" t="s">
        <v>445</v>
      </c>
      <c r="G8442" s="1">
        <v>9</v>
      </c>
      <c r="H8442" s="1">
        <v>50</v>
      </c>
      <c r="I8442" s="1">
        <v>11.1</v>
      </c>
      <c r="J8442" s="19">
        <v>18.7</v>
      </c>
      <c r="K8442" s="3">
        <v>817</v>
      </c>
      <c r="N8442" s="1">
        <v>254</v>
      </c>
      <c r="O8442" s="1">
        <v>156.80000000000001</v>
      </c>
      <c r="P8442" s="19"/>
      <c r="Q8442" s="1">
        <v>84.2</v>
      </c>
      <c r="R8442" s="1">
        <v>3.22</v>
      </c>
      <c r="S8442" s="1">
        <v>40.799999999999997</v>
      </c>
      <c r="AJ8442" s="1" t="s">
        <v>412</v>
      </c>
      <c r="AK8442" s="19">
        <v>35.299999999999997</v>
      </c>
      <c r="AL8442" s="19">
        <v>135.72</v>
      </c>
      <c r="AM8442" s="1" t="s">
        <v>688</v>
      </c>
      <c r="AN8442" s="3">
        <v>2001</v>
      </c>
      <c r="AQ8442">
        <v>80428</v>
      </c>
      <c r="AR8442" s="1" t="s">
        <v>3476</v>
      </c>
    </row>
    <row r="8443" spans="1:44" x14ac:dyDescent="0.25">
      <c r="A8443" s="1">
        <v>10099</v>
      </c>
      <c r="B8443" s="1" t="s">
        <v>5244</v>
      </c>
      <c r="C8443" s="1">
        <v>115</v>
      </c>
      <c r="D8443" s="1" t="s">
        <v>5668</v>
      </c>
      <c r="F8443" s="1" t="s">
        <v>445</v>
      </c>
      <c r="G8443" s="1">
        <v>10</v>
      </c>
      <c r="H8443" s="1">
        <v>50</v>
      </c>
      <c r="I8443" s="1">
        <v>6.4</v>
      </c>
      <c r="J8443" s="1">
        <v>10.4</v>
      </c>
      <c r="K8443" s="3">
        <v>2433</v>
      </c>
      <c r="N8443" s="1">
        <v>119</v>
      </c>
      <c r="O8443" s="1">
        <v>73.5</v>
      </c>
      <c r="Q8443" s="24">
        <v>20</v>
      </c>
      <c r="R8443" s="1">
        <v>2.98</v>
      </c>
      <c r="S8443" s="1">
        <v>42.5</v>
      </c>
      <c r="AJ8443" s="1" t="s">
        <v>412</v>
      </c>
      <c r="AK8443" s="19">
        <v>35.299999999999997</v>
      </c>
      <c r="AL8443" s="19">
        <v>135.72</v>
      </c>
      <c r="AM8443" s="1" t="s">
        <v>688</v>
      </c>
      <c r="AN8443" s="3">
        <v>2001</v>
      </c>
      <c r="AQ8443">
        <v>80428</v>
      </c>
      <c r="AR8443" s="1" t="s">
        <v>3476</v>
      </c>
    </row>
    <row r="8444" spans="1:44" x14ac:dyDescent="0.25">
      <c r="A8444" s="1">
        <v>10100</v>
      </c>
      <c r="B8444" s="1" t="s">
        <v>4190</v>
      </c>
      <c r="C8444" s="1">
        <v>121</v>
      </c>
      <c r="D8444" s="1" t="s">
        <v>5596</v>
      </c>
      <c r="F8444" s="33" t="s">
        <v>859</v>
      </c>
      <c r="H8444" s="1">
        <v>5</v>
      </c>
      <c r="I8444" s="1">
        <v>7.6</v>
      </c>
      <c r="J8444" s="1">
        <v>8.6999999999999993</v>
      </c>
      <c r="K8444" s="3">
        <v>1155</v>
      </c>
      <c r="N8444" s="1">
        <v>28</v>
      </c>
      <c r="O8444" s="1">
        <v>15.6</v>
      </c>
      <c r="Q8444" s="1">
        <v>6.3</v>
      </c>
      <c r="R8444" s="1">
        <v>2.2000000000000002</v>
      </c>
      <c r="S8444" s="1">
        <v>4.8</v>
      </c>
      <c r="AJ8444" s="1" t="s">
        <v>412</v>
      </c>
      <c r="AK8444" s="19">
        <v>33.5</v>
      </c>
      <c r="AL8444" s="19">
        <v>132.5</v>
      </c>
      <c r="AN8444" s="3">
        <v>1971</v>
      </c>
      <c r="AQ8444">
        <v>80440</v>
      </c>
      <c r="AR8444" s="1" t="s">
        <v>3290</v>
      </c>
    </row>
    <row r="8445" spans="1:44" x14ac:dyDescent="0.25">
      <c r="A8445" s="1">
        <v>10101</v>
      </c>
      <c r="B8445" s="1" t="s">
        <v>4190</v>
      </c>
      <c r="C8445" s="1">
        <v>121</v>
      </c>
      <c r="D8445" s="1" t="s">
        <v>5596</v>
      </c>
      <c r="F8445" s="33" t="s">
        <v>859</v>
      </c>
      <c r="H8445" s="1">
        <v>5</v>
      </c>
      <c r="I8445" s="1">
        <v>7.7</v>
      </c>
      <c r="J8445" s="1">
        <v>7.7</v>
      </c>
      <c r="K8445" s="3">
        <v>2378</v>
      </c>
      <c r="N8445" s="1">
        <v>46.6</v>
      </c>
      <c r="O8445" s="1">
        <v>23.4</v>
      </c>
      <c r="Q8445" s="1">
        <v>6.4</v>
      </c>
      <c r="R8445" s="1">
        <v>3.2</v>
      </c>
      <c r="S8445" s="1">
        <v>7.2</v>
      </c>
      <c r="AJ8445" s="1" t="s">
        <v>412</v>
      </c>
      <c r="AK8445" s="19">
        <v>33.5</v>
      </c>
      <c r="AL8445" s="19">
        <v>132.5</v>
      </c>
      <c r="AN8445" s="3">
        <v>1971</v>
      </c>
      <c r="AQ8445">
        <v>80440</v>
      </c>
      <c r="AR8445" s="1" t="s">
        <v>3290</v>
      </c>
    </row>
    <row r="8446" spans="1:44" x14ac:dyDescent="0.25">
      <c r="A8446" s="1">
        <v>10102</v>
      </c>
      <c r="B8446" s="1" t="s">
        <v>4190</v>
      </c>
      <c r="C8446" s="1">
        <v>121</v>
      </c>
      <c r="D8446" s="1" t="s">
        <v>5636</v>
      </c>
      <c r="F8446" s="33" t="s">
        <v>859</v>
      </c>
      <c r="H8446" s="1">
        <v>3</v>
      </c>
      <c r="I8446" s="1">
        <v>6.9</v>
      </c>
      <c r="J8446" s="24">
        <v>6</v>
      </c>
      <c r="K8446" s="3">
        <v>3450</v>
      </c>
      <c r="N8446" s="1">
        <v>46.5</v>
      </c>
      <c r="O8446" s="1">
        <v>23.8</v>
      </c>
      <c r="P8446" s="1">
        <v>2.5</v>
      </c>
      <c r="Q8446" s="24">
        <v>7</v>
      </c>
      <c r="R8446" s="1">
        <v>8.1</v>
      </c>
      <c r="S8446" s="1">
        <v>4.5999999999999996</v>
      </c>
      <c r="AJ8446" s="1" t="s">
        <v>412</v>
      </c>
      <c r="AK8446" s="19">
        <v>32.5</v>
      </c>
      <c r="AL8446" s="19">
        <v>130.5</v>
      </c>
      <c r="AM8446" s="1">
        <v>80</v>
      </c>
      <c r="AN8446" s="3">
        <v>1961</v>
      </c>
      <c r="AQ8446">
        <v>80440</v>
      </c>
      <c r="AR8446" s="1" t="s">
        <v>56</v>
      </c>
    </row>
    <row r="8447" spans="1:44" x14ac:dyDescent="0.25">
      <c r="A8447" s="1">
        <v>10103</v>
      </c>
      <c r="B8447" s="1" t="s">
        <v>4190</v>
      </c>
      <c r="C8447" s="1">
        <v>121</v>
      </c>
      <c r="D8447" s="1" t="s">
        <v>5596</v>
      </c>
      <c r="F8447" s="33" t="s">
        <v>859</v>
      </c>
      <c r="H8447" s="1">
        <v>5</v>
      </c>
      <c r="I8447" s="1">
        <v>9.4</v>
      </c>
      <c r="J8447" s="1">
        <v>7.4</v>
      </c>
      <c r="K8447" s="3">
        <v>5100</v>
      </c>
      <c r="N8447" s="1">
        <v>132</v>
      </c>
      <c r="O8447" s="1">
        <v>72.2</v>
      </c>
      <c r="P8447" s="1">
        <v>5.6</v>
      </c>
      <c r="Q8447" s="24">
        <v>11</v>
      </c>
      <c r="R8447" s="24">
        <v>9</v>
      </c>
      <c r="S8447" s="1">
        <v>12.5</v>
      </c>
      <c r="AJ8447" s="1" t="s">
        <v>412</v>
      </c>
      <c r="AK8447" s="19">
        <v>32.5</v>
      </c>
      <c r="AL8447" s="19">
        <v>130.5</v>
      </c>
      <c r="AM8447" s="1">
        <v>80</v>
      </c>
      <c r="AN8447" s="3">
        <v>1961</v>
      </c>
      <c r="AQ8447">
        <v>80440</v>
      </c>
      <c r="AR8447" s="1" t="s">
        <v>56</v>
      </c>
    </row>
    <row r="8448" spans="1:44" x14ac:dyDescent="0.25">
      <c r="A8448" s="1">
        <v>10104</v>
      </c>
      <c r="B8448" s="1" t="s">
        <v>4190</v>
      </c>
      <c r="C8448" s="1">
        <v>121</v>
      </c>
      <c r="D8448" s="1" t="s">
        <v>5596</v>
      </c>
      <c r="F8448" s="33" t="s">
        <v>859</v>
      </c>
      <c r="H8448" s="1">
        <v>7</v>
      </c>
      <c r="I8448" s="1">
        <v>10.5</v>
      </c>
      <c r="J8448" s="1">
        <v>8.5</v>
      </c>
      <c r="K8448" s="3">
        <v>3150</v>
      </c>
      <c r="N8448" s="1">
        <v>119</v>
      </c>
      <c r="O8448" s="1">
        <v>71.2</v>
      </c>
      <c r="P8448" s="1">
        <v>6.9</v>
      </c>
      <c r="Q8448" s="1">
        <v>12.7</v>
      </c>
      <c r="R8448" s="24">
        <v>7</v>
      </c>
      <c r="S8448" s="1">
        <v>12.6</v>
      </c>
      <c r="AJ8448" s="1" t="s">
        <v>412</v>
      </c>
      <c r="AK8448" s="19">
        <v>32.5</v>
      </c>
      <c r="AL8448" s="19">
        <v>130.5</v>
      </c>
      <c r="AM8448" s="1">
        <v>80</v>
      </c>
      <c r="AN8448" s="3">
        <v>1961</v>
      </c>
      <c r="AQ8448">
        <v>80440</v>
      </c>
      <c r="AR8448" s="1" t="s">
        <v>56</v>
      </c>
    </row>
    <row r="8449" spans="1:44" x14ac:dyDescent="0.25">
      <c r="A8449" s="1">
        <v>10105</v>
      </c>
      <c r="B8449" s="1" t="s">
        <v>4190</v>
      </c>
      <c r="C8449" s="1">
        <v>121</v>
      </c>
      <c r="D8449" s="1" t="s">
        <v>5596</v>
      </c>
      <c r="F8449" s="1" t="s">
        <v>445</v>
      </c>
      <c r="H8449" s="1">
        <v>4</v>
      </c>
      <c r="I8449" s="1">
        <v>6.5</v>
      </c>
      <c r="J8449" s="1">
        <v>4.3</v>
      </c>
      <c r="K8449" s="3">
        <v>14400</v>
      </c>
      <c r="N8449" s="1">
        <v>99</v>
      </c>
      <c r="O8449" s="1">
        <v>53.8</v>
      </c>
      <c r="Q8449" s="1">
        <v>7.8</v>
      </c>
      <c r="R8449" s="1">
        <v>10.1</v>
      </c>
      <c r="S8449" s="1">
        <v>9.3000000000000007</v>
      </c>
      <c r="AJ8449" s="1" t="s">
        <v>412</v>
      </c>
      <c r="AK8449" s="19">
        <v>33.5</v>
      </c>
      <c r="AL8449" s="19">
        <v>130.5</v>
      </c>
      <c r="AM8449" s="1">
        <v>60</v>
      </c>
      <c r="AN8449" s="3">
        <v>1961</v>
      </c>
      <c r="AQ8449">
        <v>80440</v>
      </c>
      <c r="AR8449" s="1" t="s">
        <v>56</v>
      </c>
    </row>
    <row r="8450" spans="1:44" x14ac:dyDescent="0.25">
      <c r="A8450" s="1">
        <v>10106</v>
      </c>
      <c r="B8450" s="1" t="s">
        <v>1076</v>
      </c>
      <c r="C8450" s="1">
        <v>121</v>
      </c>
      <c r="D8450" s="1" t="s">
        <v>5596</v>
      </c>
      <c r="F8450" s="1" t="s">
        <v>445</v>
      </c>
      <c r="H8450" s="1">
        <v>4</v>
      </c>
      <c r="I8450" s="1">
        <v>6.7</v>
      </c>
      <c r="J8450" s="1">
        <v>7.4</v>
      </c>
      <c r="K8450" s="3">
        <v>4000</v>
      </c>
      <c r="N8450" s="1">
        <v>49.1</v>
      </c>
      <c r="O8450" s="1">
        <v>24.2</v>
      </c>
      <c r="Q8450" s="1">
        <v>7.4</v>
      </c>
      <c r="R8450" s="1">
        <v>4.4000000000000004</v>
      </c>
      <c r="S8450" s="1">
        <v>16.2</v>
      </c>
      <c r="AJ8450" s="1" t="s">
        <v>412</v>
      </c>
      <c r="AK8450" s="19">
        <v>35</v>
      </c>
      <c r="AL8450" s="19">
        <v>134</v>
      </c>
      <c r="AN8450" s="3">
        <v>1965</v>
      </c>
      <c r="AQ8450">
        <v>80440</v>
      </c>
      <c r="AR8450" s="1" t="s">
        <v>3344</v>
      </c>
    </row>
    <row r="8451" spans="1:44" x14ac:dyDescent="0.25">
      <c r="A8451" s="1">
        <v>10107</v>
      </c>
      <c r="B8451" s="1" t="s">
        <v>1076</v>
      </c>
      <c r="C8451" s="1">
        <v>121</v>
      </c>
      <c r="D8451" s="1" t="s">
        <v>5596</v>
      </c>
      <c r="F8451" s="1" t="s">
        <v>445</v>
      </c>
      <c r="H8451" s="1">
        <v>4</v>
      </c>
      <c r="I8451" s="1">
        <v>5.8</v>
      </c>
      <c r="J8451" s="1">
        <v>6.5</v>
      </c>
      <c r="K8451" s="3">
        <v>4000</v>
      </c>
      <c r="N8451" s="1">
        <v>34.299999999999997</v>
      </c>
      <c r="O8451" s="24">
        <v>18</v>
      </c>
      <c r="Q8451" s="1">
        <v>7.9</v>
      </c>
      <c r="R8451" s="1">
        <v>3.9</v>
      </c>
      <c r="S8451" s="1">
        <v>12.9</v>
      </c>
      <c r="AJ8451" s="1" t="s">
        <v>412</v>
      </c>
      <c r="AK8451" s="19">
        <v>35</v>
      </c>
      <c r="AL8451" s="19">
        <v>134</v>
      </c>
      <c r="AN8451" s="3">
        <v>1965</v>
      </c>
      <c r="AQ8451">
        <v>80440</v>
      </c>
      <c r="AR8451" s="1" t="s">
        <v>3344</v>
      </c>
    </row>
    <row r="8452" spans="1:44" x14ac:dyDescent="0.25">
      <c r="A8452" s="1">
        <v>10108</v>
      </c>
      <c r="B8452" s="1" t="s">
        <v>1076</v>
      </c>
      <c r="C8452" s="1">
        <v>121</v>
      </c>
      <c r="D8452" s="1" t="s">
        <v>5596</v>
      </c>
      <c r="F8452" s="1" t="s">
        <v>445</v>
      </c>
      <c r="H8452" s="1">
        <v>4</v>
      </c>
      <c r="I8452" s="1">
        <v>5.3</v>
      </c>
      <c r="J8452" s="1">
        <v>6.1</v>
      </c>
      <c r="K8452" s="3">
        <v>2000</v>
      </c>
      <c r="N8452" s="1">
        <v>13.8</v>
      </c>
      <c r="O8452" s="24">
        <v>7</v>
      </c>
      <c r="Q8452" s="1">
        <v>3.6</v>
      </c>
      <c r="R8452" s="1">
        <v>2.6</v>
      </c>
      <c r="S8452" s="1">
        <v>5.8</v>
      </c>
      <c r="AJ8452" s="1" t="s">
        <v>412</v>
      </c>
      <c r="AK8452" s="19">
        <v>35</v>
      </c>
      <c r="AL8452" s="19">
        <v>134</v>
      </c>
      <c r="AN8452" s="3">
        <v>1965</v>
      </c>
      <c r="AQ8452">
        <v>80440</v>
      </c>
      <c r="AR8452" s="1" t="s">
        <v>3344</v>
      </c>
    </row>
    <row r="8453" spans="1:44" x14ac:dyDescent="0.25">
      <c r="A8453" s="1">
        <v>10109</v>
      </c>
      <c r="B8453" s="1" t="s">
        <v>1076</v>
      </c>
      <c r="C8453" s="1">
        <v>121</v>
      </c>
      <c r="D8453" s="1" t="s">
        <v>5596</v>
      </c>
      <c r="F8453" s="1" t="s">
        <v>445</v>
      </c>
      <c r="H8453" s="1">
        <v>5</v>
      </c>
      <c r="I8453" s="24">
        <v>7.8</v>
      </c>
      <c r="J8453" s="1">
        <v>9.6999999999999993</v>
      </c>
      <c r="K8453" s="3">
        <v>1052</v>
      </c>
      <c r="N8453" s="1">
        <v>32.6</v>
      </c>
      <c r="O8453" s="1">
        <v>13.4</v>
      </c>
      <c r="Q8453" s="1">
        <v>7.2</v>
      </c>
      <c r="R8453" s="1">
        <v>2.9</v>
      </c>
      <c r="S8453" s="1">
        <v>5.9</v>
      </c>
      <c r="AJ8453" s="1" t="s">
        <v>412</v>
      </c>
      <c r="AK8453" s="19">
        <v>33.5</v>
      </c>
      <c r="AL8453" s="19">
        <v>132.5</v>
      </c>
      <c r="AN8453" s="3">
        <v>1971</v>
      </c>
      <c r="AQ8453">
        <v>80440</v>
      </c>
      <c r="AR8453" s="1" t="s">
        <v>3290</v>
      </c>
    </row>
    <row r="8454" spans="1:44" x14ac:dyDescent="0.25">
      <c r="A8454" s="1">
        <v>10110</v>
      </c>
      <c r="B8454" s="1" t="s">
        <v>1076</v>
      </c>
      <c r="C8454" s="1">
        <v>121</v>
      </c>
      <c r="D8454" s="1" t="s">
        <v>5596</v>
      </c>
      <c r="F8454" s="33" t="s">
        <v>859</v>
      </c>
      <c r="H8454" s="1">
        <v>5</v>
      </c>
      <c r="I8454" s="24">
        <v>7</v>
      </c>
      <c r="J8454" s="24">
        <v>7</v>
      </c>
      <c r="K8454" s="3">
        <v>2155</v>
      </c>
      <c r="N8454" s="1">
        <v>37</v>
      </c>
      <c r="O8454" s="24">
        <v>14</v>
      </c>
      <c r="Q8454" s="1">
        <v>5.7</v>
      </c>
      <c r="R8454" s="1">
        <v>2.8</v>
      </c>
      <c r="S8454" s="1">
        <v>5.4</v>
      </c>
      <c r="AJ8454" s="1" t="s">
        <v>412</v>
      </c>
      <c r="AK8454" s="19">
        <v>33.5</v>
      </c>
      <c r="AL8454" s="19">
        <v>132.5</v>
      </c>
      <c r="AN8454" s="3">
        <v>1971</v>
      </c>
      <c r="AQ8454">
        <v>80440</v>
      </c>
      <c r="AR8454" s="1" t="s">
        <v>3290</v>
      </c>
    </row>
    <row r="8455" spans="1:44" x14ac:dyDescent="0.25">
      <c r="A8455" s="1">
        <v>10111</v>
      </c>
      <c r="B8455" s="1" t="s">
        <v>761</v>
      </c>
      <c r="C8455" s="1">
        <v>180</v>
      </c>
      <c r="D8455" s="1" t="s">
        <v>5605</v>
      </c>
      <c r="F8455" s="1" t="s">
        <v>445</v>
      </c>
      <c r="H8455" s="1">
        <v>40</v>
      </c>
      <c r="I8455" s="1">
        <v>10.8</v>
      </c>
      <c r="J8455" s="1">
        <v>6.8</v>
      </c>
      <c r="K8455" s="3">
        <v>12500</v>
      </c>
      <c r="N8455" s="1">
        <v>305</v>
      </c>
      <c r="O8455" s="24">
        <v>159</v>
      </c>
      <c r="Q8455" s="1">
        <v>32.4</v>
      </c>
      <c r="R8455" s="1">
        <v>12.4</v>
      </c>
      <c r="AJ8455" s="1" t="s">
        <v>412</v>
      </c>
      <c r="AK8455" s="19">
        <v>32.5</v>
      </c>
      <c r="AL8455" s="19">
        <v>130.66999999999999</v>
      </c>
      <c r="AN8455" s="3">
        <v>1963</v>
      </c>
      <c r="AQ8455">
        <v>80440</v>
      </c>
      <c r="AR8455" s="1" t="s">
        <v>51</v>
      </c>
    </row>
    <row r="8456" spans="1:44" x14ac:dyDescent="0.25">
      <c r="A8456" s="1">
        <v>10112</v>
      </c>
      <c r="B8456" s="1" t="s">
        <v>761</v>
      </c>
      <c r="C8456" s="1">
        <v>180</v>
      </c>
      <c r="D8456" s="1" t="s">
        <v>5605</v>
      </c>
      <c r="F8456" s="1" t="s">
        <v>445</v>
      </c>
      <c r="H8456" s="1">
        <v>40</v>
      </c>
      <c r="I8456" s="1">
        <v>11.6</v>
      </c>
      <c r="J8456" s="1">
        <v>7.6</v>
      </c>
      <c r="K8456" s="3">
        <v>10100</v>
      </c>
      <c r="N8456" s="1">
        <v>306</v>
      </c>
      <c r="O8456" s="1">
        <v>159.30000000000001</v>
      </c>
      <c r="Q8456" s="1">
        <v>37.5</v>
      </c>
      <c r="R8456" s="1">
        <v>11.8</v>
      </c>
      <c r="AJ8456" s="1" t="s">
        <v>412</v>
      </c>
      <c r="AK8456" s="19">
        <v>32.5</v>
      </c>
      <c r="AL8456" s="19">
        <v>130.66999999999999</v>
      </c>
      <c r="AN8456" s="3">
        <v>1963</v>
      </c>
      <c r="AQ8456">
        <v>80440</v>
      </c>
      <c r="AR8456" s="1" t="s">
        <v>51</v>
      </c>
    </row>
    <row r="8457" spans="1:44" x14ac:dyDescent="0.25">
      <c r="A8457" s="1">
        <v>10113</v>
      </c>
      <c r="B8457" s="1" t="s">
        <v>761</v>
      </c>
      <c r="C8457" s="1">
        <v>180</v>
      </c>
      <c r="D8457" s="1" t="s">
        <v>5605</v>
      </c>
      <c r="F8457" s="1" t="s">
        <v>445</v>
      </c>
      <c r="H8457" s="1">
        <v>40</v>
      </c>
      <c r="I8457" s="1">
        <v>11.8</v>
      </c>
      <c r="J8457" s="1">
        <v>9.4</v>
      </c>
      <c r="K8457" s="3">
        <v>7400</v>
      </c>
      <c r="N8457" s="1">
        <v>348</v>
      </c>
      <c r="O8457" s="1">
        <v>181.4</v>
      </c>
      <c r="Q8457" s="1">
        <v>46.2</v>
      </c>
      <c r="R8457" s="1">
        <v>11.3</v>
      </c>
      <c r="AJ8457" s="1" t="s">
        <v>412</v>
      </c>
      <c r="AK8457" s="19">
        <v>32.5</v>
      </c>
      <c r="AL8457" s="19">
        <v>130.66999999999999</v>
      </c>
      <c r="AN8457" s="3">
        <v>1963</v>
      </c>
      <c r="AQ8457">
        <v>80440</v>
      </c>
      <c r="AR8457" s="1" t="s">
        <v>51</v>
      </c>
    </row>
    <row r="8458" spans="1:44" x14ac:dyDescent="0.25">
      <c r="A8458" s="1">
        <v>10114</v>
      </c>
      <c r="B8458" s="1" t="s">
        <v>761</v>
      </c>
      <c r="C8458" s="1">
        <v>180</v>
      </c>
      <c r="D8458" s="1" t="s">
        <v>5605</v>
      </c>
      <c r="F8458" s="1" t="s">
        <v>445</v>
      </c>
      <c r="H8458" s="1">
        <v>40</v>
      </c>
      <c r="I8458" s="24">
        <v>11</v>
      </c>
      <c r="J8458" s="24">
        <v>9</v>
      </c>
      <c r="K8458" s="3">
        <v>7700</v>
      </c>
      <c r="N8458" s="1">
        <v>300</v>
      </c>
      <c r="O8458" s="1">
        <v>156.5</v>
      </c>
      <c r="Q8458" s="1">
        <v>31.6</v>
      </c>
      <c r="R8458" s="1">
        <v>9.9</v>
      </c>
      <c r="AJ8458" s="1" t="s">
        <v>412</v>
      </c>
      <c r="AK8458" s="19">
        <v>32.5</v>
      </c>
      <c r="AL8458" s="19">
        <v>130.66999999999999</v>
      </c>
      <c r="AN8458" s="3">
        <v>1963</v>
      </c>
      <c r="AQ8458">
        <v>80440</v>
      </c>
      <c r="AR8458" s="1" t="s">
        <v>51</v>
      </c>
    </row>
    <row r="8459" spans="1:44" x14ac:dyDescent="0.25">
      <c r="A8459" s="1">
        <v>10115</v>
      </c>
      <c r="B8459" s="1" t="s">
        <v>761</v>
      </c>
      <c r="C8459" s="1">
        <v>180</v>
      </c>
      <c r="D8459" s="1" t="s">
        <v>5605</v>
      </c>
      <c r="F8459" s="1" t="s">
        <v>445</v>
      </c>
      <c r="I8459" s="1">
        <v>11.8</v>
      </c>
      <c r="J8459" s="1">
        <v>13.9</v>
      </c>
      <c r="K8459" s="3">
        <v>2900</v>
      </c>
      <c r="N8459" s="1">
        <v>294</v>
      </c>
      <c r="O8459" s="24">
        <v>153</v>
      </c>
      <c r="Q8459" s="24">
        <v>53</v>
      </c>
      <c r="R8459" s="1">
        <v>8.6</v>
      </c>
      <c r="AJ8459" s="1" t="s">
        <v>412</v>
      </c>
      <c r="AK8459" s="19">
        <v>32.5</v>
      </c>
      <c r="AL8459" s="19">
        <v>130.66999999999999</v>
      </c>
      <c r="AN8459" s="3">
        <v>1963</v>
      </c>
      <c r="AQ8459">
        <v>80440</v>
      </c>
      <c r="AR8459" s="1" t="s">
        <v>51</v>
      </c>
    </row>
    <row r="8460" spans="1:44" x14ac:dyDescent="0.25">
      <c r="A8460" s="1">
        <v>10116</v>
      </c>
      <c r="B8460" s="1" t="s">
        <v>761</v>
      </c>
      <c r="C8460" s="1">
        <v>180</v>
      </c>
      <c r="D8460" s="1" t="s">
        <v>5605</v>
      </c>
      <c r="F8460" s="1" t="s">
        <v>445</v>
      </c>
      <c r="I8460" s="1">
        <v>10.8</v>
      </c>
      <c r="J8460" s="1">
        <v>10.5</v>
      </c>
      <c r="K8460" s="3">
        <v>3100</v>
      </c>
      <c r="N8460" s="1">
        <v>175</v>
      </c>
      <c r="O8460" s="24">
        <v>91</v>
      </c>
      <c r="Q8460" s="24">
        <v>16</v>
      </c>
      <c r="R8460" s="1">
        <v>5.0999999999999996</v>
      </c>
      <c r="AJ8460" s="1" t="s">
        <v>412</v>
      </c>
      <c r="AK8460" s="19">
        <v>32.5</v>
      </c>
      <c r="AL8460" s="19">
        <v>130.66999999999999</v>
      </c>
      <c r="AN8460" s="3">
        <v>1963</v>
      </c>
      <c r="AQ8460">
        <v>80440</v>
      </c>
      <c r="AR8460" s="1" t="s">
        <v>51</v>
      </c>
    </row>
    <row r="8461" spans="1:44" x14ac:dyDescent="0.25">
      <c r="A8461" s="1">
        <v>10117</v>
      </c>
      <c r="B8461" s="1" t="s">
        <v>761</v>
      </c>
      <c r="C8461" s="1">
        <v>180</v>
      </c>
      <c r="D8461" s="1" t="s">
        <v>5605</v>
      </c>
      <c r="F8461" s="1" t="s">
        <v>445</v>
      </c>
      <c r="I8461" s="1">
        <v>10.8</v>
      </c>
      <c r="J8461" s="1">
        <v>10.4</v>
      </c>
      <c r="K8461" s="3">
        <v>3150</v>
      </c>
      <c r="N8461" s="1">
        <v>177</v>
      </c>
      <c r="O8461" s="24">
        <v>92</v>
      </c>
      <c r="Q8461" s="24">
        <v>17</v>
      </c>
      <c r="R8461" s="1">
        <v>5.2</v>
      </c>
      <c r="AJ8461" s="1" t="s">
        <v>412</v>
      </c>
      <c r="AK8461" s="19">
        <v>32.5</v>
      </c>
      <c r="AL8461" s="19">
        <v>130.66999999999999</v>
      </c>
      <c r="AN8461" s="3">
        <v>1963</v>
      </c>
      <c r="AQ8461">
        <v>80440</v>
      </c>
      <c r="AR8461" s="1" t="s">
        <v>51</v>
      </c>
    </row>
    <row r="8462" spans="1:44" x14ac:dyDescent="0.25">
      <c r="A8462" s="1">
        <v>10118</v>
      </c>
      <c r="B8462" s="1" t="s">
        <v>761</v>
      </c>
      <c r="C8462" s="1">
        <v>180</v>
      </c>
      <c r="D8462" s="1" t="s">
        <v>5605</v>
      </c>
      <c r="F8462" s="1" t="s">
        <v>445</v>
      </c>
      <c r="H8462" s="1">
        <v>12</v>
      </c>
      <c r="I8462" s="1">
        <v>6.2</v>
      </c>
      <c r="J8462" s="1">
        <v>4.0999999999999996</v>
      </c>
      <c r="K8462" s="3">
        <v>13800</v>
      </c>
      <c r="N8462" s="1">
        <v>63</v>
      </c>
      <c r="O8462" s="24">
        <v>33</v>
      </c>
      <c r="Q8462" s="1">
        <v>8.4</v>
      </c>
      <c r="R8462" s="24">
        <v>6</v>
      </c>
      <c r="AJ8462" s="1" t="s">
        <v>412</v>
      </c>
      <c r="AK8462" s="19">
        <v>32.5</v>
      </c>
      <c r="AL8462" s="19">
        <v>130.66999999999999</v>
      </c>
      <c r="AN8462" s="3">
        <v>1963</v>
      </c>
      <c r="AQ8462">
        <v>80440</v>
      </c>
      <c r="AR8462" s="1" t="s">
        <v>51</v>
      </c>
    </row>
    <row r="8463" spans="1:44" x14ac:dyDescent="0.25">
      <c r="A8463" s="1">
        <v>10119</v>
      </c>
      <c r="B8463" s="1" t="s">
        <v>761</v>
      </c>
      <c r="C8463" s="1">
        <v>180</v>
      </c>
      <c r="D8463" s="1" t="s">
        <v>5605</v>
      </c>
      <c r="F8463" s="1" t="s">
        <v>445</v>
      </c>
      <c r="H8463" s="1">
        <v>12</v>
      </c>
      <c r="I8463" s="1">
        <v>6.1</v>
      </c>
      <c r="J8463" s="1">
        <v>3.9</v>
      </c>
      <c r="K8463" s="3">
        <v>20900</v>
      </c>
      <c r="N8463" s="1">
        <v>90</v>
      </c>
      <c r="O8463" s="24">
        <v>47</v>
      </c>
      <c r="Q8463" s="24">
        <v>11</v>
      </c>
      <c r="R8463" s="1">
        <v>8.4</v>
      </c>
      <c r="AJ8463" s="1" t="s">
        <v>412</v>
      </c>
      <c r="AK8463" s="19">
        <v>32.5</v>
      </c>
      <c r="AL8463" s="19">
        <v>130.66999999999999</v>
      </c>
      <c r="AN8463" s="3">
        <v>1963</v>
      </c>
      <c r="AQ8463">
        <v>80440</v>
      </c>
      <c r="AR8463" s="1" t="s">
        <v>51</v>
      </c>
    </row>
    <row r="8464" spans="1:44" x14ac:dyDescent="0.25">
      <c r="A8464" s="1">
        <v>10120</v>
      </c>
      <c r="B8464" s="1" t="s">
        <v>761</v>
      </c>
      <c r="C8464" s="1">
        <v>180</v>
      </c>
      <c r="D8464" s="1" t="s">
        <v>5605</v>
      </c>
      <c r="F8464" s="1" t="s">
        <v>445</v>
      </c>
      <c r="I8464" s="1">
        <v>0.9</v>
      </c>
      <c r="J8464" s="1">
        <v>1.2</v>
      </c>
      <c r="K8464" s="3">
        <v>150000</v>
      </c>
      <c r="N8464" s="1">
        <v>56</v>
      </c>
      <c r="O8464" s="24">
        <v>29</v>
      </c>
      <c r="Q8464" s="24">
        <v>9.1</v>
      </c>
      <c r="R8464" s="1">
        <v>6.4</v>
      </c>
      <c r="AJ8464" s="1" t="s">
        <v>412</v>
      </c>
      <c r="AK8464" s="19">
        <v>32.5</v>
      </c>
      <c r="AL8464" s="19">
        <v>130.66999999999999</v>
      </c>
      <c r="AN8464" s="3">
        <v>1963</v>
      </c>
      <c r="AQ8464">
        <v>80440</v>
      </c>
      <c r="AR8464" s="1" t="s">
        <v>51</v>
      </c>
    </row>
    <row r="8465" spans="1:44" x14ac:dyDescent="0.25">
      <c r="A8465" s="1">
        <v>10121</v>
      </c>
      <c r="B8465" s="1" t="s">
        <v>761</v>
      </c>
      <c r="C8465" s="1">
        <v>180</v>
      </c>
      <c r="D8465" s="1" t="s">
        <v>5605</v>
      </c>
      <c r="F8465" s="1" t="s">
        <v>445</v>
      </c>
      <c r="H8465" s="1">
        <v>10</v>
      </c>
      <c r="I8465" s="1">
        <v>4.0999999999999996</v>
      </c>
      <c r="J8465" s="1">
        <v>2.25</v>
      </c>
      <c r="K8465" s="3">
        <v>58000</v>
      </c>
      <c r="N8465" s="1">
        <v>74</v>
      </c>
      <c r="O8465" s="1">
        <v>36.299999999999997</v>
      </c>
      <c r="Q8465" s="1">
        <v>9.1</v>
      </c>
      <c r="R8465" s="1">
        <v>11.4</v>
      </c>
      <c r="AJ8465" s="1" t="s">
        <v>412</v>
      </c>
      <c r="AK8465" s="19">
        <v>32.83</v>
      </c>
      <c r="AL8465" s="19">
        <v>130.66999999999999</v>
      </c>
      <c r="AM8465" s="1">
        <v>80</v>
      </c>
      <c r="AN8465" s="3">
        <v>1960</v>
      </c>
      <c r="AQ8465">
        <v>80440</v>
      </c>
      <c r="AR8465" s="1" t="s">
        <v>57</v>
      </c>
    </row>
    <row r="8466" spans="1:44" x14ac:dyDescent="0.25">
      <c r="A8466" s="1">
        <v>10122</v>
      </c>
      <c r="B8466" s="1" t="s">
        <v>761</v>
      </c>
      <c r="C8466" s="1">
        <v>180</v>
      </c>
      <c r="D8466" s="1" t="s">
        <v>5605</v>
      </c>
      <c r="F8466" s="1" t="s">
        <v>445</v>
      </c>
      <c r="H8466" s="1">
        <v>10</v>
      </c>
      <c r="I8466" s="1">
        <v>4.4000000000000004</v>
      </c>
      <c r="J8466" s="1">
        <v>2.8</v>
      </c>
      <c r="K8466" s="3">
        <v>23592</v>
      </c>
      <c r="N8466" s="1">
        <v>49.3</v>
      </c>
      <c r="O8466" s="1">
        <v>22.9</v>
      </c>
      <c r="Q8466" s="24">
        <v>6</v>
      </c>
      <c r="R8466" s="24">
        <v>7</v>
      </c>
      <c r="AJ8466" s="1" t="s">
        <v>412</v>
      </c>
      <c r="AK8466" s="19">
        <v>32.83</v>
      </c>
      <c r="AL8466" s="19">
        <v>130.66999999999999</v>
      </c>
      <c r="AM8466" s="1">
        <v>80</v>
      </c>
      <c r="AN8466" s="3">
        <v>1960</v>
      </c>
      <c r="AQ8466">
        <v>80440</v>
      </c>
      <c r="AR8466" s="1" t="s">
        <v>57</v>
      </c>
    </row>
    <row r="8467" spans="1:44" x14ac:dyDescent="0.25">
      <c r="A8467" s="1">
        <v>10123</v>
      </c>
      <c r="B8467" s="1" t="s">
        <v>761</v>
      </c>
      <c r="C8467" s="1">
        <v>180</v>
      </c>
      <c r="D8467" s="1" t="s">
        <v>5605</v>
      </c>
      <c r="F8467" s="1" t="s">
        <v>445</v>
      </c>
      <c r="H8467" s="1">
        <v>11</v>
      </c>
      <c r="I8467" s="1">
        <v>5.2</v>
      </c>
      <c r="J8467" s="1">
        <v>2.6</v>
      </c>
      <c r="K8467" s="3">
        <v>42000</v>
      </c>
      <c r="N8467" s="1">
        <v>84.6</v>
      </c>
      <c r="O8467" s="1">
        <v>42.6</v>
      </c>
      <c r="Q8467" s="1">
        <v>6.4</v>
      </c>
      <c r="R8467" s="1">
        <v>7.4</v>
      </c>
      <c r="S8467" s="1">
        <v>9.8000000000000007</v>
      </c>
      <c r="AJ8467" s="1" t="s">
        <v>412</v>
      </c>
      <c r="AK8467" s="19">
        <v>32.83</v>
      </c>
      <c r="AL8467" s="19">
        <v>130.66999999999999</v>
      </c>
      <c r="AM8467" s="1">
        <v>80</v>
      </c>
      <c r="AN8467" s="3">
        <v>1960</v>
      </c>
      <c r="AQ8467">
        <v>80440</v>
      </c>
      <c r="AR8467" s="1" t="s">
        <v>57</v>
      </c>
    </row>
    <row r="8468" spans="1:44" x14ac:dyDescent="0.25">
      <c r="A8468" s="1">
        <v>10124</v>
      </c>
      <c r="B8468" s="1" t="s">
        <v>761</v>
      </c>
      <c r="C8468" s="1">
        <v>180</v>
      </c>
      <c r="D8468" s="1" t="s">
        <v>5605</v>
      </c>
      <c r="F8468" s="1" t="s">
        <v>445</v>
      </c>
      <c r="H8468" s="1">
        <v>14</v>
      </c>
      <c r="I8468" s="1">
        <v>5.5</v>
      </c>
      <c r="J8468" s="1">
        <v>3.9</v>
      </c>
      <c r="K8468" s="3">
        <v>24667</v>
      </c>
      <c r="N8468" s="1">
        <v>123</v>
      </c>
      <c r="O8468" s="1">
        <v>58.7</v>
      </c>
      <c r="Q8468" s="1">
        <v>13.4</v>
      </c>
      <c r="R8468" s="1">
        <v>8.4</v>
      </c>
      <c r="S8468" s="1">
        <v>13.7</v>
      </c>
      <c r="AJ8468" s="1" t="s">
        <v>412</v>
      </c>
      <c r="AK8468" s="19">
        <v>32.83</v>
      </c>
      <c r="AL8468" s="19">
        <v>130.66999999999999</v>
      </c>
      <c r="AM8468" s="1">
        <v>80</v>
      </c>
      <c r="AN8468" s="3">
        <v>1960</v>
      </c>
      <c r="AQ8468">
        <v>80440</v>
      </c>
      <c r="AR8468" s="1" t="s">
        <v>57</v>
      </c>
    </row>
    <row r="8469" spans="1:44" x14ac:dyDescent="0.25">
      <c r="A8469" s="1">
        <v>10125</v>
      </c>
      <c r="B8469" s="1" t="s">
        <v>761</v>
      </c>
      <c r="C8469" s="1">
        <v>180</v>
      </c>
      <c r="D8469" s="1" t="s">
        <v>5605</v>
      </c>
      <c r="F8469" s="1" t="s">
        <v>445</v>
      </c>
      <c r="H8469" s="1">
        <v>60</v>
      </c>
      <c r="I8469" s="1">
        <v>9.4</v>
      </c>
      <c r="J8469" s="1">
        <v>14.5</v>
      </c>
      <c r="K8469" s="3">
        <v>2897</v>
      </c>
      <c r="O8469" s="1">
        <v>136.69999999999999</v>
      </c>
      <c r="Q8469" s="1">
        <v>48.9</v>
      </c>
      <c r="R8469" s="1">
        <v>7.7</v>
      </c>
      <c r="AJ8469" s="1" t="s">
        <v>412</v>
      </c>
      <c r="AK8469" s="19">
        <v>26.693999999999999</v>
      </c>
      <c r="AL8469" s="19">
        <v>128.12</v>
      </c>
      <c r="AM8469" s="1">
        <v>320</v>
      </c>
      <c r="AN8469" s="3">
        <v>1975</v>
      </c>
      <c r="AQ8469">
        <v>40170</v>
      </c>
      <c r="AR8469" s="1" t="s">
        <v>58</v>
      </c>
    </row>
    <row r="8470" spans="1:44" x14ac:dyDescent="0.25">
      <c r="A8470" s="1">
        <v>10126</v>
      </c>
      <c r="B8470" s="1" t="s">
        <v>762</v>
      </c>
      <c r="C8470" s="1">
        <v>180</v>
      </c>
      <c r="D8470" s="1" t="s">
        <v>5608</v>
      </c>
      <c r="F8470" s="33" t="s">
        <v>859</v>
      </c>
      <c r="H8470" s="1">
        <v>46</v>
      </c>
      <c r="I8470" s="1">
        <v>16.600000000000001</v>
      </c>
      <c r="J8470" s="1">
        <v>18.2</v>
      </c>
      <c r="K8470" s="3">
        <v>1250</v>
      </c>
      <c r="N8470" s="1">
        <v>324</v>
      </c>
      <c r="O8470" s="24">
        <v>157</v>
      </c>
      <c r="Q8470" s="24">
        <v>35</v>
      </c>
      <c r="R8470" s="1">
        <v>4.0999999999999996</v>
      </c>
      <c r="AJ8470" s="1" t="s">
        <v>412</v>
      </c>
      <c r="AK8470" s="19">
        <v>35.15</v>
      </c>
      <c r="AL8470" s="19">
        <v>140.15</v>
      </c>
      <c r="AM8470" s="1">
        <v>200</v>
      </c>
      <c r="AN8470" s="3">
        <v>1966</v>
      </c>
      <c r="AQ8470">
        <v>80440</v>
      </c>
      <c r="AR8470" s="1" t="s">
        <v>59</v>
      </c>
    </row>
    <row r="8471" spans="1:44" x14ac:dyDescent="0.25">
      <c r="A8471" s="1">
        <v>10127</v>
      </c>
      <c r="B8471" s="1" t="s">
        <v>763</v>
      </c>
      <c r="C8471" s="1">
        <v>180</v>
      </c>
      <c r="D8471" s="1" t="s">
        <v>5624</v>
      </c>
      <c r="F8471" s="1" t="s">
        <v>445</v>
      </c>
      <c r="H8471" s="1">
        <v>8</v>
      </c>
      <c r="I8471" s="1">
        <v>5</v>
      </c>
      <c r="J8471" s="1">
        <v>3.1</v>
      </c>
      <c r="K8471" s="3">
        <v>22286</v>
      </c>
      <c r="N8471" s="1">
        <v>56</v>
      </c>
      <c r="O8471" s="24">
        <v>53</v>
      </c>
      <c r="Q8471" s="1">
        <v>15.5</v>
      </c>
      <c r="R8471" s="1">
        <v>7.8</v>
      </c>
      <c r="AJ8471" s="1" t="s">
        <v>412</v>
      </c>
      <c r="AK8471" s="19">
        <v>34.92</v>
      </c>
      <c r="AL8471" s="19">
        <v>132.11000000000001</v>
      </c>
      <c r="AM8471" s="1">
        <v>300</v>
      </c>
      <c r="AN8471" s="3">
        <v>1969</v>
      </c>
      <c r="AQ8471">
        <v>80440</v>
      </c>
      <c r="AR8471" s="1" t="s">
        <v>3520</v>
      </c>
    </row>
    <row r="8472" spans="1:44" x14ac:dyDescent="0.25">
      <c r="A8472" s="1">
        <v>10128</v>
      </c>
      <c r="B8472" s="1" t="s">
        <v>763</v>
      </c>
      <c r="C8472" s="1">
        <v>180</v>
      </c>
      <c r="D8472" s="1" t="s">
        <v>5624</v>
      </c>
      <c r="F8472" s="1" t="s">
        <v>445</v>
      </c>
      <c r="H8472" s="1">
        <v>15</v>
      </c>
      <c r="I8472" s="1">
        <v>6.5</v>
      </c>
      <c r="J8472" s="1">
        <v>4.4000000000000004</v>
      </c>
      <c r="K8472" s="3">
        <v>16417</v>
      </c>
      <c r="N8472" s="1">
        <v>111</v>
      </c>
      <c r="O8472" s="1">
        <v>92.5</v>
      </c>
      <c r="Q8472" s="1">
        <v>20.5</v>
      </c>
      <c r="R8472" s="1">
        <v>7.9</v>
      </c>
      <c r="AJ8472" s="1" t="s">
        <v>412</v>
      </c>
      <c r="AK8472" s="19">
        <v>34.92</v>
      </c>
      <c r="AL8472" s="19">
        <v>132.11000000000001</v>
      </c>
      <c r="AM8472" s="1">
        <v>300</v>
      </c>
      <c r="AN8472" s="3">
        <v>1969</v>
      </c>
      <c r="AQ8472">
        <v>80440</v>
      </c>
      <c r="AR8472" s="1" t="s">
        <v>3520</v>
      </c>
    </row>
    <row r="8473" spans="1:44" x14ac:dyDescent="0.25">
      <c r="A8473" s="1">
        <v>10129</v>
      </c>
      <c r="B8473" s="1" t="s">
        <v>763</v>
      </c>
      <c r="C8473" s="1">
        <v>180</v>
      </c>
      <c r="D8473" s="1" t="s">
        <v>5624</v>
      </c>
      <c r="F8473" s="1" t="s">
        <v>445</v>
      </c>
      <c r="H8473" s="1">
        <v>25</v>
      </c>
      <c r="I8473" s="1">
        <v>7.3</v>
      </c>
      <c r="J8473" s="1">
        <v>6.5</v>
      </c>
      <c r="K8473" s="3">
        <v>12108</v>
      </c>
      <c r="N8473" s="1">
        <v>202</v>
      </c>
      <c r="O8473" s="1">
        <v>131.5</v>
      </c>
      <c r="Q8473" s="1">
        <v>36.700000000000003</v>
      </c>
      <c r="R8473" s="1">
        <v>8.8000000000000007</v>
      </c>
      <c r="AJ8473" s="1" t="s">
        <v>412</v>
      </c>
      <c r="AK8473" s="19">
        <v>34.92</v>
      </c>
      <c r="AL8473" s="19">
        <v>132.11000000000001</v>
      </c>
      <c r="AM8473" s="1">
        <v>300</v>
      </c>
      <c r="AN8473" s="3">
        <v>1969</v>
      </c>
      <c r="AQ8473">
        <v>80440</v>
      </c>
      <c r="AR8473" s="1" t="s">
        <v>3520</v>
      </c>
    </row>
    <row r="8474" spans="1:44" x14ac:dyDescent="0.25">
      <c r="A8474" s="1">
        <v>10130</v>
      </c>
      <c r="B8474" s="1" t="s">
        <v>764</v>
      </c>
      <c r="C8474" s="1">
        <v>180</v>
      </c>
      <c r="D8474" s="1" t="s">
        <v>5624</v>
      </c>
      <c r="F8474" s="1" t="s">
        <v>445</v>
      </c>
      <c r="H8474" s="1">
        <v>50</v>
      </c>
      <c r="I8474" s="24">
        <v>25</v>
      </c>
      <c r="J8474" s="1"/>
      <c r="K8474" s="3">
        <v>7817</v>
      </c>
      <c r="N8474" s="1">
        <v>444</v>
      </c>
      <c r="O8474" s="1">
        <v>289.3</v>
      </c>
      <c r="Q8474" s="24">
        <v>46</v>
      </c>
      <c r="R8474" s="1">
        <v>7.8</v>
      </c>
      <c r="S8474" s="1">
        <v>83.8</v>
      </c>
      <c r="AJ8474" s="1" t="s">
        <v>412</v>
      </c>
      <c r="AK8474" s="19">
        <v>32.17</v>
      </c>
      <c r="AL8474" s="19">
        <v>130.47</v>
      </c>
      <c r="AM8474" s="1" t="s">
        <v>692</v>
      </c>
      <c r="AN8474" s="3">
        <v>1976</v>
      </c>
      <c r="AQ8474">
        <v>80440</v>
      </c>
      <c r="AR8474" s="1" t="s">
        <v>1441</v>
      </c>
    </row>
    <row r="8475" spans="1:44" x14ac:dyDescent="0.25">
      <c r="A8475" s="1">
        <v>10131</v>
      </c>
      <c r="B8475" s="1" t="s">
        <v>764</v>
      </c>
      <c r="C8475" s="1">
        <v>180</v>
      </c>
      <c r="D8475" s="1" t="s">
        <v>5624</v>
      </c>
      <c r="F8475" s="1" t="s">
        <v>445</v>
      </c>
      <c r="H8475" s="1">
        <v>50</v>
      </c>
      <c r="I8475" s="24">
        <v>25</v>
      </c>
      <c r="J8475" s="1"/>
      <c r="K8475" s="3">
        <v>6634</v>
      </c>
      <c r="N8475" s="1">
        <v>489</v>
      </c>
      <c r="O8475" s="1">
        <v>316.8</v>
      </c>
      <c r="Q8475" s="24">
        <v>53</v>
      </c>
      <c r="R8475" s="1">
        <v>7.8</v>
      </c>
      <c r="S8475" s="1">
        <v>92.4</v>
      </c>
      <c r="AJ8475" s="1" t="s">
        <v>412</v>
      </c>
      <c r="AK8475" s="19">
        <v>32.17</v>
      </c>
      <c r="AL8475" s="19">
        <v>130.47</v>
      </c>
      <c r="AM8475" s="1" t="s">
        <v>692</v>
      </c>
      <c r="AN8475" s="3">
        <v>1976</v>
      </c>
      <c r="AQ8475">
        <v>80440</v>
      </c>
      <c r="AR8475" s="1" t="s">
        <v>1441</v>
      </c>
    </row>
    <row r="8476" spans="1:44" x14ac:dyDescent="0.25">
      <c r="A8476" s="1">
        <v>10132</v>
      </c>
      <c r="B8476" s="1" t="s">
        <v>764</v>
      </c>
      <c r="C8476" s="1">
        <v>180</v>
      </c>
      <c r="D8476" s="1" t="s">
        <v>5624</v>
      </c>
      <c r="F8476" s="1" t="s">
        <v>445</v>
      </c>
      <c r="H8476" s="1">
        <v>50</v>
      </c>
      <c r="I8476" s="24">
        <v>25</v>
      </c>
      <c r="J8476" s="1"/>
      <c r="K8476" s="3">
        <v>7297</v>
      </c>
      <c r="N8476" s="1">
        <v>445</v>
      </c>
      <c r="O8476" s="1">
        <v>289.10000000000002</v>
      </c>
      <c r="Q8476" s="1">
        <v>57.6</v>
      </c>
      <c r="R8476" s="1">
        <v>6.8</v>
      </c>
      <c r="S8476" s="1">
        <v>86.7</v>
      </c>
      <c r="AJ8476" s="1" t="s">
        <v>412</v>
      </c>
      <c r="AK8476" s="19">
        <v>32.17</v>
      </c>
      <c r="AL8476" s="19">
        <v>130.47</v>
      </c>
      <c r="AM8476" s="1" t="s">
        <v>692</v>
      </c>
      <c r="AN8476" s="3">
        <v>1976</v>
      </c>
      <c r="AQ8476">
        <v>80440</v>
      </c>
      <c r="AR8476" s="1" t="s">
        <v>1441</v>
      </c>
    </row>
    <row r="8477" spans="1:44" x14ac:dyDescent="0.25">
      <c r="A8477" s="1">
        <v>10133</v>
      </c>
      <c r="B8477" s="1" t="s">
        <v>765</v>
      </c>
      <c r="C8477" s="1">
        <v>180</v>
      </c>
      <c r="D8477" s="1" t="s">
        <v>5609</v>
      </c>
      <c r="F8477" s="33" t="s">
        <v>859</v>
      </c>
      <c r="H8477" s="1">
        <v>28</v>
      </c>
      <c r="I8477" s="1">
        <v>5.3</v>
      </c>
      <c r="J8477" s="1">
        <v>9.4</v>
      </c>
      <c r="K8477" s="3">
        <v>3483</v>
      </c>
      <c r="N8477" s="1">
        <v>74</v>
      </c>
      <c r="O8477" s="1">
        <v>32.6</v>
      </c>
      <c r="Q8477" s="24">
        <v>8</v>
      </c>
      <c r="R8477" s="1">
        <v>11.7</v>
      </c>
      <c r="S8477" s="1">
        <v>13.6</v>
      </c>
      <c r="AJ8477" s="1" t="s">
        <v>412</v>
      </c>
      <c r="AK8477" s="19">
        <v>35</v>
      </c>
      <c r="AL8477" s="19">
        <v>138</v>
      </c>
      <c r="AM8477" s="1" t="s">
        <v>446</v>
      </c>
      <c r="AN8477" s="3">
        <v>1967</v>
      </c>
      <c r="AQ8477">
        <v>80440</v>
      </c>
      <c r="AR8477" s="1" t="s">
        <v>60</v>
      </c>
    </row>
    <row r="8478" spans="1:44" x14ac:dyDescent="0.25">
      <c r="A8478" s="1">
        <v>10134</v>
      </c>
      <c r="B8478" s="1" t="s">
        <v>765</v>
      </c>
      <c r="C8478" s="1">
        <v>180</v>
      </c>
      <c r="D8478" s="1" t="s">
        <v>5609</v>
      </c>
      <c r="F8478" s="33" t="s">
        <v>859</v>
      </c>
      <c r="H8478" s="1">
        <v>28</v>
      </c>
      <c r="I8478" s="1">
        <v>9.9</v>
      </c>
      <c r="J8478" s="1">
        <v>15.5</v>
      </c>
      <c r="K8478" s="3">
        <v>2004</v>
      </c>
      <c r="N8478" s="1">
        <v>189</v>
      </c>
      <c r="O8478" s="24">
        <v>82</v>
      </c>
      <c r="Q8478" s="1">
        <v>16.399999999999999</v>
      </c>
      <c r="R8478" s="1">
        <v>17.5</v>
      </c>
      <c r="S8478" s="1">
        <v>27.1</v>
      </c>
      <c r="AJ8478" s="1" t="s">
        <v>412</v>
      </c>
      <c r="AK8478" s="19">
        <v>35</v>
      </c>
      <c r="AL8478" s="19">
        <v>138</v>
      </c>
      <c r="AM8478" s="1" t="s">
        <v>446</v>
      </c>
      <c r="AN8478" s="3">
        <v>1967</v>
      </c>
      <c r="AQ8478">
        <v>80440</v>
      </c>
      <c r="AR8478" s="1" t="s">
        <v>60</v>
      </c>
    </row>
    <row r="8479" spans="1:44" x14ac:dyDescent="0.25">
      <c r="A8479" s="1">
        <v>10135</v>
      </c>
      <c r="B8479" s="1" t="s">
        <v>765</v>
      </c>
      <c r="C8479" s="1">
        <v>180</v>
      </c>
      <c r="D8479" s="1" t="s">
        <v>5609</v>
      </c>
      <c r="F8479" s="33" t="s">
        <v>859</v>
      </c>
      <c r="H8479" s="1">
        <v>30</v>
      </c>
      <c r="I8479" s="1">
        <v>10.4</v>
      </c>
      <c r="J8479" s="1">
        <v>12.9</v>
      </c>
      <c r="K8479" s="3">
        <v>3500</v>
      </c>
      <c r="N8479" s="1">
        <v>268</v>
      </c>
      <c r="O8479" s="24">
        <v>115</v>
      </c>
      <c r="Q8479" s="24">
        <v>12</v>
      </c>
      <c r="R8479" s="24">
        <v>14</v>
      </c>
      <c r="S8479" s="24">
        <v>43</v>
      </c>
      <c r="AJ8479" s="1" t="s">
        <v>412</v>
      </c>
      <c r="AK8479" s="19">
        <v>35</v>
      </c>
      <c r="AL8479" s="19">
        <v>136</v>
      </c>
      <c r="AM8479" s="1">
        <v>440</v>
      </c>
      <c r="AN8479" s="3">
        <v>1975</v>
      </c>
      <c r="AQ8479">
        <v>80440</v>
      </c>
      <c r="AR8479" s="1" t="s">
        <v>61</v>
      </c>
    </row>
    <row r="8480" spans="1:44" x14ac:dyDescent="0.25">
      <c r="A8480" s="1">
        <v>10136</v>
      </c>
      <c r="B8480" s="1" t="s">
        <v>765</v>
      </c>
      <c r="C8480" s="1">
        <v>180</v>
      </c>
      <c r="D8480" s="1" t="s">
        <v>5609</v>
      </c>
      <c r="F8480" s="33" t="s">
        <v>859</v>
      </c>
      <c r="H8480" s="1">
        <v>40</v>
      </c>
      <c r="I8480" s="1">
        <v>15.9</v>
      </c>
      <c r="J8480" s="1">
        <v>24.3</v>
      </c>
      <c r="K8480" s="3">
        <v>1300</v>
      </c>
      <c r="N8480" s="1">
        <v>507</v>
      </c>
      <c r="O8480" s="24">
        <v>219</v>
      </c>
      <c r="Q8480" s="24">
        <v>25</v>
      </c>
      <c r="R8480" s="24">
        <v>19</v>
      </c>
      <c r="S8480" s="24">
        <v>76</v>
      </c>
      <c r="AJ8480" s="1" t="s">
        <v>412</v>
      </c>
      <c r="AK8480" s="19">
        <v>35</v>
      </c>
      <c r="AL8480" s="19">
        <v>136</v>
      </c>
      <c r="AM8480" s="1">
        <v>440</v>
      </c>
      <c r="AN8480" s="3">
        <v>1975</v>
      </c>
      <c r="AQ8480">
        <v>80440</v>
      </c>
      <c r="AR8480" s="1" t="s">
        <v>61</v>
      </c>
    </row>
    <row r="8481" spans="1:44" x14ac:dyDescent="0.25">
      <c r="A8481" s="1">
        <v>10137</v>
      </c>
      <c r="B8481" s="1" t="s">
        <v>765</v>
      </c>
      <c r="C8481" s="1">
        <v>180</v>
      </c>
      <c r="D8481" s="1" t="s">
        <v>5609</v>
      </c>
      <c r="F8481" s="33" t="s">
        <v>859</v>
      </c>
      <c r="H8481" s="1">
        <v>36</v>
      </c>
      <c r="I8481" s="1">
        <v>12.5</v>
      </c>
      <c r="J8481" s="1">
        <v>23.1</v>
      </c>
      <c r="K8481" s="3">
        <v>1141</v>
      </c>
      <c r="N8481" s="1">
        <v>312</v>
      </c>
      <c r="O8481" s="1">
        <v>160.19999999999999</v>
      </c>
      <c r="Q8481" s="1">
        <v>13.7</v>
      </c>
      <c r="R8481" s="1">
        <v>20.7</v>
      </c>
      <c r="AJ8481" s="1" t="s">
        <v>412</v>
      </c>
      <c r="AK8481" s="19">
        <v>33</v>
      </c>
      <c r="AL8481" s="19">
        <v>131</v>
      </c>
      <c r="AN8481" s="3">
        <v>1971</v>
      </c>
      <c r="AQ8481">
        <v>80440</v>
      </c>
      <c r="AR8481" s="1" t="s">
        <v>62</v>
      </c>
    </row>
    <row r="8482" spans="1:44" x14ac:dyDescent="0.25">
      <c r="A8482" s="1">
        <v>10138</v>
      </c>
      <c r="B8482" s="1" t="s">
        <v>765</v>
      </c>
      <c r="C8482" s="1">
        <v>180</v>
      </c>
      <c r="D8482" s="1" t="s">
        <v>5609</v>
      </c>
      <c r="F8482" s="33" t="s">
        <v>859</v>
      </c>
      <c r="H8482" s="1">
        <v>51</v>
      </c>
      <c r="I8482" s="24">
        <v>14</v>
      </c>
      <c r="J8482" s="1">
        <v>22.8</v>
      </c>
      <c r="K8482" s="3">
        <v>1149</v>
      </c>
      <c r="N8482" s="1">
        <v>343</v>
      </c>
      <c r="O8482" s="1">
        <v>166.8</v>
      </c>
      <c r="Q8482" s="1">
        <v>26.7</v>
      </c>
      <c r="R8482" s="1">
        <v>16.3</v>
      </c>
      <c r="AJ8482" s="1" t="s">
        <v>412</v>
      </c>
      <c r="AK8482" s="19">
        <v>33</v>
      </c>
      <c r="AL8482" s="19">
        <v>131</v>
      </c>
      <c r="AN8482" s="3">
        <v>1971</v>
      </c>
      <c r="AQ8482">
        <v>80440</v>
      </c>
      <c r="AR8482" s="1" t="s">
        <v>62</v>
      </c>
    </row>
    <row r="8483" spans="1:44" x14ac:dyDescent="0.25">
      <c r="A8483" s="1">
        <v>10139</v>
      </c>
      <c r="B8483" s="1" t="s">
        <v>765</v>
      </c>
      <c r="C8483" s="1">
        <v>180</v>
      </c>
      <c r="D8483" s="1" t="s">
        <v>5609</v>
      </c>
      <c r="F8483" s="33" t="s">
        <v>859</v>
      </c>
      <c r="H8483" s="1">
        <v>51</v>
      </c>
      <c r="I8483" s="1">
        <v>12.7</v>
      </c>
      <c r="J8483" s="24">
        <v>22</v>
      </c>
      <c r="K8483" s="3">
        <v>1186</v>
      </c>
      <c r="N8483" s="1">
        <v>304</v>
      </c>
      <c r="O8483" s="1">
        <v>142.9</v>
      </c>
      <c r="Q8483" s="1">
        <v>20.3</v>
      </c>
      <c r="R8483" s="1">
        <v>15.3</v>
      </c>
      <c r="AJ8483" s="1" t="s">
        <v>412</v>
      </c>
      <c r="AK8483" s="19">
        <v>33</v>
      </c>
      <c r="AL8483" s="19">
        <v>131</v>
      </c>
      <c r="AN8483" s="3">
        <v>1971</v>
      </c>
      <c r="AQ8483">
        <v>80440</v>
      </c>
      <c r="AR8483" s="1" t="s">
        <v>62</v>
      </c>
    </row>
    <row r="8484" spans="1:44" x14ac:dyDescent="0.25">
      <c r="A8484" s="1">
        <v>10140</v>
      </c>
      <c r="B8484" s="1" t="s">
        <v>765</v>
      </c>
      <c r="C8484" s="1">
        <v>180</v>
      </c>
      <c r="D8484" s="1" t="s">
        <v>5609</v>
      </c>
      <c r="F8484" s="33" t="s">
        <v>859</v>
      </c>
      <c r="H8484" s="1">
        <v>62</v>
      </c>
      <c r="I8484" s="1">
        <v>21.2</v>
      </c>
      <c r="J8484" s="1">
        <v>26.5</v>
      </c>
      <c r="K8484" s="3">
        <v>1012</v>
      </c>
      <c r="N8484" s="1">
        <v>554</v>
      </c>
      <c r="O8484" s="24">
        <v>217</v>
      </c>
      <c r="Q8484" s="1">
        <v>13.5</v>
      </c>
      <c r="R8484" s="1">
        <v>15.8</v>
      </c>
      <c r="AJ8484" s="1" t="s">
        <v>412</v>
      </c>
      <c r="AK8484" s="19">
        <v>33</v>
      </c>
      <c r="AL8484" s="19">
        <v>131</v>
      </c>
      <c r="AN8484" s="3">
        <v>1971</v>
      </c>
      <c r="AQ8484">
        <v>80440</v>
      </c>
      <c r="AR8484" s="1" t="s">
        <v>62</v>
      </c>
    </row>
    <row r="8485" spans="1:44" x14ac:dyDescent="0.25">
      <c r="A8485" s="1">
        <v>10141</v>
      </c>
      <c r="B8485" s="1" t="s">
        <v>765</v>
      </c>
      <c r="C8485" s="1">
        <v>180</v>
      </c>
      <c r="D8485" s="1" t="s">
        <v>5609</v>
      </c>
      <c r="F8485" s="33" t="s">
        <v>859</v>
      </c>
      <c r="H8485" s="1">
        <v>62</v>
      </c>
      <c r="I8485" s="1">
        <v>14.4</v>
      </c>
      <c r="J8485" s="1">
        <v>17.8</v>
      </c>
      <c r="K8485" s="3">
        <v>2555</v>
      </c>
      <c r="N8485" s="1">
        <v>467</v>
      </c>
      <c r="O8485" s="1">
        <v>207.7</v>
      </c>
      <c r="Q8485" s="1">
        <v>11.4</v>
      </c>
      <c r="R8485" s="1">
        <v>14.9</v>
      </c>
      <c r="AJ8485" s="1" t="s">
        <v>412</v>
      </c>
      <c r="AK8485" s="19">
        <v>33</v>
      </c>
      <c r="AL8485" s="19">
        <v>131</v>
      </c>
      <c r="AN8485" s="3">
        <v>1971</v>
      </c>
      <c r="AQ8485">
        <v>80440</v>
      </c>
      <c r="AR8485" s="1" t="s">
        <v>62</v>
      </c>
    </row>
    <row r="8486" spans="1:44" x14ac:dyDescent="0.25">
      <c r="A8486" s="1">
        <v>10142</v>
      </c>
      <c r="B8486" s="1" t="s">
        <v>765</v>
      </c>
      <c r="C8486" s="1">
        <v>180</v>
      </c>
      <c r="D8486" s="1" t="s">
        <v>5609</v>
      </c>
      <c r="F8486" s="33" t="s">
        <v>859</v>
      </c>
      <c r="H8486" s="1">
        <v>30</v>
      </c>
      <c r="I8486" s="1">
        <v>14.9</v>
      </c>
      <c r="J8486" s="1">
        <v>16.100000000000001</v>
      </c>
      <c r="K8486" s="3">
        <v>1951</v>
      </c>
      <c r="N8486" s="1">
        <v>304</v>
      </c>
      <c r="O8486" s="1">
        <v>141.1</v>
      </c>
      <c r="Q8486" s="1">
        <v>14.4</v>
      </c>
      <c r="R8486" s="1">
        <v>13.3</v>
      </c>
      <c r="S8486" s="1">
        <v>50.7</v>
      </c>
      <c r="AJ8486" s="1" t="s">
        <v>412</v>
      </c>
      <c r="AK8486" s="19">
        <v>33</v>
      </c>
      <c r="AL8486" s="19">
        <v>131</v>
      </c>
      <c r="AM8486" s="1">
        <v>350</v>
      </c>
      <c r="AN8486" s="3">
        <v>1973</v>
      </c>
      <c r="AQ8486">
        <v>80440</v>
      </c>
      <c r="AR8486" s="1" t="s">
        <v>63</v>
      </c>
    </row>
    <row r="8487" spans="1:44" x14ac:dyDescent="0.25">
      <c r="A8487" s="1">
        <v>10143</v>
      </c>
      <c r="B8487" s="1" t="s">
        <v>765</v>
      </c>
      <c r="C8487" s="1">
        <v>180</v>
      </c>
      <c r="D8487" s="1" t="s">
        <v>5609</v>
      </c>
      <c r="F8487" s="33" t="s">
        <v>859</v>
      </c>
      <c r="H8487" s="1">
        <v>30</v>
      </c>
      <c r="I8487" s="1">
        <v>15.2</v>
      </c>
      <c r="J8487" s="1">
        <v>16.8</v>
      </c>
      <c r="K8487" s="3">
        <v>1776</v>
      </c>
      <c r="N8487" s="1">
        <v>297</v>
      </c>
      <c r="O8487" s="1">
        <v>137.69999999999999</v>
      </c>
      <c r="Q8487" s="1">
        <v>14.9</v>
      </c>
      <c r="R8487" s="1">
        <v>13.7</v>
      </c>
      <c r="S8487" s="1">
        <v>49.9</v>
      </c>
      <c r="AJ8487" s="1" t="s">
        <v>412</v>
      </c>
      <c r="AK8487" s="19">
        <v>33</v>
      </c>
      <c r="AL8487" s="19">
        <v>131</v>
      </c>
      <c r="AM8487" s="1">
        <v>350</v>
      </c>
      <c r="AN8487" s="3">
        <v>1973</v>
      </c>
      <c r="AQ8487">
        <v>80440</v>
      </c>
      <c r="AR8487" s="1" t="s">
        <v>63</v>
      </c>
    </row>
    <row r="8488" spans="1:44" x14ac:dyDescent="0.25">
      <c r="A8488" s="1">
        <v>10144</v>
      </c>
      <c r="B8488" s="1" t="s">
        <v>765</v>
      </c>
      <c r="C8488" s="1">
        <v>180</v>
      </c>
      <c r="D8488" s="1" t="s">
        <v>5609</v>
      </c>
      <c r="F8488" s="33" t="s">
        <v>859</v>
      </c>
      <c r="H8488" s="1">
        <v>30</v>
      </c>
      <c r="I8488" s="1">
        <v>14.7</v>
      </c>
      <c r="J8488" s="1">
        <v>15.5</v>
      </c>
      <c r="K8488" s="3">
        <v>2097</v>
      </c>
      <c r="N8488" s="1">
        <v>301</v>
      </c>
      <c r="O8488" s="1">
        <v>139.19999999999999</v>
      </c>
      <c r="Q8488" s="1">
        <v>13.8</v>
      </c>
      <c r="R8488" s="1">
        <v>12.9</v>
      </c>
      <c r="S8488" s="1">
        <v>49.8</v>
      </c>
      <c r="AJ8488" s="1" t="s">
        <v>412</v>
      </c>
      <c r="AK8488" s="19">
        <v>33</v>
      </c>
      <c r="AL8488" s="19">
        <v>131</v>
      </c>
      <c r="AM8488" s="1">
        <v>350</v>
      </c>
      <c r="AN8488" s="3">
        <v>1973</v>
      </c>
      <c r="AQ8488">
        <v>80440</v>
      </c>
      <c r="AR8488" s="1" t="s">
        <v>63</v>
      </c>
    </row>
    <row r="8489" spans="1:44" x14ac:dyDescent="0.25">
      <c r="A8489" s="1">
        <v>10145</v>
      </c>
      <c r="B8489" s="1" t="s">
        <v>765</v>
      </c>
      <c r="C8489" s="1">
        <v>180</v>
      </c>
      <c r="D8489" s="1" t="s">
        <v>5609</v>
      </c>
      <c r="F8489" s="33" t="s">
        <v>859</v>
      </c>
      <c r="H8489" s="1">
        <v>30</v>
      </c>
      <c r="I8489" s="1">
        <v>14.5</v>
      </c>
      <c r="J8489" s="1">
        <v>15.2</v>
      </c>
      <c r="K8489" s="3">
        <v>2266</v>
      </c>
      <c r="N8489" s="1">
        <v>313</v>
      </c>
      <c r="O8489" s="1">
        <v>145.4</v>
      </c>
      <c r="Q8489" s="1">
        <v>14.1</v>
      </c>
      <c r="R8489" s="1">
        <v>13.2</v>
      </c>
      <c r="S8489" s="1">
        <v>51.9</v>
      </c>
      <c r="AJ8489" s="1" t="s">
        <v>412</v>
      </c>
      <c r="AK8489" s="19">
        <v>33</v>
      </c>
      <c r="AL8489" s="19">
        <v>131</v>
      </c>
      <c r="AM8489" s="1">
        <v>350</v>
      </c>
      <c r="AN8489" s="3">
        <v>1973</v>
      </c>
      <c r="AQ8489">
        <v>80440</v>
      </c>
      <c r="AR8489" s="1" t="s">
        <v>63</v>
      </c>
    </row>
    <row r="8490" spans="1:44" x14ac:dyDescent="0.25">
      <c r="A8490" s="1">
        <v>10146</v>
      </c>
      <c r="B8490" s="1" t="s">
        <v>765</v>
      </c>
      <c r="C8490" s="1">
        <v>180</v>
      </c>
      <c r="D8490" s="1" t="s">
        <v>5609</v>
      </c>
      <c r="F8490" s="33" t="s">
        <v>859</v>
      </c>
      <c r="H8490" s="1">
        <v>45</v>
      </c>
      <c r="I8490" s="24">
        <v>16</v>
      </c>
      <c r="J8490" s="1">
        <v>16.2</v>
      </c>
      <c r="K8490" s="3">
        <v>3400</v>
      </c>
      <c r="N8490" s="1">
        <v>560</v>
      </c>
      <c r="O8490" s="1">
        <v>229.6</v>
      </c>
      <c r="Q8490" s="1">
        <v>12.8</v>
      </c>
      <c r="R8490" s="1">
        <v>11.9</v>
      </c>
      <c r="S8490" s="1">
        <v>72.7</v>
      </c>
      <c r="AJ8490" s="1" t="s">
        <v>412</v>
      </c>
      <c r="AK8490" s="19">
        <v>32.5</v>
      </c>
      <c r="AL8490" s="19">
        <v>130.5</v>
      </c>
      <c r="AM8490" s="1">
        <v>750</v>
      </c>
      <c r="AN8490" s="3">
        <v>1964</v>
      </c>
      <c r="AQ8490">
        <v>80440</v>
      </c>
      <c r="AR8490" s="1" t="s">
        <v>64</v>
      </c>
    </row>
    <row r="8491" spans="1:44" x14ac:dyDescent="0.25">
      <c r="A8491" s="1">
        <v>10147</v>
      </c>
      <c r="B8491" s="1" t="s">
        <v>765</v>
      </c>
      <c r="C8491" s="1">
        <v>180</v>
      </c>
      <c r="D8491" s="1" t="s">
        <v>5609</v>
      </c>
      <c r="F8491" s="33" t="s">
        <v>859</v>
      </c>
      <c r="H8491" s="1">
        <v>45</v>
      </c>
      <c r="I8491" s="1">
        <v>13.7</v>
      </c>
      <c r="J8491" s="1">
        <v>20.5</v>
      </c>
      <c r="K8491" s="3">
        <v>1152</v>
      </c>
      <c r="N8491" s="1">
        <v>262</v>
      </c>
      <c r="O8491" s="1">
        <v>113.1</v>
      </c>
      <c r="Q8491" s="1">
        <v>16.2</v>
      </c>
      <c r="R8491" s="1">
        <v>10.6</v>
      </c>
      <c r="AJ8491" s="1" t="s">
        <v>412</v>
      </c>
      <c r="AK8491" s="19">
        <v>34.07</v>
      </c>
      <c r="AL8491" s="19">
        <v>135.5</v>
      </c>
      <c r="AM8491" s="1">
        <v>1000</v>
      </c>
      <c r="AN8491" s="3">
        <v>1973</v>
      </c>
      <c r="AQ8491">
        <v>80440</v>
      </c>
      <c r="AR8491" s="1" t="s">
        <v>3111</v>
      </c>
    </row>
    <row r="8492" spans="1:44" x14ac:dyDescent="0.25">
      <c r="A8492" s="1">
        <v>10148</v>
      </c>
      <c r="B8492" s="1" t="s">
        <v>765</v>
      </c>
      <c r="C8492" s="1">
        <v>180</v>
      </c>
      <c r="D8492" s="1" t="s">
        <v>5609</v>
      </c>
      <c r="F8492" s="33" t="s">
        <v>859</v>
      </c>
      <c r="H8492" s="1">
        <v>46</v>
      </c>
      <c r="I8492" s="1">
        <v>13.9</v>
      </c>
      <c r="J8492" s="1">
        <v>20.8</v>
      </c>
      <c r="K8492" s="3">
        <v>1152</v>
      </c>
      <c r="N8492" s="1">
        <v>275</v>
      </c>
      <c r="O8492" s="1">
        <v>118.5</v>
      </c>
      <c r="Q8492" s="1">
        <v>17.3</v>
      </c>
      <c r="R8492" s="1">
        <v>11.2</v>
      </c>
      <c r="AJ8492" s="1" t="s">
        <v>412</v>
      </c>
      <c r="AK8492" s="19">
        <v>34.07</v>
      </c>
      <c r="AL8492" s="19">
        <v>135.5</v>
      </c>
      <c r="AM8492" s="1">
        <v>1000</v>
      </c>
      <c r="AN8492" s="3">
        <v>1973</v>
      </c>
      <c r="AQ8492">
        <v>80440</v>
      </c>
      <c r="AR8492" s="1" t="s">
        <v>3111</v>
      </c>
    </row>
    <row r="8493" spans="1:44" x14ac:dyDescent="0.25">
      <c r="A8493" s="1">
        <v>10149</v>
      </c>
      <c r="B8493" s="1" t="s">
        <v>765</v>
      </c>
      <c r="C8493" s="1">
        <v>180</v>
      </c>
      <c r="D8493" s="1" t="s">
        <v>5609</v>
      </c>
      <c r="F8493" s="33" t="s">
        <v>859</v>
      </c>
      <c r="H8493" s="1">
        <v>45</v>
      </c>
      <c r="I8493" s="1">
        <v>13.8</v>
      </c>
      <c r="J8493" s="1">
        <v>19.899999999999999</v>
      </c>
      <c r="K8493" s="3">
        <v>1040</v>
      </c>
      <c r="N8493" s="1">
        <v>225</v>
      </c>
      <c r="O8493" s="1">
        <v>96.8</v>
      </c>
      <c r="Q8493" s="1">
        <v>13.3</v>
      </c>
      <c r="R8493" s="1">
        <v>8.9</v>
      </c>
      <c r="AJ8493" s="1" t="s">
        <v>412</v>
      </c>
      <c r="AK8493" s="19">
        <v>34.07</v>
      </c>
      <c r="AL8493" s="19">
        <v>135.5</v>
      </c>
      <c r="AM8493" s="1">
        <v>1000</v>
      </c>
      <c r="AN8493" s="3">
        <v>1973</v>
      </c>
      <c r="AQ8493">
        <v>80440</v>
      </c>
      <c r="AR8493" s="1" t="s">
        <v>3111</v>
      </c>
    </row>
    <row r="8494" spans="1:44" x14ac:dyDescent="0.25">
      <c r="A8494" s="1">
        <v>10150</v>
      </c>
      <c r="B8494" s="1" t="s">
        <v>765</v>
      </c>
      <c r="C8494" s="1">
        <v>180</v>
      </c>
      <c r="D8494" s="1" t="s">
        <v>5609</v>
      </c>
      <c r="F8494" s="33" t="s">
        <v>859</v>
      </c>
      <c r="H8494" s="1">
        <v>46</v>
      </c>
      <c r="I8494" s="24">
        <v>14</v>
      </c>
      <c r="J8494" s="1">
        <v>20.2</v>
      </c>
      <c r="K8494" s="3">
        <v>1040</v>
      </c>
      <c r="N8494" s="1">
        <v>234</v>
      </c>
      <c r="O8494" s="1">
        <v>100.7</v>
      </c>
      <c r="Q8494" s="1">
        <v>14.1</v>
      </c>
      <c r="R8494" s="1">
        <v>9.4</v>
      </c>
      <c r="AJ8494" s="1" t="s">
        <v>412</v>
      </c>
      <c r="AK8494" s="19">
        <v>34.07</v>
      </c>
      <c r="AL8494" s="19">
        <v>135.5</v>
      </c>
      <c r="AM8494" s="1">
        <v>1000</v>
      </c>
      <c r="AN8494" s="3">
        <v>1973</v>
      </c>
      <c r="AQ8494">
        <v>80440</v>
      </c>
      <c r="AR8494" s="1" t="s">
        <v>3111</v>
      </c>
    </row>
    <row r="8495" spans="1:44" x14ac:dyDescent="0.25">
      <c r="A8495" s="1">
        <v>10151</v>
      </c>
      <c r="B8495" s="1" t="s">
        <v>765</v>
      </c>
      <c r="C8495" s="1">
        <v>180</v>
      </c>
      <c r="D8495" s="1" t="s">
        <v>5609</v>
      </c>
      <c r="F8495" s="33" t="s">
        <v>859</v>
      </c>
      <c r="H8495" s="1">
        <v>17</v>
      </c>
      <c r="I8495" s="1">
        <v>7.8</v>
      </c>
      <c r="J8495" s="24">
        <v>11</v>
      </c>
      <c r="K8495" s="3">
        <v>3600</v>
      </c>
      <c r="N8495" s="1">
        <v>153</v>
      </c>
      <c r="O8495" s="1">
        <v>69.3</v>
      </c>
      <c r="Q8495" s="1">
        <v>10.8</v>
      </c>
      <c r="R8495" s="1">
        <v>14.3</v>
      </c>
      <c r="S8495" s="1">
        <v>31.5</v>
      </c>
      <c r="AJ8495" s="1" t="s">
        <v>412</v>
      </c>
      <c r="AK8495" s="19">
        <v>36.78</v>
      </c>
      <c r="AL8495" s="19">
        <v>139.93</v>
      </c>
      <c r="AM8495" s="1" t="s">
        <v>447</v>
      </c>
      <c r="AN8495" s="3">
        <v>1977</v>
      </c>
      <c r="AQ8495">
        <v>80440</v>
      </c>
      <c r="AR8495" s="1" t="s">
        <v>55</v>
      </c>
    </row>
    <row r="8496" spans="1:44" x14ac:dyDescent="0.25">
      <c r="A8496" s="1">
        <v>10152</v>
      </c>
      <c r="B8496" s="1" t="s">
        <v>765</v>
      </c>
      <c r="C8496" s="1">
        <v>180</v>
      </c>
      <c r="D8496" s="1" t="s">
        <v>5609</v>
      </c>
      <c r="F8496" s="33" t="s">
        <v>859</v>
      </c>
      <c r="H8496" s="1">
        <v>48</v>
      </c>
      <c r="I8496" s="1">
        <v>17.600000000000001</v>
      </c>
      <c r="J8496" s="1">
        <v>22.6</v>
      </c>
      <c r="K8496" s="3">
        <v>1230</v>
      </c>
      <c r="N8496" s="1">
        <v>488</v>
      </c>
      <c r="O8496" s="1">
        <v>170.2</v>
      </c>
      <c r="Q8496" s="1">
        <v>18.8</v>
      </c>
      <c r="R8496" s="1">
        <v>15.7</v>
      </c>
      <c r="S8496" s="1">
        <v>68.2</v>
      </c>
      <c r="AJ8496" s="1" t="s">
        <v>412</v>
      </c>
      <c r="AK8496" s="19">
        <v>36.78</v>
      </c>
      <c r="AL8496" s="19">
        <v>139.93</v>
      </c>
      <c r="AM8496" s="1" t="s">
        <v>447</v>
      </c>
      <c r="AN8496" s="3">
        <v>1977</v>
      </c>
      <c r="AQ8496">
        <v>80440</v>
      </c>
      <c r="AR8496" s="1" t="s">
        <v>55</v>
      </c>
    </row>
    <row r="8497" spans="1:44" x14ac:dyDescent="0.25">
      <c r="A8497" s="1">
        <v>10153</v>
      </c>
      <c r="B8497" s="1" t="s">
        <v>765</v>
      </c>
      <c r="C8497" s="1">
        <v>180</v>
      </c>
      <c r="D8497" s="1" t="s">
        <v>5609</v>
      </c>
      <c r="F8497" s="33" t="s">
        <v>859</v>
      </c>
      <c r="H8497" s="1">
        <v>40</v>
      </c>
      <c r="I8497" s="1">
        <v>17.3</v>
      </c>
      <c r="J8497" s="24">
        <v>19</v>
      </c>
      <c r="K8497" s="3">
        <v>1345</v>
      </c>
      <c r="N8497" s="1">
        <v>300</v>
      </c>
      <c r="O8497" s="1">
        <v>147.30000000000001</v>
      </c>
      <c r="P8497" s="1">
        <v>10</v>
      </c>
      <c r="Q8497" s="1">
        <v>13.3</v>
      </c>
      <c r="R8497" s="1">
        <v>6.7</v>
      </c>
      <c r="AJ8497" s="1" t="s">
        <v>412</v>
      </c>
      <c r="AK8497" s="19">
        <v>34.729999999999997</v>
      </c>
      <c r="AL8497" s="19">
        <v>136.19999999999999</v>
      </c>
      <c r="AM8497" s="1" t="s">
        <v>448</v>
      </c>
      <c r="AN8497" s="3">
        <v>1977</v>
      </c>
      <c r="AQ8497">
        <v>80440</v>
      </c>
      <c r="AR8497" s="1" t="s">
        <v>65</v>
      </c>
    </row>
    <row r="8498" spans="1:44" x14ac:dyDescent="0.25">
      <c r="A8498" s="1">
        <v>10154</v>
      </c>
      <c r="B8498" s="1" t="s">
        <v>765</v>
      </c>
      <c r="C8498" s="1">
        <v>180</v>
      </c>
      <c r="D8498" s="1" t="s">
        <v>5609</v>
      </c>
      <c r="F8498" s="33" t="s">
        <v>859</v>
      </c>
      <c r="H8498" s="1">
        <v>40</v>
      </c>
      <c r="I8498" s="1">
        <v>17.100000000000001</v>
      </c>
      <c r="J8498" s="1">
        <v>18.8</v>
      </c>
      <c r="K8498" s="3">
        <v>1231</v>
      </c>
      <c r="N8498" s="1">
        <v>241</v>
      </c>
      <c r="O8498" s="1">
        <v>112.7</v>
      </c>
      <c r="P8498" s="1">
        <v>7.1</v>
      </c>
      <c r="Q8498" s="1">
        <v>13.2</v>
      </c>
      <c r="R8498" s="1">
        <v>5.9</v>
      </c>
      <c r="AJ8498" s="1" t="s">
        <v>412</v>
      </c>
      <c r="AK8498" s="19">
        <v>34.729999999999997</v>
      </c>
      <c r="AL8498" s="19">
        <v>136.19999999999999</v>
      </c>
      <c r="AM8498" s="1" t="s">
        <v>448</v>
      </c>
      <c r="AN8498" s="3">
        <v>1977</v>
      </c>
      <c r="AQ8498">
        <v>80440</v>
      </c>
      <c r="AR8498" s="1" t="s">
        <v>65</v>
      </c>
    </row>
    <row r="8499" spans="1:44" x14ac:dyDescent="0.25">
      <c r="A8499" s="1">
        <v>10155</v>
      </c>
      <c r="B8499" s="1" t="s">
        <v>765</v>
      </c>
      <c r="C8499" s="1">
        <v>180</v>
      </c>
      <c r="D8499" s="1" t="s">
        <v>5609</v>
      </c>
      <c r="F8499" s="33" t="s">
        <v>859</v>
      </c>
      <c r="H8499" s="1">
        <v>38</v>
      </c>
      <c r="I8499" s="1">
        <v>16.7</v>
      </c>
      <c r="J8499" s="1">
        <v>19.899999999999999</v>
      </c>
      <c r="K8499" s="3">
        <v>1206</v>
      </c>
      <c r="N8499" s="1">
        <v>255</v>
      </c>
      <c r="O8499" s="1">
        <v>124.8</v>
      </c>
      <c r="P8499" s="1">
        <v>9</v>
      </c>
      <c r="Q8499" s="1">
        <v>16.2</v>
      </c>
      <c r="R8499" s="1">
        <v>10.199999999999999</v>
      </c>
      <c r="AJ8499" s="1" t="s">
        <v>412</v>
      </c>
      <c r="AK8499" s="19">
        <v>34.729999999999997</v>
      </c>
      <c r="AL8499" s="19">
        <v>136.19999999999999</v>
      </c>
      <c r="AM8499" s="1" t="s">
        <v>448</v>
      </c>
      <c r="AN8499" s="3">
        <v>1977</v>
      </c>
      <c r="AQ8499">
        <v>80440</v>
      </c>
      <c r="AR8499" s="1" t="s">
        <v>65</v>
      </c>
    </row>
    <row r="8500" spans="1:44" x14ac:dyDescent="0.25">
      <c r="A8500" s="1">
        <v>10156</v>
      </c>
      <c r="B8500" s="1" t="s">
        <v>765</v>
      </c>
      <c r="C8500" s="1">
        <v>180</v>
      </c>
      <c r="D8500" s="1" t="s">
        <v>5609</v>
      </c>
      <c r="F8500" s="33" t="s">
        <v>859</v>
      </c>
      <c r="H8500" s="1">
        <v>20</v>
      </c>
      <c r="I8500" s="1">
        <v>8.9</v>
      </c>
      <c r="J8500" s="1">
        <v>12.1</v>
      </c>
      <c r="K8500" s="3">
        <v>2600</v>
      </c>
      <c r="N8500" s="1">
        <v>139</v>
      </c>
      <c r="O8500" s="1">
        <v>55.2</v>
      </c>
      <c r="Q8500" s="1">
        <v>7.9</v>
      </c>
      <c r="R8500" s="1">
        <v>14.5</v>
      </c>
      <c r="S8500" s="1">
        <v>22.2</v>
      </c>
      <c r="AJ8500" s="1" t="s">
        <v>412</v>
      </c>
      <c r="AK8500" s="19">
        <v>33.5</v>
      </c>
      <c r="AL8500" s="19">
        <v>133.5</v>
      </c>
      <c r="AM8500" s="1">
        <v>1250</v>
      </c>
      <c r="AN8500" s="3">
        <v>1978</v>
      </c>
      <c r="AQ8500">
        <v>80440</v>
      </c>
      <c r="AR8500" s="1" t="s">
        <v>66</v>
      </c>
    </row>
    <row r="8501" spans="1:44" x14ac:dyDescent="0.25">
      <c r="A8501" s="1">
        <v>10157</v>
      </c>
      <c r="B8501" s="1" t="s">
        <v>765</v>
      </c>
      <c r="C8501" s="1">
        <v>180</v>
      </c>
      <c r="D8501" s="1" t="s">
        <v>5609</v>
      </c>
      <c r="F8501" s="33" t="s">
        <v>859</v>
      </c>
      <c r="H8501" s="1">
        <v>20</v>
      </c>
      <c r="I8501" s="24">
        <v>9</v>
      </c>
      <c r="J8501" s="1">
        <v>11.4</v>
      </c>
      <c r="K8501" s="3">
        <v>3025</v>
      </c>
      <c r="N8501" s="1">
        <v>139</v>
      </c>
      <c r="O8501" s="1">
        <v>55.6</v>
      </c>
      <c r="Q8501" s="1">
        <v>7.5</v>
      </c>
      <c r="R8501" s="1">
        <v>14.4</v>
      </c>
      <c r="S8501" s="1">
        <v>22.1</v>
      </c>
      <c r="AJ8501" s="1" t="s">
        <v>412</v>
      </c>
      <c r="AK8501" s="19">
        <v>33.5</v>
      </c>
      <c r="AL8501" s="19">
        <v>133.5</v>
      </c>
      <c r="AM8501" s="1">
        <v>1250</v>
      </c>
      <c r="AN8501" s="3">
        <v>1978</v>
      </c>
      <c r="AQ8501">
        <v>80440</v>
      </c>
      <c r="AR8501" s="1" t="s">
        <v>66</v>
      </c>
    </row>
    <row r="8502" spans="1:44" x14ac:dyDescent="0.25">
      <c r="A8502" s="1">
        <v>10158</v>
      </c>
      <c r="B8502" s="1" t="s">
        <v>765</v>
      </c>
      <c r="C8502" s="1">
        <v>180</v>
      </c>
      <c r="D8502" s="1" t="s">
        <v>5609</v>
      </c>
      <c r="F8502" s="33" t="s">
        <v>859</v>
      </c>
      <c r="H8502" s="1">
        <v>20</v>
      </c>
      <c r="I8502" s="1">
        <v>9.1999999999999993</v>
      </c>
      <c r="J8502" s="1">
        <v>11.3</v>
      </c>
      <c r="K8502" s="3">
        <v>3125</v>
      </c>
      <c r="N8502" s="1">
        <v>139</v>
      </c>
      <c r="O8502" s="1">
        <v>55.7</v>
      </c>
      <c r="Q8502" s="1">
        <v>7.3</v>
      </c>
      <c r="R8502" s="1">
        <v>14.3</v>
      </c>
      <c r="S8502" s="1">
        <v>22.1</v>
      </c>
      <c r="AJ8502" s="1" t="s">
        <v>412</v>
      </c>
      <c r="AK8502" s="19">
        <v>33.5</v>
      </c>
      <c r="AL8502" s="19">
        <v>133.5</v>
      </c>
      <c r="AM8502" s="1">
        <v>1250</v>
      </c>
      <c r="AN8502" s="3">
        <v>1978</v>
      </c>
      <c r="AQ8502">
        <v>80440</v>
      </c>
      <c r="AR8502" s="1" t="s">
        <v>66</v>
      </c>
    </row>
    <row r="8503" spans="1:44" x14ac:dyDescent="0.25">
      <c r="A8503" s="1">
        <v>10159</v>
      </c>
      <c r="B8503" s="1" t="s">
        <v>765</v>
      </c>
      <c r="C8503" s="1">
        <v>180</v>
      </c>
      <c r="D8503" s="1" t="s">
        <v>5609</v>
      </c>
      <c r="F8503" s="33" t="s">
        <v>859</v>
      </c>
      <c r="H8503" s="1">
        <v>20</v>
      </c>
      <c r="I8503" s="1">
        <v>9.4</v>
      </c>
      <c r="J8503" s="1">
        <v>11.6</v>
      </c>
      <c r="K8503" s="3">
        <v>3244</v>
      </c>
      <c r="N8503" s="1">
        <v>157</v>
      </c>
      <c r="O8503" s="1">
        <v>62.2</v>
      </c>
      <c r="Q8503" s="1">
        <v>8.6999999999999993</v>
      </c>
      <c r="R8503" s="1">
        <v>16.3</v>
      </c>
      <c r="S8503" s="1">
        <v>24.9</v>
      </c>
      <c r="AJ8503" s="1" t="s">
        <v>412</v>
      </c>
      <c r="AK8503" s="19">
        <v>33.5</v>
      </c>
      <c r="AL8503" s="19">
        <v>133.5</v>
      </c>
      <c r="AM8503" s="1">
        <v>1250</v>
      </c>
      <c r="AN8503" s="3">
        <v>1978</v>
      </c>
      <c r="AQ8503">
        <v>80440</v>
      </c>
      <c r="AR8503" s="1" t="s">
        <v>66</v>
      </c>
    </row>
    <row r="8504" spans="1:44" x14ac:dyDescent="0.25">
      <c r="A8504" s="1">
        <v>10160</v>
      </c>
      <c r="B8504" s="1" t="s">
        <v>765</v>
      </c>
      <c r="C8504" s="1">
        <v>180</v>
      </c>
      <c r="D8504" s="1" t="s">
        <v>5609</v>
      </c>
      <c r="F8504" s="33" t="s">
        <v>859</v>
      </c>
      <c r="H8504" s="1">
        <v>42</v>
      </c>
      <c r="I8504" s="1">
        <v>15.8</v>
      </c>
      <c r="J8504" s="24">
        <v>24</v>
      </c>
      <c r="K8504" s="3">
        <v>1338</v>
      </c>
      <c r="N8504" s="1">
        <v>468</v>
      </c>
      <c r="O8504" s="1">
        <v>188.3</v>
      </c>
      <c r="Q8504" s="24">
        <v>18</v>
      </c>
      <c r="R8504" s="1">
        <v>16.2</v>
      </c>
      <c r="S8504" s="1">
        <v>63.6</v>
      </c>
      <c r="AJ8504" s="1" t="s">
        <v>412</v>
      </c>
      <c r="AK8504" s="19">
        <v>33.5</v>
      </c>
      <c r="AL8504" s="19">
        <v>133.5</v>
      </c>
      <c r="AM8504" s="1">
        <v>1250</v>
      </c>
      <c r="AN8504" s="3">
        <v>1978</v>
      </c>
      <c r="AQ8504">
        <v>80440</v>
      </c>
      <c r="AR8504" s="1" t="s">
        <v>66</v>
      </c>
    </row>
    <row r="8505" spans="1:44" x14ac:dyDescent="0.25">
      <c r="A8505" s="1">
        <v>10161</v>
      </c>
      <c r="B8505" s="1" t="s">
        <v>765</v>
      </c>
      <c r="C8505" s="1">
        <v>180</v>
      </c>
      <c r="D8505" s="1" t="s">
        <v>5609</v>
      </c>
      <c r="F8505" s="33" t="s">
        <v>859</v>
      </c>
      <c r="H8505" s="1">
        <v>42</v>
      </c>
      <c r="I8505" s="1">
        <v>16.600000000000001</v>
      </c>
      <c r="J8505" s="1">
        <v>23.1</v>
      </c>
      <c r="K8505" s="3">
        <v>1375</v>
      </c>
      <c r="N8505" s="1">
        <v>482</v>
      </c>
      <c r="O8505" s="1">
        <v>178.3</v>
      </c>
      <c r="Q8505" s="1">
        <v>17.2</v>
      </c>
      <c r="R8505" s="1">
        <v>15.4</v>
      </c>
      <c r="S8505" s="1">
        <v>60.3</v>
      </c>
      <c r="AJ8505" s="1" t="s">
        <v>412</v>
      </c>
      <c r="AK8505" s="19">
        <v>33.5</v>
      </c>
      <c r="AL8505" s="19">
        <v>133.5</v>
      </c>
      <c r="AM8505" s="1">
        <v>1250</v>
      </c>
      <c r="AN8505" s="3">
        <v>1978</v>
      </c>
      <c r="AQ8505">
        <v>80440</v>
      </c>
      <c r="AR8505" s="1" t="s">
        <v>66</v>
      </c>
    </row>
    <row r="8506" spans="1:44" x14ac:dyDescent="0.25">
      <c r="A8506" s="1">
        <v>10162</v>
      </c>
      <c r="B8506" s="1" t="s">
        <v>765</v>
      </c>
      <c r="C8506" s="1">
        <v>180</v>
      </c>
      <c r="D8506" s="1" t="s">
        <v>5609</v>
      </c>
      <c r="F8506" s="33" t="s">
        <v>859</v>
      </c>
      <c r="H8506" s="1">
        <v>42</v>
      </c>
      <c r="I8506" s="24">
        <v>16</v>
      </c>
      <c r="J8506" s="24">
        <v>23</v>
      </c>
      <c r="K8506" s="3">
        <v>1463</v>
      </c>
      <c r="N8506" s="1">
        <v>486</v>
      </c>
      <c r="O8506" s="1">
        <v>189.5</v>
      </c>
      <c r="Q8506" s="1">
        <v>17.899999999999999</v>
      </c>
      <c r="R8506" s="1">
        <v>16.2</v>
      </c>
      <c r="S8506" s="1">
        <v>63.9</v>
      </c>
      <c r="AJ8506" s="1" t="s">
        <v>412</v>
      </c>
      <c r="AK8506" s="19">
        <v>33.5</v>
      </c>
      <c r="AL8506" s="19">
        <v>133.5</v>
      </c>
      <c r="AM8506" s="1">
        <v>1250</v>
      </c>
      <c r="AN8506" s="3">
        <v>1978</v>
      </c>
      <c r="AQ8506">
        <v>80440</v>
      </c>
      <c r="AR8506" s="1" t="s">
        <v>66</v>
      </c>
    </row>
    <row r="8507" spans="1:44" x14ac:dyDescent="0.25">
      <c r="A8507" s="1">
        <v>10163</v>
      </c>
      <c r="B8507" s="1" t="s">
        <v>765</v>
      </c>
      <c r="C8507" s="1">
        <v>180</v>
      </c>
      <c r="D8507" s="1" t="s">
        <v>5609</v>
      </c>
      <c r="F8507" s="33" t="s">
        <v>859</v>
      </c>
      <c r="H8507" s="1">
        <v>42</v>
      </c>
      <c r="I8507" s="1">
        <v>15.9</v>
      </c>
      <c r="J8507" s="1">
        <v>23.5</v>
      </c>
      <c r="K8507" s="3">
        <v>1488</v>
      </c>
      <c r="N8507" s="1">
        <v>506</v>
      </c>
      <c r="O8507" s="24">
        <v>200</v>
      </c>
      <c r="Q8507" s="1">
        <v>18.899999999999999</v>
      </c>
      <c r="R8507" s="1">
        <v>17.100000000000001</v>
      </c>
      <c r="S8507" s="1">
        <v>64.7</v>
      </c>
      <c r="AJ8507" s="1" t="s">
        <v>412</v>
      </c>
      <c r="AK8507" s="19">
        <v>33.5</v>
      </c>
      <c r="AL8507" s="19">
        <v>133.5</v>
      </c>
      <c r="AM8507" s="1">
        <v>1250</v>
      </c>
      <c r="AN8507" s="3">
        <v>1978</v>
      </c>
      <c r="AQ8507">
        <v>80440</v>
      </c>
      <c r="AR8507" s="1" t="s">
        <v>66</v>
      </c>
    </row>
    <row r="8508" spans="1:44" x14ac:dyDescent="0.25">
      <c r="A8508" s="1">
        <v>10164</v>
      </c>
      <c r="B8508" s="1" t="s">
        <v>765</v>
      </c>
      <c r="C8508" s="1">
        <v>180</v>
      </c>
      <c r="D8508" s="1" t="s">
        <v>5609</v>
      </c>
      <c r="F8508" s="33" t="s">
        <v>859</v>
      </c>
      <c r="H8508" s="1">
        <v>42</v>
      </c>
      <c r="I8508" s="1">
        <v>14.6</v>
      </c>
      <c r="J8508" s="1">
        <v>22.5</v>
      </c>
      <c r="K8508" s="3">
        <v>1613</v>
      </c>
      <c r="N8508" s="1">
        <v>464</v>
      </c>
      <c r="O8508" s="1">
        <v>199.2</v>
      </c>
      <c r="Q8508" s="1">
        <v>18.3</v>
      </c>
      <c r="R8508" s="1">
        <v>16.8</v>
      </c>
      <c r="S8508" s="1">
        <v>66.900000000000006</v>
      </c>
      <c r="AJ8508" s="1" t="s">
        <v>412</v>
      </c>
      <c r="AK8508" s="19">
        <v>33.5</v>
      </c>
      <c r="AL8508" s="19">
        <v>133.5</v>
      </c>
      <c r="AM8508" s="1">
        <v>1250</v>
      </c>
      <c r="AN8508" s="3">
        <v>1978</v>
      </c>
      <c r="AQ8508">
        <v>80440</v>
      </c>
      <c r="AR8508" s="1" t="s">
        <v>66</v>
      </c>
    </row>
    <row r="8509" spans="1:44" x14ac:dyDescent="0.25">
      <c r="A8509" s="1">
        <v>10165</v>
      </c>
      <c r="B8509" s="1" t="s">
        <v>765</v>
      </c>
      <c r="C8509" s="1">
        <v>180</v>
      </c>
      <c r="D8509" s="1" t="s">
        <v>5609</v>
      </c>
      <c r="F8509" s="33" t="s">
        <v>859</v>
      </c>
      <c r="H8509" s="1">
        <v>48</v>
      </c>
      <c r="I8509" s="1">
        <v>17.2</v>
      </c>
      <c r="J8509" s="1">
        <v>23.3</v>
      </c>
      <c r="K8509" s="3">
        <v>1325</v>
      </c>
      <c r="N8509" s="1">
        <v>455</v>
      </c>
      <c r="O8509" s="1">
        <v>190.9</v>
      </c>
      <c r="Q8509" s="1">
        <v>32.9</v>
      </c>
      <c r="R8509" s="1">
        <v>12.1</v>
      </c>
      <c r="S8509" s="1">
        <v>67.400000000000006</v>
      </c>
      <c r="AJ8509" s="1" t="s">
        <v>412</v>
      </c>
      <c r="AK8509" s="19">
        <v>33.5</v>
      </c>
      <c r="AL8509" s="19">
        <v>133.5</v>
      </c>
      <c r="AM8509" s="1">
        <v>1250</v>
      </c>
      <c r="AN8509" s="3">
        <v>1978</v>
      </c>
      <c r="AQ8509">
        <v>80440</v>
      </c>
      <c r="AR8509" s="1" t="s">
        <v>66</v>
      </c>
    </row>
    <row r="8510" spans="1:44" x14ac:dyDescent="0.25">
      <c r="A8510" s="1">
        <v>10166</v>
      </c>
      <c r="B8510" s="1" t="s">
        <v>765</v>
      </c>
      <c r="C8510" s="1">
        <v>180</v>
      </c>
      <c r="D8510" s="1" t="s">
        <v>5609</v>
      </c>
      <c r="F8510" s="33" t="s">
        <v>859</v>
      </c>
      <c r="H8510" s="1">
        <v>50</v>
      </c>
      <c r="I8510" s="1">
        <v>17.8</v>
      </c>
      <c r="J8510" s="1">
        <v>22.8</v>
      </c>
      <c r="K8510" s="3">
        <v>1434</v>
      </c>
      <c r="N8510" s="1">
        <v>472</v>
      </c>
      <c r="O8510" s="1">
        <v>179.6</v>
      </c>
      <c r="Q8510" s="1">
        <v>20.399999999999999</v>
      </c>
      <c r="R8510" s="1">
        <v>12.8</v>
      </c>
      <c r="S8510" s="1">
        <v>60.8</v>
      </c>
      <c r="AJ8510" s="1" t="s">
        <v>412</v>
      </c>
      <c r="AK8510" s="19">
        <v>33.5</v>
      </c>
      <c r="AL8510" s="19">
        <v>133.5</v>
      </c>
      <c r="AM8510" s="1">
        <v>1250</v>
      </c>
      <c r="AN8510" s="3">
        <v>1978</v>
      </c>
      <c r="AQ8510">
        <v>80440</v>
      </c>
      <c r="AR8510" s="1" t="s">
        <v>66</v>
      </c>
    </row>
    <row r="8511" spans="1:44" x14ac:dyDescent="0.25">
      <c r="A8511" s="1">
        <v>10167</v>
      </c>
      <c r="B8511" s="1" t="s">
        <v>765</v>
      </c>
      <c r="C8511" s="1">
        <v>180</v>
      </c>
      <c r="D8511" s="1" t="s">
        <v>5609</v>
      </c>
      <c r="F8511" s="33" t="s">
        <v>859</v>
      </c>
      <c r="H8511" s="1">
        <v>48</v>
      </c>
      <c r="I8511" s="1">
        <v>17.600000000000001</v>
      </c>
      <c r="J8511" s="1">
        <v>21.7</v>
      </c>
      <c r="K8511" s="3">
        <v>1600</v>
      </c>
      <c r="N8511" s="1">
        <v>503</v>
      </c>
      <c r="O8511" s="1">
        <v>208.2</v>
      </c>
      <c r="Q8511" s="1">
        <v>25.7</v>
      </c>
      <c r="R8511" s="1">
        <v>13.3</v>
      </c>
      <c r="S8511" s="1">
        <v>70.599999999999994</v>
      </c>
      <c r="AJ8511" s="1" t="s">
        <v>412</v>
      </c>
      <c r="AK8511" s="19">
        <v>33.5</v>
      </c>
      <c r="AL8511" s="19">
        <v>133.5</v>
      </c>
      <c r="AM8511" s="1">
        <v>1250</v>
      </c>
      <c r="AN8511" s="3">
        <v>1978</v>
      </c>
      <c r="AQ8511">
        <v>80440</v>
      </c>
      <c r="AR8511" s="1" t="s">
        <v>66</v>
      </c>
    </row>
    <row r="8512" spans="1:44" x14ac:dyDescent="0.25">
      <c r="A8512" s="1">
        <v>10168</v>
      </c>
      <c r="B8512" s="1" t="s">
        <v>765</v>
      </c>
      <c r="C8512" s="1">
        <v>180</v>
      </c>
      <c r="D8512" s="1" t="s">
        <v>5609</v>
      </c>
      <c r="F8512" s="33" t="s">
        <v>859</v>
      </c>
      <c r="H8512" s="1">
        <v>49</v>
      </c>
      <c r="I8512" s="1">
        <v>11.3</v>
      </c>
      <c r="J8512" s="1">
        <v>14.6</v>
      </c>
      <c r="K8512" s="3">
        <v>2854</v>
      </c>
      <c r="N8512" s="1">
        <v>264</v>
      </c>
      <c r="O8512" s="1">
        <v>144.19999999999999</v>
      </c>
      <c r="Q8512" s="1">
        <v>26.4</v>
      </c>
      <c r="R8512" s="1">
        <v>14.7</v>
      </c>
      <c r="S8512" s="1">
        <v>44.4</v>
      </c>
      <c r="AJ8512" s="1" t="s">
        <v>412</v>
      </c>
      <c r="AK8512" s="19">
        <v>33.5</v>
      </c>
      <c r="AL8512" s="19">
        <v>133.5</v>
      </c>
      <c r="AM8512" s="1">
        <v>1250</v>
      </c>
      <c r="AN8512" s="3">
        <v>1978</v>
      </c>
      <c r="AQ8512">
        <v>80440</v>
      </c>
      <c r="AR8512" s="1" t="s">
        <v>66</v>
      </c>
    </row>
    <row r="8513" spans="1:44" x14ac:dyDescent="0.25">
      <c r="A8513" s="1">
        <v>10169</v>
      </c>
      <c r="B8513" s="1" t="s">
        <v>765</v>
      </c>
      <c r="C8513" s="1">
        <v>180</v>
      </c>
      <c r="D8513" s="1" t="s">
        <v>5609</v>
      </c>
      <c r="F8513" s="33" t="s">
        <v>859</v>
      </c>
      <c r="H8513" s="1">
        <v>49</v>
      </c>
      <c r="I8513" s="1">
        <v>13.3</v>
      </c>
      <c r="J8513" s="1">
        <v>16.2</v>
      </c>
      <c r="K8513" s="3">
        <v>2470</v>
      </c>
      <c r="N8513" s="1">
        <v>331</v>
      </c>
      <c r="O8513" s="1">
        <v>140.80000000000001</v>
      </c>
      <c r="Q8513" s="1">
        <v>20.9</v>
      </c>
      <c r="R8513" s="1">
        <v>11.7</v>
      </c>
      <c r="S8513" s="1">
        <v>49.5</v>
      </c>
      <c r="AJ8513" s="1" t="s">
        <v>412</v>
      </c>
      <c r="AK8513" s="19">
        <v>33.5</v>
      </c>
      <c r="AL8513" s="19">
        <v>133.5</v>
      </c>
      <c r="AM8513" s="1">
        <v>1250</v>
      </c>
      <c r="AN8513" s="3">
        <v>1978</v>
      </c>
      <c r="AQ8513">
        <v>80440</v>
      </c>
      <c r="AR8513" s="1" t="s">
        <v>66</v>
      </c>
    </row>
    <row r="8514" spans="1:44" x14ac:dyDescent="0.25">
      <c r="A8514" s="1">
        <v>10170</v>
      </c>
      <c r="B8514" s="1" t="s">
        <v>765</v>
      </c>
      <c r="C8514" s="1">
        <v>180</v>
      </c>
      <c r="D8514" s="1" t="s">
        <v>5609</v>
      </c>
      <c r="F8514" s="33" t="s">
        <v>859</v>
      </c>
      <c r="H8514" s="1">
        <v>50</v>
      </c>
      <c r="I8514" s="24">
        <v>13.7</v>
      </c>
      <c r="J8514" s="1">
        <v>15.4</v>
      </c>
      <c r="K8514" s="3">
        <v>3192</v>
      </c>
      <c r="N8514" s="1">
        <v>412</v>
      </c>
      <c r="O8514" s="1">
        <v>171.6</v>
      </c>
      <c r="Q8514" s="1">
        <v>22.2</v>
      </c>
      <c r="R8514" s="1">
        <v>11.4</v>
      </c>
      <c r="S8514" s="1">
        <v>58.6</v>
      </c>
      <c r="AJ8514" s="1" t="s">
        <v>412</v>
      </c>
      <c r="AK8514" s="19">
        <v>33.5</v>
      </c>
      <c r="AL8514" s="19">
        <v>133.5</v>
      </c>
      <c r="AM8514" s="1">
        <v>1250</v>
      </c>
      <c r="AN8514" s="3">
        <v>1978</v>
      </c>
      <c r="AQ8514">
        <v>80440</v>
      </c>
      <c r="AR8514" s="1" t="s">
        <v>66</v>
      </c>
    </row>
    <row r="8515" spans="1:44" x14ac:dyDescent="0.25">
      <c r="A8515" s="1">
        <v>10171</v>
      </c>
      <c r="B8515" s="1" t="s">
        <v>766</v>
      </c>
      <c r="C8515" s="1">
        <v>180</v>
      </c>
      <c r="D8515" s="1" t="s">
        <v>5607</v>
      </c>
      <c r="F8515" s="33" t="s">
        <v>859</v>
      </c>
      <c r="H8515" s="1">
        <v>11</v>
      </c>
      <c r="I8515" s="24">
        <v>6</v>
      </c>
      <c r="J8515" s="1">
        <v>5.9</v>
      </c>
      <c r="K8515" s="3">
        <v>10000</v>
      </c>
      <c r="N8515" s="1">
        <v>98</v>
      </c>
      <c r="O8515" s="1">
        <v>34.9</v>
      </c>
      <c r="Q8515" s="1">
        <v>3.4</v>
      </c>
      <c r="R8515" s="1">
        <v>18.7</v>
      </c>
      <c r="AJ8515" s="1" t="s">
        <v>412</v>
      </c>
      <c r="AK8515" s="19">
        <v>32.5</v>
      </c>
      <c r="AL8515" s="19">
        <v>130.44999999999999</v>
      </c>
      <c r="AM8515" s="1" t="s">
        <v>449</v>
      </c>
      <c r="AN8515" s="3">
        <v>1962</v>
      </c>
      <c r="AQ8515">
        <v>80440</v>
      </c>
      <c r="AR8515" s="1" t="s">
        <v>67</v>
      </c>
    </row>
    <row r="8516" spans="1:44" x14ac:dyDescent="0.25">
      <c r="A8516" s="1">
        <v>10172</v>
      </c>
      <c r="B8516" s="1" t="s">
        <v>766</v>
      </c>
      <c r="C8516" s="1">
        <v>180</v>
      </c>
      <c r="D8516" s="1" t="s">
        <v>5607</v>
      </c>
      <c r="F8516" s="33" t="s">
        <v>859</v>
      </c>
      <c r="H8516" s="1">
        <v>11</v>
      </c>
      <c r="I8516" s="1">
        <v>5.3</v>
      </c>
      <c r="J8516" s="1">
        <v>5.3</v>
      </c>
      <c r="K8516" s="3">
        <v>9500</v>
      </c>
      <c r="N8516" s="1">
        <v>77</v>
      </c>
      <c r="O8516" s="1">
        <v>27.4</v>
      </c>
      <c r="Q8516" s="1">
        <v>2.7</v>
      </c>
      <c r="R8516" s="1">
        <v>14.7</v>
      </c>
      <c r="AJ8516" s="1" t="s">
        <v>412</v>
      </c>
      <c r="AK8516" s="19">
        <v>32.5</v>
      </c>
      <c r="AL8516" s="19">
        <v>130.44999999999999</v>
      </c>
      <c r="AM8516" s="1" t="s">
        <v>449</v>
      </c>
      <c r="AN8516" s="3">
        <v>1962</v>
      </c>
      <c r="AQ8516">
        <v>80440</v>
      </c>
      <c r="AR8516" s="1" t="s">
        <v>67</v>
      </c>
    </row>
    <row r="8517" spans="1:44" x14ac:dyDescent="0.25">
      <c r="A8517" s="1">
        <v>10173</v>
      </c>
      <c r="B8517" s="1" t="s">
        <v>766</v>
      </c>
      <c r="C8517" s="1">
        <v>180</v>
      </c>
      <c r="D8517" s="1" t="s">
        <v>5607</v>
      </c>
      <c r="F8517" s="33" t="s">
        <v>859</v>
      </c>
      <c r="H8517" s="1">
        <v>22</v>
      </c>
      <c r="I8517" s="1">
        <v>9.1</v>
      </c>
      <c r="J8517" s="1">
        <v>8.8000000000000007</v>
      </c>
      <c r="K8517" s="3">
        <v>6400</v>
      </c>
      <c r="N8517" s="1">
        <v>220</v>
      </c>
      <c r="O8517" s="1">
        <v>83.2</v>
      </c>
      <c r="Q8517" s="1">
        <v>7.7</v>
      </c>
      <c r="R8517" s="1">
        <v>18.7</v>
      </c>
      <c r="AJ8517" s="1" t="s">
        <v>412</v>
      </c>
      <c r="AK8517" s="19">
        <v>32.5</v>
      </c>
      <c r="AL8517" s="19">
        <v>130.44999999999999</v>
      </c>
      <c r="AM8517" s="1" t="s">
        <v>449</v>
      </c>
      <c r="AN8517" s="3">
        <v>1962</v>
      </c>
      <c r="AQ8517">
        <v>80440</v>
      </c>
      <c r="AR8517" s="1" t="s">
        <v>67</v>
      </c>
    </row>
    <row r="8518" spans="1:44" x14ac:dyDescent="0.25">
      <c r="A8518" s="1">
        <v>10174</v>
      </c>
      <c r="B8518" s="1" t="s">
        <v>766</v>
      </c>
      <c r="C8518" s="1">
        <v>180</v>
      </c>
      <c r="D8518" s="1" t="s">
        <v>5607</v>
      </c>
      <c r="F8518" s="33" t="s">
        <v>859</v>
      </c>
      <c r="H8518" s="1">
        <v>22</v>
      </c>
      <c r="I8518" s="1">
        <v>9.4</v>
      </c>
      <c r="J8518" s="1">
        <v>8.8000000000000007</v>
      </c>
      <c r="K8518" s="3">
        <v>6300</v>
      </c>
      <c r="N8518" s="1">
        <v>215</v>
      </c>
      <c r="O8518" s="1">
        <v>81.599999999999994</v>
      </c>
      <c r="Q8518" s="1">
        <v>7.6</v>
      </c>
      <c r="R8518" s="1">
        <v>18.3</v>
      </c>
      <c r="AJ8518" s="1" t="s">
        <v>412</v>
      </c>
      <c r="AK8518" s="19">
        <v>32.5</v>
      </c>
      <c r="AL8518" s="19">
        <v>130.44999999999999</v>
      </c>
      <c r="AM8518" s="1" t="s">
        <v>449</v>
      </c>
      <c r="AN8518" s="3">
        <v>1962</v>
      </c>
      <c r="AQ8518">
        <v>80440</v>
      </c>
      <c r="AR8518" s="1" t="s">
        <v>67</v>
      </c>
    </row>
    <row r="8519" spans="1:44" x14ac:dyDescent="0.25">
      <c r="A8519" s="1">
        <v>10175</v>
      </c>
      <c r="B8519" s="1" t="s">
        <v>766</v>
      </c>
      <c r="C8519" s="1">
        <v>180</v>
      </c>
      <c r="D8519" s="1" t="s">
        <v>5607</v>
      </c>
      <c r="F8519" s="33" t="s">
        <v>859</v>
      </c>
      <c r="H8519" s="1">
        <v>31</v>
      </c>
      <c r="I8519" s="1">
        <v>10.7</v>
      </c>
      <c r="J8519" s="1">
        <v>11.9</v>
      </c>
      <c r="K8519" s="3">
        <v>3660</v>
      </c>
      <c r="N8519" s="1">
        <v>247</v>
      </c>
      <c r="O8519" s="1">
        <v>93.8</v>
      </c>
      <c r="Q8519" s="1">
        <v>12.3</v>
      </c>
      <c r="R8519" s="1">
        <v>21.8</v>
      </c>
      <c r="AJ8519" s="1" t="s">
        <v>412</v>
      </c>
      <c r="AK8519" s="19">
        <v>32.5</v>
      </c>
      <c r="AL8519" s="19">
        <v>130.44999999999999</v>
      </c>
      <c r="AM8519" s="1" t="s">
        <v>449</v>
      </c>
      <c r="AN8519" s="3">
        <v>1962</v>
      </c>
      <c r="AQ8519">
        <v>80440</v>
      </c>
      <c r="AR8519" s="1" t="s">
        <v>3469</v>
      </c>
    </row>
    <row r="8520" spans="1:44" x14ac:dyDescent="0.25">
      <c r="A8520" s="1">
        <v>10176</v>
      </c>
      <c r="B8520" s="1" t="s">
        <v>766</v>
      </c>
      <c r="C8520" s="1">
        <v>180</v>
      </c>
      <c r="D8520" s="1" t="s">
        <v>5607</v>
      </c>
      <c r="F8520" s="33" t="s">
        <v>859</v>
      </c>
      <c r="H8520" s="1">
        <v>34</v>
      </c>
      <c r="I8520" s="1">
        <v>12.3</v>
      </c>
      <c r="J8520" s="1">
        <v>23.8</v>
      </c>
      <c r="K8520" s="3">
        <v>1333</v>
      </c>
      <c r="N8520" s="1">
        <v>380</v>
      </c>
      <c r="O8520" s="1">
        <v>115.7</v>
      </c>
      <c r="Q8520" s="24">
        <v>9</v>
      </c>
      <c r="R8520" s="1">
        <v>16.5</v>
      </c>
      <c r="S8520" s="1">
        <v>35.299999999999997</v>
      </c>
      <c r="AJ8520" s="1" t="s">
        <v>412</v>
      </c>
      <c r="AK8520" s="19">
        <v>32.5</v>
      </c>
      <c r="AL8520" s="19">
        <v>130.44999999999999</v>
      </c>
      <c r="AM8520" s="1" t="s">
        <v>449</v>
      </c>
      <c r="AN8520" s="3">
        <v>1962</v>
      </c>
      <c r="AQ8520">
        <v>80440</v>
      </c>
      <c r="AR8520" s="1" t="s">
        <v>67</v>
      </c>
    </row>
    <row r="8521" spans="1:44" x14ac:dyDescent="0.25">
      <c r="A8521" s="1">
        <v>10177</v>
      </c>
      <c r="B8521" s="1" t="s">
        <v>766</v>
      </c>
      <c r="C8521" s="1">
        <v>180</v>
      </c>
      <c r="D8521" s="1" t="s">
        <v>5607</v>
      </c>
      <c r="F8521" s="33" t="s">
        <v>859</v>
      </c>
      <c r="H8521" s="1">
        <v>34</v>
      </c>
      <c r="I8521" s="1">
        <v>11.4</v>
      </c>
      <c r="J8521" s="1">
        <v>19.5</v>
      </c>
      <c r="K8521" s="3">
        <v>1952</v>
      </c>
      <c r="N8521" s="1">
        <v>377</v>
      </c>
      <c r="O8521" s="1">
        <v>110.3</v>
      </c>
      <c r="Q8521" s="1">
        <v>14.6</v>
      </c>
      <c r="R8521" s="1">
        <v>21.1</v>
      </c>
      <c r="S8521" s="1">
        <v>36.5</v>
      </c>
      <c r="AJ8521" s="1" t="s">
        <v>412</v>
      </c>
      <c r="AK8521" s="19">
        <v>32.5</v>
      </c>
      <c r="AL8521" s="19">
        <v>130.44999999999999</v>
      </c>
      <c r="AM8521" s="1" t="s">
        <v>449</v>
      </c>
      <c r="AN8521" s="3">
        <v>1962</v>
      </c>
      <c r="AQ8521">
        <v>80440</v>
      </c>
      <c r="AR8521" s="1" t="s">
        <v>67</v>
      </c>
    </row>
    <row r="8522" spans="1:44" x14ac:dyDescent="0.25">
      <c r="A8522" s="1">
        <v>10178</v>
      </c>
      <c r="B8522" s="1" t="s">
        <v>766</v>
      </c>
      <c r="C8522" s="1">
        <v>180</v>
      </c>
      <c r="D8522" s="1" t="s">
        <v>5607</v>
      </c>
      <c r="F8522" s="33" t="s">
        <v>859</v>
      </c>
      <c r="H8522" s="1">
        <v>34</v>
      </c>
      <c r="I8522" s="1">
        <v>12.9</v>
      </c>
      <c r="J8522" s="1">
        <v>18.2</v>
      </c>
      <c r="K8522" s="3">
        <v>2420</v>
      </c>
      <c r="N8522" s="1">
        <v>409</v>
      </c>
      <c r="O8522" s="1">
        <v>120.3</v>
      </c>
      <c r="Q8522" s="1">
        <v>10.4</v>
      </c>
      <c r="R8522" s="1">
        <v>22.7</v>
      </c>
      <c r="S8522" s="1">
        <v>38.380000000000003</v>
      </c>
      <c r="AJ8522" s="1" t="s">
        <v>412</v>
      </c>
      <c r="AK8522" s="19">
        <v>32.5</v>
      </c>
      <c r="AL8522" s="19">
        <v>130.44999999999999</v>
      </c>
      <c r="AM8522" s="1" t="s">
        <v>449</v>
      </c>
      <c r="AN8522" s="3">
        <v>1962</v>
      </c>
      <c r="AQ8522">
        <v>80440</v>
      </c>
      <c r="AR8522" s="1" t="s">
        <v>67</v>
      </c>
    </row>
    <row r="8523" spans="1:44" x14ac:dyDescent="0.25">
      <c r="A8523" s="1">
        <v>10179</v>
      </c>
      <c r="B8523" s="1" t="s">
        <v>766</v>
      </c>
      <c r="C8523" s="1">
        <v>180</v>
      </c>
      <c r="D8523" s="1" t="s">
        <v>5607</v>
      </c>
      <c r="F8523" s="33" t="s">
        <v>859</v>
      </c>
      <c r="H8523" s="1">
        <v>24</v>
      </c>
      <c r="I8523" s="1">
        <v>12.5</v>
      </c>
      <c r="J8523" s="1">
        <v>16.8</v>
      </c>
      <c r="K8523" s="3">
        <v>2110</v>
      </c>
      <c r="N8523" s="1">
        <v>266</v>
      </c>
      <c r="O8523" s="1">
        <v>95.2</v>
      </c>
      <c r="Q8523" s="1">
        <v>15.6</v>
      </c>
      <c r="R8523" s="24">
        <v>25.6</v>
      </c>
      <c r="S8523" s="1">
        <v>34.1</v>
      </c>
      <c r="AJ8523" s="1" t="s">
        <v>412</v>
      </c>
      <c r="AK8523" s="19">
        <v>32.5</v>
      </c>
      <c r="AL8523" s="19">
        <v>130.44999999999999</v>
      </c>
      <c r="AM8523" s="1" t="s">
        <v>449</v>
      </c>
      <c r="AN8523" s="3">
        <v>1962</v>
      </c>
      <c r="AQ8523">
        <v>80440</v>
      </c>
      <c r="AR8523" s="1" t="s">
        <v>67</v>
      </c>
    </row>
    <row r="8524" spans="1:44" x14ac:dyDescent="0.25">
      <c r="A8524" s="1">
        <v>10180</v>
      </c>
      <c r="B8524" s="1" t="s">
        <v>766</v>
      </c>
      <c r="C8524" s="1">
        <v>180</v>
      </c>
      <c r="D8524" s="1" t="s">
        <v>5607</v>
      </c>
      <c r="F8524" s="33" t="s">
        <v>859</v>
      </c>
      <c r="H8524" s="1">
        <v>34</v>
      </c>
      <c r="I8524" s="1">
        <v>14.7</v>
      </c>
      <c r="J8524" s="1">
        <v>20.9</v>
      </c>
      <c r="K8524" s="3">
        <v>1239</v>
      </c>
      <c r="N8524" s="1">
        <v>311</v>
      </c>
      <c r="O8524" s="1">
        <v>88.4</v>
      </c>
      <c r="Q8524" s="1">
        <v>14.7</v>
      </c>
      <c r="R8524" s="24">
        <v>20</v>
      </c>
      <c r="S8524" s="1">
        <v>30.8</v>
      </c>
      <c r="AJ8524" s="1" t="s">
        <v>412</v>
      </c>
      <c r="AK8524" s="19">
        <v>32.5</v>
      </c>
      <c r="AL8524" s="19">
        <v>130.44999999999999</v>
      </c>
      <c r="AM8524" s="1" t="s">
        <v>449</v>
      </c>
      <c r="AN8524" s="3">
        <v>1962</v>
      </c>
      <c r="AQ8524">
        <v>80440</v>
      </c>
      <c r="AR8524" s="1" t="s">
        <v>67</v>
      </c>
    </row>
    <row r="8525" spans="1:44" x14ac:dyDescent="0.25">
      <c r="A8525" s="1">
        <v>10181</v>
      </c>
      <c r="B8525" s="1" t="s">
        <v>766</v>
      </c>
      <c r="C8525" s="1">
        <v>180</v>
      </c>
      <c r="D8525" s="1" t="s">
        <v>5607</v>
      </c>
      <c r="F8525" s="33" t="s">
        <v>859</v>
      </c>
      <c r="H8525" s="1">
        <v>49</v>
      </c>
      <c r="I8525" s="1">
        <v>17.3</v>
      </c>
      <c r="J8525" s="24">
        <v>29</v>
      </c>
      <c r="K8525" s="3">
        <v>722</v>
      </c>
      <c r="N8525" s="1">
        <v>372</v>
      </c>
      <c r="O8525" s="24">
        <v>109</v>
      </c>
      <c r="Q8525" s="1">
        <v>13.3</v>
      </c>
      <c r="R8525" s="1">
        <v>17.3</v>
      </c>
      <c r="S8525" s="1">
        <v>34.9</v>
      </c>
      <c r="AJ8525" s="1" t="s">
        <v>412</v>
      </c>
      <c r="AK8525" s="19">
        <v>32.5</v>
      </c>
      <c r="AL8525" s="19">
        <v>130.44999999999999</v>
      </c>
      <c r="AM8525" s="1" t="s">
        <v>449</v>
      </c>
      <c r="AN8525" s="3">
        <v>1962</v>
      </c>
      <c r="AQ8525">
        <v>80440</v>
      </c>
      <c r="AR8525" s="1" t="s">
        <v>67</v>
      </c>
    </row>
    <row r="8526" spans="1:44" x14ac:dyDescent="0.25">
      <c r="A8526" s="1">
        <v>10182</v>
      </c>
      <c r="B8526" s="1" t="s">
        <v>766</v>
      </c>
      <c r="C8526" s="1">
        <v>180</v>
      </c>
      <c r="D8526" s="1" t="s">
        <v>5607</v>
      </c>
      <c r="F8526" s="33" t="s">
        <v>859</v>
      </c>
      <c r="H8526" s="1">
        <v>10</v>
      </c>
      <c r="I8526" s="1">
        <v>6.3</v>
      </c>
      <c r="J8526" s="1">
        <v>7.8</v>
      </c>
      <c r="K8526" s="3">
        <v>4240</v>
      </c>
      <c r="N8526" s="1">
        <v>83</v>
      </c>
      <c r="O8526" s="1">
        <v>31.3</v>
      </c>
      <c r="Q8526" s="1">
        <v>4.8</v>
      </c>
      <c r="R8526" s="24">
        <v>11</v>
      </c>
      <c r="AJ8526" s="1" t="s">
        <v>412</v>
      </c>
      <c r="AK8526" s="19">
        <v>33</v>
      </c>
      <c r="AL8526" s="19">
        <v>130.52000000000001</v>
      </c>
      <c r="AM8526" s="1" t="s">
        <v>450</v>
      </c>
      <c r="AN8526" s="3">
        <v>1963</v>
      </c>
      <c r="AQ8526">
        <v>80440</v>
      </c>
      <c r="AR8526" s="1" t="s">
        <v>3523</v>
      </c>
    </row>
    <row r="8527" spans="1:44" x14ac:dyDescent="0.25">
      <c r="A8527" s="1">
        <v>10183</v>
      </c>
      <c r="B8527" s="1" t="s">
        <v>766</v>
      </c>
      <c r="C8527" s="1">
        <v>180</v>
      </c>
      <c r="D8527" s="1" t="s">
        <v>5607</v>
      </c>
      <c r="F8527" s="33" t="s">
        <v>859</v>
      </c>
      <c r="H8527" s="1">
        <v>10</v>
      </c>
      <c r="I8527" s="1">
        <v>6.4</v>
      </c>
      <c r="J8527" s="1">
        <v>6.2</v>
      </c>
      <c r="K8527" s="3">
        <v>8000</v>
      </c>
      <c r="N8527" s="1">
        <v>101</v>
      </c>
      <c r="O8527" s="1">
        <v>34.5</v>
      </c>
      <c r="Q8527" s="1">
        <v>2.2000000000000002</v>
      </c>
      <c r="R8527" s="1">
        <v>11.7</v>
      </c>
      <c r="AJ8527" s="1" t="s">
        <v>412</v>
      </c>
      <c r="AK8527" s="19">
        <v>33</v>
      </c>
      <c r="AL8527" s="19">
        <v>130.52000000000001</v>
      </c>
      <c r="AM8527" s="1" t="s">
        <v>450</v>
      </c>
      <c r="AN8527" s="3">
        <v>1963</v>
      </c>
      <c r="AQ8527">
        <v>80440</v>
      </c>
      <c r="AR8527" s="1" t="s">
        <v>3523</v>
      </c>
    </row>
    <row r="8528" spans="1:44" x14ac:dyDescent="0.25">
      <c r="A8528" s="1">
        <v>10184</v>
      </c>
      <c r="B8528" s="1" t="s">
        <v>766</v>
      </c>
      <c r="C8528" s="1">
        <v>180</v>
      </c>
      <c r="D8528" s="1" t="s">
        <v>5607</v>
      </c>
      <c r="F8528" s="33" t="s">
        <v>859</v>
      </c>
      <c r="H8528" s="1">
        <v>11</v>
      </c>
      <c r="I8528" s="1">
        <v>5.4</v>
      </c>
      <c r="J8528" s="1">
        <v>5.5</v>
      </c>
      <c r="K8528" s="3">
        <v>9930</v>
      </c>
      <c r="N8528" s="1">
        <v>85</v>
      </c>
      <c r="O8528" s="1">
        <v>30.6</v>
      </c>
      <c r="Q8528" s="24">
        <v>3</v>
      </c>
      <c r="R8528" s="1">
        <v>16.3</v>
      </c>
      <c r="AJ8528" s="1" t="s">
        <v>412</v>
      </c>
      <c r="AK8528" s="19">
        <v>33</v>
      </c>
      <c r="AL8528" s="19">
        <v>130.52000000000001</v>
      </c>
      <c r="AM8528" s="1" t="s">
        <v>450</v>
      </c>
      <c r="AN8528" s="3">
        <v>1963</v>
      </c>
      <c r="AQ8528">
        <v>80440</v>
      </c>
      <c r="AR8528" s="1" t="s">
        <v>3523</v>
      </c>
    </row>
    <row r="8529" spans="1:44" x14ac:dyDescent="0.25">
      <c r="A8529" s="1">
        <v>10185</v>
      </c>
      <c r="B8529" s="1" t="s">
        <v>766</v>
      </c>
      <c r="C8529" s="1">
        <v>180</v>
      </c>
      <c r="D8529" s="1" t="s">
        <v>5607</v>
      </c>
      <c r="F8529" s="33" t="s">
        <v>859</v>
      </c>
      <c r="H8529" s="1">
        <v>18</v>
      </c>
      <c r="I8529" s="1">
        <v>10.1</v>
      </c>
      <c r="J8529" s="1">
        <v>12.2</v>
      </c>
      <c r="K8529" s="3">
        <v>2540</v>
      </c>
      <c r="N8529" s="1">
        <v>179</v>
      </c>
      <c r="O8529" s="24">
        <v>62</v>
      </c>
      <c r="Q8529" s="1">
        <v>6.4</v>
      </c>
      <c r="R8529" s="1">
        <v>14.6</v>
      </c>
      <c r="AJ8529" s="1" t="s">
        <v>412</v>
      </c>
      <c r="AK8529" s="19">
        <v>33</v>
      </c>
      <c r="AL8529" s="19">
        <v>130.52000000000001</v>
      </c>
      <c r="AM8529" s="1" t="s">
        <v>450</v>
      </c>
      <c r="AN8529" s="3">
        <v>1963</v>
      </c>
      <c r="AQ8529">
        <v>80440</v>
      </c>
      <c r="AR8529" s="1" t="s">
        <v>3523</v>
      </c>
    </row>
    <row r="8530" spans="1:44" x14ac:dyDescent="0.25">
      <c r="A8530" s="1">
        <v>10186</v>
      </c>
      <c r="B8530" s="1" t="s">
        <v>766</v>
      </c>
      <c r="C8530" s="1">
        <v>180</v>
      </c>
      <c r="D8530" s="1" t="s">
        <v>5607</v>
      </c>
      <c r="F8530" s="33" t="s">
        <v>859</v>
      </c>
      <c r="H8530" s="1">
        <v>21</v>
      </c>
      <c r="I8530" s="24">
        <v>8</v>
      </c>
      <c r="J8530" s="1">
        <v>8.1999999999999993</v>
      </c>
      <c r="K8530" s="3">
        <v>5420</v>
      </c>
      <c r="N8530" s="1">
        <v>136</v>
      </c>
      <c r="O8530" s="1">
        <v>46.6</v>
      </c>
      <c r="Q8530" s="1">
        <v>6.5</v>
      </c>
      <c r="R8530" s="1">
        <v>20.100000000000001</v>
      </c>
      <c r="AJ8530" s="1" t="s">
        <v>412</v>
      </c>
      <c r="AK8530" s="19">
        <v>33</v>
      </c>
      <c r="AL8530" s="19">
        <v>130.52000000000001</v>
      </c>
      <c r="AM8530" s="1" t="s">
        <v>450</v>
      </c>
      <c r="AN8530" s="3">
        <v>1963</v>
      </c>
      <c r="AQ8530">
        <v>80440</v>
      </c>
      <c r="AR8530" s="1" t="s">
        <v>3523</v>
      </c>
    </row>
    <row r="8531" spans="1:44" x14ac:dyDescent="0.25">
      <c r="A8531" s="1">
        <v>10187</v>
      </c>
      <c r="B8531" s="1" t="s">
        <v>766</v>
      </c>
      <c r="C8531" s="1">
        <v>180</v>
      </c>
      <c r="D8531" s="1" t="s">
        <v>5607</v>
      </c>
      <c r="F8531" s="33" t="s">
        <v>859</v>
      </c>
      <c r="H8531" s="1">
        <v>22</v>
      </c>
      <c r="I8531" s="1">
        <v>8.4</v>
      </c>
      <c r="J8531" s="1">
        <v>8.1</v>
      </c>
      <c r="K8531" s="3">
        <v>7540</v>
      </c>
      <c r="N8531" s="1">
        <v>221</v>
      </c>
      <c r="O8531" s="1">
        <v>80.7</v>
      </c>
      <c r="Q8531" s="1">
        <v>7.7</v>
      </c>
      <c r="R8531" s="1">
        <v>18.600000000000001</v>
      </c>
      <c r="AJ8531" s="1" t="s">
        <v>412</v>
      </c>
      <c r="AK8531" s="19">
        <v>33</v>
      </c>
      <c r="AL8531" s="19">
        <v>130.52000000000001</v>
      </c>
      <c r="AM8531" s="1" t="s">
        <v>450</v>
      </c>
      <c r="AN8531" s="3">
        <v>1963</v>
      </c>
      <c r="AQ8531">
        <v>80440</v>
      </c>
      <c r="AR8531" s="1" t="s">
        <v>3523</v>
      </c>
    </row>
    <row r="8532" spans="1:44" x14ac:dyDescent="0.25">
      <c r="A8532" s="1">
        <v>10188</v>
      </c>
      <c r="B8532" s="1" t="s">
        <v>766</v>
      </c>
      <c r="C8532" s="1">
        <v>180</v>
      </c>
      <c r="D8532" s="1" t="s">
        <v>5607</v>
      </c>
      <c r="F8532" s="33" t="s">
        <v>859</v>
      </c>
      <c r="H8532" s="1">
        <v>28</v>
      </c>
      <c r="I8532" s="1">
        <v>13.9</v>
      </c>
      <c r="J8532" s="1">
        <v>13.4</v>
      </c>
      <c r="K8532" s="3">
        <v>2780</v>
      </c>
      <c r="N8532" s="1">
        <v>304</v>
      </c>
      <c r="O8532" s="1">
        <v>108.3</v>
      </c>
      <c r="Q8532" s="1">
        <v>7.8</v>
      </c>
      <c r="R8532" s="1">
        <v>14.5</v>
      </c>
      <c r="AJ8532" s="1" t="s">
        <v>412</v>
      </c>
      <c r="AK8532" s="19">
        <v>33</v>
      </c>
      <c r="AL8532" s="19">
        <v>130.52000000000001</v>
      </c>
      <c r="AM8532" s="1" t="s">
        <v>450</v>
      </c>
      <c r="AN8532" s="3">
        <v>1963</v>
      </c>
      <c r="AQ8532">
        <v>80440</v>
      </c>
      <c r="AR8532" s="1" t="s">
        <v>3523</v>
      </c>
    </row>
    <row r="8533" spans="1:44" x14ac:dyDescent="0.25">
      <c r="A8533" s="1">
        <v>10190</v>
      </c>
      <c r="B8533" s="1" t="s">
        <v>766</v>
      </c>
      <c r="C8533" s="1">
        <v>180</v>
      </c>
      <c r="D8533" s="1" t="s">
        <v>5607</v>
      </c>
      <c r="F8533" s="33" t="s">
        <v>859</v>
      </c>
      <c r="H8533" s="1">
        <v>34</v>
      </c>
      <c r="I8533" s="1">
        <v>13.1</v>
      </c>
      <c r="J8533" s="1">
        <v>18.600000000000001</v>
      </c>
      <c r="K8533" s="3">
        <v>1200</v>
      </c>
      <c r="N8533" s="1">
        <v>226</v>
      </c>
      <c r="O8533" s="1">
        <v>71.599999999999994</v>
      </c>
      <c r="Q8533" s="1">
        <v>12.4</v>
      </c>
      <c r="R8533" s="1">
        <v>17.7</v>
      </c>
      <c r="AJ8533" s="1" t="s">
        <v>412</v>
      </c>
      <c r="AK8533" s="19">
        <v>33</v>
      </c>
      <c r="AL8533" s="19">
        <v>130.52000000000001</v>
      </c>
      <c r="AM8533" s="1" t="s">
        <v>450</v>
      </c>
      <c r="AN8533" s="3">
        <v>1963</v>
      </c>
      <c r="AQ8533">
        <v>80440</v>
      </c>
      <c r="AR8533" s="1" t="s">
        <v>3523</v>
      </c>
    </row>
    <row r="8534" spans="1:44" x14ac:dyDescent="0.25">
      <c r="A8534" s="1">
        <v>10191</v>
      </c>
      <c r="B8534" s="1" t="s">
        <v>766</v>
      </c>
      <c r="C8534" s="1">
        <v>180</v>
      </c>
      <c r="D8534" s="1" t="s">
        <v>5607</v>
      </c>
      <c r="F8534" s="33" t="s">
        <v>859</v>
      </c>
      <c r="H8534" s="1">
        <v>28</v>
      </c>
      <c r="I8534" s="1">
        <v>18.5</v>
      </c>
      <c r="J8534" s="1">
        <v>23.6</v>
      </c>
      <c r="K8534" s="3">
        <v>1250</v>
      </c>
      <c r="N8534" s="1">
        <v>501</v>
      </c>
      <c r="O8534" s="1">
        <v>177.5</v>
      </c>
      <c r="Q8534" s="1">
        <v>9.8000000000000007</v>
      </c>
      <c r="R8534" s="24">
        <v>15</v>
      </c>
      <c r="S8534" s="1">
        <v>50.6</v>
      </c>
      <c r="AJ8534" s="1" t="s">
        <v>412</v>
      </c>
      <c r="AK8534" s="19">
        <v>33.08</v>
      </c>
      <c r="AL8534" s="19">
        <v>130.85</v>
      </c>
      <c r="AM8534" s="1" t="s">
        <v>451</v>
      </c>
      <c r="AN8534" s="3">
        <v>1964</v>
      </c>
      <c r="AQ8534">
        <v>80440</v>
      </c>
      <c r="AR8534" s="1" t="s">
        <v>68</v>
      </c>
    </row>
    <row r="8535" spans="1:44" x14ac:dyDescent="0.25">
      <c r="A8535" s="1">
        <v>10192</v>
      </c>
      <c r="B8535" s="1" t="s">
        <v>766</v>
      </c>
      <c r="C8535" s="1">
        <v>180</v>
      </c>
      <c r="D8535" s="1" t="s">
        <v>5607</v>
      </c>
      <c r="F8535" s="33" t="s">
        <v>859</v>
      </c>
      <c r="H8535" s="1">
        <v>28</v>
      </c>
      <c r="I8535" s="24">
        <v>15</v>
      </c>
      <c r="J8535" s="1">
        <v>20.2</v>
      </c>
      <c r="K8535" s="3">
        <v>1150</v>
      </c>
      <c r="N8535" s="1">
        <v>285</v>
      </c>
      <c r="O8535" s="1">
        <v>110.6</v>
      </c>
      <c r="Q8535" s="1">
        <v>14.6</v>
      </c>
      <c r="R8535" s="1">
        <v>17.3</v>
      </c>
      <c r="S8535" s="1">
        <v>35.700000000000003</v>
      </c>
      <c r="AJ8535" s="1" t="s">
        <v>412</v>
      </c>
      <c r="AK8535" s="19">
        <v>33.08</v>
      </c>
      <c r="AL8535" s="19">
        <v>130.85</v>
      </c>
      <c r="AM8535" s="1" t="s">
        <v>451</v>
      </c>
      <c r="AN8535" s="3">
        <v>1964</v>
      </c>
      <c r="AQ8535">
        <v>80440</v>
      </c>
      <c r="AR8535" s="1" t="s">
        <v>68</v>
      </c>
    </row>
    <row r="8536" spans="1:44" x14ac:dyDescent="0.25">
      <c r="A8536" s="1">
        <v>10193</v>
      </c>
      <c r="B8536" s="1" t="s">
        <v>766</v>
      </c>
      <c r="C8536" s="1">
        <v>180</v>
      </c>
      <c r="D8536" s="1" t="s">
        <v>5607</v>
      </c>
      <c r="F8536" s="33" t="s">
        <v>859</v>
      </c>
      <c r="H8536" s="1">
        <v>5</v>
      </c>
      <c r="I8536" s="24">
        <v>5</v>
      </c>
      <c r="J8536" s="24">
        <v>4</v>
      </c>
      <c r="K8536" s="3">
        <v>29500</v>
      </c>
      <c r="N8536" s="1">
        <v>137</v>
      </c>
      <c r="O8536" s="1">
        <v>50.7</v>
      </c>
      <c r="Q8536" s="1">
        <v>1.8</v>
      </c>
      <c r="R8536" s="1">
        <v>26.5</v>
      </c>
      <c r="S8536" s="1">
        <v>18.3</v>
      </c>
      <c r="AJ8536" s="1" t="s">
        <v>412</v>
      </c>
      <c r="AK8536" s="19">
        <v>33.08</v>
      </c>
      <c r="AL8536" s="19">
        <v>130.85</v>
      </c>
      <c r="AM8536" s="1" t="s">
        <v>451</v>
      </c>
      <c r="AN8536" s="3">
        <v>1964</v>
      </c>
      <c r="AQ8536">
        <v>80440</v>
      </c>
      <c r="AR8536" s="1" t="s">
        <v>68</v>
      </c>
    </row>
    <row r="8537" spans="1:44" x14ac:dyDescent="0.25">
      <c r="A8537" s="1">
        <v>10194</v>
      </c>
      <c r="B8537" s="1" t="s">
        <v>766</v>
      </c>
      <c r="C8537" s="1">
        <v>180</v>
      </c>
      <c r="D8537" s="1" t="s">
        <v>5607</v>
      </c>
      <c r="F8537" s="33" t="s">
        <v>859</v>
      </c>
      <c r="H8537" s="1">
        <v>29</v>
      </c>
      <c r="I8537" s="24">
        <v>10</v>
      </c>
      <c r="J8537" s="1"/>
      <c r="K8537" s="3">
        <v>3675</v>
      </c>
      <c r="N8537" s="1">
        <v>293</v>
      </c>
      <c r="O8537" s="1">
        <v>98.9</v>
      </c>
      <c r="Q8537" s="24">
        <v>9</v>
      </c>
      <c r="R8537" s="1">
        <v>17.899999999999999</v>
      </c>
      <c r="AJ8537" s="1" t="s">
        <v>412</v>
      </c>
      <c r="AK8537" s="19">
        <v>43.22</v>
      </c>
      <c r="AL8537" s="19">
        <v>142.38</v>
      </c>
      <c r="AM8537" s="1">
        <v>230</v>
      </c>
      <c r="AN8537" s="3">
        <v>1964</v>
      </c>
      <c r="AQ8537">
        <v>80510</v>
      </c>
      <c r="AR8537" s="1" t="s">
        <v>3447</v>
      </c>
    </row>
    <row r="8538" spans="1:44" x14ac:dyDescent="0.25">
      <c r="A8538" s="1">
        <v>10195</v>
      </c>
      <c r="B8538" s="1" t="s">
        <v>766</v>
      </c>
      <c r="C8538" s="1">
        <v>180</v>
      </c>
      <c r="D8538" s="1" t="s">
        <v>5607</v>
      </c>
      <c r="F8538" s="33" t="s">
        <v>859</v>
      </c>
      <c r="H8538" s="1">
        <v>28</v>
      </c>
      <c r="I8538" s="1">
        <v>5.8</v>
      </c>
      <c r="J8538" s="1">
        <v>11.1</v>
      </c>
      <c r="K8538" s="3">
        <v>2800</v>
      </c>
      <c r="N8538" s="1">
        <v>86</v>
      </c>
      <c r="O8538" s="24">
        <v>37</v>
      </c>
      <c r="Q8538" s="1">
        <v>11.7</v>
      </c>
      <c r="R8538" s="24">
        <v>13</v>
      </c>
      <c r="AJ8538" s="1" t="s">
        <v>412</v>
      </c>
      <c r="AK8538" s="19">
        <v>34</v>
      </c>
      <c r="AL8538" s="19">
        <v>137</v>
      </c>
      <c r="AM8538" s="1" t="s">
        <v>452</v>
      </c>
      <c r="AN8538" s="3">
        <v>1966</v>
      </c>
      <c r="AQ8538">
        <v>80440</v>
      </c>
      <c r="AR8538" s="1" t="s">
        <v>69</v>
      </c>
    </row>
    <row r="8539" spans="1:44" x14ac:dyDescent="0.25">
      <c r="A8539" s="1">
        <v>10196</v>
      </c>
      <c r="B8539" s="1" t="s">
        <v>766</v>
      </c>
      <c r="C8539" s="1">
        <v>180</v>
      </c>
      <c r="D8539" s="1" t="s">
        <v>5607</v>
      </c>
      <c r="F8539" s="33" t="s">
        <v>859</v>
      </c>
      <c r="H8539" s="1">
        <v>28</v>
      </c>
      <c r="I8539" s="1">
        <v>12.2</v>
      </c>
      <c r="J8539" s="1">
        <v>18.2</v>
      </c>
      <c r="K8539" s="3">
        <v>1724</v>
      </c>
      <c r="N8539" s="1">
        <v>245</v>
      </c>
      <c r="O8539" s="1">
        <v>98.3</v>
      </c>
      <c r="Q8539" s="1">
        <v>12.9</v>
      </c>
      <c r="R8539" s="1">
        <v>17.2</v>
      </c>
      <c r="S8539" s="1">
        <v>30.3</v>
      </c>
      <c r="AJ8539" s="1" t="s">
        <v>412</v>
      </c>
      <c r="AK8539" s="19">
        <v>34</v>
      </c>
      <c r="AL8539" s="19">
        <v>137</v>
      </c>
      <c r="AM8539" s="1" t="s">
        <v>452</v>
      </c>
      <c r="AN8539" s="3">
        <v>1966</v>
      </c>
      <c r="AQ8539">
        <v>80440</v>
      </c>
      <c r="AR8539" s="1" t="s">
        <v>69</v>
      </c>
    </row>
    <row r="8540" spans="1:44" x14ac:dyDescent="0.25">
      <c r="A8540" s="1">
        <v>10197</v>
      </c>
      <c r="B8540" s="1" t="s">
        <v>766</v>
      </c>
      <c r="C8540" s="1">
        <v>180</v>
      </c>
      <c r="D8540" s="1" t="s">
        <v>5607</v>
      </c>
      <c r="F8540" s="33" t="s">
        <v>859</v>
      </c>
      <c r="H8540" s="1">
        <v>13</v>
      </c>
      <c r="I8540" s="1">
        <v>4.3</v>
      </c>
      <c r="J8540" s="1"/>
      <c r="K8540" s="3">
        <v>40740</v>
      </c>
      <c r="N8540" s="1">
        <v>121</v>
      </c>
      <c r="O8540" s="1">
        <v>50.4</v>
      </c>
      <c r="Q8540" s="1">
        <v>1.2</v>
      </c>
      <c r="R8540" s="1">
        <v>18.899999999999999</v>
      </c>
      <c r="S8540" s="1">
        <v>14.7</v>
      </c>
      <c r="AJ8540" s="1" t="s">
        <v>412</v>
      </c>
      <c r="AK8540" s="19">
        <v>34</v>
      </c>
      <c r="AL8540" s="19">
        <v>137</v>
      </c>
      <c r="AM8540" s="1" t="s">
        <v>452</v>
      </c>
      <c r="AN8540" s="3">
        <v>1966</v>
      </c>
      <c r="AQ8540">
        <v>80440</v>
      </c>
      <c r="AR8540" s="1" t="s">
        <v>69</v>
      </c>
    </row>
    <row r="8541" spans="1:44" x14ac:dyDescent="0.25">
      <c r="A8541" s="1">
        <v>10198</v>
      </c>
      <c r="B8541" s="1" t="s">
        <v>766</v>
      </c>
      <c r="C8541" s="1">
        <v>180</v>
      </c>
      <c r="D8541" s="1" t="s">
        <v>5607</v>
      </c>
      <c r="F8541" s="33" t="s">
        <v>859</v>
      </c>
      <c r="H8541" s="1">
        <v>14</v>
      </c>
      <c r="I8541" s="1">
        <v>8.1999999999999993</v>
      </c>
      <c r="J8541" s="1"/>
      <c r="K8541" s="3">
        <v>4400</v>
      </c>
      <c r="N8541" s="1">
        <v>127</v>
      </c>
      <c r="O8541" s="24">
        <v>53</v>
      </c>
      <c r="Q8541" s="1">
        <v>5.6</v>
      </c>
      <c r="R8541" s="24">
        <v>21</v>
      </c>
      <c r="S8541" s="24">
        <v>18</v>
      </c>
      <c r="AJ8541" s="1" t="s">
        <v>412</v>
      </c>
      <c r="AK8541" s="19">
        <v>34</v>
      </c>
      <c r="AL8541" s="19">
        <v>137</v>
      </c>
      <c r="AM8541" s="1" t="s">
        <v>452</v>
      </c>
      <c r="AN8541" s="3">
        <v>1966</v>
      </c>
      <c r="AQ8541">
        <v>80440</v>
      </c>
      <c r="AR8541" s="1" t="s">
        <v>69</v>
      </c>
    </row>
    <row r="8542" spans="1:44" x14ac:dyDescent="0.25">
      <c r="A8542" s="1">
        <v>10199</v>
      </c>
      <c r="B8542" s="1" t="s">
        <v>766</v>
      </c>
      <c r="C8542" s="1">
        <v>180</v>
      </c>
      <c r="D8542" s="1" t="s">
        <v>5607</v>
      </c>
      <c r="F8542" s="33" t="s">
        <v>859</v>
      </c>
      <c r="H8542" s="1">
        <v>14</v>
      </c>
      <c r="I8542" s="1">
        <v>8.6999999999999993</v>
      </c>
      <c r="J8542" s="1"/>
      <c r="K8542" s="3">
        <v>5880</v>
      </c>
      <c r="N8542" s="1">
        <v>183</v>
      </c>
      <c r="O8542" s="1">
        <v>76.400000000000006</v>
      </c>
      <c r="Q8542" s="1">
        <v>6.5</v>
      </c>
      <c r="R8542" s="1">
        <v>20.5</v>
      </c>
      <c r="S8542" s="1">
        <v>20.100000000000001</v>
      </c>
      <c r="AJ8542" s="1" t="s">
        <v>412</v>
      </c>
      <c r="AK8542" s="19">
        <v>34</v>
      </c>
      <c r="AL8542" s="19">
        <v>137</v>
      </c>
      <c r="AM8542" s="1" t="s">
        <v>452</v>
      </c>
      <c r="AN8542" s="3">
        <v>1966</v>
      </c>
      <c r="AQ8542">
        <v>80440</v>
      </c>
      <c r="AR8542" s="1" t="s">
        <v>69</v>
      </c>
    </row>
    <row r="8543" spans="1:44" x14ac:dyDescent="0.25">
      <c r="A8543" s="1">
        <v>10200</v>
      </c>
      <c r="B8543" s="1" t="s">
        <v>766</v>
      </c>
      <c r="C8543" s="1">
        <v>180</v>
      </c>
      <c r="D8543" s="1" t="s">
        <v>5607</v>
      </c>
      <c r="F8543" s="33" t="s">
        <v>859</v>
      </c>
      <c r="H8543" s="1">
        <v>17</v>
      </c>
      <c r="I8543" s="1">
        <v>11.5</v>
      </c>
      <c r="J8543" s="1"/>
      <c r="K8543" s="3">
        <v>2083</v>
      </c>
      <c r="N8543" s="1">
        <v>183</v>
      </c>
      <c r="O8543" s="1">
        <v>76.400000000000006</v>
      </c>
      <c r="Q8543" s="1">
        <v>4.5</v>
      </c>
      <c r="R8543" s="1">
        <v>21.1</v>
      </c>
      <c r="S8543" s="1">
        <v>29.1</v>
      </c>
      <c r="AJ8543" s="1" t="s">
        <v>412</v>
      </c>
      <c r="AK8543" s="19">
        <v>34</v>
      </c>
      <c r="AL8543" s="19">
        <v>137</v>
      </c>
      <c r="AM8543" s="1" t="s">
        <v>452</v>
      </c>
      <c r="AN8543" s="3">
        <v>1966</v>
      </c>
      <c r="AQ8543">
        <v>80440</v>
      </c>
      <c r="AR8543" s="1" t="s">
        <v>69</v>
      </c>
    </row>
    <row r="8544" spans="1:44" x14ac:dyDescent="0.25">
      <c r="A8544" s="1">
        <v>10201</v>
      </c>
      <c r="B8544" s="1" t="s">
        <v>766</v>
      </c>
      <c r="C8544" s="1">
        <v>180</v>
      </c>
      <c r="D8544" s="1" t="s">
        <v>5607</v>
      </c>
      <c r="F8544" s="33" t="s">
        <v>859</v>
      </c>
      <c r="H8544" s="1">
        <v>21</v>
      </c>
      <c r="I8544" s="1">
        <v>9.6</v>
      </c>
      <c r="J8544" s="1"/>
      <c r="K8544" s="3">
        <v>2770</v>
      </c>
      <c r="N8544" s="1">
        <v>130</v>
      </c>
      <c r="O8544" s="1">
        <v>54.3</v>
      </c>
      <c r="Q8544" s="1">
        <v>3.6</v>
      </c>
      <c r="R8544" s="1">
        <v>11.8</v>
      </c>
      <c r="S8544" s="1">
        <v>21.5</v>
      </c>
      <c r="AJ8544" s="1" t="s">
        <v>412</v>
      </c>
      <c r="AK8544" s="19">
        <v>34</v>
      </c>
      <c r="AL8544" s="19">
        <v>137</v>
      </c>
      <c r="AM8544" s="1" t="s">
        <v>452</v>
      </c>
      <c r="AN8544" s="3">
        <v>1966</v>
      </c>
      <c r="AQ8544">
        <v>80440</v>
      </c>
      <c r="AR8544" s="1" t="s">
        <v>69</v>
      </c>
    </row>
    <row r="8545" spans="1:44" x14ac:dyDescent="0.25">
      <c r="A8545" s="1">
        <v>10202</v>
      </c>
      <c r="B8545" s="1" t="s">
        <v>766</v>
      </c>
      <c r="C8545" s="1">
        <v>180</v>
      </c>
      <c r="D8545" s="1" t="s">
        <v>5607</v>
      </c>
      <c r="F8545" s="33" t="s">
        <v>859</v>
      </c>
      <c r="H8545" s="1">
        <v>23</v>
      </c>
      <c r="I8545" s="1">
        <v>13.3</v>
      </c>
      <c r="J8545" s="1"/>
      <c r="K8545" s="3">
        <v>1887</v>
      </c>
      <c r="N8545" s="1">
        <v>244</v>
      </c>
      <c r="O8545" s="1">
        <v>101.5</v>
      </c>
      <c r="Q8545" s="1">
        <v>7.1</v>
      </c>
      <c r="R8545" s="1">
        <v>16.399999999999999</v>
      </c>
      <c r="S8545" s="1">
        <v>33.6</v>
      </c>
      <c r="AJ8545" s="1" t="s">
        <v>412</v>
      </c>
      <c r="AK8545" s="19">
        <v>34</v>
      </c>
      <c r="AL8545" s="19">
        <v>137</v>
      </c>
      <c r="AM8545" s="1" t="s">
        <v>452</v>
      </c>
      <c r="AN8545" s="3">
        <v>1966</v>
      </c>
      <c r="AQ8545">
        <v>80440</v>
      </c>
      <c r="AR8545" s="1" t="s">
        <v>69</v>
      </c>
    </row>
    <row r="8546" spans="1:44" x14ac:dyDescent="0.25">
      <c r="A8546" s="1">
        <v>10203</v>
      </c>
      <c r="B8546" s="1" t="s">
        <v>766</v>
      </c>
      <c r="C8546" s="1">
        <v>180</v>
      </c>
      <c r="D8546" s="1" t="s">
        <v>5607</v>
      </c>
      <c r="F8546" s="33" t="s">
        <v>859</v>
      </c>
      <c r="H8546" s="1">
        <v>23</v>
      </c>
      <c r="I8546" s="1">
        <v>9.3000000000000007</v>
      </c>
      <c r="J8546" s="1"/>
      <c r="K8546" s="3">
        <v>2935</v>
      </c>
      <c r="N8546" s="1">
        <v>213</v>
      </c>
      <c r="O8546" s="1">
        <v>88.6</v>
      </c>
      <c r="Q8546" s="1">
        <v>10.9</v>
      </c>
      <c r="R8546" s="1">
        <v>23.9</v>
      </c>
      <c r="S8546" s="1">
        <v>33.4</v>
      </c>
      <c r="AJ8546" s="1" t="s">
        <v>412</v>
      </c>
      <c r="AK8546" s="19">
        <v>34</v>
      </c>
      <c r="AL8546" s="19">
        <v>137</v>
      </c>
      <c r="AM8546" s="1" t="s">
        <v>452</v>
      </c>
      <c r="AN8546" s="3">
        <v>1966</v>
      </c>
      <c r="AQ8546">
        <v>80440</v>
      </c>
      <c r="AR8546" s="1" t="s">
        <v>69</v>
      </c>
    </row>
    <row r="8547" spans="1:44" x14ac:dyDescent="0.25">
      <c r="A8547" s="1">
        <v>10204</v>
      </c>
      <c r="B8547" s="1" t="s">
        <v>766</v>
      </c>
      <c r="C8547" s="1">
        <v>180</v>
      </c>
      <c r="D8547" s="1" t="s">
        <v>5607</v>
      </c>
      <c r="F8547" s="33" t="s">
        <v>859</v>
      </c>
      <c r="H8547" s="1">
        <v>10</v>
      </c>
      <c r="I8547" s="1">
        <v>5.3</v>
      </c>
      <c r="J8547" s="1">
        <v>5.0999999999999996</v>
      </c>
      <c r="K8547" s="3">
        <v>12019</v>
      </c>
      <c r="N8547" s="1">
        <v>72</v>
      </c>
      <c r="O8547" s="1">
        <v>25.9</v>
      </c>
      <c r="Q8547" s="1">
        <v>3.5</v>
      </c>
      <c r="R8547" s="24">
        <v>20</v>
      </c>
      <c r="AJ8547" s="1" t="s">
        <v>412</v>
      </c>
      <c r="AK8547" s="19">
        <v>34.17</v>
      </c>
      <c r="AL8547" s="19">
        <v>136.16999999999999</v>
      </c>
      <c r="AN8547" s="3">
        <v>1966</v>
      </c>
      <c r="AQ8547">
        <v>80441</v>
      </c>
      <c r="AR8547" s="1" t="s">
        <v>70</v>
      </c>
    </row>
    <row r="8548" spans="1:44" x14ac:dyDescent="0.25">
      <c r="A8548" s="1">
        <v>10205</v>
      </c>
      <c r="B8548" s="1" t="s">
        <v>766</v>
      </c>
      <c r="C8548" s="1">
        <v>180</v>
      </c>
      <c r="D8548" s="1" t="s">
        <v>5607</v>
      </c>
      <c r="F8548" s="33" t="s">
        <v>859</v>
      </c>
      <c r="H8548" s="1">
        <v>15</v>
      </c>
      <c r="I8548" s="1">
        <v>7.1</v>
      </c>
      <c r="J8548" s="1">
        <v>7.3</v>
      </c>
      <c r="K8548" s="3">
        <v>6865</v>
      </c>
      <c r="N8548" s="1">
        <v>120</v>
      </c>
      <c r="O8548" s="1">
        <v>40.6</v>
      </c>
      <c r="Q8548" s="1">
        <v>3.2</v>
      </c>
      <c r="R8548" s="1">
        <v>15.2</v>
      </c>
      <c r="AJ8548" s="1" t="s">
        <v>412</v>
      </c>
      <c r="AK8548" s="19">
        <v>34.17</v>
      </c>
      <c r="AL8548" s="19">
        <v>136.16999999999999</v>
      </c>
      <c r="AN8548" s="3">
        <v>1966</v>
      </c>
      <c r="AQ8548">
        <v>80441</v>
      </c>
      <c r="AR8548" s="1" t="s">
        <v>70</v>
      </c>
    </row>
    <row r="8549" spans="1:44" x14ac:dyDescent="0.25">
      <c r="A8549" s="1">
        <v>10206</v>
      </c>
      <c r="B8549" s="1" t="s">
        <v>766</v>
      </c>
      <c r="C8549" s="1">
        <v>180</v>
      </c>
      <c r="D8549" s="1" t="s">
        <v>5607</v>
      </c>
      <c r="F8549" s="33" t="s">
        <v>859</v>
      </c>
      <c r="H8549" s="1">
        <v>19</v>
      </c>
      <c r="I8549" s="1">
        <v>10.5</v>
      </c>
      <c r="J8549" s="1">
        <v>10.199999999999999</v>
      </c>
      <c r="K8549" s="3">
        <v>4503</v>
      </c>
      <c r="N8549" s="1">
        <v>230</v>
      </c>
      <c r="O8549" s="1">
        <v>77.599999999999994</v>
      </c>
      <c r="Q8549" s="1">
        <v>7.9</v>
      </c>
      <c r="R8549" s="1">
        <v>22.7</v>
      </c>
      <c r="AJ8549" s="1" t="s">
        <v>412</v>
      </c>
      <c r="AK8549" s="19">
        <v>34.17</v>
      </c>
      <c r="AL8549" s="19">
        <v>136.16999999999999</v>
      </c>
      <c r="AN8549" s="3">
        <v>1966</v>
      </c>
      <c r="AQ8549">
        <v>80441</v>
      </c>
      <c r="AR8549" s="1" t="s">
        <v>70</v>
      </c>
    </row>
    <row r="8550" spans="1:44" x14ac:dyDescent="0.25">
      <c r="A8550" s="1">
        <v>10207</v>
      </c>
      <c r="B8550" s="1" t="s">
        <v>766</v>
      </c>
      <c r="C8550" s="1">
        <v>180</v>
      </c>
      <c r="D8550" s="1" t="s">
        <v>5607</v>
      </c>
      <c r="F8550" s="33" t="s">
        <v>859</v>
      </c>
      <c r="H8550" s="1">
        <v>24</v>
      </c>
      <c r="I8550" s="1">
        <v>12.3</v>
      </c>
      <c r="J8550" s="1">
        <v>12.9</v>
      </c>
      <c r="K8550" s="3">
        <v>3438</v>
      </c>
      <c r="N8550" s="1">
        <v>317</v>
      </c>
      <c r="O8550" s="24">
        <v>106</v>
      </c>
      <c r="Q8550" s="1">
        <v>8.1999999999999993</v>
      </c>
      <c r="R8550" s="24">
        <v>24</v>
      </c>
      <c r="AJ8550" s="1" t="s">
        <v>412</v>
      </c>
      <c r="AK8550" s="19">
        <v>34.17</v>
      </c>
      <c r="AL8550" s="19">
        <v>136.16999999999999</v>
      </c>
      <c r="AN8550" s="3">
        <v>1966</v>
      </c>
      <c r="AQ8550">
        <v>80441</v>
      </c>
      <c r="AR8550" s="1" t="s">
        <v>70</v>
      </c>
    </row>
    <row r="8551" spans="1:44" x14ac:dyDescent="0.25">
      <c r="A8551" s="1">
        <v>10208</v>
      </c>
      <c r="B8551" s="1" t="s">
        <v>766</v>
      </c>
      <c r="C8551" s="1">
        <v>180</v>
      </c>
      <c r="D8551" s="1" t="s">
        <v>5607</v>
      </c>
      <c r="F8551" s="33" t="s">
        <v>859</v>
      </c>
      <c r="H8551" s="1">
        <v>31</v>
      </c>
      <c r="I8551" s="1">
        <v>14.5</v>
      </c>
      <c r="J8551" s="1">
        <v>16.2</v>
      </c>
      <c r="K8551" s="3">
        <v>2557</v>
      </c>
      <c r="N8551" s="1">
        <v>404</v>
      </c>
      <c r="O8551" s="1">
        <v>137.5</v>
      </c>
      <c r="Q8551" s="1">
        <v>11.6</v>
      </c>
      <c r="R8551" s="1">
        <v>21.4</v>
      </c>
      <c r="AJ8551" s="1" t="s">
        <v>412</v>
      </c>
      <c r="AK8551" s="19">
        <v>34.17</v>
      </c>
      <c r="AL8551" s="19">
        <v>136.16999999999999</v>
      </c>
      <c r="AN8551" s="3">
        <v>1966</v>
      </c>
      <c r="AQ8551">
        <v>80441</v>
      </c>
      <c r="AR8551" s="1" t="s">
        <v>70</v>
      </c>
    </row>
    <row r="8552" spans="1:44" x14ac:dyDescent="0.25">
      <c r="A8552" s="1">
        <v>10209</v>
      </c>
      <c r="B8552" s="1" t="s">
        <v>766</v>
      </c>
      <c r="C8552" s="1">
        <v>180</v>
      </c>
      <c r="D8552" s="1" t="s">
        <v>5607</v>
      </c>
      <c r="F8552" s="33" t="s">
        <v>859</v>
      </c>
      <c r="H8552" s="1">
        <v>45</v>
      </c>
      <c r="I8552" s="1">
        <v>18.600000000000001</v>
      </c>
      <c r="J8552" s="1">
        <v>22.3</v>
      </c>
      <c r="K8552" s="3">
        <v>1557</v>
      </c>
      <c r="N8552" s="1">
        <v>658</v>
      </c>
      <c r="O8552" s="1">
        <v>201.4</v>
      </c>
      <c r="Q8552" s="1">
        <v>13.8</v>
      </c>
      <c r="R8552" s="1">
        <v>21.9</v>
      </c>
      <c r="AJ8552" s="1" t="s">
        <v>412</v>
      </c>
      <c r="AK8552" s="19">
        <v>34.17</v>
      </c>
      <c r="AL8552" s="19">
        <v>136.16999999999999</v>
      </c>
      <c r="AN8552" s="3">
        <v>1966</v>
      </c>
      <c r="AQ8552">
        <v>80441</v>
      </c>
      <c r="AR8552" s="1" t="s">
        <v>70</v>
      </c>
    </row>
    <row r="8553" spans="1:44" x14ac:dyDescent="0.25">
      <c r="A8553" s="1">
        <v>10210</v>
      </c>
      <c r="B8553" s="1" t="s">
        <v>766</v>
      </c>
      <c r="C8553" s="1">
        <v>180</v>
      </c>
      <c r="D8553" s="1" t="s">
        <v>5607</v>
      </c>
      <c r="F8553" s="33" t="s">
        <v>859</v>
      </c>
      <c r="H8553" s="1">
        <v>51</v>
      </c>
      <c r="I8553" s="1">
        <v>21.3</v>
      </c>
      <c r="J8553" s="1">
        <v>23.9</v>
      </c>
      <c r="K8553" s="3">
        <v>1321</v>
      </c>
      <c r="N8553" s="1">
        <v>689</v>
      </c>
      <c r="O8553" s="1">
        <v>220.4</v>
      </c>
      <c r="Q8553" s="1">
        <v>15.3</v>
      </c>
      <c r="R8553" s="1">
        <v>30.4</v>
      </c>
      <c r="AJ8553" s="1" t="s">
        <v>412</v>
      </c>
      <c r="AK8553" s="19">
        <v>34.17</v>
      </c>
      <c r="AL8553" s="19">
        <v>136.16999999999999</v>
      </c>
      <c r="AN8553" s="3">
        <v>1966</v>
      </c>
      <c r="AQ8553">
        <v>80441</v>
      </c>
      <c r="AR8553" s="1" t="s">
        <v>70</v>
      </c>
    </row>
    <row r="8554" spans="1:44" x14ac:dyDescent="0.25">
      <c r="A8554" s="1">
        <v>10211</v>
      </c>
      <c r="B8554" s="1" t="s">
        <v>766</v>
      </c>
      <c r="C8554" s="1">
        <v>180</v>
      </c>
      <c r="D8554" s="1" t="s">
        <v>5607</v>
      </c>
      <c r="F8554" s="33" t="s">
        <v>859</v>
      </c>
      <c r="H8554" s="1">
        <v>60</v>
      </c>
      <c r="I8554" s="1">
        <v>21.9</v>
      </c>
      <c r="J8554" s="24">
        <v>28</v>
      </c>
      <c r="K8554" s="3">
        <v>980</v>
      </c>
      <c r="N8554" s="1">
        <v>746</v>
      </c>
      <c r="O8554" s="1">
        <v>238.7</v>
      </c>
      <c r="Q8554" s="1">
        <v>13.6</v>
      </c>
      <c r="R8554" s="1">
        <v>21.7</v>
      </c>
      <c r="AJ8554" s="1" t="s">
        <v>412</v>
      </c>
      <c r="AK8554" s="19">
        <v>34.17</v>
      </c>
      <c r="AL8554" s="19">
        <v>136.16999999999999</v>
      </c>
      <c r="AN8554" s="3">
        <v>1966</v>
      </c>
      <c r="AQ8554">
        <v>80441</v>
      </c>
      <c r="AR8554" s="1" t="s">
        <v>70</v>
      </c>
    </row>
    <row r="8555" spans="1:44" x14ac:dyDescent="0.25">
      <c r="A8555" s="1">
        <v>10212</v>
      </c>
      <c r="B8555" s="1" t="s">
        <v>766</v>
      </c>
      <c r="C8555" s="1">
        <v>180</v>
      </c>
      <c r="D8555" s="1" t="s">
        <v>5607</v>
      </c>
      <c r="F8555" s="33" t="s">
        <v>859</v>
      </c>
      <c r="H8555" s="1">
        <v>10</v>
      </c>
      <c r="I8555" s="1">
        <v>6.8</v>
      </c>
      <c r="J8555" s="1">
        <v>8.3000000000000007</v>
      </c>
      <c r="K8555" s="3">
        <v>3504</v>
      </c>
      <c r="N8555" s="1">
        <v>68</v>
      </c>
      <c r="O8555" s="1">
        <v>24.4</v>
      </c>
      <c r="Q8555" s="1">
        <v>3.1</v>
      </c>
      <c r="R8555" s="1">
        <v>18.899999999999999</v>
      </c>
      <c r="AJ8555" s="1" t="s">
        <v>412</v>
      </c>
      <c r="AK8555" s="19">
        <v>36</v>
      </c>
      <c r="AL8555" s="19">
        <v>139</v>
      </c>
      <c r="AN8555" s="3">
        <v>1966</v>
      </c>
      <c r="AQ8555">
        <v>80440</v>
      </c>
      <c r="AR8555" s="1" t="s">
        <v>70</v>
      </c>
    </row>
    <row r="8556" spans="1:44" x14ac:dyDescent="0.25">
      <c r="A8556" s="1">
        <v>10213</v>
      </c>
      <c r="B8556" s="1" t="s">
        <v>766</v>
      </c>
      <c r="C8556" s="1">
        <v>180</v>
      </c>
      <c r="D8556" s="1" t="s">
        <v>5607</v>
      </c>
      <c r="F8556" s="33" t="s">
        <v>859</v>
      </c>
      <c r="H8556" s="1">
        <v>15</v>
      </c>
      <c r="I8556" s="1">
        <v>9.5</v>
      </c>
      <c r="J8556" s="24">
        <v>11</v>
      </c>
      <c r="K8556" s="3">
        <v>2933</v>
      </c>
      <c r="N8556" s="1">
        <v>141</v>
      </c>
      <c r="O8556" s="1">
        <v>47.9</v>
      </c>
      <c r="Q8556" s="1">
        <v>4.7</v>
      </c>
      <c r="R8556" s="1">
        <v>25.5</v>
      </c>
      <c r="AJ8556" s="1" t="s">
        <v>412</v>
      </c>
      <c r="AK8556" s="19">
        <v>36</v>
      </c>
      <c r="AL8556" s="19">
        <v>139</v>
      </c>
      <c r="AN8556" s="3">
        <v>1966</v>
      </c>
      <c r="AQ8556">
        <v>80440</v>
      </c>
      <c r="AR8556" s="1" t="s">
        <v>70</v>
      </c>
    </row>
    <row r="8557" spans="1:44" x14ac:dyDescent="0.25">
      <c r="A8557" s="1">
        <v>10214</v>
      </c>
      <c r="B8557" s="1" t="s">
        <v>766</v>
      </c>
      <c r="C8557" s="1">
        <v>180</v>
      </c>
      <c r="D8557" s="1" t="s">
        <v>5607</v>
      </c>
      <c r="F8557" s="33" t="s">
        <v>859</v>
      </c>
      <c r="H8557" s="1">
        <v>20</v>
      </c>
      <c r="I8557" s="1">
        <v>11.4</v>
      </c>
      <c r="J8557" s="1">
        <v>13.4</v>
      </c>
      <c r="K8557" s="3">
        <v>2650</v>
      </c>
      <c r="N8557" s="1">
        <v>230</v>
      </c>
      <c r="O8557" s="1">
        <v>77.400000000000006</v>
      </c>
      <c r="Q8557" s="1">
        <v>7.2</v>
      </c>
      <c r="R8557" s="1">
        <v>25.7</v>
      </c>
      <c r="AJ8557" s="1" t="s">
        <v>412</v>
      </c>
      <c r="AK8557" s="19">
        <v>36</v>
      </c>
      <c r="AL8557" s="19">
        <v>139</v>
      </c>
      <c r="AN8557" s="3">
        <v>1966</v>
      </c>
      <c r="AQ8557">
        <v>80440</v>
      </c>
      <c r="AR8557" s="1" t="s">
        <v>70</v>
      </c>
    </row>
    <row r="8558" spans="1:44" x14ac:dyDescent="0.25">
      <c r="A8558" s="1">
        <v>10215</v>
      </c>
      <c r="B8558" s="1" t="s">
        <v>766</v>
      </c>
      <c r="C8558" s="1">
        <v>180</v>
      </c>
      <c r="D8558" s="1" t="s">
        <v>5607</v>
      </c>
      <c r="F8558" s="33" t="s">
        <v>859</v>
      </c>
      <c r="H8558" s="1">
        <v>25</v>
      </c>
      <c r="I8558" s="1">
        <v>14.5</v>
      </c>
      <c r="J8558" s="1">
        <v>15.1</v>
      </c>
      <c r="K8558" s="3">
        <v>2238</v>
      </c>
      <c r="N8558" s="1">
        <v>319</v>
      </c>
      <c r="O8558" s="1">
        <v>106.8</v>
      </c>
      <c r="Q8558" s="1">
        <v>5.0999999999999996</v>
      </c>
      <c r="R8558" s="1">
        <v>23.1</v>
      </c>
      <c r="AJ8558" s="1" t="s">
        <v>412</v>
      </c>
      <c r="AK8558" s="19">
        <v>36</v>
      </c>
      <c r="AL8558" s="19">
        <v>139</v>
      </c>
      <c r="AN8558" s="3">
        <v>1966</v>
      </c>
      <c r="AQ8558">
        <v>80440</v>
      </c>
      <c r="AR8558" s="1" t="s">
        <v>70</v>
      </c>
    </row>
    <row r="8559" spans="1:44" x14ac:dyDescent="0.25">
      <c r="A8559" s="1">
        <v>10216</v>
      </c>
      <c r="B8559" s="1" t="s">
        <v>766</v>
      </c>
      <c r="C8559" s="1">
        <v>180</v>
      </c>
      <c r="D8559" s="1" t="s">
        <v>5607</v>
      </c>
      <c r="F8559" s="33" t="s">
        <v>859</v>
      </c>
      <c r="H8559" s="1">
        <v>29</v>
      </c>
      <c r="I8559" s="1">
        <v>15.5</v>
      </c>
      <c r="J8559" s="1">
        <v>16.8</v>
      </c>
      <c r="K8559" s="3">
        <v>2022</v>
      </c>
      <c r="N8559" s="1">
        <v>375</v>
      </c>
      <c r="O8559" s="1">
        <v>125.8</v>
      </c>
      <c r="Q8559" s="1">
        <v>8.6999999999999993</v>
      </c>
      <c r="R8559" s="24">
        <v>24</v>
      </c>
      <c r="AJ8559" s="1" t="s">
        <v>412</v>
      </c>
      <c r="AK8559" s="19">
        <v>36</v>
      </c>
      <c r="AL8559" s="19">
        <v>139</v>
      </c>
      <c r="AN8559" s="3">
        <v>1966</v>
      </c>
      <c r="AQ8559">
        <v>80440</v>
      </c>
      <c r="AR8559" s="1" t="s">
        <v>70</v>
      </c>
    </row>
    <row r="8560" spans="1:44" x14ac:dyDescent="0.25">
      <c r="A8560" s="1">
        <v>10217</v>
      </c>
      <c r="B8560" s="1" t="s">
        <v>766</v>
      </c>
      <c r="C8560" s="1">
        <v>180</v>
      </c>
      <c r="D8560" s="1" t="s">
        <v>5607</v>
      </c>
      <c r="F8560" s="33" t="s">
        <v>859</v>
      </c>
      <c r="H8560" s="1">
        <v>35</v>
      </c>
      <c r="I8560" s="1">
        <v>18.2</v>
      </c>
      <c r="J8560" s="1">
        <v>18.899999999999999</v>
      </c>
      <c r="K8560" s="3">
        <v>1754</v>
      </c>
      <c r="N8560" s="1">
        <v>499</v>
      </c>
      <c r="O8560" s="1">
        <v>181.1</v>
      </c>
      <c r="Q8560" s="24">
        <v>11</v>
      </c>
      <c r="R8560" s="1">
        <v>18.100000000000001</v>
      </c>
      <c r="AJ8560" s="1" t="s">
        <v>412</v>
      </c>
      <c r="AK8560" s="19">
        <v>36</v>
      </c>
      <c r="AL8560" s="19">
        <v>139</v>
      </c>
      <c r="AN8560" s="3">
        <v>1966</v>
      </c>
      <c r="AQ8560">
        <v>80440</v>
      </c>
      <c r="AR8560" s="1" t="s">
        <v>70</v>
      </c>
    </row>
    <row r="8561" spans="1:44" x14ac:dyDescent="0.25">
      <c r="A8561" s="1">
        <v>10218</v>
      </c>
      <c r="B8561" s="1" t="s">
        <v>766</v>
      </c>
      <c r="C8561" s="1">
        <v>180</v>
      </c>
      <c r="D8561" s="1" t="s">
        <v>5607</v>
      </c>
      <c r="F8561" s="33" t="s">
        <v>859</v>
      </c>
      <c r="H8561" s="1">
        <v>9</v>
      </c>
      <c r="I8561" s="1">
        <v>4.4000000000000004</v>
      </c>
      <c r="J8561" s="1">
        <v>6.3</v>
      </c>
      <c r="K8561" s="3">
        <v>2210</v>
      </c>
      <c r="N8561" s="1">
        <v>24</v>
      </c>
      <c r="O8561" s="1">
        <v>6.3</v>
      </c>
      <c r="Q8561" s="1">
        <v>2.8</v>
      </c>
      <c r="R8561" s="1">
        <v>10.1</v>
      </c>
      <c r="AJ8561" s="1" t="s">
        <v>412</v>
      </c>
      <c r="AK8561" s="19">
        <v>37</v>
      </c>
      <c r="AL8561" s="19">
        <v>140.66999999999999</v>
      </c>
      <c r="AN8561" s="3">
        <v>1966</v>
      </c>
      <c r="AQ8561">
        <v>80441</v>
      </c>
      <c r="AR8561" s="1" t="s">
        <v>70</v>
      </c>
    </row>
    <row r="8562" spans="1:44" x14ac:dyDescent="0.25">
      <c r="A8562" s="1">
        <v>10219</v>
      </c>
      <c r="B8562" s="1" t="s">
        <v>766</v>
      </c>
      <c r="C8562" s="1">
        <v>180</v>
      </c>
      <c r="D8562" s="1" t="s">
        <v>5607</v>
      </c>
      <c r="F8562" s="33" t="s">
        <v>859</v>
      </c>
      <c r="H8562" s="1">
        <v>16</v>
      </c>
      <c r="I8562" s="1">
        <v>7.8</v>
      </c>
      <c r="J8562" s="1">
        <v>11.7</v>
      </c>
      <c r="K8562" s="3">
        <v>2652</v>
      </c>
      <c r="N8562" s="1">
        <v>121</v>
      </c>
      <c r="O8562" s="1">
        <v>33.799999999999997</v>
      </c>
      <c r="Q8562" s="1">
        <v>8.1</v>
      </c>
      <c r="R8562" s="1">
        <v>20.6</v>
      </c>
      <c r="AJ8562" s="1" t="s">
        <v>412</v>
      </c>
      <c r="AK8562" s="19">
        <v>37</v>
      </c>
      <c r="AL8562" s="19">
        <v>140.66999999999999</v>
      </c>
      <c r="AN8562" s="3">
        <v>1966</v>
      </c>
      <c r="AQ8562">
        <v>80441</v>
      </c>
      <c r="AR8562" s="1" t="s">
        <v>70</v>
      </c>
    </row>
    <row r="8563" spans="1:44" x14ac:dyDescent="0.25">
      <c r="A8563" s="1">
        <v>10220</v>
      </c>
      <c r="B8563" s="1" t="s">
        <v>766</v>
      </c>
      <c r="C8563" s="1">
        <v>180</v>
      </c>
      <c r="D8563" s="1" t="s">
        <v>5607</v>
      </c>
      <c r="F8563" s="33" t="s">
        <v>859</v>
      </c>
      <c r="H8563" s="1">
        <v>20</v>
      </c>
      <c r="I8563" s="1">
        <v>11.4</v>
      </c>
      <c r="J8563" s="1">
        <v>14.4</v>
      </c>
      <c r="K8563" s="3">
        <v>2378</v>
      </c>
      <c r="N8563" s="1">
        <v>255</v>
      </c>
      <c r="O8563" s="1">
        <v>72.099999999999994</v>
      </c>
      <c r="Q8563" s="1">
        <v>8.1999999999999993</v>
      </c>
      <c r="R8563" s="1">
        <v>22.9</v>
      </c>
      <c r="AJ8563" s="1" t="s">
        <v>412</v>
      </c>
      <c r="AK8563" s="19">
        <v>37</v>
      </c>
      <c r="AL8563" s="19">
        <v>140.66999999999999</v>
      </c>
      <c r="AN8563" s="3">
        <v>1966</v>
      </c>
      <c r="AQ8563">
        <v>80441</v>
      </c>
      <c r="AR8563" s="1" t="s">
        <v>70</v>
      </c>
    </row>
    <row r="8564" spans="1:44" x14ac:dyDescent="0.25">
      <c r="A8564" s="1">
        <v>10221</v>
      </c>
      <c r="B8564" s="1" t="s">
        <v>766</v>
      </c>
      <c r="C8564" s="1">
        <v>180</v>
      </c>
      <c r="D8564" s="1" t="s">
        <v>5607</v>
      </c>
      <c r="F8564" s="33" t="s">
        <v>859</v>
      </c>
      <c r="H8564" s="1">
        <v>26</v>
      </c>
      <c r="I8564" s="1">
        <v>14.6</v>
      </c>
      <c r="J8564" s="1">
        <v>17.2</v>
      </c>
      <c r="K8564" s="3">
        <v>1723</v>
      </c>
      <c r="N8564" s="1">
        <v>342</v>
      </c>
      <c r="O8564" s="1">
        <v>97.7</v>
      </c>
      <c r="Q8564" s="1">
        <v>6.3</v>
      </c>
      <c r="R8564" s="1">
        <v>18.600000000000001</v>
      </c>
      <c r="AJ8564" s="1" t="s">
        <v>412</v>
      </c>
      <c r="AK8564" s="19">
        <v>37</v>
      </c>
      <c r="AL8564" s="19">
        <v>140.66999999999999</v>
      </c>
      <c r="AN8564" s="3">
        <v>1966</v>
      </c>
      <c r="AQ8564">
        <v>80441</v>
      </c>
      <c r="AR8564" s="1" t="s">
        <v>70</v>
      </c>
    </row>
    <row r="8565" spans="1:44" x14ac:dyDescent="0.25">
      <c r="A8565" s="1">
        <v>10222</v>
      </c>
      <c r="B8565" s="1" t="s">
        <v>766</v>
      </c>
      <c r="C8565" s="1">
        <v>180</v>
      </c>
      <c r="D8565" s="1" t="s">
        <v>5607</v>
      </c>
      <c r="F8565" s="33" t="s">
        <v>859</v>
      </c>
      <c r="H8565" s="1">
        <v>29</v>
      </c>
      <c r="I8565" s="1">
        <v>15.8</v>
      </c>
      <c r="J8565" s="1">
        <v>20.100000000000001</v>
      </c>
      <c r="K8565" s="3">
        <v>1528</v>
      </c>
      <c r="N8565" s="1">
        <v>393</v>
      </c>
      <c r="O8565" s="1">
        <v>113.5</v>
      </c>
      <c r="Q8565" s="1">
        <v>13.6</v>
      </c>
      <c r="R8565" s="1">
        <v>16.600000000000001</v>
      </c>
      <c r="AJ8565" s="1" t="s">
        <v>412</v>
      </c>
      <c r="AK8565" s="19">
        <v>37</v>
      </c>
      <c r="AL8565" s="19">
        <v>140.66999999999999</v>
      </c>
      <c r="AN8565" s="3">
        <v>1966</v>
      </c>
      <c r="AQ8565">
        <v>80441</v>
      </c>
      <c r="AR8565" s="1" t="s">
        <v>70</v>
      </c>
    </row>
    <row r="8566" spans="1:44" x14ac:dyDescent="0.25">
      <c r="A8566" s="1">
        <v>10223</v>
      </c>
      <c r="B8566" s="1" t="s">
        <v>766</v>
      </c>
      <c r="C8566" s="1">
        <v>180</v>
      </c>
      <c r="D8566" s="1" t="s">
        <v>5607</v>
      </c>
      <c r="F8566" s="33" t="s">
        <v>859</v>
      </c>
      <c r="H8566" s="1">
        <v>34</v>
      </c>
      <c r="I8566" s="1">
        <v>17.600000000000001</v>
      </c>
      <c r="J8566" s="1">
        <v>23.6</v>
      </c>
      <c r="K8566" s="3">
        <v>1189</v>
      </c>
      <c r="N8566" s="1">
        <v>487</v>
      </c>
      <c r="O8566" s="1">
        <v>143.1</v>
      </c>
      <c r="Q8566" s="1">
        <v>13.1</v>
      </c>
      <c r="R8566" s="1">
        <v>18.3</v>
      </c>
      <c r="AJ8566" s="1" t="s">
        <v>412</v>
      </c>
      <c r="AK8566" s="19">
        <v>37</v>
      </c>
      <c r="AL8566" s="19">
        <v>140.66999999999999</v>
      </c>
      <c r="AN8566" s="3">
        <v>1966</v>
      </c>
      <c r="AQ8566">
        <v>80441</v>
      </c>
      <c r="AR8566" s="1" t="s">
        <v>70</v>
      </c>
    </row>
    <row r="8567" spans="1:44" x14ac:dyDescent="0.25">
      <c r="A8567" s="1">
        <v>10224</v>
      </c>
      <c r="B8567" s="1" t="s">
        <v>766</v>
      </c>
      <c r="C8567" s="1">
        <v>180</v>
      </c>
      <c r="D8567" s="1" t="s">
        <v>5607</v>
      </c>
      <c r="F8567" s="33" t="s">
        <v>859</v>
      </c>
      <c r="H8567" s="1">
        <v>45</v>
      </c>
      <c r="I8567" s="24">
        <v>19</v>
      </c>
      <c r="J8567" s="1">
        <v>28.3</v>
      </c>
      <c r="K8567" s="3">
        <v>822</v>
      </c>
      <c r="N8567" s="1">
        <v>490</v>
      </c>
      <c r="O8567" s="24">
        <v>150</v>
      </c>
      <c r="Q8567" s="1">
        <v>14.8</v>
      </c>
      <c r="R8567" s="1">
        <v>23.1</v>
      </c>
      <c r="AJ8567" s="1" t="s">
        <v>412</v>
      </c>
      <c r="AK8567" s="19">
        <v>37</v>
      </c>
      <c r="AL8567" s="19">
        <v>140.66999999999999</v>
      </c>
      <c r="AN8567" s="3">
        <v>1966</v>
      </c>
      <c r="AQ8567">
        <v>80441</v>
      </c>
      <c r="AR8567" s="1" t="s">
        <v>70</v>
      </c>
    </row>
    <row r="8568" spans="1:44" x14ac:dyDescent="0.25">
      <c r="A8568" s="1">
        <v>10225</v>
      </c>
      <c r="B8568" s="1" t="s">
        <v>766</v>
      </c>
      <c r="C8568" s="1">
        <v>180</v>
      </c>
      <c r="D8568" s="1" t="s">
        <v>5607</v>
      </c>
      <c r="F8568" s="33" t="s">
        <v>859</v>
      </c>
      <c r="H8568" s="1">
        <v>53</v>
      </c>
      <c r="I8568" s="1">
        <v>22.1</v>
      </c>
      <c r="J8568" s="1">
        <v>30.6</v>
      </c>
      <c r="K8568" s="3">
        <v>726</v>
      </c>
      <c r="N8568" s="1">
        <v>620</v>
      </c>
      <c r="O8568" s="1">
        <v>198.3</v>
      </c>
      <c r="Q8568" s="1">
        <v>17.600000000000001</v>
      </c>
      <c r="R8568" s="1">
        <v>28.1</v>
      </c>
      <c r="AJ8568" s="1" t="s">
        <v>412</v>
      </c>
      <c r="AK8568" s="19">
        <v>37</v>
      </c>
      <c r="AL8568" s="19">
        <v>140.66999999999999</v>
      </c>
      <c r="AN8568" s="3">
        <v>1966</v>
      </c>
      <c r="AQ8568">
        <v>80441</v>
      </c>
      <c r="AR8568" s="1" t="s">
        <v>70</v>
      </c>
    </row>
    <row r="8569" spans="1:44" x14ac:dyDescent="0.25">
      <c r="A8569" s="1">
        <v>10226</v>
      </c>
      <c r="B8569" s="1" t="s">
        <v>766</v>
      </c>
      <c r="C8569" s="1">
        <v>180</v>
      </c>
      <c r="D8569" s="1" t="s">
        <v>5607</v>
      </c>
      <c r="F8569" s="33" t="s">
        <v>859</v>
      </c>
      <c r="H8569" s="1">
        <v>10</v>
      </c>
      <c r="I8569" s="1">
        <v>3.7</v>
      </c>
      <c r="J8569" s="24">
        <v>6</v>
      </c>
      <c r="K8569" s="3">
        <v>1500</v>
      </c>
      <c r="N8569" s="1">
        <v>12</v>
      </c>
      <c r="O8569" s="1">
        <v>4.2</v>
      </c>
      <c r="Q8569" s="24">
        <v>2</v>
      </c>
      <c r="R8569" s="1">
        <v>6.7</v>
      </c>
      <c r="AJ8569" s="1" t="s">
        <v>412</v>
      </c>
      <c r="AK8569" s="19">
        <v>31.67</v>
      </c>
      <c r="AL8569" s="19">
        <v>131.33000000000001</v>
      </c>
      <c r="AM8569" s="1">
        <v>50</v>
      </c>
      <c r="AN8569" s="3">
        <v>1966</v>
      </c>
      <c r="AQ8569">
        <v>80440</v>
      </c>
      <c r="AR8569" s="1" t="s">
        <v>70</v>
      </c>
    </row>
    <row r="8570" spans="1:44" x14ac:dyDescent="0.25">
      <c r="A8570" s="1">
        <v>10227</v>
      </c>
      <c r="B8570" s="1" t="s">
        <v>766</v>
      </c>
      <c r="C8570" s="1">
        <v>180</v>
      </c>
      <c r="D8570" s="1" t="s">
        <v>5607</v>
      </c>
      <c r="F8570" s="33" t="s">
        <v>859</v>
      </c>
      <c r="H8570" s="1">
        <v>17</v>
      </c>
      <c r="I8570" s="1">
        <v>7.1</v>
      </c>
      <c r="J8570" s="1">
        <v>12.7</v>
      </c>
      <c r="K8570" s="3">
        <v>1541</v>
      </c>
      <c r="N8570" s="1">
        <v>70</v>
      </c>
      <c r="O8570" s="1">
        <v>24.7</v>
      </c>
      <c r="Q8570" s="1">
        <v>7.5</v>
      </c>
      <c r="R8570" s="1">
        <v>14.1</v>
      </c>
      <c r="AJ8570" s="1" t="s">
        <v>412</v>
      </c>
      <c r="AK8570" s="19">
        <v>31.67</v>
      </c>
      <c r="AL8570" s="19">
        <v>131.33000000000001</v>
      </c>
      <c r="AM8570" s="1">
        <v>50</v>
      </c>
      <c r="AN8570" s="3">
        <v>1966</v>
      </c>
      <c r="AQ8570">
        <v>80440</v>
      </c>
      <c r="AR8570" s="1" t="s">
        <v>70</v>
      </c>
    </row>
    <row r="8571" spans="1:44" x14ac:dyDescent="0.25">
      <c r="A8571" s="1">
        <v>10228</v>
      </c>
      <c r="B8571" s="1" t="s">
        <v>766</v>
      </c>
      <c r="C8571" s="1">
        <v>180</v>
      </c>
      <c r="D8571" s="1" t="s">
        <v>5607</v>
      </c>
      <c r="F8571" s="33" t="s">
        <v>859</v>
      </c>
      <c r="H8571" s="1">
        <v>21</v>
      </c>
      <c r="I8571" s="24">
        <v>10</v>
      </c>
      <c r="J8571" s="1">
        <v>20.399999999999999</v>
      </c>
      <c r="K8571" s="3">
        <v>923</v>
      </c>
      <c r="N8571" s="1">
        <v>151</v>
      </c>
      <c r="O8571" s="1">
        <v>53.1</v>
      </c>
      <c r="Q8571" s="1">
        <v>12.9</v>
      </c>
      <c r="R8571" s="1">
        <v>20.5</v>
      </c>
      <c r="AJ8571" s="1" t="s">
        <v>412</v>
      </c>
      <c r="AK8571" s="19">
        <v>31.67</v>
      </c>
      <c r="AL8571" s="19">
        <v>131.33000000000001</v>
      </c>
      <c r="AM8571" s="1">
        <v>50</v>
      </c>
      <c r="AN8571" s="3">
        <v>1966</v>
      </c>
      <c r="AQ8571">
        <v>80440</v>
      </c>
      <c r="AR8571" s="1" t="s">
        <v>70</v>
      </c>
    </row>
    <row r="8572" spans="1:44" x14ac:dyDescent="0.25">
      <c r="A8572" s="1">
        <v>10229</v>
      </c>
      <c r="B8572" s="1" t="s">
        <v>766</v>
      </c>
      <c r="C8572" s="1">
        <v>180</v>
      </c>
      <c r="D8572" s="1" t="s">
        <v>5607</v>
      </c>
      <c r="F8572" s="33" t="s">
        <v>859</v>
      </c>
      <c r="H8572" s="1">
        <v>25</v>
      </c>
      <c r="I8572" s="1">
        <v>12.7</v>
      </c>
      <c r="J8572" s="1">
        <v>23.2</v>
      </c>
      <c r="K8572" s="3">
        <v>838</v>
      </c>
      <c r="N8572" s="1">
        <v>222</v>
      </c>
      <c r="O8572" s="1">
        <v>76.599999999999994</v>
      </c>
      <c r="Q8572" s="1">
        <v>13.6</v>
      </c>
      <c r="R8572" s="1">
        <v>23.3</v>
      </c>
      <c r="AJ8572" s="1" t="s">
        <v>412</v>
      </c>
      <c r="AK8572" s="19">
        <v>31.67</v>
      </c>
      <c r="AL8572" s="19">
        <v>131.33000000000001</v>
      </c>
      <c r="AM8572" s="1">
        <v>50</v>
      </c>
      <c r="AN8572" s="3">
        <v>1966</v>
      </c>
      <c r="AQ8572">
        <v>80440</v>
      </c>
      <c r="AR8572" s="1" t="s">
        <v>70</v>
      </c>
    </row>
    <row r="8573" spans="1:44" x14ac:dyDescent="0.25">
      <c r="A8573" s="1">
        <v>10230</v>
      </c>
      <c r="B8573" s="1" t="s">
        <v>766</v>
      </c>
      <c r="C8573" s="1">
        <v>180</v>
      </c>
      <c r="D8573" s="1" t="s">
        <v>5607</v>
      </c>
      <c r="F8573" s="33" t="s">
        <v>859</v>
      </c>
      <c r="H8573" s="1">
        <v>31</v>
      </c>
      <c r="I8573" s="1">
        <v>14.9</v>
      </c>
      <c r="J8573" s="1">
        <v>27.6</v>
      </c>
      <c r="K8573" s="3">
        <v>673</v>
      </c>
      <c r="N8573" s="1">
        <v>288</v>
      </c>
      <c r="O8573" s="1">
        <v>97.7</v>
      </c>
      <c r="Q8573" s="1">
        <v>12.2</v>
      </c>
      <c r="R8573" s="1">
        <v>16.8</v>
      </c>
      <c r="AJ8573" s="1" t="s">
        <v>412</v>
      </c>
      <c r="AK8573" s="19">
        <v>31.67</v>
      </c>
      <c r="AL8573" s="19">
        <v>131.33000000000001</v>
      </c>
      <c r="AM8573" s="1">
        <v>50</v>
      </c>
      <c r="AN8573" s="3">
        <v>1966</v>
      </c>
      <c r="AQ8573">
        <v>80440</v>
      </c>
      <c r="AR8573" s="1" t="s">
        <v>70</v>
      </c>
    </row>
    <row r="8574" spans="1:44" x14ac:dyDescent="0.25">
      <c r="A8574" s="1">
        <v>10231</v>
      </c>
      <c r="B8574" s="1" t="s">
        <v>766</v>
      </c>
      <c r="C8574" s="1">
        <v>180</v>
      </c>
      <c r="D8574" s="1" t="s">
        <v>5607</v>
      </c>
      <c r="F8574" s="33" t="s">
        <v>859</v>
      </c>
      <c r="H8574" s="1">
        <v>34</v>
      </c>
      <c r="I8574" s="1">
        <v>17.899999999999999</v>
      </c>
      <c r="J8574" s="1">
        <v>31.6</v>
      </c>
      <c r="K8574" s="3">
        <v>575</v>
      </c>
      <c r="N8574" s="1">
        <v>376</v>
      </c>
      <c r="O8574" s="1">
        <v>129.80000000000001</v>
      </c>
      <c r="Q8574" s="1">
        <v>13.1</v>
      </c>
      <c r="R8574" s="1">
        <v>17.2</v>
      </c>
      <c r="AJ8574" s="1" t="s">
        <v>412</v>
      </c>
      <c r="AK8574" s="19">
        <v>31.67</v>
      </c>
      <c r="AL8574" s="19">
        <v>131.33000000000001</v>
      </c>
      <c r="AM8574" s="1">
        <v>50</v>
      </c>
      <c r="AN8574" s="3">
        <v>1966</v>
      </c>
      <c r="AQ8574">
        <v>80440</v>
      </c>
      <c r="AR8574" s="1" t="s">
        <v>70</v>
      </c>
    </row>
    <row r="8575" spans="1:44" x14ac:dyDescent="0.25">
      <c r="A8575" s="1">
        <v>10232</v>
      </c>
      <c r="B8575" s="1" t="s">
        <v>766</v>
      </c>
      <c r="C8575" s="1">
        <v>180</v>
      </c>
      <c r="D8575" s="1" t="s">
        <v>5607</v>
      </c>
      <c r="F8575" s="33" t="s">
        <v>859</v>
      </c>
      <c r="H8575" s="1">
        <v>39</v>
      </c>
      <c r="I8575" s="1">
        <v>18.2</v>
      </c>
      <c r="J8575" s="1">
        <v>36.200000000000003</v>
      </c>
      <c r="K8575" s="3">
        <v>458</v>
      </c>
      <c r="N8575" s="1">
        <v>378</v>
      </c>
      <c r="O8575" s="1">
        <v>129.69999999999999</v>
      </c>
      <c r="Q8575" s="24">
        <v>16</v>
      </c>
      <c r="R8575" s="1">
        <v>16.5</v>
      </c>
      <c r="AJ8575" s="1" t="s">
        <v>412</v>
      </c>
      <c r="AK8575" s="19">
        <v>31.67</v>
      </c>
      <c r="AL8575" s="19">
        <v>131.33000000000001</v>
      </c>
      <c r="AM8575" s="1">
        <v>50</v>
      </c>
      <c r="AN8575" s="3">
        <v>1966</v>
      </c>
      <c r="AQ8575">
        <v>80440</v>
      </c>
      <c r="AR8575" s="1" t="s">
        <v>70</v>
      </c>
    </row>
    <row r="8576" spans="1:44" x14ac:dyDescent="0.25">
      <c r="A8576" s="1">
        <v>10233</v>
      </c>
      <c r="B8576" s="1" t="s">
        <v>766</v>
      </c>
      <c r="C8576" s="1">
        <v>180</v>
      </c>
      <c r="D8576" s="1" t="s">
        <v>5607</v>
      </c>
      <c r="F8576" s="33" t="s">
        <v>859</v>
      </c>
      <c r="H8576" s="1">
        <v>45</v>
      </c>
      <c r="I8576" s="1">
        <v>20.2</v>
      </c>
      <c r="J8576" s="1">
        <v>39.799999999999997</v>
      </c>
      <c r="K8576" s="3">
        <v>435</v>
      </c>
      <c r="N8576" s="1">
        <v>464</v>
      </c>
      <c r="O8576" s="24">
        <v>159</v>
      </c>
      <c r="Q8576" s="1">
        <v>18.100000000000001</v>
      </c>
      <c r="R8576" s="24">
        <v>21.4</v>
      </c>
      <c r="AJ8576" s="1" t="s">
        <v>412</v>
      </c>
      <c r="AK8576" s="19">
        <v>31.67</v>
      </c>
      <c r="AL8576" s="19">
        <v>131.33000000000001</v>
      </c>
      <c r="AM8576" s="1">
        <v>50</v>
      </c>
      <c r="AN8576" s="3">
        <v>1966</v>
      </c>
      <c r="AQ8576">
        <v>80440</v>
      </c>
      <c r="AR8576" s="1" t="s">
        <v>70</v>
      </c>
    </row>
    <row r="8577" spans="1:44" x14ac:dyDescent="0.25">
      <c r="A8577" s="1">
        <v>10234</v>
      </c>
      <c r="B8577" s="1" t="s">
        <v>766</v>
      </c>
      <c r="C8577" s="1">
        <v>180</v>
      </c>
      <c r="D8577" s="1" t="s">
        <v>5607</v>
      </c>
      <c r="F8577" s="33" t="s">
        <v>859</v>
      </c>
      <c r="H8577" s="1">
        <v>28</v>
      </c>
      <c r="I8577" s="1">
        <v>12.2</v>
      </c>
      <c r="J8577" s="1">
        <v>18.2</v>
      </c>
      <c r="K8577" s="3">
        <v>1720</v>
      </c>
      <c r="N8577" s="1">
        <v>260</v>
      </c>
      <c r="O8577" s="24">
        <v>98</v>
      </c>
      <c r="Q8577" s="24">
        <v>16</v>
      </c>
      <c r="R8577" s="24">
        <v>11</v>
      </c>
      <c r="S8577" s="24">
        <v>30</v>
      </c>
      <c r="AJ8577" s="1" t="s">
        <v>412</v>
      </c>
      <c r="AK8577" s="19">
        <v>35</v>
      </c>
      <c r="AL8577" s="19">
        <v>138</v>
      </c>
      <c r="AM8577" s="1" t="s">
        <v>453</v>
      </c>
      <c r="AN8577" s="3">
        <v>1970</v>
      </c>
      <c r="AQ8577">
        <v>80440</v>
      </c>
      <c r="AR8577" s="1" t="s">
        <v>71</v>
      </c>
    </row>
    <row r="8578" spans="1:44" x14ac:dyDescent="0.25">
      <c r="A8578" s="1">
        <v>10235</v>
      </c>
      <c r="B8578" s="1" t="s">
        <v>766</v>
      </c>
      <c r="C8578" s="1">
        <v>180</v>
      </c>
      <c r="D8578" s="1" t="s">
        <v>5607</v>
      </c>
      <c r="F8578" s="33" t="s">
        <v>859</v>
      </c>
      <c r="H8578" s="1">
        <v>28</v>
      </c>
      <c r="I8578" s="1">
        <v>5.8</v>
      </c>
      <c r="J8578" s="1">
        <v>11.1</v>
      </c>
      <c r="K8578" s="3">
        <v>2800</v>
      </c>
      <c r="N8578" s="1">
        <v>70</v>
      </c>
      <c r="O8578" s="24">
        <v>37</v>
      </c>
      <c r="Q8578" s="24">
        <v>14</v>
      </c>
      <c r="R8578" s="24">
        <v>14</v>
      </c>
      <c r="AJ8578" s="1" t="s">
        <v>412</v>
      </c>
      <c r="AK8578" s="19">
        <v>35</v>
      </c>
      <c r="AL8578" s="19">
        <v>138</v>
      </c>
      <c r="AM8578" s="1" t="s">
        <v>453</v>
      </c>
      <c r="AN8578" s="3">
        <v>1970</v>
      </c>
      <c r="AQ8578">
        <v>80440</v>
      </c>
      <c r="AR8578" s="1" t="s">
        <v>71</v>
      </c>
    </row>
    <row r="8579" spans="1:44" x14ac:dyDescent="0.25">
      <c r="A8579" s="1">
        <v>10236</v>
      </c>
      <c r="B8579" s="1" t="s">
        <v>766</v>
      </c>
      <c r="C8579" s="1">
        <v>180</v>
      </c>
      <c r="D8579" s="1" t="s">
        <v>5607</v>
      </c>
      <c r="F8579" s="33" t="s">
        <v>859</v>
      </c>
      <c r="H8579" s="1">
        <v>35</v>
      </c>
      <c r="I8579" s="1">
        <v>11.4</v>
      </c>
      <c r="J8579" s="1">
        <v>14.5</v>
      </c>
      <c r="K8579" s="3">
        <v>2470</v>
      </c>
      <c r="N8579" s="1">
        <v>280</v>
      </c>
      <c r="O8579" s="24">
        <v>103</v>
      </c>
      <c r="Q8579" s="24">
        <v>20</v>
      </c>
      <c r="R8579" s="24">
        <v>12</v>
      </c>
      <c r="S8579" s="24">
        <v>32</v>
      </c>
      <c r="AJ8579" s="1" t="s">
        <v>412</v>
      </c>
      <c r="AK8579" s="19">
        <v>35</v>
      </c>
      <c r="AL8579" s="19">
        <v>138</v>
      </c>
      <c r="AM8579" s="1" t="s">
        <v>453</v>
      </c>
      <c r="AN8579" s="3">
        <v>1970</v>
      </c>
      <c r="AQ8579">
        <v>80440</v>
      </c>
      <c r="AR8579" s="1" t="s">
        <v>71</v>
      </c>
    </row>
    <row r="8580" spans="1:44" x14ac:dyDescent="0.25">
      <c r="A8580" s="1">
        <v>10237</v>
      </c>
      <c r="B8580" s="1" t="s">
        <v>766</v>
      </c>
      <c r="C8580" s="1">
        <v>180</v>
      </c>
      <c r="D8580" s="1" t="s">
        <v>5607</v>
      </c>
      <c r="F8580" s="33" t="s">
        <v>859</v>
      </c>
      <c r="H8580" s="1">
        <v>38</v>
      </c>
      <c r="I8580" s="24">
        <v>14</v>
      </c>
      <c r="J8580" s="1">
        <v>17.399999999999999</v>
      </c>
      <c r="K8580" s="3">
        <v>2050</v>
      </c>
      <c r="N8580" s="1">
        <v>410</v>
      </c>
      <c r="O8580" s="24">
        <v>155</v>
      </c>
      <c r="Q8580" s="24">
        <v>18</v>
      </c>
      <c r="R8580" s="24">
        <v>10</v>
      </c>
      <c r="S8580" s="24">
        <v>49</v>
      </c>
      <c r="AJ8580" s="1" t="s">
        <v>412</v>
      </c>
      <c r="AK8580" s="19">
        <v>35</v>
      </c>
      <c r="AL8580" s="19">
        <v>138</v>
      </c>
      <c r="AM8580" s="1" t="s">
        <v>453</v>
      </c>
      <c r="AN8580" s="3">
        <v>1970</v>
      </c>
      <c r="AQ8580">
        <v>80440</v>
      </c>
      <c r="AR8580" s="1" t="s">
        <v>71</v>
      </c>
    </row>
    <row r="8581" spans="1:44" x14ac:dyDescent="0.25">
      <c r="A8581" s="1">
        <v>10238</v>
      </c>
      <c r="B8581" s="1" t="s">
        <v>766</v>
      </c>
      <c r="C8581" s="1">
        <v>180</v>
      </c>
      <c r="D8581" s="1" t="s">
        <v>5607</v>
      </c>
      <c r="F8581" s="33" t="s">
        <v>859</v>
      </c>
      <c r="H8581" s="1">
        <v>38</v>
      </c>
      <c r="I8581" s="1">
        <v>18.3</v>
      </c>
      <c r="J8581" s="1">
        <v>22.3</v>
      </c>
      <c r="K8581" s="3">
        <v>1410</v>
      </c>
      <c r="N8581" s="1">
        <v>520</v>
      </c>
      <c r="O8581" s="24">
        <v>175</v>
      </c>
      <c r="Q8581" s="24">
        <v>18</v>
      </c>
      <c r="R8581" s="24">
        <v>14</v>
      </c>
      <c r="S8581" s="24">
        <v>45</v>
      </c>
      <c r="AJ8581" s="1" t="s">
        <v>412</v>
      </c>
      <c r="AK8581" s="19">
        <v>35</v>
      </c>
      <c r="AL8581" s="19">
        <v>138</v>
      </c>
      <c r="AM8581" s="1" t="s">
        <v>453</v>
      </c>
      <c r="AN8581" s="3">
        <v>1970</v>
      </c>
      <c r="AQ8581">
        <v>80440</v>
      </c>
      <c r="AR8581" s="1" t="s">
        <v>71</v>
      </c>
    </row>
    <row r="8582" spans="1:44" x14ac:dyDescent="0.25">
      <c r="A8582" s="1">
        <v>10239</v>
      </c>
      <c r="B8582" s="1" t="s">
        <v>766</v>
      </c>
      <c r="C8582" s="1">
        <v>180</v>
      </c>
      <c r="D8582" s="1" t="s">
        <v>5607</v>
      </c>
      <c r="F8582" s="33" t="s">
        <v>859</v>
      </c>
      <c r="H8582" s="1">
        <v>48</v>
      </c>
      <c r="I8582" s="1">
        <v>21.8</v>
      </c>
      <c r="J8582" s="1">
        <v>31.2</v>
      </c>
      <c r="K8582" s="3">
        <v>860</v>
      </c>
      <c r="N8582" s="1">
        <v>600</v>
      </c>
      <c r="O8582" s="24">
        <v>183</v>
      </c>
      <c r="Q8582" s="24">
        <v>24</v>
      </c>
      <c r="R8582" s="24">
        <v>17</v>
      </c>
      <c r="S8582" s="24">
        <v>81</v>
      </c>
      <c r="AJ8582" s="1" t="s">
        <v>412</v>
      </c>
      <c r="AK8582" s="19">
        <v>35</v>
      </c>
      <c r="AL8582" s="19">
        <v>138</v>
      </c>
      <c r="AM8582" s="1" t="s">
        <v>453</v>
      </c>
      <c r="AN8582" s="3">
        <v>1970</v>
      </c>
      <c r="AQ8582">
        <v>80440</v>
      </c>
      <c r="AR8582" s="1" t="s">
        <v>71</v>
      </c>
    </row>
    <row r="8583" spans="1:44" x14ac:dyDescent="0.25">
      <c r="A8583" s="1">
        <v>10240</v>
      </c>
      <c r="B8583" s="1" t="s">
        <v>766</v>
      </c>
      <c r="C8583" s="1">
        <v>180</v>
      </c>
      <c r="D8583" s="1" t="s">
        <v>5607</v>
      </c>
      <c r="F8583" s="33" t="s">
        <v>859</v>
      </c>
      <c r="H8583" s="1">
        <v>48</v>
      </c>
      <c r="I8583" s="1">
        <v>18.3</v>
      </c>
      <c r="J8583" s="1">
        <v>25.2</v>
      </c>
      <c r="K8583" s="3">
        <v>1100</v>
      </c>
      <c r="N8583" s="1">
        <v>490</v>
      </c>
      <c r="O8583" s="24">
        <v>152</v>
      </c>
      <c r="Q8583" s="24">
        <v>20</v>
      </c>
      <c r="R8583" s="24">
        <v>15</v>
      </c>
      <c r="AJ8583" s="1" t="s">
        <v>412</v>
      </c>
      <c r="AK8583" s="19">
        <v>35</v>
      </c>
      <c r="AL8583" s="19">
        <v>138</v>
      </c>
      <c r="AM8583" s="1" t="s">
        <v>453</v>
      </c>
      <c r="AN8583" s="3">
        <v>1970</v>
      </c>
      <c r="AQ8583">
        <v>80440</v>
      </c>
      <c r="AR8583" s="1" t="s">
        <v>71</v>
      </c>
    </row>
    <row r="8584" spans="1:44" x14ac:dyDescent="0.25">
      <c r="A8584" s="1">
        <v>10241</v>
      </c>
      <c r="B8584" s="1" t="s">
        <v>766</v>
      </c>
      <c r="C8584" s="1">
        <v>180</v>
      </c>
      <c r="D8584" s="1" t="s">
        <v>5607</v>
      </c>
      <c r="F8584" s="33" t="s">
        <v>859</v>
      </c>
      <c r="H8584" s="1">
        <v>49</v>
      </c>
      <c r="I8584" s="1">
        <v>12.9</v>
      </c>
      <c r="J8584" s="1">
        <v>22.3</v>
      </c>
      <c r="K8584" s="3">
        <v>1310</v>
      </c>
      <c r="N8584" s="1">
        <v>350</v>
      </c>
      <c r="O8584" s="24">
        <v>115</v>
      </c>
      <c r="Q8584" s="24">
        <v>28</v>
      </c>
      <c r="R8584" s="24">
        <v>18</v>
      </c>
      <c r="S8584" s="24">
        <v>54</v>
      </c>
      <c r="AJ8584" s="1" t="s">
        <v>412</v>
      </c>
      <c r="AK8584" s="19">
        <v>35</v>
      </c>
      <c r="AL8584" s="19">
        <v>138</v>
      </c>
      <c r="AM8584" s="1" t="s">
        <v>453</v>
      </c>
      <c r="AN8584" s="3">
        <v>1970</v>
      </c>
      <c r="AQ8584">
        <v>80440</v>
      </c>
      <c r="AR8584" s="1" t="s">
        <v>71</v>
      </c>
    </row>
    <row r="8585" spans="1:44" x14ac:dyDescent="0.25">
      <c r="A8585" s="1">
        <v>10242</v>
      </c>
      <c r="B8585" s="1" t="s">
        <v>766</v>
      </c>
      <c r="C8585" s="1">
        <v>180</v>
      </c>
      <c r="D8585" s="1" t="s">
        <v>5607</v>
      </c>
      <c r="F8585" s="33" t="s">
        <v>859</v>
      </c>
      <c r="H8585" s="1">
        <v>55</v>
      </c>
      <c r="I8585" s="1">
        <v>13.4</v>
      </c>
      <c r="J8585" s="1">
        <v>15.9</v>
      </c>
      <c r="K8585" s="3">
        <v>2005</v>
      </c>
      <c r="N8585" s="1">
        <v>320</v>
      </c>
      <c r="O8585" s="24">
        <v>112</v>
      </c>
      <c r="Q8585" s="24">
        <v>12</v>
      </c>
      <c r="R8585" s="24">
        <v>16</v>
      </c>
      <c r="S8585" s="24">
        <v>32</v>
      </c>
      <c r="AJ8585" s="1" t="s">
        <v>412</v>
      </c>
      <c r="AK8585" s="19">
        <v>36</v>
      </c>
      <c r="AL8585" s="19">
        <v>139.13</v>
      </c>
      <c r="AM8585" s="1">
        <v>300</v>
      </c>
      <c r="AN8585" s="3">
        <v>1970</v>
      </c>
      <c r="AQ8585">
        <v>80441</v>
      </c>
      <c r="AR8585" s="1" t="s">
        <v>71</v>
      </c>
    </row>
    <row r="8586" spans="1:44" x14ac:dyDescent="0.25">
      <c r="A8586" s="1">
        <v>10243</v>
      </c>
      <c r="B8586" s="1" t="s">
        <v>766</v>
      </c>
      <c r="C8586" s="1">
        <v>180</v>
      </c>
      <c r="D8586" s="1" t="s">
        <v>5607</v>
      </c>
      <c r="F8586" s="33" t="s">
        <v>859</v>
      </c>
      <c r="H8586" s="1">
        <v>55</v>
      </c>
      <c r="I8586" s="1">
        <v>15.1</v>
      </c>
      <c r="J8586" s="1">
        <v>17.8</v>
      </c>
      <c r="K8586" s="3">
        <v>2020</v>
      </c>
      <c r="N8586" s="1">
        <v>420</v>
      </c>
      <c r="O8586" s="24">
        <v>144</v>
      </c>
      <c r="Q8586" s="24">
        <v>17</v>
      </c>
      <c r="R8586" s="24">
        <v>22</v>
      </c>
      <c r="AJ8586" s="1" t="s">
        <v>412</v>
      </c>
      <c r="AK8586" s="19">
        <v>36</v>
      </c>
      <c r="AL8586" s="19">
        <v>139.13</v>
      </c>
      <c r="AM8586" s="1">
        <v>300</v>
      </c>
      <c r="AN8586" s="3">
        <v>1970</v>
      </c>
      <c r="AQ8586">
        <v>80441</v>
      </c>
      <c r="AR8586" s="1" t="s">
        <v>71</v>
      </c>
    </row>
    <row r="8587" spans="1:44" x14ac:dyDescent="0.25">
      <c r="A8587" s="1">
        <v>10244</v>
      </c>
      <c r="B8587" s="1" t="s">
        <v>766</v>
      </c>
      <c r="C8587" s="1">
        <v>180</v>
      </c>
      <c r="D8587" s="1" t="s">
        <v>5607</v>
      </c>
      <c r="F8587" s="33" t="s">
        <v>859</v>
      </c>
      <c r="H8587" s="1">
        <v>55</v>
      </c>
      <c r="I8587" s="1">
        <v>20.9</v>
      </c>
      <c r="J8587" s="24">
        <v>27</v>
      </c>
      <c r="K8587" s="3">
        <v>928</v>
      </c>
      <c r="N8587" s="1">
        <v>520</v>
      </c>
      <c r="O8587" s="24">
        <v>170</v>
      </c>
      <c r="Q8587" s="24">
        <v>11</v>
      </c>
      <c r="R8587" s="24">
        <v>15</v>
      </c>
      <c r="S8587" s="24">
        <v>75</v>
      </c>
      <c r="AJ8587" s="1" t="s">
        <v>412</v>
      </c>
      <c r="AK8587" s="19">
        <v>36</v>
      </c>
      <c r="AL8587" s="19">
        <v>139.13</v>
      </c>
      <c r="AM8587" s="1">
        <v>300</v>
      </c>
      <c r="AN8587" s="3">
        <v>1970</v>
      </c>
      <c r="AQ8587">
        <v>80441</v>
      </c>
      <c r="AR8587" s="1" t="s">
        <v>71</v>
      </c>
    </row>
    <row r="8588" spans="1:44" x14ac:dyDescent="0.25">
      <c r="A8588" s="1">
        <v>10245</v>
      </c>
      <c r="B8588" s="1" t="s">
        <v>766</v>
      </c>
      <c r="C8588" s="1">
        <v>180</v>
      </c>
      <c r="D8588" s="1" t="s">
        <v>5607</v>
      </c>
      <c r="F8588" s="33" t="s">
        <v>859</v>
      </c>
      <c r="H8588" s="1">
        <v>59</v>
      </c>
      <c r="I8588" s="1">
        <v>21.5</v>
      </c>
      <c r="J8588" s="1">
        <v>31.2</v>
      </c>
      <c r="K8588" s="3">
        <v>837</v>
      </c>
      <c r="N8588" s="1">
        <v>680</v>
      </c>
      <c r="O8588" s="24">
        <v>240</v>
      </c>
      <c r="Q8588" s="24">
        <v>24</v>
      </c>
      <c r="R8588" s="24">
        <v>18</v>
      </c>
      <c r="AJ8588" s="1" t="s">
        <v>412</v>
      </c>
      <c r="AK8588" s="19">
        <v>38.22</v>
      </c>
      <c r="AL8588" s="19">
        <v>139.47</v>
      </c>
      <c r="AM8588" s="1" t="s">
        <v>454</v>
      </c>
      <c r="AN8588" s="3">
        <v>1970</v>
      </c>
      <c r="AQ8588">
        <v>80427</v>
      </c>
      <c r="AR8588" s="1" t="s">
        <v>71</v>
      </c>
    </row>
    <row r="8589" spans="1:44" x14ac:dyDescent="0.25">
      <c r="A8589" s="1">
        <v>10246</v>
      </c>
      <c r="B8589" s="1" t="s">
        <v>766</v>
      </c>
      <c r="C8589" s="1">
        <v>180</v>
      </c>
      <c r="D8589" s="1" t="s">
        <v>5607</v>
      </c>
      <c r="F8589" s="33" t="s">
        <v>859</v>
      </c>
      <c r="H8589" s="1">
        <v>59</v>
      </c>
      <c r="I8589" s="1">
        <v>7.1</v>
      </c>
      <c r="J8589" s="1">
        <v>12.1</v>
      </c>
      <c r="K8589" s="3">
        <v>2680</v>
      </c>
      <c r="N8589" s="1">
        <v>130</v>
      </c>
      <c r="O8589" s="24">
        <v>73</v>
      </c>
      <c r="Q8589" s="24">
        <v>28</v>
      </c>
      <c r="R8589" s="24">
        <v>14</v>
      </c>
      <c r="S8589" s="24">
        <v>27</v>
      </c>
      <c r="AJ8589" s="1" t="s">
        <v>412</v>
      </c>
      <c r="AK8589" s="19">
        <v>38.22</v>
      </c>
      <c r="AL8589" s="19">
        <v>139.47</v>
      </c>
      <c r="AM8589" s="1" t="s">
        <v>454</v>
      </c>
      <c r="AN8589" s="3">
        <v>1970</v>
      </c>
      <c r="AQ8589">
        <v>80427</v>
      </c>
      <c r="AR8589" s="1" t="s">
        <v>71</v>
      </c>
    </row>
    <row r="8590" spans="1:44" x14ac:dyDescent="0.25">
      <c r="A8590" s="1">
        <v>10247</v>
      </c>
      <c r="B8590" s="1" t="s">
        <v>766</v>
      </c>
      <c r="C8590" s="1">
        <v>180</v>
      </c>
      <c r="D8590" s="1" t="s">
        <v>5607</v>
      </c>
      <c r="F8590" s="33" t="s">
        <v>859</v>
      </c>
      <c r="H8590" s="1">
        <v>59</v>
      </c>
      <c r="I8590" s="1">
        <v>25.8</v>
      </c>
      <c r="J8590" s="1">
        <v>37.299999999999997</v>
      </c>
      <c r="K8590" s="3">
        <v>621</v>
      </c>
      <c r="N8590" s="1">
        <v>770</v>
      </c>
      <c r="O8590" s="24">
        <v>268</v>
      </c>
      <c r="Q8590" s="24">
        <v>30</v>
      </c>
      <c r="R8590" s="24">
        <v>20</v>
      </c>
      <c r="AJ8590" s="1" t="s">
        <v>412</v>
      </c>
      <c r="AK8590" s="19">
        <v>38.22</v>
      </c>
      <c r="AL8590" s="19">
        <v>139.47</v>
      </c>
      <c r="AM8590" s="1" t="s">
        <v>454</v>
      </c>
      <c r="AN8590" s="3">
        <v>1970</v>
      </c>
      <c r="AQ8590">
        <v>80427</v>
      </c>
      <c r="AR8590" s="1" t="s">
        <v>71</v>
      </c>
    </row>
    <row r="8591" spans="1:44" x14ac:dyDescent="0.25">
      <c r="A8591" s="1">
        <v>10248</v>
      </c>
      <c r="B8591" s="1" t="s">
        <v>766</v>
      </c>
      <c r="C8591" s="1">
        <v>180</v>
      </c>
      <c r="D8591" s="1" t="s">
        <v>5607</v>
      </c>
      <c r="F8591" s="33" t="s">
        <v>859</v>
      </c>
      <c r="H8591" s="1">
        <v>10</v>
      </c>
      <c r="I8591" s="1">
        <v>5.3</v>
      </c>
      <c r="J8591" s="1">
        <v>3.3</v>
      </c>
      <c r="K8591" s="3">
        <v>42600</v>
      </c>
      <c r="N8591" s="1">
        <v>131</v>
      </c>
      <c r="O8591" s="24">
        <v>60</v>
      </c>
      <c r="Q8591" s="1">
        <v>1.9</v>
      </c>
      <c r="R8591" s="1">
        <v>18.5</v>
      </c>
      <c r="S8591" s="1">
        <v>15.3</v>
      </c>
      <c r="AJ8591" s="1" t="s">
        <v>412</v>
      </c>
      <c r="AK8591" s="19">
        <v>34.07</v>
      </c>
      <c r="AL8591" s="19">
        <v>131.80000000000001</v>
      </c>
      <c r="AM8591" s="1">
        <v>50</v>
      </c>
      <c r="AN8591" s="3">
        <v>1970</v>
      </c>
      <c r="AQ8591">
        <v>80440</v>
      </c>
      <c r="AR8591" s="1" t="s">
        <v>72</v>
      </c>
    </row>
    <row r="8592" spans="1:44" x14ac:dyDescent="0.25">
      <c r="A8592" s="1">
        <v>10249</v>
      </c>
      <c r="B8592" s="1" t="s">
        <v>766</v>
      </c>
      <c r="C8592" s="1">
        <v>180</v>
      </c>
      <c r="D8592" s="1" t="s">
        <v>5607</v>
      </c>
      <c r="F8592" s="33" t="s">
        <v>859</v>
      </c>
      <c r="H8592" s="1">
        <v>10</v>
      </c>
      <c r="I8592" s="1">
        <v>5.0999999999999996</v>
      </c>
      <c r="J8592" s="1">
        <v>2.9</v>
      </c>
      <c r="K8592" s="3">
        <v>38900</v>
      </c>
      <c r="N8592" s="1">
        <v>87.8</v>
      </c>
      <c r="O8592" s="24">
        <v>39.9</v>
      </c>
      <c r="Q8592" s="1">
        <v>0.5</v>
      </c>
      <c r="R8592" s="1">
        <v>16.5</v>
      </c>
      <c r="S8592" s="1">
        <v>14.1</v>
      </c>
      <c r="AJ8592" s="1" t="s">
        <v>412</v>
      </c>
      <c r="AK8592" s="19">
        <v>34.07</v>
      </c>
      <c r="AL8592" s="19">
        <v>131.80000000000001</v>
      </c>
      <c r="AM8592" s="1">
        <v>50</v>
      </c>
      <c r="AN8592" s="3">
        <v>1970</v>
      </c>
      <c r="AQ8592">
        <v>80440</v>
      </c>
      <c r="AR8592" s="1" t="s">
        <v>72</v>
      </c>
    </row>
    <row r="8593" spans="1:44" x14ac:dyDescent="0.25">
      <c r="A8593" s="1">
        <v>10250</v>
      </c>
      <c r="B8593" s="1" t="s">
        <v>766</v>
      </c>
      <c r="C8593" s="1">
        <v>180</v>
      </c>
      <c r="D8593" s="1" t="s">
        <v>5607</v>
      </c>
      <c r="F8593" s="33" t="s">
        <v>859</v>
      </c>
      <c r="H8593" s="1">
        <v>9</v>
      </c>
      <c r="I8593" s="1">
        <v>3.4</v>
      </c>
      <c r="J8593" s="1">
        <v>1.35</v>
      </c>
      <c r="K8593" s="3">
        <v>100000</v>
      </c>
      <c r="N8593" s="1">
        <v>27.7</v>
      </c>
      <c r="O8593" s="1">
        <v>12.7</v>
      </c>
      <c r="Q8593" s="1">
        <v>0.8</v>
      </c>
      <c r="R8593" s="1">
        <v>7.4</v>
      </c>
      <c r="S8593" s="1">
        <v>3.2</v>
      </c>
      <c r="AJ8593" s="1" t="s">
        <v>412</v>
      </c>
      <c r="AK8593" s="19">
        <v>34.67</v>
      </c>
      <c r="AL8593" s="19">
        <v>136.5</v>
      </c>
      <c r="AM8593" s="1">
        <v>50</v>
      </c>
      <c r="AN8593" s="3">
        <v>1970</v>
      </c>
      <c r="AQ8593">
        <v>80440</v>
      </c>
      <c r="AR8593" s="1" t="s">
        <v>72</v>
      </c>
    </row>
    <row r="8594" spans="1:44" x14ac:dyDescent="0.25">
      <c r="A8594" s="1">
        <v>10251</v>
      </c>
      <c r="B8594" s="1" t="s">
        <v>766</v>
      </c>
      <c r="C8594" s="1">
        <v>180</v>
      </c>
      <c r="D8594" s="1" t="s">
        <v>5607</v>
      </c>
      <c r="F8594" s="33" t="s">
        <v>859</v>
      </c>
      <c r="H8594" s="1">
        <v>12</v>
      </c>
      <c r="I8594" s="1">
        <v>8.4</v>
      </c>
      <c r="J8594" s="1">
        <v>9.1999999999999993</v>
      </c>
      <c r="K8594" s="3">
        <v>6106</v>
      </c>
      <c r="N8594" s="1">
        <v>180</v>
      </c>
      <c r="O8594" s="1">
        <v>68.3</v>
      </c>
      <c r="Q8594" s="1">
        <v>5.3</v>
      </c>
      <c r="R8594" s="1">
        <v>19.8</v>
      </c>
      <c r="S8594" s="1">
        <v>18.100000000000001</v>
      </c>
      <c r="AJ8594" s="1" t="s">
        <v>412</v>
      </c>
      <c r="AK8594" s="19">
        <v>34.5</v>
      </c>
      <c r="AL8594" s="19">
        <v>136.33000000000001</v>
      </c>
      <c r="AM8594" s="1">
        <v>400</v>
      </c>
      <c r="AN8594" s="3">
        <v>1971</v>
      </c>
      <c r="AQ8594">
        <v>80440</v>
      </c>
      <c r="AR8594" s="1" t="s">
        <v>3443</v>
      </c>
    </row>
    <row r="8595" spans="1:44" x14ac:dyDescent="0.25">
      <c r="A8595" s="1">
        <v>10252</v>
      </c>
      <c r="B8595" s="1" t="s">
        <v>766</v>
      </c>
      <c r="C8595" s="1">
        <v>180</v>
      </c>
      <c r="D8595" s="1" t="s">
        <v>5607</v>
      </c>
      <c r="F8595" s="33" t="s">
        <v>859</v>
      </c>
      <c r="H8595" s="1">
        <v>12</v>
      </c>
      <c r="I8595" s="1">
        <v>9.1999999999999993</v>
      </c>
      <c r="J8595" s="1">
        <v>9.6</v>
      </c>
      <c r="K8595" s="3">
        <v>5600</v>
      </c>
      <c r="N8595" s="1">
        <v>186</v>
      </c>
      <c r="O8595" s="1">
        <v>70.5</v>
      </c>
      <c r="Q8595" s="1">
        <v>5.8</v>
      </c>
      <c r="R8595" s="1">
        <v>20.5</v>
      </c>
      <c r="S8595" s="1">
        <v>18.7</v>
      </c>
      <c r="AJ8595" s="1" t="s">
        <v>412</v>
      </c>
      <c r="AK8595" s="19">
        <v>34.5</v>
      </c>
      <c r="AL8595" s="19">
        <v>136.33000000000001</v>
      </c>
      <c r="AM8595" s="1">
        <v>400</v>
      </c>
      <c r="AN8595" s="3">
        <v>1971</v>
      </c>
      <c r="AQ8595">
        <v>80440</v>
      </c>
      <c r="AR8595" s="1" t="s">
        <v>3443</v>
      </c>
    </row>
    <row r="8596" spans="1:44" x14ac:dyDescent="0.25">
      <c r="A8596" s="1">
        <v>10253</v>
      </c>
      <c r="B8596" s="1" t="s">
        <v>766</v>
      </c>
      <c r="C8596" s="1">
        <v>180</v>
      </c>
      <c r="D8596" s="1" t="s">
        <v>5607</v>
      </c>
      <c r="F8596" s="33" t="s">
        <v>859</v>
      </c>
      <c r="H8596" s="1">
        <v>13</v>
      </c>
      <c r="I8596" s="24">
        <v>9</v>
      </c>
      <c r="J8596" s="1">
        <v>10.1</v>
      </c>
      <c r="K8596" s="3">
        <v>4800</v>
      </c>
      <c r="N8596" s="1">
        <v>170</v>
      </c>
      <c r="O8596" s="1">
        <v>64.099999999999994</v>
      </c>
      <c r="Q8596" s="1">
        <v>8.6</v>
      </c>
      <c r="R8596" s="1">
        <v>35.200000000000003</v>
      </c>
      <c r="AJ8596" s="1" t="s">
        <v>412</v>
      </c>
      <c r="AK8596" s="19">
        <v>35</v>
      </c>
      <c r="AL8596" s="19">
        <v>140</v>
      </c>
      <c r="AN8596" s="3">
        <v>1971</v>
      </c>
      <c r="AQ8596">
        <v>80440</v>
      </c>
      <c r="AR8596" s="1" t="s">
        <v>3443</v>
      </c>
    </row>
    <row r="8597" spans="1:44" x14ac:dyDescent="0.25">
      <c r="A8597" s="1">
        <v>10254</v>
      </c>
      <c r="B8597" s="1" t="s">
        <v>766</v>
      </c>
      <c r="C8597" s="1">
        <v>180</v>
      </c>
      <c r="D8597" s="1" t="s">
        <v>5607</v>
      </c>
      <c r="F8597" s="33" t="s">
        <v>859</v>
      </c>
      <c r="H8597" s="1">
        <v>13</v>
      </c>
      <c r="I8597" s="1">
        <v>9.1999999999999993</v>
      </c>
      <c r="J8597" s="1">
        <v>10.6</v>
      </c>
      <c r="K8597" s="3">
        <v>4700</v>
      </c>
      <c r="N8597" s="1">
        <v>182</v>
      </c>
      <c r="O8597" s="1">
        <v>69.2</v>
      </c>
      <c r="Q8597" s="1">
        <v>8.4</v>
      </c>
      <c r="R8597" s="1">
        <v>30.6</v>
      </c>
      <c r="AJ8597" s="1" t="s">
        <v>412</v>
      </c>
      <c r="AK8597" s="19">
        <v>35</v>
      </c>
      <c r="AL8597" s="19">
        <v>140</v>
      </c>
      <c r="AN8597" s="3">
        <v>1971</v>
      </c>
      <c r="AQ8597">
        <v>80440</v>
      </c>
      <c r="AR8597" s="1" t="s">
        <v>3443</v>
      </c>
    </row>
    <row r="8598" spans="1:44" x14ac:dyDescent="0.25">
      <c r="A8598" s="1">
        <v>10255</v>
      </c>
      <c r="B8598" s="1" t="s">
        <v>766</v>
      </c>
      <c r="C8598" s="1">
        <v>180</v>
      </c>
      <c r="D8598" s="1" t="s">
        <v>5607</v>
      </c>
      <c r="F8598" s="33" t="s">
        <v>859</v>
      </c>
      <c r="H8598" s="1">
        <v>13</v>
      </c>
      <c r="I8598" s="1">
        <v>8.5</v>
      </c>
      <c r="J8598" s="1">
        <v>10.7</v>
      </c>
      <c r="K8598" s="3">
        <v>3700</v>
      </c>
      <c r="N8598" s="1">
        <v>152</v>
      </c>
      <c r="O8598" s="1">
        <v>57.8</v>
      </c>
      <c r="Q8598" s="1">
        <v>6.1</v>
      </c>
      <c r="R8598" s="1">
        <v>28.5</v>
      </c>
      <c r="AJ8598" s="1" t="s">
        <v>412</v>
      </c>
      <c r="AK8598" s="19">
        <v>35</v>
      </c>
      <c r="AL8598" s="19">
        <v>140</v>
      </c>
      <c r="AN8598" s="3">
        <v>1971</v>
      </c>
      <c r="AQ8598">
        <v>80440</v>
      </c>
      <c r="AR8598" s="1" t="s">
        <v>3443</v>
      </c>
    </row>
    <row r="8599" spans="1:44" x14ac:dyDescent="0.25">
      <c r="A8599" s="1">
        <v>10256</v>
      </c>
      <c r="B8599" s="1" t="s">
        <v>766</v>
      </c>
      <c r="C8599" s="1">
        <v>180</v>
      </c>
      <c r="D8599" s="1" t="s">
        <v>5607</v>
      </c>
      <c r="F8599" s="33" t="s">
        <v>859</v>
      </c>
      <c r="H8599" s="1">
        <v>13</v>
      </c>
      <c r="I8599" s="1">
        <v>8.9</v>
      </c>
      <c r="J8599" s="1">
        <v>10.199999999999999</v>
      </c>
      <c r="K8599" s="3">
        <v>4300</v>
      </c>
      <c r="N8599" s="1">
        <v>160</v>
      </c>
      <c r="O8599" s="1">
        <v>60.7</v>
      </c>
      <c r="Q8599" s="1">
        <v>5.3</v>
      </c>
      <c r="R8599" s="1">
        <v>30.3</v>
      </c>
      <c r="AJ8599" s="1" t="s">
        <v>412</v>
      </c>
      <c r="AK8599" s="19">
        <v>35</v>
      </c>
      <c r="AL8599" s="19">
        <v>140</v>
      </c>
      <c r="AN8599" s="3">
        <v>1971</v>
      </c>
      <c r="AQ8599">
        <v>80440</v>
      </c>
      <c r="AR8599" s="1" t="s">
        <v>3443</v>
      </c>
    </row>
    <row r="8600" spans="1:44" x14ac:dyDescent="0.25">
      <c r="A8600" s="1">
        <v>10257</v>
      </c>
      <c r="B8600" s="1" t="s">
        <v>766</v>
      </c>
      <c r="C8600" s="1">
        <v>180</v>
      </c>
      <c r="D8600" s="1" t="s">
        <v>5607</v>
      </c>
      <c r="F8600" s="33" t="s">
        <v>859</v>
      </c>
      <c r="H8600" s="1">
        <v>10</v>
      </c>
      <c r="I8600" s="1">
        <v>7.4</v>
      </c>
      <c r="J8600" s="1">
        <v>9.8000000000000007</v>
      </c>
      <c r="K8600" s="3">
        <v>4400</v>
      </c>
      <c r="N8600" s="1">
        <v>117</v>
      </c>
      <c r="O8600" s="1">
        <v>44.6</v>
      </c>
      <c r="Q8600" s="24">
        <v>5</v>
      </c>
      <c r="R8600" s="1">
        <v>18.899999999999999</v>
      </c>
      <c r="S8600" s="1">
        <v>15.5</v>
      </c>
      <c r="AJ8600" s="1" t="s">
        <v>412</v>
      </c>
      <c r="AK8600" s="19">
        <v>34.4</v>
      </c>
      <c r="AL8600" s="19">
        <v>136.08000000000001</v>
      </c>
      <c r="AM8600" s="1">
        <v>900</v>
      </c>
      <c r="AN8600" s="3">
        <v>1973</v>
      </c>
      <c r="AQ8600">
        <v>80441</v>
      </c>
      <c r="AR8600" s="1" t="s">
        <v>73</v>
      </c>
    </row>
    <row r="8601" spans="1:44" x14ac:dyDescent="0.25">
      <c r="A8601" s="1">
        <v>10258</v>
      </c>
      <c r="B8601" s="1" t="s">
        <v>766</v>
      </c>
      <c r="C8601" s="1">
        <v>180</v>
      </c>
      <c r="D8601" s="1" t="s">
        <v>5607</v>
      </c>
      <c r="F8601" s="33" t="s">
        <v>859</v>
      </c>
      <c r="H8601" s="1">
        <v>11</v>
      </c>
      <c r="I8601" s="1">
        <v>8.1999999999999993</v>
      </c>
      <c r="J8601" s="1">
        <v>10.3</v>
      </c>
      <c r="K8601" s="3">
        <v>4400</v>
      </c>
      <c r="N8601" s="1">
        <v>140</v>
      </c>
      <c r="O8601" s="24">
        <v>53</v>
      </c>
      <c r="Q8601" s="1">
        <v>5.6</v>
      </c>
      <c r="R8601" s="1">
        <v>20.8</v>
      </c>
      <c r="S8601" s="1">
        <v>17.600000000000001</v>
      </c>
      <c r="AJ8601" s="1" t="s">
        <v>412</v>
      </c>
      <c r="AK8601" s="19">
        <v>34.4</v>
      </c>
      <c r="AL8601" s="19">
        <v>136.08000000000001</v>
      </c>
      <c r="AM8601" s="1">
        <v>900</v>
      </c>
      <c r="AN8601" s="3">
        <v>1973</v>
      </c>
      <c r="AQ8601">
        <v>80441</v>
      </c>
      <c r="AR8601" s="1" t="s">
        <v>73</v>
      </c>
    </row>
    <row r="8602" spans="1:44" x14ac:dyDescent="0.25">
      <c r="A8602" s="1">
        <v>10259</v>
      </c>
      <c r="B8602" s="1" t="s">
        <v>766</v>
      </c>
      <c r="C8602" s="1">
        <v>180</v>
      </c>
      <c r="D8602" s="1" t="s">
        <v>5607</v>
      </c>
      <c r="F8602" s="33" t="s">
        <v>859</v>
      </c>
      <c r="H8602" s="1">
        <v>12</v>
      </c>
      <c r="I8602" s="24">
        <v>9</v>
      </c>
      <c r="J8602" s="24">
        <v>11</v>
      </c>
      <c r="K8602" s="3">
        <v>4400</v>
      </c>
      <c r="N8602" s="1">
        <v>172</v>
      </c>
      <c r="O8602" s="1">
        <v>65.400000000000006</v>
      </c>
      <c r="Q8602" s="1">
        <v>6.5</v>
      </c>
      <c r="R8602" s="1">
        <v>23.2</v>
      </c>
      <c r="S8602" s="1">
        <v>21.2</v>
      </c>
      <c r="AJ8602" s="1" t="s">
        <v>412</v>
      </c>
      <c r="AK8602" s="19">
        <v>34.4</v>
      </c>
      <c r="AL8602" s="19">
        <v>136.08000000000001</v>
      </c>
      <c r="AM8602" s="1">
        <v>900</v>
      </c>
      <c r="AN8602" s="3">
        <v>1973</v>
      </c>
      <c r="AQ8602">
        <v>80441</v>
      </c>
      <c r="AR8602" s="1" t="s">
        <v>73</v>
      </c>
    </row>
    <row r="8603" spans="1:44" x14ac:dyDescent="0.25">
      <c r="A8603" s="1">
        <v>10260</v>
      </c>
      <c r="B8603" s="1" t="s">
        <v>766</v>
      </c>
      <c r="C8603" s="1">
        <v>180</v>
      </c>
      <c r="D8603" s="1" t="s">
        <v>5607</v>
      </c>
      <c r="F8603" s="33" t="s">
        <v>859</v>
      </c>
      <c r="H8603" s="1">
        <v>13</v>
      </c>
      <c r="I8603" s="1">
        <v>9.8000000000000007</v>
      </c>
      <c r="J8603" s="1">
        <v>11.6</v>
      </c>
      <c r="K8603" s="3">
        <v>4200</v>
      </c>
      <c r="N8603" s="1">
        <v>200</v>
      </c>
      <c r="O8603" s="1">
        <v>76.099999999999994</v>
      </c>
      <c r="Q8603" s="1">
        <v>6.7</v>
      </c>
      <c r="R8603" s="1">
        <v>24.8</v>
      </c>
      <c r="S8603" s="1">
        <v>23.2</v>
      </c>
      <c r="AJ8603" s="1" t="s">
        <v>412</v>
      </c>
      <c r="AK8603" s="19">
        <v>34.4</v>
      </c>
      <c r="AL8603" s="19">
        <v>136.08000000000001</v>
      </c>
      <c r="AM8603" s="1">
        <v>900</v>
      </c>
      <c r="AN8603" s="3">
        <v>1973</v>
      </c>
      <c r="AQ8603">
        <v>80441</v>
      </c>
      <c r="AR8603" s="1" t="s">
        <v>73</v>
      </c>
    </row>
    <row r="8604" spans="1:44" x14ac:dyDescent="0.25">
      <c r="A8604" s="1">
        <v>10261</v>
      </c>
      <c r="B8604" s="1" t="s">
        <v>766</v>
      </c>
      <c r="C8604" s="1">
        <v>180</v>
      </c>
      <c r="D8604" s="1" t="s">
        <v>5607</v>
      </c>
      <c r="F8604" s="33" t="s">
        <v>859</v>
      </c>
      <c r="H8604" s="1">
        <v>14</v>
      </c>
      <c r="I8604" s="1">
        <v>10.4</v>
      </c>
      <c r="J8604" s="24">
        <v>12</v>
      </c>
      <c r="K8604" s="3">
        <v>4200</v>
      </c>
      <c r="N8604" s="1">
        <v>213</v>
      </c>
      <c r="O8604" s="24">
        <v>81</v>
      </c>
      <c r="Q8604" s="1">
        <v>6.5</v>
      </c>
      <c r="R8604" s="1">
        <v>23.5</v>
      </c>
      <c r="S8604" s="1">
        <v>25.4</v>
      </c>
      <c r="AJ8604" s="1" t="s">
        <v>412</v>
      </c>
      <c r="AK8604" s="19">
        <v>34.4</v>
      </c>
      <c r="AL8604" s="19">
        <v>136.08000000000001</v>
      </c>
      <c r="AM8604" s="1">
        <v>900</v>
      </c>
      <c r="AN8604" s="3">
        <v>1973</v>
      </c>
      <c r="AQ8604">
        <v>80441</v>
      </c>
      <c r="AR8604" s="1" t="s">
        <v>73</v>
      </c>
    </row>
    <row r="8605" spans="1:44" x14ac:dyDescent="0.25">
      <c r="A8605" s="1">
        <v>10262</v>
      </c>
      <c r="B8605" s="1" t="s">
        <v>766</v>
      </c>
      <c r="C8605" s="1">
        <v>180</v>
      </c>
      <c r="D8605" s="1" t="s">
        <v>5607</v>
      </c>
      <c r="F8605" s="33" t="s">
        <v>859</v>
      </c>
      <c r="H8605" s="1">
        <v>15</v>
      </c>
      <c r="I8605" s="1">
        <v>10.6</v>
      </c>
      <c r="J8605" s="1">
        <v>12.3</v>
      </c>
      <c r="K8605" s="3">
        <v>4100</v>
      </c>
      <c r="N8605" s="1">
        <v>229</v>
      </c>
      <c r="O8605" s="1">
        <v>86.9</v>
      </c>
      <c r="Q8605" s="24">
        <v>6</v>
      </c>
      <c r="R8605" s="1">
        <v>21.7</v>
      </c>
      <c r="S8605" s="1">
        <v>26.5</v>
      </c>
      <c r="AJ8605" s="1" t="s">
        <v>412</v>
      </c>
      <c r="AK8605" s="19">
        <v>34.4</v>
      </c>
      <c r="AL8605" s="19">
        <v>136.08000000000001</v>
      </c>
      <c r="AM8605" s="1">
        <v>900</v>
      </c>
      <c r="AN8605" s="3">
        <v>1973</v>
      </c>
      <c r="AQ8605">
        <v>80441</v>
      </c>
      <c r="AR8605" s="1" t="s">
        <v>73</v>
      </c>
    </row>
    <row r="8606" spans="1:44" x14ac:dyDescent="0.25">
      <c r="A8606" s="1">
        <v>10263</v>
      </c>
      <c r="B8606" s="1" t="s">
        <v>766</v>
      </c>
      <c r="C8606" s="1">
        <v>180</v>
      </c>
      <c r="D8606" s="1" t="s">
        <v>5607</v>
      </c>
      <c r="F8606" s="33" t="s">
        <v>859</v>
      </c>
      <c r="H8606" s="1">
        <v>16</v>
      </c>
      <c r="I8606" s="1">
        <v>11.1</v>
      </c>
      <c r="J8606" s="1">
        <v>12.5</v>
      </c>
      <c r="K8606" s="3">
        <v>4100</v>
      </c>
      <c r="N8606" s="1">
        <v>245</v>
      </c>
      <c r="O8606" s="1">
        <v>93.1</v>
      </c>
      <c r="Q8606" s="1">
        <v>6.2</v>
      </c>
      <c r="R8606" s="1">
        <v>22.5</v>
      </c>
      <c r="S8606" s="1">
        <v>27.8</v>
      </c>
      <c r="AJ8606" s="1" t="s">
        <v>412</v>
      </c>
      <c r="AK8606" s="19">
        <v>34.4</v>
      </c>
      <c r="AL8606" s="19">
        <v>136.08000000000001</v>
      </c>
      <c r="AM8606" s="1">
        <v>900</v>
      </c>
      <c r="AN8606" s="3">
        <v>1973</v>
      </c>
      <c r="AQ8606">
        <v>80441</v>
      </c>
      <c r="AR8606" s="1" t="s">
        <v>73</v>
      </c>
    </row>
    <row r="8607" spans="1:44" x14ac:dyDescent="0.25">
      <c r="A8607" s="1">
        <v>10264</v>
      </c>
      <c r="B8607" s="1" t="s">
        <v>767</v>
      </c>
      <c r="C8607" s="1">
        <v>180</v>
      </c>
      <c r="D8607" s="1" t="s">
        <v>5615</v>
      </c>
      <c r="F8607" s="1" t="s">
        <v>445</v>
      </c>
      <c r="I8607" s="24">
        <v>13</v>
      </c>
      <c r="J8607" s="1"/>
      <c r="N8607" s="1">
        <v>147</v>
      </c>
      <c r="O8607" s="1">
        <v>66.3</v>
      </c>
      <c r="Q8607" s="1">
        <v>12.6</v>
      </c>
      <c r="R8607" s="1">
        <v>14.6</v>
      </c>
      <c r="AJ8607" s="1" t="s">
        <v>412</v>
      </c>
      <c r="AK8607" s="19">
        <v>34.92</v>
      </c>
      <c r="AL8607" s="19">
        <v>132.11000000000001</v>
      </c>
      <c r="AN8607" s="3">
        <v>1970</v>
      </c>
      <c r="AQ8607">
        <v>80440</v>
      </c>
      <c r="AR8607" s="1" t="s">
        <v>3521</v>
      </c>
    </row>
    <row r="8608" spans="1:44" x14ac:dyDescent="0.25">
      <c r="A8608" s="1">
        <v>10265</v>
      </c>
      <c r="B8608" s="1" t="s">
        <v>767</v>
      </c>
      <c r="C8608" s="1">
        <v>180</v>
      </c>
      <c r="D8608" s="1" t="s">
        <v>5615</v>
      </c>
      <c r="F8608" s="1" t="s">
        <v>445</v>
      </c>
      <c r="I8608" s="24">
        <v>15</v>
      </c>
      <c r="J8608" s="1"/>
      <c r="N8608" s="1">
        <v>213</v>
      </c>
      <c r="O8608" s="1">
        <v>95.8</v>
      </c>
      <c r="Q8608" s="1">
        <v>27.8</v>
      </c>
      <c r="R8608" s="1">
        <v>21.6</v>
      </c>
      <c r="AJ8608" s="1" t="s">
        <v>412</v>
      </c>
      <c r="AK8608" s="19">
        <v>34.92</v>
      </c>
      <c r="AL8608" s="19">
        <v>132.11000000000001</v>
      </c>
      <c r="AN8608" s="3">
        <v>1970</v>
      </c>
      <c r="AQ8608">
        <v>80440</v>
      </c>
      <c r="AR8608" s="1" t="s">
        <v>3521</v>
      </c>
    </row>
    <row r="8609" spans="1:44" x14ac:dyDescent="0.25">
      <c r="A8609" s="1">
        <v>10266</v>
      </c>
      <c r="B8609" s="1" t="s">
        <v>767</v>
      </c>
      <c r="C8609" s="1">
        <v>180</v>
      </c>
      <c r="D8609" s="1" t="s">
        <v>5615</v>
      </c>
      <c r="F8609" s="1" t="s">
        <v>445</v>
      </c>
      <c r="I8609" s="24">
        <v>17</v>
      </c>
      <c r="J8609" s="1"/>
      <c r="N8609" s="1">
        <v>293</v>
      </c>
      <c r="O8609" s="1">
        <v>131.80000000000001</v>
      </c>
      <c r="Q8609" s="1">
        <v>21.5</v>
      </c>
      <c r="R8609" s="1">
        <v>24.9</v>
      </c>
      <c r="AJ8609" s="1" t="s">
        <v>412</v>
      </c>
      <c r="AK8609" s="19">
        <v>34.92</v>
      </c>
      <c r="AL8609" s="19">
        <v>132.11000000000001</v>
      </c>
      <c r="AN8609" s="3">
        <v>1970</v>
      </c>
      <c r="AQ8609">
        <v>80440</v>
      </c>
      <c r="AR8609" s="1" t="s">
        <v>3521</v>
      </c>
    </row>
    <row r="8610" spans="1:44" x14ac:dyDescent="0.25">
      <c r="A8610" s="1">
        <v>10267</v>
      </c>
      <c r="B8610" s="1" t="s">
        <v>767</v>
      </c>
      <c r="C8610" s="1">
        <v>180</v>
      </c>
      <c r="D8610" s="1" t="s">
        <v>5615</v>
      </c>
      <c r="F8610" s="1" t="s">
        <v>445</v>
      </c>
      <c r="I8610" s="24">
        <v>17</v>
      </c>
      <c r="J8610" s="1"/>
      <c r="N8610" s="1">
        <v>321</v>
      </c>
      <c r="O8610" s="1">
        <v>144.6</v>
      </c>
      <c r="Q8610" s="1">
        <v>22.3</v>
      </c>
      <c r="R8610" s="1">
        <v>24.9</v>
      </c>
      <c r="AJ8610" s="1" t="s">
        <v>412</v>
      </c>
      <c r="AK8610" s="19">
        <v>34.92</v>
      </c>
      <c r="AL8610" s="19">
        <v>132.11000000000001</v>
      </c>
      <c r="AN8610" s="3">
        <v>1970</v>
      </c>
      <c r="AQ8610">
        <v>80440</v>
      </c>
      <c r="AR8610" s="1" t="s">
        <v>3521</v>
      </c>
    </row>
    <row r="8611" spans="1:44" x14ac:dyDescent="0.25">
      <c r="A8611" s="1">
        <v>10268</v>
      </c>
      <c r="B8611" s="1" t="s">
        <v>767</v>
      </c>
      <c r="C8611" s="1">
        <v>180</v>
      </c>
      <c r="D8611" s="1" t="s">
        <v>5615</v>
      </c>
      <c r="F8611" s="1" t="s">
        <v>445</v>
      </c>
      <c r="I8611" s="24">
        <v>18</v>
      </c>
      <c r="J8611" s="1"/>
      <c r="N8611" s="1">
        <v>343</v>
      </c>
      <c r="O8611" s="1">
        <v>154.5</v>
      </c>
      <c r="Q8611" s="1">
        <v>19.7</v>
      </c>
      <c r="R8611" s="24">
        <v>17</v>
      </c>
      <c r="AJ8611" s="1" t="s">
        <v>412</v>
      </c>
      <c r="AK8611" s="19">
        <v>34.92</v>
      </c>
      <c r="AL8611" s="19">
        <v>132.11000000000001</v>
      </c>
      <c r="AN8611" s="3">
        <v>1970</v>
      </c>
      <c r="AQ8611">
        <v>80440</v>
      </c>
      <c r="AR8611" s="1" t="s">
        <v>3521</v>
      </c>
    </row>
    <row r="8612" spans="1:44" x14ac:dyDescent="0.25">
      <c r="A8612" s="1">
        <v>10269</v>
      </c>
      <c r="B8612" s="1" t="s">
        <v>767</v>
      </c>
      <c r="C8612" s="1">
        <v>180</v>
      </c>
      <c r="D8612" s="1" t="s">
        <v>5615</v>
      </c>
      <c r="F8612" s="1" t="s">
        <v>445</v>
      </c>
      <c r="I8612" s="24">
        <v>23</v>
      </c>
      <c r="J8612" s="1"/>
      <c r="N8612" s="1">
        <v>291</v>
      </c>
      <c r="O8612" s="1">
        <v>131</v>
      </c>
      <c r="Q8612" s="1">
        <v>12.5</v>
      </c>
      <c r="R8612" s="1">
        <v>11.8</v>
      </c>
      <c r="AJ8612" s="1" t="s">
        <v>412</v>
      </c>
      <c r="AK8612" s="19">
        <v>34.92</v>
      </c>
      <c r="AL8612" s="19">
        <v>132.11000000000001</v>
      </c>
      <c r="AN8612" s="3">
        <v>1970</v>
      </c>
      <c r="AQ8612">
        <v>80440</v>
      </c>
      <c r="AR8612" s="1" t="s">
        <v>3521</v>
      </c>
    </row>
    <row r="8613" spans="1:44" x14ac:dyDescent="0.25">
      <c r="A8613" s="1">
        <v>10270</v>
      </c>
      <c r="B8613" s="1" t="s">
        <v>767</v>
      </c>
      <c r="C8613" s="1">
        <v>180</v>
      </c>
      <c r="D8613" s="1" t="s">
        <v>5615</v>
      </c>
      <c r="F8613" s="33" t="s">
        <v>859</v>
      </c>
      <c r="H8613" s="1">
        <v>27</v>
      </c>
      <c r="I8613" s="1">
        <v>8.6999999999999993</v>
      </c>
      <c r="J8613" s="1">
        <v>9.8000000000000007</v>
      </c>
      <c r="K8613" s="3">
        <v>5584</v>
      </c>
      <c r="N8613" s="1">
        <v>261</v>
      </c>
      <c r="O8613" s="1">
        <v>103.8</v>
      </c>
      <c r="Q8613" s="24">
        <v>13</v>
      </c>
      <c r="R8613" s="1">
        <v>30.1</v>
      </c>
      <c r="AJ8613" s="1" t="s">
        <v>412</v>
      </c>
      <c r="AK8613" s="19">
        <v>37.5</v>
      </c>
      <c r="AL8613" s="19">
        <v>136.83000000000001</v>
      </c>
      <c r="AM8613" s="1" t="s">
        <v>455</v>
      </c>
      <c r="AN8613" s="3">
        <v>1972</v>
      </c>
      <c r="AQ8613">
        <v>80440</v>
      </c>
      <c r="AR8613" s="1" t="s">
        <v>74</v>
      </c>
    </row>
    <row r="8614" spans="1:44" x14ac:dyDescent="0.25">
      <c r="A8614" s="1">
        <v>10271</v>
      </c>
      <c r="B8614" s="1" t="s">
        <v>767</v>
      </c>
      <c r="C8614" s="1">
        <v>180</v>
      </c>
      <c r="D8614" s="1" t="s">
        <v>5615</v>
      </c>
      <c r="F8614" s="33" t="s">
        <v>859</v>
      </c>
      <c r="H8614" s="1">
        <v>25</v>
      </c>
      <c r="I8614" s="1">
        <v>7.4</v>
      </c>
      <c r="J8614" s="1">
        <v>9.6</v>
      </c>
      <c r="K8614" s="3">
        <v>6490</v>
      </c>
      <c r="N8614" s="1">
        <v>233</v>
      </c>
      <c r="O8614" s="1">
        <v>94.3</v>
      </c>
      <c r="Q8614" s="1">
        <v>20.2</v>
      </c>
      <c r="R8614" s="1">
        <v>43.6</v>
      </c>
      <c r="AJ8614" s="1" t="s">
        <v>412</v>
      </c>
      <c r="AK8614" s="19">
        <v>37.5</v>
      </c>
      <c r="AL8614" s="19">
        <v>136.83000000000001</v>
      </c>
      <c r="AM8614" s="1" t="s">
        <v>455</v>
      </c>
      <c r="AN8614" s="3">
        <v>1972</v>
      </c>
      <c r="AQ8614">
        <v>80440</v>
      </c>
      <c r="AR8614" s="1" t="s">
        <v>74</v>
      </c>
    </row>
    <row r="8615" spans="1:44" x14ac:dyDescent="0.25">
      <c r="A8615" s="1">
        <v>10272</v>
      </c>
      <c r="B8615" s="1" t="s">
        <v>767</v>
      </c>
      <c r="C8615" s="1">
        <v>180</v>
      </c>
      <c r="D8615" s="1" t="s">
        <v>5615</v>
      </c>
      <c r="F8615" s="33" t="s">
        <v>859</v>
      </c>
      <c r="H8615" s="1">
        <v>38</v>
      </c>
      <c r="I8615" s="1">
        <v>12.2</v>
      </c>
      <c r="J8615" s="1">
        <v>16.100000000000001</v>
      </c>
      <c r="K8615" s="3">
        <v>2760</v>
      </c>
      <c r="N8615" s="1">
        <v>415</v>
      </c>
      <c r="O8615" s="1">
        <v>157.30000000000001</v>
      </c>
      <c r="Q8615" s="1">
        <v>24.1</v>
      </c>
      <c r="R8615" s="1">
        <v>31.7</v>
      </c>
      <c r="AJ8615" s="1" t="s">
        <v>412</v>
      </c>
      <c r="AK8615" s="19">
        <v>37.5</v>
      </c>
      <c r="AL8615" s="19">
        <v>136.83000000000001</v>
      </c>
      <c r="AM8615" s="1" t="s">
        <v>455</v>
      </c>
      <c r="AN8615" s="3">
        <v>1972</v>
      </c>
      <c r="AQ8615">
        <v>80440</v>
      </c>
      <c r="AR8615" s="1" t="s">
        <v>74</v>
      </c>
    </row>
    <row r="8616" spans="1:44" x14ac:dyDescent="0.25">
      <c r="A8616" s="1">
        <v>10273</v>
      </c>
      <c r="B8616" s="1" t="s">
        <v>768</v>
      </c>
      <c r="C8616" s="1">
        <v>180</v>
      </c>
      <c r="D8616" s="1" t="s">
        <v>5603</v>
      </c>
      <c r="F8616" s="1" t="s">
        <v>445</v>
      </c>
      <c r="H8616" s="1">
        <v>70</v>
      </c>
      <c r="I8616" s="1">
        <v>10.1</v>
      </c>
      <c r="J8616" s="1">
        <v>9.8000000000000007</v>
      </c>
      <c r="K8616" s="3">
        <v>4400</v>
      </c>
      <c r="N8616" s="1">
        <v>184</v>
      </c>
      <c r="O8616" s="24">
        <v>128</v>
      </c>
      <c r="Q8616" s="24">
        <v>49</v>
      </c>
      <c r="R8616" s="1">
        <v>7.5</v>
      </c>
      <c r="AJ8616" s="1" t="s">
        <v>412</v>
      </c>
      <c r="AK8616" s="19">
        <v>34.5</v>
      </c>
      <c r="AL8616" s="19">
        <v>136.5</v>
      </c>
      <c r="AM8616" s="1" t="s">
        <v>456</v>
      </c>
      <c r="AN8616" s="3">
        <v>1963</v>
      </c>
      <c r="AQ8616">
        <v>80440</v>
      </c>
      <c r="AR8616" s="1" t="s">
        <v>51</v>
      </c>
    </row>
    <row r="8617" spans="1:44" x14ac:dyDescent="0.25">
      <c r="A8617" s="1">
        <v>10274</v>
      </c>
      <c r="B8617" s="1" t="s">
        <v>768</v>
      </c>
      <c r="C8617" s="1">
        <v>180</v>
      </c>
      <c r="D8617" s="1" t="s">
        <v>5603</v>
      </c>
      <c r="F8617" s="1" t="s">
        <v>445</v>
      </c>
      <c r="H8617" s="1">
        <v>70</v>
      </c>
      <c r="I8617" s="24">
        <v>10</v>
      </c>
      <c r="J8617" s="1">
        <v>8.6</v>
      </c>
      <c r="K8617" s="3">
        <v>4600</v>
      </c>
      <c r="N8617" s="1">
        <v>145</v>
      </c>
      <c r="O8617" s="24">
        <v>101</v>
      </c>
      <c r="Q8617" s="24">
        <v>43</v>
      </c>
      <c r="R8617" s="1">
        <v>7.1</v>
      </c>
      <c r="AJ8617" s="1" t="s">
        <v>412</v>
      </c>
      <c r="AK8617" s="19">
        <v>34.5</v>
      </c>
      <c r="AL8617" s="19">
        <v>136.5</v>
      </c>
      <c r="AM8617" s="1" t="s">
        <v>456</v>
      </c>
      <c r="AN8617" s="3">
        <v>1963</v>
      </c>
      <c r="AQ8617">
        <v>80440</v>
      </c>
      <c r="AR8617" s="1" t="s">
        <v>51</v>
      </c>
    </row>
    <row r="8618" spans="1:44" x14ac:dyDescent="0.25">
      <c r="A8618" s="1">
        <v>10275</v>
      </c>
      <c r="B8618" s="1" t="s">
        <v>768</v>
      </c>
      <c r="C8618" s="1">
        <v>180</v>
      </c>
      <c r="D8618" s="1" t="s">
        <v>5603</v>
      </c>
      <c r="F8618" s="1" t="s">
        <v>445</v>
      </c>
      <c r="H8618" s="1">
        <v>70</v>
      </c>
      <c r="I8618" s="1">
        <v>8.4</v>
      </c>
      <c r="J8618" s="1">
        <v>5.9</v>
      </c>
      <c r="K8618" s="3">
        <v>9000</v>
      </c>
      <c r="N8618" s="1">
        <v>122</v>
      </c>
      <c r="O8618" s="24">
        <v>85</v>
      </c>
      <c r="Q8618" s="24">
        <v>24</v>
      </c>
      <c r="R8618" s="1">
        <v>5.3</v>
      </c>
      <c r="AJ8618" s="1" t="s">
        <v>412</v>
      </c>
      <c r="AK8618" s="19">
        <v>34.5</v>
      </c>
      <c r="AL8618" s="19">
        <v>136.5</v>
      </c>
      <c r="AM8618" s="1" t="s">
        <v>456</v>
      </c>
      <c r="AN8618" s="3">
        <v>1963</v>
      </c>
      <c r="AQ8618">
        <v>80440</v>
      </c>
      <c r="AR8618" s="1" t="s">
        <v>51</v>
      </c>
    </row>
    <row r="8619" spans="1:44" x14ac:dyDescent="0.25">
      <c r="A8619" s="1">
        <v>10276</v>
      </c>
      <c r="B8619" s="1" t="s">
        <v>768</v>
      </c>
      <c r="C8619" s="1">
        <v>180</v>
      </c>
      <c r="D8619" s="1" t="s">
        <v>5603</v>
      </c>
      <c r="F8619" s="1" t="s">
        <v>445</v>
      </c>
      <c r="H8619" s="1">
        <v>70</v>
      </c>
      <c r="I8619" s="1">
        <v>10.199999999999999</v>
      </c>
      <c r="J8619" s="1">
        <v>9.9</v>
      </c>
      <c r="K8619" s="3">
        <v>4300</v>
      </c>
      <c r="N8619" s="1">
        <v>176</v>
      </c>
      <c r="O8619" s="24">
        <v>122</v>
      </c>
      <c r="Q8619" s="24">
        <v>47</v>
      </c>
      <c r="R8619" s="1">
        <v>7.6</v>
      </c>
      <c r="AJ8619" s="1" t="s">
        <v>412</v>
      </c>
      <c r="AK8619" s="19">
        <v>34.5</v>
      </c>
      <c r="AL8619" s="19">
        <v>136.5</v>
      </c>
      <c r="AM8619" s="1" t="s">
        <v>456</v>
      </c>
      <c r="AN8619" s="3">
        <v>1963</v>
      </c>
      <c r="AQ8619">
        <v>80440</v>
      </c>
      <c r="AR8619" s="1" t="s">
        <v>51</v>
      </c>
    </row>
    <row r="8620" spans="1:44" x14ac:dyDescent="0.25">
      <c r="A8620" s="1">
        <v>10277</v>
      </c>
      <c r="B8620" s="1" t="s">
        <v>768</v>
      </c>
      <c r="C8620" s="1">
        <v>180</v>
      </c>
      <c r="D8620" s="1" t="s">
        <v>5603</v>
      </c>
      <c r="F8620" s="1" t="s">
        <v>445</v>
      </c>
      <c r="H8620" s="1">
        <v>60</v>
      </c>
      <c r="I8620" s="1">
        <v>10</v>
      </c>
      <c r="J8620" s="1">
        <v>9.8000000000000007</v>
      </c>
      <c r="K8620" s="3">
        <v>4300</v>
      </c>
      <c r="N8620" s="1">
        <v>173</v>
      </c>
      <c r="O8620" s="24">
        <v>130</v>
      </c>
      <c r="Q8620" s="1">
        <v>47.3</v>
      </c>
      <c r="R8620" s="1">
        <v>7.3</v>
      </c>
      <c r="AJ8620" s="1" t="s">
        <v>412</v>
      </c>
      <c r="AK8620" s="19">
        <v>34.5</v>
      </c>
      <c r="AL8620" s="19">
        <v>136.66999999999999</v>
      </c>
      <c r="AM8620" s="1" t="s">
        <v>456</v>
      </c>
      <c r="AN8620" s="3">
        <v>1963</v>
      </c>
      <c r="AQ8620">
        <v>80440</v>
      </c>
      <c r="AR8620" s="1" t="s">
        <v>75</v>
      </c>
    </row>
    <row r="8621" spans="1:44" x14ac:dyDescent="0.25">
      <c r="A8621" s="1">
        <v>10278</v>
      </c>
      <c r="B8621" s="1" t="s">
        <v>768</v>
      </c>
      <c r="C8621" s="1">
        <v>180</v>
      </c>
      <c r="D8621" s="1" t="s">
        <v>5603</v>
      </c>
      <c r="F8621" s="1" t="s">
        <v>445</v>
      </c>
      <c r="H8621" s="1">
        <v>60</v>
      </c>
      <c r="I8621" s="1">
        <v>10</v>
      </c>
      <c r="J8621" s="1">
        <v>8.6999999999999993</v>
      </c>
      <c r="K8621" s="3">
        <v>4600</v>
      </c>
      <c r="N8621" s="1">
        <v>143</v>
      </c>
      <c r="O8621" s="24">
        <v>107</v>
      </c>
      <c r="Q8621" s="1">
        <v>37.1</v>
      </c>
      <c r="R8621" s="1">
        <v>6.1</v>
      </c>
      <c r="AJ8621" s="1" t="s">
        <v>412</v>
      </c>
      <c r="AK8621" s="19">
        <v>34.5</v>
      </c>
      <c r="AL8621" s="19">
        <v>136.66999999999999</v>
      </c>
      <c r="AM8621" s="1" t="s">
        <v>456</v>
      </c>
      <c r="AN8621" s="3">
        <v>1963</v>
      </c>
      <c r="AQ8621">
        <v>80440</v>
      </c>
      <c r="AR8621" s="1" t="s">
        <v>75</v>
      </c>
    </row>
    <row r="8622" spans="1:44" x14ac:dyDescent="0.25">
      <c r="A8622" s="1">
        <v>10279</v>
      </c>
      <c r="B8622" s="1" t="s">
        <v>768</v>
      </c>
      <c r="C8622" s="1">
        <v>180</v>
      </c>
      <c r="D8622" s="1" t="s">
        <v>5603</v>
      </c>
      <c r="F8622" s="1" t="s">
        <v>445</v>
      </c>
      <c r="H8622" s="1">
        <v>60</v>
      </c>
      <c r="I8622" s="1">
        <v>10</v>
      </c>
      <c r="J8622" s="1">
        <v>5.9</v>
      </c>
      <c r="K8622" s="3">
        <v>9000</v>
      </c>
      <c r="N8622" s="1">
        <v>114</v>
      </c>
      <c r="O8622" s="24">
        <v>86</v>
      </c>
      <c r="Q8622" s="24">
        <v>23</v>
      </c>
      <c r="R8622" s="24">
        <v>5</v>
      </c>
      <c r="AJ8622" s="1" t="s">
        <v>412</v>
      </c>
      <c r="AK8622" s="19">
        <v>34.5</v>
      </c>
      <c r="AL8622" s="19">
        <v>136.66999999999999</v>
      </c>
      <c r="AM8622" s="1" t="s">
        <v>456</v>
      </c>
      <c r="AN8622" s="3">
        <v>1963</v>
      </c>
      <c r="AQ8622">
        <v>80440</v>
      </c>
      <c r="AR8622" s="1" t="s">
        <v>75</v>
      </c>
    </row>
    <row r="8623" spans="1:44" x14ac:dyDescent="0.25">
      <c r="A8623" s="1">
        <v>10280</v>
      </c>
      <c r="B8623" s="1" t="s">
        <v>768</v>
      </c>
      <c r="C8623" s="1">
        <v>180</v>
      </c>
      <c r="D8623" s="1" t="s">
        <v>5603</v>
      </c>
      <c r="F8623" s="1" t="s">
        <v>445</v>
      </c>
      <c r="H8623" s="1">
        <v>60</v>
      </c>
      <c r="I8623" s="1">
        <v>10</v>
      </c>
      <c r="J8623" s="1">
        <v>9.9</v>
      </c>
      <c r="K8623" s="3">
        <v>4300</v>
      </c>
      <c r="N8623" s="1">
        <v>170</v>
      </c>
      <c r="O8623" s="24">
        <v>128</v>
      </c>
      <c r="Q8623" s="1">
        <v>43.5</v>
      </c>
      <c r="R8623" s="1">
        <v>7.4</v>
      </c>
      <c r="AJ8623" s="1" t="s">
        <v>412</v>
      </c>
      <c r="AK8623" s="19">
        <v>34.5</v>
      </c>
      <c r="AL8623" s="19">
        <v>136.66999999999999</v>
      </c>
      <c r="AM8623" s="1" t="s">
        <v>456</v>
      </c>
      <c r="AN8623" s="3">
        <v>1963</v>
      </c>
      <c r="AQ8623">
        <v>80440</v>
      </c>
      <c r="AR8623" s="1" t="s">
        <v>75</v>
      </c>
    </row>
    <row r="8624" spans="1:44" x14ac:dyDescent="0.25">
      <c r="A8624" s="1">
        <v>10281</v>
      </c>
      <c r="B8624" s="1" t="s">
        <v>768</v>
      </c>
      <c r="C8624" s="1">
        <v>180</v>
      </c>
      <c r="D8624" s="1" t="s">
        <v>5603</v>
      </c>
      <c r="F8624" s="1" t="s">
        <v>445</v>
      </c>
      <c r="H8624" s="1">
        <v>60</v>
      </c>
      <c r="I8624" s="1">
        <v>10</v>
      </c>
      <c r="J8624" s="1">
        <v>7.4</v>
      </c>
      <c r="K8624" s="3">
        <v>14000</v>
      </c>
      <c r="N8624" s="1">
        <v>250</v>
      </c>
      <c r="O8624" s="24">
        <v>191</v>
      </c>
      <c r="Q8624" s="1">
        <v>50.2</v>
      </c>
      <c r="R8624" s="1">
        <v>7.5</v>
      </c>
      <c r="AJ8624" s="1" t="s">
        <v>412</v>
      </c>
      <c r="AK8624" s="19">
        <v>34.5</v>
      </c>
      <c r="AL8624" s="19">
        <v>136.66999999999999</v>
      </c>
      <c r="AM8624" s="1" t="s">
        <v>456</v>
      </c>
      <c r="AN8624" s="3">
        <v>1963</v>
      </c>
      <c r="AQ8624">
        <v>80440</v>
      </c>
      <c r="AR8624" s="1" t="s">
        <v>75</v>
      </c>
    </row>
    <row r="8625" spans="1:44" x14ac:dyDescent="0.25">
      <c r="A8625" s="1">
        <v>10282</v>
      </c>
      <c r="B8625" s="1" t="s">
        <v>768</v>
      </c>
      <c r="C8625" s="1">
        <v>180</v>
      </c>
      <c r="D8625" s="1" t="s">
        <v>6569</v>
      </c>
      <c r="F8625" s="1" t="s">
        <v>445</v>
      </c>
      <c r="H8625" s="1">
        <v>60</v>
      </c>
      <c r="I8625" s="1">
        <v>10</v>
      </c>
      <c r="J8625" s="1">
        <v>10.8</v>
      </c>
      <c r="K8625" s="3">
        <v>5600</v>
      </c>
      <c r="N8625" s="1">
        <v>231</v>
      </c>
      <c r="O8625" s="24">
        <v>167</v>
      </c>
      <c r="Q8625" s="1">
        <v>53.8</v>
      </c>
      <c r="R8625" s="1">
        <v>6.3</v>
      </c>
      <c r="AJ8625" s="1" t="s">
        <v>412</v>
      </c>
      <c r="AK8625" s="19">
        <v>34.5</v>
      </c>
      <c r="AL8625" s="19">
        <v>136.66999999999999</v>
      </c>
      <c r="AM8625" s="1" t="s">
        <v>456</v>
      </c>
      <c r="AN8625" s="3">
        <v>1963</v>
      </c>
      <c r="AQ8625">
        <v>80440</v>
      </c>
      <c r="AR8625" s="1" t="s">
        <v>75</v>
      </c>
    </row>
    <row r="8626" spans="1:44" x14ac:dyDescent="0.25">
      <c r="A8626" s="1">
        <v>10283</v>
      </c>
      <c r="B8626" s="1" t="s">
        <v>769</v>
      </c>
      <c r="C8626" s="1">
        <v>180</v>
      </c>
      <c r="D8626" s="1" t="s">
        <v>5614</v>
      </c>
      <c r="F8626" s="1" t="s">
        <v>445</v>
      </c>
      <c r="H8626" s="1">
        <v>290</v>
      </c>
      <c r="I8626" s="24">
        <v>18</v>
      </c>
      <c r="J8626" s="1">
        <v>23.7</v>
      </c>
      <c r="K8626" s="3">
        <v>1199</v>
      </c>
      <c r="N8626" s="1">
        <v>320</v>
      </c>
      <c r="O8626" s="1">
        <v>139.9</v>
      </c>
      <c r="Q8626" s="1">
        <v>51.7</v>
      </c>
      <c r="R8626" s="1">
        <v>9.9</v>
      </c>
      <c r="AJ8626" s="1" t="s">
        <v>412</v>
      </c>
      <c r="AK8626" s="19">
        <v>36.67</v>
      </c>
      <c r="AL8626" s="19">
        <v>138.5</v>
      </c>
      <c r="AM8626" s="1">
        <v>1790</v>
      </c>
      <c r="AN8626" s="3">
        <v>1979</v>
      </c>
      <c r="AQ8626">
        <v>80428</v>
      </c>
      <c r="AR8626" s="1" t="s">
        <v>807</v>
      </c>
    </row>
    <row r="8627" spans="1:44" x14ac:dyDescent="0.25">
      <c r="A8627" s="1">
        <v>10284</v>
      </c>
      <c r="B8627" s="1" t="s">
        <v>770</v>
      </c>
      <c r="C8627" s="1">
        <v>180</v>
      </c>
      <c r="D8627" s="1" t="s">
        <v>5614</v>
      </c>
      <c r="F8627" s="1" t="s">
        <v>445</v>
      </c>
      <c r="H8627" s="1">
        <v>443</v>
      </c>
      <c r="I8627" s="24">
        <v>24</v>
      </c>
      <c r="J8627" s="1">
        <v>43.4</v>
      </c>
      <c r="K8627" s="3">
        <v>475</v>
      </c>
      <c r="N8627" s="1">
        <v>793</v>
      </c>
      <c r="O8627" s="1">
        <v>347.1</v>
      </c>
      <c r="Q8627" s="1">
        <v>91.8</v>
      </c>
      <c r="R8627" s="1">
        <v>7.8</v>
      </c>
      <c r="S8627" s="1">
        <v>136.6</v>
      </c>
      <c r="AJ8627" s="1" t="s">
        <v>412</v>
      </c>
      <c r="AK8627" s="19">
        <v>33.33</v>
      </c>
      <c r="AL8627" s="19">
        <v>133</v>
      </c>
      <c r="AM8627" s="1">
        <v>720</v>
      </c>
      <c r="AN8627" s="3">
        <v>1975</v>
      </c>
      <c r="AQ8627">
        <v>80441</v>
      </c>
      <c r="AR8627" s="1" t="s">
        <v>654</v>
      </c>
    </row>
    <row r="8628" spans="1:44" x14ac:dyDescent="0.25">
      <c r="A8628" s="1">
        <v>10285</v>
      </c>
      <c r="B8628" s="1" t="s">
        <v>771</v>
      </c>
      <c r="C8628" s="1">
        <v>180</v>
      </c>
      <c r="D8628" s="1" t="s">
        <v>5622</v>
      </c>
      <c r="F8628" s="33" t="s">
        <v>859</v>
      </c>
      <c r="H8628" s="1">
        <v>9</v>
      </c>
      <c r="I8628" s="1">
        <v>8.9</v>
      </c>
      <c r="J8628" s="1">
        <v>6.9</v>
      </c>
      <c r="K8628" s="3">
        <v>6180</v>
      </c>
      <c r="N8628" s="1">
        <v>125</v>
      </c>
      <c r="O8628" s="1">
        <v>40.4</v>
      </c>
      <c r="Q8628" s="1">
        <v>7.5</v>
      </c>
      <c r="R8628" s="1">
        <v>5.0999999999999996</v>
      </c>
      <c r="S8628" s="1">
        <v>8.9</v>
      </c>
      <c r="AJ8628" s="1" t="s">
        <v>412</v>
      </c>
      <c r="AK8628" s="19">
        <v>34</v>
      </c>
      <c r="AL8628" s="19">
        <v>132</v>
      </c>
      <c r="AM8628" s="1">
        <v>30</v>
      </c>
      <c r="AN8628" s="3">
        <v>1968</v>
      </c>
      <c r="AQ8628">
        <v>80440</v>
      </c>
      <c r="AR8628" s="1" t="s">
        <v>76</v>
      </c>
    </row>
    <row r="8629" spans="1:44" x14ac:dyDescent="0.25">
      <c r="A8629" s="1">
        <v>10286</v>
      </c>
      <c r="B8629" s="1" t="s">
        <v>771</v>
      </c>
      <c r="C8629" s="1">
        <v>180</v>
      </c>
      <c r="D8629" s="1" t="s">
        <v>5622</v>
      </c>
      <c r="F8629" s="33" t="s">
        <v>859</v>
      </c>
      <c r="H8629" s="1">
        <v>9</v>
      </c>
      <c r="I8629" s="1">
        <v>8</v>
      </c>
      <c r="J8629" s="1">
        <v>4.9000000000000004</v>
      </c>
      <c r="K8629" s="3">
        <v>12900</v>
      </c>
      <c r="N8629" s="1">
        <v>123</v>
      </c>
      <c r="O8629" s="1">
        <v>40</v>
      </c>
      <c r="Q8629" s="1">
        <v>7</v>
      </c>
      <c r="R8629" s="1">
        <v>5</v>
      </c>
      <c r="AJ8629" s="1" t="s">
        <v>412</v>
      </c>
      <c r="AK8629" s="19">
        <v>34</v>
      </c>
      <c r="AL8629" s="19">
        <v>132</v>
      </c>
      <c r="AM8629" s="1">
        <v>30</v>
      </c>
      <c r="AN8629" s="3">
        <v>1968</v>
      </c>
      <c r="AQ8629">
        <v>80440</v>
      </c>
      <c r="AR8629" s="1" t="s">
        <v>76</v>
      </c>
    </row>
    <row r="8630" spans="1:44" x14ac:dyDescent="0.25">
      <c r="A8630" s="1">
        <v>10287</v>
      </c>
      <c r="B8630" s="1" t="s">
        <v>771</v>
      </c>
      <c r="C8630" s="1">
        <v>180</v>
      </c>
      <c r="D8630" s="1" t="s">
        <v>5622</v>
      </c>
      <c r="F8630" s="33" t="s">
        <v>859</v>
      </c>
      <c r="H8630" s="1">
        <v>17</v>
      </c>
      <c r="I8630" s="1">
        <v>14.7</v>
      </c>
      <c r="J8630" s="1">
        <v>20.2</v>
      </c>
      <c r="K8630" s="3">
        <v>753</v>
      </c>
      <c r="N8630" s="1">
        <v>172</v>
      </c>
      <c r="O8630" s="1">
        <v>56</v>
      </c>
      <c r="Q8630" s="1">
        <v>12.42</v>
      </c>
      <c r="R8630" s="1">
        <v>4.28</v>
      </c>
      <c r="S8630" s="1">
        <v>17.8</v>
      </c>
      <c r="AJ8630" s="1" t="s">
        <v>412</v>
      </c>
      <c r="AK8630" s="19">
        <v>35.67</v>
      </c>
      <c r="AL8630" s="19">
        <v>139.33000000000001</v>
      </c>
      <c r="AN8630" s="3">
        <v>1972</v>
      </c>
      <c r="AQ8630">
        <v>80440</v>
      </c>
      <c r="AR8630" s="1" t="s">
        <v>4067</v>
      </c>
    </row>
    <row r="8631" spans="1:44" x14ac:dyDescent="0.25">
      <c r="A8631" s="1">
        <v>10289</v>
      </c>
      <c r="B8631" s="1" t="s">
        <v>1193</v>
      </c>
      <c r="C8631" s="37">
        <v>104</v>
      </c>
      <c r="D8631" s="1" t="s">
        <v>145</v>
      </c>
      <c r="F8631" s="1" t="s">
        <v>445</v>
      </c>
      <c r="H8631" s="37">
        <v>160</v>
      </c>
      <c r="K8631" s="37">
        <v>360</v>
      </c>
      <c r="N8631" s="47"/>
      <c r="O8631" s="47">
        <v>206.73</v>
      </c>
      <c r="Q8631" s="47">
        <v>14.19</v>
      </c>
      <c r="R8631" s="47">
        <v>5.0599999999999996</v>
      </c>
      <c r="S8631" s="47">
        <v>20.11</v>
      </c>
      <c r="Y8631" s="47">
        <v>4.92</v>
      </c>
      <c r="AB8631" s="47">
        <v>1.92</v>
      </c>
      <c r="AJ8631" s="1" t="s">
        <v>413</v>
      </c>
      <c r="AK8631" s="36">
        <v>42.75</v>
      </c>
      <c r="AL8631" s="36">
        <v>128.27000000000001</v>
      </c>
      <c r="AM8631" s="37">
        <v>900</v>
      </c>
      <c r="AN8631" s="3">
        <v>1994</v>
      </c>
      <c r="AP8631" s="47">
        <v>7.23</v>
      </c>
      <c r="AQ8631">
        <v>80414</v>
      </c>
      <c r="AR8631" s="1" t="s">
        <v>463</v>
      </c>
    </row>
    <row r="8632" spans="1:44" x14ac:dyDescent="0.25">
      <c r="A8632" s="33">
        <v>10440</v>
      </c>
      <c r="B8632" s="1" t="s">
        <v>4502</v>
      </c>
      <c r="C8632" s="1">
        <v>127</v>
      </c>
      <c r="D8632" s="1" t="s">
        <v>5638</v>
      </c>
      <c r="E8632" s="40"/>
      <c r="F8632" s="1" t="s">
        <v>445</v>
      </c>
      <c r="G8632" s="1">
        <v>5</v>
      </c>
      <c r="H8632" s="1">
        <v>47</v>
      </c>
      <c r="I8632" s="1">
        <v>21.5</v>
      </c>
      <c r="J8632" s="1">
        <v>23.8</v>
      </c>
      <c r="K8632" s="3">
        <v>710</v>
      </c>
      <c r="L8632" s="41">
        <v>1</v>
      </c>
      <c r="M8632" s="40">
        <v>31.7</v>
      </c>
      <c r="N8632" s="1">
        <v>331</v>
      </c>
      <c r="O8632" s="42">
        <v>148.30000000000001</v>
      </c>
      <c r="P8632" s="40">
        <v>18.899999999999999</v>
      </c>
      <c r="Q8632" s="42">
        <v>9.9</v>
      </c>
      <c r="R8632" s="40">
        <v>1.7</v>
      </c>
      <c r="S8632" s="33"/>
      <c r="T8632" s="33"/>
      <c r="U8632" s="33"/>
      <c r="V8632" s="33"/>
      <c r="W8632" s="33"/>
      <c r="X8632" s="33"/>
      <c r="Y8632" s="33"/>
      <c r="Z8632" s="33"/>
      <c r="AA8632" s="33"/>
      <c r="AB8632" s="33"/>
      <c r="AC8632" s="33"/>
      <c r="AD8632" s="33"/>
      <c r="AE8632" s="33"/>
      <c r="AF8632" s="33"/>
      <c r="AG8632" s="33"/>
      <c r="AH8632" s="33"/>
      <c r="AI8632" s="33"/>
      <c r="AJ8632" s="40" t="s">
        <v>703</v>
      </c>
      <c r="AK8632" s="19">
        <v>51.5</v>
      </c>
      <c r="AL8632" s="19">
        <v>23.8</v>
      </c>
      <c r="AM8632" s="33"/>
      <c r="AN8632" s="3">
        <v>2005</v>
      </c>
      <c r="AP8632" s="33"/>
      <c r="AQ8632">
        <v>80412</v>
      </c>
      <c r="AR8632" s="1" t="s">
        <v>3547</v>
      </c>
    </row>
    <row r="8633" spans="1:44" x14ac:dyDescent="0.25">
      <c r="A8633" s="33">
        <v>10441</v>
      </c>
      <c r="B8633" s="1" t="s">
        <v>4502</v>
      </c>
      <c r="C8633" s="1">
        <v>127</v>
      </c>
      <c r="D8633" s="1" t="s">
        <v>5637</v>
      </c>
      <c r="E8633" s="40"/>
      <c r="F8633" s="1" t="s">
        <v>445</v>
      </c>
      <c r="G8633" s="1">
        <v>6</v>
      </c>
      <c r="H8633" s="1">
        <v>65</v>
      </c>
      <c r="I8633" s="40">
        <v>21.2</v>
      </c>
      <c r="J8633" s="40">
        <v>28.4</v>
      </c>
      <c r="K8633" s="65">
        <v>508</v>
      </c>
      <c r="L8633" s="41">
        <v>1</v>
      </c>
      <c r="M8633" s="40">
        <v>30.9</v>
      </c>
      <c r="N8633" s="40">
        <v>217</v>
      </c>
      <c r="O8633" s="42">
        <v>132.80000000000001</v>
      </c>
      <c r="P8633" s="40">
        <v>17.5</v>
      </c>
      <c r="Q8633" s="42">
        <v>14.1</v>
      </c>
      <c r="R8633" s="40">
        <v>2.6</v>
      </c>
      <c r="S8633" s="33"/>
      <c r="T8633" s="33"/>
      <c r="U8633" s="33"/>
      <c r="V8633" s="33"/>
      <c r="W8633" s="33"/>
      <c r="X8633" s="33"/>
      <c r="Y8633" s="33"/>
      <c r="Z8633" s="33"/>
      <c r="AA8633" s="33"/>
      <c r="AB8633" s="33"/>
      <c r="AC8633" s="33"/>
      <c r="AD8633" s="33"/>
      <c r="AE8633" s="33"/>
      <c r="AF8633" s="33"/>
      <c r="AG8633" s="33"/>
      <c r="AH8633" s="33"/>
      <c r="AI8633" s="33"/>
      <c r="AJ8633" s="40" t="s">
        <v>703</v>
      </c>
      <c r="AK8633" s="19">
        <v>51.5</v>
      </c>
      <c r="AL8633" s="19">
        <v>23.8</v>
      </c>
      <c r="AM8633" s="33"/>
      <c r="AN8633" s="3">
        <v>2005</v>
      </c>
      <c r="AP8633" s="33"/>
      <c r="AQ8633">
        <v>80412</v>
      </c>
      <c r="AR8633" s="1" t="s">
        <v>3547</v>
      </c>
    </row>
    <row r="8634" spans="1:44" x14ac:dyDescent="0.25">
      <c r="A8634" s="33">
        <v>10442</v>
      </c>
      <c r="B8634" s="1" t="s">
        <v>4502</v>
      </c>
      <c r="C8634" s="1">
        <v>127</v>
      </c>
      <c r="D8634" s="1" t="s">
        <v>5598</v>
      </c>
      <c r="E8634" s="40"/>
      <c r="F8634" s="1" t="s">
        <v>445</v>
      </c>
      <c r="G8634" s="40">
        <v>7</v>
      </c>
      <c r="H8634" s="40">
        <v>62</v>
      </c>
      <c r="I8634" s="40">
        <v>22.1</v>
      </c>
      <c r="J8634" s="40">
        <v>25.6</v>
      </c>
      <c r="K8634" s="65">
        <v>677</v>
      </c>
      <c r="L8634" s="41">
        <v>1.1000000000000001</v>
      </c>
      <c r="M8634" s="40">
        <v>34.700000000000003</v>
      </c>
      <c r="N8634" s="40">
        <v>385</v>
      </c>
      <c r="O8634" s="42">
        <v>150.19999999999999</v>
      </c>
      <c r="P8634" s="40">
        <v>21.4</v>
      </c>
      <c r="Q8634" s="42">
        <v>15.6</v>
      </c>
      <c r="R8634" s="40">
        <v>5.0999999999999996</v>
      </c>
      <c r="S8634" s="33"/>
      <c r="T8634" s="33"/>
      <c r="U8634" s="33"/>
      <c r="V8634" s="33"/>
      <c r="W8634" s="33"/>
      <c r="X8634" s="33"/>
      <c r="Y8634" s="33"/>
      <c r="Z8634" s="33"/>
      <c r="AA8634" s="33"/>
      <c r="AB8634" s="33"/>
      <c r="AC8634" s="33"/>
      <c r="AD8634" s="33"/>
      <c r="AE8634" s="33"/>
      <c r="AF8634" s="33"/>
      <c r="AG8634" s="33"/>
      <c r="AH8634" s="33"/>
      <c r="AI8634" s="33"/>
      <c r="AJ8634" s="40" t="s">
        <v>703</v>
      </c>
      <c r="AK8634" s="19">
        <v>50.97</v>
      </c>
      <c r="AL8634" s="19">
        <v>26.41</v>
      </c>
      <c r="AM8634" s="33"/>
      <c r="AN8634" s="3">
        <v>2007</v>
      </c>
      <c r="AP8634" s="33"/>
      <c r="AQ8634">
        <v>80412</v>
      </c>
      <c r="AR8634" s="1" t="s">
        <v>3547</v>
      </c>
    </row>
    <row r="8635" spans="1:44" x14ac:dyDescent="0.25">
      <c r="A8635" s="33">
        <v>10443</v>
      </c>
      <c r="B8635" s="1" t="s">
        <v>4502</v>
      </c>
      <c r="C8635" s="1">
        <v>127</v>
      </c>
      <c r="D8635" s="1" t="s">
        <v>5598</v>
      </c>
      <c r="E8635" s="40"/>
      <c r="F8635" s="1" t="s">
        <v>445</v>
      </c>
      <c r="G8635" s="40">
        <v>4</v>
      </c>
      <c r="H8635" s="40">
        <v>19</v>
      </c>
      <c r="I8635" s="40">
        <v>11.9</v>
      </c>
      <c r="J8635" s="40">
        <v>8.4</v>
      </c>
      <c r="K8635" s="65">
        <v>2430</v>
      </c>
      <c r="L8635" s="41">
        <v>0.8</v>
      </c>
      <c r="M8635" s="40">
        <v>13.6</v>
      </c>
      <c r="N8635" s="40">
        <v>89</v>
      </c>
      <c r="O8635" s="42">
        <v>34.4</v>
      </c>
      <c r="P8635" s="40">
        <v>4.5</v>
      </c>
      <c r="Q8635" s="42">
        <v>3.4</v>
      </c>
      <c r="R8635" s="40">
        <v>1.8</v>
      </c>
      <c r="S8635" s="33"/>
      <c r="T8635" s="33"/>
      <c r="U8635" s="33"/>
      <c r="V8635" s="33"/>
      <c r="W8635" s="33"/>
      <c r="X8635" s="33"/>
      <c r="Y8635" s="33"/>
      <c r="Z8635" s="33"/>
      <c r="AA8635" s="33"/>
      <c r="AB8635" s="33"/>
      <c r="AC8635" s="33"/>
      <c r="AD8635" s="33"/>
      <c r="AE8635" s="33"/>
      <c r="AF8635" s="33"/>
      <c r="AG8635" s="33"/>
      <c r="AH8635" s="33"/>
      <c r="AI8635" s="33"/>
      <c r="AJ8635" s="40" t="s">
        <v>703</v>
      </c>
      <c r="AK8635" s="36">
        <v>51.65</v>
      </c>
      <c r="AL8635" s="36">
        <v>26</v>
      </c>
      <c r="AM8635" s="33"/>
      <c r="AN8635" s="3">
        <v>2007</v>
      </c>
      <c r="AP8635" s="33"/>
      <c r="AQ8635">
        <v>80412</v>
      </c>
      <c r="AR8635" s="1" t="s">
        <v>3547</v>
      </c>
    </row>
    <row r="8636" spans="1:44" x14ac:dyDescent="0.25">
      <c r="A8636" s="33">
        <v>10444</v>
      </c>
      <c r="B8636" s="1" t="s">
        <v>4502</v>
      </c>
      <c r="C8636" s="1">
        <v>127</v>
      </c>
      <c r="D8636" s="1" t="s">
        <v>5598</v>
      </c>
      <c r="E8636" s="40"/>
      <c r="F8636" s="1" t="s">
        <v>445</v>
      </c>
      <c r="G8636" s="40">
        <v>7</v>
      </c>
      <c r="H8636" s="40">
        <v>63</v>
      </c>
      <c r="I8636" s="40">
        <v>20.399999999999999</v>
      </c>
      <c r="J8636" s="40">
        <v>25.2</v>
      </c>
      <c r="K8636" s="65">
        <v>673</v>
      </c>
      <c r="L8636" s="41">
        <v>1.1000000000000001</v>
      </c>
      <c r="M8636" s="40">
        <v>33.6</v>
      </c>
      <c r="N8636" s="40">
        <v>343</v>
      </c>
      <c r="O8636" s="42">
        <v>142.6</v>
      </c>
      <c r="P8636" s="40">
        <v>17.899999999999999</v>
      </c>
      <c r="Q8636" s="42">
        <v>11.3</v>
      </c>
      <c r="R8636" s="40">
        <v>4.9000000000000004</v>
      </c>
      <c r="S8636" s="33"/>
      <c r="T8636" s="33"/>
      <c r="U8636" s="33"/>
      <c r="V8636" s="33"/>
      <c r="W8636" s="33"/>
      <c r="X8636" s="33"/>
      <c r="Y8636" s="33"/>
      <c r="Z8636" s="33"/>
      <c r="AA8636" s="33"/>
      <c r="AB8636" s="33"/>
      <c r="AC8636" s="33"/>
      <c r="AD8636" s="33"/>
      <c r="AE8636" s="33"/>
      <c r="AF8636" s="33"/>
      <c r="AG8636" s="33"/>
      <c r="AH8636" s="33"/>
      <c r="AI8636" s="33"/>
      <c r="AJ8636" s="40" t="s">
        <v>703</v>
      </c>
      <c r="AK8636" s="36">
        <v>51.55</v>
      </c>
      <c r="AL8636" s="36">
        <v>26</v>
      </c>
      <c r="AM8636" s="33"/>
      <c r="AN8636" s="3">
        <v>2007</v>
      </c>
      <c r="AP8636" s="33"/>
      <c r="AQ8636">
        <v>80412</v>
      </c>
      <c r="AR8636" s="1" t="s">
        <v>3547</v>
      </c>
    </row>
    <row r="8637" spans="1:44" x14ac:dyDescent="0.25">
      <c r="A8637" s="33">
        <v>10445</v>
      </c>
      <c r="B8637" s="1" t="s">
        <v>4502</v>
      </c>
      <c r="C8637" s="1">
        <v>127</v>
      </c>
      <c r="D8637" s="1" t="s">
        <v>5598</v>
      </c>
      <c r="E8637" s="40"/>
      <c r="F8637" s="1" t="s">
        <v>445</v>
      </c>
      <c r="G8637" s="40">
        <v>3</v>
      </c>
      <c r="H8637" s="40">
        <v>15</v>
      </c>
      <c r="I8637" s="40">
        <v>10.5</v>
      </c>
      <c r="J8637" s="40">
        <v>6.2</v>
      </c>
      <c r="K8637" s="65">
        <v>5160</v>
      </c>
      <c r="L8637" s="41">
        <v>1</v>
      </c>
      <c r="M8637" s="40">
        <v>15.8</v>
      </c>
      <c r="N8637" s="40">
        <v>102</v>
      </c>
      <c r="O8637" s="42">
        <v>37.1</v>
      </c>
      <c r="P8637" s="40">
        <v>3.9</v>
      </c>
      <c r="Q8637" s="42">
        <v>5.5</v>
      </c>
      <c r="R8637" s="40">
        <v>3.3</v>
      </c>
      <c r="S8637" s="33"/>
      <c r="T8637" s="33"/>
      <c r="U8637" s="33"/>
      <c r="V8637" s="33"/>
      <c r="W8637" s="33"/>
      <c r="X8637" s="33"/>
      <c r="Y8637" s="33"/>
      <c r="Z8637" s="33"/>
      <c r="AA8637" s="33"/>
      <c r="AB8637" s="33"/>
      <c r="AC8637" s="33"/>
      <c r="AD8637" s="33"/>
      <c r="AE8637" s="33"/>
      <c r="AF8637" s="33"/>
      <c r="AG8637" s="33"/>
      <c r="AH8637" s="33"/>
      <c r="AI8637" s="33"/>
      <c r="AJ8637" s="40" t="s">
        <v>703</v>
      </c>
      <c r="AK8637" s="36">
        <v>51.4</v>
      </c>
      <c r="AL8637" s="36">
        <v>26.1</v>
      </c>
      <c r="AM8637" s="33"/>
      <c r="AN8637" s="3">
        <v>2007</v>
      </c>
      <c r="AP8637" s="33"/>
      <c r="AQ8637">
        <v>80412</v>
      </c>
      <c r="AR8637" s="1" t="s">
        <v>3547</v>
      </c>
    </row>
    <row r="8638" spans="1:44" x14ac:dyDescent="0.25">
      <c r="A8638" s="33">
        <v>10446</v>
      </c>
      <c r="B8638" s="1" t="s">
        <v>4502</v>
      </c>
      <c r="C8638" s="1">
        <v>127</v>
      </c>
      <c r="D8638" s="1" t="s">
        <v>5598</v>
      </c>
      <c r="E8638" s="40"/>
      <c r="F8638" s="1" t="s">
        <v>445</v>
      </c>
      <c r="G8638" s="40">
        <v>6</v>
      </c>
      <c r="H8638" s="40">
        <v>62</v>
      </c>
      <c r="I8638" s="40">
        <v>25.7</v>
      </c>
      <c r="J8638" s="40">
        <v>29.7</v>
      </c>
      <c r="K8638" s="65">
        <v>540</v>
      </c>
      <c r="L8638" s="41">
        <v>1</v>
      </c>
      <c r="M8638" s="40">
        <v>38.700000000000003</v>
      </c>
      <c r="N8638" s="40">
        <v>457</v>
      </c>
      <c r="O8638" s="42">
        <v>207.7</v>
      </c>
      <c r="P8638" s="40">
        <v>34.299999999999997</v>
      </c>
      <c r="Q8638" s="42">
        <v>13.2</v>
      </c>
      <c r="R8638" s="40">
        <v>2.2000000000000002</v>
      </c>
      <c r="S8638" s="33"/>
      <c r="T8638" s="33"/>
      <c r="U8638" s="33"/>
      <c r="V8638" s="33"/>
      <c r="W8638" s="33"/>
      <c r="X8638" s="33"/>
      <c r="Y8638" s="33"/>
      <c r="Z8638" s="33"/>
      <c r="AA8638" s="33"/>
      <c r="AB8638" s="33"/>
      <c r="AC8638" s="33"/>
      <c r="AD8638" s="33"/>
      <c r="AE8638" s="33"/>
      <c r="AF8638" s="33"/>
      <c r="AG8638" s="33"/>
      <c r="AH8638" s="33"/>
      <c r="AI8638" s="33"/>
      <c r="AJ8638" s="40" t="s">
        <v>703</v>
      </c>
      <c r="AK8638" s="36">
        <v>50.9</v>
      </c>
      <c r="AL8638" s="36">
        <v>27</v>
      </c>
      <c r="AM8638" s="33"/>
      <c r="AN8638" s="3">
        <v>2008</v>
      </c>
      <c r="AP8638" s="33"/>
      <c r="AQ8638">
        <v>80412</v>
      </c>
      <c r="AR8638" s="1" t="s">
        <v>3547</v>
      </c>
    </row>
    <row r="8639" spans="1:44" x14ac:dyDescent="0.25">
      <c r="A8639" s="33">
        <v>10447</v>
      </c>
      <c r="B8639" s="1" t="s">
        <v>4502</v>
      </c>
      <c r="C8639" s="1">
        <v>127</v>
      </c>
      <c r="D8639" s="1" t="s">
        <v>5637</v>
      </c>
      <c r="E8639" s="40"/>
      <c r="F8639" s="1" t="s">
        <v>445</v>
      </c>
      <c r="G8639" s="40">
        <v>6</v>
      </c>
      <c r="H8639" s="40">
        <v>28</v>
      </c>
      <c r="I8639" s="40">
        <v>17</v>
      </c>
      <c r="J8639" s="40">
        <v>13.5</v>
      </c>
      <c r="K8639" s="65">
        <v>1767</v>
      </c>
      <c r="L8639" s="41">
        <v>1</v>
      </c>
      <c r="M8639" s="40">
        <v>24.9</v>
      </c>
      <c r="N8639" s="40">
        <v>228</v>
      </c>
      <c r="O8639" s="42">
        <v>103.8</v>
      </c>
      <c r="P8639" s="40">
        <v>13.4</v>
      </c>
      <c r="Q8639" s="42">
        <v>5</v>
      </c>
      <c r="R8639" s="40">
        <v>2</v>
      </c>
      <c r="S8639" s="33"/>
      <c r="T8639" s="33"/>
      <c r="U8639" s="33"/>
      <c r="V8639" s="33"/>
      <c r="W8639" s="33"/>
      <c r="X8639" s="33"/>
      <c r="Y8639" s="33"/>
      <c r="Z8639" s="33"/>
      <c r="AA8639" s="33"/>
      <c r="AB8639" s="33"/>
      <c r="AC8639" s="33"/>
      <c r="AD8639" s="33"/>
      <c r="AE8639" s="33"/>
      <c r="AF8639" s="33"/>
      <c r="AG8639" s="33"/>
      <c r="AH8639" s="33"/>
      <c r="AI8639" s="33"/>
      <c r="AJ8639" s="40" t="s">
        <v>703</v>
      </c>
      <c r="AK8639" s="36">
        <v>50.85</v>
      </c>
      <c r="AL8639" s="36">
        <v>27</v>
      </c>
      <c r="AM8639" s="33"/>
      <c r="AN8639" s="3">
        <v>2008</v>
      </c>
      <c r="AP8639" s="33"/>
      <c r="AQ8639">
        <v>80412</v>
      </c>
      <c r="AR8639" s="1" t="s">
        <v>3547</v>
      </c>
    </row>
    <row r="8640" spans="1:44" x14ac:dyDescent="0.25">
      <c r="A8640" s="33">
        <v>10448</v>
      </c>
      <c r="B8640" s="1" t="s">
        <v>4502</v>
      </c>
      <c r="C8640" s="1">
        <v>127</v>
      </c>
      <c r="D8640" s="1" t="s">
        <v>5637</v>
      </c>
      <c r="E8640" s="40"/>
      <c r="F8640" s="1" t="s">
        <v>445</v>
      </c>
      <c r="G8640" s="40">
        <v>3</v>
      </c>
      <c r="H8640" s="40">
        <v>25</v>
      </c>
      <c r="I8640" s="40">
        <v>20.100000000000001</v>
      </c>
      <c r="J8640" s="40">
        <v>15.8</v>
      </c>
      <c r="K8640" s="65">
        <v>1411</v>
      </c>
      <c r="L8640" s="41">
        <v>0.9</v>
      </c>
      <c r="M8640" s="40">
        <v>25.7</v>
      </c>
      <c r="N8640" s="40">
        <v>255</v>
      </c>
      <c r="O8640" s="42">
        <v>109.7</v>
      </c>
      <c r="P8640" s="40">
        <v>13.8</v>
      </c>
      <c r="Q8640" s="42">
        <v>6.1</v>
      </c>
      <c r="R8640" s="40">
        <v>2.7</v>
      </c>
      <c r="S8640" s="33"/>
      <c r="T8640" s="33"/>
      <c r="U8640" s="33"/>
      <c r="V8640" s="33"/>
      <c r="W8640" s="33"/>
      <c r="X8640" s="33"/>
      <c r="Y8640" s="33"/>
      <c r="Z8640" s="33"/>
      <c r="AA8640" s="33"/>
      <c r="AB8640" s="33"/>
      <c r="AC8640" s="33"/>
      <c r="AD8640" s="33"/>
      <c r="AE8640" s="33"/>
      <c r="AF8640" s="33"/>
      <c r="AG8640" s="33"/>
      <c r="AH8640" s="33"/>
      <c r="AI8640" s="33"/>
      <c r="AJ8640" s="40" t="s">
        <v>703</v>
      </c>
      <c r="AK8640" s="36">
        <v>50.85</v>
      </c>
      <c r="AL8640" s="36">
        <v>27</v>
      </c>
      <c r="AM8640" s="33"/>
      <c r="AN8640" s="3">
        <v>2008</v>
      </c>
      <c r="AP8640" s="33"/>
      <c r="AQ8640">
        <v>80412</v>
      </c>
      <c r="AR8640" s="1" t="s">
        <v>3547</v>
      </c>
    </row>
    <row r="8641" spans="1:44" x14ac:dyDescent="0.25">
      <c r="A8641" s="33">
        <v>10449</v>
      </c>
      <c r="B8641" s="1" t="s">
        <v>4502</v>
      </c>
      <c r="C8641" s="1">
        <v>127</v>
      </c>
      <c r="D8641" s="1" t="s">
        <v>5637</v>
      </c>
      <c r="E8641" s="40"/>
      <c r="F8641" s="1" t="s">
        <v>445</v>
      </c>
      <c r="G8641" s="40">
        <v>7</v>
      </c>
      <c r="H8641" s="40">
        <v>65</v>
      </c>
      <c r="I8641" s="40">
        <v>22.7</v>
      </c>
      <c r="J8641" s="40">
        <v>25.5</v>
      </c>
      <c r="K8641" s="65">
        <v>493</v>
      </c>
      <c r="L8641" s="41">
        <v>0.7</v>
      </c>
      <c r="M8641" s="40">
        <v>24.7</v>
      </c>
      <c r="N8641" s="40">
        <v>304</v>
      </c>
      <c r="O8641" s="42">
        <v>140.5</v>
      </c>
      <c r="P8641" s="40">
        <v>22.5</v>
      </c>
      <c r="Q8641" s="42">
        <v>5.9</v>
      </c>
      <c r="R8641" s="40">
        <v>1</v>
      </c>
      <c r="S8641" s="33"/>
      <c r="T8641" s="33"/>
      <c r="U8641" s="33"/>
      <c r="V8641" s="33"/>
      <c r="W8641" s="33"/>
      <c r="X8641" s="33"/>
      <c r="Y8641" s="33"/>
      <c r="Z8641" s="33"/>
      <c r="AA8641" s="33"/>
      <c r="AB8641" s="33"/>
      <c r="AC8641" s="33"/>
      <c r="AD8641" s="33"/>
      <c r="AE8641" s="33"/>
      <c r="AF8641" s="33"/>
      <c r="AG8641" s="33"/>
      <c r="AH8641" s="33"/>
      <c r="AI8641" s="33"/>
      <c r="AJ8641" s="40" t="s">
        <v>703</v>
      </c>
      <c r="AK8641" s="36">
        <v>50.85</v>
      </c>
      <c r="AL8641" s="36">
        <v>27</v>
      </c>
      <c r="AM8641" s="33"/>
      <c r="AN8641" s="3">
        <v>2008</v>
      </c>
      <c r="AP8641" s="33"/>
      <c r="AQ8641">
        <v>80412</v>
      </c>
      <c r="AR8641" s="1" t="s">
        <v>3547</v>
      </c>
    </row>
    <row r="8642" spans="1:44" x14ac:dyDescent="0.25">
      <c r="A8642" s="33">
        <v>10450</v>
      </c>
      <c r="B8642" s="1" t="s">
        <v>4502</v>
      </c>
      <c r="C8642" s="1">
        <v>127</v>
      </c>
      <c r="D8642" s="1" t="s">
        <v>5639</v>
      </c>
      <c r="E8642" s="40"/>
      <c r="F8642" s="1" t="s">
        <v>445</v>
      </c>
      <c r="G8642" s="40">
        <v>5</v>
      </c>
      <c r="H8642" s="40">
        <v>18</v>
      </c>
      <c r="I8642" s="40">
        <v>14.2</v>
      </c>
      <c r="J8642" s="40">
        <v>12</v>
      </c>
      <c r="K8642" s="65">
        <v>1967</v>
      </c>
      <c r="L8642" s="41">
        <v>1.1000000000000001</v>
      </c>
      <c r="M8642" s="40">
        <v>22.1</v>
      </c>
      <c r="N8642" s="40">
        <v>150</v>
      </c>
      <c r="O8642" s="42">
        <v>63.1</v>
      </c>
      <c r="P8642" s="40">
        <v>8.1</v>
      </c>
      <c r="Q8642" s="42">
        <v>7.7</v>
      </c>
      <c r="R8642" s="40">
        <v>3.4</v>
      </c>
      <c r="S8642" s="33"/>
      <c r="T8642" s="33"/>
      <c r="U8642" s="33"/>
      <c r="V8642" s="33"/>
      <c r="W8642" s="33"/>
      <c r="X8642" s="33"/>
      <c r="Y8642" s="33"/>
      <c r="Z8642" s="33"/>
      <c r="AA8642" s="33"/>
      <c r="AB8642" s="33"/>
      <c r="AC8642" s="33"/>
      <c r="AD8642" s="33"/>
      <c r="AE8642" s="33"/>
      <c r="AF8642" s="33"/>
      <c r="AG8642" s="33"/>
      <c r="AH8642" s="33"/>
      <c r="AI8642" s="33"/>
      <c r="AJ8642" s="40" t="s">
        <v>703</v>
      </c>
      <c r="AK8642" s="36">
        <v>50.9</v>
      </c>
      <c r="AL8642" s="36">
        <v>26.95</v>
      </c>
      <c r="AM8642" s="33"/>
      <c r="AN8642" s="3">
        <v>2009</v>
      </c>
      <c r="AP8642" s="33"/>
      <c r="AQ8642">
        <v>80412</v>
      </c>
      <c r="AR8642" s="1" t="s">
        <v>3547</v>
      </c>
    </row>
    <row r="8643" spans="1:44" x14ac:dyDescent="0.25">
      <c r="A8643" s="33">
        <v>10451</v>
      </c>
      <c r="B8643" s="1" t="s">
        <v>4502</v>
      </c>
      <c r="C8643" s="1">
        <v>127</v>
      </c>
      <c r="D8643" s="1" t="s">
        <v>6434</v>
      </c>
      <c r="E8643" s="40"/>
      <c r="F8643" s="1" t="s">
        <v>445</v>
      </c>
      <c r="G8643" s="40">
        <v>2</v>
      </c>
      <c r="H8643" s="40">
        <v>15</v>
      </c>
      <c r="I8643" s="40">
        <v>11.7</v>
      </c>
      <c r="J8643" s="40">
        <v>8.4</v>
      </c>
      <c r="K8643" s="65">
        <v>1980</v>
      </c>
      <c r="L8643" s="41">
        <v>0.6</v>
      </c>
      <c r="M8643" s="40">
        <v>9.9</v>
      </c>
      <c r="N8643" s="40">
        <v>59</v>
      </c>
      <c r="O8643" s="42">
        <v>20.7</v>
      </c>
      <c r="P8643" s="40">
        <v>2.7</v>
      </c>
      <c r="Q8643" s="42">
        <v>3.3</v>
      </c>
      <c r="R8643" s="40">
        <v>2.4</v>
      </c>
      <c r="S8643" s="33"/>
      <c r="T8643" s="33"/>
      <c r="U8643" s="33"/>
      <c r="V8643" s="33"/>
      <c r="W8643" s="33"/>
      <c r="X8643" s="33"/>
      <c r="Y8643" s="33"/>
      <c r="Z8643" s="33"/>
      <c r="AA8643" s="33"/>
      <c r="AB8643" s="33"/>
      <c r="AC8643" s="33"/>
      <c r="AD8643" s="33"/>
      <c r="AE8643" s="33"/>
      <c r="AF8643" s="33"/>
      <c r="AG8643" s="33"/>
      <c r="AH8643" s="33"/>
      <c r="AI8643" s="33"/>
      <c r="AJ8643" s="40" t="s">
        <v>703</v>
      </c>
      <c r="AK8643" s="36">
        <v>50.9</v>
      </c>
      <c r="AL8643" s="36">
        <v>26.95</v>
      </c>
      <c r="AM8643" s="33"/>
      <c r="AN8643" s="3">
        <v>2009</v>
      </c>
      <c r="AP8643" s="33"/>
      <c r="AQ8643">
        <v>80412</v>
      </c>
      <c r="AR8643" s="1" t="s">
        <v>3547</v>
      </c>
    </row>
    <row r="8644" spans="1:44" x14ac:dyDescent="0.25">
      <c r="A8644" s="33">
        <v>10452</v>
      </c>
      <c r="B8644" s="1" t="s">
        <v>4502</v>
      </c>
      <c r="C8644" s="1">
        <v>127</v>
      </c>
      <c r="D8644" s="1" t="s">
        <v>5598</v>
      </c>
      <c r="E8644" s="40"/>
      <c r="F8644" s="1" t="s">
        <v>445</v>
      </c>
      <c r="G8644" s="40">
        <v>3</v>
      </c>
      <c r="H8644" s="40">
        <v>18</v>
      </c>
      <c r="I8644" s="40">
        <v>12.2</v>
      </c>
      <c r="J8644" s="40">
        <v>7</v>
      </c>
      <c r="K8644" s="65">
        <v>3967</v>
      </c>
      <c r="L8644" s="41">
        <v>0.9</v>
      </c>
      <c r="M8644" s="40">
        <v>15.2</v>
      </c>
      <c r="N8644" s="40">
        <v>116</v>
      </c>
      <c r="O8644" s="42">
        <v>51.3</v>
      </c>
      <c r="P8644" s="40">
        <v>6.1</v>
      </c>
      <c r="Q8644" s="42">
        <v>3.2</v>
      </c>
      <c r="R8644" s="40">
        <v>2.2000000000000002</v>
      </c>
      <c r="S8644" s="33"/>
      <c r="T8644" s="33"/>
      <c r="U8644" s="33"/>
      <c r="V8644" s="33"/>
      <c r="W8644" s="33"/>
      <c r="X8644" s="33"/>
      <c r="Y8644" s="33"/>
      <c r="Z8644" s="33"/>
      <c r="AA8644" s="33"/>
      <c r="AB8644" s="33"/>
      <c r="AC8644" s="33"/>
      <c r="AD8644" s="33"/>
      <c r="AE8644" s="33"/>
      <c r="AF8644" s="33"/>
      <c r="AG8644" s="33"/>
      <c r="AH8644" s="33"/>
      <c r="AI8644" s="33"/>
      <c r="AJ8644" s="40" t="s">
        <v>703</v>
      </c>
      <c r="AK8644" s="36">
        <v>51.8</v>
      </c>
      <c r="AL8644" s="36">
        <v>31.95</v>
      </c>
      <c r="AM8644" s="33"/>
      <c r="AN8644" s="3">
        <v>2009</v>
      </c>
      <c r="AP8644" s="33"/>
      <c r="AQ8644">
        <v>80412</v>
      </c>
      <c r="AR8644" s="1" t="s">
        <v>3547</v>
      </c>
    </row>
    <row r="8645" spans="1:44" x14ac:dyDescent="0.25">
      <c r="A8645" s="33">
        <v>10453</v>
      </c>
      <c r="B8645" s="1" t="s">
        <v>4502</v>
      </c>
      <c r="C8645" s="1">
        <v>127</v>
      </c>
      <c r="D8645" s="1" t="s">
        <v>5598</v>
      </c>
      <c r="E8645" s="40"/>
      <c r="F8645" s="40" t="s">
        <v>859</v>
      </c>
      <c r="G8645" s="40">
        <v>3</v>
      </c>
      <c r="H8645" s="40">
        <v>42</v>
      </c>
      <c r="I8645" s="40">
        <v>22.9</v>
      </c>
      <c r="J8645" s="40">
        <v>19.399999999999999</v>
      </c>
      <c r="K8645" s="65">
        <v>1136</v>
      </c>
      <c r="L8645" s="41">
        <v>1</v>
      </c>
      <c r="M8645" s="40">
        <v>33.5</v>
      </c>
      <c r="N8645" s="40">
        <v>427</v>
      </c>
      <c r="O8645" s="42">
        <v>211.71</v>
      </c>
      <c r="P8645" s="40">
        <v>19.89</v>
      </c>
      <c r="Q8645" s="42">
        <v>5.6</v>
      </c>
      <c r="R8645" s="40">
        <v>2.1</v>
      </c>
      <c r="S8645" s="33"/>
      <c r="T8645" s="33"/>
      <c r="U8645" s="33"/>
      <c r="V8645" s="33"/>
      <c r="W8645" s="33"/>
      <c r="X8645" s="33">
        <v>1.2</v>
      </c>
      <c r="Y8645" s="33"/>
      <c r="Z8645" s="33"/>
      <c r="AA8645" s="33"/>
      <c r="AB8645" s="33"/>
      <c r="AC8645" s="33">
        <v>2.5</v>
      </c>
      <c r="AD8645" s="33"/>
      <c r="AE8645" s="33"/>
      <c r="AF8645" s="33"/>
      <c r="AG8645" s="33"/>
      <c r="AH8645" s="33"/>
      <c r="AI8645" s="33"/>
      <c r="AJ8645" s="40" t="s">
        <v>703</v>
      </c>
      <c r="AK8645" s="36">
        <v>51.8</v>
      </c>
      <c r="AL8645" s="36">
        <v>31.95</v>
      </c>
      <c r="AM8645" s="33"/>
      <c r="AN8645" s="3">
        <v>2009</v>
      </c>
      <c r="AP8645" s="33"/>
      <c r="AQ8645">
        <v>80412</v>
      </c>
      <c r="AR8645" s="1" t="s">
        <v>3547</v>
      </c>
    </row>
    <row r="8646" spans="1:44" x14ac:dyDescent="0.25">
      <c r="A8646" s="33">
        <v>10454</v>
      </c>
      <c r="B8646" s="1" t="s">
        <v>4502</v>
      </c>
      <c r="C8646" s="1">
        <v>127</v>
      </c>
      <c r="D8646" s="1" t="s">
        <v>5919</v>
      </c>
      <c r="E8646" s="40"/>
      <c r="F8646" s="1" t="s">
        <v>445</v>
      </c>
      <c r="G8646" s="40">
        <v>7</v>
      </c>
      <c r="H8646" s="40">
        <v>66</v>
      </c>
      <c r="I8646" s="40">
        <v>23.7</v>
      </c>
      <c r="J8646" s="40">
        <v>24.3</v>
      </c>
      <c r="K8646" s="65">
        <v>580</v>
      </c>
      <c r="L8646" s="41">
        <v>0.9</v>
      </c>
      <c r="M8646" s="40">
        <v>31.3</v>
      </c>
      <c r="N8646" s="40">
        <v>359</v>
      </c>
      <c r="O8646" s="42">
        <v>106.6</v>
      </c>
      <c r="P8646" s="40">
        <v>10.6</v>
      </c>
      <c r="Q8646" s="42">
        <v>8.5</v>
      </c>
      <c r="R8646" s="40">
        <v>1.8</v>
      </c>
      <c r="S8646" s="33"/>
      <c r="T8646" s="33"/>
      <c r="U8646" s="33"/>
      <c r="V8646" s="33"/>
      <c r="W8646" s="33"/>
      <c r="X8646" s="33"/>
      <c r="Y8646" s="33"/>
      <c r="Z8646" s="33"/>
      <c r="AA8646" s="33"/>
      <c r="AB8646" s="33"/>
      <c r="AC8646" s="33"/>
      <c r="AD8646" s="33"/>
      <c r="AE8646" s="33"/>
      <c r="AF8646" s="33"/>
      <c r="AG8646" s="33"/>
      <c r="AH8646" s="33"/>
      <c r="AI8646" s="33"/>
      <c r="AJ8646" s="40" t="s">
        <v>703</v>
      </c>
      <c r="AK8646" s="36">
        <v>52.27</v>
      </c>
      <c r="AL8646" s="36">
        <v>32.6</v>
      </c>
      <c r="AM8646" s="33"/>
      <c r="AN8646" s="3">
        <v>2010</v>
      </c>
      <c r="AP8646" s="33"/>
      <c r="AQ8646">
        <v>80412</v>
      </c>
      <c r="AR8646" s="1" t="s">
        <v>3547</v>
      </c>
    </row>
    <row r="8647" spans="1:44" x14ac:dyDescent="0.25">
      <c r="A8647" s="33">
        <v>10455</v>
      </c>
      <c r="B8647" s="1" t="s">
        <v>4502</v>
      </c>
      <c r="C8647" s="1">
        <v>127</v>
      </c>
      <c r="D8647" s="1" t="s">
        <v>5598</v>
      </c>
      <c r="F8647" s="1" t="s">
        <v>445</v>
      </c>
      <c r="G8647" s="40">
        <v>4</v>
      </c>
      <c r="H8647" s="40">
        <v>27</v>
      </c>
      <c r="I8647" s="40">
        <v>20.5</v>
      </c>
      <c r="J8647" s="40">
        <v>18.5</v>
      </c>
      <c r="K8647" s="65">
        <v>500</v>
      </c>
      <c r="L8647" s="41">
        <v>0.5</v>
      </c>
      <c r="M8647" s="40">
        <v>13.4</v>
      </c>
      <c r="N8647" s="40">
        <v>134</v>
      </c>
      <c r="O8647" s="42">
        <v>62.7</v>
      </c>
      <c r="P8647" s="40">
        <v>7.4</v>
      </c>
      <c r="Q8647" s="42">
        <v>3.1</v>
      </c>
      <c r="R8647" s="40">
        <v>1.7</v>
      </c>
      <c r="S8647" s="33"/>
      <c r="T8647" s="33"/>
      <c r="U8647" s="33"/>
      <c r="V8647" s="33"/>
      <c r="W8647" s="33"/>
      <c r="X8647" s="33"/>
      <c r="Y8647" s="33"/>
      <c r="Z8647" s="33"/>
      <c r="AA8647" s="33"/>
      <c r="AB8647" s="33"/>
      <c r="AC8647" s="33"/>
      <c r="AD8647" s="33"/>
      <c r="AE8647" s="33"/>
      <c r="AF8647" s="33"/>
      <c r="AG8647" s="33"/>
      <c r="AH8647" s="33"/>
      <c r="AI8647" s="33"/>
      <c r="AJ8647" s="40" t="s">
        <v>703</v>
      </c>
      <c r="AK8647" s="36">
        <v>52.27</v>
      </c>
      <c r="AL8647" s="36">
        <v>32.6</v>
      </c>
      <c r="AM8647" s="33"/>
      <c r="AN8647" s="3">
        <v>2010</v>
      </c>
      <c r="AP8647" s="33"/>
      <c r="AQ8647">
        <v>80412</v>
      </c>
      <c r="AR8647" s="1" t="s">
        <v>3547</v>
      </c>
    </row>
    <row r="8648" spans="1:44" x14ac:dyDescent="0.25">
      <c r="A8648" s="33">
        <v>10456</v>
      </c>
      <c r="B8648" s="1" t="s">
        <v>4502</v>
      </c>
      <c r="C8648" s="1">
        <v>127</v>
      </c>
      <c r="D8648" s="1" t="s">
        <v>6326</v>
      </c>
      <c r="E8648" s="33"/>
      <c r="F8648" s="1" t="s">
        <v>445</v>
      </c>
      <c r="G8648" s="40">
        <v>7</v>
      </c>
      <c r="H8648" s="40">
        <v>61</v>
      </c>
      <c r="I8648" s="40">
        <v>20.3</v>
      </c>
      <c r="J8648" s="40">
        <v>32</v>
      </c>
      <c r="K8648" s="65">
        <v>250</v>
      </c>
      <c r="L8648" s="41">
        <v>0.7</v>
      </c>
      <c r="M8648" s="40">
        <v>18.899999999999999</v>
      </c>
      <c r="N8648" s="40">
        <v>170</v>
      </c>
      <c r="O8648" s="42">
        <v>69.8</v>
      </c>
      <c r="P8648" s="40">
        <v>8.8000000000000007</v>
      </c>
      <c r="Q8648" s="42">
        <v>2.1</v>
      </c>
      <c r="R8648" s="40">
        <v>1</v>
      </c>
      <c r="S8648" s="33"/>
      <c r="T8648" s="33"/>
      <c r="U8648" s="33"/>
      <c r="V8648" s="33"/>
      <c r="W8648" s="33"/>
      <c r="X8648" s="33"/>
      <c r="Y8648" s="33"/>
      <c r="Z8648" s="33"/>
      <c r="AA8648" s="33"/>
      <c r="AB8648" s="33"/>
      <c r="AC8648" s="33"/>
      <c r="AD8648" s="33"/>
      <c r="AE8648" s="33"/>
      <c r="AF8648" s="33"/>
      <c r="AG8648" s="33"/>
      <c r="AH8648" s="33"/>
      <c r="AI8648" s="33"/>
      <c r="AJ8648" s="40" t="s">
        <v>703</v>
      </c>
      <c r="AK8648" s="36">
        <v>52.27</v>
      </c>
      <c r="AL8648" s="36">
        <v>32.6</v>
      </c>
      <c r="AM8648" s="33"/>
      <c r="AN8648" s="3">
        <v>2010</v>
      </c>
      <c r="AP8648" s="33"/>
      <c r="AQ8648">
        <v>80412</v>
      </c>
      <c r="AR8648" s="1" t="s">
        <v>3547</v>
      </c>
    </row>
    <row r="8649" spans="1:44" x14ac:dyDescent="0.25">
      <c r="A8649" s="33">
        <v>10520</v>
      </c>
      <c r="B8649" s="33" t="s">
        <v>985</v>
      </c>
      <c r="C8649" s="33">
        <v>104</v>
      </c>
      <c r="D8649" s="33" t="s">
        <v>145</v>
      </c>
      <c r="E8649" s="33"/>
      <c r="F8649" s="33" t="s">
        <v>859</v>
      </c>
      <c r="G8649" s="34">
        <v>0</v>
      </c>
      <c r="H8649" s="33">
        <v>13</v>
      </c>
      <c r="I8649" s="33">
        <v>13.8</v>
      </c>
      <c r="J8649" s="33">
        <v>15.4</v>
      </c>
      <c r="K8649" s="37">
        <v>714</v>
      </c>
      <c r="L8649" s="35"/>
      <c r="M8649" s="33"/>
      <c r="N8649" s="33">
        <v>85.709000000000003</v>
      </c>
      <c r="O8649" s="33">
        <v>28.195</v>
      </c>
      <c r="P8649" s="33"/>
      <c r="Q8649" s="33">
        <v>10.223000000000001</v>
      </c>
      <c r="R8649" s="33">
        <v>3.1640000000000001</v>
      </c>
      <c r="S8649" s="33"/>
      <c r="T8649" s="33"/>
      <c r="U8649" s="33"/>
      <c r="V8649" s="33"/>
      <c r="W8649" s="33"/>
      <c r="Y8649" s="33"/>
      <c r="Z8649" s="33"/>
      <c r="AA8649" s="33"/>
      <c r="AB8649" s="33"/>
      <c r="AC8649" s="33"/>
      <c r="AD8649" s="33"/>
      <c r="AE8649" s="33"/>
      <c r="AF8649" s="33"/>
      <c r="AG8649" s="33"/>
      <c r="AH8649" s="33"/>
      <c r="AI8649" s="33"/>
      <c r="AJ8649" s="33" t="s">
        <v>413</v>
      </c>
      <c r="AK8649" s="36">
        <v>30.8</v>
      </c>
      <c r="AL8649" s="36">
        <v>110.03</v>
      </c>
      <c r="AM8649" s="33">
        <v>1650</v>
      </c>
      <c r="AN8649" s="37">
        <v>1999</v>
      </c>
      <c r="AP8649" s="33"/>
      <c r="AQ8649">
        <v>80101</v>
      </c>
      <c r="AR8649" s="33" t="s">
        <v>3286</v>
      </c>
    </row>
    <row r="8650" spans="1:44" x14ac:dyDescent="0.25">
      <c r="A8650" s="33">
        <v>10521</v>
      </c>
      <c r="B8650" s="33" t="s">
        <v>167</v>
      </c>
      <c r="C8650" s="33">
        <v>180</v>
      </c>
      <c r="D8650" s="1" t="s">
        <v>148</v>
      </c>
      <c r="E8650" s="33"/>
      <c r="F8650" s="33" t="s">
        <v>859</v>
      </c>
      <c r="G8650" s="34"/>
      <c r="H8650" s="33">
        <v>24</v>
      </c>
      <c r="I8650" s="33"/>
      <c r="J8650" s="33"/>
      <c r="K8650" s="37">
        <v>1590</v>
      </c>
      <c r="L8650" s="35"/>
      <c r="M8650" s="33"/>
      <c r="N8650" s="33"/>
      <c r="O8650" s="33">
        <v>45.4</v>
      </c>
      <c r="P8650" s="33"/>
      <c r="Q8650" s="33">
        <v>6.7999999999999989</v>
      </c>
      <c r="R8650" s="33">
        <v>5.4</v>
      </c>
      <c r="S8650" s="33"/>
      <c r="T8650" s="33"/>
      <c r="U8650" s="33"/>
      <c r="V8650" s="33"/>
      <c r="W8650" s="33"/>
      <c r="Y8650" s="33"/>
      <c r="Z8650" s="33"/>
      <c r="AA8650" s="33"/>
      <c r="AB8650" s="33"/>
      <c r="AC8650" s="33"/>
      <c r="AD8650" s="33"/>
      <c r="AE8650" s="33"/>
      <c r="AF8650" s="33">
        <v>0</v>
      </c>
      <c r="AG8650" s="33"/>
      <c r="AH8650" s="33"/>
      <c r="AI8650" s="33">
        <v>6.9</v>
      </c>
      <c r="AJ8650" s="33" t="s">
        <v>413</v>
      </c>
      <c r="AK8650" s="36">
        <v>30.24</v>
      </c>
      <c r="AL8650" s="36">
        <v>108.85</v>
      </c>
      <c r="AM8650" s="33">
        <v>1400</v>
      </c>
      <c r="AN8650" s="37">
        <v>1999</v>
      </c>
      <c r="AP8650" s="33"/>
      <c r="AQ8650">
        <v>80101</v>
      </c>
      <c r="AR8650" s="33" t="s">
        <v>3287</v>
      </c>
    </row>
    <row r="8651" spans="1:44" x14ac:dyDescent="0.25">
      <c r="A8651" s="33">
        <v>10522</v>
      </c>
      <c r="B8651" s="33" t="s">
        <v>167</v>
      </c>
      <c r="C8651" s="33">
        <v>180</v>
      </c>
      <c r="D8651" s="1" t="s">
        <v>148</v>
      </c>
      <c r="E8651" s="33"/>
      <c r="F8651" s="33" t="s">
        <v>859</v>
      </c>
      <c r="G8651" s="34"/>
      <c r="H8651" s="33">
        <v>24</v>
      </c>
      <c r="I8651" s="33"/>
      <c r="J8651" s="33"/>
      <c r="K8651" s="37">
        <v>1665</v>
      </c>
      <c r="L8651" s="35"/>
      <c r="M8651" s="33"/>
      <c r="N8651" s="33"/>
      <c r="O8651" s="33">
        <v>43.8</v>
      </c>
      <c r="P8651" s="33"/>
      <c r="Q8651" s="33">
        <v>5</v>
      </c>
      <c r="R8651" s="33">
        <v>3.4</v>
      </c>
      <c r="S8651" s="33"/>
      <c r="T8651" s="33"/>
      <c r="U8651" s="33"/>
      <c r="V8651" s="33"/>
      <c r="W8651" s="33"/>
      <c r="Y8651" s="33"/>
      <c r="Z8651" s="33"/>
      <c r="AA8651" s="33"/>
      <c r="AB8651" s="33"/>
      <c r="AC8651" s="33"/>
      <c r="AD8651" s="33"/>
      <c r="AE8651" s="33"/>
      <c r="AF8651" s="33">
        <v>0</v>
      </c>
      <c r="AG8651" s="33"/>
      <c r="AH8651" s="33"/>
      <c r="AI8651" s="33">
        <v>5.0999999999999996</v>
      </c>
      <c r="AJ8651" s="33" t="s">
        <v>413</v>
      </c>
      <c r="AK8651" s="36">
        <v>30.24</v>
      </c>
      <c r="AL8651" s="36">
        <v>108.85</v>
      </c>
      <c r="AM8651" s="33">
        <v>1400</v>
      </c>
      <c r="AN8651" s="37">
        <v>1989</v>
      </c>
      <c r="AP8651" s="33"/>
      <c r="AQ8651">
        <v>80101</v>
      </c>
      <c r="AR8651" s="33" t="s">
        <v>3287</v>
      </c>
    </row>
    <row r="8652" spans="1:44" x14ac:dyDescent="0.25">
      <c r="A8652" s="33">
        <v>10523</v>
      </c>
      <c r="B8652" s="33" t="s">
        <v>990</v>
      </c>
      <c r="C8652" s="33">
        <v>180</v>
      </c>
      <c r="D8652" s="33" t="s">
        <v>851</v>
      </c>
      <c r="E8652" s="33"/>
      <c r="F8652" s="33" t="s">
        <v>860</v>
      </c>
      <c r="G8652" s="34">
        <v>3</v>
      </c>
      <c r="H8652" s="33">
        <v>11</v>
      </c>
      <c r="I8652" s="33">
        <v>6.8</v>
      </c>
      <c r="J8652" s="33">
        <v>7.2</v>
      </c>
      <c r="K8652" s="37">
        <v>2033</v>
      </c>
      <c r="L8652" s="2">
        <f>N8652/((1668.67)*(1-EXP(-(0.022864)*I8652))^(1.61028))</f>
        <v>0.36311012443688495</v>
      </c>
      <c r="M8652" s="33"/>
      <c r="N8652" s="33">
        <v>26.736000000000001</v>
      </c>
      <c r="O8652" s="33">
        <v>18.036000000000001</v>
      </c>
      <c r="P8652" s="33"/>
      <c r="Q8652" s="33">
        <v>3.7329999999999997</v>
      </c>
      <c r="R8652" s="33">
        <v>3.5609999999999999</v>
      </c>
      <c r="S8652" s="33"/>
      <c r="T8652" s="33"/>
      <c r="U8652" s="33"/>
      <c r="V8652" s="33"/>
      <c r="W8652" s="33"/>
      <c r="Y8652" s="33">
        <v>1.4379999999999999</v>
      </c>
      <c r="Z8652" s="33"/>
      <c r="AA8652" s="33"/>
      <c r="AB8652" s="33"/>
      <c r="AC8652" s="33">
        <v>1.1519999999999999</v>
      </c>
      <c r="AD8652" s="33"/>
      <c r="AE8652" s="33"/>
      <c r="AF8652" s="33">
        <v>0</v>
      </c>
      <c r="AG8652" s="33"/>
      <c r="AH8652" s="33"/>
      <c r="AI8652" s="33">
        <v>2.9889999999999999</v>
      </c>
      <c r="AJ8652" s="33" t="s">
        <v>413</v>
      </c>
      <c r="AK8652" s="36">
        <v>28.21</v>
      </c>
      <c r="AL8652" s="36">
        <v>108.18</v>
      </c>
      <c r="AM8652" s="33">
        <v>883</v>
      </c>
      <c r="AN8652" s="37">
        <v>1989</v>
      </c>
      <c r="AP8652" s="33"/>
      <c r="AQ8652">
        <v>80101</v>
      </c>
      <c r="AR8652" s="33" t="s">
        <v>1614</v>
      </c>
    </row>
    <row r="8653" spans="1:44" x14ac:dyDescent="0.25">
      <c r="A8653" s="33">
        <v>10524</v>
      </c>
      <c r="B8653" s="33" t="s">
        <v>990</v>
      </c>
      <c r="C8653" s="33">
        <v>180</v>
      </c>
      <c r="D8653" s="33" t="s">
        <v>851</v>
      </c>
      <c r="E8653" s="33"/>
      <c r="F8653" s="33" t="s">
        <v>860</v>
      </c>
      <c r="G8653" s="34">
        <v>2</v>
      </c>
      <c r="H8653" s="33">
        <v>21</v>
      </c>
      <c r="I8653" s="33">
        <v>14.5</v>
      </c>
      <c r="J8653" s="33">
        <v>12.7</v>
      </c>
      <c r="K8653" s="37">
        <v>2030</v>
      </c>
      <c r="L8653" s="2">
        <f>N8653/((1668.67)*(1-EXP(-(0.022864)*I8653))^(1.61028))</f>
        <v>0.81415392336914183</v>
      </c>
      <c r="M8653" s="33"/>
      <c r="N8653" s="33">
        <v>177.11500000000001</v>
      </c>
      <c r="O8653" s="33">
        <v>68.918999999999997</v>
      </c>
      <c r="P8653" s="33"/>
      <c r="Q8653" s="33">
        <v>11.321999999999999</v>
      </c>
      <c r="R8653" s="33">
        <v>5.7130000000000001</v>
      </c>
      <c r="S8653" s="33"/>
      <c r="T8653" s="33"/>
      <c r="U8653" s="33"/>
      <c r="V8653" s="33"/>
      <c r="W8653" s="33"/>
      <c r="Y8653" s="33">
        <v>1.4379999999999999</v>
      </c>
      <c r="Z8653" s="33"/>
      <c r="AA8653" s="33"/>
      <c r="AB8653" s="33"/>
      <c r="AC8653" s="33">
        <v>1.1519999999999999</v>
      </c>
      <c r="AD8653" s="33"/>
      <c r="AE8653" s="33"/>
      <c r="AF8653" s="33">
        <v>0</v>
      </c>
      <c r="AG8653" s="33"/>
      <c r="AH8653" s="33"/>
      <c r="AI8653" s="33">
        <v>2.9889999999999999</v>
      </c>
      <c r="AJ8653" s="33" t="s">
        <v>413</v>
      </c>
      <c r="AK8653" s="36">
        <v>28.21</v>
      </c>
      <c r="AL8653" s="36">
        <v>108.18</v>
      </c>
      <c r="AM8653" s="33">
        <v>883</v>
      </c>
      <c r="AN8653" s="37">
        <v>1989</v>
      </c>
      <c r="AP8653" s="33"/>
      <c r="AQ8653">
        <v>80101</v>
      </c>
      <c r="AR8653" s="33" t="s">
        <v>1614</v>
      </c>
    </row>
    <row r="8654" spans="1:44" x14ac:dyDescent="0.25">
      <c r="A8654" s="33">
        <v>10525</v>
      </c>
      <c r="B8654" s="33" t="s">
        <v>990</v>
      </c>
      <c r="C8654" s="33">
        <v>180</v>
      </c>
      <c r="D8654" s="33" t="s">
        <v>851</v>
      </c>
      <c r="E8654" s="33"/>
      <c r="F8654" s="33" t="s">
        <v>860</v>
      </c>
      <c r="G8654" s="34">
        <v>5</v>
      </c>
      <c r="H8654" s="33">
        <v>30</v>
      </c>
      <c r="I8654" s="33">
        <v>14.4</v>
      </c>
      <c r="J8654" s="33">
        <v>15.2</v>
      </c>
      <c r="K8654" s="37">
        <v>2120</v>
      </c>
      <c r="L8654" s="35">
        <v>1.1250282273575203</v>
      </c>
      <c r="M8654" s="33"/>
      <c r="N8654" s="33">
        <v>263.12900000000002</v>
      </c>
      <c r="O8654" s="33">
        <v>108.92</v>
      </c>
      <c r="P8654" s="33"/>
      <c r="Q8654" s="33">
        <v>16.695</v>
      </c>
      <c r="R8654" s="33">
        <v>6.923</v>
      </c>
      <c r="S8654" s="33"/>
      <c r="T8654" s="33"/>
      <c r="U8654" s="33"/>
      <c r="V8654" s="33"/>
      <c r="W8654" s="33"/>
      <c r="Y8654" s="33">
        <v>1.4379999999999999</v>
      </c>
      <c r="Z8654" s="33"/>
      <c r="AA8654" s="33"/>
      <c r="AB8654" s="33"/>
      <c r="AC8654" s="33">
        <v>1.1519999999999999</v>
      </c>
      <c r="AD8654" s="33"/>
      <c r="AE8654" s="33"/>
      <c r="AF8654" s="33">
        <v>0</v>
      </c>
      <c r="AG8654" s="33"/>
      <c r="AH8654" s="33"/>
      <c r="AI8654" s="33">
        <v>2.9889999999999999</v>
      </c>
      <c r="AJ8654" s="33" t="s">
        <v>413</v>
      </c>
      <c r="AK8654" s="36">
        <v>28.21</v>
      </c>
      <c r="AL8654" s="36">
        <v>108.18</v>
      </c>
      <c r="AM8654" s="33">
        <v>883</v>
      </c>
      <c r="AN8654" s="37">
        <v>1989</v>
      </c>
      <c r="AP8654" s="33"/>
      <c r="AQ8654">
        <v>80101</v>
      </c>
      <c r="AR8654" s="33" t="s">
        <v>1614</v>
      </c>
    </row>
    <row r="8655" spans="1:44" x14ac:dyDescent="0.25">
      <c r="A8655" s="33">
        <v>10526</v>
      </c>
      <c r="B8655" s="33" t="s">
        <v>861</v>
      </c>
      <c r="C8655" s="33">
        <v>180</v>
      </c>
      <c r="D8655" s="1" t="s">
        <v>148</v>
      </c>
      <c r="E8655" s="33"/>
      <c r="F8655" s="33" t="s">
        <v>860</v>
      </c>
      <c r="G8655" s="34"/>
      <c r="H8655" s="33">
        <v>32</v>
      </c>
      <c r="I8655" s="33">
        <v>13.2</v>
      </c>
      <c r="J8655" s="33">
        <v>14.4</v>
      </c>
      <c r="K8655" s="37">
        <v>744</v>
      </c>
      <c r="L8655" s="35"/>
      <c r="M8655" s="33"/>
      <c r="N8655" s="33">
        <v>88.340999999999994</v>
      </c>
      <c r="O8655" s="33">
        <v>49.698</v>
      </c>
      <c r="P8655" s="33"/>
      <c r="Q8655" s="33">
        <v>5.2519999999999998</v>
      </c>
      <c r="R8655" s="33">
        <v>6.0780000000000003</v>
      </c>
      <c r="S8655" s="33"/>
      <c r="T8655" s="33"/>
      <c r="U8655" s="33"/>
      <c r="V8655" s="33"/>
      <c r="W8655" s="33"/>
      <c r="Y8655" s="33">
        <v>0.76400000000000001</v>
      </c>
      <c r="Z8655" s="33"/>
      <c r="AA8655" s="33"/>
      <c r="AB8655" s="33"/>
      <c r="AC8655" s="33">
        <v>1.4370000000000001</v>
      </c>
      <c r="AD8655" s="33"/>
      <c r="AE8655" s="33"/>
      <c r="AF8655" s="33">
        <v>0</v>
      </c>
      <c r="AG8655" s="33"/>
      <c r="AH8655" s="33"/>
      <c r="AI8655" s="33">
        <v>3.2130000000000001</v>
      </c>
      <c r="AJ8655" s="33" t="s">
        <v>413</v>
      </c>
      <c r="AK8655" s="36">
        <v>28.21</v>
      </c>
      <c r="AL8655" s="36">
        <v>108.18</v>
      </c>
      <c r="AM8655" s="33">
        <v>980</v>
      </c>
      <c r="AN8655" s="37">
        <v>1989</v>
      </c>
      <c r="AP8655" s="33"/>
      <c r="AQ8655">
        <v>80101</v>
      </c>
      <c r="AR8655" s="33" t="s">
        <v>1614</v>
      </c>
    </row>
    <row r="8656" spans="1:44" x14ac:dyDescent="0.25">
      <c r="A8656" s="33">
        <v>10527</v>
      </c>
      <c r="B8656" s="33" t="s">
        <v>987</v>
      </c>
      <c r="C8656" s="33">
        <v>180</v>
      </c>
      <c r="D8656" s="1" t="s">
        <v>149</v>
      </c>
      <c r="E8656" s="33"/>
      <c r="F8656" s="33" t="s">
        <v>860</v>
      </c>
      <c r="G8656" s="34"/>
      <c r="H8656" s="33">
        <v>30</v>
      </c>
      <c r="I8656" s="33">
        <v>10</v>
      </c>
      <c r="J8656" s="33">
        <v>12.1</v>
      </c>
      <c r="K8656" s="37">
        <v>818</v>
      </c>
      <c r="L8656" s="35"/>
      <c r="M8656" s="33"/>
      <c r="N8656" s="33">
        <v>47.375999999999998</v>
      </c>
      <c r="O8656" s="33">
        <v>20.907</v>
      </c>
      <c r="P8656" s="33"/>
      <c r="Q8656" s="33">
        <v>3.3539999999999996</v>
      </c>
      <c r="R8656" s="33">
        <v>2.6960000000000002</v>
      </c>
      <c r="S8656" s="33"/>
      <c r="T8656" s="33"/>
      <c r="U8656" s="33"/>
      <c r="V8656" s="33"/>
      <c r="W8656" s="33"/>
      <c r="Y8656" s="33">
        <v>0.76400000000000001</v>
      </c>
      <c r="Z8656" s="33"/>
      <c r="AA8656" s="33"/>
      <c r="AB8656" s="33"/>
      <c r="AC8656" s="33">
        <v>1.4370000000000001</v>
      </c>
      <c r="AD8656" s="33"/>
      <c r="AE8656" s="33"/>
      <c r="AF8656" s="33">
        <v>0</v>
      </c>
      <c r="AG8656" s="33"/>
      <c r="AH8656" s="33"/>
      <c r="AI8656" s="33">
        <v>3.2130000000000001</v>
      </c>
      <c r="AJ8656" s="33" t="s">
        <v>413</v>
      </c>
      <c r="AK8656" s="36">
        <v>28.21</v>
      </c>
      <c r="AL8656" s="36">
        <v>108.18</v>
      </c>
      <c r="AM8656" s="33">
        <v>850</v>
      </c>
      <c r="AN8656" s="37">
        <v>1989</v>
      </c>
      <c r="AP8656" s="33"/>
      <c r="AQ8656">
        <v>80101</v>
      </c>
      <c r="AR8656" s="33" t="s">
        <v>1614</v>
      </c>
    </row>
    <row r="8657" spans="1:44" x14ac:dyDescent="0.25">
      <c r="A8657" s="33">
        <v>10528</v>
      </c>
      <c r="B8657" s="33" t="s">
        <v>162</v>
      </c>
      <c r="C8657" s="33">
        <v>104</v>
      </c>
      <c r="D8657" s="33" t="s">
        <v>145</v>
      </c>
      <c r="E8657" s="33"/>
      <c r="F8657" s="33" t="s">
        <v>859</v>
      </c>
      <c r="G8657" s="34">
        <v>3</v>
      </c>
      <c r="H8657" s="33">
        <v>25</v>
      </c>
      <c r="I8657" s="33">
        <v>17</v>
      </c>
      <c r="J8657" s="33">
        <v>14.3</v>
      </c>
      <c r="K8657" s="37">
        <v>1160</v>
      </c>
      <c r="L8657" s="35"/>
      <c r="M8657" s="33"/>
      <c r="N8657" s="33">
        <v>131</v>
      </c>
      <c r="O8657" s="33">
        <v>108</v>
      </c>
      <c r="P8657" s="33"/>
      <c r="Q8657" s="33">
        <v>7.5000000000000009</v>
      </c>
      <c r="R8657" s="33">
        <v>2.2999999999999998</v>
      </c>
      <c r="S8657" s="33"/>
      <c r="T8657" s="33"/>
      <c r="U8657" s="33"/>
      <c r="V8657" s="33"/>
      <c r="W8657" s="33"/>
      <c r="Y8657" s="33"/>
      <c r="Z8657" s="33"/>
      <c r="AA8657" s="33"/>
      <c r="AB8657" s="33"/>
      <c r="AC8657" s="33"/>
      <c r="AD8657" s="33"/>
      <c r="AE8657" s="33"/>
      <c r="AF8657" s="33"/>
      <c r="AG8657" s="33"/>
      <c r="AH8657" s="33"/>
      <c r="AI8657" s="33"/>
      <c r="AJ8657" s="33" t="s">
        <v>413</v>
      </c>
      <c r="AK8657" s="36">
        <v>47.22</v>
      </c>
      <c r="AL8657" s="36">
        <v>128.77000000000001</v>
      </c>
      <c r="AM8657" s="33">
        <v>640</v>
      </c>
      <c r="AN8657" s="37">
        <v>1978</v>
      </c>
      <c r="AP8657" s="33"/>
      <c r="AQ8657">
        <v>80426</v>
      </c>
      <c r="AR8657" s="33" t="s">
        <v>3297</v>
      </c>
    </row>
    <row r="8658" spans="1:44" x14ac:dyDescent="0.25">
      <c r="A8658" s="33">
        <v>10529</v>
      </c>
      <c r="B8658" s="33" t="s">
        <v>991</v>
      </c>
      <c r="C8658" s="33">
        <v>101</v>
      </c>
      <c r="D8658" s="33" t="s">
        <v>851</v>
      </c>
      <c r="E8658" s="33"/>
      <c r="F8658" s="33" t="s">
        <v>859</v>
      </c>
      <c r="G8658" s="34">
        <v>10</v>
      </c>
      <c r="H8658" s="33">
        <v>30</v>
      </c>
      <c r="I8658" s="33">
        <v>4.9400000000000004</v>
      </c>
      <c r="J8658" s="33">
        <v>8.7899999999999991</v>
      </c>
      <c r="K8658" s="37">
        <v>1419</v>
      </c>
      <c r="L8658" s="35">
        <v>0.59612500000000002</v>
      </c>
      <c r="M8658" s="33"/>
      <c r="N8658" s="33">
        <v>28.614000000000001</v>
      </c>
      <c r="O8658" s="33">
        <v>12.609</v>
      </c>
      <c r="P8658" s="33">
        <v>2.419</v>
      </c>
      <c r="Q8658" s="33">
        <v>8.3000000000000007</v>
      </c>
      <c r="R8658" s="33">
        <v>6.6219999999999999</v>
      </c>
      <c r="S8658" s="33"/>
      <c r="T8658" s="33"/>
      <c r="U8658" s="33"/>
      <c r="V8658" s="33"/>
      <c r="W8658" s="33"/>
      <c r="Y8658" s="33"/>
      <c r="Z8658" s="33"/>
      <c r="AA8658" s="33"/>
      <c r="AB8658" s="33"/>
      <c r="AC8658" s="33"/>
      <c r="AD8658" s="33"/>
      <c r="AE8658" s="33"/>
      <c r="AF8658" s="33">
        <v>0</v>
      </c>
      <c r="AG8658" s="33"/>
      <c r="AH8658" s="33"/>
      <c r="AI8658" s="33">
        <v>4.17</v>
      </c>
      <c r="AJ8658" s="33" t="s">
        <v>413</v>
      </c>
      <c r="AK8658" s="36">
        <v>40.76</v>
      </c>
      <c r="AL8658" s="36">
        <v>111.81</v>
      </c>
      <c r="AM8658" s="33">
        <v>1224</v>
      </c>
      <c r="AN8658" s="37">
        <v>2006</v>
      </c>
      <c r="AO8658" s="33">
        <v>1</v>
      </c>
      <c r="AP8658" s="33"/>
      <c r="AQ8658">
        <v>80813</v>
      </c>
      <c r="AR8658" s="33" t="s">
        <v>1615</v>
      </c>
    </row>
    <row r="8659" spans="1:44" x14ac:dyDescent="0.25">
      <c r="A8659" s="33">
        <v>10530</v>
      </c>
      <c r="B8659" s="33" t="s">
        <v>991</v>
      </c>
      <c r="C8659" s="33">
        <v>101</v>
      </c>
      <c r="D8659" s="33" t="s">
        <v>851</v>
      </c>
      <c r="E8659" s="33"/>
      <c r="F8659" s="33" t="s">
        <v>859</v>
      </c>
      <c r="G8659" s="34">
        <v>10</v>
      </c>
      <c r="H8659" s="33">
        <v>30</v>
      </c>
      <c r="I8659" s="33">
        <v>4.76</v>
      </c>
      <c r="J8659" s="33">
        <v>7.92</v>
      </c>
      <c r="K8659" s="37">
        <v>1722</v>
      </c>
      <c r="L8659" s="35">
        <v>0.60903587443946183</v>
      </c>
      <c r="M8659" s="33"/>
      <c r="N8659" s="33">
        <v>27.163</v>
      </c>
      <c r="O8659" s="33">
        <v>15.997</v>
      </c>
      <c r="P8659" s="33">
        <v>2.879</v>
      </c>
      <c r="Q8659" s="33">
        <v>10.365</v>
      </c>
      <c r="R8659" s="33">
        <v>8.3680000000000003</v>
      </c>
      <c r="S8659" s="33"/>
      <c r="T8659" s="33"/>
      <c r="U8659" s="33"/>
      <c r="V8659" s="33"/>
      <c r="W8659" s="33"/>
      <c r="Y8659" s="33"/>
      <c r="Z8659" s="33"/>
      <c r="AA8659" s="33"/>
      <c r="AB8659" s="33"/>
      <c r="AC8659" s="33"/>
      <c r="AD8659" s="33"/>
      <c r="AE8659" s="33"/>
      <c r="AF8659" s="33">
        <v>0</v>
      </c>
      <c r="AG8659" s="33"/>
      <c r="AH8659" s="33"/>
      <c r="AI8659" s="33">
        <v>10.64</v>
      </c>
      <c r="AJ8659" s="33" t="s">
        <v>413</v>
      </c>
      <c r="AK8659" s="36">
        <v>40.76</v>
      </c>
      <c r="AL8659" s="36">
        <v>111.81</v>
      </c>
      <c r="AM8659" s="33">
        <v>1224</v>
      </c>
      <c r="AN8659" s="37">
        <v>2006</v>
      </c>
      <c r="AO8659" s="33">
        <v>1</v>
      </c>
      <c r="AP8659" s="33"/>
      <c r="AQ8659">
        <v>80813</v>
      </c>
      <c r="AR8659" s="33" t="s">
        <v>1615</v>
      </c>
    </row>
    <row r="8660" spans="1:44" x14ac:dyDescent="0.25">
      <c r="A8660" s="33">
        <v>10531</v>
      </c>
      <c r="B8660" s="33" t="s">
        <v>991</v>
      </c>
      <c r="C8660" s="33">
        <v>101</v>
      </c>
      <c r="D8660" s="33" t="s">
        <v>851</v>
      </c>
      <c r="E8660" s="33"/>
      <c r="F8660" s="33" t="s">
        <v>859</v>
      </c>
      <c r="G8660" s="34">
        <v>10</v>
      </c>
      <c r="H8660" s="33">
        <v>30</v>
      </c>
      <c r="I8660" s="33">
        <v>4.2699999999999996</v>
      </c>
      <c r="J8660" s="33">
        <v>7.03</v>
      </c>
      <c r="K8660" s="37">
        <v>1828</v>
      </c>
      <c r="L8660" s="35">
        <v>0.50949999999999995</v>
      </c>
      <c r="M8660" s="33"/>
      <c r="N8660" s="33">
        <v>20.38</v>
      </c>
      <c r="O8660" s="33">
        <v>14.388</v>
      </c>
      <c r="P8660" s="33">
        <v>2.556</v>
      </c>
      <c r="Q8660" s="33">
        <v>9.9339999999999993</v>
      </c>
      <c r="R8660" s="33">
        <v>8.5980000000000008</v>
      </c>
      <c r="S8660" s="33"/>
      <c r="T8660" s="33"/>
      <c r="U8660" s="33"/>
      <c r="V8660" s="33"/>
      <c r="W8660" s="33"/>
      <c r="Y8660" s="33"/>
      <c r="Z8660" s="33"/>
      <c r="AA8660" s="33"/>
      <c r="AB8660" s="33"/>
      <c r="AC8660" s="33"/>
      <c r="AD8660" s="33"/>
      <c r="AE8660" s="33"/>
      <c r="AF8660" s="33">
        <v>0</v>
      </c>
      <c r="AG8660" s="33"/>
      <c r="AH8660" s="33"/>
      <c r="AI8660" s="33">
        <v>4.1100000000000003</v>
      </c>
      <c r="AJ8660" s="33" t="s">
        <v>413</v>
      </c>
      <c r="AK8660" s="36">
        <v>40.76</v>
      </c>
      <c r="AL8660" s="36">
        <v>111.81</v>
      </c>
      <c r="AM8660" s="33">
        <v>1224</v>
      </c>
      <c r="AN8660" s="37">
        <v>2006</v>
      </c>
      <c r="AO8660" s="33">
        <v>1</v>
      </c>
      <c r="AP8660" s="33"/>
      <c r="AQ8660">
        <v>80813</v>
      </c>
      <c r="AR8660" s="33" t="s">
        <v>1615</v>
      </c>
    </row>
    <row r="8661" spans="1:44" x14ac:dyDescent="0.25">
      <c r="A8661" s="33">
        <v>10532</v>
      </c>
      <c r="B8661" s="33" t="s">
        <v>991</v>
      </c>
      <c r="C8661" s="33">
        <v>101</v>
      </c>
      <c r="D8661" s="33" t="s">
        <v>851</v>
      </c>
      <c r="E8661" s="33"/>
      <c r="F8661" s="33" t="s">
        <v>859</v>
      </c>
      <c r="G8661" s="34">
        <v>10</v>
      </c>
      <c r="H8661" s="33">
        <v>30</v>
      </c>
      <c r="I8661" s="33">
        <v>4.6500000000000004</v>
      </c>
      <c r="J8661" s="33">
        <v>6.97</v>
      </c>
      <c r="K8661" s="37">
        <v>3189</v>
      </c>
      <c r="L8661" s="35">
        <v>0.90616666666666656</v>
      </c>
      <c r="M8661" s="33"/>
      <c r="N8661" s="33">
        <v>38.058999999999997</v>
      </c>
      <c r="O8661" s="33">
        <v>18.25</v>
      </c>
      <c r="P8661" s="33">
        <v>3.9729999999999999</v>
      </c>
      <c r="Q8661" s="33">
        <v>10.54</v>
      </c>
      <c r="R8661" s="33">
        <v>10.54</v>
      </c>
      <c r="S8661" s="33"/>
      <c r="T8661" s="33"/>
      <c r="U8661" s="33"/>
      <c r="V8661" s="33"/>
      <c r="W8661" s="33"/>
      <c r="Y8661" s="33"/>
      <c r="Z8661" s="33"/>
      <c r="AA8661" s="33"/>
      <c r="AB8661" s="33"/>
      <c r="AC8661" s="33"/>
      <c r="AD8661" s="33"/>
      <c r="AE8661" s="33"/>
      <c r="AF8661" s="33">
        <v>0</v>
      </c>
      <c r="AG8661" s="33"/>
      <c r="AH8661" s="33"/>
      <c r="AI8661" s="33">
        <v>6.58</v>
      </c>
      <c r="AJ8661" s="33" t="s">
        <v>413</v>
      </c>
      <c r="AK8661" s="36">
        <v>40.76</v>
      </c>
      <c r="AL8661" s="36">
        <v>111.81</v>
      </c>
      <c r="AM8661" s="33">
        <v>1224</v>
      </c>
      <c r="AN8661" s="37">
        <v>2006</v>
      </c>
      <c r="AO8661" s="33">
        <v>1</v>
      </c>
      <c r="AP8661" s="33"/>
      <c r="AQ8661">
        <v>80813</v>
      </c>
      <c r="AR8661" s="33" t="s">
        <v>1615</v>
      </c>
    </row>
    <row r="8662" spans="1:44" x14ac:dyDescent="0.25">
      <c r="A8662" s="33">
        <v>10533</v>
      </c>
      <c r="B8662" s="33" t="s">
        <v>991</v>
      </c>
      <c r="C8662" s="33">
        <v>101</v>
      </c>
      <c r="D8662" s="33" t="s">
        <v>851</v>
      </c>
      <c r="E8662" s="33"/>
      <c r="F8662" s="33" t="s">
        <v>859</v>
      </c>
      <c r="G8662" s="34">
        <v>9</v>
      </c>
      <c r="H8662" s="33">
        <v>30</v>
      </c>
      <c r="I8662" s="33">
        <v>5.31</v>
      </c>
      <c r="J8662" s="33">
        <v>8.84</v>
      </c>
      <c r="K8662" s="37">
        <v>1329</v>
      </c>
      <c r="L8662" s="35">
        <v>0.54242600389140827</v>
      </c>
      <c r="M8662" s="33"/>
      <c r="N8662" s="33">
        <v>29.135000000000002</v>
      </c>
      <c r="O8662" s="33">
        <v>15.726000000000001</v>
      </c>
      <c r="P8662" s="33">
        <v>3.3679999999999999</v>
      </c>
      <c r="Q8662" s="33">
        <v>11.126000000000001</v>
      </c>
      <c r="R8662" s="33">
        <v>6.4089999999999998</v>
      </c>
      <c r="S8662" s="33"/>
      <c r="T8662" s="33"/>
      <c r="U8662" s="33"/>
      <c r="V8662" s="33"/>
      <c r="W8662" s="33"/>
      <c r="Y8662" s="33"/>
      <c r="Z8662" s="33"/>
      <c r="AA8662" s="33"/>
      <c r="AB8662" s="33"/>
      <c r="AC8662" s="33"/>
      <c r="AD8662" s="33"/>
      <c r="AE8662" s="33"/>
      <c r="AF8662" s="33">
        <v>0</v>
      </c>
      <c r="AG8662" s="33"/>
      <c r="AH8662" s="33"/>
      <c r="AI8662" s="33">
        <v>3.98</v>
      </c>
      <c r="AJ8662" s="33" t="s">
        <v>413</v>
      </c>
      <c r="AK8662" s="36">
        <v>40.76</v>
      </c>
      <c r="AL8662" s="36">
        <v>111.81</v>
      </c>
      <c r="AM8662" s="33">
        <v>1224</v>
      </c>
      <c r="AN8662" s="37">
        <v>2006</v>
      </c>
      <c r="AO8662" s="33">
        <v>1</v>
      </c>
      <c r="AP8662" s="33"/>
      <c r="AQ8662">
        <v>80813</v>
      </c>
      <c r="AR8662" s="33" t="s">
        <v>1615</v>
      </c>
    </row>
    <row r="8663" spans="1:44" x14ac:dyDescent="0.25">
      <c r="A8663" s="33">
        <v>10534</v>
      </c>
      <c r="B8663" s="33" t="s">
        <v>991</v>
      </c>
      <c r="C8663" s="33">
        <v>101</v>
      </c>
      <c r="D8663" s="33" t="s">
        <v>851</v>
      </c>
      <c r="E8663" s="33"/>
      <c r="F8663" s="33" t="s">
        <v>859</v>
      </c>
      <c r="G8663" s="34">
        <v>9</v>
      </c>
      <c r="H8663" s="33">
        <v>30</v>
      </c>
      <c r="I8663" s="33">
        <v>5.65</v>
      </c>
      <c r="J8663" s="33">
        <v>9.1199999999999992</v>
      </c>
      <c r="K8663" s="37">
        <v>1429</v>
      </c>
      <c r="L8663" s="35">
        <v>0.60603600497135801</v>
      </c>
      <c r="M8663" s="33"/>
      <c r="N8663" s="33">
        <v>35.478000000000002</v>
      </c>
      <c r="O8663" s="33">
        <v>18.576000000000001</v>
      </c>
      <c r="P8663" s="33">
        <v>3.5779999999999998</v>
      </c>
      <c r="Q8663" s="33">
        <v>11.648</v>
      </c>
      <c r="R8663" s="33">
        <v>6.806</v>
      </c>
      <c r="S8663" s="33"/>
      <c r="T8663" s="33"/>
      <c r="U8663" s="33"/>
      <c r="V8663" s="33"/>
      <c r="W8663" s="33"/>
      <c r="Y8663" s="33"/>
      <c r="Z8663" s="33"/>
      <c r="AA8663" s="33"/>
      <c r="AB8663" s="33"/>
      <c r="AC8663" s="33"/>
      <c r="AD8663" s="33"/>
      <c r="AE8663" s="33"/>
      <c r="AF8663" s="33">
        <v>0</v>
      </c>
      <c r="AG8663" s="33"/>
      <c r="AH8663" s="33"/>
      <c r="AI8663" s="33">
        <v>7.15</v>
      </c>
      <c r="AJ8663" s="33" t="s">
        <v>413</v>
      </c>
      <c r="AK8663" s="36">
        <v>40.76</v>
      </c>
      <c r="AL8663" s="36">
        <v>111.81</v>
      </c>
      <c r="AM8663" s="33">
        <v>1224</v>
      </c>
      <c r="AN8663" s="37">
        <v>2006</v>
      </c>
      <c r="AO8663" s="33">
        <v>1</v>
      </c>
      <c r="AP8663" s="33"/>
      <c r="AQ8663">
        <v>80813</v>
      </c>
      <c r="AR8663" s="33" t="s">
        <v>1615</v>
      </c>
    </row>
    <row r="8664" spans="1:44" x14ac:dyDescent="0.25">
      <c r="A8664" s="33">
        <v>10535</v>
      </c>
      <c r="B8664" s="33" t="s">
        <v>991</v>
      </c>
      <c r="C8664" s="33">
        <v>101</v>
      </c>
      <c r="D8664" s="33" t="s">
        <v>851</v>
      </c>
      <c r="E8664" s="33"/>
      <c r="F8664" s="33" t="s">
        <v>859</v>
      </c>
      <c r="G8664" s="34">
        <v>9</v>
      </c>
      <c r="H8664" s="33">
        <v>30</v>
      </c>
      <c r="I8664" s="33">
        <v>5.87</v>
      </c>
      <c r="J8664" s="33">
        <v>8.9700000000000006</v>
      </c>
      <c r="K8664" s="37">
        <v>1994</v>
      </c>
      <c r="L8664" s="35">
        <v>0.80610754647910599</v>
      </c>
      <c r="M8664" s="33"/>
      <c r="N8664" s="33">
        <v>49.755000000000003</v>
      </c>
      <c r="O8664" s="33">
        <v>22.82</v>
      </c>
      <c r="P8664" s="33">
        <v>3.9</v>
      </c>
      <c r="Q8664" s="33">
        <v>12.978000000000002</v>
      </c>
      <c r="R8664" s="33">
        <v>5.633</v>
      </c>
      <c r="S8664" s="33"/>
      <c r="T8664" s="33"/>
      <c r="U8664" s="33"/>
      <c r="V8664" s="33"/>
      <c r="W8664" s="33"/>
      <c r="Y8664" s="33"/>
      <c r="Z8664" s="33"/>
      <c r="AA8664" s="33"/>
      <c r="AB8664" s="33"/>
      <c r="AC8664" s="33"/>
      <c r="AD8664" s="33"/>
      <c r="AE8664" s="33"/>
      <c r="AF8664" s="33">
        <v>0</v>
      </c>
      <c r="AG8664" s="33"/>
      <c r="AH8664" s="33"/>
      <c r="AI8664" s="33">
        <v>3.84</v>
      </c>
      <c r="AJ8664" s="33" t="s">
        <v>413</v>
      </c>
      <c r="AK8664" s="36">
        <v>40.76</v>
      </c>
      <c r="AL8664" s="36">
        <v>111.81</v>
      </c>
      <c r="AM8664" s="33">
        <v>1224</v>
      </c>
      <c r="AN8664" s="37">
        <v>2006</v>
      </c>
      <c r="AO8664" s="33">
        <v>1</v>
      </c>
      <c r="AP8664" s="33"/>
      <c r="AQ8664">
        <v>80813</v>
      </c>
      <c r="AR8664" s="33" t="s">
        <v>1615</v>
      </c>
    </row>
    <row r="8665" spans="1:44" x14ac:dyDescent="0.25">
      <c r="A8665" s="33">
        <v>10536</v>
      </c>
      <c r="B8665" s="33" t="s">
        <v>991</v>
      </c>
      <c r="C8665" s="33">
        <v>101</v>
      </c>
      <c r="D8665" s="33" t="s">
        <v>851</v>
      </c>
      <c r="E8665" s="33"/>
      <c r="F8665" s="33" t="s">
        <v>859</v>
      </c>
      <c r="G8665" s="34">
        <v>9</v>
      </c>
      <c r="H8665" s="33">
        <v>30</v>
      </c>
      <c r="I8665" s="33">
        <v>5.26</v>
      </c>
      <c r="J8665" s="33">
        <v>7.1</v>
      </c>
      <c r="K8665" s="37">
        <v>3950</v>
      </c>
      <c r="L8665" s="35">
        <v>1.0438114938751275</v>
      </c>
      <c r="M8665" s="33"/>
      <c r="N8665" s="33">
        <v>55.334000000000003</v>
      </c>
      <c r="O8665" s="33">
        <v>28.585999999999999</v>
      </c>
      <c r="P8665" s="33">
        <v>4.6749999999999998</v>
      </c>
      <c r="Q8665" s="33">
        <v>9.31</v>
      </c>
      <c r="R8665" s="33">
        <v>6.234</v>
      </c>
      <c r="S8665" s="33"/>
      <c r="T8665" s="33"/>
      <c r="U8665" s="33"/>
      <c r="V8665" s="33"/>
      <c r="W8665" s="33"/>
      <c r="Y8665" s="33"/>
      <c r="Z8665" s="33"/>
      <c r="AA8665" s="33"/>
      <c r="AB8665" s="33"/>
      <c r="AC8665" s="33"/>
      <c r="AD8665" s="33"/>
      <c r="AE8665" s="33"/>
      <c r="AF8665" s="33">
        <v>0</v>
      </c>
      <c r="AG8665" s="33"/>
      <c r="AH8665" s="33"/>
      <c r="AI8665" s="33">
        <v>2.7</v>
      </c>
      <c r="AJ8665" s="33" t="s">
        <v>413</v>
      </c>
      <c r="AK8665" s="36">
        <v>40.76</v>
      </c>
      <c r="AL8665" s="36">
        <v>111.81</v>
      </c>
      <c r="AM8665" s="33">
        <v>1224</v>
      </c>
      <c r="AN8665" s="37">
        <v>2006</v>
      </c>
      <c r="AO8665" s="33">
        <v>1</v>
      </c>
      <c r="AP8665" s="33"/>
      <c r="AQ8665">
        <v>80813</v>
      </c>
      <c r="AR8665" s="33" t="s">
        <v>1615</v>
      </c>
    </row>
    <row r="8666" spans="1:44" x14ac:dyDescent="0.25">
      <c r="A8666" s="33">
        <v>10537</v>
      </c>
      <c r="B8666" s="33" t="s">
        <v>992</v>
      </c>
      <c r="C8666" s="33">
        <v>124</v>
      </c>
      <c r="D8666" s="33" t="s">
        <v>845</v>
      </c>
      <c r="E8666" s="33"/>
      <c r="F8666" s="33" t="s">
        <v>860</v>
      </c>
      <c r="G8666" s="34">
        <v>5</v>
      </c>
      <c r="H8666" s="33">
        <v>30</v>
      </c>
      <c r="I8666" s="33">
        <v>14.7</v>
      </c>
      <c r="J8666" s="33">
        <v>12.38</v>
      </c>
      <c r="K8666" s="37">
        <v>1590</v>
      </c>
      <c r="L8666" s="35">
        <v>0.98352727272727281</v>
      </c>
      <c r="M8666" s="33"/>
      <c r="N8666" s="33">
        <v>135.23500000000001</v>
      </c>
      <c r="O8666" s="33">
        <v>82.378</v>
      </c>
      <c r="P8666" s="33">
        <v>9.5180000000000007</v>
      </c>
      <c r="Q8666" s="33">
        <v>9.4169999999999998</v>
      </c>
      <c r="R8666" s="33">
        <v>2.3759999999999999</v>
      </c>
      <c r="S8666" s="33"/>
      <c r="T8666" s="33"/>
      <c r="U8666" s="33"/>
      <c r="V8666" s="33"/>
      <c r="W8666" s="33"/>
      <c r="Y8666" s="33">
        <v>0.67300000000000004</v>
      </c>
      <c r="Z8666" s="33">
        <v>0.439</v>
      </c>
      <c r="AA8666" s="33">
        <v>0.67300000000000004</v>
      </c>
      <c r="AB8666" s="33">
        <v>1.5109999999999999</v>
      </c>
      <c r="AC8666" s="33">
        <v>2.6480000000000001</v>
      </c>
      <c r="AD8666" s="33"/>
      <c r="AE8666" s="33"/>
      <c r="AF8666" s="33">
        <v>0</v>
      </c>
      <c r="AG8666" s="33"/>
      <c r="AH8666" s="33"/>
      <c r="AI8666" s="33">
        <v>8.7149999999999999</v>
      </c>
      <c r="AJ8666" s="33" t="s">
        <v>413</v>
      </c>
      <c r="AK8666" s="36">
        <v>47.22</v>
      </c>
      <c r="AL8666" s="36">
        <v>128.77000000000001</v>
      </c>
      <c r="AM8666" s="33">
        <v>640</v>
      </c>
      <c r="AN8666" s="33">
        <v>1989</v>
      </c>
      <c r="AP8666" s="33"/>
      <c r="AQ8666">
        <v>80426</v>
      </c>
      <c r="AR8666" s="33" t="s">
        <v>1616</v>
      </c>
    </row>
    <row r="8667" spans="1:44" x14ac:dyDescent="0.25">
      <c r="A8667" s="33">
        <v>10538</v>
      </c>
      <c r="B8667" s="33" t="s">
        <v>5322</v>
      </c>
      <c r="C8667" s="33">
        <v>110</v>
      </c>
      <c r="D8667" s="33" t="s">
        <v>147</v>
      </c>
      <c r="E8667" s="33"/>
      <c r="F8667" s="33" t="s">
        <v>859</v>
      </c>
      <c r="G8667" s="34"/>
      <c r="H8667" s="33">
        <v>26</v>
      </c>
      <c r="I8667" s="33"/>
      <c r="J8667" s="33"/>
      <c r="K8667" s="37">
        <v>2973</v>
      </c>
      <c r="L8667" s="35"/>
      <c r="M8667" s="33"/>
      <c r="N8667" s="33"/>
      <c r="O8667" s="33">
        <v>32.159999999999997</v>
      </c>
      <c r="P8667" s="33"/>
      <c r="Q8667" s="33">
        <v>9.85</v>
      </c>
      <c r="R8667" s="33">
        <v>1.68</v>
      </c>
      <c r="S8667" s="33"/>
      <c r="T8667" s="33"/>
      <c r="U8667" s="33"/>
      <c r="V8667" s="33"/>
      <c r="W8667" s="33"/>
      <c r="Y8667" s="33">
        <v>3.63</v>
      </c>
      <c r="Z8667" s="33">
        <v>1.33</v>
      </c>
      <c r="AA8667" s="33">
        <v>3.63</v>
      </c>
      <c r="AB8667" s="33">
        <v>0.15</v>
      </c>
      <c r="AC8667" s="33">
        <v>0.95</v>
      </c>
      <c r="AD8667" s="33"/>
      <c r="AE8667" s="33"/>
      <c r="AF8667" s="33"/>
      <c r="AG8667" s="33"/>
      <c r="AH8667" s="33"/>
      <c r="AI8667" s="33"/>
      <c r="AJ8667" s="33" t="s">
        <v>413</v>
      </c>
      <c r="AK8667" s="36">
        <v>40.01</v>
      </c>
      <c r="AL8667" s="36">
        <v>116.21</v>
      </c>
      <c r="AM8667" s="33">
        <v>300</v>
      </c>
      <c r="AN8667" s="37">
        <v>1982</v>
      </c>
      <c r="AP8667" s="33"/>
      <c r="AQ8667">
        <v>80424</v>
      </c>
      <c r="AR8667" s="33" t="s">
        <v>1617</v>
      </c>
    </row>
    <row r="8668" spans="1:44" x14ac:dyDescent="0.25">
      <c r="A8668" s="33">
        <v>10539</v>
      </c>
      <c r="B8668" s="33" t="s">
        <v>988</v>
      </c>
      <c r="C8668" s="33">
        <v>180</v>
      </c>
      <c r="D8668" s="33"/>
      <c r="E8668" s="33"/>
      <c r="F8668" s="33" t="s">
        <v>859</v>
      </c>
      <c r="G8668" s="34"/>
      <c r="H8668" s="33">
        <v>46</v>
      </c>
      <c r="I8668" s="33"/>
      <c r="J8668" s="33"/>
      <c r="K8668" s="37"/>
      <c r="L8668" s="35"/>
      <c r="M8668" s="33"/>
      <c r="N8668" s="33"/>
      <c r="O8668" s="33">
        <v>32.731000000000002</v>
      </c>
      <c r="P8668" s="33"/>
      <c r="Q8668" s="33">
        <v>9.9589999999999996</v>
      </c>
      <c r="R8668" s="33">
        <v>6.9710000000000001</v>
      </c>
      <c r="S8668" s="33"/>
      <c r="T8668" s="33"/>
      <c r="U8668" s="33"/>
      <c r="V8668" s="33"/>
      <c r="W8668" s="33"/>
      <c r="Y8668" s="33">
        <v>0.29899999999999999</v>
      </c>
      <c r="Z8668" s="33"/>
      <c r="AA8668" s="33"/>
      <c r="AB8668" s="33"/>
      <c r="AC8668" s="33">
        <v>0.36399999999999999</v>
      </c>
      <c r="AD8668" s="33"/>
      <c r="AE8668" s="33"/>
      <c r="AF8668" s="33">
        <v>0</v>
      </c>
      <c r="AG8668" s="33"/>
      <c r="AH8668" s="33"/>
      <c r="AI8668" s="33">
        <v>2.496</v>
      </c>
      <c r="AJ8668" s="33" t="s">
        <v>413</v>
      </c>
      <c r="AK8668" s="36">
        <v>39.33</v>
      </c>
      <c r="AL8668" s="36">
        <v>115.35</v>
      </c>
      <c r="AM8668" s="33">
        <v>300</v>
      </c>
      <c r="AN8668" s="37">
        <v>1998</v>
      </c>
      <c r="AO8668" s="33">
        <v>1</v>
      </c>
      <c r="AP8668" s="33"/>
      <c r="AQ8668">
        <v>80411</v>
      </c>
      <c r="AR8668" s="33" t="s">
        <v>1618</v>
      </c>
    </row>
    <row r="8669" spans="1:44" x14ac:dyDescent="0.25">
      <c r="A8669" s="33">
        <v>10540</v>
      </c>
      <c r="B8669" s="33" t="s">
        <v>862</v>
      </c>
      <c r="C8669" s="33">
        <v>105</v>
      </c>
      <c r="D8669" s="1" t="s">
        <v>853</v>
      </c>
      <c r="E8669" s="33"/>
      <c r="F8669" s="33" t="s">
        <v>859</v>
      </c>
      <c r="G8669" s="34">
        <v>8</v>
      </c>
      <c r="H8669" s="33">
        <v>31</v>
      </c>
      <c r="I8669" s="33">
        <v>9.9</v>
      </c>
      <c r="J8669" s="33">
        <v>10.6</v>
      </c>
      <c r="K8669" s="37">
        <v>2200</v>
      </c>
      <c r="L8669" s="35"/>
      <c r="M8669" s="33"/>
      <c r="N8669" s="33">
        <v>92.448999999999998</v>
      </c>
      <c r="O8669" s="33">
        <v>40.46</v>
      </c>
      <c r="P8669" s="33"/>
      <c r="Q8669" s="33">
        <v>13.419999999999998</v>
      </c>
      <c r="R8669" s="33">
        <v>4.1900000000000004</v>
      </c>
      <c r="S8669" s="33"/>
      <c r="T8669" s="33"/>
      <c r="U8669" s="33"/>
      <c r="V8669" s="33"/>
      <c r="W8669" s="33"/>
      <c r="Y8669" s="33">
        <v>1.02</v>
      </c>
      <c r="Z8669" s="33"/>
      <c r="AA8669" s="33"/>
      <c r="AB8669" s="33"/>
      <c r="AC8669" s="33">
        <v>0.82</v>
      </c>
      <c r="AD8669" s="33"/>
      <c r="AE8669" s="33"/>
      <c r="AF8669" s="33">
        <v>2.62</v>
      </c>
      <c r="AG8669" s="33"/>
      <c r="AH8669" s="33"/>
      <c r="AI8669" s="33">
        <v>5.2</v>
      </c>
      <c r="AJ8669" s="33" t="s">
        <v>413</v>
      </c>
      <c r="AK8669" s="36">
        <v>47.22</v>
      </c>
      <c r="AL8669" s="36">
        <v>128.77000000000001</v>
      </c>
      <c r="AM8669" s="33">
        <v>424</v>
      </c>
      <c r="AN8669" s="37">
        <v>1989</v>
      </c>
      <c r="AO8669" s="33">
        <v>1</v>
      </c>
      <c r="AP8669" s="33"/>
      <c r="AQ8669">
        <v>80426</v>
      </c>
      <c r="AR8669" s="33" t="s">
        <v>1619</v>
      </c>
    </row>
    <row r="8670" spans="1:44" x14ac:dyDescent="0.25">
      <c r="A8670" s="33">
        <v>10541</v>
      </c>
      <c r="B8670" s="33" t="s">
        <v>989</v>
      </c>
      <c r="C8670" s="33">
        <v>131</v>
      </c>
      <c r="D8670" s="33" t="s">
        <v>2</v>
      </c>
      <c r="E8670" s="33"/>
      <c r="F8670" s="33" t="s">
        <v>859</v>
      </c>
      <c r="G8670" s="34"/>
      <c r="H8670" s="33">
        <v>10</v>
      </c>
      <c r="I8670" s="33"/>
      <c r="J8670" s="33">
        <v>19.36</v>
      </c>
      <c r="K8670" s="37">
        <v>570</v>
      </c>
      <c r="L8670" s="35"/>
      <c r="M8670" s="33"/>
      <c r="N8670" s="33"/>
      <c r="O8670" s="33">
        <v>46.677</v>
      </c>
      <c r="P8670" s="33"/>
      <c r="Q8670" s="33">
        <v>9.1939999999999991</v>
      </c>
      <c r="R8670" s="33">
        <v>2.5819999999999999</v>
      </c>
      <c r="S8670" s="33"/>
      <c r="T8670" s="33"/>
      <c r="U8670" s="33"/>
      <c r="V8670" s="33"/>
      <c r="W8670" s="33"/>
      <c r="Y8670" s="33"/>
      <c r="Z8670" s="33"/>
      <c r="AA8670" s="33"/>
      <c r="AB8670" s="33"/>
      <c r="AC8670" s="33"/>
      <c r="AD8670" s="33"/>
      <c r="AE8670" s="33"/>
      <c r="AF8670" s="33"/>
      <c r="AG8670" s="33"/>
      <c r="AH8670" s="33"/>
      <c r="AI8670" s="33"/>
      <c r="AJ8670" s="33" t="s">
        <v>413</v>
      </c>
      <c r="AK8670" s="36">
        <v>46.23</v>
      </c>
      <c r="AL8670" s="36">
        <v>124.15</v>
      </c>
      <c r="AM8670" s="33">
        <v>147</v>
      </c>
      <c r="AN8670" s="37">
        <v>2004</v>
      </c>
      <c r="AO8670" s="33">
        <v>1</v>
      </c>
      <c r="AP8670" s="33"/>
      <c r="AQ8670">
        <v>80903</v>
      </c>
      <c r="AR8670" s="33" t="s">
        <v>1620</v>
      </c>
    </row>
    <row r="8671" spans="1:44" x14ac:dyDescent="0.25">
      <c r="A8671" s="33">
        <v>10542</v>
      </c>
      <c r="B8671" s="33" t="s">
        <v>989</v>
      </c>
      <c r="C8671" s="33">
        <v>131</v>
      </c>
      <c r="D8671" s="33" t="s">
        <v>2</v>
      </c>
      <c r="E8671" s="33"/>
      <c r="F8671" s="33" t="s">
        <v>859</v>
      </c>
      <c r="G8671" s="34"/>
      <c r="H8671" s="33">
        <v>10</v>
      </c>
      <c r="I8671" s="33"/>
      <c r="J8671" s="33">
        <v>18.3</v>
      </c>
      <c r="K8671" s="37">
        <v>520</v>
      </c>
      <c r="L8671" s="35"/>
      <c r="M8671" s="33"/>
      <c r="N8671" s="33"/>
      <c r="O8671" s="33">
        <v>37.725999999999999</v>
      </c>
      <c r="P8671" s="33"/>
      <c r="Q8671" s="33">
        <v>12.651</v>
      </c>
      <c r="R8671" s="33">
        <v>3.9159999999999999</v>
      </c>
      <c r="S8671" s="33"/>
      <c r="T8671" s="33"/>
      <c r="U8671" s="33"/>
      <c r="V8671" s="33"/>
      <c r="W8671" s="33"/>
      <c r="Y8671" s="33"/>
      <c r="Z8671" s="33"/>
      <c r="AA8671" s="33"/>
      <c r="AB8671" s="33"/>
      <c r="AC8671" s="33"/>
      <c r="AD8671" s="33"/>
      <c r="AE8671" s="33"/>
      <c r="AF8671" s="33"/>
      <c r="AG8671" s="33"/>
      <c r="AH8671" s="33"/>
      <c r="AI8671" s="33"/>
      <c r="AJ8671" s="33" t="s">
        <v>413</v>
      </c>
      <c r="AK8671" s="36">
        <v>46.23</v>
      </c>
      <c r="AL8671" s="36">
        <v>124.15</v>
      </c>
      <c r="AM8671" s="33">
        <v>147</v>
      </c>
      <c r="AN8671" s="37">
        <v>2004</v>
      </c>
      <c r="AO8671" s="33">
        <v>1</v>
      </c>
      <c r="AP8671" s="33"/>
      <c r="AQ8671">
        <v>80903</v>
      </c>
      <c r="AR8671" s="33" t="s">
        <v>1620</v>
      </c>
    </row>
    <row r="8672" spans="1:44" x14ac:dyDescent="0.25">
      <c r="A8672" s="33">
        <v>10543</v>
      </c>
      <c r="B8672" s="33" t="s">
        <v>989</v>
      </c>
      <c r="C8672" s="33">
        <v>131</v>
      </c>
      <c r="D8672" s="33" t="s">
        <v>2</v>
      </c>
      <c r="E8672" s="33"/>
      <c r="F8672" s="33" t="s">
        <v>859</v>
      </c>
      <c r="G8672" s="34"/>
      <c r="H8672" s="33">
        <v>18</v>
      </c>
      <c r="I8672" s="33"/>
      <c r="J8672" s="33">
        <v>11.65</v>
      </c>
      <c r="K8672" s="37">
        <v>825</v>
      </c>
      <c r="L8672" s="35"/>
      <c r="M8672" s="33"/>
      <c r="N8672" s="33"/>
      <c r="O8672" s="33">
        <v>21.77</v>
      </c>
      <c r="P8672" s="33"/>
      <c r="Q8672" s="33">
        <v>5.9979999999999993</v>
      </c>
      <c r="R8672" s="33">
        <v>2.0790000000000002</v>
      </c>
      <c r="S8672" s="33"/>
      <c r="T8672" s="33"/>
      <c r="U8672" s="33"/>
      <c r="V8672" s="33"/>
      <c r="W8672" s="33"/>
      <c r="Y8672" s="33"/>
      <c r="Z8672" s="33"/>
      <c r="AA8672" s="33"/>
      <c r="AB8672" s="33"/>
      <c r="AC8672" s="33"/>
      <c r="AD8672" s="33"/>
      <c r="AE8672" s="33"/>
      <c r="AF8672" s="33"/>
      <c r="AG8672" s="33"/>
      <c r="AH8672" s="33"/>
      <c r="AI8672" s="33"/>
      <c r="AJ8672" s="33" t="s">
        <v>413</v>
      </c>
      <c r="AK8672" s="36">
        <v>46.23</v>
      </c>
      <c r="AL8672" s="36">
        <v>124.15</v>
      </c>
      <c r="AM8672" s="33">
        <v>147</v>
      </c>
      <c r="AN8672" s="37">
        <v>2004</v>
      </c>
      <c r="AO8672" s="33">
        <v>1</v>
      </c>
      <c r="AP8672" s="33"/>
      <c r="AQ8672">
        <v>80903</v>
      </c>
      <c r="AR8672" s="33" t="s">
        <v>1620</v>
      </c>
    </row>
    <row r="8673" spans="1:44" x14ac:dyDescent="0.25">
      <c r="A8673" s="33">
        <v>10544</v>
      </c>
      <c r="B8673" s="33" t="s">
        <v>989</v>
      </c>
      <c r="C8673" s="33">
        <v>131</v>
      </c>
      <c r="D8673" s="33" t="s">
        <v>2</v>
      </c>
      <c r="E8673" s="33"/>
      <c r="F8673" s="33" t="s">
        <v>859</v>
      </c>
      <c r="G8673" s="34"/>
      <c r="H8673" s="33">
        <v>24</v>
      </c>
      <c r="I8673" s="33"/>
      <c r="J8673" s="33">
        <v>18.7</v>
      </c>
      <c r="K8673" s="37">
        <v>1050</v>
      </c>
      <c r="L8673" s="35"/>
      <c r="M8673" s="33"/>
      <c r="N8673" s="33"/>
      <c r="O8673" s="33">
        <v>92.662999999999997</v>
      </c>
      <c r="P8673" s="33"/>
      <c r="Q8673" s="33">
        <v>6.7940000000000005</v>
      </c>
      <c r="R8673" s="33">
        <v>2.8559999999999999</v>
      </c>
      <c r="S8673" s="33"/>
      <c r="T8673" s="33"/>
      <c r="U8673" s="33"/>
      <c r="V8673" s="33"/>
      <c r="W8673" s="33"/>
      <c r="Y8673" s="33"/>
      <c r="Z8673" s="33"/>
      <c r="AA8673" s="33"/>
      <c r="AB8673" s="33"/>
      <c r="AC8673" s="33"/>
      <c r="AD8673" s="33"/>
      <c r="AE8673" s="33"/>
      <c r="AF8673" s="33"/>
      <c r="AG8673" s="33"/>
      <c r="AH8673" s="33"/>
      <c r="AI8673" s="33"/>
      <c r="AJ8673" s="33" t="s">
        <v>413</v>
      </c>
      <c r="AK8673" s="36">
        <v>46.23</v>
      </c>
      <c r="AL8673" s="36">
        <v>124.15</v>
      </c>
      <c r="AM8673" s="33">
        <v>147</v>
      </c>
      <c r="AN8673" s="37">
        <v>2004</v>
      </c>
      <c r="AO8673" s="33">
        <v>1</v>
      </c>
      <c r="AP8673" s="33"/>
      <c r="AQ8673">
        <v>80903</v>
      </c>
      <c r="AR8673" s="33" t="s">
        <v>1620</v>
      </c>
    </row>
    <row r="8674" spans="1:44" x14ac:dyDescent="0.25">
      <c r="A8674" s="33">
        <v>10545</v>
      </c>
      <c r="B8674" s="33" t="s">
        <v>1038</v>
      </c>
      <c r="C8674" s="33">
        <v>131</v>
      </c>
      <c r="D8674" s="33" t="s">
        <v>2</v>
      </c>
      <c r="E8674" s="33"/>
      <c r="F8674" s="33" t="s">
        <v>859</v>
      </c>
      <c r="G8674" s="34"/>
      <c r="H8674" s="33">
        <v>11</v>
      </c>
      <c r="I8674" s="33"/>
      <c r="J8674" s="33">
        <v>23.37</v>
      </c>
      <c r="K8674" s="37">
        <v>570</v>
      </c>
      <c r="L8674" s="35"/>
      <c r="M8674" s="33"/>
      <c r="N8674" s="33"/>
      <c r="O8674" s="33">
        <v>55.62</v>
      </c>
      <c r="P8674" s="33"/>
      <c r="Q8674" s="33">
        <v>12.849999999999998</v>
      </c>
      <c r="R8674" s="33">
        <v>4.0469999999999997</v>
      </c>
      <c r="S8674" s="33"/>
      <c r="T8674" s="33"/>
      <c r="U8674" s="33"/>
      <c r="V8674" s="33"/>
      <c r="W8674" s="33"/>
      <c r="Y8674" s="33"/>
      <c r="Z8674" s="33"/>
      <c r="AA8674" s="33"/>
      <c r="AB8674" s="33"/>
      <c r="AC8674" s="33"/>
      <c r="AD8674" s="33"/>
      <c r="AE8674" s="33"/>
      <c r="AF8674" s="33"/>
      <c r="AG8674" s="33"/>
      <c r="AH8674" s="33"/>
      <c r="AI8674" s="33"/>
      <c r="AJ8674" s="33" t="s">
        <v>413</v>
      </c>
      <c r="AK8674" s="36">
        <v>46.23</v>
      </c>
      <c r="AL8674" s="36">
        <v>124.15</v>
      </c>
      <c r="AM8674" s="33">
        <v>147</v>
      </c>
      <c r="AN8674" s="37">
        <v>2004</v>
      </c>
      <c r="AO8674" s="33">
        <v>1</v>
      </c>
      <c r="AP8674" s="33"/>
      <c r="AQ8674">
        <v>80903</v>
      </c>
      <c r="AR8674" s="33" t="s">
        <v>1620</v>
      </c>
    </row>
    <row r="8675" spans="1:44" x14ac:dyDescent="0.25">
      <c r="A8675" s="33">
        <v>10546</v>
      </c>
      <c r="B8675" s="33" t="s">
        <v>1038</v>
      </c>
      <c r="C8675" s="33">
        <v>131</v>
      </c>
      <c r="D8675" s="33" t="s">
        <v>2</v>
      </c>
      <c r="E8675" s="33"/>
      <c r="F8675" s="33" t="s">
        <v>859</v>
      </c>
      <c r="G8675" s="34"/>
      <c r="H8675" s="33">
        <v>13</v>
      </c>
      <c r="I8675" s="33"/>
      <c r="J8675" s="33">
        <v>16.899999999999999</v>
      </c>
      <c r="K8675" s="37">
        <v>616</v>
      </c>
      <c r="L8675" s="35"/>
      <c r="M8675" s="33"/>
      <c r="N8675" s="33"/>
      <c r="O8675" s="33">
        <v>32.697000000000003</v>
      </c>
      <c r="P8675" s="33"/>
      <c r="Q8675" s="33">
        <v>8.2540000000000013</v>
      </c>
      <c r="R8675" s="33">
        <v>2.335</v>
      </c>
      <c r="S8675" s="33"/>
      <c r="T8675" s="33"/>
      <c r="U8675" s="33"/>
      <c r="V8675" s="33"/>
      <c r="W8675" s="33"/>
      <c r="Y8675" s="33"/>
      <c r="Z8675" s="33"/>
      <c r="AA8675" s="33"/>
      <c r="AB8675" s="33"/>
      <c r="AC8675" s="33"/>
      <c r="AD8675" s="33"/>
      <c r="AE8675" s="33"/>
      <c r="AF8675" s="33"/>
      <c r="AG8675" s="33"/>
      <c r="AH8675" s="33"/>
      <c r="AI8675" s="33"/>
      <c r="AJ8675" s="33" t="s">
        <v>413</v>
      </c>
      <c r="AK8675" s="36">
        <v>46.23</v>
      </c>
      <c r="AL8675" s="36">
        <v>124.15</v>
      </c>
      <c r="AM8675" s="33">
        <v>147</v>
      </c>
      <c r="AN8675" s="37">
        <v>2004</v>
      </c>
      <c r="AO8675" s="33">
        <v>1</v>
      </c>
      <c r="AP8675" s="33"/>
      <c r="AQ8675">
        <v>80903</v>
      </c>
      <c r="AR8675" s="33" t="s">
        <v>1620</v>
      </c>
    </row>
    <row r="8676" spans="1:44" x14ac:dyDescent="0.25">
      <c r="A8676" s="33">
        <v>10547</v>
      </c>
      <c r="B8676" s="33" t="s">
        <v>1038</v>
      </c>
      <c r="C8676" s="33">
        <v>131</v>
      </c>
      <c r="D8676" s="33" t="s">
        <v>2</v>
      </c>
      <c r="E8676" s="33"/>
      <c r="F8676" s="33" t="s">
        <v>859</v>
      </c>
      <c r="G8676" s="34"/>
      <c r="H8676" s="33">
        <v>13</v>
      </c>
      <c r="I8676" s="33"/>
      <c r="J8676" s="33">
        <v>18.600000000000001</v>
      </c>
      <c r="K8676" s="37">
        <v>616</v>
      </c>
      <c r="L8676" s="35"/>
      <c r="M8676" s="33"/>
      <c r="N8676" s="33"/>
      <c r="O8676" s="33">
        <v>30.628</v>
      </c>
      <c r="P8676" s="33"/>
      <c r="Q8676" s="33">
        <v>8.2540000000000013</v>
      </c>
      <c r="R8676" s="33">
        <v>1.0780000000000001</v>
      </c>
      <c r="S8676" s="33"/>
      <c r="T8676" s="33"/>
      <c r="U8676" s="33"/>
      <c r="V8676" s="33"/>
      <c r="W8676" s="33"/>
      <c r="Y8676" s="33"/>
      <c r="Z8676" s="33"/>
      <c r="AA8676" s="33"/>
      <c r="AB8676" s="33"/>
      <c r="AC8676" s="33"/>
      <c r="AD8676" s="33"/>
      <c r="AE8676" s="33"/>
      <c r="AF8676" s="33"/>
      <c r="AG8676" s="33"/>
      <c r="AH8676" s="33"/>
      <c r="AI8676" s="33"/>
      <c r="AJ8676" s="33" t="s">
        <v>413</v>
      </c>
      <c r="AK8676" s="36">
        <v>46.23</v>
      </c>
      <c r="AL8676" s="36">
        <v>124.15</v>
      </c>
      <c r="AM8676" s="33">
        <v>147</v>
      </c>
      <c r="AN8676" s="37">
        <v>2004</v>
      </c>
      <c r="AO8676" s="33">
        <v>1</v>
      </c>
      <c r="AP8676" s="33"/>
      <c r="AQ8676">
        <v>80903</v>
      </c>
      <c r="AR8676" s="33" t="s">
        <v>1620</v>
      </c>
    </row>
    <row r="8677" spans="1:44" x14ac:dyDescent="0.25">
      <c r="A8677" s="33">
        <v>10548</v>
      </c>
      <c r="B8677" s="33" t="s">
        <v>1038</v>
      </c>
      <c r="C8677" s="33">
        <v>131</v>
      </c>
      <c r="D8677" s="33" t="s">
        <v>2</v>
      </c>
      <c r="E8677" s="33"/>
      <c r="F8677" s="33" t="s">
        <v>859</v>
      </c>
      <c r="G8677" s="34"/>
      <c r="H8677" s="33">
        <v>13</v>
      </c>
      <c r="I8677" s="33"/>
      <c r="J8677" s="33">
        <v>15.32</v>
      </c>
      <c r="K8677" s="37">
        <v>616</v>
      </c>
      <c r="L8677" s="35"/>
      <c r="M8677" s="33"/>
      <c r="N8677" s="33"/>
      <c r="O8677" s="33">
        <v>20.783999999999999</v>
      </c>
      <c r="P8677" s="33"/>
      <c r="Q8677" s="33">
        <v>4.9459999999999997</v>
      </c>
      <c r="R8677" s="33">
        <v>0.67800000000000005</v>
      </c>
      <c r="S8677" s="33"/>
      <c r="T8677" s="33"/>
      <c r="U8677" s="33"/>
      <c r="V8677" s="33"/>
      <c r="W8677" s="33"/>
      <c r="Y8677" s="33"/>
      <c r="Z8677" s="33"/>
      <c r="AA8677" s="33"/>
      <c r="AB8677" s="33"/>
      <c r="AC8677" s="33"/>
      <c r="AD8677" s="33"/>
      <c r="AE8677" s="33"/>
      <c r="AF8677" s="33"/>
      <c r="AG8677" s="33"/>
      <c r="AH8677" s="33"/>
      <c r="AI8677" s="33"/>
      <c r="AJ8677" s="33" t="s">
        <v>413</v>
      </c>
      <c r="AK8677" s="36">
        <v>46.23</v>
      </c>
      <c r="AL8677" s="36">
        <v>124.15</v>
      </c>
      <c r="AM8677" s="33">
        <v>147</v>
      </c>
      <c r="AN8677" s="37">
        <v>2004</v>
      </c>
      <c r="AO8677" s="33">
        <v>1</v>
      </c>
      <c r="AP8677" s="33"/>
      <c r="AQ8677">
        <v>80903</v>
      </c>
      <c r="AR8677" s="33" t="s">
        <v>1620</v>
      </c>
    </row>
    <row r="8678" spans="1:44" x14ac:dyDescent="0.25">
      <c r="A8678" s="33">
        <v>10549</v>
      </c>
      <c r="B8678" s="33" t="s">
        <v>989</v>
      </c>
      <c r="C8678" s="33">
        <v>131</v>
      </c>
      <c r="D8678" s="33" t="s">
        <v>2</v>
      </c>
      <c r="E8678" s="33"/>
      <c r="F8678" s="33" t="s">
        <v>859</v>
      </c>
      <c r="G8678" s="34"/>
      <c r="H8678" s="33">
        <v>10</v>
      </c>
      <c r="I8678" s="33"/>
      <c r="J8678" s="33">
        <v>10.28</v>
      </c>
      <c r="K8678" s="37">
        <v>667</v>
      </c>
      <c r="L8678" s="35"/>
      <c r="M8678" s="33"/>
      <c r="N8678" s="33"/>
      <c r="O8678" s="33">
        <v>6.7830000000000004</v>
      </c>
      <c r="P8678" s="33"/>
      <c r="Q8678" s="33">
        <v>2.7809999999999997</v>
      </c>
      <c r="R8678" s="33">
        <v>2.4279999999999999</v>
      </c>
      <c r="S8678" s="33"/>
      <c r="T8678" s="33"/>
      <c r="U8678" s="33"/>
      <c r="V8678" s="33"/>
      <c r="W8678" s="33"/>
      <c r="Y8678" s="33"/>
      <c r="Z8678" s="33"/>
      <c r="AA8678" s="33"/>
      <c r="AB8678" s="33"/>
      <c r="AC8678" s="33"/>
      <c r="AD8678" s="33"/>
      <c r="AE8678" s="33"/>
      <c r="AF8678" s="33"/>
      <c r="AG8678" s="33"/>
      <c r="AH8678" s="33"/>
      <c r="AI8678" s="33"/>
      <c r="AJ8678" s="33" t="s">
        <v>413</v>
      </c>
      <c r="AK8678" s="36">
        <v>48.05</v>
      </c>
      <c r="AL8678" s="36">
        <v>124.45</v>
      </c>
      <c r="AM8678" s="33">
        <v>210</v>
      </c>
      <c r="AN8678" s="37">
        <v>2004</v>
      </c>
      <c r="AO8678" s="33">
        <v>1</v>
      </c>
      <c r="AP8678" s="33"/>
      <c r="AQ8678">
        <v>80813</v>
      </c>
      <c r="AR8678" s="33" t="s">
        <v>1620</v>
      </c>
    </row>
    <row r="8679" spans="1:44" x14ac:dyDescent="0.25">
      <c r="A8679" s="33">
        <v>10550</v>
      </c>
      <c r="B8679" s="33" t="s">
        <v>989</v>
      </c>
      <c r="C8679" s="33">
        <v>131</v>
      </c>
      <c r="D8679" s="33" t="s">
        <v>2</v>
      </c>
      <c r="E8679" s="33"/>
      <c r="F8679" s="33" t="s">
        <v>859</v>
      </c>
      <c r="G8679" s="34"/>
      <c r="H8679" s="33">
        <v>17</v>
      </c>
      <c r="I8679" s="33"/>
      <c r="J8679" s="33">
        <v>14.79</v>
      </c>
      <c r="K8679" s="37">
        <v>625</v>
      </c>
      <c r="L8679" s="35"/>
      <c r="M8679" s="33"/>
      <c r="N8679" s="33"/>
      <c r="O8679" s="33">
        <v>21.318000000000001</v>
      </c>
      <c r="P8679" s="33"/>
      <c r="Q8679" s="33">
        <v>7.4809999999999999</v>
      </c>
      <c r="R8679" s="33">
        <v>1.744</v>
      </c>
      <c r="S8679" s="33"/>
      <c r="T8679" s="33"/>
      <c r="U8679" s="33"/>
      <c r="V8679" s="33"/>
      <c r="W8679" s="33"/>
      <c r="Y8679" s="33"/>
      <c r="Z8679" s="33"/>
      <c r="AA8679" s="33"/>
      <c r="AB8679" s="33"/>
      <c r="AC8679" s="33"/>
      <c r="AD8679" s="33"/>
      <c r="AE8679" s="33"/>
      <c r="AF8679" s="33"/>
      <c r="AG8679" s="33"/>
      <c r="AH8679" s="33"/>
      <c r="AI8679" s="33"/>
      <c r="AJ8679" s="33" t="s">
        <v>413</v>
      </c>
      <c r="AK8679" s="36">
        <v>48.05</v>
      </c>
      <c r="AL8679" s="36">
        <v>124.45</v>
      </c>
      <c r="AM8679" s="33">
        <v>210</v>
      </c>
      <c r="AN8679" s="37">
        <v>2004</v>
      </c>
      <c r="AO8679" s="33">
        <v>1</v>
      </c>
      <c r="AP8679" s="33"/>
      <c r="AQ8679">
        <v>80813</v>
      </c>
      <c r="AR8679" s="33" t="s">
        <v>1620</v>
      </c>
    </row>
    <row r="8680" spans="1:44" x14ac:dyDescent="0.25">
      <c r="A8680" s="33">
        <v>10551</v>
      </c>
      <c r="B8680" s="33" t="s">
        <v>993</v>
      </c>
      <c r="C8680" s="33">
        <v>131</v>
      </c>
      <c r="D8680" s="33" t="s">
        <v>2</v>
      </c>
      <c r="E8680" s="33"/>
      <c r="F8680" s="33" t="s">
        <v>859</v>
      </c>
      <c r="G8680" s="34"/>
      <c r="H8680" s="33">
        <v>15</v>
      </c>
      <c r="I8680" s="33"/>
      <c r="J8680" s="33">
        <v>20</v>
      </c>
      <c r="K8680" s="37">
        <v>625</v>
      </c>
      <c r="L8680" s="35"/>
      <c r="M8680" s="33"/>
      <c r="N8680" s="33"/>
      <c r="O8680" s="33">
        <v>58.831000000000003</v>
      </c>
      <c r="P8680" s="33"/>
      <c r="Q8680" s="33">
        <v>14.280999999999999</v>
      </c>
      <c r="R8680" s="33">
        <v>5.056</v>
      </c>
      <c r="S8680" s="33"/>
      <c r="T8680" s="33"/>
      <c r="U8680" s="33"/>
      <c r="V8680" s="33"/>
      <c r="W8680" s="33"/>
      <c r="Y8680" s="33"/>
      <c r="Z8680" s="33"/>
      <c r="AA8680" s="33"/>
      <c r="AB8680" s="33"/>
      <c r="AC8680" s="33"/>
      <c r="AD8680" s="33"/>
      <c r="AE8680" s="33"/>
      <c r="AF8680" s="33"/>
      <c r="AG8680" s="33"/>
      <c r="AH8680" s="33"/>
      <c r="AI8680" s="33"/>
      <c r="AJ8680" s="33" t="s">
        <v>413</v>
      </c>
      <c r="AK8680" s="36">
        <v>48.05</v>
      </c>
      <c r="AL8680" s="36">
        <v>124.45</v>
      </c>
      <c r="AM8680" s="33">
        <v>210</v>
      </c>
      <c r="AN8680" s="37">
        <v>2004</v>
      </c>
      <c r="AO8680" s="33">
        <v>1</v>
      </c>
      <c r="AP8680" s="33"/>
      <c r="AQ8680">
        <v>80813</v>
      </c>
      <c r="AR8680" s="33" t="s">
        <v>1620</v>
      </c>
    </row>
    <row r="8681" spans="1:44" x14ac:dyDescent="0.25">
      <c r="A8681" s="33">
        <v>10553</v>
      </c>
      <c r="B8681" s="1" t="s">
        <v>164</v>
      </c>
      <c r="C8681" s="33">
        <v>104</v>
      </c>
      <c r="D8681" s="33" t="s">
        <v>145</v>
      </c>
      <c r="E8681" s="33"/>
      <c r="F8681" s="33" t="s">
        <v>859</v>
      </c>
      <c r="G8681" s="34">
        <v>8</v>
      </c>
      <c r="H8681" s="33">
        <v>25</v>
      </c>
      <c r="I8681" s="33">
        <v>7.1</v>
      </c>
      <c r="J8681" s="33">
        <v>7.47</v>
      </c>
      <c r="K8681" s="37">
        <v>4000</v>
      </c>
      <c r="L8681" s="35">
        <v>0.76291584262084167</v>
      </c>
      <c r="M8681" s="33"/>
      <c r="N8681" s="33">
        <v>58.070999999999998</v>
      </c>
      <c r="O8681" s="33">
        <v>26.323</v>
      </c>
      <c r="P8681" s="33"/>
      <c r="Q8681" s="33">
        <v>11.268999999999998</v>
      </c>
      <c r="R8681" s="33">
        <v>4.3280000000000003</v>
      </c>
      <c r="S8681" s="33"/>
      <c r="T8681" s="33"/>
      <c r="U8681" s="33"/>
      <c r="V8681" s="33"/>
      <c r="W8681" s="33"/>
      <c r="Y8681" s="33"/>
      <c r="Z8681" s="33"/>
      <c r="AA8681" s="33"/>
      <c r="AB8681" s="33"/>
      <c r="AC8681" s="33"/>
      <c r="AD8681" s="33"/>
      <c r="AE8681" s="33"/>
      <c r="AF8681" s="33"/>
      <c r="AG8681" s="33"/>
      <c r="AH8681" s="33"/>
      <c r="AI8681" s="33"/>
      <c r="AJ8681" s="33" t="s">
        <v>413</v>
      </c>
      <c r="AK8681" s="36">
        <v>37.56</v>
      </c>
      <c r="AL8681" s="36">
        <v>111.35</v>
      </c>
      <c r="AM8681" s="33">
        <v>1350</v>
      </c>
      <c r="AN8681" s="37">
        <v>1997</v>
      </c>
      <c r="AP8681" s="33"/>
      <c r="AQ8681">
        <v>80411</v>
      </c>
      <c r="AR8681" s="33" t="s">
        <v>1608</v>
      </c>
    </row>
    <row r="8682" spans="1:44" x14ac:dyDescent="0.25">
      <c r="A8682" s="33">
        <v>10554</v>
      </c>
      <c r="B8682" s="33" t="s">
        <v>994</v>
      </c>
      <c r="C8682" s="33">
        <v>102</v>
      </c>
      <c r="D8682" s="33" t="s">
        <v>863</v>
      </c>
      <c r="E8682" s="33"/>
      <c r="F8682" s="33" t="s">
        <v>864</v>
      </c>
      <c r="G8682" s="34">
        <v>9</v>
      </c>
      <c r="H8682" s="33">
        <v>123</v>
      </c>
      <c r="I8682" s="33">
        <v>19.8</v>
      </c>
      <c r="J8682" s="33">
        <v>22.08</v>
      </c>
      <c r="K8682" s="37">
        <v>1000</v>
      </c>
      <c r="L8682" s="35">
        <v>1.0206726629426031</v>
      </c>
      <c r="M8682" s="33"/>
      <c r="N8682" s="33">
        <v>359.10899999999998</v>
      </c>
      <c r="O8682" s="33">
        <v>88.24</v>
      </c>
      <c r="P8682" s="33">
        <v>10.81</v>
      </c>
      <c r="Q8682" s="33">
        <v>26.21</v>
      </c>
      <c r="R8682" s="33">
        <v>11.32</v>
      </c>
      <c r="S8682" s="33"/>
      <c r="T8682" s="33"/>
      <c r="U8682" s="33"/>
      <c r="V8682" s="33"/>
      <c r="W8682" s="33"/>
      <c r="Y8682" s="33">
        <v>0.8</v>
      </c>
      <c r="Z8682" s="33">
        <v>0.62</v>
      </c>
      <c r="AA8682" s="33">
        <v>0.8</v>
      </c>
      <c r="AB8682" s="33"/>
      <c r="AC8682" s="33">
        <v>24.34</v>
      </c>
      <c r="AD8682" s="33"/>
      <c r="AE8682" s="33"/>
      <c r="AF8682" s="33"/>
      <c r="AG8682" s="33"/>
      <c r="AH8682" s="33"/>
      <c r="AI8682" s="33"/>
      <c r="AJ8682" s="33" t="s">
        <v>413</v>
      </c>
      <c r="AK8682" s="36">
        <v>38.450000000000003</v>
      </c>
      <c r="AL8682" s="36">
        <v>99.9</v>
      </c>
      <c r="AM8682" s="33">
        <v>3570</v>
      </c>
      <c r="AN8682" s="37">
        <v>1994</v>
      </c>
      <c r="AP8682" s="33"/>
      <c r="AQ8682">
        <v>81015</v>
      </c>
      <c r="AR8682" s="33" t="s">
        <v>1609</v>
      </c>
    </row>
    <row r="8683" spans="1:44" x14ac:dyDescent="0.25">
      <c r="A8683" s="33">
        <v>10555</v>
      </c>
      <c r="B8683" s="33" t="s">
        <v>994</v>
      </c>
      <c r="C8683" s="33">
        <v>102</v>
      </c>
      <c r="D8683" s="33" t="s">
        <v>863</v>
      </c>
      <c r="E8683" s="33"/>
      <c r="F8683" s="33" t="s">
        <v>864</v>
      </c>
      <c r="G8683" s="34">
        <v>10</v>
      </c>
      <c r="H8683" s="33">
        <v>130</v>
      </c>
      <c r="I8683" s="33">
        <v>16.25</v>
      </c>
      <c r="J8683" s="33">
        <v>16.8</v>
      </c>
      <c r="K8683" s="37">
        <v>1363</v>
      </c>
      <c r="L8683" s="35">
        <v>0.94256260995444019</v>
      </c>
      <c r="M8683" s="33"/>
      <c r="N8683" s="33">
        <v>232.55799999999999</v>
      </c>
      <c r="O8683" s="33">
        <v>91.37</v>
      </c>
      <c r="P8683" s="33">
        <v>11.61</v>
      </c>
      <c r="Q8683" s="33">
        <v>26.96</v>
      </c>
      <c r="R8683" s="33">
        <v>11.68</v>
      </c>
      <c r="S8683" s="33"/>
      <c r="T8683" s="33"/>
      <c r="U8683" s="33"/>
      <c r="V8683" s="33"/>
      <c r="W8683" s="33"/>
      <c r="Y8683" s="33">
        <v>1.17</v>
      </c>
      <c r="Z8683" s="33">
        <v>0.87</v>
      </c>
      <c r="AA8683" s="33">
        <v>1.17</v>
      </c>
      <c r="AB8683" s="33"/>
      <c r="AC8683" s="33">
        <v>24.34</v>
      </c>
      <c r="AD8683" s="33"/>
      <c r="AE8683" s="33"/>
      <c r="AF8683" s="33"/>
      <c r="AG8683" s="33"/>
      <c r="AH8683" s="33"/>
      <c r="AI8683" s="33"/>
      <c r="AJ8683" s="33" t="s">
        <v>413</v>
      </c>
      <c r="AK8683" s="36">
        <v>38.450000000000003</v>
      </c>
      <c r="AL8683" s="36">
        <v>99.9</v>
      </c>
      <c r="AM8683" s="33">
        <v>3570</v>
      </c>
      <c r="AN8683" s="37">
        <v>1994</v>
      </c>
      <c r="AP8683" s="33"/>
      <c r="AQ8683">
        <v>81015</v>
      </c>
      <c r="AR8683" s="33" t="s">
        <v>1609</v>
      </c>
    </row>
    <row r="8684" spans="1:44" x14ac:dyDescent="0.25">
      <c r="A8684" s="33">
        <v>10556</v>
      </c>
      <c r="B8684" s="33" t="s">
        <v>994</v>
      </c>
      <c r="C8684" s="33">
        <v>102</v>
      </c>
      <c r="D8684" s="33" t="s">
        <v>863</v>
      </c>
      <c r="E8684" s="33"/>
      <c r="F8684" s="33" t="s">
        <v>864</v>
      </c>
      <c r="G8684" s="34">
        <v>9</v>
      </c>
      <c r="H8684" s="33">
        <v>147</v>
      </c>
      <c r="I8684" s="33">
        <v>20.9</v>
      </c>
      <c r="J8684" s="33">
        <v>26.8</v>
      </c>
      <c r="K8684" s="37">
        <v>638</v>
      </c>
      <c r="L8684" s="35">
        <v>0.9375376713912521</v>
      </c>
      <c r="M8684" s="33"/>
      <c r="N8684" s="33">
        <v>356.286</v>
      </c>
      <c r="O8684" s="33">
        <v>123.49</v>
      </c>
      <c r="P8684" s="33">
        <v>14.75</v>
      </c>
      <c r="Q8684" s="33">
        <v>36.799999999999997</v>
      </c>
      <c r="R8684" s="33">
        <v>15.91</v>
      </c>
      <c r="S8684" s="33"/>
      <c r="T8684" s="33"/>
      <c r="U8684" s="33"/>
      <c r="V8684" s="33"/>
      <c r="W8684" s="33"/>
      <c r="Y8684" s="33">
        <v>2.0699999999999998</v>
      </c>
      <c r="Z8684" s="33">
        <v>1.57</v>
      </c>
      <c r="AA8684" s="33">
        <v>2.0700000000000003</v>
      </c>
      <c r="AB8684" s="33"/>
      <c r="AC8684" s="33">
        <v>24.34</v>
      </c>
      <c r="AD8684" s="33"/>
      <c r="AE8684" s="33"/>
      <c r="AF8684" s="33"/>
      <c r="AG8684" s="33"/>
      <c r="AH8684" s="33"/>
      <c r="AI8684" s="33"/>
      <c r="AJ8684" s="33" t="s">
        <v>413</v>
      </c>
      <c r="AK8684" s="36">
        <v>38.450000000000003</v>
      </c>
      <c r="AL8684" s="36">
        <v>99.9</v>
      </c>
      <c r="AM8684" s="33">
        <v>3570</v>
      </c>
      <c r="AN8684" s="37">
        <v>1994</v>
      </c>
      <c r="AP8684" s="33"/>
      <c r="AQ8684">
        <v>81015</v>
      </c>
      <c r="AR8684" s="33" t="s">
        <v>1609</v>
      </c>
    </row>
    <row r="8685" spans="1:44" x14ac:dyDescent="0.25">
      <c r="A8685" s="33">
        <v>10557</v>
      </c>
      <c r="B8685" s="33" t="s">
        <v>994</v>
      </c>
      <c r="C8685" s="33">
        <v>102</v>
      </c>
      <c r="D8685" s="33" t="s">
        <v>863</v>
      </c>
      <c r="E8685" s="33"/>
      <c r="F8685" s="33" t="s">
        <v>864</v>
      </c>
      <c r="G8685" s="34">
        <v>8</v>
      </c>
      <c r="H8685" s="33">
        <v>157</v>
      </c>
      <c r="I8685" s="33">
        <v>24.7</v>
      </c>
      <c r="J8685" s="33">
        <v>27.2</v>
      </c>
      <c r="K8685" s="37">
        <v>700</v>
      </c>
      <c r="L8685" s="35">
        <v>0.92564851498699985</v>
      </c>
      <c r="M8685" s="33"/>
      <c r="N8685" s="33">
        <v>475.87799999999999</v>
      </c>
      <c r="O8685" s="33">
        <v>172.41</v>
      </c>
      <c r="P8685" s="33">
        <v>20.29</v>
      </c>
      <c r="Q8685" s="33">
        <v>51.489999999999995</v>
      </c>
      <c r="R8685" s="33">
        <v>22.25</v>
      </c>
      <c r="S8685" s="33"/>
      <c r="T8685" s="33"/>
      <c r="U8685" s="33"/>
      <c r="V8685" s="33"/>
      <c r="W8685" s="33"/>
      <c r="Y8685" s="33">
        <v>0.56999999999999995</v>
      </c>
      <c r="Z8685" s="33">
        <v>0.44</v>
      </c>
      <c r="AA8685" s="33">
        <v>0.57000000000000006</v>
      </c>
      <c r="AB8685" s="33"/>
      <c r="AC8685" s="33">
        <v>24.34</v>
      </c>
      <c r="AD8685" s="33"/>
      <c r="AE8685" s="33"/>
      <c r="AF8685" s="33"/>
      <c r="AG8685" s="33"/>
      <c r="AH8685" s="33"/>
      <c r="AI8685" s="33"/>
      <c r="AJ8685" s="33" t="s">
        <v>413</v>
      </c>
      <c r="AK8685" s="36">
        <v>38.450000000000003</v>
      </c>
      <c r="AL8685" s="36">
        <v>99.9</v>
      </c>
      <c r="AM8685" s="33">
        <v>3570</v>
      </c>
      <c r="AN8685" s="37">
        <v>1994</v>
      </c>
      <c r="AP8685" s="33"/>
      <c r="AQ8685">
        <v>81015</v>
      </c>
      <c r="AR8685" s="33" t="s">
        <v>1609</v>
      </c>
    </row>
    <row r="8686" spans="1:44" x14ac:dyDescent="0.25">
      <c r="A8686" s="33">
        <v>10558</v>
      </c>
      <c r="B8686" s="33" t="s">
        <v>994</v>
      </c>
      <c r="C8686" s="33">
        <v>102</v>
      </c>
      <c r="D8686" s="33" t="s">
        <v>863</v>
      </c>
      <c r="E8686" s="33"/>
      <c r="F8686" s="33" t="s">
        <v>864</v>
      </c>
      <c r="G8686" s="34">
        <v>10</v>
      </c>
      <c r="H8686" s="33">
        <v>212</v>
      </c>
      <c r="I8686" s="33">
        <v>17.100000000000001</v>
      </c>
      <c r="J8686" s="33">
        <v>19.899999999999999</v>
      </c>
      <c r="K8686" s="37">
        <v>938</v>
      </c>
      <c r="L8686" s="35">
        <v>0.88967541403227868</v>
      </c>
      <c r="M8686" s="33"/>
      <c r="N8686" s="33">
        <v>236.30199999999999</v>
      </c>
      <c r="O8686" s="33">
        <v>96.971999999999994</v>
      </c>
      <c r="P8686" s="33">
        <v>12.17</v>
      </c>
      <c r="Q8686" s="33">
        <v>28.137</v>
      </c>
      <c r="R8686" s="33">
        <v>12.435</v>
      </c>
      <c r="S8686" s="33"/>
      <c r="T8686" s="33"/>
      <c r="U8686" s="33"/>
      <c r="V8686" s="33"/>
      <c r="W8686" s="33"/>
      <c r="Y8686" s="33">
        <v>1.51</v>
      </c>
      <c r="Z8686" s="33">
        <v>1.18</v>
      </c>
      <c r="AA8686" s="33">
        <v>1.51</v>
      </c>
      <c r="AB8686" s="33"/>
      <c r="AC8686" s="33">
        <v>24.34</v>
      </c>
      <c r="AD8686" s="33"/>
      <c r="AE8686" s="33"/>
      <c r="AF8686" s="33">
        <v>0</v>
      </c>
      <c r="AG8686" s="33"/>
      <c r="AH8686" s="33"/>
      <c r="AI8686" s="33">
        <v>12.75</v>
      </c>
      <c r="AJ8686" s="33" t="s">
        <v>413</v>
      </c>
      <c r="AK8686" s="36">
        <v>38.450000000000003</v>
      </c>
      <c r="AL8686" s="36">
        <v>99.9</v>
      </c>
      <c r="AM8686" s="33">
        <v>3570</v>
      </c>
      <c r="AN8686" s="37">
        <v>1994</v>
      </c>
      <c r="AP8686" s="33"/>
      <c r="AQ8686">
        <v>81015</v>
      </c>
      <c r="AR8686" s="33" t="s">
        <v>1610</v>
      </c>
    </row>
    <row r="8687" spans="1:44" x14ac:dyDescent="0.25">
      <c r="A8687" s="33">
        <v>10559</v>
      </c>
      <c r="B8687" s="33" t="s">
        <v>995</v>
      </c>
      <c r="C8687" s="33">
        <v>180</v>
      </c>
      <c r="D8687" s="33"/>
      <c r="E8687" s="33"/>
      <c r="F8687" s="33" t="s">
        <v>864</v>
      </c>
      <c r="G8687" s="34"/>
      <c r="H8687" s="33">
        <v>165</v>
      </c>
      <c r="I8687" s="33">
        <v>8.3000000000000007</v>
      </c>
      <c r="J8687" s="33">
        <v>25.9</v>
      </c>
      <c r="K8687" s="37">
        <v>725</v>
      </c>
      <c r="L8687" s="35"/>
      <c r="M8687" s="33"/>
      <c r="N8687" s="33">
        <v>175.108</v>
      </c>
      <c r="O8687" s="33">
        <v>88.4</v>
      </c>
      <c r="P8687" s="33">
        <v>18.739999999999998</v>
      </c>
      <c r="Q8687" s="33">
        <v>51.34</v>
      </c>
      <c r="R8687" s="33">
        <v>20.02</v>
      </c>
      <c r="S8687" s="33"/>
      <c r="T8687" s="33"/>
      <c r="U8687" s="33"/>
      <c r="V8687" s="33"/>
      <c r="W8687" s="33"/>
      <c r="Y8687" s="33"/>
      <c r="Z8687" s="33">
        <v>2.59</v>
      </c>
      <c r="AA8687" s="33"/>
      <c r="AB8687" s="33">
        <v>0.13</v>
      </c>
      <c r="AC8687" s="33"/>
      <c r="AD8687" s="33"/>
      <c r="AE8687" s="33"/>
      <c r="AF8687" s="33"/>
      <c r="AG8687" s="33"/>
      <c r="AH8687" s="33"/>
      <c r="AI8687" s="33"/>
      <c r="AJ8687" s="33" t="s">
        <v>413</v>
      </c>
      <c r="AK8687" s="36">
        <v>38.450000000000003</v>
      </c>
      <c r="AL8687" s="36">
        <v>99.9</v>
      </c>
      <c r="AM8687" s="33">
        <v>2695</v>
      </c>
      <c r="AN8687" s="37">
        <v>1995</v>
      </c>
      <c r="AP8687" s="33"/>
      <c r="AQ8687">
        <v>81015</v>
      </c>
      <c r="AR8687" s="33" t="s">
        <v>1611</v>
      </c>
    </row>
    <row r="8688" spans="1:44" x14ac:dyDescent="0.25">
      <c r="A8688" s="33">
        <v>10560</v>
      </c>
      <c r="B8688" s="33" t="s">
        <v>995</v>
      </c>
      <c r="C8688" s="33">
        <v>180</v>
      </c>
      <c r="D8688" s="33"/>
      <c r="E8688" s="33"/>
      <c r="F8688" s="33" t="s">
        <v>864</v>
      </c>
      <c r="G8688" s="34"/>
      <c r="H8688" s="33">
        <v>193</v>
      </c>
      <c r="I8688" s="33">
        <v>10.4</v>
      </c>
      <c r="J8688" s="33">
        <v>29.54</v>
      </c>
      <c r="K8688" s="37">
        <v>975</v>
      </c>
      <c r="L8688" s="35"/>
      <c r="M8688" s="33"/>
      <c r="N8688" s="33">
        <v>383.84</v>
      </c>
      <c r="O8688" s="33">
        <v>132.81</v>
      </c>
      <c r="P8688" s="33">
        <v>28.87</v>
      </c>
      <c r="Q8688" s="33">
        <v>78.36999999999999</v>
      </c>
      <c r="R8688" s="33">
        <v>29.87</v>
      </c>
      <c r="S8688" s="33"/>
      <c r="T8688" s="33"/>
      <c r="U8688" s="33"/>
      <c r="V8688" s="33"/>
      <c r="W8688" s="33"/>
      <c r="Y8688" s="33"/>
      <c r="Z8688" s="33">
        <v>2.59</v>
      </c>
      <c r="AA8688" s="33"/>
      <c r="AB8688" s="33">
        <v>0.13</v>
      </c>
      <c r="AC8688" s="33"/>
      <c r="AD8688" s="33"/>
      <c r="AE8688" s="33"/>
      <c r="AF8688" s="33"/>
      <c r="AG8688" s="33"/>
      <c r="AH8688" s="33"/>
      <c r="AI8688" s="33"/>
      <c r="AJ8688" s="33" t="s">
        <v>413</v>
      </c>
      <c r="AK8688" s="36">
        <v>38.450000000000003</v>
      </c>
      <c r="AL8688" s="36">
        <v>99.9</v>
      </c>
      <c r="AM8688" s="33">
        <v>2695</v>
      </c>
      <c r="AN8688" s="37">
        <v>1995</v>
      </c>
      <c r="AP8688" s="33"/>
      <c r="AQ8688">
        <v>81015</v>
      </c>
      <c r="AR8688" s="33" t="s">
        <v>1611</v>
      </c>
    </row>
    <row r="8689" spans="1:44" x14ac:dyDescent="0.25">
      <c r="A8689" s="33">
        <v>10561</v>
      </c>
      <c r="B8689" s="33" t="s">
        <v>995</v>
      </c>
      <c r="C8689" s="33">
        <v>180</v>
      </c>
      <c r="D8689" s="33"/>
      <c r="E8689" s="33"/>
      <c r="F8689" s="33" t="s">
        <v>864</v>
      </c>
      <c r="G8689" s="34"/>
      <c r="H8689" s="33">
        <v>255</v>
      </c>
      <c r="I8689" s="33">
        <v>12.75</v>
      </c>
      <c r="J8689" s="33">
        <v>38.880000000000003</v>
      </c>
      <c r="K8689" s="37">
        <v>300</v>
      </c>
      <c r="L8689" s="35"/>
      <c r="M8689" s="33"/>
      <c r="N8689" s="33">
        <v>250.827</v>
      </c>
      <c r="O8689" s="33">
        <v>56.49</v>
      </c>
      <c r="P8689" s="33">
        <v>12.53</v>
      </c>
      <c r="Q8689" s="33">
        <v>32.47</v>
      </c>
      <c r="R8689" s="33">
        <v>12.65</v>
      </c>
      <c r="S8689" s="33"/>
      <c r="T8689" s="33"/>
      <c r="U8689" s="33"/>
      <c r="V8689" s="33"/>
      <c r="W8689" s="33"/>
      <c r="Y8689" s="33"/>
      <c r="Z8689" s="33">
        <v>2.59</v>
      </c>
      <c r="AA8689" s="33"/>
      <c r="AB8689" s="33">
        <v>0.13</v>
      </c>
      <c r="AC8689" s="33"/>
      <c r="AD8689" s="33"/>
      <c r="AE8689" s="33"/>
      <c r="AF8689" s="33"/>
      <c r="AG8689" s="33"/>
      <c r="AH8689" s="33"/>
      <c r="AI8689" s="33"/>
      <c r="AJ8689" s="33" t="s">
        <v>413</v>
      </c>
      <c r="AK8689" s="36">
        <v>38.450000000000003</v>
      </c>
      <c r="AL8689" s="36">
        <v>99.9</v>
      </c>
      <c r="AM8689" s="33">
        <v>2695</v>
      </c>
      <c r="AN8689" s="37">
        <v>1995</v>
      </c>
      <c r="AP8689" s="33"/>
      <c r="AQ8689">
        <v>81015</v>
      </c>
      <c r="AR8689" s="33" t="s">
        <v>1611</v>
      </c>
    </row>
    <row r="8690" spans="1:44" x14ac:dyDescent="0.25">
      <c r="A8690" s="33">
        <v>10562</v>
      </c>
      <c r="B8690" s="33" t="s">
        <v>996</v>
      </c>
      <c r="C8690" s="33">
        <v>101</v>
      </c>
      <c r="D8690" s="33" t="s">
        <v>851</v>
      </c>
      <c r="E8690" s="33"/>
      <c r="F8690" s="33" t="s">
        <v>864</v>
      </c>
      <c r="G8690" s="34"/>
      <c r="H8690" s="33">
        <v>32</v>
      </c>
      <c r="I8690" s="33"/>
      <c r="J8690" s="33"/>
      <c r="K8690" s="37"/>
      <c r="L8690" s="35"/>
      <c r="M8690" s="33"/>
      <c r="N8690" s="33">
        <v>45.445999999999998</v>
      </c>
      <c r="O8690" s="33">
        <v>19.91</v>
      </c>
      <c r="P8690" s="33">
        <v>2.87</v>
      </c>
      <c r="Q8690" s="33">
        <v>18.61</v>
      </c>
      <c r="R8690" s="33">
        <v>7.39</v>
      </c>
      <c r="S8690" s="33"/>
      <c r="T8690" s="33"/>
      <c r="U8690" s="33"/>
      <c r="V8690" s="33"/>
      <c r="W8690" s="33"/>
      <c r="Y8690" s="33"/>
      <c r="Z8690" s="33"/>
      <c r="AA8690" s="33"/>
      <c r="AB8690" s="33"/>
      <c r="AC8690" s="33"/>
      <c r="AD8690" s="33"/>
      <c r="AE8690" s="33"/>
      <c r="AF8690" s="33"/>
      <c r="AG8690" s="33"/>
      <c r="AH8690" s="33"/>
      <c r="AI8690" s="33"/>
      <c r="AJ8690" s="33" t="s">
        <v>413</v>
      </c>
      <c r="AK8690" s="36">
        <v>34.31</v>
      </c>
      <c r="AL8690" s="36">
        <v>106.34</v>
      </c>
      <c r="AM8690" s="33">
        <v>1950</v>
      </c>
      <c r="AN8690" s="33">
        <v>1982</v>
      </c>
      <c r="AP8690" s="33"/>
      <c r="AQ8690">
        <v>80424</v>
      </c>
      <c r="AR8690" s="33" t="s">
        <v>1612</v>
      </c>
    </row>
    <row r="8691" spans="1:44" x14ac:dyDescent="0.25">
      <c r="A8691" s="33">
        <v>10563</v>
      </c>
      <c r="B8691" s="33" t="s">
        <v>996</v>
      </c>
      <c r="C8691" s="33">
        <v>101</v>
      </c>
      <c r="D8691" s="33" t="s">
        <v>851</v>
      </c>
      <c r="E8691" s="33"/>
      <c r="F8691" s="33" t="s">
        <v>864</v>
      </c>
      <c r="G8691" s="34"/>
      <c r="H8691" s="33">
        <v>34</v>
      </c>
      <c r="I8691" s="33"/>
      <c r="J8691" s="33"/>
      <c r="K8691" s="37"/>
      <c r="L8691" s="35"/>
      <c r="M8691" s="33"/>
      <c r="N8691" s="33">
        <v>107.23099999999999</v>
      </c>
      <c r="O8691" s="33">
        <v>42.14</v>
      </c>
      <c r="P8691" s="33">
        <v>5.4</v>
      </c>
      <c r="Q8691" s="33">
        <v>30.870000000000005</v>
      </c>
      <c r="R8691" s="33">
        <v>7.65</v>
      </c>
      <c r="S8691" s="33"/>
      <c r="T8691" s="33"/>
      <c r="U8691" s="33"/>
      <c r="V8691" s="33"/>
      <c r="W8691" s="33"/>
      <c r="Y8691" s="33"/>
      <c r="Z8691" s="33"/>
      <c r="AA8691" s="33"/>
      <c r="AB8691" s="33"/>
      <c r="AC8691" s="33"/>
      <c r="AD8691" s="33"/>
      <c r="AE8691" s="33"/>
      <c r="AF8691" s="33"/>
      <c r="AG8691" s="33"/>
      <c r="AH8691" s="33"/>
      <c r="AI8691" s="33"/>
      <c r="AJ8691" s="33" t="s">
        <v>413</v>
      </c>
      <c r="AK8691" s="36">
        <v>34.31</v>
      </c>
      <c r="AL8691" s="36">
        <v>106.34</v>
      </c>
      <c r="AM8691" s="33">
        <v>1700</v>
      </c>
      <c r="AN8691" s="33">
        <v>1982</v>
      </c>
      <c r="AP8691" s="33"/>
      <c r="AQ8691">
        <v>80424</v>
      </c>
      <c r="AR8691" s="33" t="s">
        <v>1612</v>
      </c>
    </row>
    <row r="8692" spans="1:44" x14ac:dyDescent="0.25">
      <c r="A8692" s="33">
        <v>10564</v>
      </c>
      <c r="B8692" s="33" t="s">
        <v>996</v>
      </c>
      <c r="C8692" s="33">
        <v>101</v>
      </c>
      <c r="D8692" s="33" t="s">
        <v>851</v>
      </c>
      <c r="E8692" s="33"/>
      <c r="F8692" s="33" t="s">
        <v>859</v>
      </c>
      <c r="G8692" s="34"/>
      <c r="H8692" s="33">
        <v>17</v>
      </c>
      <c r="I8692" s="33"/>
      <c r="J8692" s="33"/>
      <c r="K8692" s="37"/>
      <c r="L8692" s="35"/>
      <c r="M8692" s="33"/>
      <c r="N8692" s="33">
        <v>46.252000000000002</v>
      </c>
      <c r="O8692" s="33">
        <v>19.420000000000002</v>
      </c>
      <c r="P8692" s="33">
        <v>3.16</v>
      </c>
      <c r="Q8692" s="33">
        <v>18.259999999999998</v>
      </c>
      <c r="R8692" s="33">
        <v>5.69</v>
      </c>
      <c r="S8692" s="33"/>
      <c r="T8692" s="33"/>
      <c r="U8692" s="33"/>
      <c r="V8692" s="33"/>
      <c r="W8692" s="33"/>
      <c r="Y8692" s="33"/>
      <c r="Z8692" s="33"/>
      <c r="AA8692" s="33"/>
      <c r="AB8692" s="33"/>
      <c r="AC8692" s="33"/>
      <c r="AD8692" s="33"/>
      <c r="AE8692" s="33"/>
      <c r="AF8692" s="33"/>
      <c r="AG8692" s="33"/>
      <c r="AH8692" s="33"/>
      <c r="AI8692" s="33"/>
      <c r="AJ8692" s="33" t="s">
        <v>413</v>
      </c>
      <c r="AK8692" s="36">
        <v>34.31</v>
      </c>
      <c r="AL8692" s="36">
        <v>106.34</v>
      </c>
      <c r="AM8692" s="33">
        <v>2394</v>
      </c>
      <c r="AN8692" s="33">
        <v>1982</v>
      </c>
      <c r="AP8692" s="33"/>
      <c r="AQ8692">
        <v>80424</v>
      </c>
      <c r="AR8692" s="33" t="s">
        <v>1612</v>
      </c>
    </row>
    <row r="8693" spans="1:44" x14ac:dyDescent="0.25">
      <c r="A8693" s="33">
        <v>10565</v>
      </c>
      <c r="B8693" s="33" t="s">
        <v>996</v>
      </c>
      <c r="C8693" s="33">
        <v>101</v>
      </c>
      <c r="D8693" s="33" t="s">
        <v>851</v>
      </c>
      <c r="E8693" s="33"/>
      <c r="F8693" s="33" t="s">
        <v>864</v>
      </c>
      <c r="G8693" s="34"/>
      <c r="H8693" s="33">
        <v>31</v>
      </c>
      <c r="I8693" s="33"/>
      <c r="J8693" s="33"/>
      <c r="K8693" s="37"/>
      <c r="L8693" s="35"/>
      <c r="M8693" s="33"/>
      <c r="N8693" s="33">
        <v>77.908000000000001</v>
      </c>
      <c r="O8693" s="33">
        <v>29.7</v>
      </c>
      <c r="P8693" s="33">
        <v>3.92</v>
      </c>
      <c r="Q8693" s="33">
        <v>16.700000000000003</v>
      </c>
      <c r="R8693" s="33">
        <v>4.6500000000000004</v>
      </c>
      <c r="S8693" s="33"/>
      <c r="T8693" s="33"/>
      <c r="U8693" s="33"/>
      <c r="V8693" s="33"/>
      <c r="W8693" s="33"/>
      <c r="Y8693" s="33"/>
      <c r="Z8693" s="33"/>
      <c r="AA8693" s="33"/>
      <c r="AB8693" s="33"/>
      <c r="AC8693" s="33"/>
      <c r="AD8693" s="33"/>
      <c r="AE8693" s="33"/>
      <c r="AF8693" s="33"/>
      <c r="AG8693" s="33"/>
      <c r="AH8693" s="33"/>
      <c r="AI8693" s="33"/>
      <c r="AJ8693" s="33" t="s">
        <v>413</v>
      </c>
      <c r="AK8693" s="36">
        <v>33.43</v>
      </c>
      <c r="AL8693" s="36">
        <v>108.45</v>
      </c>
      <c r="AM8693" s="33">
        <v>2150</v>
      </c>
      <c r="AN8693" s="33">
        <v>1982</v>
      </c>
      <c r="AP8693" s="33"/>
      <c r="AQ8693">
        <v>80434</v>
      </c>
      <c r="AR8693" s="33" t="s">
        <v>1612</v>
      </c>
    </row>
    <row r="8694" spans="1:44" x14ac:dyDescent="0.25">
      <c r="A8694" s="33">
        <v>10566</v>
      </c>
      <c r="B8694" s="33" t="s">
        <v>996</v>
      </c>
      <c r="C8694" s="33">
        <v>101</v>
      </c>
      <c r="D8694" s="33" t="s">
        <v>851</v>
      </c>
      <c r="E8694" s="33"/>
      <c r="F8694" s="33" t="s">
        <v>864</v>
      </c>
      <c r="G8694" s="34"/>
      <c r="H8694" s="33">
        <v>30</v>
      </c>
      <c r="I8694" s="33"/>
      <c r="J8694" s="33"/>
      <c r="K8694" s="37"/>
      <c r="L8694" s="35"/>
      <c r="M8694" s="33"/>
      <c r="N8694" s="33">
        <v>142.23599999999999</v>
      </c>
      <c r="O8694" s="33">
        <v>53.21</v>
      </c>
      <c r="P8694" s="33">
        <v>6.9</v>
      </c>
      <c r="Q8694" s="33">
        <v>23.56</v>
      </c>
      <c r="R8694" s="33">
        <v>7.03</v>
      </c>
      <c r="S8694" s="33"/>
      <c r="T8694" s="33"/>
      <c r="U8694" s="33"/>
      <c r="V8694" s="33"/>
      <c r="W8694" s="33"/>
      <c r="Y8694" s="33"/>
      <c r="Z8694" s="33"/>
      <c r="AA8694" s="33"/>
      <c r="AB8694" s="33"/>
      <c r="AC8694" s="33"/>
      <c r="AD8694" s="33"/>
      <c r="AE8694" s="33"/>
      <c r="AF8694" s="33"/>
      <c r="AG8694" s="33"/>
      <c r="AH8694" s="33"/>
      <c r="AI8694" s="33"/>
      <c r="AJ8694" s="33" t="s">
        <v>413</v>
      </c>
      <c r="AK8694" s="36">
        <v>33.43</v>
      </c>
      <c r="AL8694" s="36">
        <v>108.45</v>
      </c>
      <c r="AM8694" s="33">
        <v>1875</v>
      </c>
      <c r="AN8694" s="33">
        <v>1982</v>
      </c>
      <c r="AP8694" s="33"/>
      <c r="AQ8694">
        <v>80434</v>
      </c>
      <c r="AR8694" s="33" t="s">
        <v>1612</v>
      </c>
    </row>
    <row r="8695" spans="1:44" x14ac:dyDescent="0.25">
      <c r="A8695" s="33">
        <v>10567</v>
      </c>
      <c r="B8695" s="33" t="s">
        <v>996</v>
      </c>
      <c r="C8695" s="33">
        <v>101</v>
      </c>
      <c r="D8695" s="33" t="s">
        <v>851</v>
      </c>
      <c r="E8695" s="33"/>
      <c r="F8695" s="33" t="s">
        <v>859</v>
      </c>
      <c r="G8695" s="34"/>
      <c r="H8695" s="33">
        <v>20</v>
      </c>
      <c r="I8695" s="33"/>
      <c r="J8695" s="33"/>
      <c r="K8695" s="37"/>
      <c r="L8695" s="35"/>
      <c r="M8695" s="33"/>
      <c r="N8695" s="33">
        <v>116.413</v>
      </c>
      <c r="O8695" s="33">
        <v>43.22</v>
      </c>
      <c r="P8695" s="33">
        <v>5.38</v>
      </c>
      <c r="Q8695" s="33">
        <v>20.350000000000001</v>
      </c>
      <c r="R8695" s="33">
        <v>7.35</v>
      </c>
      <c r="S8695" s="33"/>
      <c r="T8695" s="33"/>
      <c r="U8695" s="33"/>
      <c r="V8695" s="33"/>
      <c r="W8695" s="33"/>
      <c r="Y8695" s="33"/>
      <c r="Z8695" s="33"/>
      <c r="AA8695" s="33"/>
      <c r="AB8695" s="33"/>
      <c r="AC8695" s="33"/>
      <c r="AD8695" s="33"/>
      <c r="AE8695" s="33"/>
      <c r="AF8695" s="33"/>
      <c r="AG8695" s="33"/>
      <c r="AH8695" s="33"/>
      <c r="AI8695" s="33"/>
      <c r="AJ8695" s="33" t="s">
        <v>413</v>
      </c>
      <c r="AK8695" s="36">
        <v>33.43</v>
      </c>
      <c r="AL8695" s="36">
        <v>108.45</v>
      </c>
      <c r="AM8695" s="33">
        <v>1625</v>
      </c>
      <c r="AN8695" s="33">
        <v>1982</v>
      </c>
      <c r="AP8695" s="33"/>
      <c r="AQ8695">
        <v>80434</v>
      </c>
      <c r="AR8695" s="33" t="s">
        <v>1612</v>
      </c>
    </row>
    <row r="8696" spans="1:44" x14ac:dyDescent="0.25">
      <c r="A8696" s="33">
        <v>10568</v>
      </c>
      <c r="B8696" s="33" t="s">
        <v>997</v>
      </c>
      <c r="C8696" s="33">
        <v>180</v>
      </c>
      <c r="D8696" s="1" t="s">
        <v>1206</v>
      </c>
      <c r="E8696" s="33"/>
      <c r="F8696" s="33" t="s">
        <v>860</v>
      </c>
      <c r="G8696" s="34"/>
      <c r="H8696" s="33">
        <v>30</v>
      </c>
      <c r="I8696" s="33"/>
      <c r="J8696" s="33"/>
      <c r="K8696" s="37"/>
      <c r="L8696" s="35"/>
      <c r="M8696" s="33"/>
      <c r="N8696" s="33"/>
      <c r="O8696" s="33">
        <v>52.759</v>
      </c>
      <c r="P8696" s="33"/>
      <c r="Q8696" s="33">
        <v>21.638999999999999</v>
      </c>
      <c r="R8696" s="33">
        <v>6.4850000000000003</v>
      </c>
      <c r="S8696" s="33"/>
      <c r="T8696" s="33"/>
      <c r="U8696" s="33"/>
      <c r="V8696" s="33"/>
      <c r="W8696" s="33"/>
      <c r="Y8696" s="33">
        <v>3.161</v>
      </c>
      <c r="Z8696" s="33">
        <v>0.73699999999999999</v>
      </c>
      <c r="AA8696" s="33">
        <v>3.161</v>
      </c>
      <c r="AB8696" s="33">
        <v>6.0000000000000001E-3</v>
      </c>
      <c r="AC8696" s="33">
        <v>0.17599999999999999</v>
      </c>
      <c r="AD8696" s="33"/>
      <c r="AE8696" s="33"/>
      <c r="AF8696" s="33"/>
      <c r="AG8696" s="33"/>
      <c r="AH8696" s="33"/>
      <c r="AI8696" s="33"/>
      <c r="AJ8696" s="33" t="s">
        <v>413</v>
      </c>
      <c r="AK8696" s="36">
        <v>29.55</v>
      </c>
      <c r="AL8696" s="36">
        <v>119.5</v>
      </c>
      <c r="AM8696" s="33">
        <v>50</v>
      </c>
      <c r="AN8696" s="33">
        <v>1991</v>
      </c>
      <c r="AP8696" s="33"/>
      <c r="AQ8696">
        <v>80415</v>
      </c>
      <c r="AR8696" s="33" t="s">
        <v>1613</v>
      </c>
    </row>
    <row r="8697" spans="1:44" x14ac:dyDescent="0.25">
      <c r="A8697" s="33">
        <v>10569</v>
      </c>
      <c r="B8697" s="33" t="s">
        <v>167</v>
      </c>
      <c r="C8697" s="33">
        <v>180</v>
      </c>
      <c r="D8697" s="1" t="s">
        <v>148</v>
      </c>
      <c r="E8697" s="33"/>
      <c r="F8697" s="33" t="s">
        <v>859</v>
      </c>
      <c r="G8697" s="34"/>
      <c r="H8697" s="33">
        <v>8</v>
      </c>
      <c r="I8697" s="33">
        <v>8.1999999999999993</v>
      </c>
      <c r="J8697" s="33">
        <v>10.5</v>
      </c>
      <c r="K8697" s="37">
        <v>1980</v>
      </c>
      <c r="L8697" s="35"/>
      <c r="M8697" s="33"/>
      <c r="N8697" s="33">
        <v>74.843999999999994</v>
      </c>
      <c r="O8697" s="33">
        <v>25.079000000000001</v>
      </c>
      <c r="P8697" s="33"/>
      <c r="Q8697" s="33">
        <v>5.1359999999999992</v>
      </c>
      <c r="R8697" s="33">
        <v>7.2720000000000002</v>
      </c>
      <c r="S8697" s="33"/>
      <c r="T8697" s="33"/>
      <c r="U8697" s="33"/>
      <c r="V8697" s="33"/>
      <c r="W8697" s="33"/>
      <c r="Y8697" s="33"/>
      <c r="Z8697" s="33">
        <v>0.80400000000000005</v>
      </c>
      <c r="AA8697" s="33"/>
      <c r="AB8697" s="33">
        <v>0.25800000000000001</v>
      </c>
      <c r="AC8697" s="33"/>
      <c r="AD8697" s="33"/>
      <c r="AE8697" s="33"/>
      <c r="AF8697" s="33">
        <v>0</v>
      </c>
      <c r="AG8697" s="33"/>
      <c r="AH8697" s="33"/>
      <c r="AI8697" s="33">
        <v>5.82</v>
      </c>
      <c r="AJ8697" s="33" t="s">
        <v>413</v>
      </c>
      <c r="AK8697" s="36">
        <v>28.83</v>
      </c>
      <c r="AL8697" s="36">
        <v>117.58</v>
      </c>
      <c r="AM8697" s="33">
        <v>400</v>
      </c>
      <c r="AN8697" s="33">
        <v>1994</v>
      </c>
      <c r="AO8697" s="33">
        <v>1</v>
      </c>
      <c r="AP8697" s="33"/>
      <c r="AQ8697">
        <v>80415</v>
      </c>
      <c r="AR8697" s="33" t="s">
        <v>1621</v>
      </c>
    </row>
    <row r="8698" spans="1:44" x14ac:dyDescent="0.25">
      <c r="A8698" s="33">
        <v>10570</v>
      </c>
      <c r="B8698" s="33" t="s">
        <v>998</v>
      </c>
      <c r="C8698" s="33">
        <v>180</v>
      </c>
      <c r="D8698" s="33"/>
      <c r="E8698" s="33"/>
      <c r="F8698" s="33" t="s">
        <v>860</v>
      </c>
      <c r="G8698" s="34"/>
      <c r="H8698" s="33">
        <v>65</v>
      </c>
      <c r="I8698" s="33">
        <v>14.5</v>
      </c>
      <c r="J8698" s="33">
        <v>18</v>
      </c>
      <c r="K8698" s="37">
        <v>1910</v>
      </c>
      <c r="L8698" s="35"/>
      <c r="M8698" s="33"/>
      <c r="N8698" s="33">
        <v>376.68</v>
      </c>
      <c r="O8698" s="33">
        <v>192.19</v>
      </c>
      <c r="P8698" s="33"/>
      <c r="Q8698" s="33">
        <v>74.174000000000007</v>
      </c>
      <c r="R8698" s="33">
        <v>9.375</v>
      </c>
      <c r="S8698" s="33"/>
      <c r="T8698" s="33"/>
      <c r="U8698" s="33"/>
      <c r="V8698" s="33"/>
      <c r="W8698" s="33"/>
      <c r="Y8698" s="33"/>
      <c r="Z8698" s="33">
        <v>6.3710000000000004</v>
      </c>
      <c r="AA8698" s="33"/>
      <c r="AB8698" s="33">
        <v>2.8000000000000001E-2</v>
      </c>
      <c r="AC8698" s="33"/>
      <c r="AD8698" s="33"/>
      <c r="AE8698" s="33"/>
      <c r="AF8698" s="33">
        <v>2.323</v>
      </c>
      <c r="AG8698" s="33"/>
      <c r="AH8698" s="33"/>
      <c r="AI8698" s="33">
        <v>4.1109999999999998</v>
      </c>
      <c r="AJ8698" s="33" t="s">
        <v>413</v>
      </c>
      <c r="AK8698" s="36">
        <v>28.83</v>
      </c>
      <c r="AL8698" s="36">
        <v>117.58</v>
      </c>
      <c r="AM8698" s="33">
        <v>400</v>
      </c>
      <c r="AN8698" s="33">
        <v>1994</v>
      </c>
      <c r="AO8698" s="33">
        <v>1</v>
      </c>
      <c r="AP8698" s="33"/>
      <c r="AQ8698">
        <v>80415</v>
      </c>
      <c r="AR8698" s="33" t="s">
        <v>1621</v>
      </c>
    </row>
    <row r="8699" spans="1:44" x14ac:dyDescent="0.25">
      <c r="A8699" s="33">
        <v>10571</v>
      </c>
      <c r="B8699" s="33" t="s">
        <v>999</v>
      </c>
      <c r="C8699" s="33">
        <v>180</v>
      </c>
      <c r="D8699" s="33"/>
      <c r="E8699" s="33"/>
      <c r="F8699" s="33" t="s">
        <v>859</v>
      </c>
      <c r="G8699" s="34"/>
      <c r="H8699" s="33">
        <v>8</v>
      </c>
      <c r="I8699" s="33">
        <v>8.5</v>
      </c>
      <c r="J8699" s="33">
        <v>7.8</v>
      </c>
      <c r="K8699" s="37">
        <v>3270</v>
      </c>
      <c r="L8699" s="35"/>
      <c r="M8699" s="33"/>
      <c r="N8699" s="33">
        <v>69.343999999999994</v>
      </c>
      <c r="O8699" s="33">
        <v>28.902000000000001</v>
      </c>
      <c r="P8699" s="33"/>
      <c r="Q8699" s="33">
        <v>12.439999999999998</v>
      </c>
      <c r="R8699" s="33">
        <v>5.96</v>
      </c>
      <c r="S8699" s="33"/>
      <c r="T8699" s="33"/>
      <c r="U8699" s="33"/>
      <c r="V8699" s="33"/>
      <c r="W8699" s="33"/>
      <c r="Y8699" s="33"/>
      <c r="Z8699" s="33">
        <v>0.498</v>
      </c>
      <c r="AA8699" s="33"/>
      <c r="AB8699" s="33">
        <v>0.42899999999999999</v>
      </c>
      <c r="AC8699" s="33"/>
      <c r="AD8699" s="33"/>
      <c r="AE8699" s="33"/>
      <c r="AF8699" s="33">
        <v>0</v>
      </c>
      <c r="AG8699" s="33"/>
      <c r="AH8699" s="33"/>
      <c r="AI8699" s="33">
        <v>5</v>
      </c>
      <c r="AJ8699" s="33" t="s">
        <v>413</v>
      </c>
      <c r="AK8699" s="36">
        <v>28.83</v>
      </c>
      <c r="AL8699" s="36">
        <v>117.58</v>
      </c>
      <c r="AM8699" s="33">
        <v>400</v>
      </c>
      <c r="AN8699" s="33">
        <v>1994</v>
      </c>
      <c r="AO8699" s="33">
        <v>1</v>
      </c>
      <c r="AP8699" s="33"/>
      <c r="AQ8699">
        <v>80415</v>
      </c>
      <c r="AR8699" s="33" t="s">
        <v>1621</v>
      </c>
    </row>
    <row r="8700" spans="1:44" x14ac:dyDescent="0.25">
      <c r="A8700" s="33">
        <v>10572</v>
      </c>
      <c r="B8700" s="33" t="s">
        <v>167</v>
      </c>
      <c r="C8700" s="33">
        <v>180</v>
      </c>
      <c r="D8700" s="1" t="s">
        <v>148</v>
      </c>
      <c r="E8700" s="33"/>
      <c r="F8700" s="33" t="s">
        <v>859</v>
      </c>
      <c r="G8700" s="34"/>
      <c r="H8700" s="33">
        <v>14</v>
      </c>
      <c r="I8700" s="33">
        <v>10.4</v>
      </c>
      <c r="J8700" s="33">
        <v>13.9</v>
      </c>
      <c r="K8700" s="37">
        <v>1695</v>
      </c>
      <c r="L8700" s="35"/>
      <c r="M8700" s="33"/>
      <c r="N8700" s="33">
        <v>137.18299999999999</v>
      </c>
      <c r="O8700" s="33">
        <v>41.337000000000003</v>
      </c>
      <c r="P8700" s="33"/>
      <c r="Q8700" s="33">
        <v>8.7409999999999997</v>
      </c>
      <c r="R8700" s="33">
        <v>4.8920000000000003</v>
      </c>
      <c r="S8700" s="33"/>
      <c r="T8700" s="33"/>
      <c r="U8700" s="33"/>
      <c r="V8700" s="33"/>
      <c r="W8700" s="33"/>
      <c r="Y8700" s="33"/>
      <c r="Z8700" s="33">
        <v>0.97699999999999998</v>
      </c>
      <c r="AA8700" s="33"/>
      <c r="AB8700" s="33">
        <v>2.2949999999999999</v>
      </c>
      <c r="AC8700" s="33"/>
      <c r="AD8700" s="33"/>
      <c r="AE8700" s="33"/>
      <c r="AF8700" s="33">
        <v>0</v>
      </c>
      <c r="AG8700" s="33"/>
      <c r="AH8700" s="33"/>
      <c r="AI8700" s="33">
        <v>2.6</v>
      </c>
      <c r="AJ8700" s="33" t="s">
        <v>413</v>
      </c>
      <c r="AK8700" s="36">
        <v>25.33</v>
      </c>
      <c r="AL8700" s="36">
        <v>114.57</v>
      </c>
      <c r="AM8700" s="33">
        <v>400</v>
      </c>
      <c r="AN8700" s="33">
        <v>1994</v>
      </c>
      <c r="AO8700" s="33">
        <v>1</v>
      </c>
      <c r="AP8700" s="33"/>
      <c r="AQ8700">
        <v>40118</v>
      </c>
      <c r="AR8700" s="33" t="s">
        <v>1621</v>
      </c>
    </row>
    <row r="8701" spans="1:44" x14ac:dyDescent="0.25">
      <c r="A8701" s="33">
        <v>10573</v>
      </c>
      <c r="B8701" s="33" t="s">
        <v>1000</v>
      </c>
      <c r="C8701" s="33">
        <v>180</v>
      </c>
      <c r="D8701" s="33"/>
      <c r="E8701" s="33"/>
      <c r="F8701" s="33" t="s">
        <v>860</v>
      </c>
      <c r="G8701" s="34"/>
      <c r="H8701" s="33">
        <v>30</v>
      </c>
      <c r="I8701" s="33">
        <v>17.5</v>
      </c>
      <c r="J8701" s="33">
        <v>15.3</v>
      </c>
      <c r="K8701" s="37">
        <v>1815</v>
      </c>
      <c r="L8701" s="35"/>
      <c r="M8701" s="33"/>
      <c r="N8701" s="33">
        <v>284.77300000000002</v>
      </c>
      <c r="O8701" s="33">
        <v>127.32599999999999</v>
      </c>
      <c r="P8701" s="33"/>
      <c r="Q8701" s="33">
        <v>30.683</v>
      </c>
      <c r="R8701" s="33">
        <v>6.0709999999999997</v>
      </c>
      <c r="S8701" s="33"/>
      <c r="T8701" s="33"/>
      <c r="U8701" s="33"/>
      <c r="V8701" s="33"/>
      <c r="W8701" s="33"/>
      <c r="Y8701" s="33"/>
      <c r="Z8701" s="33">
        <v>2.7170000000000001</v>
      </c>
      <c r="AA8701" s="33"/>
      <c r="AB8701" s="33">
        <v>0.16300000000000001</v>
      </c>
      <c r="AC8701" s="33"/>
      <c r="AD8701" s="33"/>
      <c r="AE8701" s="33"/>
      <c r="AF8701" s="33">
        <v>0</v>
      </c>
      <c r="AG8701" s="33"/>
      <c r="AH8701" s="33"/>
      <c r="AI8701" s="33">
        <v>3.4020000000000001</v>
      </c>
      <c r="AJ8701" s="33" t="s">
        <v>413</v>
      </c>
      <c r="AK8701" s="36">
        <v>25.33</v>
      </c>
      <c r="AL8701" s="36">
        <v>114.57</v>
      </c>
      <c r="AM8701" s="33">
        <v>400</v>
      </c>
      <c r="AN8701" s="33">
        <v>1994</v>
      </c>
      <c r="AO8701" s="33">
        <v>1</v>
      </c>
      <c r="AP8701" s="33"/>
      <c r="AQ8701">
        <v>40118</v>
      </c>
      <c r="AR8701" s="33" t="s">
        <v>1621</v>
      </c>
    </row>
    <row r="8702" spans="1:44" x14ac:dyDescent="0.25">
      <c r="A8702" s="33">
        <v>10574</v>
      </c>
      <c r="B8702" s="33" t="s">
        <v>999</v>
      </c>
      <c r="C8702" s="33">
        <v>180</v>
      </c>
      <c r="D8702" s="33"/>
      <c r="E8702" s="33"/>
      <c r="F8702" s="33" t="s">
        <v>860</v>
      </c>
      <c r="G8702" s="34"/>
      <c r="H8702" s="33">
        <v>14</v>
      </c>
      <c r="I8702" s="33">
        <v>12.5</v>
      </c>
      <c r="J8702" s="33">
        <v>11.6</v>
      </c>
      <c r="K8702" s="37">
        <v>1785</v>
      </c>
      <c r="L8702" s="35"/>
      <c r="M8702" s="33"/>
      <c r="N8702" s="33">
        <v>118.31</v>
      </c>
      <c r="O8702" s="33">
        <v>62.179000000000002</v>
      </c>
      <c r="P8702" s="33"/>
      <c r="Q8702" s="33">
        <v>22.465999999999998</v>
      </c>
      <c r="R8702" s="33">
        <v>3.8029999999999999</v>
      </c>
      <c r="S8702" s="33"/>
      <c r="T8702" s="33"/>
      <c r="U8702" s="33"/>
      <c r="V8702" s="33"/>
      <c r="W8702" s="33"/>
      <c r="Y8702" s="33"/>
      <c r="Z8702" s="33">
        <v>1.4159999999999999</v>
      </c>
      <c r="AA8702" s="33"/>
      <c r="AB8702" s="33">
        <v>0</v>
      </c>
      <c r="AC8702" s="33"/>
      <c r="AD8702" s="33"/>
      <c r="AE8702" s="33"/>
      <c r="AF8702" s="33">
        <v>0</v>
      </c>
      <c r="AG8702" s="33"/>
      <c r="AH8702" s="33"/>
      <c r="AI8702" s="33">
        <v>3.4790000000000001</v>
      </c>
      <c r="AJ8702" s="33" t="s">
        <v>413</v>
      </c>
      <c r="AK8702" s="36">
        <v>25.33</v>
      </c>
      <c r="AL8702" s="36">
        <v>114.57</v>
      </c>
      <c r="AM8702" s="33">
        <v>400</v>
      </c>
      <c r="AN8702" s="33">
        <v>1994</v>
      </c>
      <c r="AO8702" s="33">
        <v>1</v>
      </c>
      <c r="AP8702" s="33"/>
      <c r="AQ8702">
        <v>40118</v>
      </c>
      <c r="AR8702" s="33" t="s">
        <v>1621</v>
      </c>
    </row>
    <row r="8703" spans="1:44" x14ac:dyDescent="0.25">
      <c r="A8703" s="33">
        <v>10575</v>
      </c>
      <c r="B8703" s="33" t="s">
        <v>167</v>
      </c>
      <c r="C8703" s="33">
        <v>180</v>
      </c>
      <c r="D8703" s="1" t="s">
        <v>148</v>
      </c>
      <c r="E8703" s="33"/>
      <c r="F8703" s="33" t="s">
        <v>859</v>
      </c>
      <c r="G8703" s="34"/>
      <c r="H8703" s="33">
        <v>6</v>
      </c>
      <c r="I8703" s="33"/>
      <c r="J8703" s="33"/>
      <c r="K8703" s="37"/>
      <c r="L8703" s="35"/>
      <c r="M8703" s="33"/>
      <c r="N8703" s="33"/>
      <c r="O8703" s="33">
        <v>29.65</v>
      </c>
      <c r="P8703" s="33">
        <v>7.03</v>
      </c>
      <c r="Q8703" s="33">
        <v>6.67</v>
      </c>
      <c r="R8703" s="33">
        <v>9.18</v>
      </c>
      <c r="S8703" s="33"/>
      <c r="T8703" s="33"/>
      <c r="U8703" s="33"/>
      <c r="V8703" s="33"/>
      <c r="W8703" s="33"/>
      <c r="Y8703" s="33"/>
      <c r="Z8703" s="33"/>
      <c r="AA8703" s="33"/>
      <c r="AB8703" s="33"/>
      <c r="AC8703" s="33"/>
      <c r="AD8703" s="33"/>
      <c r="AE8703" s="33"/>
      <c r="AF8703" s="33">
        <v>0</v>
      </c>
      <c r="AG8703" s="33"/>
      <c r="AH8703" s="33"/>
      <c r="AI8703" s="33">
        <v>1.34</v>
      </c>
      <c r="AJ8703" s="33" t="s">
        <v>413</v>
      </c>
      <c r="AK8703" s="36">
        <v>26.15</v>
      </c>
      <c r="AL8703" s="36">
        <v>109.7</v>
      </c>
      <c r="AM8703" s="33">
        <v>400</v>
      </c>
      <c r="AN8703" s="33">
        <v>1996</v>
      </c>
      <c r="AP8703" s="33"/>
      <c r="AQ8703">
        <v>80101</v>
      </c>
      <c r="AR8703" s="33" t="s">
        <v>1622</v>
      </c>
    </row>
    <row r="8704" spans="1:44" x14ac:dyDescent="0.25">
      <c r="A8704" s="33">
        <v>10576</v>
      </c>
      <c r="B8704" s="33" t="s">
        <v>167</v>
      </c>
      <c r="C8704" s="33">
        <v>180</v>
      </c>
      <c r="D8704" s="1" t="s">
        <v>148</v>
      </c>
      <c r="E8704" s="33"/>
      <c r="F8704" s="33" t="s">
        <v>859</v>
      </c>
      <c r="G8704" s="34"/>
      <c r="H8704" s="33">
        <v>11</v>
      </c>
      <c r="I8704" s="33"/>
      <c r="J8704" s="33"/>
      <c r="K8704" s="37"/>
      <c r="L8704" s="35"/>
      <c r="M8704" s="33"/>
      <c r="N8704" s="33"/>
      <c r="O8704" s="33">
        <v>77.86</v>
      </c>
      <c r="P8704" s="33">
        <v>16.55</v>
      </c>
      <c r="Q8704" s="33">
        <v>12.07</v>
      </c>
      <c r="R8704" s="33">
        <v>18.63</v>
      </c>
      <c r="S8704" s="33"/>
      <c r="T8704" s="33"/>
      <c r="U8704" s="33"/>
      <c r="V8704" s="33"/>
      <c r="W8704" s="33"/>
      <c r="Y8704" s="33"/>
      <c r="Z8704" s="33"/>
      <c r="AA8704" s="33"/>
      <c r="AB8704" s="33"/>
      <c r="AC8704" s="33"/>
      <c r="AD8704" s="33"/>
      <c r="AE8704" s="33"/>
      <c r="AF8704" s="33">
        <v>0</v>
      </c>
      <c r="AG8704" s="33"/>
      <c r="AH8704" s="33"/>
      <c r="AI8704" s="33">
        <v>1.9</v>
      </c>
      <c r="AJ8704" s="33" t="s">
        <v>413</v>
      </c>
      <c r="AK8704" s="36">
        <v>26.15</v>
      </c>
      <c r="AL8704" s="36">
        <v>109.7</v>
      </c>
      <c r="AM8704" s="33">
        <v>400</v>
      </c>
      <c r="AN8704" s="33">
        <v>1996</v>
      </c>
      <c r="AP8704" s="33"/>
      <c r="AQ8704">
        <v>80101</v>
      </c>
      <c r="AR8704" s="33" t="s">
        <v>1622</v>
      </c>
    </row>
    <row r="8705" spans="1:44" x14ac:dyDescent="0.25">
      <c r="A8705" s="33">
        <v>10577</v>
      </c>
      <c r="B8705" s="33" t="s">
        <v>167</v>
      </c>
      <c r="C8705" s="33">
        <v>180</v>
      </c>
      <c r="D8705" s="1" t="s">
        <v>148</v>
      </c>
      <c r="E8705" s="33"/>
      <c r="F8705" s="33" t="s">
        <v>859</v>
      </c>
      <c r="G8705" s="34"/>
      <c r="H8705" s="33">
        <v>17</v>
      </c>
      <c r="I8705" s="33"/>
      <c r="J8705" s="33"/>
      <c r="K8705" s="37"/>
      <c r="L8705" s="35"/>
      <c r="M8705" s="33"/>
      <c r="N8705" s="33"/>
      <c r="O8705" s="33">
        <v>127.7</v>
      </c>
      <c r="P8705" s="33">
        <v>18.489999999999998</v>
      </c>
      <c r="Q8705" s="33">
        <v>10.039999999999999</v>
      </c>
      <c r="R8705" s="33">
        <v>17.510000000000002</v>
      </c>
      <c r="S8705" s="33"/>
      <c r="T8705" s="33"/>
      <c r="U8705" s="33"/>
      <c r="V8705" s="33"/>
      <c r="W8705" s="33"/>
      <c r="Y8705" s="33"/>
      <c r="Z8705" s="33"/>
      <c r="AA8705" s="33"/>
      <c r="AB8705" s="33"/>
      <c r="AC8705" s="33"/>
      <c r="AD8705" s="33"/>
      <c r="AE8705" s="33"/>
      <c r="AF8705" s="33">
        <v>0</v>
      </c>
      <c r="AG8705" s="33"/>
      <c r="AH8705" s="33"/>
      <c r="AI8705" s="33">
        <v>2.78</v>
      </c>
      <c r="AJ8705" s="33" t="s">
        <v>413</v>
      </c>
      <c r="AK8705" s="36">
        <v>26.15</v>
      </c>
      <c r="AL8705" s="36">
        <v>109.7</v>
      </c>
      <c r="AM8705" s="33">
        <v>400</v>
      </c>
      <c r="AN8705" s="33">
        <v>1996</v>
      </c>
      <c r="AP8705" s="33"/>
      <c r="AQ8705">
        <v>80101</v>
      </c>
      <c r="AR8705" s="33" t="s">
        <v>1622</v>
      </c>
    </row>
    <row r="8706" spans="1:44" x14ac:dyDescent="0.25">
      <c r="A8706" s="33">
        <v>10578</v>
      </c>
      <c r="B8706" s="33" t="s">
        <v>167</v>
      </c>
      <c r="C8706" s="33">
        <v>180</v>
      </c>
      <c r="D8706" s="1" t="s">
        <v>148</v>
      </c>
      <c r="E8706" s="33"/>
      <c r="F8706" s="33" t="s">
        <v>859</v>
      </c>
      <c r="G8706" s="34"/>
      <c r="H8706" s="33">
        <v>21</v>
      </c>
      <c r="I8706" s="33"/>
      <c r="J8706" s="33"/>
      <c r="K8706" s="37"/>
      <c r="L8706" s="35"/>
      <c r="M8706" s="33"/>
      <c r="N8706" s="33"/>
      <c r="O8706" s="33">
        <v>130.76</v>
      </c>
      <c r="P8706" s="33">
        <v>17.41</v>
      </c>
      <c r="Q8706" s="33">
        <v>11.93</v>
      </c>
      <c r="R8706" s="33">
        <v>18.11</v>
      </c>
      <c r="S8706" s="33"/>
      <c r="T8706" s="33"/>
      <c r="U8706" s="33"/>
      <c r="V8706" s="33"/>
      <c r="W8706" s="33"/>
      <c r="Y8706" s="33"/>
      <c r="Z8706" s="33"/>
      <c r="AA8706" s="33"/>
      <c r="AB8706" s="33"/>
      <c r="AC8706" s="33"/>
      <c r="AD8706" s="33"/>
      <c r="AE8706" s="33"/>
      <c r="AF8706" s="33">
        <v>0</v>
      </c>
      <c r="AG8706" s="33"/>
      <c r="AH8706" s="33"/>
      <c r="AI8706" s="33">
        <v>5.39</v>
      </c>
      <c r="AJ8706" s="33" t="s">
        <v>413</v>
      </c>
      <c r="AK8706" s="36">
        <v>26.15</v>
      </c>
      <c r="AL8706" s="36">
        <v>109.7</v>
      </c>
      <c r="AM8706" s="33">
        <v>400</v>
      </c>
      <c r="AN8706" s="33">
        <v>1996</v>
      </c>
      <c r="AP8706" s="33"/>
      <c r="AQ8706">
        <v>80101</v>
      </c>
      <c r="AR8706" s="33" t="s">
        <v>1622</v>
      </c>
    </row>
    <row r="8707" spans="1:44" x14ac:dyDescent="0.25">
      <c r="A8707" s="33">
        <v>10579</v>
      </c>
      <c r="B8707" s="33" t="s">
        <v>167</v>
      </c>
      <c r="C8707" s="33">
        <v>180</v>
      </c>
      <c r="D8707" s="1" t="s">
        <v>148</v>
      </c>
      <c r="E8707" s="33"/>
      <c r="F8707" s="33" t="s">
        <v>859</v>
      </c>
      <c r="G8707" s="34"/>
      <c r="H8707" s="33">
        <v>27</v>
      </c>
      <c r="I8707" s="33"/>
      <c r="J8707" s="33"/>
      <c r="K8707" s="37"/>
      <c r="L8707" s="35"/>
      <c r="M8707" s="33"/>
      <c r="N8707" s="33"/>
      <c r="O8707" s="33">
        <v>214.98</v>
      </c>
      <c r="P8707" s="33">
        <v>29.11</v>
      </c>
      <c r="Q8707" s="33">
        <v>17.34</v>
      </c>
      <c r="R8707" s="33">
        <v>17.16</v>
      </c>
      <c r="S8707" s="33"/>
      <c r="T8707" s="33"/>
      <c r="U8707" s="33"/>
      <c r="V8707" s="33"/>
      <c r="W8707" s="33"/>
      <c r="Y8707" s="33"/>
      <c r="Z8707" s="33"/>
      <c r="AA8707" s="33"/>
      <c r="AB8707" s="33"/>
      <c r="AC8707" s="33"/>
      <c r="AD8707" s="33"/>
      <c r="AE8707" s="33"/>
      <c r="AF8707" s="33">
        <v>0</v>
      </c>
      <c r="AG8707" s="33"/>
      <c r="AH8707" s="33"/>
      <c r="AI8707" s="33">
        <v>6.91</v>
      </c>
      <c r="AJ8707" s="33" t="s">
        <v>413</v>
      </c>
      <c r="AK8707" s="36">
        <v>26.15</v>
      </c>
      <c r="AL8707" s="36">
        <v>109.7</v>
      </c>
      <c r="AM8707" s="33">
        <v>400</v>
      </c>
      <c r="AN8707" s="33">
        <v>1996</v>
      </c>
      <c r="AP8707" s="33"/>
      <c r="AQ8707">
        <v>80101</v>
      </c>
      <c r="AR8707" s="33" t="s">
        <v>1622</v>
      </c>
    </row>
    <row r="8708" spans="1:44" x14ac:dyDescent="0.25">
      <c r="A8708" s="33">
        <v>10580</v>
      </c>
      <c r="B8708" s="33" t="s">
        <v>1001</v>
      </c>
      <c r="C8708" s="33">
        <v>180</v>
      </c>
      <c r="D8708" s="33"/>
      <c r="E8708" s="33"/>
      <c r="F8708" s="33" t="s">
        <v>859</v>
      </c>
      <c r="G8708" s="34"/>
      <c r="H8708" s="33">
        <v>17</v>
      </c>
      <c r="I8708" s="33">
        <v>12.2</v>
      </c>
      <c r="J8708" s="33">
        <v>15.37</v>
      </c>
      <c r="K8708" s="37">
        <v>2150</v>
      </c>
      <c r="L8708" s="35"/>
      <c r="M8708" s="33"/>
      <c r="N8708" s="33">
        <v>233.92699999999999</v>
      </c>
      <c r="O8708" s="33">
        <v>115.09</v>
      </c>
      <c r="P8708" s="33"/>
      <c r="Q8708" s="33">
        <v>35.131</v>
      </c>
      <c r="R8708" s="33">
        <v>17.027999999999999</v>
      </c>
      <c r="S8708" s="33"/>
      <c r="T8708" s="33"/>
      <c r="U8708" s="33"/>
      <c r="V8708" s="33"/>
      <c r="W8708" s="33"/>
      <c r="Y8708" s="33"/>
      <c r="Z8708" s="33"/>
      <c r="AA8708" s="33"/>
      <c r="AB8708" s="33"/>
      <c r="AC8708" s="33"/>
      <c r="AD8708" s="33"/>
      <c r="AE8708" s="33"/>
      <c r="AF8708" s="33"/>
      <c r="AG8708" s="33"/>
      <c r="AH8708" s="33"/>
      <c r="AI8708" s="33"/>
      <c r="AJ8708" s="33" t="s">
        <v>413</v>
      </c>
      <c r="AK8708" s="36">
        <v>26.98</v>
      </c>
      <c r="AL8708" s="36">
        <v>116.88</v>
      </c>
      <c r="AM8708" s="33">
        <v>400</v>
      </c>
      <c r="AN8708" s="33">
        <v>1998</v>
      </c>
      <c r="AP8708" s="33"/>
      <c r="AQ8708">
        <v>40118</v>
      </c>
      <c r="AR8708" s="33" t="s">
        <v>1623</v>
      </c>
    </row>
    <row r="8709" spans="1:44" x14ac:dyDescent="0.25">
      <c r="A8709" s="33">
        <v>10581</v>
      </c>
      <c r="B8709" s="33" t="s">
        <v>1002</v>
      </c>
      <c r="C8709" s="33">
        <v>180</v>
      </c>
      <c r="D8709" s="33"/>
      <c r="E8709" s="33"/>
      <c r="F8709" s="33" t="s">
        <v>859</v>
      </c>
      <c r="G8709" s="34"/>
      <c r="H8709" s="33">
        <v>10</v>
      </c>
      <c r="I8709" s="33">
        <v>6.31</v>
      </c>
      <c r="J8709" s="33">
        <v>9.2100000000000009</v>
      </c>
      <c r="K8709" s="37">
        <v>2390</v>
      </c>
      <c r="L8709" s="35"/>
      <c r="M8709" s="33"/>
      <c r="N8709" s="33">
        <v>79.83</v>
      </c>
      <c r="O8709" s="33">
        <v>33.436</v>
      </c>
      <c r="P8709" s="33"/>
      <c r="Q8709" s="33">
        <v>9.9430000000000014</v>
      </c>
      <c r="R8709" s="33">
        <v>7.1219999999999999</v>
      </c>
      <c r="S8709" s="33"/>
      <c r="T8709" s="33"/>
      <c r="U8709" s="33"/>
      <c r="V8709" s="33"/>
      <c r="W8709" s="33"/>
      <c r="Y8709" s="33"/>
      <c r="Z8709" s="33"/>
      <c r="AA8709" s="33"/>
      <c r="AB8709" s="33"/>
      <c r="AC8709" s="33"/>
      <c r="AD8709" s="33"/>
      <c r="AE8709" s="33"/>
      <c r="AF8709" s="33">
        <v>0</v>
      </c>
      <c r="AG8709" s="33"/>
      <c r="AH8709" s="33"/>
      <c r="AI8709" s="33">
        <v>3.2109999999999999</v>
      </c>
      <c r="AJ8709" s="33" t="s">
        <v>413</v>
      </c>
      <c r="AK8709" s="36">
        <v>25.3</v>
      </c>
      <c r="AL8709" s="36">
        <v>118.35</v>
      </c>
      <c r="AM8709" s="33">
        <v>485</v>
      </c>
      <c r="AN8709" s="33">
        <v>1999</v>
      </c>
      <c r="AO8709" s="33">
        <v>1</v>
      </c>
      <c r="AP8709" s="33"/>
      <c r="AQ8709">
        <v>40118</v>
      </c>
      <c r="AR8709" s="33" t="s">
        <v>1624</v>
      </c>
    </row>
    <row r="8710" spans="1:44" x14ac:dyDescent="0.25">
      <c r="A8710" s="33">
        <v>10582</v>
      </c>
      <c r="B8710" s="33" t="s">
        <v>1004</v>
      </c>
      <c r="C8710" s="33">
        <v>180</v>
      </c>
      <c r="D8710" s="33"/>
      <c r="E8710" s="33"/>
      <c r="F8710" s="33" t="s">
        <v>859</v>
      </c>
      <c r="G8710" s="34"/>
      <c r="H8710" s="33">
        <v>10</v>
      </c>
      <c r="I8710" s="33">
        <v>8.3800000000000008</v>
      </c>
      <c r="J8710" s="33">
        <v>8.6199999999999992</v>
      </c>
      <c r="K8710" s="37">
        <v>2358</v>
      </c>
      <c r="L8710" s="35"/>
      <c r="M8710" s="33"/>
      <c r="N8710" s="33">
        <v>61.31</v>
      </c>
      <c r="O8710" s="33">
        <v>36.548999999999999</v>
      </c>
      <c r="P8710" s="33"/>
      <c r="Q8710" s="33">
        <v>13.298999999999999</v>
      </c>
      <c r="R8710" s="33">
        <v>9.7390000000000008</v>
      </c>
      <c r="S8710" s="33"/>
      <c r="T8710" s="33"/>
      <c r="U8710" s="33"/>
      <c r="V8710" s="33"/>
      <c r="W8710" s="33"/>
      <c r="Y8710" s="33"/>
      <c r="Z8710" s="33"/>
      <c r="AA8710" s="33"/>
      <c r="AB8710" s="33"/>
      <c r="AC8710" s="33"/>
      <c r="AD8710" s="33"/>
      <c r="AE8710" s="33"/>
      <c r="AF8710" s="33"/>
      <c r="AG8710" s="33"/>
      <c r="AH8710" s="33"/>
      <c r="AI8710" s="33"/>
      <c r="AJ8710" s="33" t="s">
        <v>413</v>
      </c>
      <c r="AK8710" s="36">
        <v>25.3</v>
      </c>
      <c r="AL8710" s="36">
        <v>118.35</v>
      </c>
      <c r="AM8710" s="33">
        <v>485</v>
      </c>
      <c r="AN8710" s="33">
        <v>1999</v>
      </c>
      <c r="AO8710" s="33">
        <v>1</v>
      </c>
      <c r="AP8710" s="33"/>
      <c r="AQ8710">
        <v>40118</v>
      </c>
      <c r="AR8710" s="33" t="s">
        <v>1624</v>
      </c>
    </row>
    <row r="8711" spans="1:44" x14ac:dyDescent="0.25">
      <c r="A8711" s="33">
        <v>10583</v>
      </c>
      <c r="B8711" s="33" t="s">
        <v>865</v>
      </c>
      <c r="C8711" s="33">
        <v>180</v>
      </c>
      <c r="D8711" s="33"/>
      <c r="E8711" s="33"/>
      <c r="F8711" s="33" t="s">
        <v>859</v>
      </c>
      <c r="G8711" s="34"/>
      <c r="H8711" s="33">
        <v>10</v>
      </c>
      <c r="I8711" s="33">
        <v>7.81</v>
      </c>
      <c r="J8711" s="33">
        <v>9.9</v>
      </c>
      <c r="K8711" s="37">
        <v>2350</v>
      </c>
      <c r="L8711" s="35"/>
      <c r="M8711" s="33"/>
      <c r="N8711" s="33">
        <v>104.51</v>
      </c>
      <c r="O8711" s="33">
        <v>43.759</v>
      </c>
      <c r="P8711" s="33"/>
      <c r="Q8711" s="33">
        <v>12.783999999999999</v>
      </c>
      <c r="R8711" s="33">
        <v>8.4909999999999997</v>
      </c>
      <c r="S8711" s="33"/>
      <c r="T8711" s="33"/>
      <c r="U8711" s="33"/>
      <c r="V8711" s="33"/>
      <c r="W8711" s="33"/>
      <c r="Y8711" s="33"/>
      <c r="Z8711" s="33"/>
      <c r="AA8711" s="33"/>
      <c r="AB8711" s="33"/>
      <c r="AC8711" s="33"/>
      <c r="AD8711" s="33"/>
      <c r="AE8711" s="33"/>
      <c r="AF8711" s="33">
        <v>0</v>
      </c>
      <c r="AG8711" s="33"/>
      <c r="AH8711" s="33"/>
      <c r="AI8711" s="33">
        <v>5.3209999999999997</v>
      </c>
      <c r="AJ8711" s="33" t="s">
        <v>413</v>
      </c>
      <c r="AK8711" s="36">
        <v>25.3</v>
      </c>
      <c r="AL8711" s="36">
        <v>118.35</v>
      </c>
      <c r="AM8711" s="33">
        <v>485</v>
      </c>
      <c r="AN8711" s="33">
        <v>1999</v>
      </c>
      <c r="AO8711" s="33">
        <v>1</v>
      </c>
      <c r="AP8711" s="33"/>
      <c r="AQ8711">
        <v>40118</v>
      </c>
      <c r="AR8711" s="33" t="s">
        <v>1624</v>
      </c>
    </row>
    <row r="8712" spans="1:44" x14ac:dyDescent="0.25">
      <c r="A8712" s="33">
        <v>10584</v>
      </c>
      <c r="B8712" s="33" t="s">
        <v>998</v>
      </c>
      <c r="C8712" s="33">
        <v>180</v>
      </c>
      <c r="D8712" s="33"/>
      <c r="E8712" s="33"/>
      <c r="F8712" s="33" t="s">
        <v>860</v>
      </c>
      <c r="G8712" s="34"/>
      <c r="H8712" s="33">
        <v>8</v>
      </c>
      <c r="I8712" s="33">
        <v>6.4</v>
      </c>
      <c r="J8712" s="33">
        <v>4.7</v>
      </c>
      <c r="K8712" s="37">
        <v>10048</v>
      </c>
      <c r="L8712" s="35"/>
      <c r="M8712" s="33"/>
      <c r="N8712" s="33">
        <v>64.8</v>
      </c>
      <c r="O8712" s="33">
        <v>31.9</v>
      </c>
      <c r="P8712" s="33"/>
      <c r="Q8712" s="33">
        <v>6.6</v>
      </c>
      <c r="R8712" s="33">
        <v>2.9</v>
      </c>
      <c r="S8712" s="33"/>
      <c r="T8712" s="33"/>
      <c r="U8712" s="33"/>
      <c r="V8712" s="33"/>
      <c r="W8712" s="33"/>
      <c r="Y8712" s="33"/>
      <c r="Z8712" s="33"/>
      <c r="AA8712" s="33"/>
      <c r="AB8712" s="33"/>
      <c r="AC8712" s="33"/>
      <c r="AD8712" s="33"/>
      <c r="AE8712" s="33"/>
      <c r="AF8712" s="33"/>
      <c r="AG8712" s="33"/>
      <c r="AH8712" s="33"/>
      <c r="AI8712" s="33"/>
      <c r="AJ8712" s="33" t="s">
        <v>413</v>
      </c>
      <c r="AK8712" s="36">
        <v>26.71</v>
      </c>
      <c r="AL8712" s="36">
        <v>117.71</v>
      </c>
      <c r="AM8712" s="33">
        <v>663</v>
      </c>
      <c r="AN8712" s="33"/>
      <c r="AO8712" s="33">
        <v>1</v>
      </c>
      <c r="AP8712" s="33"/>
      <c r="AQ8712">
        <v>40118</v>
      </c>
      <c r="AR8712" s="33" t="s">
        <v>1625</v>
      </c>
    </row>
    <row r="8713" spans="1:44" x14ac:dyDescent="0.25">
      <c r="A8713" s="33">
        <v>10585</v>
      </c>
      <c r="B8713" s="33" t="s">
        <v>998</v>
      </c>
      <c r="C8713" s="33">
        <v>180</v>
      </c>
      <c r="D8713" s="33"/>
      <c r="E8713" s="33"/>
      <c r="F8713" s="33" t="s">
        <v>860</v>
      </c>
      <c r="G8713" s="34"/>
      <c r="H8713" s="33">
        <v>6</v>
      </c>
      <c r="I8713" s="33">
        <v>7</v>
      </c>
      <c r="J8713" s="33">
        <v>4.2</v>
      </c>
      <c r="K8713" s="37">
        <v>11133</v>
      </c>
      <c r="L8713" s="35"/>
      <c r="M8713" s="33"/>
      <c r="N8713" s="33">
        <v>63.5</v>
      </c>
      <c r="O8713" s="33">
        <v>32.799999999999997</v>
      </c>
      <c r="P8713" s="33"/>
      <c r="Q8713" s="33">
        <v>5.3</v>
      </c>
      <c r="R8713" s="33">
        <v>4.8</v>
      </c>
      <c r="S8713" s="33"/>
      <c r="T8713" s="33"/>
      <c r="U8713" s="33"/>
      <c r="V8713" s="33"/>
      <c r="W8713" s="33"/>
      <c r="Y8713" s="33"/>
      <c r="Z8713" s="33"/>
      <c r="AA8713" s="33"/>
      <c r="AB8713" s="33"/>
      <c r="AC8713" s="33"/>
      <c r="AD8713" s="33"/>
      <c r="AE8713" s="33"/>
      <c r="AF8713" s="33"/>
      <c r="AG8713" s="33"/>
      <c r="AH8713" s="33"/>
      <c r="AI8713" s="33"/>
      <c r="AJ8713" s="33" t="s">
        <v>413</v>
      </c>
      <c r="AK8713" s="36">
        <v>26.71</v>
      </c>
      <c r="AL8713" s="36">
        <v>117.71</v>
      </c>
      <c r="AM8713" s="33">
        <v>663</v>
      </c>
      <c r="AN8713" s="33"/>
      <c r="AO8713" s="33">
        <v>1</v>
      </c>
      <c r="AP8713" s="33"/>
      <c r="AQ8713">
        <v>40118</v>
      </c>
      <c r="AR8713" s="33" t="s">
        <v>1625</v>
      </c>
    </row>
    <row r="8714" spans="1:44" x14ac:dyDescent="0.25">
      <c r="A8714" s="33">
        <v>10586</v>
      </c>
      <c r="B8714" s="33" t="s">
        <v>1003</v>
      </c>
      <c r="C8714" s="33">
        <v>180</v>
      </c>
      <c r="D8714" s="33"/>
      <c r="E8714" s="33"/>
      <c r="F8714" s="33" t="s">
        <v>859</v>
      </c>
      <c r="G8714" s="34"/>
      <c r="H8714" s="33">
        <v>16</v>
      </c>
      <c r="I8714" s="33">
        <v>8.26</v>
      </c>
      <c r="J8714" s="33">
        <v>12.9</v>
      </c>
      <c r="K8714" s="37">
        <v>2595</v>
      </c>
      <c r="L8714" s="35"/>
      <c r="M8714" s="33"/>
      <c r="N8714" s="33">
        <v>131.30699999999999</v>
      </c>
      <c r="O8714" s="33">
        <v>77.36</v>
      </c>
      <c r="P8714" s="33"/>
      <c r="Q8714" s="33">
        <v>9.5199999999999978</v>
      </c>
      <c r="R8714" s="33">
        <v>9.3800000000000008</v>
      </c>
      <c r="S8714" s="33"/>
      <c r="T8714" s="33"/>
      <c r="U8714" s="33"/>
      <c r="V8714" s="33"/>
      <c r="W8714" s="33"/>
      <c r="Y8714" s="33">
        <v>4.8600000000000003</v>
      </c>
      <c r="Z8714" s="33"/>
      <c r="AA8714" s="33"/>
      <c r="AB8714" s="33"/>
      <c r="AC8714" s="33">
        <v>2.0699999999999998</v>
      </c>
      <c r="AD8714" s="33"/>
      <c r="AE8714" s="33"/>
      <c r="AF8714" s="33"/>
      <c r="AG8714" s="33"/>
      <c r="AH8714" s="33"/>
      <c r="AI8714" s="33"/>
      <c r="AJ8714" s="33" t="s">
        <v>413</v>
      </c>
      <c r="AK8714" s="36">
        <v>26.38</v>
      </c>
      <c r="AL8714" s="36">
        <v>117.79</v>
      </c>
      <c r="AM8714" s="33">
        <v>215</v>
      </c>
      <c r="AN8714" s="33"/>
      <c r="AO8714" s="33">
        <v>1</v>
      </c>
      <c r="AP8714" s="33"/>
      <c r="AQ8714">
        <v>40118</v>
      </c>
      <c r="AR8714" s="33" t="s">
        <v>1626</v>
      </c>
    </row>
    <row r="8715" spans="1:44" x14ac:dyDescent="0.25">
      <c r="A8715" s="33">
        <v>10587</v>
      </c>
      <c r="B8715" s="33" t="s">
        <v>1002</v>
      </c>
      <c r="C8715" s="33">
        <v>180</v>
      </c>
      <c r="D8715" s="33"/>
      <c r="E8715" s="33"/>
      <c r="F8715" s="33" t="s">
        <v>859</v>
      </c>
      <c r="G8715" s="34"/>
      <c r="H8715" s="33">
        <v>16</v>
      </c>
      <c r="I8715" s="33">
        <v>7.72</v>
      </c>
      <c r="J8715" s="33">
        <v>13.4</v>
      </c>
      <c r="K8715" s="37">
        <v>2150</v>
      </c>
      <c r="L8715" s="35"/>
      <c r="M8715" s="33"/>
      <c r="N8715" s="33">
        <v>118.25</v>
      </c>
      <c r="O8715" s="33">
        <v>64.52</v>
      </c>
      <c r="P8715" s="33"/>
      <c r="Q8715" s="33">
        <v>10.399999999999999</v>
      </c>
      <c r="R8715" s="33">
        <v>8.43</v>
      </c>
      <c r="S8715" s="33"/>
      <c r="T8715" s="33"/>
      <c r="U8715" s="33"/>
      <c r="V8715" s="33"/>
      <c r="W8715" s="33"/>
      <c r="Y8715" s="33">
        <v>6.48</v>
      </c>
      <c r="Z8715" s="33"/>
      <c r="AA8715" s="33"/>
      <c r="AB8715" s="33"/>
      <c r="AC8715" s="33">
        <v>3.22</v>
      </c>
      <c r="AD8715" s="33"/>
      <c r="AE8715" s="33"/>
      <c r="AF8715" s="33"/>
      <c r="AG8715" s="33"/>
      <c r="AH8715" s="33"/>
      <c r="AI8715" s="33"/>
      <c r="AJ8715" s="33" t="s">
        <v>413</v>
      </c>
      <c r="AK8715" s="36">
        <v>26.38</v>
      </c>
      <c r="AL8715" s="36">
        <v>117.79</v>
      </c>
      <c r="AM8715" s="33">
        <v>215</v>
      </c>
      <c r="AN8715" s="33"/>
      <c r="AO8715" s="33">
        <v>1</v>
      </c>
      <c r="AP8715" s="33"/>
      <c r="AQ8715">
        <v>40118</v>
      </c>
      <c r="AR8715" s="33" t="s">
        <v>1626</v>
      </c>
    </row>
    <row r="8716" spans="1:44" x14ac:dyDescent="0.25">
      <c r="A8716" s="33">
        <v>10588</v>
      </c>
      <c r="B8716" s="33" t="s">
        <v>167</v>
      </c>
      <c r="C8716" s="33">
        <v>180</v>
      </c>
      <c r="D8716" s="1" t="s">
        <v>148</v>
      </c>
      <c r="E8716" s="33"/>
      <c r="F8716" s="33" t="s">
        <v>859</v>
      </c>
      <c r="G8716" s="34"/>
      <c r="H8716" s="33">
        <v>14</v>
      </c>
      <c r="I8716" s="33">
        <v>8.06</v>
      </c>
      <c r="J8716" s="33">
        <v>10.87</v>
      </c>
      <c r="K8716" s="37">
        <v>2950</v>
      </c>
      <c r="L8716" s="35"/>
      <c r="M8716" s="33"/>
      <c r="N8716" s="33">
        <v>113.28</v>
      </c>
      <c r="O8716" s="33">
        <v>33.340000000000003</v>
      </c>
      <c r="P8716" s="33"/>
      <c r="Q8716" s="33">
        <v>12.04</v>
      </c>
      <c r="R8716" s="33">
        <v>7.7</v>
      </c>
      <c r="S8716" s="33"/>
      <c r="T8716" s="33"/>
      <c r="U8716" s="33"/>
      <c r="V8716" s="33"/>
      <c r="W8716" s="33"/>
      <c r="Y8716" s="33"/>
      <c r="Z8716" s="33"/>
      <c r="AA8716" s="33"/>
      <c r="AB8716" s="33"/>
      <c r="AC8716" s="33"/>
      <c r="AD8716" s="33"/>
      <c r="AE8716" s="33"/>
      <c r="AF8716" s="33">
        <v>0</v>
      </c>
      <c r="AG8716" s="33"/>
      <c r="AH8716" s="33"/>
      <c r="AI8716" s="33">
        <v>3.2109999999999999</v>
      </c>
      <c r="AJ8716" s="33" t="s">
        <v>413</v>
      </c>
      <c r="AK8716" s="36">
        <v>27.85</v>
      </c>
      <c r="AL8716" s="36">
        <v>117.53</v>
      </c>
      <c r="AM8716" s="33">
        <v>405</v>
      </c>
      <c r="AN8716" s="33"/>
      <c r="AO8716" s="33">
        <v>1</v>
      </c>
      <c r="AP8716" s="33"/>
      <c r="AQ8716">
        <v>40118</v>
      </c>
      <c r="AR8716" s="33" t="s">
        <v>1627</v>
      </c>
    </row>
    <row r="8717" spans="1:44" x14ac:dyDescent="0.25">
      <c r="A8717" s="33">
        <v>10589</v>
      </c>
      <c r="B8717" s="33" t="s">
        <v>1006</v>
      </c>
      <c r="C8717" s="33">
        <v>180</v>
      </c>
      <c r="D8717" s="33"/>
      <c r="E8717" s="33"/>
      <c r="F8717" s="33" t="s">
        <v>859</v>
      </c>
      <c r="G8717" s="34"/>
      <c r="H8717" s="33">
        <v>14</v>
      </c>
      <c r="I8717" s="33">
        <v>10.8</v>
      </c>
      <c r="J8717" s="33">
        <v>9</v>
      </c>
      <c r="K8717" s="37">
        <v>2895</v>
      </c>
      <c r="L8717" s="35"/>
      <c r="M8717" s="33"/>
      <c r="N8717" s="33">
        <v>105.38</v>
      </c>
      <c r="O8717" s="33">
        <v>20.2</v>
      </c>
      <c r="P8717" s="33"/>
      <c r="Q8717" s="33">
        <v>9.64</v>
      </c>
      <c r="R8717" s="33">
        <v>8.34</v>
      </c>
      <c r="S8717" s="33"/>
      <c r="T8717" s="33"/>
      <c r="U8717" s="33"/>
      <c r="V8717" s="33"/>
      <c r="W8717" s="33"/>
      <c r="Y8717" s="33"/>
      <c r="Z8717" s="33"/>
      <c r="AA8717" s="33"/>
      <c r="AB8717" s="33"/>
      <c r="AC8717" s="33"/>
      <c r="AD8717" s="33"/>
      <c r="AE8717" s="33"/>
      <c r="AF8717" s="33">
        <v>0</v>
      </c>
      <c r="AG8717" s="33"/>
      <c r="AH8717" s="33"/>
      <c r="AI8717" s="33">
        <v>6.1020000000000003</v>
      </c>
      <c r="AJ8717" s="33" t="s">
        <v>413</v>
      </c>
      <c r="AK8717" s="36">
        <v>27.85</v>
      </c>
      <c r="AL8717" s="36">
        <v>117.53</v>
      </c>
      <c r="AM8717" s="33">
        <v>405</v>
      </c>
      <c r="AN8717" s="33"/>
      <c r="AO8717" s="33">
        <v>1</v>
      </c>
      <c r="AP8717" s="33"/>
      <c r="AQ8717">
        <v>40118</v>
      </c>
      <c r="AR8717" s="33" t="s">
        <v>1627</v>
      </c>
    </row>
    <row r="8718" spans="1:44" x14ac:dyDescent="0.25">
      <c r="A8718" s="33">
        <v>10590</v>
      </c>
      <c r="B8718" s="33" t="s">
        <v>866</v>
      </c>
      <c r="C8718" s="33">
        <v>180</v>
      </c>
      <c r="D8718" s="1" t="s">
        <v>148</v>
      </c>
      <c r="E8718" s="33"/>
      <c r="F8718" s="33" t="s">
        <v>859</v>
      </c>
      <c r="G8718" s="34"/>
      <c r="H8718" s="33">
        <v>14</v>
      </c>
      <c r="I8718" s="33">
        <v>10.28</v>
      </c>
      <c r="J8718" s="33">
        <v>11.31</v>
      </c>
      <c r="K8718" s="37">
        <v>3000</v>
      </c>
      <c r="L8718" s="35"/>
      <c r="M8718" s="33"/>
      <c r="N8718" s="33">
        <v>160.19999999999999</v>
      </c>
      <c r="O8718" s="33">
        <v>41.94</v>
      </c>
      <c r="P8718" s="33"/>
      <c r="Q8718" s="33">
        <v>13.110000000000001</v>
      </c>
      <c r="R8718" s="33">
        <v>10.62</v>
      </c>
      <c r="S8718" s="33"/>
      <c r="T8718" s="33"/>
      <c r="U8718" s="33"/>
      <c r="V8718" s="33"/>
      <c r="W8718" s="33"/>
      <c r="Y8718" s="33"/>
      <c r="Z8718" s="33"/>
      <c r="AA8718" s="33"/>
      <c r="AB8718" s="33"/>
      <c r="AC8718" s="33"/>
      <c r="AD8718" s="33"/>
      <c r="AE8718" s="33"/>
      <c r="AF8718" s="33">
        <v>0</v>
      </c>
      <c r="AG8718" s="33"/>
      <c r="AH8718" s="33"/>
      <c r="AI8718" s="33">
        <v>6.0830000000000002</v>
      </c>
      <c r="AJ8718" s="33" t="s">
        <v>413</v>
      </c>
      <c r="AK8718" s="36">
        <v>27.85</v>
      </c>
      <c r="AL8718" s="36">
        <v>117.53</v>
      </c>
      <c r="AM8718" s="33">
        <v>405</v>
      </c>
      <c r="AN8718" s="33"/>
      <c r="AO8718" s="33">
        <v>1</v>
      </c>
      <c r="AP8718" s="33"/>
      <c r="AQ8718">
        <v>40118</v>
      </c>
      <c r="AR8718" s="33" t="s">
        <v>1627</v>
      </c>
    </row>
    <row r="8719" spans="1:44" x14ac:dyDescent="0.25">
      <c r="A8719" s="33">
        <v>10591</v>
      </c>
      <c r="B8719" s="33" t="s">
        <v>1007</v>
      </c>
      <c r="C8719" s="33">
        <v>180</v>
      </c>
      <c r="D8719" s="33"/>
      <c r="E8719" s="33"/>
      <c r="F8719" s="33" t="s">
        <v>859</v>
      </c>
      <c r="G8719" s="34"/>
      <c r="H8719" s="33">
        <v>15</v>
      </c>
      <c r="I8719" s="33">
        <v>12.2</v>
      </c>
      <c r="J8719" s="33">
        <v>18.5</v>
      </c>
      <c r="K8719" s="37">
        <v>692</v>
      </c>
      <c r="L8719" s="35"/>
      <c r="M8719" s="33"/>
      <c r="N8719" s="33">
        <v>110.789</v>
      </c>
      <c r="O8719" s="33">
        <v>56.78</v>
      </c>
      <c r="P8719" s="33"/>
      <c r="Q8719" s="33">
        <v>20.67</v>
      </c>
      <c r="R8719" s="33">
        <v>5.81</v>
      </c>
      <c r="S8719" s="33"/>
      <c r="T8719" s="33"/>
      <c r="U8719" s="33"/>
      <c r="V8719" s="33"/>
      <c r="W8719" s="33"/>
      <c r="Y8719" s="33">
        <v>2.1800000000000002</v>
      </c>
      <c r="Z8719" s="33"/>
      <c r="AA8719" s="33"/>
      <c r="AB8719" s="33"/>
      <c r="AC8719" s="33">
        <v>0.63</v>
      </c>
      <c r="AD8719" s="33"/>
      <c r="AE8719" s="33"/>
      <c r="AF8719" s="33"/>
      <c r="AG8719" s="33"/>
      <c r="AH8719" s="33"/>
      <c r="AI8719" s="33"/>
      <c r="AJ8719" s="33" t="s">
        <v>413</v>
      </c>
      <c r="AK8719" s="36">
        <v>26.38</v>
      </c>
      <c r="AL8719" s="36">
        <v>117.79</v>
      </c>
      <c r="AM8719" s="33">
        <v>430</v>
      </c>
      <c r="AN8719" s="33"/>
      <c r="AO8719" s="33">
        <v>1</v>
      </c>
      <c r="AP8719" s="33"/>
      <c r="AQ8719">
        <v>40118</v>
      </c>
      <c r="AR8719" s="33" t="s">
        <v>1628</v>
      </c>
    </row>
    <row r="8720" spans="1:44" x14ac:dyDescent="0.25">
      <c r="A8720" s="33">
        <v>10592</v>
      </c>
      <c r="B8720" s="33" t="s">
        <v>1007</v>
      </c>
      <c r="C8720" s="33">
        <v>180</v>
      </c>
      <c r="D8720" s="33"/>
      <c r="E8720" s="33"/>
      <c r="F8720" s="33" t="s">
        <v>859</v>
      </c>
      <c r="G8720" s="34"/>
      <c r="H8720" s="33">
        <v>15</v>
      </c>
      <c r="I8720" s="33">
        <v>14.8</v>
      </c>
      <c r="J8720" s="33">
        <v>19.3</v>
      </c>
      <c r="K8720" s="37">
        <v>725</v>
      </c>
      <c r="L8720" s="35"/>
      <c r="M8720" s="33"/>
      <c r="N8720" s="33">
        <v>152.54</v>
      </c>
      <c r="O8720" s="33">
        <v>59.32</v>
      </c>
      <c r="P8720" s="33"/>
      <c r="Q8720" s="33">
        <v>21.05</v>
      </c>
      <c r="R8720" s="33">
        <v>6.3</v>
      </c>
      <c r="S8720" s="33"/>
      <c r="T8720" s="33"/>
      <c r="U8720" s="33"/>
      <c r="V8720" s="33"/>
      <c r="W8720" s="33"/>
      <c r="Y8720" s="33">
        <v>2.31</v>
      </c>
      <c r="Z8720" s="33"/>
      <c r="AA8720" s="33"/>
      <c r="AB8720" s="33"/>
      <c r="AC8720" s="33">
        <v>0.65</v>
      </c>
      <c r="AD8720" s="33"/>
      <c r="AE8720" s="33"/>
      <c r="AF8720" s="33"/>
      <c r="AG8720" s="33"/>
      <c r="AH8720" s="33"/>
      <c r="AI8720" s="33"/>
      <c r="AJ8720" s="33" t="s">
        <v>413</v>
      </c>
      <c r="AK8720" s="36">
        <v>26.38</v>
      </c>
      <c r="AL8720" s="36">
        <v>117.79</v>
      </c>
      <c r="AM8720" s="33">
        <v>400</v>
      </c>
      <c r="AN8720" s="33"/>
      <c r="AO8720" s="33">
        <v>1</v>
      </c>
      <c r="AP8720" s="33"/>
      <c r="AQ8720">
        <v>40118</v>
      </c>
      <c r="AR8720" s="33" t="s">
        <v>1628</v>
      </c>
    </row>
    <row r="8721" spans="1:44" x14ac:dyDescent="0.25">
      <c r="A8721" s="33">
        <v>10593</v>
      </c>
      <c r="B8721" s="33" t="s">
        <v>1008</v>
      </c>
      <c r="C8721" s="33">
        <v>102</v>
      </c>
      <c r="D8721" s="33" t="s">
        <v>863</v>
      </c>
      <c r="E8721" s="33"/>
      <c r="F8721" s="33" t="s">
        <v>864</v>
      </c>
      <c r="G8721" s="34"/>
      <c r="H8721" s="33">
        <v>47</v>
      </c>
      <c r="I8721" s="33"/>
      <c r="J8721" s="33"/>
      <c r="K8721" s="37"/>
      <c r="L8721" s="35"/>
      <c r="M8721" s="33"/>
      <c r="N8721" s="33">
        <v>197.60499999999999</v>
      </c>
      <c r="O8721" s="33">
        <v>66.83</v>
      </c>
      <c r="P8721" s="33">
        <v>7.75</v>
      </c>
      <c r="Q8721" s="33">
        <v>29.96</v>
      </c>
      <c r="R8721" s="33">
        <v>22.72</v>
      </c>
      <c r="S8721" s="33"/>
      <c r="T8721" s="33"/>
      <c r="U8721" s="33"/>
      <c r="V8721" s="33"/>
      <c r="W8721" s="33"/>
      <c r="Y8721" s="33"/>
      <c r="Z8721" s="33">
        <v>1.4139999999999999</v>
      </c>
      <c r="AA8721" s="33"/>
      <c r="AB8721" s="33">
        <v>0.104</v>
      </c>
      <c r="AC8721" s="33"/>
      <c r="AD8721" s="33"/>
      <c r="AE8721" s="33"/>
      <c r="AF8721" s="33">
        <v>0</v>
      </c>
      <c r="AG8721" s="33"/>
      <c r="AH8721" s="33"/>
      <c r="AI8721" s="33">
        <v>40.42</v>
      </c>
      <c r="AJ8721" s="33" t="s">
        <v>413</v>
      </c>
      <c r="AK8721" s="36">
        <v>33.43</v>
      </c>
      <c r="AL8721" s="36">
        <v>108.45</v>
      </c>
      <c r="AM8721" s="33">
        <v>2100</v>
      </c>
      <c r="AN8721" s="37"/>
      <c r="AP8721" s="33"/>
      <c r="AQ8721">
        <v>80434</v>
      </c>
      <c r="AR8721" s="33" t="s">
        <v>3314</v>
      </c>
    </row>
    <row r="8722" spans="1:44" x14ac:dyDescent="0.25">
      <c r="A8722" s="33">
        <v>10594</v>
      </c>
      <c r="B8722" s="33" t="s">
        <v>991</v>
      </c>
      <c r="C8722" s="33">
        <v>101</v>
      </c>
      <c r="D8722" s="33" t="s">
        <v>851</v>
      </c>
      <c r="E8722" s="33"/>
      <c r="F8722" s="33" t="s">
        <v>860</v>
      </c>
      <c r="G8722" s="34"/>
      <c r="H8722" s="33">
        <v>30</v>
      </c>
      <c r="I8722" s="33"/>
      <c r="J8722" s="33"/>
      <c r="K8722" s="37"/>
      <c r="L8722" s="35"/>
      <c r="M8722" s="33"/>
      <c r="N8722" s="33">
        <v>157.358</v>
      </c>
      <c r="O8722" s="33">
        <v>59.66</v>
      </c>
      <c r="P8722" s="33">
        <v>6.5</v>
      </c>
      <c r="Q8722" s="33">
        <v>24.450000000000003</v>
      </c>
      <c r="R8722" s="33">
        <v>9</v>
      </c>
      <c r="S8722" s="33"/>
      <c r="T8722" s="33"/>
      <c r="U8722" s="33"/>
      <c r="V8722" s="33"/>
      <c r="W8722" s="33"/>
      <c r="Y8722" s="33"/>
      <c r="Z8722" s="33">
        <v>2.6549999999999998</v>
      </c>
      <c r="AA8722" s="33"/>
      <c r="AB8722" s="33">
        <v>0.57599999999999996</v>
      </c>
      <c r="AC8722" s="33"/>
      <c r="AD8722" s="33"/>
      <c r="AE8722" s="33"/>
      <c r="AF8722" s="33">
        <v>0</v>
      </c>
      <c r="AG8722" s="33"/>
      <c r="AH8722" s="33"/>
      <c r="AI8722" s="33">
        <v>18.62</v>
      </c>
      <c r="AJ8722" s="33" t="s">
        <v>413</v>
      </c>
      <c r="AK8722" s="36">
        <v>33.43</v>
      </c>
      <c r="AL8722" s="36">
        <v>108.45</v>
      </c>
      <c r="AM8722" s="33">
        <v>1750</v>
      </c>
      <c r="AN8722" s="37"/>
      <c r="AP8722" s="33"/>
      <c r="AQ8722">
        <v>80434</v>
      </c>
      <c r="AR8722" s="33" t="s">
        <v>3314</v>
      </c>
    </row>
    <row r="8723" spans="1:44" x14ac:dyDescent="0.25">
      <c r="A8723" s="33">
        <v>10595</v>
      </c>
      <c r="B8723" s="33" t="s">
        <v>996</v>
      </c>
      <c r="C8723" s="33">
        <v>101</v>
      </c>
      <c r="D8723" s="33" t="s">
        <v>851</v>
      </c>
      <c r="E8723" s="33"/>
      <c r="F8723" s="33" t="s">
        <v>864</v>
      </c>
      <c r="G8723" s="34"/>
      <c r="H8723" s="33">
        <v>30</v>
      </c>
      <c r="I8723" s="33"/>
      <c r="J8723" s="33"/>
      <c r="K8723" s="37"/>
      <c r="L8723" s="35"/>
      <c r="M8723" s="33"/>
      <c r="N8723" s="33">
        <v>116.754</v>
      </c>
      <c r="O8723" s="33">
        <v>44.12</v>
      </c>
      <c r="P8723" s="33">
        <v>5.71</v>
      </c>
      <c r="Q8723" s="33">
        <v>21.299999999999997</v>
      </c>
      <c r="R8723" s="33">
        <v>6.28</v>
      </c>
      <c r="S8723" s="33"/>
      <c r="T8723" s="33"/>
      <c r="U8723" s="33"/>
      <c r="V8723" s="33"/>
      <c r="W8723" s="33"/>
      <c r="Y8723" s="33"/>
      <c r="Z8723" s="33">
        <v>2.8260000000000001</v>
      </c>
      <c r="AA8723" s="33"/>
      <c r="AB8723" s="33">
        <v>0.214</v>
      </c>
      <c r="AC8723" s="33"/>
      <c r="AD8723" s="33"/>
      <c r="AE8723" s="33"/>
      <c r="AF8723" s="33">
        <v>0</v>
      </c>
      <c r="AG8723" s="33"/>
      <c r="AH8723" s="33"/>
      <c r="AI8723" s="33">
        <v>29.42</v>
      </c>
      <c r="AJ8723" s="33" t="s">
        <v>413</v>
      </c>
      <c r="AK8723" s="36">
        <v>33.43</v>
      </c>
      <c r="AL8723" s="36">
        <v>108.45</v>
      </c>
      <c r="AM8723" s="33">
        <v>1950</v>
      </c>
      <c r="AN8723" s="37"/>
      <c r="AP8723" s="33"/>
      <c r="AQ8723">
        <v>80434</v>
      </c>
      <c r="AR8723" s="33" t="s">
        <v>3314</v>
      </c>
    </row>
    <row r="8724" spans="1:44" x14ac:dyDescent="0.25">
      <c r="A8724" s="33">
        <v>10596</v>
      </c>
      <c r="B8724" s="33" t="s">
        <v>1009</v>
      </c>
      <c r="C8724" s="33">
        <v>180</v>
      </c>
      <c r="D8724" s="33" t="s">
        <v>845</v>
      </c>
      <c r="E8724" s="33"/>
      <c r="F8724" s="33" t="s">
        <v>860</v>
      </c>
      <c r="G8724" s="34"/>
      <c r="H8724" s="33">
        <v>50</v>
      </c>
      <c r="I8724" s="33"/>
      <c r="J8724" s="33"/>
      <c r="K8724" s="37"/>
      <c r="L8724" s="35"/>
      <c r="M8724" s="33"/>
      <c r="N8724" s="33">
        <v>133.37899999999999</v>
      </c>
      <c r="O8724" s="33">
        <v>69.67</v>
      </c>
      <c r="P8724" s="33">
        <v>10.59</v>
      </c>
      <c r="Q8724" s="33">
        <v>20.14</v>
      </c>
      <c r="R8724" s="33">
        <v>2.34</v>
      </c>
      <c r="S8724" s="33"/>
      <c r="T8724" s="33"/>
      <c r="U8724" s="33"/>
      <c r="V8724" s="33"/>
      <c r="W8724" s="33"/>
      <c r="Y8724" s="33"/>
      <c r="Z8724" s="33">
        <v>2.0369999999999999</v>
      </c>
      <c r="AA8724" s="33"/>
      <c r="AB8724" s="33">
        <v>0.11799999999999999</v>
      </c>
      <c r="AC8724" s="33"/>
      <c r="AD8724" s="33"/>
      <c r="AE8724" s="33"/>
      <c r="AF8724" s="33"/>
      <c r="AG8724" s="33"/>
      <c r="AH8724" s="33"/>
      <c r="AI8724" s="33"/>
      <c r="AJ8724" s="33" t="s">
        <v>413</v>
      </c>
      <c r="AK8724" s="36">
        <v>33.43</v>
      </c>
      <c r="AL8724" s="36">
        <v>108.45</v>
      </c>
      <c r="AM8724" s="33">
        <v>2000</v>
      </c>
      <c r="AN8724" s="37"/>
      <c r="AP8724" s="33"/>
      <c r="AQ8724">
        <v>80434</v>
      </c>
      <c r="AR8724" s="33" t="s">
        <v>3314</v>
      </c>
    </row>
    <row r="8725" spans="1:44" x14ac:dyDescent="0.25">
      <c r="A8725" s="33">
        <v>10597</v>
      </c>
      <c r="B8725" s="33" t="s">
        <v>1010</v>
      </c>
      <c r="C8725" s="33">
        <v>110</v>
      </c>
      <c r="D8725" s="33" t="s">
        <v>147</v>
      </c>
      <c r="E8725" s="33"/>
      <c r="F8725" s="33" t="s">
        <v>860</v>
      </c>
      <c r="G8725" s="34"/>
      <c r="H8725" s="33">
        <v>32</v>
      </c>
      <c r="I8725" s="33"/>
      <c r="J8725" s="33"/>
      <c r="K8725" s="37"/>
      <c r="L8725" s="35"/>
      <c r="M8725" s="33"/>
      <c r="N8725" s="33">
        <v>229.03100000000001</v>
      </c>
      <c r="O8725" s="33">
        <v>140.1</v>
      </c>
      <c r="P8725" s="33">
        <v>15.62</v>
      </c>
      <c r="Q8725" s="33">
        <v>39.32</v>
      </c>
      <c r="R8725" s="33">
        <v>6.24</v>
      </c>
      <c r="S8725" s="33"/>
      <c r="T8725" s="33"/>
      <c r="U8725" s="33"/>
      <c r="V8725" s="33"/>
      <c r="W8725" s="33"/>
      <c r="Y8725" s="33"/>
      <c r="Z8725" s="33">
        <v>1.778</v>
      </c>
      <c r="AA8725" s="33"/>
      <c r="AB8725" s="33">
        <v>0.33400000000000002</v>
      </c>
      <c r="AC8725" s="33"/>
      <c r="AD8725" s="33"/>
      <c r="AE8725" s="33"/>
      <c r="AF8725" s="33">
        <v>0</v>
      </c>
      <c r="AG8725" s="33"/>
      <c r="AH8725" s="33"/>
      <c r="AI8725" s="33">
        <v>10.06</v>
      </c>
      <c r="AJ8725" s="33" t="s">
        <v>413</v>
      </c>
      <c r="AK8725" s="36">
        <v>33.43</v>
      </c>
      <c r="AL8725" s="36">
        <v>108.45</v>
      </c>
      <c r="AM8725" s="33">
        <v>1725</v>
      </c>
      <c r="AN8725" s="37"/>
      <c r="AP8725" s="33"/>
      <c r="AQ8725">
        <v>80434</v>
      </c>
      <c r="AR8725" s="33" t="s">
        <v>3314</v>
      </c>
    </row>
    <row r="8726" spans="1:44" x14ac:dyDescent="0.25">
      <c r="A8726" s="33">
        <v>10598</v>
      </c>
      <c r="B8726" s="33" t="s">
        <v>1011</v>
      </c>
      <c r="C8726" s="33">
        <v>110</v>
      </c>
      <c r="D8726" s="33" t="s">
        <v>147</v>
      </c>
      <c r="E8726" s="33"/>
      <c r="F8726" s="33" t="s">
        <v>860</v>
      </c>
      <c r="G8726" s="34">
        <v>5</v>
      </c>
      <c r="H8726" s="33">
        <v>32</v>
      </c>
      <c r="I8726" s="33">
        <v>14.5</v>
      </c>
      <c r="J8726" s="33">
        <v>13.2</v>
      </c>
      <c r="K8726" s="37">
        <v>1960</v>
      </c>
      <c r="L8726" s="35">
        <v>0.81036269430051822</v>
      </c>
      <c r="M8726" s="33"/>
      <c r="N8726" s="33">
        <v>156.4</v>
      </c>
      <c r="O8726" s="33">
        <v>135.054</v>
      </c>
      <c r="P8726" s="33"/>
      <c r="Q8726" s="33">
        <v>13.2</v>
      </c>
      <c r="R8726" s="33">
        <v>3.4940000000000002</v>
      </c>
      <c r="S8726" s="33"/>
      <c r="T8726" s="33"/>
      <c r="U8726" s="33"/>
      <c r="V8726" s="33"/>
      <c r="W8726" s="33"/>
      <c r="Y8726" s="33"/>
      <c r="Z8726" s="33"/>
      <c r="AA8726" s="33"/>
      <c r="AB8726" s="33"/>
      <c r="AC8726" s="33"/>
      <c r="AD8726" s="33"/>
      <c r="AE8726" s="33"/>
      <c r="AF8726" s="33">
        <v>3.2770000000000001</v>
      </c>
      <c r="AG8726" s="33">
        <v>3.657</v>
      </c>
      <c r="AH8726" s="33"/>
      <c r="AI8726" s="33">
        <v>6.8819999999999997</v>
      </c>
      <c r="AJ8726" s="33" t="s">
        <v>413</v>
      </c>
      <c r="AK8726" s="36">
        <v>45.28</v>
      </c>
      <c r="AL8726" s="36">
        <v>127.52</v>
      </c>
      <c r="AM8726" s="33">
        <v>369</v>
      </c>
      <c r="AN8726" s="37"/>
      <c r="AO8726" s="33">
        <v>1</v>
      </c>
      <c r="AP8726" s="33"/>
      <c r="AQ8726">
        <v>80426</v>
      </c>
      <c r="AR8726" s="33" t="s">
        <v>1629</v>
      </c>
    </row>
    <row r="8727" spans="1:44" x14ac:dyDescent="0.25">
      <c r="A8727" s="33">
        <v>10599</v>
      </c>
      <c r="B8727" s="33" t="s">
        <v>867</v>
      </c>
      <c r="C8727" s="33">
        <v>131</v>
      </c>
      <c r="D8727" s="1" t="s">
        <v>2</v>
      </c>
      <c r="E8727" s="33"/>
      <c r="F8727" s="33" t="s">
        <v>860</v>
      </c>
      <c r="G8727" s="34">
        <v>7</v>
      </c>
      <c r="H8727" s="33">
        <v>31</v>
      </c>
      <c r="I8727" s="33">
        <v>14.6</v>
      </c>
      <c r="J8727" s="33">
        <v>12</v>
      </c>
      <c r="K8727" s="37">
        <v>1590</v>
      </c>
      <c r="L8727" s="35"/>
      <c r="M8727" s="33"/>
      <c r="N8727" s="33">
        <v>120.5</v>
      </c>
      <c r="O8727" s="33">
        <v>56.188000000000002</v>
      </c>
      <c r="P8727" s="33"/>
      <c r="Q8727" s="33">
        <v>7.2919999999999989</v>
      </c>
      <c r="R8727" s="33">
        <v>1.796</v>
      </c>
      <c r="S8727" s="33"/>
      <c r="T8727" s="33"/>
      <c r="U8727" s="33"/>
      <c r="V8727" s="33"/>
      <c r="W8727" s="33"/>
      <c r="Y8727" s="33"/>
      <c r="Z8727" s="33"/>
      <c r="AA8727" s="33"/>
      <c r="AB8727" s="33"/>
      <c r="AC8727" s="33"/>
      <c r="AD8727" s="33"/>
      <c r="AE8727" s="33"/>
      <c r="AF8727" s="33">
        <v>6.2670000000000003</v>
      </c>
      <c r="AG8727" s="33">
        <v>1.272</v>
      </c>
      <c r="AH8727" s="33"/>
      <c r="AI8727" s="33">
        <v>14.651999999999999</v>
      </c>
      <c r="AJ8727" s="33" t="s">
        <v>413</v>
      </c>
      <c r="AK8727" s="36">
        <v>45.28</v>
      </c>
      <c r="AL8727" s="36">
        <v>127.52</v>
      </c>
      <c r="AM8727" s="33">
        <v>480</v>
      </c>
      <c r="AN8727" s="37"/>
      <c r="AO8727" s="33">
        <v>1</v>
      </c>
      <c r="AP8727" s="33"/>
      <c r="AQ8727">
        <v>80426</v>
      </c>
      <c r="AR8727" s="33" t="s">
        <v>1629</v>
      </c>
    </row>
    <row r="8728" spans="1:44" x14ac:dyDescent="0.25">
      <c r="A8728" s="33">
        <v>10600</v>
      </c>
      <c r="B8728" s="33" t="s">
        <v>868</v>
      </c>
      <c r="C8728" s="33">
        <v>180</v>
      </c>
      <c r="D8728" s="33"/>
      <c r="E8728" s="33"/>
      <c r="F8728" s="33" t="s">
        <v>860</v>
      </c>
      <c r="G8728" s="34">
        <v>6</v>
      </c>
      <c r="H8728" s="33">
        <v>28</v>
      </c>
      <c r="I8728" s="33">
        <v>11</v>
      </c>
      <c r="J8728" s="33">
        <v>11.6</v>
      </c>
      <c r="K8728" s="37">
        <v>1170</v>
      </c>
      <c r="L8728" s="35"/>
      <c r="M8728" s="33"/>
      <c r="N8728" s="33">
        <v>75.3</v>
      </c>
      <c r="O8728" s="33">
        <v>49.012999999999998</v>
      </c>
      <c r="P8728" s="33"/>
      <c r="Q8728" s="33">
        <v>9.6140000000000008</v>
      </c>
      <c r="R8728" s="33">
        <v>4.09</v>
      </c>
      <c r="S8728" s="33"/>
      <c r="T8728" s="33"/>
      <c r="U8728" s="33"/>
      <c r="V8728" s="33"/>
      <c r="W8728" s="33"/>
      <c r="Y8728" s="33"/>
      <c r="Z8728" s="33"/>
      <c r="AA8728" s="33"/>
      <c r="AB8728" s="33"/>
      <c r="AC8728" s="33"/>
      <c r="AD8728" s="33"/>
      <c r="AE8728" s="33"/>
      <c r="AF8728" s="33">
        <v>0.82499999999999996</v>
      </c>
      <c r="AG8728" s="33">
        <v>1.5529999999999999</v>
      </c>
      <c r="AH8728" s="33"/>
      <c r="AI8728" s="33">
        <v>8.6579999999999995</v>
      </c>
      <c r="AJ8728" s="33" t="s">
        <v>413</v>
      </c>
      <c r="AK8728" s="36">
        <v>45.28</v>
      </c>
      <c r="AL8728" s="36">
        <v>127.52</v>
      </c>
      <c r="AM8728" s="33">
        <v>480</v>
      </c>
      <c r="AN8728" s="37"/>
      <c r="AO8728" s="33">
        <v>1</v>
      </c>
      <c r="AP8728" s="33"/>
      <c r="AQ8728">
        <v>80426</v>
      </c>
      <c r="AR8728" s="33" t="s">
        <v>1629</v>
      </c>
    </row>
    <row r="8729" spans="1:44" x14ac:dyDescent="0.25">
      <c r="A8729" s="33">
        <v>10601</v>
      </c>
      <c r="B8729" s="33" t="s">
        <v>869</v>
      </c>
      <c r="C8729" s="33">
        <v>130</v>
      </c>
      <c r="D8729" s="1" t="s">
        <v>846</v>
      </c>
      <c r="E8729" s="33"/>
      <c r="F8729" s="33" t="s">
        <v>860</v>
      </c>
      <c r="G8729" s="34">
        <v>6</v>
      </c>
      <c r="H8729" s="33">
        <v>37</v>
      </c>
      <c r="I8729" s="33">
        <v>15.6</v>
      </c>
      <c r="J8729" s="33">
        <v>15.4</v>
      </c>
      <c r="K8729" s="37">
        <v>1050</v>
      </c>
      <c r="L8729" s="35"/>
      <c r="M8729" s="33"/>
      <c r="N8729" s="33">
        <v>149.80000000000001</v>
      </c>
      <c r="O8729" s="33">
        <v>80.188999999999993</v>
      </c>
      <c r="P8729" s="33"/>
      <c r="Q8729" s="33">
        <v>15.65</v>
      </c>
      <c r="R8729" s="33">
        <v>3.3149999999999999</v>
      </c>
      <c r="S8729" s="33"/>
      <c r="T8729" s="33"/>
      <c r="U8729" s="33"/>
      <c r="V8729" s="33"/>
      <c r="W8729" s="33"/>
      <c r="Y8729" s="33"/>
      <c r="Z8729" s="33"/>
      <c r="AA8729" s="33"/>
      <c r="AB8729" s="33"/>
      <c r="AC8729" s="33"/>
      <c r="AD8729" s="33"/>
      <c r="AE8729" s="33"/>
      <c r="AF8729" s="33">
        <v>3.2080000000000002</v>
      </c>
      <c r="AG8729" s="33">
        <v>4.1280000000000001</v>
      </c>
      <c r="AH8729" s="33"/>
      <c r="AI8729" s="33">
        <v>11.972</v>
      </c>
      <c r="AJ8729" s="33" t="s">
        <v>413</v>
      </c>
      <c r="AK8729" s="36">
        <v>45.28</v>
      </c>
      <c r="AL8729" s="36">
        <v>127.52</v>
      </c>
      <c r="AM8729" s="33">
        <v>480</v>
      </c>
      <c r="AN8729" s="37"/>
      <c r="AO8729" s="33">
        <v>1</v>
      </c>
      <c r="AP8729" s="33"/>
      <c r="AQ8729">
        <v>80426</v>
      </c>
      <c r="AR8729" s="33" t="s">
        <v>1629</v>
      </c>
    </row>
    <row r="8730" spans="1:44" x14ac:dyDescent="0.25">
      <c r="A8730" s="33">
        <v>10602</v>
      </c>
      <c r="B8730" s="33" t="s">
        <v>991</v>
      </c>
      <c r="C8730" s="33">
        <v>180</v>
      </c>
      <c r="D8730" s="33" t="s">
        <v>851</v>
      </c>
      <c r="E8730" s="33"/>
      <c r="F8730" s="33" t="s">
        <v>859</v>
      </c>
      <c r="G8730" s="34">
        <v>9</v>
      </c>
      <c r="H8730" s="33">
        <v>28</v>
      </c>
      <c r="I8730" s="33">
        <v>4.25</v>
      </c>
      <c r="J8730" s="33">
        <v>7.37</v>
      </c>
      <c r="K8730" s="37">
        <v>1700</v>
      </c>
      <c r="L8730" s="35">
        <v>0.5264994176181087</v>
      </c>
      <c r="M8730" s="33"/>
      <c r="N8730" s="33">
        <v>20.733000000000001</v>
      </c>
      <c r="O8730" s="33">
        <v>14.066000000000001</v>
      </c>
      <c r="P8730" s="33"/>
      <c r="Q8730" s="33">
        <v>6.0690000000000008</v>
      </c>
      <c r="R8730" s="33">
        <v>4.5709999999999997</v>
      </c>
      <c r="S8730" s="33"/>
      <c r="T8730" s="33"/>
      <c r="U8730" s="33"/>
      <c r="V8730" s="33"/>
      <c r="W8730" s="33"/>
      <c r="Y8730" s="33">
        <v>8.2100000000000009</v>
      </c>
      <c r="Z8730" s="33">
        <v>2.3849999999999998</v>
      </c>
      <c r="AA8730" s="33">
        <v>8.2100000000000009</v>
      </c>
      <c r="AB8730" s="33">
        <v>0.26500000000000001</v>
      </c>
      <c r="AC8730" s="33">
        <v>0.74</v>
      </c>
      <c r="AD8730" s="33"/>
      <c r="AE8730" s="33"/>
      <c r="AF8730" s="33"/>
      <c r="AG8730" s="33"/>
      <c r="AH8730" s="33"/>
      <c r="AI8730" s="33"/>
      <c r="AJ8730" s="33" t="s">
        <v>413</v>
      </c>
      <c r="AK8730" s="36">
        <v>40.01</v>
      </c>
      <c r="AL8730" s="36">
        <v>116.21</v>
      </c>
      <c r="AM8730" s="33">
        <v>325</v>
      </c>
      <c r="AN8730" s="37"/>
      <c r="AP8730" s="33"/>
      <c r="AQ8730">
        <v>80424</v>
      </c>
      <c r="AR8730" s="33" t="s">
        <v>1630</v>
      </c>
    </row>
    <row r="8731" spans="1:44" x14ac:dyDescent="0.25">
      <c r="A8731" s="33">
        <v>10603</v>
      </c>
      <c r="B8731" s="33" t="s">
        <v>991</v>
      </c>
      <c r="C8731" s="33">
        <v>180</v>
      </c>
      <c r="D8731" s="33" t="s">
        <v>851</v>
      </c>
      <c r="E8731" s="33"/>
      <c r="F8731" s="33" t="s">
        <v>859</v>
      </c>
      <c r="G8731" s="34">
        <v>9</v>
      </c>
      <c r="H8731" s="33">
        <v>28</v>
      </c>
      <c r="I8731" s="33">
        <v>5.5</v>
      </c>
      <c r="J8731" s="33">
        <v>8.3800000000000008</v>
      </c>
      <c r="K8731" s="37">
        <v>1700</v>
      </c>
      <c r="L8731" s="35">
        <v>0.61508113733004277</v>
      </c>
      <c r="M8731" s="33"/>
      <c r="N8731" s="33">
        <v>34.689</v>
      </c>
      <c r="O8731" s="33">
        <v>19.623000000000001</v>
      </c>
      <c r="P8731" s="33"/>
      <c r="Q8731" s="33">
        <v>9.504999999999999</v>
      </c>
      <c r="R8731" s="33">
        <v>6.8840000000000003</v>
      </c>
      <c r="S8731" s="33"/>
      <c r="T8731" s="33"/>
      <c r="U8731" s="33"/>
      <c r="V8731" s="33"/>
      <c r="W8731" s="33"/>
      <c r="Y8731" s="33">
        <v>5.45</v>
      </c>
      <c r="Z8731" s="33">
        <v>2.282</v>
      </c>
      <c r="AA8731" s="33">
        <v>5.45</v>
      </c>
      <c r="AB8731" s="33">
        <v>0.34599999999999997</v>
      </c>
      <c r="AC8731" s="33">
        <v>0.77</v>
      </c>
      <c r="AD8731" s="33"/>
      <c r="AE8731" s="33"/>
      <c r="AF8731" s="33"/>
      <c r="AG8731" s="33"/>
      <c r="AH8731" s="33"/>
      <c r="AI8731" s="33"/>
      <c r="AJ8731" s="33" t="s">
        <v>413</v>
      </c>
      <c r="AK8731" s="36">
        <v>40.01</v>
      </c>
      <c r="AL8731" s="36">
        <v>116.21</v>
      </c>
      <c r="AM8731" s="33">
        <v>325</v>
      </c>
      <c r="AN8731" s="37"/>
      <c r="AP8731" s="33"/>
      <c r="AQ8731">
        <v>80424</v>
      </c>
      <c r="AR8731" s="33" t="s">
        <v>1630</v>
      </c>
    </row>
    <row r="8732" spans="1:44" x14ac:dyDescent="0.25">
      <c r="A8732" s="33">
        <v>10604</v>
      </c>
      <c r="B8732" s="33" t="s">
        <v>988</v>
      </c>
      <c r="C8732" s="33">
        <v>180</v>
      </c>
      <c r="D8732" s="33"/>
      <c r="E8732" s="33"/>
      <c r="F8732" s="33" t="s">
        <v>859</v>
      </c>
      <c r="G8732" s="34"/>
      <c r="H8732" s="33">
        <v>31</v>
      </c>
      <c r="I8732" s="33">
        <v>4.04</v>
      </c>
      <c r="J8732" s="33">
        <v>5.57</v>
      </c>
      <c r="K8732" s="37">
        <v>3050</v>
      </c>
      <c r="L8732" s="35"/>
      <c r="M8732" s="33"/>
      <c r="N8732" s="33">
        <v>16.584</v>
      </c>
      <c r="O8732" s="33">
        <v>15.56</v>
      </c>
      <c r="P8732" s="33"/>
      <c r="Q8732" s="33">
        <v>6.57</v>
      </c>
      <c r="R8732" s="33">
        <v>5.16</v>
      </c>
      <c r="S8732" s="33"/>
      <c r="T8732" s="33"/>
      <c r="U8732" s="33"/>
      <c r="V8732" s="33"/>
      <c r="W8732" s="33"/>
      <c r="Y8732" s="33"/>
      <c r="Z8732" s="33"/>
      <c r="AA8732" s="33"/>
      <c r="AB8732" s="33"/>
      <c r="AC8732" s="33"/>
      <c r="AD8732" s="33"/>
      <c r="AE8732" s="33"/>
      <c r="AF8732" s="33"/>
      <c r="AG8732" s="33"/>
      <c r="AH8732" s="33"/>
      <c r="AI8732" s="33"/>
      <c r="AJ8732" s="33" t="s">
        <v>413</v>
      </c>
      <c r="AK8732" s="36">
        <v>40.01</v>
      </c>
      <c r="AL8732" s="36">
        <v>116.21</v>
      </c>
      <c r="AM8732" s="33">
        <v>200</v>
      </c>
      <c r="AN8732" s="37"/>
      <c r="AP8732" s="33"/>
      <c r="AQ8732">
        <v>80424</v>
      </c>
      <c r="AR8732" s="33" t="s">
        <v>1631</v>
      </c>
    </row>
    <row r="8733" spans="1:44" x14ac:dyDescent="0.25">
      <c r="A8733" s="33">
        <v>10605</v>
      </c>
      <c r="B8733" s="33" t="s">
        <v>1014</v>
      </c>
      <c r="C8733" s="1">
        <v>180</v>
      </c>
      <c r="D8733" s="33" t="s">
        <v>1195</v>
      </c>
      <c r="E8733" s="33"/>
      <c r="F8733" s="33" t="s">
        <v>859</v>
      </c>
      <c r="G8733" s="34">
        <v>9</v>
      </c>
      <c r="H8733" s="33">
        <v>31</v>
      </c>
      <c r="I8733" s="33">
        <v>7</v>
      </c>
      <c r="J8733" s="33">
        <v>8.3000000000000007</v>
      </c>
      <c r="K8733" s="37">
        <v>1750</v>
      </c>
      <c r="L8733" s="35"/>
      <c r="M8733" s="33"/>
      <c r="N8733" s="33">
        <v>31.859000000000002</v>
      </c>
      <c r="O8733" s="33">
        <v>28.45</v>
      </c>
      <c r="P8733" s="33"/>
      <c r="Q8733" s="33">
        <v>11.6</v>
      </c>
      <c r="R8733" s="33">
        <v>0.97</v>
      </c>
      <c r="S8733" s="33"/>
      <c r="T8733" s="33"/>
      <c r="U8733" s="33"/>
      <c r="V8733" s="33"/>
      <c r="W8733" s="33"/>
      <c r="Y8733" s="33"/>
      <c r="Z8733" s="33"/>
      <c r="AA8733" s="33"/>
      <c r="AB8733" s="33"/>
      <c r="AC8733" s="33"/>
      <c r="AD8733" s="33"/>
      <c r="AE8733" s="33"/>
      <c r="AF8733" s="33"/>
      <c r="AG8733" s="33"/>
      <c r="AH8733" s="33"/>
      <c r="AI8733" s="33"/>
      <c r="AJ8733" s="33" t="s">
        <v>413</v>
      </c>
      <c r="AK8733" s="36">
        <v>40.01</v>
      </c>
      <c r="AL8733" s="36">
        <v>116.21</v>
      </c>
      <c r="AM8733" s="33">
        <v>180</v>
      </c>
      <c r="AN8733" s="37"/>
      <c r="AP8733" s="33"/>
      <c r="AQ8733">
        <v>80424</v>
      </c>
      <c r="AR8733" s="33" t="s">
        <v>1632</v>
      </c>
    </row>
    <row r="8734" spans="1:44" x14ac:dyDescent="0.25">
      <c r="A8734" s="33">
        <v>10607</v>
      </c>
      <c r="B8734" s="1" t="s">
        <v>164</v>
      </c>
      <c r="C8734" s="33">
        <v>104</v>
      </c>
      <c r="D8734" s="33" t="s">
        <v>145</v>
      </c>
      <c r="E8734" s="33"/>
      <c r="F8734" s="33" t="s">
        <v>864</v>
      </c>
      <c r="G8734" s="34">
        <v>3</v>
      </c>
      <c r="H8734" s="33">
        <v>22</v>
      </c>
      <c r="I8734" s="33">
        <v>13.55</v>
      </c>
      <c r="J8734" s="33">
        <v>12.92</v>
      </c>
      <c r="K8734" s="37">
        <v>2178</v>
      </c>
      <c r="L8734" s="35"/>
      <c r="M8734" s="33"/>
      <c r="N8734" s="33">
        <v>142</v>
      </c>
      <c r="O8734" s="33">
        <v>64.02</v>
      </c>
      <c r="P8734" s="33"/>
      <c r="Q8734" s="33">
        <v>11.63</v>
      </c>
      <c r="R8734" s="33">
        <v>4.92</v>
      </c>
      <c r="S8734" s="33"/>
      <c r="T8734" s="33"/>
      <c r="U8734" s="33"/>
      <c r="V8734" s="33"/>
      <c r="W8734" s="33"/>
      <c r="Y8734" s="33">
        <v>2.8</v>
      </c>
      <c r="Z8734" s="33">
        <v>1.82</v>
      </c>
      <c r="AA8734" s="33">
        <v>2.8</v>
      </c>
      <c r="AB8734" s="33">
        <v>3.2</v>
      </c>
      <c r="AC8734" s="33">
        <v>6.07</v>
      </c>
      <c r="AD8734" s="33"/>
      <c r="AE8734" s="33"/>
      <c r="AF8734" s="33">
        <v>0</v>
      </c>
      <c r="AG8734" s="33"/>
      <c r="AH8734" s="33"/>
      <c r="AI8734" s="33">
        <v>18.513000000000002</v>
      </c>
      <c r="AJ8734" s="33" t="s">
        <v>413</v>
      </c>
      <c r="AK8734" s="36">
        <v>37.83</v>
      </c>
      <c r="AL8734" s="36">
        <v>111.44</v>
      </c>
      <c r="AM8734" s="33">
        <v>1720</v>
      </c>
      <c r="AN8734" s="37"/>
      <c r="AP8734" s="33"/>
      <c r="AQ8734">
        <v>80411</v>
      </c>
      <c r="AR8734" s="33" t="s">
        <v>1633</v>
      </c>
    </row>
    <row r="8735" spans="1:44" x14ac:dyDescent="0.25">
      <c r="A8735" s="33">
        <v>10608</v>
      </c>
      <c r="B8735" s="1" t="s">
        <v>164</v>
      </c>
      <c r="C8735" s="33">
        <v>104</v>
      </c>
      <c r="D8735" s="33" t="s">
        <v>145</v>
      </c>
      <c r="E8735" s="33"/>
      <c r="F8735" s="33" t="s">
        <v>864</v>
      </c>
      <c r="G8735" s="34">
        <v>2</v>
      </c>
      <c r="H8735" s="33">
        <v>36</v>
      </c>
      <c r="I8735" s="33">
        <v>19.8</v>
      </c>
      <c r="J8735" s="33">
        <v>16.14</v>
      </c>
      <c r="K8735" s="37">
        <v>1650</v>
      </c>
      <c r="L8735" s="35"/>
      <c r="M8735" s="33"/>
      <c r="N8735" s="33">
        <v>284</v>
      </c>
      <c r="O8735" s="33">
        <v>143.87</v>
      </c>
      <c r="P8735" s="33"/>
      <c r="Q8735" s="33">
        <v>11.709999999999999</v>
      </c>
      <c r="R8735" s="33">
        <v>8.74</v>
      </c>
      <c r="S8735" s="33"/>
      <c r="T8735" s="33"/>
      <c r="U8735" s="33"/>
      <c r="V8735" s="33"/>
      <c r="W8735" s="33"/>
      <c r="Y8735" s="33">
        <v>0</v>
      </c>
      <c r="Z8735" s="33">
        <v>0</v>
      </c>
      <c r="AA8735" s="33">
        <v>0</v>
      </c>
      <c r="AB8735" s="33">
        <v>0.51</v>
      </c>
      <c r="AC8735" s="33">
        <v>0.98</v>
      </c>
      <c r="AD8735" s="33"/>
      <c r="AE8735" s="33"/>
      <c r="AF8735" s="33">
        <v>0</v>
      </c>
      <c r="AG8735" s="33"/>
      <c r="AH8735" s="33"/>
      <c r="AI8735" s="33">
        <v>16.88</v>
      </c>
      <c r="AJ8735" s="33" t="s">
        <v>413</v>
      </c>
      <c r="AK8735" s="36">
        <v>37.83</v>
      </c>
      <c r="AL8735" s="36">
        <v>111.44</v>
      </c>
      <c r="AM8735" s="33">
        <v>2000</v>
      </c>
      <c r="AN8735" s="37"/>
      <c r="AP8735" s="33"/>
      <c r="AQ8735">
        <v>80411</v>
      </c>
      <c r="AR8735" s="33" t="s">
        <v>1633</v>
      </c>
    </row>
    <row r="8736" spans="1:44" x14ac:dyDescent="0.25">
      <c r="A8736" s="33">
        <v>10609</v>
      </c>
      <c r="B8736" s="1" t="s">
        <v>164</v>
      </c>
      <c r="C8736" s="33">
        <v>104</v>
      </c>
      <c r="D8736" s="33" t="s">
        <v>145</v>
      </c>
      <c r="E8736" s="33"/>
      <c r="F8736" s="33" t="s">
        <v>864</v>
      </c>
      <c r="G8736" s="34">
        <v>5</v>
      </c>
      <c r="H8736" s="33">
        <v>35</v>
      </c>
      <c r="I8736" s="33">
        <v>15.8</v>
      </c>
      <c r="J8736" s="33">
        <v>14.72</v>
      </c>
      <c r="K8736" s="37">
        <v>2670</v>
      </c>
      <c r="L8736" s="35">
        <v>1.0806657341924615</v>
      </c>
      <c r="M8736" s="33"/>
      <c r="N8736" s="33">
        <v>287</v>
      </c>
      <c r="O8736" s="33">
        <v>144.61000000000001</v>
      </c>
      <c r="P8736" s="33"/>
      <c r="Q8736" s="33">
        <v>14.250000000000002</v>
      </c>
      <c r="R8736" s="33">
        <v>4.0999999999999996</v>
      </c>
      <c r="S8736" s="33"/>
      <c r="T8736" s="33"/>
      <c r="U8736" s="33"/>
      <c r="V8736" s="33"/>
      <c r="W8736" s="33"/>
      <c r="Y8736" s="33">
        <v>0.28999999999999998</v>
      </c>
      <c r="Z8736" s="33">
        <v>0.26</v>
      </c>
      <c r="AA8736" s="33">
        <v>0.29000000000000004</v>
      </c>
      <c r="AB8736" s="33">
        <v>1.81</v>
      </c>
      <c r="AC8736" s="33">
        <v>3.48</v>
      </c>
      <c r="AD8736" s="33"/>
      <c r="AE8736" s="33"/>
      <c r="AF8736" s="33">
        <v>0</v>
      </c>
      <c r="AG8736" s="33"/>
      <c r="AH8736" s="33"/>
      <c r="AI8736" s="33">
        <v>29.773</v>
      </c>
      <c r="AJ8736" s="33" t="s">
        <v>413</v>
      </c>
      <c r="AK8736" s="36">
        <v>37.83</v>
      </c>
      <c r="AL8736" s="36">
        <v>111.44</v>
      </c>
      <c r="AM8736" s="33">
        <v>2260</v>
      </c>
      <c r="AN8736" s="37"/>
      <c r="AP8736" s="33"/>
      <c r="AQ8736">
        <v>80411</v>
      </c>
      <c r="AR8736" s="33" t="s">
        <v>1633</v>
      </c>
    </row>
    <row r="8737" spans="1:44" x14ac:dyDescent="0.25">
      <c r="A8737" s="33">
        <v>10610</v>
      </c>
      <c r="B8737" s="33" t="s">
        <v>870</v>
      </c>
      <c r="C8737" s="33">
        <v>180</v>
      </c>
      <c r="D8737" s="1" t="s">
        <v>6572</v>
      </c>
      <c r="E8737" s="33"/>
      <c r="F8737" s="33" t="s">
        <v>860</v>
      </c>
      <c r="G8737" s="34"/>
      <c r="H8737" s="33">
        <v>100</v>
      </c>
      <c r="I8737" s="33"/>
      <c r="J8737" s="33"/>
      <c r="K8737" s="3">
        <v>3739</v>
      </c>
      <c r="L8737" s="35"/>
      <c r="M8737" s="33"/>
      <c r="N8737" s="33"/>
      <c r="O8737" s="33">
        <v>221.09899999999999</v>
      </c>
      <c r="P8737" s="33"/>
      <c r="Q8737" s="33">
        <v>45.2</v>
      </c>
      <c r="R8737" s="33">
        <v>14.878</v>
      </c>
      <c r="S8737" s="47">
        <v>72.34</v>
      </c>
      <c r="T8737" s="33"/>
      <c r="U8737" s="33"/>
      <c r="V8737" s="33"/>
      <c r="W8737" s="33"/>
      <c r="Y8737" s="33">
        <v>3.8119999999999998</v>
      </c>
      <c r="Z8737" s="33">
        <v>2.7839999999999998</v>
      </c>
      <c r="AA8737" s="33">
        <v>3.8119999999999998</v>
      </c>
      <c r="AB8737" s="33">
        <v>0.499</v>
      </c>
      <c r="AC8737" s="33">
        <v>0.64400000000000002</v>
      </c>
      <c r="AD8737" s="33"/>
      <c r="AE8737" s="33"/>
      <c r="AF8737" s="33"/>
      <c r="AG8737" s="33"/>
      <c r="AH8737" s="33"/>
      <c r="AI8737" s="33"/>
      <c r="AJ8737" s="33" t="s">
        <v>413</v>
      </c>
      <c r="AK8737" s="36">
        <v>23.52</v>
      </c>
      <c r="AL8737" s="36">
        <v>111.87</v>
      </c>
      <c r="AM8737" s="33">
        <v>380</v>
      </c>
      <c r="AN8737" s="37"/>
      <c r="AP8737" s="33"/>
      <c r="AQ8737">
        <v>40118</v>
      </c>
      <c r="AR8737" s="33" t="s">
        <v>1138</v>
      </c>
    </row>
    <row r="8738" spans="1:44" x14ac:dyDescent="0.25">
      <c r="A8738" s="33">
        <v>10611</v>
      </c>
      <c r="B8738" s="33" t="s">
        <v>990</v>
      </c>
      <c r="C8738" s="33">
        <v>180</v>
      </c>
      <c r="D8738" s="33" t="s">
        <v>851</v>
      </c>
      <c r="E8738" s="33"/>
      <c r="F8738" s="33" t="s">
        <v>859</v>
      </c>
      <c r="G8738" s="34">
        <v>3</v>
      </c>
      <c r="H8738" s="33">
        <v>30</v>
      </c>
      <c r="I8738" s="33">
        <v>18.600000000000001</v>
      </c>
      <c r="J8738" s="33">
        <v>23.5</v>
      </c>
      <c r="K8738" s="37">
        <v>930</v>
      </c>
      <c r="L8738" s="2">
        <f>N8738/((1668.67)*(1-EXP(-(0.022864)*I8738))^(1.61028))</f>
        <v>1.0978125662630303</v>
      </c>
      <c r="M8738" s="33"/>
      <c r="N8738" s="33">
        <v>332.28</v>
      </c>
      <c r="O8738" s="33">
        <v>268.31</v>
      </c>
      <c r="P8738" s="33"/>
      <c r="Q8738" s="33">
        <v>30.259999999999998</v>
      </c>
      <c r="R8738" s="33">
        <v>2.9</v>
      </c>
      <c r="S8738" s="33"/>
      <c r="T8738" s="33"/>
      <c r="U8738" s="33"/>
      <c r="V8738" s="33"/>
      <c r="W8738" s="33"/>
      <c r="Y8738" s="33"/>
      <c r="Z8738" s="33"/>
      <c r="AA8738" s="33"/>
      <c r="AB8738" s="33"/>
      <c r="AC8738" s="33"/>
      <c r="AD8738" s="33"/>
      <c r="AE8738" s="33"/>
      <c r="AF8738" s="33"/>
      <c r="AG8738" s="33"/>
      <c r="AH8738" s="33"/>
      <c r="AI8738" s="33"/>
      <c r="AJ8738" s="33" t="s">
        <v>413</v>
      </c>
      <c r="AK8738" s="36">
        <v>26.63</v>
      </c>
      <c r="AL8738" s="36">
        <v>117.95</v>
      </c>
      <c r="AM8738" s="33">
        <v>350</v>
      </c>
      <c r="AN8738" s="37"/>
      <c r="AO8738" s="33">
        <v>1</v>
      </c>
      <c r="AP8738" s="33"/>
      <c r="AQ8738">
        <v>40118</v>
      </c>
      <c r="AR8738" s="33" t="s">
        <v>1634</v>
      </c>
    </row>
    <row r="8739" spans="1:44" x14ac:dyDescent="0.25">
      <c r="A8739" s="33">
        <v>10612</v>
      </c>
      <c r="B8739" s="33" t="s">
        <v>990</v>
      </c>
      <c r="C8739" s="33">
        <v>180</v>
      </c>
      <c r="D8739" s="33" t="s">
        <v>851</v>
      </c>
      <c r="E8739" s="33"/>
      <c r="F8739" s="33" t="s">
        <v>859</v>
      </c>
      <c r="G8739" s="34">
        <v>3</v>
      </c>
      <c r="H8739" s="33">
        <v>30</v>
      </c>
      <c r="I8739" s="33">
        <v>19.8</v>
      </c>
      <c r="J8739" s="33">
        <v>22.5</v>
      </c>
      <c r="K8739" s="37">
        <v>1095</v>
      </c>
      <c r="L8739" s="2">
        <f>N8739/((1668.67)*(1-EXP(-(0.022864)*I8739))^(1.61028))</f>
        <v>1.1683569038049073</v>
      </c>
      <c r="M8739" s="33"/>
      <c r="N8739" s="33">
        <v>383.16</v>
      </c>
      <c r="O8739" s="33">
        <v>259.38</v>
      </c>
      <c r="P8739" s="33"/>
      <c r="Q8739" s="33">
        <v>27.729999999999997</v>
      </c>
      <c r="R8739" s="33">
        <v>2.35</v>
      </c>
      <c r="S8739" s="33"/>
      <c r="T8739" s="33"/>
      <c r="U8739" s="33"/>
      <c r="V8739" s="33"/>
      <c r="W8739" s="33"/>
      <c r="Y8739" s="33"/>
      <c r="Z8739" s="33"/>
      <c r="AA8739" s="33"/>
      <c r="AB8739" s="33"/>
      <c r="AC8739" s="33"/>
      <c r="AD8739" s="33"/>
      <c r="AE8739" s="33"/>
      <c r="AF8739" s="33"/>
      <c r="AG8739" s="33"/>
      <c r="AH8739" s="33"/>
      <c r="AI8739" s="33"/>
      <c r="AJ8739" s="33" t="s">
        <v>413</v>
      </c>
      <c r="AK8739" s="36">
        <v>26.63</v>
      </c>
      <c r="AL8739" s="36">
        <v>117.95</v>
      </c>
      <c r="AM8739" s="33">
        <v>350</v>
      </c>
      <c r="AN8739" s="37"/>
      <c r="AO8739" s="33">
        <v>1</v>
      </c>
      <c r="AP8739" s="33"/>
      <c r="AQ8739">
        <v>40118</v>
      </c>
      <c r="AR8739" s="33" t="s">
        <v>1634</v>
      </c>
    </row>
    <row r="8740" spans="1:44" x14ac:dyDescent="0.25">
      <c r="A8740" s="33">
        <v>10613</v>
      </c>
      <c r="B8740" s="33" t="s">
        <v>990</v>
      </c>
      <c r="C8740" s="33">
        <v>180</v>
      </c>
      <c r="D8740" s="33" t="s">
        <v>851</v>
      </c>
      <c r="E8740" s="33"/>
      <c r="F8740" s="33" t="s">
        <v>859</v>
      </c>
      <c r="G8740" s="34">
        <v>4</v>
      </c>
      <c r="H8740" s="33">
        <v>30</v>
      </c>
      <c r="I8740" s="33">
        <v>17.399999999999999</v>
      </c>
      <c r="J8740" s="33">
        <v>19.8</v>
      </c>
      <c r="K8740" s="37">
        <v>1350</v>
      </c>
      <c r="L8740" s="35">
        <v>1.0042452062290583</v>
      </c>
      <c r="M8740" s="33"/>
      <c r="N8740" s="33">
        <v>329.31</v>
      </c>
      <c r="O8740" s="33">
        <v>194.4</v>
      </c>
      <c r="P8740" s="33"/>
      <c r="Q8740" s="33">
        <v>11.58</v>
      </c>
      <c r="R8740" s="33">
        <v>1.53</v>
      </c>
      <c r="S8740" s="33"/>
      <c r="T8740" s="33"/>
      <c r="U8740" s="33"/>
      <c r="V8740" s="33"/>
      <c r="W8740" s="33"/>
      <c r="Y8740" s="33"/>
      <c r="Z8740" s="33"/>
      <c r="AA8740" s="33"/>
      <c r="AB8740" s="33"/>
      <c r="AC8740" s="33"/>
      <c r="AD8740" s="33"/>
      <c r="AE8740" s="33"/>
      <c r="AF8740" s="33"/>
      <c r="AG8740" s="33"/>
      <c r="AH8740" s="33"/>
      <c r="AI8740" s="33"/>
      <c r="AJ8740" s="33" t="s">
        <v>413</v>
      </c>
      <c r="AK8740" s="36">
        <v>26.63</v>
      </c>
      <c r="AL8740" s="36">
        <v>117.95</v>
      </c>
      <c r="AM8740" s="33">
        <v>350</v>
      </c>
      <c r="AN8740" s="37"/>
      <c r="AO8740" s="33">
        <v>1</v>
      </c>
      <c r="AP8740" s="33"/>
      <c r="AQ8740">
        <v>40118</v>
      </c>
      <c r="AR8740" s="33" t="s">
        <v>1634</v>
      </c>
    </row>
    <row r="8741" spans="1:44" x14ac:dyDescent="0.25">
      <c r="A8741" s="33">
        <v>10614</v>
      </c>
      <c r="B8741" s="33" t="s">
        <v>990</v>
      </c>
      <c r="C8741" s="33">
        <v>180</v>
      </c>
      <c r="D8741" s="33" t="s">
        <v>851</v>
      </c>
      <c r="E8741" s="33"/>
      <c r="F8741" s="33" t="s">
        <v>859</v>
      </c>
      <c r="G8741" s="34">
        <v>4</v>
      </c>
      <c r="H8741" s="33">
        <v>30</v>
      </c>
      <c r="I8741" s="33">
        <v>17</v>
      </c>
      <c r="J8741" s="33">
        <v>16.2</v>
      </c>
      <c r="K8741" s="37">
        <v>1845</v>
      </c>
      <c r="L8741" s="35">
        <v>0.95752441396847976</v>
      </c>
      <c r="M8741" s="33"/>
      <c r="N8741" s="33">
        <v>303.33999999999997</v>
      </c>
      <c r="O8741" s="33">
        <v>134.01</v>
      </c>
      <c r="P8741" s="33"/>
      <c r="Q8741" s="33">
        <v>6.99</v>
      </c>
      <c r="R8741" s="33">
        <v>1</v>
      </c>
      <c r="S8741" s="33"/>
      <c r="T8741" s="33"/>
      <c r="U8741" s="33"/>
      <c r="V8741" s="33"/>
      <c r="W8741" s="33"/>
      <c r="Y8741" s="33"/>
      <c r="Z8741" s="33"/>
      <c r="AA8741" s="33"/>
      <c r="AB8741" s="33"/>
      <c r="AC8741" s="33"/>
      <c r="AD8741" s="33"/>
      <c r="AE8741" s="33"/>
      <c r="AF8741" s="33"/>
      <c r="AG8741" s="33"/>
      <c r="AH8741" s="33"/>
      <c r="AI8741" s="33"/>
      <c r="AJ8741" s="33" t="s">
        <v>413</v>
      </c>
      <c r="AK8741" s="36">
        <v>26.63</v>
      </c>
      <c r="AL8741" s="36">
        <v>117.95</v>
      </c>
      <c r="AM8741" s="33">
        <v>350</v>
      </c>
      <c r="AN8741" s="37"/>
      <c r="AO8741" s="33">
        <v>1</v>
      </c>
      <c r="AP8741" s="33"/>
      <c r="AQ8741">
        <v>40118</v>
      </c>
      <c r="AR8741" s="33" t="s">
        <v>1634</v>
      </c>
    </row>
    <row r="8742" spans="1:44" x14ac:dyDescent="0.25">
      <c r="A8742" s="33">
        <v>10615</v>
      </c>
      <c r="B8742" s="33" t="s">
        <v>1012</v>
      </c>
      <c r="C8742" s="33">
        <v>180</v>
      </c>
      <c r="D8742" s="33"/>
      <c r="E8742" s="33"/>
      <c r="F8742" s="33" t="s">
        <v>859</v>
      </c>
      <c r="G8742" s="34"/>
      <c r="H8742" s="33">
        <v>4.5</v>
      </c>
      <c r="I8742" s="33">
        <v>10.210000000000001</v>
      </c>
      <c r="J8742" s="33">
        <v>7.1</v>
      </c>
      <c r="K8742" s="37">
        <v>3080</v>
      </c>
      <c r="L8742" s="35"/>
      <c r="M8742" s="33"/>
      <c r="N8742" s="33">
        <v>59.188000000000002</v>
      </c>
      <c r="O8742" s="33">
        <v>37.491999999999997</v>
      </c>
      <c r="P8742" s="33">
        <v>5.9820000000000002</v>
      </c>
      <c r="Q8742" s="33">
        <v>3.7359999999999998</v>
      </c>
      <c r="R8742" s="33">
        <v>2.71</v>
      </c>
      <c r="S8742" s="33"/>
      <c r="T8742" s="33"/>
      <c r="U8742" s="33"/>
      <c r="V8742" s="33"/>
      <c r="W8742" s="33"/>
      <c r="Y8742" s="33"/>
      <c r="Z8742" s="33"/>
      <c r="AA8742" s="33"/>
      <c r="AB8742" s="33"/>
      <c r="AC8742" s="33"/>
      <c r="AD8742" s="33"/>
      <c r="AE8742" s="33"/>
      <c r="AF8742" s="33"/>
      <c r="AG8742" s="33"/>
      <c r="AH8742" s="33"/>
      <c r="AI8742" s="33"/>
      <c r="AJ8742" s="33" t="s">
        <v>413</v>
      </c>
      <c r="AK8742" s="36">
        <v>21.14</v>
      </c>
      <c r="AL8742" s="36">
        <v>110.06</v>
      </c>
      <c r="AM8742" s="33">
        <v>24</v>
      </c>
      <c r="AN8742" s="37"/>
      <c r="AO8742" s="33">
        <v>1</v>
      </c>
      <c r="AP8742" s="33"/>
      <c r="AQ8742">
        <v>40149</v>
      </c>
      <c r="AR8742" s="33" t="s">
        <v>1635</v>
      </c>
    </row>
    <row r="8743" spans="1:44" x14ac:dyDescent="0.25">
      <c r="A8743" s="33">
        <v>10616</v>
      </c>
      <c r="B8743" s="33" t="s">
        <v>1010</v>
      </c>
      <c r="C8743" s="33">
        <v>110</v>
      </c>
      <c r="D8743" s="33" t="s">
        <v>147</v>
      </c>
      <c r="E8743" s="33"/>
      <c r="F8743" s="33" t="s">
        <v>859</v>
      </c>
      <c r="G8743" s="34"/>
      <c r="H8743" s="33">
        <v>40</v>
      </c>
      <c r="I8743" s="33"/>
      <c r="J8743" s="33"/>
      <c r="K8743" s="37">
        <v>1072</v>
      </c>
      <c r="L8743" s="35"/>
      <c r="M8743" s="33"/>
      <c r="N8743" s="33">
        <v>499.6</v>
      </c>
      <c r="O8743" s="33">
        <v>392.74799999999999</v>
      </c>
      <c r="P8743" s="33">
        <v>60.311999999999998</v>
      </c>
      <c r="Q8743" s="33">
        <v>44.625</v>
      </c>
      <c r="R8743" s="33">
        <v>5.2320000000000002</v>
      </c>
      <c r="S8743" s="33"/>
      <c r="T8743" s="33"/>
      <c r="U8743" s="33"/>
      <c r="V8743" s="33"/>
      <c r="W8743" s="33"/>
      <c r="Y8743" s="33"/>
      <c r="Z8743" s="33">
        <v>1.778</v>
      </c>
      <c r="AA8743" s="33"/>
      <c r="AB8743" s="33">
        <v>0.33400000000000002</v>
      </c>
      <c r="AC8743" s="33"/>
      <c r="AD8743" s="33"/>
      <c r="AE8743" s="33"/>
      <c r="AF8743" s="33">
        <v>0</v>
      </c>
      <c r="AG8743" s="33"/>
      <c r="AH8743" s="33"/>
      <c r="AI8743" s="33">
        <v>6</v>
      </c>
      <c r="AJ8743" s="33" t="s">
        <v>413</v>
      </c>
      <c r="AK8743" s="36">
        <v>34.15</v>
      </c>
      <c r="AL8743" s="36">
        <v>107.83</v>
      </c>
      <c r="AM8743" s="33">
        <v>1315</v>
      </c>
      <c r="AN8743" s="37"/>
      <c r="AP8743" s="33"/>
      <c r="AQ8743">
        <v>80424</v>
      </c>
      <c r="AR8743" s="33" t="s">
        <v>1636</v>
      </c>
    </row>
    <row r="8744" spans="1:44" x14ac:dyDescent="0.25">
      <c r="A8744" s="33">
        <v>10617</v>
      </c>
      <c r="B8744" s="33" t="s">
        <v>1010</v>
      </c>
      <c r="C8744" s="33">
        <v>110</v>
      </c>
      <c r="D8744" s="33" t="s">
        <v>147</v>
      </c>
      <c r="E8744" s="33"/>
      <c r="F8744" s="33" t="s">
        <v>860</v>
      </c>
      <c r="G8744" s="34"/>
      <c r="H8744" s="33">
        <v>40</v>
      </c>
      <c r="I8744" s="33"/>
      <c r="J8744" s="33"/>
      <c r="K8744" s="37">
        <v>2650</v>
      </c>
      <c r="L8744" s="35"/>
      <c r="M8744" s="33"/>
      <c r="N8744" s="33">
        <v>305.60500000000002</v>
      </c>
      <c r="O8744" s="33">
        <v>251.428</v>
      </c>
      <c r="P8744" s="33">
        <v>39.634</v>
      </c>
      <c r="Q8744" s="33">
        <v>42.738999999999997</v>
      </c>
      <c r="R8744" s="33">
        <v>4.53</v>
      </c>
      <c r="S8744" s="33"/>
      <c r="T8744" s="33"/>
      <c r="U8744" s="33"/>
      <c r="V8744" s="33"/>
      <c r="W8744" s="33"/>
      <c r="Y8744" s="33"/>
      <c r="Z8744" s="33">
        <v>3.77</v>
      </c>
      <c r="AA8744" s="33"/>
      <c r="AB8744" s="33">
        <v>0.39</v>
      </c>
      <c r="AC8744" s="33"/>
      <c r="AD8744" s="33"/>
      <c r="AE8744" s="33"/>
      <c r="AF8744" s="33">
        <v>0</v>
      </c>
      <c r="AG8744" s="33"/>
      <c r="AH8744" s="33"/>
      <c r="AI8744" s="33">
        <v>10.89</v>
      </c>
      <c r="AJ8744" s="33" t="s">
        <v>413</v>
      </c>
      <c r="AK8744" s="36">
        <v>33.43</v>
      </c>
      <c r="AL8744" s="36">
        <v>108.45</v>
      </c>
      <c r="AM8744" s="33">
        <v>1785</v>
      </c>
      <c r="AN8744" s="37"/>
      <c r="AP8744" s="33"/>
      <c r="AQ8744">
        <v>80434</v>
      </c>
      <c r="AR8744" s="33" t="s">
        <v>1636</v>
      </c>
    </row>
    <row r="8745" spans="1:44" x14ac:dyDescent="0.25">
      <c r="A8745" s="33">
        <v>10618</v>
      </c>
      <c r="B8745" s="33" t="s">
        <v>871</v>
      </c>
      <c r="C8745" s="33">
        <v>180</v>
      </c>
      <c r="D8745" s="33"/>
      <c r="E8745" s="33"/>
      <c r="F8745" s="33" t="s">
        <v>860</v>
      </c>
      <c r="G8745" s="34"/>
      <c r="H8745" s="33">
        <v>28</v>
      </c>
      <c r="I8745" s="33">
        <v>12.7</v>
      </c>
      <c r="J8745" s="33">
        <v>14.6</v>
      </c>
      <c r="K8745" s="37">
        <v>1530</v>
      </c>
      <c r="L8745" s="35"/>
      <c r="M8745" s="33"/>
      <c r="N8745" s="33">
        <v>166.01400000000001</v>
      </c>
      <c r="O8745" s="33">
        <v>91.8</v>
      </c>
      <c r="P8745" s="33"/>
      <c r="Q8745" s="33">
        <v>28.029999999999998</v>
      </c>
      <c r="R8745" s="33">
        <v>9.48</v>
      </c>
      <c r="S8745" s="33"/>
      <c r="T8745" s="33"/>
      <c r="U8745" s="33"/>
      <c r="V8745" s="33"/>
      <c r="W8745" s="33"/>
      <c r="Y8745" s="33"/>
      <c r="Z8745" s="33"/>
      <c r="AA8745" s="33"/>
      <c r="AB8745" s="33"/>
      <c r="AC8745" s="33"/>
      <c r="AD8745" s="33"/>
      <c r="AE8745" s="33"/>
      <c r="AF8745" s="33">
        <v>0</v>
      </c>
      <c r="AG8745" s="33"/>
      <c r="AH8745" s="33"/>
      <c r="AI8745" s="33">
        <v>9.5</v>
      </c>
      <c r="AJ8745" s="33" t="s">
        <v>413</v>
      </c>
      <c r="AK8745" s="36">
        <v>26.78</v>
      </c>
      <c r="AL8745" s="36">
        <v>109.63</v>
      </c>
      <c r="AM8745" s="33">
        <v>400</v>
      </c>
      <c r="AN8745" s="37"/>
      <c r="AP8745" s="33"/>
      <c r="AQ8745">
        <v>80101</v>
      </c>
      <c r="AR8745" s="33" t="s">
        <v>1637</v>
      </c>
    </row>
    <row r="8746" spans="1:44" x14ac:dyDescent="0.25">
      <c r="A8746" s="33">
        <v>10619</v>
      </c>
      <c r="B8746" s="33" t="s">
        <v>990</v>
      </c>
      <c r="C8746" s="33">
        <v>180</v>
      </c>
      <c r="D8746" s="33" t="s">
        <v>851</v>
      </c>
      <c r="E8746" s="33"/>
      <c r="F8746" s="33" t="s">
        <v>859</v>
      </c>
      <c r="G8746" s="34">
        <v>6</v>
      </c>
      <c r="H8746" s="33">
        <v>28</v>
      </c>
      <c r="I8746" s="33">
        <v>12.75</v>
      </c>
      <c r="J8746" s="33">
        <v>14.95</v>
      </c>
      <c r="K8746" s="37">
        <v>990</v>
      </c>
      <c r="L8746" s="35">
        <v>0.49683283699491698</v>
      </c>
      <c r="M8746" s="33"/>
      <c r="N8746" s="33">
        <v>93.37</v>
      </c>
      <c r="O8746" s="33">
        <v>59.496000000000002</v>
      </c>
      <c r="P8746" s="33"/>
      <c r="Q8746" s="33">
        <v>7.25</v>
      </c>
      <c r="R8746" s="33">
        <v>6.5510000000000002</v>
      </c>
      <c r="S8746" s="33"/>
      <c r="T8746" s="33"/>
      <c r="U8746" s="33"/>
      <c r="V8746" s="33"/>
      <c r="W8746" s="33"/>
      <c r="Y8746" s="33"/>
      <c r="Z8746" s="33"/>
      <c r="AA8746" s="33"/>
      <c r="AB8746" s="33"/>
      <c r="AC8746" s="33"/>
      <c r="AD8746" s="33"/>
      <c r="AE8746" s="33"/>
      <c r="AF8746" s="33"/>
      <c r="AG8746" s="33"/>
      <c r="AH8746" s="33"/>
      <c r="AI8746" s="33"/>
      <c r="AJ8746" s="33" t="s">
        <v>413</v>
      </c>
      <c r="AK8746" s="36">
        <v>28.88</v>
      </c>
      <c r="AL8746" s="36">
        <v>121.32</v>
      </c>
      <c r="AM8746" s="33">
        <v>300</v>
      </c>
      <c r="AN8746" s="37"/>
      <c r="AP8746" s="33"/>
      <c r="AQ8746">
        <v>40118</v>
      </c>
      <c r="AR8746" s="33" t="s">
        <v>1638</v>
      </c>
    </row>
    <row r="8747" spans="1:44" x14ac:dyDescent="0.25">
      <c r="A8747" s="33">
        <v>10620</v>
      </c>
      <c r="B8747" s="33" t="s">
        <v>1016</v>
      </c>
      <c r="C8747" s="33">
        <v>180</v>
      </c>
      <c r="D8747" s="33"/>
      <c r="E8747" s="33"/>
      <c r="F8747" s="33" t="s">
        <v>859</v>
      </c>
      <c r="G8747" s="34"/>
      <c r="H8747" s="33">
        <v>26</v>
      </c>
      <c r="I8747" s="33">
        <v>15.5</v>
      </c>
      <c r="J8747" s="33">
        <v>21.98</v>
      </c>
      <c r="K8747" s="37">
        <v>650</v>
      </c>
      <c r="L8747" s="35"/>
      <c r="M8747" s="33"/>
      <c r="N8747" s="33">
        <v>183.04</v>
      </c>
      <c r="O8747" s="33">
        <v>77.259</v>
      </c>
      <c r="P8747" s="33">
        <v>8.1120000000000001</v>
      </c>
      <c r="Q8747" s="33">
        <v>22.243000000000002</v>
      </c>
      <c r="R8747" s="33">
        <v>5.7460000000000004</v>
      </c>
      <c r="S8747" s="33"/>
      <c r="T8747" s="33"/>
      <c r="U8747" s="33"/>
      <c r="V8747" s="33"/>
      <c r="W8747" s="33"/>
      <c r="Y8747" s="33"/>
      <c r="Z8747" s="33"/>
      <c r="AA8747" s="33"/>
      <c r="AB8747" s="33"/>
      <c r="AC8747" s="33"/>
      <c r="AD8747" s="33"/>
      <c r="AE8747" s="33"/>
      <c r="AF8747" s="33">
        <v>0</v>
      </c>
      <c r="AG8747" s="33"/>
      <c r="AH8747" s="33"/>
      <c r="AI8747" s="33">
        <v>2.31</v>
      </c>
      <c r="AJ8747" s="33" t="s">
        <v>413</v>
      </c>
      <c r="AK8747" s="36">
        <v>26.1</v>
      </c>
      <c r="AL8747" s="36">
        <v>118.2</v>
      </c>
      <c r="AM8747" s="33">
        <v>260</v>
      </c>
      <c r="AN8747" s="37"/>
      <c r="AO8747" s="33">
        <v>1</v>
      </c>
      <c r="AP8747" s="33"/>
      <c r="AQ8747">
        <v>40118</v>
      </c>
      <c r="AR8747" s="33" t="s">
        <v>1639</v>
      </c>
    </row>
    <row r="8748" spans="1:44" x14ac:dyDescent="0.25">
      <c r="A8748" s="33">
        <v>10621</v>
      </c>
      <c r="B8748" s="33" t="s">
        <v>167</v>
      </c>
      <c r="C8748" s="33">
        <v>180</v>
      </c>
      <c r="D8748" s="1" t="s">
        <v>148</v>
      </c>
      <c r="E8748" s="33"/>
      <c r="F8748" s="33" t="s">
        <v>859</v>
      </c>
      <c r="G8748" s="34"/>
      <c r="H8748" s="33">
        <v>10</v>
      </c>
      <c r="I8748" s="33">
        <v>6.17</v>
      </c>
      <c r="J8748" s="33">
        <v>6.06</v>
      </c>
      <c r="K8748" s="37">
        <v>4500</v>
      </c>
      <c r="L8748" s="35"/>
      <c r="M8748" s="33"/>
      <c r="N8748" s="33">
        <v>54.6</v>
      </c>
      <c r="O8748" s="33">
        <v>31.55</v>
      </c>
      <c r="P8748" s="33"/>
      <c r="Q8748" s="33">
        <v>8.6870000000000012</v>
      </c>
      <c r="R8748" s="33">
        <v>7.2930000000000001</v>
      </c>
      <c r="S8748" s="33"/>
      <c r="T8748" s="33"/>
      <c r="U8748" s="33"/>
      <c r="V8748" s="33"/>
      <c r="W8748" s="33"/>
      <c r="Y8748" s="33"/>
      <c r="Z8748" s="33"/>
      <c r="AA8748" s="33"/>
      <c r="AB8748" s="33"/>
      <c r="AC8748" s="33"/>
      <c r="AD8748" s="33"/>
      <c r="AE8748" s="33"/>
      <c r="AF8748" s="33"/>
      <c r="AG8748" s="33"/>
      <c r="AH8748" s="33"/>
      <c r="AI8748" s="33"/>
      <c r="AJ8748" s="33" t="s">
        <v>413</v>
      </c>
      <c r="AK8748" s="36">
        <v>25.28</v>
      </c>
      <c r="AL8748" s="36">
        <v>116.12</v>
      </c>
      <c r="AM8748" s="33">
        <v>615</v>
      </c>
      <c r="AN8748" s="37"/>
      <c r="AO8748" s="33">
        <v>1</v>
      </c>
      <c r="AP8748" s="33"/>
      <c r="AQ8748">
        <v>40118</v>
      </c>
      <c r="AR8748" s="33" t="s">
        <v>1640</v>
      </c>
    </row>
    <row r="8749" spans="1:44" x14ac:dyDescent="0.25">
      <c r="A8749" s="33">
        <v>10622</v>
      </c>
      <c r="B8749" s="33" t="s">
        <v>167</v>
      </c>
      <c r="C8749" s="33">
        <v>180</v>
      </c>
      <c r="D8749" s="1" t="s">
        <v>148</v>
      </c>
      <c r="E8749" s="33"/>
      <c r="F8749" s="33" t="s">
        <v>859</v>
      </c>
      <c r="G8749" s="34"/>
      <c r="H8749" s="33">
        <v>10</v>
      </c>
      <c r="I8749" s="33"/>
      <c r="J8749" s="33">
        <v>7.13</v>
      </c>
      <c r="K8749" s="37">
        <v>3025</v>
      </c>
      <c r="L8749" s="35"/>
      <c r="M8749" s="33"/>
      <c r="N8749" s="33">
        <v>43.26</v>
      </c>
      <c r="O8749" s="33">
        <v>13.31</v>
      </c>
      <c r="P8749" s="33"/>
      <c r="Q8749" s="33">
        <v>3.5100000000000007</v>
      </c>
      <c r="R8749" s="33">
        <v>5.38</v>
      </c>
      <c r="S8749" s="33"/>
      <c r="T8749" s="33"/>
      <c r="U8749" s="33"/>
      <c r="V8749" s="33"/>
      <c r="W8749" s="33"/>
      <c r="Y8749" s="33"/>
      <c r="Z8749" s="33"/>
      <c r="AA8749" s="33"/>
      <c r="AB8749" s="33"/>
      <c r="AC8749" s="33"/>
      <c r="AD8749" s="33"/>
      <c r="AE8749" s="33"/>
      <c r="AF8749" s="33"/>
      <c r="AG8749" s="33"/>
      <c r="AH8749" s="33"/>
      <c r="AI8749" s="33"/>
      <c r="AJ8749" s="33" t="s">
        <v>413</v>
      </c>
      <c r="AK8749" s="36">
        <v>26.25</v>
      </c>
      <c r="AL8749" s="36">
        <v>116.8</v>
      </c>
      <c r="AM8749" s="33">
        <v>490</v>
      </c>
      <c r="AN8749" s="37"/>
      <c r="AO8749" s="33">
        <v>1</v>
      </c>
      <c r="AP8749" s="33"/>
      <c r="AQ8749">
        <v>40118</v>
      </c>
      <c r="AR8749" s="33" t="s">
        <v>1641</v>
      </c>
    </row>
    <row r="8750" spans="1:44" x14ac:dyDescent="0.25">
      <c r="A8750" s="33">
        <v>10623</v>
      </c>
      <c r="B8750" s="33" t="s">
        <v>1017</v>
      </c>
      <c r="C8750" s="33">
        <v>180</v>
      </c>
      <c r="D8750" s="33"/>
      <c r="E8750" s="33"/>
      <c r="F8750" s="33" t="s">
        <v>859</v>
      </c>
      <c r="G8750" s="34"/>
      <c r="H8750" s="33">
        <v>10</v>
      </c>
      <c r="I8750" s="33"/>
      <c r="J8750" s="33">
        <v>8.25</v>
      </c>
      <c r="K8750" s="37">
        <v>2925</v>
      </c>
      <c r="L8750" s="35"/>
      <c r="M8750" s="33"/>
      <c r="N8750" s="33">
        <v>61.13</v>
      </c>
      <c r="O8750" s="33">
        <v>22.23</v>
      </c>
      <c r="P8750" s="33"/>
      <c r="Q8750" s="33">
        <v>10.270000000000001</v>
      </c>
      <c r="R8750" s="33">
        <v>11.03</v>
      </c>
      <c r="S8750" s="33"/>
      <c r="T8750" s="33"/>
      <c r="U8750" s="33"/>
      <c r="V8750" s="33"/>
      <c r="W8750" s="33"/>
      <c r="Y8750" s="33"/>
      <c r="Z8750" s="33"/>
      <c r="AA8750" s="33"/>
      <c r="AB8750" s="33"/>
      <c r="AC8750" s="33"/>
      <c r="AD8750" s="33"/>
      <c r="AE8750" s="33"/>
      <c r="AF8750" s="33"/>
      <c r="AG8750" s="33"/>
      <c r="AH8750" s="33"/>
      <c r="AI8750" s="33"/>
      <c r="AJ8750" s="33" t="s">
        <v>413</v>
      </c>
      <c r="AK8750" s="36">
        <v>26.25</v>
      </c>
      <c r="AL8750" s="36">
        <v>116.8</v>
      </c>
      <c r="AM8750" s="33">
        <v>490</v>
      </c>
      <c r="AN8750" s="37"/>
      <c r="AO8750" s="33">
        <v>1</v>
      </c>
      <c r="AP8750" s="33"/>
      <c r="AQ8750">
        <v>40118</v>
      </c>
      <c r="AR8750" s="33" t="s">
        <v>1641</v>
      </c>
    </row>
    <row r="8751" spans="1:44" x14ac:dyDescent="0.25">
      <c r="A8751" s="33">
        <v>10624</v>
      </c>
      <c r="B8751" s="33" t="s">
        <v>872</v>
      </c>
      <c r="C8751" s="33">
        <v>180</v>
      </c>
      <c r="D8751" s="1" t="s">
        <v>148</v>
      </c>
      <c r="E8751" s="33"/>
      <c r="F8751" s="33" t="s">
        <v>859</v>
      </c>
      <c r="G8751" s="34"/>
      <c r="H8751" s="33">
        <v>10</v>
      </c>
      <c r="I8751" s="33"/>
      <c r="J8751" s="33">
        <v>8.64</v>
      </c>
      <c r="K8751" s="37">
        <v>3000</v>
      </c>
      <c r="L8751" s="35"/>
      <c r="M8751" s="33"/>
      <c r="N8751" s="33">
        <v>70.66</v>
      </c>
      <c r="O8751" s="33">
        <v>22.86</v>
      </c>
      <c r="P8751" s="33"/>
      <c r="Q8751" s="33">
        <v>9.7100000000000009</v>
      </c>
      <c r="R8751" s="33">
        <v>11.45</v>
      </c>
      <c r="S8751" s="33"/>
      <c r="T8751" s="33"/>
      <c r="U8751" s="33"/>
      <c r="V8751" s="33"/>
      <c r="W8751" s="33"/>
      <c r="Y8751" s="33"/>
      <c r="Z8751" s="33"/>
      <c r="AA8751" s="33"/>
      <c r="AB8751" s="33"/>
      <c r="AC8751" s="33"/>
      <c r="AD8751" s="33"/>
      <c r="AE8751" s="33"/>
      <c r="AF8751" s="33"/>
      <c r="AG8751" s="33"/>
      <c r="AH8751" s="33"/>
      <c r="AI8751" s="33"/>
      <c r="AJ8751" s="33" t="s">
        <v>413</v>
      </c>
      <c r="AK8751" s="36">
        <v>26.25</v>
      </c>
      <c r="AL8751" s="36">
        <v>116.8</v>
      </c>
      <c r="AM8751" s="33">
        <v>490</v>
      </c>
      <c r="AN8751" s="37"/>
      <c r="AO8751" s="33">
        <v>1</v>
      </c>
      <c r="AP8751" s="33"/>
      <c r="AQ8751">
        <v>40118</v>
      </c>
      <c r="AR8751" s="33" t="s">
        <v>1641</v>
      </c>
    </row>
    <row r="8752" spans="1:44" x14ac:dyDescent="0.25">
      <c r="A8752" s="33">
        <v>10625</v>
      </c>
      <c r="B8752" s="33" t="s">
        <v>873</v>
      </c>
      <c r="C8752" s="33">
        <v>180</v>
      </c>
      <c r="D8752" s="33"/>
      <c r="E8752" s="33"/>
      <c r="F8752" s="33" t="s">
        <v>859</v>
      </c>
      <c r="G8752" s="34"/>
      <c r="H8752" s="33">
        <v>10</v>
      </c>
      <c r="I8752" s="33"/>
      <c r="J8752" s="33">
        <v>9</v>
      </c>
      <c r="K8752" s="37">
        <v>3050</v>
      </c>
      <c r="L8752" s="35"/>
      <c r="M8752" s="33"/>
      <c r="N8752" s="33">
        <v>87.59</v>
      </c>
      <c r="O8752" s="33">
        <v>38.01</v>
      </c>
      <c r="P8752" s="33"/>
      <c r="Q8752" s="33">
        <v>12.96</v>
      </c>
      <c r="R8752" s="33">
        <v>15.27</v>
      </c>
      <c r="S8752" s="33"/>
      <c r="T8752" s="33"/>
      <c r="U8752" s="33"/>
      <c r="V8752" s="33"/>
      <c r="W8752" s="33"/>
      <c r="Y8752" s="33"/>
      <c r="Z8752" s="33"/>
      <c r="AA8752" s="33"/>
      <c r="AB8752" s="33"/>
      <c r="AC8752" s="33"/>
      <c r="AD8752" s="33"/>
      <c r="AE8752" s="33"/>
      <c r="AF8752" s="33"/>
      <c r="AG8752" s="33"/>
      <c r="AH8752" s="33"/>
      <c r="AI8752" s="33"/>
      <c r="AJ8752" s="33" t="s">
        <v>413</v>
      </c>
      <c r="AK8752" s="36">
        <v>26.25</v>
      </c>
      <c r="AL8752" s="36">
        <v>116.8</v>
      </c>
      <c r="AM8752" s="33">
        <v>490</v>
      </c>
      <c r="AN8752" s="37"/>
      <c r="AO8752" s="33">
        <v>1</v>
      </c>
      <c r="AP8752" s="33"/>
      <c r="AQ8752">
        <v>40118</v>
      </c>
      <c r="AR8752" s="33" t="s">
        <v>1641</v>
      </c>
    </row>
    <row r="8753" spans="1:44" x14ac:dyDescent="0.25">
      <c r="A8753" s="33">
        <v>10626</v>
      </c>
      <c r="B8753" s="33" t="s">
        <v>990</v>
      </c>
      <c r="C8753" s="33">
        <v>180</v>
      </c>
      <c r="D8753" s="33" t="s">
        <v>851</v>
      </c>
      <c r="E8753" s="33"/>
      <c r="F8753" s="33" t="s">
        <v>859</v>
      </c>
      <c r="G8753" s="34">
        <v>3</v>
      </c>
      <c r="H8753" s="33">
        <v>16</v>
      </c>
      <c r="I8753" s="33">
        <v>10.5</v>
      </c>
      <c r="J8753" s="33">
        <v>10.62</v>
      </c>
      <c r="K8753" s="37">
        <v>2250</v>
      </c>
      <c r="L8753" s="2">
        <f>N8753/((1668.67)*(1-EXP(-(0.022864)*I8753))^(1.61028))</f>
        <v>0.71634779803623538</v>
      </c>
      <c r="M8753" s="33"/>
      <c r="N8753" s="33">
        <v>99.403999999999996</v>
      </c>
      <c r="O8753" s="33">
        <v>47.62</v>
      </c>
      <c r="P8753" s="33">
        <v>6.81</v>
      </c>
      <c r="Q8753" s="33">
        <v>12.270000000000001</v>
      </c>
      <c r="R8753" s="33">
        <v>5.51</v>
      </c>
      <c r="S8753" s="33"/>
      <c r="T8753" s="33"/>
      <c r="U8753" s="33"/>
      <c r="V8753" s="33"/>
      <c r="W8753" s="33"/>
      <c r="Y8753" s="33"/>
      <c r="Z8753" s="33"/>
      <c r="AA8753" s="33"/>
      <c r="AB8753" s="33"/>
      <c r="AC8753" s="33"/>
      <c r="AD8753" s="33"/>
      <c r="AE8753" s="33"/>
      <c r="AF8753" s="33"/>
      <c r="AG8753" s="33"/>
      <c r="AH8753" s="33"/>
      <c r="AI8753" s="33"/>
      <c r="AJ8753" s="33" t="s">
        <v>413</v>
      </c>
      <c r="AK8753" s="36">
        <v>27.74</v>
      </c>
      <c r="AL8753" s="36">
        <v>113.54</v>
      </c>
      <c r="AM8753" s="33">
        <v>150</v>
      </c>
      <c r="AN8753" s="37"/>
      <c r="AP8753" s="33"/>
      <c r="AQ8753">
        <v>40118</v>
      </c>
      <c r="AR8753" s="33" t="s">
        <v>1642</v>
      </c>
    </row>
    <row r="8754" spans="1:44" x14ac:dyDescent="0.25">
      <c r="A8754" s="33">
        <v>10627</v>
      </c>
      <c r="B8754" s="33" t="s">
        <v>990</v>
      </c>
      <c r="C8754" s="33">
        <v>180</v>
      </c>
      <c r="D8754" s="33" t="s">
        <v>851</v>
      </c>
      <c r="E8754" s="33"/>
      <c r="F8754" s="33" t="s">
        <v>859</v>
      </c>
      <c r="G8754" s="34">
        <v>4</v>
      </c>
      <c r="H8754" s="33">
        <v>16</v>
      </c>
      <c r="I8754" s="33">
        <v>8.3000000000000007</v>
      </c>
      <c r="J8754" s="33">
        <v>9.18</v>
      </c>
      <c r="K8754" s="37">
        <v>2680</v>
      </c>
      <c r="L8754" s="35">
        <v>0.65525736106354215</v>
      </c>
      <c r="M8754" s="33"/>
      <c r="N8754" s="33">
        <v>69.933000000000007</v>
      </c>
      <c r="O8754" s="33">
        <v>35.15</v>
      </c>
      <c r="P8754" s="33">
        <v>5.58</v>
      </c>
      <c r="Q8754" s="33">
        <v>7.99</v>
      </c>
      <c r="R8754" s="33">
        <v>3.51</v>
      </c>
      <c r="S8754" s="33"/>
      <c r="T8754" s="33"/>
      <c r="U8754" s="33"/>
      <c r="V8754" s="33"/>
      <c r="W8754" s="33"/>
      <c r="Y8754" s="33"/>
      <c r="Z8754" s="33"/>
      <c r="AA8754" s="33"/>
      <c r="AB8754" s="33"/>
      <c r="AC8754" s="33"/>
      <c r="AD8754" s="33"/>
      <c r="AE8754" s="33"/>
      <c r="AF8754" s="33"/>
      <c r="AG8754" s="33"/>
      <c r="AH8754" s="33"/>
      <c r="AI8754" s="33"/>
      <c r="AJ8754" s="33" t="s">
        <v>413</v>
      </c>
      <c r="AK8754" s="36">
        <v>27.74</v>
      </c>
      <c r="AL8754" s="36">
        <v>113.54</v>
      </c>
      <c r="AM8754" s="33">
        <v>150</v>
      </c>
      <c r="AN8754" s="37"/>
      <c r="AP8754" s="33"/>
      <c r="AQ8754">
        <v>40118</v>
      </c>
      <c r="AR8754" s="33" t="s">
        <v>1642</v>
      </c>
    </row>
    <row r="8755" spans="1:44" x14ac:dyDescent="0.25">
      <c r="A8755" s="33">
        <v>10628</v>
      </c>
      <c r="B8755" s="33" t="s">
        <v>990</v>
      </c>
      <c r="C8755" s="33">
        <v>180</v>
      </c>
      <c r="D8755" s="33" t="s">
        <v>851</v>
      </c>
      <c r="E8755" s="33"/>
      <c r="F8755" s="33" t="s">
        <v>859</v>
      </c>
      <c r="G8755" s="34">
        <v>5</v>
      </c>
      <c r="H8755" s="33">
        <v>16</v>
      </c>
      <c r="I8755" s="33">
        <v>7.7</v>
      </c>
      <c r="J8755" s="33">
        <v>8.36</v>
      </c>
      <c r="K8755" s="37">
        <v>3225</v>
      </c>
      <c r="L8755" s="35">
        <v>0.71880491896278575</v>
      </c>
      <c r="M8755" s="33"/>
      <c r="N8755" s="33">
        <v>64.747</v>
      </c>
      <c r="O8755" s="33">
        <v>33.28</v>
      </c>
      <c r="P8755" s="33">
        <v>5.56</v>
      </c>
      <c r="Q8755" s="33">
        <v>7.1</v>
      </c>
      <c r="R8755" s="33">
        <v>3.09</v>
      </c>
      <c r="S8755" s="33"/>
      <c r="T8755" s="33"/>
      <c r="U8755" s="33"/>
      <c r="V8755" s="33"/>
      <c r="W8755" s="33"/>
      <c r="Y8755" s="33"/>
      <c r="Z8755" s="33"/>
      <c r="AA8755" s="33"/>
      <c r="AB8755" s="33"/>
      <c r="AC8755" s="33"/>
      <c r="AD8755" s="33"/>
      <c r="AE8755" s="33"/>
      <c r="AF8755" s="33"/>
      <c r="AG8755" s="33"/>
      <c r="AH8755" s="33"/>
      <c r="AI8755" s="33"/>
      <c r="AJ8755" s="33" t="s">
        <v>413</v>
      </c>
      <c r="AK8755" s="36">
        <v>27.74</v>
      </c>
      <c r="AL8755" s="36">
        <v>113.54</v>
      </c>
      <c r="AM8755" s="33">
        <v>150</v>
      </c>
      <c r="AN8755" s="37"/>
      <c r="AP8755" s="33"/>
      <c r="AQ8755">
        <v>40118</v>
      </c>
      <c r="AR8755" s="33" t="s">
        <v>1642</v>
      </c>
    </row>
    <row r="8756" spans="1:44" x14ac:dyDescent="0.25">
      <c r="A8756" s="33">
        <v>10629</v>
      </c>
      <c r="B8756" s="33" t="s">
        <v>1018</v>
      </c>
      <c r="C8756" s="33">
        <v>180</v>
      </c>
      <c r="D8756" s="33" t="s">
        <v>845</v>
      </c>
      <c r="E8756" s="33"/>
      <c r="F8756" s="33" t="s">
        <v>859</v>
      </c>
      <c r="G8756" s="34"/>
      <c r="H8756" s="33">
        <v>7</v>
      </c>
      <c r="I8756" s="33"/>
      <c r="J8756" s="33"/>
      <c r="K8756" s="37"/>
      <c r="L8756" s="35"/>
      <c r="M8756" s="33"/>
      <c r="N8756" s="33"/>
      <c r="O8756" s="33">
        <v>40.200000000000003</v>
      </c>
      <c r="P8756" s="33"/>
      <c r="Q8756" s="33">
        <v>2.63</v>
      </c>
      <c r="R8756" s="33">
        <v>1.67</v>
      </c>
      <c r="S8756" s="33"/>
      <c r="T8756" s="33"/>
      <c r="U8756" s="33"/>
      <c r="V8756" s="33"/>
      <c r="W8756" s="33"/>
      <c r="Y8756" s="33">
        <v>2.68</v>
      </c>
      <c r="Z8756" s="33">
        <v>1.67</v>
      </c>
      <c r="AA8756" s="33">
        <v>2.6799999999999997</v>
      </c>
      <c r="AB8756" s="33">
        <v>1.54</v>
      </c>
      <c r="AC8756" s="33">
        <v>3.4</v>
      </c>
      <c r="AD8756" s="33"/>
      <c r="AE8756" s="33"/>
      <c r="AF8756" s="33">
        <v>0</v>
      </c>
      <c r="AG8756" s="33"/>
      <c r="AH8756" s="33"/>
      <c r="AI8756" s="33">
        <v>10.74</v>
      </c>
      <c r="AJ8756" s="33" t="s">
        <v>413</v>
      </c>
      <c r="AK8756" s="36">
        <v>22.43</v>
      </c>
      <c r="AL8756" s="36">
        <v>101.09</v>
      </c>
      <c r="AM8756" s="33">
        <v>1300</v>
      </c>
      <c r="AN8756" s="37"/>
      <c r="AO8756" s="33">
        <v>1</v>
      </c>
      <c r="AP8756" s="33"/>
      <c r="AQ8756">
        <v>40137</v>
      </c>
      <c r="AR8756" s="33" t="s">
        <v>1643</v>
      </c>
    </row>
    <row r="8757" spans="1:44" x14ac:dyDescent="0.25">
      <c r="A8757" s="33">
        <v>10630</v>
      </c>
      <c r="B8757" s="33" t="s">
        <v>874</v>
      </c>
      <c r="C8757" s="33">
        <v>180</v>
      </c>
      <c r="D8757" s="33" t="s">
        <v>845</v>
      </c>
      <c r="E8757" s="33"/>
      <c r="F8757" s="33" t="s">
        <v>859</v>
      </c>
      <c r="G8757" s="34"/>
      <c r="H8757" s="33">
        <v>7</v>
      </c>
      <c r="I8757" s="33"/>
      <c r="J8757" s="33"/>
      <c r="K8757" s="37"/>
      <c r="L8757" s="35"/>
      <c r="M8757" s="33"/>
      <c r="N8757" s="33"/>
      <c r="O8757" s="33">
        <v>41.92</v>
      </c>
      <c r="P8757" s="33"/>
      <c r="Q8757" s="33">
        <v>4.67</v>
      </c>
      <c r="R8757" s="33">
        <v>1.19</v>
      </c>
      <c r="S8757" s="33"/>
      <c r="T8757" s="33"/>
      <c r="U8757" s="33"/>
      <c r="V8757" s="33"/>
      <c r="W8757" s="33"/>
      <c r="Y8757" s="33">
        <v>16.5</v>
      </c>
      <c r="Z8757" s="33">
        <v>8.27</v>
      </c>
      <c r="AA8757" s="33">
        <v>16.5</v>
      </c>
      <c r="AB8757" s="33">
        <v>0.79</v>
      </c>
      <c r="AC8757" s="33">
        <v>1.48</v>
      </c>
      <c r="AD8757" s="33"/>
      <c r="AE8757" s="33"/>
      <c r="AF8757" s="33">
        <v>0</v>
      </c>
      <c r="AG8757" s="33"/>
      <c r="AH8757" s="33"/>
      <c r="AI8757" s="33">
        <v>5.21</v>
      </c>
      <c r="AJ8757" s="33" t="s">
        <v>413</v>
      </c>
      <c r="AK8757" s="36">
        <v>22.43</v>
      </c>
      <c r="AL8757" s="36">
        <v>101.09</v>
      </c>
      <c r="AM8757" s="33">
        <v>1300</v>
      </c>
      <c r="AN8757" s="37"/>
      <c r="AO8757" s="33">
        <v>1</v>
      </c>
      <c r="AP8757" s="33"/>
      <c r="AQ8757">
        <v>40137</v>
      </c>
      <c r="AR8757" s="33" t="s">
        <v>1643</v>
      </c>
    </row>
    <row r="8758" spans="1:44" x14ac:dyDescent="0.25">
      <c r="A8758" s="33">
        <v>10631</v>
      </c>
      <c r="B8758" s="33" t="s">
        <v>875</v>
      </c>
      <c r="C8758" s="33">
        <v>180</v>
      </c>
      <c r="D8758" s="33" t="s">
        <v>845</v>
      </c>
      <c r="E8758" s="33"/>
      <c r="F8758" s="33" t="s">
        <v>859</v>
      </c>
      <c r="G8758" s="34"/>
      <c r="H8758" s="33">
        <v>7</v>
      </c>
      <c r="I8758" s="33"/>
      <c r="J8758" s="33"/>
      <c r="K8758" s="37"/>
      <c r="L8758" s="35"/>
      <c r="M8758" s="33"/>
      <c r="N8758" s="33"/>
      <c r="O8758" s="33">
        <v>59.03</v>
      </c>
      <c r="P8758" s="33"/>
      <c r="Q8758" s="33">
        <v>6.4399999999999995</v>
      </c>
      <c r="R8758" s="33">
        <v>3.42</v>
      </c>
      <c r="S8758" s="33"/>
      <c r="T8758" s="33"/>
      <c r="U8758" s="33"/>
      <c r="V8758" s="33"/>
      <c r="W8758" s="33"/>
      <c r="Y8758" s="33">
        <v>4.21</v>
      </c>
      <c r="Z8758" s="33">
        <v>2.0299999999999998</v>
      </c>
      <c r="AA8758" s="33">
        <v>4.21</v>
      </c>
      <c r="AB8758" s="33">
        <v>2.62</v>
      </c>
      <c r="AC8758" s="33">
        <v>6.9</v>
      </c>
      <c r="AD8758" s="33"/>
      <c r="AE8758" s="33"/>
      <c r="AF8758" s="33">
        <v>0</v>
      </c>
      <c r="AG8758" s="33"/>
      <c r="AH8758" s="33"/>
      <c r="AI8758" s="33">
        <v>8.48</v>
      </c>
      <c r="AJ8758" s="33" t="s">
        <v>413</v>
      </c>
      <c r="AK8758" s="36">
        <v>22.43</v>
      </c>
      <c r="AL8758" s="36">
        <v>101.09</v>
      </c>
      <c r="AM8758" s="33">
        <v>1300</v>
      </c>
      <c r="AN8758" s="37"/>
      <c r="AO8758" s="33">
        <v>1</v>
      </c>
      <c r="AP8758" s="33"/>
      <c r="AQ8758">
        <v>40137</v>
      </c>
      <c r="AR8758" s="33" t="s">
        <v>1643</v>
      </c>
    </row>
    <row r="8759" spans="1:44" x14ac:dyDescent="0.25">
      <c r="A8759" s="33">
        <v>10632</v>
      </c>
      <c r="B8759" s="33" t="s">
        <v>1019</v>
      </c>
      <c r="C8759" s="33">
        <v>121</v>
      </c>
      <c r="D8759" s="33" t="s">
        <v>1015</v>
      </c>
      <c r="E8759" s="33"/>
      <c r="F8759" s="33" t="s">
        <v>859</v>
      </c>
      <c r="G8759" s="34"/>
      <c r="H8759" s="33">
        <v>7</v>
      </c>
      <c r="I8759" s="33"/>
      <c r="J8759" s="33"/>
      <c r="K8759" s="37"/>
      <c r="L8759" s="35"/>
      <c r="M8759" s="33"/>
      <c r="N8759" s="33"/>
      <c r="O8759" s="33">
        <v>47.71</v>
      </c>
      <c r="P8759" s="33"/>
      <c r="Q8759" s="33">
        <v>34.450000000000003</v>
      </c>
      <c r="R8759" s="33">
        <v>3.65</v>
      </c>
      <c r="S8759" s="33"/>
      <c r="T8759" s="33"/>
      <c r="U8759" s="33"/>
      <c r="V8759" s="33"/>
      <c r="W8759" s="33"/>
      <c r="Y8759" s="33">
        <v>5.58</v>
      </c>
      <c r="Z8759" s="33">
        <v>2.89</v>
      </c>
      <c r="AA8759" s="33">
        <v>5.58</v>
      </c>
      <c r="AB8759" s="33">
        <v>0.22</v>
      </c>
      <c r="AC8759" s="33">
        <v>0.35</v>
      </c>
      <c r="AD8759" s="33"/>
      <c r="AE8759" s="33"/>
      <c r="AF8759" s="33">
        <v>0</v>
      </c>
      <c r="AG8759" s="33"/>
      <c r="AH8759" s="33"/>
      <c r="AI8759" s="33">
        <v>14.26</v>
      </c>
      <c r="AJ8759" s="33" t="s">
        <v>413</v>
      </c>
      <c r="AK8759" s="36">
        <v>22.43</v>
      </c>
      <c r="AL8759" s="36">
        <v>101.09</v>
      </c>
      <c r="AM8759" s="33">
        <v>1300</v>
      </c>
      <c r="AN8759" s="37"/>
      <c r="AO8759" s="33">
        <v>1</v>
      </c>
      <c r="AP8759" s="33"/>
      <c r="AQ8759">
        <v>40137</v>
      </c>
      <c r="AR8759" s="33" t="s">
        <v>1643</v>
      </c>
    </row>
    <row r="8760" spans="1:44" x14ac:dyDescent="0.25">
      <c r="A8760" s="33">
        <v>10633</v>
      </c>
      <c r="B8760" s="33" t="s">
        <v>1020</v>
      </c>
      <c r="C8760" s="33">
        <v>180</v>
      </c>
      <c r="D8760" s="33"/>
      <c r="E8760" s="33"/>
      <c r="F8760" s="33" t="s">
        <v>859</v>
      </c>
      <c r="G8760" s="34"/>
      <c r="H8760" s="33">
        <v>7</v>
      </c>
      <c r="I8760" s="33"/>
      <c r="J8760" s="33"/>
      <c r="K8760" s="37"/>
      <c r="L8760" s="35"/>
      <c r="M8760" s="33"/>
      <c r="N8760" s="33"/>
      <c r="O8760" s="33">
        <v>56.06</v>
      </c>
      <c r="P8760" s="33"/>
      <c r="Q8760" s="33">
        <v>8.5</v>
      </c>
      <c r="R8760" s="33">
        <v>4.1399999999999997</v>
      </c>
      <c r="S8760" s="33"/>
      <c r="T8760" s="33"/>
      <c r="U8760" s="33"/>
      <c r="V8760" s="33"/>
      <c r="W8760" s="33"/>
      <c r="Y8760" s="33">
        <v>1.53</v>
      </c>
      <c r="Z8760" s="33">
        <v>0.36</v>
      </c>
      <c r="AA8760" s="33">
        <v>1.5299999999999998</v>
      </c>
      <c r="AB8760" s="33">
        <v>0.25</v>
      </c>
      <c r="AC8760" s="33">
        <v>0.56000000000000005</v>
      </c>
      <c r="AD8760" s="33"/>
      <c r="AE8760" s="33"/>
      <c r="AF8760" s="33">
        <v>0</v>
      </c>
      <c r="AG8760" s="33"/>
      <c r="AH8760" s="33"/>
      <c r="AI8760" s="33">
        <v>13.39</v>
      </c>
      <c r="AJ8760" s="33" t="s">
        <v>413</v>
      </c>
      <c r="AK8760" s="36">
        <v>22.43</v>
      </c>
      <c r="AL8760" s="36">
        <v>101.09</v>
      </c>
      <c r="AM8760" s="33">
        <v>1300</v>
      </c>
      <c r="AN8760" s="37"/>
      <c r="AO8760" s="33">
        <v>1</v>
      </c>
      <c r="AP8760" s="33"/>
      <c r="AQ8760">
        <v>40137</v>
      </c>
      <c r="AR8760" s="33" t="s">
        <v>1643</v>
      </c>
    </row>
    <row r="8761" spans="1:44" x14ac:dyDescent="0.25">
      <c r="A8761" s="33">
        <v>10634</v>
      </c>
      <c r="B8761" s="33" t="s">
        <v>1021</v>
      </c>
      <c r="C8761" s="33">
        <v>180</v>
      </c>
      <c r="D8761" s="33"/>
      <c r="E8761" s="33"/>
      <c r="F8761" s="33" t="s">
        <v>859</v>
      </c>
      <c r="G8761" s="34"/>
      <c r="H8761" s="33">
        <v>7</v>
      </c>
      <c r="I8761" s="33"/>
      <c r="J8761" s="33"/>
      <c r="K8761" s="37"/>
      <c r="L8761" s="35"/>
      <c r="M8761" s="33"/>
      <c r="N8761" s="33"/>
      <c r="O8761" s="33">
        <v>29.52</v>
      </c>
      <c r="P8761" s="33"/>
      <c r="Q8761" s="33">
        <v>4.59</v>
      </c>
      <c r="R8761" s="33">
        <v>0.47</v>
      </c>
      <c r="S8761" s="33"/>
      <c r="T8761" s="33"/>
      <c r="U8761" s="33"/>
      <c r="V8761" s="33"/>
      <c r="W8761" s="33"/>
      <c r="Y8761" s="33">
        <v>3.71</v>
      </c>
      <c r="Z8761" s="33">
        <v>2.52</v>
      </c>
      <c r="AA8761" s="33">
        <v>3.71</v>
      </c>
      <c r="AB8761" s="33">
        <v>0.17</v>
      </c>
      <c r="AC8761" s="33">
        <v>0.27</v>
      </c>
      <c r="AD8761" s="33"/>
      <c r="AE8761" s="33"/>
      <c r="AF8761" s="33">
        <v>0</v>
      </c>
      <c r="AG8761" s="33"/>
      <c r="AH8761" s="33"/>
      <c r="AI8761" s="33">
        <v>10.15</v>
      </c>
      <c r="AJ8761" s="33" t="s">
        <v>413</v>
      </c>
      <c r="AK8761" s="36">
        <v>22.43</v>
      </c>
      <c r="AL8761" s="36">
        <v>101.09</v>
      </c>
      <c r="AM8761" s="33">
        <v>1300</v>
      </c>
      <c r="AN8761" s="37"/>
      <c r="AO8761" s="33">
        <v>1</v>
      </c>
      <c r="AP8761" s="33"/>
      <c r="AQ8761">
        <v>40137</v>
      </c>
      <c r="AR8761" s="33" t="s">
        <v>1643</v>
      </c>
    </row>
    <row r="8762" spans="1:44" x14ac:dyDescent="0.25">
      <c r="A8762" s="33">
        <v>10635</v>
      </c>
      <c r="B8762" s="33" t="s">
        <v>167</v>
      </c>
      <c r="C8762" s="33">
        <v>180</v>
      </c>
      <c r="D8762" s="1" t="s">
        <v>148</v>
      </c>
      <c r="E8762" s="33"/>
      <c r="F8762" s="33" t="s">
        <v>859</v>
      </c>
      <c r="G8762" s="34"/>
      <c r="H8762" s="33">
        <v>33</v>
      </c>
      <c r="I8762" s="33">
        <v>21.89</v>
      </c>
      <c r="J8762" s="33">
        <v>23.3</v>
      </c>
      <c r="K8762" s="37">
        <v>1117</v>
      </c>
      <c r="L8762" s="35"/>
      <c r="M8762" s="33"/>
      <c r="N8762" s="33">
        <v>425.91</v>
      </c>
      <c r="O8762" s="33">
        <v>175.6</v>
      </c>
      <c r="P8762" s="33">
        <v>27.5</v>
      </c>
      <c r="Q8762" s="33">
        <v>8.8000000000000007</v>
      </c>
      <c r="R8762" s="33">
        <v>3.8</v>
      </c>
      <c r="S8762" s="33"/>
      <c r="T8762" s="33"/>
      <c r="U8762" s="33"/>
      <c r="V8762" s="33"/>
      <c r="W8762" s="33"/>
      <c r="Y8762" s="33">
        <v>2</v>
      </c>
      <c r="Z8762" s="33"/>
      <c r="AA8762" s="33"/>
      <c r="AB8762" s="33"/>
      <c r="AC8762" s="33">
        <v>2.5</v>
      </c>
      <c r="AD8762" s="33"/>
      <c r="AE8762" s="33"/>
      <c r="AF8762" s="33">
        <v>0</v>
      </c>
      <c r="AG8762" s="33"/>
      <c r="AH8762" s="33"/>
      <c r="AI8762" s="33">
        <v>3.8</v>
      </c>
      <c r="AJ8762" s="33" t="s">
        <v>413</v>
      </c>
      <c r="AK8762" s="36">
        <v>26.16</v>
      </c>
      <c r="AL8762" s="36">
        <v>117.54</v>
      </c>
      <c r="AM8762" s="33">
        <v>295</v>
      </c>
      <c r="AN8762" s="37">
        <v>2003</v>
      </c>
      <c r="AP8762" s="33"/>
      <c r="AQ8762">
        <v>40118</v>
      </c>
      <c r="AR8762" s="33" t="s">
        <v>1644</v>
      </c>
    </row>
    <row r="8763" spans="1:44" x14ac:dyDescent="0.25">
      <c r="A8763" s="33">
        <v>10636</v>
      </c>
      <c r="B8763" s="33" t="s">
        <v>1002</v>
      </c>
      <c r="C8763" s="33">
        <v>180</v>
      </c>
      <c r="D8763" s="33"/>
      <c r="E8763" s="33"/>
      <c r="F8763" s="33" t="s">
        <v>859</v>
      </c>
      <c r="G8763" s="34"/>
      <c r="H8763" s="33">
        <v>33</v>
      </c>
      <c r="I8763" s="33">
        <v>21.4</v>
      </c>
      <c r="J8763" s="33">
        <v>21.6</v>
      </c>
      <c r="K8763" s="37">
        <v>1000</v>
      </c>
      <c r="L8763" s="35"/>
      <c r="M8763" s="33"/>
      <c r="N8763" s="33">
        <v>379.57</v>
      </c>
      <c r="O8763" s="33">
        <v>162.5</v>
      </c>
      <c r="P8763" s="33">
        <v>19.600000000000001</v>
      </c>
      <c r="Q8763" s="33">
        <v>19.899999999999999</v>
      </c>
      <c r="R8763" s="33">
        <v>4.4000000000000004</v>
      </c>
      <c r="S8763" s="33"/>
      <c r="T8763" s="33"/>
      <c r="U8763" s="33"/>
      <c r="V8763" s="33"/>
      <c r="W8763" s="33"/>
      <c r="Y8763" s="33">
        <v>1.7</v>
      </c>
      <c r="Z8763" s="33"/>
      <c r="AA8763" s="33"/>
      <c r="AB8763" s="33"/>
      <c r="AC8763" s="33">
        <v>1.8</v>
      </c>
      <c r="AD8763" s="33"/>
      <c r="AE8763" s="33"/>
      <c r="AF8763" s="33">
        <v>0</v>
      </c>
      <c r="AG8763" s="33"/>
      <c r="AH8763" s="33"/>
      <c r="AI8763" s="33">
        <v>3.2</v>
      </c>
      <c r="AJ8763" s="33" t="s">
        <v>413</v>
      </c>
      <c r="AK8763" s="36">
        <v>26.16</v>
      </c>
      <c r="AL8763" s="36">
        <v>117.54</v>
      </c>
      <c r="AM8763" s="33">
        <v>300</v>
      </c>
      <c r="AN8763" s="37">
        <v>2003</v>
      </c>
      <c r="AP8763" s="33"/>
      <c r="AQ8763">
        <v>40118</v>
      </c>
      <c r="AR8763" s="33" t="s">
        <v>1644</v>
      </c>
    </row>
    <row r="8764" spans="1:44" x14ac:dyDescent="0.25">
      <c r="A8764" s="33">
        <v>10637</v>
      </c>
      <c r="B8764" s="33" t="s">
        <v>1022</v>
      </c>
      <c r="C8764" s="33">
        <v>180</v>
      </c>
      <c r="D8764" s="33"/>
      <c r="E8764" s="33"/>
      <c r="F8764" s="33" t="s">
        <v>864</v>
      </c>
      <c r="G8764" s="34"/>
      <c r="H8764" s="33">
        <v>150</v>
      </c>
      <c r="I8764" s="33">
        <v>24.3</v>
      </c>
      <c r="J8764" s="33">
        <v>42.2</v>
      </c>
      <c r="K8764" s="37">
        <v>255</v>
      </c>
      <c r="L8764" s="35"/>
      <c r="M8764" s="33"/>
      <c r="N8764" s="33">
        <v>398.31</v>
      </c>
      <c r="O8764" s="33">
        <v>280.5</v>
      </c>
      <c r="P8764" s="33">
        <v>19.399999999999999</v>
      </c>
      <c r="Q8764" s="33">
        <v>118.30000000000001</v>
      </c>
      <c r="R8764" s="33">
        <v>14.1</v>
      </c>
      <c r="S8764" s="33"/>
      <c r="T8764" s="33"/>
      <c r="U8764" s="33"/>
      <c r="V8764" s="33"/>
      <c r="W8764" s="33"/>
      <c r="Y8764" s="33">
        <v>10.1</v>
      </c>
      <c r="Z8764" s="33"/>
      <c r="AA8764" s="33"/>
      <c r="AB8764" s="33"/>
      <c r="AC8764" s="33">
        <v>0.9</v>
      </c>
      <c r="AD8764" s="33"/>
      <c r="AE8764" s="33"/>
      <c r="AF8764" s="33">
        <v>20.8</v>
      </c>
      <c r="AG8764" s="33"/>
      <c r="AH8764" s="33"/>
      <c r="AI8764" s="33">
        <v>10.3</v>
      </c>
      <c r="AJ8764" s="33" t="s">
        <v>413</v>
      </c>
      <c r="AK8764" s="36">
        <v>26.16</v>
      </c>
      <c r="AL8764" s="36">
        <v>117.54</v>
      </c>
      <c r="AM8764" s="33">
        <v>360</v>
      </c>
      <c r="AN8764" s="37">
        <v>2003</v>
      </c>
      <c r="AP8764" s="33"/>
      <c r="AQ8764">
        <v>40118</v>
      </c>
      <c r="AR8764" s="33" t="s">
        <v>1644</v>
      </c>
    </row>
    <row r="8765" spans="1:44" x14ac:dyDescent="0.25">
      <c r="A8765" s="33">
        <v>10638</v>
      </c>
      <c r="B8765" s="33" t="s">
        <v>1022</v>
      </c>
      <c r="C8765" s="33">
        <v>180</v>
      </c>
      <c r="D8765" s="33"/>
      <c r="E8765" s="33"/>
      <c r="F8765" s="33" t="s">
        <v>859</v>
      </c>
      <c r="G8765" s="34"/>
      <c r="H8765" s="33">
        <v>33</v>
      </c>
      <c r="I8765" s="33">
        <v>18.899999999999999</v>
      </c>
      <c r="J8765" s="33">
        <v>24.2</v>
      </c>
      <c r="K8765" s="37">
        <v>875</v>
      </c>
      <c r="L8765" s="35"/>
      <c r="M8765" s="33"/>
      <c r="N8765" s="33">
        <v>412.43</v>
      </c>
      <c r="O8765" s="33">
        <v>219</v>
      </c>
      <c r="P8765" s="33">
        <v>17.2</v>
      </c>
      <c r="Q8765" s="33">
        <v>80.400000000000006</v>
      </c>
      <c r="R8765" s="33">
        <v>12.6</v>
      </c>
      <c r="S8765" s="33"/>
      <c r="T8765" s="33"/>
      <c r="U8765" s="33"/>
      <c r="V8765" s="33"/>
      <c r="W8765" s="33"/>
      <c r="Y8765" s="33">
        <v>0.8</v>
      </c>
      <c r="Z8765" s="33"/>
      <c r="AA8765" s="33"/>
      <c r="AB8765" s="33"/>
      <c r="AC8765" s="33">
        <v>0.3</v>
      </c>
      <c r="AD8765" s="33"/>
      <c r="AE8765" s="33"/>
      <c r="AF8765" s="33">
        <v>0</v>
      </c>
      <c r="AG8765" s="33"/>
      <c r="AH8765" s="33"/>
      <c r="AI8765" s="33">
        <v>7.8</v>
      </c>
      <c r="AJ8765" s="33" t="s">
        <v>413</v>
      </c>
      <c r="AK8765" s="36">
        <v>26.16</v>
      </c>
      <c r="AL8765" s="36">
        <v>117.54</v>
      </c>
      <c r="AM8765" s="33">
        <v>300</v>
      </c>
      <c r="AN8765" s="37">
        <v>2003</v>
      </c>
      <c r="AP8765" s="33"/>
      <c r="AQ8765">
        <v>40118</v>
      </c>
      <c r="AR8765" s="33" t="s">
        <v>1644</v>
      </c>
    </row>
    <row r="8766" spans="1:44" x14ac:dyDescent="0.25">
      <c r="A8766" s="33">
        <v>10639</v>
      </c>
      <c r="B8766" s="33" t="s">
        <v>1023</v>
      </c>
      <c r="C8766" s="33">
        <v>180</v>
      </c>
      <c r="D8766" s="33"/>
      <c r="E8766" s="33"/>
      <c r="F8766" s="33" t="s">
        <v>859</v>
      </c>
      <c r="G8766" s="34"/>
      <c r="H8766" s="33">
        <v>33</v>
      </c>
      <c r="I8766" s="33">
        <v>18.37</v>
      </c>
      <c r="J8766" s="33">
        <v>17.149999999999999</v>
      </c>
      <c r="K8766" s="37">
        <v>1117</v>
      </c>
      <c r="L8766" s="35"/>
      <c r="M8766" s="33"/>
      <c r="N8766" s="33">
        <v>209.01</v>
      </c>
      <c r="O8766" s="33">
        <v>120.4</v>
      </c>
      <c r="P8766" s="33">
        <v>11.4</v>
      </c>
      <c r="Q8766" s="33">
        <v>70.599999999999994</v>
      </c>
      <c r="R8766" s="33">
        <v>5.9</v>
      </c>
      <c r="S8766" s="33"/>
      <c r="T8766" s="33"/>
      <c r="U8766" s="33"/>
      <c r="V8766" s="33"/>
      <c r="W8766" s="33"/>
      <c r="Y8766" s="33">
        <v>8.6999999999999993</v>
      </c>
      <c r="Z8766" s="33"/>
      <c r="AA8766" s="33"/>
      <c r="AB8766" s="33"/>
      <c r="AC8766" s="33">
        <v>1.1000000000000001</v>
      </c>
      <c r="AD8766" s="33"/>
      <c r="AE8766" s="33"/>
      <c r="AF8766" s="33">
        <v>0</v>
      </c>
      <c r="AG8766" s="33"/>
      <c r="AH8766" s="33"/>
      <c r="AI8766" s="33">
        <v>7.8</v>
      </c>
      <c r="AJ8766" s="33" t="s">
        <v>413</v>
      </c>
      <c r="AK8766" s="36">
        <v>26.16</v>
      </c>
      <c r="AL8766" s="36">
        <v>117.54</v>
      </c>
      <c r="AM8766" s="33">
        <v>250</v>
      </c>
      <c r="AN8766" s="37">
        <v>2003</v>
      </c>
      <c r="AP8766" s="33"/>
      <c r="AQ8766">
        <v>40118</v>
      </c>
      <c r="AR8766" s="33" t="s">
        <v>1644</v>
      </c>
    </row>
    <row r="8767" spans="1:44" x14ac:dyDescent="0.25">
      <c r="A8767" s="33">
        <v>10640</v>
      </c>
      <c r="B8767" s="33" t="s">
        <v>1064</v>
      </c>
      <c r="C8767" s="33">
        <v>180</v>
      </c>
      <c r="D8767" s="33"/>
      <c r="E8767" s="33"/>
      <c r="F8767" s="33" t="s">
        <v>859</v>
      </c>
      <c r="G8767" s="34"/>
      <c r="H8767" s="33">
        <v>3.6</v>
      </c>
      <c r="I8767" s="33"/>
      <c r="J8767" s="33"/>
      <c r="K8767" s="37"/>
      <c r="L8767" s="35"/>
      <c r="M8767" s="33"/>
      <c r="N8767" s="33"/>
      <c r="O8767" s="33">
        <v>30.76</v>
      </c>
      <c r="P8767" s="33">
        <v>3.79</v>
      </c>
      <c r="Q8767" s="33">
        <v>3.0900000000000003</v>
      </c>
      <c r="R8767" s="33">
        <v>1.56</v>
      </c>
      <c r="S8767" s="33"/>
      <c r="T8767" s="33"/>
      <c r="U8767" s="33"/>
      <c r="V8767" s="33"/>
      <c r="W8767" s="33"/>
      <c r="Y8767" s="33"/>
      <c r="Z8767" s="33"/>
      <c r="AA8767" s="33"/>
      <c r="AB8767" s="33"/>
      <c r="AC8767" s="33"/>
      <c r="AD8767" s="33"/>
      <c r="AE8767" s="33"/>
      <c r="AF8767" s="33">
        <v>0</v>
      </c>
      <c r="AG8767" s="33"/>
      <c r="AH8767" s="33"/>
      <c r="AI8767" s="33">
        <v>10.1</v>
      </c>
      <c r="AJ8767" s="33" t="s">
        <v>413</v>
      </c>
      <c r="AK8767" s="36">
        <v>22.33</v>
      </c>
      <c r="AL8767" s="36">
        <v>107.84</v>
      </c>
      <c r="AM8767" s="33">
        <v>150</v>
      </c>
      <c r="AN8767" s="37">
        <v>2003</v>
      </c>
      <c r="AP8767" s="33"/>
      <c r="AQ8767">
        <v>40149</v>
      </c>
      <c r="AR8767" s="33" t="s">
        <v>1645</v>
      </c>
    </row>
    <row r="8768" spans="1:44" x14ac:dyDescent="0.25">
      <c r="A8768" s="33">
        <v>10641</v>
      </c>
      <c r="B8768" s="33" t="s">
        <v>1064</v>
      </c>
      <c r="C8768" s="33">
        <v>180</v>
      </c>
      <c r="D8768" s="33"/>
      <c r="E8768" s="33"/>
      <c r="F8768" s="33" t="s">
        <v>859</v>
      </c>
      <c r="G8768" s="34"/>
      <c r="H8768" s="33">
        <v>3.6</v>
      </c>
      <c r="I8768" s="33"/>
      <c r="J8768" s="33"/>
      <c r="K8768" s="37"/>
      <c r="L8768" s="35"/>
      <c r="M8768" s="33"/>
      <c r="N8768" s="33"/>
      <c r="O8768" s="33">
        <v>41.65</v>
      </c>
      <c r="P8768" s="33">
        <v>5.05</v>
      </c>
      <c r="Q8768" s="33">
        <v>4.3100000000000005</v>
      </c>
      <c r="R8768" s="33">
        <v>2.1800000000000002</v>
      </c>
      <c r="S8768" s="33"/>
      <c r="T8768" s="33"/>
      <c r="U8768" s="33"/>
      <c r="V8768" s="33"/>
      <c r="W8768" s="33"/>
      <c r="Y8768" s="33"/>
      <c r="Z8768" s="33"/>
      <c r="AA8768" s="33"/>
      <c r="AB8768" s="33"/>
      <c r="AC8768" s="33"/>
      <c r="AD8768" s="33"/>
      <c r="AE8768" s="33"/>
      <c r="AF8768" s="33">
        <v>0</v>
      </c>
      <c r="AG8768" s="33"/>
      <c r="AH8768" s="33"/>
      <c r="AI8768" s="33">
        <v>7.19</v>
      </c>
      <c r="AJ8768" s="33" t="s">
        <v>413</v>
      </c>
      <c r="AK8768" s="36">
        <v>22.33</v>
      </c>
      <c r="AL8768" s="36">
        <v>107.84</v>
      </c>
      <c r="AM8768" s="33">
        <v>150</v>
      </c>
      <c r="AN8768" s="37">
        <v>2003</v>
      </c>
      <c r="AP8768" s="33"/>
      <c r="AQ8768">
        <v>40149</v>
      </c>
      <c r="AR8768" s="33" t="s">
        <v>1645</v>
      </c>
    </row>
    <row r="8769" spans="1:44" x14ac:dyDescent="0.25">
      <c r="A8769" s="33">
        <v>10642</v>
      </c>
      <c r="B8769" s="33" t="s">
        <v>1064</v>
      </c>
      <c r="C8769" s="33">
        <v>180</v>
      </c>
      <c r="D8769" s="33"/>
      <c r="E8769" s="33"/>
      <c r="F8769" s="33" t="s">
        <v>859</v>
      </c>
      <c r="G8769" s="34"/>
      <c r="H8769" s="33">
        <v>3.6</v>
      </c>
      <c r="I8769" s="33"/>
      <c r="J8769" s="33"/>
      <c r="K8769" s="37"/>
      <c r="L8769" s="35"/>
      <c r="M8769" s="33"/>
      <c r="N8769" s="33"/>
      <c r="O8769" s="33">
        <v>31.35</v>
      </c>
      <c r="P8769" s="33">
        <v>3.9</v>
      </c>
      <c r="Q8769" s="33">
        <v>3.0900000000000003</v>
      </c>
      <c r="R8769" s="33">
        <v>1.56</v>
      </c>
      <c r="S8769" s="33"/>
      <c r="T8769" s="33"/>
      <c r="U8769" s="33"/>
      <c r="V8769" s="33"/>
      <c r="W8769" s="33"/>
      <c r="Y8769" s="33"/>
      <c r="Z8769" s="33"/>
      <c r="AA8769" s="33"/>
      <c r="AB8769" s="33"/>
      <c r="AC8769" s="33"/>
      <c r="AD8769" s="33"/>
      <c r="AE8769" s="33"/>
      <c r="AF8769" s="33">
        <v>0</v>
      </c>
      <c r="AG8769" s="33"/>
      <c r="AH8769" s="33"/>
      <c r="AI8769" s="33">
        <v>7.5</v>
      </c>
      <c r="AJ8769" s="33" t="s">
        <v>413</v>
      </c>
      <c r="AK8769" s="36">
        <v>22.33</v>
      </c>
      <c r="AL8769" s="36">
        <v>107.84</v>
      </c>
      <c r="AM8769" s="33">
        <v>150</v>
      </c>
      <c r="AN8769" s="37">
        <v>2003</v>
      </c>
      <c r="AP8769" s="33"/>
      <c r="AQ8769">
        <v>40149</v>
      </c>
      <c r="AR8769" s="33" t="s">
        <v>1645</v>
      </c>
    </row>
    <row r="8770" spans="1:44" x14ac:dyDescent="0.25">
      <c r="A8770" s="33">
        <v>10643</v>
      </c>
      <c r="B8770" s="33" t="s">
        <v>1064</v>
      </c>
      <c r="C8770" s="33">
        <v>180</v>
      </c>
      <c r="D8770" s="33"/>
      <c r="E8770" s="33"/>
      <c r="F8770" s="33" t="s">
        <v>859</v>
      </c>
      <c r="G8770" s="34"/>
      <c r="H8770" s="33">
        <v>3.6</v>
      </c>
      <c r="I8770" s="33"/>
      <c r="J8770" s="33"/>
      <c r="K8770" s="37"/>
      <c r="L8770" s="35"/>
      <c r="M8770" s="33"/>
      <c r="N8770" s="33"/>
      <c r="O8770" s="33">
        <v>33.96</v>
      </c>
      <c r="P8770" s="33">
        <v>4.2</v>
      </c>
      <c r="Q8770" s="33">
        <v>3.3899999999999997</v>
      </c>
      <c r="R8770" s="33">
        <v>1.74</v>
      </c>
      <c r="S8770" s="33"/>
      <c r="T8770" s="33"/>
      <c r="U8770" s="33"/>
      <c r="V8770" s="33"/>
      <c r="W8770" s="33"/>
      <c r="Y8770" s="33"/>
      <c r="Z8770" s="33"/>
      <c r="AA8770" s="33"/>
      <c r="AB8770" s="33"/>
      <c r="AC8770" s="33"/>
      <c r="AD8770" s="33"/>
      <c r="AE8770" s="33"/>
      <c r="AF8770" s="33">
        <v>0</v>
      </c>
      <c r="AG8770" s="33"/>
      <c r="AH8770" s="33"/>
      <c r="AI8770" s="33">
        <v>7.47</v>
      </c>
      <c r="AJ8770" s="33" t="s">
        <v>413</v>
      </c>
      <c r="AK8770" s="36">
        <v>22.33</v>
      </c>
      <c r="AL8770" s="36">
        <v>107.84</v>
      </c>
      <c r="AM8770" s="33">
        <v>150</v>
      </c>
      <c r="AN8770" s="37">
        <v>2003</v>
      </c>
      <c r="AP8770" s="33"/>
      <c r="AQ8770">
        <v>40149</v>
      </c>
      <c r="AR8770" s="33" t="s">
        <v>1645</v>
      </c>
    </row>
    <row r="8771" spans="1:44" x14ac:dyDescent="0.25">
      <c r="A8771" s="33">
        <v>10644</v>
      </c>
      <c r="B8771" s="33" t="s">
        <v>1064</v>
      </c>
      <c r="C8771" s="33">
        <v>180</v>
      </c>
      <c r="D8771" s="33"/>
      <c r="E8771" s="33"/>
      <c r="F8771" s="33" t="s">
        <v>859</v>
      </c>
      <c r="G8771" s="34"/>
      <c r="H8771" s="33">
        <v>3.6</v>
      </c>
      <c r="I8771" s="33"/>
      <c r="J8771" s="33"/>
      <c r="K8771" s="37"/>
      <c r="L8771" s="35"/>
      <c r="M8771" s="33"/>
      <c r="N8771" s="33"/>
      <c r="O8771" s="33">
        <v>31.29</v>
      </c>
      <c r="P8771" s="33">
        <v>3.97</v>
      </c>
      <c r="Q8771" s="33">
        <v>2.9800000000000004</v>
      </c>
      <c r="R8771" s="33">
        <v>1.5</v>
      </c>
      <c r="S8771" s="33"/>
      <c r="T8771" s="33"/>
      <c r="U8771" s="33"/>
      <c r="V8771" s="33"/>
      <c r="W8771" s="33"/>
      <c r="Y8771" s="33"/>
      <c r="Z8771" s="33"/>
      <c r="AA8771" s="33"/>
      <c r="AB8771" s="33"/>
      <c r="AC8771" s="33"/>
      <c r="AD8771" s="33"/>
      <c r="AE8771" s="33"/>
      <c r="AF8771" s="33">
        <v>0</v>
      </c>
      <c r="AG8771" s="33"/>
      <c r="AH8771" s="33"/>
      <c r="AI8771" s="33">
        <v>6.95</v>
      </c>
      <c r="AJ8771" s="33" t="s">
        <v>413</v>
      </c>
      <c r="AK8771" s="36">
        <v>22.33</v>
      </c>
      <c r="AL8771" s="36">
        <v>107.84</v>
      </c>
      <c r="AM8771" s="33">
        <v>150</v>
      </c>
      <c r="AN8771" s="37">
        <v>2003</v>
      </c>
      <c r="AP8771" s="33"/>
      <c r="AQ8771">
        <v>40149</v>
      </c>
      <c r="AR8771" s="33" t="s">
        <v>1645</v>
      </c>
    </row>
    <row r="8772" spans="1:44" x14ac:dyDescent="0.25">
      <c r="A8772" s="33">
        <v>10645</v>
      </c>
      <c r="B8772" s="33" t="s">
        <v>1064</v>
      </c>
      <c r="C8772" s="33">
        <v>180</v>
      </c>
      <c r="D8772" s="33"/>
      <c r="E8772" s="33"/>
      <c r="F8772" s="33" t="s">
        <v>859</v>
      </c>
      <c r="G8772" s="34"/>
      <c r="H8772" s="33">
        <v>3.6</v>
      </c>
      <c r="I8772" s="33"/>
      <c r="J8772" s="33"/>
      <c r="K8772" s="37"/>
      <c r="L8772" s="35"/>
      <c r="M8772" s="33"/>
      <c r="N8772" s="33"/>
      <c r="O8772" s="33">
        <v>31.44</v>
      </c>
      <c r="P8772" s="33">
        <v>3.93</v>
      </c>
      <c r="Q8772" s="33">
        <v>3.0600000000000005</v>
      </c>
      <c r="R8772" s="33">
        <v>1.55</v>
      </c>
      <c r="S8772" s="33"/>
      <c r="T8772" s="33"/>
      <c r="U8772" s="33"/>
      <c r="V8772" s="33"/>
      <c r="W8772" s="33"/>
      <c r="Y8772" s="33"/>
      <c r="Z8772" s="33"/>
      <c r="AA8772" s="33"/>
      <c r="AB8772" s="33"/>
      <c r="AC8772" s="33"/>
      <c r="AD8772" s="33"/>
      <c r="AE8772" s="33"/>
      <c r="AF8772" s="33">
        <v>0</v>
      </c>
      <c r="AG8772" s="33"/>
      <c r="AH8772" s="33"/>
      <c r="AI8772" s="33">
        <v>7.69</v>
      </c>
      <c r="AJ8772" s="33" t="s">
        <v>413</v>
      </c>
      <c r="AK8772" s="36">
        <v>22.33</v>
      </c>
      <c r="AL8772" s="36">
        <v>107.84</v>
      </c>
      <c r="AM8772" s="33">
        <v>150</v>
      </c>
      <c r="AN8772" s="37">
        <v>2003</v>
      </c>
      <c r="AP8772" s="33"/>
      <c r="AQ8772">
        <v>40149</v>
      </c>
      <c r="AR8772" s="33" t="s">
        <v>1645</v>
      </c>
    </row>
    <row r="8773" spans="1:44" x14ac:dyDescent="0.25">
      <c r="A8773" s="33">
        <v>10646</v>
      </c>
      <c r="B8773" s="33" t="s">
        <v>1064</v>
      </c>
      <c r="C8773" s="33">
        <v>180</v>
      </c>
      <c r="D8773" s="33"/>
      <c r="E8773" s="33"/>
      <c r="F8773" s="33" t="s">
        <v>859</v>
      </c>
      <c r="G8773" s="34"/>
      <c r="H8773" s="33">
        <v>3.6</v>
      </c>
      <c r="I8773" s="33"/>
      <c r="J8773" s="33"/>
      <c r="K8773" s="37"/>
      <c r="L8773" s="35"/>
      <c r="M8773" s="33"/>
      <c r="N8773" s="33"/>
      <c r="O8773" s="33">
        <v>47.39</v>
      </c>
      <c r="P8773" s="33">
        <v>5.58</v>
      </c>
      <c r="Q8773" s="33">
        <v>5.1899999999999995</v>
      </c>
      <c r="R8773" s="33">
        <v>2.62</v>
      </c>
      <c r="S8773" s="33"/>
      <c r="T8773" s="33"/>
      <c r="U8773" s="33"/>
      <c r="V8773" s="33"/>
      <c r="W8773" s="33"/>
      <c r="Y8773" s="33"/>
      <c r="Z8773" s="33"/>
      <c r="AA8773" s="33"/>
      <c r="AB8773" s="33"/>
      <c r="AC8773" s="33"/>
      <c r="AD8773" s="33"/>
      <c r="AE8773" s="33"/>
      <c r="AF8773" s="33">
        <v>0</v>
      </c>
      <c r="AG8773" s="33"/>
      <c r="AH8773" s="33"/>
      <c r="AI8773" s="33">
        <v>5.38</v>
      </c>
      <c r="AJ8773" s="33" t="s">
        <v>413</v>
      </c>
      <c r="AK8773" s="36">
        <v>22.33</v>
      </c>
      <c r="AL8773" s="36">
        <v>107.84</v>
      </c>
      <c r="AM8773" s="33">
        <v>150</v>
      </c>
      <c r="AN8773" s="37">
        <v>2003</v>
      </c>
      <c r="AP8773" s="33"/>
      <c r="AQ8773">
        <v>40149</v>
      </c>
      <c r="AR8773" s="33" t="s">
        <v>1645</v>
      </c>
    </row>
    <row r="8774" spans="1:44" x14ac:dyDescent="0.25">
      <c r="A8774" s="33">
        <v>10647</v>
      </c>
      <c r="B8774" s="33" t="s">
        <v>1064</v>
      </c>
      <c r="C8774" s="33">
        <v>180</v>
      </c>
      <c r="D8774" s="33"/>
      <c r="E8774" s="33"/>
      <c r="F8774" s="33" t="s">
        <v>859</v>
      </c>
      <c r="G8774" s="34"/>
      <c r="H8774" s="33">
        <v>3.6</v>
      </c>
      <c r="I8774" s="33"/>
      <c r="J8774" s="33"/>
      <c r="K8774" s="37"/>
      <c r="L8774" s="35"/>
      <c r="M8774" s="33"/>
      <c r="N8774" s="33"/>
      <c r="O8774" s="33">
        <v>45.51</v>
      </c>
      <c r="P8774" s="33">
        <v>5.32</v>
      </c>
      <c r="Q8774" s="33">
        <v>5.05</v>
      </c>
      <c r="R8774" s="33">
        <v>2.5499999999999998</v>
      </c>
      <c r="S8774" s="33"/>
      <c r="T8774" s="33"/>
      <c r="U8774" s="33"/>
      <c r="V8774" s="33"/>
      <c r="W8774" s="33"/>
      <c r="Y8774" s="33"/>
      <c r="Z8774" s="33"/>
      <c r="AA8774" s="33"/>
      <c r="AB8774" s="33"/>
      <c r="AC8774" s="33"/>
      <c r="AD8774" s="33"/>
      <c r="AE8774" s="33"/>
      <c r="AF8774" s="33">
        <v>0</v>
      </c>
      <c r="AG8774" s="33"/>
      <c r="AH8774" s="33"/>
      <c r="AI8774" s="33">
        <v>3.15</v>
      </c>
      <c r="AJ8774" s="33" t="s">
        <v>413</v>
      </c>
      <c r="AK8774" s="36">
        <v>22.33</v>
      </c>
      <c r="AL8774" s="36">
        <v>107.84</v>
      </c>
      <c r="AM8774" s="33">
        <v>150</v>
      </c>
      <c r="AN8774" s="37">
        <v>2003</v>
      </c>
      <c r="AP8774" s="33"/>
      <c r="AQ8774">
        <v>40149</v>
      </c>
      <c r="AR8774" s="33" t="s">
        <v>1645</v>
      </c>
    </row>
    <row r="8775" spans="1:44" x14ac:dyDescent="0.25">
      <c r="A8775" s="33">
        <v>10648</v>
      </c>
      <c r="B8775" s="33" t="s">
        <v>1064</v>
      </c>
      <c r="C8775" s="33">
        <v>180</v>
      </c>
      <c r="D8775" s="33"/>
      <c r="E8775" s="33"/>
      <c r="F8775" s="33" t="s">
        <v>859</v>
      </c>
      <c r="G8775" s="34"/>
      <c r="H8775" s="33">
        <v>3.6</v>
      </c>
      <c r="I8775" s="33"/>
      <c r="J8775" s="33"/>
      <c r="K8775" s="37"/>
      <c r="L8775" s="35"/>
      <c r="M8775" s="33"/>
      <c r="N8775" s="33"/>
      <c r="O8775" s="33">
        <v>52.15</v>
      </c>
      <c r="P8775" s="33">
        <v>6.19</v>
      </c>
      <c r="Q8775" s="33">
        <v>5.6099999999999994</v>
      </c>
      <c r="R8775" s="33">
        <v>2.83</v>
      </c>
      <c r="S8775" s="33"/>
      <c r="T8775" s="33"/>
      <c r="U8775" s="33"/>
      <c r="V8775" s="33"/>
      <c r="W8775" s="33"/>
      <c r="Y8775" s="33"/>
      <c r="Z8775" s="33"/>
      <c r="AA8775" s="33"/>
      <c r="AB8775" s="33"/>
      <c r="AC8775" s="33"/>
      <c r="AD8775" s="33"/>
      <c r="AE8775" s="33"/>
      <c r="AF8775" s="33">
        <v>0</v>
      </c>
      <c r="AG8775" s="33"/>
      <c r="AH8775" s="33"/>
      <c r="AI8775" s="33">
        <v>4.0599999999999996</v>
      </c>
      <c r="AJ8775" s="33" t="s">
        <v>413</v>
      </c>
      <c r="AK8775" s="36">
        <v>22.33</v>
      </c>
      <c r="AL8775" s="36">
        <v>107.84</v>
      </c>
      <c r="AM8775" s="33">
        <v>150</v>
      </c>
      <c r="AN8775" s="37">
        <v>2003</v>
      </c>
      <c r="AP8775" s="33"/>
      <c r="AQ8775">
        <v>40149</v>
      </c>
      <c r="AR8775" s="33" t="s">
        <v>1645</v>
      </c>
    </row>
    <row r="8776" spans="1:44" x14ac:dyDescent="0.25">
      <c r="A8776" s="33">
        <v>10649</v>
      </c>
      <c r="B8776" s="33" t="s">
        <v>167</v>
      </c>
      <c r="C8776" s="33">
        <v>180</v>
      </c>
      <c r="D8776" s="1" t="s">
        <v>148</v>
      </c>
      <c r="E8776" s="33"/>
      <c r="F8776" s="33" t="s">
        <v>859</v>
      </c>
      <c r="G8776" s="34"/>
      <c r="H8776" s="33">
        <v>5</v>
      </c>
      <c r="I8776" s="33">
        <v>5</v>
      </c>
      <c r="J8776" s="33">
        <v>7.33</v>
      </c>
      <c r="K8776" s="37">
        <v>3075</v>
      </c>
      <c r="L8776" s="35"/>
      <c r="M8776" s="33"/>
      <c r="N8776" s="33">
        <v>35.25</v>
      </c>
      <c r="O8776" s="33">
        <v>16.481999999999999</v>
      </c>
      <c r="P8776" s="33">
        <v>2.952</v>
      </c>
      <c r="Q8776" s="33">
        <v>7.2569999999999979</v>
      </c>
      <c r="R8776" s="33">
        <v>10.701000000000001</v>
      </c>
      <c r="S8776" s="33"/>
      <c r="T8776" s="33"/>
      <c r="U8776" s="33"/>
      <c r="V8776" s="33"/>
      <c r="W8776" s="33"/>
      <c r="Y8776" s="33"/>
      <c r="Z8776" s="33"/>
      <c r="AA8776" s="33"/>
      <c r="AB8776" s="33"/>
      <c r="AC8776" s="33"/>
      <c r="AD8776" s="33"/>
      <c r="AE8776" s="33"/>
      <c r="AF8776" s="33">
        <v>0</v>
      </c>
      <c r="AG8776" s="33">
        <v>0.26600000000000001</v>
      </c>
      <c r="AH8776" s="33"/>
      <c r="AI8776" s="33">
        <v>0.82499999999999996</v>
      </c>
      <c r="AJ8776" s="33" t="s">
        <v>413</v>
      </c>
      <c r="AK8776" s="36">
        <v>27</v>
      </c>
      <c r="AL8776" s="36">
        <v>117.87</v>
      </c>
      <c r="AM8776" s="33">
        <v>550</v>
      </c>
      <c r="AN8776" s="37">
        <v>1994</v>
      </c>
      <c r="AO8776" s="33">
        <v>1</v>
      </c>
      <c r="AP8776" s="33"/>
      <c r="AQ8776">
        <v>40118</v>
      </c>
      <c r="AR8776" s="33" t="s">
        <v>1646</v>
      </c>
    </row>
    <row r="8777" spans="1:44" x14ac:dyDescent="0.25">
      <c r="A8777" s="33">
        <v>10650</v>
      </c>
      <c r="B8777" s="33" t="s">
        <v>167</v>
      </c>
      <c r="C8777" s="33">
        <v>180</v>
      </c>
      <c r="D8777" s="1" t="s">
        <v>148</v>
      </c>
      <c r="E8777" s="33"/>
      <c r="F8777" s="33" t="s">
        <v>859</v>
      </c>
      <c r="G8777" s="34"/>
      <c r="H8777" s="33">
        <v>5</v>
      </c>
      <c r="I8777" s="33">
        <v>4.4000000000000004</v>
      </c>
      <c r="J8777" s="33">
        <v>6.3</v>
      </c>
      <c r="K8777" s="37">
        <v>2580</v>
      </c>
      <c r="L8777" s="35"/>
      <c r="M8777" s="33"/>
      <c r="N8777" s="33">
        <v>20.25</v>
      </c>
      <c r="O8777" s="33">
        <v>10.164999999999999</v>
      </c>
      <c r="P8777" s="33">
        <v>2.141</v>
      </c>
      <c r="Q8777" s="33">
        <v>4.5150000000000006</v>
      </c>
      <c r="R8777" s="33">
        <v>8.3949999999999996</v>
      </c>
      <c r="S8777" s="33"/>
      <c r="T8777" s="33"/>
      <c r="U8777" s="33"/>
      <c r="V8777" s="33"/>
      <c r="W8777" s="33"/>
      <c r="Y8777" s="33"/>
      <c r="Z8777" s="33"/>
      <c r="AA8777" s="33"/>
      <c r="AB8777" s="33"/>
      <c r="AC8777" s="33"/>
      <c r="AD8777" s="33"/>
      <c r="AE8777" s="33"/>
      <c r="AF8777" s="33">
        <v>0</v>
      </c>
      <c r="AG8777" s="33">
        <v>0.307</v>
      </c>
      <c r="AH8777" s="33"/>
      <c r="AI8777" s="33">
        <v>0.56299999999999994</v>
      </c>
      <c r="AJ8777" s="33" t="s">
        <v>413</v>
      </c>
      <c r="AK8777" s="36">
        <v>27</v>
      </c>
      <c r="AL8777" s="36">
        <v>117.87</v>
      </c>
      <c r="AM8777" s="33">
        <v>550</v>
      </c>
      <c r="AN8777" s="37">
        <v>1994</v>
      </c>
      <c r="AO8777" s="33">
        <v>1</v>
      </c>
      <c r="AP8777" s="33"/>
      <c r="AQ8777">
        <v>40118</v>
      </c>
      <c r="AR8777" s="33" t="s">
        <v>1646</v>
      </c>
    </row>
    <row r="8778" spans="1:44" x14ac:dyDescent="0.25">
      <c r="A8778" s="33">
        <v>10651</v>
      </c>
      <c r="B8778" s="33" t="s">
        <v>167</v>
      </c>
      <c r="C8778" s="33">
        <v>180</v>
      </c>
      <c r="D8778" s="1" t="s">
        <v>148</v>
      </c>
      <c r="E8778" s="33"/>
      <c r="F8778" s="33" t="s">
        <v>859</v>
      </c>
      <c r="G8778" s="34"/>
      <c r="H8778" s="33">
        <v>5</v>
      </c>
      <c r="I8778" s="33">
        <v>3.8</v>
      </c>
      <c r="J8778" s="33">
        <v>5.57</v>
      </c>
      <c r="K8778" s="37">
        <v>3030</v>
      </c>
      <c r="L8778" s="35"/>
      <c r="M8778" s="33"/>
      <c r="N8778" s="33">
        <v>18</v>
      </c>
      <c r="O8778" s="33">
        <v>7.6660000000000004</v>
      </c>
      <c r="P8778" s="33">
        <v>1.5449999999999999</v>
      </c>
      <c r="Q8778" s="33">
        <v>2.3029999999999999</v>
      </c>
      <c r="R8778" s="33">
        <v>5.4539999999999997</v>
      </c>
      <c r="S8778" s="33"/>
      <c r="T8778" s="33"/>
      <c r="U8778" s="33"/>
      <c r="V8778" s="33"/>
      <c r="W8778" s="33"/>
      <c r="Y8778" s="33"/>
      <c r="Z8778" s="33"/>
      <c r="AA8778" s="33"/>
      <c r="AB8778" s="33"/>
      <c r="AC8778" s="33"/>
      <c r="AD8778" s="33"/>
      <c r="AE8778" s="33"/>
      <c r="AF8778" s="33">
        <v>0</v>
      </c>
      <c r="AG8778" s="33">
        <v>0.15</v>
      </c>
      <c r="AH8778" s="33"/>
      <c r="AI8778" s="33">
        <v>6.3E-2</v>
      </c>
      <c r="AJ8778" s="33" t="s">
        <v>413</v>
      </c>
      <c r="AK8778" s="36">
        <v>27</v>
      </c>
      <c r="AL8778" s="36">
        <v>117.87</v>
      </c>
      <c r="AM8778" s="33">
        <v>550</v>
      </c>
      <c r="AN8778" s="37">
        <v>1994</v>
      </c>
      <c r="AO8778" s="33">
        <v>1</v>
      </c>
      <c r="AP8778" s="33"/>
      <c r="AQ8778">
        <v>40118</v>
      </c>
      <c r="AR8778" s="33" t="s">
        <v>1646</v>
      </c>
    </row>
    <row r="8779" spans="1:44" x14ac:dyDescent="0.25">
      <c r="A8779" s="33">
        <v>10652</v>
      </c>
      <c r="B8779" s="33" t="s">
        <v>167</v>
      </c>
      <c r="C8779" s="33">
        <v>180</v>
      </c>
      <c r="D8779" s="1" t="s">
        <v>148</v>
      </c>
      <c r="E8779" s="33"/>
      <c r="F8779" s="33" t="s">
        <v>859</v>
      </c>
      <c r="G8779" s="34"/>
      <c r="H8779" s="33">
        <v>10</v>
      </c>
      <c r="I8779" s="33">
        <v>9.1999999999999993</v>
      </c>
      <c r="J8779" s="33">
        <v>13.01</v>
      </c>
      <c r="K8779" s="37">
        <v>2505</v>
      </c>
      <c r="L8779" s="35"/>
      <c r="M8779" s="33"/>
      <c r="N8779" s="33">
        <v>186.6</v>
      </c>
      <c r="O8779" s="33">
        <v>59.381999999999998</v>
      </c>
      <c r="P8779" s="33">
        <v>8.9809999999999999</v>
      </c>
      <c r="Q8779" s="33">
        <v>10.270999999999999</v>
      </c>
      <c r="R8779" s="33">
        <v>11.348000000000001</v>
      </c>
      <c r="S8779" s="33"/>
      <c r="T8779" s="33"/>
      <c r="U8779" s="33"/>
      <c r="V8779" s="33"/>
      <c r="W8779" s="33"/>
      <c r="Y8779" s="33"/>
      <c r="Z8779" s="33"/>
      <c r="AA8779" s="33"/>
      <c r="AB8779" s="33"/>
      <c r="AC8779" s="33"/>
      <c r="AD8779" s="33"/>
      <c r="AE8779" s="33"/>
      <c r="AF8779" s="33">
        <v>0</v>
      </c>
      <c r="AG8779" s="33">
        <v>12.6</v>
      </c>
      <c r="AH8779" s="33"/>
      <c r="AI8779" s="33">
        <v>0.55100000000000005</v>
      </c>
      <c r="AJ8779" s="33" t="s">
        <v>413</v>
      </c>
      <c r="AK8779" s="36">
        <v>27</v>
      </c>
      <c r="AL8779" s="36">
        <v>117.87</v>
      </c>
      <c r="AM8779" s="33">
        <v>550</v>
      </c>
      <c r="AN8779" s="37">
        <v>1995</v>
      </c>
      <c r="AO8779" s="33">
        <v>1</v>
      </c>
      <c r="AP8779" s="33"/>
      <c r="AQ8779">
        <v>40118</v>
      </c>
      <c r="AR8779" s="33" t="s">
        <v>1646</v>
      </c>
    </row>
    <row r="8780" spans="1:44" x14ac:dyDescent="0.25">
      <c r="A8780" s="33">
        <v>10653</v>
      </c>
      <c r="B8780" s="33" t="s">
        <v>167</v>
      </c>
      <c r="C8780" s="33">
        <v>180</v>
      </c>
      <c r="D8780" s="1" t="s">
        <v>148</v>
      </c>
      <c r="E8780" s="33"/>
      <c r="F8780" s="33" t="s">
        <v>859</v>
      </c>
      <c r="G8780" s="34"/>
      <c r="H8780" s="33">
        <v>10</v>
      </c>
      <c r="I8780" s="33">
        <v>7.9</v>
      </c>
      <c r="J8780" s="33">
        <v>10.5</v>
      </c>
      <c r="K8780" s="37">
        <v>2745</v>
      </c>
      <c r="L8780" s="35"/>
      <c r="M8780" s="33"/>
      <c r="N8780" s="33">
        <v>122.1</v>
      </c>
      <c r="O8780" s="33">
        <v>41.615000000000002</v>
      </c>
      <c r="P8780" s="33">
        <v>7.3019999999999996</v>
      </c>
      <c r="Q8780" s="33">
        <v>10.651</v>
      </c>
      <c r="R8780" s="33">
        <v>11.858000000000001</v>
      </c>
      <c r="S8780" s="33"/>
      <c r="T8780" s="33"/>
      <c r="U8780" s="33"/>
      <c r="V8780" s="33"/>
      <c r="W8780" s="33"/>
      <c r="Y8780" s="33"/>
      <c r="Z8780" s="33"/>
      <c r="AA8780" s="33"/>
      <c r="AB8780" s="33"/>
      <c r="AC8780" s="33"/>
      <c r="AD8780" s="33"/>
      <c r="AE8780" s="33"/>
      <c r="AF8780" s="33">
        <v>0</v>
      </c>
      <c r="AG8780" s="33">
        <v>7.52</v>
      </c>
      <c r="AH8780" s="33"/>
      <c r="AI8780" s="33">
        <v>0.51500000000000001</v>
      </c>
      <c r="AJ8780" s="33" t="s">
        <v>413</v>
      </c>
      <c r="AK8780" s="36">
        <v>27</v>
      </c>
      <c r="AL8780" s="36">
        <v>117.87</v>
      </c>
      <c r="AM8780" s="33">
        <v>550</v>
      </c>
      <c r="AN8780" s="37">
        <v>1994</v>
      </c>
      <c r="AO8780" s="33">
        <v>1</v>
      </c>
      <c r="AP8780" s="33"/>
      <c r="AQ8780">
        <v>40118</v>
      </c>
      <c r="AR8780" s="33" t="s">
        <v>1646</v>
      </c>
    </row>
    <row r="8781" spans="1:44" x14ac:dyDescent="0.25">
      <c r="A8781" s="33">
        <v>10654</v>
      </c>
      <c r="B8781" s="33" t="s">
        <v>167</v>
      </c>
      <c r="C8781" s="33">
        <v>180</v>
      </c>
      <c r="D8781" s="1" t="s">
        <v>148</v>
      </c>
      <c r="E8781" s="33"/>
      <c r="F8781" s="33" t="s">
        <v>859</v>
      </c>
      <c r="G8781" s="34"/>
      <c r="H8781" s="33">
        <v>10</v>
      </c>
      <c r="I8781" s="33">
        <v>6.7</v>
      </c>
      <c r="J8781" s="33">
        <v>8.77</v>
      </c>
      <c r="K8781" s="37">
        <v>3000</v>
      </c>
      <c r="L8781" s="35"/>
      <c r="M8781" s="33"/>
      <c r="N8781" s="33">
        <v>80.7</v>
      </c>
      <c r="O8781" s="33">
        <v>28.74</v>
      </c>
      <c r="P8781" s="33">
        <v>5.85</v>
      </c>
      <c r="Q8781" s="33">
        <v>8.370000000000001</v>
      </c>
      <c r="R8781" s="33">
        <v>9.36</v>
      </c>
      <c r="S8781" s="33"/>
      <c r="T8781" s="33"/>
      <c r="U8781" s="33"/>
      <c r="V8781" s="33"/>
      <c r="W8781" s="33"/>
      <c r="Y8781" s="33"/>
      <c r="Z8781" s="33"/>
      <c r="AA8781" s="33"/>
      <c r="AB8781" s="33"/>
      <c r="AC8781" s="33"/>
      <c r="AD8781" s="33"/>
      <c r="AE8781" s="33"/>
      <c r="AF8781" s="33">
        <v>0</v>
      </c>
      <c r="AG8781" s="33">
        <v>3.96</v>
      </c>
      <c r="AH8781" s="33"/>
      <c r="AI8781" s="33">
        <v>2.9</v>
      </c>
      <c r="AJ8781" s="33" t="s">
        <v>413</v>
      </c>
      <c r="AK8781" s="36">
        <v>27</v>
      </c>
      <c r="AL8781" s="36">
        <v>117.87</v>
      </c>
      <c r="AM8781" s="33">
        <v>550</v>
      </c>
      <c r="AN8781" s="37">
        <v>1994</v>
      </c>
      <c r="AO8781" s="33">
        <v>1</v>
      </c>
      <c r="AP8781" s="33"/>
      <c r="AQ8781">
        <v>40118</v>
      </c>
      <c r="AR8781" s="33" t="s">
        <v>1646</v>
      </c>
    </row>
    <row r="8782" spans="1:44" x14ac:dyDescent="0.25">
      <c r="A8782" s="33">
        <v>10655</v>
      </c>
      <c r="B8782" s="33" t="s">
        <v>167</v>
      </c>
      <c r="C8782" s="33">
        <v>180</v>
      </c>
      <c r="D8782" s="1" t="s">
        <v>148</v>
      </c>
      <c r="E8782" s="33"/>
      <c r="F8782" s="33" t="s">
        <v>859</v>
      </c>
      <c r="G8782" s="34"/>
      <c r="H8782" s="33">
        <v>15</v>
      </c>
      <c r="I8782" s="33">
        <v>13.7</v>
      </c>
      <c r="J8782" s="33">
        <v>16.82</v>
      </c>
      <c r="K8782" s="37">
        <v>1770</v>
      </c>
      <c r="L8782" s="35"/>
      <c r="M8782" s="33"/>
      <c r="N8782" s="33">
        <v>277.5</v>
      </c>
      <c r="O8782" s="33">
        <v>82.039000000000001</v>
      </c>
      <c r="P8782" s="33">
        <v>13.487</v>
      </c>
      <c r="Q8782" s="33">
        <v>12.177999999999999</v>
      </c>
      <c r="R8782" s="33">
        <v>8.8510000000000009</v>
      </c>
      <c r="S8782" s="33"/>
      <c r="T8782" s="33"/>
      <c r="U8782" s="33"/>
      <c r="V8782" s="33"/>
      <c r="W8782" s="33"/>
      <c r="Y8782" s="33"/>
      <c r="Z8782" s="33"/>
      <c r="AA8782" s="33"/>
      <c r="AB8782" s="33"/>
      <c r="AC8782" s="33"/>
      <c r="AD8782" s="33"/>
      <c r="AE8782" s="33"/>
      <c r="AF8782" s="33">
        <v>0</v>
      </c>
      <c r="AG8782" s="33">
        <v>2.7650000000000001</v>
      </c>
      <c r="AH8782" s="33"/>
      <c r="AI8782" s="33">
        <v>2.8620000000000001</v>
      </c>
      <c r="AJ8782" s="33" t="s">
        <v>413</v>
      </c>
      <c r="AK8782" s="36">
        <v>27</v>
      </c>
      <c r="AL8782" s="36">
        <v>117.87</v>
      </c>
      <c r="AM8782" s="33">
        <v>550</v>
      </c>
      <c r="AN8782" s="37">
        <v>1994</v>
      </c>
      <c r="AO8782" s="33">
        <v>1</v>
      </c>
      <c r="AP8782" s="33"/>
      <c r="AQ8782">
        <v>40118</v>
      </c>
      <c r="AR8782" s="33" t="s">
        <v>1646</v>
      </c>
    </row>
    <row r="8783" spans="1:44" x14ac:dyDescent="0.25">
      <c r="A8783" s="33">
        <v>10656</v>
      </c>
      <c r="B8783" s="33" t="s">
        <v>167</v>
      </c>
      <c r="C8783" s="33">
        <v>180</v>
      </c>
      <c r="D8783" s="1" t="s">
        <v>148</v>
      </c>
      <c r="E8783" s="33"/>
      <c r="F8783" s="33" t="s">
        <v>859</v>
      </c>
      <c r="G8783" s="34"/>
      <c r="H8783" s="33">
        <v>15</v>
      </c>
      <c r="I8783" s="33">
        <v>12</v>
      </c>
      <c r="J8783" s="33">
        <v>14.83</v>
      </c>
      <c r="K8783" s="37">
        <v>1545</v>
      </c>
      <c r="L8783" s="35"/>
      <c r="M8783" s="33"/>
      <c r="N8783" s="33">
        <v>174.75</v>
      </c>
      <c r="O8783" s="33">
        <v>54.710999999999999</v>
      </c>
      <c r="P8783" s="33">
        <v>9.625</v>
      </c>
      <c r="Q8783" s="33">
        <v>10.259</v>
      </c>
      <c r="R8783" s="33">
        <v>7.37</v>
      </c>
      <c r="S8783" s="33"/>
      <c r="T8783" s="33"/>
      <c r="U8783" s="33"/>
      <c r="V8783" s="33"/>
      <c r="W8783" s="33"/>
      <c r="Y8783" s="33"/>
      <c r="Z8783" s="33"/>
      <c r="AA8783" s="33"/>
      <c r="AB8783" s="33"/>
      <c r="AC8783" s="33"/>
      <c r="AD8783" s="33"/>
      <c r="AE8783" s="33"/>
      <c r="AF8783" s="33">
        <v>0</v>
      </c>
      <c r="AG8783" s="33">
        <v>1.6910000000000001</v>
      </c>
      <c r="AH8783" s="33"/>
      <c r="AI8783" s="33">
        <v>3.2879999999999998</v>
      </c>
      <c r="AJ8783" s="33" t="s">
        <v>413</v>
      </c>
      <c r="AK8783" s="36">
        <v>27</v>
      </c>
      <c r="AL8783" s="36">
        <v>117.87</v>
      </c>
      <c r="AM8783" s="33">
        <v>550</v>
      </c>
      <c r="AN8783" s="37">
        <v>1994</v>
      </c>
      <c r="AO8783" s="33">
        <v>1</v>
      </c>
      <c r="AP8783" s="33"/>
      <c r="AQ8783">
        <v>40118</v>
      </c>
      <c r="AR8783" s="33" t="s">
        <v>1646</v>
      </c>
    </row>
    <row r="8784" spans="1:44" x14ac:dyDescent="0.25">
      <c r="A8784" s="33">
        <v>10657</v>
      </c>
      <c r="B8784" s="33" t="s">
        <v>167</v>
      </c>
      <c r="C8784" s="33">
        <v>180</v>
      </c>
      <c r="D8784" s="1" t="s">
        <v>148</v>
      </c>
      <c r="E8784" s="33"/>
      <c r="F8784" s="33" t="s">
        <v>859</v>
      </c>
      <c r="G8784" s="34"/>
      <c r="H8784" s="33">
        <v>15</v>
      </c>
      <c r="I8784" s="33">
        <v>9.8000000000000007</v>
      </c>
      <c r="J8784" s="33">
        <v>13.59</v>
      </c>
      <c r="K8784" s="37">
        <v>1920</v>
      </c>
      <c r="L8784" s="35"/>
      <c r="M8784" s="33"/>
      <c r="N8784" s="33">
        <v>159.75</v>
      </c>
      <c r="O8784" s="33">
        <v>53.914000000000001</v>
      </c>
      <c r="P8784" s="33">
        <v>10.81</v>
      </c>
      <c r="Q8784" s="33">
        <v>7.6800000000000006</v>
      </c>
      <c r="R8784" s="33">
        <v>6.431</v>
      </c>
      <c r="S8784" s="33"/>
      <c r="T8784" s="33"/>
      <c r="U8784" s="33"/>
      <c r="V8784" s="33"/>
      <c r="W8784" s="33"/>
      <c r="Y8784" s="33"/>
      <c r="Z8784" s="33"/>
      <c r="AA8784" s="33"/>
      <c r="AB8784" s="33"/>
      <c r="AC8784" s="33"/>
      <c r="AD8784" s="33"/>
      <c r="AE8784" s="33"/>
      <c r="AF8784" s="33">
        <v>0</v>
      </c>
      <c r="AG8784" s="33">
        <v>0.872</v>
      </c>
      <c r="AH8784" s="33"/>
      <c r="AI8784" s="33">
        <v>4.8879999999999999</v>
      </c>
      <c r="AJ8784" s="33" t="s">
        <v>413</v>
      </c>
      <c r="AK8784" s="36">
        <v>27</v>
      </c>
      <c r="AL8784" s="36">
        <v>117.87</v>
      </c>
      <c r="AM8784" s="33">
        <v>550</v>
      </c>
      <c r="AN8784" s="37">
        <v>1994</v>
      </c>
      <c r="AO8784" s="33">
        <v>1</v>
      </c>
      <c r="AP8784" s="33"/>
      <c r="AQ8784">
        <v>40118</v>
      </c>
      <c r="AR8784" s="33" t="s">
        <v>1646</v>
      </c>
    </row>
    <row r="8785" spans="1:44" x14ac:dyDescent="0.25">
      <c r="A8785" s="33">
        <v>10658</v>
      </c>
      <c r="B8785" s="33" t="s">
        <v>167</v>
      </c>
      <c r="C8785" s="33">
        <v>180</v>
      </c>
      <c r="D8785" s="1" t="s">
        <v>148</v>
      </c>
      <c r="E8785" s="33"/>
      <c r="F8785" s="33" t="s">
        <v>859</v>
      </c>
      <c r="G8785" s="34"/>
      <c r="H8785" s="33">
        <v>19</v>
      </c>
      <c r="I8785" s="33">
        <v>16.399999999999999</v>
      </c>
      <c r="J8785" s="33">
        <v>19.47</v>
      </c>
      <c r="K8785" s="37">
        <v>1260</v>
      </c>
      <c r="L8785" s="35"/>
      <c r="M8785" s="33"/>
      <c r="N8785" s="33">
        <v>324.2</v>
      </c>
      <c r="O8785" s="33">
        <v>95.042000000000002</v>
      </c>
      <c r="P8785" s="33">
        <v>14.276</v>
      </c>
      <c r="Q8785" s="33">
        <v>9.5889999999999986</v>
      </c>
      <c r="R8785" s="33">
        <v>6.6280000000000001</v>
      </c>
      <c r="S8785" s="33"/>
      <c r="T8785" s="33"/>
      <c r="U8785" s="33"/>
      <c r="V8785" s="33"/>
      <c r="W8785" s="33"/>
      <c r="Y8785" s="33"/>
      <c r="Z8785" s="33"/>
      <c r="AA8785" s="33"/>
      <c r="AB8785" s="33"/>
      <c r="AC8785" s="33"/>
      <c r="AD8785" s="33"/>
      <c r="AE8785" s="33"/>
      <c r="AF8785" s="33">
        <v>0</v>
      </c>
      <c r="AG8785" s="33">
        <v>2.899</v>
      </c>
      <c r="AH8785" s="33"/>
      <c r="AI8785" s="33">
        <v>3.9</v>
      </c>
      <c r="AJ8785" s="33" t="s">
        <v>413</v>
      </c>
      <c r="AK8785" s="36">
        <v>27</v>
      </c>
      <c r="AL8785" s="36">
        <v>117.87</v>
      </c>
      <c r="AM8785" s="33">
        <v>550</v>
      </c>
      <c r="AN8785" s="37">
        <v>1994</v>
      </c>
      <c r="AO8785" s="33">
        <v>1</v>
      </c>
      <c r="AP8785" s="33"/>
      <c r="AQ8785">
        <v>40118</v>
      </c>
      <c r="AR8785" s="33" t="s">
        <v>1646</v>
      </c>
    </row>
    <row r="8786" spans="1:44" x14ac:dyDescent="0.25">
      <c r="A8786" s="33">
        <v>10659</v>
      </c>
      <c r="B8786" s="33" t="s">
        <v>167</v>
      </c>
      <c r="C8786" s="33">
        <v>180</v>
      </c>
      <c r="D8786" s="1" t="s">
        <v>148</v>
      </c>
      <c r="E8786" s="33"/>
      <c r="F8786" s="33" t="s">
        <v>859</v>
      </c>
      <c r="G8786" s="34"/>
      <c r="H8786" s="33">
        <v>19</v>
      </c>
      <c r="I8786" s="33">
        <v>15.1</v>
      </c>
      <c r="J8786" s="33">
        <v>17.21</v>
      </c>
      <c r="K8786" s="37">
        <v>1635</v>
      </c>
      <c r="L8786" s="35"/>
      <c r="M8786" s="33"/>
      <c r="N8786" s="33">
        <v>302.25</v>
      </c>
      <c r="O8786" s="33">
        <v>91.016999999999996</v>
      </c>
      <c r="P8786" s="33">
        <v>16.608000000000001</v>
      </c>
      <c r="Q8786" s="33">
        <v>11.460999999999999</v>
      </c>
      <c r="R8786" s="33">
        <v>7.8150000000000004</v>
      </c>
      <c r="S8786" s="33"/>
      <c r="T8786" s="33"/>
      <c r="U8786" s="33"/>
      <c r="V8786" s="33"/>
      <c r="W8786" s="33"/>
      <c r="Y8786" s="33"/>
      <c r="Z8786" s="33"/>
      <c r="AA8786" s="33"/>
      <c r="AB8786" s="33"/>
      <c r="AC8786" s="33"/>
      <c r="AD8786" s="33"/>
      <c r="AE8786" s="33"/>
      <c r="AF8786" s="33">
        <v>0</v>
      </c>
      <c r="AG8786" s="33">
        <v>2.6160000000000001</v>
      </c>
      <c r="AH8786" s="33"/>
      <c r="AI8786" s="33">
        <v>4.5750000000000002</v>
      </c>
      <c r="AJ8786" s="33" t="s">
        <v>413</v>
      </c>
      <c r="AK8786" s="36">
        <v>27</v>
      </c>
      <c r="AL8786" s="36">
        <v>117.87</v>
      </c>
      <c r="AM8786" s="33">
        <v>550</v>
      </c>
      <c r="AN8786" s="37">
        <v>1994</v>
      </c>
      <c r="AO8786" s="33">
        <v>1</v>
      </c>
      <c r="AP8786" s="33"/>
      <c r="AQ8786">
        <v>40118</v>
      </c>
      <c r="AR8786" s="33" t="s">
        <v>1646</v>
      </c>
    </row>
    <row r="8787" spans="1:44" x14ac:dyDescent="0.25">
      <c r="A8787" s="33">
        <v>10660</v>
      </c>
      <c r="B8787" s="33" t="s">
        <v>167</v>
      </c>
      <c r="C8787" s="33">
        <v>180</v>
      </c>
      <c r="D8787" s="1" t="s">
        <v>148</v>
      </c>
      <c r="E8787" s="33"/>
      <c r="F8787" s="33" t="s">
        <v>859</v>
      </c>
      <c r="G8787" s="34"/>
      <c r="H8787" s="33">
        <v>19</v>
      </c>
      <c r="I8787" s="33">
        <v>10.199999999999999</v>
      </c>
      <c r="J8787" s="33">
        <v>13.61</v>
      </c>
      <c r="K8787" s="37">
        <v>2520</v>
      </c>
      <c r="L8787" s="35"/>
      <c r="M8787" s="33"/>
      <c r="N8787" s="33">
        <v>185.22</v>
      </c>
      <c r="O8787" s="33">
        <v>73.206000000000003</v>
      </c>
      <c r="P8787" s="33">
        <v>15.12</v>
      </c>
      <c r="Q8787" s="33">
        <v>10.105</v>
      </c>
      <c r="R8787" s="33">
        <v>8.4420000000000002</v>
      </c>
      <c r="S8787" s="33"/>
      <c r="T8787" s="33"/>
      <c r="U8787" s="33"/>
      <c r="V8787" s="33"/>
      <c r="W8787" s="33"/>
      <c r="Y8787" s="33"/>
      <c r="Z8787" s="33"/>
      <c r="AA8787" s="33"/>
      <c r="AB8787" s="33"/>
      <c r="AC8787" s="33"/>
      <c r="AD8787" s="33"/>
      <c r="AE8787" s="33"/>
      <c r="AF8787" s="33">
        <v>0</v>
      </c>
      <c r="AG8787" s="33">
        <v>1.395</v>
      </c>
      <c r="AH8787" s="33"/>
      <c r="AI8787" s="33">
        <v>6.0750000000000002</v>
      </c>
      <c r="AJ8787" s="33" t="s">
        <v>413</v>
      </c>
      <c r="AK8787" s="36">
        <v>27</v>
      </c>
      <c r="AL8787" s="36">
        <v>117.87</v>
      </c>
      <c r="AM8787" s="33">
        <v>550</v>
      </c>
      <c r="AN8787" s="37">
        <v>1994</v>
      </c>
      <c r="AO8787" s="33">
        <v>1</v>
      </c>
      <c r="AP8787" s="33"/>
      <c r="AQ8787">
        <v>40118</v>
      </c>
      <c r="AR8787" s="33" t="s">
        <v>1646</v>
      </c>
    </row>
    <row r="8788" spans="1:44" x14ac:dyDescent="0.25">
      <c r="A8788" s="33">
        <v>10661</v>
      </c>
      <c r="B8788" s="33" t="s">
        <v>1024</v>
      </c>
      <c r="C8788" s="33">
        <v>103</v>
      </c>
      <c r="D8788" s="33" t="s">
        <v>1027</v>
      </c>
      <c r="E8788" s="33"/>
      <c r="F8788" s="33" t="s">
        <v>859</v>
      </c>
      <c r="G8788" s="34"/>
      <c r="H8788" s="33">
        <v>40</v>
      </c>
      <c r="I8788" s="33"/>
      <c r="J8788" s="33"/>
      <c r="K8788" s="37"/>
      <c r="L8788" s="35"/>
      <c r="M8788" s="33"/>
      <c r="N8788" s="33">
        <v>143.52500000000001</v>
      </c>
      <c r="O8788" s="33">
        <v>52.512999999999998</v>
      </c>
      <c r="P8788" s="33">
        <v>6.2809999999999997</v>
      </c>
      <c r="Q8788" s="33">
        <v>20.661000000000001</v>
      </c>
      <c r="R8788" s="33">
        <v>8.42</v>
      </c>
      <c r="S8788" s="33"/>
      <c r="T8788" s="33"/>
      <c r="U8788" s="33"/>
      <c r="V8788" s="33"/>
      <c r="W8788" s="33"/>
      <c r="Y8788" s="33">
        <v>1.375</v>
      </c>
      <c r="Z8788" s="33">
        <v>0.82399999999999995</v>
      </c>
      <c r="AA8788" s="33">
        <v>1.375</v>
      </c>
      <c r="AB8788" s="33">
        <v>0.122</v>
      </c>
      <c r="AC8788" s="33">
        <v>0.20399999999999999</v>
      </c>
      <c r="AD8788" s="33"/>
      <c r="AE8788" s="33"/>
      <c r="AF8788" s="33">
        <v>0</v>
      </c>
      <c r="AG8788" s="33"/>
      <c r="AH8788" s="33"/>
      <c r="AI8788" s="33">
        <v>0.53400000000000003</v>
      </c>
      <c r="AJ8788" s="33" t="s">
        <v>413</v>
      </c>
      <c r="AK8788" s="36">
        <v>34.159999999999997</v>
      </c>
      <c r="AL8788" s="36">
        <v>105.54</v>
      </c>
      <c r="AM8788" s="33">
        <v>1730</v>
      </c>
      <c r="AN8788" s="33">
        <v>2005</v>
      </c>
      <c r="AP8788" s="33"/>
      <c r="AQ8788">
        <v>80434</v>
      </c>
      <c r="AR8788" s="33" t="s">
        <v>1647</v>
      </c>
    </row>
    <row r="8789" spans="1:44" x14ac:dyDescent="0.25">
      <c r="A8789" s="33">
        <v>10662</v>
      </c>
      <c r="B8789" s="33" t="s">
        <v>985</v>
      </c>
      <c r="C8789" s="33">
        <v>104</v>
      </c>
      <c r="D8789" s="33" t="s">
        <v>145</v>
      </c>
      <c r="E8789" s="33"/>
      <c r="F8789" s="33" t="s">
        <v>859</v>
      </c>
      <c r="G8789" s="34"/>
      <c r="H8789" s="33">
        <v>36.5</v>
      </c>
      <c r="I8789" s="33"/>
      <c r="J8789" s="33"/>
      <c r="K8789" s="37"/>
      <c r="L8789" s="35"/>
      <c r="M8789" s="33"/>
      <c r="N8789" s="33">
        <v>91.045000000000002</v>
      </c>
      <c r="O8789" s="33">
        <v>45.377000000000002</v>
      </c>
      <c r="P8789" s="33">
        <v>6.1790000000000003</v>
      </c>
      <c r="Q8789" s="33">
        <v>9.245000000000001</v>
      </c>
      <c r="R8789" s="33">
        <v>0.81499999999999995</v>
      </c>
      <c r="S8789" s="33"/>
      <c r="T8789" s="33"/>
      <c r="U8789" s="33"/>
      <c r="V8789" s="33"/>
      <c r="W8789" s="33"/>
      <c r="Y8789" s="33">
        <v>1.3620000000000001</v>
      </c>
      <c r="Z8789" s="33">
        <v>0.80300000000000005</v>
      </c>
      <c r="AA8789" s="33">
        <v>1.3620000000000001</v>
      </c>
      <c r="AB8789" s="33">
        <v>0.10299999999999999</v>
      </c>
      <c r="AC8789" s="33">
        <v>0.26600000000000001</v>
      </c>
      <c r="AD8789" s="33"/>
      <c r="AE8789" s="33"/>
      <c r="AF8789" s="33">
        <v>0</v>
      </c>
      <c r="AG8789" s="33"/>
      <c r="AH8789" s="33"/>
      <c r="AI8789" s="33">
        <v>0</v>
      </c>
      <c r="AJ8789" s="33" t="s">
        <v>413</v>
      </c>
      <c r="AK8789" s="36">
        <v>34.159999999999997</v>
      </c>
      <c r="AL8789" s="36">
        <v>105.54</v>
      </c>
      <c r="AM8789" s="33">
        <v>2597</v>
      </c>
      <c r="AN8789" s="33">
        <v>2005</v>
      </c>
      <c r="AP8789" s="33"/>
      <c r="AQ8789">
        <v>80434</v>
      </c>
      <c r="AR8789" s="33" t="s">
        <v>1647</v>
      </c>
    </row>
    <row r="8790" spans="1:44" x14ac:dyDescent="0.25">
      <c r="A8790" s="33">
        <v>10663</v>
      </c>
      <c r="B8790" s="33" t="s">
        <v>991</v>
      </c>
      <c r="C8790" s="33">
        <v>101</v>
      </c>
      <c r="D8790" s="33" t="s">
        <v>851</v>
      </c>
      <c r="E8790" s="33"/>
      <c r="F8790" s="33" t="s">
        <v>859</v>
      </c>
      <c r="G8790" s="34"/>
      <c r="H8790" s="33">
        <v>42</v>
      </c>
      <c r="I8790" s="33"/>
      <c r="J8790" s="33"/>
      <c r="K8790" s="37"/>
      <c r="L8790" s="35"/>
      <c r="M8790" s="33"/>
      <c r="N8790" s="33">
        <v>92.941999999999993</v>
      </c>
      <c r="O8790" s="33">
        <v>35.073</v>
      </c>
      <c r="P8790" s="33">
        <v>5.24</v>
      </c>
      <c r="Q8790" s="33">
        <v>9.7310000000000016</v>
      </c>
      <c r="R8790" s="33">
        <v>4.7489999999999997</v>
      </c>
      <c r="S8790" s="33"/>
      <c r="T8790" s="33"/>
      <c r="U8790" s="33"/>
      <c r="V8790" s="33"/>
      <c r="W8790" s="33"/>
      <c r="Y8790" s="33">
        <v>0.98799999999999999</v>
      </c>
      <c r="Z8790" s="33">
        <v>0.66900000000000004</v>
      </c>
      <c r="AA8790" s="33">
        <v>0.98799999999999999</v>
      </c>
      <c r="AB8790" s="33">
        <v>6.8000000000000005E-2</v>
      </c>
      <c r="AC8790" s="33">
        <v>0.22700000000000001</v>
      </c>
      <c r="AD8790" s="33"/>
      <c r="AE8790" s="33"/>
      <c r="AF8790" s="33">
        <v>0</v>
      </c>
      <c r="AG8790" s="33"/>
      <c r="AH8790" s="33"/>
      <c r="AI8790" s="33">
        <v>0.53</v>
      </c>
      <c r="AJ8790" s="33" t="s">
        <v>413</v>
      </c>
      <c r="AK8790" s="36">
        <v>34.159999999999997</v>
      </c>
      <c r="AL8790" s="36">
        <v>105.54</v>
      </c>
      <c r="AM8790" s="33">
        <v>1745</v>
      </c>
      <c r="AN8790" s="33">
        <v>2005</v>
      </c>
      <c r="AP8790" s="33"/>
      <c r="AQ8790">
        <v>80434</v>
      </c>
      <c r="AR8790" s="33" t="s">
        <v>1647</v>
      </c>
    </row>
    <row r="8791" spans="1:44" x14ac:dyDescent="0.25">
      <c r="A8791" s="33">
        <v>10664</v>
      </c>
      <c r="B8791" s="33" t="s">
        <v>996</v>
      </c>
      <c r="C8791" s="33">
        <v>101</v>
      </c>
      <c r="D8791" s="33" t="s">
        <v>851</v>
      </c>
      <c r="E8791" s="33"/>
      <c r="F8791" s="33" t="s">
        <v>859</v>
      </c>
      <c r="G8791" s="34"/>
      <c r="H8791" s="33">
        <v>36</v>
      </c>
      <c r="I8791" s="33"/>
      <c r="J8791" s="33"/>
      <c r="K8791" s="37"/>
      <c r="L8791" s="35"/>
      <c r="M8791" s="33"/>
      <c r="N8791" s="33">
        <v>91.873999999999995</v>
      </c>
      <c r="O8791" s="33">
        <v>37.997999999999998</v>
      </c>
      <c r="P8791" s="33">
        <v>5.2960000000000003</v>
      </c>
      <c r="Q8791" s="33">
        <v>19.675000000000001</v>
      </c>
      <c r="R8791" s="33">
        <v>3.9060000000000001</v>
      </c>
      <c r="S8791" s="33"/>
      <c r="T8791" s="33"/>
      <c r="U8791" s="33"/>
      <c r="V8791" s="33"/>
      <c r="W8791" s="33"/>
      <c r="Y8791" s="33">
        <v>1.369</v>
      </c>
      <c r="Z8791" s="33">
        <v>0.81499999999999995</v>
      </c>
      <c r="AA8791" s="33">
        <v>1.369</v>
      </c>
      <c r="AB8791" s="33">
        <v>4.8000000000000001E-2</v>
      </c>
      <c r="AC8791" s="33">
        <v>0.19700000000000001</v>
      </c>
      <c r="AD8791" s="33"/>
      <c r="AE8791" s="33"/>
      <c r="AF8791" s="33">
        <v>0</v>
      </c>
      <c r="AG8791" s="33"/>
      <c r="AH8791" s="33"/>
      <c r="AI8791" s="33">
        <v>0.52500000000000002</v>
      </c>
      <c r="AJ8791" s="33" t="s">
        <v>413</v>
      </c>
      <c r="AK8791" s="36">
        <v>34.159999999999997</v>
      </c>
      <c r="AL8791" s="36">
        <v>105.54</v>
      </c>
      <c r="AM8791" s="33">
        <v>1745</v>
      </c>
      <c r="AN8791" s="33">
        <v>2005</v>
      </c>
      <c r="AP8791" s="33"/>
      <c r="AQ8791">
        <v>80434</v>
      </c>
      <c r="AR8791" s="33" t="s">
        <v>1647</v>
      </c>
    </row>
    <row r="8792" spans="1:44" x14ac:dyDescent="0.25">
      <c r="A8792" s="33">
        <v>10665</v>
      </c>
      <c r="B8792" s="33" t="s">
        <v>876</v>
      </c>
      <c r="C8792" s="33">
        <v>131</v>
      </c>
      <c r="D8792" s="1" t="s">
        <v>2</v>
      </c>
      <c r="E8792" s="33"/>
      <c r="F8792" s="33" t="s">
        <v>860</v>
      </c>
      <c r="G8792" s="34"/>
      <c r="H8792" s="33">
        <v>38</v>
      </c>
      <c r="I8792" s="33"/>
      <c r="J8792" s="33"/>
      <c r="K8792" s="37"/>
      <c r="L8792" s="35"/>
      <c r="M8792" s="33"/>
      <c r="N8792" s="33">
        <v>89.402000000000001</v>
      </c>
      <c r="O8792" s="33">
        <v>45.152000000000001</v>
      </c>
      <c r="P8792" s="33">
        <v>5.4320000000000004</v>
      </c>
      <c r="Q8792" s="33">
        <v>13.571000000000002</v>
      </c>
      <c r="R8792" s="33">
        <v>2.2450000000000001</v>
      </c>
      <c r="S8792" s="33"/>
      <c r="T8792" s="33"/>
      <c r="U8792" s="33"/>
      <c r="V8792" s="33"/>
      <c r="W8792" s="33"/>
      <c r="Y8792" s="33">
        <v>1.375</v>
      </c>
      <c r="Z8792" s="33">
        <v>0.82399999999999995</v>
      </c>
      <c r="AA8792" s="33">
        <v>1.375</v>
      </c>
      <c r="AB8792" s="33">
        <v>0.122</v>
      </c>
      <c r="AC8792" s="33">
        <v>0.20399999999999999</v>
      </c>
      <c r="AD8792" s="33"/>
      <c r="AE8792" s="33"/>
      <c r="AF8792" s="33">
        <v>0</v>
      </c>
      <c r="AG8792" s="33"/>
      <c r="AH8792" s="33"/>
      <c r="AI8792" s="33">
        <v>0.47499999999999998</v>
      </c>
      <c r="AJ8792" s="33" t="s">
        <v>413</v>
      </c>
      <c r="AK8792" s="36">
        <v>34.159999999999997</v>
      </c>
      <c r="AL8792" s="36">
        <v>105.54</v>
      </c>
      <c r="AM8792" s="33">
        <v>2400</v>
      </c>
      <c r="AN8792" s="33">
        <v>2005</v>
      </c>
      <c r="AP8792" s="33"/>
      <c r="AQ8792">
        <v>80434</v>
      </c>
      <c r="AR8792" s="33" t="s">
        <v>1647</v>
      </c>
    </row>
    <row r="8793" spans="1:44" x14ac:dyDescent="0.25">
      <c r="A8793" s="33">
        <v>10666</v>
      </c>
      <c r="B8793" s="33" t="s">
        <v>5322</v>
      </c>
      <c r="C8793" s="33">
        <v>110</v>
      </c>
      <c r="D8793" s="33" t="s">
        <v>147</v>
      </c>
      <c r="E8793" s="33"/>
      <c r="F8793" s="33" t="s">
        <v>859</v>
      </c>
      <c r="G8793" s="34"/>
      <c r="H8793" s="33">
        <v>52</v>
      </c>
      <c r="I8793" s="33"/>
      <c r="J8793" s="33"/>
      <c r="K8793" s="37"/>
      <c r="L8793" s="35"/>
      <c r="M8793" s="33"/>
      <c r="N8793" s="33">
        <v>75.203999999999994</v>
      </c>
      <c r="O8793" s="33">
        <v>39.670999999999999</v>
      </c>
      <c r="P8793" s="33">
        <v>7.9279999999999999</v>
      </c>
      <c r="Q8793" s="33">
        <v>13.557000000000002</v>
      </c>
      <c r="R8793" s="33">
        <v>3.1680000000000001</v>
      </c>
      <c r="S8793" s="33"/>
      <c r="T8793" s="33"/>
      <c r="U8793" s="33"/>
      <c r="V8793" s="33"/>
      <c r="W8793" s="33"/>
      <c r="Y8793" s="33">
        <v>1.25</v>
      </c>
      <c r="Z8793" s="33">
        <v>0.75700000000000001</v>
      </c>
      <c r="AA8793" s="33">
        <v>1.25</v>
      </c>
      <c r="AB8793" s="33">
        <v>5.7000000000000002E-2</v>
      </c>
      <c r="AC8793" s="33">
        <v>0.17399999999999999</v>
      </c>
      <c r="AD8793" s="33"/>
      <c r="AE8793" s="33"/>
      <c r="AF8793" s="33">
        <v>0</v>
      </c>
      <c r="AG8793" s="33"/>
      <c r="AH8793" s="33"/>
      <c r="AI8793" s="33">
        <v>0.55300000000000005</v>
      </c>
      <c r="AJ8793" s="33" t="s">
        <v>413</v>
      </c>
      <c r="AK8793" s="36">
        <v>34.159999999999997</v>
      </c>
      <c r="AL8793" s="36">
        <v>105.54</v>
      </c>
      <c r="AM8793" s="33">
        <v>1700</v>
      </c>
      <c r="AN8793" s="33">
        <v>2005</v>
      </c>
      <c r="AP8793" s="33"/>
      <c r="AQ8793">
        <v>80434</v>
      </c>
      <c r="AR8793" s="33" t="s">
        <v>1647</v>
      </c>
    </row>
    <row r="8794" spans="1:44" x14ac:dyDescent="0.25">
      <c r="A8794" s="33">
        <v>10667</v>
      </c>
      <c r="B8794" s="33" t="s">
        <v>1010</v>
      </c>
      <c r="C8794" s="33">
        <v>110</v>
      </c>
      <c r="D8794" s="33" t="s">
        <v>147</v>
      </c>
      <c r="E8794" s="33"/>
      <c r="F8794" s="33" t="s">
        <v>859</v>
      </c>
      <c r="G8794" s="34"/>
      <c r="H8794" s="33">
        <v>50.5</v>
      </c>
      <c r="I8794" s="33"/>
      <c r="J8794" s="33"/>
      <c r="K8794" s="37"/>
      <c r="L8794" s="35"/>
      <c r="M8794" s="33"/>
      <c r="N8794" s="33">
        <v>96.873999999999995</v>
      </c>
      <c r="O8794" s="33">
        <v>54.578000000000003</v>
      </c>
      <c r="P8794" s="33">
        <v>9.2650000000000006</v>
      </c>
      <c r="Q8794" s="33">
        <v>10.388999999999999</v>
      </c>
      <c r="R8794" s="33">
        <v>1.1919999999999999</v>
      </c>
      <c r="S8794" s="33"/>
      <c r="T8794" s="33"/>
      <c r="U8794" s="33"/>
      <c r="V8794" s="33"/>
      <c r="W8794" s="33"/>
      <c r="Y8794" s="33">
        <v>1.5129999999999999</v>
      </c>
      <c r="Z8794" s="33">
        <v>0.84499999999999997</v>
      </c>
      <c r="AA8794" s="33">
        <v>1.512</v>
      </c>
      <c r="AB8794" s="33">
        <v>4.5999999999999999E-2</v>
      </c>
      <c r="AC8794" s="33">
        <v>0.121</v>
      </c>
      <c r="AD8794" s="33"/>
      <c r="AE8794" s="33"/>
      <c r="AF8794" s="33">
        <v>0</v>
      </c>
      <c r="AG8794" s="33"/>
      <c r="AH8794" s="33"/>
      <c r="AI8794" s="33">
        <v>0.57499999999999996</v>
      </c>
      <c r="AJ8794" s="33" t="s">
        <v>413</v>
      </c>
      <c r="AK8794" s="36">
        <v>34.159999999999997</v>
      </c>
      <c r="AL8794" s="36">
        <v>105.54</v>
      </c>
      <c r="AM8794" s="33">
        <v>1800</v>
      </c>
      <c r="AN8794" s="33">
        <v>2005</v>
      </c>
      <c r="AP8794" s="33"/>
      <c r="AQ8794">
        <v>80434</v>
      </c>
      <c r="AR8794" s="33" t="s">
        <v>1647</v>
      </c>
    </row>
    <row r="8795" spans="1:44" x14ac:dyDescent="0.25">
      <c r="A8795" s="33">
        <v>10668</v>
      </c>
      <c r="B8795" s="33" t="s">
        <v>877</v>
      </c>
      <c r="C8795" s="33">
        <v>114</v>
      </c>
      <c r="D8795" s="33"/>
      <c r="E8795" s="33"/>
      <c r="F8795" s="33" t="s">
        <v>860</v>
      </c>
      <c r="G8795" s="34"/>
      <c r="H8795" s="33">
        <v>48.5</v>
      </c>
      <c r="I8795" s="33"/>
      <c r="J8795" s="33"/>
      <c r="K8795" s="37"/>
      <c r="L8795" s="35"/>
      <c r="M8795" s="33"/>
      <c r="N8795" s="33">
        <v>97.942999999999998</v>
      </c>
      <c r="O8795" s="33">
        <v>53.959000000000003</v>
      </c>
      <c r="P8795" s="33">
        <v>5.0449999999999999</v>
      </c>
      <c r="Q8795" s="33">
        <v>20.045999999999999</v>
      </c>
      <c r="R8795" s="33">
        <v>3.5259999999999998</v>
      </c>
      <c r="S8795" s="33"/>
      <c r="T8795" s="33"/>
      <c r="U8795" s="33"/>
      <c r="V8795" s="33"/>
      <c r="W8795" s="33"/>
      <c r="Y8795" s="33">
        <v>1.5940000000000001</v>
      </c>
      <c r="Z8795" s="33">
        <v>0.84899999999999998</v>
      </c>
      <c r="AA8795" s="33">
        <v>1.595</v>
      </c>
      <c r="AB8795" s="33">
        <v>3.5999999999999997E-2</v>
      </c>
      <c r="AC8795" s="33">
        <v>0.13900000000000001</v>
      </c>
      <c r="AD8795" s="33"/>
      <c r="AE8795" s="33"/>
      <c r="AF8795" s="33">
        <v>0</v>
      </c>
      <c r="AG8795" s="33"/>
      <c r="AH8795" s="33"/>
      <c r="AI8795" s="33">
        <v>0.437</v>
      </c>
      <c r="AJ8795" s="33" t="s">
        <v>413</v>
      </c>
      <c r="AK8795" s="36">
        <v>34.159999999999997</v>
      </c>
      <c r="AL8795" s="36">
        <v>105.54</v>
      </c>
      <c r="AM8795" s="33">
        <v>2400</v>
      </c>
      <c r="AN8795" s="33">
        <v>2005</v>
      </c>
      <c r="AP8795" s="33"/>
      <c r="AQ8795">
        <v>80434</v>
      </c>
      <c r="AR8795" s="33" t="s">
        <v>1647</v>
      </c>
    </row>
    <row r="8796" spans="1:44" x14ac:dyDescent="0.25">
      <c r="A8796" s="33">
        <v>10669</v>
      </c>
      <c r="B8796" s="33" t="s">
        <v>1028</v>
      </c>
      <c r="C8796" s="33">
        <v>131</v>
      </c>
      <c r="D8796" s="33" t="s">
        <v>2</v>
      </c>
      <c r="E8796" s="33"/>
      <c r="F8796" s="33" t="s">
        <v>859</v>
      </c>
      <c r="G8796" s="34">
        <v>9</v>
      </c>
      <c r="H8796" s="33">
        <v>26</v>
      </c>
      <c r="I8796" s="33">
        <v>5.04</v>
      </c>
      <c r="J8796" s="33">
        <v>11.3</v>
      </c>
      <c r="K8796" s="37">
        <v>4445</v>
      </c>
      <c r="L8796" s="35"/>
      <c r="M8796" s="33"/>
      <c r="N8796" s="33">
        <v>107.992</v>
      </c>
      <c r="O8796" s="33">
        <v>50.58</v>
      </c>
      <c r="P8796" s="33">
        <v>9.58</v>
      </c>
      <c r="Q8796" s="33">
        <v>44.83</v>
      </c>
      <c r="R8796" s="33">
        <v>1.27</v>
      </c>
      <c r="S8796" s="33"/>
      <c r="T8796" s="33"/>
      <c r="U8796" s="33"/>
      <c r="V8796" s="33"/>
      <c r="W8796" s="33"/>
      <c r="Y8796" s="33"/>
      <c r="Z8796" s="33">
        <v>0</v>
      </c>
      <c r="AA8796" s="33"/>
      <c r="AB8796" s="33">
        <v>0.32</v>
      </c>
      <c r="AC8796" s="33"/>
      <c r="AD8796" s="33"/>
      <c r="AE8796" s="33"/>
      <c r="AF8796" s="33">
        <v>0</v>
      </c>
      <c r="AG8796" s="33">
        <v>4.0999999999999996</v>
      </c>
      <c r="AH8796" s="33"/>
      <c r="AI8796" s="33">
        <v>2.38</v>
      </c>
      <c r="AJ8796" s="33" t="s">
        <v>413</v>
      </c>
      <c r="AK8796" s="36">
        <v>36.65</v>
      </c>
      <c r="AL8796" s="36">
        <v>109.21</v>
      </c>
      <c r="AM8796" s="33">
        <v>550</v>
      </c>
      <c r="AN8796" s="37">
        <v>2001</v>
      </c>
      <c r="AO8796" s="33">
        <v>1</v>
      </c>
      <c r="AP8796" s="33"/>
      <c r="AQ8796">
        <v>80411</v>
      </c>
      <c r="AR8796" s="33" t="s">
        <v>1648</v>
      </c>
    </row>
    <row r="8797" spans="1:44" x14ac:dyDescent="0.25">
      <c r="A8797" s="33">
        <v>10670</v>
      </c>
      <c r="B8797" s="33" t="s">
        <v>1028</v>
      </c>
      <c r="C8797" s="33">
        <v>131</v>
      </c>
      <c r="D8797" s="33" t="s">
        <v>2</v>
      </c>
      <c r="E8797" s="33"/>
      <c r="F8797" s="33" t="s">
        <v>859</v>
      </c>
      <c r="G8797" s="34">
        <v>8</v>
      </c>
      <c r="H8797" s="33">
        <v>26</v>
      </c>
      <c r="I8797" s="33">
        <v>7.3</v>
      </c>
      <c r="J8797" s="33">
        <v>15</v>
      </c>
      <c r="K8797" s="37">
        <v>4445</v>
      </c>
      <c r="L8797" s="35"/>
      <c r="M8797" s="33"/>
      <c r="N8797" s="33">
        <v>275.62</v>
      </c>
      <c r="O8797" s="33">
        <v>172.7</v>
      </c>
      <c r="P8797" s="33">
        <v>35.9</v>
      </c>
      <c r="Q8797" s="33">
        <v>113.68</v>
      </c>
      <c r="R8797" s="33">
        <v>7.71</v>
      </c>
      <c r="S8797" s="33"/>
      <c r="T8797" s="33"/>
      <c r="U8797" s="33"/>
      <c r="V8797" s="33"/>
      <c r="W8797" s="33"/>
      <c r="Y8797" s="33"/>
      <c r="Z8797" s="33">
        <v>25.8</v>
      </c>
      <c r="AA8797" s="33"/>
      <c r="AB8797" s="33">
        <v>9.1999999999999998E-2</v>
      </c>
      <c r="AC8797" s="33"/>
      <c r="AD8797" s="33"/>
      <c r="AE8797" s="33"/>
      <c r="AF8797" s="33">
        <v>0</v>
      </c>
      <c r="AG8797" s="33">
        <v>7.9</v>
      </c>
      <c r="AH8797" s="33"/>
      <c r="AI8797" s="33">
        <v>6.17</v>
      </c>
      <c r="AJ8797" s="33" t="s">
        <v>413</v>
      </c>
      <c r="AK8797" s="36">
        <v>36.65</v>
      </c>
      <c r="AL8797" s="36">
        <v>109.21</v>
      </c>
      <c r="AM8797" s="33">
        <v>550</v>
      </c>
      <c r="AN8797" s="37">
        <v>2001</v>
      </c>
      <c r="AO8797" s="33">
        <v>1</v>
      </c>
      <c r="AP8797" s="33"/>
      <c r="AQ8797">
        <v>80411</v>
      </c>
      <c r="AR8797" s="33" t="s">
        <v>1648</v>
      </c>
    </row>
    <row r="8798" spans="1:44" x14ac:dyDescent="0.25">
      <c r="A8798" s="33">
        <v>10671</v>
      </c>
      <c r="B8798" s="1" t="s">
        <v>164</v>
      </c>
      <c r="C8798" s="33">
        <v>104</v>
      </c>
      <c r="D8798" s="33" t="s">
        <v>145</v>
      </c>
      <c r="E8798" s="33"/>
      <c r="F8798" s="33" t="s">
        <v>859</v>
      </c>
      <c r="G8798" s="34"/>
      <c r="H8798" s="33">
        <v>25</v>
      </c>
      <c r="I8798" s="33"/>
      <c r="J8798" s="33"/>
      <c r="K8798" s="37">
        <v>1050</v>
      </c>
      <c r="L8798" s="35"/>
      <c r="M8798" s="33"/>
      <c r="N8798" s="33"/>
      <c r="O8798" s="33">
        <v>28.986000000000001</v>
      </c>
      <c r="P8798" s="33">
        <v>6.6159999999999997</v>
      </c>
      <c r="Q8798" s="33">
        <v>9.234</v>
      </c>
      <c r="R8798" s="33">
        <v>1.1579999999999999</v>
      </c>
      <c r="S8798" s="33"/>
      <c r="T8798" s="33"/>
      <c r="U8798" s="33"/>
      <c r="V8798" s="33"/>
      <c r="W8798" s="33"/>
      <c r="Y8798" s="33"/>
      <c r="Z8798" s="33">
        <v>0</v>
      </c>
      <c r="AA8798" s="33"/>
      <c r="AB8798" s="33">
        <v>3.5000000000000003E-2</v>
      </c>
      <c r="AC8798" s="33"/>
      <c r="AD8798" s="33"/>
      <c r="AE8798" s="33"/>
      <c r="AF8798" s="33"/>
      <c r="AG8798" s="33"/>
      <c r="AH8798" s="33"/>
      <c r="AI8798" s="33"/>
      <c r="AJ8798" s="33" t="s">
        <v>413</v>
      </c>
      <c r="AK8798" s="36">
        <v>40.76</v>
      </c>
      <c r="AL8798" s="36">
        <v>111.81</v>
      </c>
      <c r="AM8798" s="33">
        <v>1066</v>
      </c>
      <c r="AN8798" s="37">
        <v>2006</v>
      </c>
      <c r="AO8798" s="33">
        <v>1</v>
      </c>
      <c r="AP8798" s="33"/>
      <c r="AQ8798">
        <v>80813</v>
      </c>
      <c r="AR8798" s="33" t="s">
        <v>1649</v>
      </c>
    </row>
    <row r="8799" spans="1:44" x14ac:dyDescent="0.25">
      <c r="A8799" s="33">
        <v>10672</v>
      </c>
      <c r="B8799" s="1" t="s">
        <v>164</v>
      </c>
      <c r="C8799" s="33">
        <v>104</v>
      </c>
      <c r="D8799" s="33" t="s">
        <v>145</v>
      </c>
      <c r="E8799" s="33"/>
      <c r="F8799" s="33" t="s">
        <v>859</v>
      </c>
      <c r="G8799" s="34"/>
      <c r="H8799" s="33">
        <v>25</v>
      </c>
      <c r="I8799" s="33"/>
      <c r="J8799" s="33"/>
      <c r="K8799" s="37">
        <v>1700</v>
      </c>
      <c r="L8799" s="35"/>
      <c r="M8799" s="33"/>
      <c r="N8799" s="33"/>
      <c r="O8799" s="33">
        <v>50.667999999999999</v>
      </c>
      <c r="P8799" s="33">
        <v>9.859</v>
      </c>
      <c r="Q8799" s="33">
        <v>9.8520000000000003</v>
      </c>
      <c r="R8799" s="33">
        <v>1.956</v>
      </c>
      <c r="S8799" s="33"/>
      <c r="T8799" s="33"/>
      <c r="U8799" s="33"/>
      <c r="V8799" s="33"/>
      <c r="W8799" s="33"/>
      <c r="Y8799" s="33"/>
      <c r="Z8799" s="33">
        <v>0</v>
      </c>
      <c r="AA8799" s="33"/>
      <c r="AB8799" s="33">
        <v>0.02</v>
      </c>
      <c r="AC8799" s="33"/>
      <c r="AD8799" s="33"/>
      <c r="AE8799" s="33"/>
      <c r="AF8799" s="33"/>
      <c r="AG8799" s="33"/>
      <c r="AH8799" s="33"/>
      <c r="AI8799" s="33"/>
      <c r="AJ8799" s="33" t="s">
        <v>413</v>
      </c>
      <c r="AK8799" s="36">
        <v>40.76</v>
      </c>
      <c r="AL8799" s="36">
        <v>111.81</v>
      </c>
      <c r="AM8799" s="33">
        <v>1066</v>
      </c>
      <c r="AN8799" s="37">
        <v>2006</v>
      </c>
      <c r="AO8799" s="33">
        <v>1</v>
      </c>
      <c r="AP8799" s="33"/>
      <c r="AQ8799">
        <v>80813</v>
      </c>
      <c r="AR8799" s="33" t="s">
        <v>1649</v>
      </c>
    </row>
    <row r="8800" spans="1:44" x14ac:dyDescent="0.25">
      <c r="A8800" s="33">
        <v>10673</v>
      </c>
      <c r="B8800" s="1" t="s">
        <v>164</v>
      </c>
      <c r="C8800" s="33">
        <v>104</v>
      </c>
      <c r="D8800" s="33" t="s">
        <v>145</v>
      </c>
      <c r="E8800" s="33"/>
      <c r="F8800" s="33" t="s">
        <v>859</v>
      </c>
      <c r="G8800" s="34"/>
      <c r="H8800" s="33">
        <v>25</v>
      </c>
      <c r="I8800" s="33"/>
      <c r="J8800" s="33"/>
      <c r="K8800" s="37">
        <v>1625</v>
      </c>
      <c r="L8800" s="35"/>
      <c r="M8800" s="33"/>
      <c r="N8800" s="33"/>
      <c r="O8800" s="33">
        <v>45.116999999999997</v>
      </c>
      <c r="P8800" s="33">
        <v>10.404</v>
      </c>
      <c r="Q8800" s="33">
        <v>10.949</v>
      </c>
      <c r="R8800" s="33">
        <v>1.925</v>
      </c>
      <c r="S8800" s="33"/>
      <c r="T8800" s="33"/>
      <c r="U8800" s="33"/>
      <c r="V8800" s="33"/>
      <c r="W8800" s="33"/>
      <c r="Y8800" s="33"/>
      <c r="Z8800" s="33">
        <v>0</v>
      </c>
      <c r="AA8800" s="33"/>
      <c r="AB8800" s="33">
        <v>2.4E-2</v>
      </c>
      <c r="AC8800" s="33"/>
      <c r="AD8800" s="33"/>
      <c r="AE8800" s="33"/>
      <c r="AF8800" s="33"/>
      <c r="AG8800" s="33"/>
      <c r="AH8800" s="33"/>
      <c r="AI8800" s="33"/>
      <c r="AJ8800" s="33" t="s">
        <v>413</v>
      </c>
      <c r="AK8800" s="36">
        <v>40.76</v>
      </c>
      <c r="AL8800" s="36">
        <v>111.81</v>
      </c>
      <c r="AM8800" s="33">
        <v>1066</v>
      </c>
      <c r="AN8800" s="37">
        <v>2006</v>
      </c>
      <c r="AO8800" s="33">
        <v>1</v>
      </c>
      <c r="AP8800" s="33"/>
      <c r="AQ8800">
        <v>80813</v>
      </c>
      <c r="AR8800" s="33" t="s">
        <v>1649</v>
      </c>
    </row>
    <row r="8801" spans="1:44" x14ac:dyDescent="0.25">
      <c r="A8801" s="33">
        <v>10674</v>
      </c>
      <c r="B8801" s="1" t="s">
        <v>164</v>
      </c>
      <c r="C8801" s="33">
        <v>104</v>
      </c>
      <c r="D8801" s="33" t="s">
        <v>145</v>
      </c>
      <c r="E8801" s="33"/>
      <c r="F8801" s="33" t="s">
        <v>859</v>
      </c>
      <c r="G8801" s="34"/>
      <c r="H8801" s="33">
        <v>25</v>
      </c>
      <c r="I8801" s="33"/>
      <c r="J8801" s="33"/>
      <c r="K8801" s="37">
        <v>1450</v>
      </c>
      <c r="L8801" s="35"/>
      <c r="M8801" s="33"/>
      <c r="N8801" s="33"/>
      <c r="O8801" s="33">
        <v>40.569000000000003</v>
      </c>
      <c r="P8801" s="33">
        <v>9.4290000000000003</v>
      </c>
      <c r="Q8801" s="33">
        <v>9.9160000000000004</v>
      </c>
      <c r="R8801" s="33">
        <v>1.321</v>
      </c>
      <c r="S8801" s="33"/>
      <c r="T8801" s="33"/>
      <c r="U8801" s="33"/>
      <c r="V8801" s="33"/>
      <c r="W8801" s="33"/>
      <c r="Y8801" s="33"/>
      <c r="Z8801" s="33">
        <v>0</v>
      </c>
      <c r="AA8801" s="33"/>
      <c r="AB8801" s="33">
        <v>0.03</v>
      </c>
      <c r="AC8801" s="33"/>
      <c r="AD8801" s="33"/>
      <c r="AE8801" s="33"/>
      <c r="AF8801" s="33"/>
      <c r="AG8801" s="33"/>
      <c r="AH8801" s="33"/>
      <c r="AI8801" s="33"/>
      <c r="AJ8801" s="33" t="s">
        <v>413</v>
      </c>
      <c r="AK8801" s="36">
        <v>40.76</v>
      </c>
      <c r="AL8801" s="36">
        <v>111.81</v>
      </c>
      <c r="AM8801" s="33">
        <v>1066</v>
      </c>
      <c r="AN8801" s="37">
        <v>2006</v>
      </c>
      <c r="AO8801" s="33">
        <v>1</v>
      </c>
      <c r="AP8801" s="33"/>
      <c r="AQ8801">
        <v>80813</v>
      </c>
      <c r="AR8801" s="33" t="s">
        <v>1649</v>
      </c>
    </row>
    <row r="8802" spans="1:44" x14ac:dyDescent="0.25">
      <c r="A8802" s="33">
        <v>10675</v>
      </c>
      <c r="B8802" s="1" t="s">
        <v>164</v>
      </c>
      <c r="C8802" s="33">
        <v>104</v>
      </c>
      <c r="D8802" s="33" t="s">
        <v>145</v>
      </c>
      <c r="E8802" s="33"/>
      <c r="F8802" s="33" t="s">
        <v>859</v>
      </c>
      <c r="G8802" s="34"/>
      <c r="H8802" s="33">
        <v>25</v>
      </c>
      <c r="I8802" s="33"/>
      <c r="J8802" s="33"/>
      <c r="K8802" s="37">
        <v>1330</v>
      </c>
      <c r="L8802" s="35"/>
      <c r="M8802" s="33"/>
      <c r="N8802" s="33"/>
      <c r="O8802" s="33">
        <v>36.478999999999999</v>
      </c>
      <c r="P8802" s="33">
        <v>8.3420000000000005</v>
      </c>
      <c r="Q8802" s="33">
        <v>10.85</v>
      </c>
      <c r="R8802" s="33">
        <v>2.1469999999999998</v>
      </c>
      <c r="S8802" s="33"/>
      <c r="T8802" s="33"/>
      <c r="U8802" s="33"/>
      <c r="V8802" s="33"/>
      <c r="W8802" s="33"/>
      <c r="Y8802" s="33"/>
      <c r="Z8802" s="33">
        <v>0</v>
      </c>
      <c r="AA8802" s="33"/>
      <c r="AB8802" s="33">
        <v>3.5000000000000003E-2</v>
      </c>
      <c r="AC8802" s="33"/>
      <c r="AD8802" s="33"/>
      <c r="AE8802" s="33"/>
      <c r="AF8802" s="33"/>
      <c r="AG8802" s="33"/>
      <c r="AH8802" s="33"/>
      <c r="AI8802" s="33"/>
      <c r="AJ8802" s="33" t="s">
        <v>413</v>
      </c>
      <c r="AK8802" s="36">
        <v>40.76</v>
      </c>
      <c r="AL8802" s="36">
        <v>111.81</v>
      </c>
      <c r="AM8802" s="33">
        <v>1066</v>
      </c>
      <c r="AN8802" s="37">
        <v>2006</v>
      </c>
      <c r="AO8802" s="33">
        <v>1</v>
      </c>
      <c r="AP8802" s="33"/>
      <c r="AQ8802">
        <v>80813</v>
      </c>
      <c r="AR8802" s="33" t="s">
        <v>1649</v>
      </c>
    </row>
    <row r="8803" spans="1:44" x14ac:dyDescent="0.25">
      <c r="A8803" s="33">
        <v>10676</v>
      </c>
      <c r="B8803" s="33" t="s">
        <v>991</v>
      </c>
      <c r="C8803" s="33">
        <v>101</v>
      </c>
      <c r="D8803" s="33" t="s">
        <v>851</v>
      </c>
      <c r="E8803" s="33"/>
      <c r="F8803" s="33" t="s">
        <v>859</v>
      </c>
      <c r="G8803" s="34"/>
      <c r="H8803" s="33">
        <v>30</v>
      </c>
      <c r="I8803" s="33"/>
      <c r="J8803" s="33"/>
      <c r="K8803" s="37">
        <v>3875</v>
      </c>
      <c r="L8803" s="35"/>
      <c r="M8803" s="33"/>
      <c r="N8803" s="33"/>
      <c r="O8803" s="33">
        <v>25.297999999999998</v>
      </c>
      <c r="P8803" s="33">
        <v>3.6139999999999999</v>
      </c>
      <c r="Q8803" s="33">
        <v>12.329999999999998</v>
      </c>
      <c r="R8803" s="33">
        <v>4.8899999999999997</v>
      </c>
      <c r="S8803" s="33"/>
      <c r="T8803" s="33"/>
      <c r="U8803" s="33"/>
      <c r="V8803" s="33"/>
      <c r="W8803" s="33"/>
      <c r="Y8803" s="33"/>
      <c r="Z8803" s="33"/>
      <c r="AA8803" s="33"/>
      <c r="AB8803" s="33"/>
      <c r="AC8803" s="33"/>
      <c r="AD8803" s="33"/>
      <c r="AE8803" s="33"/>
      <c r="AF8803" s="33"/>
      <c r="AG8803" s="33"/>
      <c r="AH8803" s="33"/>
      <c r="AI8803" s="33"/>
      <c r="AJ8803" s="33" t="s">
        <v>413</v>
      </c>
      <c r="AK8803" s="36">
        <v>40.76</v>
      </c>
      <c r="AL8803" s="36">
        <v>111.81</v>
      </c>
      <c r="AM8803" s="33">
        <v>1066</v>
      </c>
      <c r="AN8803" s="37">
        <v>2006</v>
      </c>
      <c r="AO8803" s="33">
        <v>1</v>
      </c>
      <c r="AP8803" s="33"/>
      <c r="AQ8803">
        <v>80813</v>
      </c>
      <c r="AR8803" s="33" t="s">
        <v>1649</v>
      </c>
    </row>
    <row r="8804" spans="1:44" x14ac:dyDescent="0.25">
      <c r="A8804" s="33">
        <v>10677</v>
      </c>
      <c r="B8804" s="33" t="s">
        <v>991</v>
      </c>
      <c r="C8804" s="33">
        <v>101</v>
      </c>
      <c r="D8804" s="33" t="s">
        <v>851</v>
      </c>
      <c r="E8804" s="33"/>
      <c r="F8804" s="33" t="s">
        <v>859</v>
      </c>
      <c r="G8804" s="34"/>
      <c r="H8804" s="33">
        <v>30</v>
      </c>
      <c r="I8804" s="33"/>
      <c r="J8804" s="33"/>
      <c r="K8804" s="37">
        <v>3200</v>
      </c>
      <c r="L8804" s="35"/>
      <c r="M8804" s="33"/>
      <c r="N8804" s="33"/>
      <c r="O8804" s="33">
        <v>26.321000000000002</v>
      </c>
      <c r="P8804" s="33">
        <v>4.524</v>
      </c>
      <c r="Q8804" s="33">
        <v>10.282</v>
      </c>
      <c r="R8804" s="33">
        <v>4.524</v>
      </c>
      <c r="S8804" s="33"/>
      <c r="T8804" s="33"/>
      <c r="U8804" s="33"/>
      <c r="V8804" s="33"/>
      <c r="W8804" s="33"/>
      <c r="Y8804" s="33"/>
      <c r="Z8804" s="33"/>
      <c r="AA8804" s="33"/>
      <c r="AB8804" s="33"/>
      <c r="AC8804" s="33"/>
      <c r="AD8804" s="33"/>
      <c r="AE8804" s="33"/>
      <c r="AF8804" s="33"/>
      <c r="AG8804" s="33"/>
      <c r="AH8804" s="33"/>
      <c r="AI8804" s="33"/>
      <c r="AJ8804" s="33" t="s">
        <v>413</v>
      </c>
      <c r="AK8804" s="36">
        <v>40.76</v>
      </c>
      <c r="AL8804" s="36">
        <v>111.81</v>
      </c>
      <c r="AM8804" s="33">
        <v>1066</v>
      </c>
      <c r="AN8804" s="37">
        <v>2006</v>
      </c>
      <c r="AO8804" s="33">
        <v>1</v>
      </c>
      <c r="AP8804" s="33"/>
      <c r="AQ8804">
        <v>80813</v>
      </c>
      <c r="AR8804" s="33" t="s">
        <v>1649</v>
      </c>
    </row>
    <row r="8805" spans="1:44" x14ac:dyDescent="0.25">
      <c r="A8805" s="33">
        <v>10678</v>
      </c>
      <c r="B8805" s="33" t="s">
        <v>991</v>
      </c>
      <c r="C8805" s="33">
        <v>101</v>
      </c>
      <c r="D8805" s="33" t="s">
        <v>851</v>
      </c>
      <c r="E8805" s="33"/>
      <c r="F8805" s="33" t="s">
        <v>859</v>
      </c>
      <c r="G8805" s="34"/>
      <c r="H8805" s="33">
        <v>30</v>
      </c>
      <c r="I8805" s="33"/>
      <c r="J8805" s="33"/>
      <c r="K8805" s="37">
        <v>3725</v>
      </c>
      <c r="L8805" s="35"/>
      <c r="M8805" s="33"/>
      <c r="N8805" s="33"/>
      <c r="O8805" s="33">
        <v>28.251999999999999</v>
      </c>
      <c r="P8805" s="33">
        <v>5.3390000000000004</v>
      </c>
      <c r="Q8805" s="33">
        <v>9.5650000000000013</v>
      </c>
      <c r="R8805" s="33">
        <v>6.6740000000000004</v>
      </c>
      <c r="S8805" s="33"/>
      <c r="T8805" s="33"/>
      <c r="U8805" s="33"/>
      <c r="V8805" s="33"/>
      <c r="W8805" s="33"/>
      <c r="Y8805" s="33"/>
      <c r="Z8805" s="33"/>
      <c r="AA8805" s="33"/>
      <c r="AB8805" s="33"/>
      <c r="AC8805" s="33"/>
      <c r="AD8805" s="33"/>
      <c r="AE8805" s="33"/>
      <c r="AF8805" s="33"/>
      <c r="AG8805" s="33"/>
      <c r="AH8805" s="33"/>
      <c r="AI8805" s="33"/>
      <c r="AJ8805" s="33" t="s">
        <v>413</v>
      </c>
      <c r="AK8805" s="36">
        <v>40.76</v>
      </c>
      <c r="AL8805" s="36">
        <v>111.81</v>
      </c>
      <c r="AM8805" s="33">
        <v>1066</v>
      </c>
      <c r="AN8805" s="37">
        <v>2006</v>
      </c>
      <c r="AO8805" s="33">
        <v>1</v>
      </c>
      <c r="AP8805" s="33"/>
      <c r="AQ8805">
        <v>80813</v>
      </c>
      <c r="AR8805" s="33" t="s">
        <v>1649</v>
      </c>
    </row>
    <row r="8806" spans="1:44" x14ac:dyDescent="0.25">
      <c r="A8806" s="33">
        <v>10679</v>
      </c>
      <c r="B8806" s="33" t="s">
        <v>991</v>
      </c>
      <c r="C8806" s="33">
        <v>101</v>
      </c>
      <c r="D8806" s="33" t="s">
        <v>851</v>
      </c>
      <c r="E8806" s="33"/>
      <c r="F8806" s="33" t="s">
        <v>859</v>
      </c>
      <c r="G8806" s="34"/>
      <c r="H8806" s="33">
        <v>30</v>
      </c>
      <c r="I8806" s="33"/>
      <c r="J8806" s="33"/>
      <c r="K8806" s="37">
        <v>2475</v>
      </c>
      <c r="L8806" s="35"/>
      <c r="M8806" s="33"/>
      <c r="N8806" s="33"/>
      <c r="O8806" s="33">
        <v>18.283999999999999</v>
      </c>
      <c r="P8806" s="33">
        <v>3.2749999999999999</v>
      </c>
      <c r="Q8806" s="33">
        <v>6.003000000000001</v>
      </c>
      <c r="R8806" s="33">
        <v>3.0019999999999998</v>
      </c>
      <c r="S8806" s="33"/>
      <c r="T8806" s="33"/>
      <c r="U8806" s="33"/>
      <c r="V8806" s="33"/>
      <c r="W8806" s="33"/>
      <c r="Y8806" s="33"/>
      <c r="Z8806" s="33"/>
      <c r="AA8806" s="33"/>
      <c r="AB8806" s="33"/>
      <c r="AC8806" s="33"/>
      <c r="AD8806" s="33"/>
      <c r="AE8806" s="33"/>
      <c r="AF8806" s="33"/>
      <c r="AG8806" s="33"/>
      <c r="AH8806" s="33"/>
      <c r="AI8806" s="33"/>
      <c r="AJ8806" s="33" t="s">
        <v>413</v>
      </c>
      <c r="AK8806" s="36">
        <v>40.76</v>
      </c>
      <c r="AL8806" s="36">
        <v>111.81</v>
      </c>
      <c r="AM8806" s="33">
        <v>1066</v>
      </c>
      <c r="AN8806" s="37">
        <v>2006</v>
      </c>
      <c r="AO8806" s="33">
        <v>1</v>
      </c>
      <c r="AP8806" s="33"/>
      <c r="AQ8806">
        <v>80813</v>
      </c>
      <c r="AR8806" s="33" t="s">
        <v>1649</v>
      </c>
    </row>
    <row r="8807" spans="1:44" x14ac:dyDescent="0.25">
      <c r="A8807" s="33">
        <v>10680</v>
      </c>
      <c r="B8807" s="33" t="s">
        <v>991</v>
      </c>
      <c r="C8807" s="33">
        <v>101</v>
      </c>
      <c r="D8807" s="33" t="s">
        <v>851</v>
      </c>
      <c r="E8807" s="33"/>
      <c r="F8807" s="33" t="s">
        <v>859</v>
      </c>
      <c r="G8807" s="34"/>
      <c r="H8807" s="33">
        <v>30</v>
      </c>
      <c r="I8807" s="33"/>
      <c r="J8807" s="33"/>
      <c r="K8807" s="37">
        <v>1525</v>
      </c>
      <c r="L8807" s="35"/>
      <c r="M8807" s="33"/>
      <c r="N8807" s="33"/>
      <c r="O8807" s="33">
        <v>11.919</v>
      </c>
      <c r="P8807" s="33">
        <v>2.1760000000000002</v>
      </c>
      <c r="Q8807" s="33">
        <v>4.1619999999999999</v>
      </c>
      <c r="R8807" s="33">
        <v>4.9189999999999996</v>
      </c>
      <c r="S8807" s="33"/>
      <c r="T8807" s="33"/>
      <c r="U8807" s="33"/>
      <c r="V8807" s="33"/>
      <c r="W8807" s="33"/>
      <c r="Y8807" s="33"/>
      <c r="Z8807" s="33"/>
      <c r="AA8807" s="33"/>
      <c r="AB8807" s="33"/>
      <c r="AC8807" s="33"/>
      <c r="AD8807" s="33"/>
      <c r="AE8807" s="33"/>
      <c r="AF8807" s="33"/>
      <c r="AG8807" s="33"/>
      <c r="AH8807" s="33"/>
      <c r="AI8807" s="33"/>
      <c r="AJ8807" s="33" t="s">
        <v>413</v>
      </c>
      <c r="AK8807" s="36">
        <v>40.76</v>
      </c>
      <c r="AL8807" s="36">
        <v>111.81</v>
      </c>
      <c r="AM8807" s="33">
        <v>1066</v>
      </c>
      <c r="AN8807" s="37">
        <v>2006</v>
      </c>
      <c r="AO8807" s="33">
        <v>1</v>
      </c>
      <c r="AP8807" s="33"/>
      <c r="AQ8807">
        <v>80813</v>
      </c>
      <c r="AR8807" s="33" t="s">
        <v>1649</v>
      </c>
    </row>
    <row r="8808" spans="1:44" x14ac:dyDescent="0.25">
      <c r="A8808" s="33">
        <v>10681</v>
      </c>
      <c r="B8808" s="33" t="s">
        <v>992</v>
      </c>
      <c r="C8808" s="33">
        <v>124</v>
      </c>
      <c r="D8808" s="33" t="s">
        <v>845</v>
      </c>
      <c r="E8808" s="33"/>
      <c r="F8808" s="33" t="s">
        <v>860</v>
      </c>
      <c r="G8808" s="34"/>
      <c r="H8808" s="33"/>
      <c r="I8808" s="33"/>
      <c r="J8808" s="33"/>
      <c r="K8808" s="37">
        <v>1750</v>
      </c>
      <c r="L8808" s="35"/>
      <c r="M8808" s="33"/>
      <c r="N8808" s="33"/>
      <c r="O8808" s="33">
        <v>14.099</v>
      </c>
      <c r="P8808" s="33">
        <v>2.7360000000000002</v>
      </c>
      <c r="Q8808" s="33">
        <v>2.9460000000000002</v>
      </c>
      <c r="R8808" s="33">
        <v>1.0169999999999999</v>
      </c>
      <c r="S8808" s="33"/>
      <c r="T8808" s="33"/>
      <c r="U8808" s="33"/>
      <c r="V8808" s="33"/>
      <c r="W8808" s="33"/>
      <c r="Y8808" s="33"/>
      <c r="Z8808" s="33">
        <v>3.7589999999999999</v>
      </c>
      <c r="AA8808" s="33"/>
      <c r="AB8808" s="33">
        <v>0.17199999999999999</v>
      </c>
      <c r="AC8808" s="33"/>
      <c r="AD8808" s="33"/>
      <c r="AE8808" s="33"/>
      <c r="AF8808" s="33"/>
      <c r="AG8808" s="33"/>
      <c r="AH8808" s="33"/>
      <c r="AI8808" s="33"/>
      <c r="AJ8808" s="33" t="s">
        <v>413</v>
      </c>
      <c r="AK8808" s="36">
        <v>40.76</v>
      </c>
      <c r="AL8808" s="36">
        <v>111.81</v>
      </c>
      <c r="AM8808" s="33">
        <v>1066</v>
      </c>
      <c r="AN8808" s="37">
        <v>2006</v>
      </c>
      <c r="AO8808" s="33">
        <v>1</v>
      </c>
      <c r="AP8808" s="33"/>
      <c r="AQ8808">
        <v>80813</v>
      </c>
      <c r="AR8808" s="33" t="s">
        <v>1649</v>
      </c>
    </row>
    <row r="8809" spans="1:44" x14ac:dyDescent="0.25">
      <c r="A8809" s="33">
        <v>10682</v>
      </c>
      <c r="B8809" s="33" t="s">
        <v>992</v>
      </c>
      <c r="C8809" s="33">
        <v>124</v>
      </c>
      <c r="D8809" s="33" t="s">
        <v>845</v>
      </c>
      <c r="E8809" s="33"/>
      <c r="F8809" s="33" t="s">
        <v>860</v>
      </c>
      <c r="G8809" s="34"/>
      <c r="H8809" s="33"/>
      <c r="I8809" s="33"/>
      <c r="J8809" s="33"/>
      <c r="K8809" s="37">
        <v>3300</v>
      </c>
      <c r="L8809" s="35"/>
      <c r="M8809" s="33"/>
      <c r="N8809" s="33"/>
      <c r="O8809" s="33">
        <v>12.815</v>
      </c>
      <c r="P8809" s="33">
        <v>2.714</v>
      </c>
      <c r="Q8809" s="33">
        <v>2.714</v>
      </c>
      <c r="R8809" s="33">
        <v>0.72499999999999998</v>
      </c>
      <c r="S8809" s="33"/>
      <c r="T8809" s="33"/>
      <c r="U8809" s="33"/>
      <c r="V8809" s="33"/>
      <c r="W8809" s="33"/>
      <c r="Y8809" s="33"/>
      <c r="Z8809" s="33">
        <v>4.1609999999999996</v>
      </c>
      <c r="AA8809" s="33"/>
      <c r="AB8809" s="33">
        <v>0.17299999999999999</v>
      </c>
      <c r="AC8809" s="33"/>
      <c r="AD8809" s="33"/>
      <c r="AE8809" s="33"/>
      <c r="AF8809" s="33"/>
      <c r="AG8809" s="33"/>
      <c r="AH8809" s="33"/>
      <c r="AI8809" s="33"/>
      <c r="AJ8809" s="33" t="s">
        <v>413</v>
      </c>
      <c r="AK8809" s="36">
        <v>40.76</v>
      </c>
      <c r="AL8809" s="36">
        <v>111.81</v>
      </c>
      <c r="AM8809" s="33">
        <v>1066</v>
      </c>
      <c r="AN8809" s="37">
        <v>2006</v>
      </c>
      <c r="AO8809" s="33">
        <v>1</v>
      </c>
      <c r="AP8809" s="33"/>
      <c r="AQ8809">
        <v>80813</v>
      </c>
      <c r="AR8809" s="33" t="s">
        <v>1649</v>
      </c>
    </row>
    <row r="8810" spans="1:44" x14ac:dyDescent="0.25">
      <c r="A8810" s="33">
        <v>10683</v>
      </c>
      <c r="B8810" s="33" t="s">
        <v>992</v>
      </c>
      <c r="C8810" s="33">
        <v>124</v>
      </c>
      <c r="D8810" s="33" t="s">
        <v>845</v>
      </c>
      <c r="E8810" s="33"/>
      <c r="F8810" s="33" t="s">
        <v>860</v>
      </c>
      <c r="G8810" s="34"/>
      <c r="H8810" s="33"/>
      <c r="I8810" s="33"/>
      <c r="J8810" s="33"/>
      <c r="K8810" s="37">
        <v>1444</v>
      </c>
      <c r="L8810" s="35"/>
      <c r="M8810" s="33"/>
      <c r="N8810" s="33"/>
      <c r="O8810" s="33">
        <v>34.146000000000001</v>
      </c>
      <c r="P8810" s="33">
        <v>5.4980000000000002</v>
      </c>
      <c r="Q8810" s="33">
        <v>7.1619999999999999</v>
      </c>
      <c r="R8810" s="33">
        <v>1.5780000000000001</v>
      </c>
      <c r="S8810" s="33"/>
      <c r="T8810" s="33"/>
      <c r="U8810" s="33"/>
      <c r="V8810" s="33"/>
      <c r="W8810" s="33"/>
      <c r="Y8810" s="33"/>
      <c r="Z8810" s="33">
        <v>3.2519999999999998</v>
      </c>
      <c r="AA8810" s="33"/>
      <c r="AB8810" s="33">
        <v>0.17699999999999999</v>
      </c>
      <c r="AC8810" s="33"/>
      <c r="AD8810" s="33"/>
      <c r="AE8810" s="33"/>
      <c r="AF8810" s="33"/>
      <c r="AG8810" s="33"/>
      <c r="AH8810" s="33"/>
      <c r="AI8810" s="33"/>
      <c r="AJ8810" s="33" t="s">
        <v>413</v>
      </c>
      <c r="AK8810" s="36">
        <v>40.76</v>
      </c>
      <c r="AL8810" s="36">
        <v>111.81</v>
      </c>
      <c r="AM8810" s="33">
        <v>1066</v>
      </c>
      <c r="AN8810" s="37">
        <v>2006</v>
      </c>
      <c r="AO8810" s="33">
        <v>1</v>
      </c>
      <c r="AP8810" s="33"/>
      <c r="AQ8810">
        <v>80813</v>
      </c>
      <c r="AR8810" s="33" t="s">
        <v>1649</v>
      </c>
    </row>
    <row r="8811" spans="1:44" x14ac:dyDescent="0.25">
      <c r="A8811" s="33">
        <v>10684</v>
      </c>
      <c r="B8811" s="33" t="s">
        <v>992</v>
      </c>
      <c r="C8811" s="33">
        <v>124</v>
      </c>
      <c r="D8811" s="33" t="s">
        <v>845</v>
      </c>
      <c r="E8811" s="33"/>
      <c r="F8811" s="33" t="s">
        <v>860</v>
      </c>
      <c r="G8811" s="34"/>
      <c r="H8811" s="33"/>
      <c r="I8811" s="33"/>
      <c r="J8811" s="33"/>
      <c r="K8811" s="37">
        <v>2300</v>
      </c>
      <c r="L8811" s="35"/>
      <c r="M8811" s="33"/>
      <c r="N8811" s="33"/>
      <c r="O8811" s="33">
        <v>22.324999999999999</v>
      </c>
      <c r="P8811" s="33">
        <v>4.2889999999999997</v>
      </c>
      <c r="Q8811" s="33">
        <v>4.7280000000000006</v>
      </c>
      <c r="R8811" s="33">
        <v>1.26</v>
      </c>
      <c r="S8811" s="33"/>
      <c r="T8811" s="33"/>
      <c r="U8811" s="33"/>
      <c r="V8811" s="33"/>
      <c r="W8811" s="33"/>
      <c r="Y8811" s="33"/>
      <c r="Z8811" s="33">
        <v>3.855</v>
      </c>
      <c r="AA8811" s="33"/>
      <c r="AB8811" s="33">
        <v>0.17499999999999999</v>
      </c>
      <c r="AC8811" s="33"/>
      <c r="AD8811" s="33"/>
      <c r="AE8811" s="33"/>
      <c r="AF8811" s="33"/>
      <c r="AG8811" s="33"/>
      <c r="AH8811" s="33"/>
      <c r="AI8811" s="33"/>
      <c r="AJ8811" s="33" t="s">
        <v>413</v>
      </c>
      <c r="AK8811" s="36">
        <v>40.76</v>
      </c>
      <c r="AL8811" s="36">
        <v>111.81</v>
      </c>
      <c r="AM8811" s="33">
        <v>1066</v>
      </c>
      <c r="AN8811" s="37">
        <v>2006</v>
      </c>
      <c r="AO8811" s="33">
        <v>1</v>
      </c>
      <c r="AP8811" s="33"/>
      <c r="AQ8811">
        <v>80813</v>
      </c>
      <c r="AR8811" s="33" t="s">
        <v>1649</v>
      </c>
    </row>
    <row r="8812" spans="1:44" x14ac:dyDescent="0.25">
      <c r="A8812" s="33">
        <v>10685</v>
      </c>
      <c r="B8812" s="33" t="s">
        <v>1029</v>
      </c>
      <c r="C8812" s="33">
        <v>101</v>
      </c>
      <c r="D8812" s="33" t="s">
        <v>851</v>
      </c>
      <c r="E8812" s="33"/>
      <c r="F8812" s="33" t="s">
        <v>860</v>
      </c>
      <c r="G8812" s="34">
        <v>9</v>
      </c>
      <c r="H8812" s="33">
        <v>4</v>
      </c>
      <c r="I8812" s="33">
        <v>0.8</v>
      </c>
      <c r="J8812" s="33"/>
      <c r="K8812" s="37">
        <v>22650</v>
      </c>
      <c r="L8812" s="35"/>
      <c r="M8812" s="33"/>
      <c r="N8812" s="33"/>
      <c r="O8812" s="33">
        <v>1.698</v>
      </c>
      <c r="P8812" s="33">
        <v>0.82699999999999996</v>
      </c>
      <c r="Q8812" s="33">
        <v>0.34200000000000008</v>
      </c>
      <c r="R8812" s="33">
        <v>2.016</v>
      </c>
      <c r="S8812" s="33"/>
      <c r="T8812" s="33"/>
      <c r="U8812" s="33"/>
      <c r="V8812" s="33"/>
      <c r="W8812" s="33"/>
      <c r="Y8812" s="33">
        <v>2.7549999999999999</v>
      </c>
      <c r="Z8812" s="33"/>
      <c r="AA8812" s="33"/>
      <c r="AB8812" s="33"/>
      <c r="AC8812" s="33">
        <v>2.5939999999999999</v>
      </c>
      <c r="AD8812" s="33"/>
      <c r="AE8812" s="33"/>
      <c r="AF8812" s="33"/>
      <c r="AG8812" s="33"/>
      <c r="AH8812" s="33"/>
      <c r="AI8812" s="33"/>
      <c r="AJ8812" s="33" t="s">
        <v>413</v>
      </c>
      <c r="AK8812" s="36">
        <v>24.67</v>
      </c>
      <c r="AL8812" s="36">
        <v>102.14</v>
      </c>
      <c r="AM8812" s="33">
        <v>1650</v>
      </c>
      <c r="AN8812" s="37"/>
      <c r="AP8812" s="33"/>
      <c r="AQ8812">
        <v>80102</v>
      </c>
      <c r="AR8812" s="33" t="s">
        <v>3316</v>
      </c>
    </row>
    <row r="8813" spans="1:44" x14ac:dyDescent="0.25">
      <c r="A8813" s="33">
        <v>10686</v>
      </c>
      <c r="B8813" s="33" t="s">
        <v>1029</v>
      </c>
      <c r="C8813" s="33">
        <v>101</v>
      </c>
      <c r="D8813" s="33" t="s">
        <v>851</v>
      </c>
      <c r="E8813" s="33"/>
      <c r="F8813" s="33" t="s">
        <v>860</v>
      </c>
      <c r="G8813" s="34">
        <v>6</v>
      </c>
      <c r="H8813" s="33">
        <v>11</v>
      </c>
      <c r="I8813" s="33">
        <v>3</v>
      </c>
      <c r="J8813" s="33"/>
      <c r="K8813" s="37">
        <v>4375</v>
      </c>
      <c r="L8813" s="35"/>
      <c r="M8813" s="33"/>
      <c r="N8813" s="33"/>
      <c r="O8813" s="33">
        <v>11.128</v>
      </c>
      <c r="P8813" s="33">
        <v>3.5049999999999999</v>
      </c>
      <c r="Q8813" s="33">
        <v>4.8730000000000011</v>
      </c>
      <c r="R8813" s="33">
        <v>5.8979999999999997</v>
      </c>
      <c r="S8813" s="33"/>
      <c r="T8813" s="33"/>
      <c r="U8813" s="33"/>
      <c r="V8813" s="33"/>
      <c r="W8813" s="33"/>
      <c r="Y8813" s="33">
        <v>0.27100000000000002</v>
      </c>
      <c r="Z8813" s="33"/>
      <c r="AA8813" s="33"/>
      <c r="AB8813" s="33"/>
      <c r="AC8813" s="33">
        <v>1.7749999999999999</v>
      </c>
      <c r="AD8813" s="33"/>
      <c r="AE8813" s="33"/>
      <c r="AF8813" s="33"/>
      <c r="AG8813" s="33"/>
      <c r="AH8813" s="33"/>
      <c r="AI8813" s="33"/>
      <c r="AJ8813" s="33" t="s">
        <v>413</v>
      </c>
      <c r="AK8813" s="36">
        <v>24.67</v>
      </c>
      <c r="AL8813" s="36">
        <v>102.14</v>
      </c>
      <c r="AM8813" s="33">
        <v>1650</v>
      </c>
      <c r="AN8813" s="37"/>
      <c r="AP8813" s="33"/>
      <c r="AQ8813">
        <v>80102</v>
      </c>
      <c r="AR8813" s="33" t="s">
        <v>3316</v>
      </c>
    </row>
    <row r="8814" spans="1:44" x14ac:dyDescent="0.25">
      <c r="A8814" s="33">
        <v>10687</v>
      </c>
      <c r="B8814" s="33" t="s">
        <v>1029</v>
      </c>
      <c r="C8814" s="33">
        <v>101</v>
      </c>
      <c r="D8814" s="33" t="s">
        <v>851</v>
      </c>
      <c r="E8814" s="33"/>
      <c r="F8814" s="33" t="s">
        <v>860</v>
      </c>
      <c r="G8814" s="34">
        <v>6</v>
      </c>
      <c r="H8814" s="33">
        <v>23</v>
      </c>
      <c r="I8814" s="33">
        <v>11</v>
      </c>
      <c r="J8814" s="33"/>
      <c r="K8814" s="37">
        <v>1320</v>
      </c>
      <c r="L8814" s="35"/>
      <c r="M8814" s="33"/>
      <c r="N8814" s="33"/>
      <c r="O8814" s="33">
        <v>40.75</v>
      </c>
      <c r="P8814" s="33">
        <v>6.4870000000000001</v>
      </c>
      <c r="Q8814" s="33">
        <v>9.657</v>
      </c>
      <c r="R8814" s="33">
        <v>3.9169999999999998</v>
      </c>
      <c r="S8814" s="33"/>
      <c r="T8814" s="33"/>
      <c r="U8814" s="33"/>
      <c r="V8814" s="33"/>
      <c r="W8814" s="33"/>
      <c r="Y8814" s="33">
        <v>0.57699999999999996</v>
      </c>
      <c r="Z8814" s="33"/>
      <c r="AA8814" s="33"/>
      <c r="AB8814" s="33"/>
      <c r="AC8814" s="33">
        <v>2.032</v>
      </c>
      <c r="AD8814" s="33"/>
      <c r="AE8814" s="33"/>
      <c r="AF8814" s="33"/>
      <c r="AG8814" s="33"/>
      <c r="AH8814" s="33"/>
      <c r="AI8814" s="33"/>
      <c r="AJ8814" s="33" t="s">
        <v>413</v>
      </c>
      <c r="AK8814" s="36">
        <v>24.67</v>
      </c>
      <c r="AL8814" s="36">
        <v>102.14</v>
      </c>
      <c r="AM8814" s="33">
        <v>1650</v>
      </c>
      <c r="AN8814" s="37"/>
      <c r="AP8814" s="33"/>
      <c r="AQ8814">
        <v>80102</v>
      </c>
      <c r="AR8814" s="33" t="s">
        <v>3316</v>
      </c>
    </row>
    <row r="8815" spans="1:44" x14ac:dyDescent="0.25">
      <c r="A8815" s="33">
        <v>10688</v>
      </c>
      <c r="B8815" s="33" t="s">
        <v>1030</v>
      </c>
      <c r="C8815" s="33">
        <v>180</v>
      </c>
      <c r="D8815" s="33"/>
      <c r="E8815" s="33"/>
      <c r="F8815" s="33" t="s">
        <v>864</v>
      </c>
      <c r="G8815" s="34"/>
      <c r="H8815" s="33">
        <v>12</v>
      </c>
      <c r="I8815" s="33">
        <v>9</v>
      </c>
      <c r="J8815" s="33"/>
      <c r="K8815" s="37">
        <v>5228</v>
      </c>
      <c r="L8815" s="35"/>
      <c r="M8815" s="33"/>
      <c r="N8815" s="33"/>
      <c r="O8815" s="33">
        <v>40.122999999999998</v>
      </c>
      <c r="P8815" s="33"/>
      <c r="Q8815" s="33">
        <v>15.141999999999999</v>
      </c>
      <c r="R8815" s="33">
        <v>6.1429999999999998</v>
      </c>
      <c r="S8815" s="33"/>
      <c r="T8815" s="33"/>
      <c r="U8815" s="33"/>
      <c r="V8815" s="33"/>
      <c r="W8815" s="33"/>
      <c r="Y8815" s="33">
        <v>6.5960000000000001</v>
      </c>
      <c r="Z8815" s="33"/>
      <c r="AA8815" s="33"/>
      <c r="AB8815" s="33"/>
      <c r="AC8815" s="33">
        <v>0.23300000000000001</v>
      </c>
      <c r="AD8815" s="33"/>
      <c r="AE8815" s="33"/>
      <c r="AF8815" s="33">
        <v>0</v>
      </c>
      <c r="AG8815" s="33"/>
      <c r="AH8815" s="33"/>
      <c r="AI8815" s="33">
        <v>4.4939999999999998</v>
      </c>
      <c r="AJ8815" s="33" t="s">
        <v>413</v>
      </c>
      <c r="AK8815" s="36">
        <v>23.2</v>
      </c>
      <c r="AL8815" s="36">
        <v>100.85</v>
      </c>
      <c r="AM8815" s="33">
        <v>930</v>
      </c>
      <c r="AN8815" s="37"/>
      <c r="AP8815" s="33"/>
      <c r="AQ8815">
        <v>40137</v>
      </c>
      <c r="AR8815" s="33" t="s">
        <v>3317</v>
      </c>
    </row>
    <row r="8816" spans="1:44" x14ac:dyDescent="0.25">
      <c r="A8816" s="33">
        <v>10690</v>
      </c>
      <c r="B8816" s="33" t="s">
        <v>1031</v>
      </c>
      <c r="C8816" s="33">
        <v>180</v>
      </c>
      <c r="D8816" s="33"/>
      <c r="E8816" s="33"/>
      <c r="F8816" s="33" t="s">
        <v>864</v>
      </c>
      <c r="G8816" s="34"/>
      <c r="H8816" s="33" t="s">
        <v>878</v>
      </c>
      <c r="I8816" s="33"/>
      <c r="J8816" s="33"/>
      <c r="K8816" s="37"/>
      <c r="L8816" s="35"/>
      <c r="M8816" s="33"/>
      <c r="N8816" s="33"/>
      <c r="O8816" s="33">
        <v>147.38200000000001</v>
      </c>
      <c r="P8816" s="33"/>
      <c r="Q8816" s="33">
        <v>44.985999999999997</v>
      </c>
      <c r="R8816" s="33">
        <v>7.7919999999999998</v>
      </c>
      <c r="S8816" s="33"/>
      <c r="T8816" s="33"/>
      <c r="U8816" s="33"/>
      <c r="V8816" s="33"/>
      <c r="W8816" s="33"/>
      <c r="Y8816" s="33">
        <v>0.53300000000000003</v>
      </c>
      <c r="Z8816" s="33">
        <v>0.127</v>
      </c>
      <c r="AA8816" s="33">
        <v>0.53300000000000003</v>
      </c>
      <c r="AB8816" s="33">
        <v>0.26700000000000002</v>
      </c>
      <c r="AC8816" s="33">
        <v>0.61</v>
      </c>
      <c r="AD8816" s="33"/>
      <c r="AE8816" s="33"/>
      <c r="AF8816" s="33">
        <v>3.59</v>
      </c>
      <c r="AG8816" s="33"/>
      <c r="AH8816" s="33"/>
      <c r="AI8816" s="33">
        <v>8.9179999999999993</v>
      </c>
      <c r="AJ8816" s="33" t="s">
        <v>413</v>
      </c>
      <c r="AK8816" s="36">
        <v>25.4</v>
      </c>
      <c r="AL8816" s="36">
        <v>102.75</v>
      </c>
      <c r="AM8816" s="33">
        <v>2300</v>
      </c>
      <c r="AN8816" s="37"/>
      <c r="AP8816" s="33"/>
      <c r="AQ8816">
        <v>80102</v>
      </c>
      <c r="AR8816" s="33" t="s">
        <v>3318</v>
      </c>
    </row>
    <row r="8817" spans="1:44" x14ac:dyDescent="0.25">
      <c r="A8817" s="33">
        <v>10691</v>
      </c>
      <c r="B8817" s="33" t="s">
        <v>1032</v>
      </c>
      <c r="C8817" s="33">
        <v>103</v>
      </c>
      <c r="D8817" s="33" t="s">
        <v>1025</v>
      </c>
      <c r="E8817" s="33"/>
      <c r="F8817" s="33" t="s">
        <v>864</v>
      </c>
      <c r="G8817" s="34"/>
      <c r="H8817" s="33">
        <v>200</v>
      </c>
      <c r="I8817" s="33"/>
      <c r="J8817" s="33"/>
      <c r="K8817" s="37">
        <v>1985</v>
      </c>
      <c r="L8817" s="35"/>
      <c r="M8817" s="33"/>
      <c r="N8817" s="33"/>
      <c r="O8817" s="33">
        <v>210.661</v>
      </c>
      <c r="P8817" s="33"/>
      <c r="Q8817" s="33">
        <v>43.775000000000006</v>
      </c>
      <c r="R8817" s="33">
        <v>27.506</v>
      </c>
      <c r="S8817" s="33"/>
      <c r="T8817" s="33"/>
      <c r="U8817" s="33"/>
      <c r="V8817" s="33"/>
      <c r="W8817" s="33"/>
      <c r="Y8817" s="33">
        <v>0.47799999999999998</v>
      </c>
      <c r="Z8817" s="33">
        <v>0.22800000000000001</v>
      </c>
      <c r="AA8817" s="33">
        <v>0.47799999999999998</v>
      </c>
      <c r="AB8817" s="33">
        <v>2.6509999999999998</v>
      </c>
      <c r="AC8817" s="33">
        <v>2.956</v>
      </c>
      <c r="AD8817" s="33"/>
      <c r="AE8817" s="33"/>
      <c r="AF8817" s="33">
        <v>18.57</v>
      </c>
      <c r="AG8817" s="33"/>
      <c r="AH8817" s="33"/>
      <c r="AI8817" s="33">
        <v>4.048</v>
      </c>
      <c r="AJ8817" s="33" t="s">
        <v>413</v>
      </c>
      <c r="AK8817" s="36">
        <v>28.08</v>
      </c>
      <c r="AL8817" s="36">
        <v>99.67</v>
      </c>
      <c r="AM8817" s="33">
        <v>3660</v>
      </c>
      <c r="AN8817" s="37"/>
      <c r="AP8817" s="33"/>
      <c r="AQ8817">
        <v>80509</v>
      </c>
      <c r="AR8817" s="33" t="s">
        <v>1650</v>
      </c>
    </row>
    <row r="8818" spans="1:44" x14ac:dyDescent="0.25">
      <c r="A8818" s="33">
        <v>10692</v>
      </c>
      <c r="B8818" s="33" t="s">
        <v>1033</v>
      </c>
      <c r="C8818" s="33">
        <v>180</v>
      </c>
      <c r="D8818" s="1" t="s">
        <v>1206</v>
      </c>
      <c r="E8818" s="33"/>
      <c r="F8818" s="33" t="s">
        <v>860</v>
      </c>
      <c r="G8818" s="34"/>
      <c r="H8818" s="33">
        <v>20</v>
      </c>
      <c r="I8818" s="33"/>
      <c r="J8818" s="33"/>
      <c r="K8818" s="37">
        <v>764</v>
      </c>
      <c r="L8818" s="35"/>
      <c r="M8818" s="33"/>
      <c r="N8818" s="33"/>
      <c r="O8818" s="33">
        <v>64.064999999999998</v>
      </c>
      <c r="P8818" s="33"/>
      <c r="Q8818" s="33">
        <v>20.978999999999999</v>
      </c>
      <c r="R8818" s="33">
        <v>5.9450000000000003</v>
      </c>
      <c r="S8818" s="33"/>
      <c r="T8818" s="33"/>
      <c r="U8818" s="33"/>
      <c r="V8818" s="33"/>
      <c r="W8818" s="33"/>
      <c r="Y8818" s="33">
        <v>5.0720000000000001</v>
      </c>
      <c r="Z8818" s="33">
        <v>1.7889999999999999</v>
      </c>
      <c r="AA8818" s="33">
        <v>5.0720000000000001</v>
      </c>
      <c r="AB8818" s="33">
        <v>5.5E-2</v>
      </c>
      <c r="AC8818" s="33">
        <v>0.20799999999999999</v>
      </c>
      <c r="AD8818" s="33"/>
      <c r="AE8818" s="33"/>
      <c r="AF8818" s="33">
        <v>0</v>
      </c>
      <c r="AG8818" s="33"/>
      <c r="AH8818" s="33"/>
      <c r="AI8818" s="33">
        <v>5.34</v>
      </c>
      <c r="AJ8818" s="33" t="s">
        <v>413</v>
      </c>
      <c r="AK8818" s="36">
        <v>25.32</v>
      </c>
      <c r="AL8818" s="36">
        <v>102.55</v>
      </c>
      <c r="AM8818" s="33">
        <v>2300</v>
      </c>
      <c r="AN8818" s="37"/>
      <c r="AP8818" s="33"/>
      <c r="AQ8818">
        <v>80102</v>
      </c>
      <c r="AR8818" s="33" t="s">
        <v>1651</v>
      </c>
    </row>
    <row r="8819" spans="1:44" x14ac:dyDescent="0.25">
      <c r="A8819" s="33">
        <v>10693</v>
      </c>
      <c r="B8819" s="33" t="s">
        <v>879</v>
      </c>
      <c r="C8819" s="33">
        <v>180</v>
      </c>
      <c r="D8819" s="33"/>
      <c r="E8819" s="33"/>
      <c r="F8819" s="33" t="s">
        <v>864</v>
      </c>
      <c r="G8819" s="34"/>
      <c r="H8819" s="33" t="s">
        <v>878</v>
      </c>
      <c r="I8819" s="33"/>
      <c r="J8819" s="33"/>
      <c r="K8819" s="37"/>
      <c r="L8819" s="35"/>
      <c r="M8819" s="33"/>
      <c r="N8819" s="33"/>
      <c r="O8819" s="33">
        <v>197.70099999999999</v>
      </c>
      <c r="P8819" s="33"/>
      <c r="Q8819" s="33">
        <v>53.506999999999998</v>
      </c>
      <c r="R8819" s="33">
        <v>7.9139999999999997</v>
      </c>
      <c r="S8819" s="33"/>
      <c r="T8819" s="33"/>
      <c r="U8819" s="33"/>
      <c r="V8819" s="33"/>
      <c r="W8819" s="33"/>
      <c r="Y8819" s="33">
        <v>2.6640000000000001</v>
      </c>
      <c r="Z8819" s="33">
        <v>1.835</v>
      </c>
      <c r="AA8819" s="33">
        <v>2.6639999999999997</v>
      </c>
      <c r="AB8819" s="33">
        <v>0.81100000000000005</v>
      </c>
      <c r="AC8819" s="33">
        <v>1.635</v>
      </c>
      <c r="AD8819" s="33"/>
      <c r="AE8819" s="33"/>
      <c r="AF8819" s="33">
        <v>0</v>
      </c>
      <c r="AG8819" s="33"/>
      <c r="AH8819" s="33"/>
      <c r="AI8819" s="33">
        <v>10.384</v>
      </c>
      <c r="AJ8819" s="33" t="s">
        <v>413</v>
      </c>
      <c r="AK8819" s="36">
        <v>22.18</v>
      </c>
      <c r="AL8819" s="36">
        <v>100.63</v>
      </c>
      <c r="AM8819" s="33">
        <v>720</v>
      </c>
      <c r="AN8819" s="37"/>
      <c r="AP8819" s="33"/>
      <c r="AQ8819">
        <v>40137</v>
      </c>
      <c r="AR8819" s="33" t="s">
        <v>1652</v>
      </c>
    </row>
    <row r="8820" spans="1:44" x14ac:dyDescent="0.25">
      <c r="A8820" s="33">
        <v>10694</v>
      </c>
      <c r="B8820" s="33" t="s">
        <v>1034</v>
      </c>
      <c r="C8820" s="33">
        <v>180</v>
      </c>
      <c r="D8820" s="33"/>
      <c r="E8820" s="33"/>
      <c r="F8820" s="33" t="s">
        <v>859</v>
      </c>
      <c r="G8820" s="34"/>
      <c r="H8820" s="33">
        <v>9</v>
      </c>
      <c r="I8820" s="33">
        <v>11.63</v>
      </c>
      <c r="J8820" s="33">
        <v>8</v>
      </c>
      <c r="K8820" s="37">
        <v>3375</v>
      </c>
      <c r="L8820" s="35"/>
      <c r="M8820" s="33"/>
      <c r="N8820" s="33">
        <v>91.085999999999999</v>
      </c>
      <c r="O8820" s="33">
        <v>45.529000000000003</v>
      </c>
      <c r="P8820" s="33"/>
      <c r="Q8820" s="33">
        <v>10.564</v>
      </c>
      <c r="R8820" s="33">
        <v>14.006</v>
      </c>
      <c r="S8820" s="33"/>
      <c r="T8820" s="33"/>
      <c r="U8820" s="33"/>
      <c r="V8820" s="33"/>
      <c r="W8820" s="33"/>
      <c r="Y8820" s="33"/>
      <c r="Z8820" s="33"/>
      <c r="AA8820" s="33"/>
      <c r="AB8820" s="33"/>
      <c r="AC8820" s="33"/>
      <c r="AD8820" s="33"/>
      <c r="AE8820" s="33"/>
      <c r="AF8820" s="33">
        <v>0</v>
      </c>
      <c r="AG8820" s="33"/>
      <c r="AH8820" s="33"/>
      <c r="AI8820" s="33">
        <v>27.63</v>
      </c>
      <c r="AJ8820" s="33" t="s">
        <v>413</v>
      </c>
      <c r="AK8820" s="36">
        <v>21.46</v>
      </c>
      <c r="AL8820" s="36">
        <v>110.91</v>
      </c>
      <c r="AM8820" s="33">
        <v>29</v>
      </c>
      <c r="AN8820" s="37"/>
      <c r="AO8820" s="33">
        <v>1</v>
      </c>
      <c r="AP8820" s="33"/>
      <c r="AQ8820">
        <v>40149</v>
      </c>
      <c r="AR8820" s="33" t="s">
        <v>1653</v>
      </c>
    </row>
    <row r="8821" spans="1:44" x14ac:dyDescent="0.25">
      <c r="A8821" s="33">
        <v>10695</v>
      </c>
      <c r="B8821" s="33" t="s">
        <v>880</v>
      </c>
      <c r="C8821" s="33">
        <v>180</v>
      </c>
      <c r="D8821" s="33"/>
      <c r="E8821" s="33"/>
      <c r="F8821" s="33" t="s">
        <v>859</v>
      </c>
      <c r="G8821" s="34"/>
      <c r="H8821" s="33">
        <v>9</v>
      </c>
      <c r="I8821" s="33">
        <v>5.76</v>
      </c>
      <c r="J8821" s="33">
        <v>13.2</v>
      </c>
      <c r="K8821" s="37">
        <v>6450</v>
      </c>
      <c r="L8821" s="35"/>
      <c r="M8821" s="33"/>
      <c r="N8821" s="33">
        <v>259.58800000000002</v>
      </c>
      <c r="O8821" s="33">
        <v>63.95</v>
      </c>
      <c r="P8821" s="33"/>
      <c r="Q8821" s="33">
        <v>10.849999999999994</v>
      </c>
      <c r="R8821" s="33">
        <v>37.700000000000003</v>
      </c>
      <c r="S8821" s="33"/>
      <c r="T8821" s="33"/>
      <c r="U8821" s="33"/>
      <c r="V8821" s="33"/>
      <c r="W8821" s="33"/>
      <c r="Y8821" s="33"/>
      <c r="Z8821" s="33"/>
      <c r="AA8821" s="33"/>
      <c r="AB8821" s="33"/>
      <c r="AC8821" s="33"/>
      <c r="AD8821" s="33"/>
      <c r="AE8821" s="33"/>
      <c r="AF8821" s="33">
        <v>0</v>
      </c>
      <c r="AG8821" s="33"/>
      <c r="AH8821" s="33"/>
      <c r="AI8821" s="33">
        <v>19.98</v>
      </c>
      <c r="AJ8821" s="33" t="s">
        <v>413</v>
      </c>
      <c r="AK8821" s="36">
        <v>21.46</v>
      </c>
      <c r="AL8821" s="36">
        <v>110.91</v>
      </c>
      <c r="AM8821" s="33">
        <v>29</v>
      </c>
      <c r="AN8821" s="37"/>
      <c r="AO8821" s="33">
        <v>1</v>
      </c>
      <c r="AP8821" s="33"/>
      <c r="AQ8821">
        <v>40149</v>
      </c>
      <c r="AR8821" s="33" t="s">
        <v>1653</v>
      </c>
    </row>
    <row r="8822" spans="1:44" x14ac:dyDescent="0.25">
      <c r="A8822" s="33">
        <v>10696</v>
      </c>
      <c r="B8822" s="33" t="s">
        <v>881</v>
      </c>
      <c r="C8822" s="33">
        <v>180</v>
      </c>
      <c r="D8822" s="33"/>
      <c r="E8822" s="33"/>
      <c r="F8822" s="33" t="s">
        <v>859</v>
      </c>
      <c r="G8822" s="34"/>
      <c r="H8822" s="33">
        <v>9</v>
      </c>
      <c r="I8822" s="33">
        <v>9.27</v>
      </c>
      <c r="J8822" s="33">
        <v>10.45</v>
      </c>
      <c r="K8822" s="37">
        <v>1650</v>
      </c>
      <c r="L8822" s="35"/>
      <c r="M8822" s="33"/>
      <c r="N8822" s="33">
        <v>66.965999999999994</v>
      </c>
      <c r="O8822" s="33">
        <v>41.04</v>
      </c>
      <c r="P8822" s="33"/>
      <c r="Q8822" s="33">
        <v>18.14</v>
      </c>
      <c r="R8822" s="33">
        <v>13.7</v>
      </c>
      <c r="S8822" s="33"/>
      <c r="T8822" s="33"/>
      <c r="U8822" s="33"/>
      <c r="V8822" s="33"/>
      <c r="W8822" s="33"/>
      <c r="Y8822" s="33"/>
      <c r="Z8822" s="33"/>
      <c r="AA8822" s="33"/>
      <c r="AB8822" s="33"/>
      <c r="AC8822" s="33"/>
      <c r="AD8822" s="33"/>
      <c r="AE8822" s="33"/>
      <c r="AF8822" s="33">
        <v>0</v>
      </c>
      <c r="AG8822" s="33"/>
      <c r="AH8822" s="33"/>
      <c r="AI8822" s="33">
        <v>43.185000000000002</v>
      </c>
      <c r="AJ8822" s="33" t="s">
        <v>413</v>
      </c>
      <c r="AK8822" s="36">
        <v>21.46</v>
      </c>
      <c r="AL8822" s="36">
        <v>110.91</v>
      </c>
      <c r="AM8822" s="33">
        <v>29</v>
      </c>
      <c r="AN8822" s="37"/>
      <c r="AO8822" s="33">
        <v>1</v>
      </c>
      <c r="AP8822" s="33"/>
      <c r="AQ8822">
        <v>40149</v>
      </c>
      <c r="AR8822" s="33" t="s">
        <v>1653</v>
      </c>
    </row>
    <row r="8823" spans="1:44" x14ac:dyDescent="0.25">
      <c r="A8823" s="33">
        <v>10697</v>
      </c>
      <c r="B8823" s="33" t="s">
        <v>882</v>
      </c>
      <c r="C8823" s="33">
        <v>180</v>
      </c>
      <c r="D8823" s="33"/>
      <c r="E8823" s="33"/>
      <c r="F8823" s="33" t="s">
        <v>859</v>
      </c>
      <c r="G8823" s="34"/>
      <c r="H8823" s="33">
        <v>7</v>
      </c>
      <c r="I8823" s="33">
        <v>4.26</v>
      </c>
      <c r="J8823" s="33">
        <v>3.73</v>
      </c>
      <c r="K8823" s="37">
        <v>4140</v>
      </c>
      <c r="L8823" s="35"/>
      <c r="M8823" s="33"/>
      <c r="N8823" s="33">
        <v>9.8230000000000004</v>
      </c>
      <c r="O8823" s="33">
        <v>29.13</v>
      </c>
      <c r="P8823" s="33"/>
      <c r="Q8823" s="33">
        <v>8.3999999999999986</v>
      </c>
      <c r="R8823" s="33">
        <v>8.8000000000000007</v>
      </c>
      <c r="S8823" s="33"/>
      <c r="T8823" s="33"/>
      <c r="U8823" s="33"/>
      <c r="V8823" s="33"/>
      <c r="W8823" s="33"/>
      <c r="Y8823" s="33"/>
      <c r="Z8823" s="33"/>
      <c r="AA8823" s="33"/>
      <c r="AB8823" s="33"/>
      <c r="AC8823" s="33"/>
      <c r="AD8823" s="33"/>
      <c r="AE8823" s="33"/>
      <c r="AF8823" s="33">
        <v>0</v>
      </c>
      <c r="AG8823" s="33"/>
      <c r="AH8823" s="33"/>
      <c r="AI8823" s="33">
        <v>25.155000000000001</v>
      </c>
      <c r="AJ8823" s="33" t="s">
        <v>413</v>
      </c>
      <c r="AK8823" s="36">
        <v>21.46</v>
      </c>
      <c r="AL8823" s="36">
        <v>110.91</v>
      </c>
      <c r="AM8823" s="33">
        <v>29</v>
      </c>
      <c r="AN8823" s="37"/>
      <c r="AO8823" s="33">
        <v>1</v>
      </c>
      <c r="AP8823" s="33"/>
      <c r="AQ8823">
        <v>40149</v>
      </c>
      <c r="AR8823" s="33" t="s">
        <v>1653</v>
      </c>
    </row>
    <row r="8824" spans="1:44" x14ac:dyDescent="0.25">
      <c r="A8824" s="33">
        <v>10698</v>
      </c>
      <c r="B8824" s="33" t="s">
        <v>167</v>
      </c>
      <c r="C8824" s="33">
        <v>180</v>
      </c>
      <c r="D8824" s="1" t="s">
        <v>148</v>
      </c>
      <c r="E8824" s="33"/>
      <c r="F8824" s="33" t="s">
        <v>859</v>
      </c>
      <c r="G8824" s="34"/>
      <c r="H8824" s="33">
        <v>56</v>
      </c>
      <c r="I8824" s="33">
        <v>21.5</v>
      </c>
      <c r="J8824" s="33">
        <v>23</v>
      </c>
      <c r="K8824" s="37">
        <v>1665</v>
      </c>
      <c r="L8824" s="35"/>
      <c r="M8824" s="33"/>
      <c r="N8824" s="33">
        <v>817</v>
      </c>
      <c r="O8824" s="33">
        <v>245.07</v>
      </c>
      <c r="P8824" s="33">
        <v>31.52</v>
      </c>
      <c r="Q8824" s="33">
        <v>23.19</v>
      </c>
      <c r="R8824" s="33">
        <v>6.43</v>
      </c>
      <c r="S8824" s="33"/>
      <c r="T8824" s="33"/>
      <c r="U8824" s="33"/>
      <c r="V8824" s="33"/>
      <c r="W8824" s="33"/>
      <c r="Y8824" s="33">
        <v>13.19</v>
      </c>
      <c r="Z8824" s="33"/>
      <c r="AA8824" s="33"/>
      <c r="AB8824" s="33"/>
      <c r="AC8824" s="33">
        <v>3.49</v>
      </c>
      <c r="AD8824" s="33"/>
      <c r="AE8824" s="33"/>
      <c r="AF8824" s="33">
        <v>0</v>
      </c>
      <c r="AG8824" s="33"/>
      <c r="AH8824" s="33"/>
      <c r="AI8824" s="33">
        <v>10.199999999999999</v>
      </c>
      <c r="AJ8824" s="33" t="s">
        <v>413</v>
      </c>
      <c r="AK8824" s="36">
        <v>26.78</v>
      </c>
      <c r="AL8824" s="36">
        <v>109.63</v>
      </c>
      <c r="AM8824" s="33">
        <v>387</v>
      </c>
      <c r="AN8824" s="37"/>
      <c r="AP8824" s="33"/>
      <c r="AQ8824">
        <v>80101</v>
      </c>
      <c r="AR8824" s="33" t="s">
        <v>1654</v>
      </c>
    </row>
    <row r="8825" spans="1:44" x14ac:dyDescent="0.25">
      <c r="A8825" s="33">
        <v>10699</v>
      </c>
      <c r="B8825" s="33" t="s">
        <v>167</v>
      </c>
      <c r="C8825" s="33">
        <v>180</v>
      </c>
      <c r="D8825" s="1" t="s">
        <v>148</v>
      </c>
      <c r="E8825" s="33"/>
      <c r="F8825" s="33" t="s">
        <v>859</v>
      </c>
      <c r="G8825" s="34"/>
      <c r="H8825" s="33">
        <v>60</v>
      </c>
      <c r="I8825" s="33">
        <v>28.1</v>
      </c>
      <c r="J8825" s="33">
        <v>28.9</v>
      </c>
      <c r="K8825" s="37">
        <v>1530</v>
      </c>
      <c r="L8825" s="35"/>
      <c r="M8825" s="33"/>
      <c r="N8825" s="33">
        <v>1498</v>
      </c>
      <c r="O8825" s="33">
        <v>492.3</v>
      </c>
      <c r="P8825" s="33">
        <v>61.6</v>
      </c>
      <c r="Q8825" s="33">
        <v>45.62</v>
      </c>
      <c r="R8825" s="33">
        <v>10.89</v>
      </c>
      <c r="S8825" s="33"/>
      <c r="T8825" s="33"/>
      <c r="U8825" s="33"/>
      <c r="V8825" s="33"/>
      <c r="W8825" s="33"/>
      <c r="Y8825" s="33">
        <v>12.72</v>
      </c>
      <c r="Z8825" s="33"/>
      <c r="AA8825" s="33"/>
      <c r="AB8825" s="33"/>
      <c r="AC8825" s="33">
        <v>6.68</v>
      </c>
      <c r="AD8825" s="33"/>
      <c r="AE8825" s="33"/>
      <c r="AF8825" s="33">
        <v>0</v>
      </c>
      <c r="AG8825" s="33"/>
      <c r="AH8825" s="33"/>
      <c r="AI8825" s="33">
        <v>6.6</v>
      </c>
      <c r="AJ8825" s="33" t="s">
        <v>413</v>
      </c>
      <c r="AK8825" s="36">
        <v>26.78</v>
      </c>
      <c r="AL8825" s="36">
        <v>109.63</v>
      </c>
      <c r="AM8825" s="33">
        <v>387</v>
      </c>
      <c r="AN8825" s="37"/>
      <c r="AP8825" s="33"/>
      <c r="AQ8825">
        <v>80101</v>
      </c>
      <c r="AR8825" s="33" t="s">
        <v>1654</v>
      </c>
    </row>
    <row r="8826" spans="1:44" x14ac:dyDescent="0.25">
      <c r="A8826" s="33">
        <v>10700</v>
      </c>
      <c r="B8826" s="33" t="s">
        <v>883</v>
      </c>
      <c r="C8826" s="33">
        <v>180</v>
      </c>
      <c r="D8826" s="33"/>
      <c r="E8826" s="33"/>
      <c r="F8826" s="33" t="s">
        <v>860</v>
      </c>
      <c r="G8826" s="34"/>
      <c r="H8826" s="33">
        <v>32</v>
      </c>
      <c r="I8826" s="33">
        <v>13.99</v>
      </c>
      <c r="J8826" s="33">
        <v>22.11</v>
      </c>
      <c r="K8826" s="37"/>
      <c r="L8826" s="35"/>
      <c r="M8826" s="33"/>
      <c r="N8826" s="33">
        <v>592.61</v>
      </c>
      <c r="O8826" s="33">
        <v>241</v>
      </c>
      <c r="P8826" s="33"/>
      <c r="Q8826" s="33">
        <v>85.839999999999989</v>
      </c>
      <c r="R8826" s="33">
        <v>15.51</v>
      </c>
      <c r="S8826" s="33"/>
      <c r="T8826" s="33"/>
      <c r="U8826" s="33"/>
      <c r="V8826" s="33"/>
      <c r="W8826" s="33"/>
      <c r="Y8826" s="33">
        <v>17.760000000000002</v>
      </c>
      <c r="Z8826" s="33">
        <v>11</v>
      </c>
      <c r="AA8826" s="33">
        <v>17.759999999999998</v>
      </c>
      <c r="AB8826" s="33">
        <v>0</v>
      </c>
      <c r="AC8826" s="33">
        <v>0</v>
      </c>
      <c r="AD8826" s="33"/>
      <c r="AE8826" s="33"/>
      <c r="AF8826" s="33">
        <v>0</v>
      </c>
      <c r="AG8826" s="33"/>
      <c r="AH8826" s="33"/>
      <c r="AI8826" s="33">
        <v>4.7</v>
      </c>
      <c r="AJ8826" s="33" t="s">
        <v>413</v>
      </c>
      <c r="AK8826" s="36">
        <v>26.78</v>
      </c>
      <c r="AL8826" s="36">
        <v>109.63</v>
      </c>
      <c r="AM8826" s="33">
        <v>350</v>
      </c>
      <c r="AN8826" s="37"/>
      <c r="AP8826" s="33"/>
      <c r="AQ8826">
        <v>80101</v>
      </c>
      <c r="AR8826" s="33" t="s">
        <v>1655</v>
      </c>
    </row>
    <row r="8827" spans="1:44" x14ac:dyDescent="0.25">
      <c r="A8827" s="33">
        <v>10701</v>
      </c>
      <c r="B8827" s="33" t="s">
        <v>1023</v>
      </c>
      <c r="C8827" s="33">
        <v>180</v>
      </c>
      <c r="D8827" s="33"/>
      <c r="E8827" s="33"/>
      <c r="F8827" s="33" t="s">
        <v>859</v>
      </c>
      <c r="G8827" s="34"/>
      <c r="H8827" s="33">
        <v>22</v>
      </c>
      <c r="I8827" s="33">
        <v>9.8000000000000007</v>
      </c>
      <c r="J8827" s="33">
        <v>13.4</v>
      </c>
      <c r="K8827" s="37">
        <v>2070</v>
      </c>
      <c r="L8827" s="35"/>
      <c r="M8827" s="33"/>
      <c r="N8827" s="33">
        <v>162.5</v>
      </c>
      <c r="O8827" s="33">
        <v>83.531999999999996</v>
      </c>
      <c r="P8827" s="33"/>
      <c r="Q8827" s="33">
        <v>40.039000000000001</v>
      </c>
      <c r="R8827" s="33">
        <v>13.526</v>
      </c>
      <c r="S8827" s="33"/>
      <c r="T8827" s="33"/>
      <c r="U8827" s="33"/>
      <c r="V8827" s="33"/>
      <c r="W8827" s="33"/>
      <c r="Y8827" s="33">
        <v>0.442</v>
      </c>
      <c r="Z8827" s="33"/>
      <c r="AA8827" s="33"/>
      <c r="AB8827" s="33"/>
      <c r="AC8827" s="33">
        <v>3.1019999999999999</v>
      </c>
      <c r="AD8827" s="33"/>
      <c r="AE8827" s="33"/>
      <c r="AF8827" s="33">
        <v>0</v>
      </c>
      <c r="AG8827" s="33"/>
      <c r="AH8827" s="33"/>
      <c r="AI8827" s="33">
        <v>8.16</v>
      </c>
      <c r="AJ8827" s="33" t="s">
        <v>413</v>
      </c>
      <c r="AK8827" s="36">
        <v>26.16</v>
      </c>
      <c r="AL8827" s="36">
        <v>117.54</v>
      </c>
      <c r="AM8827" s="33">
        <v>200</v>
      </c>
      <c r="AN8827" s="37"/>
      <c r="AP8827" s="33"/>
      <c r="AQ8827">
        <v>40118</v>
      </c>
      <c r="AR8827" s="33" t="s">
        <v>1656</v>
      </c>
    </row>
    <row r="8828" spans="1:44" x14ac:dyDescent="0.25">
      <c r="A8828" s="33">
        <v>10702</v>
      </c>
      <c r="B8828" s="33" t="s">
        <v>990</v>
      </c>
      <c r="C8828" s="33">
        <v>180</v>
      </c>
      <c r="D8828" s="33" t="s">
        <v>851</v>
      </c>
      <c r="E8828" s="33"/>
      <c r="F8828" s="33" t="s">
        <v>859</v>
      </c>
      <c r="G8828" s="34">
        <v>4</v>
      </c>
      <c r="H8828" s="33">
        <v>22</v>
      </c>
      <c r="I8828" s="33">
        <v>11.96</v>
      </c>
      <c r="J8828" s="33">
        <v>11.75</v>
      </c>
      <c r="K8828" s="37">
        <v>2730</v>
      </c>
      <c r="L8828" s="35">
        <v>0.9473993697518025</v>
      </c>
      <c r="M8828" s="33"/>
      <c r="N8828" s="33">
        <v>176.69</v>
      </c>
      <c r="O8828" s="33">
        <v>94.96</v>
      </c>
      <c r="P8828" s="33">
        <v>10.31</v>
      </c>
      <c r="Q8828" s="33">
        <v>15.959999999999997</v>
      </c>
      <c r="R8828" s="33">
        <v>5.78</v>
      </c>
      <c r="S8828" s="33"/>
      <c r="T8828" s="33"/>
      <c r="U8828" s="33"/>
      <c r="V8828" s="33"/>
      <c r="W8828" s="33"/>
      <c r="Y8828" s="33"/>
      <c r="Z8828" s="33"/>
      <c r="AA8828" s="33"/>
      <c r="AB8828" s="33"/>
      <c r="AC8828" s="33"/>
      <c r="AD8828" s="33"/>
      <c r="AE8828" s="33"/>
      <c r="AF8828" s="33"/>
      <c r="AG8828" s="33"/>
      <c r="AH8828" s="33"/>
      <c r="AI8828" s="33"/>
      <c r="AJ8828" s="33" t="s">
        <v>413</v>
      </c>
      <c r="AK8828" s="36">
        <v>26.45</v>
      </c>
      <c r="AL8828" s="36">
        <v>106.98</v>
      </c>
      <c r="AM8828" s="33">
        <v>1130</v>
      </c>
      <c r="AN8828" s="33"/>
      <c r="AO8828" s="33">
        <v>1</v>
      </c>
      <c r="AP8828" s="33"/>
      <c r="AQ8828">
        <v>80101</v>
      </c>
      <c r="AR8828" s="33" t="s">
        <v>1657</v>
      </c>
    </row>
    <row r="8829" spans="1:44" x14ac:dyDescent="0.25">
      <c r="A8829" s="33">
        <v>10703</v>
      </c>
      <c r="B8829" s="33" t="s">
        <v>990</v>
      </c>
      <c r="C8829" s="33">
        <v>180</v>
      </c>
      <c r="D8829" s="33" t="s">
        <v>851</v>
      </c>
      <c r="E8829" s="33"/>
      <c r="F8829" s="33" t="s">
        <v>859</v>
      </c>
      <c r="G8829" s="34">
        <v>2</v>
      </c>
      <c r="H8829" s="33">
        <v>22</v>
      </c>
      <c r="I8829" s="33">
        <v>15.85</v>
      </c>
      <c r="J8829" s="33">
        <v>16.5</v>
      </c>
      <c r="K8829" s="37">
        <v>1830</v>
      </c>
      <c r="L8829" s="2">
        <f>N8829/((1668.67)*(1-EXP(-(0.022864)*I8829))^(1.61028))</f>
        <v>1.1869241177120788</v>
      </c>
      <c r="M8829" s="33"/>
      <c r="N8829" s="33">
        <v>291.11</v>
      </c>
      <c r="O8829" s="33">
        <v>161.29</v>
      </c>
      <c r="P8829" s="33">
        <v>14.51</v>
      </c>
      <c r="Q8829" s="33">
        <v>25.189999999999998</v>
      </c>
      <c r="R8829" s="33">
        <v>7.79</v>
      </c>
      <c r="S8829" s="33"/>
      <c r="T8829" s="33"/>
      <c r="U8829" s="33"/>
      <c r="V8829" s="33"/>
      <c r="W8829" s="33"/>
      <c r="Y8829" s="33"/>
      <c r="Z8829" s="33"/>
      <c r="AA8829" s="33"/>
      <c r="AB8829" s="33"/>
      <c r="AC8829" s="33"/>
      <c r="AD8829" s="33"/>
      <c r="AE8829" s="33"/>
      <c r="AF8829" s="33"/>
      <c r="AG8829" s="33"/>
      <c r="AH8829" s="33"/>
      <c r="AI8829" s="33"/>
      <c r="AJ8829" s="33" t="s">
        <v>413</v>
      </c>
      <c r="AK8829" s="36">
        <v>26.45</v>
      </c>
      <c r="AL8829" s="36">
        <v>106.98</v>
      </c>
      <c r="AM8829" s="33">
        <v>1130</v>
      </c>
      <c r="AN8829" s="33"/>
      <c r="AO8829" s="33">
        <v>1</v>
      </c>
      <c r="AP8829" s="33"/>
      <c r="AQ8829">
        <v>80101</v>
      </c>
      <c r="AR8829" s="33" t="s">
        <v>1657</v>
      </c>
    </row>
    <row r="8830" spans="1:44" x14ac:dyDescent="0.25">
      <c r="A8830" s="33">
        <v>10704</v>
      </c>
      <c r="B8830" s="33" t="s">
        <v>990</v>
      </c>
      <c r="C8830" s="33">
        <v>180</v>
      </c>
      <c r="D8830" s="33" t="s">
        <v>851</v>
      </c>
      <c r="E8830" s="33"/>
      <c r="F8830" s="33" t="s">
        <v>859</v>
      </c>
      <c r="G8830" s="34">
        <v>1</v>
      </c>
      <c r="H8830" s="33">
        <v>22</v>
      </c>
      <c r="I8830" s="33">
        <v>19.04</v>
      </c>
      <c r="J8830" s="33">
        <v>19.95</v>
      </c>
      <c r="K8830" s="37">
        <v>1035</v>
      </c>
      <c r="L8830" s="2">
        <f>N8830/((1668.67)*(1-EXP(-(0.022864)*I8830))^(1.61028))</f>
        <v>0.8946808426837225</v>
      </c>
      <c r="M8830" s="33"/>
      <c r="N8830" s="33">
        <v>279.08</v>
      </c>
      <c r="O8830" s="33">
        <v>190.27</v>
      </c>
      <c r="P8830" s="33">
        <v>16.010000000000002</v>
      </c>
      <c r="Q8830" s="33">
        <v>26.39</v>
      </c>
      <c r="R8830" s="33">
        <v>8.8699999999999992</v>
      </c>
      <c r="S8830" s="33"/>
      <c r="T8830" s="33"/>
      <c r="U8830" s="33"/>
      <c r="V8830" s="33"/>
      <c r="W8830" s="33"/>
      <c r="Y8830" s="33"/>
      <c r="Z8830" s="33"/>
      <c r="AA8830" s="33"/>
      <c r="AB8830" s="33"/>
      <c r="AC8830" s="33"/>
      <c r="AD8830" s="33"/>
      <c r="AE8830" s="33"/>
      <c r="AF8830" s="33"/>
      <c r="AG8830" s="33"/>
      <c r="AH8830" s="33"/>
      <c r="AI8830" s="33"/>
      <c r="AJ8830" s="33" t="s">
        <v>413</v>
      </c>
      <c r="AK8830" s="36">
        <v>26.45</v>
      </c>
      <c r="AL8830" s="36">
        <v>106.98</v>
      </c>
      <c r="AM8830" s="33">
        <v>1130</v>
      </c>
      <c r="AN8830" s="33"/>
      <c r="AO8830" s="33">
        <v>1</v>
      </c>
      <c r="AP8830" s="33"/>
      <c r="AQ8830">
        <v>80101</v>
      </c>
      <c r="AR8830" s="33" t="s">
        <v>1657</v>
      </c>
    </row>
    <row r="8831" spans="1:44" x14ac:dyDescent="0.25">
      <c r="A8831" s="33">
        <v>10705</v>
      </c>
      <c r="B8831" s="33" t="s">
        <v>990</v>
      </c>
      <c r="C8831" s="33">
        <v>180</v>
      </c>
      <c r="D8831" s="33" t="s">
        <v>851</v>
      </c>
      <c r="E8831" s="33"/>
      <c r="F8831" s="33" t="s">
        <v>859</v>
      </c>
      <c r="G8831" s="34">
        <v>5</v>
      </c>
      <c r="H8831" s="33">
        <v>30</v>
      </c>
      <c r="I8831" s="33">
        <v>14.8</v>
      </c>
      <c r="J8831" s="33">
        <v>16.7</v>
      </c>
      <c r="K8831" s="37">
        <v>1365</v>
      </c>
      <c r="L8831" s="35">
        <v>0.85615373235267167</v>
      </c>
      <c r="M8831" s="33"/>
      <c r="N8831" s="33">
        <v>208.66</v>
      </c>
      <c r="O8831" s="33">
        <v>123.56</v>
      </c>
      <c r="P8831" s="33">
        <v>11.64</v>
      </c>
      <c r="Q8831" s="33">
        <v>22.18</v>
      </c>
      <c r="R8831" s="33">
        <v>6.5</v>
      </c>
      <c r="S8831" s="33"/>
      <c r="T8831" s="33"/>
      <c r="U8831" s="33"/>
      <c r="V8831" s="33"/>
      <c r="W8831" s="33"/>
      <c r="Y8831" s="33"/>
      <c r="Z8831" s="33"/>
      <c r="AA8831" s="33"/>
      <c r="AB8831" s="33"/>
      <c r="AC8831" s="33"/>
      <c r="AD8831" s="33"/>
      <c r="AE8831" s="33"/>
      <c r="AF8831" s="33"/>
      <c r="AG8831" s="33"/>
      <c r="AH8831" s="33"/>
      <c r="AI8831" s="33"/>
      <c r="AJ8831" s="33" t="s">
        <v>413</v>
      </c>
      <c r="AK8831" s="36">
        <v>26.45</v>
      </c>
      <c r="AL8831" s="36">
        <v>106.98</v>
      </c>
      <c r="AM8831" s="33">
        <v>1130</v>
      </c>
      <c r="AN8831" s="33"/>
      <c r="AO8831" s="33">
        <v>1</v>
      </c>
      <c r="AP8831" s="33"/>
      <c r="AQ8831">
        <v>80101</v>
      </c>
      <c r="AR8831" s="33" t="s">
        <v>1657</v>
      </c>
    </row>
    <row r="8832" spans="1:44" x14ac:dyDescent="0.25">
      <c r="A8832" s="33">
        <v>10706</v>
      </c>
      <c r="B8832" s="33" t="s">
        <v>990</v>
      </c>
      <c r="C8832" s="33">
        <v>180</v>
      </c>
      <c r="D8832" s="33" t="s">
        <v>851</v>
      </c>
      <c r="E8832" s="33"/>
      <c r="F8832" s="33" t="s">
        <v>859</v>
      </c>
      <c r="G8832" s="34">
        <v>3</v>
      </c>
      <c r="H8832" s="33">
        <v>30</v>
      </c>
      <c r="I8832" s="33">
        <v>18</v>
      </c>
      <c r="J8832" s="33">
        <v>19.399999999999999</v>
      </c>
      <c r="K8832" s="37">
        <v>1140</v>
      </c>
      <c r="L8832" s="2">
        <f>N8832/((1668.67)*(1-EXP(-(0.022864)*I8832))^(1.61028))</f>
        <v>0.95348204289231764</v>
      </c>
      <c r="M8832" s="33"/>
      <c r="N8832" s="33">
        <v>276.58</v>
      </c>
      <c r="O8832" s="33">
        <v>174.29</v>
      </c>
      <c r="P8832" s="33">
        <v>15.52</v>
      </c>
      <c r="Q8832" s="33">
        <v>25.15</v>
      </c>
      <c r="R8832" s="33">
        <v>7.89</v>
      </c>
      <c r="S8832" s="33"/>
      <c r="T8832" s="33"/>
      <c r="U8832" s="33"/>
      <c r="V8832" s="33"/>
      <c r="W8832" s="33"/>
      <c r="Y8832" s="33"/>
      <c r="Z8832" s="33"/>
      <c r="AA8832" s="33"/>
      <c r="AB8832" s="33"/>
      <c r="AC8832" s="33"/>
      <c r="AD8832" s="33"/>
      <c r="AE8832" s="33"/>
      <c r="AF8832" s="33"/>
      <c r="AG8832" s="33"/>
      <c r="AH8832" s="33"/>
      <c r="AI8832" s="33"/>
      <c r="AJ8832" s="33" t="s">
        <v>413</v>
      </c>
      <c r="AK8832" s="36">
        <v>26.45</v>
      </c>
      <c r="AL8832" s="36">
        <v>106.98</v>
      </c>
      <c r="AM8832" s="33">
        <v>1130</v>
      </c>
      <c r="AN8832" s="33"/>
      <c r="AO8832" s="33">
        <v>1</v>
      </c>
      <c r="AP8832" s="33"/>
      <c r="AQ8832">
        <v>80101</v>
      </c>
      <c r="AR8832" s="33" t="s">
        <v>1657</v>
      </c>
    </row>
    <row r="8833" spans="1:44" x14ac:dyDescent="0.25">
      <c r="A8833" s="33">
        <v>10707</v>
      </c>
      <c r="B8833" s="33" t="s">
        <v>990</v>
      </c>
      <c r="C8833" s="33">
        <v>180</v>
      </c>
      <c r="D8833" s="33" t="s">
        <v>851</v>
      </c>
      <c r="E8833" s="33"/>
      <c r="F8833" s="33" t="s">
        <v>859</v>
      </c>
      <c r="G8833" s="34">
        <v>3</v>
      </c>
      <c r="H8833" s="33">
        <v>12</v>
      </c>
      <c r="I8833" s="33">
        <v>7.95</v>
      </c>
      <c r="J8833" s="33">
        <v>10.5</v>
      </c>
      <c r="K8833" s="37">
        <v>850</v>
      </c>
      <c r="L8833" s="2">
        <f>N8833/((1668.67)*(1-EXP(-(0.022864)*I8833))^(1.61028))</f>
        <v>0.32565495242226394</v>
      </c>
      <c r="M8833" s="33"/>
      <c r="N8833" s="33">
        <v>30.21</v>
      </c>
      <c r="O8833" s="33">
        <v>13.19</v>
      </c>
      <c r="P8833" s="33">
        <v>1.83</v>
      </c>
      <c r="Q8833" s="33">
        <v>4.9800000000000004</v>
      </c>
      <c r="R8833" s="33">
        <v>2.56</v>
      </c>
      <c r="S8833" s="33"/>
      <c r="T8833" s="33"/>
      <c r="U8833" s="33"/>
      <c r="V8833" s="33"/>
      <c r="W8833" s="33"/>
      <c r="Y8833" s="33">
        <v>0.23</v>
      </c>
      <c r="Z8833" s="33"/>
      <c r="AA8833" s="33"/>
      <c r="AB8833" s="33"/>
      <c r="AC8833" s="33">
        <v>0.52600000000000002</v>
      </c>
      <c r="AD8833" s="33"/>
      <c r="AE8833" s="33"/>
      <c r="AF8833" s="33"/>
      <c r="AG8833" s="33"/>
      <c r="AH8833" s="33"/>
      <c r="AI8833" s="33"/>
      <c r="AJ8833" s="33" t="s">
        <v>413</v>
      </c>
      <c r="AK8833" s="36">
        <v>26.45</v>
      </c>
      <c r="AL8833" s="36">
        <v>106.98</v>
      </c>
      <c r="AM8833" s="33">
        <v>1130</v>
      </c>
      <c r="AN8833" s="33"/>
      <c r="AO8833" s="33">
        <v>1</v>
      </c>
      <c r="AP8833" s="33"/>
      <c r="AQ8833">
        <v>80101</v>
      </c>
      <c r="AR8833" s="33" t="s">
        <v>1658</v>
      </c>
    </row>
    <row r="8834" spans="1:44" x14ac:dyDescent="0.25">
      <c r="A8834" s="33">
        <v>10708</v>
      </c>
      <c r="B8834" s="33" t="s">
        <v>990</v>
      </c>
      <c r="C8834" s="33">
        <v>180</v>
      </c>
      <c r="D8834" s="33" t="s">
        <v>851</v>
      </c>
      <c r="E8834" s="33"/>
      <c r="F8834" s="33" t="s">
        <v>859</v>
      </c>
      <c r="G8834" s="34">
        <v>3</v>
      </c>
      <c r="H8834" s="33">
        <v>12</v>
      </c>
      <c r="I8834" s="33">
        <v>8</v>
      </c>
      <c r="J8834" s="33">
        <v>10.86</v>
      </c>
      <c r="K8834" s="37">
        <v>1750</v>
      </c>
      <c r="L8834" s="2">
        <f>N8834/((1668.67)*(1-EXP(-(0.022864)*I8834))^(1.61028))</f>
        <v>0.71145826688224667</v>
      </c>
      <c r="M8834" s="33"/>
      <c r="N8834" s="33">
        <v>66.61</v>
      </c>
      <c r="O8834" s="33">
        <v>28.46</v>
      </c>
      <c r="P8834" s="33">
        <v>3.67</v>
      </c>
      <c r="Q8834" s="33">
        <v>7.629999999999999</v>
      </c>
      <c r="R8834" s="33">
        <v>4.1500000000000004</v>
      </c>
      <c r="S8834" s="33"/>
      <c r="T8834" s="33"/>
      <c r="U8834" s="33"/>
      <c r="V8834" s="33"/>
      <c r="W8834" s="33"/>
      <c r="Y8834" s="33">
        <v>0.21</v>
      </c>
      <c r="Z8834" s="33"/>
      <c r="AA8834" s="33"/>
      <c r="AB8834" s="33"/>
      <c r="AC8834" s="33">
        <v>0.51400000000000001</v>
      </c>
      <c r="AD8834" s="33"/>
      <c r="AE8834" s="33"/>
      <c r="AF8834" s="33"/>
      <c r="AG8834" s="33"/>
      <c r="AH8834" s="33"/>
      <c r="AI8834" s="33"/>
      <c r="AJ8834" s="33" t="s">
        <v>413</v>
      </c>
      <c r="AK8834" s="36">
        <v>26.45</v>
      </c>
      <c r="AL8834" s="36">
        <v>106.98</v>
      </c>
      <c r="AM8834" s="33">
        <v>1130</v>
      </c>
      <c r="AN8834" s="33"/>
      <c r="AO8834" s="33">
        <v>1</v>
      </c>
      <c r="AP8834" s="33"/>
      <c r="AQ8834">
        <v>80101</v>
      </c>
      <c r="AR8834" s="33" t="s">
        <v>1658</v>
      </c>
    </row>
    <row r="8835" spans="1:44" x14ac:dyDescent="0.25">
      <c r="A8835" s="33">
        <v>10709</v>
      </c>
      <c r="B8835" s="33" t="s">
        <v>990</v>
      </c>
      <c r="C8835" s="33">
        <v>180</v>
      </c>
      <c r="D8835" s="33" t="s">
        <v>851</v>
      </c>
      <c r="E8835" s="33"/>
      <c r="F8835" s="33" t="s">
        <v>859</v>
      </c>
      <c r="G8835" s="34">
        <v>3</v>
      </c>
      <c r="H8835" s="33">
        <v>12</v>
      </c>
      <c r="I8835" s="33">
        <v>8.75</v>
      </c>
      <c r="J8835" s="33">
        <v>9.48</v>
      </c>
      <c r="K8835" s="37">
        <v>2725</v>
      </c>
      <c r="L8835" s="2">
        <f>N8835/((1668.67)*(1-EXP(-(0.022864)*I8835))^(1.61028))</f>
        <v>0.82288530284586636</v>
      </c>
      <c r="M8835" s="33"/>
      <c r="N8835" s="33">
        <v>87.82</v>
      </c>
      <c r="O8835" s="33">
        <v>36.72</v>
      </c>
      <c r="P8835" s="33">
        <v>4.6900000000000004</v>
      </c>
      <c r="Q8835" s="33">
        <v>7.669999999999999</v>
      </c>
      <c r="R8835" s="33">
        <v>4.45</v>
      </c>
      <c r="S8835" s="33"/>
      <c r="T8835" s="33"/>
      <c r="U8835" s="33"/>
      <c r="V8835" s="33"/>
      <c r="W8835" s="33"/>
      <c r="Y8835" s="33">
        <v>8.4000000000000005E-2</v>
      </c>
      <c r="Z8835" s="33"/>
      <c r="AA8835" s="33"/>
      <c r="AB8835" s="33"/>
      <c r="AC8835" s="33">
        <v>0.245</v>
      </c>
      <c r="AD8835" s="33"/>
      <c r="AE8835" s="33"/>
      <c r="AF8835" s="33"/>
      <c r="AG8835" s="33"/>
      <c r="AH8835" s="33"/>
      <c r="AI8835" s="33"/>
      <c r="AJ8835" s="33" t="s">
        <v>413</v>
      </c>
      <c r="AK8835" s="36">
        <v>26.45</v>
      </c>
      <c r="AL8835" s="36">
        <v>106.98</v>
      </c>
      <c r="AM8835" s="33">
        <v>1130</v>
      </c>
      <c r="AN8835" s="33"/>
      <c r="AO8835" s="33">
        <v>1</v>
      </c>
      <c r="AP8835" s="33"/>
      <c r="AQ8835">
        <v>80101</v>
      </c>
      <c r="AR8835" s="33" t="s">
        <v>1658</v>
      </c>
    </row>
    <row r="8836" spans="1:44" x14ac:dyDescent="0.25">
      <c r="A8836" s="33">
        <v>10710</v>
      </c>
      <c r="B8836" s="33" t="s">
        <v>990</v>
      </c>
      <c r="C8836" s="33">
        <v>180</v>
      </c>
      <c r="D8836" s="33" t="s">
        <v>851</v>
      </c>
      <c r="E8836" s="33"/>
      <c r="F8836" s="33" t="s">
        <v>859</v>
      </c>
      <c r="G8836" s="34">
        <v>3</v>
      </c>
      <c r="H8836" s="33">
        <v>12</v>
      </c>
      <c r="I8836" s="33">
        <v>8.5</v>
      </c>
      <c r="J8836" s="33">
        <v>7.67</v>
      </c>
      <c r="K8836" s="37">
        <v>6425</v>
      </c>
      <c r="L8836" s="2">
        <f>N8836/((1668.67)*(1-EXP(-(0.022864)*I8836))^(1.61028))</f>
        <v>1.3288135623728974</v>
      </c>
      <c r="M8836" s="33"/>
      <c r="N8836" s="33">
        <v>135.94999999999999</v>
      </c>
      <c r="O8836" s="33">
        <v>57.37</v>
      </c>
      <c r="P8836" s="33">
        <v>7.14</v>
      </c>
      <c r="Q8836" s="33">
        <v>10.82</v>
      </c>
      <c r="R8836" s="33">
        <v>5.82</v>
      </c>
      <c r="S8836" s="33"/>
      <c r="T8836" s="33"/>
      <c r="U8836" s="33"/>
      <c r="V8836" s="33"/>
      <c r="W8836" s="33"/>
      <c r="Y8836" s="33">
        <v>9.4E-2</v>
      </c>
      <c r="Z8836" s="33"/>
      <c r="AA8836" s="33"/>
      <c r="AB8836" s="33"/>
      <c r="AC8836" s="33">
        <v>0.24</v>
      </c>
      <c r="AD8836" s="33"/>
      <c r="AE8836" s="33"/>
      <c r="AF8836" s="33"/>
      <c r="AG8836" s="33"/>
      <c r="AH8836" s="33"/>
      <c r="AI8836" s="33"/>
      <c r="AJ8836" s="33" t="s">
        <v>413</v>
      </c>
      <c r="AK8836" s="36">
        <v>26.45</v>
      </c>
      <c r="AL8836" s="36">
        <v>106.98</v>
      </c>
      <c r="AM8836" s="33">
        <v>1130</v>
      </c>
      <c r="AN8836" s="33"/>
      <c r="AO8836" s="33">
        <v>1</v>
      </c>
      <c r="AP8836" s="33"/>
      <c r="AQ8836">
        <v>80101</v>
      </c>
      <c r="AR8836" s="33" t="s">
        <v>1658</v>
      </c>
    </row>
    <row r="8837" spans="1:44" x14ac:dyDescent="0.25">
      <c r="A8837" s="33">
        <v>10711</v>
      </c>
      <c r="B8837" s="33" t="s">
        <v>184</v>
      </c>
      <c r="C8837" s="33">
        <v>105</v>
      </c>
      <c r="D8837" s="33" t="s">
        <v>853</v>
      </c>
      <c r="E8837" s="33"/>
      <c r="F8837" s="33" t="s">
        <v>859</v>
      </c>
      <c r="G8837" s="34">
        <v>6</v>
      </c>
      <c r="H8837" s="33">
        <v>27</v>
      </c>
      <c r="I8837" s="33">
        <v>10.4</v>
      </c>
      <c r="J8837" s="33">
        <v>12.4</v>
      </c>
      <c r="K8837" s="37">
        <v>2475</v>
      </c>
      <c r="L8837" s="35">
        <v>1.1532237331848851</v>
      </c>
      <c r="M8837" s="33"/>
      <c r="N8837" s="33">
        <v>159.6</v>
      </c>
      <c r="O8837" s="33">
        <v>64.950999999999993</v>
      </c>
      <c r="P8837" s="33">
        <v>8.8420000000000005</v>
      </c>
      <c r="Q8837" s="33">
        <v>13.304</v>
      </c>
      <c r="R8837" s="33">
        <v>11.603</v>
      </c>
      <c r="S8837" s="33"/>
      <c r="T8837" s="33"/>
      <c r="U8837" s="33"/>
      <c r="V8837" s="33"/>
      <c r="W8837" s="33"/>
      <c r="Y8837" s="33">
        <v>0.50700000000000001</v>
      </c>
      <c r="Z8837" s="33">
        <v>0.33500000000000002</v>
      </c>
      <c r="AA8837" s="33">
        <v>0.50700000000000001</v>
      </c>
      <c r="AB8837" s="33">
        <v>0.255</v>
      </c>
      <c r="AC8837" s="33">
        <v>0.29199999999999998</v>
      </c>
      <c r="AD8837" s="33"/>
      <c r="AE8837" s="33"/>
      <c r="AF8837" s="33">
        <v>0</v>
      </c>
      <c r="AG8837" s="33">
        <v>4.3280000000000003</v>
      </c>
      <c r="AH8837" s="33"/>
      <c r="AI8837" s="33">
        <v>20.411000000000001</v>
      </c>
      <c r="AJ8837" s="33" t="s">
        <v>413</v>
      </c>
      <c r="AK8837" s="36">
        <v>45.28</v>
      </c>
      <c r="AL8837" s="36">
        <v>127.52</v>
      </c>
      <c r="AM8837" s="33">
        <v>440</v>
      </c>
      <c r="AN8837" s="37"/>
      <c r="AP8837" s="33"/>
      <c r="AQ8837">
        <v>80426</v>
      </c>
      <c r="AR8837" s="33" t="s">
        <v>3321</v>
      </c>
    </row>
    <row r="8838" spans="1:44" x14ac:dyDescent="0.25">
      <c r="A8838" s="33">
        <v>10712</v>
      </c>
      <c r="B8838" s="33" t="s">
        <v>990</v>
      </c>
      <c r="C8838" s="33">
        <v>180</v>
      </c>
      <c r="D8838" s="33" t="s">
        <v>851</v>
      </c>
      <c r="E8838" s="33"/>
      <c r="F8838" s="33" t="s">
        <v>859</v>
      </c>
      <c r="G8838" s="34">
        <v>6</v>
      </c>
      <c r="H8838" s="33">
        <v>8</v>
      </c>
      <c r="I8838" s="33">
        <v>4.9000000000000004</v>
      </c>
      <c r="J8838" s="33">
        <v>5.28</v>
      </c>
      <c r="K8838" s="37">
        <v>6700</v>
      </c>
      <c r="L8838" s="35">
        <v>0.94989291284897692</v>
      </c>
      <c r="M8838" s="33"/>
      <c r="N8838" s="33">
        <v>41.86</v>
      </c>
      <c r="O8838" s="33">
        <v>19.309999999999999</v>
      </c>
      <c r="P8838" s="33">
        <v>2.92</v>
      </c>
      <c r="Q8838" s="33">
        <v>6.4699999999999989</v>
      </c>
      <c r="R8838" s="33">
        <v>3.39</v>
      </c>
      <c r="S8838" s="33"/>
      <c r="T8838" s="33"/>
      <c r="U8838" s="33"/>
      <c r="V8838" s="33"/>
      <c r="W8838" s="33"/>
      <c r="Y8838" s="33"/>
      <c r="Z8838" s="33"/>
      <c r="AA8838" s="33"/>
      <c r="AB8838" s="33"/>
      <c r="AC8838" s="33"/>
      <c r="AD8838" s="33"/>
      <c r="AE8838" s="33"/>
      <c r="AF8838" s="33"/>
      <c r="AG8838" s="33"/>
      <c r="AH8838" s="33"/>
      <c r="AI8838" s="33"/>
      <c r="AJ8838" s="33" t="s">
        <v>413</v>
      </c>
      <c r="AK8838" s="36">
        <v>26.45</v>
      </c>
      <c r="AL8838" s="36">
        <v>106.98</v>
      </c>
      <c r="AM8838" s="33">
        <v>1130</v>
      </c>
      <c r="AN8838" s="37"/>
      <c r="AO8838" s="33">
        <v>1</v>
      </c>
      <c r="AP8838" s="33"/>
      <c r="AQ8838">
        <v>80101</v>
      </c>
      <c r="AR8838" s="33" t="s">
        <v>3323</v>
      </c>
    </row>
    <row r="8839" spans="1:44" x14ac:dyDescent="0.25">
      <c r="A8839" s="33">
        <v>10713</v>
      </c>
      <c r="B8839" s="33" t="s">
        <v>990</v>
      </c>
      <c r="C8839" s="33">
        <v>180</v>
      </c>
      <c r="D8839" s="33" t="s">
        <v>851</v>
      </c>
      <c r="E8839" s="33"/>
      <c r="F8839" s="33" t="s">
        <v>859</v>
      </c>
      <c r="G8839" s="34">
        <v>4</v>
      </c>
      <c r="H8839" s="33">
        <v>18</v>
      </c>
      <c r="I8839" s="33">
        <v>11.58</v>
      </c>
      <c r="J8839" s="33">
        <v>10.69</v>
      </c>
      <c r="K8839" s="37">
        <v>4600</v>
      </c>
      <c r="L8839" s="35">
        <v>1.3642406961701494</v>
      </c>
      <c r="M8839" s="33"/>
      <c r="N8839" s="33">
        <v>242.23</v>
      </c>
      <c r="O8839" s="33">
        <v>150.69999999999999</v>
      </c>
      <c r="P8839" s="33">
        <v>16.18</v>
      </c>
      <c r="Q8839" s="33">
        <v>24.279999999999998</v>
      </c>
      <c r="R8839" s="33">
        <v>8.02</v>
      </c>
      <c r="S8839" s="33"/>
      <c r="T8839" s="33"/>
      <c r="U8839" s="33"/>
      <c r="V8839" s="33"/>
      <c r="W8839" s="33"/>
      <c r="Y8839" s="33"/>
      <c r="Z8839" s="33"/>
      <c r="AA8839" s="33"/>
      <c r="AB8839" s="33"/>
      <c r="AC8839" s="33"/>
      <c r="AD8839" s="33"/>
      <c r="AE8839" s="33"/>
      <c r="AF8839" s="33"/>
      <c r="AG8839" s="33"/>
      <c r="AH8839" s="33"/>
      <c r="AI8839" s="33"/>
      <c r="AJ8839" s="33" t="s">
        <v>413</v>
      </c>
      <c r="AK8839" s="36">
        <v>26.45</v>
      </c>
      <c r="AL8839" s="36">
        <v>106.98</v>
      </c>
      <c r="AM8839" s="33">
        <v>1130</v>
      </c>
      <c r="AN8839" s="37"/>
      <c r="AO8839" s="33">
        <v>1</v>
      </c>
      <c r="AP8839" s="33"/>
      <c r="AQ8839">
        <v>80101</v>
      </c>
      <c r="AR8839" s="33" t="s">
        <v>3323</v>
      </c>
    </row>
    <row r="8840" spans="1:44" x14ac:dyDescent="0.25">
      <c r="A8840" s="33">
        <v>10714</v>
      </c>
      <c r="B8840" s="33" t="s">
        <v>162</v>
      </c>
      <c r="C8840" s="33">
        <v>104</v>
      </c>
      <c r="D8840" s="33" t="s">
        <v>145</v>
      </c>
      <c r="E8840" s="33"/>
      <c r="F8840" s="33" t="s">
        <v>859</v>
      </c>
      <c r="G8840" s="34">
        <v>3</v>
      </c>
      <c r="H8840" s="33">
        <v>24</v>
      </c>
      <c r="I8840" s="33">
        <v>16.399999999999999</v>
      </c>
      <c r="J8840" s="33">
        <v>17.07</v>
      </c>
      <c r="K8840" s="37">
        <v>1158</v>
      </c>
      <c r="L8840" s="35"/>
      <c r="M8840" s="33"/>
      <c r="N8840" s="33">
        <v>173.58</v>
      </c>
      <c r="O8840" s="33">
        <v>111.74</v>
      </c>
      <c r="P8840" s="33"/>
      <c r="Q8840" s="33">
        <v>18.22</v>
      </c>
      <c r="R8840" s="33">
        <v>4.66</v>
      </c>
      <c r="S8840" s="33"/>
      <c r="T8840" s="33"/>
      <c r="U8840" s="33"/>
      <c r="V8840" s="33"/>
      <c r="W8840" s="33"/>
      <c r="Y8840" s="33">
        <v>8.16</v>
      </c>
      <c r="Z8840" s="33">
        <v>6.11</v>
      </c>
      <c r="AA8840" s="33">
        <v>8.16</v>
      </c>
      <c r="AB8840" s="33">
        <v>2.2999999999999998</v>
      </c>
      <c r="AC8840" s="33">
        <v>2.63</v>
      </c>
      <c r="AD8840" s="33"/>
      <c r="AE8840" s="33"/>
      <c r="AF8840" s="33">
        <v>0</v>
      </c>
      <c r="AG8840" s="33"/>
      <c r="AH8840" s="33"/>
      <c r="AI8840" s="33">
        <v>8.01</v>
      </c>
      <c r="AJ8840" s="33" t="s">
        <v>413</v>
      </c>
      <c r="AK8840" s="36">
        <v>45.28</v>
      </c>
      <c r="AL8840" s="36">
        <v>127.52</v>
      </c>
      <c r="AM8840" s="33">
        <v>325</v>
      </c>
      <c r="AN8840" s="37"/>
      <c r="AO8840" s="33">
        <v>1</v>
      </c>
      <c r="AP8840" s="33"/>
      <c r="AQ8840">
        <v>80426</v>
      </c>
      <c r="AR8840" s="33" t="s">
        <v>1659</v>
      </c>
    </row>
    <row r="8841" spans="1:44" x14ac:dyDescent="0.25">
      <c r="A8841" s="33">
        <v>10715</v>
      </c>
      <c r="B8841" s="33" t="s">
        <v>162</v>
      </c>
      <c r="C8841" s="33">
        <v>104</v>
      </c>
      <c r="D8841" s="33" t="s">
        <v>145</v>
      </c>
      <c r="E8841" s="33"/>
      <c r="F8841" s="33" t="s">
        <v>859</v>
      </c>
      <c r="G8841" s="34">
        <v>3</v>
      </c>
      <c r="H8841" s="33">
        <v>24</v>
      </c>
      <c r="I8841" s="33">
        <v>15.16</v>
      </c>
      <c r="J8841" s="33">
        <v>15.75</v>
      </c>
      <c r="K8841" s="37">
        <v>1300</v>
      </c>
      <c r="L8841" s="35"/>
      <c r="M8841" s="33"/>
      <c r="N8841" s="33">
        <v>168.87</v>
      </c>
      <c r="O8841" s="33">
        <v>108.36</v>
      </c>
      <c r="P8841" s="33"/>
      <c r="Q8841" s="33">
        <v>17.46</v>
      </c>
      <c r="R8841" s="33">
        <v>3.63</v>
      </c>
      <c r="S8841" s="33"/>
      <c r="T8841" s="33"/>
      <c r="U8841" s="33"/>
      <c r="V8841" s="33"/>
      <c r="W8841" s="33"/>
      <c r="Y8841" s="33">
        <v>6.42</v>
      </c>
      <c r="Z8841" s="33">
        <v>4.55</v>
      </c>
      <c r="AA8841" s="33">
        <v>6.42</v>
      </c>
      <c r="AB8841" s="33">
        <v>0.98</v>
      </c>
      <c r="AC8841" s="33">
        <v>1.18</v>
      </c>
      <c r="AD8841" s="33"/>
      <c r="AE8841" s="33"/>
      <c r="AF8841" s="33">
        <v>0</v>
      </c>
      <c r="AG8841" s="33"/>
      <c r="AH8841" s="33"/>
      <c r="AI8841" s="33">
        <v>5.41</v>
      </c>
      <c r="AJ8841" s="33" t="s">
        <v>413</v>
      </c>
      <c r="AK8841" s="36">
        <v>45.28</v>
      </c>
      <c r="AL8841" s="36">
        <v>127.52</v>
      </c>
      <c r="AM8841" s="33">
        <v>325</v>
      </c>
      <c r="AN8841" s="37"/>
      <c r="AO8841" s="33">
        <v>1</v>
      </c>
      <c r="AP8841" s="33"/>
      <c r="AQ8841">
        <v>80426</v>
      </c>
      <c r="AR8841" s="33" t="s">
        <v>1659</v>
      </c>
    </row>
    <row r="8842" spans="1:44" x14ac:dyDescent="0.25">
      <c r="A8842" s="33">
        <v>10716</v>
      </c>
      <c r="B8842" s="33" t="s">
        <v>162</v>
      </c>
      <c r="C8842" s="33">
        <v>104</v>
      </c>
      <c r="D8842" s="33" t="s">
        <v>145</v>
      </c>
      <c r="E8842" s="33"/>
      <c r="F8842" s="33" t="s">
        <v>859</v>
      </c>
      <c r="G8842" s="34">
        <v>4</v>
      </c>
      <c r="H8842" s="33">
        <v>24</v>
      </c>
      <c r="I8842" s="33">
        <v>14.6</v>
      </c>
      <c r="J8842" s="33">
        <v>14.85</v>
      </c>
      <c r="K8842" s="37">
        <v>1358</v>
      </c>
      <c r="L8842" s="35"/>
      <c r="M8842" s="33"/>
      <c r="N8842" s="33">
        <v>152.87</v>
      </c>
      <c r="O8842" s="33">
        <v>89.55</v>
      </c>
      <c r="P8842" s="33"/>
      <c r="Q8842" s="33">
        <v>12.850000000000001</v>
      </c>
      <c r="R8842" s="33">
        <v>3.12</v>
      </c>
      <c r="S8842" s="33"/>
      <c r="T8842" s="33"/>
      <c r="U8842" s="33"/>
      <c r="V8842" s="33"/>
      <c r="W8842" s="33"/>
      <c r="Y8842" s="33">
        <v>0.85</v>
      </c>
      <c r="Z8842" s="33">
        <v>0.65</v>
      </c>
      <c r="AA8842" s="33">
        <v>0.85000000000000009</v>
      </c>
      <c r="AB8842" s="33">
        <v>0.3</v>
      </c>
      <c r="AC8842" s="33">
        <v>0.4</v>
      </c>
      <c r="AD8842" s="33"/>
      <c r="AE8842" s="33"/>
      <c r="AF8842" s="33">
        <v>0</v>
      </c>
      <c r="AG8842" s="33"/>
      <c r="AH8842" s="33"/>
      <c r="AI8842" s="33">
        <v>3.52</v>
      </c>
      <c r="AJ8842" s="33" t="s">
        <v>413</v>
      </c>
      <c r="AK8842" s="36">
        <v>45.28</v>
      </c>
      <c r="AL8842" s="36">
        <v>127.52</v>
      </c>
      <c r="AM8842" s="33">
        <v>325</v>
      </c>
      <c r="AN8842" s="37"/>
      <c r="AO8842" s="33">
        <v>1</v>
      </c>
      <c r="AP8842" s="33"/>
      <c r="AQ8842">
        <v>80426</v>
      </c>
      <c r="AR8842" s="33" t="s">
        <v>1659</v>
      </c>
    </row>
    <row r="8843" spans="1:44" x14ac:dyDescent="0.25">
      <c r="A8843" s="33">
        <v>10718</v>
      </c>
      <c r="B8843" s="33" t="s">
        <v>990</v>
      </c>
      <c r="C8843" s="33">
        <v>180</v>
      </c>
      <c r="D8843" s="33" t="s">
        <v>851</v>
      </c>
      <c r="E8843" s="33"/>
      <c r="F8843" s="33" t="s">
        <v>859</v>
      </c>
      <c r="G8843" s="34">
        <v>4</v>
      </c>
      <c r="H8843" s="33">
        <v>22</v>
      </c>
      <c r="I8843" s="33">
        <v>10.8</v>
      </c>
      <c r="J8843" s="33">
        <v>18.7</v>
      </c>
      <c r="K8843" s="37">
        <v>960</v>
      </c>
      <c r="L8843" s="35">
        <v>0.84720403351949991</v>
      </c>
      <c r="M8843" s="33"/>
      <c r="N8843" s="33">
        <v>135.25800000000001</v>
      </c>
      <c r="O8843" s="33">
        <v>76.504999999999995</v>
      </c>
      <c r="P8843" s="33">
        <v>9.3659999999999997</v>
      </c>
      <c r="Q8843" s="33">
        <v>16.798000000000002</v>
      </c>
      <c r="R8843" s="33">
        <v>4.2350000000000003</v>
      </c>
      <c r="S8843" s="33"/>
      <c r="T8843" s="33"/>
      <c r="U8843" s="33"/>
      <c r="V8843" s="33"/>
      <c r="W8843" s="33"/>
      <c r="Y8843" s="33"/>
      <c r="Z8843" s="33"/>
      <c r="AA8843" s="33"/>
      <c r="AB8843" s="33"/>
      <c r="AC8843" s="33"/>
      <c r="AD8843" s="33"/>
      <c r="AE8843" s="33"/>
      <c r="AF8843" s="33"/>
      <c r="AG8843" s="33"/>
      <c r="AH8843" s="33"/>
      <c r="AI8843" s="33"/>
      <c r="AJ8843" s="33" t="s">
        <v>413</v>
      </c>
      <c r="AK8843" s="36">
        <v>32.450000000000003</v>
      </c>
      <c r="AL8843" s="36">
        <v>118.42</v>
      </c>
      <c r="AM8843" s="33">
        <v>200</v>
      </c>
      <c r="AN8843" s="33"/>
      <c r="AO8843" s="33">
        <v>1</v>
      </c>
      <c r="AP8843" s="33"/>
      <c r="AQ8843">
        <v>80415</v>
      </c>
      <c r="AR8843" s="33" t="s">
        <v>1660</v>
      </c>
    </row>
    <row r="8844" spans="1:44" x14ac:dyDescent="0.25">
      <c r="A8844" s="33">
        <v>10719</v>
      </c>
      <c r="B8844" s="33" t="s">
        <v>884</v>
      </c>
      <c r="C8844" s="33">
        <v>180</v>
      </c>
      <c r="D8844" s="33"/>
      <c r="E8844" s="33"/>
      <c r="F8844" s="33" t="s">
        <v>859</v>
      </c>
      <c r="G8844" s="34"/>
      <c r="H8844" s="33">
        <v>22</v>
      </c>
      <c r="I8844" s="33">
        <v>8.66</v>
      </c>
      <c r="J8844" s="33">
        <v>10.98</v>
      </c>
      <c r="K8844" s="37">
        <v>1920</v>
      </c>
      <c r="L8844" s="35"/>
      <c r="M8844" s="33"/>
      <c r="N8844" s="33">
        <v>75.768000000000001</v>
      </c>
      <c r="O8844" s="33">
        <v>82.388000000000005</v>
      </c>
      <c r="P8844" s="33">
        <v>11.16</v>
      </c>
      <c r="Q8844" s="33">
        <v>17.466000000000001</v>
      </c>
      <c r="R8844" s="33">
        <v>5.5279999999999996</v>
      </c>
      <c r="S8844" s="33"/>
      <c r="T8844" s="33"/>
      <c r="U8844" s="33"/>
      <c r="V8844" s="33"/>
      <c r="W8844" s="33"/>
      <c r="Y8844" s="33"/>
      <c r="Z8844" s="33"/>
      <c r="AA8844" s="33"/>
      <c r="AB8844" s="33"/>
      <c r="AC8844" s="33"/>
      <c r="AD8844" s="33"/>
      <c r="AE8844" s="33"/>
      <c r="AF8844" s="33"/>
      <c r="AG8844" s="33"/>
      <c r="AH8844" s="33"/>
      <c r="AI8844" s="33"/>
      <c r="AJ8844" s="33" t="s">
        <v>413</v>
      </c>
      <c r="AK8844" s="36">
        <v>32.450000000000003</v>
      </c>
      <c r="AL8844" s="36">
        <v>118.42</v>
      </c>
      <c r="AM8844" s="33">
        <v>200</v>
      </c>
      <c r="AN8844" s="33"/>
      <c r="AO8844" s="33">
        <v>1</v>
      </c>
      <c r="AP8844" s="33"/>
      <c r="AQ8844">
        <v>80415</v>
      </c>
      <c r="AR8844" s="33" t="s">
        <v>1660</v>
      </c>
    </row>
    <row r="8845" spans="1:44" x14ac:dyDescent="0.25">
      <c r="A8845" s="33">
        <v>10720</v>
      </c>
      <c r="B8845" s="33" t="s">
        <v>991</v>
      </c>
      <c r="C8845" s="33">
        <v>101</v>
      </c>
      <c r="D8845" s="33" t="s">
        <v>851</v>
      </c>
      <c r="E8845" s="33"/>
      <c r="F8845" s="33" t="s">
        <v>859</v>
      </c>
      <c r="G8845" s="34">
        <v>8</v>
      </c>
      <c r="H8845" s="33">
        <v>21</v>
      </c>
      <c r="I8845" s="33">
        <v>5.6</v>
      </c>
      <c r="J8845" s="33">
        <v>5.9</v>
      </c>
      <c r="K8845" s="37">
        <v>10700</v>
      </c>
      <c r="L8845" s="35">
        <v>2</v>
      </c>
      <c r="M8845" s="33"/>
      <c r="N8845" s="33">
        <v>123</v>
      </c>
      <c r="O8845" s="33">
        <v>41.25</v>
      </c>
      <c r="P8845" s="33"/>
      <c r="Q8845" s="33">
        <v>9.42</v>
      </c>
      <c r="R8845" s="33">
        <v>8.58</v>
      </c>
      <c r="S8845" s="33"/>
      <c r="T8845" s="33"/>
      <c r="U8845" s="33"/>
      <c r="V8845" s="33"/>
      <c r="W8845" s="33"/>
      <c r="Y8845" s="33"/>
      <c r="Z8845" s="33"/>
      <c r="AA8845" s="33"/>
      <c r="AB8845" s="33"/>
      <c r="AC8845" s="33"/>
      <c r="AD8845" s="33"/>
      <c r="AE8845" s="33"/>
      <c r="AF8845" s="33"/>
      <c r="AG8845" s="33"/>
      <c r="AH8845" s="33"/>
      <c r="AI8845" s="33"/>
      <c r="AJ8845" s="33" t="s">
        <v>413</v>
      </c>
      <c r="AK8845" s="36">
        <v>36.659999999999997</v>
      </c>
      <c r="AL8845" s="36">
        <v>112.14</v>
      </c>
      <c r="AM8845" s="33">
        <v>1630</v>
      </c>
      <c r="AN8845" s="37"/>
      <c r="AO8845" s="33">
        <v>1</v>
      </c>
      <c r="AP8845" s="33"/>
      <c r="AQ8845">
        <v>80411</v>
      </c>
      <c r="AR8845" s="33" t="s">
        <v>3324</v>
      </c>
    </row>
    <row r="8846" spans="1:44" x14ac:dyDescent="0.25">
      <c r="A8846" s="33">
        <v>10721</v>
      </c>
      <c r="B8846" s="33" t="s">
        <v>991</v>
      </c>
      <c r="C8846" s="33">
        <v>101</v>
      </c>
      <c r="D8846" s="33" t="s">
        <v>851</v>
      </c>
      <c r="E8846" s="33"/>
      <c r="F8846" s="33" t="s">
        <v>859</v>
      </c>
      <c r="G8846" s="34">
        <v>8</v>
      </c>
      <c r="H8846" s="33">
        <v>21</v>
      </c>
      <c r="I8846" s="33">
        <v>4.8</v>
      </c>
      <c r="J8846" s="33">
        <v>5.2</v>
      </c>
      <c r="K8846" s="37">
        <v>10024</v>
      </c>
      <c r="L8846" s="35">
        <v>1.8483472337359164</v>
      </c>
      <c r="M8846" s="33"/>
      <c r="N8846" s="33">
        <v>83</v>
      </c>
      <c r="O8846" s="33">
        <v>31.14</v>
      </c>
      <c r="P8846" s="33"/>
      <c r="Q8846" s="33">
        <v>9.5599999999999987</v>
      </c>
      <c r="R8846" s="33">
        <v>8.18</v>
      </c>
      <c r="S8846" s="33"/>
      <c r="T8846" s="33"/>
      <c r="U8846" s="33"/>
      <c r="V8846" s="33"/>
      <c r="W8846" s="33"/>
      <c r="Y8846" s="33"/>
      <c r="Z8846" s="33"/>
      <c r="AA8846" s="33"/>
      <c r="AB8846" s="33"/>
      <c r="AC8846" s="33"/>
      <c r="AD8846" s="33"/>
      <c r="AE8846" s="33"/>
      <c r="AF8846" s="33"/>
      <c r="AG8846" s="33"/>
      <c r="AH8846" s="33"/>
      <c r="AI8846" s="33"/>
      <c r="AJ8846" s="33" t="s">
        <v>413</v>
      </c>
      <c r="AK8846" s="36">
        <v>36.659999999999997</v>
      </c>
      <c r="AL8846" s="36">
        <v>112.14</v>
      </c>
      <c r="AM8846" s="33">
        <v>1630</v>
      </c>
      <c r="AN8846" s="37"/>
      <c r="AO8846" s="33">
        <v>1</v>
      </c>
      <c r="AP8846" s="33"/>
      <c r="AQ8846">
        <v>80411</v>
      </c>
      <c r="AR8846" s="33" t="s">
        <v>3324</v>
      </c>
    </row>
    <row r="8847" spans="1:44" x14ac:dyDescent="0.25">
      <c r="A8847" s="33">
        <v>10722</v>
      </c>
      <c r="B8847" s="33" t="s">
        <v>991</v>
      </c>
      <c r="C8847" s="33">
        <v>101</v>
      </c>
      <c r="D8847" s="33" t="s">
        <v>851</v>
      </c>
      <c r="E8847" s="33"/>
      <c r="F8847" s="33" t="s">
        <v>859</v>
      </c>
      <c r="G8847" s="34">
        <v>9</v>
      </c>
      <c r="H8847" s="33">
        <v>22</v>
      </c>
      <c r="I8847" s="33">
        <v>6</v>
      </c>
      <c r="J8847" s="33">
        <v>5.5</v>
      </c>
      <c r="K8847" s="37">
        <v>11667</v>
      </c>
      <c r="L8847" s="35">
        <v>1.8703898426829246</v>
      </c>
      <c r="M8847" s="33"/>
      <c r="N8847" s="33">
        <v>119</v>
      </c>
      <c r="O8847" s="33">
        <v>40.96</v>
      </c>
      <c r="P8847" s="33"/>
      <c r="Q8847" s="33">
        <v>7.58</v>
      </c>
      <c r="R8847" s="33">
        <v>8.24</v>
      </c>
      <c r="S8847" s="33"/>
      <c r="T8847" s="33"/>
      <c r="U8847" s="33"/>
      <c r="V8847" s="33"/>
      <c r="W8847" s="33"/>
      <c r="Y8847" s="33"/>
      <c r="Z8847" s="33"/>
      <c r="AA8847" s="33"/>
      <c r="AB8847" s="33"/>
      <c r="AC8847" s="33"/>
      <c r="AD8847" s="33"/>
      <c r="AE8847" s="33"/>
      <c r="AF8847" s="33"/>
      <c r="AG8847" s="33"/>
      <c r="AH8847" s="33"/>
      <c r="AI8847" s="33"/>
      <c r="AJ8847" s="33" t="s">
        <v>413</v>
      </c>
      <c r="AK8847" s="36">
        <v>36.659999999999997</v>
      </c>
      <c r="AL8847" s="36">
        <v>112.14</v>
      </c>
      <c r="AM8847" s="33">
        <v>1520</v>
      </c>
      <c r="AN8847" s="37"/>
      <c r="AO8847" s="33">
        <v>1</v>
      </c>
      <c r="AP8847" s="33"/>
      <c r="AQ8847">
        <v>80411</v>
      </c>
      <c r="AR8847" s="33" t="s">
        <v>3324</v>
      </c>
    </row>
    <row r="8848" spans="1:44" x14ac:dyDescent="0.25">
      <c r="A8848" s="33">
        <v>10723</v>
      </c>
      <c r="B8848" s="33" t="s">
        <v>991</v>
      </c>
      <c r="C8848" s="33">
        <v>101</v>
      </c>
      <c r="D8848" s="33" t="s">
        <v>851</v>
      </c>
      <c r="E8848" s="33"/>
      <c r="F8848" s="33" t="s">
        <v>859</v>
      </c>
      <c r="G8848" s="34">
        <v>8</v>
      </c>
      <c r="H8848" s="33">
        <v>21</v>
      </c>
      <c r="I8848" s="33">
        <v>5.2</v>
      </c>
      <c r="J8848" s="33">
        <v>4.5</v>
      </c>
      <c r="K8848" s="37">
        <v>20333</v>
      </c>
      <c r="L8848" s="35">
        <v>2</v>
      </c>
      <c r="M8848" s="33"/>
      <c r="N8848" s="33">
        <v>139</v>
      </c>
      <c r="O8848" s="33">
        <v>49.97</v>
      </c>
      <c r="P8848" s="33"/>
      <c r="Q8848" s="33">
        <v>9.3500000000000014</v>
      </c>
      <c r="R8848" s="33">
        <v>9.09</v>
      </c>
      <c r="S8848" s="33"/>
      <c r="T8848" s="33"/>
      <c r="U8848" s="33"/>
      <c r="V8848" s="33"/>
      <c r="W8848" s="33"/>
      <c r="Y8848" s="33"/>
      <c r="Z8848" s="33"/>
      <c r="AA8848" s="33"/>
      <c r="AB8848" s="33"/>
      <c r="AC8848" s="33"/>
      <c r="AD8848" s="33"/>
      <c r="AE8848" s="33"/>
      <c r="AF8848" s="33"/>
      <c r="AG8848" s="33"/>
      <c r="AH8848" s="33"/>
      <c r="AI8848" s="33"/>
      <c r="AJ8848" s="33" t="s">
        <v>413</v>
      </c>
      <c r="AK8848" s="36">
        <v>36.659999999999997</v>
      </c>
      <c r="AL8848" s="36">
        <v>112.14</v>
      </c>
      <c r="AM8848" s="33">
        <v>1760</v>
      </c>
      <c r="AN8848" s="37"/>
      <c r="AO8848" s="33">
        <v>1</v>
      </c>
      <c r="AP8848" s="33"/>
      <c r="AQ8848">
        <v>80411</v>
      </c>
      <c r="AR8848" s="33" t="s">
        <v>3324</v>
      </c>
    </row>
    <row r="8849" spans="1:44" x14ac:dyDescent="0.25">
      <c r="A8849" s="33">
        <v>10724</v>
      </c>
      <c r="B8849" s="33" t="s">
        <v>991</v>
      </c>
      <c r="C8849" s="33">
        <v>101</v>
      </c>
      <c r="D8849" s="33" t="s">
        <v>851</v>
      </c>
      <c r="E8849" s="33"/>
      <c r="F8849" s="33" t="s">
        <v>859</v>
      </c>
      <c r="G8849" s="34">
        <v>8</v>
      </c>
      <c r="H8849" s="33">
        <v>22</v>
      </c>
      <c r="I8849" s="33">
        <v>6.5</v>
      </c>
      <c r="J8849" s="33">
        <v>7.3</v>
      </c>
      <c r="K8849" s="37">
        <v>6733</v>
      </c>
      <c r="L8849" s="35">
        <v>1.6426696407632795</v>
      </c>
      <c r="M8849" s="33"/>
      <c r="N8849" s="33">
        <v>114</v>
      </c>
      <c r="O8849" s="33">
        <v>40.11</v>
      </c>
      <c r="P8849" s="33"/>
      <c r="Q8849" s="33">
        <v>8.11</v>
      </c>
      <c r="R8849" s="33">
        <v>9.32</v>
      </c>
      <c r="S8849" s="33"/>
      <c r="T8849" s="33"/>
      <c r="U8849" s="33"/>
      <c r="V8849" s="33"/>
      <c r="W8849" s="33"/>
      <c r="Y8849" s="33"/>
      <c r="Z8849" s="33"/>
      <c r="AA8849" s="33"/>
      <c r="AB8849" s="33"/>
      <c r="AC8849" s="33"/>
      <c r="AD8849" s="33"/>
      <c r="AE8849" s="33"/>
      <c r="AF8849" s="33"/>
      <c r="AG8849" s="33"/>
      <c r="AH8849" s="33"/>
      <c r="AI8849" s="33"/>
      <c r="AJ8849" s="33" t="s">
        <v>413</v>
      </c>
      <c r="AK8849" s="36">
        <v>36.659999999999997</v>
      </c>
      <c r="AL8849" s="36">
        <v>112.14</v>
      </c>
      <c r="AM8849" s="33">
        <v>1680</v>
      </c>
      <c r="AN8849" s="37"/>
      <c r="AO8849" s="33">
        <v>1</v>
      </c>
      <c r="AP8849" s="33"/>
      <c r="AQ8849">
        <v>80411</v>
      </c>
      <c r="AR8849" s="33" t="s">
        <v>3324</v>
      </c>
    </row>
    <row r="8850" spans="1:44" x14ac:dyDescent="0.25">
      <c r="A8850" s="33">
        <v>10725</v>
      </c>
      <c r="B8850" s="33" t="s">
        <v>991</v>
      </c>
      <c r="C8850" s="33">
        <v>101</v>
      </c>
      <c r="D8850" s="33" t="s">
        <v>851</v>
      </c>
      <c r="E8850" s="33"/>
      <c r="F8850" s="33" t="s">
        <v>859</v>
      </c>
      <c r="G8850" s="34">
        <v>9</v>
      </c>
      <c r="H8850" s="33">
        <v>22</v>
      </c>
      <c r="I8850" s="33">
        <v>6.2</v>
      </c>
      <c r="J8850" s="33">
        <v>6.1</v>
      </c>
      <c r="K8850" s="37">
        <v>7433</v>
      </c>
      <c r="L8850" s="35">
        <v>1.4719922119235236</v>
      </c>
      <c r="M8850" s="33"/>
      <c r="N8850" s="33">
        <v>98</v>
      </c>
      <c r="O8850" s="33">
        <v>35.74</v>
      </c>
      <c r="P8850" s="33"/>
      <c r="Q8850" s="33">
        <v>9.08</v>
      </c>
      <c r="R8850" s="33">
        <v>8.85</v>
      </c>
      <c r="S8850" s="33"/>
      <c r="T8850" s="33"/>
      <c r="U8850" s="33"/>
      <c r="V8850" s="33"/>
      <c r="W8850" s="33"/>
      <c r="Y8850" s="33"/>
      <c r="Z8850" s="33"/>
      <c r="AA8850" s="33"/>
      <c r="AB8850" s="33"/>
      <c r="AC8850" s="33"/>
      <c r="AD8850" s="33"/>
      <c r="AE8850" s="33"/>
      <c r="AF8850" s="33"/>
      <c r="AG8850" s="33"/>
      <c r="AH8850" s="33"/>
      <c r="AI8850" s="33"/>
      <c r="AJ8850" s="33" t="s">
        <v>413</v>
      </c>
      <c r="AK8850" s="36">
        <v>36.659999999999997</v>
      </c>
      <c r="AL8850" s="36">
        <v>112.14</v>
      </c>
      <c r="AM8850" s="33">
        <v>1670</v>
      </c>
      <c r="AN8850" s="37"/>
      <c r="AO8850" s="33">
        <v>1</v>
      </c>
      <c r="AP8850" s="33"/>
      <c r="AQ8850">
        <v>80411</v>
      </c>
      <c r="AR8850" s="33" t="s">
        <v>3324</v>
      </c>
    </row>
    <row r="8851" spans="1:44" x14ac:dyDescent="0.25">
      <c r="A8851" s="33">
        <v>10726</v>
      </c>
      <c r="B8851" s="33" t="s">
        <v>991</v>
      </c>
      <c r="C8851" s="33">
        <v>101</v>
      </c>
      <c r="D8851" s="33" t="s">
        <v>851</v>
      </c>
      <c r="E8851" s="33"/>
      <c r="F8851" s="33" t="s">
        <v>859</v>
      </c>
      <c r="G8851" s="34">
        <v>8</v>
      </c>
      <c r="H8851" s="33">
        <v>24</v>
      </c>
      <c r="I8851" s="33">
        <v>6.6</v>
      </c>
      <c r="J8851" s="33">
        <v>8.1</v>
      </c>
      <c r="K8851" s="37">
        <v>7067</v>
      </c>
      <c r="L8851" s="35">
        <v>2</v>
      </c>
      <c r="M8851" s="33"/>
      <c r="N8851" s="33">
        <v>166</v>
      </c>
      <c r="O8851" s="33">
        <v>59.54</v>
      </c>
      <c r="P8851" s="33"/>
      <c r="Q8851" s="33">
        <v>9.91</v>
      </c>
      <c r="R8851" s="33">
        <v>9.16</v>
      </c>
      <c r="S8851" s="33"/>
      <c r="T8851" s="33"/>
      <c r="U8851" s="33"/>
      <c r="V8851" s="33"/>
      <c r="W8851" s="33"/>
      <c r="Y8851" s="33"/>
      <c r="Z8851" s="33"/>
      <c r="AA8851" s="33"/>
      <c r="AB8851" s="33"/>
      <c r="AC8851" s="33"/>
      <c r="AD8851" s="33"/>
      <c r="AE8851" s="33"/>
      <c r="AF8851" s="33"/>
      <c r="AG8851" s="33"/>
      <c r="AH8851" s="33"/>
      <c r="AI8851" s="33"/>
      <c r="AJ8851" s="33" t="s">
        <v>413</v>
      </c>
      <c r="AK8851" s="36">
        <v>36.659999999999997</v>
      </c>
      <c r="AL8851" s="36">
        <v>112.14</v>
      </c>
      <c r="AM8851" s="33">
        <v>1740</v>
      </c>
      <c r="AN8851" s="37"/>
      <c r="AO8851" s="33">
        <v>1</v>
      </c>
      <c r="AP8851" s="33"/>
      <c r="AQ8851">
        <v>80411</v>
      </c>
      <c r="AR8851" s="33" t="s">
        <v>3324</v>
      </c>
    </row>
    <row r="8852" spans="1:44" x14ac:dyDescent="0.25">
      <c r="A8852" s="33">
        <v>10727</v>
      </c>
      <c r="B8852" s="33" t="s">
        <v>991</v>
      </c>
      <c r="C8852" s="33">
        <v>101</v>
      </c>
      <c r="D8852" s="33" t="s">
        <v>851</v>
      </c>
      <c r="E8852" s="33"/>
      <c r="F8852" s="33" t="s">
        <v>859</v>
      </c>
      <c r="G8852" s="34">
        <v>7</v>
      </c>
      <c r="H8852" s="33">
        <v>24</v>
      </c>
      <c r="I8852" s="33">
        <v>7.1</v>
      </c>
      <c r="J8852" s="33">
        <v>8</v>
      </c>
      <c r="K8852" s="37">
        <v>7290</v>
      </c>
      <c r="L8852" s="35">
        <v>2</v>
      </c>
      <c r="M8852" s="33"/>
      <c r="N8852" s="33">
        <v>173</v>
      </c>
      <c r="O8852" s="33">
        <v>59.68</v>
      </c>
      <c r="P8852" s="33"/>
      <c r="Q8852" s="33">
        <v>10.4</v>
      </c>
      <c r="R8852" s="33">
        <v>10.4</v>
      </c>
      <c r="S8852" s="33"/>
      <c r="T8852" s="33"/>
      <c r="U8852" s="33"/>
      <c r="V8852" s="33"/>
      <c r="W8852" s="33"/>
      <c r="Y8852" s="33"/>
      <c r="Z8852" s="33"/>
      <c r="AA8852" s="33"/>
      <c r="AB8852" s="33"/>
      <c r="AC8852" s="33"/>
      <c r="AD8852" s="33"/>
      <c r="AE8852" s="33"/>
      <c r="AF8852" s="33"/>
      <c r="AG8852" s="33"/>
      <c r="AH8852" s="33"/>
      <c r="AI8852" s="33"/>
      <c r="AJ8852" s="33" t="s">
        <v>413</v>
      </c>
      <c r="AK8852" s="36">
        <v>36.659999999999997</v>
      </c>
      <c r="AL8852" s="36">
        <v>112.14</v>
      </c>
      <c r="AM8852" s="33">
        <v>1740</v>
      </c>
      <c r="AN8852" s="37"/>
      <c r="AO8852" s="33">
        <v>1</v>
      </c>
      <c r="AP8852" s="33"/>
      <c r="AQ8852">
        <v>80411</v>
      </c>
      <c r="AR8852" s="33" t="s">
        <v>3324</v>
      </c>
    </row>
    <row r="8853" spans="1:44" x14ac:dyDescent="0.25">
      <c r="A8853" s="33">
        <v>10728</v>
      </c>
      <c r="B8853" s="33" t="s">
        <v>885</v>
      </c>
      <c r="C8853" s="33">
        <v>180</v>
      </c>
      <c r="D8853" s="1" t="s">
        <v>1206</v>
      </c>
      <c r="E8853" s="33"/>
      <c r="F8853" s="33" t="s">
        <v>860</v>
      </c>
      <c r="G8853" s="34"/>
      <c r="H8853" s="33">
        <v>30</v>
      </c>
      <c r="I8853" s="33"/>
      <c r="J8853" s="33">
        <v>9.0399999999999991</v>
      </c>
      <c r="K8853" s="37">
        <v>3330</v>
      </c>
      <c r="L8853" s="35"/>
      <c r="M8853" s="33"/>
      <c r="N8853" s="33"/>
      <c r="O8853" s="33">
        <v>56.284999999999997</v>
      </c>
      <c r="P8853" s="33">
        <v>6.2030000000000003</v>
      </c>
      <c r="Q8853" s="33">
        <v>29.784000000000002</v>
      </c>
      <c r="R8853" s="33">
        <v>4.1050000000000004</v>
      </c>
      <c r="S8853" s="33"/>
      <c r="T8853" s="33"/>
      <c r="U8853" s="33"/>
      <c r="V8853" s="33"/>
      <c r="W8853" s="33"/>
      <c r="Y8853" s="33"/>
      <c r="Z8853" s="33">
        <v>4.4960000000000004</v>
      </c>
      <c r="AA8853" s="33"/>
      <c r="AB8853" s="33">
        <v>0.40899999999999997</v>
      </c>
      <c r="AC8853" s="33"/>
      <c r="AD8853" s="33"/>
      <c r="AE8853" s="33"/>
      <c r="AF8853" s="33"/>
      <c r="AG8853" s="33"/>
      <c r="AH8853" s="33"/>
      <c r="AI8853" s="33"/>
      <c r="AJ8853" s="33" t="s">
        <v>413</v>
      </c>
      <c r="AK8853" s="36">
        <v>29.55</v>
      </c>
      <c r="AL8853" s="36">
        <v>119.5</v>
      </c>
      <c r="AM8853" s="33">
        <v>200</v>
      </c>
      <c r="AN8853" s="37"/>
      <c r="AP8853" s="33"/>
      <c r="AQ8853">
        <v>80415</v>
      </c>
      <c r="AR8853" s="33" t="s">
        <v>1661</v>
      </c>
    </row>
    <row r="8854" spans="1:44" x14ac:dyDescent="0.25">
      <c r="A8854" s="33">
        <v>10729</v>
      </c>
      <c r="B8854" s="33" t="s">
        <v>886</v>
      </c>
      <c r="C8854" s="33">
        <v>180</v>
      </c>
      <c r="D8854" s="33"/>
      <c r="E8854" s="33"/>
      <c r="F8854" s="33" t="s">
        <v>860</v>
      </c>
      <c r="G8854" s="34"/>
      <c r="H8854" s="33">
        <v>30</v>
      </c>
      <c r="I8854" s="33"/>
      <c r="J8854" s="33">
        <v>8.68</v>
      </c>
      <c r="K8854" s="37">
        <v>5340</v>
      </c>
      <c r="L8854" s="35"/>
      <c r="M8854" s="33"/>
      <c r="N8854" s="33"/>
      <c r="O8854" s="33">
        <v>87.292000000000002</v>
      </c>
      <c r="P8854" s="33">
        <v>13.696</v>
      </c>
      <c r="Q8854" s="33">
        <v>38.521000000000001</v>
      </c>
      <c r="R8854" s="33">
        <v>10.103</v>
      </c>
      <c r="S8854" s="33"/>
      <c r="T8854" s="33"/>
      <c r="U8854" s="33"/>
      <c r="V8854" s="33"/>
      <c r="W8854" s="33"/>
      <c r="Y8854" s="33"/>
      <c r="Z8854" s="33">
        <v>1.635</v>
      </c>
      <c r="AA8854" s="33"/>
      <c r="AB8854" s="33">
        <v>0.61299999999999999</v>
      </c>
      <c r="AC8854" s="33"/>
      <c r="AD8854" s="33"/>
      <c r="AE8854" s="33"/>
      <c r="AF8854" s="33"/>
      <c r="AG8854" s="33"/>
      <c r="AH8854" s="33"/>
      <c r="AI8854" s="33"/>
      <c r="AJ8854" s="33" t="s">
        <v>413</v>
      </c>
      <c r="AK8854" s="36">
        <v>29.55</v>
      </c>
      <c r="AL8854" s="36">
        <v>119.5</v>
      </c>
      <c r="AM8854" s="33">
        <v>600</v>
      </c>
      <c r="AN8854" s="37"/>
      <c r="AP8854" s="33"/>
      <c r="AQ8854">
        <v>80415</v>
      </c>
      <c r="AR8854" s="33" t="s">
        <v>1661</v>
      </c>
    </row>
    <row r="8855" spans="1:44" x14ac:dyDescent="0.25">
      <c r="A8855" s="33">
        <v>10730</v>
      </c>
      <c r="B8855" s="33" t="s">
        <v>887</v>
      </c>
      <c r="C8855" s="33">
        <v>180</v>
      </c>
      <c r="D8855" s="33"/>
      <c r="E8855" s="33"/>
      <c r="F8855" s="33" t="s">
        <v>860</v>
      </c>
      <c r="G8855" s="34"/>
      <c r="H8855" s="33">
        <v>30</v>
      </c>
      <c r="I8855" s="33"/>
      <c r="J8855" s="33">
        <v>6.36</v>
      </c>
      <c r="K8855" s="37">
        <v>6165</v>
      </c>
      <c r="L8855" s="35"/>
      <c r="M8855" s="33"/>
      <c r="N8855" s="33"/>
      <c r="O8855" s="33">
        <v>45.874000000000002</v>
      </c>
      <c r="P8855" s="33">
        <v>7.07</v>
      </c>
      <c r="Q8855" s="33">
        <v>24.506</v>
      </c>
      <c r="R8855" s="33">
        <v>5.5069999999999997</v>
      </c>
      <c r="S8855" s="33"/>
      <c r="T8855" s="33"/>
      <c r="U8855" s="33"/>
      <c r="V8855" s="33"/>
      <c r="W8855" s="33"/>
      <c r="Y8855" s="33"/>
      <c r="Z8855" s="33">
        <v>6.1310000000000002</v>
      </c>
      <c r="AA8855" s="33"/>
      <c r="AB8855" s="33">
        <v>2.044</v>
      </c>
      <c r="AC8855" s="33"/>
      <c r="AD8855" s="33"/>
      <c r="AE8855" s="33"/>
      <c r="AF8855" s="33"/>
      <c r="AG8855" s="33"/>
      <c r="AH8855" s="33"/>
      <c r="AI8855" s="33"/>
      <c r="AJ8855" s="33" t="s">
        <v>413</v>
      </c>
      <c r="AK8855" s="36">
        <v>29.55</v>
      </c>
      <c r="AL8855" s="36">
        <v>119.5</v>
      </c>
      <c r="AM8855" s="33">
        <v>450</v>
      </c>
      <c r="AN8855" s="37"/>
      <c r="AP8855" s="33"/>
      <c r="AQ8855">
        <v>80415</v>
      </c>
      <c r="AR8855" s="33" t="s">
        <v>1661</v>
      </c>
    </row>
    <row r="8856" spans="1:44" x14ac:dyDescent="0.25">
      <c r="A8856" s="33">
        <v>10731</v>
      </c>
      <c r="B8856" s="33" t="s">
        <v>991</v>
      </c>
      <c r="C8856" s="33">
        <v>101</v>
      </c>
      <c r="D8856" s="33" t="s">
        <v>851</v>
      </c>
      <c r="E8856" s="33"/>
      <c r="F8856" s="33" t="s">
        <v>859</v>
      </c>
      <c r="G8856" s="34">
        <v>10</v>
      </c>
      <c r="H8856" s="33">
        <v>33</v>
      </c>
      <c r="I8856" s="33">
        <v>4.7</v>
      </c>
      <c r="J8856" s="33">
        <v>13.6</v>
      </c>
      <c r="K8856" s="37">
        <v>1125</v>
      </c>
      <c r="L8856" s="35">
        <v>1.1742727272727274</v>
      </c>
      <c r="M8856" s="33"/>
      <c r="N8856" s="33">
        <v>51.667999999999999</v>
      </c>
      <c r="O8856" s="33">
        <v>26.48</v>
      </c>
      <c r="P8856" s="33"/>
      <c r="Q8856" s="33">
        <v>19.394000000000002</v>
      </c>
      <c r="R8856" s="33">
        <v>11.074999999999999</v>
      </c>
      <c r="S8856" s="33"/>
      <c r="T8856" s="33"/>
      <c r="U8856" s="33"/>
      <c r="V8856" s="33"/>
      <c r="W8856" s="33"/>
      <c r="Y8856" s="33">
        <v>5.67</v>
      </c>
      <c r="Z8856" s="33"/>
      <c r="AA8856" s="33"/>
      <c r="AB8856" s="33"/>
      <c r="AC8856" s="33">
        <v>0.11</v>
      </c>
      <c r="AD8856" s="33"/>
      <c r="AE8856" s="33"/>
      <c r="AF8856" s="33">
        <v>0</v>
      </c>
      <c r="AG8856" s="33"/>
      <c r="AH8856" s="33"/>
      <c r="AI8856" s="33">
        <v>10.44</v>
      </c>
      <c r="AJ8856" s="33" t="s">
        <v>413</v>
      </c>
      <c r="AK8856" s="36">
        <v>40.01</v>
      </c>
      <c r="AL8856" s="36">
        <v>116.21</v>
      </c>
      <c r="AM8856" s="33">
        <v>365</v>
      </c>
      <c r="AN8856" s="37"/>
      <c r="AP8856" s="33"/>
      <c r="AQ8856">
        <v>80424</v>
      </c>
      <c r="AR8856" s="33" t="s">
        <v>1662</v>
      </c>
    </row>
    <row r="8857" spans="1:44" x14ac:dyDescent="0.25">
      <c r="A8857" s="33">
        <v>10732</v>
      </c>
      <c r="B8857" s="33" t="s">
        <v>991</v>
      </c>
      <c r="C8857" s="33">
        <v>101</v>
      </c>
      <c r="D8857" s="33" t="s">
        <v>851</v>
      </c>
      <c r="E8857" s="33"/>
      <c r="F8857" s="33" t="s">
        <v>859</v>
      </c>
      <c r="G8857" s="34">
        <v>9</v>
      </c>
      <c r="H8857" s="33">
        <v>44</v>
      </c>
      <c r="I8857" s="33">
        <v>7.3</v>
      </c>
      <c r="J8857" s="33">
        <v>12.6</v>
      </c>
      <c r="K8857" s="37">
        <v>1550</v>
      </c>
      <c r="L8857" s="35">
        <v>1.1375588823276856</v>
      </c>
      <c r="M8857" s="33"/>
      <c r="N8857" s="33">
        <v>94.903999999999996</v>
      </c>
      <c r="O8857" s="33">
        <v>45.875</v>
      </c>
      <c r="P8857" s="33"/>
      <c r="Q8857" s="33">
        <v>14.282000000000002</v>
      </c>
      <c r="R8857" s="33">
        <v>8.42</v>
      </c>
      <c r="S8857" s="33"/>
      <c r="T8857" s="33"/>
      <c r="U8857" s="33"/>
      <c r="V8857" s="33"/>
      <c r="W8857" s="33"/>
      <c r="Y8857" s="33">
        <v>4.21</v>
      </c>
      <c r="Z8857" s="33"/>
      <c r="AA8857" s="33"/>
      <c r="AB8857" s="33"/>
      <c r="AC8857" s="33">
        <v>0.25</v>
      </c>
      <c r="AD8857" s="33"/>
      <c r="AE8857" s="33"/>
      <c r="AF8857" s="33">
        <v>0</v>
      </c>
      <c r="AG8857" s="33"/>
      <c r="AH8857" s="33"/>
      <c r="AI8857" s="33">
        <v>12.48</v>
      </c>
      <c r="AJ8857" s="33" t="s">
        <v>413</v>
      </c>
      <c r="AK8857" s="36">
        <v>40.01</v>
      </c>
      <c r="AL8857" s="36">
        <v>116.21</v>
      </c>
      <c r="AM8857" s="33">
        <v>365</v>
      </c>
      <c r="AN8857" s="37"/>
      <c r="AP8857" s="33"/>
      <c r="AQ8857">
        <v>80424</v>
      </c>
      <c r="AR8857" s="33" t="s">
        <v>1662</v>
      </c>
    </row>
    <row r="8858" spans="1:44" x14ac:dyDescent="0.25">
      <c r="A8858" s="33">
        <v>10733</v>
      </c>
      <c r="B8858" s="33" t="s">
        <v>991</v>
      </c>
      <c r="C8858" s="33">
        <v>101</v>
      </c>
      <c r="D8858" s="33" t="s">
        <v>851</v>
      </c>
      <c r="E8858" s="33"/>
      <c r="F8858" s="33" t="s">
        <v>859</v>
      </c>
      <c r="G8858" s="34">
        <v>9</v>
      </c>
      <c r="H8858" s="33">
        <v>44</v>
      </c>
      <c r="I8858" s="33">
        <v>9.6</v>
      </c>
      <c r="J8858" s="33">
        <v>16.3</v>
      </c>
      <c r="K8858" s="37">
        <v>850</v>
      </c>
      <c r="L8858" s="35">
        <v>0.94482195564852545</v>
      </c>
      <c r="M8858" s="33"/>
      <c r="N8858" s="33">
        <v>114.539</v>
      </c>
      <c r="O8858" s="33">
        <v>44.914999999999999</v>
      </c>
      <c r="P8858" s="33"/>
      <c r="Q8858" s="33">
        <v>15.273999999999999</v>
      </c>
      <c r="R8858" s="33">
        <v>9.4659999999999993</v>
      </c>
      <c r="S8858" s="33"/>
      <c r="T8858" s="33"/>
      <c r="U8858" s="33"/>
      <c r="V8858" s="33"/>
      <c r="W8858" s="33"/>
      <c r="Y8858" s="33">
        <v>5.17</v>
      </c>
      <c r="Z8858" s="33"/>
      <c r="AA8858" s="33"/>
      <c r="AB8858" s="33"/>
      <c r="AC8858" s="33">
        <v>0.15</v>
      </c>
      <c r="AD8858" s="33"/>
      <c r="AE8858" s="33"/>
      <c r="AF8858" s="33">
        <v>0</v>
      </c>
      <c r="AG8858" s="33"/>
      <c r="AH8858" s="33"/>
      <c r="AI8858" s="33">
        <v>15.12</v>
      </c>
      <c r="AJ8858" s="33" t="s">
        <v>413</v>
      </c>
      <c r="AK8858" s="36">
        <v>40.01</v>
      </c>
      <c r="AL8858" s="36">
        <v>116.21</v>
      </c>
      <c r="AM8858" s="33">
        <v>365</v>
      </c>
      <c r="AN8858" s="37"/>
      <c r="AP8858" s="33"/>
      <c r="AQ8858">
        <v>80424</v>
      </c>
      <c r="AR8858" s="33" t="s">
        <v>1662</v>
      </c>
    </row>
    <row r="8859" spans="1:44" x14ac:dyDescent="0.25">
      <c r="A8859" s="33">
        <v>10734</v>
      </c>
      <c r="B8859" s="33" t="s">
        <v>888</v>
      </c>
      <c r="C8859" s="33">
        <v>180</v>
      </c>
      <c r="D8859" s="33" t="s">
        <v>851</v>
      </c>
      <c r="E8859" s="33"/>
      <c r="F8859" s="33" t="s">
        <v>859</v>
      </c>
      <c r="G8859" s="34"/>
      <c r="H8859" s="33">
        <v>44</v>
      </c>
      <c r="I8859" s="33">
        <v>6.81</v>
      </c>
      <c r="J8859" s="33">
        <v>11.42</v>
      </c>
      <c r="K8859" s="37">
        <v>1365</v>
      </c>
      <c r="L8859" s="35"/>
      <c r="M8859" s="33"/>
      <c r="N8859" s="33">
        <v>52.59</v>
      </c>
      <c r="O8859" s="33">
        <v>28.571000000000002</v>
      </c>
      <c r="P8859" s="33"/>
      <c r="Q8859" s="33">
        <v>16.29</v>
      </c>
      <c r="R8859" s="33">
        <v>10.475</v>
      </c>
      <c r="S8859" s="33"/>
      <c r="T8859" s="33"/>
      <c r="U8859" s="33"/>
      <c r="V8859" s="33"/>
      <c r="W8859" s="33"/>
      <c r="Y8859" s="33">
        <v>6.69</v>
      </c>
      <c r="Z8859" s="33"/>
      <c r="AA8859" s="33"/>
      <c r="AB8859" s="33"/>
      <c r="AC8859" s="33">
        <v>0.27</v>
      </c>
      <c r="AD8859" s="33"/>
      <c r="AE8859" s="33"/>
      <c r="AF8859" s="33">
        <v>0</v>
      </c>
      <c r="AG8859" s="33"/>
      <c r="AH8859" s="33"/>
      <c r="AI8859" s="33">
        <v>14.9</v>
      </c>
      <c r="AJ8859" s="33" t="s">
        <v>413</v>
      </c>
      <c r="AK8859" s="36">
        <v>40.01</v>
      </c>
      <c r="AL8859" s="36">
        <v>116.21</v>
      </c>
      <c r="AM8859" s="33">
        <v>365</v>
      </c>
      <c r="AN8859" s="37"/>
      <c r="AP8859" s="33"/>
      <c r="AQ8859">
        <v>80424</v>
      </c>
      <c r="AR8859" s="33" t="s">
        <v>1662</v>
      </c>
    </row>
    <row r="8860" spans="1:44" x14ac:dyDescent="0.25">
      <c r="A8860" s="33">
        <v>10735</v>
      </c>
      <c r="B8860" s="33" t="s">
        <v>990</v>
      </c>
      <c r="C8860" s="33">
        <v>180</v>
      </c>
      <c r="D8860" s="33" t="s">
        <v>851</v>
      </c>
      <c r="E8860" s="33"/>
      <c r="F8860" s="33" t="s">
        <v>859</v>
      </c>
      <c r="G8860" s="34">
        <v>5</v>
      </c>
      <c r="H8860" s="33">
        <v>41</v>
      </c>
      <c r="I8860" s="33">
        <v>20.100000000000001</v>
      </c>
      <c r="J8860" s="33">
        <v>28.1</v>
      </c>
      <c r="K8860" s="37">
        <v>456</v>
      </c>
      <c r="L8860" s="35">
        <v>0.7054330109686634</v>
      </c>
      <c r="M8860" s="33"/>
      <c r="N8860" s="33">
        <v>269.99599999999998</v>
      </c>
      <c r="O8860" s="33">
        <v>145.75</v>
      </c>
      <c r="P8860" s="33">
        <v>13.38</v>
      </c>
      <c r="Q8860" s="33">
        <v>15.46</v>
      </c>
      <c r="R8860" s="33">
        <v>2.2000000000000002</v>
      </c>
      <c r="S8860" s="33"/>
      <c r="T8860" s="33"/>
      <c r="U8860" s="33"/>
      <c r="V8860" s="33"/>
      <c r="W8860" s="33"/>
      <c r="Y8860" s="33"/>
      <c r="Z8860" s="33"/>
      <c r="AA8860" s="33"/>
      <c r="AB8860" s="33"/>
      <c r="AC8860" s="33"/>
      <c r="AD8860" s="33"/>
      <c r="AE8860" s="33"/>
      <c r="AF8860" s="33">
        <v>0</v>
      </c>
      <c r="AG8860" s="33">
        <v>2.91</v>
      </c>
      <c r="AH8860" s="33"/>
      <c r="AI8860" s="33">
        <v>3.4430000000000001</v>
      </c>
      <c r="AJ8860" s="33" t="s">
        <v>413</v>
      </c>
      <c r="AK8860" s="36">
        <v>26.16</v>
      </c>
      <c r="AL8860" s="36">
        <v>117.54</v>
      </c>
      <c r="AM8860" s="33">
        <v>200</v>
      </c>
      <c r="AN8860" s="37">
        <v>2003</v>
      </c>
      <c r="AP8860" s="33"/>
      <c r="AQ8860">
        <v>40118</v>
      </c>
      <c r="AR8860" s="33" t="s">
        <v>1663</v>
      </c>
    </row>
    <row r="8861" spans="1:44" x14ac:dyDescent="0.25">
      <c r="A8861" s="33">
        <v>10736</v>
      </c>
      <c r="B8861" s="33" t="s">
        <v>889</v>
      </c>
      <c r="C8861" s="33">
        <v>180</v>
      </c>
      <c r="D8861" s="33"/>
      <c r="E8861" s="33"/>
      <c r="F8861" s="33" t="s">
        <v>859</v>
      </c>
      <c r="G8861" s="34"/>
      <c r="H8861" s="33">
        <v>41</v>
      </c>
      <c r="I8861" s="33">
        <v>17.760000000000002</v>
      </c>
      <c r="J8861" s="33">
        <v>17.02</v>
      </c>
      <c r="K8861" s="37">
        <v>1544</v>
      </c>
      <c r="L8861" s="35"/>
      <c r="M8861" s="33"/>
      <c r="N8861" s="33">
        <v>300.08300000000003</v>
      </c>
      <c r="O8861" s="33">
        <v>174.97</v>
      </c>
      <c r="P8861" s="33">
        <v>18.97</v>
      </c>
      <c r="Q8861" s="33">
        <v>26.430000000000003</v>
      </c>
      <c r="R8861" s="33">
        <v>7.52</v>
      </c>
      <c r="S8861" s="33"/>
      <c r="T8861" s="33"/>
      <c r="U8861" s="33"/>
      <c r="V8861" s="33"/>
      <c r="W8861" s="33"/>
      <c r="Y8861" s="33"/>
      <c r="Z8861" s="33"/>
      <c r="AA8861" s="33"/>
      <c r="AB8861" s="33"/>
      <c r="AC8861" s="33"/>
      <c r="AD8861" s="33"/>
      <c r="AE8861" s="33"/>
      <c r="AF8861" s="33">
        <v>0</v>
      </c>
      <c r="AG8861" s="33">
        <v>8.66</v>
      </c>
      <c r="AH8861" s="33"/>
      <c r="AI8861" s="33">
        <v>6.7409999999999997</v>
      </c>
      <c r="AJ8861" s="33" t="s">
        <v>413</v>
      </c>
      <c r="AK8861" s="36">
        <v>26.16</v>
      </c>
      <c r="AL8861" s="36">
        <v>117.54</v>
      </c>
      <c r="AM8861" s="33">
        <v>200</v>
      </c>
      <c r="AN8861" s="37">
        <v>2003</v>
      </c>
      <c r="AP8861" s="33"/>
      <c r="AQ8861">
        <v>40118</v>
      </c>
      <c r="AR8861" s="33" t="s">
        <v>1663</v>
      </c>
    </row>
    <row r="8862" spans="1:44" x14ac:dyDescent="0.25">
      <c r="A8862" s="33">
        <v>10737</v>
      </c>
      <c r="B8862" s="33" t="s">
        <v>890</v>
      </c>
      <c r="C8862" s="33">
        <v>180</v>
      </c>
      <c r="D8862" s="33"/>
      <c r="E8862" s="33"/>
      <c r="F8862" s="33" t="s">
        <v>859</v>
      </c>
      <c r="G8862" s="34"/>
      <c r="H8862" s="33">
        <v>41</v>
      </c>
      <c r="I8862" s="33">
        <v>14.32</v>
      </c>
      <c r="J8862" s="33">
        <v>16.91</v>
      </c>
      <c r="K8862" s="37">
        <v>1250</v>
      </c>
      <c r="L8862" s="35"/>
      <c r="M8862" s="33"/>
      <c r="N8862" s="33">
        <v>193.26400000000001</v>
      </c>
      <c r="O8862" s="33">
        <v>148.6</v>
      </c>
      <c r="P8862" s="33">
        <v>14.46</v>
      </c>
      <c r="Q8862" s="33">
        <v>22.869999999999997</v>
      </c>
      <c r="R8862" s="33">
        <v>6.24</v>
      </c>
      <c r="S8862" s="33"/>
      <c r="T8862" s="33"/>
      <c r="U8862" s="33"/>
      <c r="V8862" s="33"/>
      <c r="W8862" s="33"/>
      <c r="Y8862" s="33"/>
      <c r="Z8862" s="33"/>
      <c r="AA8862" s="33"/>
      <c r="AB8862" s="33"/>
      <c r="AC8862" s="33"/>
      <c r="AD8862" s="33"/>
      <c r="AE8862" s="33"/>
      <c r="AF8862" s="33">
        <v>0</v>
      </c>
      <c r="AG8862" s="33">
        <v>6.87</v>
      </c>
      <c r="AH8862" s="33"/>
      <c r="AI8862" s="33">
        <v>8.0419999999999998</v>
      </c>
      <c r="AJ8862" s="33" t="s">
        <v>413</v>
      </c>
      <c r="AK8862" s="36">
        <v>26.16</v>
      </c>
      <c r="AL8862" s="36">
        <v>117.54</v>
      </c>
      <c r="AM8862" s="33">
        <v>200</v>
      </c>
      <c r="AN8862" s="37">
        <v>2003</v>
      </c>
      <c r="AP8862" s="33"/>
      <c r="AQ8862">
        <v>40118</v>
      </c>
      <c r="AR8862" s="33" t="s">
        <v>1663</v>
      </c>
    </row>
    <row r="8863" spans="1:44" x14ac:dyDescent="0.25">
      <c r="A8863" s="33">
        <v>10738</v>
      </c>
      <c r="B8863" s="33" t="s">
        <v>891</v>
      </c>
      <c r="C8863" s="33">
        <v>180</v>
      </c>
      <c r="D8863" s="33"/>
      <c r="E8863" s="33"/>
      <c r="F8863" s="33" t="s">
        <v>859</v>
      </c>
      <c r="G8863" s="34"/>
      <c r="H8863" s="33">
        <v>41</v>
      </c>
      <c r="I8863" s="33">
        <v>13.25</v>
      </c>
      <c r="J8863" s="33">
        <v>17.34</v>
      </c>
      <c r="K8863" s="37">
        <v>1232</v>
      </c>
      <c r="L8863" s="35"/>
      <c r="M8863" s="33"/>
      <c r="N8863" s="33">
        <v>185.42699999999999</v>
      </c>
      <c r="O8863" s="33">
        <v>137.43</v>
      </c>
      <c r="P8863" s="33">
        <v>12.51</v>
      </c>
      <c r="Q8863" s="33">
        <v>30.229999999999997</v>
      </c>
      <c r="R8863" s="33">
        <v>9.57</v>
      </c>
      <c r="S8863" s="33"/>
      <c r="T8863" s="33"/>
      <c r="U8863" s="33"/>
      <c r="V8863" s="33"/>
      <c r="W8863" s="33"/>
      <c r="Y8863" s="33"/>
      <c r="Z8863" s="33"/>
      <c r="AA8863" s="33"/>
      <c r="AB8863" s="33"/>
      <c r="AC8863" s="33"/>
      <c r="AD8863" s="33"/>
      <c r="AE8863" s="33"/>
      <c r="AF8863" s="33">
        <v>0</v>
      </c>
      <c r="AG8863" s="33">
        <v>7.31</v>
      </c>
      <c r="AH8863" s="33"/>
      <c r="AI8863" s="33">
        <v>7.1509999999999998</v>
      </c>
      <c r="AJ8863" s="33" t="s">
        <v>413</v>
      </c>
      <c r="AK8863" s="36">
        <v>26.16</v>
      </c>
      <c r="AL8863" s="36">
        <v>117.54</v>
      </c>
      <c r="AM8863" s="33">
        <v>200</v>
      </c>
      <c r="AN8863" s="37">
        <v>2003</v>
      </c>
      <c r="AP8863" s="33"/>
      <c r="AQ8863">
        <v>40118</v>
      </c>
      <c r="AR8863" s="33" t="s">
        <v>1663</v>
      </c>
    </row>
    <row r="8864" spans="1:44" x14ac:dyDescent="0.25">
      <c r="A8864" s="33">
        <v>10739</v>
      </c>
      <c r="B8864" s="33" t="s">
        <v>892</v>
      </c>
      <c r="C8864" s="33">
        <v>180</v>
      </c>
      <c r="D8864" s="33"/>
      <c r="E8864" s="33"/>
      <c r="F8864" s="33" t="s">
        <v>859</v>
      </c>
      <c r="G8864" s="34"/>
      <c r="H8864" s="33">
        <v>41</v>
      </c>
      <c r="I8864" s="33">
        <v>14.84</v>
      </c>
      <c r="J8864" s="33">
        <v>17.3</v>
      </c>
      <c r="K8864" s="37">
        <v>1260</v>
      </c>
      <c r="L8864" s="35"/>
      <c r="M8864" s="33"/>
      <c r="N8864" s="33">
        <v>211.41300000000001</v>
      </c>
      <c r="O8864" s="33">
        <v>163.65</v>
      </c>
      <c r="P8864" s="33">
        <v>15.67</v>
      </c>
      <c r="Q8864" s="33">
        <v>25.810000000000002</v>
      </c>
      <c r="R8864" s="33">
        <v>7.5</v>
      </c>
      <c r="S8864" s="33"/>
      <c r="T8864" s="33"/>
      <c r="U8864" s="33"/>
      <c r="V8864" s="33"/>
      <c r="W8864" s="33"/>
      <c r="Y8864" s="33"/>
      <c r="Z8864" s="33"/>
      <c r="AA8864" s="33"/>
      <c r="AB8864" s="33"/>
      <c r="AC8864" s="33"/>
      <c r="AD8864" s="33"/>
      <c r="AE8864" s="33"/>
      <c r="AF8864" s="33">
        <v>0</v>
      </c>
      <c r="AG8864" s="33">
        <v>7.29</v>
      </c>
      <c r="AH8864" s="33"/>
      <c r="AI8864" s="33">
        <v>7.5330000000000004</v>
      </c>
      <c r="AJ8864" s="33" t="s">
        <v>413</v>
      </c>
      <c r="AK8864" s="36">
        <v>26.16</v>
      </c>
      <c r="AL8864" s="36">
        <v>117.54</v>
      </c>
      <c r="AM8864" s="33">
        <v>200</v>
      </c>
      <c r="AN8864" s="37">
        <v>2003</v>
      </c>
      <c r="AP8864" s="33"/>
      <c r="AQ8864">
        <v>40118</v>
      </c>
      <c r="AR8864" s="33" t="s">
        <v>1663</v>
      </c>
    </row>
    <row r="8865" spans="1:44" x14ac:dyDescent="0.25">
      <c r="A8865" s="33">
        <v>10740</v>
      </c>
      <c r="B8865" s="33" t="s">
        <v>893</v>
      </c>
      <c r="C8865" s="33">
        <v>180</v>
      </c>
      <c r="D8865" s="33"/>
      <c r="E8865" s="33"/>
      <c r="F8865" s="33" t="s">
        <v>859</v>
      </c>
      <c r="G8865" s="34"/>
      <c r="H8865" s="33">
        <v>41</v>
      </c>
      <c r="I8865" s="33">
        <v>13.78</v>
      </c>
      <c r="J8865" s="33">
        <v>18.16</v>
      </c>
      <c r="K8865" s="37">
        <v>1042</v>
      </c>
      <c r="L8865" s="35"/>
      <c r="M8865" s="33"/>
      <c r="N8865" s="33">
        <v>178.90700000000001</v>
      </c>
      <c r="O8865" s="33">
        <v>131.77000000000001</v>
      </c>
      <c r="P8865" s="33">
        <v>12.06</v>
      </c>
      <c r="Q8865" s="33">
        <v>22.279999999999998</v>
      </c>
      <c r="R8865" s="33">
        <v>4.71</v>
      </c>
      <c r="S8865" s="33"/>
      <c r="T8865" s="33"/>
      <c r="U8865" s="33"/>
      <c r="V8865" s="33"/>
      <c r="W8865" s="33"/>
      <c r="Y8865" s="33"/>
      <c r="Z8865" s="33"/>
      <c r="AA8865" s="33"/>
      <c r="AB8865" s="33"/>
      <c r="AC8865" s="33"/>
      <c r="AD8865" s="33"/>
      <c r="AE8865" s="33"/>
      <c r="AF8865" s="33">
        <v>0</v>
      </c>
      <c r="AG8865" s="33">
        <v>6.97</v>
      </c>
      <c r="AH8865" s="33"/>
      <c r="AI8865" s="33">
        <v>6.149</v>
      </c>
      <c r="AJ8865" s="33" t="s">
        <v>413</v>
      </c>
      <c r="AK8865" s="36">
        <v>26.16</v>
      </c>
      <c r="AL8865" s="36">
        <v>117.54</v>
      </c>
      <c r="AM8865" s="33">
        <v>200</v>
      </c>
      <c r="AN8865" s="37">
        <v>2003</v>
      </c>
      <c r="AP8865" s="33"/>
      <c r="AQ8865">
        <v>40118</v>
      </c>
      <c r="AR8865" s="33" t="s">
        <v>1663</v>
      </c>
    </row>
    <row r="8866" spans="1:44" x14ac:dyDescent="0.25">
      <c r="A8866" s="33">
        <v>10741</v>
      </c>
      <c r="B8866" s="33" t="s">
        <v>894</v>
      </c>
      <c r="C8866" s="33">
        <v>180</v>
      </c>
      <c r="D8866" s="33"/>
      <c r="E8866" s="33"/>
      <c r="F8866" s="33" t="s">
        <v>859</v>
      </c>
      <c r="G8866" s="34"/>
      <c r="H8866" s="33">
        <v>41</v>
      </c>
      <c r="I8866" s="33">
        <v>12.72</v>
      </c>
      <c r="J8866" s="33">
        <v>14.29</v>
      </c>
      <c r="K8866" s="37">
        <v>1575</v>
      </c>
      <c r="L8866" s="35"/>
      <c r="M8866" s="33"/>
      <c r="N8866" s="33">
        <v>154.44499999999999</v>
      </c>
      <c r="O8866" s="33">
        <v>144.4</v>
      </c>
      <c r="P8866" s="33">
        <v>10.62</v>
      </c>
      <c r="Q8866" s="33">
        <v>20.079999999999998</v>
      </c>
      <c r="R8866" s="33">
        <v>7.73</v>
      </c>
      <c r="S8866" s="33"/>
      <c r="T8866" s="33"/>
      <c r="U8866" s="33"/>
      <c r="V8866" s="33"/>
      <c r="W8866" s="33"/>
      <c r="Y8866" s="33"/>
      <c r="Z8866" s="33"/>
      <c r="AA8866" s="33"/>
      <c r="AB8866" s="33"/>
      <c r="AC8866" s="33"/>
      <c r="AD8866" s="33"/>
      <c r="AE8866" s="33"/>
      <c r="AF8866" s="33">
        <v>0</v>
      </c>
      <c r="AG8866" s="33">
        <v>6.47</v>
      </c>
      <c r="AH8866" s="33"/>
      <c r="AI8866" s="33">
        <v>7.1369999999999996</v>
      </c>
      <c r="AJ8866" s="33" t="s">
        <v>413</v>
      </c>
      <c r="AK8866" s="36">
        <v>26.16</v>
      </c>
      <c r="AL8866" s="36">
        <v>117.54</v>
      </c>
      <c r="AM8866" s="33">
        <v>200</v>
      </c>
      <c r="AN8866" s="37">
        <v>2003</v>
      </c>
      <c r="AP8866" s="33"/>
      <c r="AQ8866">
        <v>40118</v>
      </c>
      <c r="AR8866" s="33" t="s">
        <v>1663</v>
      </c>
    </row>
    <row r="8867" spans="1:44" x14ac:dyDescent="0.25">
      <c r="A8867" s="33">
        <v>10742</v>
      </c>
      <c r="B8867" s="33" t="s">
        <v>167</v>
      </c>
      <c r="C8867" s="33">
        <v>180</v>
      </c>
      <c r="D8867" s="1" t="s">
        <v>148</v>
      </c>
      <c r="E8867" s="33"/>
      <c r="F8867" s="33" t="s">
        <v>859</v>
      </c>
      <c r="G8867" s="34"/>
      <c r="H8867" s="33">
        <v>5</v>
      </c>
      <c r="I8867" s="33"/>
      <c r="J8867" s="33"/>
      <c r="K8867" s="37">
        <v>2500</v>
      </c>
      <c r="L8867" s="35"/>
      <c r="M8867" s="33"/>
      <c r="N8867" s="33"/>
      <c r="O8867" s="33">
        <v>16.318999999999999</v>
      </c>
      <c r="P8867" s="33">
        <v>4.3620000000000001</v>
      </c>
      <c r="Q8867" s="33">
        <v>8.0679999999999996</v>
      </c>
      <c r="R8867" s="33">
        <v>2.7149999999999999</v>
      </c>
      <c r="S8867" s="33"/>
      <c r="T8867" s="33"/>
      <c r="U8867" s="33"/>
      <c r="V8867" s="33"/>
      <c r="W8867" s="33"/>
      <c r="Y8867" s="33"/>
      <c r="Z8867" s="33"/>
      <c r="AA8867" s="33"/>
      <c r="AB8867" s="33"/>
      <c r="AC8867" s="33"/>
      <c r="AD8867" s="33"/>
      <c r="AE8867" s="33"/>
      <c r="AF8867" s="33"/>
      <c r="AG8867" s="33">
        <v>0.27400000000000002</v>
      </c>
      <c r="AH8867" s="33"/>
      <c r="AI8867" s="33"/>
      <c r="AJ8867" s="33" t="s">
        <v>413</v>
      </c>
      <c r="AK8867" s="36">
        <v>28.8</v>
      </c>
      <c r="AL8867" s="36">
        <v>112.18</v>
      </c>
      <c r="AM8867" s="33">
        <v>125</v>
      </c>
      <c r="AN8867" s="33"/>
      <c r="AO8867" s="33">
        <v>1</v>
      </c>
      <c r="AP8867" s="33"/>
      <c r="AQ8867">
        <v>80415</v>
      </c>
      <c r="AR8867" s="33" t="s">
        <v>1664</v>
      </c>
    </row>
    <row r="8868" spans="1:44" x14ac:dyDescent="0.25">
      <c r="A8868" s="33">
        <v>10743</v>
      </c>
      <c r="B8868" s="33" t="s">
        <v>895</v>
      </c>
      <c r="C8868" s="33">
        <v>180</v>
      </c>
      <c r="D8868" s="1" t="s">
        <v>148</v>
      </c>
      <c r="E8868" s="33"/>
      <c r="F8868" s="33" t="s">
        <v>859</v>
      </c>
      <c r="G8868" s="34"/>
      <c r="H8868" s="33">
        <v>5</v>
      </c>
      <c r="I8868" s="33"/>
      <c r="J8868" s="33"/>
      <c r="K8868" s="37">
        <v>2500</v>
      </c>
      <c r="L8868" s="35"/>
      <c r="M8868" s="33"/>
      <c r="N8868" s="33"/>
      <c r="O8868" s="33">
        <v>14.331</v>
      </c>
      <c r="P8868" s="33">
        <v>4.2430000000000003</v>
      </c>
      <c r="Q8868" s="33">
        <v>7.4399999999999995</v>
      </c>
      <c r="R8868" s="33">
        <v>2.0150000000000001</v>
      </c>
      <c r="S8868" s="33"/>
      <c r="T8868" s="33"/>
      <c r="U8868" s="33"/>
      <c r="V8868" s="33"/>
      <c r="W8868" s="33"/>
      <c r="Y8868" s="33"/>
      <c r="Z8868" s="33"/>
      <c r="AA8868" s="33"/>
      <c r="AB8868" s="33"/>
      <c r="AC8868" s="33"/>
      <c r="AD8868" s="33"/>
      <c r="AE8868" s="33"/>
      <c r="AF8868" s="33"/>
      <c r="AG8868" s="33">
        <v>0.33700000000000002</v>
      </c>
      <c r="AH8868" s="33"/>
      <c r="AI8868" s="33"/>
      <c r="AJ8868" s="33" t="s">
        <v>413</v>
      </c>
      <c r="AK8868" s="36">
        <v>28.8</v>
      </c>
      <c r="AL8868" s="36">
        <v>112.18</v>
      </c>
      <c r="AM8868" s="33">
        <v>125</v>
      </c>
      <c r="AN8868" s="33"/>
      <c r="AO8868" s="33">
        <v>1</v>
      </c>
      <c r="AP8868" s="33"/>
      <c r="AQ8868">
        <v>80415</v>
      </c>
      <c r="AR8868" s="33" t="s">
        <v>1664</v>
      </c>
    </row>
    <row r="8869" spans="1:44" x14ac:dyDescent="0.25">
      <c r="A8869" s="33">
        <v>10744</v>
      </c>
      <c r="B8869" s="33" t="s">
        <v>1036</v>
      </c>
      <c r="C8869" s="33">
        <v>101</v>
      </c>
      <c r="D8869" s="33" t="s">
        <v>851</v>
      </c>
      <c r="E8869" s="33"/>
      <c r="F8869" s="33" t="s">
        <v>859</v>
      </c>
      <c r="G8869" s="34">
        <v>5</v>
      </c>
      <c r="H8869" s="33">
        <v>9</v>
      </c>
      <c r="I8869" s="33">
        <v>5.3</v>
      </c>
      <c r="J8869" s="33">
        <v>10</v>
      </c>
      <c r="K8869" s="37">
        <v>2505</v>
      </c>
      <c r="L8869" s="35">
        <v>1.0674809440618416</v>
      </c>
      <c r="M8869" s="33"/>
      <c r="N8869" s="33">
        <v>54.046999999999997</v>
      </c>
      <c r="O8869" s="33">
        <v>21.44</v>
      </c>
      <c r="P8869" s="33"/>
      <c r="Q8869" s="33">
        <v>10.280000000000001</v>
      </c>
      <c r="R8869" s="33">
        <v>5.82</v>
      </c>
      <c r="S8869" s="33"/>
      <c r="T8869" s="33"/>
      <c r="U8869" s="33"/>
      <c r="V8869" s="33"/>
      <c r="W8869" s="33"/>
      <c r="Y8869" s="33"/>
      <c r="Z8869" s="33"/>
      <c r="AA8869" s="33"/>
      <c r="AB8869" s="33"/>
      <c r="AC8869" s="33"/>
      <c r="AD8869" s="33"/>
      <c r="AE8869" s="33"/>
      <c r="AF8869" s="33"/>
      <c r="AG8869" s="33"/>
      <c r="AH8869" s="33"/>
      <c r="AI8869" s="33"/>
      <c r="AJ8869" s="33" t="s">
        <v>413</v>
      </c>
      <c r="AK8869" s="36">
        <v>32.119999999999997</v>
      </c>
      <c r="AL8869" s="36">
        <v>119.22</v>
      </c>
      <c r="AM8869" s="33">
        <v>204</v>
      </c>
      <c r="AN8869" s="37"/>
      <c r="AP8869" s="33"/>
      <c r="AQ8869">
        <v>80415</v>
      </c>
      <c r="AR8869" s="33" t="s">
        <v>3338</v>
      </c>
    </row>
    <row r="8870" spans="1:44" x14ac:dyDescent="0.25">
      <c r="A8870" s="33">
        <v>10745</v>
      </c>
      <c r="B8870" s="33" t="s">
        <v>1036</v>
      </c>
      <c r="C8870" s="33">
        <v>101</v>
      </c>
      <c r="D8870" s="33" t="s">
        <v>851</v>
      </c>
      <c r="E8870" s="33"/>
      <c r="F8870" s="33" t="s">
        <v>859</v>
      </c>
      <c r="G8870" s="34">
        <v>5</v>
      </c>
      <c r="H8870" s="33">
        <v>9</v>
      </c>
      <c r="I8870" s="33">
        <v>5.4</v>
      </c>
      <c r="J8870" s="33">
        <v>10.8</v>
      </c>
      <c r="K8870" s="37">
        <v>2565</v>
      </c>
      <c r="L8870" s="35">
        <v>1.260330659377926</v>
      </c>
      <c r="M8870" s="33"/>
      <c r="N8870" s="33">
        <v>65.691000000000003</v>
      </c>
      <c r="O8870" s="33">
        <v>25.97</v>
      </c>
      <c r="P8870" s="33"/>
      <c r="Q8870" s="33">
        <v>13.79</v>
      </c>
      <c r="R8870" s="33">
        <v>7.41</v>
      </c>
      <c r="S8870" s="33"/>
      <c r="T8870" s="33"/>
      <c r="U8870" s="33"/>
      <c r="V8870" s="33"/>
      <c r="W8870" s="33"/>
      <c r="Y8870" s="33"/>
      <c r="Z8870" s="33"/>
      <c r="AA8870" s="33"/>
      <c r="AB8870" s="33"/>
      <c r="AC8870" s="33"/>
      <c r="AD8870" s="33"/>
      <c r="AE8870" s="33"/>
      <c r="AF8870" s="33"/>
      <c r="AG8870" s="33"/>
      <c r="AH8870" s="33"/>
      <c r="AI8870" s="33"/>
      <c r="AJ8870" s="33" t="s">
        <v>413</v>
      </c>
      <c r="AK8870" s="36">
        <v>32.119999999999997</v>
      </c>
      <c r="AL8870" s="36">
        <v>119.22</v>
      </c>
      <c r="AM8870" s="33">
        <v>204</v>
      </c>
      <c r="AN8870" s="37"/>
      <c r="AP8870" s="33"/>
      <c r="AQ8870">
        <v>80415</v>
      </c>
      <c r="AR8870" s="33" t="s">
        <v>3338</v>
      </c>
    </row>
    <row r="8871" spans="1:44" x14ac:dyDescent="0.25">
      <c r="A8871" s="33">
        <v>10746</v>
      </c>
      <c r="B8871" s="33" t="s">
        <v>1036</v>
      </c>
      <c r="C8871" s="33">
        <v>101</v>
      </c>
      <c r="D8871" s="33" t="s">
        <v>851</v>
      </c>
      <c r="E8871" s="33"/>
      <c r="F8871" s="33" t="s">
        <v>859</v>
      </c>
      <c r="G8871" s="34">
        <v>5</v>
      </c>
      <c r="H8871" s="33">
        <v>9</v>
      </c>
      <c r="I8871" s="33">
        <v>5.5</v>
      </c>
      <c r="J8871" s="33">
        <v>9.3000000000000007</v>
      </c>
      <c r="K8871" s="37">
        <v>3585</v>
      </c>
      <c r="L8871" s="35">
        <v>1.2624143628070728</v>
      </c>
      <c r="M8871" s="33"/>
      <c r="N8871" s="33">
        <v>67.7</v>
      </c>
      <c r="O8871" s="33">
        <v>26.87</v>
      </c>
      <c r="P8871" s="33"/>
      <c r="Q8871" s="33">
        <v>12.81</v>
      </c>
      <c r="R8871" s="33">
        <v>7.24</v>
      </c>
      <c r="S8871" s="33"/>
      <c r="T8871" s="33"/>
      <c r="U8871" s="33"/>
      <c r="V8871" s="33"/>
      <c r="W8871" s="33"/>
      <c r="Y8871" s="33"/>
      <c r="Z8871" s="33"/>
      <c r="AA8871" s="33"/>
      <c r="AB8871" s="33"/>
      <c r="AC8871" s="33"/>
      <c r="AD8871" s="33"/>
      <c r="AE8871" s="33"/>
      <c r="AF8871" s="33"/>
      <c r="AG8871" s="33"/>
      <c r="AH8871" s="33"/>
      <c r="AI8871" s="33"/>
      <c r="AJ8871" s="33" t="s">
        <v>413</v>
      </c>
      <c r="AK8871" s="36">
        <v>32.119999999999997</v>
      </c>
      <c r="AL8871" s="36">
        <v>119.22</v>
      </c>
      <c r="AM8871" s="33">
        <v>204</v>
      </c>
      <c r="AN8871" s="37"/>
      <c r="AP8871" s="33"/>
      <c r="AQ8871">
        <v>80415</v>
      </c>
      <c r="AR8871" s="33" t="s">
        <v>3338</v>
      </c>
    </row>
    <row r="8872" spans="1:44" x14ac:dyDescent="0.25">
      <c r="A8872" s="33">
        <v>10747</v>
      </c>
      <c r="B8872" s="33" t="s">
        <v>1036</v>
      </c>
      <c r="C8872" s="33">
        <v>101</v>
      </c>
      <c r="D8872" s="33" t="s">
        <v>851</v>
      </c>
      <c r="E8872" s="33"/>
      <c r="F8872" s="33" t="s">
        <v>859</v>
      </c>
      <c r="G8872" s="34">
        <v>5</v>
      </c>
      <c r="H8872" s="33">
        <v>9</v>
      </c>
      <c r="I8872" s="33">
        <v>5.5</v>
      </c>
      <c r="J8872" s="33">
        <v>9.9</v>
      </c>
      <c r="K8872" s="37">
        <v>3900</v>
      </c>
      <c r="L8872" s="35">
        <v>1.5674636473146191</v>
      </c>
      <c r="M8872" s="33"/>
      <c r="N8872" s="33">
        <v>84.058999999999997</v>
      </c>
      <c r="O8872" s="33">
        <v>33.28</v>
      </c>
      <c r="P8872" s="33"/>
      <c r="Q8872" s="33">
        <v>17.119999999999997</v>
      </c>
      <c r="R8872" s="33">
        <v>9.31</v>
      </c>
      <c r="S8872" s="33"/>
      <c r="T8872" s="33"/>
      <c r="U8872" s="33"/>
      <c r="V8872" s="33"/>
      <c r="W8872" s="33"/>
      <c r="Y8872" s="33"/>
      <c r="Z8872" s="33"/>
      <c r="AA8872" s="33"/>
      <c r="AB8872" s="33"/>
      <c r="AC8872" s="33"/>
      <c r="AD8872" s="33"/>
      <c r="AE8872" s="33"/>
      <c r="AF8872" s="33"/>
      <c r="AG8872" s="33"/>
      <c r="AH8872" s="33"/>
      <c r="AI8872" s="33"/>
      <c r="AJ8872" s="33" t="s">
        <v>413</v>
      </c>
      <c r="AK8872" s="36">
        <v>32.119999999999997</v>
      </c>
      <c r="AL8872" s="36">
        <v>119.22</v>
      </c>
      <c r="AM8872" s="33">
        <v>204</v>
      </c>
      <c r="AN8872" s="37"/>
      <c r="AP8872" s="33"/>
      <c r="AQ8872">
        <v>80415</v>
      </c>
      <c r="AR8872" s="33" t="s">
        <v>3338</v>
      </c>
    </row>
    <row r="8873" spans="1:44" x14ac:dyDescent="0.25">
      <c r="A8873" s="33">
        <v>10748</v>
      </c>
      <c r="B8873" s="33" t="s">
        <v>1036</v>
      </c>
      <c r="C8873" s="33">
        <v>101</v>
      </c>
      <c r="D8873" s="33" t="s">
        <v>851</v>
      </c>
      <c r="E8873" s="33"/>
      <c r="F8873" s="33" t="s">
        <v>859</v>
      </c>
      <c r="G8873" s="34">
        <v>5</v>
      </c>
      <c r="H8873" s="33">
        <v>9</v>
      </c>
      <c r="I8873" s="33">
        <v>5.4</v>
      </c>
      <c r="J8873" s="33">
        <v>9.1</v>
      </c>
      <c r="K8873" s="37">
        <v>4425</v>
      </c>
      <c r="L8873" s="35">
        <v>1.5105319370102885</v>
      </c>
      <c r="M8873" s="33"/>
      <c r="N8873" s="33">
        <v>78.731999999999999</v>
      </c>
      <c r="O8873" s="33">
        <v>31.28</v>
      </c>
      <c r="P8873" s="33"/>
      <c r="Q8873" s="33">
        <v>14.639999999999999</v>
      </c>
      <c r="R8873" s="33">
        <v>8.35</v>
      </c>
      <c r="S8873" s="33"/>
      <c r="T8873" s="33"/>
      <c r="U8873" s="33"/>
      <c r="V8873" s="33"/>
      <c r="W8873" s="33"/>
      <c r="Y8873" s="33"/>
      <c r="Z8873" s="33"/>
      <c r="AA8873" s="33"/>
      <c r="AB8873" s="33"/>
      <c r="AC8873" s="33"/>
      <c r="AD8873" s="33"/>
      <c r="AE8873" s="33"/>
      <c r="AF8873" s="33"/>
      <c r="AG8873" s="33"/>
      <c r="AH8873" s="33"/>
      <c r="AI8873" s="33"/>
      <c r="AJ8873" s="33" t="s">
        <v>413</v>
      </c>
      <c r="AK8873" s="36">
        <v>32.119999999999997</v>
      </c>
      <c r="AL8873" s="36">
        <v>119.22</v>
      </c>
      <c r="AM8873" s="33">
        <v>204</v>
      </c>
      <c r="AN8873" s="37"/>
      <c r="AP8873" s="33"/>
      <c r="AQ8873">
        <v>80415</v>
      </c>
      <c r="AR8873" s="33" t="s">
        <v>3338</v>
      </c>
    </row>
    <row r="8874" spans="1:44" x14ac:dyDescent="0.25">
      <c r="A8874" s="33">
        <v>10749</v>
      </c>
      <c r="B8874" s="33" t="s">
        <v>167</v>
      </c>
      <c r="C8874" s="33">
        <v>180</v>
      </c>
      <c r="D8874" s="1" t="s">
        <v>148</v>
      </c>
      <c r="E8874" s="33"/>
      <c r="F8874" s="33" t="s">
        <v>859</v>
      </c>
      <c r="G8874" s="34"/>
      <c r="H8874" s="33">
        <v>10</v>
      </c>
      <c r="I8874" s="33">
        <v>9.89</v>
      </c>
      <c r="J8874" s="33">
        <v>11.01</v>
      </c>
      <c r="K8874" s="37">
        <v>2175</v>
      </c>
      <c r="L8874" s="35"/>
      <c r="M8874" s="33"/>
      <c r="N8874" s="33">
        <v>104.71899999999999</v>
      </c>
      <c r="O8874" s="33">
        <v>34.85</v>
      </c>
      <c r="P8874" s="33">
        <v>4.72</v>
      </c>
      <c r="Q8874" s="33">
        <v>8.9199999999999982</v>
      </c>
      <c r="R8874" s="33">
        <v>10.82</v>
      </c>
      <c r="S8874" s="33"/>
      <c r="T8874" s="33"/>
      <c r="U8874" s="33"/>
      <c r="V8874" s="33"/>
      <c r="W8874" s="33"/>
      <c r="Y8874" s="33">
        <v>4.6100000000000003</v>
      </c>
      <c r="Z8874" s="33"/>
      <c r="AA8874" s="33"/>
      <c r="AB8874" s="33"/>
      <c r="AC8874" s="33">
        <v>2.23</v>
      </c>
      <c r="AD8874" s="33"/>
      <c r="AE8874" s="33"/>
      <c r="AF8874" s="33">
        <v>0</v>
      </c>
      <c r="AG8874" s="33"/>
      <c r="AH8874" s="33"/>
      <c r="AI8874" s="33">
        <v>1.97</v>
      </c>
      <c r="AJ8874" s="33" t="s">
        <v>413</v>
      </c>
      <c r="AK8874" s="36">
        <v>26.78</v>
      </c>
      <c r="AL8874" s="36">
        <v>109.63</v>
      </c>
      <c r="AM8874" s="33">
        <v>400</v>
      </c>
      <c r="AN8874" s="37"/>
      <c r="AP8874" s="33"/>
      <c r="AQ8874">
        <v>80101</v>
      </c>
      <c r="AR8874" s="33" t="s">
        <v>3339</v>
      </c>
    </row>
    <row r="8875" spans="1:44" x14ac:dyDescent="0.25">
      <c r="A8875" s="33">
        <v>10750</v>
      </c>
      <c r="B8875" s="33" t="s">
        <v>167</v>
      </c>
      <c r="C8875" s="33">
        <v>180</v>
      </c>
      <c r="D8875" s="1" t="s">
        <v>148</v>
      </c>
      <c r="E8875" s="33"/>
      <c r="F8875" s="33" t="s">
        <v>859</v>
      </c>
      <c r="G8875" s="34"/>
      <c r="H8875" s="33">
        <v>14</v>
      </c>
      <c r="I8875" s="33">
        <v>11.02</v>
      </c>
      <c r="J8875" s="33">
        <v>12.61</v>
      </c>
      <c r="K8875" s="37">
        <v>2145</v>
      </c>
      <c r="L8875" s="35"/>
      <c r="M8875" s="33"/>
      <c r="N8875" s="33">
        <v>150.94999999999999</v>
      </c>
      <c r="O8875" s="33">
        <v>78.83</v>
      </c>
      <c r="P8875" s="33">
        <v>12.13</v>
      </c>
      <c r="Q8875" s="33">
        <v>17.25</v>
      </c>
      <c r="R8875" s="33">
        <v>14.25</v>
      </c>
      <c r="S8875" s="33"/>
      <c r="T8875" s="33"/>
      <c r="U8875" s="33"/>
      <c r="V8875" s="33"/>
      <c r="W8875" s="33"/>
      <c r="Y8875" s="33">
        <v>1.64</v>
      </c>
      <c r="Z8875" s="33"/>
      <c r="AA8875" s="33"/>
      <c r="AB8875" s="33"/>
      <c r="AC8875" s="33">
        <v>0.9</v>
      </c>
      <c r="AD8875" s="33"/>
      <c r="AE8875" s="33"/>
      <c r="AF8875" s="33">
        <v>0</v>
      </c>
      <c r="AG8875" s="33"/>
      <c r="AH8875" s="33"/>
      <c r="AI8875" s="33">
        <v>3.07</v>
      </c>
      <c r="AJ8875" s="33" t="s">
        <v>413</v>
      </c>
      <c r="AK8875" s="36">
        <v>26.78</v>
      </c>
      <c r="AL8875" s="36">
        <v>109.63</v>
      </c>
      <c r="AM8875" s="33">
        <v>400</v>
      </c>
      <c r="AN8875" s="37"/>
      <c r="AP8875" s="33"/>
      <c r="AQ8875">
        <v>80101</v>
      </c>
      <c r="AR8875" s="33" t="s">
        <v>3339</v>
      </c>
    </row>
    <row r="8876" spans="1:44" x14ac:dyDescent="0.25">
      <c r="A8876" s="33">
        <v>10751</v>
      </c>
      <c r="B8876" s="33" t="s">
        <v>1032</v>
      </c>
      <c r="C8876" s="33">
        <v>180</v>
      </c>
      <c r="D8876" s="33" t="s">
        <v>1025</v>
      </c>
      <c r="E8876" s="33"/>
      <c r="F8876" s="33" t="s">
        <v>864</v>
      </c>
      <c r="G8876" s="34">
        <v>6</v>
      </c>
      <c r="H8876" s="33">
        <v>200</v>
      </c>
      <c r="I8876" s="33">
        <v>33.6</v>
      </c>
      <c r="J8876" s="33">
        <v>45.6</v>
      </c>
      <c r="K8876" s="37"/>
      <c r="L8876" s="35"/>
      <c r="M8876" s="33"/>
      <c r="N8876" s="33"/>
      <c r="O8876" s="33">
        <v>194.59</v>
      </c>
      <c r="P8876" s="33"/>
      <c r="Q8876" s="33">
        <v>54.179999999999993</v>
      </c>
      <c r="R8876" s="33">
        <v>12.39</v>
      </c>
      <c r="S8876" s="33"/>
      <c r="T8876" s="33"/>
      <c r="U8876" s="33"/>
      <c r="V8876" s="33"/>
      <c r="W8876" s="33"/>
      <c r="Y8876" s="33">
        <v>2.5920000000000001</v>
      </c>
      <c r="Z8876" s="33">
        <v>2.0830000000000002</v>
      </c>
      <c r="AA8876" s="33">
        <v>2.5920000000000001</v>
      </c>
      <c r="AB8876" s="33">
        <v>4.3609999999999998</v>
      </c>
      <c r="AC8876" s="33">
        <v>4.4580000000000002</v>
      </c>
      <c r="AD8876" s="33"/>
      <c r="AE8876" s="33"/>
      <c r="AF8876" s="33">
        <v>111.53</v>
      </c>
      <c r="AG8876" s="33"/>
      <c r="AH8876" s="33"/>
      <c r="AI8876" s="33">
        <v>5.86</v>
      </c>
      <c r="AJ8876" s="33" t="s">
        <v>413</v>
      </c>
      <c r="AK8876" s="36">
        <v>29.71</v>
      </c>
      <c r="AL8876" s="36">
        <v>94.4</v>
      </c>
      <c r="AM8876" s="33">
        <v>3850</v>
      </c>
      <c r="AN8876" s="37"/>
      <c r="AP8876" s="33"/>
      <c r="AQ8876">
        <v>80514</v>
      </c>
      <c r="AR8876" s="33" t="s">
        <v>3340</v>
      </c>
    </row>
    <row r="8877" spans="1:44" x14ac:dyDescent="0.25">
      <c r="A8877" s="33">
        <v>10752</v>
      </c>
      <c r="B8877" s="33" t="s">
        <v>994</v>
      </c>
      <c r="C8877" s="33">
        <v>102</v>
      </c>
      <c r="D8877" s="33" t="s">
        <v>863</v>
      </c>
      <c r="E8877" s="33"/>
      <c r="F8877" s="33" t="s">
        <v>860</v>
      </c>
      <c r="G8877" s="34">
        <v>8</v>
      </c>
      <c r="H8877" s="33">
        <v>55</v>
      </c>
      <c r="I8877" s="33">
        <v>12.7</v>
      </c>
      <c r="J8877" s="33">
        <v>18.899999999999999</v>
      </c>
      <c r="K8877" s="37">
        <v>1263</v>
      </c>
      <c r="L8877" s="35">
        <v>1.0628550827356693</v>
      </c>
      <c r="M8877" s="33"/>
      <c r="N8877" s="33">
        <v>213.154</v>
      </c>
      <c r="O8877" s="33">
        <v>73.06</v>
      </c>
      <c r="P8877" s="33">
        <v>6.8</v>
      </c>
      <c r="Q8877" s="33">
        <v>27.220000000000002</v>
      </c>
      <c r="R8877" s="33">
        <v>20.66</v>
      </c>
      <c r="S8877" s="33"/>
      <c r="T8877" s="33"/>
      <c r="U8877" s="33"/>
      <c r="V8877" s="33"/>
      <c r="W8877" s="33"/>
      <c r="Y8877" s="33">
        <v>0.63</v>
      </c>
      <c r="Z8877" s="33"/>
      <c r="AA8877" s="33"/>
      <c r="AB8877" s="33"/>
      <c r="AC8877" s="33">
        <v>12.26</v>
      </c>
      <c r="AD8877" s="33"/>
      <c r="AE8877" s="33"/>
      <c r="AF8877" s="33">
        <v>0</v>
      </c>
      <c r="AG8877" s="33"/>
      <c r="AH8877" s="33"/>
      <c r="AI8877" s="33">
        <v>10.39</v>
      </c>
      <c r="AJ8877" s="33" t="s">
        <v>413</v>
      </c>
      <c r="AK8877" s="36">
        <v>37.03</v>
      </c>
      <c r="AL8877" s="36">
        <v>101.8</v>
      </c>
      <c r="AM8877" s="33">
        <v>2800</v>
      </c>
      <c r="AN8877" s="37"/>
      <c r="AP8877" s="33"/>
      <c r="AQ8877">
        <v>81017</v>
      </c>
      <c r="AR8877" s="33" t="s">
        <v>1665</v>
      </c>
    </row>
    <row r="8878" spans="1:44" x14ac:dyDescent="0.25">
      <c r="A8878" s="33">
        <v>10753</v>
      </c>
      <c r="B8878" s="33" t="s">
        <v>771</v>
      </c>
      <c r="C8878" s="33">
        <v>180</v>
      </c>
      <c r="D8878" s="1" t="s">
        <v>1203</v>
      </c>
      <c r="E8878" s="33"/>
      <c r="F8878" s="33" t="s">
        <v>859</v>
      </c>
      <c r="G8878" s="34"/>
      <c r="H8878" s="33">
        <v>6</v>
      </c>
      <c r="I8878" s="33"/>
      <c r="J8878" s="33"/>
      <c r="K8878" s="37">
        <v>625</v>
      </c>
      <c r="L8878" s="35"/>
      <c r="M8878" s="33"/>
      <c r="N8878" s="33"/>
      <c r="O8878" s="33">
        <v>1.07</v>
      </c>
      <c r="P8878" s="33"/>
      <c r="Q8878" s="33">
        <v>0.46100000000000002</v>
      </c>
      <c r="R8878" s="33">
        <v>0.34</v>
      </c>
      <c r="S8878" s="33"/>
      <c r="T8878" s="33"/>
      <c r="U8878" s="33"/>
      <c r="V8878" s="33"/>
      <c r="W8878" s="33"/>
      <c r="Y8878" s="33"/>
      <c r="Z8878" s="33"/>
      <c r="AA8878" s="33"/>
      <c r="AB8878" s="33"/>
      <c r="AC8878" s="33"/>
      <c r="AD8878" s="33"/>
      <c r="AE8878" s="33"/>
      <c r="AF8878" s="33"/>
      <c r="AG8878" s="33"/>
      <c r="AH8878" s="33"/>
      <c r="AI8878" s="33"/>
      <c r="AJ8878" s="33" t="s">
        <v>413</v>
      </c>
      <c r="AK8878" s="36">
        <v>33.159999999999997</v>
      </c>
      <c r="AL8878" s="36">
        <v>119.31</v>
      </c>
      <c r="AM8878" s="33">
        <v>4</v>
      </c>
      <c r="AN8878" s="37"/>
      <c r="AP8878" s="33"/>
      <c r="AQ8878">
        <v>80415</v>
      </c>
      <c r="AR8878" s="33" t="s">
        <v>1666</v>
      </c>
    </row>
    <row r="8879" spans="1:44" x14ac:dyDescent="0.25">
      <c r="A8879" s="33">
        <v>10754</v>
      </c>
      <c r="B8879" s="33" t="s">
        <v>771</v>
      </c>
      <c r="C8879" s="33">
        <v>180</v>
      </c>
      <c r="D8879" s="1" t="s">
        <v>1203</v>
      </c>
      <c r="E8879" s="33"/>
      <c r="F8879" s="33" t="s">
        <v>859</v>
      </c>
      <c r="G8879" s="34"/>
      <c r="H8879" s="33">
        <v>6</v>
      </c>
      <c r="I8879" s="33"/>
      <c r="J8879" s="33"/>
      <c r="K8879" s="37">
        <v>1250</v>
      </c>
      <c r="L8879" s="35"/>
      <c r="M8879" s="33"/>
      <c r="N8879" s="33"/>
      <c r="O8879" s="33">
        <v>1.806</v>
      </c>
      <c r="P8879" s="33"/>
      <c r="Q8879" s="33">
        <v>0.879</v>
      </c>
      <c r="R8879" s="33">
        <v>0.625</v>
      </c>
      <c r="S8879" s="33"/>
      <c r="T8879" s="33"/>
      <c r="U8879" s="33"/>
      <c r="V8879" s="33"/>
      <c r="W8879" s="33"/>
      <c r="Y8879" s="33"/>
      <c r="Z8879" s="33"/>
      <c r="AA8879" s="33"/>
      <c r="AB8879" s="33"/>
      <c r="AC8879" s="33"/>
      <c r="AD8879" s="33"/>
      <c r="AE8879" s="33"/>
      <c r="AF8879" s="33"/>
      <c r="AG8879" s="33"/>
      <c r="AH8879" s="33"/>
      <c r="AI8879" s="33"/>
      <c r="AJ8879" s="33" t="s">
        <v>413</v>
      </c>
      <c r="AK8879" s="36">
        <v>33.159999999999997</v>
      </c>
      <c r="AL8879" s="36">
        <v>119.31</v>
      </c>
      <c r="AM8879" s="33">
        <v>4</v>
      </c>
      <c r="AN8879" s="37"/>
      <c r="AP8879" s="33"/>
      <c r="AQ8879">
        <v>80415</v>
      </c>
      <c r="AR8879" s="33" t="s">
        <v>1666</v>
      </c>
    </row>
    <row r="8880" spans="1:44" x14ac:dyDescent="0.25">
      <c r="A8880" s="33">
        <v>10755</v>
      </c>
      <c r="B8880" s="33" t="s">
        <v>771</v>
      </c>
      <c r="C8880" s="33">
        <v>180</v>
      </c>
      <c r="D8880" s="1" t="s">
        <v>1203</v>
      </c>
      <c r="E8880" s="33"/>
      <c r="F8880" s="33" t="s">
        <v>859</v>
      </c>
      <c r="G8880" s="34"/>
      <c r="H8880" s="33">
        <v>6</v>
      </c>
      <c r="I8880" s="33"/>
      <c r="J8880" s="33"/>
      <c r="K8880" s="37">
        <v>2500</v>
      </c>
      <c r="L8880" s="35"/>
      <c r="M8880" s="33"/>
      <c r="N8880" s="33"/>
      <c r="O8880" s="33">
        <v>3.3959999999999999</v>
      </c>
      <c r="P8880" s="33"/>
      <c r="Q8880" s="33">
        <v>1.7130000000000001</v>
      </c>
      <c r="R8880" s="33">
        <v>1.2090000000000001</v>
      </c>
      <c r="S8880" s="33"/>
      <c r="T8880" s="33"/>
      <c r="U8880" s="33"/>
      <c r="V8880" s="33"/>
      <c r="W8880" s="33"/>
      <c r="Y8880" s="33"/>
      <c r="Z8880" s="33"/>
      <c r="AA8880" s="33"/>
      <c r="AB8880" s="33"/>
      <c r="AC8880" s="33"/>
      <c r="AD8880" s="33"/>
      <c r="AE8880" s="33"/>
      <c r="AF8880" s="33"/>
      <c r="AG8880" s="33"/>
      <c r="AH8880" s="33"/>
      <c r="AI8880" s="33"/>
      <c r="AJ8880" s="33" t="s">
        <v>413</v>
      </c>
      <c r="AK8880" s="36">
        <v>33.159999999999997</v>
      </c>
      <c r="AL8880" s="36">
        <v>119.31</v>
      </c>
      <c r="AM8880" s="33">
        <v>4</v>
      </c>
      <c r="AN8880" s="37"/>
      <c r="AP8880" s="33"/>
      <c r="AQ8880">
        <v>80415</v>
      </c>
      <c r="AR8880" s="33" t="s">
        <v>1666</v>
      </c>
    </row>
    <row r="8881" spans="1:44" x14ac:dyDescent="0.25">
      <c r="A8881" s="33">
        <v>10756</v>
      </c>
      <c r="B8881" s="33" t="s">
        <v>771</v>
      </c>
      <c r="C8881" s="33">
        <v>180</v>
      </c>
      <c r="D8881" s="1" t="s">
        <v>1203</v>
      </c>
      <c r="E8881" s="33"/>
      <c r="F8881" s="33" t="s">
        <v>859</v>
      </c>
      <c r="G8881" s="34"/>
      <c r="H8881" s="33">
        <v>8</v>
      </c>
      <c r="I8881" s="33"/>
      <c r="J8881" s="33"/>
      <c r="K8881" s="37">
        <v>625</v>
      </c>
      <c r="L8881" s="35"/>
      <c r="M8881" s="33"/>
      <c r="N8881" s="33"/>
      <c r="O8881" s="33">
        <v>6.3570000000000002</v>
      </c>
      <c r="P8881" s="33"/>
      <c r="Q8881" s="33">
        <v>2.4350000000000001</v>
      </c>
      <c r="R8881" s="33">
        <v>1.1539999999999999</v>
      </c>
      <c r="S8881" s="33"/>
      <c r="T8881" s="33"/>
      <c r="U8881" s="33"/>
      <c r="V8881" s="33"/>
      <c r="W8881" s="33"/>
      <c r="Y8881" s="33"/>
      <c r="Z8881" s="33"/>
      <c r="AA8881" s="33"/>
      <c r="AB8881" s="33"/>
      <c r="AC8881" s="33"/>
      <c r="AD8881" s="33"/>
      <c r="AE8881" s="33"/>
      <c r="AF8881" s="33"/>
      <c r="AG8881" s="33"/>
      <c r="AH8881" s="33"/>
      <c r="AI8881" s="33"/>
      <c r="AJ8881" s="33" t="s">
        <v>413</v>
      </c>
      <c r="AK8881" s="36">
        <v>33.159999999999997</v>
      </c>
      <c r="AL8881" s="36">
        <v>119.31</v>
      </c>
      <c r="AM8881" s="33">
        <v>4</v>
      </c>
      <c r="AN8881" s="37"/>
      <c r="AP8881" s="33"/>
      <c r="AQ8881">
        <v>80415</v>
      </c>
      <c r="AR8881" s="33" t="s">
        <v>1666</v>
      </c>
    </row>
    <row r="8882" spans="1:44" x14ac:dyDescent="0.25">
      <c r="A8882" s="33">
        <v>10757</v>
      </c>
      <c r="B8882" s="33" t="s">
        <v>771</v>
      </c>
      <c r="C8882" s="33">
        <v>180</v>
      </c>
      <c r="D8882" s="1" t="s">
        <v>1203</v>
      </c>
      <c r="E8882" s="33"/>
      <c r="F8882" s="33" t="s">
        <v>859</v>
      </c>
      <c r="G8882" s="34"/>
      <c r="H8882" s="33">
        <v>8</v>
      </c>
      <c r="I8882" s="33"/>
      <c r="J8882" s="33"/>
      <c r="K8882" s="37">
        <v>1250</v>
      </c>
      <c r="L8882" s="35"/>
      <c r="M8882" s="33"/>
      <c r="N8882" s="33"/>
      <c r="O8882" s="33">
        <v>8.9529999999999994</v>
      </c>
      <c r="P8882" s="33"/>
      <c r="Q8882" s="33">
        <v>3.5819999999999999</v>
      </c>
      <c r="R8882" s="33">
        <v>1.825</v>
      </c>
      <c r="S8882" s="33"/>
      <c r="T8882" s="33"/>
      <c r="U8882" s="33"/>
      <c r="V8882" s="33"/>
      <c r="W8882" s="33"/>
      <c r="Y8882" s="33"/>
      <c r="Z8882" s="33"/>
      <c r="AA8882" s="33"/>
      <c r="AB8882" s="33"/>
      <c r="AC8882" s="33"/>
      <c r="AD8882" s="33"/>
      <c r="AE8882" s="33"/>
      <c r="AF8882" s="33"/>
      <c r="AG8882" s="33"/>
      <c r="AH8882" s="33"/>
      <c r="AI8882" s="33"/>
      <c r="AJ8882" s="33" t="s">
        <v>413</v>
      </c>
      <c r="AK8882" s="36">
        <v>33.159999999999997</v>
      </c>
      <c r="AL8882" s="36">
        <v>119.31</v>
      </c>
      <c r="AM8882" s="33">
        <v>4</v>
      </c>
      <c r="AN8882" s="37"/>
      <c r="AP8882" s="33"/>
      <c r="AQ8882">
        <v>80415</v>
      </c>
      <c r="AR8882" s="33" t="s">
        <v>1666</v>
      </c>
    </row>
    <row r="8883" spans="1:44" x14ac:dyDescent="0.25">
      <c r="A8883" s="33">
        <v>10758</v>
      </c>
      <c r="B8883" s="33" t="s">
        <v>771</v>
      </c>
      <c r="C8883" s="33">
        <v>180</v>
      </c>
      <c r="D8883" s="1" t="s">
        <v>1203</v>
      </c>
      <c r="E8883" s="33"/>
      <c r="F8883" s="33" t="s">
        <v>859</v>
      </c>
      <c r="G8883" s="34"/>
      <c r="H8883" s="33">
        <v>8</v>
      </c>
      <c r="I8883" s="33"/>
      <c r="J8883" s="33"/>
      <c r="K8883" s="37">
        <v>2500</v>
      </c>
      <c r="L8883" s="35"/>
      <c r="M8883" s="33"/>
      <c r="N8883" s="33"/>
      <c r="O8883" s="33">
        <v>10.882</v>
      </c>
      <c r="P8883" s="33"/>
      <c r="Q8883" s="33">
        <v>4.7639999999999993</v>
      </c>
      <c r="R8883" s="33">
        <v>2.637</v>
      </c>
      <c r="S8883" s="33"/>
      <c r="T8883" s="33"/>
      <c r="U8883" s="33"/>
      <c r="V8883" s="33"/>
      <c r="W8883" s="33"/>
      <c r="Y8883" s="33"/>
      <c r="Z8883" s="33"/>
      <c r="AA8883" s="33"/>
      <c r="AB8883" s="33"/>
      <c r="AC8883" s="33"/>
      <c r="AD8883" s="33"/>
      <c r="AE8883" s="33"/>
      <c r="AF8883" s="33"/>
      <c r="AG8883" s="33"/>
      <c r="AH8883" s="33"/>
      <c r="AI8883" s="33"/>
      <c r="AJ8883" s="33" t="s">
        <v>413</v>
      </c>
      <c r="AK8883" s="36">
        <v>33.159999999999997</v>
      </c>
      <c r="AL8883" s="36">
        <v>119.31</v>
      </c>
      <c r="AM8883" s="33">
        <v>4</v>
      </c>
      <c r="AN8883" s="37"/>
      <c r="AP8883" s="33"/>
      <c r="AQ8883">
        <v>80415</v>
      </c>
      <c r="AR8883" s="33" t="s">
        <v>1666</v>
      </c>
    </row>
    <row r="8884" spans="1:44" x14ac:dyDescent="0.25">
      <c r="A8884" s="33">
        <v>10759</v>
      </c>
      <c r="B8884" s="33" t="s">
        <v>771</v>
      </c>
      <c r="C8884" s="33">
        <v>180</v>
      </c>
      <c r="D8884" s="1" t="s">
        <v>1203</v>
      </c>
      <c r="E8884" s="33"/>
      <c r="F8884" s="33" t="s">
        <v>859</v>
      </c>
      <c r="G8884" s="34"/>
      <c r="H8884" s="33">
        <v>10</v>
      </c>
      <c r="I8884" s="33"/>
      <c r="J8884" s="33"/>
      <c r="K8884" s="37">
        <v>625</v>
      </c>
      <c r="L8884" s="35"/>
      <c r="M8884" s="33"/>
      <c r="N8884" s="33"/>
      <c r="O8884" s="33">
        <v>24.440999999999999</v>
      </c>
      <c r="P8884" s="33"/>
      <c r="Q8884" s="33">
        <v>8.74</v>
      </c>
      <c r="R8884" s="33">
        <v>2.9169999999999998</v>
      </c>
      <c r="S8884" s="33"/>
      <c r="T8884" s="33"/>
      <c r="U8884" s="33"/>
      <c r="V8884" s="33"/>
      <c r="W8884" s="33"/>
      <c r="Y8884" s="33"/>
      <c r="Z8884" s="33"/>
      <c r="AA8884" s="33"/>
      <c r="AB8884" s="33"/>
      <c r="AC8884" s="33"/>
      <c r="AD8884" s="33"/>
      <c r="AE8884" s="33"/>
      <c r="AF8884" s="33"/>
      <c r="AG8884" s="33"/>
      <c r="AH8884" s="33"/>
      <c r="AI8884" s="33"/>
      <c r="AJ8884" s="33" t="s">
        <v>413</v>
      </c>
      <c r="AK8884" s="36">
        <v>33.159999999999997</v>
      </c>
      <c r="AL8884" s="36">
        <v>119.31</v>
      </c>
      <c r="AM8884" s="33">
        <v>4</v>
      </c>
      <c r="AN8884" s="37"/>
      <c r="AP8884" s="33"/>
      <c r="AQ8884">
        <v>80415</v>
      </c>
      <c r="AR8884" s="33" t="s">
        <v>1666</v>
      </c>
    </row>
    <row r="8885" spans="1:44" x14ac:dyDescent="0.25">
      <c r="A8885" s="33">
        <v>10760</v>
      </c>
      <c r="B8885" s="33" t="s">
        <v>771</v>
      </c>
      <c r="C8885" s="33">
        <v>180</v>
      </c>
      <c r="D8885" s="1" t="s">
        <v>1203</v>
      </c>
      <c r="E8885" s="33"/>
      <c r="F8885" s="33" t="s">
        <v>859</v>
      </c>
      <c r="G8885" s="34"/>
      <c r="H8885" s="33">
        <v>10</v>
      </c>
      <c r="I8885" s="33"/>
      <c r="J8885" s="33"/>
      <c r="K8885" s="37">
        <v>1250</v>
      </c>
      <c r="L8885" s="35"/>
      <c r="M8885" s="33"/>
      <c r="N8885" s="33"/>
      <c r="O8885" s="33">
        <v>22.622</v>
      </c>
      <c r="P8885" s="33"/>
      <c r="Q8885" s="33">
        <v>8.0240000000000009</v>
      </c>
      <c r="R8885" s="33">
        <v>3.3860000000000001</v>
      </c>
      <c r="S8885" s="33"/>
      <c r="T8885" s="33"/>
      <c r="U8885" s="33"/>
      <c r="V8885" s="33"/>
      <c r="W8885" s="33"/>
      <c r="Y8885" s="33"/>
      <c r="Z8885" s="33"/>
      <c r="AA8885" s="33"/>
      <c r="AB8885" s="33"/>
      <c r="AC8885" s="33"/>
      <c r="AD8885" s="33"/>
      <c r="AE8885" s="33"/>
      <c r="AF8885" s="33"/>
      <c r="AG8885" s="33"/>
      <c r="AH8885" s="33"/>
      <c r="AI8885" s="33"/>
      <c r="AJ8885" s="33" t="s">
        <v>413</v>
      </c>
      <c r="AK8885" s="36">
        <v>33.159999999999997</v>
      </c>
      <c r="AL8885" s="36">
        <v>119.31</v>
      </c>
      <c r="AM8885" s="33">
        <v>4</v>
      </c>
      <c r="AN8885" s="37"/>
      <c r="AP8885" s="33"/>
      <c r="AQ8885">
        <v>80415</v>
      </c>
      <c r="AR8885" s="33" t="s">
        <v>1666</v>
      </c>
    </row>
    <row r="8886" spans="1:44" x14ac:dyDescent="0.25">
      <c r="A8886" s="33">
        <v>10761</v>
      </c>
      <c r="B8886" s="33" t="s">
        <v>771</v>
      </c>
      <c r="C8886" s="33">
        <v>180</v>
      </c>
      <c r="D8886" s="1" t="s">
        <v>1203</v>
      </c>
      <c r="E8886" s="33"/>
      <c r="F8886" s="33" t="s">
        <v>859</v>
      </c>
      <c r="G8886" s="34"/>
      <c r="H8886" s="33">
        <v>10</v>
      </c>
      <c r="I8886" s="33"/>
      <c r="J8886" s="33"/>
      <c r="K8886" s="37">
        <v>2500</v>
      </c>
      <c r="L8886" s="35"/>
      <c r="M8886" s="33"/>
      <c r="N8886" s="33"/>
      <c r="O8886" s="33">
        <v>26.128</v>
      </c>
      <c r="P8886" s="33"/>
      <c r="Q8886" s="33">
        <v>10.25</v>
      </c>
      <c r="R8886" s="33">
        <v>4.734</v>
      </c>
      <c r="S8886" s="33"/>
      <c r="T8886" s="33"/>
      <c r="U8886" s="33"/>
      <c r="V8886" s="33"/>
      <c r="W8886" s="33"/>
      <c r="Y8886" s="33"/>
      <c r="Z8886" s="33"/>
      <c r="AA8886" s="33"/>
      <c r="AB8886" s="33"/>
      <c r="AC8886" s="33"/>
      <c r="AD8886" s="33"/>
      <c r="AE8886" s="33"/>
      <c r="AF8886" s="33"/>
      <c r="AG8886" s="33"/>
      <c r="AH8886" s="33"/>
      <c r="AI8886" s="33"/>
      <c r="AJ8886" s="33" t="s">
        <v>413</v>
      </c>
      <c r="AK8886" s="36">
        <v>33.159999999999997</v>
      </c>
      <c r="AL8886" s="36">
        <v>119.31</v>
      </c>
      <c r="AM8886" s="33">
        <v>4</v>
      </c>
      <c r="AN8886" s="37"/>
      <c r="AP8886" s="33"/>
      <c r="AQ8886">
        <v>80415</v>
      </c>
      <c r="AR8886" s="33" t="s">
        <v>1666</v>
      </c>
    </row>
    <row r="8887" spans="1:44" x14ac:dyDescent="0.25">
      <c r="A8887" s="33">
        <v>10762</v>
      </c>
      <c r="B8887" s="33" t="s">
        <v>771</v>
      </c>
      <c r="C8887" s="33">
        <v>180</v>
      </c>
      <c r="D8887" s="1" t="s">
        <v>1203</v>
      </c>
      <c r="E8887" s="33"/>
      <c r="F8887" s="33" t="s">
        <v>859</v>
      </c>
      <c r="G8887" s="34"/>
      <c r="H8887" s="33">
        <v>12</v>
      </c>
      <c r="I8887" s="33"/>
      <c r="J8887" s="33"/>
      <c r="K8887" s="37">
        <v>625</v>
      </c>
      <c r="L8887" s="35"/>
      <c r="M8887" s="33"/>
      <c r="N8887" s="33"/>
      <c r="O8887" s="33">
        <v>36.326000000000001</v>
      </c>
      <c r="P8887" s="33"/>
      <c r="Q8887" s="33">
        <v>12.488999999999999</v>
      </c>
      <c r="R8887" s="33">
        <v>3.8130000000000002</v>
      </c>
      <c r="S8887" s="33"/>
      <c r="T8887" s="33"/>
      <c r="U8887" s="33"/>
      <c r="V8887" s="33"/>
      <c r="W8887" s="33"/>
      <c r="Y8887" s="33"/>
      <c r="Z8887" s="33"/>
      <c r="AA8887" s="33"/>
      <c r="AB8887" s="33"/>
      <c r="AC8887" s="33"/>
      <c r="AD8887" s="33"/>
      <c r="AE8887" s="33"/>
      <c r="AF8887" s="33"/>
      <c r="AG8887" s="33"/>
      <c r="AH8887" s="33"/>
      <c r="AI8887" s="33"/>
      <c r="AJ8887" s="33" t="s">
        <v>413</v>
      </c>
      <c r="AK8887" s="36">
        <v>33.159999999999997</v>
      </c>
      <c r="AL8887" s="36">
        <v>119.31</v>
      </c>
      <c r="AM8887" s="33">
        <v>4</v>
      </c>
      <c r="AN8887" s="37"/>
      <c r="AP8887" s="33"/>
      <c r="AQ8887">
        <v>80415</v>
      </c>
      <c r="AR8887" s="33" t="s">
        <v>1666</v>
      </c>
    </row>
    <row r="8888" spans="1:44" x14ac:dyDescent="0.25">
      <c r="A8888" s="33">
        <v>10763</v>
      </c>
      <c r="B8888" s="33" t="s">
        <v>771</v>
      </c>
      <c r="C8888" s="33">
        <v>180</v>
      </c>
      <c r="D8888" s="1" t="s">
        <v>1203</v>
      </c>
      <c r="E8888" s="33"/>
      <c r="F8888" s="33" t="s">
        <v>859</v>
      </c>
      <c r="G8888" s="34"/>
      <c r="H8888" s="33">
        <v>12</v>
      </c>
      <c r="I8888" s="33"/>
      <c r="J8888" s="33"/>
      <c r="K8888" s="37">
        <v>1250</v>
      </c>
      <c r="L8888" s="35"/>
      <c r="M8888" s="33"/>
      <c r="N8888" s="33"/>
      <c r="O8888" s="33">
        <v>32.658999999999999</v>
      </c>
      <c r="P8888" s="33"/>
      <c r="Q8888" s="33">
        <v>11.478000000000002</v>
      </c>
      <c r="R8888" s="33">
        <v>4.3730000000000002</v>
      </c>
      <c r="S8888" s="33"/>
      <c r="T8888" s="33"/>
      <c r="U8888" s="33"/>
      <c r="V8888" s="33"/>
      <c r="W8888" s="33"/>
      <c r="Y8888" s="33"/>
      <c r="Z8888" s="33"/>
      <c r="AA8888" s="33"/>
      <c r="AB8888" s="33"/>
      <c r="AC8888" s="33"/>
      <c r="AD8888" s="33"/>
      <c r="AE8888" s="33"/>
      <c r="AF8888" s="33"/>
      <c r="AG8888" s="33"/>
      <c r="AH8888" s="33"/>
      <c r="AI8888" s="33"/>
      <c r="AJ8888" s="33" t="s">
        <v>413</v>
      </c>
      <c r="AK8888" s="36">
        <v>33.159999999999997</v>
      </c>
      <c r="AL8888" s="36">
        <v>119.31</v>
      </c>
      <c r="AM8888" s="33">
        <v>4</v>
      </c>
      <c r="AN8888" s="37"/>
      <c r="AP8888" s="33"/>
      <c r="AQ8888">
        <v>80415</v>
      </c>
      <c r="AR8888" s="33" t="s">
        <v>1666</v>
      </c>
    </row>
    <row r="8889" spans="1:44" x14ac:dyDescent="0.25">
      <c r="A8889" s="33">
        <v>10764</v>
      </c>
      <c r="B8889" s="33" t="s">
        <v>771</v>
      </c>
      <c r="C8889" s="33">
        <v>180</v>
      </c>
      <c r="D8889" s="1" t="s">
        <v>1203</v>
      </c>
      <c r="E8889" s="33"/>
      <c r="F8889" s="33" t="s">
        <v>859</v>
      </c>
      <c r="G8889" s="34"/>
      <c r="H8889" s="33">
        <v>12</v>
      </c>
      <c r="I8889" s="33"/>
      <c r="J8889" s="33"/>
      <c r="K8889" s="37">
        <v>2500</v>
      </c>
      <c r="L8889" s="35"/>
      <c r="M8889" s="33"/>
      <c r="N8889" s="33"/>
      <c r="O8889" s="33">
        <v>41.487000000000002</v>
      </c>
      <c r="P8889" s="33"/>
      <c r="Q8889" s="33">
        <v>15.843</v>
      </c>
      <c r="R8889" s="33">
        <v>6.5049999999999999</v>
      </c>
      <c r="S8889" s="33"/>
      <c r="T8889" s="33"/>
      <c r="U8889" s="33"/>
      <c r="V8889" s="33"/>
      <c r="W8889" s="33"/>
      <c r="Y8889" s="33"/>
      <c r="Z8889" s="33"/>
      <c r="AA8889" s="33"/>
      <c r="AB8889" s="33"/>
      <c r="AC8889" s="33"/>
      <c r="AD8889" s="33"/>
      <c r="AE8889" s="33"/>
      <c r="AF8889" s="33"/>
      <c r="AG8889" s="33"/>
      <c r="AH8889" s="33"/>
      <c r="AI8889" s="33"/>
      <c r="AJ8889" s="33" t="s">
        <v>413</v>
      </c>
      <c r="AK8889" s="36">
        <v>33.159999999999997</v>
      </c>
      <c r="AL8889" s="36">
        <v>119.31</v>
      </c>
      <c r="AM8889" s="33">
        <v>4</v>
      </c>
      <c r="AN8889" s="37"/>
      <c r="AP8889" s="33"/>
      <c r="AQ8889">
        <v>80415</v>
      </c>
      <c r="AR8889" s="33" t="s">
        <v>1666</v>
      </c>
    </row>
    <row r="8890" spans="1:44" x14ac:dyDescent="0.25">
      <c r="A8890" s="33">
        <v>10765</v>
      </c>
      <c r="B8890" s="33" t="s">
        <v>771</v>
      </c>
      <c r="C8890" s="33">
        <v>180</v>
      </c>
      <c r="D8890" s="1" t="s">
        <v>1203</v>
      </c>
      <c r="E8890" s="33"/>
      <c r="F8890" s="33" t="s">
        <v>859</v>
      </c>
      <c r="G8890" s="34"/>
      <c r="H8890" s="33">
        <v>14</v>
      </c>
      <c r="I8890" s="33"/>
      <c r="J8890" s="33"/>
      <c r="K8890" s="37">
        <v>625</v>
      </c>
      <c r="L8890" s="35"/>
      <c r="M8890" s="33"/>
      <c r="N8890" s="33"/>
      <c r="O8890" s="33">
        <v>51.521000000000001</v>
      </c>
      <c r="P8890" s="33"/>
      <c r="Q8890" s="33">
        <v>17.023000000000003</v>
      </c>
      <c r="R8890" s="33">
        <v>4.8209999999999997</v>
      </c>
      <c r="S8890" s="33"/>
      <c r="T8890" s="33"/>
      <c r="U8890" s="33"/>
      <c r="V8890" s="33"/>
      <c r="W8890" s="33"/>
      <c r="Y8890" s="33"/>
      <c r="Z8890" s="33"/>
      <c r="AA8890" s="33"/>
      <c r="AB8890" s="33"/>
      <c r="AC8890" s="33"/>
      <c r="AD8890" s="33"/>
      <c r="AE8890" s="33"/>
      <c r="AF8890" s="33"/>
      <c r="AG8890" s="33"/>
      <c r="AH8890" s="33"/>
      <c r="AI8890" s="33"/>
      <c r="AJ8890" s="33" t="s">
        <v>413</v>
      </c>
      <c r="AK8890" s="36">
        <v>33.159999999999997</v>
      </c>
      <c r="AL8890" s="36">
        <v>119.31</v>
      </c>
      <c r="AM8890" s="33">
        <v>4</v>
      </c>
      <c r="AN8890" s="37"/>
      <c r="AP8890" s="33"/>
      <c r="AQ8890">
        <v>80415</v>
      </c>
      <c r="AR8890" s="33" t="s">
        <v>1666</v>
      </c>
    </row>
    <row r="8891" spans="1:44" x14ac:dyDescent="0.25">
      <c r="A8891" s="33">
        <v>10766</v>
      </c>
      <c r="B8891" s="33" t="s">
        <v>771</v>
      </c>
      <c r="C8891" s="33">
        <v>180</v>
      </c>
      <c r="D8891" s="1" t="s">
        <v>1203</v>
      </c>
      <c r="E8891" s="33"/>
      <c r="F8891" s="33" t="s">
        <v>859</v>
      </c>
      <c r="G8891" s="34"/>
      <c r="H8891" s="33">
        <v>14</v>
      </c>
      <c r="I8891" s="33"/>
      <c r="J8891" s="33"/>
      <c r="K8891" s="37">
        <v>1250</v>
      </c>
      <c r="L8891" s="35"/>
      <c r="M8891" s="33"/>
      <c r="N8891" s="33"/>
      <c r="O8891" s="33">
        <v>43.945999999999998</v>
      </c>
      <c r="P8891" s="33"/>
      <c r="Q8891" s="33">
        <v>15.266999999999999</v>
      </c>
      <c r="R8891" s="33">
        <v>5.37</v>
      </c>
      <c r="S8891" s="33"/>
      <c r="T8891" s="33"/>
      <c r="U8891" s="33"/>
      <c r="V8891" s="33"/>
      <c r="W8891" s="33"/>
      <c r="Y8891" s="33"/>
      <c r="Z8891" s="33"/>
      <c r="AA8891" s="33"/>
      <c r="AB8891" s="33"/>
      <c r="AC8891" s="33"/>
      <c r="AD8891" s="33"/>
      <c r="AE8891" s="33"/>
      <c r="AF8891" s="33"/>
      <c r="AG8891" s="33"/>
      <c r="AH8891" s="33"/>
      <c r="AI8891" s="33"/>
      <c r="AJ8891" s="33" t="s">
        <v>413</v>
      </c>
      <c r="AK8891" s="36">
        <v>33.159999999999997</v>
      </c>
      <c r="AL8891" s="36">
        <v>119.31</v>
      </c>
      <c r="AM8891" s="33">
        <v>4</v>
      </c>
      <c r="AN8891" s="37"/>
      <c r="AP8891" s="33"/>
      <c r="AQ8891">
        <v>80415</v>
      </c>
      <c r="AR8891" s="33" t="s">
        <v>1666</v>
      </c>
    </row>
    <row r="8892" spans="1:44" x14ac:dyDescent="0.25">
      <c r="A8892" s="33">
        <v>10767</v>
      </c>
      <c r="B8892" s="33" t="s">
        <v>771</v>
      </c>
      <c r="C8892" s="33">
        <v>180</v>
      </c>
      <c r="D8892" s="1" t="s">
        <v>1203</v>
      </c>
      <c r="E8892" s="33"/>
      <c r="F8892" s="33" t="s">
        <v>859</v>
      </c>
      <c r="G8892" s="34"/>
      <c r="H8892" s="33">
        <v>14</v>
      </c>
      <c r="I8892" s="33"/>
      <c r="J8892" s="33"/>
      <c r="K8892" s="37">
        <v>2500</v>
      </c>
      <c r="L8892" s="35"/>
      <c r="M8892" s="33"/>
      <c r="N8892" s="33"/>
      <c r="O8892" s="33">
        <v>55.845999999999997</v>
      </c>
      <c r="P8892" s="33"/>
      <c r="Q8892" s="33">
        <v>20.994</v>
      </c>
      <c r="R8892" s="33">
        <v>7.9820000000000002</v>
      </c>
      <c r="S8892" s="33"/>
      <c r="T8892" s="33"/>
      <c r="U8892" s="33"/>
      <c r="V8892" s="33"/>
      <c r="W8892" s="33"/>
      <c r="Y8892" s="33"/>
      <c r="Z8892" s="33"/>
      <c r="AA8892" s="33"/>
      <c r="AB8892" s="33"/>
      <c r="AC8892" s="33"/>
      <c r="AD8892" s="33"/>
      <c r="AE8892" s="33"/>
      <c r="AF8892" s="33"/>
      <c r="AG8892" s="33"/>
      <c r="AH8892" s="33"/>
      <c r="AI8892" s="33"/>
      <c r="AJ8892" s="33" t="s">
        <v>413</v>
      </c>
      <c r="AK8892" s="36">
        <v>33.159999999999997</v>
      </c>
      <c r="AL8892" s="36">
        <v>119.31</v>
      </c>
      <c r="AM8892" s="33">
        <v>4</v>
      </c>
      <c r="AN8892" s="37"/>
      <c r="AP8892" s="33"/>
      <c r="AQ8892">
        <v>80415</v>
      </c>
      <c r="AR8892" s="33" t="s">
        <v>1666</v>
      </c>
    </row>
    <row r="8893" spans="1:44" x14ac:dyDescent="0.25">
      <c r="A8893" s="33">
        <v>10768</v>
      </c>
      <c r="B8893" s="33" t="s">
        <v>1037</v>
      </c>
      <c r="C8893" s="33">
        <v>131</v>
      </c>
      <c r="D8893" s="33" t="s">
        <v>2</v>
      </c>
      <c r="E8893" s="33"/>
      <c r="F8893" s="33" t="s">
        <v>859</v>
      </c>
      <c r="G8893" s="34"/>
      <c r="H8893" s="33">
        <v>4</v>
      </c>
      <c r="I8893" s="33"/>
      <c r="J8893" s="33">
        <v>13.4</v>
      </c>
      <c r="K8893" s="37">
        <v>1111</v>
      </c>
      <c r="L8893" s="35"/>
      <c r="M8893" s="33"/>
      <c r="N8893" s="33"/>
      <c r="O8893" s="33">
        <v>31.712</v>
      </c>
      <c r="P8893" s="33"/>
      <c r="Q8893" s="33">
        <v>11.962999999999999</v>
      </c>
      <c r="R8893" s="33">
        <v>3.798</v>
      </c>
      <c r="S8893" s="33"/>
      <c r="T8893" s="33"/>
      <c r="U8893" s="33"/>
      <c r="V8893" s="33"/>
      <c r="W8893" s="33"/>
      <c r="Y8893" s="33"/>
      <c r="Z8893" s="33"/>
      <c r="AA8893" s="33"/>
      <c r="AB8893" s="33"/>
      <c r="AC8893" s="33"/>
      <c r="AD8893" s="33"/>
      <c r="AE8893" s="33"/>
      <c r="AF8893" s="33"/>
      <c r="AG8893" s="33"/>
      <c r="AH8893" s="33"/>
      <c r="AI8893" s="33"/>
      <c r="AJ8893" s="33" t="s">
        <v>413</v>
      </c>
      <c r="AK8893" s="36">
        <v>33.159999999999997</v>
      </c>
      <c r="AL8893" s="36">
        <v>119.31</v>
      </c>
      <c r="AM8893" s="33">
        <v>4</v>
      </c>
      <c r="AN8893" s="37"/>
      <c r="AO8893" s="33">
        <v>1</v>
      </c>
      <c r="AP8893" s="33"/>
      <c r="AQ8893">
        <v>80415</v>
      </c>
      <c r="AR8893" s="33" t="s">
        <v>1667</v>
      </c>
    </row>
    <row r="8894" spans="1:44" x14ac:dyDescent="0.25">
      <c r="A8894" s="33">
        <v>10769</v>
      </c>
      <c r="B8894" s="33" t="s">
        <v>1037</v>
      </c>
      <c r="C8894" s="33">
        <v>131</v>
      </c>
      <c r="D8894" s="33" t="s">
        <v>2</v>
      </c>
      <c r="E8894" s="33"/>
      <c r="F8894" s="33" t="s">
        <v>859</v>
      </c>
      <c r="G8894" s="34"/>
      <c r="H8894" s="33">
        <v>4</v>
      </c>
      <c r="I8894" s="33"/>
      <c r="J8894" s="33">
        <v>14.4</v>
      </c>
      <c r="K8894" s="37">
        <v>833</v>
      </c>
      <c r="L8894" s="35"/>
      <c r="M8894" s="33"/>
      <c r="N8894" s="33"/>
      <c r="O8894" s="33">
        <v>30.433</v>
      </c>
      <c r="P8894" s="33"/>
      <c r="Q8894" s="33">
        <v>11.186</v>
      </c>
      <c r="R8894" s="33">
        <v>3.6680000000000001</v>
      </c>
      <c r="S8894" s="33"/>
      <c r="T8894" s="33"/>
      <c r="U8894" s="33"/>
      <c r="V8894" s="33"/>
      <c r="W8894" s="33"/>
      <c r="Y8894" s="33"/>
      <c r="Z8894" s="33"/>
      <c r="AA8894" s="33"/>
      <c r="AB8894" s="33"/>
      <c r="AC8894" s="33"/>
      <c r="AD8894" s="33"/>
      <c r="AE8894" s="33"/>
      <c r="AF8894" s="33"/>
      <c r="AG8894" s="33"/>
      <c r="AH8894" s="33"/>
      <c r="AI8894" s="33"/>
      <c r="AJ8894" s="33" t="s">
        <v>413</v>
      </c>
      <c r="AK8894" s="36">
        <v>33.159999999999997</v>
      </c>
      <c r="AL8894" s="36">
        <v>119.31</v>
      </c>
      <c r="AM8894" s="33">
        <v>4</v>
      </c>
      <c r="AN8894" s="37"/>
      <c r="AO8894" s="33">
        <v>1</v>
      </c>
      <c r="AP8894" s="33"/>
      <c r="AQ8894">
        <v>80415</v>
      </c>
      <c r="AR8894" s="33" t="s">
        <v>1667</v>
      </c>
    </row>
    <row r="8895" spans="1:44" x14ac:dyDescent="0.25">
      <c r="A8895" s="33">
        <v>10770</v>
      </c>
      <c r="B8895" s="33" t="s">
        <v>1037</v>
      </c>
      <c r="C8895" s="33">
        <v>131</v>
      </c>
      <c r="D8895" s="33" t="s">
        <v>2</v>
      </c>
      <c r="E8895" s="33"/>
      <c r="F8895" s="33" t="s">
        <v>859</v>
      </c>
      <c r="G8895" s="34"/>
      <c r="H8895" s="33">
        <v>4</v>
      </c>
      <c r="I8895" s="33"/>
      <c r="J8895" s="33">
        <v>15.2</v>
      </c>
      <c r="K8895" s="37">
        <v>625</v>
      </c>
      <c r="L8895" s="35"/>
      <c r="M8895" s="33"/>
      <c r="N8895" s="33"/>
      <c r="O8895" s="33">
        <v>25.721</v>
      </c>
      <c r="P8895" s="33"/>
      <c r="Q8895" s="33">
        <v>9.8260000000000005</v>
      </c>
      <c r="R8895" s="33">
        <v>3.6019999999999999</v>
      </c>
      <c r="S8895" s="33"/>
      <c r="T8895" s="33"/>
      <c r="U8895" s="33"/>
      <c r="V8895" s="33"/>
      <c r="W8895" s="33"/>
      <c r="Y8895" s="33"/>
      <c r="Z8895" s="33"/>
      <c r="AA8895" s="33"/>
      <c r="AB8895" s="33"/>
      <c r="AC8895" s="33"/>
      <c r="AD8895" s="33"/>
      <c r="AE8895" s="33"/>
      <c r="AF8895" s="33"/>
      <c r="AG8895" s="33"/>
      <c r="AH8895" s="33"/>
      <c r="AI8895" s="33"/>
      <c r="AJ8895" s="33" t="s">
        <v>413</v>
      </c>
      <c r="AK8895" s="36">
        <v>33.159999999999997</v>
      </c>
      <c r="AL8895" s="36">
        <v>119.31</v>
      </c>
      <c r="AM8895" s="33">
        <v>4</v>
      </c>
      <c r="AN8895" s="37"/>
      <c r="AO8895" s="33">
        <v>1</v>
      </c>
      <c r="AP8895" s="33"/>
      <c r="AQ8895">
        <v>80415</v>
      </c>
      <c r="AR8895" s="33" t="s">
        <v>1667</v>
      </c>
    </row>
    <row r="8896" spans="1:44" x14ac:dyDescent="0.25">
      <c r="A8896" s="33">
        <v>10771</v>
      </c>
      <c r="B8896" s="33" t="s">
        <v>1037</v>
      </c>
      <c r="C8896" s="33">
        <v>131</v>
      </c>
      <c r="D8896" s="33" t="s">
        <v>2</v>
      </c>
      <c r="E8896" s="33"/>
      <c r="F8896" s="33" t="s">
        <v>859</v>
      </c>
      <c r="G8896" s="34"/>
      <c r="H8896" s="33">
        <v>4</v>
      </c>
      <c r="I8896" s="33"/>
      <c r="J8896" s="33">
        <v>15.7</v>
      </c>
      <c r="K8896" s="37">
        <v>500</v>
      </c>
      <c r="L8896" s="35"/>
      <c r="M8896" s="33"/>
      <c r="N8896" s="33"/>
      <c r="O8896" s="33">
        <v>19.026</v>
      </c>
      <c r="P8896" s="33"/>
      <c r="Q8896" s="33">
        <v>10.577999999999999</v>
      </c>
      <c r="R8896" s="33">
        <v>4.1900000000000004</v>
      </c>
      <c r="S8896" s="33"/>
      <c r="T8896" s="33"/>
      <c r="U8896" s="33"/>
      <c r="V8896" s="33"/>
      <c r="W8896" s="33"/>
      <c r="Y8896" s="33"/>
      <c r="Z8896" s="33"/>
      <c r="AA8896" s="33"/>
      <c r="AB8896" s="33"/>
      <c r="AC8896" s="33"/>
      <c r="AD8896" s="33"/>
      <c r="AE8896" s="33"/>
      <c r="AF8896" s="33"/>
      <c r="AG8896" s="33"/>
      <c r="AH8896" s="33"/>
      <c r="AI8896" s="33"/>
      <c r="AJ8896" s="33" t="s">
        <v>413</v>
      </c>
      <c r="AK8896" s="36">
        <v>33.159999999999997</v>
      </c>
      <c r="AL8896" s="36">
        <v>119.31</v>
      </c>
      <c r="AM8896" s="33">
        <v>4</v>
      </c>
      <c r="AN8896" s="37"/>
      <c r="AO8896" s="33">
        <v>1</v>
      </c>
      <c r="AP8896" s="33"/>
      <c r="AQ8896">
        <v>80415</v>
      </c>
      <c r="AR8896" s="33" t="s">
        <v>1667</v>
      </c>
    </row>
    <row r="8897" spans="1:44" x14ac:dyDescent="0.25">
      <c r="A8897" s="33">
        <v>10772</v>
      </c>
      <c r="B8897" s="33" t="s">
        <v>1037</v>
      </c>
      <c r="C8897" s="33">
        <v>131</v>
      </c>
      <c r="D8897" s="33" t="s">
        <v>2</v>
      </c>
      <c r="E8897" s="33"/>
      <c r="F8897" s="33" t="s">
        <v>859</v>
      </c>
      <c r="G8897" s="34"/>
      <c r="H8897" s="33">
        <v>4</v>
      </c>
      <c r="I8897" s="33"/>
      <c r="J8897" s="33">
        <v>13</v>
      </c>
      <c r="K8897" s="37">
        <v>1111</v>
      </c>
      <c r="L8897" s="35"/>
      <c r="M8897" s="33"/>
      <c r="N8897" s="33"/>
      <c r="O8897" s="33">
        <v>29.949000000000002</v>
      </c>
      <c r="P8897" s="33"/>
      <c r="Q8897" s="33">
        <v>9.8840000000000003</v>
      </c>
      <c r="R8897" s="33">
        <v>2.5880000000000001</v>
      </c>
      <c r="S8897" s="33"/>
      <c r="T8897" s="33"/>
      <c r="U8897" s="33"/>
      <c r="V8897" s="33"/>
      <c r="W8897" s="33"/>
      <c r="Y8897" s="33"/>
      <c r="Z8897" s="33"/>
      <c r="AA8897" s="33"/>
      <c r="AB8897" s="33"/>
      <c r="AC8897" s="33"/>
      <c r="AD8897" s="33"/>
      <c r="AE8897" s="33"/>
      <c r="AF8897" s="33"/>
      <c r="AG8897" s="33"/>
      <c r="AH8897" s="33"/>
      <c r="AI8897" s="33"/>
      <c r="AJ8897" s="33" t="s">
        <v>413</v>
      </c>
      <c r="AK8897" s="36">
        <v>33.159999999999997</v>
      </c>
      <c r="AL8897" s="36">
        <v>119.31</v>
      </c>
      <c r="AM8897" s="33">
        <v>4</v>
      </c>
      <c r="AN8897" s="37"/>
      <c r="AO8897" s="33">
        <v>1</v>
      </c>
      <c r="AP8897" s="33"/>
      <c r="AQ8897">
        <v>80415</v>
      </c>
      <c r="AR8897" s="33" t="s">
        <v>1667</v>
      </c>
    </row>
    <row r="8898" spans="1:44" x14ac:dyDescent="0.25">
      <c r="A8898" s="33">
        <v>10773</v>
      </c>
      <c r="B8898" s="33" t="s">
        <v>1037</v>
      </c>
      <c r="C8898" s="33">
        <v>131</v>
      </c>
      <c r="D8898" s="33" t="s">
        <v>2</v>
      </c>
      <c r="E8898" s="33"/>
      <c r="F8898" s="33" t="s">
        <v>859</v>
      </c>
      <c r="G8898" s="34"/>
      <c r="H8898" s="33">
        <v>4</v>
      </c>
      <c r="I8898" s="33"/>
      <c r="J8898" s="33">
        <v>14.1</v>
      </c>
      <c r="K8898" s="37">
        <v>833</v>
      </c>
      <c r="L8898" s="35"/>
      <c r="M8898" s="33"/>
      <c r="N8898" s="33"/>
      <c r="O8898" s="33">
        <v>28.452999999999999</v>
      </c>
      <c r="P8898" s="33"/>
      <c r="Q8898" s="33">
        <v>9.9079999999999995</v>
      </c>
      <c r="R8898" s="33">
        <v>2.5790000000000002</v>
      </c>
      <c r="S8898" s="33"/>
      <c r="T8898" s="33"/>
      <c r="U8898" s="33"/>
      <c r="V8898" s="33"/>
      <c r="W8898" s="33"/>
      <c r="Y8898" s="33"/>
      <c r="Z8898" s="33"/>
      <c r="AA8898" s="33"/>
      <c r="AB8898" s="33"/>
      <c r="AC8898" s="33"/>
      <c r="AD8898" s="33"/>
      <c r="AE8898" s="33"/>
      <c r="AF8898" s="33"/>
      <c r="AG8898" s="33"/>
      <c r="AH8898" s="33"/>
      <c r="AI8898" s="33"/>
      <c r="AJ8898" s="33" t="s">
        <v>413</v>
      </c>
      <c r="AK8898" s="36">
        <v>33.159999999999997</v>
      </c>
      <c r="AL8898" s="36">
        <v>119.31</v>
      </c>
      <c r="AM8898" s="33">
        <v>4</v>
      </c>
      <c r="AN8898" s="37"/>
      <c r="AO8898" s="33">
        <v>1</v>
      </c>
      <c r="AP8898" s="33"/>
      <c r="AQ8898">
        <v>80415</v>
      </c>
      <c r="AR8898" s="33" t="s">
        <v>1667</v>
      </c>
    </row>
    <row r="8899" spans="1:44" x14ac:dyDescent="0.25">
      <c r="A8899" s="33">
        <v>10774</v>
      </c>
      <c r="B8899" s="33" t="s">
        <v>1037</v>
      </c>
      <c r="C8899" s="33">
        <v>131</v>
      </c>
      <c r="D8899" s="33" t="s">
        <v>2</v>
      </c>
      <c r="E8899" s="33"/>
      <c r="F8899" s="33" t="s">
        <v>859</v>
      </c>
      <c r="G8899" s="34"/>
      <c r="H8899" s="33">
        <v>4</v>
      </c>
      <c r="I8899" s="33"/>
      <c r="J8899" s="33">
        <v>14.8</v>
      </c>
      <c r="K8899" s="37">
        <v>625</v>
      </c>
      <c r="L8899" s="35"/>
      <c r="M8899" s="33"/>
      <c r="N8899" s="33"/>
      <c r="O8899" s="33">
        <v>21.119</v>
      </c>
      <c r="P8899" s="33"/>
      <c r="Q8899" s="33">
        <v>8.1670000000000016</v>
      </c>
      <c r="R8899" s="33">
        <v>2.0019999999999998</v>
      </c>
      <c r="S8899" s="33"/>
      <c r="T8899" s="33"/>
      <c r="U8899" s="33"/>
      <c r="V8899" s="33"/>
      <c r="W8899" s="33"/>
      <c r="Y8899" s="33"/>
      <c r="Z8899" s="33"/>
      <c r="AA8899" s="33"/>
      <c r="AB8899" s="33"/>
      <c r="AC8899" s="33"/>
      <c r="AD8899" s="33"/>
      <c r="AE8899" s="33"/>
      <c r="AF8899" s="33"/>
      <c r="AG8899" s="33"/>
      <c r="AH8899" s="33"/>
      <c r="AI8899" s="33"/>
      <c r="AJ8899" s="33" t="s">
        <v>413</v>
      </c>
      <c r="AK8899" s="36">
        <v>33.159999999999997</v>
      </c>
      <c r="AL8899" s="36">
        <v>119.31</v>
      </c>
      <c r="AM8899" s="33">
        <v>4</v>
      </c>
      <c r="AN8899" s="37"/>
      <c r="AO8899" s="33">
        <v>1</v>
      </c>
      <c r="AP8899" s="33"/>
      <c r="AQ8899">
        <v>80415</v>
      </c>
      <c r="AR8899" s="33" t="s">
        <v>1667</v>
      </c>
    </row>
    <row r="8900" spans="1:44" x14ac:dyDescent="0.25">
      <c r="A8900" s="33">
        <v>10775</v>
      </c>
      <c r="B8900" s="33" t="s">
        <v>1037</v>
      </c>
      <c r="C8900" s="33">
        <v>131</v>
      </c>
      <c r="D8900" s="33" t="s">
        <v>2</v>
      </c>
      <c r="E8900" s="33"/>
      <c r="F8900" s="33" t="s">
        <v>859</v>
      </c>
      <c r="G8900" s="34"/>
      <c r="H8900" s="33">
        <v>4</v>
      </c>
      <c r="I8900" s="33"/>
      <c r="J8900" s="33">
        <v>15.8</v>
      </c>
      <c r="K8900" s="37">
        <v>500</v>
      </c>
      <c r="L8900" s="35"/>
      <c r="M8900" s="33"/>
      <c r="N8900" s="33"/>
      <c r="O8900" s="33">
        <v>18.736000000000001</v>
      </c>
      <c r="P8900" s="33"/>
      <c r="Q8900" s="33">
        <v>7.9359999999999999</v>
      </c>
      <c r="R8900" s="33">
        <v>1.9770000000000001</v>
      </c>
      <c r="S8900" s="33"/>
      <c r="T8900" s="33"/>
      <c r="U8900" s="33"/>
      <c r="V8900" s="33"/>
      <c r="W8900" s="33"/>
      <c r="Y8900" s="33"/>
      <c r="Z8900" s="33"/>
      <c r="AA8900" s="33"/>
      <c r="AB8900" s="33"/>
      <c r="AC8900" s="33"/>
      <c r="AD8900" s="33"/>
      <c r="AE8900" s="33"/>
      <c r="AF8900" s="33"/>
      <c r="AG8900" s="33"/>
      <c r="AH8900" s="33"/>
      <c r="AI8900" s="33"/>
      <c r="AJ8900" s="33" t="s">
        <v>413</v>
      </c>
      <c r="AK8900" s="36">
        <v>33.159999999999997</v>
      </c>
      <c r="AL8900" s="36">
        <v>119.31</v>
      </c>
      <c r="AM8900" s="33">
        <v>4</v>
      </c>
      <c r="AN8900" s="37"/>
      <c r="AO8900" s="33">
        <v>1</v>
      </c>
      <c r="AP8900" s="33"/>
      <c r="AQ8900">
        <v>80415</v>
      </c>
      <c r="AR8900" s="33" t="s">
        <v>1667</v>
      </c>
    </row>
    <row r="8901" spans="1:44" x14ac:dyDescent="0.25">
      <c r="A8901" s="33">
        <v>10776</v>
      </c>
      <c r="B8901" s="33" t="s">
        <v>1037</v>
      </c>
      <c r="C8901" s="33">
        <v>131</v>
      </c>
      <c r="D8901" s="33" t="s">
        <v>2</v>
      </c>
      <c r="E8901" s="33"/>
      <c r="F8901" s="33" t="s">
        <v>859</v>
      </c>
      <c r="G8901" s="34"/>
      <c r="H8901" s="33">
        <v>4</v>
      </c>
      <c r="I8901" s="33"/>
      <c r="J8901" s="33">
        <v>13</v>
      </c>
      <c r="K8901" s="37">
        <v>1111</v>
      </c>
      <c r="L8901" s="35"/>
      <c r="M8901" s="33"/>
      <c r="N8901" s="33"/>
      <c r="O8901" s="33">
        <v>32.176000000000002</v>
      </c>
      <c r="P8901" s="33"/>
      <c r="Q8901" s="33">
        <v>11.939</v>
      </c>
      <c r="R8901" s="33">
        <v>4.4160000000000004</v>
      </c>
      <c r="S8901" s="33"/>
      <c r="T8901" s="33"/>
      <c r="U8901" s="33"/>
      <c r="V8901" s="33"/>
      <c r="W8901" s="33"/>
      <c r="Y8901" s="33"/>
      <c r="Z8901" s="33"/>
      <c r="AA8901" s="33"/>
      <c r="AB8901" s="33"/>
      <c r="AC8901" s="33"/>
      <c r="AD8901" s="33"/>
      <c r="AE8901" s="33"/>
      <c r="AF8901" s="33"/>
      <c r="AG8901" s="33"/>
      <c r="AH8901" s="33"/>
      <c r="AI8901" s="33"/>
      <c r="AJ8901" s="33" t="s">
        <v>413</v>
      </c>
      <c r="AK8901" s="36">
        <v>33.159999999999997</v>
      </c>
      <c r="AL8901" s="36">
        <v>119.31</v>
      </c>
      <c r="AM8901" s="33">
        <v>4</v>
      </c>
      <c r="AN8901" s="37"/>
      <c r="AO8901" s="33">
        <v>1</v>
      </c>
      <c r="AP8901" s="33"/>
      <c r="AQ8901">
        <v>80415</v>
      </c>
      <c r="AR8901" s="33" t="s">
        <v>1667</v>
      </c>
    </row>
    <row r="8902" spans="1:44" x14ac:dyDescent="0.25">
      <c r="A8902" s="33">
        <v>10777</v>
      </c>
      <c r="B8902" s="33" t="s">
        <v>1037</v>
      </c>
      <c r="C8902" s="33">
        <v>131</v>
      </c>
      <c r="D8902" s="33" t="s">
        <v>2</v>
      </c>
      <c r="E8902" s="33"/>
      <c r="F8902" s="33" t="s">
        <v>859</v>
      </c>
      <c r="G8902" s="34"/>
      <c r="H8902" s="33">
        <v>4</v>
      </c>
      <c r="I8902" s="33"/>
      <c r="J8902" s="33">
        <v>14.1</v>
      </c>
      <c r="K8902" s="37">
        <v>833</v>
      </c>
      <c r="L8902" s="35"/>
      <c r="M8902" s="33"/>
      <c r="N8902" s="33"/>
      <c r="O8902" s="33">
        <v>29.731000000000002</v>
      </c>
      <c r="P8902" s="33"/>
      <c r="Q8902" s="33">
        <v>13.747999999999998</v>
      </c>
      <c r="R8902" s="33">
        <v>4.0910000000000002</v>
      </c>
      <c r="S8902" s="33"/>
      <c r="T8902" s="33"/>
      <c r="U8902" s="33"/>
      <c r="V8902" s="33"/>
      <c r="W8902" s="33"/>
      <c r="Y8902" s="33"/>
      <c r="Z8902" s="33"/>
      <c r="AA8902" s="33"/>
      <c r="AB8902" s="33"/>
      <c r="AC8902" s="33"/>
      <c r="AD8902" s="33"/>
      <c r="AE8902" s="33"/>
      <c r="AF8902" s="33"/>
      <c r="AG8902" s="33"/>
      <c r="AH8902" s="33"/>
      <c r="AI8902" s="33"/>
      <c r="AJ8902" s="33" t="s">
        <v>413</v>
      </c>
      <c r="AK8902" s="36">
        <v>33.159999999999997</v>
      </c>
      <c r="AL8902" s="36">
        <v>119.31</v>
      </c>
      <c r="AM8902" s="33">
        <v>4</v>
      </c>
      <c r="AN8902" s="37"/>
      <c r="AO8902" s="33">
        <v>1</v>
      </c>
      <c r="AP8902" s="33"/>
      <c r="AQ8902">
        <v>80415</v>
      </c>
      <c r="AR8902" s="33" t="s">
        <v>1667</v>
      </c>
    </row>
    <row r="8903" spans="1:44" x14ac:dyDescent="0.25">
      <c r="A8903" s="33">
        <v>10778</v>
      </c>
      <c r="B8903" s="33" t="s">
        <v>1037</v>
      </c>
      <c r="C8903" s="33">
        <v>131</v>
      </c>
      <c r="D8903" s="33" t="s">
        <v>2</v>
      </c>
      <c r="E8903" s="33"/>
      <c r="F8903" s="33" t="s">
        <v>859</v>
      </c>
      <c r="G8903" s="34"/>
      <c r="H8903" s="33">
        <v>4</v>
      </c>
      <c r="I8903" s="33"/>
      <c r="J8903" s="33">
        <v>14.8</v>
      </c>
      <c r="K8903" s="37">
        <v>625</v>
      </c>
      <c r="L8903" s="35"/>
      <c r="M8903" s="33"/>
      <c r="N8903" s="33"/>
      <c r="O8903" s="33">
        <v>25.495000000000001</v>
      </c>
      <c r="P8903" s="33"/>
      <c r="Q8903" s="33">
        <v>10.23</v>
      </c>
      <c r="R8903" s="33">
        <v>4.2359999999999998</v>
      </c>
      <c r="S8903" s="33"/>
      <c r="T8903" s="33"/>
      <c r="U8903" s="33"/>
      <c r="V8903" s="33"/>
      <c r="W8903" s="33"/>
      <c r="Y8903" s="33"/>
      <c r="Z8903" s="33"/>
      <c r="AA8903" s="33"/>
      <c r="AB8903" s="33"/>
      <c r="AC8903" s="33"/>
      <c r="AD8903" s="33"/>
      <c r="AE8903" s="33"/>
      <c r="AF8903" s="33"/>
      <c r="AG8903" s="33"/>
      <c r="AH8903" s="33"/>
      <c r="AI8903" s="33"/>
      <c r="AJ8903" s="33" t="s">
        <v>413</v>
      </c>
      <c r="AK8903" s="36">
        <v>33.159999999999997</v>
      </c>
      <c r="AL8903" s="36">
        <v>119.31</v>
      </c>
      <c r="AM8903" s="33">
        <v>4</v>
      </c>
      <c r="AN8903" s="37"/>
      <c r="AO8903" s="33">
        <v>1</v>
      </c>
      <c r="AP8903" s="33"/>
      <c r="AQ8903">
        <v>80415</v>
      </c>
      <c r="AR8903" s="33" t="s">
        <v>1667</v>
      </c>
    </row>
    <row r="8904" spans="1:44" x14ac:dyDescent="0.25">
      <c r="A8904" s="33">
        <v>10779</v>
      </c>
      <c r="B8904" s="33" t="s">
        <v>1037</v>
      </c>
      <c r="C8904" s="33">
        <v>131</v>
      </c>
      <c r="D8904" s="33" t="s">
        <v>2</v>
      </c>
      <c r="E8904" s="33"/>
      <c r="F8904" s="33" t="s">
        <v>859</v>
      </c>
      <c r="G8904" s="34"/>
      <c r="H8904" s="33">
        <v>4</v>
      </c>
      <c r="I8904" s="33"/>
      <c r="J8904" s="33">
        <v>15.8</v>
      </c>
      <c r="K8904" s="37">
        <v>500</v>
      </c>
      <c r="L8904" s="35"/>
      <c r="M8904" s="33"/>
      <c r="N8904" s="33"/>
      <c r="O8904" s="33">
        <v>21.312999999999999</v>
      </c>
      <c r="P8904" s="33"/>
      <c r="Q8904" s="33">
        <v>10.022</v>
      </c>
      <c r="R8904" s="33">
        <v>3.952</v>
      </c>
      <c r="S8904" s="33"/>
      <c r="T8904" s="33"/>
      <c r="U8904" s="33"/>
      <c r="V8904" s="33"/>
      <c r="W8904" s="33"/>
      <c r="Y8904" s="33"/>
      <c r="Z8904" s="33"/>
      <c r="AA8904" s="33"/>
      <c r="AB8904" s="33"/>
      <c r="AC8904" s="33"/>
      <c r="AD8904" s="33"/>
      <c r="AE8904" s="33"/>
      <c r="AF8904" s="33"/>
      <c r="AG8904" s="33"/>
      <c r="AH8904" s="33"/>
      <c r="AI8904" s="33"/>
      <c r="AJ8904" s="33" t="s">
        <v>413</v>
      </c>
      <c r="AK8904" s="36">
        <v>33.159999999999997</v>
      </c>
      <c r="AL8904" s="36">
        <v>119.31</v>
      </c>
      <c r="AM8904" s="33">
        <v>4</v>
      </c>
      <c r="AN8904" s="37"/>
      <c r="AO8904" s="33">
        <v>1</v>
      </c>
      <c r="AP8904" s="33"/>
      <c r="AQ8904">
        <v>80415</v>
      </c>
      <c r="AR8904" s="33" t="s">
        <v>1667</v>
      </c>
    </row>
    <row r="8905" spans="1:44" x14ac:dyDescent="0.25">
      <c r="A8905" s="33">
        <v>10780</v>
      </c>
      <c r="B8905" s="33" t="s">
        <v>167</v>
      </c>
      <c r="C8905" s="33">
        <v>180</v>
      </c>
      <c r="D8905" s="1" t="s">
        <v>148</v>
      </c>
      <c r="E8905" s="33"/>
      <c r="F8905" s="33" t="s">
        <v>859</v>
      </c>
      <c r="G8905" s="34"/>
      <c r="H8905" s="33">
        <v>26</v>
      </c>
      <c r="I8905" s="33">
        <v>20</v>
      </c>
      <c r="J8905" s="33">
        <v>21.1</v>
      </c>
      <c r="K8905" s="37">
        <v>578</v>
      </c>
      <c r="L8905" s="35"/>
      <c r="M8905" s="33"/>
      <c r="N8905" s="33">
        <v>206.68899999999999</v>
      </c>
      <c r="O8905" s="33">
        <v>101.95</v>
      </c>
      <c r="P8905" s="33">
        <v>10.18</v>
      </c>
      <c r="Q8905" s="33">
        <v>16.46</v>
      </c>
      <c r="R8905" s="33">
        <v>7.59</v>
      </c>
      <c r="S8905" s="33"/>
      <c r="T8905" s="33"/>
      <c r="U8905" s="33"/>
      <c r="V8905" s="33"/>
      <c r="W8905" s="33"/>
      <c r="Y8905" s="33"/>
      <c r="Z8905" s="33"/>
      <c r="AA8905" s="33"/>
      <c r="AB8905" s="33"/>
      <c r="AC8905" s="33"/>
      <c r="AD8905" s="33"/>
      <c r="AE8905" s="33"/>
      <c r="AF8905" s="33">
        <v>0</v>
      </c>
      <c r="AG8905" s="33"/>
      <c r="AH8905" s="33"/>
      <c r="AI8905" s="33">
        <v>9.1</v>
      </c>
      <c r="AJ8905" s="33" t="s">
        <v>413</v>
      </c>
      <c r="AK8905" s="36">
        <v>26.78</v>
      </c>
      <c r="AL8905" s="36">
        <v>109.63</v>
      </c>
      <c r="AM8905" s="33">
        <v>323</v>
      </c>
      <c r="AN8905" s="37"/>
      <c r="AP8905" s="33"/>
      <c r="AQ8905">
        <v>80101</v>
      </c>
      <c r="AR8905" s="33" t="s">
        <v>1668</v>
      </c>
    </row>
    <row r="8906" spans="1:44" x14ac:dyDescent="0.25">
      <c r="A8906" s="33">
        <v>10781</v>
      </c>
      <c r="B8906" s="33" t="s">
        <v>167</v>
      </c>
      <c r="C8906" s="33">
        <v>180</v>
      </c>
      <c r="D8906" s="1" t="s">
        <v>148</v>
      </c>
      <c r="E8906" s="33"/>
      <c r="F8906" s="33" t="s">
        <v>859</v>
      </c>
      <c r="G8906" s="34"/>
      <c r="H8906" s="33">
        <v>11</v>
      </c>
      <c r="I8906" s="33">
        <v>9.8699999999999992</v>
      </c>
      <c r="J8906" s="33">
        <v>11.67</v>
      </c>
      <c r="K8906" s="37">
        <v>2080</v>
      </c>
      <c r="L8906" s="35"/>
      <c r="M8906" s="33"/>
      <c r="N8906" s="33">
        <v>112.28400000000001</v>
      </c>
      <c r="O8906" s="33">
        <v>41.71</v>
      </c>
      <c r="P8906" s="33">
        <v>6.62</v>
      </c>
      <c r="Q8906" s="33">
        <v>8.8899999999999988</v>
      </c>
      <c r="R8906" s="33">
        <v>11.51</v>
      </c>
      <c r="S8906" s="33"/>
      <c r="T8906" s="33"/>
      <c r="U8906" s="33"/>
      <c r="V8906" s="33"/>
      <c r="W8906" s="33"/>
      <c r="Y8906" s="33">
        <v>2.7149999999999999</v>
      </c>
      <c r="Z8906" s="33"/>
      <c r="AA8906" s="33"/>
      <c r="AB8906" s="33"/>
      <c r="AC8906" s="33">
        <v>1.4850000000000001</v>
      </c>
      <c r="AD8906" s="33"/>
      <c r="AE8906" s="33"/>
      <c r="AF8906" s="33">
        <v>0</v>
      </c>
      <c r="AG8906" s="33"/>
      <c r="AH8906" s="33"/>
      <c r="AI8906" s="33">
        <v>1.9750000000000001</v>
      </c>
      <c r="AJ8906" s="33" t="s">
        <v>413</v>
      </c>
      <c r="AK8906" s="36">
        <v>26.78</v>
      </c>
      <c r="AL8906" s="36">
        <v>109.63</v>
      </c>
      <c r="AM8906" s="33">
        <v>400</v>
      </c>
      <c r="AN8906" s="37"/>
      <c r="AP8906" s="33"/>
      <c r="AQ8906">
        <v>80101</v>
      </c>
      <c r="AR8906" s="33" t="s">
        <v>1669</v>
      </c>
    </row>
    <row r="8907" spans="1:44" x14ac:dyDescent="0.25">
      <c r="A8907" s="33">
        <v>10782</v>
      </c>
      <c r="B8907" s="33" t="s">
        <v>1039</v>
      </c>
      <c r="C8907" s="33">
        <v>180</v>
      </c>
      <c r="D8907" s="33" t="s">
        <v>851</v>
      </c>
      <c r="E8907" s="33"/>
      <c r="F8907" s="33" t="s">
        <v>859</v>
      </c>
      <c r="G8907" s="34">
        <v>1</v>
      </c>
      <c r="H8907" s="33">
        <v>16</v>
      </c>
      <c r="I8907" s="33">
        <v>12.9</v>
      </c>
      <c r="J8907" s="33">
        <v>16</v>
      </c>
      <c r="K8907" s="37">
        <v>2220</v>
      </c>
      <c r="L8907" s="2">
        <f>N8907/((1668.67)*(1-EXP(-(0.022864)*I8907))^(1.61028))</f>
        <v>1.4735047913676234</v>
      </c>
      <c r="M8907" s="33"/>
      <c r="N8907" s="33">
        <v>273.06</v>
      </c>
      <c r="O8907" s="33">
        <v>137.5</v>
      </c>
      <c r="P8907" s="33"/>
      <c r="Q8907" s="33">
        <v>10.160000000000002</v>
      </c>
      <c r="R8907" s="33">
        <v>8.1</v>
      </c>
      <c r="S8907" s="33"/>
      <c r="T8907" s="33"/>
      <c r="U8907" s="33"/>
      <c r="V8907" s="33"/>
      <c r="W8907" s="33"/>
      <c r="Y8907" s="33">
        <v>0</v>
      </c>
      <c r="Z8907" s="33">
        <v>0</v>
      </c>
      <c r="AA8907" s="33">
        <v>0</v>
      </c>
      <c r="AB8907" s="33">
        <v>0</v>
      </c>
      <c r="AC8907" s="33">
        <v>0</v>
      </c>
      <c r="AD8907" s="33"/>
      <c r="AE8907" s="33"/>
      <c r="AF8907" s="33">
        <v>0</v>
      </c>
      <c r="AG8907" s="33"/>
      <c r="AH8907" s="33"/>
      <c r="AI8907" s="33">
        <v>9.75</v>
      </c>
      <c r="AJ8907" s="33" t="s">
        <v>413</v>
      </c>
      <c r="AK8907" s="36">
        <v>23.75</v>
      </c>
      <c r="AL8907" s="36">
        <v>109.67</v>
      </c>
      <c r="AM8907" s="33">
        <v>122</v>
      </c>
      <c r="AN8907" s="37"/>
      <c r="AP8907" s="33"/>
      <c r="AQ8907">
        <v>40149</v>
      </c>
      <c r="AR8907" s="33" t="s">
        <v>1670</v>
      </c>
    </row>
    <row r="8908" spans="1:44" x14ac:dyDescent="0.25">
      <c r="A8908" s="33">
        <v>10783</v>
      </c>
      <c r="B8908" s="33" t="s">
        <v>1039</v>
      </c>
      <c r="C8908" s="33">
        <v>180</v>
      </c>
      <c r="D8908" s="33" t="s">
        <v>851</v>
      </c>
      <c r="E8908" s="33"/>
      <c r="F8908" s="33" t="s">
        <v>859</v>
      </c>
      <c r="G8908" s="34">
        <v>1</v>
      </c>
      <c r="H8908" s="33">
        <v>16</v>
      </c>
      <c r="I8908" s="33">
        <v>12.7</v>
      </c>
      <c r="J8908" s="33">
        <v>14.5</v>
      </c>
      <c r="K8908" s="37">
        <v>2745</v>
      </c>
      <c r="L8908" s="2">
        <f>N8908/((1668.67)*(1-EXP(-(0.022864)*I8908))^(1.61028))</f>
        <v>1.5106749703784572</v>
      </c>
      <c r="M8908" s="33"/>
      <c r="N8908" s="33">
        <v>273.95</v>
      </c>
      <c r="O8908" s="33">
        <v>137.69999999999999</v>
      </c>
      <c r="P8908" s="33"/>
      <c r="Q8908" s="33">
        <v>9.129999999999999</v>
      </c>
      <c r="R8908" s="33">
        <v>7.61</v>
      </c>
      <c r="S8908" s="33"/>
      <c r="T8908" s="33"/>
      <c r="U8908" s="33"/>
      <c r="V8908" s="33"/>
      <c r="W8908" s="33"/>
      <c r="Y8908" s="33">
        <v>0</v>
      </c>
      <c r="Z8908" s="33">
        <v>0</v>
      </c>
      <c r="AA8908" s="33">
        <v>0</v>
      </c>
      <c r="AB8908" s="33">
        <v>0</v>
      </c>
      <c r="AC8908" s="33">
        <v>0</v>
      </c>
      <c r="AD8908" s="33"/>
      <c r="AE8908" s="33"/>
      <c r="AF8908" s="33">
        <v>0</v>
      </c>
      <c r="AG8908" s="33"/>
      <c r="AH8908" s="33"/>
      <c r="AI8908" s="33">
        <v>13.87</v>
      </c>
      <c r="AJ8908" s="33" t="s">
        <v>413</v>
      </c>
      <c r="AK8908" s="36">
        <v>23.75</v>
      </c>
      <c r="AL8908" s="36">
        <v>109.67</v>
      </c>
      <c r="AM8908" s="33">
        <v>122</v>
      </c>
      <c r="AN8908" s="37"/>
      <c r="AP8908" s="33"/>
      <c r="AQ8908">
        <v>40149</v>
      </c>
      <c r="AR8908" s="33" t="s">
        <v>1670</v>
      </c>
    </row>
    <row r="8909" spans="1:44" x14ac:dyDescent="0.25">
      <c r="A8909" s="33">
        <v>10784</v>
      </c>
      <c r="B8909" s="33" t="s">
        <v>1039</v>
      </c>
      <c r="C8909" s="33">
        <v>180</v>
      </c>
      <c r="D8909" s="33" t="s">
        <v>851</v>
      </c>
      <c r="E8909" s="33"/>
      <c r="F8909" s="33" t="s">
        <v>859</v>
      </c>
      <c r="G8909" s="34">
        <v>1</v>
      </c>
      <c r="H8909" s="33">
        <v>16</v>
      </c>
      <c r="I8909" s="33">
        <v>12.7</v>
      </c>
      <c r="J8909" s="33">
        <v>14.7</v>
      </c>
      <c r="K8909" s="37">
        <v>3255</v>
      </c>
      <c r="L8909" s="2">
        <f>N8909/((1668.67)*(1-EXP(-(0.022864)*I8909))^(1.61028))</f>
        <v>1.7231455183203517</v>
      </c>
      <c r="M8909" s="33"/>
      <c r="N8909" s="33">
        <v>312.48</v>
      </c>
      <c r="O8909" s="33">
        <v>158.37</v>
      </c>
      <c r="P8909" s="33"/>
      <c r="Q8909" s="33">
        <v>10.3</v>
      </c>
      <c r="R8909" s="33">
        <v>8.6999999999999993</v>
      </c>
      <c r="S8909" s="33"/>
      <c r="T8909" s="33"/>
      <c r="U8909" s="33"/>
      <c r="V8909" s="33"/>
      <c r="W8909" s="33"/>
      <c r="Y8909" s="33">
        <v>0</v>
      </c>
      <c r="Z8909" s="33">
        <v>0</v>
      </c>
      <c r="AA8909" s="33">
        <v>0</v>
      </c>
      <c r="AB8909" s="33">
        <v>0</v>
      </c>
      <c r="AC8909" s="33">
        <v>0</v>
      </c>
      <c r="AD8909" s="33"/>
      <c r="AE8909" s="33"/>
      <c r="AF8909" s="33">
        <v>0</v>
      </c>
      <c r="AG8909" s="33"/>
      <c r="AH8909" s="33"/>
      <c r="AI8909" s="33">
        <v>13.46</v>
      </c>
      <c r="AJ8909" s="33" t="s">
        <v>413</v>
      </c>
      <c r="AK8909" s="36">
        <v>23.75</v>
      </c>
      <c r="AL8909" s="36">
        <v>109.67</v>
      </c>
      <c r="AM8909" s="33">
        <v>122</v>
      </c>
      <c r="AN8909" s="37"/>
      <c r="AP8909" s="33"/>
      <c r="AQ8909">
        <v>40149</v>
      </c>
      <c r="AR8909" s="33" t="s">
        <v>1670</v>
      </c>
    </row>
    <row r="8910" spans="1:44" x14ac:dyDescent="0.25">
      <c r="A8910" s="33">
        <v>10785</v>
      </c>
      <c r="B8910" s="33" t="s">
        <v>1039</v>
      </c>
      <c r="C8910" s="33">
        <v>180</v>
      </c>
      <c r="D8910" s="33" t="s">
        <v>851</v>
      </c>
      <c r="E8910" s="33"/>
      <c r="F8910" s="33" t="s">
        <v>859</v>
      </c>
      <c r="G8910" s="34">
        <v>1</v>
      </c>
      <c r="H8910" s="33">
        <v>16</v>
      </c>
      <c r="I8910" s="33">
        <v>12.7</v>
      </c>
      <c r="J8910" s="33">
        <v>14.2</v>
      </c>
      <c r="K8910" s="37">
        <v>3750</v>
      </c>
      <c r="L8910" s="2">
        <f>N8910/((1668.67)*(1-EXP(-(0.022864)*I8910))^(1.61028))</f>
        <v>1.9851906893091609</v>
      </c>
      <c r="M8910" s="33"/>
      <c r="N8910" s="33">
        <v>360</v>
      </c>
      <c r="O8910" s="33">
        <v>158.94999999999999</v>
      </c>
      <c r="P8910" s="33"/>
      <c r="Q8910" s="33">
        <v>8.3299999999999983</v>
      </c>
      <c r="R8910" s="33">
        <v>6.62</v>
      </c>
      <c r="S8910" s="33"/>
      <c r="T8910" s="33"/>
      <c r="U8910" s="33"/>
      <c r="V8910" s="33"/>
      <c r="W8910" s="33"/>
      <c r="Y8910" s="33">
        <v>0</v>
      </c>
      <c r="Z8910" s="33">
        <v>0</v>
      </c>
      <c r="AA8910" s="33">
        <v>0</v>
      </c>
      <c r="AB8910" s="33">
        <v>0</v>
      </c>
      <c r="AC8910" s="33">
        <v>0</v>
      </c>
      <c r="AD8910" s="33"/>
      <c r="AE8910" s="33"/>
      <c r="AF8910" s="33">
        <v>0</v>
      </c>
      <c r="AG8910" s="33"/>
      <c r="AH8910" s="33"/>
      <c r="AI8910" s="33">
        <v>17.399999999999999</v>
      </c>
      <c r="AJ8910" s="33" t="s">
        <v>413</v>
      </c>
      <c r="AK8910" s="36">
        <v>23.75</v>
      </c>
      <c r="AL8910" s="36">
        <v>109.67</v>
      </c>
      <c r="AM8910" s="33">
        <v>122</v>
      </c>
      <c r="AN8910" s="37"/>
      <c r="AP8910" s="33"/>
      <c r="AQ8910">
        <v>40149</v>
      </c>
      <c r="AR8910" s="33" t="s">
        <v>1670</v>
      </c>
    </row>
    <row r="8911" spans="1:44" x14ac:dyDescent="0.25">
      <c r="A8911" s="33">
        <v>10786</v>
      </c>
      <c r="B8911" s="33" t="s">
        <v>990</v>
      </c>
      <c r="C8911" s="33">
        <v>180</v>
      </c>
      <c r="D8911" s="33" t="s">
        <v>851</v>
      </c>
      <c r="E8911" s="33"/>
      <c r="F8911" s="33" t="s">
        <v>859</v>
      </c>
      <c r="G8911" s="34">
        <v>5</v>
      </c>
      <c r="H8911" s="33">
        <v>8</v>
      </c>
      <c r="I8911" s="33">
        <v>5.4</v>
      </c>
      <c r="J8911" s="33">
        <v>5.2</v>
      </c>
      <c r="K8911" s="37">
        <v>8010</v>
      </c>
      <c r="L8911" s="35">
        <v>1.3832920878225092</v>
      </c>
      <c r="M8911" s="33"/>
      <c r="N8911" s="33">
        <v>72.099999999999994</v>
      </c>
      <c r="O8911" s="33">
        <v>18.399999999999999</v>
      </c>
      <c r="P8911" s="33">
        <v>2.2999999999999998</v>
      </c>
      <c r="Q8911" s="33">
        <v>6.3999999999999995</v>
      </c>
      <c r="R8911" s="33">
        <v>3.2</v>
      </c>
      <c r="S8911" s="33"/>
      <c r="T8911" s="33"/>
      <c r="U8911" s="33"/>
      <c r="V8911" s="33"/>
      <c r="W8911" s="33"/>
      <c r="Y8911" s="33">
        <v>0</v>
      </c>
      <c r="Z8911" s="33">
        <v>0</v>
      </c>
      <c r="AA8911" s="33">
        <v>0</v>
      </c>
      <c r="AB8911" s="33">
        <v>0</v>
      </c>
      <c r="AC8911" s="33">
        <v>0</v>
      </c>
      <c r="AD8911" s="33"/>
      <c r="AE8911" s="33"/>
      <c r="AF8911" s="33">
        <v>0</v>
      </c>
      <c r="AG8911" s="33"/>
      <c r="AH8911" s="33"/>
      <c r="AI8911" s="33">
        <v>5.0979999999999999</v>
      </c>
      <c r="AJ8911" s="33" t="s">
        <v>413</v>
      </c>
      <c r="AK8911" s="36">
        <v>23.75</v>
      </c>
      <c r="AL8911" s="36">
        <v>109.67</v>
      </c>
      <c r="AM8911" s="33">
        <v>250</v>
      </c>
      <c r="AN8911" s="37"/>
      <c r="AP8911" s="33"/>
      <c r="AQ8911">
        <v>40149</v>
      </c>
      <c r="AR8911" s="33" t="s">
        <v>1671</v>
      </c>
    </row>
    <row r="8912" spans="1:44" x14ac:dyDescent="0.25">
      <c r="A8912" s="33">
        <v>10787</v>
      </c>
      <c r="B8912" s="33" t="s">
        <v>990</v>
      </c>
      <c r="C8912" s="33">
        <v>180</v>
      </c>
      <c r="D8912" s="33" t="s">
        <v>851</v>
      </c>
      <c r="E8912" s="33"/>
      <c r="F8912" s="33" t="s">
        <v>859</v>
      </c>
      <c r="G8912" s="34">
        <v>3</v>
      </c>
      <c r="H8912" s="33">
        <v>14</v>
      </c>
      <c r="I8912" s="33">
        <v>9.8000000000000007</v>
      </c>
      <c r="J8912" s="33">
        <v>12.8</v>
      </c>
      <c r="K8912" s="37">
        <v>3000</v>
      </c>
      <c r="L8912" s="2">
        <f>N8912/((1668.67)*(1-EXP(-(0.022864)*I8912))^(1.61028))</f>
        <v>1.6393328435668868</v>
      </c>
      <c r="M8912" s="33"/>
      <c r="N8912" s="33">
        <v>206.1</v>
      </c>
      <c r="O8912" s="33">
        <v>70.8</v>
      </c>
      <c r="P8912" s="33">
        <v>11.3</v>
      </c>
      <c r="Q8912" s="33">
        <v>16.8</v>
      </c>
      <c r="R8912" s="33">
        <v>7.2</v>
      </c>
      <c r="S8912" s="33"/>
      <c r="T8912" s="33"/>
      <c r="U8912" s="33"/>
      <c r="V8912" s="33"/>
      <c r="W8912" s="33"/>
      <c r="Y8912" s="33">
        <v>0</v>
      </c>
      <c r="Z8912" s="33">
        <v>0</v>
      </c>
      <c r="AA8912" s="33">
        <v>0</v>
      </c>
      <c r="AB8912" s="33">
        <v>0</v>
      </c>
      <c r="AC8912" s="33">
        <v>0</v>
      </c>
      <c r="AD8912" s="33"/>
      <c r="AE8912" s="33"/>
      <c r="AF8912" s="33">
        <v>0</v>
      </c>
      <c r="AG8912" s="33"/>
      <c r="AH8912" s="33"/>
      <c r="AI8912" s="33">
        <v>11.481</v>
      </c>
      <c r="AJ8912" s="33" t="s">
        <v>413</v>
      </c>
      <c r="AK8912" s="36">
        <v>23.75</v>
      </c>
      <c r="AL8912" s="36">
        <v>109.67</v>
      </c>
      <c r="AM8912" s="33">
        <v>250</v>
      </c>
      <c r="AN8912" s="37"/>
      <c r="AP8912" s="33"/>
      <c r="AQ8912">
        <v>40149</v>
      </c>
      <c r="AR8912" s="33" t="s">
        <v>1671</v>
      </c>
    </row>
    <row r="8913" spans="1:44" x14ac:dyDescent="0.25">
      <c r="A8913" s="33">
        <v>10788</v>
      </c>
      <c r="B8913" s="33" t="s">
        <v>990</v>
      </c>
      <c r="C8913" s="33">
        <v>180</v>
      </c>
      <c r="D8913" s="33" t="s">
        <v>851</v>
      </c>
      <c r="E8913" s="33"/>
      <c r="F8913" s="33" t="s">
        <v>859</v>
      </c>
      <c r="G8913" s="34">
        <v>4</v>
      </c>
      <c r="H8913" s="33">
        <v>23</v>
      </c>
      <c r="I8913" s="33">
        <v>14.7</v>
      </c>
      <c r="J8913" s="33">
        <v>19</v>
      </c>
      <c r="K8913" s="37">
        <v>1635</v>
      </c>
      <c r="L8913" s="35">
        <v>1.2876985339818205</v>
      </c>
      <c r="M8913" s="33"/>
      <c r="N8913" s="33">
        <v>328.2</v>
      </c>
      <c r="O8913" s="33">
        <v>153.9</v>
      </c>
      <c r="P8913" s="33">
        <v>26.2</v>
      </c>
      <c r="Q8913" s="33">
        <v>7.8</v>
      </c>
      <c r="R8913" s="33">
        <v>4.3</v>
      </c>
      <c r="S8913" s="33"/>
      <c r="T8913" s="33"/>
      <c r="U8913" s="33"/>
      <c r="V8913" s="33"/>
      <c r="W8913" s="33"/>
      <c r="Y8913" s="33">
        <v>0</v>
      </c>
      <c r="Z8913" s="33">
        <v>0</v>
      </c>
      <c r="AA8913" s="33">
        <v>0</v>
      </c>
      <c r="AB8913" s="33">
        <v>0</v>
      </c>
      <c r="AC8913" s="33">
        <v>0</v>
      </c>
      <c r="AD8913" s="33"/>
      <c r="AE8913" s="33"/>
      <c r="AF8913" s="33">
        <v>0</v>
      </c>
      <c r="AG8913" s="33"/>
      <c r="AH8913" s="33"/>
      <c r="AI8913" s="33">
        <v>13.542</v>
      </c>
      <c r="AJ8913" s="33" t="s">
        <v>413</v>
      </c>
      <c r="AK8913" s="36">
        <v>23.75</v>
      </c>
      <c r="AL8913" s="36">
        <v>109.67</v>
      </c>
      <c r="AM8913" s="33">
        <v>250</v>
      </c>
      <c r="AN8913" s="37"/>
      <c r="AP8913" s="33"/>
      <c r="AQ8913">
        <v>40149</v>
      </c>
      <c r="AR8913" s="33" t="s">
        <v>1671</v>
      </c>
    </row>
    <row r="8914" spans="1:44" x14ac:dyDescent="0.25">
      <c r="A8914" s="33">
        <v>10789</v>
      </c>
      <c r="B8914" s="33" t="s">
        <v>990</v>
      </c>
      <c r="C8914" s="33">
        <v>180</v>
      </c>
      <c r="D8914" s="33" t="s">
        <v>851</v>
      </c>
      <c r="E8914" s="33"/>
      <c r="F8914" s="33" t="s">
        <v>859</v>
      </c>
      <c r="G8914" s="34">
        <v>5</v>
      </c>
      <c r="H8914" s="33">
        <v>38</v>
      </c>
      <c r="I8914" s="33">
        <v>19</v>
      </c>
      <c r="J8914" s="33">
        <v>32.299999999999997</v>
      </c>
      <c r="K8914" s="37">
        <v>435</v>
      </c>
      <c r="L8914" s="35">
        <v>0.82284370589757583</v>
      </c>
      <c r="M8914" s="33"/>
      <c r="N8914" s="33">
        <v>290.3</v>
      </c>
      <c r="O8914" s="33">
        <v>127.5</v>
      </c>
      <c r="P8914" s="33">
        <v>22.3</v>
      </c>
      <c r="Q8914" s="33">
        <v>32.799999999999997</v>
      </c>
      <c r="R8914" s="33">
        <v>8.8000000000000007</v>
      </c>
      <c r="S8914" s="33"/>
      <c r="T8914" s="33"/>
      <c r="U8914" s="33"/>
      <c r="V8914" s="33"/>
      <c r="W8914" s="33"/>
      <c r="Y8914" s="33">
        <v>0</v>
      </c>
      <c r="Z8914" s="33">
        <v>0</v>
      </c>
      <c r="AA8914" s="33">
        <v>0</v>
      </c>
      <c r="AB8914" s="33">
        <v>0</v>
      </c>
      <c r="AC8914" s="33">
        <v>0</v>
      </c>
      <c r="AD8914" s="33"/>
      <c r="AE8914" s="33"/>
      <c r="AF8914" s="33">
        <v>0</v>
      </c>
      <c r="AG8914" s="33"/>
      <c r="AH8914" s="33"/>
      <c r="AI8914" s="33">
        <v>4.9889999999999999</v>
      </c>
      <c r="AJ8914" s="33" t="s">
        <v>413</v>
      </c>
      <c r="AK8914" s="36">
        <v>23.75</v>
      </c>
      <c r="AL8914" s="36">
        <v>109.67</v>
      </c>
      <c r="AM8914" s="33">
        <v>250</v>
      </c>
      <c r="AN8914" s="37"/>
      <c r="AP8914" s="33"/>
      <c r="AQ8914">
        <v>40149</v>
      </c>
      <c r="AR8914" s="33" t="s">
        <v>1671</v>
      </c>
    </row>
    <row r="8915" spans="1:44" x14ac:dyDescent="0.25">
      <c r="A8915" s="33">
        <v>10790</v>
      </c>
      <c r="B8915" s="33" t="s">
        <v>167</v>
      </c>
      <c r="C8915" s="33">
        <v>180</v>
      </c>
      <c r="D8915" s="1" t="s">
        <v>148</v>
      </c>
      <c r="E8915" s="33"/>
      <c r="F8915" s="33" t="s">
        <v>859</v>
      </c>
      <c r="G8915" s="34"/>
      <c r="H8915" s="33">
        <v>15</v>
      </c>
      <c r="I8915" s="33"/>
      <c r="J8915" s="33"/>
      <c r="K8915" s="37">
        <v>3000</v>
      </c>
      <c r="L8915" s="35"/>
      <c r="M8915" s="33"/>
      <c r="N8915" s="33">
        <v>91.5</v>
      </c>
      <c r="O8915" s="33">
        <v>31.6</v>
      </c>
      <c r="P8915" s="33"/>
      <c r="Q8915" s="33">
        <v>5.9</v>
      </c>
      <c r="R8915" s="33">
        <v>6</v>
      </c>
      <c r="S8915" s="33"/>
      <c r="T8915" s="33"/>
      <c r="U8915" s="33"/>
      <c r="V8915" s="33"/>
      <c r="W8915" s="33"/>
      <c r="Y8915" s="33">
        <v>0.3</v>
      </c>
      <c r="Z8915" s="33"/>
      <c r="AA8915" s="33"/>
      <c r="AB8915" s="33"/>
      <c r="AC8915" s="33">
        <v>1.3</v>
      </c>
      <c r="AD8915" s="33"/>
      <c r="AE8915" s="33"/>
      <c r="AF8915" s="33">
        <v>0</v>
      </c>
      <c r="AG8915" s="33"/>
      <c r="AH8915" s="33"/>
      <c r="AI8915" s="33">
        <v>1.1000000000000001</v>
      </c>
      <c r="AJ8915" s="33" t="s">
        <v>413</v>
      </c>
      <c r="AK8915" s="36">
        <v>28.9</v>
      </c>
      <c r="AL8915" s="36">
        <v>111.24</v>
      </c>
      <c r="AM8915" s="33">
        <v>358</v>
      </c>
      <c r="AN8915" s="33"/>
      <c r="AP8915" s="33"/>
      <c r="AQ8915">
        <v>80101</v>
      </c>
      <c r="AR8915" s="33" t="s">
        <v>1672</v>
      </c>
    </row>
    <row r="8916" spans="1:44" x14ac:dyDescent="0.25">
      <c r="A8916" s="33">
        <v>10791</v>
      </c>
      <c r="B8916" s="33" t="s">
        <v>167</v>
      </c>
      <c r="C8916" s="33">
        <v>180</v>
      </c>
      <c r="D8916" s="1" t="s">
        <v>148</v>
      </c>
      <c r="E8916" s="33"/>
      <c r="F8916" s="33" t="s">
        <v>859</v>
      </c>
      <c r="G8916" s="34"/>
      <c r="H8916" s="33">
        <v>15</v>
      </c>
      <c r="I8916" s="33"/>
      <c r="J8916" s="33"/>
      <c r="K8916" s="37">
        <v>3150</v>
      </c>
      <c r="L8916" s="35"/>
      <c r="M8916" s="33"/>
      <c r="N8916" s="33">
        <v>161</v>
      </c>
      <c r="O8916" s="33">
        <v>54</v>
      </c>
      <c r="P8916" s="33"/>
      <c r="Q8916" s="33">
        <v>12.4</v>
      </c>
      <c r="R8916" s="33">
        <v>14.4</v>
      </c>
      <c r="S8916" s="33"/>
      <c r="T8916" s="33"/>
      <c r="U8916" s="33"/>
      <c r="V8916" s="33"/>
      <c r="W8916" s="33"/>
      <c r="Y8916" s="33">
        <v>0.5</v>
      </c>
      <c r="Z8916" s="33"/>
      <c r="AA8916" s="33"/>
      <c r="AB8916" s="33"/>
      <c r="AC8916" s="33">
        <v>1</v>
      </c>
      <c r="AD8916" s="33"/>
      <c r="AE8916" s="33"/>
      <c r="AF8916" s="33">
        <v>0</v>
      </c>
      <c r="AG8916" s="33"/>
      <c r="AH8916" s="33"/>
      <c r="AI8916" s="33">
        <v>1.1000000000000001</v>
      </c>
      <c r="AJ8916" s="33" t="s">
        <v>413</v>
      </c>
      <c r="AK8916" s="36">
        <v>28.9</v>
      </c>
      <c r="AL8916" s="36">
        <v>111.24</v>
      </c>
      <c r="AM8916" s="33">
        <v>358</v>
      </c>
      <c r="AN8916" s="33"/>
      <c r="AP8916" s="33"/>
      <c r="AQ8916">
        <v>80101</v>
      </c>
      <c r="AR8916" s="33" t="s">
        <v>1672</v>
      </c>
    </row>
    <row r="8917" spans="1:44" x14ac:dyDescent="0.25">
      <c r="A8917" s="33">
        <v>10792</v>
      </c>
      <c r="B8917" s="33" t="s">
        <v>167</v>
      </c>
      <c r="C8917" s="33">
        <v>180</v>
      </c>
      <c r="D8917" s="1" t="s">
        <v>148</v>
      </c>
      <c r="E8917" s="33"/>
      <c r="F8917" s="33" t="s">
        <v>859</v>
      </c>
      <c r="G8917" s="34"/>
      <c r="H8917" s="33">
        <v>14</v>
      </c>
      <c r="I8917" s="33"/>
      <c r="J8917" s="33"/>
      <c r="K8917" s="37">
        <v>4500</v>
      </c>
      <c r="L8917" s="35"/>
      <c r="M8917" s="33"/>
      <c r="N8917" s="33">
        <v>151</v>
      </c>
      <c r="O8917" s="33">
        <v>41.7</v>
      </c>
      <c r="P8917" s="33"/>
      <c r="Q8917" s="33">
        <v>10.3</v>
      </c>
      <c r="R8917" s="33">
        <v>9.1999999999999993</v>
      </c>
      <c r="S8917" s="33"/>
      <c r="T8917" s="33"/>
      <c r="U8917" s="33"/>
      <c r="V8917" s="33"/>
      <c r="W8917" s="33"/>
      <c r="Y8917" s="33">
        <v>0</v>
      </c>
      <c r="Z8917" s="33"/>
      <c r="AA8917" s="33"/>
      <c r="AB8917" s="33"/>
      <c r="AC8917" s="33">
        <v>0.3</v>
      </c>
      <c r="AD8917" s="33"/>
      <c r="AE8917" s="33"/>
      <c r="AF8917" s="33">
        <v>0</v>
      </c>
      <c r="AG8917" s="33"/>
      <c r="AH8917" s="33"/>
      <c r="AI8917" s="33">
        <v>13.2</v>
      </c>
      <c r="AJ8917" s="33" t="s">
        <v>413</v>
      </c>
      <c r="AK8917" s="36">
        <v>28.9</v>
      </c>
      <c r="AL8917" s="36">
        <v>111.24</v>
      </c>
      <c r="AM8917" s="33">
        <v>358</v>
      </c>
      <c r="AN8917" s="33"/>
      <c r="AP8917" s="33"/>
      <c r="AQ8917">
        <v>80101</v>
      </c>
      <c r="AR8917" s="33" t="s">
        <v>1672</v>
      </c>
    </row>
    <row r="8918" spans="1:44" x14ac:dyDescent="0.25">
      <c r="A8918" s="33">
        <v>10793</v>
      </c>
      <c r="B8918" s="33" t="s">
        <v>167</v>
      </c>
      <c r="C8918" s="33">
        <v>180</v>
      </c>
      <c r="D8918" s="1" t="s">
        <v>148</v>
      </c>
      <c r="E8918" s="33"/>
      <c r="F8918" s="33" t="s">
        <v>859</v>
      </c>
      <c r="G8918" s="34"/>
      <c r="H8918" s="33">
        <v>19</v>
      </c>
      <c r="I8918" s="33"/>
      <c r="J8918" s="33"/>
      <c r="K8918" s="37">
        <v>4500</v>
      </c>
      <c r="L8918" s="35"/>
      <c r="M8918" s="33"/>
      <c r="N8918" s="33">
        <v>223</v>
      </c>
      <c r="O8918" s="33">
        <v>72.5</v>
      </c>
      <c r="P8918" s="33"/>
      <c r="Q8918" s="33">
        <v>17.099999999999998</v>
      </c>
      <c r="R8918" s="33">
        <v>17.8</v>
      </c>
      <c r="S8918" s="33"/>
      <c r="T8918" s="33"/>
      <c r="U8918" s="33"/>
      <c r="V8918" s="33"/>
      <c r="W8918" s="33"/>
      <c r="Y8918" s="33">
        <v>0</v>
      </c>
      <c r="Z8918" s="33">
        <v>0</v>
      </c>
      <c r="AA8918" s="33">
        <v>0</v>
      </c>
      <c r="AB8918" s="33">
        <v>0</v>
      </c>
      <c r="AC8918" s="33">
        <v>0</v>
      </c>
      <c r="AD8918" s="33"/>
      <c r="AE8918" s="33"/>
      <c r="AF8918" s="33">
        <v>0</v>
      </c>
      <c r="AG8918" s="33"/>
      <c r="AH8918" s="33"/>
      <c r="AI8918" s="33">
        <v>22.5</v>
      </c>
      <c r="AJ8918" s="33" t="s">
        <v>413</v>
      </c>
      <c r="AK8918" s="36">
        <v>28.9</v>
      </c>
      <c r="AL8918" s="36">
        <v>111.24</v>
      </c>
      <c r="AM8918" s="33">
        <v>358</v>
      </c>
      <c r="AN8918" s="33"/>
      <c r="AP8918" s="33"/>
      <c r="AQ8918">
        <v>80101</v>
      </c>
      <c r="AR8918" s="33" t="s">
        <v>1672</v>
      </c>
    </row>
    <row r="8919" spans="1:44" x14ac:dyDescent="0.25">
      <c r="A8919" s="33">
        <v>10794</v>
      </c>
      <c r="B8919" s="33" t="s">
        <v>167</v>
      </c>
      <c r="C8919" s="33">
        <v>180</v>
      </c>
      <c r="D8919" s="1" t="s">
        <v>148</v>
      </c>
      <c r="E8919" s="33"/>
      <c r="F8919" s="33" t="s">
        <v>859</v>
      </c>
      <c r="G8919" s="34"/>
      <c r="H8919" s="33">
        <v>22</v>
      </c>
      <c r="I8919" s="33"/>
      <c r="J8919" s="33"/>
      <c r="K8919" s="37">
        <v>3750</v>
      </c>
      <c r="L8919" s="35"/>
      <c r="M8919" s="33"/>
      <c r="N8919" s="33">
        <v>208</v>
      </c>
      <c r="O8919" s="33">
        <v>83.9</v>
      </c>
      <c r="P8919" s="33"/>
      <c r="Q8919" s="33">
        <v>11</v>
      </c>
      <c r="R8919" s="33">
        <v>8</v>
      </c>
      <c r="S8919" s="33"/>
      <c r="T8919" s="33"/>
      <c r="U8919" s="33"/>
      <c r="V8919" s="33"/>
      <c r="W8919" s="33"/>
      <c r="Y8919" s="33">
        <v>1.6</v>
      </c>
      <c r="Z8919" s="33"/>
      <c r="AA8919" s="33"/>
      <c r="AB8919" s="33"/>
      <c r="AC8919" s="33">
        <v>0.5</v>
      </c>
      <c r="AD8919" s="33"/>
      <c r="AE8919" s="33"/>
      <c r="AF8919" s="33">
        <v>0</v>
      </c>
      <c r="AG8919" s="33"/>
      <c r="AH8919" s="33"/>
      <c r="AI8919" s="33">
        <v>1.2</v>
      </c>
      <c r="AJ8919" s="33" t="s">
        <v>413</v>
      </c>
      <c r="AK8919" s="36">
        <v>28.9</v>
      </c>
      <c r="AL8919" s="36">
        <v>111.24</v>
      </c>
      <c r="AM8919" s="33">
        <v>358</v>
      </c>
      <c r="AN8919" s="33"/>
      <c r="AP8919" s="33"/>
      <c r="AQ8919">
        <v>80101</v>
      </c>
      <c r="AR8919" s="33" t="s">
        <v>1672</v>
      </c>
    </row>
    <row r="8920" spans="1:44" x14ac:dyDescent="0.25">
      <c r="A8920" s="33">
        <v>10795</v>
      </c>
      <c r="B8920" s="33" t="s">
        <v>167</v>
      </c>
      <c r="C8920" s="33">
        <v>180</v>
      </c>
      <c r="D8920" s="1" t="s">
        <v>148</v>
      </c>
      <c r="E8920" s="33"/>
      <c r="F8920" s="33" t="s">
        <v>859</v>
      </c>
      <c r="G8920" s="34"/>
      <c r="H8920" s="33">
        <v>22</v>
      </c>
      <c r="I8920" s="33"/>
      <c r="J8920" s="33"/>
      <c r="K8920" s="37">
        <v>3100</v>
      </c>
      <c r="L8920" s="35"/>
      <c r="M8920" s="33"/>
      <c r="N8920" s="33">
        <v>286</v>
      </c>
      <c r="O8920" s="33">
        <v>110</v>
      </c>
      <c r="P8920" s="33"/>
      <c r="Q8920" s="33">
        <v>14.600000000000001</v>
      </c>
      <c r="R8920" s="33">
        <v>10</v>
      </c>
      <c r="S8920" s="33"/>
      <c r="T8920" s="33"/>
      <c r="U8920" s="33"/>
      <c r="V8920" s="33"/>
      <c r="W8920" s="33"/>
      <c r="Y8920" s="33">
        <v>0.1</v>
      </c>
      <c r="Z8920" s="33"/>
      <c r="AA8920" s="33"/>
      <c r="AB8920" s="33"/>
      <c r="AC8920" s="33">
        <v>1.3</v>
      </c>
      <c r="AD8920" s="33"/>
      <c r="AE8920" s="33"/>
      <c r="AF8920" s="33">
        <v>0</v>
      </c>
      <c r="AG8920" s="33"/>
      <c r="AH8920" s="33"/>
      <c r="AI8920" s="33">
        <v>5.4</v>
      </c>
      <c r="AJ8920" s="33" t="s">
        <v>413</v>
      </c>
      <c r="AK8920" s="36">
        <v>28.9</v>
      </c>
      <c r="AL8920" s="36">
        <v>111.24</v>
      </c>
      <c r="AM8920" s="33">
        <v>358</v>
      </c>
      <c r="AN8920" s="33"/>
      <c r="AP8920" s="33"/>
      <c r="AQ8920">
        <v>80101</v>
      </c>
      <c r="AR8920" s="33" t="s">
        <v>1672</v>
      </c>
    </row>
    <row r="8921" spans="1:44" x14ac:dyDescent="0.25">
      <c r="A8921" s="33">
        <v>10796</v>
      </c>
      <c r="B8921" s="33" t="s">
        <v>167</v>
      </c>
      <c r="C8921" s="33">
        <v>180</v>
      </c>
      <c r="D8921" s="1" t="s">
        <v>148</v>
      </c>
      <c r="E8921" s="33"/>
      <c r="F8921" s="33" t="s">
        <v>859</v>
      </c>
      <c r="G8921" s="34"/>
      <c r="H8921" s="33">
        <v>7</v>
      </c>
      <c r="I8921" s="33">
        <v>6.05</v>
      </c>
      <c r="J8921" s="33">
        <v>6.8</v>
      </c>
      <c r="K8921" s="37">
        <v>7500</v>
      </c>
      <c r="L8921" s="35"/>
      <c r="M8921" s="33"/>
      <c r="N8921" s="33">
        <v>98.1</v>
      </c>
      <c r="O8921" s="33">
        <v>36.799999999999997</v>
      </c>
      <c r="P8921" s="33"/>
      <c r="Q8921" s="33">
        <v>11.3</v>
      </c>
      <c r="R8921" s="33">
        <v>13.8</v>
      </c>
      <c r="S8921" s="33"/>
      <c r="T8921" s="33"/>
      <c r="U8921" s="33"/>
      <c r="V8921" s="33"/>
      <c r="W8921" s="33"/>
      <c r="Y8921" s="33"/>
      <c r="Z8921" s="33"/>
      <c r="AA8921" s="33"/>
      <c r="AB8921" s="33"/>
      <c r="AC8921" s="33"/>
      <c r="AD8921" s="33"/>
      <c r="AE8921" s="33"/>
      <c r="AF8921" s="33">
        <v>0</v>
      </c>
      <c r="AG8921" s="33"/>
      <c r="AH8921" s="33"/>
      <c r="AI8921" s="33">
        <v>6.1</v>
      </c>
      <c r="AJ8921" s="33" t="s">
        <v>413</v>
      </c>
      <c r="AK8921" s="36">
        <v>28.9</v>
      </c>
      <c r="AL8921" s="36">
        <v>111.24</v>
      </c>
      <c r="AM8921" s="33">
        <v>358</v>
      </c>
      <c r="AN8921" s="33"/>
      <c r="AP8921" s="33"/>
      <c r="AQ8921">
        <v>80101</v>
      </c>
      <c r="AR8921" s="33" t="s">
        <v>1672</v>
      </c>
    </row>
    <row r="8922" spans="1:44" x14ac:dyDescent="0.25">
      <c r="A8922" s="33">
        <v>10797</v>
      </c>
      <c r="B8922" s="33" t="s">
        <v>167</v>
      </c>
      <c r="C8922" s="33">
        <v>180</v>
      </c>
      <c r="D8922" s="1" t="s">
        <v>148</v>
      </c>
      <c r="E8922" s="33"/>
      <c r="F8922" s="33" t="s">
        <v>859</v>
      </c>
      <c r="G8922" s="34"/>
      <c r="H8922" s="33">
        <v>7</v>
      </c>
      <c r="I8922" s="33">
        <v>6.6</v>
      </c>
      <c r="J8922" s="33">
        <v>7.8</v>
      </c>
      <c r="K8922" s="37">
        <v>4500</v>
      </c>
      <c r="L8922" s="35"/>
      <c r="M8922" s="33"/>
      <c r="N8922" s="33">
        <v>82.9</v>
      </c>
      <c r="O8922" s="33">
        <v>30.8</v>
      </c>
      <c r="P8922" s="33"/>
      <c r="Q8922" s="33">
        <v>9.3000000000000007</v>
      </c>
      <c r="R8922" s="33">
        <v>11.2</v>
      </c>
      <c r="S8922" s="33"/>
      <c r="T8922" s="33"/>
      <c r="U8922" s="33"/>
      <c r="V8922" s="33"/>
      <c r="W8922" s="33"/>
      <c r="Y8922" s="33"/>
      <c r="Z8922" s="33"/>
      <c r="AA8922" s="33"/>
      <c r="AB8922" s="33"/>
      <c r="AC8922" s="33"/>
      <c r="AD8922" s="33"/>
      <c r="AE8922" s="33"/>
      <c r="AF8922" s="33">
        <v>0</v>
      </c>
      <c r="AG8922" s="33"/>
      <c r="AH8922" s="33"/>
      <c r="AI8922" s="33">
        <v>3.8</v>
      </c>
      <c r="AJ8922" s="33" t="s">
        <v>413</v>
      </c>
      <c r="AK8922" s="36">
        <v>28.9</v>
      </c>
      <c r="AL8922" s="36">
        <v>111.24</v>
      </c>
      <c r="AM8922" s="33">
        <v>358</v>
      </c>
      <c r="AN8922" s="33"/>
      <c r="AP8922" s="33"/>
      <c r="AQ8922">
        <v>80101</v>
      </c>
      <c r="AR8922" s="33" t="s">
        <v>1672</v>
      </c>
    </row>
    <row r="8923" spans="1:44" x14ac:dyDescent="0.25">
      <c r="A8923" s="33">
        <v>10798</v>
      </c>
      <c r="B8923" s="33" t="s">
        <v>167</v>
      </c>
      <c r="C8923" s="33">
        <v>180</v>
      </c>
      <c r="D8923" s="1" t="s">
        <v>148</v>
      </c>
      <c r="E8923" s="33"/>
      <c r="F8923" s="33" t="s">
        <v>859</v>
      </c>
      <c r="G8923" s="34"/>
      <c r="H8923" s="33">
        <v>7</v>
      </c>
      <c r="I8923" s="33">
        <v>6.75</v>
      </c>
      <c r="J8923" s="33">
        <v>8.1999999999999993</v>
      </c>
      <c r="K8923" s="37">
        <v>3600</v>
      </c>
      <c r="L8923" s="35"/>
      <c r="M8923" s="33"/>
      <c r="N8923" s="33">
        <v>71.7</v>
      </c>
      <c r="O8923" s="33">
        <v>26.4</v>
      </c>
      <c r="P8923" s="33"/>
      <c r="Q8923" s="33">
        <v>7.8999999999999986</v>
      </c>
      <c r="R8923" s="33">
        <v>9.5</v>
      </c>
      <c r="S8923" s="33"/>
      <c r="T8923" s="33"/>
      <c r="U8923" s="33"/>
      <c r="V8923" s="33"/>
      <c r="W8923" s="33"/>
      <c r="Y8923" s="33"/>
      <c r="Z8923" s="33"/>
      <c r="AA8923" s="33"/>
      <c r="AB8923" s="33"/>
      <c r="AC8923" s="33"/>
      <c r="AD8923" s="33"/>
      <c r="AE8923" s="33"/>
      <c r="AF8923" s="33">
        <v>0</v>
      </c>
      <c r="AG8923" s="33"/>
      <c r="AH8923" s="33"/>
      <c r="AI8923" s="33">
        <v>1.8</v>
      </c>
      <c r="AJ8923" s="33" t="s">
        <v>413</v>
      </c>
      <c r="AK8923" s="36">
        <v>28.9</v>
      </c>
      <c r="AL8923" s="36">
        <v>111.24</v>
      </c>
      <c r="AM8923" s="33">
        <v>358</v>
      </c>
      <c r="AN8923" s="33"/>
      <c r="AP8923" s="33"/>
      <c r="AQ8923">
        <v>80101</v>
      </c>
      <c r="AR8923" s="33" t="s">
        <v>1672</v>
      </c>
    </row>
    <row r="8924" spans="1:44" x14ac:dyDescent="0.25">
      <c r="A8924" s="33">
        <v>10799</v>
      </c>
      <c r="B8924" s="33" t="s">
        <v>167</v>
      </c>
      <c r="C8924" s="33">
        <v>180</v>
      </c>
      <c r="D8924" s="1" t="s">
        <v>148</v>
      </c>
      <c r="E8924" s="33"/>
      <c r="F8924" s="33" t="s">
        <v>859</v>
      </c>
      <c r="G8924" s="34"/>
      <c r="H8924" s="33">
        <v>7</v>
      </c>
      <c r="I8924" s="33">
        <v>6.75</v>
      </c>
      <c r="J8924" s="33">
        <v>8.1</v>
      </c>
      <c r="K8924" s="37">
        <v>3000</v>
      </c>
      <c r="L8924" s="35"/>
      <c r="M8924" s="33"/>
      <c r="N8924" s="33">
        <v>59.6</v>
      </c>
      <c r="O8924" s="33">
        <v>21.9</v>
      </c>
      <c r="P8924" s="33"/>
      <c r="Q8924" s="33">
        <v>6.6</v>
      </c>
      <c r="R8924" s="33">
        <v>7.9</v>
      </c>
      <c r="S8924" s="33"/>
      <c r="T8924" s="33"/>
      <c r="U8924" s="33"/>
      <c r="V8924" s="33"/>
      <c r="W8924" s="33"/>
      <c r="Y8924" s="33"/>
      <c r="Z8924" s="33"/>
      <c r="AA8924" s="33"/>
      <c r="AB8924" s="33"/>
      <c r="AC8924" s="33"/>
      <c r="AD8924" s="33"/>
      <c r="AE8924" s="33"/>
      <c r="AF8924" s="33">
        <v>0</v>
      </c>
      <c r="AG8924" s="33"/>
      <c r="AH8924" s="33"/>
      <c r="AI8924" s="33">
        <v>0</v>
      </c>
      <c r="AJ8924" s="33" t="s">
        <v>413</v>
      </c>
      <c r="AK8924" s="36">
        <v>28.9</v>
      </c>
      <c r="AL8924" s="36">
        <v>111.24</v>
      </c>
      <c r="AM8924" s="33">
        <v>358</v>
      </c>
      <c r="AN8924" s="33"/>
      <c r="AP8924" s="33"/>
      <c r="AQ8924">
        <v>80101</v>
      </c>
      <c r="AR8924" s="33" t="s">
        <v>1672</v>
      </c>
    </row>
    <row r="8925" spans="1:44" x14ac:dyDescent="0.25">
      <c r="A8925" s="33">
        <v>10800</v>
      </c>
      <c r="B8925" s="33" t="s">
        <v>167</v>
      </c>
      <c r="C8925" s="33">
        <v>180</v>
      </c>
      <c r="D8925" s="1" t="s">
        <v>148</v>
      </c>
      <c r="E8925" s="33"/>
      <c r="F8925" s="33" t="s">
        <v>859</v>
      </c>
      <c r="G8925" s="34"/>
      <c r="H8925" s="33">
        <v>7</v>
      </c>
      <c r="I8925" s="33">
        <v>8.33</v>
      </c>
      <c r="J8925" s="33">
        <v>13.3</v>
      </c>
      <c r="K8925" s="37">
        <v>2565</v>
      </c>
      <c r="L8925" s="35"/>
      <c r="M8925" s="33"/>
      <c r="N8925" s="33">
        <v>146.19999999999999</v>
      </c>
      <c r="O8925" s="33">
        <v>40.700000000000003</v>
      </c>
      <c r="P8925" s="33"/>
      <c r="Q8925" s="33">
        <v>8.6999999999999993</v>
      </c>
      <c r="R8925" s="33">
        <v>11.8</v>
      </c>
      <c r="S8925" s="33"/>
      <c r="T8925" s="33"/>
      <c r="U8925" s="33"/>
      <c r="V8925" s="33"/>
      <c r="W8925" s="33"/>
      <c r="Y8925" s="33"/>
      <c r="Z8925" s="33"/>
      <c r="AA8925" s="33"/>
      <c r="AB8925" s="33"/>
      <c r="AC8925" s="33"/>
      <c r="AD8925" s="33"/>
      <c r="AE8925" s="33"/>
      <c r="AF8925" s="33">
        <v>0</v>
      </c>
      <c r="AG8925" s="33"/>
      <c r="AH8925" s="33"/>
      <c r="AI8925" s="33">
        <v>7.5</v>
      </c>
      <c r="AJ8925" s="33" t="s">
        <v>413</v>
      </c>
      <c r="AK8925" s="36">
        <v>28.9</v>
      </c>
      <c r="AL8925" s="36">
        <v>111.24</v>
      </c>
      <c r="AM8925" s="33">
        <v>358</v>
      </c>
      <c r="AN8925" s="33"/>
      <c r="AP8925" s="33"/>
      <c r="AQ8925">
        <v>80101</v>
      </c>
      <c r="AR8925" s="33" t="s">
        <v>1672</v>
      </c>
    </row>
    <row r="8926" spans="1:44" x14ac:dyDescent="0.25">
      <c r="A8926" s="33">
        <v>10801</v>
      </c>
      <c r="B8926" s="33" t="s">
        <v>167</v>
      </c>
      <c r="C8926" s="33">
        <v>180</v>
      </c>
      <c r="D8926" s="1" t="s">
        <v>148</v>
      </c>
      <c r="E8926" s="33"/>
      <c r="F8926" s="33" t="s">
        <v>859</v>
      </c>
      <c r="G8926" s="34"/>
      <c r="H8926" s="33">
        <v>7</v>
      </c>
      <c r="I8926" s="33"/>
      <c r="J8926" s="33"/>
      <c r="K8926" s="37">
        <v>3000</v>
      </c>
      <c r="L8926" s="35"/>
      <c r="M8926" s="33"/>
      <c r="N8926" s="33">
        <v>101.5</v>
      </c>
      <c r="O8926" s="33">
        <v>31</v>
      </c>
      <c r="P8926" s="33"/>
      <c r="Q8926" s="33">
        <v>6.4</v>
      </c>
      <c r="R8926" s="33">
        <v>8.6999999999999993</v>
      </c>
      <c r="S8926" s="33"/>
      <c r="T8926" s="33"/>
      <c r="U8926" s="33"/>
      <c r="V8926" s="33"/>
      <c r="W8926" s="33"/>
      <c r="Y8926" s="33"/>
      <c r="Z8926" s="33"/>
      <c r="AA8926" s="33"/>
      <c r="AB8926" s="33"/>
      <c r="AC8926" s="33"/>
      <c r="AD8926" s="33"/>
      <c r="AE8926" s="33"/>
      <c r="AF8926" s="33">
        <v>0</v>
      </c>
      <c r="AG8926" s="33"/>
      <c r="AH8926" s="33"/>
      <c r="AI8926" s="33">
        <v>2.5</v>
      </c>
      <c r="AJ8926" s="33" t="s">
        <v>413</v>
      </c>
      <c r="AK8926" s="36">
        <v>28.9</v>
      </c>
      <c r="AL8926" s="36">
        <v>111.24</v>
      </c>
      <c r="AM8926" s="33">
        <v>358</v>
      </c>
      <c r="AN8926" s="33"/>
      <c r="AP8926" s="33"/>
      <c r="AQ8926">
        <v>80101</v>
      </c>
      <c r="AR8926" s="33" t="s">
        <v>1672</v>
      </c>
    </row>
    <row r="8927" spans="1:44" x14ac:dyDescent="0.25">
      <c r="A8927" s="33">
        <v>10802</v>
      </c>
      <c r="B8927" s="33" t="s">
        <v>167</v>
      </c>
      <c r="C8927" s="33">
        <v>180</v>
      </c>
      <c r="D8927" s="1" t="s">
        <v>148</v>
      </c>
      <c r="E8927" s="33"/>
      <c r="F8927" s="33" t="s">
        <v>859</v>
      </c>
      <c r="G8927" s="34"/>
      <c r="H8927" s="33">
        <v>7</v>
      </c>
      <c r="I8927" s="33"/>
      <c r="J8927" s="33"/>
      <c r="K8927" s="37">
        <v>2565</v>
      </c>
      <c r="L8927" s="35"/>
      <c r="M8927" s="33"/>
      <c r="N8927" s="33">
        <v>110</v>
      </c>
      <c r="O8927" s="33">
        <v>32.1</v>
      </c>
      <c r="P8927" s="33"/>
      <c r="Q8927" s="33">
        <v>6.7000000000000011</v>
      </c>
      <c r="R8927" s="33">
        <v>9.1999999999999993</v>
      </c>
      <c r="S8927" s="33"/>
      <c r="T8927" s="33"/>
      <c r="U8927" s="33"/>
      <c r="V8927" s="33"/>
      <c r="W8927" s="33"/>
      <c r="Y8927" s="33"/>
      <c r="Z8927" s="33"/>
      <c r="AA8927" s="33"/>
      <c r="AB8927" s="33"/>
      <c r="AC8927" s="33"/>
      <c r="AD8927" s="33"/>
      <c r="AE8927" s="33"/>
      <c r="AF8927" s="33">
        <v>0</v>
      </c>
      <c r="AG8927" s="33"/>
      <c r="AH8927" s="33"/>
      <c r="AI8927" s="33">
        <v>2.7</v>
      </c>
      <c r="AJ8927" s="33" t="s">
        <v>413</v>
      </c>
      <c r="AK8927" s="36">
        <v>28.9</v>
      </c>
      <c r="AL8927" s="36">
        <v>111.24</v>
      </c>
      <c r="AM8927" s="33">
        <v>358</v>
      </c>
      <c r="AN8927" s="33"/>
      <c r="AP8927" s="33"/>
      <c r="AQ8927">
        <v>80101</v>
      </c>
      <c r="AR8927" s="33" t="s">
        <v>1672</v>
      </c>
    </row>
    <row r="8928" spans="1:44" x14ac:dyDescent="0.25">
      <c r="A8928" s="33">
        <v>10803</v>
      </c>
      <c r="B8928" s="33" t="s">
        <v>991</v>
      </c>
      <c r="C8928" s="33">
        <v>101</v>
      </c>
      <c r="D8928" s="33" t="s">
        <v>851</v>
      </c>
      <c r="E8928" s="33"/>
      <c r="F8928" s="33" t="s">
        <v>860</v>
      </c>
      <c r="G8928" s="34">
        <v>8</v>
      </c>
      <c r="H8928" s="33">
        <v>50</v>
      </c>
      <c r="I8928" s="33">
        <v>11.7</v>
      </c>
      <c r="J8928" s="33">
        <v>18</v>
      </c>
      <c r="K8928" s="37">
        <v>1530</v>
      </c>
      <c r="L8928" s="35">
        <v>1.9084811179101298</v>
      </c>
      <c r="M8928" s="33"/>
      <c r="N8928" s="33">
        <v>306.416</v>
      </c>
      <c r="O8928" s="33">
        <v>102.07</v>
      </c>
      <c r="P8928" s="33">
        <v>18.920000000000002</v>
      </c>
      <c r="Q8928" s="33">
        <v>33.230000000000004</v>
      </c>
      <c r="R8928" s="33">
        <v>23.37</v>
      </c>
      <c r="S8928" s="33"/>
      <c r="T8928" s="33"/>
      <c r="U8928" s="33"/>
      <c r="V8928" s="33"/>
      <c r="W8928" s="33"/>
      <c r="Y8928" s="33">
        <v>0.34499999999999997</v>
      </c>
      <c r="Z8928" s="33"/>
      <c r="AA8928" s="33"/>
      <c r="AB8928" s="33"/>
      <c r="AC8928" s="33">
        <v>1.155</v>
      </c>
      <c r="AD8928" s="33"/>
      <c r="AE8928" s="33"/>
      <c r="AF8928" s="33">
        <v>0</v>
      </c>
      <c r="AG8928" s="33"/>
      <c r="AH8928" s="33"/>
      <c r="AI8928" s="33">
        <v>0.45</v>
      </c>
      <c r="AJ8928" s="33" t="s">
        <v>413</v>
      </c>
      <c r="AK8928" s="36">
        <v>41.42</v>
      </c>
      <c r="AL8928" s="36">
        <v>118.45</v>
      </c>
      <c r="AM8928" s="33">
        <v>726</v>
      </c>
      <c r="AN8928" s="37"/>
      <c r="AO8928" s="33">
        <v>1</v>
      </c>
      <c r="AP8928" s="33"/>
      <c r="AQ8928">
        <v>80411</v>
      </c>
      <c r="AR8928" s="33" t="s">
        <v>3341</v>
      </c>
    </row>
    <row r="8929" spans="1:50" x14ac:dyDescent="0.25">
      <c r="A8929" s="33">
        <v>10804</v>
      </c>
      <c r="B8929" s="33" t="s">
        <v>992</v>
      </c>
      <c r="C8929" s="33">
        <v>124</v>
      </c>
      <c r="D8929" s="33" t="s">
        <v>845</v>
      </c>
      <c r="E8929" s="33"/>
      <c r="F8929" s="33" t="s">
        <v>860</v>
      </c>
      <c r="G8929" s="34">
        <v>5</v>
      </c>
      <c r="H8929" s="33">
        <v>28</v>
      </c>
      <c r="I8929" s="33">
        <v>14.8</v>
      </c>
      <c r="J8929" s="33">
        <v>13.7</v>
      </c>
      <c r="K8929" s="37">
        <v>1980</v>
      </c>
      <c r="L8929" s="35">
        <v>1.5046086956521738</v>
      </c>
      <c r="M8929" s="33"/>
      <c r="N8929" s="33">
        <v>207.636</v>
      </c>
      <c r="O8929" s="33">
        <v>73.066000000000003</v>
      </c>
      <c r="P8929" s="33">
        <v>14.291</v>
      </c>
      <c r="Q8929" s="33">
        <v>11.282</v>
      </c>
      <c r="R8929" s="33">
        <v>2.0419999999999998</v>
      </c>
      <c r="S8929" s="33"/>
      <c r="T8929" s="33"/>
      <c r="U8929" s="33"/>
      <c r="V8929" s="33"/>
      <c r="W8929" s="33"/>
      <c r="Y8929" s="33">
        <v>0.86</v>
      </c>
      <c r="Z8929" s="33"/>
      <c r="AA8929" s="33"/>
      <c r="AB8929" s="33"/>
      <c r="AC8929" s="33">
        <v>0.86</v>
      </c>
      <c r="AD8929" s="33"/>
      <c r="AE8929" s="33"/>
      <c r="AF8929" s="33">
        <v>0</v>
      </c>
      <c r="AG8929" s="33"/>
      <c r="AH8929" s="33"/>
      <c r="AI8929" s="33">
        <v>2.149</v>
      </c>
      <c r="AJ8929" s="33" t="s">
        <v>413</v>
      </c>
      <c r="AK8929" s="36">
        <v>41.42</v>
      </c>
      <c r="AL8929" s="36">
        <v>118.45</v>
      </c>
      <c r="AM8929" s="33">
        <v>650</v>
      </c>
      <c r="AN8929" s="37"/>
      <c r="AO8929" s="33">
        <v>1</v>
      </c>
      <c r="AP8929" s="33"/>
      <c r="AQ8929">
        <v>80411</v>
      </c>
      <c r="AR8929" s="33" t="s">
        <v>3341</v>
      </c>
    </row>
    <row r="8930" spans="1:50" x14ac:dyDescent="0.25">
      <c r="A8930" s="33">
        <v>10805</v>
      </c>
      <c r="B8930" s="33" t="s">
        <v>1041</v>
      </c>
      <c r="C8930" s="33">
        <v>131</v>
      </c>
      <c r="D8930" s="33" t="s">
        <v>2</v>
      </c>
      <c r="E8930" s="33"/>
      <c r="F8930" s="33" t="s">
        <v>860</v>
      </c>
      <c r="G8930" s="34">
        <v>8</v>
      </c>
      <c r="H8930" s="33">
        <v>33</v>
      </c>
      <c r="I8930" s="33">
        <v>9</v>
      </c>
      <c r="J8930" s="33">
        <v>9.6999999999999993</v>
      </c>
      <c r="K8930" s="37">
        <v>1995</v>
      </c>
      <c r="L8930" s="35"/>
      <c r="M8930" s="33"/>
      <c r="N8930" s="33">
        <v>63.777000000000001</v>
      </c>
      <c r="O8930" s="33">
        <v>19.992000000000001</v>
      </c>
      <c r="P8930" s="33">
        <v>4.0739999999999998</v>
      </c>
      <c r="Q8930" s="33">
        <v>6.14</v>
      </c>
      <c r="R8930" s="33">
        <v>1.421</v>
      </c>
      <c r="S8930" s="33"/>
      <c r="T8930" s="33"/>
      <c r="U8930" s="33"/>
      <c r="V8930" s="33"/>
      <c r="W8930" s="33"/>
      <c r="Y8930" s="33">
        <v>0.69499999999999995</v>
      </c>
      <c r="Z8930" s="33"/>
      <c r="AA8930" s="33"/>
      <c r="AB8930" s="33"/>
      <c r="AC8930" s="33">
        <v>1.07</v>
      </c>
      <c r="AD8930" s="33"/>
      <c r="AE8930" s="33"/>
      <c r="AF8930" s="33">
        <v>0</v>
      </c>
      <c r="AG8930" s="33"/>
      <c r="AH8930" s="33"/>
      <c r="AI8930" s="33">
        <v>1.2589999999999999</v>
      </c>
      <c r="AJ8930" s="33" t="s">
        <v>413</v>
      </c>
      <c r="AK8930" s="36">
        <v>40.78</v>
      </c>
      <c r="AL8930" s="36">
        <v>111</v>
      </c>
      <c r="AM8930" s="33">
        <v>1100</v>
      </c>
      <c r="AN8930" s="37"/>
      <c r="AO8930" s="33">
        <v>1</v>
      </c>
      <c r="AP8930" s="33"/>
      <c r="AQ8930">
        <v>80813</v>
      </c>
      <c r="AR8930" s="33" t="s">
        <v>3341</v>
      </c>
    </row>
    <row r="8931" spans="1:50" x14ac:dyDescent="0.25">
      <c r="A8931" s="33">
        <v>10809</v>
      </c>
      <c r="B8931" s="33" t="s">
        <v>167</v>
      </c>
      <c r="C8931" s="33">
        <v>180</v>
      </c>
      <c r="D8931" s="1" t="s">
        <v>148</v>
      </c>
      <c r="E8931" s="33"/>
      <c r="F8931" s="33" t="s">
        <v>859</v>
      </c>
      <c r="G8931" s="34"/>
      <c r="H8931" s="33">
        <v>6</v>
      </c>
      <c r="I8931" s="33"/>
      <c r="J8931" s="33"/>
      <c r="K8931" s="37">
        <v>5100</v>
      </c>
      <c r="L8931" s="35"/>
      <c r="M8931" s="33"/>
      <c r="N8931" s="33"/>
      <c r="O8931" s="33">
        <v>3.25</v>
      </c>
      <c r="P8931" s="33">
        <v>0.25</v>
      </c>
      <c r="Q8931" s="33">
        <v>1.71</v>
      </c>
      <c r="R8931" s="33">
        <v>2.0499999999999998</v>
      </c>
      <c r="S8931" s="33"/>
      <c r="T8931" s="33"/>
      <c r="U8931" s="33"/>
      <c r="V8931" s="33"/>
      <c r="W8931" s="33"/>
      <c r="Y8931" s="33"/>
      <c r="Z8931" s="33"/>
      <c r="AA8931" s="33"/>
      <c r="AB8931" s="33"/>
      <c r="AC8931" s="33"/>
      <c r="AD8931" s="33"/>
      <c r="AE8931" s="33"/>
      <c r="AF8931" s="33"/>
      <c r="AG8931" s="33"/>
      <c r="AH8931" s="33"/>
      <c r="AI8931" s="33"/>
      <c r="AJ8931" s="33" t="s">
        <v>413</v>
      </c>
      <c r="AK8931" s="36">
        <v>26.78</v>
      </c>
      <c r="AL8931" s="36">
        <v>109.63</v>
      </c>
      <c r="AM8931" s="33">
        <v>460</v>
      </c>
      <c r="AN8931" s="37"/>
      <c r="AO8931" s="33">
        <v>1</v>
      </c>
      <c r="AP8931" s="33"/>
      <c r="AQ8931">
        <v>80101</v>
      </c>
      <c r="AR8931" s="33" t="s">
        <v>1673</v>
      </c>
    </row>
    <row r="8932" spans="1:50" x14ac:dyDescent="0.25">
      <c r="A8932" s="33">
        <v>10810</v>
      </c>
      <c r="B8932" s="33" t="s">
        <v>167</v>
      </c>
      <c r="C8932" s="33">
        <v>180</v>
      </c>
      <c r="D8932" s="1" t="s">
        <v>148</v>
      </c>
      <c r="E8932" s="33"/>
      <c r="F8932" s="33" t="s">
        <v>859</v>
      </c>
      <c r="G8932" s="34"/>
      <c r="H8932" s="33">
        <v>6</v>
      </c>
      <c r="I8932" s="33"/>
      <c r="J8932" s="33"/>
      <c r="K8932" s="37">
        <v>5100</v>
      </c>
      <c r="L8932" s="35"/>
      <c r="M8932" s="33"/>
      <c r="N8932" s="33"/>
      <c r="O8932" s="33">
        <v>5.55</v>
      </c>
      <c r="P8932" s="33">
        <v>0.7</v>
      </c>
      <c r="Q8932" s="33">
        <v>2.5700000000000003</v>
      </c>
      <c r="R8932" s="33">
        <v>3.08</v>
      </c>
      <c r="S8932" s="33"/>
      <c r="T8932" s="33"/>
      <c r="U8932" s="33"/>
      <c r="V8932" s="33"/>
      <c r="W8932" s="33"/>
      <c r="Y8932" s="33"/>
      <c r="Z8932" s="33"/>
      <c r="AA8932" s="33"/>
      <c r="AB8932" s="33"/>
      <c r="AC8932" s="33"/>
      <c r="AD8932" s="33"/>
      <c r="AE8932" s="33"/>
      <c r="AF8932" s="33"/>
      <c r="AG8932" s="33"/>
      <c r="AH8932" s="33"/>
      <c r="AI8932" s="33"/>
      <c r="AJ8932" s="33" t="s">
        <v>413</v>
      </c>
      <c r="AK8932" s="36">
        <v>26.78</v>
      </c>
      <c r="AL8932" s="36">
        <v>109.63</v>
      </c>
      <c r="AM8932" s="33">
        <v>430</v>
      </c>
      <c r="AN8932" s="37"/>
      <c r="AO8932" s="33">
        <v>1</v>
      </c>
      <c r="AP8932" s="33"/>
      <c r="AQ8932">
        <v>80101</v>
      </c>
      <c r="AR8932" s="33" t="s">
        <v>1673</v>
      </c>
    </row>
    <row r="8933" spans="1:50" x14ac:dyDescent="0.25">
      <c r="A8933" s="33">
        <v>10811</v>
      </c>
      <c r="B8933" s="33" t="s">
        <v>167</v>
      </c>
      <c r="C8933" s="33">
        <v>180</v>
      </c>
      <c r="D8933" s="1" t="s">
        <v>148</v>
      </c>
      <c r="E8933" s="33"/>
      <c r="F8933" s="33" t="s">
        <v>859</v>
      </c>
      <c r="G8933" s="34"/>
      <c r="H8933" s="33">
        <v>6</v>
      </c>
      <c r="I8933" s="33"/>
      <c r="J8933" s="33"/>
      <c r="K8933" s="37">
        <v>5100</v>
      </c>
      <c r="L8933" s="35"/>
      <c r="M8933" s="33"/>
      <c r="N8933" s="33"/>
      <c r="O8933" s="33">
        <v>14.04</v>
      </c>
      <c r="P8933" s="33">
        <v>2</v>
      </c>
      <c r="Q8933" s="33">
        <v>6.34</v>
      </c>
      <c r="R8933" s="33">
        <v>7.59</v>
      </c>
      <c r="S8933" s="33"/>
      <c r="T8933" s="33"/>
      <c r="U8933" s="33"/>
      <c r="V8933" s="33"/>
      <c r="W8933" s="33"/>
      <c r="Y8933" s="33"/>
      <c r="Z8933" s="33"/>
      <c r="AA8933" s="33"/>
      <c r="AB8933" s="33"/>
      <c r="AC8933" s="33"/>
      <c r="AD8933" s="33"/>
      <c r="AE8933" s="33"/>
      <c r="AF8933" s="33"/>
      <c r="AG8933" s="33"/>
      <c r="AH8933" s="33"/>
      <c r="AI8933" s="33"/>
      <c r="AJ8933" s="33" t="s">
        <v>413</v>
      </c>
      <c r="AK8933" s="36">
        <v>26.78</v>
      </c>
      <c r="AL8933" s="36">
        <v>109.63</v>
      </c>
      <c r="AM8933" s="33">
        <v>340</v>
      </c>
      <c r="AN8933" s="37"/>
      <c r="AO8933" s="33">
        <v>1</v>
      </c>
      <c r="AP8933" s="33"/>
      <c r="AQ8933">
        <v>80101</v>
      </c>
      <c r="AR8933" s="33" t="s">
        <v>1673</v>
      </c>
    </row>
    <row r="8934" spans="1:50" x14ac:dyDescent="0.25">
      <c r="A8934" s="33">
        <v>10812</v>
      </c>
      <c r="B8934" s="33" t="s">
        <v>167</v>
      </c>
      <c r="C8934" s="33">
        <v>180</v>
      </c>
      <c r="D8934" s="1" t="s">
        <v>148</v>
      </c>
      <c r="E8934" s="33"/>
      <c r="F8934" s="33" t="s">
        <v>859</v>
      </c>
      <c r="G8934" s="34"/>
      <c r="H8934" s="33">
        <v>20</v>
      </c>
      <c r="I8934" s="33">
        <v>14.2</v>
      </c>
      <c r="J8934" s="33">
        <v>15.86</v>
      </c>
      <c r="K8934" s="37">
        <v>2750</v>
      </c>
      <c r="L8934" s="35"/>
      <c r="M8934" s="33"/>
      <c r="N8934" s="33">
        <v>365.54</v>
      </c>
      <c r="O8934" s="33">
        <v>109.17</v>
      </c>
      <c r="P8934" s="33">
        <v>16.34</v>
      </c>
      <c r="Q8934" s="33">
        <v>8.9699999999999989</v>
      </c>
      <c r="R8934" s="33">
        <v>9.25</v>
      </c>
      <c r="S8934" s="33"/>
      <c r="T8934" s="33"/>
      <c r="U8934" s="33"/>
      <c r="V8934" s="33"/>
      <c r="W8934" s="33"/>
      <c r="Y8934" s="33"/>
      <c r="Z8934" s="33">
        <v>1.47</v>
      </c>
      <c r="AA8934" s="33"/>
      <c r="AB8934" s="33">
        <v>2.56</v>
      </c>
      <c r="AC8934" s="33"/>
      <c r="AD8934" s="33"/>
      <c r="AE8934" s="33"/>
      <c r="AF8934" s="33">
        <v>0</v>
      </c>
      <c r="AG8934" s="33"/>
      <c r="AH8934" s="33"/>
      <c r="AI8934" s="33">
        <v>2.6</v>
      </c>
      <c r="AJ8934" s="33" t="s">
        <v>413</v>
      </c>
      <c r="AK8934" s="36">
        <v>26.78</v>
      </c>
      <c r="AL8934" s="36">
        <v>109.63</v>
      </c>
      <c r="AM8934" s="33">
        <v>345</v>
      </c>
      <c r="AN8934" s="37"/>
      <c r="AP8934" s="33"/>
      <c r="AQ8934">
        <v>80101</v>
      </c>
      <c r="AR8934" s="33" t="s">
        <v>1673</v>
      </c>
    </row>
    <row r="8935" spans="1:50" x14ac:dyDescent="0.25">
      <c r="A8935" s="33">
        <v>10813</v>
      </c>
      <c r="B8935" s="33" t="s">
        <v>990</v>
      </c>
      <c r="C8935" s="33">
        <v>180</v>
      </c>
      <c r="D8935" s="33" t="s">
        <v>851</v>
      </c>
      <c r="E8935" s="33"/>
      <c r="F8935" s="33" t="s">
        <v>860</v>
      </c>
      <c r="G8935" s="34">
        <v>4</v>
      </c>
      <c r="H8935" s="33">
        <v>20</v>
      </c>
      <c r="I8935" s="33">
        <v>12.2</v>
      </c>
      <c r="J8935" s="33">
        <v>13.83</v>
      </c>
      <c r="K8935" s="37">
        <v>1752</v>
      </c>
      <c r="L8935" s="35">
        <v>0.91093297153552033</v>
      </c>
      <c r="M8935" s="33"/>
      <c r="N8935" s="33">
        <v>175.1</v>
      </c>
      <c r="O8935" s="33">
        <v>62.43</v>
      </c>
      <c r="P8935" s="33">
        <v>6.31</v>
      </c>
      <c r="Q8935" s="33">
        <v>12.45</v>
      </c>
      <c r="R8935" s="33">
        <v>8.68</v>
      </c>
      <c r="S8935" s="33"/>
      <c r="T8935" s="33"/>
      <c r="U8935" s="33"/>
      <c r="V8935" s="33"/>
      <c r="W8935" s="33"/>
      <c r="Y8935" s="33"/>
      <c r="Z8935" s="33">
        <v>3.01</v>
      </c>
      <c r="AA8935" s="33"/>
      <c r="AB8935" s="33">
        <v>0.89</v>
      </c>
      <c r="AC8935" s="33"/>
      <c r="AD8935" s="33"/>
      <c r="AE8935" s="33"/>
      <c r="AF8935" s="33">
        <v>0</v>
      </c>
      <c r="AG8935" s="33"/>
      <c r="AH8935" s="33"/>
      <c r="AI8935" s="33">
        <v>2.2799999999999998</v>
      </c>
      <c r="AJ8935" s="33" t="s">
        <v>413</v>
      </c>
      <c r="AK8935" s="36">
        <v>26.78</v>
      </c>
      <c r="AL8935" s="36">
        <v>109.63</v>
      </c>
      <c r="AM8935" s="33">
        <v>300</v>
      </c>
      <c r="AN8935" s="37"/>
      <c r="AP8935" s="33"/>
      <c r="AQ8935">
        <v>80101</v>
      </c>
      <c r="AR8935" s="33" t="s">
        <v>1674</v>
      </c>
    </row>
    <row r="8936" spans="1:50" x14ac:dyDescent="0.25">
      <c r="A8936" s="33">
        <v>10814</v>
      </c>
      <c r="B8936" s="33" t="s">
        <v>1042</v>
      </c>
      <c r="C8936" s="33">
        <v>180</v>
      </c>
      <c r="D8936" s="33"/>
      <c r="E8936" s="33"/>
      <c r="F8936" s="33" t="s">
        <v>859</v>
      </c>
      <c r="G8936" s="34"/>
      <c r="H8936" s="33">
        <v>16</v>
      </c>
      <c r="I8936" s="33">
        <v>12.6</v>
      </c>
      <c r="J8936" s="33">
        <v>13.3</v>
      </c>
      <c r="K8936" s="37">
        <v>2505</v>
      </c>
      <c r="L8936" s="35"/>
      <c r="M8936" s="33"/>
      <c r="N8936" s="33">
        <v>208</v>
      </c>
      <c r="O8936" s="33">
        <v>110.9</v>
      </c>
      <c r="P8936" s="33">
        <v>10.156000000000001</v>
      </c>
      <c r="Q8936" s="33">
        <v>24.095999999999997</v>
      </c>
      <c r="R8936" s="33">
        <v>15.936</v>
      </c>
      <c r="S8936" s="33"/>
      <c r="T8936" s="33"/>
      <c r="U8936" s="33"/>
      <c r="V8936" s="33"/>
      <c r="W8936" s="33"/>
      <c r="Y8936" s="33">
        <v>0.24</v>
      </c>
      <c r="Z8936" s="33"/>
      <c r="AA8936" s="33"/>
      <c r="AB8936" s="33"/>
      <c r="AC8936" s="33">
        <v>0.98</v>
      </c>
      <c r="AD8936" s="33"/>
      <c r="AE8936" s="33"/>
      <c r="AF8936" s="33">
        <v>0</v>
      </c>
      <c r="AG8936" s="33"/>
      <c r="AH8936" s="33"/>
      <c r="AI8936" s="33">
        <v>2.62</v>
      </c>
      <c r="AJ8936" s="33" t="s">
        <v>413</v>
      </c>
      <c r="AK8936" s="36">
        <v>22.58</v>
      </c>
      <c r="AL8936" s="36">
        <v>109.88</v>
      </c>
      <c r="AM8936" s="33">
        <v>500</v>
      </c>
      <c r="AN8936" s="37"/>
      <c r="AP8936" s="33"/>
      <c r="AQ8936">
        <v>40149</v>
      </c>
      <c r="AR8936" s="33" t="s">
        <v>1675</v>
      </c>
    </row>
    <row r="8937" spans="1:50" x14ac:dyDescent="0.25">
      <c r="A8937" s="33">
        <v>10815</v>
      </c>
      <c r="B8937" s="33" t="s">
        <v>167</v>
      </c>
      <c r="C8937" s="33">
        <v>180</v>
      </c>
      <c r="D8937" s="1" t="s">
        <v>148</v>
      </c>
      <c r="E8937" s="33"/>
      <c r="F8937" s="33" t="s">
        <v>859</v>
      </c>
      <c r="G8937" s="34"/>
      <c r="H8937" s="33">
        <v>20</v>
      </c>
      <c r="I8937" s="33">
        <v>11.27</v>
      </c>
      <c r="J8937" s="33">
        <v>14.05</v>
      </c>
      <c r="K8937" s="37">
        <v>2750</v>
      </c>
      <c r="L8937" s="35"/>
      <c r="M8937" s="33"/>
      <c r="N8937" s="33">
        <v>246</v>
      </c>
      <c r="O8937" s="33">
        <v>82.85</v>
      </c>
      <c r="P8937" s="33">
        <v>12.8</v>
      </c>
      <c r="Q8937" s="33">
        <v>18.78</v>
      </c>
      <c r="R8937" s="33">
        <v>6.29</v>
      </c>
      <c r="S8937" s="47">
        <v>20</v>
      </c>
      <c r="T8937" s="33"/>
      <c r="U8937" s="33"/>
      <c r="V8937" s="33"/>
      <c r="W8937" s="33"/>
      <c r="Y8937" s="33">
        <v>0.84</v>
      </c>
      <c r="Z8937" s="33"/>
      <c r="AA8937" s="33"/>
      <c r="AB8937" s="47">
        <v>2.75</v>
      </c>
      <c r="AC8937" s="33">
        <v>3.91</v>
      </c>
      <c r="AD8937" s="33"/>
      <c r="AE8937" s="33"/>
      <c r="AF8937" s="33">
        <v>0</v>
      </c>
      <c r="AG8937" s="33"/>
      <c r="AH8937" s="33"/>
      <c r="AI8937" s="33">
        <v>1.96</v>
      </c>
      <c r="AJ8937" s="33" t="s">
        <v>413</v>
      </c>
      <c r="AK8937" s="36">
        <v>22.58</v>
      </c>
      <c r="AL8937" s="36">
        <v>109.88</v>
      </c>
      <c r="AM8937" s="33">
        <v>350</v>
      </c>
      <c r="AN8937" s="37"/>
      <c r="AP8937" s="47">
        <v>4.22</v>
      </c>
      <c r="AQ8937">
        <v>40149</v>
      </c>
      <c r="AR8937" s="33" t="s">
        <v>1137</v>
      </c>
    </row>
    <row r="8938" spans="1:50" x14ac:dyDescent="0.25">
      <c r="A8938" s="33">
        <v>10817</v>
      </c>
      <c r="B8938" s="33" t="s">
        <v>896</v>
      </c>
      <c r="C8938" s="33">
        <v>180</v>
      </c>
      <c r="D8938" s="33"/>
      <c r="E8938" s="33"/>
      <c r="F8938" s="33" t="s">
        <v>860</v>
      </c>
      <c r="G8938" s="34"/>
      <c r="H8938" s="33">
        <v>5</v>
      </c>
      <c r="I8938" s="33">
        <v>6.95</v>
      </c>
      <c r="J8938" s="33">
        <v>5.7</v>
      </c>
      <c r="K8938" s="37">
        <v>2475</v>
      </c>
      <c r="L8938" s="35"/>
      <c r="M8938" s="33"/>
      <c r="N8938" s="33">
        <v>22.4</v>
      </c>
      <c r="O8938" s="33">
        <v>13.327999999999999</v>
      </c>
      <c r="P8938" s="33"/>
      <c r="Q8938" s="33">
        <v>4.9809999999999999</v>
      </c>
      <c r="R8938" s="33">
        <v>2.048</v>
      </c>
      <c r="S8938" s="33"/>
      <c r="T8938" s="33"/>
      <c r="U8938" s="33"/>
      <c r="V8938" s="33"/>
      <c r="W8938" s="33"/>
      <c r="Y8938" s="33">
        <v>2.5339999999999998</v>
      </c>
      <c r="Z8938" s="33"/>
      <c r="AA8938" s="33"/>
      <c r="AB8938" s="33"/>
      <c r="AC8938" s="33">
        <v>0.86799999999999999</v>
      </c>
      <c r="AD8938" s="33"/>
      <c r="AE8938" s="33"/>
      <c r="AF8938" s="33"/>
      <c r="AG8938" s="33"/>
      <c r="AH8938" s="33"/>
      <c r="AI8938" s="33"/>
      <c r="AJ8938" s="33" t="s">
        <v>413</v>
      </c>
      <c r="AK8938" s="36">
        <v>21.88</v>
      </c>
      <c r="AL8938" s="36">
        <v>101.29</v>
      </c>
      <c r="AM8938" s="33">
        <v>620</v>
      </c>
      <c r="AN8938" s="37"/>
      <c r="AP8938" s="33"/>
      <c r="AQ8938">
        <v>40137</v>
      </c>
      <c r="AR8938" s="33" t="s">
        <v>1676</v>
      </c>
    </row>
    <row r="8939" spans="1:50" x14ac:dyDescent="0.25">
      <c r="A8939" s="33">
        <v>10818</v>
      </c>
      <c r="B8939" s="33" t="s">
        <v>897</v>
      </c>
      <c r="C8939" s="33">
        <v>180</v>
      </c>
      <c r="D8939" s="33"/>
      <c r="E8939" s="33"/>
      <c r="F8939" s="33" t="s">
        <v>860</v>
      </c>
      <c r="G8939" s="34"/>
      <c r="H8939" s="33">
        <v>10</v>
      </c>
      <c r="I8939" s="33"/>
      <c r="J8939" s="33"/>
      <c r="K8939" s="37">
        <v>4003</v>
      </c>
      <c r="L8939" s="35"/>
      <c r="M8939" s="33"/>
      <c r="N8939" s="33"/>
      <c r="O8939" s="33">
        <v>28.734000000000002</v>
      </c>
      <c r="P8939" s="33"/>
      <c r="Q8939" s="33">
        <v>10.398999999999999</v>
      </c>
      <c r="R8939" s="33">
        <v>3.3809999999999998</v>
      </c>
      <c r="S8939" s="33"/>
      <c r="T8939" s="33"/>
      <c r="U8939" s="33"/>
      <c r="V8939" s="33"/>
      <c r="W8939" s="33"/>
      <c r="Y8939" s="33">
        <v>5.6440000000000001</v>
      </c>
      <c r="Z8939" s="33"/>
      <c r="AA8939" s="33"/>
      <c r="AB8939" s="33"/>
      <c r="AC8939" s="33">
        <v>0.14299999999999999</v>
      </c>
      <c r="AD8939" s="33"/>
      <c r="AE8939" s="33"/>
      <c r="AF8939" s="33"/>
      <c r="AG8939" s="33"/>
      <c r="AH8939" s="33"/>
      <c r="AI8939" s="33"/>
      <c r="AJ8939" s="33" t="s">
        <v>413</v>
      </c>
      <c r="AK8939" s="36">
        <v>21.88</v>
      </c>
      <c r="AL8939" s="36">
        <v>101.29</v>
      </c>
      <c r="AM8939" s="33">
        <v>620</v>
      </c>
      <c r="AN8939" s="37"/>
      <c r="AP8939" s="33"/>
      <c r="AQ8939">
        <v>40137</v>
      </c>
      <c r="AR8939" s="33" t="s">
        <v>1677</v>
      </c>
    </row>
    <row r="8940" spans="1:50" x14ac:dyDescent="0.25">
      <c r="A8940" s="33">
        <v>10819</v>
      </c>
      <c r="B8940" s="33" t="s">
        <v>167</v>
      </c>
      <c r="C8940" s="33">
        <v>180</v>
      </c>
      <c r="D8940" s="1" t="s">
        <v>148</v>
      </c>
      <c r="E8940" s="33"/>
      <c r="F8940" s="33" t="s">
        <v>859</v>
      </c>
      <c r="G8940" s="34"/>
      <c r="H8940" s="33">
        <v>21</v>
      </c>
      <c r="I8940" s="33">
        <v>13.64</v>
      </c>
      <c r="J8940" s="33">
        <v>14.94</v>
      </c>
      <c r="K8940" s="37">
        <v>1935</v>
      </c>
      <c r="L8940" s="35"/>
      <c r="M8940" s="33"/>
      <c r="N8940" s="33">
        <v>201.815</v>
      </c>
      <c r="O8940" s="33">
        <v>82.165000000000006</v>
      </c>
      <c r="P8940" s="33">
        <v>12.324999999999999</v>
      </c>
      <c r="Q8940" s="33">
        <v>11.774999999999999</v>
      </c>
      <c r="R8940" s="33">
        <v>8.0350000000000001</v>
      </c>
      <c r="S8940" s="33"/>
      <c r="T8940" s="33"/>
      <c r="U8940" s="33"/>
      <c r="V8940" s="33"/>
      <c r="W8940" s="33"/>
      <c r="Y8940" s="33"/>
      <c r="Z8940" s="33"/>
      <c r="AA8940" s="33"/>
      <c r="AB8940" s="33"/>
      <c r="AC8940" s="33"/>
      <c r="AD8940" s="33"/>
      <c r="AE8940" s="33"/>
      <c r="AF8940" s="33">
        <v>0</v>
      </c>
      <c r="AG8940" s="33"/>
      <c r="AH8940" s="33"/>
      <c r="AI8940" s="33">
        <v>6.0229999999999997</v>
      </c>
      <c r="AJ8940" s="33" t="s">
        <v>413</v>
      </c>
      <c r="AK8940" s="36">
        <v>26.78</v>
      </c>
      <c r="AL8940" s="36">
        <v>109.63</v>
      </c>
      <c r="AM8940" s="33">
        <v>300</v>
      </c>
      <c r="AN8940" s="33"/>
      <c r="AP8940" s="33"/>
      <c r="AQ8940">
        <v>80101</v>
      </c>
      <c r="AR8940" s="33" t="s">
        <v>1678</v>
      </c>
    </row>
    <row r="8941" spans="1:50" x14ac:dyDescent="0.25">
      <c r="A8941" s="33">
        <v>10820</v>
      </c>
      <c r="B8941" s="33" t="s">
        <v>1043</v>
      </c>
      <c r="C8941" s="33">
        <v>104</v>
      </c>
      <c r="D8941" s="33" t="s">
        <v>145</v>
      </c>
      <c r="E8941" s="33"/>
      <c r="F8941" s="33" t="s">
        <v>864</v>
      </c>
      <c r="G8941" s="34"/>
      <c r="H8941" s="33" t="s">
        <v>878</v>
      </c>
      <c r="I8941" s="33">
        <v>8.68</v>
      </c>
      <c r="J8941" s="33">
        <v>21.54</v>
      </c>
      <c r="K8941" s="37"/>
      <c r="L8941" s="35"/>
      <c r="M8941" s="33"/>
      <c r="N8941" s="33"/>
      <c r="O8941" s="33">
        <v>118.876</v>
      </c>
      <c r="P8941" s="33"/>
      <c r="Q8941" s="33">
        <v>16.724999999999998</v>
      </c>
      <c r="R8941" s="33">
        <v>2.5819999999999999</v>
      </c>
      <c r="S8941" s="33"/>
      <c r="T8941" s="33"/>
      <c r="U8941" s="33"/>
      <c r="V8941" s="33"/>
      <c r="W8941" s="33"/>
      <c r="Y8941" s="33">
        <v>37.673000000000002</v>
      </c>
      <c r="Z8941" s="33">
        <v>26.266999999999999</v>
      </c>
      <c r="AA8941" s="33">
        <v>37.673000000000002</v>
      </c>
      <c r="AB8941" s="33">
        <v>0.65900000000000003</v>
      </c>
      <c r="AC8941" s="33">
        <v>1.3049999999999999</v>
      </c>
      <c r="AD8941" s="33"/>
      <c r="AE8941" s="33"/>
      <c r="AF8941" s="33"/>
      <c r="AG8941" s="33"/>
      <c r="AH8941" s="33"/>
      <c r="AI8941" s="33"/>
      <c r="AJ8941" s="33" t="s">
        <v>413</v>
      </c>
      <c r="AK8941" s="36">
        <v>34.130000000000003</v>
      </c>
      <c r="AL8941" s="36">
        <v>107.9</v>
      </c>
      <c r="AM8941" s="33">
        <v>3250</v>
      </c>
      <c r="AN8941" s="33"/>
      <c r="AP8941" s="33"/>
      <c r="AQ8941">
        <v>80424</v>
      </c>
      <c r="AR8941" s="33" t="s">
        <v>1679</v>
      </c>
      <c r="AU8941" s="38"/>
      <c r="AV8941" s="38"/>
      <c r="AW8941" s="38"/>
      <c r="AX8941" s="38"/>
    </row>
    <row r="8942" spans="1:50" x14ac:dyDescent="0.25">
      <c r="A8942" s="33">
        <v>10821</v>
      </c>
      <c r="B8942" s="33" t="s">
        <v>1009</v>
      </c>
      <c r="C8942" s="33">
        <v>180</v>
      </c>
      <c r="D8942" s="33" t="s">
        <v>845</v>
      </c>
      <c r="E8942" s="33" t="s">
        <v>740</v>
      </c>
      <c r="F8942" s="33" t="s">
        <v>864</v>
      </c>
      <c r="G8942" s="34"/>
      <c r="H8942" s="33"/>
      <c r="I8942" s="33">
        <v>18.239999999999998</v>
      </c>
      <c r="J8942" s="33">
        <v>15.63</v>
      </c>
      <c r="K8942" s="37"/>
      <c r="L8942" s="35"/>
      <c r="M8942" s="33"/>
      <c r="N8942" s="33"/>
      <c r="O8942" s="33">
        <v>117.244</v>
      </c>
      <c r="P8942" s="33"/>
      <c r="Q8942" s="33">
        <v>66.39</v>
      </c>
      <c r="R8942" s="33">
        <v>13.833</v>
      </c>
      <c r="S8942" s="33"/>
      <c r="T8942" s="33"/>
      <c r="U8942" s="33"/>
      <c r="V8942" s="33"/>
      <c r="W8942" s="33"/>
      <c r="Y8942" s="33">
        <v>33.463999999999999</v>
      </c>
      <c r="Z8942" s="33">
        <v>23.655999999999999</v>
      </c>
      <c r="AA8942" s="33">
        <v>33.463999999999999</v>
      </c>
      <c r="AB8942" s="33">
        <v>1.085</v>
      </c>
      <c r="AC8942" s="33">
        <v>2.1509999999999998</v>
      </c>
      <c r="AD8942" s="33"/>
      <c r="AE8942" s="33"/>
      <c r="AF8942" s="33"/>
      <c r="AG8942" s="33"/>
      <c r="AH8942" s="33"/>
      <c r="AI8942" s="33"/>
      <c r="AJ8942" s="33" t="s">
        <v>413</v>
      </c>
      <c r="AK8942" s="36">
        <v>34.130000000000003</v>
      </c>
      <c r="AL8942" s="36">
        <v>107.9</v>
      </c>
      <c r="AM8942" s="33">
        <v>1400</v>
      </c>
      <c r="AN8942" s="33"/>
      <c r="AO8942" s="33">
        <v>1</v>
      </c>
      <c r="AP8942" s="33"/>
      <c r="AQ8942">
        <v>80424</v>
      </c>
      <c r="AR8942" s="33" t="s">
        <v>1680</v>
      </c>
    </row>
    <row r="8943" spans="1:50" x14ac:dyDescent="0.25">
      <c r="A8943" s="33">
        <v>10822</v>
      </c>
      <c r="B8943" s="33" t="s">
        <v>990</v>
      </c>
      <c r="C8943" s="33">
        <v>180</v>
      </c>
      <c r="D8943" s="33" t="s">
        <v>851</v>
      </c>
      <c r="E8943" s="33"/>
      <c r="F8943" s="33" t="s">
        <v>859</v>
      </c>
      <c r="G8943" s="34">
        <v>8</v>
      </c>
      <c r="H8943" s="33">
        <v>18</v>
      </c>
      <c r="I8943" s="33">
        <v>5</v>
      </c>
      <c r="J8943" s="33">
        <v>8.41</v>
      </c>
      <c r="K8943" s="37">
        <v>3967</v>
      </c>
      <c r="L8943" s="35">
        <v>1.0989811688420772</v>
      </c>
      <c r="M8943" s="33"/>
      <c r="N8943" s="33">
        <v>52.337000000000003</v>
      </c>
      <c r="O8943" s="33">
        <v>55.21</v>
      </c>
      <c r="P8943" s="33"/>
      <c r="Q8943" s="33">
        <v>16.55</v>
      </c>
      <c r="R8943" s="33">
        <v>9.82</v>
      </c>
      <c r="S8943" s="33"/>
      <c r="T8943" s="33"/>
      <c r="U8943" s="33"/>
      <c r="V8943" s="33"/>
      <c r="W8943" s="33"/>
      <c r="Y8943" s="33"/>
      <c r="Z8943" s="33"/>
      <c r="AA8943" s="33"/>
      <c r="AB8943" s="33"/>
      <c r="AC8943" s="33"/>
      <c r="AD8943" s="33"/>
      <c r="AE8943" s="33"/>
      <c r="AF8943" s="33">
        <v>0</v>
      </c>
      <c r="AG8943" s="33"/>
      <c r="AH8943" s="33"/>
      <c r="AI8943" s="33">
        <v>8.3000000000000007</v>
      </c>
      <c r="AJ8943" s="33" t="s">
        <v>413</v>
      </c>
      <c r="AK8943" s="36">
        <v>31.58</v>
      </c>
      <c r="AL8943" s="36">
        <v>114.32</v>
      </c>
      <c r="AM8943" s="33">
        <v>150</v>
      </c>
      <c r="AN8943" s="37"/>
      <c r="AP8943" s="33"/>
      <c r="AQ8943">
        <v>80415</v>
      </c>
      <c r="AR8943" s="33" t="s">
        <v>1681</v>
      </c>
    </row>
    <row r="8944" spans="1:50" x14ac:dyDescent="0.25">
      <c r="A8944" s="33">
        <v>10823</v>
      </c>
      <c r="B8944" s="33" t="s">
        <v>167</v>
      </c>
      <c r="C8944" s="33">
        <v>180</v>
      </c>
      <c r="D8944" s="1" t="s">
        <v>148</v>
      </c>
      <c r="E8944" s="33"/>
      <c r="F8944" s="33" t="s">
        <v>859</v>
      </c>
      <c r="G8944" s="34"/>
      <c r="H8944" s="33">
        <v>9</v>
      </c>
      <c r="I8944" s="33"/>
      <c r="J8944" s="33"/>
      <c r="K8944" s="37">
        <v>2253</v>
      </c>
      <c r="L8944" s="35"/>
      <c r="M8944" s="33"/>
      <c r="N8944" s="33"/>
      <c r="O8944" s="33">
        <v>22.015000000000001</v>
      </c>
      <c r="P8944" s="33"/>
      <c r="Q8944" s="33">
        <v>8.9450000000000003</v>
      </c>
      <c r="R8944" s="33">
        <v>13.79</v>
      </c>
      <c r="S8944" s="33"/>
      <c r="T8944" s="33"/>
      <c r="U8944" s="33"/>
      <c r="V8944" s="33"/>
      <c r="W8944" s="33"/>
      <c r="Y8944" s="33"/>
      <c r="Z8944" s="33"/>
      <c r="AA8944" s="33"/>
      <c r="AB8944" s="33"/>
      <c r="AC8944" s="33"/>
      <c r="AD8944" s="33"/>
      <c r="AE8944" s="33"/>
      <c r="AF8944" s="33"/>
      <c r="AG8944" s="33">
        <v>1.1080000000000001</v>
      </c>
      <c r="AH8944" s="33"/>
      <c r="AI8944" s="33"/>
      <c r="AJ8944" s="33" t="s">
        <v>413</v>
      </c>
      <c r="AK8944" s="36">
        <v>29.55</v>
      </c>
      <c r="AL8944" s="36">
        <v>119.5</v>
      </c>
      <c r="AM8944" s="33">
        <v>110</v>
      </c>
      <c r="AN8944" s="33">
        <v>1984</v>
      </c>
      <c r="AP8944" s="33"/>
      <c r="AQ8944">
        <v>80415</v>
      </c>
      <c r="AR8944" s="33" t="s">
        <v>1682</v>
      </c>
    </row>
    <row r="8945" spans="1:44" x14ac:dyDescent="0.25">
      <c r="A8945" s="33">
        <v>10824</v>
      </c>
      <c r="B8945" s="33" t="s">
        <v>167</v>
      </c>
      <c r="C8945" s="33">
        <v>180</v>
      </c>
      <c r="D8945" s="1" t="s">
        <v>148</v>
      </c>
      <c r="E8945" s="33"/>
      <c r="F8945" s="33" t="s">
        <v>859</v>
      </c>
      <c r="G8945" s="34"/>
      <c r="H8945" s="33">
        <v>9</v>
      </c>
      <c r="I8945" s="33"/>
      <c r="J8945" s="33"/>
      <c r="K8945" s="37">
        <v>900</v>
      </c>
      <c r="L8945" s="35"/>
      <c r="M8945" s="33"/>
      <c r="N8945" s="33"/>
      <c r="O8945" s="33">
        <v>17.989999999999998</v>
      </c>
      <c r="P8945" s="33"/>
      <c r="Q8945" s="33">
        <v>8.1760000000000019</v>
      </c>
      <c r="R8945" s="33">
        <v>9.8309999999999995</v>
      </c>
      <c r="S8945" s="33"/>
      <c r="T8945" s="33"/>
      <c r="U8945" s="33"/>
      <c r="V8945" s="33"/>
      <c r="W8945" s="33"/>
      <c r="Y8945" s="33"/>
      <c r="Z8945" s="33"/>
      <c r="AA8945" s="33"/>
      <c r="AB8945" s="33"/>
      <c r="AC8945" s="33"/>
      <c r="AD8945" s="33"/>
      <c r="AE8945" s="33"/>
      <c r="AF8945" s="33"/>
      <c r="AG8945" s="33">
        <v>1.8480000000000001</v>
      </c>
      <c r="AH8945" s="33"/>
      <c r="AI8945" s="33"/>
      <c r="AJ8945" s="33" t="s">
        <v>413</v>
      </c>
      <c r="AK8945" s="36">
        <v>29.55</v>
      </c>
      <c r="AL8945" s="36">
        <v>119.5</v>
      </c>
      <c r="AM8945" s="33">
        <v>110</v>
      </c>
      <c r="AN8945" s="33">
        <v>1984</v>
      </c>
      <c r="AP8945" s="33"/>
      <c r="AQ8945">
        <v>80415</v>
      </c>
      <c r="AR8945" s="33" t="s">
        <v>1682</v>
      </c>
    </row>
    <row r="8946" spans="1:44" x14ac:dyDescent="0.25">
      <c r="A8946" s="33">
        <v>10825</v>
      </c>
      <c r="B8946" s="33" t="s">
        <v>167</v>
      </c>
      <c r="C8946" s="33">
        <v>180</v>
      </c>
      <c r="D8946" s="1" t="s">
        <v>148</v>
      </c>
      <c r="E8946" s="33"/>
      <c r="F8946" s="33" t="s">
        <v>859</v>
      </c>
      <c r="G8946" s="34"/>
      <c r="H8946" s="33">
        <v>14</v>
      </c>
      <c r="I8946" s="33"/>
      <c r="J8946" s="33"/>
      <c r="K8946" s="37">
        <v>1500</v>
      </c>
      <c r="L8946" s="35"/>
      <c r="M8946" s="33"/>
      <c r="N8946" s="33"/>
      <c r="O8946" s="33">
        <v>18.315000000000001</v>
      </c>
      <c r="P8946" s="33"/>
      <c r="Q8946" s="33">
        <v>9.8070000000000004</v>
      </c>
      <c r="R8946" s="33">
        <v>11.159000000000001</v>
      </c>
      <c r="S8946" s="33"/>
      <c r="T8946" s="33"/>
      <c r="U8946" s="33"/>
      <c r="V8946" s="33"/>
      <c r="W8946" s="33"/>
      <c r="Y8946" s="33"/>
      <c r="Z8946" s="33"/>
      <c r="AA8946" s="33"/>
      <c r="AB8946" s="33"/>
      <c r="AC8946" s="33"/>
      <c r="AD8946" s="33"/>
      <c r="AE8946" s="33"/>
      <c r="AF8946" s="33"/>
      <c r="AG8946" s="33">
        <v>2.1869999999999998</v>
      </c>
      <c r="AH8946" s="33"/>
      <c r="AI8946" s="33"/>
      <c r="AJ8946" s="33" t="s">
        <v>413</v>
      </c>
      <c r="AK8946" s="36">
        <v>29.14</v>
      </c>
      <c r="AL8946" s="36">
        <v>118.4</v>
      </c>
      <c r="AM8946" s="33">
        <v>390</v>
      </c>
      <c r="AN8946" s="33">
        <v>1984</v>
      </c>
      <c r="AP8946" s="33"/>
      <c r="AQ8946">
        <v>80415</v>
      </c>
      <c r="AR8946" s="33" t="s">
        <v>1682</v>
      </c>
    </row>
    <row r="8947" spans="1:44" x14ac:dyDescent="0.25">
      <c r="A8947" s="33">
        <v>10826</v>
      </c>
      <c r="B8947" s="33" t="s">
        <v>167</v>
      </c>
      <c r="C8947" s="33">
        <v>180</v>
      </c>
      <c r="D8947" s="1" t="s">
        <v>148</v>
      </c>
      <c r="E8947" s="33"/>
      <c r="F8947" s="33" t="s">
        <v>859</v>
      </c>
      <c r="G8947" s="34"/>
      <c r="H8947" s="33">
        <v>14</v>
      </c>
      <c r="I8947" s="33"/>
      <c r="J8947" s="33"/>
      <c r="K8947" s="37">
        <v>324</v>
      </c>
      <c r="L8947" s="35"/>
      <c r="M8947" s="33"/>
      <c r="N8947" s="33"/>
      <c r="O8947" s="33">
        <v>26.692</v>
      </c>
      <c r="P8947" s="33"/>
      <c r="Q8947" s="33">
        <v>12.288</v>
      </c>
      <c r="R8947" s="33">
        <v>14.756</v>
      </c>
      <c r="S8947" s="33"/>
      <c r="T8947" s="33"/>
      <c r="U8947" s="33"/>
      <c r="V8947" s="33"/>
      <c r="W8947" s="33"/>
      <c r="Y8947" s="33"/>
      <c r="Z8947" s="33"/>
      <c r="AA8947" s="33"/>
      <c r="AB8947" s="33"/>
      <c r="AC8947" s="33"/>
      <c r="AD8947" s="33"/>
      <c r="AE8947" s="33"/>
      <c r="AF8947" s="33"/>
      <c r="AG8947" s="33">
        <v>1.1200000000000001</v>
      </c>
      <c r="AH8947" s="33"/>
      <c r="AI8947" s="33"/>
      <c r="AJ8947" s="33" t="s">
        <v>413</v>
      </c>
      <c r="AK8947" s="36">
        <v>29.14</v>
      </c>
      <c r="AL8947" s="36">
        <v>118.4</v>
      </c>
      <c r="AM8947" s="33">
        <v>390</v>
      </c>
      <c r="AN8947" s="33">
        <v>1984</v>
      </c>
      <c r="AP8947" s="33"/>
      <c r="AQ8947">
        <v>80415</v>
      </c>
      <c r="AR8947" s="33" t="s">
        <v>1682</v>
      </c>
    </row>
    <row r="8948" spans="1:44" x14ac:dyDescent="0.25">
      <c r="A8948" s="33">
        <v>10827</v>
      </c>
      <c r="B8948" s="33" t="s">
        <v>167</v>
      </c>
      <c r="C8948" s="33">
        <v>180</v>
      </c>
      <c r="D8948" s="1" t="s">
        <v>148</v>
      </c>
      <c r="E8948" s="33"/>
      <c r="F8948" s="33" t="s">
        <v>859</v>
      </c>
      <c r="G8948" s="34"/>
      <c r="H8948" s="33">
        <v>9</v>
      </c>
      <c r="I8948" s="33"/>
      <c r="J8948" s="33"/>
      <c r="K8948" s="37">
        <v>2500</v>
      </c>
      <c r="L8948" s="35"/>
      <c r="M8948" s="33"/>
      <c r="N8948" s="33"/>
      <c r="O8948" s="33">
        <v>10.106999999999999</v>
      </c>
      <c r="P8948" s="33"/>
      <c r="Q8948" s="33">
        <v>4.1469999999999994</v>
      </c>
      <c r="R8948" s="33">
        <v>7.4340000000000002</v>
      </c>
      <c r="S8948" s="33"/>
      <c r="T8948" s="33"/>
      <c r="U8948" s="33"/>
      <c r="V8948" s="33"/>
      <c r="W8948" s="33"/>
      <c r="Y8948" s="33"/>
      <c r="Z8948" s="33"/>
      <c r="AA8948" s="33"/>
      <c r="AB8948" s="33"/>
      <c r="AC8948" s="33"/>
      <c r="AD8948" s="33"/>
      <c r="AE8948" s="33"/>
      <c r="AF8948" s="33"/>
      <c r="AG8948" s="33">
        <v>0.51600000000000001</v>
      </c>
      <c r="AH8948" s="33"/>
      <c r="AI8948" s="33"/>
      <c r="AJ8948" s="33" t="s">
        <v>413</v>
      </c>
      <c r="AK8948" s="36">
        <v>30.25</v>
      </c>
      <c r="AL8948" s="36">
        <v>119.73</v>
      </c>
      <c r="AM8948" s="33">
        <v>50</v>
      </c>
      <c r="AN8948" s="33">
        <v>1984</v>
      </c>
      <c r="AP8948" s="33"/>
      <c r="AQ8948">
        <v>80415</v>
      </c>
      <c r="AR8948" s="33" t="s">
        <v>1682</v>
      </c>
    </row>
    <row r="8949" spans="1:44" x14ac:dyDescent="0.25">
      <c r="A8949" s="33">
        <v>10828</v>
      </c>
      <c r="B8949" s="33" t="s">
        <v>167</v>
      </c>
      <c r="C8949" s="33">
        <v>180</v>
      </c>
      <c r="D8949" s="1" t="s">
        <v>148</v>
      </c>
      <c r="E8949" s="33"/>
      <c r="F8949" s="33" t="s">
        <v>859</v>
      </c>
      <c r="G8949" s="34"/>
      <c r="H8949" s="33">
        <v>9</v>
      </c>
      <c r="I8949" s="33"/>
      <c r="J8949" s="33"/>
      <c r="K8949" s="37">
        <v>2500</v>
      </c>
      <c r="L8949" s="35"/>
      <c r="M8949" s="33"/>
      <c r="N8949" s="33"/>
      <c r="O8949" s="33">
        <v>21.710999999999999</v>
      </c>
      <c r="P8949" s="33"/>
      <c r="Q8949" s="33">
        <v>6.7260000000000009</v>
      </c>
      <c r="R8949" s="33">
        <v>12.026999999999999</v>
      </c>
      <c r="S8949" s="33"/>
      <c r="T8949" s="33"/>
      <c r="U8949" s="33"/>
      <c r="V8949" s="33"/>
      <c r="W8949" s="33"/>
      <c r="Y8949" s="33"/>
      <c r="Z8949" s="33"/>
      <c r="AA8949" s="33"/>
      <c r="AB8949" s="33"/>
      <c r="AC8949" s="33"/>
      <c r="AD8949" s="33"/>
      <c r="AE8949" s="33"/>
      <c r="AF8949" s="33"/>
      <c r="AG8949" s="33">
        <v>2.593</v>
      </c>
      <c r="AH8949" s="33"/>
      <c r="AI8949" s="33"/>
      <c r="AJ8949" s="33" t="s">
        <v>413</v>
      </c>
      <c r="AK8949" s="36">
        <v>30.25</v>
      </c>
      <c r="AL8949" s="36">
        <v>119.73</v>
      </c>
      <c r="AM8949" s="33">
        <v>50</v>
      </c>
      <c r="AN8949" s="33">
        <v>1984</v>
      </c>
      <c r="AP8949" s="33"/>
      <c r="AQ8949">
        <v>80415</v>
      </c>
      <c r="AR8949" s="33" t="s">
        <v>1682</v>
      </c>
    </row>
    <row r="8950" spans="1:44" x14ac:dyDescent="0.25">
      <c r="A8950" s="33">
        <v>10829</v>
      </c>
      <c r="B8950" s="33" t="s">
        <v>167</v>
      </c>
      <c r="C8950" s="33">
        <v>180</v>
      </c>
      <c r="D8950" s="1" t="s">
        <v>148</v>
      </c>
      <c r="E8950" s="33"/>
      <c r="F8950" s="33" t="s">
        <v>859</v>
      </c>
      <c r="G8950" s="34"/>
      <c r="H8950" s="33">
        <v>9</v>
      </c>
      <c r="I8950" s="33"/>
      <c r="J8950" s="33"/>
      <c r="K8950" s="37">
        <v>2850</v>
      </c>
      <c r="L8950" s="35"/>
      <c r="M8950" s="33"/>
      <c r="N8950" s="33"/>
      <c r="O8950" s="33">
        <v>7.6029999999999998</v>
      </c>
      <c r="P8950" s="33"/>
      <c r="Q8950" s="33">
        <v>3.4459999999999997</v>
      </c>
      <c r="R8950" s="33">
        <v>5.5069999999999997</v>
      </c>
      <c r="S8950" s="33"/>
      <c r="T8950" s="33"/>
      <c r="U8950" s="33"/>
      <c r="V8950" s="33"/>
      <c r="W8950" s="33"/>
      <c r="Y8950" s="33"/>
      <c r="Z8950" s="33"/>
      <c r="AA8950" s="33"/>
      <c r="AB8950" s="33"/>
      <c r="AC8950" s="33"/>
      <c r="AD8950" s="33"/>
      <c r="AE8950" s="33"/>
      <c r="AF8950" s="33"/>
      <c r="AG8950" s="33">
        <v>0.99</v>
      </c>
      <c r="AH8950" s="33"/>
      <c r="AI8950" s="33"/>
      <c r="AJ8950" s="33" t="s">
        <v>413</v>
      </c>
      <c r="AK8950" s="36">
        <v>28.12</v>
      </c>
      <c r="AL8950" s="36">
        <v>119.14</v>
      </c>
      <c r="AM8950" s="33">
        <v>400</v>
      </c>
      <c r="AN8950" s="33">
        <v>1984</v>
      </c>
      <c r="AP8950" s="33"/>
      <c r="AQ8950">
        <v>40118</v>
      </c>
      <c r="AR8950" s="33" t="s">
        <v>1682</v>
      </c>
    </row>
    <row r="8951" spans="1:44" x14ac:dyDescent="0.25">
      <c r="A8951" s="33">
        <v>10830</v>
      </c>
      <c r="B8951" s="33" t="s">
        <v>167</v>
      </c>
      <c r="C8951" s="33">
        <v>180</v>
      </c>
      <c r="D8951" s="1" t="s">
        <v>148</v>
      </c>
      <c r="E8951" s="33"/>
      <c r="F8951" s="33" t="s">
        <v>859</v>
      </c>
      <c r="G8951" s="34"/>
      <c r="H8951" s="33">
        <v>8</v>
      </c>
      <c r="I8951" s="33"/>
      <c r="J8951" s="33"/>
      <c r="K8951" s="37">
        <v>4170</v>
      </c>
      <c r="L8951" s="35"/>
      <c r="M8951" s="33"/>
      <c r="N8951" s="33"/>
      <c r="O8951" s="33">
        <v>10.772</v>
      </c>
      <c r="P8951" s="33"/>
      <c r="Q8951" s="33">
        <v>5.1479999999999997</v>
      </c>
      <c r="R8951" s="33">
        <v>9.4079999999999995</v>
      </c>
      <c r="S8951" s="33"/>
      <c r="T8951" s="33"/>
      <c r="U8951" s="33"/>
      <c r="V8951" s="33"/>
      <c r="W8951" s="33"/>
      <c r="Y8951" s="33"/>
      <c r="Z8951" s="33"/>
      <c r="AA8951" s="33"/>
      <c r="AB8951" s="33"/>
      <c r="AC8951" s="33"/>
      <c r="AD8951" s="33"/>
      <c r="AE8951" s="33"/>
      <c r="AF8951" s="33"/>
      <c r="AG8951" s="33">
        <v>1.548</v>
      </c>
      <c r="AH8951" s="33"/>
      <c r="AI8951" s="33"/>
      <c r="AJ8951" s="33" t="s">
        <v>413</v>
      </c>
      <c r="AK8951" s="36">
        <v>28.12</v>
      </c>
      <c r="AL8951" s="36">
        <v>119.14</v>
      </c>
      <c r="AM8951" s="33">
        <v>400</v>
      </c>
      <c r="AN8951" s="33">
        <v>1984</v>
      </c>
      <c r="AP8951" s="33"/>
      <c r="AQ8951">
        <v>40118</v>
      </c>
      <c r="AR8951" s="33" t="s">
        <v>1682</v>
      </c>
    </row>
    <row r="8952" spans="1:44" x14ac:dyDescent="0.25">
      <c r="A8952" s="33">
        <v>10831</v>
      </c>
      <c r="B8952" s="33" t="s">
        <v>167</v>
      </c>
      <c r="C8952" s="33">
        <v>180</v>
      </c>
      <c r="D8952" s="1" t="s">
        <v>148</v>
      </c>
      <c r="E8952" s="33"/>
      <c r="F8952" s="33" t="s">
        <v>859</v>
      </c>
      <c r="G8952" s="34"/>
      <c r="H8952" s="33">
        <v>9</v>
      </c>
      <c r="I8952" s="33"/>
      <c r="J8952" s="33"/>
      <c r="K8952" s="37">
        <v>860</v>
      </c>
      <c r="L8952" s="35"/>
      <c r="M8952" s="33"/>
      <c r="N8952" s="33"/>
      <c r="O8952" s="33">
        <v>15.609</v>
      </c>
      <c r="P8952" s="33"/>
      <c r="Q8952" s="33">
        <v>5.6770000000000005</v>
      </c>
      <c r="R8952" s="33">
        <v>6.4059999999999997</v>
      </c>
      <c r="S8952" s="33"/>
      <c r="T8952" s="33"/>
      <c r="U8952" s="33"/>
      <c r="V8952" s="33"/>
      <c r="W8952" s="33"/>
      <c r="Y8952" s="33"/>
      <c r="Z8952" s="33"/>
      <c r="AA8952" s="33"/>
      <c r="AB8952" s="33"/>
      <c r="AC8952" s="33"/>
      <c r="AD8952" s="33"/>
      <c r="AE8952" s="33"/>
      <c r="AF8952" s="33"/>
      <c r="AG8952" s="33">
        <v>2.5009999999999999</v>
      </c>
      <c r="AH8952" s="33"/>
      <c r="AI8952" s="33"/>
      <c r="AJ8952" s="33" t="s">
        <v>413</v>
      </c>
      <c r="AK8952" s="36">
        <v>28.12</v>
      </c>
      <c r="AL8952" s="36">
        <v>119.14</v>
      </c>
      <c r="AM8952" s="33">
        <v>400</v>
      </c>
      <c r="AN8952" s="33">
        <v>1984</v>
      </c>
      <c r="AP8952" s="33"/>
      <c r="AQ8952">
        <v>40118</v>
      </c>
      <c r="AR8952" s="33" t="s">
        <v>1682</v>
      </c>
    </row>
    <row r="8953" spans="1:44" x14ac:dyDescent="0.25">
      <c r="A8953" s="33">
        <v>10832</v>
      </c>
      <c r="B8953" s="33" t="s">
        <v>167</v>
      </c>
      <c r="C8953" s="33">
        <v>180</v>
      </c>
      <c r="D8953" s="1" t="s">
        <v>148</v>
      </c>
      <c r="E8953" s="33"/>
      <c r="F8953" s="33" t="s">
        <v>859</v>
      </c>
      <c r="G8953" s="34"/>
      <c r="H8953" s="33">
        <v>8</v>
      </c>
      <c r="I8953" s="33"/>
      <c r="J8953" s="33"/>
      <c r="K8953" s="37">
        <v>3790</v>
      </c>
      <c r="L8953" s="35"/>
      <c r="M8953" s="33"/>
      <c r="N8953" s="33"/>
      <c r="O8953" s="33">
        <v>39.808999999999997</v>
      </c>
      <c r="P8953" s="33"/>
      <c r="Q8953" s="33">
        <v>7.516</v>
      </c>
      <c r="R8953" s="33">
        <v>10.401999999999999</v>
      </c>
      <c r="S8953" s="33"/>
      <c r="T8953" s="33"/>
      <c r="U8953" s="33"/>
      <c r="V8953" s="33"/>
      <c r="W8953" s="33"/>
      <c r="Y8953" s="33"/>
      <c r="Z8953" s="33"/>
      <c r="AA8953" s="33"/>
      <c r="AB8953" s="33"/>
      <c r="AC8953" s="33"/>
      <c r="AD8953" s="33"/>
      <c r="AE8953" s="33"/>
      <c r="AF8953" s="33"/>
      <c r="AG8953" s="33">
        <v>8.66</v>
      </c>
      <c r="AH8953" s="33"/>
      <c r="AI8953" s="33"/>
      <c r="AJ8953" s="33" t="s">
        <v>413</v>
      </c>
      <c r="AK8953" s="36">
        <v>28.12</v>
      </c>
      <c r="AL8953" s="36">
        <v>119.14</v>
      </c>
      <c r="AM8953" s="33">
        <v>400</v>
      </c>
      <c r="AN8953" s="33">
        <v>1984</v>
      </c>
      <c r="AP8953" s="33"/>
      <c r="AQ8953">
        <v>40118</v>
      </c>
      <c r="AR8953" s="33" t="s">
        <v>1682</v>
      </c>
    </row>
    <row r="8954" spans="1:44" x14ac:dyDescent="0.25">
      <c r="A8954" s="33">
        <v>10833</v>
      </c>
      <c r="B8954" s="33" t="s">
        <v>991</v>
      </c>
      <c r="C8954" s="33">
        <v>101</v>
      </c>
      <c r="D8954" s="33" t="s">
        <v>851</v>
      </c>
      <c r="E8954" s="33"/>
      <c r="F8954" s="33" t="s">
        <v>859</v>
      </c>
      <c r="G8954" s="34">
        <v>7</v>
      </c>
      <c r="H8954" s="33">
        <v>26</v>
      </c>
      <c r="I8954" s="33">
        <v>8.1999999999999993</v>
      </c>
      <c r="J8954" s="33">
        <v>10.1</v>
      </c>
      <c r="K8954" s="37">
        <v>2150</v>
      </c>
      <c r="L8954" s="35">
        <v>0.98599691565910275</v>
      </c>
      <c r="M8954" s="33"/>
      <c r="N8954" s="33">
        <v>95.013000000000005</v>
      </c>
      <c r="O8954" s="33">
        <v>29.908999999999999</v>
      </c>
      <c r="P8954" s="33">
        <v>4.6550000000000002</v>
      </c>
      <c r="Q8954" s="33">
        <v>14.94</v>
      </c>
      <c r="R8954" s="33">
        <v>5.9429999999999996</v>
      </c>
      <c r="S8954" s="33"/>
      <c r="T8954" s="33"/>
      <c r="U8954" s="33"/>
      <c r="V8954" s="33"/>
      <c r="W8954" s="33"/>
      <c r="Y8954" s="33"/>
      <c r="Z8954" s="33"/>
      <c r="AA8954" s="33"/>
      <c r="AB8954" s="33"/>
      <c r="AC8954" s="33"/>
      <c r="AD8954" s="33"/>
      <c r="AE8954" s="33"/>
      <c r="AF8954" s="33"/>
      <c r="AG8954" s="33"/>
      <c r="AH8954" s="33"/>
      <c r="AI8954" s="33"/>
      <c r="AJ8954" s="33" t="s">
        <v>413</v>
      </c>
      <c r="AK8954" s="36">
        <v>35.54</v>
      </c>
      <c r="AL8954" s="36">
        <v>109</v>
      </c>
      <c r="AM8954" s="33">
        <v>1010</v>
      </c>
      <c r="AN8954" s="37"/>
      <c r="AO8954" s="33">
        <v>1</v>
      </c>
      <c r="AP8954" s="33"/>
      <c r="AQ8954">
        <v>80411</v>
      </c>
      <c r="AR8954" s="33" t="s">
        <v>3348</v>
      </c>
    </row>
    <row r="8955" spans="1:44" x14ac:dyDescent="0.25">
      <c r="A8955" s="33">
        <v>10834</v>
      </c>
      <c r="B8955" s="33" t="s">
        <v>991</v>
      </c>
      <c r="C8955" s="33">
        <v>101</v>
      </c>
      <c r="D8955" s="33" t="s">
        <v>851</v>
      </c>
      <c r="E8955" s="33"/>
      <c r="F8955" s="33" t="s">
        <v>859</v>
      </c>
      <c r="G8955" s="34">
        <v>8</v>
      </c>
      <c r="H8955" s="33">
        <v>25</v>
      </c>
      <c r="I8955" s="33">
        <v>6.5</v>
      </c>
      <c r="J8955" s="33">
        <v>8.1</v>
      </c>
      <c r="K8955" s="37">
        <v>2250</v>
      </c>
      <c r="L8955" s="35">
        <v>0.73046925235836568</v>
      </c>
      <c r="M8955" s="33"/>
      <c r="N8955" s="33">
        <v>50.694000000000003</v>
      </c>
      <c r="O8955" s="33">
        <v>16.134</v>
      </c>
      <c r="P8955" s="33">
        <v>2.5880000000000001</v>
      </c>
      <c r="Q8955" s="33">
        <v>8.7429999999999986</v>
      </c>
      <c r="R8955" s="33">
        <v>2.742</v>
      </c>
      <c r="S8955" s="33"/>
      <c r="T8955" s="33"/>
      <c r="U8955" s="33"/>
      <c r="V8955" s="33"/>
      <c r="W8955" s="33"/>
      <c r="Y8955" s="33"/>
      <c r="Z8955" s="33"/>
      <c r="AA8955" s="33"/>
      <c r="AB8955" s="33"/>
      <c r="AC8955" s="33"/>
      <c r="AD8955" s="33"/>
      <c r="AE8955" s="33"/>
      <c r="AF8955" s="33"/>
      <c r="AG8955" s="33"/>
      <c r="AH8955" s="33"/>
      <c r="AI8955" s="33"/>
      <c r="AJ8955" s="33" t="s">
        <v>413</v>
      </c>
      <c r="AK8955" s="36">
        <v>35.54</v>
      </c>
      <c r="AL8955" s="36">
        <v>109</v>
      </c>
      <c r="AM8955" s="33">
        <v>1010</v>
      </c>
      <c r="AN8955" s="37"/>
      <c r="AO8955" s="33">
        <v>1</v>
      </c>
      <c r="AP8955" s="33"/>
      <c r="AQ8955">
        <v>80411</v>
      </c>
      <c r="AR8955" s="33" t="s">
        <v>3348</v>
      </c>
    </row>
    <row r="8956" spans="1:44" x14ac:dyDescent="0.25">
      <c r="A8956" s="33">
        <v>10835</v>
      </c>
      <c r="B8956" s="33" t="s">
        <v>991</v>
      </c>
      <c r="C8956" s="33">
        <v>101</v>
      </c>
      <c r="D8956" s="33" t="s">
        <v>851</v>
      </c>
      <c r="E8956" s="33"/>
      <c r="F8956" s="33" t="s">
        <v>859</v>
      </c>
      <c r="G8956" s="34">
        <v>7</v>
      </c>
      <c r="H8956" s="33">
        <v>26</v>
      </c>
      <c r="I8956" s="33">
        <v>8.6999999999999993</v>
      </c>
      <c r="J8956" s="33">
        <v>8</v>
      </c>
      <c r="K8956" s="37">
        <v>4330</v>
      </c>
      <c r="L8956" s="35">
        <v>1.2111576487051168</v>
      </c>
      <c r="M8956" s="33"/>
      <c r="N8956" s="33">
        <v>127.373</v>
      </c>
      <c r="O8956" s="33">
        <v>40.052999999999997</v>
      </c>
      <c r="P8956" s="33">
        <v>6.3979999999999997</v>
      </c>
      <c r="Q8956" s="33">
        <v>16</v>
      </c>
      <c r="R8956" s="33">
        <v>6.6459999999999999</v>
      </c>
      <c r="S8956" s="33"/>
      <c r="T8956" s="33"/>
      <c r="U8956" s="33"/>
      <c r="V8956" s="33"/>
      <c r="W8956" s="33"/>
      <c r="Y8956" s="33"/>
      <c r="Z8956" s="33"/>
      <c r="AA8956" s="33"/>
      <c r="AB8956" s="33"/>
      <c r="AC8956" s="33"/>
      <c r="AD8956" s="33"/>
      <c r="AE8956" s="33"/>
      <c r="AF8956" s="33"/>
      <c r="AG8956" s="33"/>
      <c r="AH8956" s="33"/>
      <c r="AI8956" s="33"/>
      <c r="AJ8956" s="33" t="s">
        <v>413</v>
      </c>
      <c r="AK8956" s="36">
        <v>35.54</v>
      </c>
      <c r="AL8956" s="36">
        <v>109</v>
      </c>
      <c r="AM8956" s="33">
        <v>960</v>
      </c>
      <c r="AN8956" s="37"/>
      <c r="AO8956" s="33">
        <v>1</v>
      </c>
      <c r="AP8956" s="33"/>
      <c r="AQ8956">
        <v>80411</v>
      </c>
      <c r="AR8956" s="33" t="s">
        <v>3348</v>
      </c>
    </row>
    <row r="8957" spans="1:44" x14ac:dyDescent="0.25">
      <c r="A8957" s="33">
        <v>10836</v>
      </c>
      <c r="B8957" s="33" t="s">
        <v>771</v>
      </c>
      <c r="C8957" s="33">
        <v>180</v>
      </c>
      <c r="D8957" s="1" t="s">
        <v>1203</v>
      </c>
      <c r="E8957" s="33"/>
      <c r="F8957" s="33" t="s">
        <v>859</v>
      </c>
      <c r="G8957" s="34"/>
      <c r="H8957" s="33">
        <v>7</v>
      </c>
      <c r="I8957" s="33">
        <v>9.5</v>
      </c>
      <c r="J8957" s="33">
        <v>8.9</v>
      </c>
      <c r="K8957" s="37">
        <v>3330</v>
      </c>
      <c r="L8957" s="35"/>
      <c r="M8957" s="33"/>
      <c r="N8957" s="33">
        <v>108.702</v>
      </c>
      <c r="O8957" s="33">
        <v>37.03</v>
      </c>
      <c r="P8957" s="33"/>
      <c r="Q8957" s="33">
        <v>8.7199999999999989</v>
      </c>
      <c r="R8957" s="33">
        <v>4.2300000000000004</v>
      </c>
      <c r="S8957" s="33"/>
      <c r="T8957" s="33"/>
      <c r="U8957" s="33"/>
      <c r="V8957" s="33"/>
      <c r="W8957" s="33"/>
      <c r="Y8957" s="33"/>
      <c r="Z8957" s="33"/>
      <c r="AA8957" s="33"/>
      <c r="AB8957" s="33"/>
      <c r="AC8957" s="33"/>
      <c r="AD8957" s="33"/>
      <c r="AE8957" s="33"/>
      <c r="AF8957" s="33"/>
      <c r="AG8957" s="33"/>
      <c r="AH8957" s="33"/>
      <c r="AI8957" s="33"/>
      <c r="AJ8957" s="33" t="s">
        <v>413</v>
      </c>
      <c r="AK8957" s="36">
        <v>30.48</v>
      </c>
      <c r="AL8957" s="36">
        <v>120.49</v>
      </c>
      <c r="AM8957" s="33">
        <v>80</v>
      </c>
      <c r="AN8957" s="37"/>
      <c r="AO8957" s="33">
        <v>1</v>
      </c>
      <c r="AP8957" s="33"/>
      <c r="AQ8957">
        <v>80415</v>
      </c>
      <c r="AR8957" s="33" t="s">
        <v>1683</v>
      </c>
    </row>
    <row r="8958" spans="1:44" x14ac:dyDescent="0.25">
      <c r="A8958" s="33">
        <v>10837</v>
      </c>
      <c r="B8958" s="33" t="s">
        <v>771</v>
      </c>
      <c r="C8958" s="33">
        <v>180</v>
      </c>
      <c r="D8958" s="1" t="s">
        <v>1203</v>
      </c>
      <c r="E8958" s="33"/>
      <c r="F8958" s="33" t="s">
        <v>859</v>
      </c>
      <c r="G8958" s="34"/>
      <c r="H8958" s="33">
        <v>12</v>
      </c>
      <c r="I8958" s="33">
        <v>11.4</v>
      </c>
      <c r="J8958" s="33">
        <v>12.3</v>
      </c>
      <c r="K8958" s="37">
        <v>3200</v>
      </c>
      <c r="L8958" s="35"/>
      <c r="M8958" s="33"/>
      <c r="N8958" s="33">
        <v>239.41800000000001</v>
      </c>
      <c r="O8958" s="33">
        <v>68.540000000000006</v>
      </c>
      <c r="P8958" s="33"/>
      <c r="Q8958" s="33">
        <v>10.34</v>
      </c>
      <c r="R8958" s="33">
        <v>4.9000000000000004</v>
      </c>
      <c r="S8958" s="33"/>
      <c r="T8958" s="33"/>
      <c r="U8958" s="33"/>
      <c r="V8958" s="33"/>
      <c r="W8958" s="33"/>
      <c r="Y8958" s="33"/>
      <c r="Z8958" s="33"/>
      <c r="AA8958" s="33"/>
      <c r="AB8958" s="33"/>
      <c r="AC8958" s="33"/>
      <c r="AD8958" s="33"/>
      <c r="AE8958" s="33"/>
      <c r="AF8958" s="33"/>
      <c r="AG8958" s="33"/>
      <c r="AH8958" s="33"/>
      <c r="AI8958" s="33"/>
      <c r="AJ8958" s="33" t="s">
        <v>413</v>
      </c>
      <c r="AK8958" s="36">
        <v>30.48</v>
      </c>
      <c r="AL8958" s="36">
        <v>120.49</v>
      </c>
      <c r="AM8958" s="33">
        <v>80</v>
      </c>
      <c r="AN8958" s="37"/>
      <c r="AO8958" s="33">
        <v>1</v>
      </c>
      <c r="AP8958" s="33"/>
      <c r="AQ8958">
        <v>80415</v>
      </c>
      <c r="AR8958" s="33" t="s">
        <v>1683</v>
      </c>
    </row>
    <row r="8959" spans="1:44" x14ac:dyDescent="0.25">
      <c r="A8959" s="33">
        <v>10838</v>
      </c>
      <c r="B8959" s="33" t="s">
        <v>771</v>
      </c>
      <c r="C8959" s="33">
        <v>180</v>
      </c>
      <c r="D8959" s="1" t="s">
        <v>1203</v>
      </c>
      <c r="E8959" s="33"/>
      <c r="F8959" s="33" t="s">
        <v>859</v>
      </c>
      <c r="G8959" s="34"/>
      <c r="H8959" s="33">
        <v>18</v>
      </c>
      <c r="I8959" s="33">
        <v>19.5</v>
      </c>
      <c r="J8959" s="33">
        <v>16.3</v>
      </c>
      <c r="K8959" s="37">
        <v>1650</v>
      </c>
      <c r="L8959" s="35"/>
      <c r="M8959" s="33"/>
      <c r="N8959" s="33">
        <v>370.839</v>
      </c>
      <c r="O8959" s="33">
        <v>110.73</v>
      </c>
      <c r="P8959" s="33"/>
      <c r="Q8959" s="33">
        <v>26.880000000000003</v>
      </c>
      <c r="R8959" s="33">
        <v>7.89</v>
      </c>
      <c r="S8959" s="33"/>
      <c r="T8959" s="33"/>
      <c r="U8959" s="33"/>
      <c r="V8959" s="33"/>
      <c r="W8959" s="33"/>
      <c r="Y8959" s="33"/>
      <c r="Z8959" s="33"/>
      <c r="AA8959" s="33"/>
      <c r="AB8959" s="33"/>
      <c r="AC8959" s="33"/>
      <c r="AD8959" s="33"/>
      <c r="AE8959" s="33"/>
      <c r="AF8959" s="33"/>
      <c r="AG8959" s="33"/>
      <c r="AH8959" s="33"/>
      <c r="AI8959" s="33"/>
      <c r="AJ8959" s="33" t="s">
        <v>413</v>
      </c>
      <c r="AK8959" s="36">
        <v>30.48</v>
      </c>
      <c r="AL8959" s="36">
        <v>120.49</v>
      </c>
      <c r="AM8959" s="33">
        <v>80</v>
      </c>
      <c r="AN8959" s="37"/>
      <c r="AO8959" s="33">
        <v>1</v>
      </c>
      <c r="AP8959" s="33"/>
      <c r="AQ8959">
        <v>80415</v>
      </c>
      <c r="AR8959" s="33" t="s">
        <v>1683</v>
      </c>
    </row>
    <row r="8960" spans="1:44" x14ac:dyDescent="0.25">
      <c r="A8960" s="33">
        <v>10839</v>
      </c>
      <c r="B8960" s="33" t="s">
        <v>991</v>
      </c>
      <c r="C8960" s="33">
        <v>101</v>
      </c>
      <c r="D8960" s="33" t="s">
        <v>851</v>
      </c>
      <c r="E8960" s="33"/>
      <c r="F8960" s="33" t="s">
        <v>859</v>
      </c>
      <c r="G8960" s="34">
        <v>6</v>
      </c>
      <c r="H8960" s="33">
        <v>21</v>
      </c>
      <c r="I8960" s="33">
        <v>8.1</v>
      </c>
      <c r="J8960" s="33">
        <v>7.6</v>
      </c>
      <c r="K8960" s="37">
        <v>5300</v>
      </c>
      <c r="L8960" s="35">
        <v>1.3812787245837286</v>
      </c>
      <c r="M8960" s="33"/>
      <c r="N8960" s="33">
        <v>131.00200000000001</v>
      </c>
      <c r="O8960" s="33">
        <v>46.337000000000003</v>
      </c>
      <c r="P8960" s="33">
        <v>7.8140000000000001</v>
      </c>
      <c r="Q8960" s="33">
        <v>7.6629999999999985</v>
      </c>
      <c r="R8960" s="33">
        <v>12.045</v>
      </c>
      <c r="S8960" s="33"/>
      <c r="T8960" s="33"/>
      <c r="U8960" s="33"/>
      <c r="V8960" s="33"/>
      <c r="W8960" s="33"/>
      <c r="Y8960" s="33"/>
      <c r="Z8960" s="33"/>
      <c r="AA8960" s="33"/>
      <c r="AB8960" s="33"/>
      <c r="AC8960" s="33"/>
      <c r="AD8960" s="33"/>
      <c r="AE8960" s="33"/>
      <c r="AF8960" s="33"/>
      <c r="AG8960" s="33"/>
      <c r="AH8960" s="33"/>
      <c r="AI8960" s="33"/>
      <c r="AJ8960" s="33" t="s">
        <v>413</v>
      </c>
      <c r="AK8960" s="36">
        <v>36.6</v>
      </c>
      <c r="AL8960" s="36">
        <v>108.88</v>
      </c>
      <c r="AM8960" s="33">
        <v>1430</v>
      </c>
      <c r="AN8960" s="37"/>
      <c r="AO8960" s="33">
        <v>1</v>
      </c>
      <c r="AP8960" s="33"/>
      <c r="AQ8960">
        <v>80411</v>
      </c>
      <c r="AR8960" s="33" t="s">
        <v>1684</v>
      </c>
    </row>
    <row r="8961" spans="1:44" x14ac:dyDescent="0.25">
      <c r="A8961" s="33">
        <v>10840</v>
      </c>
      <c r="B8961" s="33" t="s">
        <v>991</v>
      </c>
      <c r="C8961" s="33">
        <v>101</v>
      </c>
      <c r="D8961" s="33" t="s">
        <v>851</v>
      </c>
      <c r="E8961" s="33"/>
      <c r="F8961" s="33" t="s">
        <v>859</v>
      </c>
      <c r="G8961" s="34">
        <v>7</v>
      </c>
      <c r="H8961" s="33">
        <v>22</v>
      </c>
      <c r="I8961" s="33">
        <v>7.1</v>
      </c>
      <c r="J8961" s="33">
        <v>6.7</v>
      </c>
      <c r="K8961" s="37">
        <v>5070</v>
      </c>
      <c r="L8961" s="35">
        <v>1.0964907168459044</v>
      </c>
      <c r="M8961" s="33"/>
      <c r="N8961" s="33">
        <v>85.37</v>
      </c>
      <c r="O8961" s="33">
        <v>30.678000000000001</v>
      </c>
      <c r="P8961" s="33">
        <v>5.2359999999999998</v>
      </c>
      <c r="Q8961" s="33">
        <v>5.1010000000000009</v>
      </c>
      <c r="R8961" s="33">
        <v>9.5</v>
      </c>
      <c r="S8961" s="33"/>
      <c r="T8961" s="33"/>
      <c r="U8961" s="33"/>
      <c r="V8961" s="33"/>
      <c r="W8961" s="33"/>
      <c r="Y8961" s="33"/>
      <c r="Z8961" s="33"/>
      <c r="AA8961" s="33"/>
      <c r="AB8961" s="33"/>
      <c r="AC8961" s="33"/>
      <c r="AD8961" s="33"/>
      <c r="AE8961" s="33"/>
      <c r="AF8961" s="33"/>
      <c r="AG8961" s="33"/>
      <c r="AH8961" s="33"/>
      <c r="AI8961" s="33"/>
      <c r="AJ8961" s="33" t="s">
        <v>413</v>
      </c>
      <c r="AK8961" s="36">
        <v>36.6</v>
      </c>
      <c r="AL8961" s="36">
        <v>108.88</v>
      </c>
      <c r="AM8961" s="33">
        <v>1450</v>
      </c>
      <c r="AN8961" s="37"/>
      <c r="AO8961" s="33">
        <v>1</v>
      </c>
      <c r="AP8961" s="33"/>
      <c r="AQ8961">
        <v>80411</v>
      </c>
      <c r="AR8961" s="33" t="s">
        <v>1684</v>
      </c>
    </row>
    <row r="8962" spans="1:44" x14ac:dyDescent="0.25">
      <c r="A8962" s="33">
        <v>10841</v>
      </c>
      <c r="B8962" s="33" t="s">
        <v>991</v>
      </c>
      <c r="C8962" s="33">
        <v>101</v>
      </c>
      <c r="D8962" s="33" t="s">
        <v>851</v>
      </c>
      <c r="E8962" s="33"/>
      <c r="F8962" s="33" t="s">
        <v>859</v>
      </c>
      <c r="G8962" s="34">
        <v>7</v>
      </c>
      <c r="H8962" s="33">
        <v>20</v>
      </c>
      <c r="I8962" s="33">
        <v>6.3</v>
      </c>
      <c r="J8962" s="33">
        <v>6.8</v>
      </c>
      <c r="K8962" s="37">
        <v>5830</v>
      </c>
      <c r="L8962" s="35">
        <v>1.3763404921880791</v>
      </c>
      <c r="M8962" s="33"/>
      <c r="N8962" s="33">
        <v>89.725999999999999</v>
      </c>
      <c r="O8962" s="33">
        <v>34.078000000000003</v>
      </c>
      <c r="P8962" s="33">
        <v>5.5389999999999997</v>
      </c>
      <c r="Q8962" s="33">
        <v>6.5620000000000012</v>
      </c>
      <c r="R8962" s="33">
        <v>10.731999999999999</v>
      </c>
      <c r="S8962" s="33"/>
      <c r="T8962" s="33"/>
      <c r="U8962" s="33"/>
      <c r="V8962" s="33"/>
      <c r="W8962" s="33"/>
      <c r="Y8962" s="33"/>
      <c r="Z8962" s="33"/>
      <c r="AA8962" s="33"/>
      <c r="AB8962" s="33"/>
      <c r="AC8962" s="33"/>
      <c r="AD8962" s="33"/>
      <c r="AE8962" s="33"/>
      <c r="AF8962" s="33"/>
      <c r="AG8962" s="33"/>
      <c r="AH8962" s="33"/>
      <c r="AI8962" s="33"/>
      <c r="AJ8962" s="33" t="s">
        <v>413</v>
      </c>
      <c r="AK8962" s="36">
        <v>36.6</v>
      </c>
      <c r="AL8962" s="36">
        <v>108.88</v>
      </c>
      <c r="AM8962" s="33">
        <v>1430</v>
      </c>
      <c r="AN8962" s="37"/>
      <c r="AO8962" s="33">
        <v>1</v>
      </c>
      <c r="AP8962" s="33"/>
      <c r="AQ8962">
        <v>80411</v>
      </c>
      <c r="AR8962" s="33" t="s">
        <v>1684</v>
      </c>
    </row>
    <row r="8963" spans="1:44" x14ac:dyDescent="0.25">
      <c r="A8963" s="33">
        <v>10842</v>
      </c>
      <c r="B8963" s="33" t="s">
        <v>167</v>
      </c>
      <c r="C8963" s="33">
        <v>180</v>
      </c>
      <c r="D8963" s="1" t="s">
        <v>148</v>
      </c>
      <c r="E8963" s="33"/>
      <c r="F8963" s="33" t="s">
        <v>859</v>
      </c>
      <c r="G8963" s="34"/>
      <c r="H8963" s="33">
        <v>9</v>
      </c>
      <c r="I8963" s="33">
        <v>6.6</v>
      </c>
      <c r="J8963" s="33">
        <v>8.4</v>
      </c>
      <c r="K8963" s="37">
        <v>2730</v>
      </c>
      <c r="L8963" s="35"/>
      <c r="M8963" s="33"/>
      <c r="N8963" s="33">
        <v>51.057000000000002</v>
      </c>
      <c r="O8963" s="33">
        <v>21.649000000000001</v>
      </c>
      <c r="P8963" s="33"/>
      <c r="Q8963" s="33">
        <v>5.2959999999999994</v>
      </c>
      <c r="R8963" s="33">
        <v>5.4329999999999998</v>
      </c>
      <c r="S8963" s="33"/>
      <c r="T8963" s="33"/>
      <c r="U8963" s="33"/>
      <c r="V8963" s="33"/>
      <c r="W8963" s="33"/>
      <c r="Y8963" s="33"/>
      <c r="Z8963" s="33"/>
      <c r="AA8963" s="33"/>
      <c r="AB8963" s="33"/>
      <c r="AC8963" s="33"/>
      <c r="AD8963" s="33"/>
      <c r="AE8963" s="33"/>
      <c r="AF8963" s="33">
        <v>0</v>
      </c>
      <c r="AG8963" s="33"/>
      <c r="AH8963" s="33"/>
      <c r="AI8963" s="33">
        <v>3.65</v>
      </c>
      <c r="AJ8963" s="33" t="s">
        <v>413</v>
      </c>
      <c r="AK8963" s="36">
        <v>23.13</v>
      </c>
      <c r="AL8963" s="36">
        <v>111.83</v>
      </c>
      <c r="AM8963" s="33">
        <v>310</v>
      </c>
      <c r="AN8963" s="37"/>
      <c r="AP8963" s="33"/>
      <c r="AQ8963">
        <v>40118</v>
      </c>
      <c r="AR8963" s="33" t="s">
        <v>1685</v>
      </c>
    </row>
    <row r="8964" spans="1:44" x14ac:dyDescent="0.25">
      <c r="A8964" s="33">
        <v>10843</v>
      </c>
      <c r="B8964" s="33" t="s">
        <v>167</v>
      </c>
      <c r="C8964" s="33">
        <v>180</v>
      </c>
      <c r="D8964" s="1" t="s">
        <v>148</v>
      </c>
      <c r="E8964" s="33"/>
      <c r="F8964" s="33" t="s">
        <v>859</v>
      </c>
      <c r="G8964" s="34"/>
      <c r="H8964" s="33">
        <v>9</v>
      </c>
      <c r="I8964" s="33">
        <v>7.6</v>
      </c>
      <c r="J8964" s="33">
        <v>8.1999999999999993</v>
      </c>
      <c r="K8964" s="37">
        <v>3570</v>
      </c>
      <c r="L8964" s="35"/>
      <c r="M8964" s="33"/>
      <c r="N8964" s="33">
        <v>73.266000000000005</v>
      </c>
      <c r="O8964" s="33">
        <v>26.454000000000001</v>
      </c>
      <c r="P8964" s="33"/>
      <c r="Q8964" s="33">
        <v>4.8200000000000012</v>
      </c>
      <c r="R8964" s="33">
        <v>6.39</v>
      </c>
      <c r="S8964" s="33"/>
      <c r="T8964" s="33"/>
      <c r="U8964" s="33"/>
      <c r="V8964" s="33"/>
      <c r="W8964" s="33"/>
      <c r="Y8964" s="33"/>
      <c r="Z8964" s="33"/>
      <c r="AA8964" s="33"/>
      <c r="AB8964" s="33"/>
      <c r="AC8964" s="33"/>
      <c r="AD8964" s="33"/>
      <c r="AE8964" s="33"/>
      <c r="AF8964" s="33">
        <v>0</v>
      </c>
      <c r="AG8964" s="33"/>
      <c r="AH8964" s="33"/>
      <c r="AI8964" s="33">
        <v>3.65</v>
      </c>
      <c r="AJ8964" s="33" t="s">
        <v>413</v>
      </c>
      <c r="AK8964" s="36">
        <v>23.13</v>
      </c>
      <c r="AL8964" s="36">
        <v>111.83</v>
      </c>
      <c r="AM8964" s="33">
        <v>310</v>
      </c>
      <c r="AN8964" s="37"/>
      <c r="AP8964" s="33"/>
      <c r="AQ8964">
        <v>40118</v>
      </c>
      <c r="AR8964" s="33" t="s">
        <v>1685</v>
      </c>
    </row>
    <row r="8965" spans="1:44" x14ac:dyDescent="0.25">
      <c r="A8965" s="33">
        <v>10844</v>
      </c>
      <c r="B8965" s="33" t="s">
        <v>167</v>
      </c>
      <c r="C8965" s="33">
        <v>180</v>
      </c>
      <c r="D8965" s="1" t="s">
        <v>148</v>
      </c>
      <c r="E8965" s="33"/>
      <c r="F8965" s="33" t="s">
        <v>859</v>
      </c>
      <c r="G8965" s="34"/>
      <c r="H8965" s="33">
        <v>9</v>
      </c>
      <c r="I8965" s="33">
        <v>8.1999999999999993</v>
      </c>
      <c r="J8965" s="33">
        <v>8.1</v>
      </c>
      <c r="K8965" s="37">
        <v>4650</v>
      </c>
      <c r="L8965" s="35"/>
      <c r="M8965" s="33"/>
      <c r="N8965" s="33">
        <v>100.46899999999999</v>
      </c>
      <c r="O8965" s="33">
        <v>30.83</v>
      </c>
      <c r="P8965" s="33"/>
      <c r="Q8965" s="33">
        <v>6.8820000000000006</v>
      </c>
      <c r="R8965" s="33">
        <v>7.9980000000000002</v>
      </c>
      <c r="S8965" s="33"/>
      <c r="T8965" s="33"/>
      <c r="U8965" s="33"/>
      <c r="V8965" s="33"/>
      <c r="W8965" s="33"/>
      <c r="Y8965" s="33"/>
      <c r="Z8965" s="33"/>
      <c r="AA8965" s="33"/>
      <c r="AB8965" s="33"/>
      <c r="AC8965" s="33"/>
      <c r="AD8965" s="33"/>
      <c r="AE8965" s="33"/>
      <c r="AF8965" s="33">
        <v>0</v>
      </c>
      <c r="AG8965" s="33"/>
      <c r="AH8965" s="33"/>
      <c r="AI8965" s="33">
        <v>3.65</v>
      </c>
      <c r="AJ8965" s="33" t="s">
        <v>413</v>
      </c>
      <c r="AK8965" s="36">
        <v>23.13</v>
      </c>
      <c r="AL8965" s="36">
        <v>111.83</v>
      </c>
      <c r="AM8965" s="33">
        <v>310</v>
      </c>
      <c r="AN8965" s="37"/>
      <c r="AP8965" s="33"/>
      <c r="AQ8965">
        <v>40118</v>
      </c>
      <c r="AR8965" s="33" t="s">
        <v>1685</v>
      </c>
    </row>
    <row r="8966" spans="1:44" x14ac:dyDescent="0.25">
      <c r="A8966" s="33">
        <v>10845</v>
      </c>
      <c r="B8966" s="33" t="s">
        <v>167</v>
      </c>
      <c r="C8966" s="33">
        <v>180</v>
      </c>
      <c r="D8966" s="1" t="s">
        <v>148</v>
      </c>
      <c r="E8966" s="33"/>
      <c r="F8966" s="33" t="s">
        <v>859</v>
      </c>
      <c r="G8966" s="34"/>
      <c r="H8966" s="33">
        <v>9</v>
      </c>
      <c r="I8966" s="33">
        <v>6.5</v>
      </c>
      <c r="J8966" s="33">
        <v>7.4</v>
      </c>
      <c r="K8966" s="37">
        <v>3870</v>
      </c>
      <c r="L8966" s="35"/>
      <c r="M8966" s="33"/>
      <c r="N8966" s="33">
        <v>55.32</v>
      </c>
      <c r="O8966" s="33">
        <v>27.245000000000001</v>
      </c>
      <c r="P8966" s="33"/>
      <c r="Q8966" s="33">
        <v>4.2569999999999997</v>
      </c>
      <c r="R8966" s="33">
        <v>5.6890000000000001</v>
      </c>
      <c r="S8966" s="33"/>
      <c r="T8966" s="33"/>
      <c r="U8966" s="33"/>
      <c r="V8966" s="33"/>
      <c r="W8966" s="33"/>
      <c r="Y8966" s="33"/>
      <c r="Z8966" s="33"/>
      <c r="AA8966" s="33"/>
      <c r="AB8966" s="33"/>
      <c r="AC8966" s="33"/>
      <c r="AD8966" s="33"/>
      <c r="AE8966" s="33"/>
      <c r="AF8966" s="33">
        <v>0</v>
      </c>
      <c r="AG8966" s="33"/>
      <c r="AH8966" s="33"/>
      <c r="AI8966" s="33">
        <v>4.93</v>
      </c>
      <c r="AJ8966" s="33" t="s">
        <v>413</v>
      </c>
      <c r="AK8966" s="36">
        <v>23.13</v>
      </c>
      <c r="AL8966" s="36">
        <v>111.83</v>
      </c>
      <c r="AM8966" s="33">
        <v>310</v>
      </c>
      <c r="AN8966" s="37"/>
      <c r="AP8966" s="33"/>
      <c r="AQ8966">
        <v>40118</v>
      </c>
      <c r="AR8966" s="33" t="s">
        <v>1685</v>
      </c>
    </row>
    <row r="8967" spans="1:44" x14ac:dyDescent="0.25">
      <c r="A8967" s="33">
        <v>10846</v>
      </c>
      <c r="B8967" s="33" t="s">
        <v>167</v>
      </c>
      <c r="C8967" s="33">
        <v>180</v>
      </c>
      <c r="D8967" s="1" t="s">
        <v>148</v>
      </c>
      <c r="E8967" s="33"/>
      <c r="F8967" s="33" t="s">
        <v>859</v>
      </c>
      <c r="G8967" s="34"/>
      <c r="H8967" s="33">
        <v>9</v>
      </c>
      <c r="I8967" s="33">
        <v>7.2</v>
      </c>
      <c r="J8967" s="33">
        <v>7.3</v>
      </c>
      <c r="K8967" s="37">
        <v>4350</v>
      </c>
      <c r="L8967" s="35"/>
      <c r="M8967" s="33"/>
      <c r="N8967" s="33">
        <v>67.028999999999996</v>
      </c>
      <c r="O8967" s="33">
        <v>29.710999999999999</v>
      </c>
      <c r="P8967" s="33"/>
      <c r="Q8967" s="33">
        <v>4.1759999999999993</v>
      </c>
      <c r="R8967" s="33">
        <v>6.2640000000000002</v>
      </c>
      <c r="S8967" s="33"/>
      <c r="T8967" s="33"/>
      <c r="U8967" s="33"/>
      <c r="V8967" s="33"/>
      <c r="W8967" s="33"/>
      <c r="Y8967" s="33"/>
      <c r="Z8967" s="33"/>
      <c r="AA8967" s="33"/>
      <c r="AB8967" s="33"/>
      <c r="AC8967" s="33"/>
      <c r="AD8967" s="33"/>
      <c r="AE8967" s="33"/>
      <c r="AF8967" s="33">
        <v>0</v>
      </c>
      <c r="AG8967" s="33"/>
      <c r="AH8967" s="33"/>
      <c r="AI8967" s="33">
        <v>4.93</v>
      </c>
      <c r="AJ8967" s="33" t="s">
        <v>413</v>
      </c>
      <c r="AK8967" s="36">
        <v>23.13</v>
      </c>
      <c r="AL8967" s="36">
        <v>111.83</v>
      </c>
      <c r="AM8967" s="33">
        <v>310</v>
      </c>
      <c r="AN8967" s="37"/>
      <c r="AP8967" s="33"/>
      <c r="AQ8967">
        <v>40118</v>
      </c>
      <c r="AR8967" s="33" t="s">
        <v>1685</v>
      </c>
    </row>
    <row r="8968" spans="1:44" x14ac:dyDescent="0.25">
      <c r="A8968" s="33">
        <v>10847</v>
      </c>
      <c r="B8968" s="33" t="s">
        <v>167</v>
      </c>
      <c r="C8968" s="33">
        <v>180</v>
      </c>
      <c r="D8968" s="1" t="s">
        <v>148</v>
      </c>
      <c r="E8968" s="33"/>
      <c r="F8968" s="33" t="s">
        <v>859</v>
      </c>
      <c r="G8968" s="34"/>
      <c r="H8968" s="33">
        <v>9</v>
      </c>
      <c r="I8968" s="33">
        <v>6</v>
      </c>
      <c r="J8968" s="33">
        <v>6.6</v>
      </c>
      <c r="K8968" s="37">
        <v>4710</v>
      </c>
      <c r="L8968" s="35"/>
      <c r="M8968" s="33"/>
      <c r="N8968" s="33">
        <v>49.436999999999998</v>
      </c>
      <c r="O8968" s="33">
        <v>30.332000000000001</v>
      </c>
      <c r="P8968" s="33"/>
      <c r="Q8968" s="33">
        <v>3.7679999999999998</v>
      </c>
      <c r="R8968" s="33">
        <v>7.0650000000000004</v>
      </c>
      <c r="S8968" s="33"/>
      <c r="T8968" s="33"/>
      <c r="U8968" s="33"/>
      <c r="V8968" s="33"/>
      <c r="W8968" s="33"/>
      <c r="Y8968" s="33"/>
      <c r="Z8968" s="33"/>
      <c r="AA8968" s="33"/>
      <c r="AB8968" s="33"/>
      <c r="AC8968" s="33"/>
      <c r="AD8968" s="33"/>
      <c r="AE8968" s="33"/>
      <c r="AF8968" s="33">
        <v>0</v>
      </c>
      <c r="AG8968" s="33"/>
      <c r="AH8968" s="33"/>
      <c r="AI8968" s="33">
        <v>4.93</v>
      </c>
      <c r="AJ8968" s="33" t="s">
        <v>413</v>
      </c>
      <c r="AK8968" s="36">
        <v>23.13</v>
      </c>
      <c r="AL8968" s="36">
        <v>111.83</v>
      </c>
      <c r="AM8968" s="33">
        <v>310</v>
      </c>
      <c r="AN8968" s="37"/>
      <c r="AP8968" s="33"/>
      <c r="AQ8968">
        <v>40118</v>
      </c>
      <c r="AR8968" s="33" t="s">
        <v>1685</v>
      </c>
    </row>
    <row r="8969" spans="1:44" x14ac:dyDescent="0.25">
      <c r="A8969" s="33">
        <v>10848</v>
      </c>
      <c r="B8969" s="33" t="s">
        <v>167</v>
      </c>
      <c r="C8969" s="33">
        <v>180</v>
      </c>
      <c r="D8969" s="1" t="s">
        <v>148</v>
      </c>
      <c r="E8969" s="33"/>
      <c r="F8969" s="33" t="s">
        <v>859</v>
      </c>
      <c r="G8969" s="34"/>
      <c r="H8969" s="33">
        <v>11</v>
      </c>
      <c r="I8969" s="33">
        <v>7.96</v>
      </c>
      <c r="J8969" s="33">
        <v>10.64</v>
      </c>
      <c r="K8969" s="37">
        <v>2750</v>
      </c>
      <c r="L8969" s="35"/>
      <c r="M8969" s="33"/>
      <c r="N8969" s="33">
        <v>99.522999999999996</v>
      </c>
      <c r="O8969" s="33">
        <v>38.18</v>
      </c>
      <c r="P8969" s="33"/>
      <c r="Q8969" s="33">
        <v>10.07</v>
      </c>
      <c r="R8969" s="33">
        <v>3.04</v>
      </c>
      <c r="S8969" s="33"/>
      <c r="T8969" s="33"/>
      <c r="U8969" s="33"/>
      <c r="V8969" s="33"/>
      <c r="W8969" s="33"/>
      <c r="Y8969" s="33"/>
      <c r="Z8969" s="33"/>
      <c r="AA8969" s="33"/>
      <c r="AB8969" s="33"/>
      <c r="AC8969" s="33"/>
      <c r="AD8969" s="33"/>
      <c r="AE8969" s="33"/>
      <c r="AF8969" s="33"/>
      <c r="AG8969" s="33"/>
      <c r="AH8969" s="33"/>
      <c r="AI8969" s="33"/>
      <c r="AJ8969" s="33" t="s">
        <v>413</v>
      </c>
      <c r="AK8969" s="36">
        <v>23.77</v>
      </c>
      <c r="AL8969" s="36">
        <v>113.81</v>
      </c>
      <c r="AM8969" s="33">
        <v>323</v>
      </c>
      <c r="AN8969" s="33"/>
      <c r="AP8969" s="33"/>
      <c r="AQ8969">
        <v>40118</v>
      </c>
      <c r="AR8969" s="33" t="s">
        <v>1686</v>
      </c>
    </row>
    <row r="8970" spans="1:44" x14ac:dyDescent="0.25">
      <c r="A8970" s="33">
        <v>10849</v>
      </c>
      <c r="B8970" s="33" t="s">
        <v>990</v>
      </c>
      <c r="C8970" s="33">
        <v>180</v>
      </c>
      <c r="D8970" s="33" t="s">
        <v>851</v>
      </c>
      <c r="E8970" s="33"/>
      <c r="F8970" s="33" t="s">
        <v>859</v>
      </c>
      <c r="G8970" s="34">
        <v>3</v>
      </c>
      <c r="H8970" s="33">
        <v>29</v>
      </c>
      <c r="I8970" s="33">
        <v>18.14</v>
      </c>
      <c r="J8970" s="33">
        <v>23.11</v>
      </c>
      <c r="K8970" s="37">
        <v>823</v>
      </c>
      <c r="L8970" s="2">
        <f>N8970/((1668.67)*(1-EXP(-(0.022864)*I8970))^(1.61028))</f>
        <v>1.0151629166946281</v>
      </c>
      <c r="M8970" s="33"/>
      <c r="N8970" s="33">
        <v>297.45400000000001</v>
      </c>
      <c r="O8970" s="33">
        <v>142.88</v>
      </c>
      <c r="P8970" s="33"/>
      <c r="Q8970" s="33">
        <v>31.900000000000002</v>
      </c>
      <c r="R8970" s="33">
        <v>10.199999999999999</v>
      </c>
      <c r="S8970" s="33"/>
      <c r="T8970" s="33"/>
      <c r="U8970" s="33"/>
      <c r="V8970" s="33"/>
      <c r="W8970" s="33"/>
      <c r="Y8970" s="33"/>
      <c r="Z8970" s="33"/>
      <c r="AA8970" s="33"/>
      <c r="AB8970" s="33"/>
      <c r="AC8970" s="33"/>
      <c r="AD8970" s="33"/>
      <c r="AE8970" s="33"/>
      <c r="AF8970" s="33"/>
      <c r="AG8970" s="33"/>
      <c r="AH8970" s="33"/>
      <c r="AI8970" s="33"/>
      <c r="AJ8970" s="33" t="s">
        <v>413</v>
      </c>
      <c r="AK8970" s="36">
        <v>23.77</v>
      </c>
      <c r="AL8970" s="36">
        <v>113.81</v>
      </c>
      <c r="AM8970" s="33">
        <v>235</v>
      </c>
      <c r="AN8970" s="33"/>
      <c r="AP8970" s="33"/>
      <c r="AQ8970">
        <v>40118</v>
      </c>
      <c r="AR8970" s="33" t="s">
        <v>1686</v>
      </c>
    </row>
    <row r="8971" spans="1:44" x14ac:dyDescent="0.25">
      <c r="A8971" s="33">
        <v>10850</v>
      </c>
      <c r="B8971" s="33" t="s">
        <v>898</v>
      </c>
      <c r="C8971" s="33">
        <v>180</v>
      </c>
      <c r="D8971" s="33"/>
      <c r="E8971" s="33"/>
      <c r="F8971" s="33" t="s">
        <v>860</v>
      </c>
      <c r="G8971" s="34"/>
      <c r="H8971" s="33">
        <v>29</v>
      </c>
      <c r="I8971" s="33">
        <v>14.1</v>
      </c>
      <c r="J8971" s="33">
        <v>15.71</v>
      </c>
      <c r="K8971" s="37">
        <v>1620</v>
      </c>
      <c r="L8971" s="35"/>
      <c r="M8971" s="33"/>
      <c r="N8971" s="33">
        <v>225.959</v>
      </c>
      <c r="O8971" s="33">
        <v>144.62</v>
      </c>
      <c r="P8971" s="33"/>
      <c r="Q8971" s="33">
        <v>39.760000000000005</v>
      </c>
      <c r="R8971" s="33">
        <v>8.44</v>
      </c>
      <c r="S8971" s="33"/>
      <c r="T8971" s="33"/>
      <c r="U8971" s="33"/>
      <c r="V8971" s="33"/>
      <c r="W8971" s="33"/>
      <c r="Y8971" s="33"/>
      <c r="Z8971" s="33"/>
      <c r="AA8971" s="33"/>
      <c r="AB8971" s="33"/>
      <c r="AC8971" s="33"/>
      <c r="AD8971" s="33"/>
      <c r="AE8971" s="33"/>
      <c r="AF8971" s="33"/>
      <c r="AG8971" s="33"/>
      <c r="AH8971" s="33"/>
      <c r="AI8971" s="33"/>
      <c r="AJ8971" s="33" t="s">
        <v>413</v>
      </c>
      <c r="AK8971" s="36">
        <v>23.77</v>
      </c>
      <c r="AL8971" s="36">
        <v>113.81</v>
      </c>
      <c r="AM8971" s="33">
        <v>255</v>
      </c>
      <c r="AN8971" s="33"/>
      <c r="AP8971" s="33"/>
      <c r="AQ8971">
        <v>40118</v>
      </c>
      <c r="AR8971" s="33" t="s">
        <v>1686</v>
      </c>
    </row>
    <row r="8972" spans="1:44" x14ac:dyDescent="0.25">
      <c r="A8972" s="33">
        <v>10851</v>
      </c>
      <c r="B8972" s="33" t="s">
        <v>1044</v>
      </c>
      <c r="C8972" s="33">
        <v>131</v>
      </c>
      <c r="D8972" s="33" t="s">
        <v>2</v>
      </c>
      <c r="E8972" s="33"/>
      <c r="F8972" s="33" t="s">
        <v>859</v>
      </c>
      <c r="G8972" s="34"/>
      <c r="H8972" s="33">
        <v>11</v>
      </c>
      <c r="I8972" s="33"/>
      <c r="J8972" s="33"/>
      <c r="K8972" s="37">
        <v>1110</v>
      </c>
      <c r="L8972" s="35"/>
      <c r="M8972" s="33"/>
      <c r="N8972" s="33"/>
      <c r="O8972" s="33">
        <v>42.713000000000001</v>
      </c>
      <c r="P8972" s="33"/>
      <c r="Q8972" s="33">
        <v>10.747</v>
      </c>
      <c r="R8972" s="33">
        <v>3.2120000000000002</v>
      </c>
      <c r="S8972" s="33"/>
      <c r="T8972" s="33"/>
      <c r="U8972" s="33"/>
      <c r="V8972" s="33"/>
      <c r="W8972" s="33"/>
      <c r="Y8972" s="33"/>
      <c r="Z8972" s="33"/>
      <c r="AA8972" s="33"/>
      <c r="AB8972" s="33"/>
      <c r="AC8972" s="33"/>
      <c r="AD8972" s="33"/>
      <c r="AE8972" s="33"/>
      <c r="AF8972" s="33"/>
      <c r="AG8972" s="33"/>
      <c r="AH8972" s="33"/>
      <c r="AI8972" s="33"/>
      <c r="AJ8972" s="33" t="s">
        <v>413</v>
      </c>
      <c r="AK8972" s="36">
        <v>29.83</v>
      </c>
      <c r="AL8972" s="36">
        <v>90.79</v>
      </c>
      <c r="AM8972" s="33">
        <v>3775</v>
      </c>
      <c r="AN8972" s="37"/>
      <c r="AP8972" s="33"/>
      <c r="AQ8972">
        <v>81022</v>
      </c>
      <c r="AR8972" s="33" t="s">
        <v>3350</v>
      </c>
    </row>
    <row r="8973" spans="1:44" x14ac:dyDescent="0.25">
      <c r="A8973" s="33">
        <v>10852</v>
      </c>
      <c r="B8973" s="33" t="s">
        <v>1044</v>
      </c>
      <c r="C8973" s="33">
        <v>131</v>
      </c>
      <c r="D8973" s="33" t="s">
        <v>2</v>
      </c>
      <c r="E8973" s="33"/>
      <c r="F8973" s="33" t="s">
        <v>859</v>
      </c>
      <c r="G8973" s="34"/>
      <c r="H8973" s="33">
        <v>12</v>
      </c>
      <c r="I8973" s="33"/>
      <c r="J8973" s="33"/>
      <c r="K8973" s="37">
        <v>1530</v>
      </c>
      <c r="L8973" s="35"/>
      <c r="M8973" s="33"/>
      <c r="N8973" s="33"/>
      <c r="O8973" s="33">
        <v>32.616</v>
      </c>
      <c r="P8973" s="33"/>
      <c r="Q8973" s="33">
        <v>7.9679999999999991</v>
      </c>
      <c r="R8973" s="33">
        <v>2.7</v>
      </c>
      <c r="S8973" s="33"/>
      <c r="T8973" s="33"/>
      <c r="U8973" s="33"/>
      <c r="V8973" s="33"/>
      <c r="W8973" s="33"/>
      <c r="Y8973" s="33"/>
      <c r="Z8973" s="33"/>
      <c r="AA8973" s="33"/>
      <c r="AB8973" s="33"/>
      <c r="AC8973" s="33"/>
      <c r="AD8973" s="33"/>
      <c r="AE8973" s="33"/>
      <c r="AF8973" s="33"/>
      <c r="AG8973" s="33"/>
      <c r="AH8973" s="33"/>
      <c r="AI8973" s="33"/>
      <c r="AJ8973" s="33" t="s">
        <v>413</v>
      </c>
      <c r="AK8973" s="36">
        <v>29.83</v>
      </c>
      <c r="AL8973" s="36">
        <v>90.79</v>
      </c>
      <c r="AM8973" s="33">
        <v>3775</v>
      </c>
      <c r="AN8973" s="37"/>
      <c r="AP8973" s="33"/>
      <c r="AQ8973">
        <v>81022</v>
      </c>
      <c r="AR8973" s="33" t="s">
        <v>3350</v>
      </c>
    </row>
    <row r="8974" spans="1:44" x14ac:dyDescent="0.25">
      <c r="A8974" s="33">
        <v>10853</v>
      </c>
      <c r="B8974" s="33" t="s">
        <v>1044</v>
      </c>
      <c r="C8974" s="33">
        <v>131</v>
      </c>
      <c r="D8974" s="33" t="s">
        <v>2</v>
      </c>
      <c r="E8974" s="33"/>
      <c r="F8974" s="33" t="s">
        <v>859</v>
      </c>
      <c r="G8974" s="34"/>
      <c r="H8974" s="33">
        <v>11</v>
      </c>
      <c r="I8974" s="33"/>
      <c r="J8974" s="33"/>
      <c r="K8974" s="37">
        <v>2940</v>
      </c>
      <c r="L8974" s="35"/>
      <c r="M8974" s="33"/>
      <c r="N8974" s="33"/>
      <c r="O8974" s="33">
        <v>46.134</v>
      </c>
      <c r="P8974" s="33"/>
      <c r="Q8974" s="33">
        <v>11.099</v>
      </c>
      <c r="R8974" s="33">
        <v>4.0259999999999998</v>
      </c>
      <c r="S8974" s="33"/>
      <c r="T8974" s="33"/>
      <c r="U8974" s="33"/>
      <c r="V8974" s="33"/>
      <c r="W8974" s="33"/>
      <c r="Y8974" s="33"/>
      <c r="Z8974" s="33"/>
      <c r="AA8974" s="33"/>
      <c r="AB8974" s="33"/>
      <c r="AC8974" s="33"/>
      <c r="AD8974" s="33"/>
      <c r="AE8974" s="33"/>
      <c r="AF8974" s="33"/>
      <c r="AG8974" s="33"/>
      <c r="AH8974" s="33"/>
      <c r="AI8974" s="33"/>
      <c r="AJ8974" s="33" t="s">
        <v>413</v>
      </c>
      <c r="AK8974" s="36">
        <v>29.83</v>
      </c>
      <c r="AL8974" s="36">
        <v>90.79</v>
      </c>
      <c r="AM8974" s="33">
        <v>3775</v>
      </c>
      <c r="AN8974" s="37"/>
      <c r="AP8974" s="33"/>
      <c r="AQ8974">
        <v>81022</v>
      </c>
      <c r="AR8974" s="33" t="s">
        <v>3350</v>
      </c>
    </row>
    <row r="8975" spans="1:44" x14ac:dyDescent="0.25">
      <c r="A8975" s="33">
        <v>10854</v>
      </c>
      <c r="B8975" s="33" t="s">
        <v>1045</v>
      </c>
      <c r="C8975" s="33">
        <v>131</v>
      </c>
      <c r="D8975" s="33" t="s">
        <v>2</v>
      </c>
      <c r="E8975" s="33"/>
      <c r="F8975" s="33" t="s">
        <v>859</v>
      </c>
      <c r="G8975" s="34"/>
      <c r="H8975" s="33">
        <v>14</v>
      </c>
      <c r="I8975" s="33"/>
      <c r="J8975" s="33"/>
      <c r="K8975" s="37">
        <v>4230</v>
      </c>
      <c r="L8975" s="35"/>
      <c r="M8975" s="33"/>
      <c r="N8975" s="33"/>
      <c r="O8975" s="33">
        <v>40.305999999999997</v>
      </c>
      <c r="P8975" s="33"/>
      <c r="Q8975" s="33">
        <v>10.472</v>
      </c>
      <c r="R8975" s="33">
        <v>3.5840000000000001</v>
      </c>
      <c r="S8975" s="33"/>
      <c r="T8975" s="33"/>
      <c r="U8975" s="33"/>
      <c r="V8975" s="33"/>
      <c r="W8975" s="33"/>
      <c r="Y8975" s="33"/>
      <c r="Z8975" s="33"/>
      <c r="AA8975" s="33"/>
      <c r="AB8975" s="33"/>
      <c r="AC8975" s="33"/>
      <c r="AD8975" s="33"/>
      <c r="AE8975" s="33"/>
      <c r="AF8975" s="33"/>
      <c r="AG8975" s="33"/>
      <c r="AH8975" s="33"/>
      <c r="AI8975" s="33"/>
      <c r="AJ8975" s="33" t="s">
        <v>413</v>
      </c>
      <c r="AK8975" s="36">
        <v>29.83</v>
      </c>
      <c r="AL8975" s="36">
        <v>90.79</v>
      </c>
      <c r="AM8975" s="33">
        <v>3775</v>
      </c>
      <c r="AN8975" s="37"/>
      <c r="AP8975" s="33"/>
      <c r="AQ8975">
        <v>81022</v>
      </c>
      <c r="AR8975" s="33" t="s">
        <v>3350</v>
      </c>
    </row>
    <row r="8976" spans="1:44" x14ac:dyDescent="0.25">
      <c r="A8976" s="33">
        <v>10855</v>
      </c>
      <c r="B8976" s="33" t="s">
        <v>1046</v>
      </c>
      <c r="C8976" s="33">
        <v>131</v>
      </c>
      <c r="D8976" s="33" t="s">
        <v>2</v>
      </c>
      <c r="E8976" s="33"/>
      <c r="F8976" s="33" t="s">
        <v>859</v>
      </c>
      <c r="G8976" s="34"/>
      <c r="H8976" s="33">
        <v>14</v>
      </c>
      <c r="I8976" s="33"/>
      <c r="J8976" s="33"/>
      <c r="K8976" s="37">
        <v>2640</v>
      </c>
      <c r="L8976" s="35"/>
      <c r="M8976" s="33"/>
      <c r="N8976" s="33"/>
      <c r="O8976" s="33">
        <v>25.437999999999999</v>
      </c>
      <c r="P8976" s="33"/>
      <c r="Q8976" s="33">
        <v>7.42</v>
      </c>
      <c r="R8976" s="33">
        <v>2.9260000000000002</v>
      </c>
      <c r="S8976" s="33"/>
      <c r="T8976" s="33"/>
      <c r="U8976" s="33"/>
      <c r="V8976" s="33"/>
      <c r="W8976" s="33"/>
      <c r="Y8976" s="33"/>
      <c r="Z8976" s="33"/>
      <c r="AA8976" s="33"/>
      <c r="AB8976" s="33"/>
      <c r="AC8976" s="33"/>
      <c r="AD8976" s="33"/>
      <c r="AE8976" s="33"/>
      <c r="AF8976" s="33"/>
      <c r="AG8976" s="33"/>
      <c r="AH8976" s="33"/>
      <c r="AI8976" s="33"/>
      <c r="AJ8976" s="33" t="s">
        <v>413</v>
      </c>
      <c r="AK8976" s="36">
        <v>29.83</v>
      </c>
      <c r="AL8976" s="36">
        <v>90.79</v>
      </c>
      <c r="AM8976" s="33">
        <v>3775</v>
      </c>
      <c r="AN8976" s="37"/>
      <c r="AP8976" s="33"/>
      <c r="AQ8976">
        <v>81022</v>
      </c>
      <c r="AR8976" s="33" t="s">
        <v>3350</v>
      </c>
    </row>
    <row r="8977" spans="1:44" x14ac:dyDescent="0.25">
      <c r="A8977" s="33">
        <v>10856</v>
      </c>
      <c r="B8977" s="33" t="s">
        <v>1047</v>
      </c>
      <c r="C8977" s="33">
        <v>131</v>
      </c>
      <c r="D8977" s="33" t="s">
        <v>2</v>
      </c>
      <c r="E8977" s="33"/>
      <c r="F8977" s="33" t="s">
        <v>859</v>
      </c>
      <c r="G8977" s="34"/>
      <c r="H8977" s="33">
        <v>13</v>
      </c>
      <c r="I8977" s="33"/>
      <c r="J8977" s="33"/>
      <c r="K8977" s="37">
        <v>2070</v>
      </c>
      <c r="L8977" s="35"/>
      <c r="M8977" s="33"/>
      <c r="N8977" s="33"/>
      <c r="O8977" s="33">
        <v>22.684999999999999</v>
      </c>
      <c r="P8977" s="33"/>
      <c r="Q8977" s="33">
        <v>5.1869999999999994</v>
      </c>
      <c r="R8977" s="33">
        <v>2.0539999999999998</v>
      </c>
      <c r="S8977" s="33"/>
      <c r="T8977" s="33"/>
      <c r="U8977" s="33"/>
      <c r="V8977" s="33"/>
      <c r="W8977" s="33"/>
      <c r="Y8977" s="33"/>
      <c r="Z8977" s="33"/>
      <c r="AA8977" s="33"/>
      <c r="AB8977" s="33"/>
      <c r="AC8977" s="33"/>
      <c r="AD8977" s="33"/>
      <c r="AE8977" s="33"/>
      <c r="AF8977" s="33"/>
      <c r="AG8977" s="33"/>
      <c r="AH8977" s="33"/>
      <c r="AI8977" s="33"/>
      <c r="AJ8977" s="33" t="s">
        <v>413</v>
      </c>
      <c r="AK8977" s="36">
        <v>29.83</v>
      </c>
      <c r="AL8977" s="36">
        <v>90.79</v>
      </c>
      <c r="AM8977" s="33">
        <v>3775</v>
      </c>
      <c r="AN8977" s="37"/>
      <c r="AP8977" s="33"/>
      <c r="AQ8977">
        <v>81022</v>
      </c>
      <c r="AR8977" s="33" t="s">
        <v>3350</v>
      </c>
    </row>
    <row r="8978" spans="1:44" x14ac:dyDescent="0.25">
      <c r="A8978" s="33">
        <v>10857</v>
      </c>
      <c r="B8978" s="33" t="s">
        <v>899</v>
      </c>
      <c r="C8978" s="33">
        <v>180</v>
      </c>
      <c r="D8978" s="1" t="s">
        <v>148</v>
      </c>
      <c r="E8978" s="33"/>
      <c r="F8978" s="33" t="s">
        <v>859</v>
      </c>
      <c r="G8978" s="34"/>
      <c r="H8978" s="33">
        <v>10</v>
      </c>
      <c r="I8978" s="33">
        <v>9.9</v>
      </c>
      <c r="J8978" s="33">
        <v>10</v>
      </c>
      <c r="K8978" s="37">
        <v>2933</v>
      </c>
      <c r="L8978" s="35"/>
      <c r="M8978" s="33"/>
      <c r="N8978" s="33">
        <v>128.934</v>
      </c>
      <c r="O8978" s="33">
        <v>81.013000000000005</v>
      </c>
      <c r="P8978" s="33"/>
      <c r="Q8978" s="33">
        <v>10.462</v>
      </c>
      <c r="R8978" s="33">
        <v>7.39</v>
      </c>
      <c r="S8978" s="33"/>
      <c r="T8978" s="33"/>
      <c r="U8978" s="33"/>
      <c r="V8978" s="33"/>
      <c r="W8978" s="33"/>
      <c r="Y8978" s="33"/>
      <c r="Z8978" s="33"/>
      <c r="AA8978" s="33"/>
      <c r="AB8978" s="33"/>
      <c r="AC8978" s="33"/>
      <c r="AD8978" s="33"/>
      <c r="AE8978" s="33"/>
      <c r="AF8978" s="33"/>
      <c r="AG8978" s="33"/>
      <c r="AH8978" s="33"/>
      <c r="AI8978" s="33"/>
      <c r="AJ8978" s="33" t="s">
        <v>413</v>
      </c>
      <c r="AK8978" s="36">
        <v>26.26</v>
      </c>
      <c r="AL8978" s="36">
        <v>117.46</v>
      </c>
      <c r="AM8978" s="33">
        <v>502</v>
      </c>
      <c r="AN8978" s="33"/>
      <c r="AO8978" s="33">
        <v>1</v>
      </c>
      <c r="AP8978" s="33"/>
      <c r="AQ8978">
        <v>40118</v>
      </c>
      <c r="AR8978" s="33" t="s">
        <v>1687</v>
      </c>
    </row>
    <row r="8979" spans="1:44" x14ac:dyDescent="0.25">
      <c r="A8979" s="33">
        <v>10858</v>
      </c>
      <c r="B8979" s="33" t="s">
        <v>1048</v>
      </c>
      <c r="C8979" s="33">
        <v>180</v>
      </c>
      <c r="D8979" s="33"/>
      <c r="E8979" s="33"/>
      <c r="F8979" s="33" t="s">
        <v>859</v>
      </c>
      <c r="G8979" s="34"/>
      <c r="H8979" s="33">
        <v>3.3</v>
      </c>
      <c r="I8979" s="33">
        <v>8.3000000000000007</v>
      </c>
      <c r="J8979" s="33">
        <v>8.3000000000000007</v>
      </c>
      <c r="K8979" s="37">
        <v>1425</v>
      </c>
      <c r="L8979" s="35"/>
      <c r="M8979" s="33"/>
      <c r="N8979" s="33">
        <v>29.544</v>
      </c>
      <c r="O8979" s="33">
        <v>23.21</v>
      </c>
      <c r="P8979" s="33">
        <v>2.75</v>
      </c>
      <c r="Q8979" s="33">
        <v>4.0399999999999991</v>
      </c>
      <c r="R8979" s="33">
        <v>2.85</v>
      </c>
      <c r="S8979" s="33"/>
      <c r="T8979" s="33"/>
      <c r="U8979" s="33"/>
      <c r="V8979" s="33"/>
      <c r="W8979" s="33"/>
      <c r="Y8979" s="33"/>
      <c r="Z8979" s="33"/>
      <c r="AA8979" s="33"/>
      <c r="AB8979" s="33"/>
      <c r="AC8979" s="33"/>
      <c r="AD8979" s="33"/>
      <c r="AE8979" s="33"/>
      <c r="AF8979" s="33"/>
      <c r="AG8979" s="33"/>
      <c r="AH8979" s="33"/>
      <c r="AI8979" s="33"/>
      <c r="AJ8979" s="33" t="s">
        <v>413</v>
      </c>
      <c r="AK8979" s="36">
        <v>25.5</v>
      </c>
      <c r="AL8979" s="36">
        <v>118.25</v>
      </c>
      <c r="AM8979" s="33">
        <v>500</v>
      </c>
      <c r="AN8979" s="33"/>
      <c r="AO8979" s="33">
        <v>1</v>
      </c>
      <c r="AP8979" s="33"/>
      <c r="AQ8979">
        <v>40118</v>
      </c>
      <c r="AR8979" s="33" t="s">
        <v>1688</v>
      </c>
    </row>
    <row r="8980" spans="1:44" x14ac:dyDescent="0.25">
      <c r="A8980" s="33">
        <v>10859</v>
      </c>
      <c r="B8980" s="33" t="s">
        <v>1048</v>
      </c>
      <c r="C8980" s="33">
        <v>180</v>
      </c>
      <c r="D8980" s="33"/>
      <c r="E8980" s="33"/>
      <c r="F8980" s="33" t="s">
        <v>859</v>
      </c>
      <c r="G8980" s="34"/>
      <c r="H8980" s="33">
        <v>3.3</v>
      </c>
      <c r="I8980" s="33">
        <v>11.6</v>
      </c>
      <c r="J8980" s="33">
        <v>9.1</v>
      </c>
      <c r="K8980" s="37">
        <v>1425</v>
      </c>
      <c r="L8980" s="35"/>
      <c r="M8980" s="33"/>
      <c r="N8980" s="33">
        <v>49.633000000000003</v>
      </c>
      <c r="O8980" s="33">
        <v>31</v>
      </c>
      <c r="P8980" s="33">
        <v>3.94</v>
      </c>
      <c r="Q8980" s="33">
        <v>5.5200000000000005</v>
      </c>
      <c r="R8980" s="33">
        <v>4.38</v>
      </c>
      <c r="S8980" s="33"/>
      <c r="T8980" s="33"/>
      <c r="U8980" s="33"/>
      <c r="V8980" s="33"/>
      <c r="W8980" s="33"/>
      <c r="Y8980" s="33"/>
      <c r="Z8980" s="33"/>
      <c r="AA8980" s="33"/>
      <c r="AB8980" s="33"/>
      <c r="AC8980" s="33"/>
      <c r="AD8980" s="33"/>
      <c r="AE8980" s="33"/>
      <c r="AF8980" s="33"/>
      <c r="AG8980" s="33"/>
      <c r="AH8980" s="33"/>
      <c r="AI8980" s="33"/>
      <c r="AJ8980" s="33" t="s">
        <v>413</v>
      </c>
      <c r="AK8980" s="36">
        <v>25.5</v>
      </c>
      <c r="AL8980" s="36">
        <v>118.25</v>
      </c>
      <c r="AM8980" s="33">
        <v>500</v>
      </c>
      <c r="AN8980" s="33"/>
      <c r="AO8980" s="33">
        <v>1</v>
      </c>
      <c r="AP8980" s="33"/>
      <c r="AQ8980">
        <v>40118</v>
      </c>
      <c r="AR8980" s="33" t="s">
        <v>1688</v>
      </c>
    </row>
    <row r="8981" spans="1:44" x14ac:dyDescent="0.25">
      <c r="A8981" s="33">
        <v>10860</v>
      </c>
      <c r="B8981" s="33" t="s">
        <v>1048</v>
      </c>
      <c r="C8981" s="33">
        <v>180</v>
      </c>
      <c r="D8981" s="33"/>
      <c r="E8981" s="33"/>
      <c r="F8981" s="33" t="s">
        <v>859</v>
      </c>
      <c r="G8981" s="34"/>
      <c r="H8981" s="33">
        <v>3.3</v>
      </c>
      <c r="I8981" s="33">
        <v>12.2</v>
      </c>
      <c r="J8981" s="33">
        <v>10.199999999999999</v>
      </c>
      <c r="K8981" s="37">
        <v>1425</v>
      </c>
      <c r="L8981" s="35"/>
      <c r="M8981" s="33"/>
      <c r="N8981" s="33">
        <v>65.582999999999998</v>
      </c>
      <c r="O8981" s="33">
        <v>41.2</v>
      </c>
      <c r="P8981" s="33">
        <v>5.25</v>
      </c>
      <c r="Q8981" s="33">
        <v>6.2700000000000005</v>
      </c>
      <c r="R8981" s="33">
        <v>5.1100000000000003</v>
      </c>
      <c r="S8981" s="33"/>
      <c r="T8981" s="33"/>
      <c r="U8981" s="33"/>
      <c r="V8981" s="33"/>
      <c r="W8981" s="33"/>
      <c r="Y8981" s="33"/>
      <c r="Z8981" s="33"/>
      <c r="AA8981" s="33"/>
      <c r="AB8981" s="33"/>
      <c r="AC8981" s="33"/>
      <c r="AD8981" s="33"/>
      <c r="AE8981" s="33"/>
      <c r="AF8981" s="33"/>
      <c r="AG8981" s="33"/>
      <c r="AH8981" s="33"/>
      <c r="AI8981" s="33"/>
      <c r="AJ8981" s="33" t="s">
        <v>413</v>
      </c>
      <c r="AK8981" s="36">
        <v>25.5</v>
      </c>
      <c r="AL8981" s="36">
        <v>118.25</v>
      </c>
      <c r="AM8981" s="33">
        <v>500</v>
      </c>
      <c r="AN8981" s="33"/>
      <c r="AO8981" s="33">
        <v>1</v>
      </c>
      <c r="AP8981" s="33"/>
      <c r="AQ8981">
        <v>40118</v>
      </c>
      <c r="AR8981" s="33" t="s">
        <v>1688</v>
      </c>
    </row>
    <row r="8982" spans="1:44" x14ac:dyDescent="0.25">
      <c r="A8982" s="33">
        <v>10861</v>
      </c>
      <c r="B8982" s="33" t="s">
        <v>184</v>
      </c>
      <c r="C8982" s="33">
        <v>105</v>
      </c>
      <c r="D8982" s="33" t="s">
        <v>853</v>
      </c>
      <c r="E8982" s="33"/>
      <c r="F8982" s="33" t="s">
        <v>859</v>
      </c>
      <c r="G8982" s="34">
        <v>5</v>
      </c>
      <c r="H8982" s="33">
        <v>26</v>
      </c>
      <c r="I8982" s="33">
        <v>12.3</v>
      </c>
      <c r="J8982" s="33">
        <v>14.5</v>
      </c>
      <c r="K8982" s="37">
        <v>1455</v>
      </c>
      <c r="L8982" s="35">
        <v>0.97788797815417461</v>
      </c>
      <c r="M8982" s="33"/>
      <c r="N8982" s="33">
        <v>180.21</v>
      </c>
      <c r="O8982" s="33">
        <v>44.957000000000001</v>
      </c>
      <c r="P8982" s="33">
        <v>5.66</v>
      </c>
      <c r="Q8982" s="33">
        <v>16.558</v>
      </c>
      <c r="R8982" s="33">
        <v>8.3759999999999994</v>
      </c>
      <c r="S8982" s="33"/>
      <c r="T8982" s="33"/>
      <c r="U8982" s="33"/>
      <c r="V8982" s="33"/>
      <c r="W8982" s="33"/>
      <c r="Y8982" s="33">
        <v>1.05</v>
      </c>
      <c r="Z8982" s="33"/>
      <c r="AA8982" s="33"/>
      <c r="AB8982" s="33"/>
      <c r="AC8982" s="33">
        <v>1.3440000000000001</v>
      </c>
      <c r="AD8982" s="33"/>
      <c r="AE8982" s="33"/>
      <c r="AF8982" s="33">
        <v>0</v>
      </c>
      <c r="AG8982" s="33"/>
      <c r="AH8982" s="33"/>
      <c r="AI8982" s="33">
        <v>7.0209999999999999</v>
      </c>
      <c r="AJ8982" s="33" t="s">
        <v>413</v>
      </c>
      <c r="AK8982" s="36">
        <v>41.96</v>
      </c>
      <c r="AL8982" s="36">
        <v>125.11</v>
      </c>
      <c r="AM8982" s="33">
        <v>700</v>
      </c>
      <c r="AN8982" s="37"/>
      <c r="AO8982" s="33">
        <v>1</v>
      </c>
      <c r="AP8982" s="33"/>
      <c r="AQ8982">
        <v>80426</v>
      </c>
      <c r="AR8982" s="33" t="s">
        <v>1689</v>
      </c>
    </row>
    <row r="8983" spans="1:44" x14ac:dyDescent="0.25">
      <c r="A8983" s="33">
        <v>10862</v>
      </c>
      <c r="B8983" s="33" t="s">
        <v>900</v>
      </c>
      <c r="C8983" s="33">
        <v>105</v>
      </c>
      <c r="D8983" s="1" t="s">
        <v>853</v>
      </c>
      <c r="E8983" s="33"/>
      <c r="F8983" s="33" t="s">
        <v>859</v>
      </c>
      <c r="G8983" s="34">
        <v>5</v>
      </c>
      <c r="H8983" s="33">
        <v>26</v>
      </c>
      <c r="I8983" s="33">
        <v>13.22</v>
      </c>
      <c r="J8983" s="33">
        <v>13.09</v>
      </c>
      <c r="K8983" s="37">
        <v>2220</v>
      </c>
      <c r="L8983" s="35"/>
      <c r="M8983" s="33"/>
      <c r="N8983" s="33">
        <v>126.85</v>
      </c>
      <c r="O8983" s="33">
        <v>73.058999999999997</v>
      </c>
      <c r="P8983" s="33">
        <v>8.0410000000000004</v>
      </c>
      <c r="Q8983" s="33">
        <v>24.600999999999999</v>
      </c>
      <c r="R8983" s="33">
        <v>7.2009999999999996</v>
      </c>
      <c r="S8983" s="33"/>
      <c r="T8983" s="33"/>
      <c r="U8983" s="33"/>
      <c r="V8983" s="33"/>
      <c r="W8983" s="33"/>
      <c r="Y8983" s="33">
        <v>0.51500000000000001</v>
      </c>
      <c r="Z8983" s="33"/>
      <c r="AA8983" s="33"/>
      <c r="AB8983" s="33"/>
      <c r="AC8983" s="33">
        <v>0.56599999999999995</v>
      </c>
      <c r="AD8983" s="33"/>
      <c r="AE8983" s="33"/>
      <c r="AF8983" s="33">
        <v>0</v>
      </c>
      <c r="AG8983" s="33"/>
      <c r="AH8983" s="33"/>
      <c r="AI8983" s="33">
        <v>2.3380000000000001</v>
      </c>
      <c r="AJ8983" s="33" t="s">
        <v>413</v>
      </c>
      <c r="AK8983" s="36">
        <v>41.96</v>
      </c>
      <c r="AL8983" s="36">
        <v>125.11</v>
      </c>
      <c r="AM8983" s="33">
        <v>700</v>
      </c>
      <c r="AN8983" s="37"/>
      <c r="AO8983" s="33">
        <v>1</v>
      </c>
      <c r="AP8983" s="33"/>
      <c r="AQ8983">
        <v>80426</v>
      </c>
      <c r="AR8983" s="33" t="s">
        <v>1689</v>
      </c>
    </row>
    <row r="8984" spans="1:44" x14ac:dyDescent="0.25">
      <c r="A8984" s="33">
        <v>10863</v>
      </c>
      <c r="B8984" s="33" t="s">
        <v>991</v>
      </c>
      <c r="C8984" s="33">
        <v>101</v>
      </c>
      <c r="D8984" s="33" t="s">
        <v>851</v>
      </c>
      <c r="E8984" s="33"/>
      <c r="F8984" s="33" t="s">
        <v>859</v>
      </c>
      <c r="G8984" s="34">
        <v>9</v>
      </c>
      <c r="H8984" s="33">
        <v>30</v>
      </c>
      <c r="I8984" s="33">
        <v>5.97</v>
      </c>
      <c r="J8984" s="33">
        <v>9.3000000000000007</v>
      </c>
      <c r="K8984" s="37">
        <v>2202</v>
      </c>
      <c r="L8984" s="35">
        <v>0.92641770529038447</v>
      </c>
      <c r="M8984" s="33"/>
      <c r="N8984" s="33">
        <v>58.533999999999999</v>
      </c>
      <c r="O8984" s="33">
        <v>31.475999999999999</v>
      </c>
      <c r="P8984" s="33">
        <v>4.2990000000000004</v>
      </c>
      <c r="Q8984" s="33">
        <v>13.041999999999998</v>
      </c>
      <c r="R8984" s="33">
        <v>4.7560000000000002</v>
      </c>
      <c r="S8984" s="33"/>
      <c r="T8984" s="33"/>
      <c r="U8984" s="33"/>
      <c r="V8984" s="33"/>
      <c r="W8984" s="33"/>
      <c r="Y8984" s="33"/>
      <c r="Z8984" s="33"/>
      <c r="AA8984" s="33"/>
      <c r="AB8984" s="33"/>
      <c r="AC8984" s="33"/>
      <c r="AD8984" s="33"/>
      <c r="AE8984" s="33"/>
      <c r="AF8984" s="33">
        <v>0</v>
      </c>
      <c r="AG8984" s="33"/>
      <c r="AH8984" s="33"/>
      <c r="AI8984" s="33">
        <v>1.37</v>
      </c>
      <c r="AJ8984" s="33" t="s">
        <v>413</v>
      </c>
      <c r="AK8984" s="36">
        <v>40.76</v>
      </c>
      <c r="AL8984" s="36">
        <v>111.81</v>
      </c>
      <c r="AM8984" s="33">
        <v>1714</v>
      </c>
      <c r="AN8984" s="37"/>
      <c r="AO8984" s="33">
        <v>1</v>
      </c>
      <c r="AP8984" s="33"/>
      <c r="AQ8984">
        <v>80813</v>
      </c>
      <c r="AR8984" s="33" t="s">
        <v>1690</v>
      </c>
    </row>
    <row r="8985" spans="1:44" x14ac:dyDescent="0.25">
      <c r="A8985" s="33">
        <v>10864</v>
      </c>
      <c r="B8985" s="33" t="s">
        <v>991</v>
      </c>
      <c r="C8985" s="33">
        <v>101</v>
      </c>
      <c r="D8985" s="33" t="s">
        <v>851</v>
      </c>
      <c r="E8985" s="33"/>
      <c r="F8985" s="33" t="s">
        <v>859</v>
      </c>
      <c r="G8985" s="34">
        <v>9</v>
      </c>
      <c r="H8985" s="33">
        <v>30</v>
      </c>
      <c r="I8985" s="33">
        <v>5.49</v>
      </c>
      <c r="J8985" s="33">
        <v>8.1999999999999993</v>
      </c>
      <c r="K8985" s="37">
        <v>2933</v>
      </c>
      <c r="L8985" s="35">
        <v>1.0030526381210918</v>
      </c>
      <c r="M8985" s="33"/>
      <c r="N8985" s="33">
        <v>56.427</v>
      </c>
      <c r="O8985" s="33">
        <v>19.766999999999999</v>
      </c>
      <c r="P8985" s="33">
        <v>3.6589999999999998</v>
      </c>
      <c r="Q8985" s="33">
        <v>8.1469999999999985</v>
      </c>
      <c r="R8985" s="33">
        <v>4.9340000000000002</v>
      </c>
      <c r="S8985" s="33"/>
      <c r="T8985" s="33"/>
      <c r="U8985" s="33"/>
      <c r="V8985" s="33"/>
      <c r="W8985" s="33"/>
      <c r="Y8985" s="33"/>
      <c r="Z8985" s="33"/>
      <c r="AA8985" s="33"/>
      <c r="AB8985" s="33"/>
      <c r="AC8985" s="33"/>
      <c r="AD8985" s="33"/>
      <c r="AE8985" s="33"/>
      <c r="AF8985" s="33">
        <v>0</v>
      </c>
      <c r="AG8985" s="33"/>
      <c r="AH8985" s="33"/>
      <c r="AI8985" s="33">
        <v>0.82</v>
      </c>
      <c r="AJ8985" s="33" t="s">
        <v>413</v>
      </c>
      <c r="AK8985" s="36">
        <v>40.76</v>
      </c>
      <c r="AL8985" s="36">
        <v>111.81</v>
      </c>
      <c r="AM8985" s="33">
        <v>1714</v>
      </c>
      <c r="AN8985" s="37"/>
      <c r="AO8985" s="33">
        <v>1</v>
      </c>
      <c r="AP8985" s="33"/>
      <c r="AQ8985">
        <v>80813</v>
      </c>
      <c r="AR8985" s="33" t="s">
        <v>1690</v>
      </c>
    </row>
    <row r="8986" spans="1:44" x14ac:dyDescent="0.25">
      <c r="A8986" s="33">
        <v>10865</v>
      </c>
      <c r="B8986" s="33" t="s">
        <v>991</v>
      </c>
      <c r="C8986" s="33">
        <v>101</v>
      </c>
      <c r="D8986" s="33" t="s">
        <v>851</v>
      </c>
      <c r="E8986" s="33"/>
      <c r="F8986" s="33" t="s">
        <v>859</v>
      </c>
      <c r="G8986" s="34">
        <v>9</v>
      </c>
      <c r="H8986" s="33">
        <v>30</v>
      </c>
      <c r="I8986" s="33">
        <v>5.26</v>
      </c>
      <c r="J8986" s="33">
        <v>7.5</v>
      </c>
      <c r="K8986" s="37">
        <v>3275</v>
      </c>
      <c r="L8986" s="35">
        <v>0.95586829106228466</v>
      </c>
      <c r="M8986" s="33"/>
      <c r="N8986" s="33">
        <v>50.671999999999997</v>
      </c>
      <c r="O8986" s="33">
        <v>25.684999999999999</v>
      </c>
      <c r="P8986" s="33">
        <v>4.9420000000000002</v>
      </c>
      <c r="Q8986" s="33">
        <v>8.0779999999999994</v>
      </c>
      <c r="R8986" s="33">
        <v>3.6539999999999999</v>
      </c>
      <c r="S8986" s="33"/>
      <c r="T8986" s="33"/>
      <c r="U8986" s="33"/>
      <c r="V8986" s="33"/>
      <c r="W8986" s="33"/>
      <c r="Y8986" s="33"/>
      <c r="Z8986" s="33"/>
      <c r="AA8986" s="33"/>
      <c r="AB8986" s="33"/>
      <c r="AC8986" s="33"/>
      <c r="AD8986" s="33"/>
      <c r="AE8986" s="33"/>
      <c r="AF8986" s="33">
        <v>0</v>
      </c>
      <c r="AG8986" s="33"/>
      <c r="AH8986" s="33"/>
      <c r="AI8986" s="33">
        <v>1.1100000000000001</v>
      </c>
      <c r="AJ8986" s="33" t="s">
        <v>413</v>
      </c>
      <c r="AK8986" s="36">
        <v>40.76</v>
      </c>
      <c r="AL8986" s="36">
        <v>111.81</v>
      </c>
      <c r="AM8986" s="33">
        <v>1714</v>
      </c>
      <c r="AN8986" s="37"/>
      <c r="AO8986" s="33">
        <v>1</v>
      </c>
      <c r="AP8986" s="33"/>
      <c r="AQ8986">
        <v>80813</v>
      </c>
      <c r="AR8986" s="33" t="s">
        <v>1690</v>
      </c>
    </row>
    <row r="8987" spans="1:44" x14ac:dyDescent="0.25">
      <c r="A8987" s="33">
        <v>10866</v>
      </c>
      <c r="B8987" s="33" t="s">
        <v>991</v>
      </c>
      <c r="C8987" s="33">
        <v>101</v>
      </c>
      <c r="D8987" s="33" t="s">
        <v>851</v>
      </c>
      <c r="E8987" s="33"/>
      <c r="F8987" s="33" t="s">
        <v>859</v>
      </c>
      <c r="G8987" s="34">
        <v>9</v>
      </c>
      <c r="H8987" s="33">
        <v>30</v>
      </c>
      <c r="I8987" s="33">
        <v>5.53</v>
      </c>
      <c r="J8987" s="33">
        <v>8.1</v>
      </c>
      <c r="K8987" s="37">
        <v>3307</v>
      </c>
      <c r="L8987" s="35">
        <v>1.1136923225657489</v>
      </c>
      <c r="M8987" s="33"/>
      <c r="N8987" s="33">
        <v>63.284999999999997</v>
      </c>
      <c r="O8987" s="33">
        <v>26.437000000000001</v>
      </c>
      <c r="P8987" s="33">
        <v>4.3099999999999996</v>
      </c>
      <c r="Q8987" s="33">
        <v>10.709999999999999</v>
      </c>
      <c r="R8987" s="33">
        <v>5.7370000000000001</v>
      </c>
      <c r="S8987" s="33"/>
      <c r="T8987" s="33"/>
      <c r="U8987" s="33"/>
      <c r="V8987" s="33"/>
      <c r="W8987" s="33"/>
      <c r="Y8987" s="33"/>
      <c r="Z8987" s="33"/>
      <c r="AA8987" s="33"/>
      <c r="AB8987" s="33"/>
      <c r="AC8987" s="33"/>
      <c r="AD8987" s="33"/>
      <c r="AE8987" s="33"/>
      <c r="AF8987" s="33">
        <v>0</v>
      </c>
      <c r="AG8987" s="33"/>
      <c r="AH8987" s="33"/>
      <c r="AI8987" s="33">
        <v>0.74</v>
      </c>
      <c r="AJ8987" s="33" t="s">
        <v>413</v>
      </c>
      <c r="AK8987" s="36">
        <v>40.76</v>
      </c>
      <c r="AL8987" s="36">
        <v>111.81</v>
      </c>
      <c r="AM8987" s="33">
        <v>1714</v>
      </c>
      <c r="AN8987" s="37"/>
      <c r="AO8987" s="33">
        <v>1</v>
      </c>
      <c r="AP8987" s="33"/>
      <c r="AQ8987">
        <v>80813</v>
      </c>
      <c r="AR8987" s="33" t="s">
        <v>1690</v>
      </c>
    </row>
    <row r="8988" spans="1:44" x14ac:dyDescent="0.25">
      <c r="A8988" s="33">
        <v>10867</v>
      </c>
      <c r="B8988" s="33" t="s">
        <v>991</v>
      </c>
      <c r="C8988" s="33">
        <v>101</v>
      </c>
      <c r="D8988" s="33" t="s">
        <v>851</v>
      </c>
      <c r="E8988" s="33"/>
      <c r="F8988" s="33" t="s">
        <v>859</v>
      </c>
      <c r="G8988" s="34">
        <v>9</v>
      </c>
      <c r="H8988" s="33">
        <v>30</v>
      </c>
      <c r="I8988" s="33">
        <v>5.97</v>
      </c>
      <c r="J8988" s="33">
        <v>7.9</v>
      </c>
      <c r="K8988" s="37">
        <v>4463</v>
      </c>
      <c r="L8988" s="35">
        <v>1.3618501703183863</v>
      </c>
      <c r="M8988" s="33"/>
      <c r="N8988" s="33">
        <v>86.046000000000006</v>
      </c>
      <c r="O8988" s="33">
        <v>38.081000000000003</v>
      </c>
      <c r="P8988" s="33">
        <v>4.1029999999999998</v>
      </c>
      <c r="Q8988" s="33">
        <v>12.322000000000001</v>
      </c>
      <c r="R8988" s="33">
        <v>5.3330000000000002</v>
      </c>
      <c r="S8988" s="33"/>
      <c r="T8988" s="33"/>
      <c r="U8988" s="33"/>
      <c r="V8988" s="33"/>
      <c r="W8988" s="33"/>
      <c r="Y8988" s="33"/>
      <c r="Z8988" s="33"/>
      <c r="AA8988" s="33"/>
      <c r="AB8988" s="33"/>
      <c r="AC8988" s="33"/>
      <c r="AD8988" s="33"/>
      <c r="AE8988" s="33"/>
      <c r="AF8988" s="33">
        <v>0</v>
      </c>
      <c r="AG8988" s="33"/>
      <c r="AH8988" s="33"/>
      <c r="AI8988" s="33">
        <v>0</v>
      </c>
      <c r="AJ8988" s="33" t="s">
        <v>413</v>
      </c>
      <c r="AK8988" s="36">
        <v>40.76</v>
      </c>
      <c r="AL8988" s="36">
        <v>111.81</v>
      </c>
      <c r="AM8988" s="33">
        <v>1714</v>
      </c>
      <c r="AN8988" s="37"/>
      <c r="AO8988" s="33">
        <v>1</v>
      </c>
      <c r="AP8988" s="33"/>
      <c r="AQ8988">
        <v>80813</v>
      </c>
      <c r="AR8988" s="33" t="s">
        <v>1690</v>
      </c>
    </row>
    <row r="8989" spans="1:44" x14ac:dyDescent="0.25">
      <c r="A8989" s="33">
        <v>10868</v>
      </c>
      <c r="B8989" s="33" t="s">
        <v>988</v>
      </c>
      <c r="C8989" s="33">
        <v>180</v>
      </c>
      <c r="D8989" s="33"/>
      <c r="E8989" s="33"/>
      <c r="F8989" s="33" t="s">
        <v>859</v>
      </c>
      <c r="G8989" s="34"/>
      <c r="H8989" s="33">
        <v>17</v>
      </c>
      <c r="I8989" s="33">
        <v>4.34</v>
      </c>
      <c r="J8989" s="33">
        <v>5.27</v>
      </c>
      <c r="K8989" s="37">
        <v>2500</v>
      </c>
      <c r="L8989" s="35"/>
      <c r="M8989" s="33"/>
      <c r="N8989" s="33">
        <v>18.53</v>
      </c>
      <c r="O8989" s="33">
        <v>19.559999999999999</v>
      </c>
      <c r="P8989" s="33"/>
      <c r="Q8989" s="33">
        <v>8.94</v>
      </c>
      <c r="R8989" s="33">
        <v>6.93</v>
      </c>
      <c r="S8989" s="33"/>
      <c r="T8989" s="33"/>
      <c r="U8989" s="33"/>
      <c r="V8989" s="33"/>
      <c r="W8989" s="33"/>
      <c r="Y8989" s="33">
        <v>3.51</v>
      </c>
      <c r="Z8989" s="33"/>
      <c r="AA8989" s="33"/>
      <c r="AB8989" s="33"/>
      <c r="AC8989" s="33">
        <v>8.0000000000000002E-3</v>
      </c>
      <c r="AD8989" s="33"/>
      <c r="AE8989" s="33"/>
      <c r="AF8989" s="33">
        <v>0</v>
      </c>
      <c r="AG8989" s="33"/>
      <c r="AH8989" s="33"/>
      <c r="AI8989" s="33">
        <v>0.59799999999999998</v>
      </c>
      <c r="AJ8989" s="33" t="s">
        <v>413</v>
      </c>
      <c r="AK8989" s="36">
        <v>34.82</v>
      </c>
      <c r="AL8989" s="36">
        <v>108.13</v>
      </c>
      <c r="AM8989" s="33">
        <v>1276</v>
      </c>
      <c r="AN8989" s="37"/>
      <c r="AO8989" s="33">
        <v>1</v>
      </c>
      <c r="AP8989" s="33"/>
      <c r="AQ8989">
        <v>80424</v>
      </c>
      <c r="AR8989" s="33" t="s">
        <v>1691</v>
      </c>
    </row>
    <row r="8990" spans="1:44" x14ac:dyDescent="0.25">
      <c r="A8990" s="33">
        <v>10869</v>
      </c>
      <c r="B8990" s="33" t="s">
        <v>988</v>
      </c>
      <c r="C8990" s="33">
        <v>180</v>
      </c>
      <c r="D8990" s="33"/>
      <c r="E8990" s="33"/>
      <c r="F8990" s="33" t="s">
        <v>859</v>
      </c>
      <c r="G8990" s="34"/>
      <c r="H8990" s="33">
        <v>17</v>
      </c>
      <c r="I8990" s="33">
        <v>3.45</v>
      </c>
      <c r="J8990" s="33">
        <v>3.85</v>
      </c>
      <c r="K8990" s="37">
        <v>2500</v>
      </c>
      <c r="L8990" s="35"/>
      <c r="M8990" s="33"/>
      <c r="N8990" s="33">
        <v>8.0500000000000007</v>
      </c>
      <c r="O8990" s="33">
        <v>9.1999999999999993</v>
      </c>
      <c r="P8990" s="33"/>
      <c r="Q8990" s="33">
        <v>3.4800000000000004</v>
      </c>
      <c r="R8990" s="33">
        <v>2.5</v>
      </c>
      <c r="S8990" s="33"/>
      <c r="T8990" s="33"/>
      <c r="U8990" s="33"/>
      <c r="V8990" s="33"/>
      <c r="W8990" s="33"/>
      <c r="Y8990" s="33">
        <v>0</v>
      </c>
      <c r="Z8990" s="33"/>
      <c r="AA8990" s="33"/>
      <c r="AB8990" s="33"/>
      <c r="AC8990" s="33">
        <v>2.4E-2</v>
      </c>
      <c r="AD8990" s="33"/>
      <c r="AE8990" s="33"/>
      <c r="AF8990" s="33">
        <v>0</v>
      </c>
      <c r="AG8990" s="33"/>
      <c r="AH8990" s="33"/>
      <c r="AI8990" s="33">
        <v>0.21</v>
      </c>
      <c r="AJ8990" s="33" t="s">
        <v>413</v>
      </c>
      <c r="AK8990" s="36">
        <v>34.82</v>
      </c>
      <c r="AL8990" s="36">
        <v>108.13</v>
      </c>
      <c r="AM8990" s="33">
        <v>1276</v>
      </c>
      <c r="AN8990" s="37"/>
      <c r="AO8990" s="33">
        <v>1</v>
      </c>
      <c r="AP8990" s="33"/>
      <c r="AQ8990">
        <v>80424</v>
      </c>
      <c r="AR8990" s="33" t="s">
        <v>1691</v>
      </c>
    </row>
    <row r="8991" spans="1:44" x14ac:dyDescent="0.25">
      <c r="A8991" s="33">
        <v>10870</v>
      </c>
      <c r="B8991" s="33" t="s">
        <v>901</v>
      </c>
      <c r="C8991" s="33">
        <v>180</v>
      </c>
      <c r="D8991" s="33"/>
      <c r="E8991" s="33"/>
      <c r="F8991" s="33" t="s">
        <v>859</v>
      </c>
      <c r="G8991" s="34"/>
      <c r="H8991" s="33">
        <v>15</v>
      </c>
      <c r="I8991" s="33"/>
      <c r="J8991" s="33"/>
      <c r="K8991" s="37"/>
      <c r="L8991" s="35"/>
      <c r="M8991" s="33"/>
      <c r="N8991" s="33"/>
      <c r="O8991" s="33">
        <v>162.851</v>
      </c>
      <c r="P8991" s="33">
        <v>26.658999999999999</v>
      </c>
      <c r="Q8991" s="33">
        <v>23.273999999999997</v>
      </c>
      <c r="R8991" s="33">
        <v>18.202999999999999</v>
      </c>
      <c r="S8991" s="33"/>
      <c r="T8991" s="33"/>
      <c r="U8991" s="33"/>
      <c r="V8991" s="33"/>
      <c r="W8991" s="33"/>
      <c r="Y8991" s="33"/>
      <c r="Z8991" s="33"/>
      <c r="AA8991" s="33"/>
      <c r="AB8991" s="33"/>
      <c r="AC8991" s="33"/>
      <c r="AD8991" s="33"/>
      <c r="AE8991" s="33"/>
      <c r="AF8991" s="33"/>
      <c r="AG8991" s="33"/>
      <c r="AH8991" s="33"/>
      <c r="AI8991" s="33"/>
      <c r="AJ8991" s="33" t="s">
        <v>413</v>
      </c>
      <c r="AK8991" s="36">
        <v>23.67</v>
      </c>
      <c r="AL8991" s="36">
        <v>117.41</v>
      </c>
      <c r="AM8991" s="33">
        <v>3</v>
      </c>
      <c r="AN8991" s="37"/>
      <c r="AO8991" s="33">
        <v>1</v>
      </c>
      <c r="AP8991" s="33"/>
      <c r="AQ8991">
        <v>40149</v>
      </c>
      <c r="AR8991" s="33" t="s">
        <v>1692</v>
      </c>
    </row>
    <row r="8992" spans="1:44" x14ac:dyDescent="0.25">
      <c r="A8992" s="33">
        <v>10872</v>
      </c>
      <c r="B8992" s="1" t="s">
        <v>164</v>
      </c>
      <c r="C8992" s="33">
        <v>104</v>
      </c>
      <c r="D8992" s="33" t="s">
        <v>145</v>
      </c>
      <c r="E8992" s="33"/>
      <c r="F8992" s="33" t="s">
        <v>859</v>
      </c>
      <c r="G8992" s="34">
        <v>6</v>
      </c>
      <c r="H8992" s="33">
        <v>16</v>
      </c>
      <c r="I8992" s="33">
        <v>6.8</v>
      </c>
      <c r="J8992" s="33">
        <v>7.1</v>
      </c>
      <c r="K8992" s="37">
        <v>5300</v>
      </c>
      <c r="L8992" s="35">
        <v>1.1010514906243805</v>
      </c>
      <c r="M8992" s="33"/>
      <c r="N8992" s="33">
        <v>66.635999999999996</v>
      </c>
      <c r="O8992" s="33">
        <v>26.81</v>
      </c>
      <c r="P8992" s="33"/>
      <c r="Q8992" s="33">
        <v>10.680000000000001</v>
      </c>
      <c r="R8992" s="33">
        <v>2.0299999999999998</v>
      </c>
      <c r="S8992" s="33"/>
      <c r="T8992" s="33"/>
      <c r="U8992" s="33"/>
      <c r="V8992" s="33"/>
      <c r="W8992" s="33"/>
      <c r="Y8992" s="33"/>
      <c r="Z8992" s="33"/>
      <c r="AA8992" s="33"/>
      <c r="AB8992" s="33"/>
      <c r="AC8992" s="33"/>
      <c r="AD8992" s="33"/>
      <c r="AE8992" s="33"/>
      <c r="AF8992" s="33">
        <v>0</v>
      </c>
      <c r="AG8992" s="33"/>
      <c r="AH8992" s="33"/>
      <c r="AI8992" s="33">
        <v>25.35</v>
      </c>
      <c r="AJ8992" s="33" t="s">
        <v>413</v>
      </c>
      <c r="AK8992" s="36">
        <v>38.71</v>
      </c>
      <c r="AL8992" s="36">
        <v>112.18</v>
      </c>
      <c r="AM8992" s="33">
        <v>1560</v>
      </c>
      <c r="AN8992" s="37"/>
      <c r="AP8992" s="33"/>
      <c r="AQ8992">
        <v>80813</v>
      </c>
      <c r="AR8992" s="33" t="s">
        <v>3352</v>
      </c>
    </row>
    <row r="8993" spans="1:44" x14ac:dyDescent="0.25">
      <c r="A8993" s="33">
        <v>10873</v>
      </c>
      <c r="B8993" s="1" t="s">
        <v>164</v>
      </c>
      <c r="C8993" s="33">
        <v>104</v>
      </c>
      <c r="D8993" s="33" t="s">
        <v>145</v>
      </c>
      <c r="E8993" s="33"/>
      <c r="F8993" s="33" t="s">
        <v>859</v>
      </c>
      <c r="G8993" s="34">
        <v>6</v>
      </c>
      <c r="H8993" s="33">
        <v>18</v>
      </c>
      <c r="I8993" s="33">
        <v>7.4</v>
      </c>
      <c r="J8993" s="33">
        <v>6.3</v>
      </c>
      <c r="K8993" s="37">
        <v>3825</v>
      </c>
      <c r="L8993" s="35">
        <v>0.58291667676272785</v>
      </c>
      <c r="M8993" s="33"/>
      <c r="N8993" s="33">
        <v>41.204999999999998</v>
      </c>
      <c r="O8993" s="33">
        <v>27.36</v>
      </c>
      <c r="P8993" s="33"/>
      <c r="Q8993" s="33">
        <v>9.73</v>
      </c>
      <c r="R8993" s="33">
        <v>2.73</v>
      </c>
      <c r="S8993" s="33"/>
      <c r="T8993" s="33"/>
      <c r="U8993" s="33"/>
      <c r="V8993" s="33"/>
      <c r="W8993" s="33"/>
      <c r="Y8993" s="33"/>
      <c r="Z8993" s="33"/>
      <c r="AA8993" s="33"/>
      <c r="AB8993" s="33"/>
      <c r="AC8993" s="33"/>
      <c r="AD8993" s="33"/>
      <c r="AE8993" s="33"/>
      <c r="AF8993" s="33">
        <v>0</v>
      </c>
      <c r="AG8993" s="33"/>
      <c r="AH8993" s="33"/>
      <c r="AI8993" s="33">
        <v>21.22</v>
      </c>
      <c r="AJ8993" s="33" t="s">
        <v>413</v>
      </c>
      <c r="AK8993" s="36">
        <v>38.71</v>
      </c>
      <c r="AL8993" s="36">
        <v>112.18</v>
      </c>
      <c r="AM8993" s="33">
        <v>1540</v>
      </c>
      <c r="AN8993" s="37"/>
      <c r="AP8993" s="33"/>
      <c r="AQ8993">
        <v>80813</v>
      </c>
      <c r="AR8993" s="33" t="s">
        <v>3352</v>
      </c>
    </row>
    <row r="8994" spans="1:44" x14ac:dyDescent="0.25">
      <c r="A8994" s="33">
        <v>10874</v>
      </c>
      <c r="B8994" s="1" t="s">
        <v>164</v>
      </c>
      <c r="C8994" s="33">
        <v>104</v>
      </c>
      <c r="D8994" s="33" t="s">
        <v>145</v>
      </c>
      <c r="E8994" s="33"/>
      <c r="F8994" s="33" t="s">
        <v>859</v>
      </c>
      <c r="G8994" s="34">
        <v>5</v>
      </c>
      <c r="H8994" s="33">
        <v>14</v>
      </c>
      <c r="I8994" s="33">
        <v>6.7</v>
      </c>
      <c r="J8994" s="33">
        <v>5.6</v>
      </c>
      <c r="K8994" s="37">
        <v>4250</v>
      </c>
      <c r="L8994" s="35">
        <v>0.66864190367480203</v>
      </c>
      <c r="M8994" s="33"/>
      <c r="N8994" s="33">
        <v>32.753</v>
      </c>
      <c r="O8994" s="33">
        <v>24.18</v>
      </c>
      <c r="P8994" s="33"/>
      <c r="Q8994" s="33">
        <v>18.489999999999998</v>
      </c>
      <c r="R8994" s="33">
        <v>2.37</v>
      </c>
      <c r="S8994" s="33"/>
      <c r="T8994" s="33"/>
      <c r="U8994" s="33"/>
      <c r="V8994" s="33"/>
      <c r="W8994" s="33"/>
      <c r="Y8994" s="33"/>
      <c r="Z8994" s="33"/>
      <c r="AA8994" s="33"/>
      <c r="AB8994" s="33"/>
      <c r="AC8994" s="33"/>
      <c r="AD8994" s="33"/>
      <c r="AE8994" s="33"/>
      <c r="AF8994" s="33">
        <v>0</v>
      </c>
      <c r="AG8994" s="33"/>
      <c r="AH8994" s="33"/>
      <c r="AI8994" s="33">
        <v>19.649999999999999</v>
      </c>
      <c r="AJ8994" s="33" t="s">
        <v>413</v>
      </c>
      <c r="AK8994" s="36">
        <v>38.53</v>
      </c>
      <c r="AL8994" s="36">
        <v>111.67</v>
      </c>
      <c r="AM8994" s="33">
        <v>1750</v>
      </c>
      <c r="AN8994" s="37"/>
      <c r="AP8994" s="33"/>
      <c r="AQ8994">
        <v>81013</v>
      </c>
      <c r="AR8994" s="33" t="s">
        <v>3352</v>
      </c>
    </row>
    <row r="8995" spans="1:44" x14ac:dyDescent="0.25">
      <c r="A8995" s="33">
        <v>10875</v>
      </c>
      <c r="B8995" s="33" t="s">
        <v>991</v>
      </c>
      <c r="C8995" s="33">
        <v>101</v>
      </c>
      <c r="D8995" s="33" t="s">
        <v>851</v>
      </c>
      <c r="E8995" s="33"/>
      <c r="F8995" s="33" t="s">
        <v>859</v>
      </c>
      <c r="G8995" s="34">
        <v>6</v>
      </c>
      <c r="H8995" s="33">
        <v>18</v>
      </c>
      <c r="I8995" s="33">
        <v>8.3000000000000007</v>
      </c>
      <c r="J8995" s="33">
        <v>13.4</v>
      </c>
      <c r="K8995" s="37">
        <v>1910</v>
      </c>
      <c r="L8995" s="35">
        <v>1.4764510898161045</v>
      </c>
      <c r="M8995" s="33"/>
      <c r="N8995" s="33">
        <v>145.30000000000001</v>
      </c>
      <c r="O8995" s="33">
        <v>65.239999999999995</v>
      </c>
      <c r="P8995" s="33">
        <v>9.41</v>
      </c>
      <c r="Q8995" s="33">
        <v>14.009999999999998</v>
      </c>
      <c r="R8995" s="33">
        <v>5.78</v>
      </c>
      <c r="S8995" s="33"/>
      <c r="T8995" s="33"/>
      <c r="U8995" s="33"/>
      <c r="V8995" s="33"/>
      <c r="W8995" s="33"/>
      <c r="Y8995" s="33"/>
      <c r="Z8995" s="33"/>
      <c r="AA8995" s="33"/>
      <c r="AB8995" s="33"/>
      <c r="AC8995" s="33"/>
      <c r="AD8995" s="33"/>
      <c r="AE8995" s="33"/>
      <c r="AF8995" s="33"/>
      <c r="AG8995" s="33"/>
      <c r="AH8995" s="33"/>
      <c r="AI8995" s="33"/>
      <c r="AJ8995" s="33" t="s">
        <v>413</v>
      </c>
      <c r="AK8995" s="36">
        <v>34.81</v>
      </c>
      <c r="AL8995" s="36">
        <v>107.87</v>
      </c>
      <c r="AM8995" s="33">
        <v>1150</v>
      </c>
      <c r="AN8995" s="37"/>
      <c r="AO8995" s="33">
        <v>1</v>
      </c>
      <c r="AP8995" s="33"/>
      <c r="AQ8995">
        <v>80411</v>
      </c>
      <c r="AR8995" s="33" t="s">
        <v>1693</v>
      </c>
    </row>
    <row r="8996" spans="1:44" x14ac:dyDescent="0.25">
      <c r="A8996" s="33">
        <v>10876</v>
      </c>
      <c r="B8996" s="33" t="s">
        <v>991</v>
      </c>
      <c r="C8996" s="33">
        <v>101</v>
      </c>
      <c r="D8996" s="33" t="s">
        <v>851</v>
      </c>
      <c r="E8996" s="33"/>
      <c r="F8996" s="33" t="s">
        <v>859</v>
      </c>
      <c r="G8996" s="34">
        <v>6</v>
      </c>
      <c r="H8996" s="33">
        <v>18</v>
      </c>
      <c r="I8996" s="33">
        <v>7.4</v>
      </c>
      <c r="J8996" s="33">
        <v>10.199999999999999</v>
      </c>
      <c r="K8996" s="37">
        <v>2200</v>
      </c>
      <c r="L8996" s="35">
        <v>1.0847394281271148</v>
      </c>
      <c r="M8996" s="33"/>
      <c r="N8996" s="33">
        <v>89.7</v>
      </c>
      <c r="O8996" s="33">
        <v>43.86</v>
      </c>
      <c r="P8996" s="33">
        <v>6.69</v>
      </c>
      <c r="Q8996" s="33">
        <v>11.22</v>
      </c>
      <c r="R8996" s="33">
        <v>4.42</v>
      </c>
      <c r="S8996" s="33"/>
      <c r="T8996" s="33"/>
      <c r="U8996" s="33"/>
      <c r="V8996" s="33"/>
      <c r="W8996" s="33"/>
      <c r="Y8996" s="33"/>
      <c r="Z8996" s="33"/>
      <c r="AA8996" s="33"/>
      <c r="AB8996" s="33"/>
      <c r="AC8996" s="33"/>
      <c r="AD8996" s="33"/>
      <c r="AE8996" s="33"/>
      <c r="AF8996" s="33"/>
      <c r="AG8996" s="33"/>
      <c r="AH8996" s="33"/>
      <c r="AI8996" s="33"/>
      <c r="AJ8996" s="33" t="s">
        <v>413</v>
      </c>
      <c r="AK8996" s="36">
        <v>34.81</v>
      </c>
      <c r="AL8996" s="36">
        <v>107.87</v>
      </c>
      <c r="AM8996" s="33">
        <v>1320</v>
      </c>
      <c r="AN8996" s="37"/>
      <c r="AO8996" s="33">
        <v>1</v>
      </c>
      <c r="AP8996" s="33"/>
      <c r="AQ8996">
        <v>80411</v>
      </c>
      <c r="AR8996" s="33" t="s">
        <v>1693</v>
      </c>
    </row>
    <row r="8997" spans="1:44" x14ac:dyDescent="0.25">
      <c r="A8997" s="33">
        <v>10877</v>
      </c>
      <c r="B8997" s="33" t="s">
        <v>988</v>
      </c>
      <c r="C8997" s="33">
        <v>180</v>
      </c>
      <c r="D8997" s="33"/>
      <c r="E8997" s="33"/>
      <c r="F8997" s="33" t="s">
        <v>859</v>
      </c>
      <c r="G8997" s="34"/>
      <c r="H8997" s="33">
        <v>18</v>
      </c>
      <c r="I8997" s="33">
        <v>6.4</v>
      </c>
      <c r="J8997" s="33">
        <v>5.8</v>
      </c>
      <c r="K8997" s="37">
        <v>1950</v>
      </c>
      <c r="L8997" s="35"/>
      <c r="M8997" s="33"/>
      <c r="N8997" s="33"/>
      <c r="O8997" s="33">
        <v>42.82</v>
      </c>
      <c r="P8997" s="33">
        <v>4.6399999999999997</v>
      </c>
      <c r="Q8997" s="33">
        <v>9.43</v>
      </c>
      <c r="R8997" s="33">
        <v>3.65</v>
      </c>
      <c r="S8997" s="33"/>
      <c r="T8997" s="33"/>
      <c r="U8997" s="33"/>
      <c r="V8997" s="33"/>
      <c r="W8997" s="33"/>
      <c r="Y8997" s="33"/>
      <c r="Z8997" s="33"/>
      <c r="AA8997" s="33"/>
      <c r="AB8997" s="33"/>
      <c r="AC8997" s="33"/>
      <c r="AD8997" s="33"/>
      <c r="AE8997" s="33"/>
      <c r="AF8997" s="33"/>
      <c r="AG8997" s="33"/>
      <c r="AH8997" s="33"/>
      <c r="AI8997" s="33"/>
      <c r="AJ8997" s="33" t="s">
        <v>413</v>
      </c>
      <c r="AK8997" s="36">
        <v>34.81</v>
      </c>
      <c r="AL8997" s="36">
        <v>107.87</v>
      </c>
      <c r="AM8997" s="33">
        <v>1150</v>
      </c>
      <c r="AN8997" s="37"/>
      <c r="AO8997" s="33">
        <v>1</v>
      </c>
      <c r="AP8997" s="33"/>
      <c r="AQ8997">
        <v>80411</v>
      </c>
      <c r="AR8997" s="33" t="s">
        <v>1693</v>
      </c>
    </row>
    <row r="8998" spans="1:44" x14ac:dyDescent="0.25">
      <c r="A8998" s="33">
        <v>10878</v>
      </c>
      <c r="B8998" s="33" t="s">
        <v>988</v>
      </c>
      <c r="C8998" s="33">
        <v>180</v>
      </c>
      <c r="D8998" s="33"/>
      <c r="E8998" s="33"/>
      <c r="F8998" s="33" t="s">
        <v>859</v>
      </c>
      <c r="G8998" s="34"/>
      <c r="H8998" s="33">
        <v>18</v>
      </c>
      <c r="I8998" s="33">
        <v>5.5</v>
      </c>
      <c r="J8998" s="33">
        <v>4.7</v>
      </c>
      <c r="K8998" s="37">
        <v>2300</v>
      </c>
      <c r="L8998" s="35"/>
      <c r="M8998" s="33"/>
      <c r="N8998" s="33"/>
      <c r="O8998" s="33">
        <v>31.53</v>
      </c>
      <c r="P8998" s="33">
        <v>3.43</v>
      </c>
      <c r="Q8998" s="33">
        <v>7.6999999999999993</v>
      </c>
      <c r="R8998" s="33">
        <v>2.41</v>
      </c>
      <c r="S8998" s="33"/>
      <c r="T8998" s="33"/>
      <c r="U8998" s="33"/>
      <c r="V8998" s="33"/>
      <c r="W8998" s="33"/>
      <c r="Y8998" s="33"/>
      <c r="Z8998" s="33"/>
      <c r="AA8998" s="33"/>
      <c r="AB8998" s="33"/>
      <c r="AC8998" s="33"/>
      <c r="AD8998" s="33"/>
      <c r="AE8998" s="33"/>
      <c r="AF8998" s="33"/>
      <c r="AG8998" s="33"/>
      <c r="AH8998" s="33"/>
      <c r="AI8998" s="33"/>
      <c r="AJ8998" s="33" t="s">
        <v>413</v>
      </c>
      <c r="AK8998" s="36">
        <v>34.81</v>
      </c>
      <c r="AL8998" s="36">
        <v>107.87</v>
      </c>
      <c r="AM8998" s="33">
        <v>1320</v>
      </c>
      <c r="AN8998" s="37"/>
      <c r="AO8998" s="33">
        <v>1</v>
      </c>
      <c r="AP8998" s="33"/>
      <c r="AQ8998">
        <v>80411</v>
      </c>
      <c r="AR8998" s="33" t="s">
        <v>1693</v>
      </c>
    </row>
    <row r="8999" spans="1:44" x14ac:dyDescent="0.25">
      <c r="A8999" s="33">
        <v>10879</v>
      </c>
      <c r="B8999" s="33" t="s">
        <v>1049</v>
      </c>
      <c r="C8999" s="33">
        <v>101</v>
      </c>
      <c r="D8999" s="33" t="s">
        <v>851</v>
      </c>
      <c r="E8999" s="33"/>
      <c r="F8999" s="33" t="s">
        <v>859</v>
      </c>
      <c r="G8999" s="34">
        <v>5</v>
      </c>
      <c r="H8999" s="33">
        <v>24</v>
      </c>
      <c r="I8999" s="33">
        <v>13.5</v>
      </c>
      <c r="J8999" s="33">
        <v>13.3</v>
      </c>
      <c r="K8999" s="37">
        <v>1800</v>
      </c>
      <c r="L8999" s="35">
        <v>0.79547950072997931</v>
      </c>
      <c r="M8999" s="33"/>
      <c r="N8999" s="33">
        <v>168.79900000000001</v>
      </c>
      <c r="O8999" s="33">
        <v>79.92</v>
      </c>
      <c r="P8999" s="33">
        <v>6.89</v>
      </c>
      <c r="Q8999" s="33">
        <v>11.59</v>
      </c>
      <c r="R8999" s="33">
        <v>7.14</v>
      </c>
      <c r="S8999" s="33"/>
      <c r="T8999" s="33"/>
      <c r="U8999" s="33"/>
      <c r="V8999" s="33"/>
      <c r="W8999" s="33"/>
      <c r="Y8999" s="33">
        <v>9.452</v>
      </c>
      <c r="Z8999" s="33">
        <v>7.5250000000000004</v>
      </c>
      <c r="AA8999" s="33">
        <v>9.452</v>
      </c>
      <c r="AB8999" s="33">
        <v>5.6000000000000001E-2</v>
      </c>
      <c r="AC8999" s="33">
        <v>8.3000000000000004E-2</v>
      </c>
      <c r="AD8999" s="33"/>
      <c r="AE8999" s="33"/>
      <c r="AF8999" s="33"/>
      <c r="AG8999" s="33"/>
      <c r="AH8999" s="33"/>
      <c r="AI8999" s="33"/>
      <c r="AJ8999" s="33" t="s">
        <v>413</v>
      </c>
      <c r="AK8999" s="36">
        <v>45.28</v>
      </c>
      <c r="AL8999" s="36">
        <v>127.52</v>
      </c>
      <c r="AM8999" s="33">
        <v>300</v>
      </c>
      <c r="AN8999" s="37"/>
      <c r="AO8999" s="33">
        <v>1</v>
      </c>
      <c r="AP8999" s="33"/>
      <c r="AQ8999">
        <v>80426</v>
      </c>
      <c r="AR8999" s="33" t="s">
        <v>1694</v>
      </c>
    </row>
    <row r="9000" spans="1:44" x14ac:dyDescent="0.25">
      <c r="A9000" s="33">
        <v>10880</v>
      </c>
      <c r="B9000" s="33" t="s">
        <v>990</v>
      </c>
      <c r="C9000" s="33">
        <v>180</v>
      </c>
      <c r="D9000" s="33" t="s">
        <v>851</v>
      </c>
      <c r="E9000" s="33"/>
      <c r="F9000" s="33" t="s">
        <v>859</v>
      </c>
      <c r="G9000" s="34">
        <v>6</v>
      </c>
      <c r="H9000" s="33">
        <v>32</v>
      </c>
      <c r="I9000" s="33">
        <v>12.5</v>
      </c>
      <c r="J9000" s="33">
        <v>14.2</v>
      </c>
      <c r="K9000" s="37">
        <v>1200</v>
      </c>
      <c r="L9000" s="35">
        <v>0.64583006469673787</v>
      </c>
      <c r="M9000" s="33"/>
      <c r="N9000" s="33">
        <v>117.83</v>
      </c>
      <c r="O9000" s="33">
        <v>33.74</v>
      </c>
      <c r="P9000" s="33">
        <v>3.58</v>
      </c>
      <c r="Q9000" s="33">
        <v>8.6900000000000013</v>
      </c>
      <c r="R9000" s="33">
        <v>2.04</v>
      </c>
      <c r="S9000" s="33"/>
      <c r="T9000" s="33"/>
      <c r="U9000" s="33"/>
      <c r="V9000" s="33"/>
      <c r="W9000" s="33"/>
      <c r="Y9000" s="33"/>
      <c r="Z9000" s="33"/>
      <c r="AA9000" s="33"/>
      <c r="AB9000" s="33"/>
      <c r="AC9000" s="33"/>
      <c r="AD9000" s="33"/>
      <c r="AE9000" s="33"/>
      <c r="AF9000" s="33">
        <v>0</v>
      </c>
      <c r="AG9000" s="33"/>
      <c r="AH9000" s="33"/>
      <c r="AI9000" s="33">
        <v>4.25</v>
      </c>
      <c r="AJ9000" s="33" t="s">
        <v>413</v>
      </c>
      <c r="AK9000" s="36">
        <v>28.26</v>
      </c>
      <c r="AL9000" s="36">
        <v>113.08</v>
      </c>
      <c r="AM9000" s="33">
        <v>140</v>
      </c>
      <c r="AN9000" s="33"/>
      <c r="AO9000" s="33">
        <v>1</v>
      </c>
      <c r="AP9000" s="33"/>
      <c r="AQ9000">
        <v>80415</v>
      </c>
      <c r="AR9000" s="33" t="s">
        <v>1695</v>
      </c>
    </row>
    <row r="9001" spans="1:44" x14ac:dyDescent="0.25">
      <c r="A9001" s="33">
        <v>10881</v>
      </c>
      <c r="B9001" s="33" t="s">
        <v>902</v>
      </c>
      <c r="C9001" s="33">
        <v>180</v>
      </c>
      <c r="D9001" s="33"/>
      <c r="E9001" s="33"/>
      <c r="F9001" s="33" t="s">
        <v>859</v>
      </c>
      <c r="G9001" s="34"/>
      <c r="H9001" s="33">
        <v>25</v>
      </c>
      <c r="I9001" s="33">
        <v>10.11</v>
      </c>
      <c r="J9001" s="33">
        <v>13.09</v>
      </c>
      <c r="K9001" s="37">
        <v>2205</v>
      </c>
      <c r="L9001" s="35"/>
      <c r="M9001" s="33"/>
      <c r="N9001" s="33">
        <v>153.82</v>
      </c>
      <c r="O9001" s="33">
        <v>74.790000000000006</v>
      </c>
      <c r="P9001" s="33">
        <v>8.1</v>
      </c>
      <c r="Q9001" s="33">
        <v>42.52</v>
      </c>
      <c r="R9001" s="33">
        <v>10.15</v>
      </c>
      <c r="S9001" s="33"/>
      <c r="T9001" s="33"/>
      <c r="U9001" s="33"/>
      <c r="V9001" s="33"/>
      <c r="W9001" s="33"/>
      <c r="Y9001" s="33"/>
      <c r="Z9001" s="33"/>
      <c r="AA9001" s="33"/>
      <c r="AB9001" s="33"/>
      <c r="AC9001" s="33"/>
      <c r="AD9001" s="33"/>
      <c r="AE9001" s="33"/>
      <c r="AF9001" s="33">
        <v>0</v>
      </c>
      <c r="AG9001" s="33"/>
      <c r="AH9001" s="33"/>
      <c r="AI9001" s="33">
        <v>15.36</v>
      </c>
      <c r="AJ9001" s="33" t="s">
        <v>413</v>
      </c>
      <c r="AK9001" s="36">
        <v>28.26</v>
      </c>
      <c r="AL9001" s="36">
        <v>113.08</v>
      </c>
      <c r="AM9001" s="33">
        <v>140</v>
      </c>
      <c r="AN9001" s="33"/>
      <c r="AP9001" s="33"/>
      <c r="AQ9001">
        <v>80415</v>
      </c>
      <c r="AR9001" s="33" t="s">
        <v>1695</v>
      </c>
    </row>
    <row r="9002" spans="1:44" x14ac:dyDescent="0.25">
      <c r="A9002" s="33">
        <v>10882</v>
      </c>
      <c r="B9002" s="33" t="s">
        <v>167</v>
      </c>
      <c r="C9002" s="33">
        <v>180</v>
      </c>
      <c r="D9002" s="1" t="s">
        <v>148</v>
      </c>
      <c r="E9002" s="33"/>
      <c r="F9002" s="33" t="s">
        <v>859</v>
      </c>
      <c r="G9002" s="34"/>
      <c r="H9002" s="33">
        <v>5</v>
      </c>
      <c r="I9002" s="33">
        <v>5.42</v>
      </c>
      <c r="J9002" s="33">
        <v>7.15</v>
      </c>
      <c r="K9002" s="37"/>
      <c r="L9002" s="35"/>
      <c r="M9002" s="33"/>
      <c r="N9002" s="33">
        <v>33.200000000000003</v>
      </c>
      <c r="O9002" s="33">
        <v>9.2989999999999995</v>
      </c>
      <c r="P9002" s="33"/>
      <c r="Q9002" s="33">
        <v>4.2869999999999999</v>
      </c>
      <c r="R9002" s="33">
        <v>6.5970000000000004</v>
      </c>
      <c r="S9002" s="33"/>
      <c r="T9002" s="33"/>
      <c r="U9002" s="33"/>
      <c r="V9002" s="33"/>
      <c r="W9002" s="33"/>
      <c r="Y9002" s="33"/>
      <c r="Z9002" s="33"/>
      <c r="AA9002" s="33"/>
      <c r="AB9002" s="33"/>
      <c r="AC9002" s="33"/>
      <c r="AD9002" s="33"/>
      <c r="AE9002" s="33"/>
      <c r="AF9002" s="33"/>
      <c r="AG9002" s="33"/>
      <c r="AH9002" s="33"/>
      <c r="AI9002" s="33"/>
      <c r="AJ9002" s="33" t="s">
        <v>413</v>
      </c>
      <c r="AK9002" s="36">
        <v>27.35</v>
      </c>
      <c r="AL9002" s="36">
        <v>117.49</v>
      </c>
      <c r="AM9002" s="33">
        <v>265</v>
      </c>
      <c r="AN9002" s="37"/>
      <c r="AO9002" s="33">
        <v>1</v>
      </c>
      <c r="AP9002" s="33"/>
      <c r="AQ9002">
        <v>40118</v>
      </c>
      <c r="AR9002" s="33" t="s">
        <v>1696</v>
      </c>
    </row>
    <row r="9003" spans="1:44" x14ac:dyDescent="0.25">
      <c r="A9003" s="33">
        <v>10883</v>
      </c>
      <c r="B9003" s="33" t="s">
        <v>167</v>
      </c>
      <c r="C9003" s="33">
        <v>180</v>
      </c>
      <c r="D9003" s="1" t="s">
        <v>148</v>
      </c>
      <c r="E9003" s="33"/>
      <c r="F9003" s="33" t="s">
        <v>859</v>
      </c>
      <c r="G9003" s="34"/>
      <c r="H9003" s="33">
        <v>5</v>
      </c>
      <c r="I9003" s="33">
        <v>5.05</v>
      </c>
      <c r="J9003" s="33">
        <v>6.86</v>
      </c>
      <c r="K9003" s="37"/>
      <c r="L9003" s="35"/>
      <c r="M9003" s="33"/>
      <c r="N9003" s="33">
        <v>27.85</v>
      </c>
      <c r="O9003" s="33">
        <v>8.8510000000000009</v>
      </c>
      <c r="P9003" s="33"/>
      <c r="Q9003" s="33">
        <v>3.6700000000000008</v>
      </c>
      <c r="R9003" s="33">
        <v>5.64</v>
      </c>
      <c r="S9003" s="33"/>
      <c r="T9003" s="33"/>
      <c r="U9003" s="33"/>
      <c r="V9003" s="33"/>
      <c r="W9003" s="33"/>
      <c r="Y9003" s="33"/>
      <c r="Z9003" s="33"/>
      <c r="AA9003" s="33"/>
      <c r="AB9003" s="33"/>
      <c r="AC9003" s="33"/>
      <c r="AD9003" s="33"/>
      <c r="AE9003" s="33"/>
      <c r="AF9003" s="33"/>
      <c r="AG9003" s="33"/>
      <c r="AH9003" s="33"/>
      <c r="AI9003" s="33"/>
      <c r="AJ9003" s="33" t="s">
        <v>413</v>
      </c>
      <c r="AK9003" s="36">
        <v>27.35</v>
      </c>
      <c r="AL9003" s="36">
        <v>117.49</v>
      </c>
      <c r="AM9003" s="33">
        <v>265</v>
      </c>
      <c r="AN9003" s="37"/>
      <c r="AO9003" s="33">
        <v>1</v>
      </c>
      <c r="AP9003" s="33"/>
      <c r="AQ9003">
        <v>40118</v>
      </c>
      <c r="AR9003" s="33" t="s">
        <v>1696</v>
      </c>
    </row>
    <row r="9004" spans="1:44" x14ac:dyDescent="0.25">
      <c r="A9004" s="33">
        <v>10884</v>
      </c>
      <c r="B9004" s="33" t="s">
        <v>1051</v>
      </c>
      <c r="C9004" s="33">
        <v>180</v>
      </c>
      <c r="D9004" s="33"/>
      <c r="E9004" s="33"/>
      <c r="F9004" s="33" t="s">
        <v>859</v>
      </c>
      <c r="G9004" s="34"/>
      <c r="H9004" s="33">
        <v>5</v>
      </c>
      <c r="I9004" s="33">
        <v>8.85</v>
      </c>
      <c r="J9004" s="33">
        <v>7.9</v>
      </c>
      <c r="K9004" s="37"/>
      <c r="L9004" s="35"/>
      <c r="M9004" s="33"/>
      <c r="N9004" s="33">
        <v>150.41999999999999</v>
      </c>
      <c r="O9004" s="33">
        <v>60.860999999999997</v>
      </c>
      <c r="P9004" s="33"/>
      <c r="Q9004" s="33">
        <v>19.274999999999999</v>
      </c>
      <c r="R9004" s="33">
        <v>11.797000000000001</v>
      </c>
      <c r="S9004" s="33"/>
      <c r="T9004" s="33"/>
      <c r="U9004" s="33"/>
      <c r="V9004" s="33"/>
      <c r="W9004" s="33"/>
      <c r="Y9004" s="33"/>
      <c r="Z9004" s="33"/>
      <c r="AA9004" s="33"/>
      <c r="AB9004" s="33"/>
      <c r="AC9004" s="33"/>
      <c r="AD9004" s="33"/>
      <c r="AE9004" s="33"/>
      <c r="AF9004" s="33"/>
      <c r="AG9004" s="33"/>
      <c r="AH9004" s="33"/>
      <c r="AI9004" s="33"/>
      <c r="AJ9004" s="33" t="s">
        <v>413</v>
      </c>
      <c r="AK9004" s="36">
        <v>27.35</v>
      </c>
      <c r="AL9004" s="36">
        <v>117.49</v>
      </c>
      <c r="AM9004" s="33">
        <v>265</v>
      </c>
      <c r="AN9004" s="37"/>
      <c r="AO9004" s="33">
        <v>1</v>
      </c>
      <c r="AP9004" s="33"/>
      <c r="AQ9004">
        <v>40118</v>
      </c>
      <c r="AR9004" s="33" t="s">
        <v>1696</v>
      </c>
    </row>
    <row r="9005" spans="1:44" x14ac:dyDescent="0.25">
      <c r="A9005" s="33">
        <v>10885</v>
      </c>
      <c r="B9005" s="33" t="s">
        <v>1006</v>
      </c>
      <c r="C9005" s="33">
        <v>180</v>
      </c>
      <c r="D9005" s="33"/>
      <c r="E9005" s="33"/>
      <c r="F9005" s="33" t="s">
        <v>859</v>
      </c>
      <c r="G9005" s="34"/>
      <c r="H9005" s="33">
        <v>5</v>
      </c>
      <c r="I9005" s="33">
        <v>10.199999999999999</v>
      </c>
      <c r="J9005" s="33">
        <v>9.57</v>
      </c>
      <c r="K9005" s="37"/>
      <c r="L9005" s="35"/>
      <c r="M9005" s="33"/>
      <c r="N9005" s="33">
        <v>94.57</v>
      </c>
      <c r="O9005" s="33">
        <v>44.508000000000003</v>
      </c>
      <c r="P9005" s="33"/>
      <c r="Q9005" s="33">
        <v>12.444000000000001</v>
      </c>
      <c r="R9005" s="33">
        <v>3.1539999999999999</v>
      </c>
      <c r="S9005" s="33"/>
      <c r="T9005" s="33"/>
      <c r="U9005" s="33"/>
      <c r="V9005" s="33"/>
      <c r="W9005" s="33"/>
      <c r="Y9005" s="33"/>
      <c r="Z9005" s="33"/>
      <c r="AA9005" s="33"/>
      <c r="AB9005" s="33"/>
      <c r="AC9005" s="33"/>
      <c r="AD9005" s="33"/>
      <c r="AE9005" s="33"/>
      <c r="AF9005" s="33"/>
      <c r="AG9005" s="33"/>
      <c r="AH9005" s="33"/>
      <c r="AI9005" s="33"/>
      <c r="AJ9005" s="33" t="s">
        <v>413</v>
      </c>
      <c r="AK9005" s="36">
        <v>27.35</v>
      </c>
      <c r="AL9005" s="36">
        <v>117.49</v>
      </c>
      <c r="AM9005" s="33">
        <v>265</v>
      </c>
      <c r="AN9005" s="37"/>
      <c r="AO9005" s="33">
        <v>1</v>
      </c>
      <c r="AP9005" s="33"/>
      <c r="AQ9005">
        <v>40118</v>
      </c>
      <c r="AR9005" s="33" t="s">
        <v>1696</v>
      </c>
    </row>
    <row r="9006" spans="1:44" x14ac:dyDescent="0.25">
      <c r="A9006" s="33">
        <v>10886</v>
      </c>
      <c r="B9006" s="33" t="s">
        <v>903</v>
      </c>
      <c r="C9006" s="33">
        <v>180</v>
      </c>
      <c r="D9006" s="1" t="s">
        <v>148</v>
      </c>
      <c r="E9006" s="33"/>
      <c r="F9006" s="33" t="s">
        <v>859</v>
      </c>
      <c r="G9006" s="34"/>
      <c r="H9006" s="33">
        <v>5</v>
      </c>
      <c r="I9006" s="33">
        <v>7.01</v>
      </c>
      <c r="J9006" s="33">
        <v>7.96</v>
      </c>
      <c r="K9006" s="37"/>
      <c r="L9006" s="35"/>
      <c r="M9006" s="33"/>
      <c r="N9006" s="33">
        <v>80.14</v>
      </c>
      <c r="O9006" s="33">
        <v>27.437000000000001</v>
      </c>
      <c r="P9006" s="33"/>
      <c r="Q9006" s="33">
        <v>8.2620000000000022</v>
      </c>
      <c r="R9006" s="33">
        <v>9.5329999999999995</v>
      </c>
      <c r="S9006" s="33"/>
      <c r="T9006" s="33"/>
      <c r="U9006" s="33"/>
      <c r="V9006" s="33"/>
      <c r="W9006" s="33"/>
      <c r="Y9006" s="33"/>
      <c r="Z9006" s="33"/>
      <c r="AA9006" s="33"/>
      <c r="AB9006" s="33"/>
      <c r="AC9006" s="33"/>
      <c r="AD9006" s="33"/>
      <c r="AE9006" s="33"/>
      <c r="AF9006" s="33"/>
      <c r="AG9006" s="33"/>
      <c r="AH9006" s="33"/>
      <c r="AI9006" s="33"/>
      <c r="AJ9006" s="33" t="s">
        <v>413</v>
      </c>
      <c r="AK9006" s="36">
        <v>27.35</v>
      </c>
      <c r="AL9006" s="36">
        <v>117.49</v>
      </c>
      <c r="AM9006" s="33">
        <v>265</v>
      </c>
      <c r="AN9006" s="37"/>
      <c r="AO9006" s="33">
        <v>1</v>
      </c>
      <c r="AP9006" s="33"/>
      <c r="AQ9006">
        <v>40118</v>
      </c>
      <c r="AR9006" s="33" t="s">
        <v>1696</v>
      </c>
    </row>
    <row r="9007" spans="1:44" x14ac:dyDescent="0.25">
      <c r="A9007" s="33">
        <v>10887</v>
      </c>
      <c r="B9007" s="33" t="s">
        <v>903</v>
      </c>
      <c r="C9007" s="33">
        <v>180</v>
      </c>
      <c r="D9007" s="1" t="s">
        <v>148</v>
      </c>
      <c r="E9007" s="33"/>
      <c r="F9007" s="33" t="s">
        <v>859</v>
      </c>
      <c r="G9007" s="34"/>
      <c r="H9007" s="33">
        <v>5</v>
      </c>
      <c r="I9007" s="33">
        <v>6.23</v>
      </c>
      <c r="J9007" s="33">
        <v>7.49</v>
      </c>
      <c r="K9007" s="37"/>
      <c r="L9007" s="35"/>
      <c r="M9007" s="33"/>
      <c r="N9007" s="33">
        <v>54.82</v>
      </c>
      <c r="O9007" s="33">
        <v>20.358000000000001</v>
      </c>
      <c r="P9007" s="33"/>
      <c r="Q9007" s="33">
        <v>7.1489999999999991</v>
      </c>
      <c r="R9007" s="33">
        <v>8.6140000000000008</v>
      </c>
      <c r="S9007" s="33"/>
      <c r="T9007" s="33"/>
      <c r="U9007" s="33"/>
      <c r="V9007" s="33"/>
      <c r="W9007" s="33"/>
      <c r="Y9007" s="33"/>
      <c r="Z9007" s="33"/>
      <c r="AA9007" s="33"/>
      <c r="AB9007" s="33"/>
      <c r="AC9007" s="33"/>
      <c r="AD9007" s="33"/>
      <c r="AE9007" s="33"/>
      <c r="AF9007" s="33"/>
      <c r="AG9007" s="33"/>
      <c r="AH9007" s="33"/>
      <c r="AI9007" s="33"/>
      <c r="AJ9007" s="33" t="s">
        <v>413</v>
      </c>
      <c r="AK9007" s="36">
        <v>27.35</v>
      </c>
      <c r="AL9007" s="36">
        <v>117.49</v>
      </c>
      <c r="AM9007" s="33">
        <v>265</v>
      </c>
      <c r="AN9007" s="37"/>
      <c r="AO9007" s="33">
        <v>1</v>
      </c>
      <c r="AP9007" s="33"/>
      <c r="AQ9007">
        <v>40118</v>
      </c>
      <c r="AR9007" s="33" t="s">
        <v>1696</v>
      </c>
    </row>
    <row r="9008" spans="1:44" x14ac:dyDescent="0.25">
      <c r="A9008" s="33">
        <v>10888</v>
      </c>
      <c r="B9008" s="33" t="s">
        <v>903</v>
      </c>
      <c r="C9008" s="33">
        <v>180</v>
      </c>
      <c r="D9008" s="1" t="s">
        <v>148</v>
      </c>
      <c r="E9008" s="33"/>
      <c r="F9008" s="33" t="s">
        <v>859</v>
      </c>
      <c r="G9008" s="34"/>
      <c r="H9008" s="33">
        <v>5</v>
      </c>
      <c r="I9008" s="33">
        <v>6.15</v>
      </c>
      <c r="J9008" s="33">
        <v>7.7</v>
      </c>
      <c r="K9008" s="37"/>
      <c r="L9008" s="35"/>
      <c r="M9008" s="33"/>
      <c r="N9008" s="33">
        <v>53.02</v>
      </c>
      <c r="O9008" s="33">
        <v>17.968</v>
      </c>
      <c r="P9008" s="33"/>
      <c r="Q9008" s="33">
        <v>6.9930000000000003</v>
      </c>
      <c r="R9008" s="33">
        <v>9.33</v>
      </c>
      <c r="S9008" s="33"/>
      <c r="T9008" s="33"/>
      <c r="U9008" s="33"/>
      <c r="V9008" s="33"/>
      <c r="W9008" s="33"/>
      <c r="Y9008" s="33"/>
      <c r="Z9008" s="33"/>
      <c r="AA9008" s="33"/>
      <c r="AB9008" s="33"/>
      <c r="AC9008" s="33"/>
      <c r="AD9008" s="33"/>
      <c r="AE9008" s="33"/>
      <c r="AF9008" s="33"/>
      <c r="AG9008" s="33"/>
      <c r="AH9008" s="33"/>
      <c r="AI9008" s="33"/>
      <c r="AJ9008" s="33" t="s">
        <v>413</v>
      </c>
      <c r="AK9008" s="36">
        <v>27.35</v>
      </c>
      <c r="AL9008" s="36">
        <v>117.49</v>
      </c>
      <c r="AM9008" s="33">
        <v>265</v>
      </c>
      <c r="AN9008" s="37"/>
      <c r="AO9008" s="33">
        <v>1</v>
      </c>
      <c r="AP9008" s="33"/>
      <c r="AQ9008">
        <v>40118</v>
      </c>
      <c r="AR9008" s="33" t="s">
        <v>1696</v>
      </c>
    </row>
    <row r="9009" spans="1:44" x14ac:dyDescent="0.25">
      <c r="A9009" s="33">
        <v>10889</v>
      </c>
      <c r="B9009" s="33" t="s">
        <v>866</v>
      </c>
      <c r="C9009" s="33">
        <v>180</v>
      </c>
      <c r="D9009" s="1" t="s">
        <v>148</v>
      </c>
      <c r="E9009" s="33"/>
      <c r="F9009" s="33" t="s">
        <v>859</v>
      </c>
      <c r="G9009" s="34"/>
      <c r="H9009" s="33">
        <v>5</v>
      </c>
      <c r="I9009" s="33">
        <v>6.47</v>
      </c>
      <c r="J9009" s="33">
        <v>8.18</v>
      </c>
      <c r="K9009" s="37"/>
      <c r="L9009" s="35"/>
      <c r="M9009" s="33"/>
      <c r="N9009" s="33">
        <v>52.4</v>
      </c>
      <c r="O9009" s="33">
        <v>19.709</v>
      </c>
      <c r="P9009" s="33"/>
      <c r="Q9009" s="33">
        <v>8.1310000000000002</v>
      </c>
      <c r="R9009" s="33">
        <v>4.5860000000000003</v>
      </c>
      <c r="S9009" s="33"/>
      <c r="T9009" s="33"/>
      <c r="U9009" s="33"/>
      <c r="V9009" s="33"/>
      <c r="W9009" s="33"/>
      <c r="Y9009" s="33"/>
      <c r="Z9009" s="33"/>
      <c r="AA9009" s="33"/>
      <c r="AB9009" s="33"/>
      <c r="AC9009" s="33"/>
      <c r="AD9009" s="33"/>
      <c r="AE9009" s="33"/>
      <c r="AF9009" s="33"/>
      <c r="AG9009" s="33"/>
      <c r="AH9009" s="33"/>
      <c r="AI9009" s="33"/>
      <c r="AJ9009" s="33" t="s">
        <v>413</v>
      </c>
      <c r="AK9009" s="36">
        <v>27.35</v>
      </c>
      <c r="AL9009" s="36">
        <v>117.49</v>
      </c>
      <c r="AM9009" s="33">
        <v>265</v>
      </c>
      <c r="AN9009" s="37"/>
      <c r="AO9009" s="33">
        <v>1</v>
      </c>
      <c r="AP9009" s="33"/>
      <c r="AQ9009">
        <v>40118</v>
      </c>
      <c r="AR9009" s="33" t="s">
        <v>1696</v>
      </c>
    </row>
    <row r="9010" spans="1:44" x14ac:dyDescent="0.25">
      <c r="A9010" s="33">
        <v>10890</v>
      </c>
      <c r="B9010" s="33" t="s">
        <v>866</v>
      </c>
      <c r="C9010" s="33">
        <v>180</v>
      </c>
      <c r="D9010" s="1" t="s">
        <v>148</v>
      </c>
      <c r="E9010" s="33"/>
      <c r="F9010" s="33" t="s">
        <v>859</v>
      </c>
      <c r="G9010" s="34"/>
      <c r="H9010" s="33">
        <v>5</v>
      </c>
      <c r="I9010" s="33">
        <v>5.71</v>
      </c>
      <c r="J9010" s="33">
        <v>7.52</v>
      </c>
      <c r="K9010" s="37"/>
      <c r="L9010" s="35"/>
      <c r="M9010" s="33"/>
      <c r="N9010" s="33">
        <v>44.97</v>
      </c>
      <c r="O9010" s="33">
        <v>16.888000000000002</v>
      </c>
      <c r="P9010" s="33"/>
      <c r="Q9010" s="33">
        <v>6.4159999999999995</v>
      </c>
      <c r="R9010" s="33">
        <v>5.3319999999999999</v>
      </c>
      <c r="S9010" s="33"/>
      <c r="T9010" s="33"/>
      <c r="U9010" s="33"/>
      <c r="V9010" s="33"/>
      <c r="W9010" s="33"/>
      <c r="Y9010" s="33"/>
      <c r="Z9010" s="33"/>
      <c r="AA9010" s="33"/>
      <c r="AB9010" s="33"/>
      <c r="AC9010" s="33"/>
      <c r="AD9010" s="33"/>
      <c r="AE9010" s="33"/>
      <c r="AF9010" s="33"/>
      <c r="AG9010" s="33"/>
      <c r="AH9010" s="33"/>
      <c r="AI9010" s="33"/>
      <c r="AJ9010" s="33" t="s">
        <v>413</v>
      </c>
      <c r="AK9010" s="36">
        <v>27.35</v>
      </c>
      <c r="AL9010" s="36">
        <v>117.49</v>
      </c>
      <c r="AM9010" s="33">
        <v>265</v>
      </c>
      <c r="AN9010" s="37"/>
      <c r="AO9010" s="33">
        <v>1</v>
      </c>
      <c r="AP9010" s="33"/>
      <c r="AQ9010">
        <v>40118</v>
      </c>
      <c r="AR9010" s="33" t="s">
        <v>1696</v>
      </c>
    </row>
    <row r="9011" spans="1:44" x14ac:dyDescent="0.25">
      <c r="A9011" s="33">
        <v>10891</v>
      </c>
      <c r="B9011" s="33" t="s">
        <v>866</v>
      </c>
      <c r="C9011" s="33">
        <v>180</v>
      </c>
      <c r="D9011" s="1" t="s">
        <v>148</v>
      </c>
      <c r="E9011" s="33"/>
      <c r="F9011" s="33" t="s">
        <v>859</v>
      </c>
      <c r="G9011" s="34"/>
      <c r="H9011" s="33">
        <v>5</v>
      </c>
      <c r="I9011" s="33">
        <v>5.79</v>
      </c>
      <c r="J9011" s="33">
        <v>7.77</v>
      </c>
      <c r="K9011" s="37"/>
      <c r="L9011" s="35"/>
      <c r="M9011" s="33"/>
      <c r="N9011" s="33">
        <v>44.74</v>
      </c>
      <c r="O9011" s="33">
        <v>15.579000000000001</v>
      </c>
      <c r="P9011" s="33"/>
      <c r="Q9011" s="33">
        <v>5.15</v>
      </c>
      <c r="R9011" s="33">
        <v>5.093</v>
      </c>
      <c r="S9011" s="33"/>
      <c r="T9011" s="33"/>
      <c r="U9011" s="33"/>
      <c r="V9011" s="33"/>
      <c r="W9011" s="33"/>
      <c r="Y9011" s="33"/>
      <c r="Z9011" s="33"/>
      <c r="AA9011" s="33"/>
      <c r="AB9011" s="33"/>
      <c r="AC9011" s="33"/>
      <c r="AD9011" s="33"/>
      <c r="AE9011" s="33"/>
      <c r="AF9011" s="33"/>
      <c r="AG9011" s="33"/>
      <c r="AH9011" s="33"/>
      <c r="AI9011" s="33"/>
      <c r="AJ9011" s="33" t="s">
        <v>413</v>
      </c>
      <c r="AK9011" s="36">
        <v>27.35</v>
      </c>
      <c r="AL9011" s="36">
        <v>117.49</v>
      </c>
      <c r="AM9011" s="33">
        <v>265</v>
      </c>
      <c r="AN9011" s="37"/>
      <c r="AO9011" s="33">
        <v>1</v>
      </c>
      <c r="AP9011" s="33"/>
      <c r="AQ9011">
        <v>40118</v>
      </c>
      <c r="AR9011" s="33" t="s">
        <v>1696</v>
      </c>
    </row>
    <row r="9012" spans="1:44" x14ac:dyDescent="0.25">
      <c r="A9012" s="33">
        <v>10892</v>
      </c>
      <c r="B9012" s="33" t="s">
        <v>167</v>
      </c>
      <c r="C9012" s="33">
        <v>180</v>
      </c>
      <c r="D9012" s="1" t="s">
        <v>148</v>
      </c>
      <c r="E9012" s="33"/>
      <c r="F9012" s="33" t="s">
        <v>859</v>
      </c>
      <c r="G9012" s="34"/>
      <c r="H9012" s="33">
        <v>7</v>
      </c>
      <c r="I9012" s="33">
        <v>6.71</v>
      </c>
      <c r="J9012" s="33">
        <v>9.0299999999999994</v>
      </c>
      <c r="K9012" s="37"/>
      <c r="L9012" s="35"/>
      <c r="M9012" s="33"/>
      <c r="N9012" s="33">
        <v>61.87</v>
      </c>
      <c r="O9012" s="33">
        <v>17.724</v>
      </c>
      <c r="P9012" s="33"/>
      <c r="Q9012" s="33">
        <v>3.665</v>
      </c>
      <c r="R9012" s="33">
        <v>5.8250000000000002</v>
      </c>
      <c r="S9012" s="33"/>
      <c r="T9012" s="33"/>
      <c r="U9012" s="33"/>
      <c r="V9012" s="33"/>
      <c r="W9012" s="33"/>
      <c r="Y9012" s="33"/>
      <c r="Z9012" s="33"/>
      <c r="AA9012" s="33"/>
      <c r="AB9012" s="33"/>
      <c r="AC9012" s="33"/>
      <c r="AD9012" s="33"/>
      <c r="AE9012" s="33"/>
      <c r="AF9012" s="33"/>
      <c r="AG9012" s="33"/>
      <c r="AH9012" s="33"/>
      <c r="AI9012" s="33"/>
      <c r="AJ9012" s="33" t="s">
        <v>413</v>
      </c>
      <c r="AK9012" s="36">
        <v>27.35</v>
      </c>
      <c r="AL9012" s="36">
        <v>117.49</v>
      </c>
      <c r="AM9012" s="33">
        <v>265</v>
      </c>
      <c r="AN9012" s="37"/>
      <c r="AO9012" s="33">
        <v>1</v>
      </c>
      <c r="AP9012" s="33"/>
      <c r="AQ9012">
        <v>40118</v>
      </c>
      <c r="AR9012" s="33" t="s">
        <v>1697</v>
      </c>
    </row>
    <row r="9013" spans="1:44" x14ac:dyDescent="0.25">
      <c r="A9013" s="33">
        <v>10893</v>
      </c>
      <c r="B9013" s="33" t="s">
        <v>1052</v>
      </c>
      <c r="C9013" s="33">
        <v>180</v>
      </c>
      <c r="D9013" s="33"/>
      <c r="E9013" s="33"/>
      <c r="F9013" s="33" t="s">
        <v>859</v>
      </c>
      <c r="G9013" s="34"/>
      <c r="H9013" s="33">
        <v>7</v>
      </c>
      <c r="I9013" s="33">
        <v>7.03</v>
      </c>
      <c r="J9013" s="33">
        <v>8.92</v>
      </c>
      <c r="K9013" s="37"/>
      <c r="L9013" s="35"/>
      <c r="M9013" s="33"/>
      <c r="N9013" s="33">
        <v>125.75</v>
      </c>
      <c r="O9013" s="33">
        <v>62.593000000000004</v>
      </c>
      <c r="P9013" s="33"/>
      <c r="Q9013" s="33">
        <v>15.626999999999999</v>
      </c>
      <c r="R9013" s="33">
        <v>3.7010000000000001</v>
      </c>
      <c r="S9013" s="33"/>
      <c r="T9013" s="33"/>
      <c r="U9013" s="33"/>
      <c r="V9013" s="33"/>
      <c r="W9013" s="33"/>
      <c r="Y9013" s="33"/>
      <c r="Z9013" s="33"/>
      <c r="AA9013" s="33"/>
      <c r="AB9013" s="33"/>
      <c r="AC9013" s="33"/>
      <c r="AD9013" s="33"/>
      <c r="AE9013" s="33"/>
      <c r="AF9013" s="33"/>
      <c r="AG9013" s="33"/>
      <c r="AH9013" s="33"/>
      <c r="AI9013" s="33"/>
      <c r="AJ9013" s="33" t="s">
        <v>413</v>
      </c>
      <c r="AK9013" s="36">
        <v>27.35</v>
      </c>
      <c r="AL9013" s="36">
        <v>117.49</v>
      </c>
      <c r="AM9013" s="33">
        <v>265</v>
      </c>
      <c r="AN9013" s="37"/>
      <c r="AO9013" s="33">
        <v>1</v>
      </c>
      <c r="AP9013" s="33"/>
      <c r="AQ9013">
        <v>40118</v>
      </c>
      <c r="AR9013" s="33" t="s">
        <v>1697</v>
      </c>
    </row>
    <row r="9014" spans="1:44" x14ac:dyDescent="0.25">
      <c r="A9014" s="33">
        <v>10894</v>
      </c>
      <c r="B9014" s="33" t="s">
        <v>904</v>
      </c>
      <c r="C9014" s="33">
        <v>180</v>
      </c>
      <c r="D9014" s="1" t="s">
        <v>148</v>
      </c>
      <c r="E9014" s="33"/>
      <c r="F9014" s="33" t="s">
        <v>859</v>
      </c>
      <c r="G9014" s="34"/>
      <c r="H9014" s="33">
        <v>7</v>
      </c>
      <c r="I9014" s="33">
        <v>6.94</v>
      </c>
      <c r="J9014" s="33">
        <v>9.31</v>
      </c>
      <c r="K9014" s="37"/>
      <c r="L9014" s="35"/>
      <c r="M9014" s="33"/>
      <c r="N9014" s="33">
        <v>84.55</v>
      </c>
      <c r="O9014" s="33">
        <v>31.542000000000002</v>
      </c>
      <c r="P9014" s="33"/>
      <c r="Q9014" s="33">
        <v>6.8970000000000002</v>
      </c>
      <c r="R9014" s="33">
        <v>6.1</v>
      </c>
      <c r="S9014" s="33"/>
      <c r="T9014" s="33"/>
      <c r="U9014" s="33"/>
      <c r="V9014" s="33"/>
      <c r="W9014" s="33"/>
      <c r="Y9014" s="33"/>
      <c r="Z9014" s="33"/>
      <c r="AA9014" s="33"/>
      <c r="AB9014" s="33"/>
      <c r="AC9014" s="33"/>
      <c r="AD9014" s="33"/>
      <c r="AE9014" s="33"/>
      <c r="AF9014" s="33"/>
      <c r="AG9014" s="33"/>
      <c r="AH9014" s="33"/>
      <c r="AI9014" s="33"/>
      <c r="AJ9014" s="33" t="s">
        <v>413</v>
      </c>
      <c r="AK9014" s="36">
        <v>27.35</v>
      </c>
      <c r="AL9014" s="36">
        <v>117.49</v>
      </c>
      <c r="AM9014" s="33">
        <v>265</v>
      </c>
      <c r="AN9014" s="37"/>
      <c r="AO9014" s="33">
        <v>1</v>
      </c>
      <c r="AP9014" s="33"/>
      <c r="AQ9014">
        <v>40118</v>
      </c>
      <c r="AR9014" s="33" t="s">
        <v>1697</v>
      </c>
    </row>
    <row r="9015" spans="1:44" x14ac:dyDescent="0.25">
      <c r="A9015" s="33">
        <v>10895</v>
      </c>
      <c r="B9015" s="33" t="s">
        <v>904</v>
      </c>
      <c r="C9015" s="33">
        <v>180</v>
      </c>
      <c r="D9015" s="1" t="s">
        <v>148</v>
      </c>
      <c r="E9015" s="33"/>
      <c r="F9015" s="33" t="s">
        <v>859</v>
      </c>
      <c r="G9015" s="34"/>
      <c r="H9015" s="33">
        <v>7</v>
      </c>
      <c r="I9015" s="33">
        <v>7.58</v>
      </c>
      <c r="J9015" s="33">
        <v>10.33</v>
      </c>
      <c r="K9015" s="37"/>
      <c r="L9015" s="35"/>
      <c r="M9015" s="33"/>
      <c r="N9015" s="33">
        <v>112.22</v>
      </c>
      <c r="O9015" s="33">
        <v>37.304000000000002</v>
      </c>
      <c r="P9015" s="33"/>
      <c r="Q9015" s="33">
        <v>13.099</v>
      </c>
      <c r="R9015" s="33">
        <v>7.7910000000000004</v>
      </c>
      <c r="S9015" s="33"/>
      <c r="T9015" s="33"/>
      <c r="U9015" s="33"/>
      <c r="V9015" s="33"/>
      <c r="W9015" s="33"/>
      <c r="Y9015" s="33"/>
      <c r="Z9015" s="33"/>
      <c r="AA9015" s="33"/>
      <c r="AB9015" s="33"/>
      <c r="AC9015" s="33"/>
      <c r="AD9015" s="33"/>
      <c r="AE9015" s="33"/>
      <c r="AF9015" s="33"/>
      <c r="AG9015" s="33"/>
      <c r="AH9015" s="33"/>
      <c r="AI9015" s="33"/>
      <c r="AJ9015" s="33" t="s">
        <v>413</v>
      </c>
      <c r="AK9015" s="36">
        <v>27.35</v>
      </c>
      <c r="AL9015" s="36">
        <v>117.49</v>
      </c>
      <c r="AM9015" s="33">
        <v>265</v>
      </c>
      <c r="AN9015" s="37"/>
      <c r="AO9015" s="33">
        <v>1</v>
      </c>
      <c r="AP9015" s="33"/>
      <c r="AQ9015">
        <v>40118</v>
      </c>
      <c r="AR9015" s="33" t="s">
        <v>1697</v>
      </c>
    </row>
    <row r="9016" spans="1:44" x14ac:dyDescent="0.25">
      <c r="A9016" s="33">
        <v>10896</v>
      </c>
      <c r="B9016" s="33" t="s">
        <v>904</v>
      </c>
      <c r="C9016" s="33">
        <v>180</v>
      </c>
      <c r="D9016" s="1" t="s">
        <v>148</v>
      </c>
      <c r="E9016" s="33"/>
      <c r="F9016" s="33" t="s">
        <v>859</v>
      </c>
      <c r="G9016" s="34"/>
      <c r="H9016" s="33">
        <v>7</v>
      </c>
      <c r="I9016" s="33">
        <v>7.59</v>
      </c>
      <c r="J9016" s="33">
        <v>10.47</v>
      </c>
      <c r="K9016" s="37"/>
      <c r="L9016" s="35"/>
      <c r="M9016" s="33"/>
      <c r="N9016" s="33">
        <v>105.46</v>
      </c>
      <c r="O9016" s="33">
        <v>32.96</v>
      </c>
      <c r="P9016" s="33"/>
      <c r="Q9016" s="33">
        <v>9.3069999999999986</v>
      </c>
      <c r="R9016" s="33">
        <v>7.4450000000000003</v>
      </c>
      <c r="S9016" s="33"/>
      <c r="T9016" s="33"/>
      <c r="U9016" s="33"/>
      <c r="V9016" s="33"/>
      <c r="W9016" s="33"/>
      <c r="Y9016" s="33"/>
      <c r="Z9016" s="33"/>
      <c r="AA9016" s="33"/>
      <c r="AB9016" s="33"/>
      <c r="AC9016" s="33"/>
      <c r="AD9016" s="33"/>
      <c r="AE9016" s="33"/>
      <c r="AF9016" s="33"/>
      <c r="AG9016" s="33"/>
      <c r="AH9016" s="33"/>
      <c r="AI9016" s="33"/>
      <c r="AJ9016" s="33" t="s">
        <v>413</v>
      </c>
      <c r="AK9016" s="36">
        <v>27.35</v>
      </c>
      <c r="AL9016" s="36">
        <v>117.49</v>
      </c>
      <c r="AM9016" s="33">
        <v>265</v>
      </c>
      <c r="AN9016" s="37"/>
      <c r="AO9016" s="33">
        <v>1</v>
      </c>
      <c r="AP9016" s="33"/>
      <c r="AQ9016">
        <v>40118</v>
      </c>
      <c r="AR9016" s="33" t="s">
        <v>1697</v>
      </c>
    </row>
    <row r="9017" spans="1:44" x14ac:dyDescent="0.25">
      <c r="A9017" s="33">
        <v>10897</v>
      </c>
      <c r="B9017" s="33" t="s">
        <v>167</v>
      </c>
      <c r="C9017" s="33">
        <v>180</v>
      </c>
      <c r="D9017" s="1" t="s">
        <v>148</v>
      </c>
      <c r="E9017" s="33"/>
      <c r="F9017" s="33" t="s">
        <v>859</v>
      </c>
      <c r="G9017" s="34"/>
      <c r="H9017" s="33">
        <v>6</v>
      </c>
      <c r="I9017" s="33">
        <v>5.9</v>
      </c>
      <c r="J9017" s="33">
        <v>8.0299999999999994</v>
      </c>
      <c r="K9017" s="37"/>
      <c r="L9017" s="35"/>
      <c r="M9017" s="33"/>
      <c r="N9017" s="33">
        <v>43.78</v>
      </c>
      <c r="O9017" s="33">
        <v>10.792</v>
      </c>
      <c r="P9017" s="33"/>
      <c r="Q9017" s="33">
        <v>3.7510000000000003</v>
      </c>
      <c r="R9017" s="33">
        <v>6.5010000000000003</v>
      </c>
      <c r="S9017" s="33"/>
      <c r="T9017" s="33"/>
      <c r="U9017" s="33"/>
      <c r="V9017" s="33"/>
      <c r="W9017" s="33"/>
      <c r="Y9017" s="33"/>
      <c r="Z9017" s="33"/>
      <c r="AA9017" s="33"/>
      <c r="AB9017" s="33"/>
      <c r="AC9017" s="33"/>
      <c r="AD9017" s="33"/>
      <c r="AE9017" s="33"/>
      <c r="AF9017" s="33"/>
      <c r="AG9017" s="33"/>
      <c r="AH9017" s="33"/>
      <c r="AI9017" s="33"/>
      <c r="AJ9017" s="33" t="s">
        <v>413</v>
      </c>
      <c r="AK9017" s="36">
        <v>27.35</v>
      </c>
      <c r="AL9017" s="36">
        <v>117.49</v>
      </c>
      <c r="AM9017" s="33">
        <v>283</v>
      </c>
      <c r="AN9017" s="37"/>
      <c r="AO9017" s="33">
        <v>1</v>
      </c>
      <c r="AP9017" s="33"/>
      <c r="AQ9017">
        <v>40118</v>
      </c>
      <c r="AR9017" s="33" t="s">
        <v>1698</v>
      </c>
    </row>
    <row r="9018" spans="1:44" x14ac:dyDescent="0.25">
      <c r="A9018" s="33">
        <v>10898</v>
      </c>
      <c r="B9018" s="33" t="s">
        <v>1053</v>
      </c>
      <c r="C9018" s="33">
        <v>180</v>
      </c>
      <c r="D9018" s="33"/>
      <c r="E9018" s="33"/>
      <c r="F9018" s="33" t="s">
        <v>859</v>
      </c>
      <c r="G9018" s="34"/>
      <c r="H9018" s="33">
        <v>6</v>
      </c>
      <c r="I9018" s="33">
        <v>8.5299999999999994</v>
      </c>
      <c r="J9018" s="33">
        <v>9.74</v>
      </c>
      <c r="K9018" s="37"/>
      <c r="L9018" s="35"/>
      <c r="M9018" s="33"/>
      <c r="N9018" s="33">
        <v>86.08</v>
      </c>
      <c r="O9018" s="33">
        <v>34.767000000000003</v>
      </c>
      <c r="P9018" s="33"/>
      <c r="Q9018" s="33">
        <v>10.499000000000001</v>
      </c>
      <c r="R9018" s="33">
        <v>2.09</v>
      </c>
      <c r="S9018" s="33"/>
      <c r="T9018" s="33"/>
      <c r="U9018" s="33"/>
      <c r="V9018" s="33"/>
      <c r="W9018" s="33"/>
      <c r="Y9018" s="33"/>
      <c r="Z9018" s="33"/>
      <c r="AA9018" s="33"/>
      <c r="AB9018" s="33"/>
      <c r="AC9018" s="33"/>
      <c r="AD9018" s="33"/>
      <c r="AE9018" s="33"/>
      <c r="AF9018" s="33"/>
      <c r="AG9018" s="33"/>
      <c r="AH9018" s="33"/>
      <c r="AI9018" s="33"/>
      <c r="AJ9018" s="33" t="s">
        <v>413</v>
      </c>
      <c r="AK9018" s="36">
        <v>27.35</v>
      </c>
      <c r="AL9018" s="36">
        <v>117.49</v>
      </c>
      <c r="AM9018" s="33">
        <v>283</v>
      </c>
      <c r="AN9018" s="37"/>
      <c r="AO9018" s="33">
        <v>1</v>
      </c>
      <c r="AP9018" s="33"/>
      <c r="AQ9018">
        <v>40118</v>
      </c>
      <c r="AR9018" s="33" t="s">
        <v>1698</v>
      </c>
    </row>
    <row r="9019" spans="1:44" x14ac:dyDescent="0.25">
      <c r="A9019" s="33">
        <v>10899</v>
      </c>
      <c r="B9019" s="33" t="s">
        <v>905</v>
      </c>
      <c r="C9019" s="33">
        <v>180</v>
      </c>
      <c r="D9019" s="1" t="s">
        <v>148</v>
      </c>
      <c r="E9019" s="33"/>
      <c r="F9019" s="33" t="s">
        <v>859</v>
      </c>
      <c r="G9019" s="34"/>
      <c r="H9019" s="33">
        <v>6</v>
      </c>
      <c r="I9019" s="33">
        <v>6.67</v>
      </c>
      <c r="J9019" s="33">
        <v>8.73</v>
      </c>
      <c r="K9019" s="37"/>
      <c r="L9019" s="35"/>
      <c r="M9019" s="33"/>
      <c r="N9019" s="33">
        <v>58.98</v>
      </c>
      <c r="O9019" s="33">
        <v>20.512</v>
      </c>
      <c r="P9019" s="33"/>
      <c r="Q9019" s="33">
        <v>7.0549999999999997</v>
      </c>
      <c r="R9019" s="33">
        <v>5.266</v>
      </c>
      <c r="S9019" s="33"/>
      <c r="T9019" s="33"/>
      <c r="U9019" s="33"/>
      <c r="V9019" s="33"/>
      <c r="W9019" s="33"/>
      <c r="Y9019" s="33"/>
      <c r="Z9019" s="33"/>
      <c r="AA9019" s="33"/>
      <c r="AB9019" s="33"/>
      <c r="AC9019" s="33"/>
      <c r="AD9019" s="33"/>
      <c r="AE9019" s="33"/>
      <c r="AF9019" s="33"/>
      <c r="AG9019" s="33"/>
      <c r="AH9019" s="33"/>
      <c r="AI9019" s="33"/>
      <c r="AJ9019" s="33" t="s">
        <v>413</v>
      </c>
      <c r="AK9019" s="36">
        <v>27.35</v>
      </c>
      <c r="AL9019" s="36">
        <v>117.49</v>
      </c>
      <c r="AM9019" s="33">
        <v>283</v>
      </c>
      <c r="AN9019" s="37"/>
      <c r="AO9019" s="33">
        <v>1</v>
      </c>
      <c r="AP9019" s="33"/>
      <c r="AQ9019">
        <v>40118</v>
      </c>
      <c r="AR9019" s="33" t="s">
        <v>1698</v>
      </c>
    </row>
    <row r="9020" spans="1:44" x14ac:dyDescent="0.25">
      <c r="A9020" s="33">
        <v>10900</v>
      </c>
      <c r="B9020" s="33" t="s">
        <v>905</v>
      </c>
      <c r="C9020" s="33">
        <v>180</v>
      </c>
      <c r="D9020" s="1" t="s">
        <v>148</v>
      </c>
      <c r="E9020" s="33"/>
      <c r="F9020" s="33" t="s">
        <v>859</v>
      </c>
      <c r="G9020" s="34"/>
      <c r="H9020" s="33">
        <v>6</v>
      </c>
      <c r="I9020" s="33">
        <v>7.31</v>
      </c>
      <c r="J9020" s="33">
        <v>9.5500000000000007</v>
      </c>
      <c r="K9020" s="37"/>
      <c r="L9020" s="35"/>
      <c r="M9020" s="33"/>
      <c r="N9020" s="33">
        <v>76.42</v>
      </c>
      <c r="O9020" s="33">
        <v>25.221</v>
      </c>
      <c r="P9020" s="33"/>
      <c r="Q9020" s="33">
        <v>9.5000000000000018</v>
      </c>
      <c r="R9020" s="33">
        <v>6.7919999999999998</v>
      </c>
      <c r="S9020" s="33"/>
      <c r="T9020" s="33"/>
      <c r="U9020" s="33"/>
      <c r="V9020" s="33"/>
      <c r="W9020" s="33"/>
      <c r="Y9020" s="33"/>
      <c r="Z9020" s="33"/>
      <c r="AA9020" s="33"/>
      <c r="AB9020" s="33"/>
      <c r="AC9020" s="33"/>
      <c r="AD9020" s="33"/>
      <c r="AE9020" s="33"/>
      <c r="AF9020" s="33"/>
      <c r="AG9020" s="33"/>
      <c r="AH9020" s="33"/>
      <c r="AI9020" s="33"/>
      <c r="AJ9020" s="33" t="s">
        <v>413</v>
      </c>
      <c r="AK9020" s="36">
        <v>27.35</v>
      </c>
      <c r="AL9020" s="36">
        <v>117.49</v>
      </c>
      <c r="AM9020" s="33">
        <v>283</v>
      </c>
      <c r="AN9020" s="37"/>
      <c r="AO9020" s="33">
        <v>1</v>
      </c>
      <c r="AP9020" s="33"/>
      <c r="AQ9020">
        <v>40118</v>
      </c>
      <c r="AR9020" s="33" t="s">
        <v>1698</v>
      </c>
    </row>
    <row r="9021" spans="1:44" x14ac:dyDescent="0.25">
      <c r="A9021" s="33">
        <v>10901</v>
      </c>
      <c r="B9021" s="33" t="s">
        <v>905</v>
      </c>
      <c r="C9021" s="33">
        <v>180</v>
      </c>
      <c r="D9021" s="1" t="s">
        <v>148</v>
      </c>
      <c r="E9021" s="33"/>
      <c r="F9021" s="33" t="s">
        <v>859</v>
      </c>
      <c r="G9021" s="34"/>
      <c r="H9021" s="33">
        <v>6</v>
      </c>
      <c r="I9021" s="33">
        <v>7.2</v>
      </c>
      <c r="J9021" s="33">
        <v>9.61</v>
      </c>
      <c r="K9021" s="37"/>
      <c r="L9021" s="35"/>
      <c r="M9021" s="33"/>
      <c r="N9021" s="33">
        <v>75.95</v>
      </c>
      <c r="O9021" s="33">
        <v>22.492000000000001</v>
      </c>
      <c r="P9021" s="33"/>
      <c r="Q9021" s="33">
        <v>8.8379999999999974</v>
      </c>
      <c r="R9021" s="33">
        <v>8.9280000000000008</v>
      </c>
      <c r="S9021" s="33"/>
      <c r="T9021" s="33"/>
      <c r="U9021" s="33"/>
      <c r="V9021" s="33"/>
      <c r="W9021" s="33"/>
      <c r="Y9021" s="33"/>
      <c r="Z9021" s="33"/>
      <c r="AA9021" s="33"/>
      <c r="AB9021" s="33"/>
      <c r="AC9021" s="33"/>
      <c r="AD9021" s="33"/>
      <c r="AE9021" s="33"/>
      <c r="AF9021" s="33"/>
      <c r="AG9021" s="33"/>
      <c r="AH9021" s="33"/>
      <c r="AI9021" s="33"/>
      <c r="AJ9021" s="33" t="s">
        <v>413</v>
      </c>
      <c r="AK9021" s="36">
        <v>27.35</v>
      </c>
      <c r="AL9021" s="36">
        <v>117.49</v>
      </c>
      <c r="AM9021" s="33">
        <v>283</v>
      </c>
      <c r="AN9021" s="37"/>
      <c r="AO9021" s="33">
        <v>1</v>
      </c>
      <c r="AP9021" s="33"/>
      <c r="AQ9021">
        <v>40118</v>
      </c>
      <c r="AR9021" s="33" t="s">
        <v>1698</v>
      </c>
    </row>
    <row r="9022" spans="1:44" x14ac:dyDescent="0.25">
      <c r="A9022" s="33">
        <v>10902</v>
      </c>
      <c r="B9022" s="33" t="s">
        <v>1017</v>
      </c>
      <c r="C9022" s="33">
        <v>180</v>
      </c>
      <c r="D9022" s="33"/>
      <c r="E9022" s="33"/>
      <c r="F9022" s="33" t="s">
        <v>859</v>
      </c>
      <c r="G9022" s="34"/>
      <c r="H9022" s="33">
        <v>8</v>
      </c>
      <c r="I9022" s="33">
        <v>10.7</v>
      </c>
      <c r="J9022" s="33">
        <v>8.6</v>
      </c>
      <c r="K9022" s="37">
        <v>2100</v>
      </c>
      <c r="L9022" s="35"/>
      <c r="M9022" s="33"/>
      <c r="N9022" s="33">
        <v>72.093000000000004</v>
      </c>
      <c r="O9022" s="33">
        <v>29.37</v>
      </c>
      <c r="P9022" s="33">
        <v>2.4500000000000002</v>
      </c>
      <c r="Q9022" s="33">
        <v>15.22</v>
      </c>
      <c r="R9022" s="33">
        <v>8.56</v>
      </c>
      <c r="S9022" s="33"/>
      <c r="T9022" s="33"/>
      <c r="U9022" s="33"/>
      <c r="V9022" s="33"/>
      <c r="W9022" s="33"/>
      <c r="Y9022" s="33"/>
      <c r="Z9022" s="33"/>
      <c r="AA9022" s="33"/>
      <c r="AB9022" s="33"/>
      <c r="AC9022" s="33"/>
      <c r="AD9022" s="33"/>
      <c r="AE9022" s="33"/>
      <c r="AF9022" s="33">
        <v>0</v>
      </c>
      <c r="AG9022" s="33">
        <v>0.53</v>
      </c>
      <c r="AH9022" s="33"/>
      <c r="AI9022" s="33">
        <v>1.31</v>
      </c>
      <c r="AJ9022" s="33" t="s">
        <v>413</v>
      </c>
      <c r="AK9022" s="36">
        <v>24.99</v>
      </c>
      <c r="AL9022" s="36">
        <v>107.49</v>
      </c>
      <c r="AM9022" s="33">
        <v>980</v>
      </c>
      <c r="AN9022" s="37"/>
      <c r="AO9022" s="33">
        <v>1</v>
      </c>
      <c r="AP9022" s="33"/>
      <c r="AQ9022">
        <v>40118</v>
      </c>
      <c r="AR9022" s="33" t="s">
        <v>1699</v>
      </c>
    </row>
    <row r="9023" spans="1:44" x14ac:dyDescent="0.25">
      <c r="A9023" s="33">
        <v>10903</v>
      </c>
      <c r="B9023" s="33" t="s">
        <v>1017</v>
      </c>
      <c r="C9023" s="33">
        <v>180</v>
      </c>
      <c r="D9023" s="33"/>
      <c r="E9023" s="33"/>
      <c r="F9023" s="33" t="s">
        <v>859</v>
      </c>
      <c r="G9023" s="34"/>
      <c r="H9023" s="33">
        <v>14</v>
      </c>
      <c r="I9023" s="33">
        <v>14.1</v>
      </c>
      <c r="J9023" s="33">
        <v>13.3</v>
      </c>
      <c r="K9023" s="37">
        <v>1767</v>
      </c>
      <c r="L9023" s="35"/>
      <c r="M9023" s="33"/>
      <c r="N9023" s="33">
        <v>191.18299999999999</v>
      </c>
      <c r="O9023" s="33">
        <v>64.84</v>
      </c>
      <c r="P9023" s="33">
        <v>4.57</v>
      </c>
      <c r="Q9023" s="33">
        <v>19.13</v>
      </c>
      <c r="R9023" s="33">
        <v>9.82</v>
      </c>
      <c r="S9023" s="33"/>
      <c r="T9023" s="33"/>
      <c r="U9023" s="33"/>
      <c r="V9023" s="33"/>
      <c r="W9023" s="33"/>
      <c r="Y9023" s="33"/>
      <c r="Z9023" s="33"/>
      <c r="AA9023" s="33"/>
      <c r="AB9023" s="33"/>
      <c r="AC9023" s="33"/>
      <c r="AD9023" s="33"/>
      <c r="AE9023" s="33"/>
      <c r="AF9023" s="33">
        <v>0</v>
      </c>
      <c r="AG9023" s="33">
        <v>3.08</v>
      </c>
      <c r="AH9023" s="33"/>
      <c r="AI9023" s="33">
        <v>3.92</v>
      </c>
      <c r="AJ9023" s="33" t="s">
        <v>413</v>
      </c>
      <c r="AK9023" s="36">
        <v>24.99</v>
      </c>
      <c r="AL9023" s="36">
        <v>107.49</v>
      </c>
      <c r="AM9023" s="33">
        <v>980</v>
      </c>
      <c r="AN9023" s="37"/>
      <c r="AO9023" s="33">
        <v>1</v>
      </c>
      <c r="AP9023" s="33"/>
      <c r="AQ9023">
        <v>40118</v>
      </c>
      <c r="AR9023" s="33" t="s">
        <v>1699</v>
      </c>
    </row>
    <row r="9024" spans="1:44" x14ac:dyDescent="0.25">
      <c r="A9024" s="33">
        <v>10904</v>
      </c>
      <c r="B9024" s="33" t="s">
        <v>1017</v>
      </c>
      <c r="C9024" s="33">
        <v>180</v>
      </c>
      <c r="D9024" s="33"/>
      <c r="E9024" s="33"/>
      <c r="F9024" s="33" t="s">
        <v>859</v>
      </c>
      <c r="G9024" s="34"/>
      <c r="H9024" s="33">
        <v>28</v>
      </c>
      <c r="I9024" s="33">
        <v>17.899999999999999</v>
      </c>
      <c r="J9024" s="33">
        <v>15.8</v>
      </c>
      <c r="K9024" s="37">
        <v>2000</v>
      </c>
      <c r="L9024" s="35"/>
      <c r="M9024" s="33"/>
      <c r="N9024" s="33">
        <v>387.69299999999998</v>
      </c>
      <c r="O9024" s="33">
        <v>167.89</v>
      </c>
      <c r="P9024" s="33">
        <v>12.17</v>
      </c>
      <c r="Q9024" s="33">
        <v>16.060000000000002</v>
      </c>
      <c r="R9024" s="33">
        <v>8.61</v>
      </c>
      <c r="S9024" s="33"/>
      <c r="T9024" s="33"/>
      <c r="U9024" s="33"/>
      <c r="V9024" s="33"/>
      <c r="W9024" s="33"/>
      <c r="Y9024" s="33"/>
      <c r="Z9024" s="33"/>
      <c r="AA9024" s="33"/>
      <c r="AB9024" s="33"/>
      <c r="AC9024" s="33"/>
      <c r="AD9024" s="33"/>
      <c r="AE9024" s="33"/>
      <c r="AF9024" s="33">
        <v>0</v>
      </c>
      <c r="AG9024" s="33">
        <v>1.36</v>
      </c>
      <c r="AH9024" s="33"/>
      <c r="AI9024" s="33">
        <v>7.39</v>
      </c>
      <c r="AJ9024" s="33" t="s">
        <v>413</v>
      </c>
      <c r="AK9024" s="36">
        <v>24.99</v>
      </c>
      <c r="AL9024" s="36">
        <v>107.49</v>
      </c>
      <c r="AM9024" s="33">
        <v>980</v>
      </c>
      <c r="AN9024" s="37"/>
      <c r="AO9024" s="33">
        <v>1</v>
      </c>
      <c r="AP9024" s="33"/>
      <c r="AQ9024">
        <v>40118</v>
      </c>
      <c r="AR9024" s="33" t="s">
        <v>1699</v>
      </c>
    </row>
    <row r="9025" spans="1:44" x14ac:dyDescent="0.25">
      <c r="A9025" s="33">
        <v>10905</v>
      </c>
      <c r="B9025" s="33" t="s">
        <v>1054</v>
      </c>
      <c r="C9025" s="33">
        <v>101</v>
      </c>
      <c r="D9025" s="33" t="s">
        <v>851</v>
      </c>
      <c r="E9025" s="33"/>
      <c r="F9025" s="33" t="s">
        <v>859</v>
      </c>
      <c r="G9025" s="34">
        <v>5</v>
      </c>
      <c r="H9025" s="33">
        <v>10</v>
      </c>
      <c r="I9025" s="33">
        <v>5.2</v>
      </c>
      <c r="J9025" s="33">
        <v>7.72</v>
      </c>
      <c r="K9025" s="37">
        <v>1530</v>
      </c>
      <c r="L9025" s="35">
        <v>0.47789943970410514</v>
      </c>
      <c r="M9025" s="33"/>
      <c r="N9025" s="33">
        <v>23.49</v>
      </c>
      <c r="O9025" s="33">
        <v>10.388</v>
      </c>
      <c r="P9025" s="33">
        <v>1.65</v>
      </c>
      <c r="Q9025" s="33">
        <v>1.827</v>
      </c>
      <c r="R9025" s="33">
        <v>1.524</v>
      </c>
      <c r="S9025" s="33"/>
      <c r="T9025" s="33"/>
      <c r="U9025" s="33"/>
      <c r="V9025" s="33"/>
      <c r="W9025" s="33"/>
      <c r="Y9025" s="33"/>
      <c r="Z9025" s="33"/>
      <c r="AA9025" s="33"/>
      <c r="AB9025" s="33"/>
      <c r="AC9025" s="33"/>
      <c r="AD9025" s="33"/>
      <c r="AE9025" s="33"/>
      <c r="AF9025" s="33"/>
      <c r="AG9025" s="33"/>
      <c r="AH9025" s="33"/>
      <c r="AI9025" s="33"/>
      <c r="AJ9025" s="33" t="s">
        <v>413</v>
      </c>
      <c r="AK9025" s="36">
        <v>28.39</v>
      </c>
      <c r="AL9025" s="36">
        <v>114.12</v>
      </c>
      <c r="AM9025" s="33">
        <v>1500</v>
      </c>
      <c r="AN9025" s="37"/>
      <c r="AP9025" s="33"/>
      <c r="AQ9025">
        <v>40118</v>
      </c>
      <c r="AR9025" s="33" t="s">
        <v>1700</v>
      </c>
    </row>
    <row r="9026" spans="1:44" x14ac:dyDescent="0.25">
      <c r="A9026" s="33">
        <v>10906</v>
      </c>
      <c r="B9026" s="33" t="s">
        <v>184</v>
      </c>
      <c r="C9026" s="33">
        <v>105</v>
      </c>
      <c r="D9026" s="33" t="s">
        <v>853</v>
      </c>
      <c r="E9026" s="33"/>
      <c r="F9026" s="33" t="s">
        <v>859</v>
      </c>
      <c r="G9026" s="34">
        <v>6</v>
      </c>
      <c r="H9026" s="33">
        <v>20</v>
      </c>
      <c r="I9026" s="33">
        <v>9.1999999999999993</v>
      </c>
      <c r="J9026" s="33">
        <v>10.199999999999999</v>
      </c>
      <c r="K9026" s="37">
        <v>3900</v>
      </c>
      <c r="L9026" s="35">
        <v>1.4314023588155798</v>
      </c>
      <c r="M9026" s="33"/>
      <c r="N9026" s="33">
        <v>164.61799999999999</v>
      </c>
      <c r="O9026" s="33">
        <v>58.67</v>
      </c>
      <c r="P9026" s="33"/>
      <c r="Q9026" s="33">
        <v>13.98</v>
      </c>
      <c r="R9026" s="33">
        <v>10.57</v>
      </c>
      <c r="S9026" s="33"/>
      <c r="T9026" s="33"/>
      <c r="U9026" s="33"/>
      <c r="V9026" s="33"/>
      <c r="W9026" s="33"/>
      <c r="Y9026" s="33"/>
      <c r="Z9026" s="33"/>
      <c r="AA9026" s="33"/>
      <c r="AB9026" s="33"/>
      <c r="AC9026" s="33"/>
      <c r="AD9026" s="33"/>
      <c r="AE9026" s="33"/>
      <c r="AF9026" s="33"/>
      <c r="AG9026" s="33"/>
      <c r="AH9026" s="33"/>
      <c r="AI9026" s="33"/>
      <c r="AJ9026" s="33" t="s">
        <v>413</v>
      </c>
      <c r="AK9026" s="36">
        <v>40.880000000000003</v>
      </c>
      <c r="AL9026" s="36">
        <v>123.91</v>
      </c>
      <c r="AM9026" s="33">
        <v>259</v>
      </c>
      <c r="AN9026" s="37"/>
      <c r="AP9026" s="33"/>
      <c r="AQ9026">
        <v>80426</v>
      </c>
      <c r="AR9026" s="33" t="s">
        <v>1701</v>
      </c>
    </row>
    <row r="9027" spans="1:44" x14ac:dyDescent="0.25">
      <c r="A9027" s="33">
        <v>10907</v>
      </c>
      <c r="B9027" s="33" t="s">
        <v>184</v>
      </c>
      <c r="C9027" s="33">
        <v>105</v>
      </c>
      <c r="D9027" s="33" t="s">
        <v>853</v>
      </c>
      <c r="E9027" s="33"/>
      <c r="F9027" s="33" t="s">
        <v>859</v>
      </c>
      <c r="G9027" s="34">
        <v>5</v>
      </c>
      <c r="H9027" s="33">
        <v>45</v>
      </c>
      <c r="I9027" s="33">
        <v>17.3</v>
      </c>
      <c r="J9027" s="33">
        <v>18.2</v>
      </c>
      <c r="K9027" s="37">
        <v>1660</v>
      </c>
      <c r="L9027" s="35">
        <v>1.0199590897695507</v>
      </c>
      <c r="M9027" s="33"/>
      <c r="N9027" s="33">
        <v>313.64600000000002</v>
      </c>
      <c r="O9027" s="33">
        <v>179.55</v>
      </c>
      <c r="P9027" s="33"/>
      <c r="Q9027" s="33">
        <v>30.090000000000003</v>
      </c>
      <c r="R9027" s="33">
        <v>9.5</v>
      </c>
      <c r="S9027" s="33"/>
      <c r="T9027" s="33"/>
      <c r="U9027" s="33"/>
      <c r="V9027" s="33"/>
      <c r="W9027" s="33"/>
      <c r="Y9027" s="33"/>
      <c r="Z9027" s="33"/>
      <c r="AA9027" s="33"/>
      <c r="AB9027" s="33"/>
      <c r="AC9027" s="33"/>
      <c r="AD9027" s="33"/>
      <c r="AE9027" s="33"/>
      <c r="AF9027" s="33"/>
      <c r="AG9027" s="33"/>
      <c r="AH9027" s="33"/>
      <c r="AI9027" s="33"/>
      <c r="AJ9027" s="33" t="s">
        <v>413</v>
      </c>
      <c r="AK9027" s="36">
        <v>40.880000000000003</v>
      </c>
      <c r="AL9027" s="36">
        <v>123.91</v>
      </c>
      <c r="AM9027" s="33">
        <v>259</v>
      </c>
      <c r="AN9027" s="37"/>
      <c r="AP9027" s="33"/>
      <c r="AQ9027">
        <v>80426</v>
      </c>
      <c r="AR9027" s="33" t="s">
        <v>1701</v>
      </c>
    </row>
    <row r="9028" spans="1:44" x14ac:dyDescent="0.25">
      <c r="A9028" s="33">
        <v>10908</v>
      </c>
      <c r="B9028" s="33" t="s">
        <v>184</v>
      </c>
      <c r="C9028" s="33">
        <v>105</v>
      </c>
      <c r="D9028" s="33" t="s">
        <v>853</v>
      </c>
      <c r="E9028" s="33"/>
      <c r="F9028" s="33" t="s">
        <v>859</v>
      </c>
      <c r="G9028" s="34">
        <v>6</v>
      </c>
      <c r="H9028" s="33">
        <v>20</v>
      </c>
      <c r="I9028" s="33">
        <v>8.6</v>
      </c>
      <c r="J9028" s="33">
        <v>10.6</v>
      </c>
      <c r="K9028" s="37">
        <v>2800</v>
      </c>
      <c r="L9028" s="35">
        <v>1.1555998194657786</v>
      </c>
      <c r="M9028" s="33"/>
      <c r="N9028" s="33">
        <v>120.00700000000001</v>
      </c>
      <c r="O9028" s="33">
        <v>44.54</v>
      </c>
      <c r="P9028" s="33"/>
      <c r="Q9028" s="33">
        <v>12.92</v>
      </c>
      <c r="R9028" s="33">
        <v>10.220000000000001</v>
      </c>
      <c r="S9028" s="33"/>
      <c r="T9028" s="33"/>
      <c r="U9028" s="33"/>
      <c r="V9028" s="33"/>
      <c r="W9028" s="33"/>
      <c r="Y9028" s="33"/>
      <c r="Z9028" s="33"/>
      <c r="AA9028" s="33"/>
      <c r="AB9028" s="33"/>
      <c r="AC9028" s="33"/>
      <c r="AD9028" s="33"/>
      <c r="AE9028" s="33"/>
      <c r="AF9028" s="33"/>
      <c r="AG9028" s="33"/>
      <c r="AH9028" s="33"/>
      <c r="AI9028" s="33"/>
      <c r="AJ9028" s="33" t="s">
        <v>413</v>
      </c>
      <c r="AK9028" s="36">
        <v>40.880000000000003</v>
      </c>
      <c r="AL9028" s="36">
        <v>123.91</v>
      </c>
      <c r="AM9028" s="33">
        <v>259</v>
      </c>
      <c r="AN9028" s="37"/>
      <c r="AP9028" s="33"/>
      <c r="AQ9028">
        <v>80426</v>
      </c>
      <c r="AR9028" s="33" t="s">
        <v>1701</v>
      </c>
    </row>
    <row r="9029" spans="1:44" x14ac:dyDescent="0.25">
      <c r="A9029" s="33">
        <v>10909</v>
      </c>
      <c r="B9029" s="33" t="s">
        <v>184</v>
      </c>
      <c r="C9029" s="33">
        <v>105</v>
      </c>
      <c r="D9029" s="33" t="s">
        <v>853</v>
      </c>
      <c r="E9029" s="33"/>
      <c r="F9029" s="33" t="s">
        <v>859</v>
      </c>
      <c r="G9029" s="34">
        <v>6</v>
      </c>
      <c r="H9029" s="33">
        <v>20</v>
      </c>
      <c r="I9029" s="33">
        <v>9.1</v>
      </c>
      <c r="J9029" s="33">
        <v>11</v>
      </c>
      <c r="K9029" s="37">
        <v>2430</v>
      </c>
      <c r="L9029" s="35">
        <v>1.0377869899743575</v>
      </c>
      <c r="M9029" s="33"/>
      <c r="N9029" s="33">
        <v>117.39400000000001</v>
      </c>
      <c r="O9029" s="33">
        <v>43.54</v>
      </c>
      <c r="P9029" s="33"/>
      <c r="Q9029" s="33">
        <v>14.74</v>
      </c>
      <c r="R9029" s="33">
        <v>10.06</v>
      </c>
      <c r="S9029" s="33"/>
      <c r="T9029" s="33"/>
      <c r="U9029" s="33"/>
      <c r="V9029" s="33"/>
      <c r="W9029" s="33"/>
      <c r="Y9029" s="33"/>
      <c r="Z9029" s="33"/>
      <c r="AA9029" s="33"/>
      <c r="AB9029" s="33"/>
      <c r="AC9029" s="33"/>
      <c r="AD9029" s="33"/>
      <c r="AE9029" s="33"/>
      <c r="AF9029" s="33"/>
      <c r="AG9029" s="33"/>
      <c r="AH9029" s="33"/>
      <c r="AI9029" s="33"/>
      <c r="AJ9029" s="33" t="s">
        <v>413</v>
      </c>
      <c r="AK9029" s="36">
        <v>40.880000000000003</v>
      </c>
      <c r="AL9029" s="36">
        <v>123.91</v>
      </c>
      <c r="AM9029" s="33">
        <v>259</v>
      </c>
      <c r="AN9029" s="37"/>
      <c r="AP9029" s="33"/>
      <c r="AQ9029">
        <v>80426</v>
      </c>
      <c r="AR9029" s="33" t="s">
        <v>1701</v>
      </c>
    </row>
    <row r="9030" spans="1:44" x14ac:dyDescent="0.25">
      <c r="A9030" s="33">
        <v>10910</v>
      </c>
      <c r="B9030" s="33" t="s">
        <v>184</v>
      </c>
      <c r="C9030" s="33">
        <v>105</v>
      </c>
      <c r="D9030" s="33" t="s">
        <v>853</v>
      </c>
      <c r="E9030" s="33"/>
      <c r="F9030" s="33" t="s">
        <v>859</v>
      </c>
      <c r="G9030" s="34">
        <v>6</v>
      </c>
      <c r="H9030" s="33">
        <v>20</v>
      </c>
      <c r="I9030" s="33">
        <v>9.1999999999999993</v>
      </c>
      <c r="J9030" s="33">
        <v>12.4</v>
      </c>
      <c r="K9030" s="37">
        <v>2070</v>
      </c>
      <c r="L9030" s="35">
        <v>1.0936596428239218</v>
      </c>
      <c r="M9030" s="33"/>
      <c r="N9030" s="33">
        <v>125.776</v>
      </c>
      <c r="O9030" s="33">
        <v>46.44</v>
      </c>
      <c r="P9030" s="33"/>
      <c r="Q9030" s="33">
        <v>14.420000000000002</v>
      </c>
      <c r="R9030" s="33">
        <v>13.04</v>
      </c>
      <c r="S9030" s="33"/>
      <c r="T9030" s="33"/>
      <c r="U9030" s="33"/>
      <c r="V9030" s="33"/>
      <c r="W9030" s="33"/>
      <c r="Y9030" s="33"/>
      <c r="Z9030" s="33"/>
      <c r="AA9030" s="33"/>
      <c r="AB9030" s="33"/>
      <c r="AC9030" s="33"/>
      <c r="AD9030" s="33"/>
      <c r="AE9030" s="33"/>
      <c r="AF9030" s="33"/>
      <c r="AG9030" s="33"/>
      <c r="AH9030" s="33"/>
      <c r="AI9030" s="33"/>
      <c r="AJ9030" s="33" t="s">
        <v>413</v>
      </c>
      <c r="AK9030" s="36">
        <v>40.880000000000003</v>
      </c>
      <c r="AL9030" s="36">
        <v>123.91</v>
      </c>
      <c r="AM9030" s="33">
        <v>259</v>
      </c>
      <c r="AN9030" s="37"/>
      <c r="AP9030" s="33"/>
      <c r="AQ9030">
        <v>80426</v>
      </c>
      <c r="AR9030" s="33" t="s">
        <v>1701</v>
      </c>
    </row>
    <row r="9031" spans="1:44" x14ac:dyDescent="0.25">
      <c r="A9031" s="33">
        <v>10911</v>
      </c>
      <c r="B9031" s="33" t="s">
        <v>184</v>
      </c>
      <c r="C9031" s="33">
        <v>105</v>
      </c>
      <c r="D9031" s="33" t="s">
        <v>853</v>
      </c>
      <c r="E9031" s="33"/>
      <c r="F9031" s="33" t="s">
        <v>859</v>
      </c>
      <c r="G9031" s="34">
        <v>6</v>
      </c>
      <c r="H9031" s="33">
        <v>40</v>
      </c>
      <c r="I9031" s="33">
        <v>17.100000000000001</v>
      </c>
      <c r="J9031" s="33">
        <v>19.8</v>
      </c>
      <c r="K9031" s="37">
        <v>1490</v>
      </c>
      <c r="L9031" s="35">
        <v>1.3965860267499894</v>
      </c>
      <c r="M9031" s="33"/>
      <c r="N9031" s="33">
        <v>404.733</v>
      </c>
      <c r="O9031" s="33">
        <v>138.62</v>
      </c>
      <c r="P9031" s="33"/>
      <c r="Q9031" s="33">
        <v>14.729999999999999</v>
      </c>
      <c r="R9031" s="33">
        <v>8.2200000000000006</v>
      </c>
      <c r="S9031" s="33"/>
      <c r="T9031" s="33"/>
      <c r="U9031" s="33"/>
      <c r="V9031" s="33"/>
      <c r="W9031" s="33"/>
      <c r="Y9031" s="33"/>
      <c r="Z9031" s="33"/>
      <c r="AA9031" s="33"/>
      <c r="AB9031" s="33"/>
      <c r="AC9031" s="33"/>
      <c r="AD9031" s="33"/>
      <c r="AE9031" s="33"/>
      <c r="AF9031" s="33"/>
      <c r="AG9031" s="33"/>
      <c r="AH9031" s="33"/>
      <c r="AI9031" s="33"/>
      <c r="AJ9031" s="33" t="s">
        <v>413</v>
      </c>
      <c r="AK9031" s="36">
        <v>40.880000000000003</v>
      </c>
      <c r="AL9031" s="36">
        <v>123.91</v>
      </c>
      <c r="AM9031" s="33">
        <v>259</v>
      </c>
      <c r="AN9031" s="37"/>
      <c r="AP9031" s="33"/>
      <c r="AQ9031">
        <v>80426</v>
      </c>
      <c r="AR9031" s="33" t="s">
        <v>1701</v>
      </c>
    </row>
    <row r="9032" spans="1:44" x14ac:dyDescent="0.25">
      <c r="A9032" s="33">
        <v>10912</v>
      </c>
      <c r="B9032" s="33" t="s">
        <v>184</v>
      </c>
      <c r="C9032" s="33">
        <v>105</v>
      </c>
      <c r="D9032" s="33" t="s">
        <v>853</v>
      </c>
      <c r="E9032" s="33"/>
      <c r="F9032" s="33" t="s">
        <v>859</v>
      </c>
      <c r="G9032" s="34">
        <v>5</v>
      </c>
      <c r="H9032" s="33">
        <v>40</v>
      </c>
      <c r="I9032" s="33">
        <v>17.5</v>
      </c>
      <c r="J9032" s="33">
        <v>21.1</v>
      </c>
      <c r="K9032" s="37">
        <v>1170</v>
      </c>
      <c r="L9032" s="35">
        <v>1.1743660280426722</v>
      </c>
      <c r="M9032" s="33"/>
      <c r="N9032" s="33">
        <v>367.30200000000002</v>
      </c>
      <c r="O9032" s="33">
        <v>120.52</v>
      </c>
      <c r="P9032" s="33"/>
      <c r="Q9032" s="33">
        <v>15.14</v>
      </c>
      <c r="R9032" s="33">
        <v>9.34</v>
      </c>
      <c r="S9032" s="33"/>
      <c r="T9032" s="33"/>
      <c r="U9032" s="33"/>
      <c r="V9032" s="33"/>
      <c r="W9032" s="33"/>
      <c r="Y9032" s="33"/>
      <c r="Z9032" s="33"/>
      <c r="AA9032" s="33"/>
      <c r="AB9032" s="33"/>
      <c r="AC9032" s="33"/>
      <c r="AD9032" s="33"/>
      <c r="AE9032" s="33"/>
      <c r="AF9032" s="33"/>
      <c r="AG9032" s="33"/>
      <c r="AH9032" s="33"/>
      <c r="AI9032" s="33"/>
      <c r="AJ9032" s="33" t="s">
        <v>413</v>
      </c>
      <c r="AK9032" s="36">
        <v>40.880000000000003</v>
      </c>
      <c r="AL9032" s="36">
        <v>123.91</v>
      </c>
      <c r="AM9032" s="33">
        <v>259</v>
      </c>
      <c r="AN9032" s="37"/>
      <c r="AP9032" s="33"/>
      <c r="AQ9032">
        <v>80426</v>
      </c>
      <c r="AR9032" s="33" t="s">
        <v>1701</v>
      </c>
    </row>
    <row r="9033" spans="1:44" x14ac:dyDescent="0.25">
      <c r="A9033" s="33">
        <v>10913</v>
      </c>
      <c r="B9033" s="33" t="s">
        <v>184</v>
      </c>
      <c r="C9033" s="33">
        <v>105</v>
      </c>
      <c r="D9033" s="33" t="s">
        <v>853</v>
      </c>
      <c r="E9033" s="33"/>
      <c r="F9033" s="33" t="s">
        <v>859</v>
      </c>
      <c r="G9033" s="34">
        <v>5</v>
      </c>
      <c r="H9033" s="33">
        <v>40</v>
      </c>
      <c r="I9033" s="33">
        <v>18.5</v>
      </c>
      <c r="J9033" s="33">
        <v>22.7</v>
      </c>
      <c r="K9033" s="37">
        <v>950</v>
      </c>
      <c r="L9033" s="35">
        <v>1.0663739854360736</v>
      </c>
      <c r="M9033" s="33"/>
      <c r="N9033" s="33">
        <v>361.86900000000003</v>
      </c>
      <c r="O9033" s="33">
        <v>138.4</v>
      </c>
      <c r="P9033" s="33"/>
      <c r="Q9033" s="33">
        <v>12.41</v>
      </c>
      <c r="R9033" s="33">
        <v>8.48</v>
      </c>
      <c r="S9033" s="33"/>
      <c r="T9033" s="33"/>
      <c r="U9033" s="33"/>
      <c r="V9033" s="33"/>
      <c r="W9033" s="33"/>
      <c r="Y9033" s="33"/>
      <c r="Z9033" s="33"/>
      <c r="AA9033" s="33"/>
      <c r="AB9033" s="33"/>
      <c r="AC9033" s="33"/>
      <c r="AD9033" s="33"/>
      <c r="AE9033" s="33"/>
      <c r="AF9033" s="33"/>
      <c r="AG9033" s="33"/>
      <c r="AH9033" s="33"/>
      <c r="AI9033" s="33"/>
      <c r="AJ9033" s="33" t="s">
        <v>413</v>
      </c>
      <c r="AK9033" s="36">
        <v>40.880000000000003</v>
      </c>
      <c r="AL9033" s="36">
        <v>123.91</v>
      </c>
      <c r="AM9033" s="33">
        <v>259</v>
      </c>
      <c r="AN9033" s="37"/>
      <c r="AP9033" s="33"/>
      <c r="AQ9033">
        <v>80426</v>
      </c>
      <c r="AR9033" s="33" t="s">
        <v>1701</v>
      </c>
    </row>
    <row r="9034" spans="1:44" x14ac:dyDescent="0.25">
      <c r="A9034" s="33">
        <v>10914</v>
      </c>
      <c r="B9034" s="33" t="s">
        <v>184</v>
      </c>
      <c r="C9034" s="33">
        <v>105</v>
      </c>
      <c r="D9034" s="33" t="s">
        <v>853</v>
      </c>
      <c r="E9034" s="33"/>
      <c r="F9034" s="33" t="s">
        <v>859</v>
      </c>
      <c r="G9034" s="34">
        <v>5</v>
      </c>
      <c r="H9034" s="33">
        <v>45</v>
      </c>
      <c r="I9034" s="33">
        <v>19.5</v>
      </c>
      <c r="J9034" s="33">
        <v>20.9</v>
      </c>
      <c r="K9034" s="37">
        <v>1280</v>
      </c>
      <c r="L9034" s="35">
        <v>0.93228921003441456</v>
      </c>
      <c r="M9034" s="33"/>
      <c r="N9034" s="33">
        <v>341.54899999999998</v>
      </c>
      <c r="O9034" s="33">
        <v>157.91</v>
      </c>
      <c r="P9034" s="33"/>
      <c r="Q9034" s="33">
        <v>27.86</v>
      </c>
      <c r="R9034" s="33">
        <v>10.14</v>
      </c>
      <c r="S9034" s="33"/>
      <c r="T9034" s="33"/>
      <c r="U9034" s="33"/>
      <c r="V9034" s="33"/>
      <c r="W9034" s="33"/>
      <c r="Y9034" s="33"/>
      <c r="Z9034" s="33"/>
      <c r="AA9034" s="33"/>
      <c r="AB9034" s="33"/>
      <c r="AC9034" s="33"/>
      <c r="AD9034" s="33"/>
      <c r="AE9034" s="33"/>
      <c r="AF9034" s="33"/>
      <c r="AG9034" s="33"/>
      <c r="AH9034" s="33"/>
      <c r="AI9034" s="33"/>
      <c r="AJ9034" s="33" t="s">
        <v>413</v>
      </c>
      <c r="AK9034" s="36">
        <v>40.880000000000003</v>
      </c>
      <c r="AL9034" s="36">
        <v>123.91</v>
      </c>
      <c r="AM9034" s="33">
        <v>259</v>
      </c>
      <c r="AN9034" s="37"/>
      <c r="AP9034" s="33"/>
      <c r="AQ9034">
        <v>80426</v>
      </c>
      <c r="AR9034" s="33" t="s">
        <v>1701</v>
      </c>
    </row>
    <row r="9035" spans="1:44" x14ac:dyDescent="0.25">
      <c r="A9035" s="33">
        <v>10915</v>
      </c>
      <c r="B9035" s="33" t="s">
        <v>184</v>
      </c>
      <c r="C9035" s="33">
        <v>105</v>
      </c>
      <c r="D9035" s="33" t="s">
        <v>853</v>
      </c>
      <c r="E9035" s="33"/>
      <c r="F9035" s="33" t="s">
        <v>859</v>
      </c>
      <c r="G9035" s="34">
        <v>4</v>
      </c>
      <c r="H9035" s="33">
        <v>45</v>
      </c>
      <c r="I9035" s="33">
        <v>19.899999999999999</v>
      </c>
      <c r="J9035" s="33">
        <v>23.3</v>
      </c>
      <c r="K9035" s="37">
        <v>1020</v>
      </c>
      <c r="L9035" s="35">
        <v>0.90593577094048583</v>
      </c>
      <c r="M9035" s="33"/>
      <c r="N9035" s="33">
        <v>361.78699999999998</v>
      </c>
      <c r="O9035" s="33">
        <v>158.19999999999999</v>
      </c>
      <c r="P9035" s="33"/>
      <c r="Q9035" s="33">
        <v>22.220000000000002</v>
      </c>
      <c r="R9035" s="33">
        <v>10.02</v>
      </c>
      <c r="S9035" s="33"/>
      <c r="T9035" s="33"/>
      <c r="U9035" s="33"/>
      <c r="V9035" s="33"/>
      <c r="W9035" s="33"/>
      <c r="Y9035" s="33"/>
      <c r="Z9035" s="33"/>
      <c r="AA9035" s="33"/>
      <c r="AB9035" s="33"/>
      <c r="AC9035" s="33"/>
      <c r="AD9035" s="33"/>
      <c r="AE9035" s="33"/>
      <c r="AF9035" s="33"/>
      <c r="AG9035" s="33"/>
      <c r="AH9035" s="33"/>
      <c r="AI9035" s="33"/>
      <c r="AJ9035" s="33" t="s">
        <v>413</v>
      </c>
      <c r="AK9035" s="36">
        <v>40.880000000000003</v>
      </c>
      <c r="AL9035" s="36">
        <v>123.91</v>
      </c>
      <c r="AM9035" s="33">
        <v>259</v>
      </c>
      <c r="AN9035" s="37"/>
      <c r="AP9035" s="33"/>
      <c r="AQ9035">
        <v>80426</v>
      </c>
      <c r="AR9035" s="33" t="s">
        <v>1701</v>
      </c>
    </row>
    <row r="9036" spans="1:44" x14ac:dyDescent="0.25">
      <c r="A9036" s="33">
        <v>10916</v>
      </c>
      <c r="B9036" s="33" t="s">
        <v>184</v>
      </c>
      <c r="C9036" s="33">
        <v>105</v>
      </c>
      <c r="D9036" s="33" t="s">
        <v>853</v>
      </c>
      <c r="E9036" s="33"/>
      <c r="F9036" s="33" t="s">
        <v>859</v>
      </c>
      <c r="G9036" s="34">
        <v>4</v>
      </c>
      <c r="H9036" s="33">
        <v>45</v>
      </c>
      <c r="I9036" s="33">
        <v>20.100000000000001</v>
      </c>
      <c r="J9036" s="33">
        <v>24.5</v>
      </c>
      <c r="K9036" s="37">
        <v>820</v>
      </c>
      <c r="L9036" s="35">
        <v>0.80438096426222583</v>
      </c>
      <c r="M9036" s="33"/>
      <c r="N9036" s="33">
        <v>325.92700000000002</v>
      </c>
      <c r="O9036" s="33">
        <v>148.6</v>
      </c>
      <c r="P9036" s="33"/>
      <c r="Q9036" s="33">
        <v>29.910000000000004</v>
      </c>
      <c r="R9036" s="33">
        <v>10.29</v>
      </c>
      <c r="S9036" s="33"/>
      <c r="T9036" s="33"/>
      <c r="U9036" s="33"/>
      <c r="V9036" s="33"/>
      <c r="W9036" s="33"/>
      <c r="Y9036" s="33"/>
      <c r="Z9036" s="33"/>
      <c r="AA9036" s="33"/>
      <c r="AB9036" s="33"/>
      <c r="AC9036" s="33"/>
      <c r="AD9036" s="33"/>
      <c r="AE9036" s="33"/>
      <c r="AF9036" s="33"/>
      <c r="AG9036" s="33"/>
      <c r="AH9036" s="33"/>
      <c r="AI9036" s="33"/>
      <c r="AJ9036" s="33" t="s">
        <v>413</v>
      </c>
      <c r="AK9036" s="36">
        <v>40.880000000000003</v>
      </c>
      <c r="AL9036" s="36">
        <v>123.91</v>
      </c>
      <c r="AM9036" s="33">
        <v>259</v>
      </c>
      <c r="AN9036" s="37"/>
      <c r="AP9036" s="33"/>
      <c r="AQ9036">
        <v>80426</v>
      </c>
      <c r="AR9036" s="33" t="s">
        <v>1701</v>
      </c>
    </row>
    <row r="9037" spans="1:44" x14ac:dyDescent="0.25">
      <c r="A9037" s="33">
        <v>10917</v>
      </c>
      <c r="B9037" s="33" t="s">
        <v>184</v>
      </c>
      <c r="C9037" s="33">
        <v>105</v>
      </c>
      <c r="D9037" s="33" t="s">
        <v>853</v>
      </c>
      <c r="E9037" s="33"/>
      <c r="F9037" s="33" t="s">
        <v>859</v>
      </c>
      <c r="G9037" s="34">
        <v>4</v>
      </c>
      <c r="H9037" s="33">
        <v>45</v>
      </c>
      <c r="I9037" s="33">
        <v>21.2</v>
      </c>
      <c r="J9037" s="33">
        <v>28.4</v>
      </c>
      <c r="K9037" s="37">
        <v>505</v>
      </c>
      <c r="L9037" s="35">
        <v>0.72421222526694484</v>
      </c>
      <c r="M9037" s="33"/>
      <c r="N9037" s="33">
        <v>316.88799999999998</v>
      </c>
      <c r="O9037" s="33">
        <v>128.19</v>
      </c>
      <c r="P9037" s="33"/>
      <c r="Q9037" s="33">
        <v>23.8</v>
      </c>
      <c r="R9037" s="33">
        <v>8.23</v>
      </c>
      <c r="S9037" s="33"/>
      <c r="T9037" s="33"/>
      <c r="U9037" s="33"/>
      <c r="V9037" s="33"/>
      <c r="W9037" s="33"/>
      <c r="Y9037" s="33"/>
      <c r="Z9037" s="33"/>
      <c r="AA9037" s="33"/>
      <c r="AB9037" s="33"/>
      <c r="AC9037" s="33"/>
      <c r="AD9037" s="33"/>
      <c r="AE9037" s="33"/>
      <c r="AF9037" s="33"/>
      <c r="AG9037" s="33"/>
      <c r="AH9037" s="33"/>
      <c r="AI9037" s="33"/>
      <c r="AJ9037" s="33" t="s">
        <v>413</v>
      </c>
      <c r="AK9037" s="36">
        <v>40.880000000000003</v>
      </c>
      <c r="AL9037" s="36">
        <v>123.91</v>
      </c>
      <c r="AM9037" s="33">
        <v>259</v>
      </c>
      <c r="AN9037" s="37"/>
      <c r="AP9037" s="33"/>
      <c r="AQ9037">
        <v>80426</v>
      </c>
      <c r="AR9037" s="33" t="s">
        <v>1701</v>
      </c>
    </row>
    <row r="9038" spans="1:44" x14ac:dyDescent="0.25">
      <c r="A9038" s="33">
        <v>10918</v>
      </c>
      <c r="B9038" s="33" t="s">
        <v>990</v>
      </c>
      <c r="C9038" s="33">
        <v>180</v>
      </c>
      <c r="D9038" s="33" t="s">
        <v>851</v>
      </c>
      <c r="E9038" s="33"/>
      <c r="F9038" s="33" t="s">
        <v>859</v>
      </c>
      <c r="G9038" s="34"/>
      <c r="H9038" s="33">
        <v>26</v>
      </c>
      <c r="I9038" s="33"/>
      <c r="J9038" s="33"/>
      <c r="K9038" s="37"/>
      <c r="L9038" s="35"/>
      <c r="M9038" s="33"/>
      <c r="N9038" s="33"/>
      <c r="O9038" s="33">
        <v>153.25</v>
      </c>
      <c r="P9038" s="33"/>
      <c r="Q9038" s="33"/>
      <c r="R9038" s="33"/>
      <c r="S9038" s="33"/>
      <c r="T9038" s="33"/>
      <c r="U9038" s="33"/>
      <c r="V9038" s="33"/>
      <c r="W9038" s="33"/>
      <c r="Y9038" s="33">
        <v>2.88</v>
      </c>
      <c r="Z9038" s="33"/>
      <c r="AA9038" s="33"/>
      <c r="AB9038" s="33"/>
      <c r="AC9038" s="33">
        <v>5.88</v>
      </c>
      <c r="AD9038" s="33"/>
      <c r="AE9038" s="33"/>
      <c r="AF9038" s="33">
        <v>0</v>
      </c>
      <c r="AG9038" s="33"/>
      <c r="AH9038" s="33"/>
      <c r="AI9038" s="33">
        <v>3.25</v>
      </c>
      <c r="AJ9038" s="33" t="s">
        <v>413</v>
      </c>
      <c r="AK9038" s="36">
        <v>26.1</v>
      </c>
      <c r="AL9038" s="36">
        <v>118.2</v>
      </c>
      <c r="AM9038" s="33">
        <v>288</v>
      </c>
      <c r="AN9038" s="37"/>
      <c r="AO9038" s="33">
        <v>1</v>
      </c>
      <c r="AP9038" s="33"/>
      <c r="AQ9038">
        <v>40118</v>
      </c>
      <c r="AR9038" s="33" t="s">
        <v>1702</v>
      </c>
    </row>
    <row r="9039" spans="1:44" x14ac:dyDescent="0.25">
      <c r="A9039" s="33">
        <v>10919</v>
      </c>
      <c r="B9039" s="33" t="s">
        <v>990</v>
      </c>
      <c r="C9039" s="33">
        <v>180</v>
      </c>
      <c r="D9039" s="33" t="s">
        <v>851</v>
      </c>
      <c r="E9039" s="33"/>
      <c r="F9039" s="33" t="s">
        <v>859</v>
      </c>
      <c r="G9039" s="34"/>
      <c r="H9039" s="33">
        <v>34</v>
      </c>
      <c r="I9039" s="33"/>
      <c r="J9039" s="33"/>
      <c r="K9039" s="37"/>
      <c r="L9039" s="35"/>
      <c r="M9039" s="33"/>
      <c r="N9039" s="33"/>
      <c r="O9039" s="33">
        <v>244.02</v>
      </c>
      <c r="P9039" s="33"/>
      <c r="Q9039" s="33"/>
      <c r="R9039" s="33"/>
      <c r="S9039" s="33"/>
      <c r="T9039" s="33"/>
      <c r="U9039" s="33"/>
      <c r="V9039" s="33"/>
      <c r="W9039" s="33"/>
      <c r="Y9039" s="33">
        <v>3.88</v>
      </c>
      <c r="Z9039" s="33"/>
      <c r="AA9039" s="33"/>
      <c r="AB9039" s="33"/>
      <c r="AC9039" s="33">
        <v>5.25</v>
      </c>
      <c r="AD9039" s="33"/>
      <c r="AE9039" s="33"/>
      <c r="AF9039" s="33">
        <v>0</v>
      </c>
      <c r="AG9039" s="33"/>
      <c r="AH9039" s="33"/>
      <c r="AI9039" s="33">
        <v>3.41</v>
      </c>
      <c r="AJ9039" s="33" t="s">
        <v>413</v>
      </c>
      <c r="AK9039" s="36">
        <v>26.1</v>
      </c>
      <c r="AL9039" s="36">
        <v>118.2</v>
      </c>
      <c r="AM9039" s="33">
        <v>288</v>
      </c>
      <c r="AN9039" s="37"/>
      <c r="AO9039" s="33">
        <v>1</v>
      </c>
      <c r="AP9039" s="33"/>
      <c r="AQ9039">
        <v>40118</v>
      </c>
      <c r="AR9039" s="33" t="s">
        <v>1702</v>
      </c>
    </row>
    <row r="9040" spans="1:44" x14ac:dyDescent="0.25">
      <c r="A9040" s="33">
        <v>10920</v>
      </c>
      <c r="B9040" s="33" t="s">
        <v>990</v>
      </c>
      <c r="C9040" s="33">
        <v>180</v>
      </c>
      <c r="D9040" s="33" t="s">
        <v>851</v>
      </c>
      <c r="E9040" s="33"/>
      <c r="F9040" s="33" t="s">
        <v>859</v>
      </c>
      <c r="G9040" s="34"/>
      <c r="H9040" s="33">
        <v>42</v>
      </c>
      <c r="I9040" s="33"/>
      <c r="J9040" s="33"/>
      <c r="K9040" s="37"/>
      <c r="L9040" s="35"/>
      <c r="M9040" s="33"/>
      <c r="N9040" s="33"/>
      <c r="O9040" s="33">
        <v>270.93</v>
      </c>
      <c r="P9040" s="33"/>
      <c r="Q9040" s="33"/>
      <c r="R9040" s="33"/>
      <c r="S9040" s="33"/>
      <c r="T9040" s="33"/>
      <c r="U9040" s="33"/>
      <c r="V9040" s="33"/>
      <c r="W9040" s="33"/>
      <c r="Y9040" s="33">
        <v>6.67</v>
      </c>
      <c r="Z9040" s="33"/>
      <c r="AA9040" s="33"/>
      <c r="AB9040" s="33"/>
      <c r="AC9040" s="33">
        <v>5.25</v>
      </c>
      <c r="AD9040" s="33"/>
      <c r="AE9040" s="33"/>
      <c r="AF9040" s="33">
        <v>0</v>
      </c>
      <c r="AG9040" s="33"/>
      <c r="AH9040" s="33"/>
      <c r="AI9040" s="33">
        <v>3.38</v>
      </c>
      <c r="AJ9040" s="33" t="s">
        <v>413</v>
      </c>
      <c r="AK9040" s="36">
        <v>26.1</v>
      </c>
      <c r="AL9040" s="36">
        <v>118.2</v>
      </c>
      <c r="AM9040" s="33">
        <v>288</v>
      </c>
      <c r="AN9040" s="37"/>
      <c r="AO9040" s="33">
        <v>1</v>
      </c>
      <c r="AP9040" s="33"/>
      <c r="AQ9040">
        <v>40118</v>
      </c>
      <c r="AR9040" s="33" t="s">
        <v>1702</v>
      </c>
    </row>
    <row r="9041" spans="1:44" x14ac:dyDescent="0.25">
      <c r="A9041" s="33">
        <v>10921</v>
      </c>
      <c r="B9041" s="33" t="s">
        <v>167</v>
      </c>
      <c r="C9041" s="33">
        <v>180</v>
      </c>
      <c r="D9041" s="1" t="s">
        <v>148</v>
      </c>
      <c r="E9041" s="33"/>
      <c r="F9041" s="33" t="s">
        <v>859</v>
      </c>
      <c r="G9041" s="34"/>
      <c r="H9041" s="33">
        <v>20</v>
      </c>
      <c r="I9041" s="33"/>
      <c r="J9041" s="33"/>
      <c r="K9041" s="37">
        <v>3600</v>
      </c>
      <c r="L9041" s="35"/>
      <c r="M9041" s="33"/>
      <c r="N9041" s="33"/>
      <c r="O9041" s="33">
        <v>80.099999999999994</v>
      </c>
      <c r="P9041" s="33"/>
      <c r="Q9041" s="33">
        <v>18.150000000000002</v>
      </c>
      <c r="R9041" s="33">
        <v>19.05</v>
      </c>
      <c r="S9041" s="33"/>
      <c r="T9041" s="33"/>
      <c r="U9041" s="33"/>
      <c r="V9041" s="33"/>
      <c r="W9041" s="33"/>
      <c r="Y9041" s="33"/>
      <c r="Z9041" s="33"/>
      <c r="AA9041" s="33"/>
      <c r="AB9041" s="33"/>
      <c r="AC9041" s="33"/>
      <c r="AD9041" s="33"/>
      <c r="AE9041" s="33"/>
      <c r="AF9041" s="33"/>
      <c r="AG9041" s="33"/>
      <c r="AH9041" s="33"/>
      <c r="AI9041" s="33"/>
      <c r="AJ9041" s="33" t="s">
        <v>413</v>
      </c>
      <c r="AK9041" s="36">
        <v>31.33</v>
      </c>
      <c r="AL9041" s="36">
        <v>119.76</v>
      </c>
      <c r="AM9041" s="33">
        <v>185</v>
      </c>
      <c r="AN9041" s="33"/>
      <c r="AO9041" s="33">
        <v>1</v>
      </c>
      <c r="AP9041" s="33"/>
      <c r="AQ9041">
        <v>80415</v>
      </c>
      <c r="AR9041" s="33" t="s">
        <v>1703</v>
      </c>
    </row>
    <row r="9042" spans="1:44" x14ac:dyDescent="0.25">
      <c r="A9042" s="33">
        <v>10922</v>
      </c>
      <c r="B9042" s="33" t="s">
        <v>167</v>
      </c>
      <c r="C9042" s="33">
        <v>180</v>
      </c>
      <c r="D9042" s="1" t="s">
        <v>148</v>
      </c>
      <c r="E9042" s="33"/>
      <c r="F9042" s="33" t="s">
        <v>859</v>
      </c>
      <c r="G9042" s="34"/>
      <c r="H9042" s="33">
        <v>20</v>
      </c>
      <c r="I9042" s="33"/>
      <c r="J9042" s="33"/>
      <c r="K9042" s="37">
        <v>2475</v>
      </c>
      <c r="L9042" s="35"/>
      <c r="M9042" s="33"/>
      <c r="N9042" s="33"/>
      <c r="O9042" s="33">
        <v>72.900000000000006</v>
      </c>
      <c r="P9042" s="33"/>
      <c r="Q9042" s="33">
        <v>22.200000000000003</v>
      </c>
      <c r="R9042" s="33">
        <v>21</v>
      </c>
      <c r="S9042" s="33"/>
      <c r="T9042" s="33"/>
      <c r="U9042" s="33"/>
      <c r="V9042" s="33"/>
      <c r="W9042" s="33"/>
      <c r="Y9042" s="33"/>
      <c r="Z9042" s="33"/>
      <c r="AA9042" s="33"/>
      <c r="AB9042" s="33"/>
      <c r="AC9042" s="33"/>
      <c r="AD9042" s="33"/>
      <c r="AE9042" s="33"/>
      <c r="AF9042" s="33"/>
      <c r="AG9042" s="33"/>
      <c r="AH9042" s="33"/>
      <c r="AI9042" s="33"/>
      <c r="AJ9042" s="33" t="s">
        <v>413</v>
      </c>
      <c r="AK9042" s="36">
        <v>31.33</v>
      </c>
      <c r="AL9042" s="36">
        <v>119.76</v>
      </c>
      <c r="AM9042" s="33">
        <v>185</v>
      </c>
      <c r="AN9042" s="33"/>
      <c r="AO9042" s="33">
        <v>1</v>
      </c>
      <c r="AP9042" s="33"/>
      <c r="AQ9042">
        <v>80415</v>
      </c>
      <c r="AR9042" s="33" t="s">
        <v>1703</v>
      </c>
    </row>
    <row r="9043" spans="1:44" x14ac:dyDescent="0.25">
      <c r="A9043" s="33">
        <v>10923</v>
      </c>
      <c r="B9043" s="33" t="s">
        <v>167</v>
      </c>
      <c r="C9043" s="33">
        <v>180</v>
      </c>
      <c r="D9043" s="1" t="s">
        <v>148</v>
      </c>
      <c r="E9043" s="33"/>
      <c r="F9043" s="33" t="s">
        <v>859</v>
      </c>
      <c r="G9043" s="34"/>
      <c r="H9043" s="33">
        <v>20</v>
      </c>
      <c r="I9043" s="33"/>
      <c r="J9043" s="33"/>
      <c r="K9043" s="37">
        <v>1800</v>
      </c>
      <c r="L9043" s="35"/>
      <c r="M9043" s="33"/>
      <c r="N9043" s="33"/>
      <c r="O9043" s="33">
        <v>75.75</v>
      </c>
      <c r="P9043" s="33"/>
      <c r="Q9043" s="33">
        <v>17.099999999999998</v>
      </c>
      <c r="R9043" s="33">
        <v>17.55</v>
      </c>
      <c r="S9043" s="33"/>
      <c r="T9043" s="33"/>
      <c r="U9043" s="33"/>
      <c r="V9043" s="33"/>
      <c r="W9043" s="33"/>
      <c r="Y9043" s="33"/>
      <c r="Z9043" s="33"/>
      <c r="AA9043" s="33"/>
      <c r="AB9043" s="33"/>
      <c r="AC9043" s="33"/>
      <c r="AD9043" s="33"/>
      <c r="AE9043" s="33"/>
      <c r="AF9043" s="33"/>
      <c r="AG9043" s="33"/>
      <c r="AH9043" s="33"/>
      <c r="AI9043" s="33"/>
      <c r="AJ9043" s="33" t="s">
        <v>413</v>
      </c>
      <c r="AK9043" s="36">
        <v>31.33</v>
      </c>
      <c r="AL9043" s="36">
        <v>119.76</v>
      </c>
      <c r="AM9043" s="33">
        <v>185</v>
      </c>
      <c r="AN9043" s="33"/>
      <c r="AO9043" s="33">
        <v>1</v>
      </c>
      <c r="AP9043" s="33"/>
      <c r="AQ9043">
        <v>80415</v>
      </c>
      <c r="AR9043" s="33" t="s">
        <v>1703</v>
      </c>
    </row>
    <row r="9044" spans="1:44" x14ac:dyDescent="0.25">
      <c r="A9044" s="33">
        <v>10924</v>
      </c>
      <c r="B9044" s="33" t="s">
        <v>1055</v>
      </c>
      <c r="C9044" s="33">
        <v>180</v>
      </c>
      <c r="D9044" s="33"/>
      <c r="E9044" s="33"/>
      <c r="F9044" s="33" t="s">
        <v>859</v>
      </c>
      <c r="G9044" s="34"/>
      <c r="H9044" s="33">
        <v>16</v>
      </c>
      <c r="I9044" s="33">
        <v>12.2</v>
      </c>
      <c r="J9044" s="33">
        <v>14.9</v>
      </c>
      <c r="K9044" s="37">
        <v>2235</v>
      </c>
      <c r="L9044" s="35"/>
      <c r="M9044" s="33"/>
      <c r="N9044" s="33">
        <v>254</v>
      </c>
      <c r="O9044" s="33">
        <v>67.349999999999994</v>
      </c>
      <c r="P9044" s="33"/>
      <c r="Q9044" s="33"/>
      <c r="R9044" s="33"/>
      <c r="S9044" s="33"/>
      <c r="T9044" s="33"/>
      <c r="U9044" s="33"/>
      <c r="V9044" s="33"/>
      <c r="W9044" s="33"/>
      <c r="Y9044" s="33"/>
      <c r="Z9044" s="33"/>
      <c r="AA9044" s="33"/>
      <c r="AB9044" s="33"/>
      <c r="AC9044" s="33"/>
      <c r="AD9044" s="33"/>
      <c r="AE9044" s="33"/>
      <c r="AF9044" s="33"/>
      <c r="AG9044" s="33"/>
      <c r="AH9044" s="33"/>
      <c r="AI9044" s="33"/>
      <c r="AJ9044" s="33" t="s">
        <v>413</v>
      </c>
      <c r="AK9044" s="36">
        <v>29.91</v>
      </c>
      <c r="AL9044" s="36">
        <v>103.37</v>
      </c>
      <c r="AM9044" s="33">
        <v>1100</v>
      </c>
      <c r="AN9044" s="33"/>
      <c r="AP9044" s="33"/>
      <c r="AQ9044">
        <v>80437</v>
      </c>
      <c r="AR9044" s="33" t="s">
        <v>1704</v>
      </c>
    </row>
    <row r="9045" spans="1:44" x14ac:dyDescent="0.25">
      <c r="A9045" s="33">
        <v>10925</v>
      </c>
      <c r="B9045" s="33" t="s">
        <v>1055</v>
      </c>
      <c r="C9045" s="33">
        <v>180</v>
      </c>
      <c r="D9045" s="33"/>
      <c r="E9045" s="33"/>
      <c r="F9045" s="33" t="s">
        <v>859</v>
      </c>
      <c r="G9045" s="34"/>
      <c r="H9045" s="33">
        <v>18</v>
      </c>
      <c r="I9045" s="33">
        <v>14.7</v>
      </c>
      <c r="J9045" s="33">
        <v>17.399999999999999</v>
      </c>
      <c r="K9045" s="37">
        <v>1725</v>
      </c>
      <c r="L9045" s="35"/>
      <c r="M9045" s="33"/>
      <c r="N9045" s="33">
        <v>305</v>
      </c>
      <c r="O9045" s="33">
        <v>73.489999999999995</v>
      </c>
      <c r="P9045" s="33"/>
      <c r="Q9045" s="33"/>
      <c r="R9045" s="33"/>
      <c r="S9045" s="33"/>
      <c r="T9045" s="33"/>
      <c r="U9045" s="33"/>
      <c r="V9045" s="33"/>
      <c r="W9045" s="33"/>
      <c r="Y9045" s="33"/>
      <c r="Z9045" s="33"/>
      <c r="AA9045" s="33"/>
      <c r="AB9045" s="33"/>
      <c r="AC9045" s="33"/>
      <c r="AD9045" s="33"/>
      <c r="AE9045" s="33"/>
      <c r="AF9045" s="33"/>
      <c r="AG9045" s="33"/>
      <c r="AH9045" s="33"/>
      <c r="AI9045" s="33"/>
      <c r="AJ9045" s="33" t="s">
        <v>413</v>
      </c>
      <c r="AK9045" s="36">
        <v>29.91</v>
      </c>
      <c r="AL9045" s="36">
        <v>103.37</v>
      </c>
      <c r="AM9045" s="33">
        <v>1290</v>
      </c>
      <c r="AN9045" s="33"/>
      <c r="AP9045" s="33"/>
      <c r="AQ9045">
        <v>80437</v>
      </c>
      <c r="AR9045" s="33" t="s">
        <v>1704</v>
      </c>
    </row>
    <row r="9046" spans="1:44" x14ac:dyDescent="0.25">
      <c r="A9046" s="33">
        <v>10926</v>
      </c>
      <c r="B9046" s="33" t="s">
        <v>1055</v>
      </c>
      <c r="C9046" s="33">
        <v>180</v>
      </c>
      <c r="D9046" s="33"/>
      <c r="E9046" s="33"/>
      <c r="F9046" s="33" t="s">
        <v>859</v>
      </c>
      <c r="G9046" s="34"/>
      <c r="H9046" s="33">
        <v>17</v>
      </c>
      <c r="I9046" s="33">
        <v>13.3</v>
      </c>
      <c r="J9046" s="33">
        <v>15.8</v>
      </c>
      <c r="K9046" s="37">
        <v>2055</v>
      </c>
      <c r="L9046" s="35"/>
      <c r="M9046" s="33"/>
      <c r="N9046" s="33">
        <v>276</v>
      </c>
      <c r="O9046" s="33">
        <v>70.73</v>
      </c>
      <c r="P9046" s="33"/>
      <c r="Q9046" s="33"/>
      <c r="R9046" s="33"/>
      <c r="S9046" s="33"/>
      <c r="T9046" s="33"/>
      <c r="U9046" s="33"/>
      <c r="V9046" s="33"/>
      <c r="W9046" s="33"/>
      <c r="Y9046" s="33"/>
      <c r="Z9046" s="33"/>
      <c r="AA9046" s="33"/>
      <c r="AB9046" s="33"/>
      <c r="AC9046" s="33"/>
      <c r="AD9046" s="33"/>
      <c r="AE9046" s="33"/>
      <c r="AF9046" s="33"/>
      <c r="AG9046" s="33"/>
      <c r="AH9046" s="33"/>
      <c r="AI9046" s="33"/>
      <c r="AJ9046" s="33" t="s">
        <v>413</v>
      </c>
      <c r="AK9046" s="36">
        <v>29.91</v>
      </c>
      <c r="AL9046" s="36">
        <v>103.37</v>
      </c>
      <c r="AM9046" s="33">
        <v>1120</v>
      </c>
      <c r="AN9046" s="33"/>
      <c r="AP9046" s="33"/>
      <c r="AQ9046">
        <v>80437</v>
      </c>
      <c r="AR9046" s="33" t="s">
        <v>1704</v>
      </c>
    </row>
    <row r="9047" spans="1:44" x14ac:dyDescent="0.25">
      <c r="A9047" s="33">
        <v>10927</v>
      </c>
      <c r="B9047" s="33" t="s">
        <v>167</v>
      </c>
      <c r="C9047" s="33">
        <v>180</v>
      </c>
      <c r="D9047" s="1" t="s">
        <v>148</v>
      </c>
      <c r="E9047" s="33"/>
      <c r="F9047" s="33" t="s">
        <v>859</v>
      </c>
      <c r="G9047" s="34"/>
      <c r="H9047" s="33">
        <v>5</v>
      </c>
      <c r="I9047" s="33">
        <v>7</v>
      </c>
      <c r="J9047" s="33">
        <v>8.4</v>
      </c>
      <c r="K9047" s="37">
        <v>3420</v>
      </c>
      <c r="L9047" s="35"/>
      <c r="M9047" s="33"/>
      <c r="N9047" s="33">
        <v>75.924000000000007</v>
      </c>
      <c r="O9047" s="33">
        <v>25.376000000000001</v>
      </c>
      <c r="P9047" s="33"/>
      <c r="Q9047" s="33">
        <v>5.9840000000000009</v>
      </c>
      <c r="R9047" s="33">
        <v>7.0119999999999996</v>
      </c>
      <c r="S9047" s="33"/>
      <c r="T9047" s="33"/>
      <c r="U9047" s="33"/>
      <c r="V9047" s="33"/>
      <c r="W9047" s="33"/>
      <c r="Y9047" s="33"/>
      <c r="Z9047" s="33"/>
      <c r="AA9047" s="33"/>
      <c r="AB9047" s="33"/>
      <c r="AC9047" s="33"/>
      <c r="AD9047" s="33"/>
      <c r="AE9047" s="33"/>
      <c r="AF9047" s="33">
        <v>0</v>
      </c>
      <c r="AG9047" s="33"/>
      <c r="AH9047" s="33"/>
      <c r="AI9047" s="33">
        <v>3.641</v>
      </c>
      <c r="AJ9047" s="33" t="s">
        <v>413</v>
      </c>
      <c r="AK9047" s="36">
        <v>23.13</v>
      </c>
      <c r="AL9047" s="36">
        <v>111.83</v>
      </c>
      <c r="AM9047" s="33">
        <v>300</v>
      </c>
      <c r="AN9047" s="33"/>
      <c r="AO9047" s="33">
        <v>1</v>
      </c>
      <c r="AP9047" s="33"/>
      <c r="AQ9047">
        <v>40118</v>
      </c>
      <c r="AR9047" s="33" t="s">
        <v>1705</v>
      </c>
    </row>
    <row r="9048" spans="1:44" x14ac:dyDescent="0.25">
      <c r="A9048" s="33">
        <v>10928</v>
      </c>
      <c r="B9048" s="33" t="s">
        <v>167</v>
      </c>
      <c r="C9048" s="33">
        <v>180</v>
      </c>
      <c r="D9048" s="1" t="s">
        <v>148</v>
      </c>
      <c r="E9048" s="33"/>
      <c r="F9048" s="33" t="s">
        <v>859</v>
      </c>
      <c r="G9048" s="34"/>
      <c r="H9048" s="33">
        <v>5</v>
      </c>
      <c r="I9048" s="33">
        <v>6.3</v>
      </c>
      <c r="J9048" s="33">
        <v>7.2</v>
      </c>
      <c r="K9048" s="37">
        <v>4350</v>
      </c>
      <c r="L9048" s="35"/>
      <c r="M9048" s="33"/>
      <c r="N9048" s="33">
        <v>66.555000000000007</v>
      </c>
      <c r="O9048" s="33">
        <v>22.838000000000001</v>
      </c>
      <c r="P9048" s="33"/>
      <c r="Q9048" s="33">
        <v>5.133</v>
      </c>
      <c r="R9048" s="33">
        <v>5.96</v>
      </c>
      <c r="S9048" s="33"/>
      <c r="T9048" s="33"/>
      <c r="U9048" s="33"/>
      <c r="V9048" s="33"/>
      <c r="W9048" s="33"/>
      <c r="Y9048" s="33"/>
      <c r="Z9048" s="33"/>
      <c r="AA9048" s="33"/>
      <c r="AB9048" s="33"/>
      <c r="AC9048" s="33"/>
      <c r="AD9048" s="33"/>
      <c r="AE9048" s="33"/>
      <c r="AF9048" s="33">
        <v>0</v>
      </c>
      <c r="AG9048" s="33"/>
      <c r="AH9048" s="33"/>
      <c r="AI9048" s="33">
        <v>4.9279999999999999</v>
      </c>
      <c r="AJ9048" s="33" t="s">
        <v>413</v>
      </c>
      <c r="AK9048" s="36">
        <v>23.13</v>
      </c>
      <c r="AL9048" s="36">
        <v>111.83</v>
      </c>
      <c r="AM9048" s="33">
        <v>300</v>
      </c>
      <c r="AN9048" s="33"/>
      <c r="AO9048" s="33">
        <v>1</v>
      </c>
      <c r="AP9048" s="33"/>
      <c r="AQ9048">
        <v>40118</v>
      </c>
      <c r="AR9048" s="33" t="s">
        <v>1705</v>
      </c>
    </row>
    <row r="9049" spans="1:44" x14ac:dyDescent="0.25">
      <c r="A9049" s="33">
        <v>10929</v>
      </c>
      <c r="B9049" s="33" t="s">
        <v>167</v>
      </c>
      <c r="C9049" s="33">
        <v>180</v>
      </c>
      <c r="D9049" s="1" t="s">
        <v>148</v>
      </c>
      <c r="E9049" s="33"/>
      <c r="F9049" s="33" t="s">
        <v>859</v>
      </c>
      <c r="G9049" s="34"/>
      <c r="H9049" s="33">
        <v>5</v>
      </c>
      <c r="I9049" s="33">
        <v>3.4</v>
      </c>
      <c r="J9049" s="33">
        <v>4.2</v>
      </c>
      <c r="K9049" s="37">
        <v>3315</v>
      </c>
      <c r="L9049" s="35"/>
      <c r="M9049" s="33"/>
      <c r="N9049" s="33">
        <v>12.266</v>
      </c>
      <c r="O9049" s="33">
        <v>7.56</v>
      </c>
      <c r="P9049" s="33"/>
      <c r="Q9049" s="33">
        <v>2.4860000000000002</v>
      </c>
      <c r="R9049" s="33">
        <v>3.4140000000000001</v>
      </c>
      <c r="S9049" s="33"/>
      <c r="T9049" s="33"/>
      <c r="U9049" s="33"/>
      <c r="V9049" s="33"/>
      <c r="W9049" s="33"/>
      <c r="Y9049" s="33"/>
      <c r="Z9049" s="33"/>
      <c r="AA9049" s="33"/>
      <c r="AB9049" s="33"/>
      <c r="AC9049" s="33"/>
      <c r="AD9049" s="33"/>
      <c r="AE9049" s="33"/>
      <c r="AF9049" s="33">
        <v>0</v>
      </c>
      <c r="AG9049" s="33"/>
      <c r="AH9049" s="33"/>
      <c r="AI9049" s="33">
        <v>1.157</v>
      </c>
      <c r="AJ9049" s="33" t="s">
        <v>413</v>
      </c>
      <c r="AK9049" s="36">
        <v>23.13</v>
      </c>
      <c r="AL9049" s="36">
        <v>111.83</v>
      </c>
      <c r="AM9049" s="33">
        <v>300</v>
      </c>
      <c r="AN9049" s="33"/>
      <c r="AO9049" s="33">
        <v>1</v>
      </c>
      <c r="AP9049" s="33"/>
      <c r="AQ9049">
        <v>40118</v>
      </c>
      <c r="AR9049" s="33" t="s">
        <v>1705</v>
      </c>
    </row>
    <row r="9050" spans="1:44" x14ac:dyDescent="0.25">
      <c r="A9050" s="33">
        <v>10930</v>
      </c>
      <c r="B9050" s="33" t="s">
        <v>167</v>
      </c>
      <c r="C9050" s="33">
        <v>180</v>
      </c>
      <c r="D9050" s="1" t="s">
        <v>148</v>
      </c>
      <c r="E9050" s="33"/>
      <c r="F9050" s="33" t="s">
        <v>859</v>
      </c>
      <c r="G9050" s="34"/>
      <c r="H9050" s="33">
        <v>15</v>
      </c>
      <c r="I9050" s="33">
        <v>12.5</v>
      </c>
      <c r="J9050" s="33">
        <v>14</v>
      </c>
      <c r="K9050" s="37">
        <v>2100</v>
      </c>
      <c r="L9050" s="35"/>
      <c r="M9050" s="33"/>
      <c r="N9050" s="33">
        <v>215.25</v>
      </c>
      <c r="O9050" s="33">
        <v>63.63</v>
      </c>
      <c r="P9050" s="33"/>
      <c r="Q9050" s="33">
        <v>11.235000000000001</v>
      </c>
      <c r="R9050" s="33">
        <v>7.1609999999999996</v>
      </c>
      <c r="S9050" s="33"/>
      <c r="T9050" s="33"/>
      <c r="U9050" s="33"/>
      <c r="V9050" s="33"/>
      <c r="W9050" s="33"/>
      <c r="Y9050" s="33"/>
      <c r="Z9050" s="33"/>
      <c r="AA9050" s="33"/>
      <c r="AB9050" s="33"/>
      <c r="AC9050" s="33"/>
      <c r="AD9050" s="33"/>
      <c r="AE9050" s="33"/>
      <c r="AF9050" s="33">
        <v>0</v>
      </c>
      <c r="AG9050" s="33"/>
      <c r="AH9050" s="33"/>
      <c r="AI9050" s="33">
        <v>9.8209999999999997</v>
      </c>
      <c r="AJ9050" s="33" t="s">
        <v>413</v>
      </c>
      <c r="AK9050" s="36">
        <v>23.13</v>
      </c>
      <c r="AL9050" s="36">
        <v>111.83</v>
      </c>
      <c r="AM9050" s="33">
        <v>300</v>
      </c>
      <c r="AN9050" s="33"/>
      <c r="AO9050" s="33">
        <v>1</v>
      </c>
      <c r="AP9050" s="33"/>
      <c r="AQ9050">
        <v>40118</v>
      </c>
      <c r="AR9050" s="33" t="s">
        <v>1705</v>
      </c>
    </row>
    <row r="9051" spans="1:44" x14ac:dyDescent="0.25">
      <c r="A9051" s="33">
        <v>10931</v>
      </c>
      <c r="B9051" s="33" t="s">
        <v>167</v>
      </c>
      <c r="C9051" s="33">
        <v>180</v>
      </c>
      <c r="D9051" s="1" t="s">
        <v>148</v>
      </c>
      <c r="E9051" s="33"/>
      <c r="F9051" s="33" t="s">
        <v>859</v>
      </c>
      <c r="G9051" s="34"/>
      <c r="H9051" s="33">
        <v>15</v>
      </c>
      <c r="I9051" s="33">
        <v>11</v>
      </c>
      <c r="J9051" s="33">
        <v>13</v>
      </c>
      <c r="K9051" s="37">
        <v>2160</v>
      </c>
      <c r="L9051" s="35"/>
      <c r="M9051" s="33"/>
      <c r="N9051" s="33">
        <v>178.416</v>
      </c>
      <c r="O9051" s="33">
        <v>55.728000000000002</v>
      </c>
      <c r="P9051" s="33"/>
      <c r="Q9051" s="33">
        <v>10.928999999999998</v>
      </c>
      <c r="R9051" s="33">
        <v>5.4450000000000003</v>
      </c>
      <c r="S9051" s="33"/>
      <c r="T9051" s="33"/>
      <c r="U9051" s="33"/>
      <c r="V9051" s="33"/>
      <c r="W9051" s="33"/>
      <c r="Y9051" s="33"/>
      <c r="Z9051" s="33"/>
      <c r="AA9051" s="33"/>
      <c r="AB9051" s="33"/>
      <c r="AC9051" s="33"/>
      <c r="AD9051" s="33"/>
      <c r="AE9051" s="33"/>
      <c r="AF9051" s="33">
        <v>0</v>
      </c>
      <c r="AG9051" s="33"/>
      <c r="AH9051" s="33"/>
      <c r="AI9051" s="33">
        <v>4.9800000000000004</v>
      </c>
      <c r="AJ9051" s="33" t="s">
        <v>413</v>
      </c>
      <c r="AK9051" s="36">
        <v>23.13</v>
      </c>
      <c r="AL9051" s="36">
        <v>111.83</v>
      </c>
      <c r="AM9051" s="33">
        <v>300</v>
      </c>
      <c r="AN9051" s="33"/>
      <c r="AO9051" s="33">
        <v>1</v>
      </c>
      <c r="AP9051" s="33"/>
      <c r="AQ9051">
        <v>40118</v>
      </c>
      <c r="AR9051" s="33" t="s">
        <v>1705</v>
      </c>
    </row>
    <row r="9052" spans="1:44" x14ac:dyDescent="0.25">
      <c r="A9052" s="33">
        <v>10932</v>
      </c>
      <c r="B9052" s="33" t="s">
        <v>167</v>
      </c>
      <c r="C9052" s="33">
        <v>180</v>
      </c>
      <c r="D9052" s="1" t="s">
        <v>148</v>
      </c>
      <c r="E9052" s="33"/>
      <c r="F9052" s="33" t="s">
        <v>859</v>
      </c>
      <c r="G9052" s="34"/>
      <c r="H9052" s="33">
        <v>15</v>
      </c>
      <c r="I9052" s="33">
        <v>7.7</v>
      </c>
      <c r="J9052" s="33">
        <v>10</v>
      </c>
      <c r="K9052" s="37">
        <v>2426</v>
      </c>
      <c r="L9052" s="35"/>
      <c r="M9052" s="33"/>
      <c r="N9052" s="33">
        <v>136.09899999999999</v>
      </c>
      <c r="O9052" s="33">
        <v>32.67</v>
      </c>
      <c r="P9052" s="33"/>
      <c r="Q9052" s="33">
        <v>7.4740000000000011</v>
      </c>
      <c r="R9052" s="33">
        <v>4.5949999999999998</v>
      </c>
      <c r="S9052" s="33"/>
      <c r="T9052" s="33"/>
      <c r="U9052" s="33"/>
      <c r="V9052" s="33"/>
      <c r="W9052" s="33"/>
      <c r="Y9052" s="33"/>
      <c r="Z9052" s="33"/>
      <c r="AA9052" s="33"/>
      <c r="AB9052" s="33"/>
      <c r="AC9052" s="33"/>
      <c r="AD9052" s="33"/>
      <c r="AE9052" s="33"/>
      <c r="AF9052" s="33">
        <v>0</v>
      </c>
      <c r="AG9052" s="33"/>
      <c r="AH9052" s="33"/>
      <c r="AI9052" s="33">
        <v>5.3150000000000004</v>
      </c>
      <c r="AJ9052" s="33" t="s">
        <v>413</v>
      </c>
      <c r="AK9052" s="36">
        <v>23.13</v>
      </c>
      <c r="AL9052" s="36">
        <v>111.83</v>
      </c>
      <c r="AM9052" s="33">
        <v>300</v>
      </c>
      <c r="AN9052" s="33"/>
      <c r="AO9052" s="33">
        <v>1</v>
      </c>
      <c r="AP9052" s="33"/>
      <c r="AQ9052">
        <v>40118</v>
      </c>
      <c r="AR9052" s="33" t="s">
        <v>1705</v>
      </c>
    </row>
    <row r="9053" spans="1:44" x14ac:dyDescent="0.25">
      <c r="A9053" s="33">
        <v>10933</v>
      </c>
      <c r="B9053" s="33" t="s">
        <v>167</v>
      </c>
      <c r="C9053" s="33">
        <v>180</v>
      </c>
      <c r="D9053" s="1" t="s">
        <v>148</v>
      </c>
      <c r="E9053" s="33"/>
      <c r="F9053" s="33" t="s">
        <v>859</v>
      </c>
      <c r="G9053" s="34"/>
      <c r="H9053" s="33">
        <v>25</v>
      </c>
      <c r="I9053" s="33">
        <v>15.3</v>
      </c>
      <c r="J9053" s="33">
        <v>15</v>
      </c>
      <c r="K9053" s="37">
        <v>2370</v>
      </c>
      <c r="L9053" s="35"/>
      <c r="M9053" s="33"/>
      <c r="N9053" s="33">
        <v>335.11799999999999</v>
      </c>
      <c r="O9053" s="33">
        <v>112.101</v>
      </c>
      <c r="P9053" s="33"/>
      <c r="Q9053" s="33">
        <v>14.005000000000003</v>
      </c>
      <c r="R9053" s="33">
        <v>4.883</v>
      </c>
      <c r="S9053" s="33"/>
      <c r="T9053" s="33"/>
      <c r="U9053" s="33"/>
      <c r="V9053" s="33"/>
      <c r="W9053" s="33"/>
      <c r="Y9053" s="33"/>
      <c r="Z9053" s="33"/>
      <c r="AA9053" s="33"/>
      <c r="AB9053" s="33"/>
      <c r="AC9053" s="33"/>
      <c r="AD9053" s="33"/>
      <c r="AE9053" s="33"/>
      <c r="AF9053" s="33">
        <v>0</v>
      </c>
      <c r="AG9053" s="33"/>
      <c r="AH9053" s="33"/>
      <c r="AI9053" s="33">
        <v>6.0979999999999999</v>
      </c>
      <c r="AJ9053" s="33" t="s">
        <v>413</v>
      </c>
      <c r="AK9053" s="36">
        <v>23.13</v>
      </c>
      <c r="AL9053" s="36">
        <v>111.83</v>
      </c>
      <c r="AM9053" s="33">
        <v>300</v>
      </c>
      <c r="AN9053" s="33"/>
      <c r="AO9053" s="33">
        <v>1</v>
      </c>
      <c r="AP9053" s="33"/>
      <c r="AQ9053">
        <v>40118</v>
      </c>
      <c r="AR9053" s="33" t="s">
        <v>1705</v>
      </c>
    </row>
    <row r="9054" spans="1:44" x14ac:dyDescent="0.25">
      <c r="A9054" s="33">
        <v>10934</v>
      </c>
      <c r="B9054" s="33" t="s">
        <v>167</v>
      </c>
      <c r="C9054" s="33">
        <v>180</v>
      </c>
      <c r="D9054" s="1" t="s">
        <v>148</v>
      </c>
      <c r="E9054" s="33"/>
      <c r="F9054" s="33" t="s">
        <v>859</v>
      </c>
      <c r="G9054" s="34"/>
      <c r="H9054" s="33">
        <v>25</v>
      </c>
      <c r="I9054" s="33">
        <v>12.6</v>
      </c>
      <c r="J9054" s="33">
        <v>12.8</v>
      </c>
      <c r="K9054" s="37">
        <v>2610</v>
      </c>
      <c r="L9054" s="35"/>
      <c r="M9054" s="33"/>
      <c r="N9054" s="33">
        <v>226.809</v>
      </c>
      <c r="O9054" s="33">
        <v>80.283000000000001</v>
      </c>
      <c r="P9054" s="33"/>
      <c r="Q9054" s="33">
        <v>11.562999999999999</v>
      </c>
      <c r="R9054" s="33">
        <v>4.5149999999999997</v>
      </c>
      <c r="S9054" s="33"/>
      <c r="T9054" s="33"/>
      <c r="U9054" s="33"/>
      <c r="V9054" s="33"/>
      <c r="W9054" s="33"/>
      <c r="Y9054" s="33"/>
      <c r="Z9054" s="33"/>
      <c r="AA9054" s="33"/>
      <c r="AB9054" s="33"/>
      <c r="AC9054" s="33"/>
      <c r="AD9054" s="33"/>
      <c r="AE9054" s="33"/>
      <c r="AF9054" s="33">
        <v>0</v>
      </c>
      <c r="AG9054" s="33"/>
      <c r="AH9054" s="33"/>
      <c r="AI9054" s="33">
        <v>5.4889999999999999</v>
      </c>
      <c r="AJ9054" s="33" t="s">
        <v>413</v>
      </c>
      <c r="AK9054" s="36">
        <v>23.13</v>
      </c>
      <c r="AL9054" s="36">
        <v>111.83</v>
      </c>
      <c r="AM9054" s="33">
        <v>300</v>
      </c>
      <c r="AN9054" s="33"/>
      <c r="AO9054" s="33">
        <v>1</v>
      </c>
      <c r="AP9054" s="33"/>
      <c r="AQ9054">
        <v>40118</v>
      </c>
      <c r="AR9054" s="33" t="s">
        <v>1705</v>
      </c>
    </row>
    <row r="9055" spans="1:44" x14ac:dyDescent="0.25">
      <c r="A9055" s="33">
        <v>10935</v>
      </c>
      <c r="B9055" s="33" t="s">
        <v>167</v>
      </c>
      <c r="C9055" s="33">
        <v>180</v>
      </c>
      <c r="D9055" s="1" t="s">
        <v>148</v>
      </c>
      <c r="E9055" s="33"/>
      <c r="F9055" s="33" t="s">
        <v>859</v>
      </c>
      <c r="G9055" s="34"/>
      <c r="H9055" s="33">
        <v>25</v>
      </c>
      <c r="I9055" s="33">
        <v>8</v>
      </c>
      <c r="J9055" s="33">
        <v>9.3000000000000007</v>
      </c>
      <c r="K9055" s="37">
        <v>3405</v>
      </c>
      <c r="L9055" s="35"/>
      <c r="M9055" s="33"/>
      <c r="N9055" s="33">
        <v>104.874</v>
      </c>
      <c r="O9055" s="33">
        <v>44.945999999999998</v>
      </c>
      <c r="P9055" s="33"/>
      <c r="Q9055" s="33">
        <v>8.24</v>
      </c>
      <c r="R9055" s="33">
        <v>3.99</v>
      </c>
      <c r="S9055" s="33"/>
      <c r="T9055" s="33"/>
      <c r="U9055" s="33"/>
      <c r="V9055" s="33"/>
      <c r="W9055" s="33"/>
      <c r="Y9055" s="33"/>
      <c r="Z9055" s="33"/>
      <c r="AA9055" s="33"/>
      <c r="AB9055" s="33"/>
      <c r="AC9055" s="33"/>
      <c r="AD9055" s="33"/>
      <c r="AE9055" s="33"/>
      <c r="AF9055" s="33">
        <v>0</v>
      </c>
      <c r="AG9055" s="33"/>
      <c r="AH9055" s="33"/>
      <c r="AI9055" s="33">
        <v>7.665</v>
      </c>
      <c r="AJ9055" s="33" t="s">
        <v>413</v>
      </c>
      <c r="AK9055" s="36">
        <v>23.13</v>
      </c>
      <c r="AL9055" s="36">
        <v>111.83</v>
      </c>
      <c r="AM9055" s="33">
        <v>300</v>
      </c>
      <c r="AN9055" s="33"/>
      <c r="AO9055" s="33">
        <v>1</v>
      </c>
      <c r="AP9055" s="33"/>
      <c r="AQ9055">
        <v>40118</v>
      </c>
      <c r="AR9055" s="33" t="s">
        <v>1705</v>
      </c>
    </row>
    <row r="9056" spans="1:44" x14ac:dyDescent="0.25">
      <c r="A9056" s="33">
        <v>10936</v>
      </c>
      <c r="B9056" s="33" t="s">
        <v>1056</v>
      </c>
      <c r="C9056" s="33">
        <v>180</v>
      </c>
      <c r="D9056" s="33"/>
      <c r="E9056" s="33"/>
      <c r="F9056" s="33" t="s">
        <v>864</v>
      </c>
      <c r="G9056" s="34"/>
      <c r="H9056" s="33">
        <v>36</v>
      </c>
      <c r="I9056" s="33">
        <v>27.1</v>
      </c>
      <c r="J9056" s="33">
        <v>24.4</v>
      </c>
      <c r="K9056" s="37">
        <v>600</v>
      </c>
      <c r="L9056" s="35"/>
      <c r="M9056" s="33"/>
      <c r="N9056" s="33">
        <v>483</v>
      </c>
      <c r="O9056" s="33">
        <v>313.55</v>
      </c>
      <c r="P9056" s="33"/>
      <c r="Q9056" s="33">
        <v>73.62</v>
      </c>
      <c r="R9056" s="33">
        <v>19.03</v>
      </c>
      <c r="S9056" s="33"/>
      <c r="T9056" s="33"/>
      <c r="U9056" s="33"/>
      <c r="V9056" s="33"/>
      <c r="W9056" s="33"/>
      <c r="Y9056" s="33">
        <v>8.5</v>
      </c>
      <c r="Z9056" s="33"/>
      <c r="AA9056" s="33"/>
      <c r="AB9056" s="33"/>
      <c r="AC9056" s="33">
        <v>2.65</v>
      </c>
      <c r="AD9056" s="33"/>
      <c r="AE9056" s="33"/>
      <c r="AF9056" s="33">
        <v>0</v>
      </c>
      <c r="AG9056" s="33"/>
      <c r="AH9056" s="33"/>
      <c r="AI9056" s="33">
        <v>5.56</v>
      </c>
      <c r="AJ9056" s="33" t="s">
        <v>413</v>
      </c>
      <c r="AK9056" s="36">
        <v>24.74</v>
      </c>
      <c r="AL9056" s="36">
        <v>117.48</v>
      </c>
      <c r="AM9056" s="33">
        <v>223</v>
      </c>
      <c r="AN9056" s="33"/>
      <c r="AO9056" s="33">
        <v>1</v>
      </c>
      <c r="AP9056" s="33"/>
      <c r="AQ9056">
        <v>40118</v>
      </c>
      <c r="AR9056" s="33" t="s">
        <v>1706</v>
      </c>
    </row>
    <row r="9057" spans="1:44" x14ac:dyDescent="0.25">
      <c r="A9057" s="33">
        <v>10937</v>
      </c>
      <c r="B9057" s="33" t="s">
        <v>1056</v>
      </c>
      <c r="C9057" s="33">
        <v>180</v>
      </c>
      <c r="D9057" s="33"/>
      <c r="E9057" s="33"/>
      <c r="F9057" s="33" t="s">
        <v>864</v>
      </c>
      <c r="G9057" s="34"/>
      <c r="H9057" s="33">
        <v>36</v>
      </c>
      <c r="I9057" s="33">
        <v>21.4</v>
      </c>
      <c r="J9057" s="33">
        <v>22.3</v>
      </c>
      <c r="K9057" s="37">
        <v>645</v>
      </c>
      <c r="L9057" s="35"/>
      <c r="M9057" s="33"/>
      <c r="N9057" s="33">
        <v>342</v>
      </c>
      <c r="O9057" s="33">
        <v>211.73</v>
      </c>
      <c r="P9057" s="33"/>
      <c r="Q9057" s="33">
        <v>57.45</v>
      </c>
      <c r="R9057" s="33">
        <v>15.25</v>
      </c>
      <c r="S9057" s="33"/>
      <c r="T9057" s="33"/>
      <c r="U9057" s="33"/>
      <c r="V9057" s="33"/>
      <c r="W9057" s="33"/>
      <c r="Y9057" s="33">
        <v>17.2</v>
      </c>
      <c r="Z9057" s="33"/>
      <c r="AA9057" s="33"/>
      <c r="AB9057" s="33"/>
      <c r="AC9057" s="33">
        <v>2.1</v>
      </c>
      <c r="AD9057" s="33"/>
      <c r="AE9057" s="33"/>
      <c r="AF9057" s="33">
        <v>0</v>
      </c>
      <c r="AG9057" s="33"/>
      <c r="AH9057" s="33"/>
      <c r="AI9057" s="33">
        <v>4.5999999999999996</v>
      </c>
      <c r="AJ9057" s="33" t="s">
        <v>413</v>
      </c>
      <c r="AK9057" s="36">
        <v>24.74</v>
      </c>
      <c r="AL9057" s="36">
        <v>117.48</v>
      </c>
      <c r="AM9057" s="33">
        <v>223</v>
      </c>
      <c r="AN9057" s="33"/>
      <c r="AO9057" s="33">
        <v>1</v>
      </c>
      <c r="AP9057" s="33"/>
      <c r="AQ9057">
        <v>40118</v>
      </c>
      <c r="AR9057" s="33" t="s">
        <v>1706</v>
      </c>
    </row>
    <row r="9058" spans="1:44" x14ac:dyDescent="0.25">
      <c r="A9058" s="33">
        <v>10938</v>
      </c>
      <c r="B9058" s="33" t="s">
        <v>990</v>
      </c>
      <c r="C9058" s="33">
        <v>180</v>
      </c>
      <c r="D9058" s="33" t="s">
        <v>851</v>
      </c>
      <c r="E9058" s="33"/>
      <c r="F9058" s="33" t="s">
        <v>859</v>
      </c>
      <c r="G9058" s="34"/>
      <c r="H9058" s="33">
        <v>5</v>
      </c>
      <c r="I9058" s="33"/>
      <c r="J9058" s="33"/>
      <c r="K9058" s="37"/>
      <c r="L9058" s="35"/>
      <c r="M9058" s="33"/>
      <c r="N9058" s="33"/>
      <c r="O9058" s="33">
        <v>4.5750000000000002</v>
      </c>
      <c r="P9058" s="33">
        <v>0.91700000000000004</v>
      </c>
      <c r="Q9058" s="33">
        <v>2.9060000000000001</v>
      </c>
      <c r="R9058" s="33">
        <v>2.1549999999999998</v>
      </c>
      <c r="S9058" s="33"/>
      <c r="T9058" s="33"/>
      <c r="U9058" s="33"/>
      <c r="V9058" s="33"/>
      <c r="W9058" s="33"/>
      <c r="Y9058" s="33"/>
      <c r="Z9058" s="33"/>
      <c r="AA9058" s="33"/>
      <c r="AB9058" s="33"/>
      <c r="AC9058" s="33"/>
      <c r="AD9058" s="33"/>
      <c r="AE9058" s="33"/>
      <c r="AF9058" s="33"/>
      <c r="AG9058" s="33"/>
      <c r="AH9058" s="33"/>
      <c r="AI9058" s="33"/>
      <c r="AJ9058" s="33" t="s">
        <v>413</v>
      </c>
      <c r="AK9058" s="36">
        <v>27.15</v>
      </c>
      <c r="AL9058" s="36">
        <v>117.31</v>
      </c>
      <c r="AM9058" s="33">
        <v>400</v>
      </c>
      <c r="AN9058" s="33"/>
      <c r="AO9058" s="33">
        <v>1</v>
      </c>
      <c r="AP9058" s="33"/>
      <c r="AQ9058">
        <v>40118</v>
      </c>
      <c r="AR9058" s="33" t="s">
        <v>1707</v>
      </c>
    </row>
    <row r="9059" spans="1:44" x14ac:dyDescent="0.25">
      <c r="A9059" s="33">
        <v>10939</v>
      </c>
      <c r="B9059" s="33" t="s">
        <v>990</v>
      </c>
      <c r="C9059" s="33">
        <v>180</v>
      </c>
      <c r="D9059" s="33" t="s">
        <v>851</v>
      </c>
      <c r="E9059" s="33"/>
      <c r="F9059" s="33" t="s">
        <v>859</v>
      </c>
      <c r="G9059" s="34"/>
      <c r="H9059" s="33">
        <v>5</v>
      </c>
      <c r="I9059" s="33"/>
      <c r="J9059" s="33"/>
      <c r="K9059" s="37"/>
      <c r="L9059" s="35"/>
      <c r="M9059" s="33"/>
      <c r="N9059" s="33"/>
      <c r="O9059" s="33">
        <v>2.944</v>
      </c>
      <c r="P9059" s="33">
        <v>0.72199999999999998</v>
      </c>
      <c r="Q9059" s="33">
        <v>2.12</v>
      </c>
      <c r="R9059" s="33">
        <v>1.7350000000000001</v>
      </c>
      <c r="S9059" s="33"/>
      <c r="T9059" s="33"/>
      <c r="U9059" s="33"/>
      <c r="V9059" s="33"/>
      <c r="W9059" s="33"/>
      <c r="Y9059" s="33"/>
      <c r="Z9059" s="33"/>
      <c r="AA9059" s="33"/>
      <c r="AB9059" s="33"/>
      <c r="AC9059" s="33"/>
      <c r="AD9059" s="33"/>
      <c r="AE9059" s="33"/>
      <c r="AF9059" s="33"/>
      <c r="AG9059" s="33"/>
      <c r="AH9059" s="33"/>
      <c r="AI9059" s="33"/>
      <c r="AJ9059" s="33" t="s">
        <v>413</v>
      </c>
      <c r="AK9059" s="36">
        <v>27.15</v>
      </c>
      <c r="AL9059" s="36">
        <v>117.31</v>
      </c>
      <c r="AM9059" s="33">
        <v>400</v>
      </c>
      <c r="AN9059" s="33"/>
      <c r="AO9059" s="33">
        <v>1</v>
      </c>
      <c r="AP9059" s="33"/>
      <c r="AQ9059">
        <v>40118</v>
      </c>
      <c r="AR9059" s="33" t="s">
        <v>1707</v>
      </c>
    </row>
    <row r="9060" spans="1:44" x14ac:dyDescent="0.25">
      <c r="A9060" s="33">
        <v>10940</v>
      </c>
      <c r="B9060" s="33" t="s">
        <v>990</v>
      </c>
      <c r="C9060" s="33">
        <v>180</v>
      </c>
      <c r="D9060" s="33" t="s">
        <v>851</v>
      </c>
      <c r="E9060" s="33"/>
      <c r="F9060" s="33" t="s">
        <v>859</v>
      </c>
      <c r="G9060" s="34"/>
      <c r="H9060" s="33">
        <v>5</v>
      </c>
      <c r="I9060" s="33"/>
      <c r="J9060" s="33"/>
      <c r="K9060" s="37"/>
      <c r="L9060" s="35"/>
      <c r="M9060" s="33"/>
      <c r="N9060" s="33"/>
      <c r="O9060" s="33">
        <v>1.782</v>
      </c>
      <c r="P9060" s="33">
        <v>0.52600000000000002</v>
      </c>
      <c r="Q9060" s="33">
        <v>1.3129999999999999</v>
      </c>
      <c r="R9060" s="33">
        <v>1.292</v>
      </c>
      <c r="S9060" s="33"/>
      <c r="T9060" s="33"/>
      <c r="U9060" s="33"/>
      <c r="V9060" s="33"/>
      <c r="W9060" s="33"/>
      <c r="Y9060" s="33"/>
      <c r="Z9060" s="33"/>
      <c r="AA9060" s="33"/>
      <c r="AB9060" s="33"/>
      <c r="AC9060" s="33"/>
      <c r="AD9060" s="33"/>
      <c r="AE9060" s="33"/>
      <c r="AF9060" s="33"/>
      <c r="AG9060" s="33"/>
      <c r="AH9060" s="33"/>
      <c r="AI9060" s="33"/>
      <c r="AJ9060" s="33" t="s">
        <v>413</v>
      </c>
      <c r="AK9060" s="36">
        <v>27.15</v>
      </c>
      <c r="AL9060" s="36">
        <v>117.31</v>
      </c>
      <c r="AM9060" s="33">
        <v>400</v>
      </c>
      <c r="AN9060" s="33"/>
      <c r="AO9060" s="33">
        <v>1</v>
      </c>
      <c r="AP9060" s="33"/>
      <c r="AQ9060">
        <v>40118</v>
      </c>
      <c r="AR9060" s="33" t="s">
        <v>1707</v>
      </c>
    </row>
    <row r="9061" spans="1:44" x14ac:dyDescent="0.25">
      <c r="A9061" s="33">
        <v>10941</v>
      </c>
      <c r="B9061" s="33" t="s">
        <v>1057</v>
      </c>
      <c r="C9061" s="33">
        <v>180</v>
      </c>
      <c r="D9061" s="1" t="s">
        <v>1206</v>
      </c>
      <c r="E9061" s="33"/>
      <c r="F9061" s="33" t="s">
        <v>860</v>
      </c>
      <c r="G9061" s="34"/>
      <c r="H9061" s="33">
        <v>35</v>
      </c>
      <c r="I9061" s="33"/>
      <c r="J9061" s="33"/>
      <c r="K9061" s="37"/>
      <c r="L9061" s="35"/>
      <c r="M9061" s="33"/>
      <c r="N9061" s="33"/>
      <c r="O9061" s="33">
        <v>223.25399999999999</v>
      </c>
      <c r="P9061" s="33">
        <v>24.24</v>
      </c>
      <c r="Q9061" s="33">
        <v>41.612000000000002</v>
      </c>
      <c r="R9061" s="33">
        <v>6.6029999999999998</v>
      </c>
      <c r="S9061" s="33"/>
      <c r="T9061" s="33"/>
      <c r="U9061" s="33"/>
      <c r="V9061" s="33"/>
      <c r="W9061" s="33"/>
      <c r="Y9061" s="33">
        <v>30.219000000000001</v>
      </c>
      <c r="Z9061" s="33">
        <v>26.044</v>
      </c>
      <c r="AA9061" s="33">
        <v>30.219000000000001</v>
      </c>
      <c r="AB9061" s="33">
        <v>0.77800000000000002</v>
      </c>
      <c r="AC9061" s="33">
        <v>2.113</v>
      </c>
      <c r="AD9061" s="33"/>
      <c r="AE9061" s="33"/>
      <c r="AF9061" s="33">
        <v>0</v>
      </c>
      <c r="AG9061" s="33"/>
      <c r="AH9061" s="33"/>
      <c r="AI9061" s="33">
        <v>7.3630000000000004</v>
      </c>
      <c r="AJ9061" s="33" t="s">
        <v>413</v>
      </c>
      <c r="AK9061" s="36">
        <v>26.31</v>
      </c>
      <c r="AL9061" s="36">
        <v>118.76</v>
      </c>
      <c r="AM9061" s="33">
        <v>300</v>
      </c>
      <c r="AN9061" s="33"/>
      <c r="AO9061" s="33">
        <v>1</v>
      </c>
      <c r="AP9061" s="33"/>
      <c r="AQ9061">
        <v>40118</v>
      </c>
      <c r="AR9061" s="33" t="s">
        <v>1708</v>
      </c>
    </row>
    <row r="9062" spans="1:44" x14ac:dyDescent="0.25">
      <c r="A9062" s="33">
        <v>10942</v>
      </c>
      <c r="B9062" s="33" t="s">
        <v>1058</v>
      </c>
      <c r="C9062" s="33">
        <v>180</v>
      </c>
      <c r="D9062" s="33"/>
      <c r="E9062" s="33"/>
      <c r="F9062" s="33" t="s">
        <v>859</v>
      </c>
      <c r="G9062" s="34"/>
      <c r="H9062" s="33">
        <v>5</v>
      </c>
      <c r="I9062" s="33">
        <v>3.89</v>
      </c>
      <c r="J9062" s="33">
        <v>3.61</v>
      </c>
      <c r="K9062" s="37">
        <v>2500</v>
      </c>
      <c r="L9062" s="35"/>
      <c r="M9062" s="33"/>
      <c r="N9062" s="33">
        <v>5.8220000000000001</v>
      </c>
      <c r="O9062" s="33">
        <v>6.38</v>
      </c>
      <c r="P9062" s="33">
        <v>0.63</v>
      </c>
      <c r="Q9062" s="33">
        <v>3.3500000000000005</v>
      </c>
      <c r="R9062" s="33">
        <v>1.68</v>
      </c>
      <c r="S9062" s="33"/>
      <c r="T9062" s="33"/>
      <c r="U9062" s="33"/>
      <c r="V9062" s="33"/>
      <c r="W9062" s="33"/>
      <c r="Y9062" s="33">
        <v>1.19</v>
      </c>
      <c r="Z9062" s="33"/>
      <c r="AA9062" s="33"/>
      <c r="AB9062" s="33"/>
      <c r="AC9062" s="33">
        <v>0.45</v>
      </c>
      <c r="AD9062" s="33"/>
      <c r="AE9062" s="33"/>
      <c r="AF9062" s="33"/>
      <c r="AG9062" s="33"/>
      <c r="AH9062" s="33"/>
      <c r="AI9062" s="33"/>
      <c r="AJ9062" s="33" t="s">
        <v>413</v>
      </c>
      <c r="AK9062" s="36">
        <v>27.16</v>
      </c>
      <c r="AL9062" s="36">
        <v>118.64</v>
      </c>
      <c r="AM9062" s="33">
        <v>200</v>
      </c>
      <c r="AN9062" s="33"/>
      <c r="AO9062" s="33">
        <v>1</v>
      </c>
      <c r="AP9062" s="33"/>
      <c r="AQ9062">
        <v>40118</v>
      </c>
      <c r="AR9062" s="33" t="s">
        <v>1709</v>
      </c>
    </row>
    <row r="9063" spans="1:44" x14ac:dyDescent="0.25">
      <c r="A9063" s="33">
        <v>10943</v>
      </c>
      <c r="B9063" s="33" t="s">
        <v>906</v>
      </c>
      <c r="C9063" s="33">
        <v>180</v>
      </c>
      <c r="D9063" s="33"/>
      <c r="E9063" s="33"/>
      <c r="F9063" s="33" t="s">
        <v>859</v>
      </c>
      <c r="G9063" s="34"/>
      <c r="H9063" s="33">
        <v>5</v>
      </c>
      <c r="I9063" s="33">
        <v>5.14</v>
      </c>
      <c r="J9063" s="33">
        <v>5.26</v>
      </c>
      <c r="K9063" s="37">
        <v>2925</v>
      </c>
      <c r="L9063" s="35"/>
      <c r="M9063" s="33"/>
      <c r="N9063" s="33">
        <v>18.451000000000001</v>
      </c>
      <c r="O9063" s="33">
        <v>12.29</v>
      </c>
      <c r="P9063" s="33">
        <v>1.57</v>
      </c>
      <c r="Q9063" s="33">
        <v>5.9600000000000009</v>
      </c>
      <c r="R9063" s="33">
        <v>2.34</v>
      </c>
      <c r="S9063" s="33"/>
      <c r="T9063" s="33"/>
      <c r="U9063" s="33"/>
      <c r="V9063" s="33"/>
      <c r="W9063" s="33"/>
      <c r="Y9063" s="33">
        <v>1.06</v>
      </c>
      <c r="Z9063" s="33"/>
      <c r="AA9063" s="33"/>
      <c r="AB9063" s="33"/>
      <c r="AC9063" s="33">
        <v>0.32</v>
      </c>
      <c r="AD9063" s="33"/>
      <c r="AE9063" s="33"/>
      <c r="AF9063" s="33"/>
      <c r="AG9063" s="33"/>
      <c r="AH9063" s="33"/>
      <c r="AI9063" s="33"/>
      <c r="AJ9063" s="33" t="s">
        <v>413</v>
      </c>
      <c r="AK9063" s="36">
        <v>27.16</v>
      </c>
      <c r="AL9063" s="36">
        <v>118.64</v>
      </c>
      <c r="AM9063" s="33">
        <v>200</v>
      </c>
      <c r="AN9063" s="33"/>
      <c r="AO9063" s="33">
        <v>1</v>
      </c>
      <c r="AP9063" s="33"/>
      <c r="AQ9063">
        <v>40118</v>
      </c>
      <c r="AR9063" s="33" t="s">
        <v>1709</v>
      </c>
    </row>
    <row r="9064" spans="1:44" x14ac:dyDescent="0.25">
      <c r="A9064" s="33">
        <v>10944</v>
      </c>
      <c r="B9064" s="33" t="s">
        <v>907</v>
      </c>
      <c r="C9064" s="33">
        <v>180</v>
      </c>
      <c r="D9064" s="33"/>
      <c r="E9064" s="33"/>
      <c r="F9064" s="33" t="s">
        <v>859</v>
      </c>
      <c r="G9064" s="34"/>
      <c r="H9064" s="33">
        <v>5</v>
      </c>
      <c r="I9064" s="33">
        <v>3.21</v>
      </c>
      <c r="J9064" s="33">
        <v>3.29</v>
      </c>
      <c r="K9064" s="37">
        <v>3400</v>
      </c>
      <c r="L9064" s="35"/>
      <c r="M9064" s="33"/>
      <c r="N9064" s="33">
        <v>5.9459999999999997</v>
      </c>
      <c r="O9064" s="33">
        <v>5.87</v>
      </c>
      <c r="P9064" s="33">
        <v>0.52</v>
      </c>
      <c r="Q9064" s="33">
        <v>3.7600000000000002</v>
      </c>
      <c r="R9064" s="33">
        <v>1.6</v>
      </c>
      <c r="S9064" s="33"/>
      <c r="T9064" s="33"/>
      <c r="U9064" s="33"/>
      <c r="V9064" s="33"/>
      <c r="W9064" s="33"/>
      <c r="Y9064" s="33">
        <v>1.1399999999999999</v>
      </c>
      <c r="Z9064" s="33"/>
      <c r="AA9064" s="33"/>
      <c r="AB9064" s="33"/>
      <c r="AC9064" s="33">
        <v>0.54</v>
      </c>
      <c r="AD9064" s="33"/>
      <c r="AE9064" s="33"/>
      <c r="AF9064" s="33"/>
      <c r="AG9064" s="33"/>
      <c r="AH9064" s="33"/>
      <c r="AI9064" s="33"/>
      <c r="AJ9064" s="33" t="s">
        <v>413</v>
      </c>
      <c r="AK9064" s="36">
        <v>27.16</v>
      </c>
      <c r="AL9064" s="36">
        <v>118.64</v>
      </c>
      <c r="AM9064" s="33">
        <v>200</v>
      </c>
      <c r="AN9064" s="33"/>
      <c r="AO9064" s="33">
        <v>1</v>
      </c>
      <c r="AP9064" s="33"/>
      <c r="AQ9064">
        <v>40118</v>
      </c>
      <c r="AR9064" s="33" t="s">
        <v>1709</v>
      </c>
    </row>
    <row r="9065" spans="1:44" x14ac:dyDescent="0.25">
      <c r="A9065" s="33">
        <v>10945</v>
      </c>
      <c r="B9065" s="33" t="s">
        <v>908</v>
      </c>
      <c r="C9065" s="33">
        <v>180</v>
      </c>
      <c r="D9065" s="1" t="s">
        <v>148</v>
      </c>
      <c r="E9065" s="33"/>
      <c r="F9065" s="33" t="s">
        <v>859</v>
      </c>
      <c r="G9065" s="34"/>
      <c r="H9065" s="33">
        <v>5</v>
      </c>
      <c r="I9065" s="33">
        <v>4.22</v>
      </c>
      <c r="J9065" s="33">
        <v>5.39</v>
      </c>
      <c r="K9065" s="37">
        <v>2525</v>
      </c>
      <c r="L9065" s="35"/>
      <c r="M9065" s="33"/>
      <c r="N9065" s="33">
        <v>14.455</v>
      </c>
      <c r="O9065" s="33">
        <v>8.77</v>
      </c>
      <c r="P9065" s="33">
        <v>0.86</v>
      </c>
      <c r="Q9065" s="33">
        <v>3.7800000000000002</v>
      </c>
      <c r="R9065" s="33">
        <v>3.34</v>
      </c>
      <c r="S9065" s="33"/>
      <c r="T9065" s="33"/>
      <c r="U9065" s="33"/>
      <c r="V9065" s="33"/>
      <c r="W9065" s="33"/>
      <c r="Y9065" s="33">
        <v>0.95</v>
      </c>
      <c r="Z9065" s="33"/>
      <c r="AA9065" s="33"/>
      <c r="AB9065" s="33"/>
      <c r="AC9065" s="33">
        <v>0.42</v>
      </c>
      <c r="AD9065" s="33"/>
      <c r="AE9065" s="33"/>
      <c r="AF9065" s="33"/>
      <c r="AG9065" s="33"/>
      <c r="AH9065" s="33"/>
      <c r="AI9065" s="33"/>
      <c r="AJ9065" s="33" t="s">
        <v>413</v>
      </c>
      <c r="AK9065" s="36">
        <v>27.16</v>
      </c>
      <c r="AL9065" s="36">
        <v>118.64</v>
      </c>
      <c r="AM9065" s="33">
        <v>200</v>
      </c>
      <c r="AN9065" s="33"/>
      <c r="AO9065" s="33">
        <v>1</v>
      </c>
      <c r="AP9065" s="33"/>
      <c r="AQ9065">
        <v>40118</v>
      </c>
      <c r="AR9065" s="33" t="s">
        <v>1709</v>
      </c>
    </row>
    <row r="9066" spans="1:44" x14ac:dyDescent="0.25">
      <c r="A9066" s="33">
        <v>10946</v>
      </c>
      <c r="B9066" s="33" t="s">
        <v>1014</v>
      </c>
      <c r="C9066" s="1">
        <v>180</v>
      </c>
      <c r="D9066" s="33" t="s">
        <v>1195</v>
      </c>
      <c r="E9066" s="33"/>
      <c r="F9066" s="33" t="s">
        <v>859</v>
      </c>
      <c r="G9066" s="34"/>
      <c r="H9066" s="33">
        <v>4</v>
      </c>
      <c r="I9066" s="33"/>
      <c r="J9066" s="33"/>
      <c r="K9066" s="37"/>
      <c r="L9066" s="35"/>
      <c r="M9066" s="33"/>
      <c r="N9066" s="33"/>
      <c r="O9066" s="33">
        <v>2.2839999999999998</v>
      </c>
      <c r="P9066" s="33"/>
      <c r="Q9066" s="33">
        <v>0.79400000000000004</v>
      </c>
      <c r="R9066" s="33">
        <v>0.69599999999999995</v>
      </c>
      <c r="S9066" s="33"/>
      <c r="T9066" s="33"/>
      <c r="U9066" s="33"/>
      <c r="V9066" s="33"/>
      <c r="W9066" s="33"/>
      <c r="Y9066" s="33"/>
      <c r="Z9066" s="33"/>
      <c r="AA9066" s="33"/>
      <c r="AB9066" s="33"/>
      <c r="AC9066" s="33"/>
      <c r="AD9066" s="33"/>
      <c r="AE9066" s="33"/>
      <c r="AF9066" s="33"/>
      <c r="AG9066" s="33"/>
      <c r="AH9066" s="33"/>
      <c r="AI9066" s="33"/>
      <c r="AJ9066" s="33" t="s">
        <v>413</v>
      </c>
      <c r="AK9066" s="36">
        <v>38.43</v>
      </c>
      <c r="AL9066" s="36">
        <v>113.89</v>
      </c>
      <c r="AM9066" s="33">
        <v>660</v>
      </c>
      <c r="AN9066" s="37"/>
      <c r="AP9066" s="33"/>
      <c r="AQ9066">
        <v>80411</v>
      </c>
      <c r="AR9066" s="33" t="s">
        <v>3356</v>
      </c>
    </row>
    <row r="9067" spans="1:44" x14ac:dyDescent="0.25">
      <c r="A9067" s="33">
        <v>10947</v>
      </c>
      <c r="B9067" s="33" t="s">
        <v>1014</v>
      </c>
      <c r="C9067" s="1">
        <v>180</v>
      </c>
      <c r="D9067" s="33" t="s">
        <v>1195</v>
      </c>
      <c r="E9067" s="33"/>
      <c r="F9067" s="33" t="s">
        <v>859</v>
      </c>
      <c r="G9067" s="34"/>
      <c r="H9067" s="33">
        <v>8</v>
      </c>
      <c r="I9067" s="33"/>
      <c r="J9067" s="33"/>
      <c r="K9067" s="37"/>
      <c r="L9067" s="35"/>
      <c r="M9067" s="33"/>
      <c r="N9067" s="33"/>
      <c r="O9067" s="33">
        <v>11.018000000000001</v>
      </c>
      <c r="P9067" s="33"/>
      <c r="Q9067" s="33">
        <v>3.2119999999999997</v>
      </c>
      <c r="R9067" s="33">
        <v>1.3380000000000001</v>
      </c>
      <c r="S9067" s="33"/>
      <c r="T9067" s="33"/>
      <c r="U9067" s="33"/>
      <c r="V9067" s="33"/>
      <c r="W9067" s="33"/>
      <c r="Y9067" s="33"/>
      <c r="Z9067" s="33"/>
      <c r="AA9067" s="33"/>
      <c r="AB9067" s="33"/>
      <c r="AC9067" s="33"/>
      <c r="AD9067" s="33"/>
      <c r="AE9067" s="33"/>
      <c r="AF9067" s="33"/>
      <c r="AG9067" s="33"/>
      <c r="AH9067" s="33"/>
      <c r="AI9067" s="33"/>
      <c r="AJ9067" s="33" t="s">
        <v>413</v>
      </c>
      <c r="AK9067" s="36">
        <v>38.43</v>
      </c>
      <c r="AL9067" s="36">
        <v>113.89</v>
      </c>
      <c r="AM9067" s="33">
        <v>660</v>
      </c>
      <c r="AN9067" s="37"/>
      <c r="AP9067" s="33"/>
      <c r="AQ9067">
        <v>80411</v>
      </c>
      <c r="AR9067" s="33" t="s">
        <v>3356</v>
      </c>
    </row>
    <row r="9068" spans="1:44" x14ac:dyDescent="0.25">
      <c r="A9068" s="33">
        <v>10948</v>
      </c>
      <c r="B9068" s="33" t="s">
        <v>1014</v>
      </c>
      <c r="C9068" s="1">
        <v>180</v>
      </c>
      <c r="D9068" s="33" t="s">
        <v>1195</v>
      </c>
      <c r="E9068" s="33"/>
      <c r="F9068" s="33" t="s">
        <v>859</v>
      </c>
      <c r="G9068" s="34"/>
      <c r="H9068" s="33">
        <v>13</v>
      </c>
      <c r="I9068" s="33"/>
      <c r="J9068" s="33"/>
      <c r="K9068" s="37"/>
      <c r="L9068" s="35"/>
      <c r="M9068" s="33"/>
      <c r="N9068" s="33"/>
      <c r="O9068" s="33">
        <v>12.73</v>
      </c>
      <c r="P9068" s="33"/>
      <c r="Q9068" s="33">
        <v>3.4460000000000006</v>
      </c>
      <c r="R9068" s="33">
        <v>1.0549999999999999</v>
      </c>
      <c r="S9068" s="33"/>
      <c r="T9068" s="33"/>
      <c r="U9068" s="33"/>
      <c r="V9068" s="33"/>
      <c r="W9068" s="33"/>
      <c r="Y9068" s="33"/>
      <c r="Z9068" s="33"/>
      <c r="AA9068" s="33"/>
      <c r="AB9068" s="33"/>
      <c r="AC9068" s="33"/>
      <c r="AD9068" s="33"/>
      <c r="AE9068" s="33"/>
      <c r="AF9068" s="33"/>
      <c r="AG9068" s="33"/>
      <c r="AH9068" s="33"/>
      <c r="AI9068" s="33"/>
      <c r="AJ9068" s="33" t="s">
        <v>413</v>
      </c>
      <c r="AK9068" s="36">
        <v>38.43</v>
      </c>
      <c r="AL9068" s="36">
        <v>113.89</v>
      </c>
      <c r="AM9068" s="33">
        <v>660</v>
      </c>
      <c r="AN9068" s="37"/>
      <c r="AP9068" s="33"/>
      <c r="AQ9068">
        <v>80411</v>
      </c>
      <c r="AR9068" s="33" t="s">
        <v>3356</v>
      </c>
    </row>
    <row r="9069" spans="1:44" x14ac:dyDescent="0.25">
      <c r="A9069" s="33">
        <v>10949</v>
      </c>
      <c r="B9069" s="33" t="s">
        <v>990</v>
      </c>
      <c r="C9069" s="33">
        <v>180</v>
      </c>
      <c r="D9069" s="33" t="s">
        <v>851</v>
      </c>
      <c r="E9069" s="33"/>
      <c r="F9069" s="33" t="s">
        <v>859</v>
      </c>
      <c r="G9069" s="34">
        <v>8</v>
      </c>
      <c r="H9069" s="33">
        <v>9</v>
      </c>
      <c r="I9069" s="33">
        <v>2.68</v>
      </c>
      <c r="J9069" s="33">
        <v>2.93</v>
      </c>
      <c r="K9069" s="37">
        <v>5502</v>
      </c>
      <c r="L9069" s="35">
        <v>0.33251022622547705</v>
      </c>
      <c r="M9069" s="33"/>
      <c r="N9069" s="33">
        <v>6.3280000000000003</v>
      </c>
      <c r="O9069" s="33">
        <v>4.6909999999999998</v>
      </c>
      <c r="P9069" s="33"/>
      <c r="Q9069" s="33"/>
      <c r="R9069" s="33"/>
      <c r="S9069" s="33"/>
      <c r="T9069" s="33"/>
      <c r="U9069" s="33"/>
      <c r="V9069" s="33"/>
      <c r="W9069" s="33"/>
      <c r="Y9069" s="33"/>
      <c r="Z9069" s="33"/>
      <c r="AA9069" s="33"/>
      <c r="AB9069" s="33"/>
      <c r="AC9069" s="33"/>
      <c r="AD9069" s="33"/>
      <c r="AE9069" s="33"/>
      <c r="AF9069" s="33"/>
      <c r="AG9069" s="33"/>
      <c r="AH9069" s="33"/>
      <c r="AI9069" s="33"/>
      <c r="AJ9069" s="33" t="s">
        <v>413</v>
      </c>
      <c r="AK9069" s="36">
        <v>28.35</v>
      </c>
      <c r="AL9069" s="36">
        <v>115.31</v>
      </c>
      <c r="AM9069" s="33">
        <v>40</v>
      </c>
      <c r="AN9069" s="37"/>
      <c r="AO9069" s="33">
        <v>1</v>
      </c>
      <c r="AP9069" s="33"/>
      <c r="AQ9069">
        <v>80415</v>
      </c>
      <c r="AR9069" s="33" t="s">
        <v>3357</v>
      </c>
    </row>
    <row r="9070" spans="1:44" x14ac:dyDescent="0.25">
      <c r="A9070" s="33">
        <v>10950</v>
      </c>
      <c r="B9070" s="33" t="s">
        <v>1004</v>
      </c>
      <c r="C9070" s="33">
        <v>180</v>
      </c>
      <c r="D9070" s="33"/>
      <c r="E9070" s="33"/>
      <c r="F9070" s="33" t="s">
        <v>859</v>
      </c>
      <c r="G9070" s="34"/>
      <c r="H9070" s="33">
        <v>8</v>
      </c>
      <c r="I9070" s="33"/>
      <c r="J9070" s="33"/>
      <c r="K9070" s="37"/>
      <c r="L9070" s="35"/>
      <c r="M9070" s="33"/>
      <c r="N9070" s="33"/>
      <c r="O9070" s="33">
        <v>4.1189999999999998</v>
      </c>
      <c r="P9070" s="33"/>
      <c r="Q9070" s="33"/>
      <c r="R9070" s="33"/>
      <c r="S9070" s="33"/>
      <c r="T9070" s="33"/>
      <c r="U9070" s="33"/>
      <c r="V9070" s="33"/>
      <c r="W9070" s="33"/>
      <c r="Y9070" s="33"/>
      <c r="Z9070" s="33"/>
      <c r="AA9070" s="33"/>
      <c r="AB9070" s="33"/>
      <c r="AC9070" s="33"/>
      <c r="AD9070" s="33"/>
      <c r="AE9070" s="33"/>
      <c r="AF9070" s="33"/>
      <c r="AG9070" s="33"/>
      <c r="AH9070" s="33"/>
      <c r="AI9070" s="33"/>
      <c r="AJ9070" s="33" t="s">
        <v>413</v>
      </c>
      <c r="AK9070" s="36">
        <v>28.35</v>
      </c>
      <c r="AL9070" s="36">
        <v>115.31</v>
      </c>
      <c r="AM9070" s="33">
        <v>40</v>
      </c>
      <c r="AN9070" s="37"/>
      <c r="AO9070" s="33">
        <v>1</v>
      </c>
      <c r="AP9070" s="33"/>
      <c r="AQ9070">
        <v>80415</v>
      </c>
      <c r="AR9070" s="33" t="s">
        <v>3357</v>
      </c>
    </row>
    <row r="9071" spans="1:44" x14ac:dyDescent="0.25">
      <c r="A9071" s="33">
        <v>10951</v>
      </c>
      <c r="B9071" s="33" t="s">
        <v>909</v>
      </c>
      <c r="C9071" s="33">
        <v>180</v>
      </c>
      <c r="D9071" s="33"/>
      <c r="E9071" s="33"/>
      <c r="F9071" s="33" t="s">
        <v>859</v>
      </c>
      <c r="G9071" s="34"/>
      <c r="H9071" s="33">
        <v>8</v>
      </c>
      <c r="I9071" s="33">
        <v>3.11</v>
      </c>
      <c r="J9071" s="33">
        <v>3.2</v>
      </c>
      <c r="K9071" s="37">
        <v>3596</v>
      </c>
      <c r="L9071" s="35"/>
      <c r="M9071" s="33"/>
      <c r="N9071" s="33">
        <v>7.0030000000000001</v>
      </c>
      <c r="O9071" s="33">
        <v>7.37</v>
      </c>
      <c r="P9071" s="33"/>
      <c r="Q9071" s="33"/>
      <c r="R9071" s="33"/>
      <c r="S9071" s="33"/>
      <c r="T9071" s="33"/>
      <c r="U9071" s="33"/>
      <c r="V9071" s="33"/>
      <c r="W9071" s="33"/>
      <c r="Y9071" s="33"/>
      <c r="Z9071" s="33"/>
      <c r="AA9071" s="33"/>
      <c r="AB9071" s="33"/>
      <c r="AC9071" s="33"/>
      <c r="AD9071" s="33"/>
      <c r="AE9071" s="33"/>
      <c r="AF9071" s="33"/>
      <c r="AG9071" s="33"/>
      <c r="AH9071" s="33"/>
      <c r="AI9071" s="33"/>
      <c r="AJ9071" s="33" t="s">
        <v>413</v>
      </c>
      <c r="AK9071" s="36">
        <v>28.35</v>
      </c>
      <c r="AL9071" s="36">
        <v>115.31</v>
      </c>
      <c r="AM9071" s="33">
        <v>40</v>
      </c>
      <c r="AN9071" s="37"/>
      <c r="AO9071" s="33">
        <v>1</v>
      </c>
      <c r="AP9071" s="33"/>
      <c r="AQ9071">
        <v>80415</v>
      </c>
      <c r="AR9071" s="33" t="s">
        <v>3357</v>
      </c>
    </row>
    <row r="9072" spans="1:44" x14ac:dyDescent="0.25">
      <c r="A9072" s="33">
        <v>10952</v>
      </c>
      <c r="B9072" s="33" t="s">
        <v>990</v>
      </c>
      <c r="C9072" s="33">
        <v>180</v>
      </c>
      <c r="D9072" s="33" t="s">
        <v>851</v>
      </c>
      <c r="E9072" s="33"/>
      <c r="F9072" s="33" t="s">
        <v>859</v>
      </c>
      <c r="G9072" s="34">
        <v>0</v>
      </c>
      <c r="H9072" s="33">
        <v>6</v>
      </c>
      <c r="I9072" s="33">
        <v>5.3</v>
      </c>
      <c r="J9072" s="33">
        <v>6.97</v>
      </c>
      <c r="K9072" s="37"/>
      <c r="L9072" s="2">
        <f>N9072/((1668.67)*(1-EXP(-(0.022864)*I9072))^(1.61028))</f>
        <v>0.71406875212366838</v>
      </c>
      <c r="M9072" s="33"/>
      <c r="N9072" s="33">
        <v>36.159999999999997</v>
      </c>
      <c r="O9072" s="33">
        <v>18.148</v>
      </c>
      <c r="P9072" s="33">
        <v>4.4749999999999996</v>
      </c>
      <c r="Q9072" s="33">
        <v>8.536999999999999</v>
      </c>
      <c r="R9072" s="33">
        <v>6.2830000000000004</v>
      </c>
      <c r="S9072" s="33"/>
      <c r="T9072" s="33"/>
      <c r="U9072" s="33"/>
      <c r="V9072" s="33"/>
      <c r="W9072" s="33"/>
      <c r="Y9072" s="33"/>
      <c r="Z9072" s="33"/>
      <c r="AA9072" s="33"/>
      <c r="AB9072" s="33"/>
      <c r="AC9072" s="33"/>
      <c r="AD9072" s="33"/>
      <c r="AE9072" s="33"/>
      <c r="AF9072" s="33"/>
      <c r="AG9072" s="33"/>
      <c r="AH9072" s="33"/>
      <c r="AI9072" s="33"/>
      <c r="AJ9072" s="33" t="s">
        <v>413</v>
      </c>
      <c r="AK9072" s="36">
        <v>23.38</v>
      </c>
      <c r="AL9072" s="36">
        <v>109.95</v>
      </c>
      <c r="AM9072" s="33">
        <v>240</v>
      </c>
      <c r="AN9072" s="37"/>
      <c r="AP9072" s="33"/>
      <c r="AQ9072">
        <v>40149</v>
      </c>
      <c r="AR9072" s="33" t="s">
        <v>3358</v>
      </c>
    </row>
    <row r="9073" spans="1:44" x14ac:dyDescent="0.25">
      <c r="A9073" s="33">
        <v>10953</v>
      </c>
      <c r="B9073" s="33" t="s">
        <v>167</v>
      </c>
      <c r="C9073" s="33">
        <v>180</v>
      </c>
      <c r="D9073" s="1" t="s">
        <v>148</v>
      </c>
      <c r="E9073" s="33"/>
      <c r="F9073" s="33" t="s">
        <v>859</v>
      </c>
      <c r="G9073" s="34"/>
      <c r="H9073" s="33">
        <v>5</v>
      </c>
      <c r="I9073" s="33">
        <v>2.5</v>
      </c>
      <c r="J9073" s="33">
        <v>3</v>
      </c>
      <c r="K9073" s="37">
        <v>1633</v>
      </c>
      <c r="L9073" s="35"/>
      <c r="M9073" s="33"/>
      <c r="N9073" s="33">
        <v>1.87</v>
      </c>
      <c r="O9073" s="33">
        <v>2.1520000000000001</v>
      </c>
      <c r="P9073" s="33"/>
      <c r="Q9073" s="33">
        <v>0.26000000000000023</v>
      </c>
      <c r="R9073" s="33">
        <v>2.1859999999999999</v>
      </c>
      <c r="S9073" s="33"/>
      <c r="T9073" s="33"/>
      <c r="U9073" s="33"/>
      <c r="V9073" s="33"/>
      <c r="W9073" s="33"/>
      <c r="Y9073" s="33"/>
      <c r="Z9073" s="33"/>
      <c r="AA9073" s="33"/>
      <c r="AB9073" s="33"/>
      <c r="AC9073" s="33"/>
      <c r="AD9073" s="33"/>
      <c r="AE9073" s="33"/>
      <c r="AF9073" s="33"/>
      <c r="AG9073" s="33"/>
      <c r="AH9073" s="33"/>
      <c r="AI9073" s="33"/>
      <c r="AJ9073" s="33" t="s">
        <v>413</v>
      </c>
      <c r="AK9073" s="36">
        <v>27.67</v>
      </c>
      <c r="AL9073" s="36">
        <v>114.63</v>
      </c>
      <c r="AM9073" s="33">
        <v>480</v>
      </c>
      <c r="AN9073" s="37"/>
      <c r="AP9073" s="33"/>
      <c r="AQ9073">
        <v>80415</v>
      </c>
      <c r="AR9073" s="33" t="s">
        <v>1710</v>
      </c>
    </row>
    <row r="9074" spans="1:44" x14ac:dyDescent="0.25">
      <c r="A9074" s="33">
        <v>10954</v>
      </c>
      <c r="B9074" s="33" t="s">
        <v>167</v>
      </c>
      <c r="C9074" s="33">
        <v>180</v>
      </c>
      <c r="D9074" s="1" t="s">
        <v>148</v>
      </c>
      <c r="E9074" s="33"/>
      <c r="F9074" s="33" t="s">
        <v>859</v>
      </c>
      <c r="G9074" s="34"/>
      <c r="H9074" s="33">
        <v>5</v>
      </c>
      <c r="I9074" s="33">
        <v>2.9</v>
      </c>
      <c r="J9074" s="33">
        <v>3.7</v>
      </c>
      <c r="K9074" s="37">
        <v>3233</v>
      </c>
      <c r="L9074" s="35"/>
      <c r="M9074" s="33"/>
      <c r="N9074" s="33">
        <v>7.27</v>
      </c>
      <c r="O9074" s="33">
        <v>5.8230000000000004</v>
      </c>
      <c r="P9074" s="33"/>
      <c r="Q9074" s="33">
        <v>0.58100000000000041</v>
      </c>
      <c r="R9074" s="33">
        <v>4.8959999999999999</v>
      </c>
      <c r="S9074" s="33"/>
      <c r="T9074" s="33"/>
      <c r="U9074" s="33"/>
      <c r="V9074" s="33"/>
      <c r="W9074" s="33"/>
      <c r="Y9074" s="33"/>
      <c r="Z9074" s="33"/>
      <c r="AA9074" s="33"/>
      <c r="AB9074" s="33"/>
      <c r="AC9074" s="33"/>
      <c r="AD9074" s="33"/>
      <c r="AE9074" s="33"/>
      <c r="AF9074" s="33"/>
      <c r="AG9074" s="33"/>
      <c r="AH9074" s="33"/>
      <c r="AI9074" s="33"/>
      <c r="AJ9074" s="33" t="s">
        <v>413</v>
      </c>
      <c r="AK9074" s="36">
        <v>27.67</v>
      </c>
      <c r="AL9074" s="36">
        <v>114.63</v>
      </c>
      <c r="AM9074" s="33">
        <v>480</v>
      </c>
      <c r="AN9074" s="37"/>
      <c r="AP9074" s="33"/>
      <c r="AQ9074">
        <v>80415</v>
      </c>
      <c r="AR9074" s="33" t="s">
        <v>1710</v>
      </c>
    </row>
    <row r="9075" spans="1:44" x14ac:dyDescent="0.25">
      <c r="A9075" s="33">
        <v>10955</v>
      </c>
      <c r="B9075" s="33" t="s">
        <v>167</v>
      </c>
      <c r="C9075" s="33">
        <v>180</v>
      </c>
      <c r="D9075" s="1" t="s">
        <v>148</v>
      </c>
      <c r="E9075" s="33"/>
      <c r="F9075" s="33" t="s">
        <v>859</v>
      </c>
      <c r="G9075" s="34"/>
      <c r="H9075" s="33">
        <v>5</v>
      </c>
      <c r="I9075" s="33">
        <v>2.8</v>
      </c>
      <c r="J9075" s="33">
        <v>3.4</v>
      </c>
      <c r="K9075" s="37">
        <v>4917</v>
      </c>
      <c r="L9075" s="35"/>
      <c r="M9075" s="33"/>
      <c r="N9075" s="33">
        <v>8.57</v>
      </c>
      <c r="O9075" s="33">
        <v>7.8179999999999996</v>
      </c>
      <c r="P9075" s="33"/>
      <c r="Q9075" s="33">
        <v>0.83199999999999985</v>
      </c>
      <c r="R9075" s="33">
        <v>7.4180000000000001</v>
      </c>
      <c r="S9075" s="33"/>
      <c r="T9075" s="33"/>
      <c r="U9075" s="33"/>
      <c r="V9075" s="33"/>
      <c r="W9075" s="33"/>
      <c r="Y9075" s="33"/>
      <c r="Z9075" s="33"/>
      <c r="AA9075" s="33"/>
      <c r="AB9075" s="33"/>
      <c r="AC9075" s="33"/>
      <c r="AD9075" s="33"/>
      <c r="AE9075" s="33"/>
      <c r="AF9075" s="33"/>
      <c r="AG9075" s="33"/>
      <c r="AH9075" s="33"/>
      <c r="AI9075" s="33"/>
      <c r="AJ9075" s="33" t="s">
        <v>413</v>
      </c>
      <c r="AK9075" s="36">
        <v>27.67</v>
      </c>
      <c r="AL9075" s="36">
        <v>114.63</v>
      </c>
      <c r="AM9075" s="33">
        <v>480</v>
      </c>
      <c r="AN9075" s="37"/>
      <c r="AP9075" s="33"/>
      <c r="AQ9075">
        <v>80415</v>
      </c>
      <c r="AR9075" s="33" t="s">
        <v>1710</v>
      </c>
    </row>
    <row r="9076" spans="1:44" x14ac:dyDescent="0.25">
      <c r="A9076" s="33">
        <v>10956</v>
      </c>
      <c r="B9076" s="33" t="s">
        <v>167</v>
      </c>
      <c r="C9076" s="33">
        <v>180</v>
      </c>
      <c r="D9076" s="1" t="s">
        <v>148</v>
      </c>
      <c r="E9076" s="33"/>
      <c r="F9076" s="33" t="s">
        <v>859</v>
      </c>
      <c r="G9076" s="34"/>
      <c r="H9076" s="33">
        <v>5</v>
      </c>
      <c r="I9076" s="33">
        <v>3</v>
      </c>
      <c r="J9076" s="33">
        <v>3.8</v>
      </c>
      <c r="K9076" s="37">
        <v>6567</v>
      </c>
      <c r="L9076" s="35"/>
      <c r="M9076" s="33"/>
      <c r="N9076" s="33">
        <v>15.6</v>
      </c>
      <c r="O9076" s="33">
        <v>12.24</v>
      </c>
      <c r="P9076" s="33"/>
      <c r="Q9076" s="33">
        <v>1.1969999999999992</v>
      </c>
      <c r="R9076" s="33">
        <v>11.172000000000001</v>
      </c>
      <c r="S9076" s="33"/>
      <c r="T9076" s="33"/>
      <c r="U9076" s="33"/>
      <c r="V9076" s="33"/>
      <c r="W9076" s="33"/>
      <c r="Y9076" s="33"/>
      <c r="Z9076" s="33"/>
      <c r="AA9076" s="33"/>
      <c r="AB9076" s="33"/>
      <c r="AC9076" s="33"/>
      <c r="AD9076" s="33"/>
      <c r="AE9076" s="33"/>
      <c r="AF9076" s="33"/>
      <c r="AG9076" s="33"/>
      <c r="AH9076" s="33"/>
      <c r="AI9076" s="33"/>
      <c r="AJ9076" s="33" t="s">
        <v>413</v>
      </c>
      <c r="AK9076" s="36">
        <v>27.67</v>
      </c>
      <c r="AL9076" s="36">
        <v>114.63</v>
      </c>
      <c r="AM9076" s="33">
        <v>480</v>
      </c>
      <c r="AN9076" s="37"/>
      <c r="AP9076" s="33"/>
      <c r="AQ9076">
        <v>80415</v>
      </c>
      <c r="AR9076" s="33" t="s">
        <v>1710</v>
      </c>
    </row>
    <row r="9077" spans="1:44" x14ac:dyDescent="0.25">
      <c r="A9077" s="33">
        <v>10957</v>
      </c>
      <c r="B9077" s="33" t="s">
        <v>167</v>
      </c>
      <c r="C9077" s="33">
        <v>180</v>
      </c>
      <c r="D9077" s="1" t="s">
        <v>148</v>
      </c>
      <c r="E9077" s="33"/>
      <c r="F9077" s="33" t="s">
        <v>859</v>
      </c>
      <c r="G9077" s="34"/>
      <c r="H9077" s="33">
        <v>5</v>
      </c>
      <c r="I9077" s="33">
        <v>2.5</v>
      </c>
      <c r="J9077" s="33">
        <v>2.7</v>
      </c>
      <c r="K9077" s="37">
        <v>9767</v>
      </c>
      <c r="L9077" s="35"/>
      <c r="M9077" s="33"/>
      <c r="N9077" s="33">
        <v>9.94</v>
      </c>
      <c r="O9077" s="33">
        <v>10.663</v>
      </c>
      <c r="P9077" s="33"/>
      <c r="Q9077" s="33">
        <v>1.427999999999999</v>
      </c>
      <c r="R9077" s="33">
        <v>11.368</v>
      </c>
      <c r="S9077" s="33"/>
      <c r="T9077" s="33"/>
      <c r="U9077" s="33"/>
      <c r="V9077" s="33"/>
      <c r="W9077" s="33"/>
      <c r="Y9077" s="33"/>
      <c r="Z9077" s="33"/>
      <c r="AA9077" s="33"/>
      <c r="AB9077" s="33"/>
      <c r="AC9077" s="33"/>
      <c r="AD9077" s="33"/>
      <c r="AE9077" s="33"/>
      <c r="AF9077" s="33"/>
      <c r="AG9077" s="33"/>
      <c r="AH9077" s="33"/>
      <c r="AI9077" s="33"/>
      <c r="AJ9077" s="33" t="s">
        <v>413</v>
      </c>
      <c r="AK9077" s="36">
        <v>27.67</v>
      </c>
      <c r="AL9077" s="36">
        <v>114.63</v>
      </c>
      <c r="AM9077" s="33">
        <v>480</v>
      </c>
      <c r="AN9077" s="37"/>
      <c r="AP9077" s="33"/>
      <c r="AQ9077">
        <v>80415</v>
      </c>
      <c r="AR9077" s="33" t="s">
        <v>1710</v>
      </c>
    </row>
    <row r="9078" spans="1:44" x14ac:dyDescent="0.25">
      <c r="A9078" s="33">
        <v>10958</v>
      </c>
      <c r="B9078" s="33" t="s">
        <v>167</v>
      </c>
      <c r="C9078" s="33">
        <v>180</v>
      </c>
      <c r="D9078" s="1" t="s">
        <v>148</v>
      </c>
      <c r="E9078" s="33"/>
      <c r="F9078" s="33" t="s">
        <v>859</v>
      </c>
      <c r="G9078" s="34"/>
      <c r="H9078" s="33">
        <v>12</v>
      </c>
      <c r="I9078" s="33"/>
      <c r="J9078" s="33"/>
      <c r="K9078" s="37"/>
      <c r="L9078" s="35"/>
      <c r="M9078" s="33"/>
      <c r="N9078" s="33"/>
      <c r="O9078" s="33">
        <v>38.043999999999997</v>
      </c>
      <c r="P9078" s="33"/>
      <c r="Q9078" s="33">
        <v>4.7160000000000002</v>
      </c>
      <c r="R9078" s="33">
        <v>6.47</v>
      </c>
      <c r="S9078" s="33"/>
      <c r="T9078" s="33"/>
      <c r="U9078" s="33"/>
      <c r="V9078" s="33"/>
      <c r="W9078" s="33"/>
      <c r="Y9078" s="33"/>
      <c r="Z9078" s="33"/>
      <c r="AA9078" s="33"/>
      <c r="AB9078" s="33"/>
      <c r="AC9078" s="33"/>
      <c r="AD9078" s="33"/>
      <c r="AE9078" s="33"/>
      <c r="AF9078" s="33"/>
      <c r="AG9078" s="33"/>
      <c r="AH9078" s="33"/>
      <c r="AI9078" s="33"/>
      <c r="AJ9078" s="33" t="s">
        <v>413</v>
      </c>
      <c r="AK9078" s="36">
        <v>27.67</v>
      </c>
      <c r="AL9078" s="36">
        <v>114.63</v>
      </c>
      <c r="AM9078" s="33">
        <v>175</v>
      </c>
      <c r="AN9078" s="37"/>
      <c r="AP9078" s="33"/>
      <c r="AQ9078">
        <v>80415</v>
      </c>
      <c r="AR9078" s="33" t="s">
        <v>1711</v>
      </c>
    </row>
    <row r="9079" spans="1:44" x14ac:dyDescent="0.25">
      <c r="A9079" s="33">
        <v>10959</v>
      </c>
      <c r="B9079" s="33" t="s">
        <v>167</v>
      </c>
      <c r="C9079" s="33">
        <v>180</v>
      </c>
      <c r="D9079" s="1" t="s">
        <v>148</v>
      </c>
      <c r="E9079" s="33"/>
      <c r="F9079" s="33" t="s">
        <v>859</v>
      </c>
      <c r="G9079" s="34"/>
      <c r="H9079" s="33">
        <v>12</v>
      </c>
      <c r="I9079" s="33">
        <v>10.35</v>
      </c>
      <c r="J9079" s="33">
        <v>13.2</v>
      </c>
      <c r="K9079" s="37">
        <v>2175</v>
      </c>
      <c r="L9079" s="35"/>
      <c r="M9079" s="33"/>
      <c r="N9079" s="33">
        <v>160.35</v>
      </c>
      <c r="O9079" s="33">
        <v>55.795000000000002</v>
      </c>
      <c r="P9079" s="33"/>
      <c r="Q9079" s="33">
        <v>6.8930000000000025</v>
      </c>
      <c r="R9079" s="33">
        <v>9.5589999999999993</v>
      </c>
      <c r="S9079" s="33"/>
      <c r="T9079" s="33"/>
      <c r="U9079" s="33"/>
      <c r="V9079" s="33"/>
      <c r="W9079" s="33"/>
      <c r="Y9079" s="33"/>
      <c r="Z9079" s="33"/>
      <c r="AA9079" s="33"/>
      <c r="AB9079" s="33"/>
      <c r="AC9079" s="33"/>
      <c r="AD9079" s="33"/>
      <c r="AE9079" s="33"/>
      <c r="AF9079" s="33"/>
      <c r="AG9079" s="33"/>
      <c r="AH9079" s="33"/>
      <c r="AI9079" s="33"/>
      <c r="AJ9079" s="33" t="s">
        <v>413</v>
      </c>
      <c r="AK9079" s="36">
        <v>27.67</v>
      </c>
      <c r="AL9079" s="36">
        <v>114.63</v>
      </c>
      <c r="AM9079" s="33">
        <v>175</v>
      </c>
      <c r="AN9079" s="37"/>
      <c r="AP9079" s="33"/>
      <c r="AQ9079">
        <v>80415</v>
      </c>
      <c r="AR9079" s="33" t="s">
        <v>1711</v>
      </c>
    </row>
    <row r="9080" spans="1:44" x14ac:dyDescent="0.25">
      <c r="A9080" s="33">
        <v>10960</v>
      </c>
      <c r="B9080" s="33" t="s">
        <v>167</v>
      </c>
      <c r="C9080" s="33">
        <v>180</v>
      </c>
      <c r="D9080" s="1" t="s">
        <v>148</v>
      </c>
      <c r="E9080" s="33"/>
      <c r="F9080" s="33" t="s">
        <v>859</v>
      </c>
      <c r="G9080" s="34"/>
      <c r="H9080" s="33">
        <v>12</v>
      </c>
      <c r="I9080" s="33">
        <v>10.25</v>
      </c>
      <c r="J9080" s="33">
        <v>13.09</v>
      </c>
      <c r="K9080" s="37">
        <v>2415</v>
      </c>
      <c r="L9080" s="35"/>
      <c r="M9080" s="33"/>
      <c r="N9080" s="33">
        <v>183.9</v>
      </c>
      <c r="O9080" s="33">
        <v>60.389000000000003</v>
      </c>
      <c r="P9080" s="33"/>
      <c r="Q9080" s="33">
        <v>7.4610000000000003</v>
      </c>
      <c r="R9080" s="33">
        <v>10.342000000000001</v>
      </c>
      <c r="S9080" s="33"/>
      <c r="T9080" s="33"/>
      <c r="U9080" s="33"/>
      <c r="V9080" s="33"/>
      <c r="W9080" s="33"/>
      <c r="Y9080" s="33"/>
      <c r="Z9080" s="33"/>
      <c r="AA9080" s="33"/>
      <c r="AB9080" s="33"/>
      <c r="AC9080" s="33"/>
      <c r="AD9080" s="33"/>
      <c r="AE9080" s="33"/>
      <c r="AF9080" s="33"/>
      <c r="AG9080" s="33"/>
      <c r="AH9080" s="33"/>
      <c r="AI9080" s="33"/>
      <c r="AJ9080" s="33" t="s">
        <v>413</v>
      </c>
      <c r="AK9080" s="36">
        <v>27.67</v>
      </c>
      <c r="AL9080" s="36">
        <v>114.63</v>
      </c>
      <c r="AM9080" s="33">
        <v>175</v>
      </c>
      <c r="AN9080" s="37"/>
      <c r="AP9080" s="33"/>
      <c r="AQ9080">
        <v>80415</v>
      </c>
      <c r="AR9080" s="33" t="s">
        <v>1711</v>
      </c>
    </row>
    <row r="9081" spans="1:44" x14ac:dyDescent="0.25">
      <c r="A9081" s="33">
        <v>10961</v>
      </c>
      <c r="B9081" s="33" t="s">
        <v>167</v>
      </c>
      <c r="C9081" s="33">
        <v>180</v>
      </c>
      <c r="D9081" s="1" t="s">
        <v>148</v>
      </c>
      <c r="E9081" s="33"/>
      <c r="F9081" s="33" t="s">
        <v>859</v>
      </c>
      <c r="G9081" s="34"/>
      <c r="H9081" s="33">
        <v>12</v>
      </c>
      <c r="I9081" s="33">
        <v>10.3</v>
      </c>
      <c r="J9081" s="33">
        <v>12.95</v>
      </c>
      <c r="K9081" s="37">
        <v>2700</v>
      </c>
      <c r="L9081" s="35"/>
      <c r="M9081" s="33"/>
      <c r="N9081" s="33">
        <v>191.4</v>
      </c>
      <c r="O9081" s="33">
        <v>66.438000000000002</v>
      </c>
      <c r="P9081" s="33"/>
      <c r="Q9081" s="33">
        <v>8.2100000000000009</v>
      </c>
      <c r="R9081" s="33">
        <v>11.375</v>
      </c>
      <c r="S9081" s="33"/>
      <c r="T9081" s="33"/>
      <c r="U9081" s="33"/>
      <c r="V9081" s="33"/>
      <c r="W9081" s="33"/>
      <c r="Y9081" s="33"/>
      <c r="Z9081" s="33"/>
      <c r="AA9081" s="33"/>
      <c r="AB9081" s="33"/>
      <c r="AC9081" s="33"/>
      <c r="AD9081" s="33"/>
      <c r="AE9081" s="33"/>
      <c r="AF9081" s="33"/>
      <c r="AG9081" s="33"/>
      <c r="AH9081" s="33"/>
      <c r="AI9081" s="33"/>
      <c r="AJ9081" s="33" t="s">
        <v>413</v>
      </c>
      <c r="AK9081" s="36">
        <v>27.67</v>
      </c>
      <c r="AL9081" s="36">
        <v>114.63</v>
      </c>
      <c r="AM9081" s="33">
        <v>175</v>
      </c>
      <c r="AN9081" s="37"/>
      <c r="AP9081" s="33"/>
      <c r="AQ9081">
        <v>80415</v>
      </c>
      <c r="AR9081" s="33" t="s">
        <v>1711</v>
      </c>
    </row>
    <row r="9082" spans="1:44" x14ac:dyDescent="0.25">
      <c r="A9082" s="33">
        <v>10962</v>
      </c>
      <c r="B9082" s="33" t="s">
        <v>167</v>
      </c>
      <c r="C9082" s="33">
        <v>180</v>
      </c>
      <c r="D9082" s="1" t="s">
        <v>148</v>
      </c>
      <c r="E9082" s="33"/>
      <c r="F9082" s="33" t="s">
        <v>859</v>
      </c>
      <c r="G9082" s="34"/>
      <c r="H9082" s="33">
        <v>12</v>
      </c>
      <c r="I9082" s="33">
        <v>10.050000000000001</v>
      </c>
      <c r="J9082" s="33">
        <v>12.42</v>
      </c>
      <c r="K9082" s="37">
        <v>3000</v>
      </c>
      <c r="L9082" s="35"/>
      <c r="M9082" s="33"/>
      <c r="N9082" s="33">
        <v>192.3</v>
      </c>
      <c r="O9082" s="33">
        <v>66.494</v>
      </c>
      <c r="P9082" s="33"/>
      <c r="Q9082" s="33">
        <v>8.2240000000000002</v>
      </c>
      <c r="R9082" s="33">
        <v>11.366</v>
      </c>
      <c r="S9082" s="33"/>
      <c r="T9082" s="33"/>
      <c r="U9082" s="33"/>
      <c r="V9082" s="33"/>
      <c r="W9082" s="33"/>
      <c r="Y9082" s="33"/>
      <c r="Z9082" s="33"/>
      <c r="AA9082" s="33"/>
      <c r="AB9082" s="33"/>
      <c r="AC9082" s="33"/>
      <c r="AD9082" s="33"/>
      <c r="AE9082" s="33"/>
      <c r="AF9082" s="33"/>
      <c r="AG9082" s="33"/>
      <c r="AH9082" s="33"/>
      <c r="AI9082" s="33"/>
      <c r="AJ9082" s="33" t="s">
        <v>413</v>
      </c>
      <c r="AK9082" s="36">
        <v>27.67</v>
      </c>
      <c r="AL9082" s="36">
        <v>114.63</v>
      </c>
      <c r="AM9082" s="33">
        <v>175</v>
      </c>
      <c r="AN9082" s="37"/>
      <c r="AP9082" s="33"/>
      <c r="AQ9082">
        <v>80415</v>
      </c>
      <c r="AR9082" s="33" t="s">
        <v>1711</v>
      </c>
    </row>
    <row r="9083" spans="1:44" x14ac:dyDescent="0.25">
      <c r="A9083" s="33">
        <v>10963</v>
      </c>
      <c r="B9083" s="33" t="s">
        <v>167</v>
      </c>
      <c r="C9083" s="33">
        <v>180</v>
      </c>
      <c r="D9083" s="1" t="s">
        <v>148</v>
      </c>
      <c r="E9083" s="33"/>
      <c r="F9083" s="33" t="s">
        <v>859</v>
      </c>
      <c r="G9083" s="34"/>
      <c r="H9083" s="33">
        <v>12</v>
      </c>
      <c r="I9083" s="33">
        <v>9.6</v>
      </c>
      <c r="J9083" s="33">
        <v>12.16</v>
      </c>
      <c r="K9083" s="37">
        <v>3300</v>
      </c>
      <c r="L9083" s="35"/>
      <c r="M9083" s="33"/>
      <c r="N9083" s="33">
        <v>203.1</v>
      </c>
      <c r="O9083" s="33">
        <v>67.174999999999997</v>
      </c>
      <c r="P9083" s="33"/>
      <c r="Q9083" s="33">
        <v>8.3130000000000006</v>
      </c>
      <c r="R9083" s="33">
        <v>11.467000000000001</v>
      </c>
      <c r="S9083" s="33"/>
      <c r="T9083" s="33"/>
      <c r="U9083" s="33"/>
      <c r="V9083" s="33"/>
      <c r="W9083" s="33"/>
      <c r="Y9083" s="33"/>
      <c r="Z9083" s="33"/>
      <c r="AA9083" s="33"/>
      <c r="AB9083" s="33"/>
      <c r="AC9083" s="33"/>
      <c r="AD9083" s="33"/>
      <c r="AE9083" s="33"/>
      <c r="AF9083" s="33"/>
      <c r="AG9083" s="33"/>
      <c r="AH9083" s="33"/>
      <c r="AI9083" s="33"/>
      <c r="AJ9083" s="33" t="s">
        <v>413</v>
      </c>
      <c r="AK9083" s="36">
        <v>27.67</v>
      </c>
      <c r="AL9083" s="36">
        <v>114.63</v>
      </c>
      <c r="AM9083" s="33">
        <v>175</v>
      </c>
      <c r="AN9083" s="37"/>
      <c r="AP9083" s="33"/>
      <c r="AQ9083">
        <v>80415</v>
      </c>
      <c r="AR9083" s="33" t="s">
        <v>1711</v>
      </c>
    </row>
    <row r="9084" spans="1:44" x14ac:dyDescent="0.25">
      <c r="A9084" s="33">
        <v>10964</v>
      </c>
      <c r="B9084" s="33" t="s">
        <v>167</v>
      </c>
      <c r="C9084" s="33">
        <v>180</v>
      </c>
      <c r="D9084" s="1" t="s">
        <v>148</v>
      </c>
      <c r="E9084" s="33"/>
      <c r="F9084" s="33" t="s">
        <v>859</v>
      </c>
      <c r="G9084" s="34"/>
      <c r="H9084" s="33">
        <v>12</v>
      </c>
      <c r="I9084" s="33">
        <v>12</v>
      </c>
      <c r="J9084" s="33">
        <v>15.09</v>
      </c>
      <c r="K9084" s="37">
        <v>1530</v>
      </c>
      <c r="L9084" s="35"/>
      <c r="M9084" s="33"/>
      <c r="N9084" s="33">
        <v>163.5</v>
      </c>
      <c r="O9084" s="33">
        <v>58.643000000000001</v>
      </c>
      <c r="P9084" s="33"/>
      <c r="Q9084" s="33">
        <v>7.2240000000000002</v>
      </c>
      <c r="R9084" s="33">
        <v>10.11</v>
      </c>
      <c r="S9084" s="33"/>
      <c r="T9084" s="33"/>
      <c r="U9084" s="33"/>
      <c r="V9084" s="33"/>
      <c r="W9084" s="33"/>
      <c r="Y9084" s="33"/>
      <c r="Z9084" s="33"/>
      <c r="AA9084" s="33"/>
      <c r="AB9084" s="33"/>
      <c r="AC9084" s="33"/>
      <c r="AD9084" s="33"/>
      <c r="AE9084" s="33"/>
      <c r="AF9084" s="33"/>
      <c r="AG9084" s="33"/>
      <c r="AH9084" s="33"/>
      <c r="AI9084" s="33"/>
      <c r="AJ9084" s="33" t="s">
        <v>413</v>
      </c>
      <c r="AK9084" s="36">
        <v>27.67</v>
      </c>
      <c r="AL9084" s="36">
        <v>114.63</v>
      </c>
      <c r="AM9084" s="33">
        <v>175</v>
      </c>
      <c r="AN9084" s="37"/>
      <c r="AP9084" s="33"/>
      <c r="AQ9084">
        <v>80415</v>
      </c>
      <c r="AR9084" s="33" t="s">
        <v>1711</v>
      </c>
    </row>
    <row r="9085" spans="1:44" x14ac:dyDescent="0.25">
      <c r="A9085" s="33">
        <v>10965</v>
      </c>
      <c r="B9085" s="33" t="s">
        <v>167</v>
      </c>
      <c r="C9085" s="33">
        <v>180</v>
      </c>
      <c r="D9085" s="1" t="s">
        <v>148</v>
      </c>
      <c r="E9085" s="33"/>
      <c r="F9085" s="33" t="s">
        <v>859</v>
      </c>
      <c r="G9085" s="34"/>
      <c r="H9085" s="33">
        <v>12</v>
      </c>
      <c r="I9085" s="33">
        <v>11.8</v>
      </c>
      <c r="J9085" s="33">
        <v>14.56</v>
      </c>
      <c r="K9085" s="37">
        <v>1845</v>
      </c>
      <c r="L9085" s="35"/>
      <c r="M9085" s="33"/>
      <c r="N9085" s="33">
        <v>188.25</v>
      </c>
      <c r="O9085" s="33">
        <v>64.932000000000002</v>
      </c>
      <c r="P9085" s="33"/>
      <c r="Q9085" s="33">
        <v>8.0029999999999983</v>
      </c>
      <c r="R9085" s="33">
        <v>11.179</v>
      </c>
      <c r="S9085" s="33"/>
      <c r="T9085" s="33"/>
      <c r="U9085" s="33"/>
      <c r="V9085" s="33"/>
      <c r="W9085" s="33"/>
      <c r="Y9085" s="33"/>
      <c r="Z9085" s="33"/>
      <c r="AA9085" s="33"/>
      <c r="AB9085" s="33"/>
      <c r="AC9085" s="33"/>
      <c r="AD9085" s="33"/>
      <c r="AE9085" s="33"/>
      <c r="AF9085" s="33"/>
      <c r="AG9085" s="33"/>
      <c r="AH9085" s="33"/>
      <c r="AI9085" s="33"/>
      <c r="AJ9085" s="33" t="s">
        <v>413</v>
      </c>
      <c r="AK9085" s="36">
        <v>27.67</v>
      </c>
      <c r="AL9085" s="36">
        <v>114.63</v>
      </c>
      <c r="AM9085" s="33">
        <v>175</v>
      </c>
      <c r="AN9085" s="37"/>
      <c r="AP9085" s="33"/>
      <c r="AQ9085">
        <v>80415</v>
      </c>
      <c r="AR9085" s="33" t="s">
        <v>1711</v>
      </c>
    </row>
    <row r="9086" spans="1:44" x14ac:dyDescent="0.25">
      <c r="A9086" s="33">
        <v>10966</v>
      </c>
      <c r="B9086" s="33" t="s">
        <v>167</v>
      </c>
      <c r="C9086" s="33">
        <v>180</v>
      </c>
      <c r="D9086" s="1" t="s">
        <v>148</v>
      </c>
      <c r="E9086" s="33"/>
      <c r="F9086" s="33" t="s">
        <v>859</v>
      </c>
      <c r="G9086" s="34"/>
      <c r="H9086" s="33">
        <v>12</v>
      </c>
      <c r="I9086" s="33">
        <v>11.63</v>
      </c>
      <c r="J9086" s="33">
        <v>13.87</v>
      </c>
      <c r="K9086" s="37">
        <v>2115</v>
      </c>
      <c r="L9086" s="35"/>
      <c r="M9086" s="33"/>
      <c r="N9086" s="33">
        <v>190.65</v>
      </c>
      <c r="O9086" s="33">
        <v>66.823999999999998</v>
      </c>
      <c r="P9086" s="33"/>
      <c r="Q9086" s="33">
        <v>8.2429999999999986</v>
      </c>
      <c r="R9086" s="33">
        <v>11.486000000000001</v>
      </c>
      <c r="S9086" s="33"/>
      <c r="T9086" s="33"/>
      <c r="U9086" s="33"/>
      <c r="V9086" s="33"/>
      <c r="W9086" s="33"/>
      <c r="Y9086" s="33"/>
      <c r="Z9086" s="33"/>
      <c r="AA9086" s="33"/>
      <c r="AB9086" s="33"/>
      <c r="AC9086" s="33"/>
      <c r="AD9086" s="33"/>
      <c r="AE9086" s="33"/>
      <c r="AF9086" s="33"/>
      <c r="AG9086" s="33"/>
      <c r="AH9086" s="33"/>
      <c r="AI9086" s="33"/>
      <c r="AJ9086" s="33" t="s">
        <v>413</v>
      </c>
      <c r="AK9086" s="36">
        <v>27.67</v>
      </c>
      <c r="AL9086" s="36">
        <v>114.63</v>
      </c>
      <c r="AM9086" s="33">
        <v>175</v>
      </c>
      <c r="AN9086" s="37"/>
      <c r="AP9086" s="33"/>
      <c r="AQ9086">
        <v>80415</v>
      </c>
      <c r="AR9086" s="33" t="s">
        <v>1711</v>
      </c>
    </row>
    <row r="9087" spans="1:44" x14ac:dyDescent="0.25">
      <c r="A9087" s="33">
        <v>10967</v>
      </c>
      <c r="B9087" s="33" t="s">
        <v>167</v>
      </c>
      <c r="C9087" s="33">
        <v>180</v>
      </c>
      <c r="D9087" s="1" t="s">
        <v>148</v>
      </c>
      <c r="E9087" s="33"/>
      <c r="F9087" s="33" t="s">
        <v>859</v>
      </c>
      <c r="G9087" s="34"/>
      <c r="H9087" s="33">
        <v>12</v>
      </c>
      <c r="I9087" s="33">
        <v>11.05</v>
      </c>
      <c r="J9087" s="33">
        <v>13.7</v>
      </c>
      <c r="K9087" s="37">
        <v>2407</v>
      </c>
      <c r="L9087" s="35"/>
      <c r="M9087" s="33"/>
      <c r="N9087" s="33">
        <v>197.25</v>
      </c>
      <c r="O9087" s="33">
        <v>70.677999999999997</v>
      </c>
      <c r="P9087" s="33"/>
      <c r="Q9087" s="33">
        <v>8.722999999999999</v>
      </c>
      <c r="R9087" s="33">
        <v>12.134</v>
      </c>
      <c r="S9087" s="33"/>
      <c r="T9087" s="33"/>
      <c r="U9087" s="33"/>
      <c r="V9087" s="33"/>
      <c r="W9087" s="33"/>
      <c r="Y9087" s="33"/>
      <c r="Z9087" s="33"/>
      <c r="AA9087" s="33"/>
      <c r="AB9087" s="33"/>
      <c r="AC9087" s="33"/>
      <c r="AD9087" s="33"/>
      <c r="AE9087" s="33"/>
      <c r="AF9087" s="33"/>
      <c r="AG9087" s="33"/>
      <c r="AH9087" s="33"/>
      <c r="AI9087" s="33"/>
      <c r="AJ9087" s="33" t="s">
        <v>413</v>
      </c>
      <c r="AK9087" s="36">
        <v>27.67</v>
      </c>
      <c r="AL9087" s="36">
        <v>114.63</v>
      </c>
      <c r="AM9087" s="33">
        <v>175</v>
      </c>
      <c r="AN9087" s="37"/>
      <c r="AP9087" s="33"/>
      <c r="AQ9087">
        <v>80415</v>
      </c>
      <c r="AR9087" s="33" t="s">
        <v>1711</v>
      </c>
    </row>
    <row r="9088" spans="1:44" x14ac:dyDescent="0.25">
      <c r="A9088" s="33">
        <v>10968</v>
      </c>
      <c r="B9088" s="33" t="s">
        <v>167</v>
      </c>
      <c r="C9088" s="33">
        <v>180</v>
      </c>
      <c r="D9088" s="1" t="s">
        <v>148</v>
      </c>
      <c r="E9088" s="33"/>
      <c r="F9088" s="33" t="s">
        <v>859</v>
      </c>
      <c r="G9088" s="34"/>
      <c r="H9088" s="33">
        <v>12</v>
      </c>
      <c r="I9088" s="33">
        <v>10.7</v>
      </c>
      <c r="J9088" s="33">
        <v>13.15</v>
      </c>
      <c r="K9088" s="37">
        <v>2955</v>
      </c>
      <c r="L9088" s="35"/>
      <c r="M9088" s="33"/>
      <c r="N9088" s="33">
        <v>225.75</v>
      </c>
      <c r="O9088" s="33">
        <v>77.707999999999998</v>
      </c>
      <c r="P9088" s="33"/>
      <c r="Q9088" s="33">
        <v>9.5980000000000008</v>
      </c>
      <c r="R9088" s="33">
        <v>13.318</v>
      </c>
      <c r="S9088" s="33"/>
      <c r="T9088" s="33"/>
      <c r="U9088" s="33"/>
      <c r="V9088" s="33"/>
      <c r="W9088" s="33"/>
      <c r="Y9088" s="33"/>
      <c r="Z9088" s="33"/>
      <c r="AA9088" s="33"/>
      <c r="AB9088" s="33"/>
      <c r="AC9088" s="33"/>
      <c r="AD9088" s="33"/>
      <c r="AE9088" s="33"/>
      <c r="AF9088" s="33"/>
      <c r="AG9088" s="33"/>
      <c r="AH9088" s="33"/>
      <c r="AI9088" s="33"/>
      <c r="AJ9088" s="33" t="s">
        <v>413</v>
      </c>
      <c r="AK9088" s="36">
        <v>27.67</v>
      </c>
      <c r="AL9088" s="36">
        <v>114.63</v>
      </c>
      <c r="AM9088" s="33">
        <v>175</v>
      </c>
      <c r="AN9088" s="37"/>
      <c r="AP9088" s="33"/>
      <c r="AQ9088">
        <v>80415</v>
      </c>
      <c r="AR9088" s="33" t="s">
        <v>1711</v>
      </c>
    </row>
    <row r="9089" spans="1:44" x14ac:dyDescent="0.25">
      <c r="A9089" s="33">
        <v>10969</v>
      </c>
      <c r="B9089" s="33" t="s">
        <v>910</v>
      </c>
      <c r="C9089" s="33">
        <v>180</v>
      </c>
      <c r="D9089" s="33"/>
      <c r="E9089" s="33" t="s">
        <v>740</v>
      </c>
      <c r="F9089" s="33" t="s">
        <v>864</v>
      </c>
      <c r="G9089" s="34"/>
      <c r="H9089" s="33"/>
      <c r="I9089" s="33"/>
      <c r="J9089" s="33"/>
      <c r="K9089" s="37"/>
      <c r="L9089" s="35"/>
      <c r="M9089" s="33"/>
      <c r="N9089" s="33"/>
      <c r="O9089" s="33">
        <v>371.1</v>
      </c>
      <c r="P9089" s="33">
        <v>30.7</v>
      </c>
      <c r="Q9089" s="33">
        <v>121.6</v>
      </c>
      <c r="R9089" s="33">
        <v>8.75</v>
      </c>
      <c r="S9089" s="33"/>
      <c r="T9089" s="33"/>
      <c r="U9089" s="33"/>
      <c r="V9089" s="33"/>
      <c r="W9089" s="33"/>
      <c r="Y9089" s="33"/>
      <c r="Z9089" s="33">
        <v>13.86</v>
      </c>
      <c r="AA9089" s="33"/>
      <c r="AB9089" s="33">
        <v>0.08</v>
      </c>
      <c r="AC9089" s="33"/>
      <c r="AD9089" s="33"/>
      <c r="AE9089" s="33"/>
      <c r="AF9089" s="33"/>
      <c r="AG9089" s="33"/>
      <c r="AH9089" s="33"/>
      <c r="AI9089" s="33"/>
      <c r="AJ9089" s="33" t="s">
        <v>413</v>
      </c>
      <c r="AK9089" s="36">
        <v>19.239999999999998</v>
      </c>
      <c r="AL9089" s="36">
        <v>109.8</v>
      </c>
      <c r="AM9089" s="33">
        <v>690</v>
      </c>
      <c r="AN9089" s="37"/>
      <c r="AP9089" s="33"/>
      <c r="AQ9089">
        <v>40169</v>
      </c>
      <c r="AR9089" s="33" t="s">
        <v>1712</v>
      </c>
    </row>
    <row r="9090" spans="1:44" x14ac:dyDescent="0.25">
      <c r="A9090" s="33">
        <v>10970</v>
      </c>
      <c r="B9090" s="33" t="s">
        <v>1007</v>
      </c>
      <c r="C9090" s="33">
        <v>180</v>
      </c>
      <c r="D9090" s="33"/>
      <c r="E9090" s="33"/>
      <c r="F9090" s="33" t="s">
        <v>860</v>
      </c>
      <c r="G9090" s="34"/>
      <c r="H9090" s="33">
        <v>10</v>
      </c>
      <c r="I9090" s="33">
        <v>10.74</v>
      </c>
      <c r="J9090" s="33">
        <v>6.65</v>
      </c>
      <c r="K9090" s="37">
        <v>8813</v>
      </c>
      <c r="L9090" s="35"/>
      <c r="M9090" s="33"/>
      <c r="N9090" s="33">
        <v>234.8</v>
      </c>
      <c r="O9090" s="33">
        <v>103.547</v>
      </c>
      <c r="P9090" s="33"/>
      <c r="Q9090" s="33">
        <v>8.1440000000000001</v>
      </c>
      <c r="R9090" s="33">
        <v>4.6539999999999999</v>
      </c>
      <c r="S9090" s="33"/>
      <c r="T9090" s="33"/>
      <c r="U9090" s="33"/>
      <c r="V9090" s="33"/>
      <c r="W9090" s="33"/>
      <c r="Y9090" s="33"/>
      <c r="Z9090" s="33"/>
      <c r="AA9090" s="33"/>
      <c r="AB9090" s="33"/>
      <c r="AC9090" s="33"/>
      <c r="AD9090" s="33"/>
      <c r="AE9090" s="33"/>
      <c r="AF9090" s="33"/>
      <c r="AG9090" s="33"/>
      <c r="AH9090" s="33"/>
      <c r="AI9090" s="33"/>
      <c r="AJ9090" s="33" t="s">
        <v>413</v>
      </c>
      <c r="AK9090" s="36">
        <v>26.84</v>
      </c>
      <c r="AL9090" s="36">
        <v>117.93</v>
      </c>
      <c r="AM9090" s="33">
        <v>390</v>
      </c>
      <c r="AN9090" s="37"/>
      <c r="AO9090" s="33">
        <v>1</v>
      </c>
      <c r="AP9090" s="33"/>
      <c r="AQ9090">
        <v>40118</v>
      </c>
      <c r="AR9090" s="33" t="s">
        <v>1713</v>
      </c>
    </row>
    <row r="9091" spans="1:44" x14ac:dyDescent="0.25">
      <c r="A9091" s="33">
        <v>10971</v>
      </c>
      <c r="B9091" s="33" t="s">
        <v>998</v>
      </c>
      <c r="C9091" s="33">
        <v>180</v>
      </c>
      <c r="D9091" s="33"/>
      <c r="E9091" s="33"/>
      <c r="F9091" s="33" t="s">
        <v>860</v>
      </c>
      <c r="G9091" s="34"/>
      <c r="H9091" s="33">
        <v>11</v>
      </c>
      <c r="I9091" s="33">
        <v>9.44</v>
      </c>
      <c r="J9091" s="33">
        <v>5.14</v>
      </c>
      <c r="K9091" s="37">
        <v>13580</v>
      </c>
      <c r="L9091" s="35"/>
      <c r="M9091" s="33"/>
      <c r="N9091" s="33">
        <v>198.1</v>
      </c>
      <c r="O9091" s="33">
        <v>96.078999999999994</v>
      </c>
      <c r="P9091" s="33"/>
      <c r="Q9091" s="33">
        <v>14.224</v>
      </c>
      <c r="R9091" s="33">
        <v>8.3030000000000008</v>
      </c>
      <c r="S9091" s="33"/>
      <c r="T9091" s="33"/>
      <c r="U9091" s="33"/>
      <c r="V9091" s="33"/>
      <c r="W9091" s="33"/>
      <c r="Y9091" s="33"/>
      <c r="Z9091" s="33"/>
      <c r="AA9091" s="33"/>
      <c r="AB9091" s="33"/>
      <c r="AC9091" s="33"/>
      <c r="AD9091" s="33"/>
      <c r="AE9091" s="33"/>
      <c r="AF9091" s="33"/>
      <c r="AG9091" s="33"/>
      <c r="AH9091" s="33"/>
      <c r="AI9091" s="33"/>
      <c r="AJ9091" s="33" t="s">
        <v>413</v>
      </c>
      <c r="AK9091" s="36">
        <v>26.71</v>
      </c>
      <c r="AL9091" s="36">
        <v>117.71</v>
      </c>
      <c r="AM9091" s="33">
        <v>663</v>
      </c>
      <c r="AN9091" s="37"/>
      <c r="AO9091" s="33">
        <v>1</v>
      </c>
      <c r="AP9091" s="33"/>
      <c r="AQ9091">
        <v>40118</v>
      </c>
      <c r="AR9091" s="33" t="s">
        <v>1713</v>
      </c>
    </row>
    <row r="9092" spans="1:44" x14ac:dyDescent="0.25">
      <c r="A9092" s="33">
        <v>10974</v>
      </c>
      <c r="B9092" s="33" t="s">
        <v>5323</v>
      </c>
      <c r="C9092" s="33">
        <v>110</v>
      </c>
      <c r="D9092" s="33" t="s">
        <v>147</v>
      </c>
      <c r="E9092" s="33"/>
      <c r="F9092" s="33" t="s">
        <v>860</v>
      </c>
      <c r="G9092" s="34"/>
      <c r="H9092" s="33">
        <v>70</v>
      </c>
      <c r="I9092" s="33"/>
      <c r="J9092" s="33"/>
      <c r="K9092" s="37"/>
      <c r="L9092" s="35"/>
      <c r="M9092" s="33"/>
      <c r="N9092" s="33"/>
      <c r="O9092" s="33">
        <v>121.56399999999999</v>
      </c>
      <c r="P9092" s="33">
        <v>24.827999999999999</v>
      </c>
      <c r="Q9092" s="33">
        <v>36.992999999999995</v>
      </c>
      <c r="R9092" s="33">
        <v>3.944</v>
      </c>
      <c r="S9092" s="33"/>
      <c r="T9092" s="33"/>
      <c r="U9092" s="33"/>
      <c r="V9092" s="33"/>
      <c r="W9092" s="33"/>
      <c r="Y9092" s="33"/>
      <c r="Z9092" s="33"/>
      <c r="AA9092" s="33"/>
      <c r="AB9092" s="33"/>
      <c r="AC9092" s="33"/>
      <c r="AD9092" s="33"/>
      <c r="AE9092" s="33"/>
      <c r="AF9092" s="33"/>
      <c r="AG9092" s="33"/>
      <c r="AH9092" s="33"/>
      <c r="AI9092" s="33"/>
      <c r="AJ9092" s="33" t="s">
        <v>413</v>
      </c>
      <c r="AK9092" s="36">
        <v>36.659999999999997</v>
      </c>
      <c r="AL9092" s="36">
        <v>112.14</v>
      </c>
      <c r="AM9092" s="33">
        <v>1170</v>
      </c>
      <c r="AN9092" s="37"/>
      <c r="AP9092" s="33"/>
      <c r="AQ9092">
        <v>80411</v>
      </c>
      <c r="AR9092" s="33" t="s">
        <v>1714</v>
      </c>
    </row>
    <row r="9093" spans="1:44" x14ac:dyDescent="0.25">
      <c r="A9093" s="33">
        <v>10975</v>
      </c>
      <c r="B9093" s="33" t="s">
        <v>5323</v>
      </c>
      <c r="C9093" s="33">
        <v>110</v>
      </c>
      <c r="D9093" s="33" t="s">
        <v>147</v>
      </c>
      <c r="E9093" s="33"/>
      <c r="F9093" s="33" t="s">
        <v>860</v>
      </c>
      <c r="G9093" s="34"/>
      <c r="H9093" s="33">
        <v>70</v>
      </c>
      <c r="I9093" s="33"/>
      <c r="J9093" s="33"/>
      <c r="K9093" s="37"/>
      <c r="L9093" s="35"/>
      <c r="M9093" s="33"/>
      <c r="N9093" s="33"/>
      <c r="O9093" s="33">
        <v>135.286</v>
      </c>
      <c r="P9093" s="33">
        <v>27.71</v>
      </c>
      <c r="Q9093" s="33">
        <v>40.9</v>
      </c>
      <c r="R9093" s="33">
        <v>4.3419999999999996</v>
      </c>
      <c r="S9093" s="33"/>
      <c r="T9093" s="33"/>
      <c r="U9093" s="33"/>
      <c r="V9093" s="33"/>
      <c r="W9093" s="33"/>
      <c r="Y9093" s="33"/>
      <c r="Z9093" s="33"/>
      <c r="AA9093" s="33"/>
      <c r="AB9093" s="33"/>
      <c r="AC9093" s="33"/>
      <c r="AD9093" s="33"/>
      <c r="AE9093" s="33"/>
      <c r="AF9093" s="33"/>
      <c r="AG9093" s="33"/>
      <c r="AH9093" s="33"/>
      <c r="AI9093" s="33"/>
      <c r="AJ9093" s="33" t="s">
        <v>413</v>
      </c>
      <c r="AK9093" s="36">
        <v>36.659999999999997</v>
      </c>
      <c r="AL9093" s="36">
        <v>112.14</v>
      </c>
      <c r="AM9093" s="33">
        <v>1170</v>
      </c>
      <c r="AN9093" s="37"/>
      <c r="AP9093" s="33"/>
      <c r="AQ9093">
        <v>80411</v>
      </c>
      <c r="AR9093" s="33" t="s">
        <v>1714</v>
      </c>
    </row>
    <row r="9094" spans="1:44" x14ac:dyDescent="0.25">
      <c r="A9094" s="33">
        <v>10976</v>
      </c>
      <c r="B9094" s="33" t="s">
        <v>5323</v>
      </c>
      <c r="C9094" s="33">
        <v>110</v>
      </c>
      <c r="D9094" s="33" t="s">
        <v>147</v>
      </c>
      <c r="E9094" s="33"/>
      <c r="F9094" s="33" t="s">
        <v>860</v>
      </c>
      <c r="G9094" s="34"/>
      <c r="H9094" s="33">
        <v>70</v>
      </c>
      <c r="I9094" s="33"/>
      <c r="J9094" s="33"/>
      <c r="K9094" s="37"/>
      <c r="L9094" s="35"/>
      <c r="M9094" s="33"/>
      <c r="N9094" s="33"/>
      <c r="O9094" s="33">
        <v>111.074</v>
      </c>
      <c r="P9094" s="33">
        <v>23.469000000000001</v>
      </c>
      <c r="Q9094" s="33">
        <v>29.655000000000001</v>
      </c>
      <c r="R9094" s="33">
        <v>3.8140000000000001</v>
      </c>
      <c r="S9094" s="33"/>
      <c r="T9094" s="33"/>
      <c r="U9094" s="33"/>
      <c r="V9094" s="33"/>
      <c r="W9094" s="33"/>
      <c r="Y9094" s="33"/>
      <c r="Z9094" s="33"/>
      <c r="AA9094" s="33"/>
      <c r="AB9094" s="33"/>
      <c r="AC9094" s="33"/>
      <c r="AD9094" s="33"/>
      <c r="AE9094" s="33"/>
      <c r="AF9094" s="33"/>
      <c r="AG9094" s="33"/>
      <c r="AH9094" s="33"/>
      <c r="AI9094" s="33"/>
      <c r="AJ9094" s="33" t="s">
        <v>413</v>
      </c>
      <c r="AK9094" s="36">
        <v>36.659999999999997</v>
      </c>
      <c r="AL9094" s="36">
        <v>112.14</v>
      </c>
      <c r="AM9094" s="33">
        <v>1170</v>
      </c>
      <c r="AN9094" s="37"/>
      <c r="AP9094" s="33"/>
      <c r="AQ9094">
        <v>80411</v>
      </c>
      <c r="AR9094" s="33" t="s">
        <v>1714</v>
      </c>
    </row>
    <row r="9095" spans="1:44" x14ac:dyDescent="0.25">
      <c r="A9095" s="33">
        <v>10977</v>
      </c>
      <c r="B9095" s="33" t="s">
        <v>5323</v>
      </c>
      <c r="C9095" s="33">
        <v>110</v>
      </c>
      <c r="D9095" s="33" t="s">
        <v>147</v>
      </c>
      <c r="E9095" s="33"/>
      <c r="F9095" s="33" t="s">
        <v>860</v>
      </c>
      <c r="G9095" s="34"/>
      <c r="H9095" s="33">
        <v>70</v>
      </c>
      <c r="I9095" s="33"/>
      <c r="J9095" s="33"/>
      <c r="K9095" s="37"/>
      <c r="L9095" s="35"/>
      <c r="M9095" s="33"/>
      <c r="N9095" s="33"/>
      <c r="O9095" s="33">
        <v>161.755</v>
      </c>
      <c r="P9095" s="33">
        <v>34.384999999999998</v>
      </c>
      <c r="Q9095" s="33">
        <v>44.751999999999995</v>
      </c>
      <c r="R9095" s="33">
        <v>5.9720000000000004</v>
      </c>
      <c r="S9095" s="33"/>
      <c r="T9095" s="33"/>
      <c r="U9095" s="33"/>
      <c r="V9095" s="33"/>
      <c r="W9095" s="33"/>
      <c r="Y9095" s="33"/>
      <c r="Z9095" s="33"/>
      <c r="AA9095" s="33"/>
      <c r="AB9095" s="33"/>
      <c r="AC9095" s="33"/>
      <c r="AD9095" s="33"/>
      <c r="AE9095" s="33"/>
      <c r="AF9095" s="33"/>
      <c r="AG9095" s="33"/>
      <c r="AH9095" s="33"/>
      <c r="AI9095" s="33"/>
      <c r="AJ9095" s="33" t="s">
        <v>413</v>
      </c>
      <c r="AK9095" s="36">
        <v>36.659999999999997</v>
      </c>
      <c r="AL9095" s="36">
        <v>112.14</v>
      </c>
      <c r="AM9095" s="33">
        <v>1170</v>
      </c>
      <c r="AN9095" s="37"/>
      <c r="AP9095" s="33"/>
      <c r="AQ9095">
        <v>80411</v>
      </c>
      <c r="AR9095" s="33" t="s">
        <v>1714</v>
      </c>
    </row>
    <row r="9096" spans="1:44" x14ac:dyDescent="0.25">
      <c r="A9096" s="33">
        <v>10978</v>
      </c>
      <c r="B9096" s="33" t="s">
        <v>5323</v>
      </c>
      <c r="C9096" s="33">
        <v>110</v>
      </c>
      <c r="D9096" s="33" t="s">
        <v>147</v>
      </c>
      <c r="E9096" s="33"/>
      <c r="F9096" s="33" t="s">
        <v>860</v>
      </c>
      <c r="G9096" s="34"/>
      <c r="H9096" s="33">
        <v>70</v>
      </c>
      <c r="I9096" s="33"/>
      <c r="J9096" s="33"/>
      <c r="K9096" s="37"/>
      <c r="L9096" s="35"/>
      <c r="M9096" s="33"/>
      <c r="N9096" s="33"/>
      <c r="O9096" s="33">
        <v>152.435</v>
      </c>
      <c r="P9096" s="33">
        <v>32.127000000000002</v>
      </c>
      <c r="Q9096" s="33">
        <v>37.838999999999999</v>
      </c>
      <c r="R9096" s="33">
        <v>5.0979999999999999</v>
      </c>
      <c r="S9096" s="33"/>
      <c r="T9096" s="33"/>
      <c r="U9096" s="33"/>
      <c r="V9096" s="33"/>
      <c r="W9096" s="33"/>
      <c r="Y9096" s="33"/>
      <c r="Z9096" s="33"/>
      <c r="AA9096" s="33"/>
      <c r="AB9096" s="33"/>
      <c r="AC9096" s="33"/>
      <c r="AD9096" s="33"/>
      <c r="AE9096" s="33"/>
      <c r="AF9096" s="33"/>
      <c r="AG9096" s="33"/>
      <c r="AH9096" s="33"/>
      <c r="AI9096" s="33"/>
      <c r="AJ9096" s="33" t="s">
        <v>413</v>
      </c>
      <c r="AK9096" s="36">
        <v>36.659999999999997</v>
      </c>
      <c r="AL9096" s="36">
        <v>112.14</v>
      </c>
      <c r="AM9096" s="33">
        <v>1170</v>
      </c>
      <c r="AN9096" s="37"/>
      <c r="AP9096" s="33"/>
      <c r="AQ9096">
        <v>80411</v>
      </c>
      <c r="AR9096" s="33" t="s">
        <v>1714</v>
      </c>
    </row>
    <row r="9097" spans="1:44" x14ac:dyDescent="0.25">
      <c r="A9097" s="33">
        <v>10979</v>
      </c>
      <c r="B9097" s="33" t="s">
        <v>5323</v>
      </c>
      <c r="C9097" s="33">
        <v>110</v>
      </c>
      <c r="D9097" s="33" t="s">
        <v>147</v>
      </c>
      <c r="E9097" s="33"/>
      <c r="F9097" s="33" t="s">
        <v>860</v>
      </c>
      <c r="G9097" s="34"/>
      <c r="H9097" s="33">
        <v>70</v>
      </c>
      <c r="I9097" s="33"/>
      <c r="J9097" s="33"/>
      <c r="K9097" s="37"/>
      <c r="L9097" s="35"/>
      <c r="M9097" s="33"/>
      <c r="N9097" s="33"/>
      <c r="O9097" s="33">
        <v>97.004000000000005</v>
      </c>
      <c r="P9097" s="33">
        <v>21.285</v>
      </c>
      <c r="Q9097" s="33">
        <v>50.856000000000002</v>
      </c>
      <c r="R9097" s="33">
        <v>5.76</v>
      </c>
      <c r="S9097" s="33"/>
      <c r="T9097" s="33"/>
      <c r="U9097" s="33"/>
      <c r="V9097" s="33"/>
      <c r="W9097" s="33"/>
      <c r="Y9097" s="33"/>
      <c r="Z9097" s="33"/>
      <c r="AA9097" s="33"/>
      <c r="AB9097" s="33"/>
      <c r="AC9097" s="33"/>
      <c r="AD9097" s="33"/>
      <c r="AE9097" s="33"/>
      <c r="AF9097" s="33"/>
      <c r="AG9097" s="33"/>
      <c r="AH9097" s="33"/>
      <c r="AI9097" s="33"/>
      <c r="AJ9097" s="33" t="s">
        <v>413</v>
      </c>
      <c r="AK9097" s="36">
        <v>36.659999999999997</v>
      </c>
      <c r="AL9097" s="36">
        <v>112.14</v>
      </c>
      <c r="AM9097" s="33">
        <v>1170</v>
      </c>
      <c r="AN9097" s="37"/>
      <c r="AP9097" s="33"/>
      <c r="AQ9097">
        <v>80411</v>
      </c>
      <c r="AR9097" s="33" t="s">
        <v>1714</v>
      </c>
    </row>
    <row r="9098" spans="1:44" x14ac:dyDescent="0.25">
      <c r="A9098" s="33">
        <v>10980</v>
      </c>
      <c r="B9098" s="33" t="s">
        <v>5323</v>
      </c>
      <c r="C9098" s="33">
        <v>110</v>
      </c>
      <c r="D9098" s="33" t="s">
        <v>147</v>
      </c>
      <c r="E9098" s="33"/>
      <c r="F9098" s="33" t="s">
        <v>860</v>
      </c>
      <c r="G9098" s="34"/>
      <c r="H9098" s="33">
        <v>70</v>
      </c>
      <c r="I9098" s="33"/>
      <c r="J9098" s="33"/>
      <c r="K9098" s="37"/>
      <c r="L9098" s="35"/>
      <c r="M9098" s="33"/>
      <c r="N9098" s="33"/>
      <c r="O9098" s="33">
        <v>89.222999999999999</v>
      </c>
      <c r="P9098" s="33">
        <v>19.010999999999999</v>
      </c>
      <c r="Q9098" s="33">
        <v>36.354999999999997</v>
      </c>
      <c r="R9098" s="33">
        <v>4.1120000000000001</v>
      </c>
      <c r="S9098" s="33"/>
      <c r="T9098" s="33"/>
      <c r="U9098" s="33"/>
      <c r="V9098" s="33"/>
      <c r="W9098" s="33"/>
      <c r="Y9098" s="33"/>
      <c r="Z9098" s="33"/>
      <c r="AA9098" s="33"/>
      <c r="AB9098" s="33"/>
      <c r="AC9098" s="33"/>
      <c r="AD9098" s="33"/>
      <c r="AE9098" s="33"/>
      <c r="AF9098" s="33"/>
      <c r="AG9098" s="33"/>
      <c r="AH9098" s="33"/>
      <c r="AI9098" s="33"/>
      <c r="AJ9098" s="33" t="s">
        <v>413</v>
      </c>
      <c r="AK9098" s="36">
        <v>36.659999999999997</v>
      </c>
      <c r="AL9098" s="36">
        <v>112.14</v>
      </c>
      <c r="AM9098" s="33">
        <v>1170</v>
      </c>
      <c r="AN9098" s="37"/>
      <c r="AP9098" s="33"/>
      <c r="AQ9098">
        <v>80411</v>
      </c>
      <c r="AR9098" s="33" t="s">
        <v>1714</v>
      </c>
    </row>
    <row r="9099" spans="1:44" x14ac:dyDescent="0.25">
      <c r="A9099" s="33">
        <v>10982</v>
      </c>
      <c r="B9099" s="33" t="s">
        <v>1051</v>
      </c>
      <c r="C9099" s="33">
        <v>180</v>
      </c>
      <c r="D9099" s="33"/>
      <c r="E9099" s="33"/>
      <c r="F9099" s="33" t="s">
        <v>859</v>
      </c>
      <c r="G9099" s="34"/>
      <c r="H9099" s="33">
        <v>9</v>
      </c>
      <c r="I9099" s="33">
        <v>12.5</v>
      </c>
      <c r="J9099" s="33">
        <v>11.26</v>
      </c>
      <c r="K9099" s="37">
        <v>1450</v>
      </c>
      <c r="L9099" s="35"/>
      <c r="M9099" s="33"/>
      <c r="N9099" s="33">
        <v>86.754000000000005</v>
      </c>
      <c r="O9099" s="33">
        <v>42.082000000000001</v>
      </c>
      <c r="P9099" s="33">
        <v>4.2320000000000002</v>
      </c>
      <c r="Q9099" s="33">
        <v>6.6989999999999998</v>
      </c>
      <c r="R9099" s="33">
        <v>1.4870000000000001</v>
      </c>
      <c r="S9099" s="33"/>
      <c r="T9099" s="33"/>
      <c r="U9099" s="33"/>
      <c r="V9099" s="33"/>
      <c r="W9099" s="33"/>
      <c r="Y9099" s="33">
        <v>1.9</v>
      </c>
      <c r="Z9099" s="33">
        <v>1.274</v>
      </c>
      <c r="AA9099" s="33">
        <v>1.9</v>
      </c>
      <c r="AB9099" s="33"/>
      <c r="AC9099" s="33">
        <v>0.443</v>
      </c>
      <c r="AD9099" s="33"/>
      <c r="AE9099" s="33"/>
      <c r="AF9099" s="33">
        <v>0</v>
      </c>
      <c r="AG9099" s="33"/>
      <c r="AH9099" s="33"/>
      <c r="AI9099" s="33">
        <v>1.917</v>
      </c>
      <c r="AJ9099" s="33" t="s">
        <v>413</v>
      </c>
      <c r="AK9099" s="36">
        <v>27.67</v>
      </c>
      <c r="AL9099" s="36">
        <v>114.63</v>
      </c>
      <c r="AM9099" s="33">
        <v>235</v>
      </c>
      <c r="AN9099" s="37"/>
      <c r="AP9099" s="33"/>
      <c r="AQ9099">
        <v>80415</v>
      </c>
      <c r="AR9099" s="33" t="s">
        <v>1715</v>
      </c>
    </row>
    <row r="9100" spans="1:44" x14ac:dyDescent="0.25">
      <c r="A9100" s="33">
        <v>10983</v>
      </c>
      <c r="B9100" s="33" t="s">
        <v>990</v>
      </c>
      <c r="C9100" s="33">
        <v>180</v>
      </c>
      <c r="D9100" s="33" t="s">
        <v>851</v>
      </c>
      <c r="E9100" s="33"/>
      <c r="F9100" s="33" t="s">
        <v>859</v>
      </c>
      <c r="G9100" s="34">
        <v>1</v>
      </c>
      <c r="H9100" s="33">
        <v>13</v>
      </c>
      <c r="I9100" s="33">
        <v>14.1</v>
      </c>
      <c r="J9100" s="33">
        <v>13.8</v>
      </c>
      <c r="K9100" s="37">
        <v>1250</v>
      </c>
      <c r="L9100" s="2">
        <f>N9100/((1668.67)*(1-EXP(-(0.022864)*I9100))^(1.61028))</f>
        <v>0.59794405519956051</v>
      </c>
      <c r="M9100" s="33"/>
      <c r="N9100" s="33">
        <v>125.21899999999999</v>
      </c>
      <c r="O9100" s="33">
        <v>61.26</v>
      </c>
      <c r="P9100" s="33">
        <v>5.97</v>
      </c>
      <c r="Q9100" s="33">
        <v>4.9700000000000006</v>
      </c>
      <c r="R9100" s="33">
        <v>1.02</v>
      </c>
      <c r="S9100" s="33"/>
      <c r="T9100" s="33"/>
      <c r="U9100" s="33"/>
      <c r="V9100" s="33"/>
      <c r="W9100" s="33"/>
      <c r="Y9100" s="33">
        <v>1.9</v>
      </c>
      <c r="Z9100" s="33">
        <v>1.25</v>
      </c>
      <c r="AA9100" s="33">
        <v>1.9</v>
      </c>
      <c r="AB9100" s="33">
        <v>1.1399999999999999</v>
      </c>
      <c r="AC9100" s="33">
        <v>1.57</v>
      </c>
      <c r="AD9100" s="33"/>
      <c r="AE9100" s="33"/>
      <c r="AF9100" s="33">
        <v>0</v>
      </c>
      <c r="AG9100" s="33"/>
      <c r="AH9100" s="33"/>
      <c r="AI9100" s="33">
        <v>1.58</v>
      </c>
      <c r="AJ9100" s="33" t="s">
        <v>413</v>
      </c>
      <c r="AK9100" s="36">
        <v>24.88</v>
      </c>
      <c r="AL9100" s="36">
        <v>108.93</v>
      </c>
      <c r="AM9100" s="33">
        <v>275</v>
      </c>
      <c r="AN9100" s="37"/>
      <c r="AO9100" s="33">
        <v>1</v>
      </c>
      <c r="AP9100" s="33"/>
      <c r="AQ9100">
        <v>40118</v>
      </c>
      <c r="AR9100" s="33" t="s">
        <v>1716</v>
      </c>
    </row>
    <row r="9101" spans="1:44" x14ac:dyDescent="0.25">
      <c r="A9101" s="33">
        <v>10984</v>
      </c>
      <c r="B9101" s="33" t="s">
        <v>184</v>
      </c>
      <c r="C9101" s="33">
        <v>105</v>
      </c>
      <c r="D9101" s="33" t="s">
        <v>853</v>
      </c>
      <c r="E9101" s="33"/>
      <c r="F9101" s="33" t="s">
        <v>859</v>
      </c>
      <c r="G9101" s="34">
        <v>6</v>
      </c>
      <c r="H9101" s="33">
        <v>13</v>
      </c>
      <c r="I9101" s="33">
        <v>5.53</v>
      </c>
      <c r="J9101" s="33">
        <v>7.3</v>
      </c>
      <c r="K9101" s="37">
        <v>3233</v>
      </c>
      <c r="L9101" s="35">
        <v>0.83471225511270419</v>
      </c>
      <c r="M9101" s="33"/>
      <c r="N9101" s="33">
        <v>44.292000000000002</v>
      </c>
      <c r="O9101" s="33">
        <v>21.597000000000001</v>
      </c>
      <c r="P9101" s="33">
        <v>2.6840000000000002</v>
      </c>
      <c r="Q9101" s="33">
        <v>7.1549999999999994</v>
      </c>
      <c r="R9101" s="33">
        <v>5.6669999999999998</v>
      </c>
      <c r="S9101" s="33"/>
      <c r="T9101" s="33"/>
      <c r="U9101" s="33"/>
      <c r="V9101" s="33"/>
      <c r="W9101" s="33"/>
      <c r="Y9101" s="33"/>
      <c r="Z9101" s="33"/>
      <c r="AA9101" s="33"/>
      <c r="AB9101" s="33"/>
      <c r="AC9101" s="33"/>
      <c r="AD9101" s="33"/>
      <c r="AE9101" s="33"/>
      <c r="AF9101" s="33"/>
      <c r="AG9101" s="33"/>
      <c r="AH9101" s="33"/>
      <c r="AI9101" s="33"/>
      <c r="AJ9101" s="33" t="s">
        <v>413</v>
      </c>
      <c r="AK9101" s="36">
        <v>40.880000000000003</v>
      </c>
      <c r="AL9101" s="36">
        <v>123.91</v>
      </c>
      <c r="AM9101" s="33">
        <v>312</v>
      </c>
      <c r="AN9101" s="37"/>
      <c r="AP9101" s="33"/>
      <c r="AQ9101">
        <v>80426</v>
      </c>
      <c r="AR9101" s="33" t="s">
        <v>3360</v>
      </c>
    </row>
    <row r="9102" spans="1:44" x14ac:dyDescent="0.25">
      <c r="A9102" s="33">
        <v>10985</v>
      </c>
      <c r="B9102" s="33" t="s">
        <v>184</v>
      </c>
      <c r="C9102" s="33">
        <v>105</v>
      </c>
      <c r="D9102" s="33" t="s">
        <v>853</v>
      </c>
      <c r="E9102" s="33"/>
      <c r="F9102" s="33" t="s">
        <v>859</v>
      </c>
      <c r="G9102" s="34">
        <v>6</v>
      </c>
      <c r="H9102" s="33">
        <v>17</v>
      </c>
      <c r="I9102" s="33">
        <v>6.95</v>
      </c>
      <c r="J9102" s="33">
        <v>8.9</v>
      </c>
      <c r="K9102" s="37">
        <v>3100</v>
      </c>
      <c r="L9102" s="35">
        <v>1.0556294323974054</v>
      </c>
      <c r="M9102" s="33"/>
      <c r="N9102" s="33">
        <v>79.36</v>
      </c>
      <c r="O9102" s="33">
        <v>35.198999999999998</v>
      </c>
      <c r="P9102" s="33">
        <v>4.1079999999999997</v>
      </c>
      <c r="Q9102" s="33">
        <v>10.967000000000001</v>
      </c>
      <c r="R9102" s="33">
        <v>8.1809999999999992</v>
      </c>
      <c r="S9102" s="33"/>
      <c r="T9102" s="33"/>
      <c r="U9102" s="33"/>
      <c r="V9102" s="33"/>
      <c r="W9102" s="33"/>
      <c r="Y9102" s="33"/>
      <c r="Z9102" s="33"/>
      <c r="AA9102" s="33"/>
      <c r="AB9102" s="33"/>
      <c r="AC9102" s="33"/>
      <c r="AD9102" s="33"/>
      <c r="AE9102" s="33"/>
      <c r="AF9102" s="33"/>
      <c r="AG9102" s="33"/>
      <c r="AH9102" s="33"/>
      <c r="AI9102" s="33"/>
      <c r="AJ9102" s="33" t="s">
        <v>413</v>
      </c>
      <c r="AK9102" s="36">
        <v>40.880000000000003</v>
      </c>
      <c r="AL9102" s="36">
        <v>123.91</v>
      </c>
      <c r="AM9102" s="33">
        <v>312</v>
      </c>
      <c r="AN9102" s="37"/>
      <c r="AP9102" s="33"/>
      <c r="AQ9102">
        <v>80426</v>
      </c>
      <c r="AR9102" s="33" t="s">
        <v>3360</v>
      </c>
    </row>
    <row r="9103" spans="1:44" x14ac:dyDescent="0.25">
      <c r="A9103" s="33">
        <v>10986</v>
      </c>
      <c r="B9103" s="33" t="s">
        <v>184</v>
      </c>
      <c r="C9103" s="33">
        <v>105</v>
      </c>
      <c r="D9103" s="33" t="s">
        <v>853</v>
      </c>
      <c r="E9103" s="33"/>
      <c r="F9103" s="33" t="s">
        <v>859</v>
      </c>
      <c r="G9103" s="34">
        <v>6</v>
      </c>
      <c r="H9103" s="33">
        <v>19</v>
      </c>
      <c r="I9103" s="33">
        <v>8.68</v>
      </c>
      <c r="J9103" s="33">
        <v>11</v>
      </c>
      <c r="K9103" s="37">
        <v>3005</v>
      </c>
      <c r="L9103" s="35">
        <v>1.3639100117505623</v>
      </c>
      <c r="M9103" s="33"/>
      <c r="N9103" s="33">
        <v>143.63900000000001</v>
      </c>
      <c r="O9103" s="33">
        <v>59.131999999999998</v>
      </c>
      <c r="P9103" s="33">
        <v>6.4630000000000001</v>
      </c>
      <c r="Q9103" s="33">
        <v>17.28</v>
      </c>
      <c r="R9103" s="33">
        <v>12.115</v>
      </c>
      <c r="S9103" s="33"/>
      <c r="T9103" s="33"/>
      <c r="U9103" s="33"/>
      <c r="V9103" s="33"/>
      <c r="W9103" s="33"/>
      <c r="Y9103" s="33"/>
      <c r="Z9103" s="33"/>
      <c r="AA9103" s="33"/>
      <c r="AB9103" s="33"/>
      <c r="AC9103" s="33"/>
      <c r="AD9103" s="33"/>
      <c r="AE9103" s="33"/>
      <c r="AF9103" s="33"/>
      <c r="AG9103" s="33"/>
      <c r="AH9103" s="33"/>
      <c r="AI9103" s="33"/>
      <c r="AJ9103" s="33" t="s">
        <v>413</v>
      </c>
      <c r="AK9103" s="36">
        <v>40.880000000000003</v>
      </c>
      <c r="AL9103" s="36">
        <v>123.91</v>
      </c>
      <c r="AM9103" s="33">
        <v>312</v>
      </c>
      <c r="AN9103" s="37"/>
      <c r="AP9103" s="33"/>
      <c r="AQ9103">
        <v>80426</v>
      </c>
      <c r="AR9103" s="33" t="s">
        <v>3360</v>
      </c>
    </row>
    <row r="9104" spans="1:44" x14ac:dyDescent="0.25">
      <c r="A9104" s="33">
        <v>10987</v>
      </c>
      <c r="B9104" s="33" t="s">
        <v>184</v>
      </c>
      <c r="C9104" s="33">
        <v>105</v>
      </c>
      <c r="D9104" s="33" t="s">
        <v>853</v>
      </c>
      <c r="E9104" s="33"/>
      <c r="F9104" s="33" t="s">
        <v>859</v>
      </c>
      <c r="G9104" s="34">
        <v>5</v>
      </c>
      <c r="H9104" s="33">
        <v>26</v>
      </c>
      <c r="I9104" s="33">
        <v>13.35</v>
      </c>
      <c r="J9104" s="33">
        <v>16</v>
      </c>
      <c r="K9104" s="37">
        <v>1545</v>
      </c>
      <c r="L9104" s="35">
        <v>1.0307707973695386</v>
      </c>
      <c r="M9104" s="33"/>
      <c r="N9104" s="33">
        <v>215.06399999999999</v>
      </c>
      <c r="O9104" s="33">
        <v>82.887</v>
      </c>
      <c r="P9104" s="33">
        <v>8.0280000000000005</v>
      </c>
      <c r="Q9104" s="33">
        <v>21.525000000000002</v>
      </c>
      <c r="R9104" s="33">
        <v>13.477</v>
      </c>
      <c r="S9104" s="33"/>
      <c r="T9104" s="33"/>
      <c r="U9104" s="33"/>
      <c r="V9104" s="33"/>
      <c r="W9104" s="33"/>
      <c r="Y9104" s="33"/>
      <c r="Z9104" s="33"/>
      <c r="AA9104" s="33"/>
      <c r="AB9104" s="33"/>
      <c r="AC9104" s="33"/>
      <c r="AD9104" s="33"/>
      <c r="AE9104" s="33"/>
      <c r="AF9104" s="33"/>
      <c r="AG9104" s="33"/>
      <c r="AH9104" s="33"/>
      <c r="AI9104" s="33"/>
      <c r="AJ9104" s="33" t="s">
        <v>413</v>
      </c>
      <c r="AK9104" s="36">
        <v>40.880000000000003</v>
      </c>
      <c r="AL9104" s="36">
        <v>123.91</v>
      </c>
      <c r="AM9104" s="33">
        <v>312</v>
      </c>
      <c r="AN9104" s="37"/>
      <c r="AP9104" s="33"/>
      <c r="AQ9104">
        <v>80426</v>
      </c>
      <c r="AR9104" s="33" t="s">
        <v>3360</v>
      </c>
    </row>
    <row r="9105" spans="1:44" x14ac:dyDescent="0.25">
      <c r="A9105" s="33">
        <v>10988</v>
      </c>
      <c r="B9105" s="33" t="s">
        <v>184</v>
      </c>
      <c r="C9105" s="33">
        <v>105</v>
      </c>
      <c r="D9105" s="33" t="s">
        <v>853</v>
      </c>
      <c r="E9105" s="33"/>
      <c r="F9105" s="33" t="s">
        <v>859</v>
      </c>
      <c r="G9105" s="34">
        <v>6</v>
      </c>
      <c r="H9105" s="33">
        <v>33</v>
      </c>
      <c r="I9105" s="33">
        <v>14.1</v>
      </c>
      <c r="J9105" s="33">
        <v>18.3</v>
      </c>
      <c r="K9105" s="37">
        <v>1298</v>
      </c>
      <c r="L9105" s="35">
        <v>1.1141816047702329</v>
      </c>
      <c r="M9105" s="33"/>
      <c r="N9105" s="33">
        <v>243.245</v>
      </c>
      <c r="O9105" s="33">
        <v>91.712000000000003</v>
      </c>
      <c r="P9105" s="33">
        <v>8.59</v>
      </c>
      <c r="Q9105" s="33">
        <v>23.051999999999996</v>
      </c>
      <c r="R9105" s="33">
        <v>13.992000000000001</v>
      </c>
      <c r="S9105" s="33"/>
      <c r="T9105" s="33"/>
      <c r="U9105" s="33"/>
      <c r="V9105" s="33"/>
      <c r="W9105" s="33"/>
      <c r="Y9105" s="33"/>
      <c r="Z9105" s="33"/>
      <c r="AA9105" s="33"/>
      <c r="AB9105" s="33"/>
      <c r="AC9105" s="33"/>
      <c r="AD9105" s="33"/>
      <c r="AE9105" s="33"/>
      <c r="AF9105" s="33"/>
      <c r="AG9105" s="33"/>
      <c r="AH9105" s="33"/>
      <c r="AI9105" s="33"/>
      <c r="AJ9105" s="33" t="s">
        <v>413</v>
      </c>
      <c r="AK9105" s="36">
        <v>40.880000000000003</v>
      </c>
      <c r="AL9105" s="36">
        <v>123.91</v>
      </c>
      <c r="AM9105" s="33">
        <v>312</v>
      </c>
      <c r="AN9105" s="37"/>
      <c r="AP9105" s="33"/>
      <c r="AQ9105">
        <v>80426</v>
      </c>
      <c r="AR9105" s="33" t="s">
        <v>3360</v>
      </c>
    </row>
    <row r="9106" spans="1:44" x14ac:dyDescent="0.25">
      <c r="A9106" s="33">
        <v>10989</v>
      </c>
      <c r="B9106" s="33" t="s">
        <v>184</v>
      </c>
      <c r="C9106" s="33">
        <v>105</v>
      </c>
      <c r="D9106" s="33" t="s">
        <v>853</v>
      </c>
      <c r="E9106" s="33"/>
      <c r="F9106" s="33" t="s">
        <v>859</v>
      </c>
      <c r="G9106" s="34">
        <v>5</v>
      </c>
      <c r="H9106" s="33">
        <v>47</v>
      </c>
      <c r="I9106" s="33">
        <v>20.399999999999999</v>
      </c>
      <c r="J9106" s="33">
        <v>29.7</v>
      </c>
      <c r="K9106" s="37">
        <v>450</v>
      </c>
      <c r="L9106" s="35">
        <v>0.80913529012146268</v>
      </c>
      <c r="M9106" s="33"/>
      <c r="N9106" s="33">
        <v>316.35000000000002</v>
      </c>
      <c r="O9106" s="33">
        <v>99.484999999999999</v>
      </c>
      <c r="P9106" s="33">
        <v>8.1050000000000004</v>
      </c>
      <c r="Q9106" s="33">
        <v>21.818999999999999</v>
      </c>
      <c r="R9106" s="33">
        <v>11.648</v>
      </c>
      <c r="S9106" s="33"/>
      <c r="T9106" s="33"/>
      <c r="U9106" s="33"/>
      <c r="V9106" s="33"/>
      <c r="W9106" s="33"/>
      <c r="Y9106" s="33"/>
      <c r="Z9106" s="33"/>
      <c r="AA9106" s="33"/>
      <c r="AB9106" s="33"/>
      <c r="AC9106" s="33"/>
      <c r="AD9106" s="33"/>
      <c r="AE9106" s="33"/>
      <c r="AF9106" s="33"/>
      <c r="AG9106" s="33"/>
      <c r="AH9106" s="33"/>
      <c r="AI9106" s="33"/>
      <c r="AJ9106" s="33" t="s">
        <v>413</v>
      </c>
      <c r="AK9106" s="36">
        <v>40.880000000000003</v>
      </c>
      <c r="AL9106" s="36">
        <v>123.91</v>
      </c>
      <c r="AM9106" s="33">
        <v>312</v>
      </c>
      <c r="AN9106" s="37"/>
      <c r="AP9106" s="33"/>
      <c r="AQ9106">
        <v>80426</v>
      </c>
      <c r="AR9106" s="33" t="s">
        <v>3360</v>
      </c>
    </row>
    <row r="9107" spans="1:44" x14ac:dyDescent="0.25">
      <c r="A9107" s="33">
        <v>10990</v>
      </c>
      <c r="B9107" s="33" t="s">
        <v>184</v>
      </c>
      <c r="C9107" s="33">
        <v>105</v>
      </c>
      <c r="D9107" s="33" t="s">
        <v>853</v>
      </c>
      <c r="E9107" s="33"/>
      <c r="F9107" s="33" t="s">
        <v>859</v>
      </c>
      <c r="G9107" s="34">
        <v>5</v>
      </c>
      <c r="H9107" s="33">
        <v>47</v>
      </c>
      <c r="I9107" s="33">
        <v>17.579999999999998</v>
      </c>
      <c r="J9107" s="33">
        <v>24.9</v>
      </c>
      <c r="K9107" s="37">
        <v>710</v>
      </c>
      <c r="L9107" s="35">
        <v>1.0092767650036334</v>
      </c>
      <c r="M9107" s="33"/>
      <c r="N9107" s="33">
        <v>317.79599999999999</v>
      </c>
      <c r="O9107" s="33">
        <v>102.349</v>
      </c>
      <c r="P9107" s="33">
        <v>8.7880000000000003</v>
      </c>
      <c r="Q9107" s="33">
        <v>23.628</v>
      </c>
      <c r="R9107" s="33">
        <v>12.234999999999999</v>
      </c>
      <c r="S9107" s="33"/>
      <c r="T9107" s="33"/>
      <c r="U9107" s="33"/>
      <c r="V9107" s="33"/>
      <c r="W9107" s="33"/>
      <c r="Y9107" s="33"/>
      <c r="Z9107" s="33"/>
      <c r="AA9107" s="33"/>
      <c r="AB9107" s="33"/>
      <c r="AC9107" s="33"/>
      <c r="AD9107" s="33"/>
      <c r="AE9107" s="33"/>
      <c r="AF9107" s="33"/>
      <c r="AG9107" s="33"/>
      <c r="AH9107" s="33"/>
      <c r="AI9107" s="33"/>
      <c r="AJ9107" s="33" t="s">
        <v>413</v>
      </c>
      <c r="AK9107" s="36">
        <v>40.880000000000003</v>
      </c>
      <c r="AL9107" s="36">
        <v>123.91</v>
      </c>
      <c r="AM9107" s="33">
        <v>312</v>
      </c>
      <c r="AN9107" s="37"/>
      <c r="AP9107" s="33"/>
      <c r="AQ9107">
        <v>80426</v>
      </c>
      <c r="AR9107" s="33" t="s">
        <v>3360</v>
      </c>
    </row>
    <row r="9108" spans="1:44" x14ac:dyDescent="0.25">
      <c r="A9108" s="33">
        <v>10991</v>
      </c>
      <c r="B9108" s="33" t="s">
        <v>1059</v>
      </c>
      <c r="C9108" s="33">
        <v>102</v>
      </c>
      <c r="D9108" s="33" t="s">
        <v>863</v>
      </c>
      <c r="E9108" s="33"/>
      <c r="F9108" s="33" t="s">
        <v>864</v>
      </c>
      <c r="G9108" s="34"/>
      <c r="H9108" s="33">
        <v>49</v>
      </c>
      <c r="I9108" s="33"/>
      <c r="J9108" s="33"/>
      <c r="K9108" s="37">
        <v>642</v>
      </c>
      <c r="L9108" s="35"/>
      <c r="M9108" s="33"/>
      <c r="N9108" s="33"/>
      <c r="O9108" s="33">
        <v>65.001000000000005</v>
      </c>
      <c r="P9108" s="33">
        <v>7.641</v>
      </c>
      <c r="Q9108" s="33">
        <v>20.696999999999999</v>
      </c>
      <c r="R9108" s="33">
        <v>13.382999999999999</v>
      </c>
      <c r="S9108" s="33"/>
      <c r="T9108" s="33"/>
      <c r="U9108" s="33"/>
      <c r="V9108" s="33"/>
      <c r="W9108" s="33"/>
      <c r="Y9108" s="33">
        <v>3.774</v>
      </c>
      <c r="Z9108" s="33"/>
      <c r="AA9108" s="33"/>
      <c r="AB9108" s="33"/>
      <c r="AC9108" s="33">
        <v>12.129</v>
      </c>
      <c r="AD9108" s="33"/>
      <c r="AE9108" s="33"/>
      <c r="AF9108" s="33">
        <v>0</v>
      </c>
      <c r="AG9108" s="33"/>
      <c r="AH9108" s="33"/>
      <c r="AI9108" s="33">
        <v>8.8469999999999995</v>
      </c>
      <c r="AJ9108" s="33" t="s">
        <v>413</v>
      </c>
      <c r="AK9108" s="36">
        <v>32.659999999999997</v>
      </c>
      <c r="AL9108" s="36">
        <v>103.6</v>
      </c>
      <c r="AM9108" s="33">
        <v>3260</v>
      </c>
      <c r="AN9108" s="33"/>
      <c r="AO9108" s="33">
        <v>1</v>
      </c>
      <c r="AP9108" s="33"/>
      <c r="AQ9108">
        <v>80518</v>
      </c>
      <c r="AR9108" s="33" t="s">
        <v>1717</v>
      </c>
    </row>
    <row r="9109" spans="1:44" x14ac:dyDescent="0.25">
      <c r="A9109" s="33">
        <v>10992</v>
      </c>
      <c r="B9109" s="33" t="s">
        <v>1059</v>
      </c>
      <c r="C9109" s="33">
        <v>102</v>
      </c>
      <c r="D9109" s="33" t="s">
        <v>863</v>
      </c>
      <c r="E9109" s="33"/>
      <c r="F9109" s="33" t="s">
        <v>864</v>
      </c>
      <c r="G9109" s="34"/>
      <c r="H9109" s="33">
        <v>40</v>
      </c>
      <c r="I9109" s="33"/>
      <c r="J9109" s="33"/>
      <c r="K9109" s="37">
        <v>933</v>
      </c>
      <c r="L9109" s="35"/>
      <c r="M9109" s="33"/>
      <c r="N9109" s="33"/>
      <c r="O9109" s="33">
        <v>71.986999999999995</v>
      </c>
      <c r="P9109" s="33">
        <v>8.4610000000000003</v>
      </c>
      <c r="Q9109" s="33">
        <v>28.815999999999999</v>
      </c>
      <c r="R9109" s="33">
        <v>15.45</v>
      </c>
      <c r="S9109" s="33"/>
      <c r="T9109" s="33"/>
      <c r="U9109" s="33"/>
      <c r="V9109" s="33"/>
      <c r="W9109" s="33"/>
      <c r="Y9109" s="33">
        <v>2.3580000000000001</v>
      </c>
      <c r="Z9109" s="33"/>
      <c r="AA9109" s="33"/>
      <c r="AB9109" s="33"/>
      <c r="AC9109" s="33">
        <v>19.228000000000002</v>
      </c>
      <c r="AD9109" s="33"/>
      <c r="AE9109" s="33"/>
      <c r="AF9109" s="33">
        <v>0</v>
      </c>
      <c r="AG9109" s="33"/>
      <c r="AH9109" s="33"/>
      <c r="AI9109" s="33">
        <v>3.6869999999999998</v>
      </c>
      <c r="AJ9109" s="33" t="s">
        <v>413</v>
      </c>
      <c r="AK9109" s="36">
        <v>32.659999999999997</v>
      </c>
      <c r="AL9109" s="36">
        <v>103.6</v>
      </c>
      <c r="AM9109" s="33">
        <v>3240</v>
      </c>
      <c r="AN9109" s="33"/>
      <c r="AO9109" s="33">
        <v>1</v>
      </c>
      <c r="AP9109" s="33"/>
      <c r="AQ9109">
        <v>80518</v>
      </c>
      <c r="AR9109" s="33" t="s">
        <v>1717</v>
      </c>
    </row>
    <row r="9110" spans="1:44" x14ac:dyDescent="0.25">
      <c r="A9110" s="33">
        <v>10993</v>
      </c>
      <c r="B9110" s="33" t="s">
        <v>1059</v>
      </c>
      <c r="C9110" s="33">
        <v>102</v>
      </c>
      <c r="D9110" s="33" t="s">
        <v>863</v>
      </c>
      <c r="E9110" s="33"/>
      <c r="F9110" s="33" t="s">
        <v>864</v>
      </c>
      <c r="G9110" s="34"/>
      <c r="H9110" s="33">
        <v>46</v>
      </c>
      <c r="I9110" s="33"/>
      <c r="J9110" s="33"/>
      <c r="K9110" s="37">
        <v>867</v>
      </c>
      <c r="L9110" s="35"/>
      <c r="M9110" s="33"/>
      <c r="N9110" s="33"/>
      <c r="O9110" s="33">
        <v>55.152999999999999</v>
      </c>
      <c r="P9110" s="33">
        <v>6.484</v>
      </c>
      <c r="Q9110" s="33">
        <v>24.910999999999998</v>
      </c>
      <c r="R9110" s="33">
        <v>11.843</v>
      </c>
      <c r="S9110" s="33"/>
      <c r="T9110" s="33"/>
      <c r="U9110" s="33"/>
      <c r="V9110" s="33"/>
      <c r="W9110" s="33"/>
      <c r="Y9110" s="33">
        <v>2.984</v>
      </c>
      <c r="Z9110" s="33"/>
      <c r="AA9110" s="33"/>
      <c r="AB9110" s="33"/>
      <c r="AC9110" s="33">
        <v>12.593999999999999</v>
      </c>
      <c r="AD9110" s="33"/>
      <c r="AE9110" s="33"/>
      <c r="AF9110" s="33">
        <v>0</v>
      </c>
      <c r="AG9110" s="33"/>
      <c r="AH9110" s="33"/>
      <c r="AI9110" s="33">
        <v>5.4720000000000004</v>
      </c>
      <c r="AJ9110" s="33" t="s">
        <v>413</v>
      </c>
      <c r="AK9110" s="36">
        <v>32.659999999999997</v>
      </c>
      <c r="AL9110" s="36">
        <v>103.6</v>
      </c>
      <c r="AM9110" s="33">
        <v>3275</v>
      </c>
      <c r="AN9110" s="33"/>
      <c r="AO9110" s="33">
        <v>1</v>
      </c>
      <c r="AP9110" s="33"/>
      <c r="AQ9110">
        <v>80518</v>
      </c>
      <c r="AR9110" s="33" t="s">
        <v>1717</v>
      </c>
    </row>
    <row r="9111" spans="1:44" x14ac:dyDescent="0.25">
      <c r="A9111" s="33">
        <v>10994</v>
      </c>
      <c r="B9111" s="33" t="s">
        <v>1059</v>
      </c>
      <c r="C9111" s="33">
        <v>102</v>
      </c>
      <c r="D9111" s="33" t="s">
        <v>863</v>
      </c>
      <c r="E9111" s="33"/>
      <c r="F9111" s="33" t="s">
        <v>864</v>
      </c>
      <c r="G9111" s="34"/>
      <c r="H9111" s="33">
        <v>50</v>
      </c>
      <c r="I9111" s="33"/>
      <c r="J9111" s="33"/>
      <c r="K9111" s="37">
        <v>950</v>
      </c>
      <c r="L9111" s="35"/>
      <c r="M9111" s="33"/>
      <c r="N9111" s="33"/>
      <c r="O9111" s="33">
        <v>79.382000000000005</v>
      </c>
      <c r="P9111" s="33">
        <v>9.3320000000000007</v>
      </c>
      <c r="Q9111" s="33">
        <v>30.401999999999997</v>
      </c>
      <c r="R9111" s="33">
        <v>16.3</v>
      </c>
      <c r="S9111" s="33"/>
      <c r="T9111" s="33"/>
      <c r="U9111" s="33"/>
      <c r="V9111" s="33"/>
      <c r="W9111" s="33"/>
      <c r="Y9111" s="33">
        <v>2.2759999999999998</v>
      </c>
      <c r="Z9111" s="33"/>
      <c r="AA9111" s="33"/>
      <c r="AB9111" s="33"/>
      <c r="AC9111" s="33">
        <v>13.129</v>
      </c>
      <c r="AD9111" s="33"/>
      <c r="AE9111" s="33"/>
      <c r="AF9111" s="33">
        <v>0</v>
      </c>
      <c r="AG9111" s="33"/>
      <c r="AH9111" s="33"/>
      <c r="AI9111" s="33">
        <v>11.012</v>
      </c>
      <c r="AJ9111" s="33" t="s">
        <v>413</v>
      </c>
      <c r="AK9111" s="36">
        <v>32.659999999999997</v>
      </c>
      <c r="AL9111" s="36">
        <v>103.6</v>
      </c>
      <c r="AM9111" s="33">
        <v>3315</v>
      </c>
      <c r="AN9111" s="33"/>
      <c r="AO9111" s="33">
        <v>1</v>
      </c>
      <c r="AP9111" s="33"/>
      <c r="AQ9111">
        <v>80518</v>
      </c>
      <c r="AR9111" s="33" t="s">
        <v>1717</v>
      </c>
    </row>
    <row r="9112" spans="1:44" x14ac:dyDescent="0.25">
      <c r="A9112" s="33">
        <v>10995</v>
      </c>
      <c r="B9112" s="33" t="s">
        <v>998</v>
      </c>
      <c r="C9112" s="33">
        <v>180</v>
      </c>
      <c r="D9112" s="33"/>
      <c r="E9112" s="33"/>
      <c r="F9112" s="33" t="s">
        <v>860</v>
      </c>
      <c r="G9112" s="34"/>
      <c r="H9112" s="33">
        <v>17</v>
      </c>
      <c r="I9112" s="33">
        <v>16.100000000000001</v>
      </c>
      <c r="J9112" s="33">
        <v>12.3</v>
      </c>
      <c r="K9112" s="37">
        <v>3850</v>
      </c>
      <c r="L9112" s="35"/>
      <c r="M9112" s="33"/>
      <c r="N9112" s="33">
        <v>357.8</v>
      </c>
      <c r="O9112" s="33">
        <v>178.9</v>
      </c>
      <c r="P9112" s="33"/>
      <c r="Q9112" s="33">
        <v>28.4</v>
      </c>
      <c r="R9112" s="33">
        <v>10.9</v>
      </c>
      <c r="S9112" s="33"/>
      <c r="T9112" s="33"/>
      <c r="U9112" s="33"/>
      <c r="V9112" s="33"/>
      <c r="W9112" s="33"/>
      <c r="Y9112" s="33"/>
      <c r="Z9112" s="33"/>
      <c r="AA9112" s="33"/>
      <c r="AB9112" s="33"/>
      <c r="AC9112" s="33"/>
      <c r="AD9112" s="33"/>
      <c r="AE9112" s="33"/>
      <c r="AF9112" s="33"/>
      <c r="AG9112" s="33"/>
      <c r="AH9112" s="33"/>
      <c r="AI9112" s="33"/>
      <c r="AJ9112" s="33" t="s">
        <v>413</v>
      </c>
      <c r="AK9112" s="36">
        <v>26.71</v>
      </c>
      <c r="AL9112" s="36">
        <v>117.71</v>
      </c>
      <c r="AM9112" s="33">
        <v>700</v>
      </c>
      <c r="AN9112" s="33"/>
      <c r="AP9112" s="33"/>
      <c r="AQ9112">
        <v>40118</v>
      </c>
      <c r="AR9112" s="33" t="s">
        <v>1718</v>
      </c>
    </row>
    <row r="9113" spans="1:44" x14ac:dyDescent="0.25">
      <c r="A9113" s="33">
        <v>10996</v>
      </c>
      <c r="B9113" s="33" t="s">
        <v>1029</v>
      </c>
      <c r="C9113" s="33">
        <v>101</v>
      </c>
      <c r="D9113" s="33" t="s">
        <v>851</v>
      </c>
      <c r="E9113" s="33"/>
      <c r="F9113" s="33" t="s">
        <v>859</v>
      </c>
      <c r="G9113" s="34"/>
      <c r="H9113" s="33">
        <v>14.5</v>
      </c>
      <c r="I9113" s="33"/>
      <c r="J9113" s="33"/>
      <c r="K9113" s="37"/>
      <c r="L9113" s="35"/>
      <c r="M9113" s="33"/>
      <c r="N9113" s="33"/>
      <c r="O9113" s="33">
        <v>68.632999999999996</v>
      </c>
      <c r="P9113" s="33"/>
      <c r="Q9113" s="33">
        <v>10.864999999999998</v>
      </c>
      <c r="R9113" s="33">
        <v>6.4219999999999997</v>
      </c>
      <c r="S9113" s="33"/>
      <c r="T9113" s="33"/>
      <c r="U9113" s="33"/>
      <c r="V9113" s="33"/>
      <c r="W9113" s="33"/>
      <c r="Y9113" s="33"/>
      <c r="Z9113" s="33"/>
      <c r="AA9113" s="33"/>
      <c r="AB9113" s="33"/>
      <c r="AC9113" s="33"/>
      <c r="AD9113" s="33"/>
      <c r="AE9113" s="33"/>
      <c r="AF9113" s="33"/>
      <c r="AG9113" s="33"/>
      <c r="AH9113" s="33"/>
      <c r="AI9113" s="33"/>
      <c r="AJ9113" s="33" t="s">
        <v>413</v>
      </c>
      <c r="AK9113" s="36">
        <v>28</v>
      </c>
      <c r="AL9113" s="36">
        <v>101.75</v>
      </c>
      <c r="AM9113" s="33">
        <v>3147</v>
      </c>
      <c r="AN9113" s="37"/>
      <c r="AP9113" s="33"/>
      <c r="AQ9113">
        <v>80102</v>
      </c>
      <c r="AR9113" s="33" t="s">
        <v>3361</v>
      </c>
    </row>
    <row r="9114" spans="1:44" x14ac:dyDescent="0.25">
      <c r="A9114" s="33">
        <v>10997</v>
      </c>
      <c r="B9114" s="33" t="s">
        <v>1036</v>
      </c>
      <c r="C9114" s="33">
        <v>180</v>
      </c>
      <c r="D9114" s="33" t="s">
        <v>851</v>
      </c>
      <c r="E9114" s="33"/>
      <c r="F9114" s="33" t="s">
        <v>859</v>
      </c>
      <c r="G9114" s="34">
        <v>2</v>
      </c>
      <c r="H9114" s="33">
        <v>11</v>
      </c>
      <c r="I9114" s="33">
        <v>7.3</v>
      </c>
      <c r="J9114" s="33">
        <v>12.8</v>
      </c>
      <c r="K9114" s="37">
        <v>3333</v>
      </c>
      <c r="L9114" s="2">
        <f>N9114/((1668.67)*(1-EXP(-(0.022864)*I9114))^(1.61028))</f>
        <v>1.903152630824432</v>
      </c>
      <c r="M9114" s="33"/>
      <c r="N9114" s="33">
        <v>155.69</v>
      </c>
      <c r="O9114" s="33">
        <v>73.989999999999995</v>
      </c>
      <c r="P9114" s="33"/>
      <c r="Q9114" s="33">
        <v>21.130000000000003</v>
      </c>
      <c r="R9114" s="33">
        <v>15.12</v>
      </c>
      <c r="S9114" s="33"/>
      <c r="T9114" s="33"/>
      <c r="U9114" s="33"/>
      <c r="V9114" s="33"/>
      <c r="W9114" s="33"/>
      <c r="Y9114" s="33"/>
      <c r="Z9114" s="33"/>
      <c r="AA9114" s="33"/>
      <c r="AB9114" s="33"/>
      <c r="AC9114" s="33"/>
      <c r="AD9114" s="33"/>
      <c r="AE9114" s="33"/>
      <c r="AF9114" s="33"/>
      <c r="AG9114" s="33"/>
      <c r="AH9114" s="33"/>
      <c r="AI9114" s="33"/>
      <c r="AJ9114" s="33" t="s">
        <v>413</v>
      </c>
      <c r="AK9114" s="36">
        <v>32.119999999999997</v>
      </c>
      <c r="AL9114" s="36">
        <v>119.22</v>
      </c>
      <c r="AM9114" s="33">
        <v>80</v>
      </c>
      <c r="AN9114" s="37"/>
      <c r="AP9114" s="33"/>
      <c r="AQ9114">
        <v>80415</v>
      </c>
      <c r="AR9114" s="33" t="s">
        <v>3362</v>
      </c>
    </row>
    <row r="9115" spans="1:44" x14ac:dyDescent="0.25">
      <c r="A9115" s="33">
        <v>10998</v>
      </c>
      <c r="B9115" s="33" t="s">
        <v>1036</v>
      </c>
      <c r="C9115" s="33">
        <v>180</v>
      </c>
      <c r="D9115" s="33" t="s">
        <v>851</v>
      </c>
      <c r="E9115" s="33"/>
      <c r="F9115" s="33" t="s">
        <v>859</v>
      </c>
      <c r="G9115" s="34">
        <v>2</v>
      </c>
      <c r="H9115" s="33">
        <v>11</v>
      </c>
      <c r="I9115" s="33">
        <v>8.3000000000000007</v>
      </c>
      <c r="J9115" s="33">
        <v>14.9</v>
      </c>
      <c r="K9115" s="37">
        <v>1667</v>
      </c>
      <c r="L9115" s="2">
        <f>N9115/((1668.67)*(1-EXP(-(0.022864)*I9115))^(1.61028))</f>
        <v>1.1183821982545123</v>
      </c>
      <c r="M9115" s="33"/>
      <c r="N9115" s="33">
        <v>110.51</v>
      </c>
      <c r="O9115" s="33">
        <v>51.82</v>
      </c>
      <c r="P9115" s="33"/>
      <c r="Q9115" s="33">
        <v>16.22</v>
      </c>
      <c r="R9115" s="33">
        <v>11.22</v>
      </c>
      <c r="S9115" s="33"/>
      <c r="T9115" s="33"/>
      <c r="U9115" s="33"/>
      <c r="V9115" s="33"/>
      <c r="W9115" s="33"/>
      <c r="Y9115" s="33"/>
      <c r="Z9115" s="33"/>
      <c r="AA9115" s="33"/>
      <c r="AB9115" s="33"/>
      <c r="AC9115" s="33"/>
      <c r="AD9115" s="33"/>
      <c r="AE9115" s="33"/>
      <c r="AF9115" s="33"/>
      <c r="AG9115" s="33"/>
      <c r="AH9115" s="33"/>
      <c r="AI9115" s="33"/>
      <c r="AJ9115" s="33" t="s">
        <v>413</v>
      </c>
      <c r="AK9115" s="36">
        <v>32.119999999999997</v>
      </c>
      <c r="AL9115" s="36">
        <v>119.22</v>
      </c>
      <c r="AM9115" s="33">
        <v>80</v>
      </c>
      <c r="AN9115" s="37"/>
      <c r="AP9115" s="33"/>
      <c r="AQ9115">
        <v>80415</v>
      </c>
      <c r="AR9115" s="33" t="s">
        <v>3362</v>
      </c>
    </row>
    <row r="9116" spans="1:44" x14ac:dyDescent="0.25">
      <c r="A9116" s="33">
        <v>10999</v>
      </c>
      <c r="B9116" s="33" t="s">
        <v>1036</v>
      </c>
      <c r="C9116" s="33">
        <v>180</v>
      </c>
      <c r="D9116" s="33" t="s">
        <v>851</v>
      </c>
      <c r="E9116" s="33"/>
      <c r="F9116" s="33" t="s">
        <v>859</v>
      </c>
      <c r="G9116" s="34">
        <v>1</v>
      </c>
      <c r="H9116" s="33">
        <v>11</v>
      </c>
      <c r="I9116" s="33">
        <v>8.5</v>
      </c>
      <c r="J9116" s="33">
        <v>16.5</v>
      </c>
      <c r="K9116" s="37">
        <v>1250</v>
      </c>
      <c r="L9116" s="2">
        <f>N9116/((1668.67)*(1-EXP(-(0.022864)*I9116))^(1.61028))</f>
        <v>1.0321641205338576</v>
      </c>
      <c r="M9116" s="33"/>
      <c r="N9116" s="33">
        <v>105.6</v>
      </c>
      <c r="O9116" s="33">
        <v>49</v>
      </c>
      <c r="P9116" s="33"/>
      <c r="Q9116" s="33">
        <v>16.650000000000002</v>
      </c>
      <c r="R9116" s="33">
        <v>11.2</v>
      </c>
      <c r="S9116" s="33"/>
      <c r="T9116" s="33"/>
      <c r="U9116" s="33"/>
      <c r="V9116" s="33"/>
      <c r="W9116" s="33"/>
      <c r="Y9116" s="33"/>
      <c r="Z9116" s="33"/>
      <c r="AA9116" s="33"/>
      <c r="AB9116" s="33"/>
      <c r="AC9116" s="33"/>
      <c r="AD9116" s="33"/>
      <c r="AE9116" s="33"/>
      <c r="AF9116" s="33"/>
      <c r="AG9116" s="33"/>
      <c r="AH9116" s="33"/>
      <c r="AI9116" s="33"/>
      <c r="AJ9116" s="33" t="s">
        <v>413</v>
      </c>
      <c r="AK9116" s="36">
        <v>32.119999999999997</v>
      </c>
      <c r="AL9116" s="36">
        <v>119.22</v>
      </c>
      <c r="AM9116" s="33">
        <v>80</v>
      </c>
      <c r="AN9116" s="37"/>
      <c r="AP9116" s="33"/>
      <c r="AQ9116">
        <v>80415</v>
      </c>
      <c r="AR9116" s="33" t="s">
        <v>3362</v>
      </c>
    </row>
    <row r="9117" spans="1:44" x14ac:dyDescent="0.25">
      <c r="A9117" s="33">
        <v>11000</v>
      </c>
      <c r="B9117" s="33" t="s">
        <v>1060</v>
      </c>
      <c r="C9117" s="33">
        <v>102</v>
      </c>
      <c r="D9117" s="33" t="s">
        <v>863</v>
      </c>
      <c r="E9117" s="33"/>
      <c r="F9117" s="33" t="s">
        <v>864</v>
      </c>
      <c r="G9117" s="34"/>
      <c r="H9117" s="33">
        <v>45</v>
      </c>
      <c r="I9117" s="33"/>
      <c r="J9117" s="33"/>
      <c r="K9117" s="37"/>
      <c r="L9117" s="35"/>
      <c r="M9117" s="33"/>
      <c r="N9117" s="33"/>
      <c r="O9117" s="33">
        <v>127.63200000000001</v>
      </c>
      <c r="P9117" s="33">
        <v>10.839</v>
      </c>
      <c r="Q9117" s="33">
        <v>26.488</v>
      </c>
      <c r="R9117" s="33">
        <v>14.798999999999999</v>
      </c>
      <c r="S9117" s="33"/>
      <c r="T9117" s="33"/>
      <c r="U9117" s="33"/>
      <c r="V9117" s="33"/>
      <c r="W9117" s="33"/>
      <c r="Y9117" s="33">
        <v>11.395</v>
      </c>
      <c r="Z9117" s="33">
        <v>7.4569999999999999</v>
      </c>
      <c r="AA9117" s="33">
        <v>11.395</v>
      </c>
      <c r="AB9117" s="33">
        <v>19.032</v>
      </c>
      <c r="AC9117" s="33">
        <v>33.195999999999998</v>
      </c>
      <c r="AD9117" s="33"/>
      <c r="AE9117" s="33"/>
      <c r="AF9117" s="33">
        <v>0</v>
      </c>
      <c r="AG9117" s="33"/>
      <c r="AH9117" s="33"/>
      <c r="AI9117" s="33">
        <v>28.542000000000002</v>
      </c>
      <c r="AJ9117" s="33" t="s">
        <v>413</v>
      </c>
      <c r="AK9117" s="36">
        <v>32.659999999999997</v>
      </c>
      <c r="AL9117" s="36">
        <v>103.6</v>
      </c>
      <c r="AM9117" s="33">
        <v>3175</v>
      </c>
      <c r="AN9117" s="37"/>
      <c r="AP9117" s="33"/>
      <c r="AQ9117">
        <v>80518</v>
      </c>
      <c r="AR9117" s="33" t="s">
        <v>3363</v>
      </c>
    </row>
    <row r="9118" spans="1:44" x14ac:dyDescent="0.25">
      <c r="A9118" s="33">
        <v>11001</v>
      </c>
      <c r="B9118" s="33" t="s">
        <v>990</v>
      </c>
      <c r="C9118" s="33">
        <v>180</v>
      </c>
      <c r="D9118" s="33" t="s">
        <v>851</v>
      </c>
      <c r="E9118" s="33"/>
      <c r="F9118" s="33" t="s">
        <v>859</v>
      </c>
      <c r="G9118" s="34"/>
      <c r="H9118" s="33">
        <v>20</v>
      </c>
      <c r="I9118" s="33"/>
      <c r="J9118" s="33"/>
      <c r="K9118" s="37">
        <v>1650</v>
      </c>
      <c r="L9118" s="35"/>
      <c r="M9118" s="33"/>
      <c r="N9118" s="33"/>
      <c r="O9118" s="33">
        <v>73.808999999999997</v>
      </c>
      <c r="P9118" s="33"/>
      <c r="Q9118" s="33">
        <v>6.827</v>
      </c>
      <c r="R9118" s="33">
        <v>5.7910000000000004</v>
      </c>
      <c r="S9118" s="33"/>
      <c r="T9118" s="33"/>
      <c r="U9118" s="33"/>
      <c r="V9118" s="33"/>
      <c r="W9118" s="33"/>
      <c r="Y9118" s="33"/>
      <c r="Z9118" s="33"/>
      <c r="AA9118" s="33"/>
      <c r="AB9118" s="33"/>
      <c r="AC9118" s="33"/>
      <c r="AD9118" s="33"/>
      <c r="AE9118" s="33"/>
      <c r="AF9118" s="33"/>
      <c r="AG9118" s="33"/>
      <c r="AH9118" s="33"/>
      <c r="AI9118" s="33"/>
      <c r="AJ9118" s="33" t="s">
        <v>413</v>
      </c>
      <c r="AK9118" s="36">
        <v>28.37</v>
      </c>
      <c r="AL9118" s="36">
        <v>119.9</v>
      </c>
      <c r="AM9118" s="33">
        <v>434</v>
      </c>
      <c r="AN9118" s="37"/>
      <c r="AO9118" s="33">
        <v>1</v>
      </c>
      <c r="AP9118" s="33"/>
      <c r="AQ9118">
        <v>40118</v>
      </c>
      <c r="AR9118" s="33" t="s">
        <v>1719</v>
      </c>
    </row>
    <row r="9119" spans="1:44" x14ac:dyDescent="0.25">
      <c r="A9119" s="33">
        <v>11003</v>
      </c>
      <c r="B9119" s="33" t="s">
        <v>990</v>
      </c>
      <c r="C9119" s="33">
        <v>180</v>
      </c>
      <c r="D9119" s="33" t="s">
        <v>851</v>
      </c>
      <c r="E9119" s="33"/>
      <c r="F9119" s="33" t="s">
        <v>859</v>
      </c>
      <c r="G9119" s="34"/>
      <c r="H9119" s="33">
        <v>20</v>
      </c>
      <c r="I9119" s="33"/>
      <c r="J9119" s="33"/>
      <c r="K9119" s="37">
        <v>1725</v>
      </c>
      <c r="L9119" s="35"/>
      <c r="M9119" s="33"/>
      <c r="N9119" s="33"/>
      <c r="O9119" s="33">
        <v>43.875999999999998</v>
      </c>
      <c r="P9119" s="33"/>
      <c r="Q9119" s="33">
        <v>5.86</v>
      </c>
      <c r="R9119" s="33">
        <v>5.5270000000000001</v>
      </c>
      <c r="S9119" s="33"/>
      <c r="T9119" s="33"/>
      <c r="U9119" s="33"/>
      <c r="V9119" s="33"/>
      <c r="W9119" s="33"/>
      <c r="Y9119" s="33"/>
      <c r="Z9119" s="33"/>
      <c r="AA9119" s="33"/>
      <c r="AB9119" s="33"/>
      <c r="AC9119" s="33"/>
      <c r="AD9119" s="33"/>
      <c r="AE9119" s="33"/>
      <c r="AF9119" s="33"/>
      <c r="AG9119" s="33"/>
      <c r="AH9119" s="33"/>
      <c r="AI9119" s="33"/>
      <c r="AJ9119" s="33" t="s">
        <v>413</v>
      </c>
      <c r="AK9119" s="36">
        <v>28.37</v>
      </c>
      <c r="AL9119" s="36">
        <v>119.9</v>
      </c>
      <c r="AM9119" s="33">
        <v>434</v>
      </c>
      <c r="AN9119" s="37"/>
      <c r="AO9119" s="33">
        <v>1</v>
      </c>
      <c r="AP9119" s="33"/>
      <c r="AQ9119">
        <v>40118</v>
      </c>
      <c r="AR9119" s="33" t="s">
        <v>1719</v>
      </c>
    </row>
    <row r="9120" spans="1:44" x14ac:dyDescent="0.25">
      <c r="A9120" s="33">
        <v>11004</v>
      </c>
      <c r="B9120" s="33" t="s">
        <v>990</v>
      </c>
      <c r="C9120" s="33">
        <v>180</v>
      </c>
      <c r="D9120" s="33" t="s">
        <v>851</v>
      </c>
      <c r="E9120" s="33"/>
      <c r="F9120" s="33" t="s">
        <v>859</v>
      </c>
      <c r="G9120" s="34"/>
      <c r="H9120" s="33">
        <v>17</v>
      </c>
      <c r="I9120" s="33"/>
      <c r="J9120" s="33"/>
      <c r="K9120" s="37">
        <v>2040</v>
      </c>
      <c r="L9120" s="35"/>
      <c r="M9120" s="33"/>
      <c r="N9120" s="33"/>
      <c r="O9120" s="33">
        <v>72.218000000000004</v>
      </c>
      <c r="P9120" s="33"/>
      <c r="Q9120" s="33">
        <v>7.8690000000000007</v>
      </c>
      <c r="R9120" s="33">
        <v>5.6230000000000002</v>
      </c>
      <c r="S9120" s="33"/>
      <c r="T9120" s="33"/>
      <c r="U9120" s="33"/>
      <c r="V9120" s="33"/>
      <c r="W9120" s="33"/>
      <c r="Y9120" s="33"/>
      <c r="Z9120" s="33"/>
      <c r="AA9120" s="33"/>
      <c r="AB9120" s="33"/>
      <c r="AC9120" s="33"/>
      <c r="AD9120" s="33"/>
      <c r="AE9120" s="33"/>
      <c r="AF9120" s="33"/>
      <c r="AG9120" s="33"/>
      <c r="AH9120" s="33"/>
      <c r="AI9120" s="33"/>
      <c r="AJ9120" s="33" t="s">
        <v>413</v>
      </c>
      <c r="AK9120" s="36">
        <v>28.37</v>
      </c>
      <c r="AL9120" s="36">
        <v>119.9</v>
      </c>
      <c r="AM9120" s="33">
        <v>434</v>
      </c>
      <c r="AN9120" s="37"/>
      <c r="AO9120" s="33">
        <v>1</v>
      </c>
      <c r="AP9120" s="33"/>
      <c r="AQ9120">
        <v>40118</v>
      </c>
      <c r="AR9120" s="33" t="s">
        <v>1719</v>
      </c>
    </row>
    <row r="9121" spans="1:44" x14ac:dyDescent="0.25">
      <c r="A9121" s="33">
        <v>11005</v>
      </c>
      <c r="B9121" s="33" t="s">
        <v>1039</v>
      </c>
      <c r="C9121" s="33">
        <v>101</v>
      </c>
      <c r="D9121" s="33" t="s">
        <v>851</v>
      </c>
      <c r="E9121" s="33"/>
      <c r="F9121" s="33" t="s">
        <v>859</v>
      </c>
      <c r="G9121" s="34"/>
      <c r="H9121" s="33">
        <v>16</v>
      </c>
      <c r="I9121" s="33"/>
      <c r="J9121" s="33"/>
      <c r="K9121" s="37">
        <v>1815</v>
      </c>
      <c r="L9121" s="35"/>
      <c r="M9121" s="33"/>
      <c r="N9121" s="33"/>
      <c r="O9121" s="33">
        <v>75.905000000000001</v>
      </c>
      <c r="P9121" s="33"/>
      <c r="Q9121" s="33">
        <v>16.619999999999997</v>
      </c>
      <c r="R9121" s="33">
        <v>12.786</v>
      </c>
      <c r="S9121" s="33"/>
      <c r="T9121" s="33"/>
      <c r="U9121" s="33"/>
      <c r="V9121" s="33"/>
      <c r="W9121" s="33"/>
      <c r="Y9121" s="33"/>
      <c r="Z9121" s="33"/>
      <c r="AA9121" s="33"/>
      <c r="AB9121" s="33"/>
      <c r="AC9121" s="33"/>
      <c r="AD9121" s="33"/>
      <c r="AE9121" s="33"/>
      <c r="AF9121" s="33"/>
      <c r="AG9121" s="33"/>
      <c r="AH9121" s="33"/>
      <c r="AI9121" s="33"/>
      <c r="AJ9121" s="33" t="s">
        <v>413</v>
      </c>
      <c r="AK9121" s="36">
        <v>28.37</v>
      </c>
      <c r="AL9121" s="36">
        <v>119.9</v>
      </c>
      <c r="AM9121" s="33">
        <v>434</v>
      </c>
      <c r="AN9121" s="37"/>
      <c r="AO9121" s="33">
        <v>1</v>
      </c>
      <c r="AP9121" s="33"/>
      <c r="AQ9121">
        <v>40118</v>
      </c>
      <c r="AR9121" s="33" t="s">
        <v>1719</v>
      </c>
    </row>
    <row r="9122" spans="1:44" x14ac:dyDescent="0.25">
      <c r="A9122" s="33">
        <v>11006</v>
      </c>
      <c r="B9122" s="33" t="s">
        <v>1039</v>
      </c>
      <c r="C9122" s="33">
        <v>101</v>
      </c>
      <c r="D9122" s="33" t="s">
        <v>851</v>
      </c>
      <c r="E9122" s="33"/>
      <c r="F9122" s="33" t="s">
        <v>859</v>
      </c>
      <c r="G9122" s="34"/>
      <c r="H9122" s="33">
        <v>15</v>
      </c>
      <c r="I9122" s="33"/>
      <c r="J9122" s="33"/>
      <c r="K9122" s="37">
        <v>720</v>
      </c>
      <c r="L9122" s="35"/>
      <c r="M9122" s="33"/>
      <c r="N9122" s="33"/>
      <c r="O9122" s="33">
        <v>26.353999999999999</v>
      </c>
      <c r="P9122" s="33"/>
      <c r="Q9122" s="33">
        <v>4.3100000000000005</v>
      </c>
      <c r="R9122" s="33">
        <v>7.0679999999999996</v>
      </c>
      <c r="S9122" s="33"/>
      <c r="T9122" s="33"/>
      <c r="U9122" s="33"/>
      <c r="V9122" s="33"/>
      <c r="W9122" s="33"/>
      <c r="Y9122" s="33"/>
      <c r="Z9122" s="33"/>
      <c r="AA9122" s="33"/>
      <c r="AB9122" s="33"/>
      <c r="AC9122" s="33"/>
      <c r="AD9122" s="33"/>
      <c r="AE9122" s="33"/>
      <c r="AF9122" s="33"/>
      <c r="AG9122" s="33"/>
      <c r="AH9122" s="33"/>
      <c r="AI9122" s="33"/>
      <c r="AJ9122" s="33" t="s">
        <v>413</v>
      </c>
      <c r="AK9122" s="36">
        <v>28.37</v>
      </c>
      <c r="AL9122" s="36">
        <v>119.9</v>
      </c>
      <c r="AM9122" s="33">
        <v>434</v>
      </c>
      <c r="AN9122" s="37"/>
      <c r="AO9122" s="33">
        <v>1</v>
      </c>
      <c r="AP9122" s="33"/>
      <c r="AQ9122">
        <v>40118</v>
      </c>
      <c r="AR9122" s="33" t="s">
        <v>1719</v>
      </c>
    </row>
    <row r="9123" spans="1:44" x14ac:dyDescent="0.25">
      <c r="A9123" s="33">
        <v>11007</v>
      </c>
      <c r="B9123" s="33" t="s">
        <v>1036</v>
      </c>
      <c r="C9123" s="33">
        <v>101</v>
      </c>
      <c r="D9123" s="33" t="s">
        <v>851</v>
      </c>
      <c r="E9123" s="33"/>
      <c r="F9123" s="33" t="s">
        <v>859</v>
      </c>
      <c r="G9123" s="34"/>
      <c r="H9123" s="33">
        <v>16</v>
      </c>
      <c r="I9123" s="33"/>
      <c r="J9123" s="33"/>
      <c r="K9123" s="37">
        <v>1230</v>
      </c>
      <c r="L9123" s="35"/>
      <c r="M9123" s="33"/>
      <c r="N9123" s="33"/>
      <c r="O9123" s="33">
        <v>27.178999999999998</v>
      </c>
      <c r="P9123" s="33"/>
      <c r="Q9123" s="33">
        <v>6.2359999999999998</v>
      </c>
      <c r="R9123" s="33">
        <v>5.4669999999999996</v>
      </c>
      <c r="S9123" s="33"/>
      <c r="T9123" s="33"/>
      <c r="U9123" s="33"/>
      <c r="V9123" s="33"/>
      <c r="W9123" s="33"/>
      <c r="Y9123" s="33"/>
      <c r="Z9123" s="33"/>
      <c r="AA9123" s="33"/>
      <c r="AB9123" s="33"/>
      <c r="AC9123" s="33"/>
      <c r="AD9123" s="33"/>
      <c r="AE9123" s="33"/>
      <c r="AF9123" s="33"/>
      <c r="AG9123" s="33"/>
      <c r="AH9123" s="33"/>
      <c r="AI9123" s="33"/>
      <c r="AJ9123" s="33" t="s">
        <v>413</v>
      </c>
      <c r="AK9123" s="36">
        <v>28.37</v>
      </c>
      <c r="AL9123" s="36">
        <v>119.9</v>
      </c>
      <c r="AM9123" s="33">
        <v>434</v>
      </c>
      <c r="AN9123" s="37"/>
      <c r="AO9123" s="33">
        <v>1</v>
      </c>
      <c r="AP9123" s="33"/>
      <c r="AQ9123">
        <v>40118</v>
      </c>
      <c r="AR9123" s="33" t="s">
        <v>1719</v>
      </c>
    </row>
    <row r="9124" spans="1:44" x14ac:dyDescent="0.25">
      <c r="A9124" s="33">
        <v>11008</v>
      </c>
      <c r="B9124" s="33" t="s">
        <v>1049</v>
      </c>
      <c r="C9124" s="33">
        <v>101</v>
      </c>
      <c r="D9124" s="33" t="s">
        <v>851</v>
      </c>
      <c r="E9124" s="33"/>
      <c r="F9124" s="33" t="s">
        <v>859</v>
      </c>
      <c r="G9124" s="34">
        <v>7</v>
      </c>
      <c r="H9124" s="33">
        <v>14</v>
      </c>
      <c r="I9124" s="33">
        <v>4.5999999999999996</v>
      </c>
      <c r="J9124" s="33">
        <v>6.76</v>
      </c>
      <c r="K9124" s="37"/>
      <c r="L9124" s="35"/>
      <c r="M9124" s="33"/>
      <c r="N9124" s="33"/>
      <c r="O9124" s="33">
        <v>8.7720000000000002</v>
      </c>
      <c r="P9124" s="33"/>
      <c r="Q9124" s="33">
        <v>4.4370000000000003</v>
      </c>
      <c r="R9124" s="33">
        <v>3.0819999999999999</v>
      </c>
      <c r="S9124" s="33"/>
      <c r="T9124" s="33"/>
      <c r="U9124" s="33"/>
      <c r="V9124" s="33"/>
      <c r="W9124" s="33"/>
      <c r="Y9124" s="33"/>
      <c r="Z9124" s="33"/>
      <c r="AA9124" s="33"/>
      <c r="AB9124" s="33"/>
      <c r="AC9124" s="33"/>
      <c r="AD9124" s="33"/>
      <c r="AE9124" s="33"/>
      <c r="AF9124" s="33"/>
      <c r="AG9124" s="33"/>
      <c r="AH9124" s="33"/>
      <c r="AI9124" s="33"/>
      <c r="AJ9124" s="33" t="s">
        <v>413</v>
      </c>
      <c r="AK9124" s="36">
        <v>42.74</v>
      </c>
      <c r="AL9124" s="36">
        <v>122.49</v>
      </c>
      <c r="AM9124" s="33">
        <v>235</v>
      </c>
      <c r="AN9124" s="33"/>
      <c r="AP9124" s="33"/>
      <c r="AQ9124">
        <v>80430</v>
      </c>
      <c r="AR9124" s="33" t="s">
        <v>1720</v>
      </c>
    </row>
    <row r="9125" spans="1:44" x14ac:dyDescent="0.25">
      <c r="A9125" s="33">
        <v>11009</v>
      </c>
      <c r="B9125" s="33" t="s">
        <v>1049</v>
      </c>
      <c r="C9125" s="33">
        <v>101</v>
      </c>
      <c r="D9125" s="33" t="s">
        <v>851</v>
      </c>
      <c r="E9125" s="33"/>
      <c r="F9125" s="33" t="s">
        <v>859</v>
      </c>
      <c r="G9125" s="34">
        <v>7</v>
      </c>
      <c r="H9125" s="33">
        <v>23</v>
      </c>
      <c r="I9125" s="33">
        <v>9.4</v>
      </c>
      <c r="J9125" s="33">
        <v>12.3</v>
      </c>
      <c r="K9125" s="37"/>
      <c r="L9125" s="35"/>
      <c r="M9125" s="33"/>
      <c r="N9125" s="33"/>
      <c r="O9125" s="33">
        <v>37.003</v>
      </c>
      <c r="P9125" s="33">
        <v>4.6230000000000002</v>
      </c>
      <c r="Q9125" s="33">
        <v>14.747000000000002</v>
      </c>
      <c r="R9125" s="33">
        <v>9.5909999999999993</v>
      </c>
      <c r="S9125" s="33"/>
      <c r="T9125" s="33"/>
      <c r="U9125" s="33"/>
      <c r="V9125" s="33"/>
      <c r="W9125" s="33"/>
      <c r="Y9125" s="33"/>
      <c r="Z9125" s="33"/>
      <c r="AA9125" s="33"/>
      <c r="AB9125" s="33"/>
      <c r="AC9125" s="33"/>
      <c r="AD9125" s="33"/>
      <c r="AE9125" s="33"/>
      <c r="AF9125" s="33">
        <v>0</v>
      </c>
      <c r="AG9125" s="33"/>
      <c r="AH9125" s="33"/>
      <c r="AI9125" s="33">
        <v>11.3</v>
      </c>
      <c r="AJ9125" s="33" t="s">
        <v>413</v>
      </c>
      <c r="AK9125" s="36">
        <v>42.74</v>
      </c>
      <c r="AL9125" s="36">
        <v>122.49</v>
      </c>
      <c r="AM9125" s="33">
        <v>235</v>
      </c>
      <c r="AN9125" s="33"/>
      <c r="AP9125" s="33"/>
      <c r="AQ9125">
        <v>80430</v>
      </c>
      <c r="AR9125" s="33" t="s">
        <v>1720</v>
      </c>
    </row>
    <row r="9126" spans="1:44" x14ac:dyDescent="0.25">
      <c r="A9126" s="33">
        <v>11010</v>
      </c>
      <c r="B9126" s="33" t="s">
        <v>1049</v>
      </c>
      <c r="C9126" s="33">
        <v>101</v>
      </c>
      <c r="D9126" s="33" t="s">
        <v>851</v>
      </c>
      <c r="E9126" s="33"/>
      <c r="F9126" s="33" t="s">
        <v>859</v>
      </c>
      <c r="G9126" s="34">
        <v>5</v>
      </c>
      <c r="H9126" s="33">
        <v>22</v>
      </c>
      <c r="I9126" s="33">
        <v>9.5</v>
      </c>
      <c r="J9126" s="33">
        <v>12.4</v>
      </c>
      <c r="K9126" s="37">
        <v>1660</v>
      </c>
      <c r="L9126" s="35">
        <v>0.76616764106203472</v>
      </c>
      <c r="M9126" s="33"/>
      <c r="N9126" s="33">
        <v>95.221000000000004</v>
      </c>
      <c r="O9126" s="33">
        <v>42.43</v>
      </c>
      <c r="P9126" s="33"/>
      <c r="Q9126" s="33">
        <v>9.0799999999999983</v>
      </c>
      <c r="R9126" s="33">
        <v>6.9219999999999997</v>
      </c>
      <c r="S9126" s="33"/>
      <c r="T9126" s="33"/>
      <c r="U9126" s="33"/>
      <c r="V9126" s="33"/>
      <c r="W9126" s="33"/>
      <c r="Y9126" s="33"/>
      <c r="Z9126" s="33"/>
      <c r="AA9126" s="33"/>
      <c r="AB9126" s="33"/>
      <c r="AC9126" s="33"/>
      <c r="AD9126" s="33"/>
      <c r="AE9126" s="33"/>
      <c r="AF9126" s="33"/>
      <c r="AG9126" s="33"/>
      <c r="AH9126" s="33"/>
      <c r="AI9126" s="33"/>
      <c r="AJ9126" s="33" t="s">
        <v>413</v>
      </c>
      <c r="AK9126" s="36">
        <v>42.74</v>
      </c>
      <c r="AL9126" s="36">
        <v>122.49</v>
      </c>
      <c r="AM9126" s="33">
        <v>235</v>
      </c>
      <c r="AN9126" s="33"/>
      <c r="AP9126" s="33"/>
      <c r="AQ9126">
        <v>80430</v>
      </c>
      <c r="AR9126" s="33" t="s">
        <v>1720</v>
      </c>
    </row>
    <row r="9127" spans="1:44" x14ac:dyDescent="0.25">
      <c r="A9127" s="33">
        <v>11011</v>
      </c>
      <c r="B9127" s="33" t="s">
        <v>1049</v>
      </c>
      <c r="C9127" s="33">
        <v>101</v>
      </c>
      <c r="D9127" s="33" t="s">
        <v>851</v>
      </c>
      <c r="E9127" s="33"/>
      <c r="F9127" s="33" t="s">
        <v>859</v>
      </c>
      <c r="G9127" s="34">
        <v>5</v>
      </c>
      <c r="H9127" s="33">
        <v>22</v>
      </c>
      <c r="I9127" s="33">
        <v>9.5</v>
      </c>
      <c r="J9127" s="33">
        <v>19.2</v>
      </c>
      <c r="K9127" s="37">
        <v>560</v>
      </c>
      <c r="L9127" s="35">
        <v>0.61967844148236839</v>
      </c>
      <c r="M9127" s="33"/>
      <c r="N9127" s="33">
        <v>77.015000000000001</v>
      </c>
      <c r="O9127" s="33">
        <v>26.387</v>
      </c>
      <c r="P9127" s="33"/>
      <c r="Q9127" s="33">
        <v>16.503999999999998</v>
      </c>
      <c r="R9127" s="33">
        <v>13.657999999999999</v>
      </c>
      <c r="S9127" s="33"/>
      <c r="T9127" s="33"/>
      <c r="U9127" s="33"/>
      <c r="V9127" s="33"/>
      <c r="W9127" s="33"/>
      <c r="Y9127" s="33"/>
      <c r="Z9127" s="33"/>
      <c r="AA9127" s="33"/>
      <c r="AB9127" s="33"/>
      <c r="AC9127" s="33"/>
      <c r="AD9127" s="33"/>
      <c r="AE9127" s="33"/>
      <c r="AF9127" s="33"/>
      <c r="AG9127" s="33"/>
      <c r="AH9127" s="33"/>
      <c r="AI9127" s="33"/>
      <c r="AJ9127" s="33" t="s">
        <v>413</v>
      </c>
      <c r="AK9127" s="36">
        <v>42.74</v>
      </c>
      <c r="AL9127" s="36">
        <v>122.49</v>
      </c>
      <c r="AM9127" s="33">
        <v>235</v>
      </c>
      <c r="AN9127" s="33"/>
      <c r="AP9127" s="33"/>
      <c r="AQ9127">
        <v>80430</v>
      </c>
      <c r="AR9127" s="33" t="s">
        <v>1720</v>
      </c>
    </row>
    <row r="9128" spans="1:44" x14ac:dyDescent="0.25">
      <c r="A9128" s="33">
        <v>11012</v>
      </c>
      <c r="B9128" s="33" t="s">
        <v>1049</v>
      </c>
      <c r="C9128" s="33">
        <v>101</v>
      </c>
      <c r="D9128" s="33" t="s">
        <v>851</v>
      </c>
      <c r="E9128" s="33"/>
      <c r="F9128" s="33" t="s">
        <v>859</v>
      </c>
      <c r="G9128" s="34">
        <v>8</v>
      </c>
      <c r="H9128" s="33">
        <v>22</v>
      </c>
      <c r="I9128" s="33">
        <v>6.4</v>
      </c>
      <c r="J9128" s="33">
        <v>10.9</v>
      </c>
      <c r="K9128" s="37">
        <v>1660</v>
      </c>
      <c r="L9128" s="35">
        <v>0.73029113251653544</v>
      </c>
      <c r="M9128" s="33"/>
      <c r="N9128" s="33">
        <v>49.567999999999998</v>
      </c>
      <c r="O9128" s="33">
        <v>27.041</v>
      </c>
      <c r="P9128" s="33"/>
      <c r="Q9128" s="33">
        <v>14.243</v>
      </c>
      <c r="R9128" s="33">
        <v>6.9550000000000001</v>
      </c>
      <c r="S9128" s="33"/>
      <c r="T9128" s="33"/>
      <c r="U9128" s="33"/>
      <c r="V9128" s="33"/>
      <c r="W9128" s="33"/>
      <c r="Y9128" s="33"/>
      <c r="Z9128" s="33"/>
      <c r="AA9128" s="33"/>
      <c r="AB9128" s="33"/>
      <c r="AC9128" s="33"/>
      <c r="AD9128" s="33"/>
      <c r="AE9128" s="33"/>
      <c r="AF9128" s="33"/>
      <c r="AG9128" s="33"/>
      <c r="AH9128" s="33"/>
      <c r="AI9128" s="33"/>
      <c r="AJ9128" s="33" t="s">
        <v>413</v>
      </c>
      <c r="AK9128" s="36">
        <v>42.74</v>
      </c>
      <c r="AL9128" s="36">
        <v>122.49</v>
      </c>
      <c r="AM9128" s="33">
        <v>235</v>
      </c>
      <c r="AN9128" s="33"/>
      <c r="AP9128" s="33"/>
      <c r="AQ9128">
        <v>80430</v>
      </c>
      <c r="AR9128" s="33" t="s">
        <v>1720</v>
      </c>
    </row>
    <row r="9129" spans="1:44" x14ac:dyDescent="0.25">
      <c r="A9129" s="33">
        <v>11013</v>
      </c>
      <c r="B9129" s="33" t="s">
        <v>1049</v>
      </c>
      <c r="C9129" s="33">
        <v>101</v>
      </c>
      <c r="D9129" s="33" t="s">
        <v>851</v>
      </c>
      <c r="E9129" s="33"/>
      <c r="F9129" s="33" t="s">
        <v>859</v>
      </c>
      <c r="G9129" s="34">
        <v>7</v>
      </c>
      <c r="H9129" s="33">
        <v>22</v>
      </c>
      <c r="I9129" s="33">
        <v>7</v>
      </c>
      <c r="J9129" s="33">
        <v>15.1</v>
      </c>
      <c r="K9129" s="37">
        <v>560</v>
      </c>
      <c r="L9129" s="35">
        <v>0.46039505907259876</v>
      </c>
      <c r="M9129" s="33"/>
      <c r="N9129" s="33">
        <v>35.098999999999997</v>
      </c>
      <c r="O9129" s="33">
        <v>15.337999999999999</v>
      </c>
      <c r="P9129" s="33"/>
      <c r="Q9129" s="33">
        <v>11.608999999999998</v>
      </c>
      <c r="R9129" s="33">
        <v>7.7220000000000004</v>
      </c>
      <c r="S9129" s="33"/>
      <c r="T9129" s="33"/>
      <c r="U9129" s="33"/>
      <c r="V9129" s="33"/>
      <c r="W9129" s="33"/>
      <c r="Y9129" s="33"/>
      <c r="Z9129" s="33"/>
      <c r="AA9129" s="33"/>
      <c r="AB9129" s="33"/>
      <c r="AC9129" s="33"/>
      <c r="AD9129" s="33"/>
      <c r="AE9129" s="33"/>
      <c r="AF9129" s="33"/>
      <c r="AG9129" s="33"/>
      <c r="AH9129" s="33"/>
      <c r="AI9129" s="33"/>
      <c r="AJ9129" s="33" t="s">
        <v>413</v>
      </c>
      <c r="AK9129" s="36">
        <v>42.74</v>
      </c>
      <c r="AL9129" s="36">
        <v>122.49</v>
      </c>
      <c r="AM9129" s="33">
        <v>235</v>
      </c>
      <c r="AN9129" s="33"/>
      <c r="AP9129" s="33"/>
      <c r="AQ9129">
        <v>80430</v>
      </c>
      <c r="AR9129" s="33" t="s">
        <v>1720</v>
      </c>
    </row>
    <row r="9130" spans="1:44" x14ac:dyDescent="0.25">
      <c r="A9130" s="33">
        <v>11014</v>
      </c>
      <c r="B9130" s="33" t="s">
        <v>1049</v>
      </c>
      <c r="C9130" s="33">
        <v>101</v>
      </c>
      <c r="D9130" s="33" t="s">
        <v>851</v>
      </c>
      <c r="E9130" s="33"/>
      <c r="F9130" s="33" t="s">
        <v>859</v>
      </c>
      <c r="G9130" s="34"/>
      <c r="H9130" s="33">
        <v>13</v>
      </c>
      <c r="I9130" s="33"/>
      <c r="J9130" s="33"/>
      <c r="K9130" s="37"/>
      <c r="L9130" s="35"/>
      <c r="M9130" s="33"/>
      <c r="N9130" s="33"/>
      <c r="O9130" s="33">
        <v>2.875</v>
      </c>
      <c r="P9130" s="33"/>
      <c r="Q9130" s="33">
        <v>3.0019999999999998</v>
      </c>
      <c r="R9130" s="33">
        <v>2.8860000000000001</v>
      </c>
      <c r="S9130" s="33"/>
      <c r="T9130" s="33"/>
      <c r="U9130" s="33"/>
      <c r="V9130" s="33"/>
      <c r="W9130" s="33"/>
      <c r="Y9130" s="33"/>
      <c r="Z9130" s="33"/>
      <c r="AA9130" s="33"/>
      <c r="AB9130" s="33"/>
      <c r="AC9130" s="33"/>
      <c r="AD9130" s="33"/>
      <c r="AE9130" s="33"/>
      <c r="AF9130" s="33"/>
      <c r="AG9130" s="33"/>
      <c r="AH9130" s="33"/>
      <c r="AI9130" s="33"/>
      <c r="AJ9130" s="33" t="s">
        <v>413</v>
      </c>
      <c r="AK9130" s="36">
        <v>42.74</v>
      </c>
      <c r="AL9130" s="36">
        <v>122.49</v>
      </c>
      <c r="AM9130" s="33">
        <v>235</v>
      </c>
      <c r="AN9130" s="33"/>
      <c r="AP9130" s="33"/>
      <c r="AQ9130">
        <v>80430</v>
      </c>
      <c r="AR9130" s="33" t="s">
        <v>1721</v>
      </c>
    </row>
    <row r="9131" spans="1:44" x14ac:dyDescent="0.25">
      <c r="A9131" s="33">
        <v>11015</v>
      </c>
      <c r="B9131" s="33" t="s">
        <v>1049</v>
      </c>
      <c r="C9131" s="33">
        <v>101</v>
      </c>
      <c r="D9131" s="33" t="s">
        <v>851</v>
      </c>
      <c r="E9131" s="33"/>
      <c r="F9131" s="33" t="s">
        <v>859</v>
      </c>
      <c r="G9131" s="34">
        <v>6</v>
      </c>
      <c r="H9131" s="33">
        <v>15</v>
      </c>
      <c r="I9131" s="33">
        <v>6</v>
      </c>
      <c r="J9131" s="33">
        <v>7.6</v>
      </c>
      <c r="K9131" s="37">
        <v>1800</v>
      </c>
      <c r="L9131" s="35">
        <v>0.49412704222540171</v>
      </c>
      <c r="M9131" s="33"/>
      <c r="N9131" s="33">
        <v>29.7</v>
      </c>
      <c r="O9131" s="33">
        <v>16.992000000000001</v>
      </c>
      <c r="P9131" s="33"/>
      <c r="Q9131" s="33">
        <v>8.0640000000000001</v>
      </c>
      <c r="R9131" s="33">
        <v>5.5229999999999997</v>
      </c>
      <c r="S9131" s="33"/>
      <c r="T9131" s="33"/>
      <c r="U9131" s="33"/>
      <c r="V9131" s="33"/>
      <c r="W9131" s="33"/>
      <c r="Y9131" s="33"/>
      <c r="Z9131" s="33"/>
      <c r="AA9131" s="33"/>
      <c r="AB9131" s="33"/>
      <c r="AC9131" s="33"/>
      <c r="AD9131" s="33"/>
      <c r="AE9131" s="33"/>
      <c r="AF9131" s="33"/>
      <c r="AG9131" s="33"/>
      <c r="AH9131" s="33"/>
      <c r="AI9131" s="33"/>
      <c r="AJ9131" s="33" t="s">
        <v>413</v>
      </c>
      <c r="AK9131" s="36">
        <v>42.74</v>
      </c>
      <c r="AL9131" s="36">
        <v>122.49</v>
      </c>
      <c r="AM9131" s="33">
        <v>235</v>
      </c>
      <c r="AN9131" s="33"/>
      <c r="AP9131" s="33"/>
      <c r="AQ9131">
        <v>80430</v>
      </c>
      <c r="AR9131" s="33" t="s">
        <v>1721</v>
      </c>
    </row>
    <row r="9132" spans="1:44" x14ac:dyDescent="0.25">
      <c r="A9132" s="33">
        <v>11016</v>
      </c>
      <c r="B9132" s="33" t="s">
        <v>1049</v>
      </c>
      <c r="C9132" s="33">
        <v>101</v>
      </c>
      <c r="D9132" s="33" t="s">
        <v>851</v>
      </c>
      <c r="E9132" s="33"/>
      <c r="F9132" s="33" t="s">
        <v>859</v>
      </c>
      <c r="G9132" s="34">
        <v>8</v>
      </c>
      <c r="H9132" s="33">
        <v>15</v>
      </c>
      <c r="I9132" s="33">
        <v>4.4000000000000004</v>
      </c>
      <c r="J9132" s="33">
        <v>7.6</v>
      </c>
      <c r="K9132" s="37">
        <v>1659</v>
      </c>
      <c r="L9132" s="35">
        <v>0.72210791035180777</v>
      </c>
      <c r="M9132" s="33"/>
      <c r="N9132" s="33">
        <v>28.6</v>
      </c>
      <c r="O9132" s="33">
        <v>12.624000000000001</v>
      </c>
      <c r="P9132" s="33"/>
      <c r="Q9132" s="33">
        <v>6.2370000000000001</v>
      </c>
      <c r="R9132" s="33">
        <v>4.33</v>
      </c>
      <c r="S9132" s="33"/>
      <c r="T9132" s="33"/>
      <c r="U9132" s="33"/>
      <c r="V9132" s="33"/>
      <c r="W9132" s="33"/>
      <c r="Y9132" s="33"/>
      <c r="Z9132" s="33"/>
      <c r="AA9132" s="33"/>
      <c r="AB9132" s="33"/>
      <c r="AC9132" s="33"/>
      <c r="AD9132" s="33"/>
      <c r="AE9132" s="33"/>
      <c r="AF9132" s="33"/>
      <c r="AG9132" s="33"/>
      <c r="AH9132" s="33"/>
      <c r="AI9132" s="33"/>
      <c r="AJ9132" s="33" t="s">
        <v>413</v>
      </c>
      <c r="AK9132" s="36">
        <v>42.74</v>
      </c>
      <c r="AL9132" s="36">
        <v>122.49</v>
      </c>
      <c r="AM9132" s="33">
        <v>235</v>
      </c>
      <c r="AN9132" s="33"/>
      <c r="AP9132" s="33"/>
      <c r="AQ9132">
        <v>80430</v>
      </c>
      <c r="AR9132" s="33" t="s">
        <v>1721</v>
      </c>
    </row>
    <row r="9133" spans="1:44" x14ac:dyDescent="0.25">
      <c r="A9133" s="33">
        <v>11017</v>
      </c>
      <c r="B9133" s="33" t="s">
        <v>1049</v>
      </c>
      <c r="C9133" s="33">
        <v>101</v>
      </c>
      <c r="D9133" s="33" t="s">
        <v>851</v>
      </c>
      <c r="E9133" s="33"/>
      <c r="F9133" s="33" t="s">
        <v>859</v>
      </c>
      <c r="G9133" s="34">
        <v>7</v>
      </c>
      <c r="H9133" s="33">
        <v>23</v>
      </c>
      <c r="I9133" s="33">
        <v>9.4</v>
      </c>
      <c r="J9133" s="33">
        <v>12.3</v>
      </c>
      <c r="K9133" s="37">
        <v>1500</v>
      </c>
      <c r="L9133" s="35">
        <v>0.79827214071491326</v>
      </c>
      <c r="M9133" s="33"/>
      <c r="N9133" s="33">
        <v>94.1</v>
      </c>
      <c r="O9133" s="33">
        <v>37.770000000000003</v>
      </c>
      <c r="P9133" s="33"/>
      <c r="Q9133" s="33">
        <v>14.954999999999998</v>
      </c>
      <c r="R9133" s="33">
        <v>9.66</v>
      </c>
      <c r="S9133" s="33"/>
      <c r="T9133" s="33"/>
      <c r="U9133" s="33"/>
      <c r="V9133" s="33"/>
      <c r="W9133" s="33"/>
      <c r="Y9133" s="33"/>
      <c r="Z9133" s="33"/>
      <c r="AA9133" s="33"/>
      <c r="AB9133" s="33"/>
      <c r="AC9133" s="33"/>
      <c r="AD9133" s="33"/>
      <c r="AE9133" s="33"/>
      <c r="AF9133" s="33"/>
      <c r="AG9133" s="33"/>
      <c r="AH9133" s="33"/>
      <c r="AI9133" s="33"/>
      <c r="AJ9133" s="33" t="s">
        <v>413</v>
      </c>
      <c r="AK9133" s="36">
        <v>42.74</v>
      </c>
      <c r="AL9133" s="36">
        <v>122.49</v>
      </c>
      <c r="AM9133" s="33">
        <v>235</v>
      </c>
      <c r="AN9133" s="33"/>
      <c r="AP9133" s="33"/>
      <c r="AQ9133">
        <v>80430</v>
      </c>
      <c r="AR9133" s="33" t="s">
        <v>1721</v>
      </c>
    </row>
    <row r="9134" spans="1:44" x14ac:dyDescent="0.25">
      <c r="A9134" s="33">
        <v>11018</v>
      </c>
      <c r="B9134" s="33" t="s">
        <v>1049</v>
      </c>
      <c r="C9134" s="33">
        <v>101</v>
      </c>
      <c r="D9134" s="33" t="s">
        <v>851</v>
      </c>
      <c r="E9134" s="33"/>
      <c r="F9134" s="33" t="s">
        <v>859</v>
      </c>
      <c r="G9134" s="34">
        <v>6</v>
      </c>
      <c r="H9134" s="33">
        <v>23</v>
      </c>
      <c r="I9134" s="33">
        <v>8.4</v>
      </c>
      <c r="J9134" s="33">
        <v>10.8</v>
      </c>
      <c r="K9134" s="37">
        <v>1476</v>
      </c>
      <c r="L9134" s="35">
        <v>0.62367059374111089</v>
      </c>
      <c r="M9134" s="33"/>
      <c r="N9134" s="33">
        <v>62.5</v>
      </c>
      <c r="O9134" s="33">
        <v>28.678999999999998</v>
      </c>
      <c r="P9134" s="33"/>
      <c r="Q9134" s="33">
        <v>11.926000000000002</v>
      </c>
      <c r="R9134" s="33">
        <v>7.8079999999999998</v>
      </c>
      <c r="S9134" s="33"/>
      <c r="T9134" s="33"/>
      <c r="U9134" s="33"/>
      <c r="V9134" s="33"/>
      <c r="W9134" s="33"/>
      <c r="Y9134" s="33"/>
      <c r="Z9134" s="33"/>
      <c r="AA9134" s="33"/>
      <c r="AB9134" s="33"/>
      <c r="AC9134" s="33"/>
      <c r="AD9134" s="33"/>
      <c r="AE9134" s="33"/>
      <c r="AF9134" s="33"/>
      <c r="AG9134" s="33"/>
      <c r="AH9134" s="33"/>
      <c r="AI9134" s="33"/>
      <c r="AJ9134" s="33" t="s">
        <v>413</v>
      </c>
      <c r="AK9134" s="36">
        <v>42.74</v>
      </c>
      <c r="AL9134" s="36">
        <v>122.49</v>
      </c>
      <c r="AM9134" s="33">
        <v>235</v>
      </c>
      <c r="AN9134" s="33"/>
      <c r="AP9134" s="33"/>
      <c r="AQ9134">
        <v>80430</v>
      </c>
      <c r="AR9134" s="33" t="s">
        <v>1721</v>
      </c>
    </row>
    <row r="9135" spans="1:44" x14ac:dyDescent="0.25">
      <c r="A9135" s="33">
        <v>11019</v>
      </c>
      <c r="B9135" s="33" t="s">
        <v>911</v>
      </c>
      <c r="C9135" s="33">
        <v>101</v>
      </c>
      <c r="D9135" s="33" t="s">
        <v>851</v>
      </c>
      <c r="E9135" s="33"/>
      <c r="F9135" s="33" t="s">
        <v>859</v>
      </c>
      <c r="G9135" s="34"/>
      <c r="H9135" s="33">
        <v>13</v>
      </c>
      <c r="I9135" s="33"/>
      <c r="J9135" s="33"/>
      <c r="K9135" s="37"/>
      <c r="L9135" s="35"/>
      <c r="M9135" s="33"/>
      <c r="N9135" s="33"/>
      <c r="O9135" s="33">
        <v>4.6520000000000001</v>
      </c>
      <c r="P9135" s="33"/>
      <c r="Q9135" s="33">
        <v>2.8409999999999997</v>
      </c>
      <c r="R9135" s="33">
        <v>3.669</v>
      </c>
      <c r="S9135" s="33"/>
      <c r="T9135" s="33"/>
      <c r="U9135" s="33"/>
      <c r="V9135" s="33"/>
      <c r="W9135" s="33"/>
      <c r="Y9135" s="33"/>
      <c r="Z9135" s="33"/>
      <c r="AA9135" s="33"/>
      <c r="AB9135" s="33"/>
      <c r="AC9135" s="33"/>
      <c r="AD9135" s="33"/>
      <c r="AE9135" s="33"/>
      <c r="AF9135" s="33"/>
      <c r="AG9135" s="33"/>
      <c r="AH9135" s="33"/>
      <c r="AI9135" s="33"/>
      <c r="AJ9135" s="33" t="s">
        <v>413</v>
      </c>
      <c r="AK9135" s="36">
        <v>42.74</v>
      </c>
      <c r="AL9135" s="36">
        <v>122.49</v>
      </c>
      <c r="AM9135" s="33">
        <v>235</v>
      </c>
      <c r="AN9135" s="33"/>
      <c r="AP9135" s="33"/>
      <c r="AQ9135">
        <v>80430</v>
      </c>
      <c r="AR9135" s="33" t="s">
        <v>1721</v>
      </c>
    </row>
    <row r="9136" spans="1:44" x14ac:dyDescent="0.25">
      <c r="A9136" s="33">
        <v>11020</v>
      </c>
      <c r="B9136" s="33" t="s">
        <v>1039</v>
      </c>
      <c r="C9136" s="33">
        <v>180</v>
      </c>
      <c r="D9136" s="33" t="s">
        <v>851</v>
      </c>
      <c r="E9136" s="33"/>
      <c r="F9136" s="33" t="s">
        <v>859</v>
      </c>
      <c r="G9136" s="34">
        <v>4</v>
      </c>
      <c r="H9136" s="33">
        <v>10</v>
      </c>
      <c r="I9136" s="33">
        <v>5.8</v>
      </c>
      <c r="J9136" s="33">
        <v>8.5</v>
      </c>
      <c r="K9136" s="37">
        <v>1185</v>
      </c>
      <c r="L9136" s="35">
        <v>0.31732706127554955</v>
      </c>
      <c r="M9136" s="33"/>
      <c r="N9136" s="33">
        <v>19.5</v>
      </c>
      <c r="O9136" s="33">
        <v>10.223000000000001</v>
      </c>
      <c r="P9136" s="33">
        <v>2.7280000000000002</v>
      </c>
      <c r="Q9136" s="33">
        <v>6.6710000000000012</v>
      </c>
      <c r="R9136" s="33">
        <v>2.7669999999999999</v>
      </c>
      <c r="S9136" s="33"/>
      <c r="T9136" s="33"/>
      <c r="U9136" s="33"/>
      <c r="V9136" s="33"/>
      <c r="W9136" s="33"/>
      <c r="Y9136" s="33"/>
      <c r="Z9136" s="33"/>
      <c r="AA9136" s="33"/>
      <c r="AB9136" s="33"/>
      <c r="AC9136" s="33"/>
      <c r="AD9136" s="33"/>
      <c r="AE9136" s="33"/>
      <c r="AF9136" s="33"/>
      <c r="AG9136" s="33"/>
      <c r="AH9136" s="33"/>
      <c r="AI9136" s="33"/>
      <c r="AJ9136" s="33" t="s">
        <v>413</v>
      </c>
      <c r="AK9136" s="36">
        <v>26.83</v>
      </c>
      <c r="AL9136" s="36">
        <v>115</v>
      </c>
      <c r="AM9136" s="33">
        <v>65</v>
      </c>
      <c r="AN9136" s="37"/>
      <c r="AP9136" s="33"/>
      <c r="AQ9136">
        <v>80415</v>
      </c>
      <c r="AR9136" s="33" t="s">
        <v>1722</v>
      </c>
    </row>
    <row r="9137" spans="1:44" x14ac:dyDescent="0.25">
      <c r="A9137" s="33">
        <v>11021</v>
      </c>
      <c r="B9137" s="33" t="s">
        <v>1039</v>
      </c>
      <c r="C9137" s="33">
        <v>180</v>
      </c>
      <c r="D9137" s="33" t="s">
        <v>851</v>
      </c>
      <c r="E9137" s="33"/>
      <c r="F9137" s="33" t="s">
        <v>859</v>
      </c>
      <c r="G9137" s="34">
        <v>2</v>
      </c>
      <c r="H9137" s="33">
        <v>10</v>
      </c>
      <c r="I9137" s="33">
        <v>7.4</v>
      </c>
      <c r="J9137" s="33">
        <v>11.7</v>
      </c>
      <c r="K9137" s="37">
        <v>1280</v>
      </c>
      <c r="L9137" s="2">
        <f>N9137/((1668.67)*(1-EXP(-(0.022864)*I9137))^(1.61028))</f>
        <v>0.61002329285464219</v>
      </c>
      <c r="M9137" s="33"/>
      <c r="N9137" s="33">
        <v>50.917999999999999</v>
      </c>
      <c r="O9137" s="33">
        <v>25.908999999999999</v>
      </c>
      <c r="P9137" s="33">
        <v>6.9240000000000004</v>
      </c>
      <c r="Q9137" s="33">
        <v>8.8219999999999992</v>
      </c>
      <c r="R9137" s="33">
        <v>9.8170000000000002</v>
      </c>
      <c r="S9137" s="33"/>
      <c r="T9137" s="33"/>
      <c r="U9137" s="33"/>
      <c r="V9137" s="33"/>
      <c r="W9137" s="33"/>
      <c r="Y9137" s="33"/>
      <c r="Z9137" s="33"/>
      <c r="AA9137" s="33"/>
      <c r="AB9137" s="33"/>
      <c r="AC9137" s="33"/>
      <c r="AD9137" s="33"/>
      <c r="AE9137" s="33"/>
      <c r="AF9137" s="33"/>
      <c r="AG9137" s="33"/>
      <c r="AH9137" s="33"/>
      <c r="AI9137" s="33"/>
      <c r="AJ9137" s="33" t="s">
        <v>413</v>
      </c>
      <c r="AK9137" s="36">
        <v>26.83</v>
      </c>
      <c r="AL9137" s="36">
        <v>115</v>
      </c>
      <c r="AM9137" s="33">
        <v>65</v>
      </c>
      <c r="AN9137" s="37"/>
      <c r="AP9137" s="33"/>
      <c r="AQ9137">
        <v>80415</v>
      </c>
      <c r="AR9137" s="33" t="s">
        <v>1722</v>
      </c>
    </row>
    <row r="9138" spans="1:44" x14ac:dyDescent="0.25">
      <c r="A9138" s="33">
        <v>11022</v>
      </c>
      <c r="B9138" s="33" t="s">
        <v>1039</v>
      </c>
      <c r="C9138" s="33">
        <v>180</v>
      </c>
      <c r="D9138" s="33" t="s">
        <v>851</v>
      </c>
      <c r="E9138" s="33"/>
      <c r="F9138" s="33" t="s">
        <v>859</v>
      </c>
      <c r="G9138" s="34">
        <v>1</v>
      </c>
      <c r="H9138" s="33">
        <v>10</v>
      </c>
      <c r="I9138" s="33">
        <v>8.1</v>
      </c>
      <c r="J9138" s="33">
        <v>13.4</v>
      </c>
      <c r="K9138" s="37">
        <v>1110</v>
      </c>
      <c r="L9138" s="2">
        <f>N9138/((1668.67)*(1-EXP(-(0.022864)*I9138))^(1.61028))</f>
        <v>0.66492553541985855</v>
      </c>
      <c r="M9138" s="33"/>
      <c r="N9138" s="33">
        <v>63.398000000000003</v>
      </c>
      <c r="O9138" s="33">
        <v>31.867999999999999</v>
      </c>
      <c r="P9138" s="33">
        <v>8.5210000000000008</v>
      </c>
      <c r="Q9138" s="33">
        <v>8.3119999999999994</v>
      </c>
      <c r="R9138" s="33">
        <v>13.859</v>
      </c>
      <c r="S9138" s="33"/>
      <c r="T9138" s="33"/>
      <c r="U9138" s="33"/>
      <c r="V9138" s="33"/>
      <c r="W9138" s="33"/>
      <c r="Y9138" s="33"/>
      <c r="Z9138" s="33"/>
      <c r="AA9138" s="33"/>
      <c r="AB9138" s="33"/>
      <c r="AC9138" s="33"/>
      <c r="AD9138" s="33"/>
      <c r="AE9138" s="33"/>
      <c r="AF9138" s="33"/>
      <c r="AG9138" s="33"/>
      <c r="AH9138" s="33"/>
      <c r="AI9138" s="33"/>
      <c r="AJ9138" s="33" t="s">
        <v>413</v>
      </c>
      <c r="AK9138" s="36">
        <v>26.83</v>
      </c>
      <c r="AL9138" s="36">
        <v>115</v>
      </c>
      <c r="AM9138" s="33">
        <v>65</v>
      </c>
      <c r="AN9138" s="37"/>
      <c r="AP9138" s="33"/>
      <c r="AQ9138">
        <v>80415</v>
      </c>
      <c r="AR9138" s="33" t="s">
        <v>1722</v>
      </c>
    </row>
    <row r="9139" spans="1:44" x14ac:dyDescent="0.25">
      <c r="A9139" s="33">
        <v>11023</v>
      </c>
      <c r="B9139" s="33" t="s">
        <v>167</v>
      </c>
      <c r="C9139" s="33">
        <v>180</v>
      </c>
      <c r="D9139" s="1" t="s">
        <v>148</v>
      </c>
      <c r="E9139" s="33"/>
      <c r="F9139" s="33" t="s">
        <v>859</v>
      </c>
      <c r="G9139" s="34"/>
      <c r="H9139" s="33">
        <v>11</v>
      </c>
      <c r="I9139" s="33"/>
      <c r="J9139" s="33"/>
      <c r="K9139" s="37">
        <v>3150</v>
      </c>
      <c r="L9139" s="35"/>
      <c r="M9139" s="33"/>
      <c r="N9139" s="33"/>
      <c r="O9139" s="33">
        <v>55.625999999999998</v>
      </c>
      <c r="P9139" s="33"/>
      <c r="Q9139" s="33">
        <v>7.0289999999999999</v>
      </c>
      <c r="R9139" s="33">
        <v>8.8040000000000003</v>
      </c>
      <c r="S9139" s="33"/>
      <c r="T9139" s="33"/>
      <c r="U9139" s="33"/>
      <c r="V9139" s="33"/>
      <c r="W9139" s="33"/>
      <c r="Y9139" s="33"/>
      <c r="Z9139" s="33"/>
      <c r="AA9139" s="33"/>
      <c r="AB9139" s="33"/>
      <c r="AC9139" s="33"/>
      <c r="AD9139" s="33"/>
      <c r="AE9139" s="33"/>
      <c r="AF9139" s="33">
        <v>0</v>
      </c>
      <c r="AG9139" s="33"/>
      <c r="AH9139" s="33"/>
      <c r="AI9139" s="33">
        <v>3.5369999999999999</v>
      </c>
      <c r="AJ9139" s="33" t="s">
        <v>413</v>
      </c>
      <c r="AK9139" s="36">
        <v>26.78</v>
      </c>
      <c r="AL9139" s="36">
        <v>109.63</v>
      </c>
      <c r="AM9139" s="33">
        <v>400</v>
      </c>
      <c r="AN9139" s="37"/>
      <c r="AP9139" s="33"/>
      <c r="AQ9139">
        <v>80101</v>
      </c>
      <c r="AR9139" s="33" t="s">
        <v>3364</v>
      </c>
    </row>
    <row r="9140" spans="1:44" x14ac:dyDescent="0.25">
      <c r="A9140" s="33">
        <v>11024</v>
      </c>
      <c r="B9140" s="33" t="s">
        <v>167</v>
      </c>
      <c r="C9140" s="33">
        <v>180</v>
      </c>
      <c r="D9140" s="1" t="s">
        <v>148</v>
      </c>
      <c r="E9140" s="33"/>
      <c r="F9140" s="33" t="s">
        <v>859</v>
      </c>
      <c r="G9140" s="34"/>
      <c r="H9140" s="33">
        <v>11</v>
      </c>
      <c r="I9140" s="33"/>
      <c r="J9140" s="33"/>
      <c r="K9140" s="37">
        <v>3240</v>
      </c>
      <c r="L9140" s="35"/>
      <c r="M9140" s="33"/>
      <c r="N9140" s="33"/>
      <c r="O9140" s="33">
        <v>55.171999999999997</v>
      </c>
      <c r="P9140" s="33"/>
      <c r="Q9140" s="33">
        <v>7.5220000000000002</v>
      </c>
      <c r="R9140" s="33">
        <v>8.5879999999999992</v>
      </c>
      <c r="S9140" s="33"/>
      <c r="T9140" s="33"/>
      <c r="U9140" s="33"/>
      <c r="V9140" s="33"/>
      <c r="W9140" s="33"/>
      <c r="Y9140" s="33"/>
      <c r="Z9140" s="33"/>
      <c r="AA9140" s="33"/>
      <c r="AB9140" s="33"/>
      <c r="AC9140" s="33"/>
      <c r="AD9140" s="33"/>
      <c r="AE9140" s="33"/>
      <c r="AF9140" s="33">
        <v>0</v>
      </c>
      <c r="AG9140" s="33"/>
      <c r="AH9140" s="33"/>
      <c r="AI9140" s="33">
        <v>3.456</v>
      </c>
      <c r="AJ9140" s="33" t="s">
        <v>413</v>
      </c>
      <c r="AK9140" s="36">
        <v>26.78</v>
      </c>
      <c r="AL9140" s="36">
        <v>109.63</v>
      </c>
      <c r="AM9140" s="33">
        <v>400</v>
      </c>
      <c r="AN9140" s="37"/>
      <c r="AP9140" s="33"/>
      <c r="AQ9140">
        <v>80101</v>
      </c>
      <c r="AR9140" s="33" t="s">
        <v>3364</v>
      </c>
    </row>
    <row r="9141" spans="1:44" x14ac:dyDescent="0.25">
      <c r="A9141" s="33">
        <v>11025</v>
      </c>
      <c r="B9141" s="33" t="s">
        <v>167</v>
      </c>
      <c r="C9141" s="33">
        <v>180</v>
      </c>
      <c r="D9141" s="1" t="s">
        <v>148</v>
      </c>
      <c r="E9141" s="33"/>
      <c r="F9141" s="33" t="s">
        <v>859</v>
      </c>
      <c r="G9141" s="34"/>
      <c r="H9141" s="33">
        <v>11</v>
      </c>
      <c r="I9141" s="33"/>
      <c r="J9141" s="33"/>
      <c r="K9141" s="37">
        <v>3350</v>
      </c>
      <c r="L9141" s="35"/>
      <c r="M9141" s="33"/>
      <c r="N9141" s="33"/>
      <c r="O9141" s="33">
        <v>57.000999999999998</v>
      </c>
      <c r="P9141" s="33"/>
      <c r="Q9141" s="33">
        <v>7.1000000000000014</v>
      </c>
      <c r="R9141" s="33">
        <v>9.18</v>
      </c>
      <c r="S9141" s="33"/>
      <c r="T9141" s="33"/>
      <c r="U9141" s="33"/>
      <c r="V9141" s="33"/>
      <c r="W9141" s="33"/>
      <c r="Y9141" s="33"/>
      <c r="Z9141" s="33"/>
      <c r="AA9141" s="33"/>
      <c r="AB9141" s="33"/>
      <c r="AC9141" s="33"/>
      <c r="AD9141" s="33"/>
      <c r="AE9141" s="33"/>
      <c r="AF9141" s="33">
        <v>0</v>
      </c>
      <c r="AG9141" s="33"/>
      <c r="AH9141" s="33"/>
      <c r="AI9141" s="33">
        <v>3.43</v>
      </c>
      <c r="AJ9141" s="33" t="s">
        <v>413</v>
      </c>
      <c r="AK9141" s="36">
        <v>26.78</v>
      </c>
      <c r="AL9141" s="36">
        <v>109.63</v>
      </c>
      <c r="AM9141" s="33">
        <v>400</v>
      </c>
      <c r="AN9141" s="37"/>
      <c r="AP9141" s="33"/>
      <c r="AQ9141">
        <v>80101</v>
      </c>
      <c r="AR9141" s="33" t="s">
        <v>3364</v>
      </c>
    </row>
    <row r="9142" spans="1:44" x14ac:dyDescent="0.25">
      <c r="A9142" s="33">
        <v>11026</v>
      </c>
      <c r="B9142" s="33" t="s">
        <v>167</v>
      </c>
      <c r="C9142" s="33">
        <v>180</v>
      </c>
      <c r="D9142" s="1" t="s">
        <v>148</v>
      </c>
      <c r="E9142" s="33"/>
      <c r="F9142" s="33" t="s">
        <v>859</v>
      </c>
      <c r="G9142" s="34"/>
      <c r="H9142" s="33">
        <v>11</v>
      </c>
      <c r="I9142" s="33"/>
      <c r="J9142" s="33"/>
      <c r="K9142" s="37">
        <v>4395</v>
      </c>
      <c r="L9142" s="35"/>
      <c r="M9142" s="33"/>
      <c r="N9142" s="33"/>
      <c r="O9142" s="33">
        <v>46.363999999999997</v>
      </c>
      <c r="P9142" s="33"/>
      <c r="Q9142" s="33">
        <v>7.3429999999999982</v>
      </c>
      <c r="R9142" s="33">
        <v>9.0310000000000006</v>
      </c>
      <c r="S9142" s="33"/>
      <c r="T9142" s="33"/>
      <c r="U9142" s="33"/>
      <c r="V9142" s="33"/>
      <c r="W9142" s="33"/>
      <c r="Y9142" s="33"/>
      <c r="Z9142" s="33"/>
      <c r="AA9142" s="33"/>
      <c r="AB9142" s="33"/>
      <c r="AC9142" s="33"/>
      <c r="AD9142" s="33"/>
      <c r="AE9142" s="33"/>
      <c r="AF9142" s="33">
        <v>0</v>
      </c>
      <c r="AG9142" s="33"/>
      <c r="AH9142" s="33"/>
      <c r="AI9142" s="33">
        <v>3.5830000000000002</v>
      </c>
      <c r="AJ9142" s="33" t="s">
        <v>413</v>
      </c>
      <c r="AK9142" s="36">
        <v>26.78</v>
      </c>
      <c r="AL9142" s="36">
        <v>109.63</v>
      </c>
      <c r="AM9142" s="33">
        <v>400</v>
      </c>
      <c r="AN9142" s="37"/>
      <c r="AP9142" s="33"/>
      <c r="AQ9142">
        <v>80101</v>
      </c>
      <c r="AR9142" s="33" t="s">
        <v>3364</v>
      </c>
    </row>
    <row r="9143" spans="1:44" x14ac:dyDescent="0.25">
      <c r="A9143" s="33">
        <v>11027</v>
      </c>
      <c r="B9143" s="33" t="s">
        <v>167</v>
      </c>
      <c r="C9143" s="33">
        <v>180</v>
      </c>
      <c r="D9143" s="1" t="s">
        <v>148</v>
      </c>
      <c r="E9143" s="33"/>
      <c r="F9143" s="33" t="s">
        <v>859</v>
      </c>
      <c r="G9143" s="34"/>
      <c r="H9143" s="33">
        <v>11</v>
      </c>
      <c r="I9143" s="33"/>
      <c r="J9143" s="33"/>
      <c r="K9143" s="37">
        <v>3692</v>
      </c>
      <c r="L9143" s="35"/>
      <c r="M9143" s="33"/>
      <c r="N9143" s="33"/>
      <c r="O9143" s="33">
        <v>35.479999999999997</v>
      </c>
      <c r="P9143" s="33"/>
      <c r="Q9143" s="33">
        <v>6.9670000000000005</v>
      </c>
      <c r="R9143" s="33">
        <v>9.6669999999999998</v>
      </c>
      <c r="S9143" s="33"/>
      <c r="T9143" s="33"/>
      <c r="U9143" s="33"/>
      <c r="V9143" s="33"/>
      <c r="W9143" s="33"/>
      <c r="Y9143" s="33"/>
      <c r="Z9143" s="33"/>
      <c r="AA9143" s="33"/>
      <c r="AB9143" s="33"/>
      <c r="AC9143" s="33"/>
      <c r="AD9143" s="33"/>
      <c r="AE9143" s="33"/>
      <c r="AF9143" s="33">
        <v>0</v>
      </c>
      <c r="AG9143" s="33"/>
      <c r="AH9143" s="33"/>
      <c r="AI9143" s="33">
        <v>2.62</v>
      </c>
      <c r="AJ9143" s="33" t="s">
        <v>413</v>
      </c>
      <c r="AK9143" s="36">
        <v>27.86</v>
      </c>
      <c r="AL9143" s="36">
        <v>113.18</v>
      </c>
      <c r="AM9143" s="33">
        <v>130</v>
      </c>
      <c r="AN9143" s="37"/>
      <c r="AP9143" s="33"/>
      <c r="AQ9143">
        <v>80415</v>
      </c>
      <c r="AR9143" s="33" t="s">
        <v>3364</v>
      </c>
    </row>
    <row r="9144" spans="1:44" x14ac:dyDescent="0.25">
      <c r="A9144" s="33">
        <v>11028</v>
      </c>
      <c r="B9144" s="33" t="s">
        <v>167</v>
      </c>
      <c r="C9144" s="33">
        <v>180</v>
      </c>
      <c r="D9144" s="1" t="s">
        <v>148</v>
      </c>
      <c r="E9144" s="33"/>
      <c r="F9144" s="33" t="s">
        <v>859</v>
      </c>
      <c r="G9144" s="34"/>
      <c r="H9144" s="33">
        <v>11</v>
      </c>
      <c r="I9144" s="33"/>
      <c r="J9144" s="33"/>
      <c r="K9144" s="37">
        <v>4395</v>
      </c>
      <c r="L9144" s="35"/>
      <c r="M9144" s="33"/>
      <c r="N9144" s="33"/>
      <c r="O9144" s="33">
        <v>31.137</v>
      </c>
      <c r="P9144" s="33"/>
      <c r="Q9144" s="33">
        <v>7.2480000000000011</v>
      </c>
      <c r="R9144" s="33">
        <v>9.5</v>
      </c>
      <c r="S9144" s="33"/>
      <c r="T9144" s="33"/>
      <c r="U9144" s="33"/>
      <c r="V9144" s="33"/>
      <c r="W9144" s="33"/>
      <c r="Y9144" s="33"/>
      <c r="Z9144" s="33"/>
      <c r="AA9144" s="33"/>
      <c r="AB9144" s="33"/>
      <c r="AC9144" s="33"/>
      <c r="AD9144" s="33"/>
      <c r="AE9144" s="33"/>
      <c r="AF9144" s="33">
        <v>0</v>
      </c>
      <c r="AG9144" s="33"/>
      <c r="AH9144" s="33"/>
      <c r="AI9144" s="33">
        <v>2.61</v>
      </c>
      <c r="AJ9144" s="33" t="s">
        <v>413</v>
      </c>
      <c r="AK9144" s="36">
        <v>27.86</v>
      </c>
      <c r="AL9144" s="36">
        <v>113.18</v>
      </c>
      <c r="AM9144" s="33">
        <v>130</v>
      </c>
      <c r="AN9144" s="37"/>
      <c r="AP9144" s="33"/>
      <c r="AQ9144">
        <v>80415</v>
      </c>
      <c r="AR9144" s="33" t="s">
        <v>3364</v>
      </c>
    </row>
    <row r="9145" spans="1:44" x14ac:dyDescent="0.25">
      <c r="A9145" s="33">
        <v>11029</v>
      </c>
      <c r="B9145" s="33" t="s">
        <v>167</v>
      </c>
      <c r="C9145" s="33">
        <v>180</v>
      </c>
      <c r="D9145" s="1" t="s">
        <v>148</v>
      </c>
      <c r="E9145" s="33"/>
      <c r="F9145" s="33" t="s">
        <v>859</v>
      </c>
      <c r="G9145" s="34"/>
      <c r="H9145" s="33">
        <v>11</v>
      </c>
      <c r="I9145" s="33"/>
      <c r="J9145" s="33"/>
      <c r="K9145" s="37">
        <v>4578</v>
      </c>
      <c r="L9145" s="35"/>
      <c r="M9145" s="33"/>
      <c r="N9145" s="33"/>
      <c r="O9145" s="33">
        <v>29.369</v>
      </c>
      <c r="P9145" s="33"/>
      <c r="Q9145" s="33">
        <v>7.2109999999999985</v>
      </c>
      <c r="R9145" s="33">
        <v>9.9600000000000009</v>
      </c>
      <c r="S9145" s="33"/>
      <c r="T9145" s="33"/>
      <c r="U9145" s="33"/>
      <c r="V9145" s="33"/>
      <c r="W9145" s="33"/>
      <c r="Y9145" s="33"/>
      <c r="Z9145" s="33"/>
      <c r="AA9145" s="33"/>
      <c r="AB9145" s="33"/>
      <c r="AC9145" s="33"/>
      <c r="AD9145" s="33"/>
      <c r="AE9145" s="33"/>
      <c r="AF9145" s="33">
        <v>0</v>
      </c>
      <c r="AG9145" s="33"/>
      <c r="AH9145" s="33"/>
      <c r="AI9145" s="33">
        <v>2.7349999999999999</v>
      </c>
      <c r="AJ9145" s="33" t="s">
        <v>413</v>
      </c>
      <c r="AK9145" s="36">
        <v>27.86</v>
      </c>
      <c r="AL9145" s="36">
        <v>113.18</v>
      </c>
      <c r="AM9145" s="33">
        <v>130</v>
      </c>
      <c r="AN9145" s="37"/>
      <c r="AP9145" s="33"/>
      <c r="AQ9145">
        <v>80415</v>
      </c>
      <c r="AR9145" s="33" t="s">
        <v>3364</v>
      </c>
    </row>
    <row r="9146" spans="1:44" x14ac:dyDescent="0.25">
      <c r="A9146" s="33">
        <v>11030</v>
      </c>
      <c r="B9146" s="33" t="s">
        <v>167</v>
      </c>
      <c r="C9146" s="33">
        <v>180</v>
      </c>
      <c r="D9146" s="1" t="s">
        <v>148</v>
      </c>
      <c r="E9146" s="33"/>
      <c r="F9146" s="33" t="s">
        <v>859</v>
      </c>
      <c r="G9146" s="34"/>
      <c r="H9146" s="33">
        <v>11</v>
      </c>
      <c r="I9146" s="33"/>
      <c r="J9146" s="33"/>
      <c r="K9146" s="37">
        <v>5085</v>
      </c>
      <c r="L9146" s="35"/>
      <c r="M9146" s="33"/>
      <c r="N9146" s="33"/>
      <c r="O9146" s="33">
        <v>27.486000000000001</v>
      </c>
      <c r="P9146" s="33"/>
      <c r="Q9146" s="33">
        <v>7.2369999999999983</v>
      </c>
      <c r="R9146" s="33">
        <v>10.006</v>
      </c>
      <c r="S9146" s="33"/>
      <c r="T9146" s="33"/>
      <c r="U9146" s="33"/>
      <c r="V9146" s="33"/>
      <c r="W9146" s="33"/>
      <c r="Y9146" s="33"/>
      <c r="Z9146" s="33"/>
      <c r="AA9146" s="33"/>
      <c r="AB9146" s="33"/>
      <c r="AC9146" s="33"/>
      <c r="AD9146" s="33"/>
      <c r="AE9146" s="33"/>
      <c r="AF9146" s="33">
        <v>0</v>
      </c>
      <c r="AG9146" s="33"/>
      <c r="AH9146" s="33"/>
      <c r="AI9146" s="33">
        <v>2.83</v>
      </c>
      <c r="AJ9146" s="33" t="s">
        <v>413</v>
      </c>
      <c r="AK9146" s="36">
        <v>27.86</v>
      </c>
      <c r="AL9146" s="36">
        <v>113.18</v>
      </c>
      <c r="AM9146" s="33">
        <v>130</v>
      </c>
      <c r="AN9146" s="37"/>
      <c r="AP9146" s="33"/>
      <c r="AQ9146">
        <v>80415</v>
      </c>
      <c r="AR9146" s="33" t="s">
        <v>3364</v>
      </c>
    </row>
    <row r="9147" spans="1:44" x14ac:dyDescent="0.25">
      <c r="A9147" s="33">
        <v>11031</v>
      </c>
      <c r="B9147" s="33" t="s">
        <v>167</v>
      </c>
      <c r="C9147" s="33">
        <v>180</v>
      </c>
      <c r="D9147" s="1" t="s">
        <v>148</v>
      </c>
      <c r="E9147" s="33"/>
      <c r="F9147" s="33" t="s">
        <v>859</v>
      </c>
      <c r="G9147" s="34"/>
      <c r="H9147" s="33">
        <v>11</v>
      </c>
      <c r="I9147" s="33"/>
      <c r="J9147" s="33"/>
      <c r="K9147" s="37">
        <v>2750</v>
      </c>
      <c r="L9147" s="35"/>
      <c r="M9147" s="33"/>
      <c r="N9147" s="33"/>
      <c r="O9147" s="33">
        <v>54.118000000000002</v>
      </c>
      <c r="P9147" s="33">
        <v>8.3290000000000006</v>
      </c>
      <c r="Q9147" s="33">
        <v>6.6069999999999993</v>
      </c>
      <c r="R9147" s="33">
        <v>7.6020000000000003</v>
      </c>
      <c r="S9147" s="33"/>
      <c r="T9147" s="33"/>
      <c r="U9147" s="33"/>
      <c r="V9147" s="33"/>
      <c r="W9147" s="33"/>
      <c r="Y9147" s="33"/>
      <c r="Z9147" s="33"/>
      <c r="AA9147" s="33"/>
      <c r="AB9147" s="33"/>
      <c r="AC9147" s="33"/>
      <c r="AD9147" s="33"/>
      <c r="AE9147" s="33"/>
      <c r="AF9147" s="33">
        <v>0</v>
      </c>
      <c r="AG9147" s="33"/>
      <c r="AH9147" s="33"/>
      <c r="AI9147" s="33">
        <v>1.1970000000000001</v>
      </c>
      <c r="AJ9147" s="33" t="s">
        <v>413</v>
      </c>
      <c r="AK9147" s="36">
        <v>26.78</v>
      </c>
      <c r="AL9147" s="36">
        <v>109.63</v>
      </c>
      <c r="AM9147" s="33">
        <v>400</v>
      </c>
      <c r="AN9147" s="37"/>
      <c r="AP9147" s="33"/>
      <c r="AQ9147">
        <v>80101</v>
      </c>
      <c r="AR9147" s="33" t="s">
        <v>1723</v>
      </c>
    </row>
    <row r="9148" spans="1:44" x14ac:dyDescent="0.25">
      <c r="A9148" s="33">
        <v>11032</v>
      </c>
      <c r="B9148" s="33" t="s">
        <v>167</v>
      </c>
      <c r="C9148" s="33">
        <v>180</v>
      </c>
      <c r="D9148" s="1" t="s">
        <v>148</v>
      </c>
      <c r="E9148" s="33"/>
      <c r="F9148" s="33" t="s">
        <v>859</v>
      </c>
      <c r="G9148" s="34"/>
      <c r="H9148" s="33">
        <v>11</v>
      </c>
      <c r="I9148" s="33"/>
      <c r="J9148" s="33"/>
      <c r="K9148" s="37">
        <v>3120</v>
      </c>
      <c r="L9148" s="35"/>
      <c r="M9148" s="33"/>
      <c r="N9148" s="33"/>
      <c r="O9148" s="33">
        <v>47.555</v>
      </c>
      <c r="P9148" s="33">
        <v>7.0629999999999997</v>
      </c>
      <c r="Q9148" s="33">
        <v>7.0439999999999987</v>
      </c>
      <c r="R9148" s="33">
        <v>8.2200000000000006</v>
      </c>
      <c r="S9148" s="33"/>
      <c r="T9148" s="33"/>
      <c r="U9148" s="33"/>
      <c r="V9148" s="33"/>
      <c r="W9148" s="33"/>
      <c r="Y9148" s="33"/>
      <c r="Z9148" s="33"/>
      <c r="AA9148" s="33"/>
      <c r="AB9148" s="33"/>
      <c r="AC9148" s="33"/>
      <c r="AD9148" s="33"/>
      <c r="AE9148" s="33"/>
      <c r="AF9148" s="33">
        <v>0</v>
      </c>
      <c r="AG9148" s="33"/>
      <c r="AH9148" s="33"/>
      <c r="AI9148" s="33">
        <v>0.77400000000000002</v>
      </c>
      <c r="AJ9148" s="33" t="s">
        <v>413</v>
      </c>
      <c r="AK9148" s="36">
        <v>26.78</v>
      </c>
      <c r="AL9148" s="36">
        <v>109.63</v>
      </c>
      <c r="AM9148" s="33">
        <v>400</v>
      </c>
      <c r="AN9148" s="37"/>
      <c r="AP9148" s="33"/>
      <c r="AQ9148">
        <v>80101</v>
      </c>
      <c r="AR9148" s="33" t="s">
        <v>1723</v>
      </c>
    </row>
    <row r="9149" spans="1:44" x14ac:dyDescent="0.25">
      <c r="A9149" s="33">
        <v>11033</v>
      </c>
      <c r="B9149" s="33" t="s">
        <v>167</v>
      </c>
      <c r="C9149" s="33">
        <v>180</v>
      </c>
      <c r="D9149" s="1" t="s">
        <v>148</v>
      </c>
      <c r="E9149" s="33"/>
      <c r="F9149" s="33" t="s">
        <v>859</v>
      </c>
      <c r="G9149" s="34"/>
      <c r="H9149" s="33">
        <v>11</v>
      </c>
      <c r="I9149" s="33"/>
      <c r="J9149" s="33"/>
      <c r="K9149" s="37">
        <v>3550</v>
      </c>
      <c r="L9149" s="35"/>
      <c r="M9149" s="33"/>
      <c r="N9149" s="33"/>
      <c r="O9149" s="33">
        <v>35.040999999999997</v>
      </c>
      <c r="P9149" s="33">
        <v>5.75</v>
      </c>
      <c r="Q9149" s="33">
        <v>6.7409999999999988</v>
      </c>
      <c r="R9149" s="33">
        <v>7.9240000000000004</v>
      </c>
      <c r="S9149" s="33"/>
      <c r="T9149" s="33"/>
      <c r="U9149" s="33"/>
      <c r="V9149" s="33"/>
      <c r="W9149" s="33"/>
      <c r="Y9149" s="33"/>
      <c r="Z9149" s="33"/>
      <c r="AA9149" s="33"/>
      <c r="AB9149" s="33"/>
      <c r="AC9149" s="33"/>
      <c r="AD9149" s="33"/>
      <c r="AE9149" s="33"/>
      <c r="AF9149" s="33">
        <v>0</v>
      </c>
      <c r="AG9149" s="33"/>
      <c r="AH9149" s="33"/>
      <c r="AI9149" s="33">
        <v>0.92800000000000005</v>
      </c>
      <c r="AJ9149" s="33" t="s">
        <v>413</v>
      </c>
      <c r="AK9149" s="36">
        <v>26.78</v>
      </c>
      <c r="AL9149" s="36">
        <v>109.63</v>
      </c>
      <c r="AM9149" s="33">
        <v>400</v>
      </c>
      <c r="AN9149" s="37"/>
      <c r="AP9149" s="33"/>
      <c r="AQ9149">
        <v>80101</v>
      </c>
      <c r="AR9149" s="33" t="s">
        <v>1723</v>
      </c>
    </row>
    <row r="9150" spans="1:44" x14ac:dyDescent="0.25">
      <c r="A9150" s="33">
        <v>11034</v>
      </c>
      <c r="B9150" s="33" t="s">
        <v>167</v>
      </c>
      <c r="C9150" s="33">
        <v>180</v>
      </c>
      <c r="D9150" s="1" t="s">
        <v>148</v>
      </c>
      <c r="E9150" s="33"/>
      <c r="F9150" s="33" t="s">
        <v>859</v>
      </c>
      <c r="G9150" s="34"/>
      <c r="H9150" s="33">
        <v>14</v>
      </c>
      <c r="I9150" s="33"/>
      <c r="J9150" s="33"/>
      <c r="K9150" s="37">
        <v>2750</v>
      </c>
      <c r="L9150" s="35"/>
      <c r="M9150" s="33"/>
      <c r="N9150" s="33"/>
      <c r="O9150" s="33">
        <v>102.55500000000001</v>
      </c>
      <c r="P9150" s="33">
        <v>15.135</v>
      </c>
      <c r="Q9150" s="33">
        <v>11.449000000000002</v>
      </c>
      <c r="R9150" s="33">
        <v>11.753</v>
      </c>
      <c r="S9150" s="33"/>
      <c r="T9150" s="33"/>
      <c r="U9150" s="33"/>
      <c r="V9150" s="33"/>
      <c r="W9150" s="33"/>
      <c r="Y9150" s="33"/>
      <c r="Z9150" s="33"/>
      <c r="AA9150" s="33"/>
      <c r="AB9150" s="33"/>
      <c r="AC9150" s="33"/>
      <c r="AD9150" s="33"/>
      <c r="AE9150" s="33"/>
      <c r="AF9150" s="33">
        <v>0</v>
      </c>
      <c r="AG9150" s="33"/>
      <c r="AH9150" s="33"/>
      <c r="AI9150" s="33">
        <v>1.8560000000000001</v>
      </c>
      <c r="AJ9150" s="33" t="s">
        <v>413</v>
      </c>
      <c r="AK9150" s="36">
        <v>26.78</v>
      </c>
      <c r="AL9150" s="36">
        <v>109.63</v>
      </c>
      <c r="AM9150" s="33">
        <v>400</v>
      </c>
      <c r="AN9150" s="37"/>
      <c r="AP9150" s="33"/>
      <c r="AQ9150">
        <v>80101</v>
      </c>
      <c r="AR9150" s="33" t="s">
        <v>1723</v>
      </c>
    </row>
    <row r="9151" spans="1:44" x14ac:dyDescent="0.25">
      <c r="A9151" s="33">
        <v>11035</v>
      </c>
      <c r="B9151" s="33" t="s">
        <v>167</v>
      </c>
      <c r="C9151" s="33">
        <v>180</v>
      </c>
      <c r="D9151" s="1" t="s">
        <v>148</v>
      </c>
      <c r="E9151" s="33"/>
      <c r="F9151" s="33" t="s">
        <v>859</v>
      </c>
      <c r="G9151" s="34"/>
      <c r="H9151" s="33">
        <v>14</v>
      </c>
      <c r="I9151" s="33"/>
      <c r="J9151" s="33"/>
      <c r="K9151" s="37">
        <v>3120</v>
      </c>
      <c r="L9151" s="35"/>
      <c r="M9151" s="33"/>
      <c r="N9151" s="33"/>
      <c r="O9151" s="33">
        <v>75.185000000000002</v>
      </c>
      <c r="P9151" s="33">
        <v>12.028</v>
      </c>
      <c r="Q9151" s="33">
        <v>10.906000000000001</v>
      </c>
      <c r="R9151" s="33">
        <v>11.497999999999999</v>
      </c>
      <c r="S9151" s="33"/>
      <c r="T9151" s="33"/>
      <c r="U9151" s="33"/>
      <c r="V9151" s="33"/>
      <c r="W9151" s="33"/>
      <c r="Y9151" s="33"/>
      <c r="Z9151" s="33"/>
      <c r="AA9151" s="33"/>
      <c r="AB9151" s="33"/>
      <c r="AC9151" s="33"/>
      <c r="AD9151" s="33"/>
      <c r="AE9151" s="33"/>
      <c r="AF9151" s="33">
        <v>0</v>
      </c>
      <c r="AG9151" s="33"/>
      <c r="AH9151" s="33"/>
      <c r="AI9151" s="33">
        <v>1.976</v>
      </c>
      <c r="AJ9151" s="33" t="s">
        <v>413</v>
      </c>
      <c r="AK9151" s="36">
        <v>26.78</v>
      </c>
      <c r="AL9151" s="36">
        <v>109.63</v>
      </c>
      <c r="AM9151" s="33">
        <v>400</v>
      </c>
      <c r="AN9151" s="37"/>
      <c r="AP9151" s="33"/>
      <c r="AQ9151">
        <v>80101</v>
      </c>
      <c r="AR9151" s="33" t="s">
        <v>1723</v>
      </c>
    </row>
    <row r="9152" spans="1:44" x14ac:dyDescent="0.25">
      <c r="A9152" s="33">
        <v>11036</v>
      </c>
      <c r="B9152" s="33" t="s">
        <v>167</v>
      </c>
      <c r="C9152" s="33">
        <v>180</v>
      </c>
      <c r="D9152" s="1" t="s">
        <v>148</v>
      </c>
      <c r="E9152" s="33"/>
      <c r="F9152" s="33" t="s">
        <v>859</v>
      </c>
      <c r="G9152" s="34"/>
      <c r="H9152" s="33">
        <v>14</v>
      </c>
      <c r="I9152" s="33"/>
      <c r="J9152" s="33"/>
      <c r="K9152" s="37">
        <v>3550</v>
      </c>
      <c r="L9152" s="35"/>
      <c r="M9152" s="33"/>
      <c r="N9152" s="33"/>
      <c r="O9152" s="33">
        <v>57.917000000000002</v>
      </c>
      <c r="P9152" s="33">
        <v>10.164</v>
      </c>
      <c r="Q9152" s="33">
        <v>10.137</v>
      </c>
      <c r="R9152" s="33">
        <v>11.757999999999999</v>
      </c>
      <c r="S9152" s="33"/>
      <c r="T9152" s="33"/>
      <c r="U9152" s="33"/>
      <c r="V9152" s="33"/>
      <c r="W9152" s="33"/>
      <c r="Y9152" s="33"/>
      <c r="Z9152" s="33"/>
      <c r="AA9152" s="33"/>
      <c r="AB9152" s="33"/>
      <c r="AC9152" s="33"/>
      <c r="AD9152" s="33"/>
      <c r="AE9152" s="33"/>
      <c r="AF9152" s="33">
        <v>0</v>
      </c>
      <c r="AG9152" s="33"/>
      <c r="AH9152" s="33"/>
      <c r="AI9152" s="33">
        <v>2.12</v>
      </c>
      <c r="AJ9152" s="33" t="s">
        <v>413</v>
      </c>
      <c r="AK9152" s="36">
        <v>26.78</v>
      </c>
      <c r="AL9152" s="36">
        <v>109.63</v>
      </c>
      <c r="AM9152" s="33">
        <v>400</v>
      </c>
      <c r="AN9152" s="37"/>
      <c r="AP9152" s="33"/>
      <c r="AQ9152">
        <v>80101</v>
      </c>
      <c r="AR9152" s="33" t="s">
        <v>1723</v>
      </c>
    </row>
    <row r="9153" spans="1:44" x14ac:dyDescent="0.25">
      <c r="A9153" s="33">
        <v>11037</v>
      </c>
      <c r="B9153" s="33" t="s">
        <v>167</v>
      </c>
      <c r="C9153" s="33">
        <v>180</v>
      </c>
      <c r="D9153" s="1" t="s">
        <v>148</v>
      </c>
      <c r="E9153" s="33"/>
      <c r="F9153" s="33" t="s">
        <v>859</v>
      </c>
      <c r="G9153" s="34"/>
      <c r="H9153" s="33">
        <v>16</v>
      </c>
      <c r="I9153" s="33"/>
      <c r="J9153" s="33"/>
      <c r="K9153" s="37">
        <v>2750</v>
      </c>
      <c r="L9153" s="35"/>
      <c r="M9153" s="33"/>
      <c r="N9153" s="33"/>
      <c r="O9153" s="33">
        <v>114.187</v>
      </c>
      <c r="P9153" s="33">
        <v>18.265000000000001</v>
      </c>
      <c r="Q9153" s="33">
        <v>11.887</v>
      </c>
      <c r="R9153" s="33">
        <v>12.007999999999999</v>
      </c>
      <c r="S9153" s="33"/>
      <c r="T9153" s="33"/>
      <c r="U9153" s="33"/>
      <c r="V9153" s="33"/>
      <c r="W9153" s="33"/>
      <c r="Y9153" s="33"/>
      <c r="Z9153" s="33"/>
      <c r="AA9153" s="33"/>
      <c r="AB9153" s="33"/>
      <c r="AC9153" s="33"/>
      <c r="AD9153" s="33"/>
      <c r="AE9153" s="33"/>
      <c r="AF9153" s="33">
        <v>0</v>
      </c>
      <c r="AG9153" s="33"/>
      <c r="AH9153" s="33"/>
      <c r="AI9153" s="33">
        <v>2.3849999999999998</v>
      </c>
      <c r="AJ9153" s="33" t="s">
        <v>413</v>
      </c>
      <c r="AK9153" s="36">
        <v>26.78</v>
      </c>
      <c r="AL9153" s="36">
        <v>109.63</v>
      </c>
      <c r="AM9153" s="33">
        <v>400</v>
      </c>
      <c r="AN9153" s="37"/>
      <c r="AP9153" s="33"/>
      <c r="AQ9153">
        <v>80101</v>
      </c>
      <c r="AR9153" s="33" t="s">
        <v>1723</v>
      </c>
    </row>
    <row r="9154" spans="1:44" x14ac:dyDescent="0.25">
      <c r="A9154" s="33">
        <v>11038</v>
      </c>
      <c r="B9154" s="33" t="s">
        <v>167</v>
      </c>
      <c r="C9154" s="33">
        <v>180</v>
      </c>
      <c r="D9154" s="1" t="s">
        <v>148</v>
      </c>
      <c r="E9154" s="33"/>
      <c r="F9154" s="33" t="s">
        <v>859</v>
      </c>
      <c r="G9154" s="34"/>
      <c r="H9154" s="33">
        <v>16</v>
      </c>
      <c r="I9154" s="33"/>
      <c r="J9154" s="33"/>
      <c r="K9154" s="37">
        <v>3120</v>
      </c>
      <c r="L9154" s="35"/>
      <c r="M9154" s="33"/>
      <c r="N9154" s="33"/>
      <c r="O9154" s="33">
        <v>85.694000000000003</v>
      </c>
      <c r="P9154" s="33">
        <v>14.051</v>
      </c>
      <c r="Q9154" s="33">
        <v>10.953000000000001</v>
      </c>
      <c r="R9154" s="33">
        <v>11.638</v>
      </c>
      <c r="S9154" s="33"/>
      <c r="T9154" s="33"/>
      <c r="U9154" s="33"/>
      <c r="V9154" s="33"/>
      <c r="W9154" s="33"/>
      <c r="Y9154" s="33"/>
      <c r="Z9154" s="33"/>
      <c r="AA9154" s="33"/>
      <c r="AB9154" s="33"/>
      <c r="AC9154" s="33"/>
      <c r="AD9154" s="33"/>
      <c r="AE9154" s="33"/>
      <c r="AF9154" s="33">
        <v>0</v>
      </c>
      <c r="AG9154" s="33"/>
      <c r="AH9154" s="33"/>
      <c r="AI9154" s="33">
        <v>2.5299999999999998</v>
      </c>
      <c r="AJ9154" s="33" t="s">
        <v>413</v>
      </c>
      <c r="AK9154" s="36">
        <v>26.78</v>
      </c>
      <c r="AL9154" s="36">
        <v>109.63</v>
      </c>
      <c r="AM9154" s="33">
        <v>400</v>
      </c>
      <c r="AN9154" s="37"/>
      <c r="AP9154" s="33"/>
      <c r="AQ9154">
        <v>80101</v>
      </c>
      <c r="AR9154" s="33" t="s">
        <v>1723</v>
      </c>
    </row>
    <row r="9155" spans="1:44" x14ac:dyDescent="0.25">
      <c r="A9155" s="33">
        <v>11039</v>
      </c>
      <c r="B9155" s="33" t="s">
        <v>167</v>
      </c>
      <c r="C9155" s="33">
        <v>180</v>
      </c>
      <c r="D9155" s="1" t="s">
        <v>148</v>
      </c>
      <c r="E9155" s="33"/>
      <c r="F9155" s="33" t="s">
        <v>859</v>
      </c>
      <c r="G9155" s="34"/>
      <c r="H9155" s="33">
        <v>16</v>
      </c>
      <c r="I9155" s="33"/>
      <c r="J9155" s="33"/>
      <c r="K9155" s="37">
        <v>3550</v>
      </c>
      <c r="L9155" s="35"/>
      <c r="M9155" s="33"/>
      <c r="N9155" s="33"/>
      <c r="O9155" s="33">
        <v>60.308</v>
      </c>
      <c r="P9155" s="33">
        <v>11.781000000000001</v>
      </c>
      <c r="Q9155" s="33">
        <v>9.8870000000000005</v>
      </c>
      <c r="R9155" s="33">
        <v>11.067</v>
      </c>
      <c r="S9155" s="33"/>
      <c r="T9155" s="33"/>
      <c r="U9155" s="33"/>
      <c r="V9155" s="33"/>
      <c r="W9155" s="33"/>
      <c r="Y9155" s="33"/>
      <c r="Z9155" s="33"/>
      <c r="AA9155" s="33"/>
      <c r="AB9155" s="33"/>
      <c r="AC9155" s="33"/>
      <c r="AD9155" s="33"/>
      <c r="AE9155" s="33"/>
      <c r="AF9155" s="33">
        <v>0</v>
      </c>
      <c r="AG9155" s="33"/>
      <c r="AH9155" s="33"/>
      <c r="AI9155" s="33">
        <v>2.81</v>
      </c>
      <c r="AJ9155" s="33" t="s">
        <v>413</v>
      </c>
      <c r="AK9155" s="36">
        <v>26.78</v>
      </c>
      <c r="AL9155" s="36">
        <v>109.63</v>
      </c>
      <c r="AM9155" s="33">
        <v>400</v>
      </c>
      <c r="AN9155" s="37"/>
      <c r="AP9155" s="33"/>
      <c r="AQ9155">
        <v>80101</v>
      </c>
      <c r="AR9155" s="33" t="s">
        <v>1723</v>
      </c>
    </row>
    <row r="9156" spans="1:44" x14ac:dyDescent="0.25">
      <c r="A9156" s="33">
        <v>11040</v>
      </c>
      <c r="B9156" s="33" t="s">
        <v>912</v>
      </c>
      <c r="C9156" s="33">
        <v>180</v>
      </c>
      <c r="D9156" s="1" t="s">
        <v>148</v>
      </c>
      <c r="E9156" s="33"/>
      <c r="F9156" s="33" t="s">
        <v>859</v>
      </c>
      <c r="G9156" s="34"/>
      <c r="H9156" s="33">
        <v>13</v>
      </c>
      <c r="I9156" s="33">
        <v>9.82</v>
      </c>
      <c r="J9156" s="33">
        <v>13.61</v>
      </c>
      <c r="K9156" s="37">
        <v>1971</v>
      </c>
      <c r="L9156" s="35"/>
      <c r="M9156" s="33"/>
      <c r="N9156" s="33">
        <v>155.46600000000001</v>
      </c>
      <c r="O9156" s="33">
        <v>50.57</v>
      </c>
      <c r="P9156" s="33">
        <v>5.73</v>
      </c>
      <c r="Q9156" s="33">
        <v>15.000000000000002</v>
      </c>
      <c r="R9156" s="33">
        <v>4.01</v>
      </c>
      <c r="S9156" s="33"/>
      <c r="T9156" s="33"/>
      <c r="U9156" s="33"/>
      <c r="V9156" s="33"/>
      <c r="W9156" s="33"/>
      <c r="Y9156" s="33">
        <v>3.63</v>
      </c>
      <c r="Z9156" s="33">
        <v>2.66</v>
      </c>
      <c r="AA9156" s="33">
        <v>3.63</v>
      </c>
      <c r="AB9156" s="33">
        <v>0.22</v>
      </c>
      <c r="AC9156" s="33">
        <v>0.32</v>
      </c>
      <c r="AD9156" s="33"/>
      <c r="AE9156" s="33"/>
      <c r="AF9156" s="33">
        <v>0</v>
      </c>
      <c r="AG9156" s="33"/>
      <c r="AH9156" s="33"/>
      <c r="AI9156" s="33">
        <v>5.49</v>
      </c>
      <c r="AJ9156" s="33" t="s">
        <v>413</v>
      </c>
      <c r="AK9156" s="36">
        <v>22.13</v>
      </c>
      <c r="AL9156" s="36">
        <v>106.82</v>
      </c>
      <c r="AM9156" s="33">
        <v>280</v>
      </c>
      <c r="AN9156" s="37"/>
      <c r="AP9156" s="33"/>
      <c r="AQ9156">
        <v>40149</v>
      </c>
      <c r="AR9156" s="33" t="s">
        <v>1724</v>
      </c>
    </row>
    <row r="9157" spans="1:44" x14ac:dyDescent="0.25">
      <c r="A9157" s="33">
        <v>11041</v>
      </c>
      <c r="B9157" s="33" t="s">
        <v>912</v>
      </c>
      <c r="C9157" s="33">
        <v>180</v>
      </c>
      <c r="D9157" s="1" t="s">
        <v>148</v>
      </c>
      <c r="E9157" s="33"/>
      <c r="F9157" s="33" t="s">
        <v>859</v>
      </c>
      <c r="G9157" s="34"/>
      <c r="H9157" s="33">
        <v>13</v>
      </c>
      <c r="I9157" s="33">
        <v>9.9</v>
      </c>
      <c r="J9157" s="33">
        <v>13.22</v>
      </c>
      <c r="K9157" s="37">
        <v>2342</v>
      </c>
      <c r="L9157" s="35"/>
      <c r="M9157" s="33"/>
      <c r="N9157" s="33">
        <v>175.79300000000001</v>
      </c>
      <c r="O9157" s="33">
        <v>58.01</v>
      </c>
      <c r="P9157" s="33">
        <v>6.53</v>
      </c>
      <c r="Q9157" s="33">
        <v>17.729999999999997</v>
      </c>
      <c r="R9157" s="33">
        <v>4.49</v>
      </c>
      <c r="S9157" s="33"/>
      <c r="T9157" s="33"/>
      <c r="U9157" s="33"/>
      <c r="V9157" s="33"/>
      <c r="W9157" s="33"/>
      <c r="Y9157" s="33">
        <v>1.94</v>
      </c>
      <c r="Z9157" s="33">
        <v>1.22</v>
      </c>
      <c r="AA9157" s="33">
        <v>1.94</v>
      </c>
      <c r="AB9157" s="33">
        <v>0.09</v>
      </c>
      <c r="AC9157" s="33">
        <v>0.16</v>
      </c>
      <c r="AD9157" s="33"/>
      <c r="AE9157" s="33"/>
      <c r="AF9157" s="33">
        <v>0</v>
      </c>
      <c r="AG9157" s="33"/>
      <c r="AH9157" s="33"/>
      <c r="AI9157" s="33">
        <v>6.83</v>
      </c>
      <c r="AJ9157" s="33" t="s">
        <v>413</v>
      </c>
      <c r="AK9157" s="36">
        <v>22.13</v>
      </c>
      <c r="AL9157" s="36">
        <v>106.82</v>
      </c>
      <c r="AM9157" s="33">
        <v>280</v>
      </c>
      <c r="AN9157" s="37"/>
      <c r="AP9157" s="33"/>
      <c r="AQ9157">
        <v>40149</v>
      </c>
      <c r="AR9157" s="33" t="s">
        <v>1724</v>
      </c>
    </row>
    <row r="9158" spans="1:44" x14ac:dyDescent="0.25">
      <c r="A9158" s="33">
        <v>11042</v>
      </c>
      <c r="B9158" s="33" t="s">
        <v>912</v>
      </c>
      <c r="C9158" s="33">
        <v>180</v>
      </c>
      <c r="D9158" s="1" t="s">
        <v>148</v>
      </c>
      <c r="E9158" s="33"/>
      <c r="F9158" s="33" t="s">
        <v>859</v>
      </c>
      <c r="G9158" s="34"/>
      <c r="H9158" s="33">
        <v>13</v>
      </c>
      <c r="I9158" s="33">
        <v>10.78</v>
      </c>
      <c r="J9158" s="33">
        <v>13</v>
      </c>
      <c r="K9158" s="37">
        <v>2129</v>
      </c>
      <c r="L9158" s="35"/>
      <c r="M9158" s="33"/>
      <c r="N9158" s="33">
        <v>168.233</v>
      </c>
      <c r="O9158" s="33">
        <v>55.73</v>
      </c>
      <c r="P9158" s="33">
        <v>6.17</v>
      </c>
      <c r="Q9158" s="33">
        <v>17.38</v>
      </c>
      <c r="R9158" s="33">
        <v>4.4800000000000004</v>
      </c>
      <c r="S9158" s="33"/>
      <c r="T9158" s="33"/>
      <c r="U9158" s="33"/>
      <c r="V9158" s="33"/>
      <c r="W9158" s="33"/>
      <c r="Y9158" s="33">
        <v>1.96</v>
      </c>
      <c r="Z9158" s="33">
        <v>1.28</v>
      </c>
      <c r="AA9158" s="33">
        <v>1.96</v>
      </c>
      <c r="AB9158" s="33">
        <v>0.09</v>
      </c>
      <c r="AC9158" s="33">
        <v>0.16</v>
      </c>
      <c r="AD9158" s="33"/>
      <c r="AE9158" s="33"/>
      <c r="AF9158" s="33">
        <v>0</v>
      </c>
      <c r="AG9158" s="33"/>
      <c r="AH9158" s="33"/>
      <c r="AI9158" s="33">
        <v>7.91</v>
      </c>
      <c r="AJ9158" s="33" t="s">
        <v>413</v>
      </c>
      <c r="AK9158" s="36">
        <v>22.13</v>
      </c>
      <c r="AL9158" s="36">
        <v>106.82</v>
      </c>
      <c r="AM9158" s="33">
        <v>280</v>
      </c>
      <c r="AN9158" s="37"/>
      <c r="AP9158" s="33"/>
      <c r="AQ9158">
        <v>40149</v>
      </c>
      <c r="AR9158" s="33" t="s">
        <v>1724</v>
      </c>
    </row>
    <row r="9159" spans="1:44" x14ac:dyDescent="0.25">
      <c r="A9159" s="33">
        <v>11043</v>
      </c>
      <c r="B9159" s="33" t="s">
        <v>1036</v>
      </c>
      <c r="C9159" s="33">
        <v>180</v>
      </c>
      <c r="D9159" s="33" t="s">
        <v>851</v>
      </c>
      <c r="E9159" s="33"/>
      <c r="F9159" s="33" t="s">
        <v>859</v>
      </c>
      <c r="G9159" s="34">
        <v>1</v>
      </c>
      <c r="H9159" s="33">
        <v>5</v>
      </c>
      <c r="I9159" s="33">
        <v>4.33</v>
      </c>
      <c r="J9159" s="33">
        <v>7.65</v>
      </c>
      <c r="K9159" s="37">
        <v>1820</v>
      </c>
      <c r="L9159" s="2">
        <f>N9159/((1668.67)*(1-EXP(-(0.022864)*I9159))^(1.61028))</f>
        <v>0.53806488375054173</v>
      </c>
      <c r="M9159" s="33"/>
      <c r="N9159" s="33">
        <v>20.024999999999999</v>
      </c>
      <c r="O9159" s="33">
        <v>7.8330000000000002</v>
      </c>
      <c r="P9159" s="33">
        <v>1.456</v>
      </c>
      <c r="Q9159" s="33">
        <v>7.3309999999999995</v>
      </c>
      <c r="R9159" s="33">
        <v>5.1120000000000001</v>
      </c>
      <c r="S9159" s="33"/>
      <c r="T9159" s="33"/>
      <c r="U9159" s="33"/>
      <c r="V9159" s="33"/>
      <c r="W9159" s="33"/>
      <c r="Y9159" s="33"/>
      <c r="Z9159" s="33"/>
      <c r="AA9159" s="33"/>
      <c r="AB9159" s="33"/>
      <c r="AC9159" s="33"/>
      <c r="AD9159" s="33"/>
      <c r="AE9159" s="33"/>
      <c r="AF9159" s="33"/>
      <c r="AG9159" s="33"/>
      <c r="AH9159" s="33"/>
      <c r="AI9159" s="33"/>
      <c r="AJ9159" s="33" t="s">
        <v>413</v>
      </c>
      <c r="AK9159" s="36">
        <v>27.35</v>
      </c>
      <c r="AL9159" s="36">
        <v>117.49</v>
      </c>
      <c r="AM9159" s="33">
        <v>325</v>
      </c>
      <c r="AN9159" s="37"/>
      <c r="AO9159" s="33">
        <v>1</v>
      </c>
      <c r="AP9159" s="33"/>
      <c r="AQ9159">
        <v>40118</v>
      </c>
      <c r="AR9159" s="33" t="s">
        <v>1725</v>
      </c>
    </row>
    <row r="9160" spans="1:44" x14ac:dyDescent="0.25">
      <c r="A9160" s="33">
        <v>11044</v>
      </c>
      <c r="B9160" s="33" t="s">
        <v>1039</v>
      </c>
      <c r="C9160" s="33">
        <v>180</v>
      </c>
      <c r="D9160" s="33" t="s">
        <v>851</v>
      </c>
      <c r="E9160" s="33"/>
      <c r="F9160" s="33" t="s">
        <v>859</v>
      </c>
      <c r="G9160" s="34">
        <v>2</v>
      </c>
      <c r="H9160" s="33">
        <v>5</v>
      </c>
      <c r="I9160" s="33">
        <v>4.05</v>
      </c>
      <c r="J9160" s="33">
        <v>6.88</v>
      </c>
      <c r="K9160" s="37">
        <v>1403</v>
      </c>
      <c r="L9160" s="2">
        <f>N9160/((1668.67)*(1-EXP(-(0.022864)*I9160))^(1.61028))</f>
        <v>0.3551223458560579</v>
      </c>
      <c r="M9160" s="33"/>
      <c r="N9160" s="33">
        <v>11.928000000000001</v>
      </c>
      <c r="O9160" s="33">
        <v>6.1470000000000002</v>
      </c>
      <c r="P9160" s="33">
        <v>1.9</v>
      </c>
      <c r="Q9160" s="33">
        <v>2.2150000000000003</v>
      </c>
      <c r="R9160" s="33">
        <v>3.6309999999999998</v>
      </c>
      <c r="S9160" s="33"/>
      <c r="T9160" s="33"/>
      <c r="U9160" s="33"/>
      <c r="V9160" s="33"/>
      <c r="W9160" s="33"/>
      <c r="Y9160" s="33"/>
      <c r="Z9160" s="33"/>
      <c r="AA9160" s="33"/>
      <c r="AB9160" s="33"/>
      <c r="AC9160" s="33"/>
      <c r="AD9160" s="33"/>
      <c r="AE9160" s="33"/>
      <c r="AF9160" s="33"/>
      <c r="AG9160" s="33"/>
      <c r="AH9160" s="33"/>
      <c r="AI9160" s="33"/>
      <c r="AJ9160" s="33" t="s">
        <v>413</v>
      </c>
      <c r="AK9160" s="36">
        <v>27.35</v>
      </c>
      <c r="AL9160" s="36">
        <v>117.49</v>
      </c>
      <c r="AM9160" s="33">
        <v>325</v>
      </c>
      <c r="AN9160" s="37"/>
      <c r="AO9160" s="33">
        <v>1</v>
      </c>
      <c r="AP9160" s="33"/>
      <c r="AQ9160">
        <v>40118</v>
      </c>
      <c r="AR9160" s="33" t="s">
        <v>1725</v>
      </c>
    </row>
    <row r="9161" spans="1:44" x14ac:dyDescent="0.25">
      <c r="A9161" s="33">
        <v>11045</v>
      </c>
      <c r="B9161" s="33" t="s">
        <v>990</v>
      </c>
      <c r="C9161" s="33">
        <v>180</v>
      </c>
      <c r="D9161" s="33" t="s">
        <v>851</v>
      </c>
      <c r="E9161" s="33"/>
      <c r="F9161" s="33" t="s">
        <v>859</v>
      </c>
      <c r="G9161" s="34">
        <v>2</v>
      </c>
      <c r="H9161" s="33">
        <v>5</v>
      </c>
      <c r="I9161" s="33">
        <v>3.97</v>
      </c>
      <c r="J9161" s="33">
        <v>5.31</v>
      </c>
      <c r="K9161" s="37">
        <v>2220</v>
      </c>
      <c r="L9161" s="2">
        <f>N9161/((1668.67)*(1-EXP(-(0.022864)*I9161))^(1.61028))</f>
        <v>0.2171076404892239</v>
      </c>
      <c r="M9161" s="33"/>
      <c r="N9161" s="33">
        <v>7.0720000000000001</v>
      </c>
      <c r="O9161" s="33">
        <v>5.7409999999999997</v>
      </c>
      <c r="P9161" s="33">
        <v>1.385</v>
      </c>
      <c r="Q9161" s="33">
        <v>4.3510000000000009</v>
      </c>
      <c r="R9161" s="33">
        <v>2.895</v>
      </c>
      <c r="S9161" s="33"/>
      <c r="T9161" s="33"/>
      <c r="U9161" s="33"/>
      <c r="V9161" s="33"/>
      <c r="W9161" s="33"/>
      <c r="Y9161" s="33"/>
      <c r="Z9161" s="33"/>
      <c r="AA9161" s="33"/>
      <c r="AB9161" s="33"/>
      <c r="AC9161" s="33"/>
      <c r="AD9161" s="33"/>
      <c r="AE9161" s="33"/>
      <c r="AF9161" s="33"/>
      <c r="AG9161" s="33"/>
      <c r="AH9161" s="33"/>
      <c r="AI9161" s="33"/>
      <c r="AJ9161" s="33" t="s">
        <v>413</v>
      </c>
      <c r="AK9161" s="36">
        <v>27.35</v>
      </c>
      <c r="AL9161" s="36">
        <v>117.49</v>
      </c>
      <c r="AM9161" s="33">
        <v>325</v>
      </c>
      <c r="AN9161" s="37"/>
      <c r="AO9161" s="33">
        <v>1</v>
      </c>
      <c r="AP9161" s="33"/>
      <c r="AQ9161">
        <v>40118</v>
      </c>
      <c r="AR9161" s="33" t="s">
        <v>1726</v>
      </c>
    </row>
    <row r="9162" spans="1:44" x14ac:dyDescent="0.25">
      <c r="A9162" s="33">
        <v>11046</v>
      </c>
      <c r="B9162" s="33" t="s">
        <v>990</v>
      </c>
      <c r="C9162" s="33">
        <v>180</v>
      </c>
      <c r="D9162" s="33" t="s">
        <v>851</v>
      </c>
      <c r="E9162" s="33"/>
      <c r="F9162" s="33" t="s">
        <v>859</v>
      </c>
      <c r="G9162" s="34">
        <v>3</v>
      </c>
      <c r="H9162" s="33">
        <v>5</v>
      </c>
      <c r="I9162" s="33">
        <v>3.9</v>
      </c>
      <c r="J9162" s="33">
        <v>5.14</v>
      </c>
      <c r="K9162" s="37">
        <v>2760</v>
      </c>
      <c r="L9162" s="2">
        <f>N9162/((1668.67)*(1-EXP(-(0.022864)*I9162))^(1.61028))</f>
        <v>0.41799664015129018</v>
      </c>
      <c r="M9162" s="33"/>
      <c r="N9162" s="33">
        <v>13.247999999999999</v>
      </c>
      <c r="O9162" s="33">
        <v>5.1470000000000002</v>
      </c>
      <c r="P9162" s="33">
        <v>1.151</v>
      </c>
      <c r="Q9162" s="33">
        <v>4.1999999999999993</v>
      </c>
      <c r="R9162" s="33">
        <v>3.2490000000000001</v>
      </c>
      <c r="S9162" s="33"/>
      <c r="T9162" s="33"/>
      <c r="U9162" s="33"/>
      <c r="V9162" s="33"/>
      <c r="W9162" s="33"/>
      <c r="Y9162" s="33"/>
      <c r="Z9162" s="33"/>
      <c r="AA9162" s="33"/>
      <c r="AB9162" s="33"/>
      <c r="AC9162" s="33"/>
      <c r="AD9162" s="33"/>
      <c r="AE9162" s="33"/>
      <c r="AF9162" s="33"/>
      <c r="AG9162" s="33"/>
      <c r="AH9162" s="33"/>
      <c r="AI9162" s="33"/>
      <c r="AJ9162" s="33" t="s">
        <v>413</v>
      </c>
      <c r="AK9162" s="36">
        <v>27.35</v>
      </c>
      <c r="AL9162" s="36">
        <v>117.49</v>
      </c>
      <c r="AM9162" s="33">
        <v>325</v>
      </c>
      <c r="AN9162" s="37"/>
      <c r="AO9162" s="33">
        <v>1</v>
      </c>
      <c r="AP9162" s="33"/>
      <c r="AQ9162">
        <v>40118</v>
      </c>
      <c r="AR9162" s="33" t="s">
        <v>1726</v>
      </c>
    </row>
    <row r="9163" spans="1:44" x14ac:dyDescent="0.25">
      <c r="A9163" s="33">
        <v>11047</v>
      </c>
      <c r="B9163" s="33" t="s">
        <v>990</v>
      </c>
      <c r="C9163" s="33">
        <v>180</v>
      </c>
      <c r="D9163" s="33" t="s">
        <v>851</v>
      </c>
      <c r="E9163" s="33"/>
      <c r="F9163" s="33" t="s">
        <v>859</v>
      </c>
      <c r="G9163" s="34">
        <v>3</v>
      </c>
      <c r="H9163" s="33">
        <v>5</v>
      </c>
      <c r="I9163" s="33">
        <v>3.48</v>
      </c>
      <c r="J9163" s="33">
        <v>4.08</v>
      </c>
      <c r="K9163" s="37">
        <v>1440</v>
      </c>
      <c r="L9163" s="2">
        <f>N9163/((1668.67)*(1-EXP(-(0.022864)*I9163))^(1.61028))</f>
        <v>0.15167628283819506</v>
      </c>
      <c r="M9163" s="33"/>
      <c r="N9163" s="33">
        <v>4.032</v>
      </c>
      <c r="O9163" s="33">
        <v>2.4620000000000002</v>
      </c>
      <c r="P9163" s="33">
        <v>0.65800000000000003</v>
      </c>
      <c r="Q9163" s="33">
        <v>1.7769999999999999</v>
      </c>
      <c r="R9163" s="33">
        <v>1.768</v>
      </c>
      <c r="S9163" s="33"/>
      <c r="T9163" s="33"/>
      <c r="U9163" s="33"/>
      <c r="V9163" s="33"/>
      <c r="W9163" s="33"/>
      <c r="Y9163" s="33"/>
      <c r="Z9163" s="33"/>
      <c r="AA9163" s="33"/>
      <c r="AB9163" s="33"/>
      <c r="AC9163" s="33"/>
      <c r="AD9163" s="33"/>
      <c r="AE9163" s="33"/>
      <c r="AF9163" s="33"/>
      <c r="AG9163" s="33"/>
      <c r="AH9163" s="33"/>
      <c r="AI9163" s="33"/>
      <c r="AJ9163" s="33" t="s">
        <v>413</v>
      </c>
      <c r="AK9163" s="36">
        <v>27.35</v>
      </c>
      <c r="AL9163" s="36">
        <v>117.49</v>
      </c>
      <c r="AM9163" s="33">
        <v>325</v>
      </c>
      <c r="AN9163" s="37"/>
      <c r="AO9163" s="33">
        <v>1</v>
      </c>
      <c r="AP9163" s="33"/>
      <c r="AQ9163">
        <v>40118</v>
      </c>
      <c r="AR9163" s="33" t="s">
        <v>1726</v>
      </c>
    </row>
    <row r="9164" spans="1:44" x14ac:dyDescent="0.25">
      <c r="A9164" s="33">
        <v>11048</v>
      </c>
      <c r="B9164" s="33" t="s">
        <v>1042</v>
      </c>
      <c r="C9164" s="33">
        <v>180</v>
      </c>
      <c r="D9164" s="33"/>
      <c r="E9164" s="33"/>
      <c r="F9164" s="33" t="s">
        <v>859</v>
      </c>
      <c r="G9164" s="34"/>
      <c r="H9164" s="33">
        <v>23</v>
      </c>
      <c r="I9164" s="33">
        <v>9.6</v>
      </c>
      <c r="J9164" s="33">
        <v>12.3</v>
      </c>
      <c r="K9164" s="37">
        <v>945</v>
      </c>
      <c r="L9164" s="35"/>
      <c r="M9164" s="33"/>
      <c r="N9164" s="33">
        <v>55.2</v>
      </c>
      <c r="O9164" s="33">
        <v>39.799999999999997</v>
      </c>
      <c r="P9164" s="33">
        <v>5.8</v>
      </c>
      <c r="Q9164" s="33">
        <v>14.2</v>
      </c>
      <c r="R9164" s="33">
        <v>4.2</v>
      </c>
      <c r="S9164" s="33"/>
      <c r="T9164" s="33"/>
      <c r="U9164" s="33"/>
      <c r="V9164" s="33"/>
      <c r="W9164" s="33"/>
      <c r="Y9164" s="33"/>
      <c r="Z9164" s="33"/>
      <c r="AA9164" s="33"/>
      <c r="AB9164" s="33"/>
      <c r="AC9164" s="33"/>
      <c r="AD9164" s="33"/>
      <c r="AE9164" s="33"/>
      <c r="AF9164" s="33">
        <v>0</v>
      </c>
      <c r="AG9164" s="33"/>
      <c r="AH9164" s="33"/>
      <c r="AI9164" s="33">
        <v>2.4</v>
      </c>
      <c r="AJ9164" s="33" t="s">
        <v>413</v>
      </c>
      <c r="AK9164" s="36">
        <v>21.85</v>
      </c>
      <c r="AL9164" s="36">
        <v>109.78</v>
      </c>
      <c r="AM9164" s="33">
        <v>100</v>
      </c>
      <c r="AN9164" s="33"/>
      <c r="AO9164" s="33">
        <v>1</v>
      </c>
      <c r="AP9164" s="33"/>
      <c r="AQ9164">
        <v>40149</v>
      </c>
      <c r="AR9164" s="33" t="s">
        <v>1727</v>
      </c>
    </row>
    <row r="9165" spans="1:44" x14ac:dyDescent="0.25">
      <c r="A9165" s="33">
        <v>11049</v>
      </c>
      <c r="B9165" s="33" t="s">
        <v>910</v>
      </c>
      <c r="C9165" s="33">
        <v>180</v>
      </c>
      <c r="D9165" s="33"/>
      <c r="E9165" s="33" t="s">
        <v>740</v>
      </c>
      <c r="F9165" s="33" t="s">
        <v>864</v>
      </c>
      <c r="G9165" s="34"/>
      <c r="H9165" s="33"/>
      <c r="I9165" s="33"/>
      <c r="J9165" s="33"/>
      <c r="K9165" s="37"/>
      <c r="L9165" s="35"/>
      <c r="M9165" s="33"/>
      <c r="N9165" s="33"/>
      <c r="O9165" s="33">
        <v>420.48899999999998</v>
      </c>
      <c r="P9165" s="33">
        <v>39.408000000000001</v>
      </c>
      <c r="Q9165" s="33">
        <v>52.31</v>
      </c>
      <c r="R9165" s="33">
        <v>8.6289999999999996</v>
      </c>
      <c r="S9165" s="33"/>
      <c r="T9165" s="33"/>
      <c r="U9165" s="33"/>
      <c r="V9165" s="33"/>
      <c r="W9165" s="33"/>
      <c r="Y9165" s="33"/>
      <c r="Z9165" s="33"/>
      <c r="AA9165" s="33"/>
      <c r="AB9165" s="33"/>
      <c r="AC9165" s="33"/>
      <c r="AD9165" s="33"/>
      <c r="AE9165" s="33"/>
      <c r="AF9165" s="33"/>
      <c r="AG9165" s="33"/>
      <c r="AH9165" s="33"/>
      <c r="AI9165" s="33"/>
      <c r="AJ9165" s="33" t="s">
        <v>413</v>
      </c>
      <c r="AK9165" s="36">
        <v>19.239999999999998</v>
      </c>
      <c r="AL9165" s="36">
        <v>109.8</v>
      </c>
      <c r="AM9165" s="33">
        <v>190</v>
      </c>
      <c r="AN9165" s="33"/>
      <c r="AP9165" s="33"/>
      <c r="AQ9165">
        <v>40169</v>
      </c>
      <c r="AR9165" s="33" t="s">
        <v>1728</v>
      </c>
    </row>
    <row r="9166" spans="1:44" x14ac:dyDescent="0.25">
      <c r="A9166" s="33">
        <v>11050</v>
      </c>
      <c r="B9166" s="33" t="s">
        <v>167</v>
      </c>
      <c r="C9166" s="33">
        <v>180</v>
      </c>
      <c r="D9166" s="1" t="s">
        <v>148</v>
      </c>
      <c r="E9166" s="33"/>
      <c r="F9166" s="33" t="s">
        <v>859</v>
      </c>
      <c r="G9166" s="34"/>
      <c r="H9166" s="33">
        <v>16</v>
      </c>
      <c r="I9166" s="33">
        <v>14.8</v>
      </c>
      <c r="J9166" s="33">
        <v>16.600000000000001</v>
      </c>
      <c r="K9166" s="37">
        <v>1500</v>
      </c>
      <c r="L9166" s="35"/>
      <c r="M9166" s="33"/>
      <c r="N9166" s="33">
        <v>242.7</v>
      </c>
      <c r="O9166" s="33">
        <v>82.73</v>
      </c>
      <c r="P9166" s="33">
        <v>7.69</v>
      </c>
      <c r="Q9166" s="33">
        <v>8.9399999999999977</v>
      </c>
      <c r="R9166" s="33">
        <v>9.14</v>
      </c>
      <c r="S9166" s="33"/>
      <c r="T9166" s="33"/>
      <c r="U9166" s="33"/>
      <c r="V9166" s="33"/>
      <c r="W9166" s="33"/>
      <c r="Y9166" s="33"/>
      <c r="Z9166" s="33"/>
      <c r="AA9166" s="33"/>
      <c r="AB9166" s="33"/>
      <c r="AC9166" s="33"/>
      <c r="AD9166" s="33"/>
      <c r="AE9166" s="33"/>
      <c r="AF9166" s="33"/>
      <c r="AG9166" s="33"/>
      <c r="AH9166" s="33"/>
      <c r="AI9166" s="33"/>
      <c r="AJ9166" s="33" t="s">
        <v>413</v>
      </c>
      <c r="AK9166" s="36">
        <v>28.39</v>
      </c>
      <c r="AL9166" s="36">
        <v>114.12</v>
      </c>
      <c r="AM9166" s="33">
        <v>900</v>
      </c>
      <c r="AN9166" s="33"/>
      <c r="AP9166" s="33"/>
      <c r="AQ9166">
        <v>40118</v>
      </c>
      <c r="AR9166" s="33" t="s">
        <v>1729</v>
      </c>
    </row>
    <row r="9167" spans="1:44" x14ac:dyDescent="0.25">
      <c r="A9167" s="33">
        <v>11051</v>
      </c>
      <c r="B9167" s="33" t="s">
        <v>167</v>
      </c>
      <c r="C9167" s="33">
        <v>180</v>
      </c>
      <c r="D9167" s="1" t="s">
        <v>148</v>
      </c>
      <c r="E9167" s="33"/>
      <c r="F9167" s="33" t="s">
        <v>859</v>
      </c>
      <c r="G9167" s="34"/>
      <c r="H9167" s="33">
        <v>16</v>
      </c>
      <c r="I9167" s="33">
        <v>12.1</v>
      </c>
      <c r="J9167" s="33">
        <v>13.8</v>
      </c>
      <c r="K9167" s="37">
        <v>1500</v>
      </c>
      <c r="L9167" s="35"/>
      <c r="M9167" s="33"/>
      <c r="N9167" s="33">
        <v>142.29</v>
      </c>
      <c r="O9167" s="33">
        <v>65.09</v>
      </c>
      <c r="P9167" s="33">
        <v>8.57</v>
      </c>
      <c r="Q9167" s="33">
        <v>9.7200000000000006</v>
      </c>
      <c r="R9167" s="33">
        <v>9.8699999999999992</v>
      </c>
      <c r="S9167" s="33"/>
      <c r="T9167" s="33"/>
      <c r="U9167" s="33"/>
      <c r="V9167" s="33"/>
      <c r="W9167" s="33"/>
      <c r="Y9167" s="33"/>
      <c r="Z9167" s="33"/>
      <c r="AA9167" s="33"/>
      <c r="AB9167" s="33"/>
      <c r="AC9167" s="33"/>
      <c r="AD9167" s="33"/>
      <c r="AE9167" s="33"/>
      <c r="AF9167" s="33"/>
      <c r="AG9167" s="33"/>
      <c r="AH9167" s="33"/>
      <c r="AI9167" s="33"/>
      <c r="AJ9167" s="33" t="s">
        <v>413</v>
      </c>
      <c r="AK9167" s="36">
        <v>28.39</v>
      </c>
      <c r="AL9167" s="36">
        <v>114.12</v>
      </c>
      <c r="AM9167" s="33">
        <v>900</v>
      </c>
      <c r="AN9167" s="33"/>
      <c r="AP9167" s="33"/>
      <c r="AQ9167">
        <v>40118</v>
      </c>
      <c r="AR9167" s="33" t="s">
        <v>1729</v>
      </c>
    </row>
    <row r="9168" spans="1:44" x14ac:dyDescent="0.25">
      <c r="A9168" s="33">
        <v>11052</v>
      </c>
      <c r="B9168" s="33" t="s">
        <v>167</v>
      </c>
      <c r="C9168" s="33">
        <v>180</v>
      </c>
      <c r="D9168" s="1" t="s">
        <v>148</v>
      </c>
      <c r="E9168" s="33"/>
      <c r="F9168" s="33" t="s">
        <v>859</v>
      </c>
      <c r="G9168" s="34"/>
      <c r="H9168" s="33">
        <v>16</v>
      </c>
      <c r="I9168" s="33">
        <v>10.1</v>
      </c>
      <c r="J9168" s="33">
        <v>12.6</v>
      </c>
      <c r="K9168" s="37">
        <v>1500</v>
      </c>
      <c r="L9168" s="35"/>
      <c r="M9168" s="33"/>
      <c r="N9168" s="33">
        <v>102.91</v>
      </c>
      <c r="O9168" s="33">
        <v>46.5</v>
      </c>
      <c r="P9168" s="33">
        <v>5.52</v>
      </c>
      <c r="Q9168" s="33">
        <v>6.68</v>
      </c>
      <c r="R9168" s="33">
        <v>7.01</v>
      </c>
      <c r="S9168" s="33"/>
      <c r="T9168" s="33"/>
      <c r="U9168" s="33"/>
      <c r="V9168" s="33"/>
      <c r="W9168" s="33"/>
      <c r="Y9168" s="33"/>
      <c r="Z9168" s="33"/>
      <c r="AA9168" s="33"/>
      <c r="AB9168" s="33"/>
      <c r="AC9168" s="33"/>
      <c r="AD9168" s="33"/>
      <c r="AE9168" s="33"/>
      <c r="AF9168" s="33"/>
      <c r="AG9168" s="33"/>
      <c r="AH9168" s="33"/>
      <c r="AI9168" s="33"/>
      <c r="AJ9168" s="33" t="s">
        <v>413</v>
      </c>
      <c r="AK9168" s="36">
        <v>28.39</v>
      </c>
      <c r="AL9168" s="36">
        <v>114.12</v>
      </c>
      <c r="AM9168" s="33">
        <v>900</v>
      </c>
      <c r="AN9168" s="33"/>
      <c r="AP9168" s="33"/>
      <c r="AQ9168">
        <v>40118</v>
      </c>
      <c r="AR9168" s="33" t="s">
        <v>1729</v>
      </c>
    </row>
    <row r="9169" spans="1:50" x14ac:dyDescent="0.25">
      <c r="A9169" s="33">
        <v>11053</v>
      </c>
      <c r="B9169" s="33" t="s">
        <v>167</v>
      </c>
      <c r="C9169" s="33">
        <v>180</v>
      </c>
      <c r="D9169" s="1" t="s">
        <v>148</v>
      </c>
      <c r="E9169" s="33"/>
      <c r="F9169" s="33" t="s">
        <v>859</v>
      </c>
      <c r="G9169" s="34"/>
      <c r="H9169" s="33">
        <v>16</v>
      </c>
      <c r="I9169" s="33">
        <v>13.9</v>
      </c>
      <c r="J9169" s="33">
        <v>15.4</v>
      </c>
      <c r="K9169" s="37">
        <v>2000</v>
      </c>
      <c r="L9169" s="35"/>
      <c r="M9169" s="33"/>
      <c r="N9169" s="33">
        <v>264.42</v>
      </c>
      <c r="O9169" s="33">
        <v>97.6</v>
      </c>
      <c r="P9169" s="33">
        <v>9.7100000000000009</v>
      </c>
      <c r="Q9169" s="33">
        <v>10.9</v>
      </c>
      <c r="R9169" s="33">
        <v>11.28</v>
      </c>
      <c r="S9169" s="33"/>
      <c r="T9169" s="33"/>
      <c r="U9169" s="33"/>
      <c r="V9169" s="33"/>
      <c r="W9169" s="33"/>
      <c r="Y9169" s="33"/>
      <c r="Z9169" s="33"/>
      <c r="AA9169" s="33"/>
      <c r="AB9169" s="33"/>
      <c r="AC9169" s="33"/>
      <c r="AD9169" s="33"/>
      <c r="AE9169" s="33"/>
      <c r="AF9169" s="33"/>
      <c r="AG9169" s="33"/>
      <c r="AH9169" s="33"/>
      <c r="AI9169" s="33"/>
      <c r="AJ9169" s="33" t="s">
        <v>413</v>
      </c>
      <c r="AK9169" s="36">
        <v>28.39</v>
      </c>
      <c r="AL9169" s="36">
        <v>114.12</v>
      </c>
      <c r="AM9169" s="33">
        <v>900</v>
      </c>
      <c r="AN9169" s="33"/>
      <c r="AP9169" s="33"/>
      <c r="AQ9169">
        <v>40118</v>
      </c>
      <c r="AR9169" s="33" t="s">
        <v>1729</v>
      </c>
    </row>
    <row r="9170" spans="1:50" x14ac:dyDescent="0.25">
      <c r="A9170" s="33">
        <v>11054</v>
      </c>
      <c r="B9170" s="33" t="s">
        <v>167</v>
      </c>
      <c r="C9170" s="33">
        <v>180</v>
      </c>
      <c r="D9170" s="1" t="s">
        <v>148</v>
      </c>
      <c r="E9170" s="33"/>
      <c r="F9170" s="33" t="s">
        <v>859</v>
      </c>
      <c r="G9170" s="34"/>
      <c r="H9170" s="33">
        <v>16</v>
      </c>
      <c r="I9170" s="33">
        <v>11.8</v>
      </c>
      <c r="J9170" s="33">
        <v>12.8</v>
      </c>
      <c r="K9170" s="37">
        <v>2000</v>
      </c>
      <c r="L9170" s="35"/>
      <c r="M9170" s="33"/>
      <c r="N9170" s="33">
        <v>159.97</v>
      </c>
      <c r="O9170" s="33">
        <v>71.349999999999994</v>
      </c>
      <c r="P9170" s="33">
        <v>9.06</v>
      </c>
      <c r="Q9170" s="33">
        <v>11.170000000000002</v>
      </c>
      <c r="R9170" s="33">
        <v>11.86</v>
      </c>
      <c r="S9170" s="33"/>
      <c r="T9170" s="33"/>
      <c r="U9170" s="33"/>
      <c r="V9170" s="33"/>
      <c r="W9170" s="33"/>
      <c r="Y9170" s="33"/>
      <c r="Z9170" s="33"/>
      <c r="AA9170" s="33"/>
      <c r="AB9170" s="33"/>
      <c r="AC9170" s="33"/>
      <c r="AD9170" s="33"/>
      <c r="AE9170" s="33"/>
      <c r="AF9170" s="33"/>
      <c r="AG9170" s="33"/>
      <c r="AH9170" s="33"/>
      <c r="AI9170" s="33"/>
      <c r="AJ9170" s="33" t="s">
        <v>413</v>
      </c>
      <c r="AK9170" s="36">
        <v>28.39</v>
      </c>
      <c r="AL9170" s="36">
        <v>114.12</v>
      </c>
      <c r="AM9170" s="33">
        <v>900</v>
      </c>
      <c r="AN9170" s="33"/>
      <c r="AP9170" s="33"/>
      <c r="AQ9170">
        <v>40118</v>
      </c>
      <c r="AR9170" s="33" t="s">
        <v>1729</v>
      </c>
    </row>
    <row r="9171" spans="1:50" x14ac:dyDescent="0.25">
      <c r="A9171" s="33">
        <v>11055</v>
      </c>
      <c r="B9171" s="33" t="s">
        <v>167</v>
      </c>
      <c r="C9171" s="33">
        <v>180</v>
      </c>
      <c r="D9171" s="1" t="s">
        <v>148</v>
      </c>
      <c r="E9171" s="33"/>
      <c r="F9171" s="33" t="s">
        <v>859</v>
      </c>
      <c r="G9171" s="34"/>
      <c r="H9171" s="33">
        <v>16</v>
      </c>
      <c r="I9171" s="33">
        <v>9.5</v>
      </c>
      <c r="J9171" s="33">
        <v>11.6</v>
      </c>
      <c r="K9171" s="37">
        <v>2000</v>
      </c>
      <c r="L9171" s="35"/>
      <c r="M9171" s="33"/>
      <c r="N9171" s="33">
        <v>110.97</v>
      </c>
      <c r="O9171" s="33">
        <v>54.17</v>
      </c>
      <c r="P9171" s="33">
        <v>6.62</v>
      </c>
      <c r="Q9171" s="33">
        <v>7.870000000000001</v>
      </c>
      <c r="R9171" s="33">
        <v>8.02</v>
      </c>
      <c r="S9171" s="33"/>
      <c r="T9171" s="33"/>
      <c r="U9171" s="33"/>
      <c r="V9171" s="33"/>
      <c r="W9171" s="33"/>
      <c r="Y9171" s="33"/>
      <c r="Z9171" s="33"/>
      <c r="AA9171" s="33"/>
      <c r="AB9171" s="33"/>
      <c r="AC9171" s="33"/>
      <c r="AD9171" s="33"/>
      <c r="AE9171" s="33"/>
      <c r="AF9171" s="33"/>
      <c r="AG9171" s="33"/>
      <c r="AH9171" s="33"/>
      <c r="AI9171" s="33"/>
      <c r="AJ9171" s="33" t="s">
        <v>413</v>
      </c>
      <c r="AK9171" s="36">
        <v>28.39</v>
      </c>
      <c r="AL9171" s="36">
        <v>114.12</v>
      </c>
      <c r="AM9171" s="33">
        <v>900</v>
      </c>
      <c r="AN9171" s="33"/>
      <c r="AP9171" s="33"/>
      <c r="AQ9171">
        <v>40118</v>
      </c>
      <c r="AR9171" s="33" t="s">
        <v>1729</v>
      </c>
    </row>
    <row r="9172" spans="1:50" x14ac:dyDescent="0.25">
      <c r="A9172" s="33">
        <v>11056</v>
      </c>
      <c r="B9172" s="33" t="s">
        <v>167</v>
      </c>
      <c r="C9172" s="33">
        <v>180</v>
      </c>
      <c r="D9172" s="1" t="s">
        <v>148</v>
      </c>
      <c r="E9172" s="33"/>
      <c r="F9172" s="33" t="s">
        <v>859</v>
      </c>
      <c r="G9172" s="34"/>
      <c r="H9172" s="33">
        <v>16</v>
      </c>
      <c r="I9172" s="33">
        <v>13.5</v>
      </c>
      <c r="J9172" s="33">
        <v>14.2</v>
      </c>
      <c r="K9172" s="37">
        <v>2250</v>
      </c>
      <c r="L9172" s="35"/>
      <c r="M9172" s="33"/>
      <c r="N9172" s="33">
        <v>246.94</v>
      </c>
      <c r="O9172" s="33">
        <v>98.4</v>
      </c>
      <c r="P9172" s="33">
        <v>10.4</v>
      </c>
      <c r="Q9172" s="33">
        <v>11.32</v>
      </c>
      <c r="R9172" s="33">
        <v>11.82</v>
      </c>
      <c r="S9172" s="33"/>
      <c r="T9172" s="33"/>
      <c r="U9172" s="33"/>
      <c r="V9172" s="33"/>
      <c r="W9172" s="33"/>
      <c r="Y9172" s="33"/>
      <c r="Z9172" s="33"/>
      <c r="AA9172" s="33"/>
      <c r="AB9172" s="33"/>
      <c r="AC9172" s="33"/>
      <c r="AD9172" s="33"/>
      <c r="AE9172" s="33"/>
      <c r="AF9172" s="33"/>
      <c r="AG9172" s="33"/>
      <c r="AH9172" s="33"/>
      <c r="AI9172" s="33"/>
      <c r="AJ9172" s="33" t="s">
        <v>413</v>
      </c>
      <c r="AK9172" s="36">
        <v>28.39</v>
      </c>
      <c r="AL9172" s="36">
        <v>114.12</v>
      </c>
      <c r="AM9172" s="33">
        <v>900</v>
      </c>
      <c r="AN9172" s="33"/>
      <c r="AP9172" s="33"/>
      <c r="AQ9172">
        <v>40118</v>
      </c>
      <c r="AR9172" s="33" t="s">
        <v>1729</v>
      </c>
    </row>
    <row r="9173" spans="1:50" x14ac:dyDescent="0.25">
      <c r="A9173" s="33">
        <v>11057</v>
      </c>
      <c r="B9173" s="33" t="s">
        <v>167</v>
      </c>
      <c r="C9173" s="33">
        <v>180</v>
      </c>
      <c r="D9173" s="1" t="s">
        <v>148</v>
      </c>
      <c r="E9173" s="33"/>
      <c r="F9173" s="33" t="s">
        <v>859</v>
      </c>
      <c r="G9173" s="34"/>
      <c r="H9173" s="33">
        <v>16</v>
      </c>
      <c r="I9173" s="33">
        <v>11.4</v>
      </c>
      <c r="J9173" s="33">
        <v>12.4</v>
      </c>
      <c r="K9173" s="37">
        <v>2250</v>
      </c>
      <c r="L9173" s="35"/>
      <c r="M9173" s="33"/>
      <c r="N9173" s="33">
        <v>164.33</v>
      </c>
      <c r="O9173" s="33">
        <v>71.959999999999994</v>
      </c>
      <c r="P9173" s="33">
        <v>8.9499999999999993</v>
      </c>
      <c r="Q9173" s="33">
        <v>11.559999999999999</v>
      </c>
      <c r="R9173" s="33">
        <v>12.59</v>
      </c>
      <c r="S9173" s="33"/>
      <c r="T9173" s="33"/>
      <c r="U9173" s="33"/>
      <c r="V9173" s="33"/>
      <c r="W9173" s="33"/>
      <c r="Y9173" s="33"/>
      <c r="Z9173" s="33"/>
      <c r="AA9173" s="33"/>
      <c r="AB9173" s="33"/>
      <c r="AC9173" s="33"/>
      <c r="AD9173" s="33"/>
      <c r="AE9173" s="33"/>
      <c r="AF9173" s="33"/>
      <c r="AG9173" s="33"/>
      <c r="AH9173" s="33"/>
      <c r="AI9173" s="33"/>
      <c r="AJ9173" s="33" t="s">
        <v>413</v>
      </c>
      <c r="AK9173" s="36">
        <v>28.39</v>
      </c>
      <c r="AL9173" s="36">
        <v>114.12</v>
      </c>
      <c r="AM9173" s="33">
        <v>900</v>
      </c>
      <c r="AN9173" s="33"/>
      <c r="AP9173" s="33"/>
      <c r="AQ9173">
        <v>40118</v>
      </c>
      <c r="AR9173" s="33" t="s">
        <v>1729</v>
      </c>
    </row>
    <row r="9174" spans="1:50" x14ac:dyDescent="0.25">
      <c r="A9174" s="33">
        <v>11058</v>
      </c>
      <c r="B9174" s="33" t="s">
        <v>167</v>
      </c>
      <c r="C9174" s="33">
        <v>180</v>
      </c>
      <c r="D9174" s="1" t="s">
        <v>148</v>
      </c>
      <c r="E9174" s="33"/>
      <c r="F9174" s="33" t="s">
        <v>859</v>
      </c>
      <c r="G9174" s="34"/>
      <c r="H9174" s="33">
        <v>16</v>
      </c>
      <c r="I9174" s="33">
        <v>8.8000000000000007</v>
      </c>
      <c r="J9174" s="33">
        <v>11.2</v>
      </c>
      <c r="K9174" s="37">
        <v>2250</v>
      </c>
      <c r="L9174" s="35"/>
      <c r="M9174" s="33"/>
      <c r="N9174" s="33">
        <v>109.86</v>
      </c>
      <c r="O9174" s="33">
        <v>55.84</v>
      </c>
      <c r="P9174" s="33">
        <v>6.96</v>
      </c>
      <c r="Q9174" s="33">
        <v>8.1800000000000015</v>
      </c>
      <c r="R9174" s="33">
        <v>8.17</v>
      </c>
      <c r="S9174" s="33"/>
      <c r="T9174" s="33"/>
      <c r="U9174" s="33"/>
      <c r="V9174" s="33"/>
      <c r="W9174" s="33"/>
      <c r="Y9174" s="33"/>
      <c r="Z9174" s="33"/>
      <c r="AA9174" s="33"/>
      <c r="AB9174" s="33"/>
      <c r="AC9174" s="33"/>
      <c r="AD9174" s="33"/>
      <c r="AE9174" s="33"/>
      <c r="AF9174" s="33"/>
      <c r="AG9174" s="33"/>
      <c r="AH9174" s="33"/>
      <c r="AI9174" s="33"/>
      <c r="AJ9174" s="33" t="s">
        <v>413</v>
      </c>
      <c r="AK9174" s="36">
        <v>28.39</v>
      </c>
      <c r="AL9174" s="36">
        <v>114.12</v>
      </c>
      <c r="AM9174" s="33">
        <v>900</v>
      </c>
      <c r="AN9174" s="33"/>
      <c r="AP9174" s="33"/>
      <c r="AQ9174">
        <v>40118</v>
      </c>
      <c r="AR9174" s="33" t="s">
        <v>1729</v>
      </c>
    </row>
    <row r="9175" spans="1:50" x14ac:dyDescent="0.25">
      <c r="A9175" s="33">
        <v>11059</v>
      </c>
      <c r="B9175" s="33" t="s">
        <v>167</v>
      </c>
      <c r="C9175" s="33">
        <v>180</v>
      </c>
      <c r="D9175" s="1" t="s">
        <v>148</v>
      </c>
      <c r="E9175" s="33"/>
      <c r="F9175" s="33" t="s">
        <v>859</v>
      </c>
      <c r="G9175" s="34"/>
      <c r="H9175" s="33">
        <v>16</v>
      </c>
      <c r="I9175" s="33">
        <v>13.1</v>
      </c>
      <c r="J9175" s="33">
        <v>13.2</v>
      </c>
      <c r="K9175" s="37">
        <v>2500</v>
      </c>
      <c r="L9175" s="35"/>
      <c r="M9175" s="33"/>
      <c r="N9175" s="33">
        <v>231.34</v>
      </c>
      <c r="O9175" s="33">
        <v>98.88</v>
      </c>
      <c r="P9175" s="33">
        <v>11.05</v>
      </c>
      <c r="Q9175" s="33">
        <v>11.68</v>
      </c>
      <c r="R9175" s="33">
        <v>12.32</v>
      </c>
      <c r="S9175" s="33"/>
      <c r="T9175" s="33"/>
      <c r="U9175" s="33"/>
      <c r="V9175" s="33"/>
      <c r="W9175" s="33"/>
      <c r="Y9175" s="33"/>
      <c r="Z9175" s="33"/>
      <c r="AA9175" s="33"/>
      <c r="AB9175" s="33"/>
      <c r="AC9175" s="33"/>
      <c r="AD9175" s="33"/>
      <c r="AE9175" s="33"/>
      <c r="AF9175" s="33"/>
      <c r="AG9175" s="33"/>
      <c r="AH9175" s="33"/>
      <c r="AI9175" s="33"/>
      <c r="AJ9175" s="33" t="s">
        <v>413</v>
      </c>
      <c r="AK9175" s="36">
        <v>28.39</v>
      </c>
      <c r="AL9175" s="36">
        <v>114.12</v>
      </c>
      <c r="AM9175" s="33">
        <v>900</v>
      </c>
      <c r="AN9175" s="33"/>
      <c r="AP9175" s="33"/>
      <c r="AQ9175">
        <v>40118</v>
      </c>
      <c r="AR9175" s="33" t="s">
        <v>1729</v>
      </c>
    </row>
    <row r="9176" spans="1:50" x14ac:dyDescent="0.25">
      <c r="A9176" s="33">
        <v>11060</v>
      </c>
      <c r="B9176" s="33" t="s">
        <v>167</v>
      </c>
      <c r="C9176" s="33">
        <v>180</v>
      </c>
      <c r="D9176" s="1" t="s">
        <v>148</v>
      </c>
      <c r="E9176" s="33"/>
      <c r="F9176" s="33" t="s">
        <v>859</v>
      </c>
      <c r="G9176" s="34"/>
      <c r="H9176" s="33">
        <v>16</v>
      </c>
      <c r="I9176" s="33">
        <v>11.3</v>
      </c>
      <c r="J9176" s="33">
        <v>11.9</v>
      </c>
      <c r="K9176" s="37">
        <v>2500</v>
      </c>
      <c r="L9176" s="35"/>
      <c r="M9176" s="33"/>
      <c r="N9176" s="33">
        <v>167</v>
      </c>
      <c r="O9176" s="33">
        <v>72.239999999999995</v>
      </c>
      <c r="P9176" s="33">
        <v>8.81</v>
      </c>
      <c r="Q9176" s="33">
        <v>11.89</v>
      </c>
      <c r="R9176" s="33">
        <v>13.25</v>
      </c>
      <c r="S9176" s="33"/>
      <c r="T9176" s="33"/>
      <c r="U9176" s="33"/>
      <c r="V9176" s="33"/>
      <c r="W9176" s="33"/>
      <c r="Y9176" s="33"/>
      <c r="Z9176" s="33"/>
      <c r="AA9176" s="33"/>
      <c r="AB9176" s="33"/>
      <c r="AC9176" s="33"/>
      <c r="AD9176" s="33"/>
      <c r="AE9176" s="33"/>
      <c r="AF9176" s="33"/>
      <c r="AG9176" s="33"/>
      <c r="AH9176" s="33"/>
      <c r="AI9176" s="33"/>
      <c r="AJ9176" s="33" t="s">
        <v>413</v>
      </c>
      <c r="AK9176" s="36">
        <v>28.39</v>
      </c>
      <c r="AL9176" s="36">
        <v>114.12</v>
      </c>
      <c r="AM9176" s="33">
        <v>900</v>
      </c>
      <c r="AN9176" s="33"/>
      <c r="AP9176" s="33"/>
      <c r="AQ9176">
        <v>40118</v>
      </c>
      <c r="AR9176" s="33" t="s">
        <v>1729</v>
      </c>
    </row>
    <row r="9177" spans="1:50" x14ac:dyDescent="0.25">
      <c r="A9177" s="33">
        <v>11061</v>
      </c>
      <c r="B9177" s="33" t="s">
        <v>167</v>
      </c>
      <c r="C9177" s="33">
        <v>180</v>
      </c>
      <c r="D9177" s="1" t="s">
        <v>148</v>
      </c>
      <c r="E9177" s="33"/>
      <c r="F9177" s="33" t="s">
        <v>859</v>
      </c>
      <c r="G9177" s="34"/>
      <c r="H9177" s="33">
        <v>16</v>
      </c>
      <c r="I9177" s="33">
        <v>8.6999999999999993</v>
      </c>
      <c r="J9177" s="33">
        <v>10.4</v>
      </c>
      <c r="K9177" s="37">
        <v>2500</v>
      </c>
      <c r="L9177" s="35"/>
      <c r="M9177" s="33"/>
      <c r="N9177" s="33">
        <v>104.36</v>
      </c>
      <c r="O9177" s="33">
        <v>56.42</v>
      </c>
      <c r="P9177" s="33">
        <v>7.17</v>
      </c>
      <c r="Q9177" s="33">
        <v>8.3399999999999981</v>
      </c>
      <c r="R9177" s="33">
        <v>8.15</v>
      </c>
      <c r="S9177" s="33"/>
      <c r="T9177" s="33"/>
      <c r="U9177" s="33"/>
      <c r="V9177" s="33"/>
      <c r="W9177" s="33"/>
      <c r="Y9177" s="33"/>
      <c r="Z9177" s="33"/>
      <c r="AA9177" s="33"/>
      <c r="AB9177" s="33"/>
      <c r="AC9177" s="33"/>
      <c r="AD9177" s="33"/>
      <c r="AE9177" s="33"/>
      <c r="AF9177" s="33"/>
      <c r="AG9177" s="33"/>
      <c r="AH9177" s="33"/>
      <c r="AI9177" s="33"/>
      <c r="AJ9177" s="33" t="s">
        <v>413</v>
      </c>
      <c r="AK9177" s="36">
        <v>28.39</v>
      </c>
      <c r="AL9177" s="36">
        <v>114.12</v>
      </c>
      <c r="AM9177" s="33">
        <v>900</v>
      </c>
      <c r="AN9177" s="33"/>
      <c r="AP9177" s="33"/>
      <c r="AQ9177">
        <v>40118</v>
      </c>
      <c r="AR9177" s="33" t="s">
        <v>1729</v>
      </c>
    </row>
    <row r="9178" spans="1:50" x14ac:dyDescent="0.25">
      <c r="A9178" s="33">
        <v>11062</v>
      </c>
      <c r="B9178" s="33" t="s">
        <v>167</v>
      </c>
      <c r="C9178" s="33">
        <v>180</v>
      </c>
      <c r="D9178" s="1" t="s">
        <v>148</v>
      </c>
      <c r="E9178" s="33"/>
      <c r="F9178" s="33" t="s">
        <v>859</v>
      </c>
      <c r="G9178" s="34"/>
      <c r="H9178" s="33">
        <v>27</v>
      </c>
      <c r="I9178" s="33">
        <v>19.61</v>
      </c>
      <c r="J9178" s="33">
        <v>23.6</v>
      </c>
      <c r="K9178" s="37">
        <v>1100</v>
      </c>
      <c r="L9178" s="35"/>
      <c r="M9178" s="33"/>
      <c r="N9178" s="33">
        <v>452.00099999999998</v>
      </c>
      <c r="O9178" s="33">
        <v>146.589</v>
      </c>
      <c r="P9178" s="33">
        <v>21.021999999999998</v>
      </c>
      <c r="Q9178" s="33">
        <v>12.72</v>
      </c>
      <c r="R9178" s="33">
        <v>4.08</v>
      </c>
      <c r="S9178" s="33"/>
      <c r="T9178" s="33"/>
      <c r="U9178" s="33"/>
      <c r="V9178" s="33"/>
      <c r="W9178" s="33"/>
      <c r="Y9178" s="33"/>
      <c r="Z9178" s="33"/>
      <c r="AA9178" s="33"/>
      <c r="AB9178" s="33"/>
      <c r="AC9178" s="33"/>
      <c r="AD9178" s="33"/>
      <c r="AE9178" s="33"/>
      <c r="AF9178" s="33">
        <v>0</v>
      </c>
      <c r="AG9178" s="33"/>
      <c r="AH9178" s="33"/>
      <c r="AI9178" s="33">
        <v>3.5270000000000001</v>
      </c>
      <c r="AJ9178" s="33" t="s">
        <v>413</v>
      </c>
      <c r="AK9178" s="36">
        <v>26.16</v>
      </c>
      <c r="AL9178" s="36">
        <v>117.54</v>
      </c>
      <c r="AM9178" s="33">
        <v>180</v>
      </c>
      <c r="AN9178" s="33"/>
      <c r="AO9178" s="33">
        <v>1</v>
      </c>
      <c r="AP9178" s="33"/>
      <c r="AQ9178">
        <v>40118</v>
      </c>
      <c r="AR9178" s="33" t="s">
        <v>1730</v>
      </c>
    </row>
    <row r="9179" spans="1:50" x14ac:dyDescent="0.25">
      <c r="A9179" s="33">
        <v>11063</v>
      </c>
      <c r="B9179" s="33" t="s">
        <v>913</v>
      </c>
      <c r="C9179" s="33">
        <v>180</v>
      </c>
      <c r="D9179" s="1" t="s">
        <v>148</v>
      </c>
      <c r="E9179" s="33"/>
      <c r="F9179" s="33" t="s">
        <v>859</v>
      </c>
      <c r="G9179" s="34"/>
      <c r="H9179" s="33">
        <v>27</v>
      </c>
      <c r="I9179" s="33">
        <v>19.86</v>
      </c>
      <c r="J9179" s="33">
        <v>22.41</v>
      </c>
      <c r="K9179" s="37">
        <v>1357</v>
      </c>
      <c r="L9179" s="35"/>
      <c r="M9179" s="33"/>
      <c r="N9179" s="33">
        <v>518.52200000000005</v>
      </c>
      <c r="O9179" s="33">
        <v>182.78899999999999</v>
      </c>
      <c r="P9179" s="33">
        <v>21.966999999999999</v>
      </c>
      <c r="Q9179" s="33">
        <v>20.45</v>
      </c>
      <c r="R9179" s="33">
        <v>6.6310000000000002</v>
      </c>
      <c r="S9179" s="33"/>
      <c r="T9179" s="33"/>
      <c r="U9179" s="33"/>
      <c r="V9179" s="33"/>
      <c r="W9179" s="33"/>
      <c r="Y9179" s="33"/>
      <c r="Z9179" s="33"/>
      <c r="AA9179" s="33"/>
      <c r="AB9179" s="33"/>
      <c r="AC9179" s="33"/>
      <c r="AD9179" s="33"/>
      <c r="AE9179" s="33"/>
      <c r="AF9179" s="33">
        <v>0</v>
      </c>
      <c r="AG9179" s="33"/>
      <c r="AH9179" s="33"/>
      <c r="AI9179" s="33">
        <v>5.1840000000000002</v>
      </c>
      <c r="AJ9179" s="33" t="s">
        <v>413</v>
      </c>
      <c r="AK9179" s="36">
        <v>26.16</v>
      </c>
      <c r="AL9179" s="36">
        <v>117.54</v>
      </c>
      <c r="AM9179" s="33">
        <v>200</v>
      </c>
      <c r="AN9179" s="33"/>
      <c r="AO9179" s="33">
        <v>1</v>
      </c>
      <c r="AP9179" s="33"/>
      <c r="AQ9179">
        <v>40118</v>
      </c>
      <c r="AR9179" s="33" t="s">
        <v>1730</v>
      </c>
    </row>
    <row r="9180" spans="1:50" x14ac:dyDescent="0.25">
      <c r="A9180" s="33">
        <v>11064</v>
      </c>
      <c r="B9180" s="33" t="s">
        <v>990</v>
      </c>
      <c r="C9180" s="33">
        <v>180</v>
      </c>
      <c r="D9180" s="33" t="s">
        <v>851</v>
      </c>
      <c r="E9180" s="33"/>
      <c r="F9180" s="33" t="s">
        <v>859</v>
      </c>
      <c r="G9180" s="34">
        <v>4</v>
      </c>
      <c r="H9180" s="33">
        <v>22</v>
      </c>
      <c r="I9180" s="33">
        <v>11.5</v>
      </c>
      <c r="J9180" s="33">
        <v>14.5</v>
      </c>
      <c r="K9180" s="37">
        <v>1630</v>
      </c>
      <c r="L9180" s="35">
        <v>0.83686247434785721</v>
      </c>
      <c r="M9180" s="33"/>
      <c r="N9180" s="33">
        <v>147.03</v>
      </c>
      <c r="O9180" s="33">
        <v>121.419</v>
      </c>
      <c r="P9180" s="33"/>
      <c r="Q9180" s="33">
        <v>11.768000000000001</v>
      </c>
      <c r="R9180" s="33">
        <v>4.157</v>
      </c>
      <c r="S9180" s="33"/>
      <c r="T9180" s="33"/>
      <c r="U9180" s="33"/>
      <c r="V9180" s="33"/>
      <c r="W9180" s="33"/>
      <c r="Y9180" s="33">
        <v>3.96</v>
      </c>
      <c r="Z9180" s="33"/>
      <c r="AA9180" s="33"/>
      <c r="AB9180" s="33"/>
      <c r="AC9180" s="33">
        <v>1.95</v>
      </c>
      <c r="AD9180" s="33"/>
      <c r="AE9180" s="33"/>
      <c r="AF9180" s="33"/>
      <c r="AG9180" s="33"/>
      <c r="AH9180" s="33"/>
      <c r="AI9180" s="33"/>
      <c r="AJ9180" s="33" t="s">
        <v>413</v>
      </c>
      <c r="AK9180" s="36">
        <v>26.16</v>
      </c>
      <c r="AL9180" s="36">
        <v>117.54</v>
      </c>
      <c r="AM9180" s="33">
        <v>465</v>
      </c>
      <c r="AN9180" s="33"/>
      <c r="AO9180" s="33">
        <v>1</v>
      </c>
      <c r="AP9180" s="33"/>
      <c r="AQ9180">
        <v>40118</v>
      </c>
      <c r="AR9180" s="33" t="s">
        <v>1731</v>
      </c>
    </row>
    <row r="9181" spans="1:50" x14ac:dyDescent="0.25">
      <c r="A9181" s="33">
        <v>11065</v>
      </c>
      <c r="B9181" s="33" t="s">
        <v>1061</v>
      </c>
      <c r="C9181" s="1">
        <v>180</v>
      </c>
      <c r="D9181" s="33" t="s">
        <v>851</v>
      </c>
      <c r="E9181" s="33"/>
      <c r="F9181" s="33" t="s">
        <v>859</v>
      </c>
      <c r="G9181" s="34">
        <v>7</v>
      </c>
      <c r="H9181" s="33">
        <v>16</v>
      </c>
      <c r="I9181" s="33">
        <v>5.5</v>
      </c>
      <c r="J9181" s="33">
        <v>6.3</v>
      </c>
      <c r="K9181" s="37">
        <v>2130</v>
      </c>
      <c r="L9181" s="35">
        <v>0.43011368719222287</v>
      </c>
      <c r="M9181" s="33"/>
      <c r="N9181" s="33">
        <v>22.898</v>
      </c>
      <c r="O9181" s="33">
        <v>19.32</v>
      </c>
      <c r="P9181" s="33"/>
      <c r="Q9181" s="33">
        <v>5.46</v>
      </c>
      <c r="R9181" s="33">
        <v>4.6399999999999997</v>
      </c>
      <c r="S9181" s="33"/>
      <c r="T9181" s="33"/>
      <c r="U9181" s="33"/>
      <c r="V9181" s="33"/>
      <c r="W9181" s="33"/>
      <c r="Y9181" s="33"/>
      <c r="Z9181" s="33"/>
      <c r="AA9181" s="33"/>
      <c r="AB9181" s="33"/>
      <c r="AC9181" s="33"/>
      <c r="AD9181" s="33"/>
      <c r="AE9181" s="33"/>
      <c r="AF9181" s="33"/>
      <c r="AG9181" s="33"/>
      <c r="AH9181" s="33"/>
      <c r="AI9181" s="33"/>
      <c r="AJ9181" s="33" t="s">
        <v>413</v>
      </c>
      <c r="AK9181" s="36">
        <v>37.57</v>
      </c>
      <c r="AL9181" s="36">
        <v>121.14</v>
      </c>
      <c r="AM9181" s="33">
        <v>93</v>
      </c>
      <c r="AN9181" s="37"/>
      <c r="AO9181" s="33">
        <v>1</v>
      </c>
      <c r="AP9181" s="33"/>
      <c r="AQ9181">
        <v>80424</v>
      </c>
      <c r="AR9181" s="33" t="s">
        <v>3383</v>
      </c>
    </row>
    <row r="9182" spans="1:50" x14ac:dyDescent="0.25">
      <c r="A9182" s="33">
        <v>11066</v>
      </c>
      <c r="B9182" s="33" t="s">
        <v>1061</v>
      </c>
      <c r="C9182" s="1">
        <v>180</v>
      </c>
      <c r="D9182" s="33" t="s">
        <v>851</v>
      </c>
      <c r="E9182" s="33"/>
      <c r="F9182" s="33" t="s">
        <v>859</v>
      </c>
      <c r="G9182" s="34">
        <v>8</v>
      </c>
      <c r="H9182" s="33">
        <v>18</v>
      </c>
      <c r="I9182" s="33">
        <v>5.3</v>
      </c>
      <c r="J9182" s="33">
        <v>6.9</v>
      </c>
      <c r="K9182" s="37">
        <v>1560</v>
      </c>
      <c r="L9182" s="35">
        <v>0.36740553723825442</v>
      </c>
      <c r="M9182" s="33"/>
      <c r="N9182" s="33">
        <v>19.026</v>
      </c>
      <c r="O9182" s="33">
        <v>14.67</v>
      </c>
      <c r="P9182" s="33"/>
      <c r="Q9182" s="33">
        <v>4.8</v>
      </c>
      <c r="R9182" s="33">
        <v>3.87</v>
      </c>
      <c r="S9182" s="33"/>
      <c r="T9182" s="33"/>
      <c r="U9182" s="33"/>
      <c r="V9182" s="33"/>
      <c r="W9182" s="33"/>
      <c r="Y9182" s="33"/>
      <c r="Z9182" s="33"/>
      <c r="AA9182" s="33"/>
      <c r="AB9182" s="33"/>
      <c r="AC9182" s="33"/>
      <c r="AD9182" s="33"/>
      <c r="AE9182" s="33"/>
      <c r="AF9182" s="33"/>
      <c r="AG9182" s="33"/>
      <c r="AH9182" s="33"/>
      <c r="AI9182" s="33"/>
      <c r="AJ9182" s="33" t="s">
        <v>413</v>
      </c>
      <c r="AK9182" s="36">
        <v>36.840000000000003</v>
      </c>
      <c r="AL9182" s="36">
        <v>121.68</v>
      </c>
      <c r="AM9182" s="33">
        <v>93</v>
      </c>
      <c r="AN9182" s="37"/>
      <c r="AO9182" s="33">
        <v>1</v>
      </c>
      <c r="AP9182" s="33"/>
      <c r="AQ9182">
        <v>80424</v>
      </c>
      <c r="AR9182" s="33" t="s">
        <v>3383</v>
      </c>
    </row>
    <row r="9183" spans="1:50" x14ac:dyDescent="0.25">
      <c r="A9183" s="33">
        <v>11067</v>
      </c>
      <c r="B9183" s="33" t="s">
        <v>1014</v>
      </c>
      <c r="C9183" s="1">
        <v>180</v>
      </c>
      <c r="D9183" s="33" t="s">
        <v>1195</v>
      </c>
      <c r="E9183" s="33"/>
      <c r="F9183" s="33" t="s">
        <v>859</v>
      </c>
      <c r="G9183" s="34"/>
      <c r="H9183" s="33">
        <v>14</v>
      </c>
      <c r="I9183" s="33">
        <v>19.91</v>
      </c>
      <c r="J9183" s="33">
        <v>17.399999999999999</v>
      </c>
      <c r="K9183" s="37">
        <v>855</v>
      </c>
      <c r="L9183" s="35"/>
      <c r="M9183" s="33"/>
      <c r="N9183" s="33">
        <v>192.809</v>
      </c>
      <c r="O9183" s="33">
        <v>127.56</v>
      </c>
      <c r="P9183" s="33"/>
      <c r="Q9183" s="33">
        <v>22.725000000000001</v>
      </c>
      <c r="R9183" s="33">
        <v>4.3499999999999996</v>
      </c>
      <c r="S9183" s="33"/>
      <c r="T9183" s="33"/>
      <c r="U9183" s="33"/>
      <c r="V9183" s="33"/>
      <c r="W9183" s="33"/>
      <c r="Y9183" s="33"/>
      <c r="Z9183" s="33"/>
      <c r="AA9183" s="33"/>
      <c r="AB9183" s="33"/>
      <c r="AC9183" s="33"/>
      <c r="AD9183" s="33"/>
      <c r="AE9183" s="33"/>
      <c r="AF9183" s="33"/>
      <c r="AG9183" s="33"/>
      <c r="AH9183" s="33"/>
      <c r="AI9183" s="33"/>
      <c r="AJ9183" s="33" t="s">
        <v>413</v>
      </c>
      <c r="AK9183" s="36">
        <v>34.43</v>
      </c>
      <c r="AL9183" s="36">
        <v>114.25</v>
      </c>
      <c r="AM9183" s="33">
        <v>60</v>
      </c>
      <c r="AN9183" s="37"/>
      <c r="AP9183" s="33"/>
      <c r="AQ9183">
        <v>80424</v>
      </c>
      <c r="AR9183" s="33" t="s">
        <v>1732</v>
      </c>
    </row>
    <row r="9184" spans="1:50" x14ac:dyDescent="0.25">
      <c r="A9184" s="33">
        <v>11068</v>
      </c>
      <c r="B9184" s="33" t="s">
        <v>1014</v>
      </c>
      <c r="C9184" s="1">
        <v>180</v>
      </c>
      <c r="D9184" s="33" t="s">
        <v>1195</v>
      </c>
      <c r="E9184" s="33"/>
      <c r="F9184" s="33" t="s">
        <v>859</v>
      </c>
      <c r="G9184" s="34">
        <v>0</v>
      </c>
      <c r="H9184" s="33">
        <v>14</v>
      </c>
      <c r="I9184" s="33">
        <v>13.6</v>
      </c>
      <c r="J9184" s="33">
        <v>10.9</v>
      </c>
      <c r="K9184" s="37">
        <v>1500</v>
      </c>
      <c r="L9184" s="35"/>
      <c r="M9184" s="33"/>
      <c r="N9184" s="33">
        <v>113.82599999999999</v>
      </c>
      <c r="O9184" s="33">
        <v>68.685000000000002</v>
      </c>
      <c r="P9184" s="33"/>
      <c r="Q9184" s="33">
        <v>13.5</v>
      </c>
      <c r="R9184" s="33">
        <v>3.165</v>
      </c>
      <c r="S9184" s="33"/>
      <c r="T9184" s="33"/>
      <c r="U9184" s="33"/>
      <c r="V9184" s="33"/>
      <c r="W9184" s="33"/>
      <c r="Y9184" s="33"/>
      <c r="Z9184" s="33"/>
      <c r="AA9184" s="33"/>
      <c r="AB9184" s="33"/>
      <c r="AC9184" s="33"/>
      <c r="AD9184" s="33"/>
      <c r="AE9184" s="33"/>
      <c r="AF9184" s="33"/>
      <c r="AG9184" s="33"/>
      <c r="AH9184" s="33"/>
      <c r="AI9184" s="33"/>
      <c r="AJ9184" s="33" t="s">
        <v>413</v>
      </c>
      <c r="AK9184" s="36">
        <v>34.43</v>
      </c>
      <c r="AL9184" s="36">
        <v>114.25</v>
      </c>
      <c r="AM9184" s="33">
        <v>60</v>
      </c>
      <c r="AN9184" s="37"/>
      <c r="AP9184" s="33"/>
      <c r="AQ9184">
        <v>80424</v>
      </c>
      <c r="AR9184" s="33" t="s">
        <v>1732</v>
      </c>
      <c r="AU9184" s="38"/>
      <c r="AV9184" s="38"/>
      <c r="AW9184" s="38"/>
      <c r="AX9184" s="38"/>
    </row>
    <row r="9185" spans="1:44" x14ac:dyDescent="0.25">
      <c r="A9185" s="33">
        <v>11069</v>
      </c>
      <c r="B9185" s="33" t="s">
        <v>1014</v>
      </c>
      <c r="C9185" s="1">
        <v>180</v>
      </c>
      <c r="D9185" s="33" t="s">
        <v>1195</v>
      </c>
      <c r="E9185" s="33"/>
      <c r="F9185" s="33" t="s">
        <v>859</v>
      </c>
      <c r="G9185" s="34">
        <v>5</v>
      </c>
      <c r="H9185" s="33">
        <v>14</v>
      </c>
      <c r="I9185" s="33">
        <v>7.7</v>
      </c>
      <c r="J9185" s="33">
        <v>10.9</v>
      </c>
      <c r="K9185" s="37">
        <v>4065</v>
      </c>
      <c r="L9185" s="35"/>
      <c r="M9185" s="33"/>
      <c r="N9185" s="33">
        <v>81.421999999999997</v>
      </c>
      <c r="O9185" s="33">
        <v>44.865000000000002</v>
      </c>
      <c r="P9185" s="33"/>
      <c r="Q9185" s="33">
        <v>11.76</v>
      </c>
      <c r="R9185" s="33">
        <v>4.7249999999999996</v>
      </c>
      <c r="S9185" s="33"/>
      <c r="T9185" s="33"/>
      <c r="U9185" s="33"/>
      <c r="V9185" s="33"/>
      <c r="W9185" s="33"/>
      <c r="Y9185" s="33"/>
      <c r="Z9185" s="33"/>
      <c r="AA9185" s="33"/>
      <c r="AB9185" s="33"/>
      <c r="AC9185" s="33"/>
      <c r="AD9185" s="33"/>
      <c r="AE9185" s="33"/>
      <c r="AF9185" s="33"/>
      <c r="AG9185" s="33"/>
      <c r="AH9185" s="33"/>
      <c r="AI9185" s="33"/>
      <c r="AJ9185" s="33" t="s">
        <v>413</v>
      </c>
      <c r="AK9185" s="36">
        <v>34.43</v>
      </c>
      <c r="AL9185" s="36">
        <v>114.25</v>
      </c>
      <c r="AM9185" s="33">
        <v>60</v>
      </c>
      <c r="AN9185" s="37"/>
      <c r="AP9185" s="33"/>
      <c r="AQ9185">
        <v>80424</v>
      </c>
      <c r="AR9185" s="33" t="s">
        <v>1732</v>
      </c>
    </row>
    <row r="9186" spans="1:44" x14ac:dyDescent="0.25">
      <c r="A9186" s="33">
        <v>11070</v>
      </c>
      <c r="B9186" s="33" t="s">
        <v>167</v>
      </c>
      <c r="C9186" s="33">
        <v>180</v>
      </c>
      <c r="D9186" s="1" t="s">
        <v>148</v>
      </c>
      <c r="E9186" s="33"/>
      <c r="F9186" s="33" t="s">
        <v>859</v>
      </c>
      <c r="G9186" s="34"/>
      <c r="H9186" s="33">
        <v>29</v>
      </c>
      <c r="I9186" s="33">
        <v>17.600000000000001</v>
      </c>
      <c r="J9186" s="33">
        <v>18.600000000000001</v>
      </c>
      <c r="K9186" s="37">
        <v>1635</v>
      </c>
      <c r="L9186" s="35"/>
      <c r="M9186" s="33"/>
      <c r="N9186" s="33">
        <v>374.4</v>
      </c>
      <c r="O9186" s="33">
        <v>149.874</v>
      </c>
      <c r="P9186" s="33"/>
      <c r="Q9186" s="33"/>
      <c r="R9186" s="33"/>
      <c r="S9186" s="33"/>
      <c r="T9186" s="33"/>
      <c r="U9186" s="33"/>
      <c r="V9186" s="33"/>
      <c r="W9186" s="33"/>
      <c r="Y9186" s="33"/>
      <c r="Z9186" s="33"/>
      <c r="AA9186" s="33"/>
      <c r="AB9186" s="33"/>
      <c r="AC9186" s="33"/>
      <c r="AD9186" s="33"/>
      <c r="AE9186" s="33"/>
      <c r="AF9186" s="33"/>
      <c r="AG9186" s="33"/>
      <c r="AH9186" s="33"/>
      <c r="AI9186" s="33"/>
      <c r="AJ9186" s="33" t="s">
        <v>413</v>
      </c>
      <c r="AK9186" s="36">
        <v>24.83</v>
      </c>
      <c r="AL9186" s="36">
        <v>114.42</v>
      </c>
      <c r="AM9186" s="33">
        <v>664</v>
      </c>
      <c r="AN9186" s="37"/>
      <c r="AO9186" s="33">
        <v>1</v>
      </c>
      <c r="AP9186" s="33"/>
      <c r="AQ9186">
        <v>40118</v>
      </c>
      <c r="AR9186" s="33" t="s">
        <v>1733</v>
      </c>
    </row>
    <row r="9187" spans="1:44" x14ac:dyDescent="0.25">
      <c r="A9187" s="33">
        <v>11071</v>
      </c>
      <c r="B9187" s="33" t="s">
        <v>167</v>
      </c>
      <c r="C9187" s="33">
        <v>180</v>
      </c>
      <c r="D9187" s="1" t="s">
        <v>148</v>
      </c>
      <c r="E9187" s="33"/>
      <c r="F9187" s="33" t="s">
        <v>859</v>
      </c>
      <c r="G9187" s="34"/>
      <c r="H9187" s="33">
        <v>29</v>
      </c>
      <c r="I9187" s="33">
        <v>12.9</v>
      </c>
      <c r="J9187" s="33">
        <v>15.5</v>
      </c>
      <c r="K9187" s="37">
        <v>1950</v>
      </c>
      <c r="L9187" s="35"/>
      <c r="M9187" s="33"/>
      <c r="N9187" s="33">
        <v>251.7</v>
      </c>
      <c r="O9187" s="33">
        <v>83.688000000000002</v>
      </c>
      <c r="P9187" s="33"/>
      <c r="Q9187" s="33"/>
      <c r="R9187" s="33"/>
      <c r="S9187" s="33"/>
      <c r="T9187" s="33"/>
      <c r="U9187" s="33"/>
      <c r="V9187" s="33"/>
      <c r="W9187" s="33"/>
      <c r="Y9187" s="33"/>
      <c r="Z9187" s="33"/>
      <c r="AA9187" s="33"/>
      <c r="AB9187" s="33"/>
      <c r="AC9187" s="33"/>
      <c r="AD9187" s="33"/>
      <c r="AE9187" s="33"/>
      <c r="AF9187" s="33"/>
      <c r="AG9187" s="33"/>
      <c r="AH9187" s="33"/>
      <c r="AI9187" s="33"/>
      <c r="AJ9187" s="33" t="s">
        <v>413</v>
      </c>
      <c r="AK9187" s="36">
        <v>24.83</v>
      </c>
      <c r="AL9187" s="36">
        <v>114.42</v>
      </c>
      <c r="AM9187" s="33">
        <v>664</v>
      </c>
      <c r="AN9187" s="37"/>
      <c r="AO9187" s="33">
        <v>1</v>
      </c>
      <c r="AP9187" s="33"/>
      <c r="AQ9187">
        <v>40118</v>
      </c>
      <c r="AR9187" s="33" t="s">
        <v>1733</v>
      </c>
    </row>
    <row r="9188" spans="1:44" x14ac:dyDescent="0.25">
      <c r="A9188" s="33">
        <v>11072</v>
      </c>
      <c r="B9188" s="33" t="s">
        <v>167</v>
      </c>
      <c r="C9188" s="33">
        <v>180</v>
      </c>
      <c r="D9188" s="1" t="s">
        <v>148</v>
      </c>
      <c r="E9188" s="33"/>
      <c r="F9188" s="33" t="s">
        <v>859</v>
      </c>
      <c r="G9188" s="34"/>
      <c r="H9188" s="33">
        <v>29</v>
      </c>
      <c r="I9188" s="33">
        <v>16.8</v>
      </c>
      <c r="J9188" s="33">
        <v>19</v>
      </c>
      <c r="K9188" s="37">
        <v>1695</v>
      </c>
      <c r="L9188" s="35"/>
      <c r="M9188" s="33"/>
      <c r="N9188" s="33">
        <v>388.05</v>
      </c>
      <c r="O9188" s="33">
        <v>140.191</v>
      </c>
      <c r="P9188" s="33"/>
      <c r="Q9188" s="33"/>
      <c r="R9188" s="33"/>
      <c r="S9188" s="33"/>
      <c r="T9188" s="33"/>
      <c r="U9188" s="33"/>
      <c r="V9188" s="33"/>
      <c r="W9188" s="33"/>
      <c r="Y9188" s="33"/>
      <c r="Z9188" s="33"/>
      <c r="AA9188" s="33"/>
      <c r="AB9188" s="33"/>
      <c r="AC9188" s="33"/>
      <c r="AD9188" s="33"/>
      <c r="AE9188" s="33"/>
      <c r="AF9188" s="33"/>
      <c r="AG9188" s="33"/>
      <c r="AH9188" s="33"/>
      <c r="AI9188" s="33"/>
      <c r="AJ9188" s="33" t="s">
        <v>413</v>
      </c>
      <c r="AK9188" s="36">
        <v>24.83</v>
      </c>
      <c r="AL9188" s="36">
        <v>114.42</v>
      </c>
      <c r="AM9188" s="33">
        <v>664</v>
      </c>
      <c r="AN9188" s="37"/>
      <c r="AO9188" s="33">
        <v>1</v>
      </c>
      <c r="AP9188" s="33"/>
      <c r="AQ9188">
        <v>40118</v>
      </c>
      <c r="AR9188" s="33" t="s">
        <v>1733</v>
      </c>
    </row>
    <row r="9189" spans="1:44" x14ac:dyDescent="0.25">
      <c r="A9189" s="33">
        <v>11073</v>
      </c>
      <c r="B9189" s="33" t="s">
        <v>167</v>
      </c>
      <c r="C9189" s="33">
        <v>180</v>
      </c>
      <c r="D9189" s="1" t="s">
        <v>148</v>
      </c>
      <c r="E9189" s="33"/>
      <c r="F9189" s="33" t="s">
        <v>859</v>
      </c>
      <c r="G9189" s="34"/>
      <c r="H9189" s="33">
        <v>29</v>
      </c>
      <c r="I9189" s="33">
        <v>9.4</v>
      </c>
      <c r="J9189" s="33">
        <v>13.1</v>
      </c>
      <c r="K9189" s="37">
        <v>1995</v>
      </c>
      <c r="L9189" s="35"/>
      <c r="M9189" s="33"/>
      <c r="N9189" s="33">
        <v>128.69999999999999</v>
      </c>
      <c r="O9189" s="33">
        <v>45.043999999999997</v>
      </c>
      <c r="P9189" s="33"/>
      <c r="Q9189" s="33"/>
      <c r="R9189" s="33"/>
      <c r="S9189" s="33"/>
      <c r="T9189" s="33"/>
      <c r="U9189" s="33"/>
      <c r="V9189" s="33"/>
      <c r="W9189" s="33"/>
      <c r="Y9189" s="33"/>
      <c r="Z9189" s="33"/>
      <c r="AA9189" s="33"/>
      <c r="AB9189" s="33"/>
      <c r="AC9189" s="33"/>
      <c r="AD9189" s="33"/>
      <c r="AE9189" s="33"/>
      <c r="AF9189" s="33"/>
      <c r="AG9189" s="33"/>
      <c r="AH9189" s="33"/>
      <c r="AI9189" s="33"/>
      <c r="AJ9189" s="33" t="s">
        <v>413</v>
      </c>
      <c r="AK9189" s="36">
        <v>24.83</v>
      </c>
      <c r="AL9189" s="36">
        <v>114.42</v>
      </c>
      <c r="AM9189" s="33">
        <v>664</v>
      </c>
      <c r="AN9189" s="37"/>
      <c r="AO9189" s="33">
        <v>1</v>
      </c>
      <c r="AP9189" s="33"/>
      <c r="AQ9189">
        <v>40118</v>
      </c>
      <c r="AR9189" s="33" t="s">
        <v>1733</v>
      </c>
    </row>
    <row r="9190" spans="1:44" x14ac:dyDescent="0.25">
      <c r="A9190" s="33">
        <v>11074</v>
      </c>
      <c r="B9190" s="33" t="s">
        <v>990</v>
      </c>
      <c r="C9190" s="33">
        <v>180</v>
      </c>
      <c r="D9190" s="33" t="s">
        <v>851</v>
      </c>
      <c r="E9190" s="33"/>
      <c r="F9190" s="33" t="s">
        <v>859</v>
      </c>
      <c r="G9190" s="34">
        <v>3</v>
      </c>
      <c r="H9190" s="33">
        <v>29</v>
      </c>
      <c r="I9190" s="33">
        <v>17.5</v>
      </c>
      <c r="J9190" s="33">
        <v>18.100000000000001</v>
      </c>
      <c r="K9190" s="37">
        <v>990</v>
      </c>
      <c r="L9190" s="2">
        <f>N9190/((1668.67)*(1-EXP(-(0.022864)*I9190))^(1.61028))</f>
        <v>0.73498201487360149</v>
      </c>
      <c r="M9190" s="33"/>
      <c r="N9190" s="33">
        <v>205.5</v>
      </c>
      <c r="O9190" s="33">
        <v>104.95099999999999</v>
      </c>
      <c r="P9190" s="33"/>
      <c r="Q9190" s="33"/>
      <c r="R9190" s="33"/>
      <c r="S9190" s="33"/>
      <c r="T9190" s="33"/>
      <c r="U9190" s="33"/>
      <c r="V9190" s="33"/>
      <c r="W9190" s="33"/>
      <c r="Y9190" s="33"/>
      <c r="Z9190" s="33"/>
      <c r="AA9190" s="33"/>
      <c r="AB9190" s="33"/>
      <c r="AC9190" s="33"/>
      <c r="AD9190" s="33"/>
      <c r="AE9190" s="33"/>
      <c r="AF9190" s="33"/>
      <c r="AG9190" s="33"/>
      <c r="AH9190" s="33"/>
      <c r="AI9190" s="33"/>
      <c r="AJ9190" s="33" t="s">
        <v>413</v>
      </c>
      <c r="AK9190" s="36">
        <v>24.83</v>
      </c>
      <c r="AL9190" s="36">
        <v>114.42</v>
      </c>
      <c r="AM9190" s="33">
        <v>664</v>
      </c>
      <c r="AN9190" s="37"/>
      <c r="AO9190" s="33">
        <v>1</v>
      </c>
      <c r="AP9190" s="33"/>
      <c r="AQ9190">
        <v>40118</v>
      </c>
      <c r="AR9190" s="33" t="s">
        <v>1733</v>
      </c>
    </row>
    <row r="9191" spans="1:44" x14ac:dyDescent="0.25">
      <c r="A9191" s="33">
        <v>11075</v>
      </c>
      <c r="B9191" s="33" t="s">
        <v>990</v>
      </c>
      <c r="C9191" s="33">
        <v>180</v>
      </c>
      <c r="D9191" s="33" t="s">
        <v>851</v>
      </c>
      <c r="E9191" s="33"/>
      <c r="F9191" s="33" t="s">
        <v>859</v>
      </c>
      <c r="G9191" s="34">
        <v>2</v>
      </c>
      <c r="H9191" s="33">
        <v>29</v>
      </c>
      <c r="I9191" s="33">
        <v>18.25</v>
      </c>
      <c r="J9191" s="33">
        <v>20.9</v>
      </c>
      <c r="K9191" s="37">
        <v>1440</v>
      </c>
      <c r="L9191" s="2">
        <f>N9191/((1668.67)*(1-EXP(-(0.022864)*I9191))^(1.61028))</f>
        <v>1.3764713651141471</v>
      </c>
      <c r="M9191" s="33"/>
      <c r="N9191" s="33">
        <v>406.5</v>
      </c>
      <c r="O9191" s="33">
        <v>187.70400000000001</v>
      </c>
      <c r="P9191" s="33"/>
      <c r="Q9191" s="33"/>
      <c r="R9191" s="33"/>
      <c r="S9191" s="33"/>
      <c r="T9191" s="33"/>
      <c r="U9191" s="33"/>
      <c r="V9191" s="33"/>
      <c r="W9191" s="33"/>
      <c r="Y9191" s="33"/>
      <c r="Z9191" s="33"/>
      <c r="AA9191" s="33"/>
      <c r="AB9191" s="33"/>
      <c r="AC9191" s="33"/>
      <c r="AD9191" s="33"/>
      <c r="AE9191" s="33"/>
      <c r="AF9191" s="33"/>
      <c r="AG9191" s="33"/>
      <c r="AH9191" s="33"/>
      <c r="AI9191" s="33"/>
      <c r="AJ9191" s="33" t="s">
        <v>413</v>
      </c>
      <c r="AK9191" s="36">
        <v>24.83</v>
      </c>
      <c r="AL9191" s="36">
        <v>114.42</v>
      </c>
      <c r="AM9191" s="33">
        <v>664</v>
      </c>
      <c r="AN9191" s="37"/>
      <c r="AO9191" s="33">
        <v>1</v>
      </c>
      <c r="AP9191" s="33"/>
      <c r="AQ9191">
        <v>40118</v>
      </c>
      <c r="AR9191" s="33" t="s">
        <v>1733</v>
      </c>
    </row>
    <row r="9192" spans="1:44" x14ac:dyDescent="0.25">
      <c r="A9192" s="33">
        <v>11076</v>
      </c>
      <c r="B9192" s="33" t="s">
        <v>990</v>
      </c>
      <c r="C9192" s="33">
        <v>180</v>
      </c>
      <c r="D9192" s="33" t="s">
        <v>851</v>
      </c>
      <c r="E9192" s="33"/>
      <c r="F9192" s="33" t="s">
        <v>859</v>
      </c>
      <c r="G9192" s="34">
        <v>2</v>
      </c>
      <c r="H9192" s="33">
        <v>29</v>
      </c>
      <c r="I9192" s="33">
        <v>20.9</v>
      </c>
      <c r="J9192" s="33">
        <v>20.5</v>
      </c>
      <c r="K9192" s="37">
        <v>1845</v>
      </c>
      <c r="L9192" s="2">
        <f>N9192/((1668.67)*(1-EXP(-(0.022864)*I9192))^(1.61028))</f>
        <v>1.6291870093363898</v>
      </c>
      <c r="M9192" s="33"/>
      <c r="N9192" s="33">
        <v>572.1</v>
      </c>
      <c r="O9192" s="33">
        <v>220.512</v>
      </c>
      <c r="P9192" s="33"/>
      <c r="Q9192" s="33"/>
      <c r="R9192" s="33"/>
      <c r="S9192" s="33"/>
      <c r="T9192" s="33"/>
      <c r="U9192" s="33"/>
      <c r="V9192" s="33"/>
      <c r="W9192" s="33"/>
      <c r="Y9192" s="33"/>
      <c r="Z9192" s="33"/>
      <c r="AA9192" s="33"/>
      <c r="AB9192" s="33"/>
      <c r="AC9192" s="33"/>
      <c r="AD9192" s="33"/>
      <c r="AE9192" s="33"/>
      <c r="AF9192" s="33"/>
      <c r="AG9192" s="33"/>
      <c r="AH9192" s="33"/>
      <c r="AI9192" s="33"/>
      <c r="AJ9192" s="33" t="s">
        <v>413</v>
      </c>
      <c r="AK9192" s="36">
        <v>24.83</v>
      </c>
      <c r="AL9192" s="36">
        <v>114.42</v>
      </c>
      <c r="AM9192" s="33">
        <v>664</v>
      </c>
      <c r="AN9192" s="37"/>
      <c r="AO9192" s="33">
        <v>1</v>
      </c>
      <c r="AP9192" s="33"/>
      <c r="AQ9192">
        <v>40118</v>
      </c>
      <c r="AR9192" s="33" t="s">
        <v>1733</v>
      </c>
    </row>
    <row r="9193" spans="1:44" x14ac:dyDescent="0.25">
      <c r="A9193" s="33">
        <v>11077</v>
      </c>
      <c r="B9193" s="33" t="s">
        <v>912</v>
      </c>
      <c r="C9193" s="33">
        <v>180</v>
      </c>
      <c r="D9193" s="1" t="s">
        <v>148</v>
      </c>
      <c r="E9193" s="33"/>
      <c r="F9193" s="33" t="s">
        <v>859</v>
      </c>
      <c r="G9193" s="34"/>
      <c r="H9193" s="33">
        <v>29</v>
      </c>
      <c r="I9193" s="33">
        <v>17.29</v>
      </c>
      <c r="J9193" s="33">
        <v>19.2</v>
      </c>
      <c r="K9193" s="37">
        <v>1215</v>
      </c>
      <c r="L9193" s="35"/>
      <c r="M9193" s="33"/>
      <c r="N9193" s="33">
        <v>298.35000000000002</v>
      </c>
      <c r="O9193" s="33">
        <v>108.658</v>
      </c>
      <c r="P9193" s="33"/>
      <c r="Q9193" s="33"/>
      <c r="R9193" s="33"/>
      <c r="S9193" s="33"/>
      <c r="T9193" s="33"/>
      <c r="U9193" s="33"/>
      <c r="V9193" s="33"/>
      <c r="W9193" s="33"/>
      <c r="Y9193" s="33"/>
      <c r="Z9193" s="33"/>
      <c r="AA9193" s="33"/>
      <c r="AB9193" s="33"/>
      <c r="AC9193" s="33"/>
      <c r="AD9193" s="33"/>
      <c r="AE9193" s="33"/>
      <c r="AF9193" s="33"/>
      <c r="AG9193" s="33"/>
      <c r="AH9193" s="33"/>
      <c r="AI9193" s="33"/>
      <c r="AJ9193" s="33" t="s">
        <v>413</v>
      </c>
      <c r="AK9193" s="36">
        <v>24.83</v>
      </c>
      <c r="AL9193" s="36">
        <v>114.42</v>
      </c>
      <c r="AM9193" s="33">
        <v>664</v>
      </c>
      <c r="AN9193" s="37"/>
      <c r="AO9193" s="33">
        <v>1</v>
      </c>
      <c r="AP9193" s="33"/>
      <c r="AQ9193">
        <v>40118</v>
      </c>
      <c r="AR9193" s="33" t="s">
        <v>1733</v>
      </c>
    </row>
    <row r="9194" spans="1:44" x14ac:dyDescent="0.25">
      <c r="A9194" s="33">
        <v>11078</v>
      </c>
      <c r="B9194" s="33" t="s">
        <v>912</v>
      </c>
      <c r="C9194" s="33">
        <v>180</v>
      </c>
      <c r="D9194" s="1" t="s">
        <v>148</v>
      </c>
      <c r="E9194" s="33"/>
      <c r="F9194" s="33" t="s">
        <v>859</v>
      </c>
      <c r="G9194" s="34"/>
      <c r="H9194" s="33">
        <v>29</v>
      </c>
      <c r="I9194" s="33">
        <v>15.56</v>
      </c>
      <c r="J9194" s="33">
        <v>15.81</v>
      </c>
      <c r="K9194" s="37">
        <v>2640</v>
      </c>
      <c r="L9194" s="35"/>
      <c r="M9194" s="33"/>
      <c r="N9194" s="33">
        <v>393.75</v>
      </c>
      <c r="O9194" s="33">
        <v>137.12799999999999</v>
      </c>
      <c r="P9194" s="33"/>
      <c r="Q9194" s="33"/>
      <c r="R9194" s="33"/>
      <c r="S9194" s="33"/>
      <c r="T9194" s="33"/>
      <c r="U9194" s="33"/>
      <c r="V9194" s="33"/>
      <c r="W9194" s="33"/>
      <c r="Y9194" s="33"/>
      <c r="Z9194" s="33"/>
      <c r="AA9194" s="33"/>
      <c r="AB9194" s="33"/>
      <c r="AC9194" s="33"/>
      <c r="AD9194" s="33"/>
      <c r="AE9194" s="33"/>
      <c r="AF9194" s="33"/>
      <c r="AG9194" s="33"/>
      <c r="AH9194" s="33"/>
      <c r="AI9194" s="33"/>
      <c r="AJ9194" s="33" t="s">
        <v>413</v>
      </c>
      <c r="AK9194" s="36">
        <v>24.83</v>
      </c>
      <c r="AL9194" s="36">
        <v>114.42</v>
      </c>
      <c r="AM9194" s="33">
        <v>664</v>
      </c>
      <c r="AN9194" s="37"/>
      <c r="AO9194" s="33">
        <v>1</v>
      </c>
      <c r="AP9194" s="33"/>
      <c r="AQ9194">
        <v>40118</v>
      </c>
      <c r="AR9194" s="33" t="s">
        <v>1733</v>
      </c>
    </row>
    <row r="9195" spans="1:44" x14ac:dyDescent="0.25">
      <c r="A9195" s="33">
        <v>11079</v>
      </c>
      <c r="B9195" s="33" t="s">
        <v>912</v>
      </c>
      <c r="C9195" s="33">
        <v>180</v>
      </c>
      <c r="D9195" s="1" t="s">
        <v>148</v>
      </c>
      <c r="E9195" s="33"/>
      <c r="F9195" s="33" t="s">
        <v>859</v>
      </c>
      <c r="G9195" s="34"/>
      <c r="H9195" s="33">
        <v>29</v>
      </c>
      <c r="I9195" s="33">
        <v>15.39</v>
      </c>
      <c r="J9195" s="33">
        <v>15.85</v>
      </c>
      <c r="K9195" s="37">
        <v>2085</v>
      </c>
      <c r="L9195" s="35"/>
      <c r="M9195" s="33"/>
      <c r="N9195" s="33">
        <v>358.95</v>
      </c>
      <c r="O9195" s="33">
        <v>116.068</v>
      </c>
      <c r="P9195" s="33"/>
      <c r="Q9195" s="33"/>
      <c r="R9195" s="33"/>
      <c r="S9195" s="33"/>
      <c r="T9195" s="33"/>
      <c r="U9195" s="33"/>
      <c r="V9195" s="33"/>
      <c r="W9195" s="33"/>
      <c r="Y9195" s="33"/>
      <c r="Z9195" s="33"/>
      <c r="AA9195" s="33"/>
      <c r="AB9195" s="33"/>
      <c r="AC9195" s="33"/>
      <c r="AD9195" s="33"/>
      <c r="AE9195" s="33"/>
      <c r="AF9195" s="33"/>
      <c r="AG9195" s="33"/>
      <c r="AH9195" s="33"/>
      <c r="AI9195" s="33"/>
      <c r="AJ9195" s="33" t="s">
        <v>413</v>
      </c>
      <c r="AK9195" s="36">
        <v>24.83</v>
      </c>
      <c r="AL9195" s="36">
        <v>114.42</v>
      </c>
      <c r="AM9195" s="33">
        <v>664</v>
      </c>
      <c r="AN9195" s="37"/>
      <c r="AO9195" s="33">
        <v>1</v>
      </c>
      <c r="AP9195" s="33"/>
      <c r="AQ9195">
        <v>40118</v>
      </c>
      <c r="AR9195" s="33" t="s">
        <v>1733</v>
      </c>
    </row>
    <row r="9196" spans="1:44" x14ac:dyDescent="0.25">
      <c r="A9196" s="33">
        <v>11080</v>
      </c>
      <c r="B9196" s="33" t="s">
        <v>912</v>
      </c>
      <c r="C9196" s="33">
        <v>180</v>
      </c>
      <c r="D9196" s="1" t="s">
        <v>148</v>
      </c>
      <c r="E9196" s="33"/>
      <c r="F9196" s="33" t="s">
        <v>859</v>
      </c>
      <c r="G9196" s="34"/>
      <c r="H9196" s="33">
        <v>29</v>
      </c>
      <c r="I9196" s="33">
        <v>17.89</v>
      </c>
      <c r="J9196" s="33">
        <v>17.45</v>
      </c>
      <c r="K9196" s="37">
        <v>2025</v>
      </c>
      <c r="L9196" s="35"/>
      <c r="M9196" s="33"/>
      <c r="N9196" s="33">
        <v>458.7</v>
      </c>
      <c r="O9196" s="33">
        <v>189.73</v>
      </c>
      <c r="P9196" s="33"/>
      <c r="Q9196" s="33"/>
      <c r="R9196" s="33"/>
      <c r="S9196" s="33"/>
      <c r="T9196" s="33"/>
      <c r="U9196" s="33"/>
      <c r="V9196" s="33"/>
      <c r="W9196" s="33"/>
      <c r="Y9196" s="33"/>
      <c r="Z9196" s="33"/>
      <c r="AA9196" s="33"/>
      <c r="AB9196" s="33"/>
      <c r="AC9196" s="33"/>
      <c r="AD9196" s="33"/>
      <c r="AE9196" s="33"/>
      <c r="AF9196" s="33"/>
      <c r="AG9196" s="33"/>
      <c r="AH9196" s="33"/>
      <c r="AI9196" s="33"/>
      <c r="AJ9196" s="33" t="s">
        <v>413</v>
      </c>
      <c r="AK9196" s="36">
        <v>24.83</v>
      </c>
      <c r="AL9196" s="36">
        <v>114.42</v>
      </c>
      <c r="AM9196" s="33">
        <v>664</v>
      </c>
      <c r="AN9196" s="37"/>
      <c r="AO9196" s="33">
        <v>1</v>
      </c>
      <c r="AP9196" s="33"/>
      <c r="AQ9196">
        <v>40118</v>
      </c>
      <c r="AR9196" s="33" t="s">
        <v>1733</v>
      </c>
    </row>
    <row r="9197" spans="1:44" x14ac:dyDescent="0.25">
      <c r="A9197" s="33">
        <v>11081</v>
      </c>
      <c r="B9197" s="33" t="s">
        <v>1062</v>
      </c>
      <c r="C9197" s="33">
        <v>180</v>
      </c>
      <c r="D9197" s="33"/>
      <c r="E9197" s="33"/>
      <c r="F9197" s="33" t="s">
        <v>860</v>
      </c>
      <c r="G9197" s="34">
        <v>7</v>
      </c>
      <c r="H9197" s="33">
        <v>50</v>
      </c>
      <c r="I9197" s="33">
        <v>16.920000000000002</v>
      </c>
      <c r="J9197" s="33">
        <v>24.36</v>
      </c>
      <c r="K9197" s="37">
        <v>750</v>
      </c>
      <c r="L9197" s="35"/>
      <c r="M9197" s="33"/>
      <c r="N9197" s="33">
        <v>301.82799999999997</v>
      </c>
      <c r="O9197" s="33">
        <v>117.42</v>
      </c>
      <c r="P9197" s="33"/>
      <c r="Q9197" s="33">
        <v>18.740000000000002</v>
      </c>
      <c r="R9197" s="33">
        <v>10.53</v>
      </c>
      <c r="S9197" s="33"/>
      <c r="T9197" s="33"/>
      <c r="U9197" s="33"/>
      <c r="V9197" s="33"/>
      <c r="W9197" s="33"/>
      <c r="Y9197" s="33"/>
      <c r="Z9197" s="33"/>
      <c r="AA9197" s="33"/>
      <c r="AB9197" s="33"/>
      <c r="AC9197" s="33"/>
      <c r="AD9197" s="33"/>
      <c r="AE9197" s="33"/>
      <c r="AF9197" s="33"/>
      <c r="AG9197" s="33"/>
      <c r="AH9197" s="33"/>
      <c r="AI9197" s="33"/>
      <c r="AJ9197" s="33" t="s">
        <v>413</v>
      </c>
      <c r="AK9197" s="36">
        <v>29.87</v>
      </c>
      <c r="AL9197" s="36">
        <v>106.35</v>
      </c>
      <c r="AM9197" s="33">
        <v>480</v>
      </c>
      <c r="AN9197" s="37"/>
      <c r="AP9197" s="33"/>
      <c r="AQ9197">
        <v>80437</v>
      </c>
      <c r="AR9197" s="33" t="s">
        <v>1734</v>
      </c>
    </row>
    <row r="9198" spans="1:44" x14ac:dyDescent="0.25">
      <c r="A9198" s="33">
        <v>11082</v>
      </c>
      <c r="B9198" s="33" t="s">
        <v>914</v>
      </c>
      <c r="C9198" s="33">
        <v>180</v>
      </c>
      <c r="D9198" s="33"/>
      <c r="E9198" s="33"/>
      <c r="F9198" s="33" t="s">
        <v>860</v>
      </c>
      <c r="G9198" s="34"/>
      <c r="H9198" s="33">
        <v>30</v>
      </c>
      <c r="I9198" s="33">
        <v>12.87</v>
      </c>
      <c r="J9198" s="33">
        <v>13.58</v>
      </c>
      <c r="K9198" s="37">
        <v>2470</v>
      </c>
      <c r="L9198" s="35"/>
      <c r="M9198" s="33"/>
      <c r="N9198" s="33">
        <v>221.46700000000001</v>
      </c>
      <c r="O9198" s="33">
        <v>90.49</v>
      </c>
      <c r="P9198" s="33"/>
      <c r="Q9198" s="33">
        <v>16.59</v>
      </c>
      <c r="R9198" s="33">
        <v>10.39</v>
      </c>
      <c r="S9198" s="33"/>
      <c r="T9198" s="33"/>
      <c r="U9198" s="33"/>
      <c r="V9198" s="33"/>
      <c r="W9198" s="33"/>
      <c r="Y9198" s="33"/>
      <c r="Z9198" s="33"/>
      <c r="AA9198" s="33"/>
      <c r="AB9198" s="33"/>
      <c r="AC9198" s="33"/>
      <c r="AD9198" s="33"/>
      <c r="AE9198" s="33"/>
      <c r="AF9198" s="33"/>
      <c r="AG9198" s="33"/>
      <c r="AH9198" s="33"/>
      <c r="AI9198" s="33"/>
      <c r="AJ9198" s="33" t="s">
        <v>413</v>
      </c>
      <c r="AK9198" s="36">
        <v>29.87</v>
      </c>
      <c r="AL9198" s="36">
        <v>106.35</v>
      </c>
      <c r="AM9198" s="33">
        <v>870</v>
      </c>
      <c r="AN9198" s="37"/>
      <c r="AP9198" s="33"/>
      <c r="AQ9198">
        <v>80437</v>
      </c>
      <c r="AR9198" s="33" t="s">
        <v>1734</v>
      </c>
    </row>
    <row r="9199" spans="1:44" x14ac:dyDescent="0.25">
      <c r="A9199" s="33">
        <v>11083</v>
      </c>
      <c r="B9199" s="33" t="s">
        <v>915</v>
      </c>
      <c r="C9199" s="33">
        <v>180</v>
      </c>
      <c r="D9199" s="33"/>
      <c r="E9199" s="33"/>
      <c r="F9199" s="33" t="s">
        <v>860</v>
      </c>
      <c r="G9199" s="34"/>
      <c r="H9199" s="33">
        <v>26</v>
      </c>
      <c r="I9199" s="33"/>
      <c r="J9199" s="33"/>
      <c r="K9199" s="37">
        <v>1839</v>
      </c>
      <c r="L9199" s="35"/>
      <c r="M9199" s="33"/>
      <c r="N9199" s="33"/>
      <c r="O9199" s="33">
        <v>193.69399999999999</v>
      </c>
      <c r="P9199" s="33">
        <v>25.722000000000001</v>
      </c>
      <c r="Q9199" s="33">
        <v>55.06</v>
      </c>
      <c r="R9199" s="33">
        <v>7.7560000000000002</v>
      </c>
      <c r="S9199" s="33"/>
      <c r="T9199" s="33"/>
      <c r="U9199" s="33"/>
      <c r="V9199" s="33"/>
      <c r="W9199" s="33"/>
      <c r="Y9199" s="33"/>
      <c r="Z9199" s="33">
        <v>10.196</v>
      </c>
      <c r="AA9199" s="33"/>
      <c r="AB9199" s="33">
        <v>0</v>
      </c>
      <c r="AC9199" s="33"/>
      <c r="AD9199" s="33"/>
      <c r="AE9199" s="33"/>
      <c r="AF9199" s="33">
        <v>0</v>
      </c>
      <c r="AG9199" s="33"/>
      <c r="AH9199" s="33"/>
      <c r="AI9199" s="33">
        <v>6</v>
      </c>
      <c r="AJ9199" s="33" t="s">
        <v>413</v>
      </c>
      <c r="AK9199" s="36">
        <v>18.71</v>
      </c>
      <c r="AL9199" s="36">
        <v>108.83</v>
      </c>
      <c r="AM9199" s="33">
        <v>875</v>
      </c>
      <c r="AN9199" s="37"/>
      <c r="AP9199" s="33"/>
      <c r="AQ9199">
        <v>40149</v>
      </c>
      <c r="AR9199" s="33" t="s">
        <v>1735</v>
      </c>
    </row>
    <row r="9200" spans="1:44" x14ac:dyDescent="0.25">
      <c r="A9200" s="33">
        <v>11084</v>
      </c>
      <c r="B9200" s="33" t="s">
        <v>916</v>
      </c>
      <c r="C9200" s="33">
        <v>180</v>
      </c>
      <c r="D9200" s="33"/>
      <c r="E9200" s="33"/>
      <c r="F9200" s="33" t="s">
        <v>864</v>
      </c>
      <c r="G9200" s="34"/>
      <c r="H9200" s="33"/>
      <c r="I9200" s="33"/>
      <c r="J9200" s="33"/>
      <c r="K9200" s="37">
        <v>2133</v>
      </c>
      <c r="L9200" s="35"/>
      <c r="M9200" s="33"/>
      <c r="N9200" s="33"/>
      <c r="O9200" s="33">
        <v>451.13299999999998</v>
      </c>
      <c r="P9200" s="33">
        <v>44.505000000000003</v>
      </c>
      <c r="Q9200" s="33">
        <v>150.971</v>
      </c>
      <c r="R9200" s="33">
        <v>23.231000000000002</v>
      </c>
      <c r="S9200" s="33"/>
      <c r="T9200" s="33"/>
      <c r="U9200" s="33"/>
      <c r="V9200" s="33"/>
      <c r="W9200" s="33"/>
      <c r="Y9200" s="33"/>
      <c r="Z9200" s="33">
        <v>12.561999999999999</v>
      </c>
      <c r="AA9200" s="33"/>
      <c r="AB9200" s="33">
        <v>0</v>
      </c>
      <c r="AC9200" s="33"/>
      <c r="AD9200" s="33"/>
      <c r="AE9200" s="33"/>
      <c r="AF9200" s="33">
        <v>0</v>
      </c>
      <c r="AG9200" s="33"/>
      <c r="AH9200" s="33"/>
      <c r="AI9200" s="33">
        <v>6</v>
      </c>
      <c r="AJ9200" s="33" t="s">
        <v>413</v>
      </c>
      <c r="AK9200" s="36">
        <v>18.71</v>
      </c>
      <c r="AL9200" s="36">
        <v>108.83</v>
      </c>
      <c r="AM9200" s="33">
        <v>875</v>
      </c>
      <c r="AN9200" s="37"/>
      <c r="AP9200" s="33"/>
      <c r="AQ9200">
        <v>40149</v>
      </c>
      <c r="AR9200" s="33" t="s">
        <v>1735</v>
      </c>
    </row>
    <row r="9201" spans="1:44" x14ac:dyDescent="0.25">
      <c r="A9201" s="33">
        <v>11085</v>
      </c>
      <c r="B9201" s="33" t="s">
        <v>990</v>
      </c>
      <c r="C9201" s="33">
        <v>180</v>
      </c>
      <c r="D9201" s="33" t="s">
        <v>851</v>
      </c>
      <c r="E9201" s="33"/>
      <c r="F9201" s="33" t="s">
        <v>859</v>
      </c>
      <c r="G9201" s="34">
        <v>5</v>
      </c>
      <c r="H9201" s="33">
        <v>12</v>
      </c>
      <c r="I9201" s="33">
        <v>5.75</v>
      </c>
      <c r="J9201" s="33">
        <v>6.71</v>
      </c>
      <c r="K9201" s="37"/>
      <c r="L9201" s="35">
        <v>1.8947110074855813</v>
      </c>
      <c r="M9201" s="33"/>
      <c r="N9201" s="33">
        <v>108.852</v>
      </c>
      <c r="O9201" s="33">
        <v>45.585000000000001</v>
      </c>
      <c r="P9201" s="33">
        <v>7.3159999999999998</v>
      </c>
      <c r="Q9201" s="33">
        <v>5.1389999999999993</v>
      </c>
      <c r="R9201" s="33">
        <v>6.702</v>
      </c>
      <c r="S9201" s="33"/>
      <c r="T9201" s="33"/>
      <c r="U9201" s="33"/>
      <c r="V9201" s="33"/>
      <c r="W9201" s="33"/>
      <c r="Y9201" s="33">
        <v>2.3159999999999998</v>
      </c>
      <c r="Z9201" s="33">
        <v>0.89300000000000002</v>
      </c>
      <c r="AA9201" s="33">
        <v>2.3170000000000002</v>
      </c>
      <c r="AB9201" s="33"/>
      <c r="AC9201" s="33">
        <v>2.0939999999999999</v>
      </c>
      <c r="AD9201" s="33"/>
      <c r="AE9201" s="33"/>
      <c r="AF9201" s="33">
        <v>0</v>
      </c>
      <c r="AG9201" s="33"/>
      <c r="AH9201" s="33"/>
      <c r="AI9201" s="33">
        <v>3.0510000000000002</v>
      </c>
      <c r="AJ9201" s="33" t="s">
        <v>413</v>
      </c>
      <c r="AK9201" s="36">
        <v>30.87</v>
      </c>
      <c r="AL9201" s="36">
        <v>110.97</v>
      </c>
      <c r="AM9201" s="33">
        <v>220</v>
      </c>
      <c r="AN9201" s="37"/>
      <c r="AP9201" s="33"/>
      <c r="AQ9201">
        <v>80417</v>
      </c>
      <c r="AR9201" s="33" t="s">
        <v>1736</v>
      </c>
    </row>
    <row r="9202" spans="1:44" x14ac:dyDescent="0.25">
      <c r="A9202" s="33">
        <v>11086</v>
      </c>
      <c r="B9202" s="33" t="s">
        <v>990</v>
      </c>
      <c r="C9202" s="33">
        <v>180</v>
      </c>
      <c r="D9202" s="33" t="s">
        <v>851</v>
      </c>
      <c r="E9202" s="33"/>
      <c r="F9202" s="33" t="s">
        <v>859</v>
      </c>
      <c r="G9202" s="34">
        <v>5</v>
      </c>
      <c r="H9202" s="33">
        <v>12</v>
      </c>
      <c r="I9202" s="33">
        <v>5.16</v>
      </c>
      <c r="J9202" s="33">
        <v>5.07</v>
      </c>
      <c r="K9202" s="37"/>
      <c r="L9202" s="35">
        <v>1.5801180527255412</v>
      </c>
      <c r="M9202" s="33"/>
      <c r="N9202" s="33">
        <v>76.739000000000004</v>
      </c>
      <c r="O9202" s="33">
        <v>31.029</v>
      </c>
      <c r="P9202" s="33">
        <v>5.9219999999999997</v>
      </c>
      <c r="Q9202" s="33">
        <v>3.278</v>
      </c>
      <c r="R9202" s="33">
        <v>3.8969999999999998</v>
      </c>
      <c r="S9202" s="33"/>
      <c r="T9202" s="33"/>
      <c r="U9202" s="33"/>
      <c r="V9202" s="33"/>
      <c r="W9202" s="33"/>
      <c r="Y9202" s="33">
        <v>0</v>
      </c>
      <c r="Z9202" s="33">
        <v>0</v>
      </c>
      <c r="AA9202" s="33">
        <v>0</v>
      </c>
      <c r="AB9202" s="33"/>
      <c r="AC9202" s="33">
        <v>1.7010000000000001</v>
      </c>
      <c r="AD9202" s="33"/>
      <c r="AE9202" s="33"/>
      <c r="AF9202" s="33">
        <v>0</v>
      </c>
      <c r="AG9202" s="33"/>
      <c r="AH9202" s="33"/>
      <c r="AI9202" s="33">
        <v>2.8010000000000002</v>
      </c>
      <c r="AJ9202" s="33" t="s">
        <v>413</v>
      </c>
      <c r="AK9202" s="36">
        <v>30.87</v>
      </c>
      <c r="AL9202" s="36">
        <v>110.97</v>
      </c>
      <c r="AM9202" s="33">
        <v>220</v>
      </c>
      <c r="AN9202" s="37"/>
      <c r="AP9202" s="33"/>
      <c r="AQ9202">
        <v>80417</v>
      </c>
      <c r="AR9202" s="33" t="s">
        <v>1736</v>
      </c>
    </row>
    <row r="9203" spans="1:44" x14ac:dyDescent="0.25">
      <c r="A9203" s="33">
        <v>11087</v>
      </c>
      <c r="B9203" s="33" t="s">
        <v>1019</v>
      </c>
      <c r="C9203" s="33">
        <v>121</v>
      </c>
      <c r="D9203" s="33" t="s">
        <v>1015</v>
      </c>
      <c r="E9203" s="33"/>
      <c r="F9203" s="33" t="s">
        <v>859</v>
      </c>
      <c r="G9203" s="34"/>
      <c r="H9203" s="33">
        <v>8</v>
      </c>
      <c r="I9203" s="33"/>
      <c r="J9203" s="33"/>
      <c r="K9203" s="37"/>
      <c r="L9203" s="35"/>
      <c r="M9203" s="33"/>
      <c r="N9203" s="33"/>
      <c r="O9203" s="33">
        <v>69.974000000000004</v>
      </c>
      <c r="P9203" s="33"/>
      <c r="Q9203" s="33">
        <v>10.286999999999999</v>
      </c>
      <c r="R9203" s="33">
        <v>4.47</v>
      </c>
      <c r="S9203" s="33"/>
      <c r="T9203" s="33"/>
      <c r="U9203" s="33"/>
      <c r="V9203" s="33"/>
      <c r="W9203" s="33"/>
      <c r="Y9203" s="33">
        <v>2.746</v>
      </c>
      <c r="Z9203" s="33"/>
      <c r="AA9203" s="33"/>
      <c r="AB9203" s="33"/>
      <c r="AC9203" s="33">
        <v>1.19</v>
      </c>
      <c r="AD9203" s="33"/>
      <c r="AE9203" s="33"/>
      <c r="AF9203" s="33"/>
      <c r="AG9203" s="33">
        <v>5.1559999999999997</v>
      </c>
      <c r="AH9203" s="33"/>
      <c r="AI9203" s="33"/>
      <c r="AJ9203" s="33" t="s">
        <v>413</v>
      </c>
      <c r="AK9203" s="36">
        <v>22.68</v>
      </c>
      <c r="AL9203" s="36">
        <v>112.9</v>
      </c>
      <c r="AM9203" s="33">
        <v>70</v>
      </c>
      <c r="AN9203" s="37"/>
      <c r="AP9203" s="33"/>
      <c r="AQ9203">
        <v>40149</v>
      </c>
      <c r="AR9203" s="33" t="s">
        <v>1737</v>
      </c>
    </row>
    <row r="9204" spans="1:44" x14ac:dyDescent="0.25">
      <c r="A9204" s="33">
        <v>11088</v>
      </c>
      <c r="B9204" s="33" t="s">
        <v>167</v>
      </c>
      <c r="C9204" s="33">
        <v>180</v>
      </c>
      <c r="D9204" s="1" t="s">
        <v>148</v>
      </c>
      <c r="E9204" s="33"/>
      <c r="F9204" s="33" t="s">
        <v>859</v>
      </c>
      <c r="G9204" s="34"/>
      <c r="H9204" s="33">
        <v>6</v>
      </c>
      <c r="I9204" s="33">
        <v>2.92</v>
      </c>
      <c r="J9204" s="33">
        <v>4.0999999999999996</v>
      </c>
      <c r="K9204" s="37"/>
      <c r="L9204" s="35"/>
      <c r="M9204" s="33"/>
      <c r="N9204" s="33">
        <v>48.56</v>
      </c>
      <c r="O9204" s="33">
        <v>18.91</v>
      </c>
      <c r="P9204" s="33"/>
      <c r="Q9204" s="33">
        <v>8.39</v>
      </c>
      <c r="R9204" s="33">
        <v>18.86</v>
      </c>
      <c r="S9204" s="33"/>
      <c r="T9204" s="33"/>
      <c r="U9204" s="33"/>
      <c r="V9204" s="33"/>
      <c r="W9204" s="33"/>
      <c r="Y9204" s="33"/>
      <c r="Z9204" s="33"/>
      <c r="AA9204" s="33"/>
      <c r="AB9204" s="33"/>
      <c r="AC9204" s="33"/>
      <c r="AD9204" s="33"/>
      <c r="AE9204" s="33"/>
      <c r="AF9204" s="33"/>
      <c r="AG9204" s="33"/>
      <c r="AH9204" s="33"/>
      <c r="AI9204" s="33"/>
      <c r="AJ9204" s="33" t="s">
        <v>413</v>
      </c>
      <c r="AK9204" s="36">
        <v>31.92</v>
      </c>
      <c r="AL9204" s="36">
        <v>119.13</v>
      </c>
      <c r="AM9204" s="33">
        <v>15</v>
      </c>
      <c r="AN9204" s="37"/>
      <c r="AP9204" s="33"/>
      <c r="AQ9204">
        <v>80415</v>
      </c>
      <c r="AR9204" s="33" t="s">
        <v>1738</v>
      </c>
    </row>
    <row r="9205" spans="1:44" x14ac:dyDescent="0.25">
      <c r="A9205" s="33">
        <v>11089</v>
      </c>
      <c r="B9205" s="33" t="s">
        <v>167</v>
      </c>
      <c r="C9205" s="33">
        <v>180</v>
      </c>
      <c r="D9205" s="1" t="s">
        <v>148</v>
      </c>
      <c r="E9205" s="33"/>
      <c r="F9205" s="33" t="s">
        <v>859</v>
      </c>
      <c r="G9205" s="34"/>
      <c r="H9205" s="33">
        <v>6</v>
      </c>
      <c r="I9205" s="33">
        <v>3.39</v>
      </c>
      <c r="J9205" s="33">
        <v>4.4000000000000004</v>
      </c>
      <c r="K9205" s="37"/>
      <c r="L9205" s="35"/>
      <c r="M9205" s="33"/>
      <c r="N9205" s="33">
        <v>35.06</v>
      </c>
      <c r="O9205" s="33">
        <v>25.51</v>
      </c>
      <c r="P9205" s="33"/>
      <c r="Q9205" s="33">
        <v>11.190000000000001</v>
      </c>
      <c r="R9205" s="33">
        <v>25.05</v>
      </c>
      <c r="S9205" s="33"/>
      <c r="T9205" s="33"/>
      <c r="U9205" s="33"/>
      <c r="V9205" s="33"/>
      <c r="W9205" s="33"/>
      <c r="Y9205" s="33"/>
      <c r="Z9205" s="33"/>
      <c r="AA9205" s="33"/>
      <c r="AB9205" s="33"/>
      <c r="AC9205" s="33"/>
      <c r="AD9205" s="33"/>
      <c r="AE9205" s="33"/>
      <c r="AF9205" s="33"/>
      <c r="AG9205" s="33"/>
      <c r="AH9205" s="33"/>
      <c r="AI9205" s="33"/>
      <c r="AJ9205" s="33" t="s">
        <v>413</v>
      </c>
      <c r="AK9205" s="36">
        <v>31.92</v>
      </c>
      <c r="AL9205" s="36">
        <v>119.13</v>
      </c>
      <c r="AM9205" s="33">
        <v>15</v>
      </c>
      <c r="AN9205" s="37"/>
      <c r="AP9205" s="33"/>
      <c r="AQ9205">
        <v>80415</v>
      </c>
      <c r="AR9205" s="33" t="s">
        <v>1738</v>
      </c>
    </row>
    <row r="9206" spans="1:44" x14ac:dyDescent="0.25">
      <c r="A9206" s="33">
        <v>11090</v>
      </c>
      <c r="B9206" s="33" t="s">
        <v>167</v>
      </c>
      <c r="C9206" s="33">
        <v>180</v>
      </c>
      <c r="D9206" s="1" t="s">
        <v>148</v>
      </c>
      <c r="E9206" s="33"/>
      <c r="F9206" s="33" t="s">
        <v>859</v>
      </c>
      <c r="G9206" s="34"/>
      <c r="H9206" s="33">
        <v>6</v>
      </c>
      <c r="I9206" s="33">
        <v>2.57</v>
      </c>
      <c r="J9206" s="33">
        <v>4</v>
      </c>
      <c r="K9206" s="37"/>
      <c r="L9206" s="35"/>
      <c r="M9206" s="33"/>
      <c r="N9206" s="33">
        <v>17.62</v>
      </c>
      <c r="O9206" s="33">
        <v>9.9600000000000009</v>
      </c>
      <c r="P9206" s="33"/>
      <c r="Q9206" s="33">
        <v>4.75</v>
      </c>
      <c r="R9206" s="33">
        <v>10.77</v>
      </c>
      <c r="S9206" s="33"/>
      <c r="T9206" s="33"/>
      <c r="U9206" s="33"/>
      <c r="V9206" s="33"/>
      <c r="W9206" s="33"/>
      <c r="Y9206" s="33"/>
      <c r="Z9206" s="33"/>
      <c r="AA9206" s="33"/>
      <c r="AB9206" s="33"/>
      <c r="AC9206" s="33"/>
      <c r="AD9206" s="33"/>
      <c r="AE9206" s="33"/>
      <c r="AF9206" s="33"/>
      <c r="AG9206" s="33"/>
      <c r="AH9206" s="33"/>
      <c r="AI9206" s="33"/>
      <c r="AJ9206" s="33" t="s">
        <v>413</v>
      </c>
      <c r="AK9206" s="36">
        <v>31.92</v>
      </c>
      <c r="AL9206" s="36">
        <v>119.13</v>
      </c>
      <c r="AM9206" s="33">
        <v>15</v>
      </c>
      <c r="AN9206" s="37"/>
      <c r="AP9206" s="33"/>
      <c r="AQ9206">
        <v>80415</v>
      </c>
      <c r="AR9206" s="33" t="s">
        <v>1738</v>
      </c>
    </row>
    <row r="9207" spans="1:44" x14ac:dyDescent="0.25">
      <c r="A9207" s="33">
        <v>11091</v>
      </c>
      <c r="B9207" s="33" t="s">
        <v>167</v>
      </c>
      <c r="C9207" s="33">
        <v>180</v>
      </c>
      <c r="D9207" s="1" t="s">
        <v>148</v>
      </c>
      <c r="E9207" s="33"/>
      <c r="F9207" s="33" t="s">
        <v>859</v>
      </c>
      <c r="G9207" s="34"/>
      <c r="H9207" s="33">
        <v>6</v>
      </c>
      <c r="I9207" s="33">
        <v>3.75</v>
      </c>
      <c r="J9207" s="33">
        <v>5.3</v>
      </c>
      <c r="K9207" s="37"/>
      <c r="L9207" s="35"/>
      <c r="M9207" s="33"/>
      <c r="N9207" s="33">
        <v>28.82</v>
      </c>
      <c r="O9207" s="33">
        <v>13.55</v>
      </c>
      <c r="P9207" s="33"/>
      <c r="Q9207" s="33">
        <v>5.0300000000000011</v>
      </c>
      <c r="R9207" s="33">
        <v>11.36</v>
      </c>
      <c r="S9207" s="33"/>
      <c r="T9207" s="33"/>
      <c r="U9207" s="33"/>
      <c r="V9207" s="33"/>
      <c r="W9207" s="33"/>
      <c r="Y9207" s="33"/>
      <c r="Z9207" s="33"/>
      <c r="AA9207" s="33"/>
      <c r="AB9207" s="33"/>
      <c r="AC9207" s="33"/>
      <c r="AD9207" s="33"/>
      <c r="AE9207" s="33"/>
      <c r="AF9207" s="33"/>
      <c r="AG9207" s="33"/>
      <c r="AH9207" s="33"/>
      <c r="AI9207" s="33"/>
      <c r="AJ9207" s="33" t="s">
        <v>413</v>
      </c>
      <c r="AK9207" s="36">
        <v>31.92</v>
      </c>
      <c r="AL9207" s="36">
        <v>119.13</v>
      </c>
      <c r="AM9207" s="33">
        <v>15</v>
      </c>
      <c r="AN9207" s="37"/>
      <c r="AP9207" s="33"/>
      <c r="AQ9207">
        <v>80415</v>
      </c>
      <c r="AR9207" s="33" t="s">
        <v>1738</v>
      </c>
    </row>
    <row r="9208" spans="1:44" x14ac:dyDescent="0.25">
      <c r="A9208" s="33">
        <v>11092</v>
      </c>
      <c r="B9208" s="33" t="s">
        <v>167</v>
      </c>
      <c r="C9208" s="33">
        <v>180</v>
      </c>
      <c r="D9208" s="1" t="s">
        <v>148</v>
      </c>
      <c r="E9208" s="33"/>
      <c r="F9208" s="33" t="s">
        <v>859</v>
      </c>
      <c r="G9208" s="34"/>
      <c r="H9208" s="33">
        <v>6</v>
      </c>
      <c r="I9208" s="33">
        <v>4.4400000000000004</v>
      </c>
      <c r="J9208" s="33">
        <v>6.3</v>
      </c>
      <c r="K9208" s="37"/>
      <c r="L9208" s="35"/>
      <c r="M9208" s="33"/>
      <c r="N9208" s="33">
        <v>44.73</v>
      </c>
      <c r="O9208" s="33">
        <v>16.32</v>
      </c>
      <c r="P9208" s="33"/>
      <c r="Q9208" s="33">
        <v>5.6199999999999992</v>
      </c>
      <c r="R9208" s="33">
        <v>11.13</v>
      </c>
      <c r="S9208" s="33"/>
      <c r="T9208" s="33"/>
      <c r="U9208" s="33"/>
      <c r="V9208" s="33"/>
      <c r="W9208" s="33"/>
      <c r="Y9208" s="33"/>
      <c r="Z9208" s="33"/>
      <c r="AA9208" s="33"/>
      <c r="AB9208" s="33"/>
      <c r="AC9208" s="33"/>
      <c r="AD9208" s="33"/>
      <c r="AE9208" s="33"/>
      <c r="AF9208" s="33"/>
      <c r="AG9208" s="33"/>
      <c r="AH9208" s="33"/>
      <c r="AI9208" s="33"/>
      <c r="AJ9208" s="33" t="s">
        <v>413</v>
      </c>
      <c r="AK9208" s="36">
        <v>31.92</v>
      </c>
      <c r="AL9208" s="36">
        <v>119.13</v>
      </c>
      <c r="AM9208" s="33">
        <v>15</v>
      </c>
      <c r="AN9208" s="37"/>
      <c r="AP9208" s="33"/>
      <c r="AQ9208">
        <v>80415</v>
      </c>
      <c r="AR9208" s="33" t="s">
        <v>1738</v>
      </c>
    </row>
    <row r="9209" spans="1:44" x14ac:dyDescent="0.25">
      <c r="A9209" s="33">
        <v>11093</v>
      </c>
      <c r="B9209" s="33" t="s">
        <v>167</v>
      </c>
      <c r="C9209" s="33">
        <v>180</v>
      </c>
      <c r="D9209" s="1" t="s">
        <v>148</v>
      </c>
      <c r="E9209" s="33"/>
      <c r="F9209" s="33" t="s">
        <v>859</v>
      </c>
      <c r="G9209" s="34"/>
      <c r="H9209" s="33">
        <v>6</v>
      </c>
      <c r="I9209" s="33">
        <v>1.83</v>
      </c>
      <c r="J9209" s="33">
        <v>1.6</v>
      </c>
      <c r="K9209" s="37"/>
      <c r="L9209" s="35"/>
      <c r="M9209" s="33"/>
      <c r="N9209" s="33">
        <v>4.03</v>
      </c>
      <c r="O9209" s="33">
        <v>3.69</v>
      </c>
      <c r="P9209" s="33"/>
      <c r="Q9209" s="33">
        <v>2.9799999999999995</v>
      </c>
      <c r="R9209" s="33">
        <v>6.62</v>
      </c>
      <c r="S9209" s="33"/>
      <c r="T9209" s="33"/>
      <c r="U9209" s="33"/>
      <c r="V9209" s="33"/>
      <c r="W9209" s="33"/>
      <c r="Y9209" s="33"/>
      <c r="Z9209" s="33"/>
      <c r="AA9209" s="33"/>
      <c r="AB9209" s="33"/>
      <c r="AC9209" s="33"/>
      <c r="AD9209" s="33"/>
      <c r="AE9209" s="33"/>
      <c r="AF9209" s="33"/>
      <c r="AG9209" s="33"/>
      <c r="AH9209" s="33"/>
      <c r="AI9209" s="33"/>
      <c r="AJ9209" s="33" t="s">
        <v>413</v>
      </c>
      <c r="AK9209" s="36">
        <v>31.92</v>
      </c>
      <c r="AL9209" s="36">
        <v>119.13</v>
      </c>
      <c r="AM9209" s="33">
        <v>15</v>
      </c>
      <c r="AN9209" s="37"/>
      <c r="AP9209" s="33"/>
      <c r="AQ9209">
        <v>80415</v>
      </c>
      <c r="AR9209" s="33" t="s">
        <v>1738</v>
      </c>
    </row>
    <row r="9210" spans="1:44" x14ac:dyDescent="0.25">
      <c r="A9210" s="33">
        <v>11094</v>
      </c>
      <c r="B9210" s="33" t="s">
        <v>167</v>
      </c>
      <c r="C9210" s="33">
        <v>180</v>
      </c>
      <c r="D9210" s="1" t="s">
        <v>148</v>
      </c>
      <c r="E9210" s="33"/>
      <c r="F9210" s="33" t="s">
        <v>859</v>
      </c>
      <c r="G9210" s="34"/>
      <c r="H9210" s="33">
        <v>6</v>
      </c>
      <c r="I9210" s="33">
        <v>2.37</v>
      </c>
      <c r="J9210" s="33">
        <v>3.2</v>
      </c>
      <c r="K9210" s="37"/>
      <c r="L9210" s="35"/>
      <c r="M9210" s="33"/>
      <c r="N9210" s="33">
        <v>13.67</v>
      </c>
      <c r="O9210" s="33">
        <v>8.34</v>
      </c>
      <c r="P9210" s="33"/>
      <c r="Q9210" s="33">
        <v>4.3900000000000006</v>
      </c>
      <c r="R9210" s="33">
        <v>9.9499999999999993</v>
      </c>
      <c r="S9210" s="33"/>
      <c r="T9210" s="33"/>
      <c r="U9210" s="33"/>
      <c r="V9210" s="33"/>
      <c r="W9210" s="33"/>
      <c r="Y9210" s="33"/>
      <c r="Z9210" s="33"/>
      <c r="AA9210" s="33"/>
      <c r="AB9210" s="33"/>
      <c r="AC9210" s="33"/>
      <c r="AD9210" s="33"/>
      <c r="AE9210" s="33"/>
      <c r="AF9210" s="33"/>
      <c r="AG9210" s="33"/>
      <c r="AH9210" s="33"/>
      <c r="AI9210" s="33"/>
      <c r="AJ9210" s="33" t="s">
        <v>413</v>
      </c>
      <c r="AK9210" s="36">
        <v>31.92</v>
      </c>
      <c r="AL9210" s="36">
        <v>119.13</v>
      </c>
      <c r="AM9210" s="33">
        <v>15</v>
      </c>
      <c r="AN9210" s="37"/>
      <c r="AP9210" s="33"/>
      <c r="AQ9210">
        <v>80415</v>
      </c>
      <c r="AR9210" s="33" t="s">
        <v>1738</v>
      </c>
    </row>
    <row r="9211" spans="1:44" x14ac:dyDescent="0.25">
      <c r="A9211" s="33">
        <v>11095</v>
      </c>
      <c r="B9211" s="33" t="s">
        <v>167</v>
      </c>
      <c r="C9211" s="33">
        <v>180</v>
      </c>
      <c r="D9211" s="1" t="s">
        <v>148</v>
      </c>
      <c r="E9211" s="33"/>
      <c r="F9211" s="33" t="s">
        <v>859</v>
      </c>
      <c r="G9211" s="34"/>
      <c r="H9211" s="33">
        <v>6</v>
      </c>
      <c r="I9211" s="33">
        <v>2.1800000000000002</v>
      </c>
      <c r="J9211" s="33">
        <v>2.5</v>
      </c>
      <c r="K9211" s="37"/>
      <c r="L9211" s="35"/>
      <c r="M9211" s="33"/>
      <c r="N9211" s="33">
        <v>5</v>
      </c>
      <c r="O9211" s="33">
        <v>3.64</v>
      </c>
      <c r="P9211" s="33"/>
      <c r="Q9211" s="33">
        <v>2.2699999999999996</v>
      </c>
      <c r="R9211" s="33">
        <v>5.15</v>
      </c>
      <c r="S9211" s="33"/>
      <c r="T9211" s="33"/>
      <c r="U9211" s="33"/>
      <c r="V9211" s="33"/>
      <c r="W9211" s="33"/>
      <c r="Y9211" s="33"/>
      <c r="Z9211" s="33"/>
      <c r="AA9211" s="33"/>
      <c r="AB9211" s="33"/>
      <c r="AC9211" s="33"/>
      <c r="AD9211" s="33"/>
      <c r="AE9211" s="33"/>
      <c r="AF9211" s="33"/>
      <c r="AG9211" s="33"/>
      <c r="AH9211" s="33"/>
      <c r="AI9211" s="33"/>
      <c r="AJ9211" s="33" t="s">
        <v>413</v>
      </c>
      <c r="AK9211" s="36">
        <v>31.92</v>
      </c>
      <c r="AL9211" s="36">
        <v>119.13</v>
      </c>
      <c r="AM9211" s="33">
        <v>15</v>
      </c>
      <c r="AN9211" s="37"/>
      <c r="AP9211" s="33"/>
      <c r="AQ9211">
        <v>80415</v>
      </c>
      <c r="AR9211" s="33" t="s">
        <v>1738</v>
      </c>
    </row>
    <row r="9212" spans="1:44" x14ac:dyDescent="0.25">
      <c r="A9212" s="33">
        <v>11096</v>
      </c>
      <c r="B9212" s="33" t="s">
        <v>167</v>
      </c>
      <c r="C9212" s="33">
        <v>180</v>
      </c>
      <c r="D9212" s="1" t="s">
        <v>148</v>
      </c>
      <c r="E9212" s="33"/>
      <c r="F9212" s="33" t="s">
        <v>859</v>
      </c>
      <c r="G9212" s="34"/>
      <c r="H9212" s="33">
        <v>6</v>
      </c>
      <c r="I9212" s="33">
        <v>2.09</v>
      </c>
      <c r="J9212" s="33">
        <v>2.4</v>
      </c>
      <c r="K9212" s="37"/>
      <c r="L9212" s="35"/>
      <c r="M9212" s="33"/>
      <c r="N9212" s="33">
        <v>4.5999999999999996</v>
      </c>
      <c r="O9212" s="33">
        <v>3.27</v>
      </c>
      <c r="P9212" s="33"/>
      <c r="Q9212" s="33">
        <v>2.0699999999999994</v>
      </c>
      <c r="R9212" s="33">
        <v>4.6900000000000004</v>
      </c>
      <c r="S9212" s="33"/>
      <c r="T9212" s="33"/>
      <c r="U9212" s="33"/>
      <c r="V9212" s="33"/>
      <c r="W9212" s="33"/>
      <c r="Y9212" s="33"/>
      <c r="Z9212" s="33"/>
      <c r="AA9212" s="33"/>
      <c r="AB9212" s="33"/>
      <c r="AC9212" s="33"/>
      <c r="AD9212" s="33"/>
      <c r="AE9212" s="33"/>
      <c r="AF9212" s="33"/>
      <c r="AG9212" s="33"/>
      <c r="AH9212" s="33"/>
      <c r="AI9212" s="33"/>
      <c r="AJ9212" s="33" t="s">
        <v>413</v>
      </c>
      <c r="AK9212" s="36">
        <v>31.92</v>
      </c>
      <c r="AL9212" s="36">
        <v>119.13</v>
      </c>
      <c r="AM9212" s="33">
        <v>15</v>
      </c>
      <c r="AN9212" s="37"/>
      <c r="AP9212" s="33"/>
      <c r="AQ9212">
        <v>80415</v>
      </c>
      <c r="AR9212" s="33" t="s">
        <v>1738</v>
      </c>
    </row>
    <row r="9213" spans="1:44" x14ac:dyDescent="0.25">
      <c r="A9213" s="33">
        <v>11097</v>
      </c>
      <c r="B9213" s="33" t="s">
        <v>167</v>
      </c>
      <c r="C9213" s="33">
        <v>180</v>
      </c>
      <c r="D9213" s="1" t="s">
        <v>148</v>
      </c>
      <c r="E9213" s="33"/>
      <c r="F9213" s="33" t="s">
        <v>859</v>
      </c>
      <c r="G9213" s="34"/>
      <c r="H9213" s="33">
        <v>6</v>
      </c>
      <c r="I9213" s="33">
        <v>3.87</v>
      </c>
      <c r="J9213" s="33">
        <v>5.9</v>
      </c>
      <c r="K9213" s="37"/>
      <c r="L9213" s="35"/>
      <c r="M9213" s="33"/>
      <c r="N9213" s="33">
        <v>29.33</v>
      </c>
      <c r="O9213" s="33">
        <v>16.32</v>
      </c>
      <c r="P9213" s="33"/>
      <c r="Q9213" s="33">
        <v>5.8199999999999985</v>
      </c>
      <c r="R9213" s="33">
        <v>12.4</v>
      </c>
      <c r="S9213" s="33"/>
      <c r="T9213" s="33"/>
      <c r="U9213" s="33"/>
      <c r="V9213" s="33"/>
      <c r="W9213" s="33"/>
      <c r="Y9213" s="33"/>
      <c r="Z9213" s="33"/>
      <c r="AA9213" s="33"/>
      <c r="AB9213" s="33"/>
      <c r="AC9213" s="33"/>
      <c r="AD9213" s="33"/>
      <c r="AE9213" s="33"/>
      <c r="AF9213" s="33"/>
      <c r="AG9213" s="33"/>
      <c r="AH9213" s="33"/>
      <c r="AI9213" s="33"/>
      <c r="AJ9213" s="33" t="s">
        <v>413</v>
      </c>
      <c r="AK9213" s="36">
        <v>31.92</v>
      </c>
      <c r="AL9213" s="36">
        <v>119.13</v>
      </c>
      <c r="AM9213" s="33">
        <v>15</v>
      </c>
      <c r="AN9213" s="37"/>
      <c r="AP9213" s="33"/>
      <c r="AQ9213">
        <v>80415</v>
      </c>
      <c r="AR9213" s="33" t="s">
        <v>1738</v>
      </c>
    </row>
    <row r="9214" spans="1:44" x14ac:dyDescent="0.25">
      <c r="A9214" s="33">
        <v>11098</v>
      </c>
      <c r="B9214" s="33" t="s">
        <v>167</v>
      </c>
      <c r="C9214" s="33">
        <v>180</v>
      </c>
      <c r="D9214" s="1" t="s">
        <v>148</v>
      </c>
      <c r="E9214" s="33"/>
      <c r="F9214" s="33" t="s">
        <v>859</v>
      </c>
      <c r="G9214" s="34"/>
      <c r="H9214" s="33">
        <v>6</v>
      </c>
      <c r="I9214" s="33">
        <v>3.37</v>
      </c>
      <c r="J9214" s="33">
        <v>4.3</v>
      </c>
      <c r="K9214" s="37"/>
      <c r="L9214" s="35"/>
      <c r="M9214" s="33"/>
      <c r="N9214" s="33">
        <v>17.600000000000001</v>
      </c>
      <c r="O9214" s="33">
        <v>7.32</v>
      </c>
      <c r="P9214" s="33"/>
      <c r="Q9214" s="33">
        <v>3.1400000000000006</v>
      </c>
      <c r="R9214" s="33">
        <v>6.99</v>
      </c>
      <c r="S9214" s="33"/>
      <c r="T9214" s="33"/>
      <c r="U9214" s="33"/>
      <c r="V9214" s="33"/>
      <c r="W9214" s="33"/>
      <c r="Y9214" s="33"/>
      <c r="Z9214" s="33"/>
      <c r="AA9214" s="33"/>
      <c r="AB9214" s="33"/>
      <c r="AC9214" s="33"/>
      <c r="AD9214" s="33"/>
      <c r="AE9214" s="33"/>
      <c r="AF9214" s="33"/>
      <c r="AG9214" s="33"/>
      <c r="AH9214" s="33"/>
      <c r="AI9214" s="33"/>
      <c r="AJ9214" s="33" t="s">
        <v>413</v>
      </c>
      <c r="AK9214" s="36">
        <v>31.92</v>
      </c>
      <c r="AL9214" s="36">
        <v>119.13</v>
      </c>
      <c r="AM9214" s="33">
        <v>15</v>
      </c>
      <c r="AN9214" s="37"/>
      <c r="AP9214" s="33"/>
      <c r="AQ9214">
        <v>80415</v>
      </c>
      <c r="AR9214" s="33" t="s">
        <v>1738</v>
      </c>
    </row>
    <row r="9215" spans="1:44" x14ac:dyDescent="0.25">
      <c r="A9215" s="33">
        <v>11099</v>
      </c>
      <c r="B9215" s="33" t="s">
        <v>167</v>
      </c>
      <c r="C9215" s="33">
        <v>180</v>
      </c>
      <c r="D9215" s="1" t="s">
        <v>148</v>
      </c>
      <c r="E9215" s="33"/>
      <c r="F9215" s="33" t="s">
        <v>859</v>
      </c>
      <c r="G9215" s="34"/>
      <c r="H9215" s="33">
        <v>6</v>
      </c>
      <c r="I9215" s="33">
        <v>3.52</v>
      </c>
      <c r="J9215" s="33">
        <v>4.5</v>
      </c>
      <c r="K9215" s="37"/>
      <c r="L9215" s="35"/>
      <c r="M9215" s="33"/>
      <c r="N9215" s="33">
        <v>26.06</v>
      </c>
      <c r="O9215" s="33">
        <v>6.54</v>
      </c>
      <c r="P9215" s="33"/>
      <c r="Q9215" s="33">
        <v>2.5699999999999994</v>
      </c>
      <c r="R9215" s="33">
        <v>5.61</v>
      </c>
      <c r="S9215" s="33"/>
      <c r="T9215" s="33"/>
      <c r="U9215" s="33"/>
      <c r="V9215" s="33"/>
      <c r="W9215" s="33"/>
      <c r="Y9215" s="33"/>
      <c r="Z9215" s="33"/>
      <c r="AA9215" s="33"/>
      <c r="AB9215" s="33"/>
      <c r="AC9215" s="33"/>
      <c r="AD9215" s="33"/>
      <c r="AE9215" s="33"/>
      <c r="AF9215" s="33"/>
      <c r="AG9215" s="33"/>
      <c r="AH9215" s="33"/>
      <c r="AI9215" s="33"/>
      <c r="AJ9215" s="33" t="s">
        <v>413</v>
      </c>
      <c r="AK9215" s="36">
        <v>31.92</v>
      </c>
      <c r="AL9215" s="36">
        <v>119.13</v>
      </c>
      <c r="AM9215" s="33">
        <v>15</v>
      </c>
      <c r="AN9215" s="37"/>
      <c r="AP9215" s="33"/>
      <c r="AQ9215">
        <v>80415</v>
      </c>
      <c r="AR9215" s="33" t="s">
        <v>1738</v>
      </c>
    </row>
    <row r="9216" spans="1:44" x14ac:dyDescent="0.25">
      <c r="A9216" s="33">
        <v>11100</v>
      </c>
      <c r="B9216" s="33" t="s">
        <v>477</v>
      </c>
      <c r="C9216" s="33">
        <v>101</v>
      </c>
      <c r="D9216" s="33" t="s">
        <v>851</v>
      </c>
      <c r="E9216" s="33"/>
      <c r="F9216" s="33" t="s">
        <v>864</v>
      </c>
      <c r="G9216" s="34"/>
      <c r="H9216" s="33">
        <v>40</v>
      </c>
      <c r="I9216" s="33"/>
      <c r="J9216" s="33"/>
      <c r="K9216" s="37">
        <v>550</v>
      </c>
      <c r="L9216" s="35"/>
      <c r="M9216" s="33"/>
      <c r="N9216" s="33"/>
      <c r="O9216" s="33">
        <v>33.722999999999999</v>
      </c>
      <c r="P9216" s="33">
        <v>4.6420000000000003</v>
      </c>
      <c r="Q9216" s="33">
        <v>14.621</v>
      </c>
      <c r="R9216" s="33">
        <v>5.016</v>
      </c>
      <c r="S9216" s="33"/>
      <c r="T9216" s="33"/>
      <c r="U9216" s="33"/>
      <c r="V9216" s="33"/>
      <c r="W9216" s="33"/>
      <c r="Y9216" s="33"/>
      <c r="Z9216" s="33">
        <v>1.081</v>
      </c>
      <c r="AA9216" s="33"/>
      <c r="AB9216" s="33">
        <v>1.2809999999999999</v>
      </c>
      <c r="AC9216" s="33"/>
      <c r="AD9216" s="33"/>
      <c r="AE9216" s="33"/>
      <c r="AF9216" s="33"/>
      <c r="AG9216" s="33"/>
      <c r="AH9216" s="33"/>
      <c r="AI9216" s="33"/>
      <c r="AJ9216" s="33" t="s">
        <v>413</v>
      </c>
      <c r="AK9216" s="36">
        <v>42.89</v>
      </c>
      <c r="AL9216" s="36">
        <v>129.21</v>
      </c>
      <c r="AM9216" s="33">
        <v>230</v>
      </c>
      <c r="AN9216" s="37"/>
      <c r="AP9216" s="33"/>
      <c r="AQ9216">
        <v>80426</v>
      </c>
      <c r="AR9216" s="33" t="s">
        <v>1739</v>
      </c>
    </row>
    <row r="9217" spans="1:44" x14ac:dyDescent="0.25">
      <c r="A9217" s="33">
        <v>11101</v>
      </c>
      <c r="B9217" s="33" t="s">
        <v>477</v>
      </c>
      <c r="C9217" s="33">
        <v>101</v>
      </c>
      <c r="D9217" s="33" t="s">
        <v>851</v>
      </c>
      <c r="E9217" s="33"/>
      <c r="F9217" s="33" t="s">
        <v>864</v>
      </c>
      <c r="G9217" s="34"/>
      <c r="H9217" s="33">
        <v>40</v>
      </c>
      <c r="I9217" s="33"/>
      <c r="J9217" s="33"/>
      <c r="K9217" s="37">
        <v>700</v>
      </c>
      <c r="L9217" s="35"/>
      <c r="M9217" s="33"/>
      <c r="N9217" s="33"/>
      <c r="O9217" s="33">
        <v>51.302999999999997</v>
      </c>
      <c r="P9217" s="33">
        <v>6.8949999999999996</v>
      </c>
      <c r="Q9217" s="33">
        <v>16.606999999999999</v>
      </c>
      <c r="R9217" s="33">
        <v>6.2279999999999998</v>
      </c>
      <c r="S9217" s="33"/>
      <c r="T9217" s="33"/>
      <c r="U9217" s="33"/>
      <c r="V9217" s="33"/>
      <c r="W9217" s="33"/>
      <c r="Y9217" s="33"/>
      <c r="Z9217" s="33">
        <v>0.88300000000000001</v>
      </c>
      <c r="AA9217" s="33"/>
      <c r="AB9217" s="33">
        <v>0.751</v>
      </c>
      <c r="AC9217" s="33"/>
      <c r="AD9217" s="33"/>
      <c r="AE9217" s="33"/>
      <c r="AF9217" s="33"/>
      <c r="AG9217" s="33"/>
      <c r="AH9217" s="33"/>
      <c r="AI9217" s="33"/>
      <c r="AJ9217" s="33" t="s">
        <v>413</v>
      </c>
      <c r="AK9217" s="36">
        <v>42.89</v>
      </c>
      <c r="AL9217" s="36">
        <v>129.21</v>
      </c>
      <c r="AM9217" s="33">
        <v>230</v>
      </c>
      <c r="AN9217" s="37"/>
      <c r="AP9217" s="33"/>
      <c r="AQ9217">
        <v>80426</v>
      </c>
      <c r="AR9217" s="33" t="s">
        <v>1739</v>
      </c>
    </row>
    <row r="9218" spans="1:44" x14ac:dyDescent="0.25">
      <c r="A9218" s="33">
        <v>11102</v>
      </c>
      <c r="B9218" s="33" t="s">
        <v>477</v>
      </c>
      <c r="C9218" s="33">
        <v>101</v>
      </c>
      <c r="D9218" s="33" t="s">
        <v>851</v>
      </c>
      <c r="E9218" s="33"/>
      <c r="F9218" s="33" t="s">
        <v>864</v>
      </c>
      <c r="G9218" s="34"/>
      <c r="H9218" s="33">
        <v>40</v>
      </c>
      <c r="I9218" s="33"/>
      <c r="J9218" s="33"/>
      <c r="K9218" s="37">
        <v>900</v>
      </c>
      <c r="L9218" s="35"/>
      <c r="M9218" s="33"/>
      <c r="N9218" s="33"/>
      <c r="O9218" s="33">
        <v>64.97</v>
      </c>
      <c r="P9218" s="33">
        <v>9.0009999999999994</v>
      </c>
      <c r="Q9218" s="33">
        <v>17.201000000000001</v>
      </c>
      <c r="R9218" s="33">
        <v>6.5919999999999996</v>
      </c>
      <c r="S9218" s="33"/>
      <c r="T9218" s="33"/>
      <c r="U9218" s="33"/>
      <c r="V9218" s="33"/>
      <c r="W9218" s="33"/>
      <c r="Y9218" s="33"/>
      <c r="Z9218" s="33">
        <v>0.79500000000000004</v>
      </c>
      <c r="AA9218" s="33"/>
      <c r="AB9218" s="33">
        <v>0.59899999999999998</v>
      </c>
      <c r="AC9218" s="33"/>
      <c r="AD9218" s="33"/>
      <c r="AE9218" s="33"/>
      <c r="AF9218" s="33"/>
      <c r="AG9218" s="33"/>
      <c r="AH9218" s="33"/>
      <c r="AI9218" s="33"/>
      <c r="AJ9218" s="33" t="s">
        <v>413</v>
      </c>
      <c r="AK9218" s="36">
        <v>42.89</v>
      </c>
      <c r="AL9218" s="36">
        <v>129.21</v>
      </c>
      <c r="AM9218" s="33">
        <v>230</v>
      </c>
      <c r="AN9218" s="37"/>
      <c r="AP9218" s="33"/>
      <c r="AQ9218">
        <v>80426</v>
      </c>
      <c r="AR9218" s="33" t="s">
        <v>1739</v>
      </c>
    </row>
    <row r="9219" spans="1:44" x14ac:dyDescent="0.25">
      <c r="A9219" s="33">
        <v>11103</v>
      </c>
      <c r="B9219" s="33" t="s">
        <v>477</v>
      </c>
      <c r="C9219" s="33">
        <v>101</v>
      </c>
      <c r="D9219" s="33" t="s">
        <v>851</v>
      </c>
      <c r="E9219" s="33"/>
      <c r="F9219" s="33" t="s">
        <v>864</v>
      </c>
      <c r="G9219" s="34"/>
      <c r="H9219" s="33">
        <v>40</v>
      </c>
      <c r="I9219" s="33"/>
      <c r="J9219" s="33"/>
      <c r="K9219" s="37">
        <v>1200</v>
      </c>
      <c r="L9219" s="35"/>
      <c r="M9219" s="33"/>
      <c r="N9219" s="33"/>
      <c r="O9219" s="33">
        <v>78.364000000000004</v>
      </c>
      <c r="P9219" s="33">
        <v>12.009</v>
      </c>
      <c r="Q9219" s="33">
        <v>16.690000000000001</v>
      </c>
      <c r="R9219" s="33">
        <v>6.7169999999999996</v>
      </c>
      <c r="S9219" s="33"/>
      <c r="T9219" s="33"/>
      <c r="U9219" s="33"/>
      <c r="V9219" s="33"/>
      <c r="W9219" s="33"/>
      <c r="Y9219" s="33"/>
      <c r="Z9219" s="33">
        <v>0.53</v>
      </c>
      <c r="AA9219" s="33"/>
      <c r="AB9219" s="33">
        <v>0.36199999999999999</v>
      </c>
      <c r="AC9219" s="33"/>
      <c r="AD9219" s="33"/>
      <c r="AE9219" s="33"/>
      <c r="AF9219" s="33"/>
      <c r="AG9219" s="33"/>
      <c r="AH9219" s="33"/>
      <c r="AI9219" s="33"/>
      <c r="AJ9219" s="33" t="s">
        <v>413</v>
      </c>
      <c r="AK9219" s="36">
        <v>42.89</v>
      </c>
      <c r="AL9219" s="36">
        <v>129.21</v>
      </c>
      <c r="AM9219" s="33">
        <v>230</v>
      </c>
      <c r="AN9219" s="37"/>
      <c r="AP9219" s="33"/>
      <c r="AQ9219">
        <v>80426</v>
      </c>
      <c r="AR9219" s="33" t="s">
        <v>1739</v>
      </c>
    </row>
    <row r="9220" spans="1:44" x14ac:dyDescent="0.25">
      <c r="A9220" s="33">
        <v>11104</v>
      </c>
      <c r="B9220" s="33" t="s">
        <v>477</v>
      </c>
      <c r="C9220" s="33">
        <v>101</v>
      </c>
      <c r="D9220" s="33" t="s">
        <v>851</v>
      </c>
      <c r="E9220" s="33"/>
      <c r="F9220" s="33" t="s">
        <v>864</v>
      </c>
      <c r="G9220" s="34"/>
      <c r="H9220" s="33">
        <v>40</v>
      </c>
      <c r="I9220" s="33"/>
      <c r="J9220" s="33"/>
      <c r="K9220" s="37">
        <v>1350</v>
      </c>
      <c r="L9220" s="35"/>
      <c r="M9220" s="33"/>
      <c r="N9220" s="33"/>
      <c r="O9220" s="33">
        <v>103.667</v>
      </c>
      <c r="P9220" s="33">
        <v>15.88</v>
      </c>
      <c r="Q9220" s="33">
        <v>16.770000000000003</v>
      </c>
      <c r="R9220" s="33">
        <v>6.6059999999999999</v>
      </c>
      <c r="S9220" s="33"/>
      <c r="T9220" s="33"/>
      <c r="U9220" s="33"/>
      <c r="V9220" s="33"/>
      <c r="W9220" s="33"/>
      <c r="Y9220" s="33"/>
      <c r="Z9220" s="33">
        <v>0.17799999999999999</v>
      </c>
      <c r="AA9220" s="33"/>
      <c r="AB9220" s="33">
        <v>0.16800000000000001</v>
      </c>
      <c r="AC9220" s="33"/>
      <c r="AD9220" s="33"/>
      <c r="AE9220" s="33"/>
      <c r="AF9220" s="33"/>
      <c r="AG9220" s="33"/>
      <c r="AH9220" s="33"/>
      <c r="AI9220" s="33"/>
      <c r="AJ9220" s="33" t="s">
        <v>413</v>
      </c>
      <c r="AK9220" s="36">
        <v>42.89</v>
      </c>
      <c r="AL9220" s="36">
        <v>129.21</v>
      </c>
      <c r="AM9220" s="33">
        <v>230</v>
      </c>
      <c r="AN9220" s="37"/>
      <c r="AP9220" s="33"/>
      <c r="AQ9220">
        <v>80426</v>
      </c>
      <c r="AR9220" s="33" t="s">
        <v>1739</v>
      </c>
    </row>
    <row r="9221" spans="1:44" x14ac:dyDescent="0.25">
      <c r="A9221" s="33">
        <v>11105</v>
      </c>
      <c r="B9221" s="33" t="s">
        <v>771</v>
      </c>
      <c r="C9221" s="33">
        <v>180</v>
      </c>
      <c r="D9221" s="1" t="s">
        <v>1203</v>
      </c>
      <c r="E9221" s="33"/>
      <c r="F9221" s="33" t="s">
        <v>859</v>
      </c>
      <c r="G9221" s="34"/>
      <c r="H9221" s="33">
        <v>16</v>
      </c>
      <c r="I9221" s="33">
        <v>15.8</v>
      </c>
      <c r="J9221" s="33">
        <v>21.6</v>
      </c>
      <c r="K9221" s="37">
        <v>1300</v>
      </c>
      <c r="L9221" s="35"/>
      <c r="M9221" s="33"/>
      <c r="N9221" s="33">
        <v>415.71800000000002</v>
      </c>
      <c r="O9221" s="33">
        <v>90.77</v>
      </c>
      <c r="P9221" s="33">
        <v>11.68</v>
      </c>
      <c r="Q9221" s="33">
        <v>33.620000000000005</v>
      </c>
      <c r="R9221" s="33">
        <v>4.4800000000000004</v>
      </c>
      <c r="S9221" s="33"/>
      <c r="T9221" s="33"/>
      <c r="U9221" s="33"/>
      <c r="V9221" s="33"/>
      <c r="W9221" s="33"/>
      <c r="Y9221" s="33"/>
      <c r="Z9221" s="33"/>
      <c r="AA9221" s="33"/>
      <c r="AB9221" s="33"/>
      <c r="AC9221" s="33"/>
      <c r="AD9221" s="33"/>
      <c r="AE9221" s="33"/>
      <c r="AF9221" s="33"/>
      <c r="AG9221" s="33"/>
      <c r="AH9221" s="33"/>
      <c r="AI9221" s="33"/>
      <c r="AJ9221" s="33" t="s">
        <v>413</v>
      </c>
      <c r="AK9221" s="36">
        <v>28.39</v>
      </c>
      <c r="AL9221" s="36">
        <v>114.12</v>
      </c>
      <c r="AM9221" s="33">
        <v>900</v>
      </c>
      <c r="AN9221" s="37"/>
      <c r="AP9221" s="33"/>
      <c r="AQ9221">
        <v>40118</v>
      </c>
      <c r="AR9221" s="33" t="s">
        <v>1740</v>
      </c>
    </row>
    <row r="9222" spans="1:44" x14ac:dyDescent="0.25">
      <c r="A9222" s="33">
        <v>11106</v>
      </c>
      <c r="B9222" s="33" t="s">
        <v>1063</v>
      </c>
      <c r="C9222" s="33">
        <v>180</v>
      </c>
      <c r="D9222" s="33"/>
      <c r="E9222" s="33"/>
      <c r="F9222" s="33" t="s">
        <v>864</v>
      </c>
      <c r="G9222" s="34"/>
      <c r="H9222" s="33">
        <v>20</v>
      </c>
      <c r="I9222" s="33"/>
      <c r="J9222" s="33"/>
      <c r="K9222" s="37"/>
      <c r="L9222" s="35"/>
      <c r="M9222" s="33"/>
      <c r="N9222" s="33"/>
      <c r="O9222" s="33">
        <v>25.02</v>
      </c>
      <c r="P9222" s="33"/>
      <c r="Q9222" s="33">
        <v>8.1</v>
      </c>
      <c r="R9222" s="33">
        <v>6.41</v>
      </c>
      <c r="S9222" s="33"/>
      <c r="T9222" s="33"/>
      <c r="U9222" s="33"/>
      <c r="V9222" s="33"/>
      <c r="W9222" s="33"/>
      <c r="Y9222" s="33"/>
      <c r="Z9222" s="33"/>
      <c r="AA9222" s="33"/>
      <c r="AB9222" s="33"/>
      <c r="AC9222" s="33"/>
      <c r="AD9222" s="33"/>
      <c r="AE9222" s="33"/>
      <c r="AF9222" s="33"/>
      <c r="AG9222" s="33"/>
      <c r="AH9222" s="33"/>
      <c r="AI9222" s="33"/>
      <c r="AJ9222" s="33" t="s">
        <v>413</v>
      </c>
      <c r="AK9222" s="36">
        <v>26.43</v>
      </c>
      <c r="AL9222" s="36">
        <v>106.67</v>
      </c>
      <c r="AM9222" s="33">
        <v>1070</v>
      </c>
      <c r="AN9222" s="37"/>
      <c r="AP9222" s="33"/>
      <c r="AQ9222">
        <v>80101</v>
      </c>
      <c r="AR9222" s="33" t="s">
        <v>1741</v>
      </c>
    </row>
    <row r="9223" spans="1:44" x14ac:dyDescent="0.25">
      <c r="A9223" s="33">
        <v>11107</v>
      </c>
      <c r="B9223" s="33" t="s">
        <v>1067</v>
      </c>
      <c r="C9223" s="33">
        <v>180</v>
      </c>
      <c r="D9223" s="33"/>
      <c r="E9223" s="33"/>
      <c r="F9223" s="33" t="s">
        <v>859</v>
      </c>
      <c r="G9223" s="34"/>
      <c r="H9223" s="33">
        <v>6</v>
      </c>
      <c r="I9223" s="33">
        <v>16.2</v>
      </c>
      <c r="J9223" s="33">
        <v>16.399999999999999</v>
      </c>
      <c r="K9223" s="37">
        <v>900</v>
      </c>
      <c r="L9223" s="35"/>
      <c r="M9223" s="33"/>
      <c r="N9223" s="33">
        <v>142.18799999999999</v>
      </c>
      <c r="O9223" s="33">
        <v>95.355000000000004</v>
      </c>
      <c r="P9223" s="33">
        <v>9.2430000000000003</v>
      </c>
      <c r="Q9223" s="33">
        <v>15.183000000000002</v>
      </c>
      <c r="R9223" s="33">
        <v>4.2569999999999997</v>
      </c>
      <c r="S9223" s="33"/>
      <c r="T9223" s="33"/>
      <c r="U9223" s="33"/>
      <c r="V9223" s="33"/>
      <c r="W9223" s="33"/>
      <c r="Y9223" s="33">
        <v>0</v>
      </c>
      <c r="Z9223" s="33"/>
      <c r="AA9223" s="33"/>
      <c r="AB9223" s="33"/>
      <c r="AC9223" s="33">
        <v>2.5099999999999998</v>
      </c>
      <c r="AD9223" s="33"/>
      <c r="AE9223" s="33"/>
      <c r="AF9223" s="33">
        <v>0</v>
      </c>
      <c r="AG9223" s="33"/>
      <c r="AH9223" s="33"/>
      <c r="AI9223" s="33">
        <v>12.36</v>
      </c>
      <c r="AJ9223" s="33" t="s">
        <v>413</v>
      </c>
      <c r="AK9223" s="36">
        <v>25.87</v>
      </c>
      <c r="AL9223" s="36">
        <v>113.37</v>
      </c>
      <c r="AM9223" s="33">
        <v>300</v>
      </c>
      <c r="AN9223" s="37"/>
      <c r="AO9223" s="33">
        <v>1</v>
      </c>
      <c r="AP9223" s="33"/>
      <c r="AQ9223">
        <v>40118</v>
      </c>
      <c r="AR9223" s="33" t="s">
        <v>1742</v>
      </c>
    </row>
    <row r="9224" spans="1:44" x14ac:dyDescent="0.25">
      <c r="A9224" s="33">
        <v>11108</v>
      </c>
      <c r="B9224" s="33" t="s">
        <v>1067</v>
      </c>
      <c r="C9224" s="33">
        <v>180</v>
      </c>
      <c r="D9224" s="33"/>
      <c r="E9224" s="33"/>
      <c r="F9224" s="33" t="s">
        <v>859</v>
      </c>
      <c r="G9224" s="34"/>
      <c r="H9224" s="33">
        <v>6</v>
      </c>
      <c r="I9224" s="33">
        <v>15.8</v>
      </c>
      <c r="J9224" s="33">
        <v>15.7</v>
      </c>
      <c r="K9224" s="37">
        <v>1125</v>
      </c>
      <c r="L9224" s="35"/>
      <c r="M9224" s="33"/>
      <c r="N9224" s="33">
        <v>158.86500000000001</v>
      </c>
      <c r="O9224" s="33">
        <v>104.28700000000001</v>
      </c>
      <c r="P9224" s="33">
        <v>10.282</v>
      </c>
      <c r="Q9224" s="33">
        <v>16.885999999999999</v>
      </c>
      <c r="R9224" s="33">
        <v>5.1520000000000001</v>
      </c>
      <c r="S9224" s="33"/>
      <c r="T9224" s="33"/>
      <c r="U9224" s="33"/>
      <c r="V9224" s="33"/>
      <c r="W9224" s="33"/>
      <c r="Y9224" s="33">
        <v>0</v>
      </c>
      <c r="Z9224" s="33"/>
      <c r="AA9224" s="33"/>
      <c r="AB9224" s="33"/>
      <c r="AC9224" s="33">
        <v>2.31</v>
      </c>
      <c r="AD9224" s="33"/>
      <c r="AE9224" s="33"/>
      <c r="AF9224" s="33">
        <v>0</v>
      </c>
      <c r="AG9224" s="33"/>
      <c r="AH9224" s="33"/>
      <c r="AI9224" s="33">
        <v>13.21</v>
      </c>
      <c r="AJ9224" s="33" t="s">
        <v>413</v>
      </c>
      <c r="AK9224" s="36">
        <v>25.87</v>
      </c>
      <c r="AL9224" s="36">
        <v>113.37</v>
      </c>
      <c r="AM9224" s="33">
        <v>300</v>
      </c>
      <c r="AN9224" s="37"/>
      <c r="AO9224" s="33">
        <v>1</v>
      </c>
      <c r="AP9224" s="33"/>
      <c r="AQ9224">
        <v>40118</v>
      </c>
      <c r="AR9224" s="33" t="s">
        <v>1742</v>
      </c>
    </row>
    <row r="9225" spans="1:44" x14ac:dyDescent="0.25">
      <c r="A9225" s="33">
        <v>11109</v>
      </c>
      <c r="B9225" s="33" t="s">
        <v>1067</v>
      </c>
      <c r="C9225" s="33">
        <v>180</v>
      </c>
      <c r="D9225" s="33"/>
      <c r="E9225" s="33"/>
      <c r="F9225" s="33" t="s">
        <v>859</v>
      </c>
      <c r="G9225" s="34"/>
      <c r="H9225" s="33">
        <v>6</v>
      </c>
      <c r="I9225" s="33">
        <v>14.6</v>
      </c>
      <c r="J9225" s="33">
        <v>14.5</v>
      </c>
      <c r="K9225" s="37">
        <v>1500</v>
      </c>
      <c r="L9225" s="35"/>
      <c r="M9225" s="33"/>
      <c r="N9225" s="33">
        <v>166.95500000000001</v>
      </c>
      <c r="O9225" s="33">
        <v>104.77500000000001</v>
      </c>
      <c r="P9225" s="33">
        <v>10.725</v>
      </c>
      <c r="Q9225" s="33">
        <v>17.564999999999998</v>
      </c>
      <c r="R9225" s="33">
        <v>6.42</v>
      </c>
      <c r="S9225" s="33"/>
      <c r="T9225" s="33"/>
      <c r="U9225" s="33"/>
      <c r="V9225" s="33"/>
      <c r="W9225" s="33"/>
      <c r="Y9225" s="33">
        <v>0</v>
      </c>
      <c r="Z9225" s="33"/>
      <c r="AA9225" s="33"/>
      <c r="AB9225" s="33"/>
      <c r="AC9225" s="33">
        <v>1.95</v>
      </c>
      <c r="AD9225" s="33"/>
      <c r="AE9225" s="33"/>
      <c r="AF9225" s="33">
        <v>0</v>
      </c>
      <c r="AG9225" s="33"/>
      <c r="AH9225" s="33"/>
      <c r="AI9225" s="33">
        <v>13.79</v>
      </c>
      <c r="AJ9225" s="33" t="s">
        <v>413</v>
      </c>
      <c r="AK9225" s="36">
        <v>25.87</v>
      </c>
      <c r="AL9225" s="36">
        <v>113.37</v>
      </c>
      <c r="AM9225" s="33">
        <v>300</v>
      </c>
      <c r="AN9225" s="37"/>
      <c r="AO9225" s="33">
        <v>1</v>
      </c>
      <c r="AP9225" s="33"/>
      <c r="AQ9225">
        <v>40118</v>
      </c>
      <c r="AR9225" s="33" t="s">
        <v>1742</v>
      </c>
    </row>
    <row r="9226" spans="1:44" x14ac:dyDescent="0.25">
      <c r="A9226" s="33">
        <v>11110</v>
      </c>
      <c r="B9226" s="33" t="s">
        <v>1066</v>
      </c>
      <c r="C9226" s="33">
        <v>180</v>
      </c>
      <c r="D9226" s="33"/>
      <c r="E9226" s="33"/>
      <c r="F9226" s="33" t="s">
        <v>859</v>
      </c>
      <c r="G9226" s="34"/>
      <c r="H9226" s="33">
        <v>5</v>
      </c>
      <c r="I9226" s="33">
        <v>5</v>
      </c>
      <c r="J9226" s="33">
        <v>5.5</v>
      </c>
      <c r="K9226" s="37">
        <v>3400</v>
      </c>
      <c r="L9226" s="35"/>
      <c r="M9226" s="33"/>
      <c r="N9226" s="33">
        <v>19.414000000000001</v>
      </c>
      <c r="O9226" s="33">
        <v>11.33</v>
      </c>
      <c r="P9226" s="33">
        <v>2.96</v>
      </c>
      <c r="Q9226" s="33">
        <v>4.07</v>
      </c>
      <c r="R9226" s="33">
        <v>2.12</v>
      </c>
      <c r="S9226" s="33"/>
      <c r="T9226" s="33"/>
      <c r="U9226" s="33"/>
      <c r="V9226" s="33"/>
      <c r="W9226" s="33"/>
      <c r="Y9226" s="33">
        <v>0.45</v>
      </c>
      <c r="Z9226" s="33"/>
      <c r="AA9226" s="33"/>
      <c r="AB9226" s="33"/>
      <c r="AC9226" s="33">
        <v>1.24</v>
      </c>
      <c r="AD9226" s="33"/>
      <c r="AE9226" s="33"/>
      <c r="AF9226" s="33">
        <v>0</v>
      </c>
      <c r="AG9226" s="33"/>
      <c r="AH9226" s="33"/>
      <c r="AI9226" s="33">
        <v>2.4300000000000002</v>
      </c>
      <c r="AJ9226" s="33" t="s">
        <v>413</v>
      </c>
      <c r="AK9226" s="36">
        <v>26.45</v>
      </c>
      <c r="AL9226" s="36">
        <v>103.4</v>
      </c>
      <c r="AM9226" s="33">
        <v>2150</v>
      </c>
      <c r="AN9226" s="37"/>
      <c r="AP9226" s="33"/>
      <c r="AQ9226">
        <v>80102</v>
      </c>
      <c r="AR9226" s="33" t="s">
        <v>1743</v>
      </c>
    </row>
    <row r="9227" spans="1:44" x14ac:dyDescent="0.25">
      <c r="A9227" s="33">
        <v>11111</v>
      </c>
      <c r="B9227" s="33" t="s">
        <v>167</v>
      </c>
      <c r="C9227" s="33">
        <v>180</v>
      </c>
      <c r="D9227" s="1" t="s">
        <v>148</v>
      </c>
      <c r="E9227" s="33"/>
      <c r="F9227" s="33" t="s">
        <v>859</v>
      </c>
      <c r="G9227" s="34"/>
      <c r="H9227" s="33">
        <v>18</v>
      </c>
      <c r="I9227" s="33"/>
      <c r="J9227" s="33">
        <v>9.1999999999999993</v>
      </c>
      <c r="K9227" s="37">
        <v>3420</v>
      </c>
      <c r="L9227" s="35"/>
      <c r="M9227" s="33"/>
      <c r="N9227" s="33"/>
      <c r="O9227" s="33">
        <v>47.4</v>
      </c>
      <c r="P9227" s="33"/>
      <c r="Q9227" s="33">
        <v>7.1</v>
      </c>
      <c r="R9227" s="33">
        <v>4.5</v>
      </c>
      <c r="S9227" s="33"/>
      <c r="T9227" s="33"/>
      <c r="U9227" s="33"/>
      <c r="V9227" s="33"/>
      <c r="W9227" s="33"/>
      <c r="Y9227" s="33"/>
      <c r="Z9227" s="33"/>
      <c r="AA9227" s="33"/>
      <c r="AB9227" s="33"/>
      <c r="AC9227" s="33"/>
      <c r="AD9227" s="33"/>
      <c r="AE9227" s="33"/>
      <c r="AF9227" s="33"/>
      <c r="AG9227" s="33"/>
      <c r="AH9227" s="33"/>
      <c r="AI9227" s="33"/>
      <c r="AJ9227" s="33" t="s">
        <v>413</v>
      </c>
      <c r="AK9227" s="36">
        <v>26.75</v>
      </c>
      <c r="AL9227" s="36">
        <v>115.07</v>
      </c>
      <c r="AM9227" s="33">
        <v>100</v>
      </c>
      <c r="AN9227" s="37"/>
      <c r="AP9227" s="33"/>
      <c r="AQ9227">
        <v>80415</v>
      </c>
      <c r="AR9227" s="33" t="s">
        <v>1744</v>
      </c>
    </row>
    <row r="9228" spans="1:44" x14ac:dyDescent="0.25">
      <c r="A9228" s="33">
        <v>11112</v>
      </c>
      <c r="B9228" s="33" t="s">
        <v>990</v>
      </c>
      <c r="C9228" s="33">
        <v>180</v>
      </c>
      <c r="D9228" s="33" t="s">
        <v>851</v>
      </c>
      <c r="E9228" s="33"/>
      <c r="F9228" s="33" t="s">
        <v>859</v>
      </c>
      <c r="G9228" s="34"/>
      <c r="H9228" s="33">
        <v>18</v>
      </c>
      <c r="I9228" s="33"/>
      <c r="J9228" s="33">
        <v>13.7</v>
      </c>
      <c r="K9228" s="37">
        <v>1850</v>
      </c>
      <c r="L9228" s="35"/>
      <c r="M9228" s="33"/>
      <c r="N9228" s="33"/>
      <c r="O9228" s="33">
        <v>60.8</v>
      </c>
      <c r="P9228" s="33"/>
      <c r="Q9228" s="33">
        <v>17.8</v>
      </c>
      <c r="R9228" s="33">
        <v>5</v>
      </c>
      <c r="S9228" s="33"/>
      <c r="T9228" s="33"/>
      <c r="U9228" s="33"/>
      <c r="V9228" s="33"/>
      <c r="W9228" s="33"/>
      <c r="Y9228" s="33"/>
      <c r="Z9228" s="33"/>
      <c r="AA9228" s="33"/>
      <c r="AB9228" s="33"/>
      <c r="AC9228" s="33"/>
      <c r="AD9228" s="33"/>
      <c r="AE9228" s="33"/>
      <c r="AF9228" s="33"/>
      <c r="AG9228" s="33"/>
      <c r="AH9228" s="33"/>
      <c r="AI9228" s="33"/>
      <c r="AJ9228" s="33" t="s">
        <v>413</v>
      </c>
      <c r="AK9228" s="36">
        <v>26.75</v>
      </c>
      <c r="AL9228" s="36">
        <v>115.07</v>
      </c>
      <c r="AM9228" s="33">
        <v>100</v>
      </c>
      <c r="AN9228" s="37"/>
      <c r="AP9228" s="33"/>
      <c r="AQ9228">
        <v>80415</v>
      </c>
      <c r="AR9228" s="33" t="s">
        <v>1744</v>
      </c>
    </row>
    <row r="9229" spans="1:44" x14ac:dyDescent="0.25">
      <c r="A9229" s="33">
        <v>11113</v>
      </c>
      <c r="B9229" s="33" t="s">
        <v>1039</v>
      </c>
      <c r="C9229" s="33">
        <v>101</v>
      </c>
      <c r="D9229" s="33" t="s">
        <v>851</v>
      </c>
      <c r="E9229" s="33"/>
      <c r="F9229" s="33" t="s">
        <v>859</v>
      </c>
      <c r="G9229" s="34"/>
      <c r="H9229" s="33">
        <v>18</v>
      </c>
      <c r="I9229" s="33"/>
      <c r="J9229" s="33">
        <v>16.8</v>
      </c>
      <c r="K9229" s="37">
        <v>1475</v>
      </c>
      <c r="L9229" s="35"/>
      <c r="M9229" s="33"/>
      <c r="N9229" s="33"/>
      <c r="O9229" s="33">
        <v>48.1</v>
      </c>
      <c r="P9229" s="33"/>
      <c r="Q9229" s="33">
        <v>16.600000000000001</v>
      </c>
      <c r="R9229" s="33">
        <v>7.4</v>
      </c>
      <c r="S9229" s="33"/>
      <c r="T9229" s="33"/>
      <c r="U9229" s="33"/>
      <c r="V9229" s="33"/>
      <c r="W9229" s="33"/>
      <c r="Y9229" s="33"/>
      <c r="Z9229" s="33"/>
      <c r="AA9229" s="33"/>
      <c r="AB9229" s="33"/>
      <c r="AC9229" s="33"/>
      <c r="AD9229" s="33"/>
      <c r="AE9229" s="33"/>
      <c r="AF9229" s="33"/>
      <c r="AG9229" s="33"/>
      <c r="AH9229" s="33"/>
      <c r="AI9229" s="33"/>
      <c r="AJ9229" s="33" t="s">
        <v>413</v>
      </c>
      <c r="AK9229" s="36">
        <v>26.75</v>
      </c>
      <c r="AL9229" s="36">
        <v>115.07</v>
      </c>
      <c r="AM9229" s="33">
        <v>100</v>
      </c>
      <c r="AN9229" s="37"/>
      <c r="AP9229" s="33"/>
      <c r="AQ9229">
        <v>80415</v>
      </c>
      <c r="AR9229" s="33" t="s">
        <v>1744</v>
      </c>
    </row>
    <row r="9230" spans="1:44" x14ac:dyDescent="0.25">
      <c r="A9230" s="33">
        <v>11114</v>
      </c>
      <c r="B9230" s="33" t="s">
        <v>1040</v>
      </c>
      <c r="C9230" s="33">
        <v>180</v>
      </c>
      <c r="D9230" s="33" t="s">
        <v>851</v>
      </c>
      <c r="E9230" s="33"/>
      <c r="F9230" s="33" t="s">
        <v>859</v>
      </c>
      <c r="G9230" s="34"/>
      <c r="H9230" s="33">
        <v>20</v>
      </c>
      <c r="I9230" s="33"/>
      <c r="J9230" s="33">
        <v>15.14</v>
      </c>
      <c r="K9230" s="37">
        <v>2275</v>
      </c>
      <c r="L9230" s="35"/>
      <c r="M9230" s="33"/>
      <c r="N9230" s="33"/>
      <c r="O9230" s="33">
        <v>52.8</v>
      </c>
      <c r="P9230" s="33"/>
      <c r="Q9230" s="33">
        <v>16.399999999999999</v>
      </c>
      <c r="R9230" s="33">
        <v>6</v>
      </c>
      <c r="S9230" s="33"/>
      <c r="T9230" s="33"/>
      <c r="U9230" s="33"/>
      <c r="V9230" s="33"/>
      <c r="W9230" s="33"/>
      <c r="Y9230" s="33"/>
      <c r="Z9230" s="33"/>
      <c r="AA9230" s="33"/>
      <c r="AB9230" s="33"/>
      <c r="AC9230" s="33"/>
      <c r="AD9230" s="33"/>
      <c r="AE9230" s="33"/>
      <c r="AF9230" s="33"/>
      <c r="AG9230" s="33"/>
      <c r="AH9230" s="33"/>
      <c r="AI9230" s="33"/>
      <c r="AJ9230" s="33" t="s">
        <v>413</v>
      </c>
      <c r="AK9230" s="36">
        <v>26.75</v>
      </c>
      <c r="AL9230" s="36">
        <v>115.07</v>
      </c>
      <c r="AM9230" s="33">
        <v>100</v>
      </c>
      <c r="AN9230" s="37"/>
      <c r="AP9230" s="33"/>
      <c r="AQ9230">
        <v>80415</v>
      </c>
      <c r="AR9230" s="33" t="s">
        <v>1744</v>
      </c>
    </row>
    <row r="9231" spans="1:44" x14ac:dyDescent="0.25">
      <c r="A9231" s="33">
        <v>11115</v>
      </c>
      <c r="B9231" s="33" t="s">
        <v>5294</v>
      </c>
      <c r="C9231" s="33">
        <v>180</v>
      </c>
      <c r="D9231" s="33"/>
      <c r="E9231" s="33"/>
      <c r="F9231" s="33" t="s">
        <v>859</v>
      </c>
      <c r="G9231" s="34"/>
      <c r="H9231" s="33">
        <v>6</v>
      </c>
      <c r="I9231" s="33">
        <v>12.5</v>
      </c>
      <c r="J9231" s="33">
        <v>9.75</v>
      </c>
      <c r="K9231" s="37">
        <v>2220</v>
      </c>
      <c r="L9231" s="35"/>
      <c r="M9231" s="33"/>
      <c r="N9231" s="33">
        <v>95.650999999999996</v>
      </c>
      <c r="O9231" s="33">
        <v>65.941000000000003</v>
      </c>
      <c r="P9231" s="33"/>
      <c r="Q9231" s="33">
        <v>12.96</v>
      </c>
      <c r="R9231" s="33">
        <v>4.68</v>
      </c>
      <c r="S9231" s="33"/>
      <c r="T9231" s="33"/>
      <c r="U9231" s="33"/>
      <c r="V9231" s="33"/>
      <c r="W9231" s="33"/>
      <c r="Y9231" s="33"/>
      <c r="Z9231" s="33"/>
      <c r="AA9231" s="33"/>
      <c r="AB9231" s="33"/>
      <c r="AC9231" s="33"/>
      <c r="AD9231" s="33"/>
      <c r="AE9231" s="33"/>
      <c r="AF9231" s="33"/>
      <c r="AG9231" s="33"/>
      <c r="AH9231" s="33"/>
      <c r="AI9231" s="33"/>
      <c r="AJ9231" s="33" t="s">
        <v>413</v>
      </c>
      <c r="AK9231" s="36">
        <v>19.8</v>
      </c>
      <c r="AL9231" s="36">
        <v>109.47</v>
      </c>
      <c r="AM9231" s="33">
        <v>20</v>
      </c>
      <c r="AN9231" s="37"/>
      <c r="AO9231" s="33">
        <v>1</v>
      </c>
      <c r="AP9231" s="33"/>
      <c r="AQ9231">
        <v>40149</v>
      </c>
      <c r="AR9231" s="33" t="s">
        <v>1745</v>
      </c>
    </row>
    <row r="9232" spans="1:44" x14ac:dyDescent="0.25">
      <c r="A9232" s="33">
        <v>11116</v>
      </c>
      <c r="B9232" s="33" t="s">
        <v>1034</v>
      </c>
      <c r="C9232" s="33">
        <v>180</v>
      </c>
      <c r="D9232" s="33"/>
      <c r="E9232" s="33"/>
      <c r="F9232" s="33" t="s">
        <v>859</v>
      </c>
      <c r="G9232" s="34"/>
      <c r="H9232" s="33">
        <v>5</v>
      </c>
      <c r="I9232" s="33">
        <v>9</v>
      </c>
      <c r="J9232" s="33">
        <v>7.6</v>
      </c>
      <c r="K9232" s="37">
        <v>1667</v>
      </c>
      <c r="L9232" s="35"/>
      <c r="M9232" s="33"/>
      <c r="N9232" s="33">
        <v>31.420999999999999</v>
      </c>
      <c r="O9232" s="33">
        <v>20.850999999999999</v>
      </c>
      <c r="P9232" s="33"/>
      <c r="Q9232" s="33">
        <v>10.052999999999999</v>
      </c>
      <c r="R9232" s="33">
        <v>1.6339999999999999</v>
      </c>
      <c r="S9232" s="33"/>
      <c r="T9232" s="33"/>
      <c r="U9232" s="33"/>
      <c r="V9232" s="33"/>
      <c r="W9232" s="33"/>
      <c r="Y9232" s="33"/>
      <c r="Z9232" s="33"/>
      <c r="AA9232" s="33"/>
      <c r="AB9232" s="33"/>
      <c r="AC9232" s="33"/>
      <c r="AD9232" s="33"/>
      <c r="AE9232" s="33"/>
      <c r="AF9232" s="33"/>
      <c r="AG9232" s="33"/>
      <c r="AH9232" s="33"/>
      <c r="AI9232" s="33"/>
      <c r="AJ9232" s="33" t="s">
        <v>413</v>
      </c>
      <c r="AK9232" s="36">
        <v>19.8</v>
      </c>
      <c r="AL9232" s="36">
        <v>109.47</v>
      </c>
      <c r="AM9232" s="33">
        <v>20</v>
      </c>
      <c r="AN9232" s="37"/>
      <c r="AO9232" s="33">
        <v>1</v>
      </c>
      <c r="AP9232" s="33"/>
      <c r="AQ9232">
        <v>40149</v>
      </c>
      <c r="AR9232" s="33" t="s">
        <v>1745</v>
      </c>
    </row>
    <row r="9233" spans="1:50" x14ac:dyDescent="0.25">
      <c r="A9233" s="33">
        <v>11117</v>
      </c>
      <c r="B9233" s="33" t="s">
        <v>1068</v>
      </c>
      <c r="C9233" s="33">
        <v>180</v>
      </c>
      <c r="D9233" s="33"/>
      <c r="E9233" s="33"/>
      <c r="F9233" s="33" t="s">
        <v>859</v>
      </c>
      <c r="G9233" s="34"/>
      <c r="H9233" s="33">
        <v>5</v>
      </c>
      <c r="I9233" s="33">
        <v>14.5</v>
      </c>
      <c r="J9233" s="33">
        <v>11.6</v>
      </c>
      <c r="K9233" s="37">
        <v>1667</v>
      </c>
      <c r="L9233" s="35"/>
      <c r="M9233" s="33"/>
      <c r="N9233" s="33">
        <v>117.934</v>
      </c>
      <c r="O9233" s="33">
        <v>78.164000000000001</v>
      </c>
      <c r="P9233" s="33"/>
      <c r="Q9233" s="33">
        <v>9.1449999999999996</v>
      </c>
      <c r="R9233" s="33">
        <v>5.5140000000000002</v>
      </c>
      <c r="S9233" s="33"/>
      <c r="T9233" s="33"/>
      <c r="U9233" s="33"/>
      <c r="V9233" s="33"/>
      <c r="W9233" s="33"/>
      <c r="Y9233" s="33">
        <v>0</v>
      </c>
      <c r="Z9233" s="33">
        <v>0</v>
      </c>
      <c r="AA9233" s="33">
        <v>0</v>
      </c>
      <c r="AB9233" s="33">
        <v>0</v>
      </c>
      <c r="AC9233" s="33">
        <v>0</v>
      </c>
      <c r="AD9233" s="33"/>
      <c r="AE9233" s="33"/>
      <c r="AF9233" s="33"/>
      <c r="AG9233" s="33"/>
      <c r="AH9233" s="33"/>
      <c r="AI9233" s="33"/>
      <c r="AJ9233" s="33" t="s">
        <v>413</v>
      </c>
      <c r="AK9233" s="36">
        <v>19.8</v>
      </c>
      <c r="AL9233" s="36">
        <v>109.47</v>
      </c>
      <c r="AM9233" s="33">
        <v>20</v>
      </c>
      <c r="AN9233" s="37"/>
      <c r="AO9233" s="33">
        <v>1</v>
      </c>
      <c r="AP9233" s="33"/>
      <c r="AQ9233">
        <v>40149</v>
      </c>
      <c r="AR9233" s="33" t="s">
        <v>1745</v>
      </c>
    </row>
    <row r="9234" spans="1:50" x14ac:dyDescent="0.25">
      <c r="A9234" s="33">
        <v>11118</v>
      </c>
      <c r="B9234" s="33" t="s">
        <v>1068</v>
      </c>
      <c r="C9234" s="33">
        <v>180</v>
      </c>
      <c r="D9234" s="33"/>
      <c r="E9234" s="33"/>
      <c r="F9234" s="33" t="s">
        <v>859</v>
      </c>
      <c r="G9234" s="34"/>
      <c r="H9234" s="33">
        <v>5</v>
      </c>
      <c r="I9234" s="33">
        <v>17.5</v>
      </c>
      <c r="J9234" s="33">
        <v>13.2</v>
      </c>
      <c r="K9234" s="37">
        <v>1667</v>
      </c>
      <c r="L9234" s="35"/>
      <c r="M9234" s="33"/>
      <c r="N9234" s="33">
        <v>184.30600000000001</v>
      </c>
      <c r="O9234" s="33">
        <v>112.09</v>
      </c>
      <c r="P9234" s="33"/>
      <c r="Q9234" s="33">
        <v>7.9989999999999988</v>
      </c>
      <c r="R9234" s="33">
        <v>8.0839999999999996</v>
      </c>
      <c r="S9234" s="33"/>
      <c r="T9234" s="33"/>
      <c r="U9234" s="33"/>
      <c r="V9234" s="33"/>
      <c r="W9234" s="33"/>
      <c r="Y9234" s="33"/>
      <c r="Z9234" s="33"/>
      <c r="AA9234" s="33"/>
      <c r="AB9234" s="33"/>
      <c r="AC9234" s="33"/>
      <c r="AD9234" s="33"/>
      <c r="AE9234" s="33"/>
      <c r="AF9234" s="33"/>
      <c r="AG9234" s="33"/>
      <c r="AH9234" s="33"/>
      <c r="AI9234" s="33"/>
      <c r="AJ9234" s="33" t="s">
        <v>413</v>
      </c>
      <c r="AK9234" s="36">
        <v>19.8</v>
      </c>
      <c r="AL9234" s="36">
        <v>109.47</v>
      </c>
      <c r="AM9234" s="33">
        <v>20</v>
      </c>
      <c r="AN9234" s="37"/>
      <c r="AO9234" s="33">
        <v>1</v>
      </c>
      <c r="AP9234" s="33"/>
      <c r="AQ9234">
        <v>40149</v>
      </c>
      <c r="AR9234" s="33" t="s">
        <v>1745</v>
      </c>
    </row>
    <row r="9235" spans="1:50" x14ac:dyDescent="0.25">
      <c r="A9235" s="33">
        <v>11122</v>
      </c>
      <c r="B9235" s="33" t="s">
        <v>167</v>
      </c>
      <c r="C9235" s="33">
        <v>180</v>
      </c>
      <c r="D9235" s="1" t="s">
        <v>148</v>
      </c>
      <c r="E9235" s="33"/>
      <c r="F9235" s="33" t="s">
        <v>859</v>
      </c>
      <c r="G9235" s="34"/>
      <c r="H9235" s="33">
        <v>11</v>
      </c>
      <c r="I9235" s="33">
        <v>10.119999999999999</v>
      </c>
      <c r="J9235" s="33">
        <v>11.5</v>
      </c>
      <c r="K9235" s="37">
        <v>2175</v>
      </c>
      <c r="L9235" s="35"/>
      <c r="M9235" s="33"/>
      <c r="N9235" s="33">
        <v>116.904</v>
      </c>
      <c r="O9235" s="33">
        <v>44.26</v>
      </c>
      <c r="P9235" s="33">
        <v>8.7100000000000009</v>
      </c>
      <c r="Q9235" s="33">
        <v>7.7000000000000011</v>
      </c>
      <c r="R9235" s="33">
        <v>9.92</v>
      </c>
      <c r="S9235" s="33"/>
      <c r="T9235" s="33"/>
      <c r="U9235" s="33"/>
      <c r="V9235" s="33"/>
      <c r="W9235" s="33"/>
      <c r="Y9235" s="33"/>
      <c r="Z9235" s="33"/>
      <c r="AA9235" s="33"/>
      <c r="AB9235" s="33"/>
      <c r="AC9235" s="33"/>
      <c r="AD9235" s="33"/>
      <c r="AE9235" s="33"/>
      <c r="AF9235" s="33"/>
      <c r="AG9235" s="33"/>
      <c r="AH9235" s="33"/>
      <c r="AI9235" s="33"/>
      <c r="AJ9235" s="33" t="s">
        <v>413</v>
      </c>
      <c r="AK9235" s="36">
        <v>26.78</v>
      </c>
      <c r="AL9235" s="36">
        <v>109.63</v>
      </c>
      <c r="AM9235" s="33">
        <v>400</v>
      </c>
      <c r="AN9235" s="37"/>
      <c r="AP9235" s="33"/>
      <c r="AQ9235">
        <v>80101</v>
      </c>
      <c r="AR9235" s="33" t="s">
        <v>1746</v>
      </c>
    </row>
    <row r="9236" spans="1:50" x14ac:dyDescent="0.25">
      <c r="A9236" s="33">
        <v>11123</v>
      </c>
      <c r="B9236" s="33" t="s">
        <v>1070</v>
      </c>
      <c r="C9236" s="33">
        <v>180</v>
      </c>
      <c r="D9236" s="33"/>
      <c r="E9236" s="33"/>
      <c r="F9236" s="33" t="s">
        <v>859</v>
      </c>
      <c r="G9236" s="34"/>
      <c r="H9236" s="33">
        <v>8</v>
      </c>
      <c r="I9236" s="33">
        <v>17.399999999999999</v>
      </c>
      <c r="J9236" s="33">
        <v>18.8</v>
      </c>
      <c r="K9236" s="37">
        <v>1110</v>
      </c>
      <c r="L9236" s="35"/>
      <c r="M9236" s="33"/>
      <c r="N9236" s="33">
        <v>247.518</v>
      </c>
      <c r="O9236" s="33">
        <v>184.63</v>
      </c>
      <c r="P9236" s="33">
        <v>23.22</v>
      </c>
      <c r="Q9236" s="33">
        <v>28.580000000000002</v>
      </c>
      <c r="R9236" s="33">
        <v>6.34</v>
      </c>
      <c r="S9236" s="33"/>
      <c r="T9236" s="33"/>
      <c r="U9236" s="33"/>
      <c r="V9236" s="33"/>
      <c r="W9236" s="33"/>
      <c r="Y9236" s="33"/>
      <c r="Z9236" s="33"/>
      <c r="AA9236" s="33"/>
      <c r="AB9236" s="33"/>
      <c r="AC9236" s="33"/>
      <c r="AD9236" s="33"/>
      <c r="AE9236" s="33"/>
      <c r="AF9236" s="33"/>
      <c r="AG9236" s="33"/>
      <c r="AH9236" s="33"/>
      <c r="AI9236" s="33"/>
      <c r="AJ9236" s="33" t="s">
        <v>413</v>
      </c>
      <c r="AK9236" s="36">
        <v>25.95</v>
      </c>
      <c r="AL9236" s="36">
        <v>113.45</v>
      </c>
      <c r="AM9236" s="33">
        <v>400</v>
      </c>
      <c r="AN9236" s="37"/>
      <c r="AP9236" s="33"/>
      <c r="AQ9236">
        <v>40118</v>
      </c>
      <c r="AR9236" s="33" t="s">
        <v>1747</v>
      </c>
    </row>
    <row r="9237" spans="1:50" x14ac:dyDescent="0.25">
      <c r="A9237" s="33">
        <v>11124</v>
      </c>
      <c r="B9237" s="33" t="s">
        <v>1070</v>
      </c>
      <c r="C9237" s="33">
        <v>180</v>
      </c>
      <c r="D9237" s="33"/>
      <c r="E9237" s="33"/>
      <c r="F9237" s="33" t="s">
        <v>859</v>
      </c>
      <c r="G9237" s="34"/>
      <c r="H9237" s="33">
        <v>8</v>
      </c>
      <c r="I9237" s="33">
        <v>17</v>
      </c>
      <c r="J9237" s="33">
        <v>18.2</v>
      </c>
      <c r="K9237" s="37">
        <v>1667</v>
      </c>
      <c r="L9237" s="35"/>
      <c r="M9237" s="33"/>
      <c r="N9237" s="33">
        <v>340.36599999999999</v>
      </c>
      <c r="O9237" s="33">
        <v>249.66</v>
      </c>
      <c r="P9237" s="33">
        <v>31.72</v>
      </c>
      <c r="Q9237" s="33">
        <v>39.159999999999997</v>
      </c>
      <c r="R9237" s="33">
        <v>9.27</v>
      </c>
      <c r="S9237" s="33"/>
      <c r="T9237" s="33"/>
      <c r="U9237" s="33"/>
      <c r="V9237" s="33"/>
      <c r="W9237" s="33"/>
      <c r="Y9237" s="33"/>
      <c r="Z9237" s="33"/>
      <c r="AA9237" s="33"/>
      <c r="AB9237" s="33"/>
      <c r="AC9237" s="33"/>
      <c r="AD9237" s="33"/>
      <c r="AE9237" s="33"/>
      <c r="AF9237" s="33"/>
      <c r="AG9237" s="33"/>
      <c r="AH9237" s="33"/>
      <c r="AI9237" s="33"/>
      <c r="AJ9237" s="33" t="s">
        <v>413</v>
      </c>
      <c r="AK9237" s="36">
        <v>25.95</v>
      </c>
      <c r="AL9237" s="36">
        <v>113.45</v>
      </c>
      <c r="AM9237" s="33">
        <v>400</v>
      </c>
      <c r="AN9237" s="37"/>
      <c r="AP9237" s="33"/>
      <c r="AQ9237">
        <v>40118</v>
      </c>
      <c r="AR9237" s="33" t="s">
        <v>1747</v>
      </c>
    </row>
    <row r="9238" spans="1:50" x14ac:dyDescent="0.25">
      <c r="A9238" s="33">
        <v>11125</v>
      </c>
      <c r="B9238" s="33" t="s">
        <v>1070</v>
      </c>
      <c r="C9238" s="33">
        <v>180</v>
      </c>
      <c r="D9238" s="33"/>
      <c r="E9238" s="33"/>
      <c r="F9238" s="33" t="s">
        <v>859</v>
      </c>
      <c r="G9238" s="34"/>
      <c r="H9238" s="33">
        <v>8</v>
      </c>
      <c r="I9238" s="33">
        <v>16.600000000000001</v>
      </c>
      <c r="J9238" s="33">
        <v>17.600000000000001</v>
      </c>
      <c r="K9238" s="37">
        <v>2500</v>
      </c>
      <c r="L9238" s="35"/>
      <c r="M9238" s="33"/>
      <c r="N9238" s="33">
        <v>466.11399999999998</v>
      </c>
      <c r="O9238" s="33">
        <v>336.05</v>
      </c>
      <c r="P9238" s="33">
        <v>43.15</v>
      </c>
      <c r="Q9238" s="33">
        <v>53.419999999999995</v>
      </c>
      <c r="R9238" s="33">
        <v>13.54</v>
      </c>
      <c r="S9238" s="33"/>
      <c r="T9238" s="33"/>
      <c r="U9238" s="33"/>
      <c r="V9238" s="33"/>
      <c r="W9238" s="33"/>
      <c r="Y9238" s="33"/>
      <c r="Z9238" s="33"/>
      <c r="AA9238" s="33"/>
      <c r="AB9238" s="33"/>
      <c r="AC9238" s="33"/>
      <c r="AD9238" s="33"/>
      <c r="AE9238" s="33"/>
      <c r="AF9238" s="33"/>
      <c r="AG9238" s="33"/>
      <c r="AH9238" s="33"/>
      <c r="AI9238" s="33"/>
      <c r="AJ9238" s="33" t="s">
        <v>413</v>
      </c>
      <c r="AK9238" s="36">
        <v>25.95</v>
      </c>
      <c r="AL9238" s="36">
        <v>113.45</v>
      </c>
      <c r="AM9238" s="33">
        <v>400</v>
      </c>
      <c r="AN9238" s="37"/>
      <c r="AP9238" s="33"/>
      <c r="AQ9238">
        <v>40118</v>
      </c>
      <c r="AR9238" s="33" t="s">
        <v>1747</v>
      </c>
    </row>
    <row r="9239" spans="1:50" x14ac:dyDescent="0.25">
      <c r="A9239" s="33">
        <v>11126</v>
      </c>
      <c r="B9239" s="33" t="s">
        <v>1064</v>
      </c>
      <c r="C9239" s="33">
        <v>180</v>
      </c>
      <c r="D9239" s="33"/>
      <c r="E9239" s="33"/>
      <c r="F9239" s="33" t="s">
        <v>859</v>
      </c>
      <c r="G9239" s="34"/>
      <c r="H9239" s="33">
        <v>7</v>
      </c>
      <c r="I9239" s="33">
        <v>14.7</v>
      </c>
      <c r="J9239" s="33">
        <v>19.66</v>
      </c>
      <c r="K9239" s="37">
        <v>600</v>
      </c>
      <c r="L9239" s="35"/>
      <c r="M9239" s="33"/>
      <c r="N9239" s="33">
        <v>123.61</v>
      </c>
      <c r="O9239" s="33">
        <v>107.22</v>
      </c>
      <c r="P9239" s="33">
        <v>6.65</v>
      </c>
      <c r="Q9239" s="33">
        <v>10.11</v>
      </c>
      <c r="R9239" s="33">
        <v>3.3</v>
      </c>
      <c r="S9239" s="33"/>
      <c r="T9239" s="33"/>
      <c r="U9239" s="33"/>
      <c r="V9239" s="33"/>
      <c r="W9239" s="33"/>
      <c r="Y9239" s="33">
        <v>1.4139999999999999</v>
      </c>
      <c r="Z9239" s="33">
        <v>1.071</v>
      </c>
      <c r="AA9239" s="33">
        <v>1.4139999999999999</v>
      </c>
      <c r="AB9239" s="33">
        <v>4.4999999999999998E-2</v>
      </c>
      <c r="AC9239" s="33">
        <v>5.8999999999999997E-2</v>
      </c>
      <c r="AD9239" s="33"/>
      <c r="AE9239" s="33"/>
      <c r="AF9239" s="33">
        <v>0</v>
      </c>
      <c r="AG9239" s="33"/>
      <c r="AH9239" s="33"/>
      <c r="AI9239" s="33">
        <v>2.1800000000000002</v>
      </c>
      <c r="AJ9239" s="33" t="s">
        <v>413</v>
      </c>
      <c r="AK9239" s="36">
        <v>25.6</v>
      </c>
      <c r="AL9239" s="36">
        <v>113.63</v>
      </c>
      <c r="AM9239" s="33">
        <v>355</v>
      </c>
      <c r="AN9239" s="37"/>
      <c r="AP9239" s="33"/>
      <c r="AQ9239">
        <v>40118</v>
      </c>
      <c r="AR9239" s="33" t="s">
        <v>1748</v>
      </c>
    </row>
    <row r="9240" spans="1:50" x14ac:dyDescent="0.25">
      <c r="A9240" s="33">
        <v>11127</v>
      </c>
      <c r="B9240" s="33" t="s">
        <v>1064</v>
      </c>
      <c r="C9240" s="33">
        <v>180</v>
      </c>
      <c r="D9240" s="33"/>
      <c r="E9240" s="33"/>
      <c r="F9240" s="33" t="s">
        <v>859</v>
      </c>
      <c r="G9240" s="34"/>
      <c r="H9240" s="33">
        <v>7</v>
      </c>
      <c r="I9240" s="33">
        <v>13.1</v>
      </c>
      <c r="J9240" s="33">
        <v>15.39</v>
      </c>
      <c r="K9240" s="37">
        <v>900</v>
      </c>
      <c r="L9240" s="35"/>
      <c r="M9240" s="33"/>
      <c r="N9240" s="33">
        <v>101.253</v>
      </c>
      <c r="O9240" s="33">
        <v>52.05</v>
      </c>
      <c r="P9240" s="33">
        <v>3.62</v>
      </c>
      <c r="Q9240" s="33">
        <v>5.51</v>
      </c>
      <c r="R9240" s="33">
        <v>2.76</v>
      </c>
      <c r="S9240" s="33"/>
      <c r="T9240" s="33"/>
      <c r="U9240" s="33"/>
      <c r="V9240" s="33"/>
      <c r="W9240" s="33"/>
      <c r="Y9240" s="33">
        <v>0.68200000000000005</v>
      </c>
      <c r="Z9240" s="33">
        <v>0.52100000000000002</v>
      </c>
      <c r="AA9240" s="33">
        <v>0.68200000000000005</v>
      </c>
      <c r="AB9240" s="33">
        <v>4.3999999999999997E-2</v>
      </c>
      <c r="AC9240" s="33">
        <v>5.7000000000000002E-2</v>
      </c>
      <c r="AD9240" s="33"/>
      <c r="AE9240" s="33"/>
      <c r="AF9240" s="33">
        <v>0</v>
      </c>
      <c r="AG9240" s="33"/>
      <c r="AH9240" s="33"/>
      <c r="AI9240" s="33">
        <v>2.36</v>
      </c>
      <c r="AJ9240" s="33" t="s">
        <v>413</v>
      </c>
      <c r="AK9240" s="36">
        <v>25.6</v>
      </c>
      <c r="AL9240" s="36">
        <v>113.63</v>
      </c>
      <c r="AM9240" s="33">
        <v>355</v>
      </c>
      <c r="AN9240" s="37"/>
      <c r="AP9240" s="33"/>
      <c r="AQ9240">
        <v>40118</v>
      </c>
      <c r="AR9240" s="33" t="s">
        <v>1748</v>
      </c>
    </row>
    <row r="9241" spans="1:50" x14ac:dyDescent="0.25">
      <c r="A9241" s="33">
        <v>11128</v>
      </c>
      <c r="B9241" s="33" t="s">
        <v>1064</v>
      </c>
      <c r="C9241" s="33">
        <v>180</v>
      </c>
      <c r="D9241" s="33"/>
      <c r="E9241" s="33"/>
      <c r="F9241" s="33" t="s">
        <v>859</v>
      </c>
      <c r="G9241" s="34"/>
      <c r="H9241" s="33">
        <v>7</v>
      </c>
      <c r="I9241" s="33">
        <v>12.1</v>
      </c>
      <c r="J9241" s="33">
        <v>12.17</v>
      </c>
      <c r="K9241" s="37">
        <v>1200</v>
      </c>
      <c r="L9241" s="35"/>
      <c r="M9241" s="33"/>
      <c r="N9241" s="33">
        <v>77.977000000000004</v>
      </c>
      <c r="O9241" s="33">
        <v>27.04</v>
      </c>
      <c r="P9241" s="33">
        <v>2.09</v>
      </c>
      <c r="Q9241" s="33">
        <v>3.18</v>
      </c>
      <c r="R9241" s="33">
        <v>2.36</v>
      </c>
      <c r="S9241" s="33"/>
      <c r="T9241" s="33"/>
      <c r="U9241" s="33"/>
      <c r="V9241" s="33"/>
      <c r="W9241" s="33"/>
      <c r="Y9241" s="33">
        <v>0.318</v>
      </c>
      <c r="Z9241" s="33">
        <v>0.247</v>
      </c>
      <c r="AA9241" s="33">
        <v>0.31900000000000001</v>
      </c>
      <c r="AB9241" s="33">
        <v>2.7E-2</v>
      </c>
      <c r="AC9241" s="33">
        <v>3.5000000000000003E-2</v>
      </c>
      <c r="AD9241" s="33"/>
      <c r="AE9241" s="33"/>
      <c r="AF9241" s="33">
        <v>0</v>
      </c>
      <c r="AG9241" s="33"/>
      <c r="AH9241" s="33"/>
      <c r="AI9241" s="33">
        <v>2.89</v>
      </c>
      <c r="AJ9241" s="33" t="s">
        <v>413</v>
      </c>
      <c r="AK9241" s="36">
        <v>25.6</v>
      </c>
      <c r="AL9241" s="36">
        <v>113.63</v>
      </c>
      <c r="AM9241" s="33">
        <v>355</v>
      </c>
      <c r="AN9241" s="37"/>
      <c r="AP9241" s="33"/>
      <c r="AQ9241">
        <v>40118</v>
      </c>
      <c r="AR9241" s="33" t="s">
        <v>1748</v>
      </c>
      <c r="AU9241" s="32"/>
      <c r="AV9241" s="32"/>
      <c r="AW9241" s="32"/>
      <c r="AX9241" s="32"/>
    </row>
    <row r="9242" spans="1:50" x14ac:dyDescent="0.25">
      <c r="A9242" s="33">
        <v>11129</v>
      </c>
      <c r="B9242" s="33" t="s">
        <v>167</v>
      </c>
      <c r="C9242" s="33">
        <v>180</v>
      </c>
      <c r="D9242" s="1" t="s">
        <v>148</v>
      </c>
      <c r="E9242" s="33"/>
      <c r="F9242" s="33" t="s">
        <v>859</v>
      </c>
      <c r="G9242" s="34"/>
      <c r="H9242" s="33">
        <v>3.5</v>
      </c>
      <c r="I9242" s="33">
        <v>2.61</v>
      </c>
      <c r="J9242" s="33">
        <v>2.5499999999999998</v>
      </c>
      <c r="K9242" s="37">
        <v>4750</v>
      </c>
      <c r="L9242" s="35"/>
      <c r="M9242" s="33"/>
      <c r="N9242" s="33">
        <v>3.2370000000000001</v>
      </c>
      <c r="O9242" s="33">
        <v>2.883</v>
      </c>
      <c r="P9242" s="33"/>
      <c r="Q9242" s="33">
        <v>1.5679999999999996</v>
      </c>
      <c r="R9242" s="33">
        <v>3.3250000000000002</v>
      </c>
      <c r="S9242" s="33"/>
      <c r="T9242" s="33"/>
      <c r="U9242" s="33"/>
      <c r="V9242" s="33"/>
      <c r="W9242" s="33"/>
      <c r="Y9242" s="33"/>
      <c r="Z9242" s="33"/>
      <c r="AA9242" s="33"/>
      <c r="AB9242" s="33"/>
      <c r="AC9242" s="33"/>
      <c r="AD9242" s="33"/>
      <c r="AE9242" s="33"/>
      <c r="AF9242" s="33"/>
      <c r="AG9242" s="33"/>
      <c r="AH9242" s="33"/>
      <c r="AI9242" s="33"/>
      <c r="AJ9242" s="33" t="s">
        <v>413</v>
      </c>
      <c r="AK9242" s="36">
        <v>24.43</v>
      </c>
      <c r="AL9242" s="36">
        <v>111.77</v>
      </c>
      <c r="AM9242" s="33">
        <v>178</v>
      </c>
      <c r="AN9242" s="37"/>
      <c r="AO9242" s="33">
        <v>1</v>
      </c>
      <c r="AP9242" s="33"/>
      <c r="AQ9242">
        <v>40118</v>
      </c>
      <c r="AR9242" s="33" t="s">
        <v>1749</v>
      </c>
    </row>
    <row r="9243" spans="1:50" x14ac:dyDescent="0.25">
      <c r="A9243" s="33">
        <v>11130</v>
      </c>
      <c r="B9243" s="33" t="s">
        <v>167</v>
      </c>
      <c r="C9243" s="33">
        <v>180</v>
      </c>
      <c r="D9243" s="1" t="s">
        <v>148</v>
      </c>
      <c r="E9243" s="33"/>
      <c r="F9243" s="33" t="s">
        <v>859</v>
      </c>
      <c r="G9243" s="34"/>
      <c r="H9243" s="33">
        <v>4.5</v>
      </c>
      <c r="I9243" s="33">
        <v>3.61</v>
      </c>
      <c r="J9243" s="33">
        <v>4.07</v>
      </c>
      <c r="K9243" s="37">
        <v>4800</v>
      </c>
      <c r="L9243" s="35"/>
      <c r="M9243" s="33"/>
      <c r="N9243" s="33">
        <v>11.526999999999999</v>
      </c>
      <c r="O9243" s="33">
        <v>6.8259999999999996</v>
      </c>
      <c r="P9243" s="33"/>
      <c r="Q9243" s="33">
        <v>2.8269999999999991</v>
      </c>
      <c r="R9243" s="33">
        <v>5.2510000000000003</v>
      </c>
      <c r="S9243" s="33"/>
      <c r="T9243" s="33"/>
      <c r="U9243" s="33"/>
      <c r="V9243" s="33"/>
      <c r="W9243" s="33"/>
      <c r="Y9243" s="33"/>
      <c r="Z9243" s="33"/>
      <c r="AA9243" s="33"/>
      <c r="AB9243" s="33"/>
      <c r="AC9243" s="33"/>
      <c r="AD9243" s="33"/>
      <c r="AE9243" s="33"/>
      <c r="AF9243" s="33"/>
      <c r="AG9243" s="33"/>
      <c r="AH9243" s="33"/>
      <c r="AI9243" s="33"/>
      <c r="AJ9243" s="33" t="s">
        <v>413</v>
      </c>
      <c r="AK9243" s="36">
        <v>24.43</v>
      </c>
      <c r="AL9243" s="36">
        <v>111.77</v>
      </c>
      <c r="AM9243" s="33">
        <v>178</v>
      </c>
      <c r="AN9243" s="37"/>
      <c r="AO9243" s="33">
        <v>1</v>
      </c>
      <c r="AP9243" s="33"/>
      <c r="AQ9243">
        <v>40118</v>
      </c>
      <c r="AR9243" s="33" t="s">
        <v>1749</v>
      </c>
    </row>
    <row r="9244" spans="1:50" x14ac:dyDescent="0.25">
      <c r="A9244" s="33">
        <v>11131</v>
      </c>
      <c r="B9244" s="33" t="s">
        <v>167</v>
      </c>
      <c r="C9244" s="33">
        <v>180</v>
      </c>
      <c r="D9244" s="1" t="s">
        <v>148</v>
      </c>
      <c r="E9244" s="33"/>
      <c r="F9244" s="33" t="s">
        <v>859</v>
      </c>
      <c r="G9244" s="34"/>
      <c r="H9244" s="33">
        <v>5.5</v>
      </c>
      <c r="I9244" s="33">
        <v>3.46</v>
      </c>
      <c r="J9244" s="33">
        <v>4.71</v>
      </c>
      <c r="K9244" s="37">
        <v>4883</v>
      </c>
      <c r="L9244" s="35"/>
      <c r="M9244" s="33"/>
      <c r="N9244" s="33">
        <v>15.052</v>
      </c>
      <c r="O9244" s="33">
        <v>8.2230000000000008</v>
      </c>
      <c r="P9244" s="33"/>
      <c r="Q9244" s="33">
        <v>3.2229999999999999</v>
      </c>
      <c r="R9244" s="33">
        <v>5.835</v>
      </c>
      <c r="S9244" s="33"/>
      <c r="T9244" s="33"/>
      <c r="U9244" s="33"/>
      <c r="V9244" s="33"/>
      <c r="W9244" s="33"/>
      <c r="Y9244" s="33"/>
      <c r="Z9244" s="33"/>
      <c r="AA9244" s="33"/>
      <c r="AB9244" s="33"/>
      <c r="AC9244" s="33"/>
      <c r="AD9244" s="33"/>
      <c r="AE9244" s="33"/>
      <c r="AF9244" s="33"/>
      <c r="AG9244" s="33"/>
      <c r="AH9244" s="33"/>
      <c r="AI9244" s="33"/>
      <c r="AJ9244" s="33" t="s">
        <v>413</v>
      </c>
      <c r="AK9244" s="36">
        <v>24.43</v>
      </c>
      <c r="AL9244" s="36">
        <v>111.77</v>
      </c>
      <c r="AM9244" s="33">
        <v>178</v>
      </c>
      <c r="AN9244" s="37"/>
      <c r="AO9244" s="33">
        <v>1</v>
      </c>
      <c r="AP9244" s="33"/>
      <c r="AQ9244">
        <v>40118</v>
      </c>
      <c r="AR9244" s="33" t="s">
        <v>1749</v>
      </c>
    </row>
    <row r="9245" spans="1:50" x14ac:dyDescent="0.25">
      <c r="A9245" s="33">
        <v>11132</v>
      </c>
      <c r="B9245" s="33" t="s">
        <v>167</v>
      </c>
      <c r="C9245" s="33">
        <v>180</v>
      </c>
      <c r="D9245" s="1" t="s">
        <v>148</v>
      </c>
      <c r="E9245" s="33"/>
      <c r="F9245" s="33" t="s">
        <v>859</v>
      </c>
      <c r="G9245" s="34"/>
      <c r="H9245" s="33">
        <v>6.5</v>
      </c>
      <c r="I9245" s="33">
        <v>4.4800000000000004</v>
      </c>
      <c r="J9245" s="33">
        <v>5.17</v>
      </c>
      <c r="K9245" s="37">
        <v>4661</v>
      </c>
      <c r="L9245" s="35"/>
      <c r="M9245" s="33"/>
      <c r="N9245" s="33">
        <v>22.414999999999999</v>
      </c>
      <c r="O9245" s="33">
        <v>10.599</v>
      </c>
      <c r="P9245" s="33"/>
      <c r="Q9245" s="33">
        <v>3.7749999999999995</v>
      </c>
      <c r="R9245" s="33">
        <v>6.5209999999999999</v>
      </c>
      <c r="S9245" s="33"/>
      <c r="T9245" s="33"/>
      <c r="U9245" s="33"/>
      <c r="V9245" s="33"/>
      <c r="W9245" s="33"/>
      <c r="Y9245" s="33"/>
      <c r="Z9245" s="33"/>
      <c r="AA9245" s="33"/>
      <c r="AB9245" s="33"/>
      <c r="AC9245" s="33"/>
      <c r="AD9245" s="33"/>
      <c r="AE9245" s="33"/>
      <c r="AF9245" s="33"/>
      <c r="AG9245" s="33"/>
      <c r="AH9245" s="33"/>
      <c r="AI9245" s="33"/>
      <c r="AJ9245" s="33" t="s">
        <v>413</v>
      </c>
      <c r="AK9245" s="36">
        <v>24.43</v>
      </c>
      <c r="AL9245" s="36">
        <v>111.77</v>
      </c>
      <c r="AM9245" s="33">
        <v>178</v>
      </c>
      <c r="AN9245" s="37"/>
      <c r="AO9245" s="33">
        <v>1</v>
      </c>
      <c r="AP9245" s="33"/>
      <c r="AQ9245">
        <v>40118</v>
      </c>
      <c r="AR9245" s="33" t="s">
        <v>1749</v>
      </c>
    </row>
    <row r="9246" spans="1:50" x14ac:dyDescent="0.25">
      <c r="A9246" s="33">
        <v>11133</v>
      </c>
      <c r="B9246" s="33" t="s">
        <v>167</v>
      </c>
      <c r="C9246" s="33">
        <v>180</v>
      </c>
      <c r="D9246" s="1" t="s">
        <v>148</v>
      </c>
      <c r="E9246" s="33"/>
      <c r="F9246" s="33" t="s">
        <v>859</v>
      </c>
      <c r="G9246" s="34"/>
      <c r="H9246" s="33">
        <v>7.5</v>
      </c>
      <c r="I9246" s="33">
        <v>4.72</v>
      </c>
      <c r="J9246" s="33">
        <v>5.58</v>
      </c>
      <c r="K9246" s="37">
        <v>4733</v>
      </c>
      <c r="L9246" s="35"/>
      <c r="M9246" s="33"/>
      <c r="N9246" s="33">
        <v>27.934000000000001</v>
      </c>
      <c r="O9246" s="33">
        <v>12.647</v>
      </c>
      <c r="P9246" s="33"/>
      <c r="Q9246" s="33">
        <v>4.2130000000000001</v>
      </c>
      <c r="R9246" s="33">
        <v>7.1230000000000002</v>
      </c>
      <c r="S9246" s="33"/>
      <c r="T9246" s="33"/>
      <c r="U9246" s="33"/>
      <c r="V9246" s="33"/>
      <c r="W9246" s="33"/>
      <c r="Y9246" s="33"/>
      <c r="Z9246" s="33"/>
      <c r="AA9246" s="33"/>
      <c r="AB9246" s="33"/>
      <c r="AC9246" s="33"/>
      <c r="AD9246" s="33"/>
      <c r="AE9246" s="33"/>
      <c r="AF9246" s="33"/>
      <c r="AG9246" s="33"/>
      <c r="AH9246" s="33"/>
      <c r="AI9246" s="33"/>
      <c r="AJ9246" s="33" t="s">
        <v>413</v>
      </c>
      <c r="AK9246" s="36">
        <v>24.43</v>
      </c>
      <c r="AL9246" s="36">
        <v>111.77</v>
      </c>
      <c r="AM9246" s="33">
        <v>178</v>
      </c>
      <c r="AN9246" s="37"/>
      <c r="AO9246" s="33">
        <v>1</v>
      </c>
      <c r="AP9246" s="33"/>
      <c r="AQ9246">
        <v>40118</v>
      </c>
      <c r="AR9246" s="33" t="s">
        <v>1749</v>
      </c>
    </row>
    <row r="9247" spans="1:50" x14ac:dyDescent="0.25">
      <c r="A9247" s="33">
        <v>11134</v>
      </c>
      <c r="B9247" s="33" t="s">
        <v>167</v>
      </c>
      <c r="C9247" s="33">
        <v>180</v>
      </c>
      <c r="D9247" s="1" t="s">
        <v>148</v>
      </c>
      <c r="E9247" s="33"/>
      <c r="F9247" s="33" t="s">
        <v>859</v>
      </c>
      <c r="G9247" s="34"/>
      <c r="H9247" s="33">
        <v>26</v>
      </c>
      <c r="I9247" s="33">
        <v>20.3</v>
      </c>
      <c r="J9247" s="33">
        <v>25.5</v>
      </c>
      <c r="K9247" s="37">
        <v>475</v>
      </c>
      <c r="L9247" s="35"/>
      <c r="M9247" s="33"/>
      <c r="N9247" s="33">
        <v>247.02</v>
      </c>
      <c r="O9247" s="33">
        <v>92.44</v>
      </c>
      <c r="P9247" s="33">
        <v>11.9</v>
      </c>
      <c r="Q9247" s="33">
        <v>11.059999999999999</v>
      </c>
      <c r="R9247" s="33">
        <v>7.59</v>
      </c>
      <c r="S9247" s="33"/>
      <c r="T9247" s="33"/>
      <c r="U9247" s="33"/>
      <c r="V9247" s="33"/>
      <c r="W9247" s="33"/>
      <c r="Y9247" s="33"/>
      <c r="Z9247" s="33"/>
      <c r="AA9247" s="33"/>
      <c r="AB9247" s="33"/>
      <c r="AC9247" s="33"/>
      <c r="AD9247" s="33"/>
      <c r="AE9247" s="33"/>
      <c r="AF9247" s="33">
        <v>0</v>
      </c>
      <c r="AG9247" s="33"/>
      <c r="AH9247" s="33"/>
      <c r="AI9247" s="33">
        <v>11.29</v>
      </c>
      <c r="AJ9247" s="33" t="s">
        <v>413</v>
      </c>
      <c r="AK9247" s="36">
        <v>25.07</v>
      </c>
      <c r="AL9247" s="36">
        <v>107.18</v>
      </c>
      <c r="AM9247" s="33">
        <v>750</v>
      </c>
      <c r="AN9247" s="37"/>
      <c r="AO9247" s="33">
        <v>1</v>
      </c>
      <c r="AP9247" s="33"/>
      <c r="AQ9247">
        <v>40118</v>
      </c>
      <c r="AR9247" s="33" t="s">
        <v>1750</v>
      </c>
    </row>
    <row r="9248" spans="1:50" x14ac:dyDescent="0.25">
      <c r="A9248" s="33">
        <v>11135</v>
      </c>
      <c r="B9248" s="33" t="s">
        <v>167</v>
      </c>
      <c r="C9248" s="33">
        <v>180</v>
      </c>
      <c r="D9248" s="1" t="s">
        <v>148</v>
      </c>
      <c r="E9248" s="33"/>
      <c r="F9248" s="33" t="s">
        <v>859</v>
      </c>
      <c r="G9248" s="34"/>
      <c r="H9248" s="33">
        <v>26</v>
      </c>
      <c r="I9248" s="33">
        <v>21.9</v>
      </c>
      <c r="J9248" s="33">
        <v>23.9</v>
      </c>
      <c r="K9248" s="37">
        <v>750</v>
      </c>
      <c r="L9248" s="35"/>
      <c r="M9248" s="33"/>
      <c r="N9248" s="33">
        <v>377.31</v>
      </c>
      <c r="O9248" s="33">
        <v>145.05000000000001</v>
      </c>
      <c r="P9248" s="33">
        <v>16.96</v>
      </c>
      <c r="Q9248" s="33">
        <v>15.440000000000001</v>
      </c>
      <c r="R9248" s="33">
        <v>7.59</v>
      </c>
      <c r="S9248" s="33"/>
      <c r="T9248" s="33"/>
      <c r="U9248" s="33"/>
      <c r="V9248" s="33"/>
      <c r="W9248" s="33"/>
      <c r="Y9248" s="33"/>
      <c r="Z9248" s="33"/>
      <c r="AA9248" s="33"/>
      <c r="AB9248" s="33"/>
      <c r="AC9248" s="33"/>
      <c r="AD9248" s="33"/>
      <c r="AE9248" s="33"/>
      <c r="AF9248" s="33">
        <v>0</v>
      </c>
      <c r="AG9248" s="33"/>
      <c r="AH9248" s="33"/>
      <c r="AI9248" s="33">
        <v>11.28</v>
      </c>
      <c r="AJ9248" s="33" t="s">
        <v>413</v>
      </c>
      <c r="AK9248" s="36">
        <v>25.07</v>
      </c>
      <c r="AL9248" s="36">
        <v>107.18</v>
      </c>
      <c r="AM9248" s="33">
        <v>750</v>
      </c>
      <c r="AN9248" s="37"/>
      <c r="AO9248" s="33">
        <v>1</v>
      </c>
      <c r="AP9248" s="33"/>
      <c r="AQ9248">
        <v>40118</v>
      </c>
      <c r="AR9248" s="33" t="s">
        <v>1750</v>
      </c>
    </row>
    <row r="9249" spans="1:44" x14ac:dyDescent="0.25">
      <c r="A9249" s="33">
        <v>11136</v>
      </c>
      <c r="B9249" s="33" t="s">
        <v>991</v>
      </c>
      <c r="C9249" s="33">
        <v>101</v>
      </c>
      <c r="D9249" s="33" t="s">
        <v>851</v>
      </c>
      <c r="E9249" s="33"/>
      <c r="F9249" s="33" t="s">
        <v>859</v>
      </c>
      <c r="G9249" s="34"/>
      <c r="H9249" s="33">
        <v>35</v>
      </c>
      <c r="I9249" s="33"/>
      <c r="J9249" s="33"/>
      <c r="K9249" s="37"/>
      <c r="L9249" s="35"/>
      <c r="M9249" s="33"/>
      <c r="N9249" s="33"/>
      <c r="O9249" s="33">
        <v>40.06</v>
      </c>
      <c r="P9249" s="33"/>
      <c r="Q9249" s="33">
        <v>17.95</v>
      </c>
      <c r="R9249" s="33">
        <v>7.87</v>
      </c>
      <c r="S9249" s="33"/>
      <c r="T9249" s="33"/>
      <c r="U9249" s="33"/>
      <c r="V9249" s="33"/>
      <c r="W9249" s="33"/>
      <c r="Y9249" s="33"/>
      <c r="Z9249" s="33"/>
      <c r="AA9249" s="33"/>
      <c r="AB9249" s="33"/>
      <c r="AC9249" s="33"/>
      <c r="AD9249" s="33"/>
      <c r="AE9249" s="33"/>
      <c r="AF9249" s="33"/>
      <c r="AG9249" s="33"/>
      <c r="AH9249" s="33"/>
      <c r="AI9249" s="33"/>
      <c r="AJ9249" s="33" t="s">
        <v>413</v>
      </c>
      <c r="AK9249" s="36">
        <v>37.22</v>
      </c>
      <c r="AL9249" s="36">
        <v>113.8</v>
      </c>
      <c r="AM9249" s="33">
        <v>1500</v>
      </c>
      <c r="AN9249" s="37"/>
      <c r="AO9249" s="33">
        <v>1</v>
      </c>
      <c r="AP9249" s="33"/>
      <c r="AQ9249">
        <v>80411</v>
      </c>
      <c r="AR9249" s="33" t="s">
        <v>1751</v>
      </c>
    </row>
    <row r="9250" spans="1:44" x14ac:dyDescent="0.25">
      <c r="A9250" s="33">
        <v>11137</v>
      </c>
      <c r="B9250" s="33" t="s">
        <v>1068</v>
      </c>
      <c r="C9250" s="33">
        <v>180</v>
      </c>
      <c r="D9250" s="33"/>
      <c r="E9250" s="33"/>
      <c r="F9250" s="33" t="s">
        <v>859</v>
      </c>
      <c r="G9250" s="34"/>
      <c r="H9250" s="33">
        <v>6</v>
      </c>
      <c r="I9250" s="33">
        <v>10</v>
      </c>
      <c r="J9250" s="33">
        <v>7</v>
      </c>
      <c r="K9250" s="37">
        <v>2040</v>
      </c>
      <c r="L9250" s="35"/>
      <c r="M9250" s="33"/>
      <c r="N9250" s="33">
        <v>36.1</v>
      </c>
      <c r="O9250" s="33">
        <v>20.946000000000002</v>
      </c>
      <c r="P9250" s="33">
        <v>3.6920000000000002</v>
      </c>
      <c r="Q9250" s="33">
        <v>1.8150000000000002</v>
      </c>
      <c r="R9250" s="33">
        <v>1.591</v>
      </c>
      <c r="S9250" s="33"/>
      <c r="T9250" s="33"/>
      <c r="U9250" s="33"/>
      <c r="V9250" s="33"/>
      <c r="W9250" s="33"/>
      <c r="Y9250" s="33"/>
      <c r="Z9250" s="33"/>
      <c r="AA9250" s="33"/>
      <c r="AB9250" s="33"/>
      <c r="AC9250" s="33"/>
      <c r="AD9250" s="33"/>
      <c r="AE9250" s="33"/>
      <c r="AF9250" s="33"/>
      <c r="AG9250" s="33"/>
      <c r="AH9250" s="33"/>
      <c r="AI9250" s="33"/>
      <c r="AJ9250" s="33" t="s">
        <v>413</v>
      </c>
      <c r="AK9250" s="36">
        <v>22.18</v>
      </c>
      <c r="AL9250" s="36">
        <v>112.3</v>
      </c>
      <c r="AM9250" s="33">
        <v>25</v>
      </c>
      <c r="AN9250" s="37"/>
      <c r="AO9250" s="33">
        <v>1</v>
      </c>
      <c r="AP9250" s="33"/>
      <c r="AQ9250">
        <v>40149</v>
      </c>
      <c r="AR9250" s="33" t="s">
        <v>1752</v>
      </c>
    </row>
    <row r="9251" spans="1:44" x14ac:dyDescent="0.25">
      <c r="A9251" s="33">
        <v>11138</v>
      </c>
      <c r="B9251" s="33" t="s">
        <v>1018</v>
      </c>
      <c r="C9251" s="33">
        <v>180</v>
      </c>
      <c r="D9251" s="33" t="s">
        <v>845</v>
      </c>
      <c r="E9251" s="33"/>
      <c r="F9251" s="33" t="s">
        <v>859</v>
      </c>
      <c r="G9251" s="34"/>
      <c r="H9251" s="33">
        <v>4</v>
      </c>
      <c r="I9251" s="33"/>
      <c r="J9251" s="33"/>
      <c r="K9251" s="37"/>
      <c r="L9251" s="35"/>
      <c r="M9251" s="33"/>
      <c r="N9251" s="33"/>
      <c r="O9251" s="33">
        <v>2.88</v>
      </c>
      <c r="P9251" s="33"/>
      <c r="Q9251" s="33">
        <v>1.87</v>
      </c>
      <c r="R9251" s="33">
        <v>1.04</v>
      </c>
      <c r="S9251" s="33"/>
      <c r="T9251" s="33"/>
      <c r="U9251" s="33"/>
      <c r="V9251" s="33"/>
      <c r="W9251" s="33"/>
      <c r="Y9251" s="33">
        <v>3.92</v>
      </c>
      <c r="Z9251" s="33">
        <v>1.32</v>
      </c>
      <c r="AA9251" s="33">
        <v>3.92</v>
      </c>
      <c r="AB9251" s="33">
        <v>3.1</v>
      </c>
      <c r="AC9251" s="33">
        <v>5.1100000000000003</v>
      </c>
      <c r="AD9251" s="33"/>
      <c r="AE9251" s="33"/>
      <c r="AF9251" s="33">
        <v>0</v>
      </c>
      <c r="AG9251" s="33"/>
      <c r="AH9251" s="33"/>
      <c r="AI9251" s="33">
        <v>2.96</v>
      </c>
      <c r="AJ9251" s="33" t="s">
        <v>413</v>
      </c>
      <c r="AK9251" s="36">
        <v>22.43</v>
      </c>
      <c r="AL9251" s="36">
        <v>101.09</v>
      </c>
      <c r="AM9251" s="33">
        <v>800</v>
      </c>
      <c r="AN9251" s="37"/>
      <c r="AP9251" s="33"/>
      <c r="AQ9251">
        <v>40137</v>
      </c>
      <c r="AR9251" s="33" t="s">
        <v>1753</v>
      </c>
    </row>
    <row r="9252" spans="1:44" x14ac:dyDescent="0.25">
      <c r="A9252" s="33">
        <v>11139</v>
      </c>
      <c r="B9252" s="33" t="s">
        <v>1018</v>
      </c>
      <c r="C9252" s="33">
        <v>180</v>
      </c>
      <c r="D9252" s="33" t="s">
        <v>845</v>
      </c>
      <c r="E9252" s="33"/>
      <c r="F9252" s="33" t="s">
        <v>859</v>
      </c>
      <c r="G9252" s="34">
        <v>6</v>
      </c>
      <c r="H9252" s="33">
        <v>13</v>
      </c>
      <c r="I9252" s="33">
        <v>5.37</v>
      </c>
      <c r="J9252" s="33">
        <v>4.8899999999999997</v>
      </c>
      <c r="K9252" s="37">
        <v>2900</v>
      </c>
      <c r="L9252" s="35">
        <v>0.48475862068965514</v>
      </c>
      <c r="M9252" s="33"/>
      <c r="N9252" s="33">
        <v>14.058</v>
      </c>
      <c r="O9252" s="33">
        <v>35.97</v>
      </c>
      <c r="P9252" s="33"/>
      <c r="Q9252" s="33">
        <v>6.9990000000000006</v>
      </c>
      <c r="R9252" s="33">
        <v>1.266</v>
      </c>
      <c r="S9252" s="33"/>
      <c r="T9252" s="33"/>
      <c r="U9252" s="33"/>
      <c r="V9252" s="33"/>
      <c r="W9252" s="33"/>
      <c r="Y9252" s="33">
        <v>3.5369999999999999</v>
      </c>
      <c r="Z9252" s="33">
        <v>2.452</v>
      </c>
      <c r="AA9252" s="33">
        <v>3.5369999999999999</v>
      </c>
      <c r="AB9252" s="33">
        <v>7.76</v>
      </c>
      <c r="AC9252" s="33">
        <v>16.329999999999998</v>
      </c>
      <c r="AD9252" s="33"/>
      <c r="AE9252" s="33"/>
      <c r="AF9252" s="33">
        <v>0</v>
      </c>
      <c r="AG9252" s="33"/>
      <c r="AH9252" s="33"/>
      <c r="AI9252" s="33">
        <v>3.83</v>
      </c>
      <c r="AJ9252" s="33" t="s">
        <v>413</v>
      </c>
      <c r="AK9252" s="36">
        <v>22.43</v>
      </c>
      <c r="AL9252" s="36">
        <v>101.09</v>
      </c>
      <c r="AM9252" s="33">
        <v>893</v>
      </c>
      <c r="AN9252" s="37"/>
      <c r="AP9252" s="33"/>
      <c r="AQ9252">
        <v>40137</v>
      </c>
      <c r="AR9252" s="33" t="s">
        <v>1753</v>
      </c>
    </row>
    <row r="9253" spans="1:44" x14ac:dyDescent="0.25">
      <c r="A9253" s="33">
        <v>11140</v>
      </c>
      <c r="B9253" s="33" t="s">
        <v>917</v>
      </c>
      <c r="C9253" s="33">
        <v>180</v>
      </c>
      <c r="D9253" s="33" t="s">
        <v>845</v>
      </c>
      <c r="E9253" s="33"/>
      <c r="F9253" s="33" t="s">
        <v>859</v>
      </c>
      <c r="G9253" s="34">
        <v>2</v>
      </c>
      <c r="H9253" s="33">
        <v>15</v>
      </c>
      <c r="I9253" s="33">
        <v>11.19</v>
      </c>
      <c r="J9253" s="33">
        <v>12.2</v>
      </c>
      <c r="K9253" s="37">
        <v>1050</v>
      </c>
      <c r="L9253" s="35"/>
      <c r="M9253" s="33"/>
      <c r="N9253" s="33">
        <v>66.02</v>
      </c>
      <c r="O9253" s="33">
        <v>65.257000000000005</v>
      </c>
      <c r="P9253" s="33"/>
      <c r="Q9253" s="33">
        <v>12.718000000000002</v>
      </c>
      <c r="R9253" s="33">
        <v>9.76</v>
      </c>
      <c r="S9253" s="33"/>
      <c r="T9253" s="33"/>
      <c r="U9253" s="33"/>
      <c r="V9253" s="33"/>
      <c r="W9253" s="33"/>
      <c r="Y9253" s="33">
        <v>13.811</v>
      </c>
      <c r="Z9253" s="33">
        <v>1.98</v>
      </c>
      <c r="AA9253" s="33">
        <v>13.811</v>
      </c>
      <c r="AB9253" s="33">
        <v>1.49</v>
      </c>
      <c r="AC9253" s="33">
        <v>2.34</v>
      </c>
      <c r="AD9253" s="33"/>
      <c r="AE9253" s="33"/>
      <c r="AF9253" s="33">
        <v>0</v>
      </c>
      <c r="AG9253" s="33"/>
      <c r="AH9253" s="33"/>
      <c r="AI9253" s="33">
        <v>17.61</v>
      </c>
      <c r="AJ9253" s="33" t="s">
        <v>413</v>
      </c>
      <c r="AK9253" s="36">
        <v>22.43</v>
      </c>
      <c r="AL9253" s="36">
        <v>101.09</v>
      </c>
      <c r="AM9253" s="33">
        <v>880</v>
      </c>
      <c r="AN9253" s="37"/>
      <c r="AP9253" s="33"/>
      <c r="AQ9253">
        <v>40137</v>
      </c>
      <c r="AR9253" s="33" t="s">
        <v>1754</v>
      </c>
    </row>
    <row r="9254" spans="1:44" x14ac:dyDescent="0.25">
      <c r="A9254" s="33">
        <v>11141</v>
      </c>
      <c r="B9254" s="33" t="s">
        <v>1064</v>
      </c>
      <c r="C9254" s="33">
        <v>180</v>
      </c>
      <c r="D9254" s="33"/>
      <c r="E9254" s="33"/>
      <c r="F9254" s="33" t="s">
        <v>859</v>
      </c>
      <c r="G9254" s="34"/>
      <c r="H9254" s="33">
        <v>7.3</v>
      </c>
      <c r="I9254" s="33">
        <v>18.47</v>
      </c>
      <c r="J9254" s="33">
        <v>11.27</v>
      </c>
      <c r="K9254" s="37">
        <v>1410</v>
      </c>
      <c r="L9254" s="35"/>
      <c r="M9254" s="33"/>
      <c r="N9254" s="33">
        <v>119.937</v>
      </c>
      <c r="O9254" s="33">
        <v>73.587000000000003</v>
      </c>
      <c r="P9254" s="33">
        <v>6.6239999999999997</v>
      </c>
      <c r="Q9254" s="33">
        <v>5.7910000000000004</v>
      </c>
      <c r="R9254" s="33">
        <v>2.073</v>
      </c>
      <c r="S9254" s="33"/>
      <c r="T9254" s="33"/>
      <c r="U9254" s="33"/>
      <c r="V9254" s="33"/>
      <c r="W9254" s="33"/>
      <c r="Y9254" s="33"/>
      <c r="Z9254" s="33"/>
      <c r="AA9254" s="33"/>
      <c r="AB9254" s="33"/>
      <c r="AC9254" s="33"/>
      <c r="AD9254" s="33"/>
      <c r="AE9254" s="33"/>
      <c r="AF9254" s="33"/>
      <c r="AG9254" s="33"/>
      <c r="AH9254" s="33"/>
      <c r="AI9254" s="33"/>
      <c r="AJ9254" s="33" t="s">
        <v>413</v>
      </c>
      <c r="AK9254" s="36">
        <v>22.33</v>
      </c>
      <c r="AL9254" s="36">
        <v>107.84</v>
      </c>
      <c r="AM9254" s="33">
        <v>89</v>
      </c>
      <c r="AN9254" s="37"/>
      <c r="AP9254" s="33"/>
      <c r="AQ9254">
        <v>40149</v>
      </c>
      <c r="AR9254" s="33" t="s">
        <v>1755</v>
      </c>
    </row>
    <row r="9255" spans="1:44" x14ac:dyDescent="0.25">
      <c r="A9255" s="33">
        <v>11142</v>
      </c>
      <c r="B9255" s="33" t="s">
        <v>1064</v>
      </c>
      <c r="C9255" s="33">
        <v>180</v>
      </c>
      <c r="D9255" s="33"/>
      <c r="E9255" s="33"/>
      <c r="F9255" s="33" t="s">
        <v>859</v>
      </c>
      <c r="G9255" s="34"/>
      <c r="H9255" s="33">
        <v>7.3</v>
      </c>
      <c r="I9255" s="33">
        <v>18.559999999999999</v>
      </c>
      <c r="J9255" s="33">
        <v>11.53</v>
      </c>
      <c r="K9255" s="37">
        <v>1315</v>
      </c>
      <c r="L9255" s="35"/>
      <c r="M9255" s="33"/>
      <c r="N9255" s="33">
        <v>117.64700000000001</v>
      </c>
      <c r="O9255" s="33">
        <v>69.426000000000002</v>
      </c>
      <c r="P9255" s="33">
        <v>6.2690000000000001</v>
      </c>
      <c r="Q9255" s="33">
        <v>5.43</v>
      </c>
      <c r="R9255" s="33">
        <v>1.9470000000000001</v>
      </c>
      <c r="S9255" s="33"/>
      <c r="T9255" s="33"/>
      <c r="U9255" s="33"/>
      <c r="V9255" s="33"/>
      <c r="W9255" s="33"/>
      <c r="Y9255" s="33"/>
      <c r="Z9255" s="33"/>
      <c r="AA9255" s="33"/>
      <c r="AB9255" s="33"/>
      <c r="AC9255" s="33"/>
      <c r="AD9255" s="33"/>
      <c r="AE9255" s="33"/>
      <c r="AF9255" s="33"/>
      <c r="AG9255" s="33"/>
      <c r="AH9255" s="33"/>
      <c r="AI9255" s="33"/>
      <c r="AJ9255" s="33" t="s">
        <v>413</v>
      </c>
      <c r="AK9255" s="36">
        <v>22.33</v>
      </c>
      <c r="AL9255" s="36">
        <v>107.84</v>
      </c>
      <c r="AM9255" s="33">
        <v>92</v>
      </c>
      <c r="AN9255" s="37"/>
      <c r="AP9255" s="33"/>
      <c r="AQ9255">
        <v>40149</v>
      </c>
      <c r="AR9255" s="33" t="s">
        <v>1755</v>
      </c>
    </row>
    <row r="9256" spans="1:44" x14ac:dyDescent="0.25">
      <c r="A9256" s="33">
        <v>11143</v>
      </c>
      <c r="B9256" s="33" t="s">
        <v>918</v>
      </c>
      <c r="C9256" s="33">
        <v>180</v>
      </c>
      <c r="D9256" s="1" t="s">
        <v>148</v>
      </c>
      <c r="E9256" s="33"/>
      <c r="F9256" s="33" t="s">
        <v>859</v>
      </c>
      <c r="G9256" s="34"/>
      <c r="H9256" s="33">
        <v>17</v>
      </c>
      <c r="I9256" s="33">
        <v>10.66</v>
      </c>
      <c r="J9256" s="33">
        <v>15.65</v>
      </c>
      <c r="K9256" s="37">
        <v>2432</v>
      </c>
      <c r="L9256" s="35"/>
      <c r="M9256" s="33"/>
      <c r="N9256" s="33">
        <v>123.104</v>
      </c>
      <c r="O9256" s="33">
        <v>50.43</v>
      </c>
      <c r="P9256" s="33"/>
      <c r="Q9256" s="33">
        <v>12.740000000000002</v>
      </c>
      <c r="R9256" s="33">
        <v>4.13</v>
      </c>
      <c r="S9256" s="33"/>
      <c r="T9256" s="33"/>
      <c r="U9256" s="33"/>
      <c r="V9256" s="33"/>
      <c r="W9256" s="33"/>
      <c r="Y9256" s="33">
        <v>0.52200000000000002</v>
      </c>
      <c r="Z9256" s="33"/>
      <c r="AA9256" s="33"/>
      <c r="AB9256" s="33"/>
      <c r="AC9256" s="33">
        <v>0.26500000000000001</v>
      </c>
      <c r="AD9256" s="33"/>
      <c r="AE9256" s="33"/>
      <c r="AF9256" s="33">
        <v>0</v>
      </c>
      <c r="AG9256" s="33"/>
      <c r="AH9256" s="33"/>
      <c r="AI9256" s="33">
        <v>8.8529999999999998</v>
      </c>
      <c r="AJ9256" s="33" t="s">
        <v>413</v>
      </c>
      <c r="AK9256" s="36">
        <v>26.53</v>
      </c>
      <c r="AL9256" s="36">
        <v>117.99</v>
      </c>
      <c r="AM9256" s="33">
        <v>325</v>
      </c>
      <c r="AN9256" s="33"/>
      <c r="AO9256" s="33">
        <v>1</v>
      </c>
      <c r="AP9256" s="33"/>
      <c r="AQ9256">
        <v>40118</v>
      </c>
      <c r="AR9256" s="33" t="s">
        <v>1756</v>
      </c>
    </row>
    <row r="9257" spans="1:44" x14ac:dyDescent="0.25">
      <c r="A9257" s="33">
        <v>11144</v>
      </c>
      <c r="B9257" s="33" t="s">
        <v>762</v>
      </c>
      <c r="C9257" s="33">
        <v>180</v>
      </c>
      <c r="D9257" s="1" t="s">
        <v>1168</v>
      </c>
      <c r="E9257" s="33"/>
      <c r="F9257" s="33" t="s">
        <v>859</v>
      </c>
      <c r="G9257" s="34"/>
      <c r="H9257" s="33">
        <v>21</v>
      </c>
      <c r="I9257" s="33">
        <v>10.6</v>
      </c>
      <c r="J9257" s="33">
        <v>12.1</v>
      </c>
      <c r="K9257" s="37">
        <v>1170</v>
      </c>
      <c r="L9257" s="35"/>
      <c r="M9257" s="33"/>
      <c r="N9257" s="33">
        <v>80</v>
      </c>
      <c r="O9257" s="33">
        <v>37.61</v>
      </c>
      <c r="P9257" s="33"/>
      <c r="Q9257" s="33">
        <v>8.15</v>
      </c>
      <c r="R9257" s="33">
        <v>1.4</v>
      </c>
      <c r="S9257" s="33"/>
      <c r="T9257" s="33"/>
      <c r="U9257" s="33"/>
      <c r="V9257" s="33"/>
      <c r="W9257" s="33"/>
      <c r="Y9257" s="33">
        <v>0</v>
      </c>
      <c r="Z9257" s="33"/>
      <c r="AA9257" s="33"/>
      <c r="AB9257" s="33"/>
      <c r="AC9257" s="33">
        <v>16.670000000000002</v>
      </c>
      <c r="AD9257" s="33"/>
      <c r="AE9257" s="33"/>
      <c r="AF9257" s="33"/>
      <c r="AG9257" s="33"/>
      <c r="AH9257" s="33"/>
      <c r="AI9257" s="33"/>
      <c r="AJ9257" s="33" t="s">
        <v>413</v>
      </c>
      <c r="AK9257" s="36">
        <v>26.16</v>
      </c>
      <c r="AL9257" s="36">
        <v>117.54</v>
      </c>
      <c r="AM9257" s="33">
        <v>250</v>
      </c>
      <c r="AN9257" s="37"/>
      <c r="AP9257" s="33"/>
      <c r="AQ9257">
        <v>40118</v>
      </c>
      <c r="AR9257" s="33" t="s">
        <v>1757</v>
      </c>
    </row>
    <row r="9258" spans="1:44" x14ac:dyDescent="0.25">
      <c r="A9258" s="33">
        <v>11145</v>
      </c>
      <c r="B9258" s="33" t="s">
        <v>1071</v>
      </c>
      <c r="C9258" s="33">
        <v>180</v>
      </c>
      <c r="D9258" s="33"/>
      <c r="E9258" s="33"/>
      <c r="F9258" s="33" t="s">
        <v>859</v>
      </c>
      <c r="G9258" s="34"/>
      <c r="H9258" s="33">
        <v>24</v>
      </c>
      <c r="I9258" s="33">
        <v>8.5500000000000007</v>
      </c>
      <c r="J9258" s="33">
        <v>11.5</v>
      </c>
      <c r="K9258" s="37">
        <v>1533</v>
      </c>
      <c r="L9258" s="35"/>
      <c r="M9258" s="33"/>
      <c r="N9258" s="33">
        <v>72</v>
      </c>
      <c r="O9258" s="33">
        <v>38.049999999999997</v>
      </c>
      <c r="P9258" s="33"/>
      <c r="Q9258" s="33">
        <v>12.030000000000001</v>
      </c>
      <c r="R9258" s="33">
        <v>4.25</v>
      </c>
      <c r="S9258" s="33"/>
      <c r="T9258" s="33"/>
      <c r="U9258" s="33"/>
      <c r="V9258" s="33"/>
      <c r="W9258" s="33"/>
      <c r="Y9258" s="33">
        <v>1.24</v>
      </c>
      <c r="Z9258" s="33">
        <v>0.86299999999999999</v>
      </c>
      <c r="AA9258" s="33">
        <v>1.24</v>
      </c>
      <c r="AB9258" s="33">
        <v>4.7619999999999996</v>
      </c>
      <c r="AC9258" s="33">
        <v>7.22</v>
      </c>
      <c r="AD9258" s="33"/>
      <c r="AE9258" s="33"/>
      <c r="AF9258" s="33"/>
      <c r="AG9258" s="33"/>
      <c r="AH9258" s="33"/>
      <c r="AI9258" s="33"/>
      <c r="AJ9258" s="33" t="s">
        <v>413</v>
      </c>
      <c r="AK9258" s="36">
        <v>26.16</v>
      </c>
      <c r="AL9258" s="36">
        <v>117.54</v>
      </c>
      <c r="AM9258" s="33">
        <v>200</v>
      </c>
      <c r="AN9258" s="37"/>
      <c r="AP9258" s="33"/>
      <c r="AQ9258">
        <v>40118</v>
      </c>
      <c r="AR9258" s="33" t="s">
        <v>1758</v>
      </c>
    </row>
    <row r="9259" spans="1:44" x14ac:dyDescent="0.25">
      <c r="A9259" s="33">
        <v>11146</v>
      </c>
      <c r="B9259" s="33" t="s">
        <v>998</v>
      </c>
      <c r="C9259" s="33">
        <v>180</v>
      </c>
      <c r="D9259" s="33"/>
      <c r="E9259" s="33"/>
      <c r="F9259" s="33" t="s">
        <v>859</v>
      </c>
      <c r="G9259" s="34"/>
      <c r="H9259" s="33">
        <v>10</v>
      </c>
      <c r="I9259" s="33">
        <v>10.6</v>
      </c>
      <c r="J9259" s="33">
        <v>19.399999999999999</v>
      </c>
      <c r="K9259" s="37">
        <v>367</v>
      </c>
      <c r="L9259" s="35"/>
      <c r="M9259" s="33"/>
      <c r="N9259" s="33">
        <v>62.512999999999998</v>
      </c>
      <c r="O9259" s="33">
        <v>26.41</v>
      </c>
      <c r="P9259" s="33"/>
      <c r="Q9259" s="33">
        <v>24.169999999999998</v>
      </c>
      <c r="R9259" s="33">
        <v>7.4130000000000003</v>
      </c>
      <c r="S9259" s="33"/>
      <c r="T9259" s="33"/>
      <c r="U9259" s="33"/>
      <c r="V9259" s="33"/>
      <c r="W9259" s="33"/>
      <c r="Y9259" s="33">
        <v>0.30499999999999999</v>
      </c>
      <c r="Z9259" s="33"/>
      <c r="AA9259" s="33"/>
      <c r="AB9259" s="33"/>
      <c r="AC9259" s="33">
        <v>0.60599999999999998</v>
      </c>
      <c r="AD9259" s="33"/>
      <c r="AE9259" s="33"/>
      <c r="AF9259" s="33">
        <v>0</v>
      </c>
      <c r="AG9259" s="33"/>
      <c r="AH9259" s="33"/>
      <c r="AI9259" s="33">
        <v>3.2210000000000001</v>
      </c>
      <c r="AJ9259" s="33" t="s">
        <v>413</v>
      </c>
      <c r="AK9259" s="36">
        <v>26.16</v>
      </c>
      <c r="AL9259" s="36">
        <v>117.54</v>
      </c>
      <c r="AM9259" s="33">
        <v>375</v>
      </c>
      <c r="AN9259" s="37"/>
      <c r="AP9259" s="33"/>
      <c r="AQ9259">
        <v>40118</v>
      </c>
      <c r="AR9259" s="33" t="s">
        <v>1759</v>
      </c>
    </row>
    <row r="9260" spans="1:44" x14ac:dyDescent="0.25">
      <c r="A9260" s="33">
        <v>11147</v>
      </c>
      <c r="B9260" s="33" t="s">
        <v>1022</v>
      </c>
      <c r="C9260" s="33">
        <v>180</v>
      </c>
      <c r="D9260" s="33"/>
      <c r="E9260" s="33"/>
      <c r="F9260" s="33" t="s">
        <v>859</v>
      </c>
      <c r="G9260" s="34"/>
      <c r="H9260" s="33">
        <v>23</v>
      </c>
      <c r="I9260" s="33">
        <v>10.5</v>
      </c>
      <c r="J9260" s="33">
        <v>12.8</v>
      </c>
      <c r="K9260" s="37">
        <v>1476</v>
      </c>
      <c r="L9260" s="35"/>
      <c r="M9260" s="33"/>
      <c r="N9260" s="33">
        <v>100.32</v>
      </c>
      <c r="O9260" s="33">
        <v>54.96</v>
      </c>
      <c r="P9260" s="33"/>
      <c r="Q9260" s="33">
        <v>21.88</v>
      </c>
      <c r="R9260" s="33">
        <v>7.98</v>
      </c>
      <c r="S9260" s="33"/>
      <c r="T9260" s="33"/>
      <c r="U9260" s="33"/>
      <c r="V9260" s="33"/>
      <c r="W9260" s="33"/>
      <c r="Y9260" s="33">
        <v>0.22</v>
      </c>
      <c r="Z9260" s="33"/>
      <c r="AA9260" s="33"/>
      <c r="AB9260" s="33"/>
      <c r="AC9260" s="33">
        <v>1.85</v>
      </c>
      <c r="AD9260" s="33"/>
      <c r="AE9260" s="33"/>
      <c r="AF9260" s="33">
        <v>0</v>
      </c>
      <c r="AG9260" s="33"/>
      <c r="AH9260" s="33"/>
      <c r="AI9260" s="33">
        <v>6.6639999999999997</v>
      </c>
      <c r="AJ9260" s="33" t="s">
        <v>413</v>
      </c>
      <c r="AK9260" s="36">
        <v>26.16</v>
      </c>
      <c r="AL9260" s="36">
        <v>117.54</v>
      </c>
      <c r="AM9260" s="33">
        <v>300</v>
      </c>
      <c r="AN9260" s="37"/>
      <c r="AP9260" s="33"/>
      <c r="AQ9260">
        <v>40118</v>
      </c>
      <c r="AR9260" s="33" t="s">
        <v>1760</v>
      </c>
    </row>
    <row r="9261" spans="1:44" x14ac:dyDescent="0.25">
      <c r="A9261" s="33">
        <v>11148</v>
      </c>
      <c r="B9261" s="33" t="s">
        <v>1022</v>
      </c>
      <c r="C9261" s="33">
        <v>180</v>
      </c>
      <c r="D9261" s="33"/>
      <c r="E9261" s="33"/>
      <c r="F9261" s="33" t="s">
        <v>859</v>
      </c>
      <c r="G9261" s="34"/>
      <c r="H9261" s="33">
        <v>23</v>
      </c>
      <c r="I9261" s="33">
        <v>15.2</v>
      </c>
      <c r="J9261" s="33">
        <v>18.600000000000001</v>
      </c>
      <c r="K9261" s="37">
        <v>813</v>
      </c>
      <c r="L9261" s="35"/>
      <c r="M9261" s="33"/>
      <c r="N9261" s="33">
        <v>163.35</v>
      </c>
      <c r="O9261" s="33">
        <v>91.39</v>
      </c>
      <c r="P9261" s="33"/>
      <c r="Q9261" s="33">
        <v>37.400000000000006</v>
      </c>
      <c r="R9261" s="33">
        <v>10.7</v>
      </c>
      <c r="S9261" s="33"/>
      <c r="T9261" s="33"/>
      <c r="U9261" s="33"/>
      <c r="V9261" s="33"/>
      <c r="W9261" s="33"/>
      <c r="Y9261" s="33">
        <v>0.61599999999999999</v>
      </c>
      <c r="Z9261" s="33"/>
      <c r="AA9261" s="33"/>
      <c r="AB9261" s="33"/>
      <c r="AC9261" s="33">
        <v>0.11600000000000001</v>
      </c>
      <c r="AD9261" s="33"/>
      <c r="AE9261" s="33"/>
      <c r="AF9261" s="33">
        <v>0</v>
      </c>
      <c r="AG9261" s="33"/>
      <c r="AH9261" s="33"/>
      <c r="AI9261" s="33">
        <v>6.6639999999999997</v>
      </c>
      <c r="AJ9261" s="33" t="s">
        <v>413</v>
      </c>
      <c r="AK9261" s="36">
        <v>26.16</v>
      </c>
      <c r="AL9261" s="36">
        <v>117.54</v>
      </c>
      <c r="AM9261" s="33">
        <v>300</v>
      </c>
      <c r="AN9261" s="37"/>
      <c r="AP9261" s="33"/>
      <c r="AQ9261">
        <v>40118</v>
      </c>
      <c r="AR9261" s="33" t="s">
        <v>1760</v>
      </c>
    </row>
    <row r="9262" spans="1:44" x14ac:dyDescent="0.25">
      <c r="A9262" s="33">
        <v>11149</v>
      </c>
      <c r="B9262" s="33" t="s">
        <v>1072</v>
      </c>
      <c r="C9262" s="33">
        <v>180</v>
      </c>
      <c r="D9262" s="33"/>
      <c r="E9262" s="33"/>
      <c r="F9262" s="33" t="s">
        <v>859</v>
      </c>
      <c r="G9262" s="34"/>
      <c r="H9262" s="33">
        <v>23</v>
      </c>
      <c r="I9262" s="33">
        <v>12.2</v>
      </c>
      <c r="J9262" s="33">
        <v>16.399999999999999</v>
      </c>
      <c r="K9262" s="37">
        <v>1113</v>
      </c>
      <c r="L9262" s="35"/>
      <c r="M9262" s="33"/>
      <c r="N9262" s="33">
        <v>120.8</v>
      </c>
      <c r="O9262" s="33">
        <v>59.923000000000002</v>
      </c>
      <c r="P9262" s="33"/>
      <c r="Q9262" s="33">
        <v>25.02</v>
      </c>
      <c r="R9262" s="33">
        <v>4.6230000000000002</v>
      </c>
      <c r="S9262" s="33"/>
      <c r="T9262" s="33"/>
      <c r="U9262" s="33"/>
      <c r="V9262" s="33"/>
      <c r="W9262" s="33"/>
      <c r="Y9262" s="33">
        <v>0.39300000000000002</v>
      </c>
      <c r="Z9262" s="33"/>
      <c r="AA9262" s="33"/>
      <c r="AB9262" s="33"/>
      <c r="AC9262" s="33">
        <v>2.4830000000000001</v>
      </c>
      <c r="AD9262" s="33"/>
      <c r="AE9262" s="33"/>
      <c r="AF9262" s="33">
        <v>0</v>
      </c>
      <c r="AG9262" s="33"/>
      <c r="AH9262" s="33"/>
      <c r="AI9262" s="33">
        <v>1.403</v>
      </c>
      <c r="AJ9262" s="33" t="s">
        <v>413</v>
      </c>
      <c r="AK9262" s="36">
        <v>26.16</v>
      </c>
      <c r="AL9262" s="36">
        <v>117.54</v>
      </c>
      <c r="AM9262" s="33">
        <v>300</v>
      </c>
      <c r="AN9262" s="37"/>
      <c r="AP9262" s="33"/>
      <c r="AQ9262">
        <v>40118</v>
      </c>
      <c r="AR9262" s="33" t="s">
        <v>1761</v>
      </c>
    </row>
    <row r="9263" spans="1:44" x14ac:dyDescent="0.25">
      <c r="A9263" s="33">
        <v>11150</v>
      </c>
      <c r="B9263" s="33" t="s">
        <v>1007</v>
      </c>
      <c r="C9263" s="33">
        <v>180</v>
      </c>
      <c r="D9263" s="33"/>
      <c r="E9263" s="33"/>
      <c r="F9263" s="33" t="s">
        <v>859</v>
      </c>
      <c r="G9263" s="34"/>
      <c r="H9263" s="33">
        <v>13</v>
      </c>
      <c r="I9263" s="33">
        <v>10.7</v>
      </c>
      <c r="J9263" s="33">
        <v>12.7</v>
      </c>
      <c r="K9263" s="37">
        <v>2513</v>
      </c>
      <c r="L9263" s="35"/>
      <c r="M9263" s="33"/>
      <c r="N9263" s="33">
        <v>189.98</v>
      </c>
      <c r="O9263" s="33">
        <v>71.903999999999996</v>
      </c>
      <c r="P9263" s="33"/>
      <c r="Q9263" s="33">
        <v>31.903999999999996</v>
      </c>
      <c r="R9263" s="33">
        <v>10.865</v>
      </c>
      <c r="S9263" s="33"/>
      <c r="T9263" s="33"/>
      <c r="U9263" s="33"/>
      <c r="V9263" s="33"/>
      <c r="W9263" s="33"/>
      <c r="Y9263" s="33">
        <v>0.111</v>
      </c>
      <c r="Z9263" s="33"/>
      <c r="AA9263" s="33"/>
      <c r="AB9263" s="33"/>
      <c r="AC9263" s="33">
        <v>0.23599999999999999</v>
      </c>
      <c r="AD9263" s="33"/>
      <c r="AE9263" s="33"/>
      <c r="AF9263" s="33">
        <v>0</v>
      </c>
      <c r="AG9263" s="33"/>
      <c r="AH9263" s="33"/>
      <c r="AI9263" s="33">
        <v>4.8630000000000004</v>
      </c>
      <c r="AJ9263" s="33" t="s">
        <v>413</v>
      </c>
      <c r="AK9263" s="36">
        <v>26.16</v>
      </c>
      <c r="AL9263" s="36">
        <v>117.54</v>
      </c>
      <c r="AM9263" s="33">
        <v>250</v>
      </c>
      <c r="AN9263" s="37"/>
      <c r="AO9263" s="33">
        <v>1</v>
      </c>
      <c r="AP9263" s="33"/>
      <c r="AQ9263">
        <v>40118</v>
      </c>
      <c r="AR9263" s="33" t="s">
        <v>1762</v>
      </c>
    </row>
    <row r="9264" spans="1:44" x14ac:dyDescent="0.25">
      <c r="A9264" s="33">
        <v>11151</v>
      </c>
      <c r="B9264" s="33" t="s">
        <v>1007</v>
      </c>
      <c r="C9264" s="33">
        <v>180</v>
      </c>
      <c r="D9264" s="33"/>
      <c r="E9264" s="33"/>
      <c r="F9264" s="33" t="s">
        <v>859</v>
      </c>
      <c r="G9264" s="34"/>
      <c r="H9264" s="33">
        <v>10</v>
      </c>
      <c r="I9264" s="33">
        <v>11.7</v>
      </c>
      <c r="J9264" s="33">
        <v>11.5</v>
      </c>
      <c r="K9264" s="37">
        <v>1700</v>
      </c>
      <c r="L9264" s="35"/>
      <c r="M9264" s="33"/>
      <c r="N9264" s="33">
        <v>107.82</v>
      </c>
      <c r="O9264" s="33">
        <v>43.756</v>
      </c>
      <c r="P9264" s="33"/>
      <c r="Q9264" s="33">
        <v>15.244</v>
      </c>
      <c r="R9264" s="33">
        <v>7.8369999999999997</v>
      </c>
      <c r="S9264" s="33"/>
      <c r="T9264" s="33"/>
      <c r="U9264" s="33"/>
      <c r="V9264" s="33"/>
      <c r="W9264" s="33"/>
      <c r="Y9264" s="33">
        <v>0.28799999999999998</v>
      </c>
      <c r="Z9264" s="33"/>
      <c r="AA9264" s="33"/>
      <c r="AB9264" s="33"/>
      <c r="AC9264" s="33">
        <v>0.06</v>
      </c>
      <c r="AD9264" s="33"/>
      <c r="AE9264" s="33"/>
      <c r="AF9264" s="33">
        <v>0</v>
      </c>
      <c r="AG9264" s="33"/>
      <c r="AH9264" s="33"/>
      <c r="AI9264" s="33">
        <v>4.4009999999999998</v>
      </c>
      <c r="AJ9264" s="33" t="s">
        <v>413</v>
      </c>
      <c r="AK9264" s="36">
        <v>26.16</v>
      </c>
      <c r="AL9264" s="36">
        <v>117.54</v>
      </c>
      <c r="AM9264" s="33">
        <v>250</v>
      </c>
      <c r="AN9264" s="37"/>
      <c r="AO9264" s="33">
        <v>1</v>
      </c>
      <c r="AP9264" s="33"/>
      <c r="AQ9264">
        <v>40118</v>
      </c>
      <c r="AR9264" s="33" t="s">
        <v>1762</v>
      </c>
    </row>
    <row r="9265" spans="1:44" x14ac:dyDescent="0.25">
      <c r="A9265" s="33">
        <v>11152</v>
      </c>
      <c r="B9265" s="33" t="s">
        <v>1002</v>
      </c>
      <c r="C9265" s="33">
        <v>180</v>
      </c>
      <c r="D9265" s="33"/>
      <c r="E9265" s="33"/>
      <c r="F9265" s="33" t="s">
        <v>859</v>
      </c>
      <c r="G9265" s="34"/>
      <c r="H9265" s="33">
        <v>23</v>
      </c>
      <c r="I9265" s="33">
        <v>14.3</v>
      </c>
      <c r="J9265" s="33">
        <v>17</v>
      </c>
      <c r="K9265" s="37">
        <v>1750</v>
      </c>
      <c r="L9265" s="35"/>
      <c r="M9265" s="33"/>
      <c r="N9265" s="33">
        <v>289.25</v>
      </c>
      <c r="O9265" s="33">
        <v>115.01600000000001</v>
      </c>
      <c r="P9265" s="33">
        <v>15.183999999999999</v>
      </c>
      <c r="Q9265" s="33">
        <v>18.273</v>
      </c>
      <c r="R9265" s="33">
        <v>6.9790000000000001</v>
      </c>
      <c r="S9265" s="33"/>
      <c r="T9265" s="33"/>
      <c r="U9265" s="33"/>
      <c r="V9265" s="33"/>
      <c r="W9265" s="33"/>
      <c r="Y9265" s="33">
        <v>0.55300000000000005</v>
      </c>
      <c r="Z9265" s="33"/>
      <c r="AA9265" s="33"/>
      <c r="AB9265" s="33"/>
      <c r="AC9265" s="33">
        <v>0.59099999999999997</v>
      </c>
      <c r="AD9265" s="33"/>
      <c r="AE9265" s="33"/>
      <c r="AF9265" s="33">
        <v>0</v>
      </c>
      <c r="AG9265" s="33"/>
      <c r="AH9265" s="33"/>
      <c r="AI9265" s="33">
        <v>3.7290000000000001</v>
      </c>
      <c r="AJ9265" s="33" t="s">
        <v>413</v>
      </c>
      <c r="AK9265" s="36">
        <v>26.16</v>
      </c>
      <c r="AL9265" s="36">
        <v>117.54</v>
      </c>
      <c r="AM9265" s="33">
        <v>250</v>
      </c>
      <c r="AN9265" s="37"/>
      <c r="AP9265" s="33"/>
      <c r="AQ9265">
        <v>40118</v>
      </c>
      <c r="AR9265" s="33" t="s">
        <v>1763</v>
      </c>
    </row>
    <row r="9266" spans="1:44" x14ac:dyDescent="0.25">
      <c r="A9266" s="33">
        <v>11153</v>
      </c>
      <c r="B9266" s="33" t="s">
        <v>1002</v>
      </c>
      <c r="C9266" s="33">
        <v>180</v>
      </c>
      <c r="D9266" s="33"/>
      <c r="E9266" s="33"/>
      <c r="F9266" s="33" t="s">
        <v>859</v>
      </c>
      <c r="G9266" s="34"/>
      <c r="H9266" s="33">
        <v>26</v>
      </c>
      <c r="I9266" s="33">
        <v>13.2</v>
      </c>
      <c r="J9266" s="33">
        <v>19.600000000000001</v>
      </c>
      <c r="K9266" s="37">
        <v>1216</v>
      </c>
      <c r="L9266" s="35"/>
      <c r="M9266" s="33"/>
      <c r="N9266" s="33">
        <v>243.41</v>
      </c>
      <c r="O9266" s="33">
        <v>100.593</v>
      </c>
      <c r="P9266" s="33">
        <v>12.065</v>
      </c>
      <c r="Q9266" s="33">
        <v>21.618000000000002</v>
      </c>
      <c r="R9266" s="33">
        <v>8.016</v>
      </c>
      <c r="S9266" s="33"/>
      <c r="T9266" s="33"/>
      <c r="U9266" s="33"/>
      <c r="V9266" s="33"/>
      <c r="W9266" s="33"/>
      <c r="Y9266" s="33">
        <v>0.51600000000000001</v>
      </c>
      <c r="Z9266" s="33"/>
      <c r="AA9266" s="33"/>
      <c r="AB9266" s="33"/>
      <c r="AC9266" s="33">
        <v>4.8000000000000001E-2</v>
      </c>
      <c r="AD9266" s="33"/>
      <c r="AE9266" s="33"/>
      <c r="AF9266" s="33">
        <v>0</v>
      </c>
      <c r="AG9266" s="33"/>
      <c r="AH9266" s="33"/>
      <c r="AI9266" s="33">
        <v>3.7290000000000001</v>
      </c>
      <c r="AJ9266" s="33" t="s">
        <v>413</v>
      </c>
      <c r="AK9266" s="36">
        <v>26.16</v>
      </c>
      <c r="AL9266" s="36">
        <v>117.54</v>
      </c>
      <c r="AM9266" s="33">
        <v>250</v>
      </c>
      <c r="AN9266" s="37"/>
      <c r="AP9266" s="33"/>
      <c r="AQ9266">
        <v>40118</v>
      </c>
      <c r="AR9266" s="33" t="s">
        <v>1763</v>
      </c>
    </row>
    <row r="9267" spans="1:44" x14ac:dyDescent="0.25">
      <c r="A9267" s="33">
        <v>11154</v>
      </c>
      <c r="B9267" s="33" t="s">
        <v>1002</v>
      </c>
      <c r="C9267" s="33">
        <v>180</v>
      </c>
      <c r="D9267" s="33"/>
      <c r="E9267" s="33"/>
      <c r="F9267" s="33" t="s">
        <v>859</v>
      </c>
      <c r="G9267" s="34"/>
      <c r="H9267" s="33">
        <v>24</v>
      </c>
      <c r="I9267" s="33">
        <v>12.8</v>
      </c>
      <c r="J9267" s="33">
        <v>14.9</v>
      </c>
      <c r="K9267" s="37">
        <v>2700</v>
      </c>
      <c r="L9267" s="35"/>
      <c r="M9267" s="33"/>
      <c r="N9267" s="33">
        <v>321.62</v>
      </c>
      <c r="O9267" s="33">
        <v>124.67700000000001</v>
      </c>
      <c r="P9267" s="33">
        <v>16.532</v>
      </c>
      <c r="Q9267" s="33">
        <v>17.455000000000002</v>
      </c>
      <c r="R9267" s="33">
        <v>7.7350000000000003</v>
      </c>
      <c r="S9267" s="33"/>
      <c r="T9267" s="33"/>
      <c r="U9267" s="33"/>
      <c r="V9267" s="33"/>
      <c r="W9267" s="33"/>
      <c r="Y9267" s="33">
        <v>0.307</v>
      </c>
      <c r="Z9267" s="33"/>
      <c r="AA9267" s="33"/>
      <c r="AB9267" s="33"/>
      <c r="AC9267" s="33">
        <v>0.33400000000000002</v>
      </c>
      <c r="AD9267" s="33"/>
      <c r="AE9267" s="33"/>
      <c r="AF9267" s="33">
        <v>0</v>
      </c>
      <c r="AG9267" s="33"/>
      <c r="AH9267" s="33"/>
      <c r="AI9267" s="33">
        <v>3.7290000000000001</v>
      </c>
      <c r="AJ9267" s="33" t="s">
        <v>413</v>
      </c>
      <c r="AK9267" s="36">
        <v>26.16</v>
      </c>
      <c r="AL9267" s="36">
        <v>117.54</v>
      </c>
      <c r="AM9267" s="33">
        <v>250</v>
      </c>
      <c r="AN9267" s="37"/>
      <c r="AP9267" s="33"/>
      <c r="AQ9267">
        <v>40118</v>
      </c>
      <c r="AR9267" s="33" t="s">
        <v>1763</v>
      </c>
    </row>
    <row r="9268" spans="1:44" x14ac:dyDescent="0.25">
      <c r="A9268" s="33">
        <v>11155</v>
      </c>
      <c r="B9268" s="33" t="s">
        <v>1002</v>
      </c>
      <c r="C9268" s="33">
        <v>180</v>
      </c>
      <c r="D9268" s="33"/>
      <c r="E9268" s="33"/>
      <c r="F9268" s="33" t="s">
        <v>859</v>
      </c>
      <c r="G9268" s="34"/>
      <c r="H9268" s="33">
        <v>26</v>
      </c>
      <c r="I9268" s="33">
        <v>12</v>
      </c>
      <c r="J9268" s="33">
        <v>17.399999999999999</v>
      </c>
      <c r="K9268" s="37">
        <v>1867</v>
      </c>
      <c r="L9268" s="35"/>
      <c r="M9268" s="33"/>
      <c r="N9268" s="33">
        <v>274.24</v>
      </c>
      <c r="O9268" s="33">
        <v>107.221</v>
      </c>
      <c r="P9268" s="33">
        <v>13.026999999999999</v>
      </c>
      <c r="Q9268" s="33">
        <v>20.597999999999999</v>
      </c>
      <c r="R9268" s="33">
        <v>8.3729999999999993</v>
      </c>
      <c r="S9268" s="33"/>
      <c r="T9268" s="33"/>
      <c r="U9268" s="33"/>
      <c r="V9268" s="33"/>
      <c r="W9268" s="33"/>
      <c r="Y9268" s="33">
        <v>0.36199999999999999</v>
      </c>
      <c r="Z9268" s="33"/>
      <c r="AA9268" s="33"/>
      <c r="AB9268" s="33"/>
      <c r="AC9268" s="33">
        <v>0.28999999999999998</v>
      </c>
      <c r="AD9268" s="33"/>
      <c r="AE9268" s="33"/>
      <c r="AF9268" s="33">
        <v>0</v>
      </c>
      <c r="AG9268" s="33"/>
      <c r="AH9268" s="33"/>
      <c r="AI9268" s="33">
        <v>3.7290000000000001</v>
      </c>
      <c r="AJ9268" s="33" t="s">
        <v>413</v>
      </c>
      <c r="AK9268" s="36">
        <v>26.16</v>
      </c>
      <c r="AL9268" s="36">
        <v>117.54</v>
      </c>
      <c r="AM9268" s="33">
        <v>250</v>
      </c>
      <c r="AN9268" s="37"/>
      <c r="AP9268" s="33"/>
      <c r="AQ9268">
        <v>40118</v>
      </c>
      <c r="AR9268" s="33" t="s">
        <v>1763</v>
      </c>
    </row>
    <row r="9269" spans="1:44" x14ac:dyDescent="0.25">
      <c r="A9269" s="33">
        <v>11156</v>
      </c>
      <c r="B9269" s="33" t="s">
        <v>167</v>
      </c>
      <c r="C9269" s="33">
        <v>180</v>
      </c>
      <c r="D9269" s="1" t="s">
        <v>148</v>
      </c>
      <c r="E9269" s="33"/>
      <c r="F9269" s="33" t="s">
        <v>859</v>
      </c>
      <c r="G9269" s="34"/>
      <c r="H9269" s="33">
        <v>17</v>
      </c>
      <c r="I9269" s="33">
        <v>10.6</v>
      </c>
      <c r="J9269" s="33">
        <v>13.28</v>
      </c>
      <c r="K9269" s="37">
        <v>2488</v>
      </c>
      <c r="L9269" s="35"/>
      <c r="M9269" s="33"/>
      <c r="N9269" s="33">
        <v>218</v>
      </c>
      <c r="O9269" s="33">
        <v>82.72</v>
      </c>
      <c r="P9269" s="33">
        <v>13.43</v>
      </c>
      <c r="Q9269" s="33">
        <v>16.159999999999997</v>
      </c>
      <c r="R9269" s="33">
        <v>11.92</v>
      </c>
      <c r="S9269" s="33"/>
      <c r="T9269" s="33"/>
      <c r="U9269" s="33"/>
      <c r="V9269" s="33"/>
      <c r="W9269" s="33"/>
      <c r="Y9269" s="33"/>
      <c r="Z9269" s="33"/>
      <c r="AA9269" s="33"/>
      <c r="AB9269" s="33"/>
      <c r="AC9269" s="33"/>
      <c r="AD9269" s="33"/>
      <c r="AE9269" s="33"/>
      <c r="AF9269" s="33">
        <v>0</v>
      </c>
      <c r="AG9269" s="33"/>
      <c r="AH9269" s="33"/>
      <c r="AI9269" s="33">
        <v>16.32</v>
      </c>
      <c r="AJ9269" s="33" t="s">
        <v>413</v>
      </c>
      <c r="AK9269" s="36">
        <v>24.39</v>
      </c>
      <c r="AL9269" s="36">
        <v>106.39</v>
      </c>
      <c r="AM9269" s="33">
        <v>1300</v>
      </c>
      <c r="AN9269" s="33"/>
      <c r="AP9269" s="33"/>
      <c r="AQ9269">
        <v>40118</v>
      </c>
      <c r="AR9269" s="33" t="s">
        <v>1764</v>
      </c>
    </row>
    <row r="9270" spans="1:44" x14ac:dyDescent="0.25">
      <c r="A9270" s="33">
        <v>11157</v>
      </c>
      <c r="B9270" s="33" t="s">
        <v>167</v>
      </c>
      <c r="C9270" s="33">
        <v>180</v>
      </c>
      <c r="D9270" s="1" t="s">
        <v>148</v>
      </c>
      <c r="E9270" s="33"/>
      <c r="F9270" s="33" t="s">
        <v>859</v>
      </c>
      <c r="G9270" s="34"/>
      <c r="H9270" s="33">
        <v>20</v>
      </c>
      <c r="I9270" s="33">
        <v>16.2</v>
      </c>
      <c r="J9270" s="33">
        <v>20.100000000000001</v>
      </c>
      <c r="K9270" s="37">
        <v>1600</v>
      </c>
      <c r="L9270" s="35"/>
      <c r="M9270" s="33"/>
      <c r="N9270" s="33">
        <v>420.553</v>
      </c>
      <c r="O9270" s="33">
        <v>128.9</v>
      </c>
      <c r="P9270" s="33"/>
      <c r="Q9270" s="33">
        <v>13</v>
      </c>
      <c r="R9270" s="33">
        <v>12.3</v>
      </c>
      <c r="S9270" s="33"/>
      <c r="T9270" s="33"/>
      <c r="U9270" s="33"/>
      <c r="V9270" s="33"/>
      <c r="W9270" s="33"/>
      <c r="Y9270" s="33"/>
      <c r="Z9270" s="33"/>
      <c r="AA9270" s="33"/>
      <c r="AB9270" s="33"/>
      <c r="AC9270" s="33"/>
      <c r="AD9270" s="33"/>
      <c r="AE9270" s="33"/>
      <c r="AF9270" s="33"/>
      <c r="AG9270" s="33"/>
      <c r="AH9270" s="33"/>
      <c r="AI9270" s="33"/>
      <c r="AJ9270" s="33" t="s">
        <v>413</v>
      </c>
      <c r="AK9270" s="36">
        <v>26.63</v>
      </c>
      <c r="AL9270" s="36">
        <v>117.95</v>
      </c>
      <c r="AM9270" s="33">
        <v>325</v>
      </c>
      <c r="AN9270" s="33"/>
      <c r="AP9270" s="33"/>
      <c r="AQ9270">
        <v>40118</v>
      </c>
      <c r="AR9270" s="33" t="s">
        <v>1765</v>
      </c>
    </row>
    <row r="9271" spans="1:44" x14ac:dyDescent="0.25">
      <c r="A9271" s="33">
        <v>11158</v>
      </c>
      <c r="B9271" s="33" t="s">
        <v>167</v>
      </c>
      <c r="C9271" s="33">
        <v>180</v>
      </c>
      <c r="D9271" s="1" t="s">
        <v>148</v>
      </c>
      <c r="E9271" s="33"/>
      <c r="F9271" s="33" t="s">
        <v>859</v>
      </c>
      <c r="G9271" s="34"/>
      <c r="H9271" s="33">
        <v>20</v>
      </c>
      <c r="I9271" s="33">
        <v>14.2</v>
      </c>
      <c r="J9271" s="33">
        <v>16.899999999999999</v>
      </c>
      <c r="K9271" s="37">
        <v>1950</v>
      </c>
      <c r="L9271" s="35"/>
      <c r="M9271" s="33"/>
      <c r="N9271" s="33">
        <v>317.60700000000003</v>
      </c>
      <c r="O9271" s="33">
        <v>107.4</v>
      </c>
      <c r="P9271" s="33"/>
      <c r="Q9271" s="33">
        <v>12.799999999999999</v>
      </c>
      <c r="R9271" s="33">
        <v>12.1</v>
      </c>
      <c r="S9271" s="33"/>
      <c r="T9271" s="33"/>
      <c r="U9271" s="33"/>
      <c r="V9271" s="33"/>
      <c r="W9271" s="33"/>
      <c r="Y9271" s="33"/>
      <c r="Z9271" s="33"/>
      <c r="AA9271" s="33"/>
      <c r="AB9271" s="33"/>
      <c r="AC9271" s="33"/>
      <c r="AD9271" s="33"/>
      <c r="AE9271" s="33"/>
      <c r="AF9271" s="33"/>
      <c r="AG9271" s="33"/>
      <c r="AH9271" s="33"/>
      <c r="AI9271" s="33"/>
      <c r="AJ9271" s="33" t="s">
        <v>413</v>
      </c>
      <c r="AK9271" s="36">
        <v>26.63</v>
      </c>
      <c r="AL9271" s="36">
        <v>117.95</v>
      </c>
      <c r="AM9271" s="33">
        <v>325</v>
      </c>
      <c r="AN9271" s="33"/>
      <c r="AP9271" s="33"/>
      <c r="AQ9271">
        <v>40118</v>
      </c>
      <c r="AR9271" s="33" t="s">
        <v>1765</v>
      </c>
    </row>
    <row r="9272" spans="1:44" x14ac:dyDescent="0.25">
      <c r="A9272" s="33">
        <v>11159</v>
      </c>
      <c r="B9272" s="33" t="s">
        <v>167</v>
      </c>
      <c r="C9272" s="33">
        <v>180</v>
      </c>
      <c r="D9272" s="1" t="s">
        <v>148</v>
      </c>
      <c r="E9272" s="33"/>
      <c r="F9272" s="33" t="s">
        <v>859</v>
      </c>
      <c r="G9272" s="34"/>
      <c r="H9272" s="33">
        <v>20</v>
      </c>
      <c r="I9272" s="33">
        <v>8.8000000000000007</v>
      </c>
      <c r="J9272" s="33">
        <v>11.5</v>
      </c>
      <c r="K9272" s="37">
        <v>2785</v>
      </c>
      <c r="L9272" s="35"/>
      <c r="M9272" s="33"/>
      <c r="N9272" s="33">
        <v>130.166</v>
      </c>
      <c r="O9272" s="33">
        <v>48.1</v>
      </c>
      <c r="P9272" s="33"/>
      <c r="Q9272" s="33">
        <v>7.4</v>
      </c>
      <c r="R9272" s="33">
        <v>7.1</v>
      </c>
      <c r="S9272" s="33"/>
      <c r="T9272" s="33"/>
      <c r="U9272" s="33"/>
      <c r="V9272" s="33"/>
      <c r="W9272" s="33"/>
      <c r="Y9272" s="33"/>
      <c r="Z9272" s="33"/>
      <c r="AA9272" s="33"/>
      <c r="AB9272" s="33"/>
      <c r="AC9272" s="33"/>
      <c r="AD9272" s="33"/>
      <c r="AE9272" s="33"/>
      <c r="AF9272" s="33"/>
      <c r="AG9272" s="33"/>
      <c r="AH9272" s="33"/>
      <c r="AI9272" s="33"/>
      <c r="AJ9272" s="33" t="s">
        <v>413</v>
      </c>
      <c r="AK9272" s="36">
        <v>26.63</v>
      </c>
      <c r="AL9272" s="36">
        <v>117.95</v>
      </c>
      <c r="AM9272" s="33">
        <v>325</v>
      </c>
      <c r="AN9272" s="33"/>
      <c r="AP9272" s="33"/>
      <c r="AQ9272">
        <v>40118</v>
      </c>
      <c r="AR9272" s="33" t="s">
        <v>1765</v>
      </c>
    </row>
    <row r="9273" spans="1:44" x14ac:dyDescent="0.25">
      <c r="A9273" s="33">
        <v>11160</v>
      </c>
      <c r="B9273" s="33" t="s">
        <v>919</v>
      </c>
      <c r="C9273" s="33">
        <v>180</v>
      </c>
      <c r="D9273" s="1" t="s">
        <v>148</v>
      </c>
      <c r="E9273" s="33"/>
      <c r="F9273" s="33" t="s">
        <v>859</v>
      </c>
      <c r="G9273" s="34"/>
      <c r="H9273" s="33">
        <v>20</v>
      </c>
      <c r="I9273" s="33">
        <v>16.66</v>
      </c>
      <c r="J9273" s="33">
        <v>18.55</v>
      </c>
      <c r="K9273" s="37">
        <v>2265</v>
      </c>
      <c r="L9273" s="35"/>
      <c r="M9273" s="33"/>
      <c r="N9273" s="33">
        <v>494.3</v>
      </c>
      <c r="O9273" s="33">
        <v>153.78800000000001</v>
      </c>
      <c r="P9273" s="33"/>
      <c r="Q9273" s="33">
        <v>31.465999999999998</v>
      </c>
      <c r="R9273" s="33">
        <v>19.788</v>
      </c>
      <c r="S9273" s="33"/>
      <c r="T9273" s="33"/>
      <c r="U9273" s="33"/>
      <c r="V9273" s="33"/>
      <c r="W9273" s="33"/>
      <c r="Y9273" s="33"/>
      <c r="Z9273" s="33"/>
      <c r="AA9273" s="33"/>
      <c r="AB9273" s="33"/>
      <c r="AC9273" s="33"/>
      <c r="AD9273" s="33"/>
      <c r="AE9273" s="33"/>
      <c r="AF9273" s="33"/>
      <c r="AG9273" s="33"/>
      <c r="AH9273" s="33"/>
      <c r="AI9273" s="33"/>
      <c r="AJ9273" s="33" t="s">
        <v>413</v>
      </c>
      <c r="AK9273" s="36">
        <v>26.38</v>
      </c>
      <c r="AL9273" s="36">
        <v>117.79</v>
      </c>
      <c r="AM9273" s="33">
        <v>250</v>
      </c>
      <c r="AN9273" s="33"/>
      <c r="AO9273" s="33">
        <v>1</v>
      </c>
      <c r="AP9273" s="33"/>
      <c r="AQ9273">
        <v>40118</v>
      </c>
      <c r="AR9273" s="33" t="s">
        <v>1766</v>
      </c>
    </row>
    <row r="9274" spans="1:44" x14ac:dyDescent="0.25">
      <c r="A9274" s="33">
        <v>11161</v>
      </c>
      <c r="B9274" s="33" t="s">
        <v>167</v>
      </c>
      <c r="C9274" s="33">
        <v>180</v>
      </c>
      <c r="D9274" s="1" t="s">
        <v>148</v>
      </c>
      <c r="E9274" s="33"/>
      <c r="F9274" s="33" t="s">
        <v>859</v>
      </c>
      <c r="G9274" s="34"/>
      <c r="H9274" s="33">
        <v>9</v>
      </c>
      <c r="I9274" s="33">
        <v>7.1</v>
      </c>
      <c r="J9274" s="33">
        <v>8.5</v>
      </c>
      <c r="K9274" s="37">
        <v>2305</v>
      </c>
      <c r="L9274" s="35"/>
      <c r="M9274" s="33"/>
      <c r="N9274" s="33">
        <v>50.69</v>
      </c>
      <c r="O9274" s="33">
        <v>24.178999999999998</v>
      </c>
      <c r="P9274" s="33"/>
      <c r="Q9274" s="33">
        <v>9.0129999999999999</v>
      </c>
      <c r="R9274" s="33">
        <v>6.5</v>
      </c>
      <c r="S9274" s="33"/>
      <c r="T9274" s="33"/>
      <c r="U9274" s="33"/>
      <c r="V9274" s="33"/>
      <c r="W9274" s="33"/>
      <c r="Y9274" s="33"/>
      <c r="Z9274" s="33"/>
      <c r="AA9274" s="33"/>
      <c r="AB9274" s="33"/>
      <c r="AC9274" s="33"/>
      <c r="AD9274" s="33"/>
      <c r="AE9274" s="33"/>
      <c r="AF9274" s="33"/>
      <c r="AG9274" s="33"/>
      <c r="AH9274" s="33"/>
      <c r="AI9274" s="33"/>
      <c r="AJ9274" s="33" t="s">
        <v>413</v>
      </c>
      <c r="AK9274" s="36">
        <v>25.6</v>
      </c>
      <c r="AL9274" s="36">
        <v>118.62</v>
      </c>
      <c r="AM9274" s="33">
        <v>183</v>
      </c>
      <c r="AN9274" s="33"/>
      <c r="AO9274" s="33">
        <v>1</v>
      </c>
      <c r="AP9274" s="33"/>
      <c r="AQ9274">
        <v>40118</v>
      </c>
      <c r="AR9274" s="33" t="s">
        <v>1767</v>
      </c>
    </row>
    <row r="9275" spans="1:44" x14ac:dyDescent="0.25">
      <c r="A9275" s="33">
        <v>11162</v>
      </c>
      <c r="B9275" s="33" t="s">
        <v>1004</v>
      </c>
      <c r="C9275" s="33">
        <v>180</v>
      </c>
      <c r="D9275" s="33"/>
      <c r="E9275" s="33"/>
      <c r="F9275" s="33" t="s">
        <v>859</v>
      </c>
      <c r="G9275" s="34"/>
      <c r="H9275" s="33">
        <v>9</v>
      </c>
      <c r="I9275" s="33">
        <v>7.8</v>
      </c>
      <c r="J9275" s="33">
        <v>8.4</v>
      </c>
      <c r="K9275" s="37">
        <v>2300</v>
      </c>
      <c r="L9275" s="35"/>
      <c r="M9275" s="33"/>
      <c r="N9275" s="33">
        <v>52.98</v>
      </c>
      <c r="O9275" s="33">
        <v>30.613</v>
      </c>
      <c r="P9275" s="33"/>
      <c r="Q9275" s="33">
        <v>11.591999999999999</v>
      </c>
      <c r="R9275" s="33">
        <v>7.6130000000000004</v>
      </c>
      <c r="S9275" s="33"/>
      <c r="T9275" s="33"/>
      <c r="U9275" s="33"/>
      <c r="V9275" s="33"/>
      <c r="W9275" s="33"/>
      <c r="Y9275" s="33"/>
      <c r="Z9275" s="33"/>
      <c r="AA9275" s="33"/>
      <c r="AB9275" s="33"/>
      <c r="AC9275" s="33"/>
      <c r="AD9275" s="33"/>
      <c r="AE9275" s="33"/>
      <c r="AF9275" s="33"/>
      <c r="AG9275" s="33"/>
      <c r="AH9275" s="33"/>
      <c r="AI9275" s="33"/>
      <c r="AJ9275" s="33" t="s">
        <v>413</v>
      </c>
      <c r="AK9275" s="36">
        <v>25.6</v>
      </c>
      <c r="AL9275" s="36">
        <v>118.62</v>
      </c>
      <c r="AM9275" s="33">
        <v>183</v>
      </c>
      <c r="AN9275" s="33"/>
      <c r="AO9275" s="33">
        <v>1</v>
      </c>
      <c r="AP9275" s="33"/>
      <c r="AQ9275">
        <v>40118</v>
      </c>
      <c r="AR9275" s="33" t="s">
        <v>1767</v>
      </c>
    </row>
    <row r="9276" spans="1:44" x14ac:dyDescent="0.25">
      <c r="A9276" s="33">
        <v>11163</v>
      </c>
      <c r="B9276" s="33" t="s">
        <v>920</v>
      </c>
      <c r="C9276" s="33">
        <v>180</v>
      </c>
      <c r="D9276" s="1" t="s">
        <v>148</v>
      </c>
      <c r="E9276" s="33"/>
      <c r="F9276" s="33" t="s">
        <v>859</v>
      </c>
      <c r="G9276" s="34"/>
      <c r="H9276" s="33">
        <v>9</v>
      </c>
      <c r="I9276" s="33">
        <v>8.1300000000000008</v>
      </c>
      <c r="J9276" s="33">
        <v>9.76</v>
      </c>
      <c r="K9276" s="37">
        <v>2334</v>
      </c>
      <c r="L9276" s="35"/>
      <c r="M9276" s="33"/>
      <c r="N9276" s="33">
        <v>76.099999999999994</v>
      </c>
      <c r="O9276" s="33">
        <v>32.408999999999999</v>
      </c>
      <c r="P9276" s="33"/>
      <c r="Q9276" s="33">
        <v>11.694000000000001</v>
      </c>
      <c r="R9276" s="33">
        <v>8.0890000000000004</v>
      </c>
      <c r="S9276" s="33"/>
      <c r="T9276" s="33"/>
      <c r="U9276" s="33"/>
      <c r="V9276" s="33"/>
      <c r="W9276" s="33"/>
      <c r="Y9276" s="33"/>
      <c r="Z9276" s="33"/>
      <c r="AA9276" s="33"/>
      <c r="AB9276" s="33"/>
      <c r="AC9276" s="33"/>
      <c r="AD9276" s="33"/>
      <c r="AE9276" s="33"/>
      <c r="AF9276" s="33"/>
      <c r="AG9276" s="33"/>
      <c r="AH9276" s="33"/>
      <c r="AI9276" s="33"/>
      <c r="AJ9276" s="33" t="s">
        <v>413</v>
      </c>
      <c r="AK9276" s="36">
        <v>25.6</v>
      </c>
      <c r="AL9276" s="36">
        <v>118.62</v>
      </c>
      <c r="AM9276" s="33">
        <v>183</v>
      </c>
      <c r="AN9276" s="33"/>
      <c r="AO9276" s="33">
        <v>1</v>
      </c>
      <c r="AP9276" s="33"/>
      <c r="AQ9276">
        <v>40118</v>
      </c>
      <c r="AR9276" s="33" t="s">
        <v>1767</v>
      </c>
    </row>
    <row r="9277" spans="1:44" x14ac:dyDescent="0.25">
      <c r="A9277" s="33">
        <v>11164</v>
      </c>
      <c r="B9277" s="33" t="s">
        <v>999</v>
      </c>
      <c r="C9277" s="33">
        <v>180</v>
      </c>
      <c r="D9277" s="33"/>
      <c r="E9277" s="33"/>
      <c r="F9277" s="33" t="s">
        <v>864</v>
      </c>
      <c r="G9277" s="34"/>
      <c r="H9277" s="33">
        <v>30</v>
      </c>
      <c r="I9277" s="33"/>
      <c r="J9277" s="33"/>
      <c r="K9277" s="37"/>
      <c r="L9277" s="35"/>
      <c r="M9277" s="33"/>
      <c r="N9277" s="33"/>
      <c r="O9277" s="33">
        <v>171.50200000000001</v>
      </c>
      <c r="P9277" s="33">
        <v>19.545999999999999</v>
      </c>
      <c r="Q9277" s="33">
        <v>34.103999999999999</v>
      </c>
      <c r="R9277" s="33">
        <v>5.3819999999999997</v>
      </c>
      <c r="S9277" s="33"/>
      <c r="T9277" s="33"/>
      <c r="U9277" s="33"/>
      <c r="V9277" s="33"/>
      <c r="W9277" s="33"/>
      <c r="Y9277" s="33">
        <v>29.681000000000001</v>
      </c>
      <c r="Z9277" s="33">
        <v>25.518999999999998</v>
      </c>
      <c r="AA9277" s="33">
        <v>29.680999999999997</v>
      </c>
      <c r="AB9277" s="33">
        <v>0.77500000000000002</v>
      </c>
      <c r="AC9277" s="33">
        <v>2.1160000000000001</v>
      </c>
      <c r="AD9277" s="33"/>
      <c r="AE9277" s="33"/>
      <c r="AF9277" s="33">
        <v>0</v>
      </c>
      <c r="AG9277" s="33"/>
      <c r="AH9277" s="33"/>
      <c r="AI9277" s="33">
        <v>7.3150000000000004</v>
      </c>
      <c r="AJ9277" s="33" t="s">
        <v>413</v>
      </c>
      <c r="AK9277" s="36">
        <v>27.82</v>
      </c>
      <c r="AL9277" s="36">
        <v>117.84</v>
      </c>
      <c r="AM9277" s="33">
        <v>450</v>
      </c>
      <c r="AN9277" s="33"/>
      <c r="AO9277" s="33">
        <v>1</v>
      </c>
      <c r="AP9277" s="33"/>
      <c r="AQ9277">
        <v>40118</v>
      </c>
      <c r="AR9277" s="33" t="s">
        <v>1768</v>
      </c>
    </row>
    <row r="9278" spans="1:44" x14ac:dyDescent="0.25">
      <c r="A9278" s="33">
        <v>11165</v>
      </c>
      <c r="B9278" s="33" t="s">
        <v>990</v>
      </c>
      <c r="C9278" s="33">
        <v>180</v>
      </c>
      <c r="D9278" s="33" t="s">
        <v>851</v>
      </c>
      <c r="E9278" s="33"/>
      <c r="F9278" s="33" t="s">
        <v>859</v>
      </c>
      <c r="G9278" s="34">
        <v>0</v>
      </c>
      <c r="H9278" s="33">
        <v>12</v>
      </c>
      <c r="I9278" s="33">
        <v>9.23</v>
      </c>
      <c r="J9278" s="33">
        <v>10.65</v>
      </c>
      <c r="K9278" s="37">
        <v>2500</v>
      </c>
      <c r="L9278" s="2">
        <f>N9278/((1668.67)*(1-EXP(-(0.022864)*I9278))^(1.61028))</f>
        <v>0.84669513171528688</v>
      </c>
      <c r="M9278" s="33"/>
      <c r="N9278" s="33">
        <v>97.638999999999996</v>
      </c>
      <c r="O9278" s="33">
        <v>23.79</v>
      </c>
      <c r="P9278" s="33"/>
      <c r="Q9278" s="33">
        <v>7.6199999999999992</v>
      </c>
      <c r="R9278" s="33">
        <v>5.75</v>
      </c>
      <c r="S9278" s="33"/>
      <c r="T9278" s="33"/>
      <c r="U9278" s="33"/>
      <c r="V9278" s="33"/>
      <c r="W9278" s="33"/>
      <c r="Y9278" s="33"/>
      <c r="Z9278" s="33"/>
      <c r="AA9278" s="33"/>
      <c r="AB9278" s="33"/>
      <c r="AC9278" s="33"/>
      <c r="AD9278" s="33"/>
      <c r="AE9278" s="33"/>
      <c r="AF9278" s="33"/>
      <c r="AG9278" s="33"/>
      <c r="AH9278" s="33"/>
      <c r="AI9278" s="33"/>
      <c r="AJ9278" s="33" t="s">
        <v>413</v>
      </c>
      <c r="AK9278" s="36">
        <v>25.67</v>
      </c>
      <c r="AL9278" s="36">
        <v>118.57</v>
      </c>
      <c r="AM9278" s="33">
        <v>320</v>
      </c>
      <c r="AN9278" s="33"/>
      <c r="AO9278" s="33">
        <v>1</v>
      </c>
      <c r="AP9278" s="33"/>
      <c r="AQ9278">
        <v>40118</v>
      </c>
      <c r="AR9278" s="33" t="s">
        <v>1769</v>
      </c>
    </row>
    <row r="9279" spans="1:44" x14ac:dyDescent="0.25">
      <c r="A9279" s="33">
        <v>11166</v>
      </c>
      <c r="B9279" s="33" t="s">
        <v>1042</v>
      </c>
      <c r="C9279" s="33">
        <v>180</v>
      </c>
      <c r="D9279" s="33"/>
      <c r="E9279" s="33"/>
      <c r="F9279" s="33" t="s">
        <v>859</v>
      </c>
      <c r="G9279" s="34"/>
      <c r="H9279" s="33">
        <v>12</v>
      </c>
      <c r="I9279" s="33">
        <v>9.58</v>
      </c>
      <c r="J9279" s="33">
        <v>9.07</v>
      </c>
      <c r="K9279" s="37">
        <v>2500</v>
      </c>
      <c r="L9279" s="35"/>
      <c r="M9279" s="33"/>
      <c r="N9279" s="33">
        <v>78.97</v>
      </c>
      <c r="O9279" s="33">
        <v>21.08</v>
      </c>
      <c r="P9279" s="33"/>
      <c r="Q9279" s="33">
        <v>10.51</v>
      </c>
      <c r="R9279" s="33">
        <v>8.0299999999999994</v>
      </c>
      <c r="S9279" s="33"/>
      <c r="T9279" s="33"/>
      <c r="U9279" s="33"/>
      <c r="V9279" s="33"/>
      <c r="W9279" s="33"/>
      <c r="Y9279" s="33"/>
      <c r="Z9279" s="33"/>
      <c r="AA9279" s="33"/>
      <c r="AB9279" s="33"/>
      <c r="AC9279" s="33"/>
      <c r="AD9279" s="33"/>
      <c r="AE9279" s="33"/>
      <c r="AF9279" s="33"/>
      <c r="AG9279" s="33"/>
      <c r="AH9279" s="33"/>
      <c r="AI9279" s="33"/>
      <c r="AJ9279" s="33" t="s">
        <v>413</v>
      </c>
      <c r="AK9279" s="36">
        <v>25.67</v>
      </c>
      <c r="AL9279" s="36">
        <v>118.57</v>
      </c>
      <c r="AM9279" s="33">
        <v>320</v>
      </c>
      <c r="AN9279" s="33"/>
      <c r="AO9279" s="33">
        <v>1</v>
      </c>
      <c r="AP9279" s="33"/>
      <c r="AQ9279">
        <v>40118</v>
      </c>
      <c r="AR9279" s="33" t="s">
        <v>1769</v>
      </c>
    </row>
    <row r="9280" spans="1:44" x14ac:dyDescent="0.25">
      <c r="A9280" s="33">
        <v>11167</v>
      </c>
      <c r="B9280" s="33" t="s">
        <v>1071</v>
      </c>
      <c r="C9280" s="33">
        <v>180</v>
      </c>
      <c r="D9280" s="33"/>
      <c r="E9280" s="33"/>
      <c r="F9280" s="33" t="s">
        <v>859</v>
      </c>
      <c r="G9280" s="34"/>
      <c r="H9280" s="33">
        <v>28</v>
      </c>
      <c r="I9280" s="33">
        <v>13.8</v>
      </c>
      <c r="J9280" s="33">
        <v>14.3</v>
      </c>
      <c r="K9280" s="37">
        <v>1872</v>
      </c>
      <c r="L9280" s="35"/>
      <c r="M9280" s="33"/>
      <c r="N9280" s="33">
        <v>211.739</v>
      </c>
      <c r="O9280" s="33">
        <v>65.668999999999997</v>
      </c>
      <c r="P9280" s="33"/>
      <c r="Q9280" s="33">
        <v>5.9719999999999995</v>
      </c>
      <c r="R9280" s="33">
        <v>3.2570000000000001</v>
      </c>
      <c r="S9280" s="33"/>
      <c r="T9280" s="33"/>
      <c r="U9280" s="33"/>
      <c r="V9280" s="33"/>
      <c r="W9280" s="33"/>
      <c r="Y9280" s="33">
        <v>3.91</v>
      </c>
      <c r="Z9280" s="33"/>
      <c r="AA9280" s="33"/>
      <c r="AB9280" s="33"/>
      <c r="AC9280" s="33">
        <v>5.38</v>
      </c>
      <c r="AD9280" s="33"/>
      <c r="AE9280" s="33"/>
      <c r="AF9280" s="33"/>
      <c r="AG9280" s="33"/>
      <c r="AH9280" s="33"/>
      <c r="AI9280" s="33"/>
      <c r="AJ9280" s="33" t="s">
        <v>413</v>
      </c>
      <c r="AK9280" s="36">
        <v>25.97</v>
      </c>
      <c r="AL9280" s="36">
        <v>117.35</v>
      </c>
      <c r="AM9280" s="33">
        <v>565</v>
      </c>
      <c r="AN9280" s="33"/>
      <c r="AO9280" s="33">
        <v>1</v>
      </c>
      <c r="AP9280" s="33"/>
      <c r="AQ9280">
        <v>40118</v>
      </c>
      <c r="AR9280" s="33" t="s">
        <v>1770</v>
      </c>
    </row>
    <row r="9281" spans="1:44" x14ac:dyDescent="0.25">
      <c r="A9281" s="33">
        <v>11168</v>
      </c>
      <c r="B9281" s="33" t="s">
        <v>921</v>
      </c>
      <c r="C9281" s="33">
        <v>180</v>
      </c>
      <c r="D9281" s="1" t="s">
        <v>148</v>
      </c>
      <c r="E9281" s="33"/>
      <c r="F9281" s="33" t="s">
        <v>859</v>
      </c>
      <c r="G9281" s="34"/>
      <c r="H9281" s="33">
        <v>28</v>
      </c>
      <c r="I9281" s="33">
        <v>15.05</v>
      </c>
      <c r="J9281" s="33">
        <v>16.5</v>
      </c>
      <c r="K9281" s="37">
        <v>1524</v>
      </c>
      <c r="L9281" s="35"/>
      <c r="M9281" s="33"/>
      <c r="N9281" s="33">
        <v>235.898</v>
      </c>
      <c r="O9281" s="33">
        <v>117.42700000000001</v>
      </c>
      <c r="P9281" s="33"/>
      <c r="Q9281" s="33">
        <v>6.2849999999999993</v>
      </c>
      <c r="R9281" s="33">
        <v>2.7320000000000002</v>
      </c>
      <c r="S9281" s="33"/>
      <c r="T9281" s="33"/>
      <c r="U9281" s="33"/>
      <c r="V9281" s="33"/>
      <c r="W9281" s="33"/>
      <c r="Y9281" s="33">
        <v>14.95</v>
      </c>
      <c r="Z9281" s="33"/>
      <c r="AA9281" s="33"/>
      <c r="AB9281" s="33"/>
      <c r="AC9281" s="33">
        <v>3.61</v>
      </c>
      <c r="AD9281" s="33"/>
      <c r="AE9281" s="33"/>
      <c r="AF9281" s="33"/>
      <c r="AG9281" s="33"/>
      <c r="AH9281" s="33"/>
      <c r="AI9281" s="33"/>
      <c r="AJ9281" s="33" t="s">
        <v>413</v>
      </c>
      <c r="AK9281" s="36">
        <v>25.97</v>
      </c>
      <c r="AL9281" s="36">
        <v>117.35</v>
      </c>
      <c r="AM9281" s="33">
        <v>565</v>
      </c>
      <c r="AN9281" s="33"/>
      <c r="AO9281" s="33">
        <v>1</v>
      </c>
      <c r="AP9281" s="33"/>
      <c r="AQ9281">
        <v>40118</v>
      </c>
      <c r="AR9281" s="33" t="s">
        <v>1770</v>
      </c>
    </row>
    <row r="9282" spans="1:44" x14ac:dyDescent="0.25">
      <c r="A9282" s="33">
        <v>11169</v>
      </c>
      <c r="B9282" s="33" t="s">
        <v>167</v>
      </c>
      <c r="C9282" s="33">
        <v>180</v>
      </c>
      <c r="D9282" s="1" t="s">
        <v>148</v>
      </c>
      <c r="E9282" s="33"/>
      <c r="F9282" s="33" t="s">
        <v>859</v>
      </c>
      <c r="G9282" s="34"/>
      <c r="H9282" s="33">
        <v>25</v>
      </c>
      <c r="I9282" s="33">
        <v>14.19</v>
      </c>
      <c r="J9282" s="33">
        <v>15.24</v>
      </c>
      <c r="K9282" s="37">
        <v>2100</v>
      </c>
      <c r="L9282" s="35"/>
      <c r="M9282" s="33"/>
      <c r="N9282" s="33">
        <v>283.28800000000001</v>
      </c>
      <c r="O9282" s="33">
        <v>138.334</v>
      </c>
      <c r="P9282" s="33"/>
      <c r="Q9282" s="33">
        <v>8.0790000000000006</v>
      </c>
      <c r="R9282" s="33">
        <v>6.71</v>
      </c>
      <c r="S9282" s="33"/>
      <c r="T9282" s="33"/>
      <c r="U9282" s="33"/>
      <c r="V9282" s="33"/>
      <c r="W9282" s="33"/>
      <c r="Y9282" s="33">
        <v>5.09</v>
      </c>
      <c r="Z9282" s="33"/>
      <c r="AA9282" s="33"/>
      <c r="AB9282" s="33"/>
      <c r="AC9282" s="33">
        <v>3.91</v>
      </c>
      <c r="AD9282" s="33"/>
      <c r="AE9282" s="33"/>
      <c r="AF9282" s="33">
        <v>0</v>
      </c>
      <c r="AG9282" s="33"/>
      <c r="AH9282" s="33"/>
      <c r="AI9282" s="33">
        <v>12.04</v>
      </c>
      <c r="AJ9282" s="33" t="s">
        <v>413</v>
      </c>
      <c r="AK9282" s="36">
        <v>26.1</v>
      </c>
      <c r="AL9282" s="36">
        <v>118.2</v>
      </c>
      <c r="AM9282" s="33">
        <v>300</v>
      </c>
      <c r="AN9282" s="37"/>
      <c r="AO9282" s="33">
        <v>1</v>
      </c>
      <c r="AP9282" s="33"/>
      <c r="AQ9282">
        <v>40118</v>
      </c>
      <c r="AR9282" s="33" t="s">
        <v>3384</v>
      </c>
    </row>
    <row r="9283" spans="1:44" x14ac:dyDescent="0.25">
      <c r="A9283" s="33">
        <v>11170</v>
      </c>
      <c r="B9283" s="33" t="s">
        <v>998</v>
      </c>
      <c r="C9283" s="33">
        <v>180</v>
      </c>
      <c r="D9283" s="33"/>
      <c r="E9283" s="33"/>
      <c r="F9283" s="33" t="s">
        <v>860</v>
      </c>
      <c r="G9283" s="34"/>
      <c r="H9283" s="33">
        <v>25</v>
      </c>
      <c r="I9283" s="33">
        <v>17.43</v>
      </c>
      <c r="J9283" s="33">
        <v>14.49</v>
      </c>
      <c r="K9283" s="37">
        <v>2130</v>
      </c>
      <c r="L9283" s="35"/>
      <c r="M9283" s="33"/>
      <c r="N9283" s="33">
        <v>296.86</v>
      </c>
      <c r="O9283" s="33">
        <v>167.51599999999999</v>
      </c>
      <c r="P9283" s="33"/>
      <c r="Q9283" s="33">
        <v>14.419</v>
      </c>
      <c r="R9283" s="33">
        <v>7.3479999999999999</v>
      </c>
      <c r="S9283" s="33"/>
      <c r="T9283" s="33"/>
      <c r="U9283" s="33"/>
      <c r="V9283" s="33"/>
      <c r="W9283" s="33"/>
      <c r="Y9283" s="33">
        <v>2.75</v>
      </c>
      <c r="Z9283" s="33"/>
      <c r="AA9283" s="33"/>
      <c r="AB9283" s="33"/>
      <c r="AC9283" s="33">
        <v>1.46</v>
      </c>
      <c r="AD9283" s="33"/>
      <c r="AE9283" s="33"/>
      <c r="AF9283" s="33">
        <v>0</v>
      </c>
      <c r="AG9283" s="33"/>
      <c r="AH9283" s="33"/>
      <c r="AI9283" s="33">
        <v>18.579999999999998</v>
      </c>
      <c r="AJ9283" s="33" t="s">
        <v>413</v>
      </c>
      <c r="AK9283" s="36">
        <v>26.1</v>
      </c>
      <c r="AL9283" s="36">
        <v>118.2</v>
      </c>
      <c r="AM9283" s="33">
        <v>300</v>
      </c>
      <c r="AN9283" s="37"/>
      <c r="AO9283" s="33">
        <v>1</v>
      </c>
      <c r="AP9283" s="33"/>
      <c r="AQ9283">
        <v>40118</v>
      </c>
      <c r="AR9283" s="33" t="s">
        <v>3384</v>
      </c>
    </row>
    <row r="9284" spans="1:44" x14ac:dyDescent="0.25">
      <c r="A9284" s="33">
        <v>11171</v>
      </c>
      <c r="B9284" s="33" t="s">
        <v>167</v>
      </c>
      <c r="C9284" s="33">
        <v>180</v>
      </c>
      <c r="D9284" s="1" t="s">
        <v>148</v>
      </c>
      <c r="E9284" s="33"/>
      <c r="F9284" s="33" t="s">
        <v>859</v>
      </c>
      <c r="G9284" s="34"/>
      <c r="H9284" s="33">
        <v>12.5</v>
      </c>
      <c r="I9284" s="33"/>
      <c r="J9284" s="33"/>
      <c r="K9284" s="37">
        <v>1985</v>
      </c>
      <c r="L9284" s="35"/>
      <c r="M9284" s="33"/>
      <c r="N9284" s="33"/>
      <c r="O9284" s="33">
        <v>66.53</v>
      </c>
      <c r="P9284" s="33"/>
      <c r="Q9284" s="33">
        <v>15.820999999999998</v>
      </c>
      <c r="R9284" s="33">
        <v>17.588999999999999</v>
      </c>
      <c r="S9284" s="33"/>
      <c r="T9284" s="33"/>
      <c r="U9284" s="33"/>
      <c r="V9284" s="33"/>
      <c r="W9284" s="33"/>
      <c r="Y9284" s="33"/>
      <c r="Z9284" s="33"/>
      <c r="AA9284" s="33"/>
      <c r="AB9284" s="33"/>
      <c r="AC9284" s="33"/>
      <c r="AD9284" s="33"/>
      <c r="AE9284" s="33"/>
      <c r="AF9284" s="33"/>
      <c r="AG9284" s="33"/>
      <c r="AH9284" s="33"/>
      <c r="AI9284" s="33"/>
      <c r="AJ9284" s="33" t="s">
        <v>413</v>
      </c>
      <c r="AK9284" s="36">
        <v>29.14</v>
      </c>
      <c r="AL9284" s="36">
        <v>118.4</v>
      </c>
      <c r="AM9284" s="33">
        <v>148</v>
      </c>
      <c r="AN9284" s="37"/>
      <c r="AO9284" s="33">
        <v>1</v>
      </c>
      <c r="AP9284" s="33"/>
      <c r="AQ9284">
        <v>80415</v>
      </c>
      <c r="AR9284" s="33" t="s">
        <v>1771</v>
      </c>
    </row>
    <row r="9285" spans="1:44" x14ac:dyDescent="0.25">
      <c r="A9285" s="33">
        <v>11172</v>
      </c>
      <c r="B9285" s="33" t="s">
        <v>167</v>
      </c>
      <c r="C9285" s="33">
        <v>180</v>
      </c>
      <c r="D9285" s="1" t="s">
        <v>148</v>
      </c>
      <c r="E9285" s="33"/>
      <c r="F9285" s="33" t="s">
        <v>859</v>
      </c>
      <c r="G9285" s="34"/>
      <c r="H9285" s="33">
        <v>14.5</v>
      </c>
      <c r="I9285" s="33"/>
      <c r="J9285" s="33"/>
      <c r="K9285" s="37">
        <v>1920</v>
      </c>
      <c r="L9285" s="35"/>
      <c r="M9285" s="33"/>
      <c r="N9285" s="33"/>
      <c r="O9285" s="33">
        <v>86.718000000000004</v>
      </c>
      <c r="P9285" s="33"/>
      <c r="Q9285" s="33">
        <v>21.547999999999995</v>
      </c>
      <c r="R9285" s="33">
        <v>14.316000000000001</v>
      </c>
      <c r="S9285" s="33"/>
      <c r="T9285" s="33"/>
      <c r="U9285" s="33"/>
      <c r="V9285" s="33"/>
      <c r="W9285" s="33"/>
      <c r="Y9285" s="33"/>
      <c r="Z9285" s="33"/>
      <c r="AA9285" s="33"/>
      <c r="AB9285" s="33"/>
      <c r="AC9285" s="33"/>
      <c r="AD9285" s="33"/>
      <c r="AE9285" s="33"/>
      <c r="AF9285" s="33"/>
      <c r="AG9285" s="33"/>
      <c r="AH9285" s="33"/>
      <c r="AI9285" s="33"/>
      <c r="AJ9285" s="33" t="s">
        <v>413</v>
      </c>
      <c r="AK9285" s="36">
        <v>29.14</v>
      </c>
      <c r="AL9285" s="36">
        <v>118.4</v>
      </c>
      <c r="AM9285" s="33">
        <v>148</v>
      </c>
      <c r="AN9285" s="37"/>
      <c r="AO9285" s="33">
        <v>1</v>
      </c>
      <c r="AP9285" s="33"/>
      <c r="AQ9285">
        <v>80415</v>
      </c>
      <c r="AR9285" s="33" t="s">
        <v>1771</v>
      </c>
    </row>
    <row r="9286" spans="1:44" x14ac:dyDescent="0.25">
      <c r="A9286" s="33">
        <v>11173</v>
      </c>
      <c r="B9286" s="33" t="s">
        <v>167</v>
      </c>
      <c r="C9286" s="33">
        <v>180</v>
      </c>
      <c r="D9286" s="1" t="s">
        <v>148</v>
      </c>
      <c r="E9286" s="33"/>
      <c r="F9286" s="33" t="s">
        <v>859</v>
      </c>
      <c r="G9286" s="34"/>
      <c r="H9286" s="33">
        <v>16.5</v>
      </c>
      <c r="I9286" s="33"/>
      <c r="J9286" s="33"/>
      <c r="K9286" s="37">
        <v>1905</v>
      </c>
      <c r="L9286" s="35"/>
      <c r="M9286" s="33"/>
      <c r="N9286" s="33"/>
      <c r="O9286" s="33">
        <v>103.306</v>
      </c>
      <c r="P9286" s="33"/>
      <c r="Q9286" s="33">
        <v>23.201000000000001</v>
      </c>
      <c r="R9286" s="33">
        <v>19.308</v>
      </c>
      <c r="S9286" s="33"/>
      <c r="T9286" s="33"/>
      <c r="U9286" s="33"/>
      <c r="V9286" s="33"/>
      <c r="W9286" s="33"/>
      <c r="Y9286" s="33"/>
      <c r="Z9286" s="33"/>
      <c r="AA9286" s="33"/>
      <c r="AB9286" s="33"/>
      <c r="AC9286" s="33"/>
      <c r="AD9286" s="33"/>
      <c r="AE9286" s="33"/>
      <c r="AF9286" s="33"/>
      <c r="AG9286" s="33"/>
      <c r="AH9286" s="33"/>
      <c r="AI9286" s="33"/>
      <c r="AJ9286" s="33" t="s">
        <v>413</v>
      </c>
      <c r="AK9286" s="36">
        <v>29.14</v>
      </c>
      <c r="AL9286" s="36">
        <v>118.4</v>
      </c>
      <c r="AM9286" s="33">
        <v>148</v>
      </c>
      <c r="AN9286" s="37"/>
      <c r="AO9286" s="33">
        <v>1</v>
      </c>
      <c r="AP9286" s="33"/>
      <c r="AQ9286">
        <v>80415</v>
      </c>
      <c r="AR9286" s="33" t="s">
        <v>1771</v>
      </c>
    </row>
    <row r="9287" spans="1:44" x14ac:dyDescent="0.25">
      <c r="A9287" s="33">
        <v>11174</v>
      </c>
      <c r="B9287" s="33" t="s">
        <v>167</v>
      </c>
      <c r="C9287" s="33">
        <v>180</v>
      </c>
      <c r="D9287" s="1" t="s">
        <v>148</v>
      </c>
      <c r="E9287" s="33"/>
      <c r="F9287" s="33" t="s">
        <v>859</v>
      </c>
      <c r="G9287" s="34"/>
      <c r="H9287" s="33">
        <v>25</v>
      </c>
      <c r="I9287" s="33"/>
      <c r="J9287" s="33"/>
      <c r="K9287" s="37">
        <v>1875</v>
      </c>
      <c r="L9287" s="35"/>
      <c r="M9287" s="33"/>
      <c r="N9287" s="33"/>
      <c r="O9287" s="33">
        <v>247.66499999999999</v>
      </c>
      <c r="P9287" s="33"/>
      <c r="Q9287" s="33">
        <v>23.073999999999998</v>
      </c>
      <c r="R9287" s="33">
        <v>19.131</v>
      </c>
      <c r="S9287" s="33"/>
      <c r="T9287" s="33"/>
      <c r="U9287" s="33"/>
      <c r="V9287" s="33"/>
      <c r="W9287" s="33"/>
      <c r="Y9287" s="33"/>
      <c r="Z9287" s="33"/>
      <c r="AA9287" s="33"/>
      <c r="AB9287" s="33"/>
      <c r="AC9287" s="33"/>
      <c r="AD9287" s="33"/>
      <c r="AE9287" s="33"/>
      <c r="AF9287" s="33"/>
      <c r="AG9287" s="33"/>
      <c r="AH9287" s="33"/>
      <c r="AI9287" s="33"/>
      <c r="AJ9287" s="33" t="s">
        <v>413</v>
      </c>
      <c r="AK9287" s="36">
        <v>29.14</v>
      </c>
      <c r="AL9287" s="36">
        <v>118.4</v>
      </c>
      <c r="AM9287" s="33">
        <v>148</v>
      </c>
      <c r="AN9287" s="37"/>
      <c r="AO9287" s="33">
        <v>1</v>
      </c>
      <c r="AP9287" s="33"/>
      <c r="AQ9287">
        <v>80415</v>
      </c>
      <c r="AR9287" s="33" t="s">
        <v>1771</v>
      </c>
    </row>
    <row r="9288" spans="1:44" x14ac:dyDescent="0.25">
      <c r="A9288" s="33">
        <v>11175</v>
      </c>
      <c r="B9288" s="33" t="s">
        <v>167</v>
      </c>
      <c r="C9288" s="33">
        <v>180</v>
      </c>
      <c r="D9288" s="1" t="s">
        <v>148</v>
      </c>
      <c r="E9288" s="33"/>
      <c r="F9288" s="33" t="s">
        <v>859</v>
      </c>
      <c r="G9288" s="34"/>
      <c r="H9288" s="33">
        <v>16</v>
      </c>
      <c r="I9288" s="33"/>
      <c r="J9288" s="33"/>
      <c r="K9288" s="37">
        <v>3540</v>
      </c>
      <c r="L9288" s="35"/>
      <c r="M9288" s="33"/>
      <c r="N9288" s="33"/>
      <c r="O9288" s="33">
        <v>74.478999999999999</v>
      </c>
      <c r="P9288" s="33"/>
      <c r="Q9288" s="33">
        <v>14.870999999999999</v>
      </c>
      <c r="R9288" s="33">
        <v>16.64</v>
      </c>
      <c r="S9288" s="33"/>
      <c r="T9288" s="33"/>
      <c r="U9288" s="33"/>
      <c r="V9288" s="33"/>
      <c r="W9288" s="33"/>
      <c r="Y9288" s="33"/>
      <c r="Z9288" s="33"/>
      <c r="AA9288" s="33"/>
      <c r="AB9288" s="33"/>
      <c r="AC9288" s="33"/>
      <c r="AD9288" s="33"/>
      <c r="AE9288" s="33"/>
      <c r="AF9288" s="33"/>
      <c r="AG9288" s="33"/>
      <c r="AH9288" s="33"/>
      <c r="AI9288" s="33"/>
      <c r="AJ9288" s="33" t="s">
        <v>413</v>
      </c>
      <c r="AK9288" s="36">
        <v>29.14</v>
      </c>
      <c r="AL9288" s="36">
        <v>118.4</v>
      </c>
      <c r="AM9288" s="33">
        <v>148</v>
      </c>
      <c r="AN9288" s="37"/>
      <c r="AO9288" s="33">
        <v>1</v>
      </c>
      <c r="AP9288" s="33"/>
      <c r="AQ9288">
        <v>80415</v>
      </c>
      <c r="AR9288" s="33" t="s">
        <v>1771</v>
      </c>
    </row>
    <row r="9289" spans="1:44" x14ac:dyDescent="0.25">
      <c r="A9289" s="33">
        <v>11176</v>
      </c>
      <c r="B9289" s="33" t="s">
        <v>167</v>
      </c>
      <c r="C9289" s="33">
        <v>180</v>
      </c>
      <c r="D9289" s="1" t="s">
        <v>148</v>
      </c>
      <c r="E9289" s="33"/>
      <c r="F9289" s="33" t="s">
        <v>859</v>
      </c>
      <c r="G9289" s="34"/>
      <c r="H9289" s="33">
        <v>16</v>
      </c>
      <c r="I9289" s="33"/>
      <c r="J9289" s="33"/>
      <c r="K9289" s="37">
        <v>2633</v>
      </c>
      <c r="L9289" s="35"/>
      <c r="M9289" s="33"/>
      <c r="N9289" s="33"/>
      <c r="O9289" s="33">
        <v>87.975999999999999</v>
      </c>
      <c r="P9289" s="33"/>
      <c r="Q9289" s="33">
        <v>18.832000000000004</v>
      </c>
      <c r="R9289" s="33">
        <v>17.821999999999999</v>
      </c>
      <c r="S9289" s="33"/>
      <c r="T9289" s="33"/>
      <c r="U9289" s="33"/>
      <c r="V9289" s="33"/>
      <c r="W9289" s="33"/>
      <c r="Y9289" s="33"/>
      <c r="Z9289" s="33"/>
      <c r="AA9289" s="33"/>
      <c r="AB9289" s="33"/>
      <c r="AC9289" s="33"/>
      <c r="AD9289" s="33"/>
      <c r="AE9289" s="33"/>
      <c r="AF9289" s="33"/>
      <c r="AG9289" s="33"/>
      <c r="AH9289" s="33"/>
      <c r="AI9289" s="33"/>
      <c r="AJ9289" s="33" t="s">
        <v>413</v>
      </c>
      <c r="AK9289" s="36">
        <v>29.14</v>
      </c>
      <c r="AL9289" s="36">
        <v>118.4</v>
      </c>
      <c r="AM9289" s="33">
        <v>148</v>
      </c>
      <c r="AN9289" s="37"/>
      <c r="AO9289" s="33">
        <v>1</v>
      </c>
      <c r="AP9289" s="33"/>
      <c r="AQ9289">
        <v>80415</v>
      </c>
      <c r="AR9289" s="33" t="s">
        <v>1771</v>
      </c>
    </row>
    <row r="9290" spans="1:44" x14ac:dyDescent="0.25">
      <c r="A9290" s="33">
        <v>11177</v>
      </c>
      <c r="B9290" s="33" t="s">
        <v>167</v>
      </c>
      <c r="C9290" s="33">
        <v>180</v>
      </c>
      <c r="D9290" s="1" t="s">
        <v>148</v>
      </c>
      <c r="E9290" s="33"/>
      <c r="F9290" s="33" t="s">
        <v>859</v>
      </c>
      <c r="G9290" s="34"/>
      <c r="H9290" s="33">
        <v>16</v>
      </c>
      <c r="I9290" s="33"/>
      <c r="J9290" s="33"/>
      <c r="K9290" s="37">
        <v>1297</v>
      </c>
      <c r="L9290" s="35"/>
      <c r="M9290" s="33"/>
      <c r="N9290" s="33"/>
      <c r="O9290" s="33">
        <v>90.512</v>
      </c>
      <c r="P9290" s="33"/>
      <c r="Q9290" s="33">
        <v>15.483000000000002</v>
      </c>
      <c r="R9290" s="33">
        <v>15.933999999999999</v>
      </c>
      <c r="S9290" s="33"/>
      <c r="T9290" s="33"/>
      <c r="U9290" s="33"/>
      <c r="V9290" s="33"/>
      <c r="W9290" s="33"/>
      <c r="Y9290" s="33"/>
      <c r="Z9290" s="33"/>
      <c r="AA9290" s="33"/>
      <c r="AB9290" s="33"/>
      <c r="AC9290" s="33"/>
      <c r="AD9290" s="33"/>
      <c r="AE9290" s="33"/>
      <c r="AF9290" s="33"/>
      <c r="AG9290" s="33"/>
      <c r="AH9290" s="33"/>
      <c r="AI9290" s="33"/>
      <c r="AJ9290" s="33" t="s">
        <v>413</v>
      </c>
      <c r="AK9290" s="36">
        <v>29.14</v>
      </c>
      <c r="AL9290" s="36">
        <v>118.4</v>
      </c>
      <c r="AM9290" s="33">
        <v>148</v>
      </c>
      <c r="AN9290" s="37"/>
      <c r="AO9290" s="33">
        <v>1</v>
      </c>
      <c r="AP9290" s="33"/>
      <c r="AQ9290">
        <v>80415</v>
      </c>
      <c r="AR9290" s="33" t="s">
        <v>1771</v>
      </c>
    </row>
    <row r="9291" spans="1:44" x14ac:dyDescent="0.25">
      <c r="A9291" s="33">
        <v>11178</v>
      </c>
      <c r="B9291" s="33" t="s">
        <v>167</v>
      </c>
      <c r="C9291" s="33">
        <v>180</v>
      </c>
      <c r="D9291" s="1" t="s">
        <v>148</v>
      </c>
      <c r="E9291" s="33"/>
      <c r="F9291" s="33" t="s">
        <v>859</v>
      </c>
      <c r="G9291" s="34"/>
      <c r="H9291" s="33">
        <v>16</v>
      </c>
      <c r="I9291" s="33"/>
      <c r="J9291" s="33"/>
      <c r="K9291" s="37">
        <v>1950</v>
      </c>
      <c r="L9291" s="35"/>
      <c r="M9291" s="33"/>
      <c r="N9291" s="33"/>
      <c r="O9291" s="33">
        <v>87.757999999999996</v>
      </c>
      <c r="P9291" s="33"/>
      <c r="Q9291" s="33">
        <v>27.951999999999998</v>
      </c>
      <c r="R9291" s="33">
        <v>26.167999999999999</v>
      </c>
      <c r="S9291" s="33"/>
      <c r="T9291" s="33"/>
      <c r="U9291" s="33"/>
      <c r="V9291" s="33"/>
      <c r="W9291" s="33"/>
      <c r="Y9291" s="33"/>
      <c r="Z9291" s="33"/>
      <c r="AA9291" s="33"/>
      <c r="AB9291" s="33"/>
      <c r="AC9291" s="33"/>
      <c r="AD9291" s="33"/>
      <c r="AE9291" s="33"/>
      <c r="AF9291" s="33"/>
      <c r="AG9291" s="33"/>
      <c r="AH9291" s="33"/>
      <c r="AI9291" s="33"/>
      <c r="AJ9291" s="33" t="s">
        <v>413</v>
      </c>
      <c r="AK9291" s="36">
        <v>29.14</v>
      </c>
      <c r="AL9291" s="36">
        <v>118.4</v>
      </c>
      <c r="AM9291" s="33">
        <v>148</v>
      </c>
      <c r="AN9291" s="37"/>
      <c r="AO9291" s="33">
        <v>1</v>
      </c>
      <c r="AP9291" s="33"/>
      <c r="AQ9291">
        <v>80415</v>
      </c>
      <c r="AR9291" s="33" t="s">
        <v>1771</v>
      </c>
    </row>
    <row r="9292" spans="1:44" x14ac:dyDescent="0.25">
      <c r="A9292" s="33">
        <v>11179</v>
      </c>
      <c r="B9292" s="33" t="s">
        <v>167</v>
      </c>
      <c r="C9292" s="33">
        <v>180</v>
      </c>
      <c r="D9292" s="1" t="s">
        <v>148</v>
      </c>
      <c r="E9292" s="33"/>
      <c r="F9292" s="33" t="s">
        <v>859</v>
      </c>
      <c r="G9292" s="34"/>
      <c r="H9292" s="33">
        <v>16</v>
      </c>
      <c r="I9292" s="33"/>
      <c r="J9292" s="33"/>
      <c r="K9292" s="37">
        <v>1650</v>
      </c>
      <c r="L9292" s="35"/>
      <c r="M9292" s="33"/>
      <c r="N9292" s="33"/>
      <c r="O9292" s="33">
        <v>100.69199999999999</v>
      </c>
      <c r="P9292" s="33"/>
      <c r="Q9292" s="33">
        <v>21.022000000000002</v>
      </c>
      <c r="R9292" s="33">
        <v>18.995999999999999</v>
      </c>
      <c r="S9292" s="33"/>
      <c r="T9292" s="33"/>
      <c r="U9292" s="33"/>
      <c r="V9292" s="33"/>
      <c r="W9292" s="33"/>
      <c r="Y9292" s="33"/>
      <c r="Z9292" s="33"/>
      <c r="AA9292" s="33"/>
      <c r="AB9292" s="33"/>
      <c r="AC9292" s="33"/>
      <c r="AD9292" s="33"/>
      <c r="AE9292" s="33"/>
      <c r="AF9292" s="33"/>
      <c r="AG9292" s="33"/>
      <c r="AH9292" s="33"/>
      <c r="AI9292" s="33"/>
      <c r="AJ9292" s="33" t="s">
        <v>413</v>
      </c>
      <c r="AK9292" s="36">
        <v>29.14</v>
      </c>
      <c r="AL9292" s="36">
        <v>118.4</v>
      </c>
      <c r="AM9292" s="33">
        <v>148</v>
      </c>
      <c r="AN9292" s="37"/>
      <c r="AO9292" s="33">
        <v>1</v>
      </c>
      <c r="AP9292" s="33"/>
      <c r="AQ9292">
        <v>80415</v>
      </c>
      <c r="AR9292" s="33" t="s">
        <v>1771</v>
      </c>
    </row>
    <row r="9293" spans="1:44" x14ac:dyDescent="0.25">
      <c r="A9293" s="33">
        <v>11180</v>
      </c>
      <c r="B9293" s="33" t="s">
        <v>167</v>
      </c>
      <c r="C9293" s="33">
        <v>180</v>
      </c>
      <c r="D9293" s="1" t="s">
        <v>148</v>
      </c>
      <c r="E9293" s="33"/>
      <c r="F9293" s="33" t="s">
        <v>859</v>
      </c>
      <c r="G9293" s="34"/>
      <c r="H9293" s="33">
        <v>16</v>
      </c>
      <c r="I9293" s="33"/>
      <c r="J9293" s="33"/>
      <c r="K9293" s="37">
        <v>1425</v>
      </c>
      <c r="L9293" s="35"/>
      <c r="M9293" s="33"/>
      <c r="N9293" s="33"/>
      <c r="O9293" s="33">
        <v>103.496</v>
      </c>
      <c r="P9293" s="33"/>
      <c r="Q9293" s="33">
        <v>12.653</v>
      </c>
      <c r="R9293" s="33">
        <v>13.351000000000001</v>
      </c>
      <c r="S9293" s="33"/>
      <c r="T9293" s="33"/>
      <c r="U9293" s="33"/>
      <c r="V9293" s="33"/>
      <c r="W9293" s="33"/>
      <c r="Y9293" s="33"/>
      <c r="Z9293" s="33"/>
      <c r="AA9293" s="33"/>
      <c r="AB9293" s="33"/>
      <c r="AC9293" s="33"/>
      <c r="AD9293" s="33"/>
      <c r="AE9293" s="33"/>
      <c r="AF9293" s="33"/>
      <c r="AG9293" s="33"/>
      <c r="AH9293" s="33"/>
      <c r="AI9293" s="33"/>
      <c r="AJ9293" s="33" t="s">
        <v>413</v>
      </c>
      <c r="AK9293" s="36">
        <v>29.14</v>
      </c>
      <c r="AL9293" s="36">
        <v>118.4</v>
      </c>
      <c r="AM9293" s="33">
        <v>148</v>
      </c>
      <c r="AN9293" s="37"/>
      <c r="AO9293" s="33">
        <v>1</v>
      </c>
      <c r="AP9293" s="33"/>
      <c r="AQ9293">
        <v>80415</v>
      </c>
      <c r="AR9293" s="33" t="s">
        <v>1771</v>
      </c>
    </row>
    <row r="9294" spans="1:44" x14ac:dyDescent="0.25">
      <c r="A9294" s="33">
        <v>11181</v>
      </c>
      <c r="B9294" s="33" t="s">
        <v>167</v>
      </c>
      <c r="C9294" s="33">
        <v>180</v>
      </c>
      <c r="D9294" s="1" t="s">
        <v>148</v>
      </c>
      <c r="E9294" s="33"/>
      <c r="F9294" s="33" t="s">
        <v>859</v>
      </c>
      <c r="G9294" s="34"/>
      <c r="H9294" s="33">
        <v>6</v>
      </c>
      <c r="I9294" s="33">
        <v>4</v>
      </c>
      <c r="J9294" s="33">
        <v>7.1</v>
      </c>
      <c r="K9294" s="37">
        <v>3150</v>
      </c>
      <c r="L9294" s="35"/>
      <c r="M9294" s="33"/>
      <c r="N9294" s="33">
        <v>27.4</v>
      </c>
      <c r="O9294" s="33">
        <v>18.89</v>
      </c>
      <c r="P9294" s="33"/>
      <c r="Q9294" s="33">
        <v>3.9699999999999989</v>
      </c>
      <c r="R9294" s="33">
        <v>8.64</v>
      </c>
      <c r="S9294" s="33"/>
      <c r="T9294" s="33"/>
      <c r="U9294" s="33"/>
      <c r="V9294" s="33"/>
      <c r="W9294" s="33"/>
      <c r="Y9294" s="33"/>
      <c r="Z9294" s="33"/>
      <c r="AA9294" s="33"/>
      <c r="AB9294" s="33"/>
      <c r="AC9294" s="33"/>
      <c r="AD9294" s="33"/>
      <c r="AE9294" s="33"/>
      <c r="AF9294" s="33"/>
      <c r="AG9294" s="33"/>
      <c r="AH9294" s="33"/>
      <c r="AI9294" s="33"/>
      <c r="AJ9294" s="33" t="s">
        <v>413</v>
      </c>
      <c r="AK9294" s="36">
        <v>26.1</v>
      </c>
      <c r="AL9294" s="36">
        <v>118.2</v>
      </c>
      <c r="AM9294" s="33">
        <v>289</v>
      </c>
      <c r="AN9294" s="37"/>
      <c r="AO9294" s="33">
        <v>1</v>
      </c>
      <c r="AP9294" s="33"/>
      <c r="AQ9294">
        <v>40118</v>
      </c>
      <c r="AR9294" s="33" t="s">
        <v>1772</v>
      </c>
    </row>
    <row r="9295" spans="1:44" x14ac:dyDescent="0.25">
      <c r="A9295" s="33">
        <v>11182</v>
      </c>
      <c r="B9295" s="33" t="s">
        <v>990</v>
      </c>
      <c r="C9295" s="33">
        <v>180</v>
      </c>
      <c r="D9295" s="33" t="s">
        <v>851</v>
      </c>
      <c r="E9295" s="33"/>
      <c r="F9295" s="33" t="s">
        <v>859</v>
      </c>
      <c r="G9295" s="34">
        <v>0</v>
      </c>
      <c r="H9295" s="33">
        <v>6</v>
      </c>
      <c r="I9295" s="33">
        <v>5.2</v>
      </c>
      <c r="J9295" s="33">
        <v>6.6</v>
      </c>
      <c r="K9295" s="37">
        <v>3225</v>
      </c>
      <c r="L9295" s="2">
        <f>N9295/((1668.67)*(1-EXP(-(0.022864)*I9295))^(1.61028))</f>
        <v>0.64046824674978797</v>
      </c>
      <c r="M9295" s="33"/>
      <c r="N9295" s="33">
        <v>31.51</v>
      </c>
      <c r="O9295" s="33">
        <v>21.59</v>
      </c>
      <c r="P9295" s="33"/>
      <c r="Q9295" s="33">
        <v>7.95</v>
      </c>
      <c r="R9295" s="33">
        <v>7.88</v>
      </c>
      <c r="S9295" s="33"/>
      <c r="T9295" s="33"/>
      <c r="U9295" s="33"/>
      <c r="V9295" s="33"/>
      <c r="W9295" s="33"/>
      <c r="Y9295" s="33"/>
      <c r="Z9295" s="33"/>
      <c r="AA9295" s="33"/>
      <c r="AB9295" s="33"/>
      <c r="AC9295" s="33"/>
      <c r="AD9295" s="33"/>
      <c r="AE9295" s="33"/>
      <c r="AF9295" s="33"/>
      <c r="AG9295" s="33"/>
      <c r="AH9295" s="33"/>
      <c r="AI9295" s="33"/>
      <c r="AJ9295" s="33" t="s">
        <v>413</v>
      </c>
      <c r="AK9295" s="36">
        <v>26.1</v>
      </c>
      <c r="AL9295" s="36">
        <v>118.2</v>
      </c>
      <c r="AM9295" s="33">
        <v>542</v>
      </c>
      <c r="AN9295" s="37"/>
      <c r="AO9295" s="33">
        <v>1</v>
      </c>
      <c r="AP9295" s="33"/>
      <c r="AQ9295">
        <v>40118</v>
      </c>
      <c r="AR9295" s="33" t="s">
        <v>1772</v>
      </c>
    </row>
    <row r="9296" spans="1:44" x14ac:dyDescent="0.25">
      <c r="A9296" s="33">
        <v>11183</v>
      </c>
      <c r="B9296" s="33" t="s">
        <v>167</v>
      </c>
      <c r="C9296" s="33">
        <v>180</v>
      </c>
      <c r="D9296" s="1" t="s">
        <v>148</v>
      </c>
      <c r="E9296" s="33"/>
      <c r="F9296" s="33" t="s">
        <v>859</v>
      </c>
      <c r="G9296" s="34"/>
      <c r="H9296" s="33">
        <v>4</v>
      </c>
      <c r="I9296" s="33">
        <v>3.63</v>
      </c>
      <c r="J9296" s="33">
        <v>5.34</v>
      </c>
      <c r="K9296" s="37">
        <v>2955</v>
      </c>
      <c r="L9296" s="35"/>
      <c r="M9296" s="33"/>
      <c r="N9296" s="33">
        <v>14.478999999999999</v>
      </c>
      <c r="O9296" s="33">
        <v>9.1</v>
      </c>
      <c r="P9296" s="33"/>
      <c r="Q9296" s="33">
        <v>4.7000000000000011</v>
      </c>
      <c r="R9296" s="33">
        <v>12.06</v>
      </c>
      <c r="S9296" s="33"/>
      <c r="T9296" s="33"/>
      <c r="U9296" s="33"/>
      <c r="V9296" s="33"/>
      <c r="W9296" s="33"/>
      <c r="Y9296" s="33"/>
      <c r="Z9296" s="33"/>
      <c r="AA9296" s="33"/>
      <c r="AB9296" s="33"/>
      <c r="AC9296" s="33"/>
      <c r="AD9296" s="33"/>
      <c r="AE9296" s="33"/>
      <c r="AF9296" s="33"/>
      <c r="AG9296" s="33"/>
      <c r="AH9296" s="33"/>
      <c r="AI9296" s="33"/>
      <c r="AJ9296" s="33" t="s">
        <v>413</v>
      </c>
      <c r="AK9296" s="36">
        <v>26.1</v>
      </c>
      <c r="AL9296" s="36">
        <v>118.2</v>
      </c>
      <c r="AM9296" s="33">
        <v>500</v>
      </c>
      <c r="AN9296" s="37"/>
      <c r="AO9296" s="33">
        <v>1</v>
      </c>
      <c r="AP9296" s="33"/>
      <c r="AQ9296">
        <v>40118</v>
      </c>
      <c r="AR9296" s="33" t="s">
        <v>1773</v>
      </c>
    </row>
    <row r="9297" spans="1:44" x14ac:dyDescent="0.25">
      <c r="A9297" s="33">
        <v>11184</v>
      </c>
      <c r="B9297" s="33" t="s">
        <v>167</v>
      </c>
      <c r="C9297" s="33">
        <v>180</v>
      </c>
      <c r="D9297" s="1" t="s">
        <v>148</v>
      </c>
      <c r="E9297" s="33"/>
      <c r="F9297" s="33" t="s">
        <v>859</v>
      </c>
      <c r="G9297" s="34"/>
      <c r="H9297" s="33">
        <v>5</v>
      </c>
      <c r="I9297" s="33">
        <v>5.42</v>
      </c>
      <c r="J9297" s="33">
        <v>8.6999999999999993</v>
      </c>
      <c r="K9297" s="37">
        <v>3570</v>
      </c>
      <c r="L9297" s="35"/>
      <c r="M9297" s="33"/>
      <c r="N9297" s="33">
        <v>63.189</v>
      </c>
      <c r="O9297" s="33">
        <v>17.21</v>
      </c>
      <c r="P9297" s="33"/>
      <c r="Q9297" s="33">
        <v>3.5700000000000003</v>
      </c>
      <c r="R9297" s="33">
        <v>16.14</v>
      </c>
      <c r="S9297" s="33"/>
      <c r="T9297" s="33"/>
      <c r="U9297" s="33"/>
      <c r="V9297" s="33"/>
      <c r="W9297" s="33"/>
      <c r="Y9297" s="33"/>
      <c r="Z9297" s="33"/>
      <c r="AA9297" s="33"/>
      <c r="AB9297" s="33"/>
      <c r="AC9297" s="33"/>
      <c r="AD9297" s="33"/>
      <c r="AE9297" s="33"/>
      <c r="AF9297" s="33"/>
      <c r="AG9297" s="33"/>
      <c r="AH9297" s="33"/>
      <c r="AI9297" s="33"/>
      <c r="AJ9297" s="33" t="s">
        <v>413</v>
      </c>
      <c r="AK9297" s="36">
        <v>26.1</v>
      </c>
      <c r="AL9297" s="36">
        <v>118.2</v>
      </c>
      <c r="AM9297" s="33">
        <v>500</v>
      </c>
      <c r="AN9297" s="37"/>
      <c r="AO9297" s="33">
        <v>1</v>
      </c>
      <c r="AP9297" s="33"/>
      <c r="AQ9297">
        <v>40118</v>
      </c>
      <c r="AR9297" s="33" t="s">
        <v>1773</v>
      </c>
    </row>
    <row r="9298" spans="1:44" x14ac:dyDescent="0.25">
      <c r="A9298" s="33">
        <v>11185</v>
      </c>
      <c r="B9298" s="33" t="s">
        <v>922</v>
      </c>
      <c r="C9298" s="33">
        <v>180</v>
      </c>
      <c r="D9298" s="1" t="s">
        <v>148</v>
      </c>
      <c r="E9298" s="33"/>
      <c r="F9298" s="33" t="s">
        <v>859</v>
      </c>
      <c r="G9298" s="34"/>
      <c r="H9298" s="33">
        <v>4</v>
      </c>
      <c r="I9298" s="33">
        <v>4.41</v>
      </c>
      <c r="J9298" s="33">
        <v>6.11</v>
      </c>
      <c r="K9298" s="37">
        <v>4230</v>
      </c>
      <c r="L9298" s="35"/>
      <c r="M9298" s="33"/>
      <c r="N9298" s="33">
        <v>32.988</v>
      </c>
      <c r="O9298" s="33">
        <v>15.83</v>
      </c>
      <c r="P9298" s="33"/>
      <c r="Q9298" s="33">
        <v>10.35</v>
      </c>
      <c r="R9298" s="33">
        <v>15.62</v>
      </c>
      <c r="S9298" s="33"/>
      <c r="T9298" s="33"/>
      <c r="U9298" s="33"/>
      <c r="V9298" s="33"/>
      <c r="W9298" s="33"/>
      <c r="Y9298" s="33"/>
      <c r="Z9298" s="33"/>
      <c r="AA9298" s="33"/>
      <c r="AB9298" s="33"/>
      <c r="AC9298" s="33"/>
      <c r="AD9298" s="33"/>
      <c r="AE9298" s="33"/>
      <c r="AF9298" s="33"/>
      <c r="AG9298" s="33"/>
      <c r="AH9298" s="33"/>
      <c r="AI9298" s="33"/>
      <c r="AJ9298" s="33" t="s">
        <v>413</v>
      </c>
      <c r="AK9298" s="36">
        <v>26.1</v>
      </c>
      <c r="AL9298" s="36">
        <v>118.2</v>
      </c>
      <c r="AM9298" s="33">
        <v>500</v>
      </c>
      <c r="AN9298" s="37"/>
      <c r="AO9298" s="33">
        <v>1</v>
      </c>
      <c r="AP9298" s="33"/>
      <c r="AQ9298">
        <v>40118</v>
      </c>
      <c r="AR9298" s="33" t="s">
        <v>1773</v>
      </c>
    </row>
    <row r="9299" spans="1:44" x14ac:dyDescent="0.25">
      <c r="A9299" s="33">
        <v>11186</v>
      </c>
      <c r="B9299" s="33" t="s">
        <v>922</v>
      </c>
      <c r="C9299" s="33">
        <v>180</v>
      </c>
      <c r="D9299" s="1" t="s">
        <v>148</v>
      </c>
      <c r="E9299" s="33"/>
      <c r="F9299" s="33" t="s">
        <v>859</v>
      </c>
      <c r="G9299" s="34"/>
      <c r="H9299" s="33">
        <v>5</v>
      </c>
      <c r="I9299" s="33">
        <v>5.6</v>
      </c>
      <c r="J9299" s="33">
        <v>7.76</v>
      </c>
      <c r="K9299" s="37">
        <v>5310</v>
      </c>
      <c r="L9299" s="35"/>
      <c r="M9299" s="33"/>
      <c r="N9299" s="33">
        <v>82.695999999999998</v>
      </c>
      <c r="O9299" s="33">
        <v>35.369999999999997</v>
      </c>
      <c r="P9299" s="33"/>
      <c r="Q9299" s="33">
        <v>14.54</v>
      </c>
      <c r="R9299" s="33">
        <v>24.47</v>
      </c>
      <c r="S9299" s="33"/>
      <c r="T9299" s="33"/>
      <c r="U9299" s="33"/>
      <c r="V9299" s="33"/>
      <c r="W9299" s="33"/>
      <c r="Y9299" s="33"/>
      <c r="Z9299" s="33"/>
      <c r="AA9299" s="33"/>
      <c r="AB9299" s="33"/>
      <c r="AC9299" s="33"/>
      <c r="AD9299" s="33"/>
      <c r="AE9299" s="33"/>
      <c r="AF9299" s="33"/>
      <c r="AG9299" s="33"/>
      <c r="AH9299" s="33"/>
      <c r="AI9299" s="33"/>
      <c r="AJ9299" s="33" t="s">
        <v>413</v>
      </c>
      <c r="AK9299" s="36">
        <v>26.1</v>
      </c>
      <c r="AL9299" s="36">
        <v>118.2</v>
      </c>
      <c r="AM9299" s="33">
        <v>500</v>
      </c>
      <c r="AN9299" s="37"/>
      <c r="AO9299" s="33">
        <v>1</v>
      </c>
      <c r="AP9299" s="33"/>
      <c r="AQ9299">
        <v>40118</v>
      </c>
      <c r="AR9299" s="33" t="s">
        <v>1773</v>
      </c>
    </row>
    <row r="9300" spans="1:44" x14ac:dyDescent="0.25">
      <c r="A9300" s="33">
        <v>11187</v>
      </c>
      <c r="B9300" s="33" t="s">
        <v>167</v>
      </c>
      <c r="C9300" s="33">
        <v>180</v>
      </c>
      <c r="D9300" s="1" t="s">
        <v>148</v>
      </c>
      <c r="E9300" s="33"/>
      <c r="F9300" s="33" t="s">
        <v>859</v>
      </c>
      <c r="G9300" s="34"/>
      <c r="H9300" s="33">
        <v>29</v>
      </c>
      <c r="I9300" s="33">
        <v>18.190000000000001</v>
      </c>
      <c r="J9300" s="33">
        <v>19.309999999999999</v>
      </c>
      <c r="K9300" s="37">
        <v>1587</v>
      </c>
      <c r="L9300" s="35"/>
      <c r="M9300" s="33"/>
      <c r="N9300" s="33">
        <v>432.94</v>
      </c>
      <c r="O9300" s="33">
        <v>121.771</v>
      </c>
      <c r="P9300" s="33"/>
      <c r="Q9300" s="33">
        <v>18.468</v>
      </c>
      <c r="R9300" s="33">
        <v>11.381</v>
      </c>
      <c r="S9300" s="33"/>
      <c r="T9300" s="33"/>
      <c r="U9300" s="33"/>
      <c r="V9300" s="33"/>
      <c r="W9300" s="33"/>
      <c r="Y9300" s="33"/>
      <c r="Z9300" s="33"/>
      <c r="AA9300" s="33"/>
      <c r="AB9300" s="33"/>
      <c r="AC9300" s="33"/>
      <c r="AD9300" s="33"/>
      <c r="AE9300" s="33"/>
      <c r="AF9300" s="33">
        <v>0</v>
      </c>
      <c r="AG9300" s="33"/>
      <c r="AH9300" s="33"/>
      <c r="AI9300" s="33">
        <v>7.04</v>
      </c>
      <c r="AJ9300" s="33" t="s">
        <v>413</v>
      </c>
      <c r="AK9300" s="36">
        <v>26.16</v>
      </c>
      <c r="AL9300" s="36">
        <v>117.54</v>
      </c>
      <c r="AM9300" s="33">
        <v>310</v>
      </c>
      <c r="AN9300" s="37"/>
      <c r="AO9300" s="33">
        <v>1</v>
      </c>
      <c r="AP9300" s="33"/>
      <c r="AQ9300">
        <v>40118</v>
      </c>
      <c r="AR9300" s="33" t="s">
        <v>1774</v>
      </c>
    </row>
    <row r="9301" spans="1:44" x14ac:dyDescent="0.25">
      <c r="A9301" s="33">
        <v>11188</v>
      </c>
      <c r="B9301" s="33" t="s">
        <v>167</v>
      </c>
      <c r="C9301" s="33">
        <v>180</v>
      </c>
      <c r="D9301" s="1" t="s">
        <v>148</v>
      </c>
      <c r="E9301" s="33"/>
      <c r="F9301" s="33" t="s">
        <v>859</v>
      </c>
      <c r="G9301" s="34"/>
      <c r="H9301" s="33">
        <v>29</v>
      </c>
      <c r="I9301" s="33">
        <v>15.46</v>
      </c>
      <c r="J9301" s="33">
        <v>16.920000000000002</v>
      </c>
      <c r="K9301" s="37">
        <v>2057</v>
      </c>
      <c r="L9301" s="35"/>
      <c r="M9301" s="33"/>
      <c r="N9301" s="33">
        <v>376.71</v>
      </c>
      <c r="O9301" s="33">
        <v>126.376</v>
      </c>
      <c r="P9301" s="33"/>
      <c r="Q9301" s="33">
        <v>14.511000000000001</v>
      </c>
      <c r="R9301" s="33">
        <v>12.464</v>
      </c>
      <c r="S9301" s="33"/>
      <c r="T9301" s="33"/>
      <c r="U9301" s="33"/>
      <c r="V9301" s="33"/>
      <c r="W9301" s="33"/>
      <c r="Y9301" s="33"/>
      <c r="Z9301" s="33"/>
      <c r="AA9301" s="33"/>
      <c r="AB9301" s="33"/>
      <c r="AC9301" s="33"/>
      <c r="AD9301" s="33"/>
      <c r="AE9301" s="33"/>
      <c r="AF9301" s="33">
        <v>0</v>
      </c>
      <c r="AG9301" s="33"/>
      <c r="AH9301" s="33"/>
      <c r="AI9301" s="33">
        <v>7.99</v>
      </c>
      <c r="AJ9301" s="33" t="s">
        <v>413</v>
      </c>
      <c r="AK9301" s="36">
        <v>26.16</v>
      </c>
      <c r="AL9301" s="36">
        <v>117.54</v>
      </c>
      <c r="AM9301" s="33">
        <v>310</v>
      </c>
      <c r="AN9301" s="37"/>
      <c r="AO9301" s="33">
        <v>1</v>
      </c>
      <c r="AP9301" s="33"/>
      <c r="AQ9301">
        <v>40118</v>
      </c>
      <c r="AR9301" s="33" t="s">
        <v>1774</v>
      </c>
    </row>
    <row r="9302" spans="1:44" x14ac:dyDescent="0.25">
      <c r="A9302" s="33">
        <v>11189</v>
      </c>
      <c r="B9302" s="33" t="s">
        <v>167</v>
      </c>
      <c r="C9302" s="33">
        <v>180</v>
      </c>
      <c r="D9302" s="1" t="s">
        <v>148</v>
      </c>
      <c r="E9302" s="33"/>
      <c r="F9302" s="33" t="s">
        <v>859</v>
      </c>
      <c r="G9302" s="34"/>
      <c r="H9302" s="33">
        <v>29</v>
      </c>
      <c r="I9302" s="33">
        <v>14.97</v>
      </c>
      <c r="J9302" s="33">
        <v>15.44</v>
      </c>
      <c r="K9302" s="37">
        <v>2491</v>
      </c>
      <c r="L9302" s="35"/>
      <c r="M9302" s="33"/>
      <c r="N9302" s="33">
        <v>364.98</v>
      </c>
      <c r="O9302" s="33">
        <v>132.29400000000001</v>
      </c>
      <c r="P9302" s="33"/>
      <c r="Q9302" s="33">
        <v>13.874000000000002</v>
      </c>
      <c r="R9302" s="33">
        <v>8.5429999999999993</v>
      </c>
      <c r="S9302" s="33"/>
      <c r="T9302" s="33"/>
      <c r="U9302" s="33"/>
      <c r="V9302" s="33"/>
      <c r="W9302" s="33"/>
      <c r="Y9302" s="33"/>
      <c r="Z9302" s="33"/>
      <c r="AA9302" s="33"/>
      <c r="AB9302" s="33"/>
      <c r="AC9302" s="33"/>
      <c r="AD9302" s="33"/>
      <c r="AE9302" s="33"/>
      <c r="AF9302" s="33">
        <v>0</v>
      </c>
      <c r="AG9302" s="33"/>
      <c r="AH9302" s="33"/>
      <c r="AI9302" s="33">
        <v>10.17</v>
      </c>
      <c r="AJ9302" s="33" t="s">
        <v>413</v>
      </c>
      <c r="AK9302" s="36">
        <v>26.16</v>
      </c>
      <c r="AL9302" s="36">
        <v>117.54</v>
      </c>
      <c r="AM9302" s="33">
        <v>310</v>
      </c>
      <c r="AN9302" s="37"/>
      <c r="AO9302" s="33">
        <v>1</v>
      </c>
      <c r="AP9302" s="33"/>
      <c r="AQ9302">
        <v>40118</v>
      </c>
      <c r="AR9302" s="33" t="s">
        <v>1774</v>
      </c>
    </row>
    <row r="9303" spans="1:44" x14ac:dyDescent="0.25">
      <c r="A9303" s="33">
        <v>11190</v>
      </c>
      <c r="B9303" s="33" t="s">
        <v>167</v>
      </c>
      <c r="C9303" s="33">
        <v>180</v>
      </c>
      <c r="D9303" s="1" t="s">
        <v>148</v>
      </c>
      <c r="E9303" s="33"/>
      <c r="F9303" s="33" t="s">
        <v>859</v>
      </c>
      <c r="G9303" s="34"/>
      <c r="H9303" s="33">
        <v>29</v>
      </c>
      <c r="I9303" s="33">
        <v>15.11</v>
      </c>
      <c r="J9303" s="33">
        <v>14.68</v>
      </c>
      <c r="K9303" s="37">
        <v>2682</v>
      </c>
      <c r="L9303" s="35"/>
      <c r="M9303" s="33"/>
      <c r="N9303" s="33">
        <v>363.4</v>
      </c>
      <c r="O9303" s="33">
        <v>128.232</v>
      </c>
      <c r="P9303" s="33"/>
      <c r="Q9303" s="33">
        <v>16.391999999999999</v>
      </c>
      <c r="R9303" s="33">
        <v>6.8159999999999998</v>
      </c>
      <c r="S9303" s="33"/>
      <c r="T9303" s="33"/>
      <c r="U9303" s="33"/>
      <c r="V9303" s="33"/>
      <c r="W9303" s="33"/>
      <c r="Y9303" s="33"/>
      <c r="Z9303" s="33"/>
      <c r="AA9303" s="33"/>
      <c r="AB9303" s="33"/>
      <c r="AC9303" s="33"/>
      <c r="AD9303" s="33"/>
      <c r="AE9303" s="33"/>
      <c r="AF9303" s="33">
        <v>0</v>
      </c>
      <c r="AG9303" s="33"/>
      <c r="AH9303" s="33"/>
      <c r="AI9303" s="33">
        <v>10.72</v>
      </c>
      <c r="AJ9303" s="33" t="s">
        <v>413</v>
      </c>
      <c r="AK9303" s="36">
        <v>26.16</v>
      </c>
      <c r="AL9303" s="36">
        <v>117.54</v>
      </c>
      <c r="AM9303" s="33">
        <v>310</v>
      </c>
      <c r="AN9303" s="37"/>
      <c r="AO9303" s="33">
        <v>1</v>
      </c>
      <c r="AP9303" s="33"/>
      <c r="AQ9303">
        <v>40118</v>
      </c>
      <c r="AR9303" s="33" t="s">
        <v>1774</v>
      </c>
    </row>
    <row r="9304" spans="1:44" x14ac:dyDescent="0.25">
      <c r="A9304" s="33">
        <v>11191</v>
      </c>
      <c r="B9304" s="33" t="s">
        <v>167</v>
      </c>
      <c r="C9304" s="33">
        <v>180</v>
      </c>
      <c r="D9304" s="1" t="s">
        <v>148</v>
      </c>
      <c r="E9304" s="33"/>
      <c r="F9304" s="33" t="s">
        <v>859</v>
      </c>
      <c r="G9304" s="34"/>
      <c r="H9304" s="33">
        <v>29</v>
      </c>
      <c r="I9304" s="33">
        <v>14.41</v>
      </c>
      <c r="J9304" s="33">
        <v>14.32</v>
      </c>
      <c r="K9304" s="37">
        <v>2988</v>
      </c>
      <c r="L9304" s="35"/>
      <c r="M9304" s="33"/>
      <c r="N9304" s="33">
        <v>368.48</v>
      </c>
      <c r="O9304" s="33">
        <v>141.648</v>
      </c>
      <c r="P9304" s="33"/>
      <c r="Q9304" s="33">
        <v>18.512</v>
      </c>
      <c r="R9304" s="33">
        <v>7.67</v>
      </c>
      <c r="S9304" s="33"/>
      <c r="T9304" s="33"/>
      <c r="U9304" s="33"/>
      <c r="V9304" s="33"/>
      <c r="W9304" s="33"/>
      <c r="Y9304" s="33"/>
      <c r="Z9304" s="33"/>
      <c r="AA9304" s="33"/>
      <c r="AB9304" s="33"/>
      <c r="AC9304" s="33"/>
      <c r="AD9304" s="33"/>
      <c r="AE9304" s="33"/>
      <c r="AF9304" s="33">
        <v>0</v>
      </c>
      <c r="AG9304" s="33"/>
      <c r="AH9304" s="33"/>
      <c r="AI9304" s="33">
        <v>12.84</v>
      </c>
      <c r="AJ9304" s="33" t="s">
        <v>413</v>
      </c>
      <c r="AK9304" s="36">
        <v>26.16</v>
      </c>
      <c r="AL9304" s="36">
        <v>117.54</v>
      </c>
      <c r="AM9304" s="33">
        <v>310</v>
      </c>
      <c r="AN9304" s="37"/>
      <c r="AO9304" s="33">
        <v>1</v>
      </c>
      <c r="AP9304" s="33"/>
      <c r="AQ9304">
        <v>40118</v>
      </c>
      <c r="AR9304" s="33" t="s">
        <v>1774</v>
      </c>
    </row>
    <row r="9305" spans="1:44" x14ac:dyDescent="0.25">
      <c r="A9305" s="33">
        <v>11192</v>
      </c>
      <c r="B9305" s="33" t="s">
        <v>1073</v>
      </c>
      <c r="C9305" s="33">
        <v>180</v>
      </c>
      <c r="D9305" s="33"/>
      <c r="E9305" s="33"/>
      <c r="F9305" s="33" t="s">
        <v>864</v>
      </c>
      <c r="G9305" s="34"/>
      <c r="H9305" s="33">
        <v>51</v>
      </c>
      <c r="I9305" s="33"/>
      <c r="J9305" s="33">
        <v>20.88</v>
      </c>
      <c r="K9305" s="37">
        <v>1140</v>
      </c>
      <c r="L9305" s="35"/>
      <c r="M9305" s="33"/>
      <c r="N9305" s="33"/>
      <c r="O9305" s="33">
        <v>287.52199999999999</v>
      </c>
      <c r="P9305" s="33">
        <v>24.945</v>
      </c>
      <c r="Q9305" s="33">
        <v>43.328999999999994</v>
      </c>
      <c r="R9305" s="33">
        <v>12.916</v>
      </c>
      <c r="S9305" s="33"/>
      <c r="T9305" s="33"/>
      <c r="U9305" s="33"/>
      <c r="V9305" s="33"/>
      <c r="W9305" s="33"/>
      <c r="Y9305" s="33">
        <v>2.4159999999999999</v>
      </c>
      <c r="Z9305" s="33"/>
      <c r="AA9305" s="33"/>
      <c r="AB9305" s="33"/>
      <c r="AC9305" s="33">
        <v>0.36599999999999999</v>
      </c>
      <c r="AD9305" s="33"/>
      <c r="AE9305" s="33"/>
      <c r="AF9305" s="33"/>
      <c r="AG9305" s="33">
        <v>6.87</v>
      </c>
      <c r="AH9305" s="33"/>
      <c r="AI9305" s="33"/>
      <c r="AJ9305" s="33" t="s">
        <v>413</v>
      </c>
      <c r="AK9305" s="36">
        <v>27.82</v>
      </c>
      <c r="AL9305" s="36">
        <v>117.84</v>
      </c>
      <c r="AM9305" s="33">
        <v>1200</v>
      </c>
      <c r="AN9305" s="37"/>
      <c r="AO9305" s="33">
        <v>1</v>
      </c>
      <c r="AP9305" s="33"/>
      <c r="AQ9305">
        <v>40118</v>
      </c>
      <c r="AR9305" s="33" t="s">
        <v>1775</v>
      </c>
    </row>
    <row r="9306" spans="1:44" x14ac:dyDescent="0.25">
      <c r="A9306" s="33">
        <v>11193</v>
      </c>
      <c r="B9306" s="33" t="s">
        <v>167</v>
      </c>
      <c r="C9306" s="33">
        <v>180</v>
      </c>
      <c r="D9306" s="1" t="s">
        <v>148</v>
      </c>
      <c r="E9306" s="33"/>
      <c r="F9306" s="33" t="s">
        <v>859</v>
      </c>
      <c r="G9306" s="34"/>
      <c r="H9306" s="33">
        <v>12</v>
      </c>
      <c r="I9306" s="33">
        <v>7.34</v>
      </c>
      <c r="J9306" s="33">
        <v>9.2799999999999994</v>
      </c>
      <c r="K9306" s="37">
        <v>2800</v>
      </c>
      <c r="L9306" s="35"/>
      <c r="M9306" s="33"/>
      <c r="N9306" s="33">
        <v>71.078999999999994</v>
      </c>
      <c r="O9306" s="33">
        <v>29.5</v>
      </c>
      <c r="P9306" s="33">
        <v>4.08</v>
      </c>
      <c r="Q9306" s="33">
        <v>5.28</v>
      </c>
      <c r="R9306" s="33">
        <v>7.21</v>
      </c>
      <c r="S9306" s="33"/>
      <c r="T9306" s="33"/>
      <c r="U9306" s="33"/>
      <c r="V9306" s="33"/>
      <c r="W9306" s="33"/>
      <c r="Y9306" s="33">
        <v>0.92</v>
      </c>
      <c r="Z9306" s="33"/>
      <c r="AA9306" s="33"/>
      <c r="AB9306" s="33"/>
      <c r="AC9306" s="33">
        <v>1.1000000000000001</v>
      </c>
      <c r="AD9306" s="33"/>
      <c r="AE9306" s="33"/>
      <c r="AF9306" s="33">
        <v>0</v>
      </c>
      <c r="AG9306" s="33"/>
      <c r="AH9306" s="33"/>
      <c r="AI9306" s="33">
        <v>3.28</v>
      </c>
      <c r="AJ9306" s="33" t="s">
        <v>413</v>
      </c>
      <c r="AK9306" s="36">
        <v>26.22</v>
      </c>
      <c r="AL9306" s="36">
        <v>117.23</v>
      </c>
      <c r="AM9306" s="33">
        <v>540</v>
      </c>
      <c r="AN9306" s="37"/>
      <c r="AO9306" s="33">
        <v>1</v>
      </c>
      <c r="AP9306" s="33"/>
      <c r="AQ9306">
        <v>40118</v>
      </c>
      <c r="AR9306" s="33" t="s">
        <v>1776</v>
      </c>
    </row>
    <row r="9307" spans="1:44" x14ac:dyDescent="0.25">
      <c r="A9307" s="33">
        <v>11194</v>
      </c>
      <c r="B9307" s="33" t="s">
        <v>923</v>
      </c>
      <c r="C9307" s="33">
        <v>180</v>
      </c>
      <c r="D9307" s="1" t="s">
        <v>148</v>
      </c>
      <c r="E9307" s="33"/>
      <c r="F9307" s="33" t="s">
        <v>859</v>
      </c>
      <c r="G9307" s="34"/>
      <c r="H9307" s="33">
        <v>12</v>
      </c>
      <c r="I9307" s="33">
        <v>9.4</v>
      </c>
      <c r="J9307" s="33">
        <v>10.46</v>
      </c>
      <c r="K9307" s="37">
        <v>3066</v>
      </c>
      <c r="L9307" s="35"/>
      <c r="M9307" s="33"/>
      <c r="N9307" s="33">
        <v>119.124</v>
      </c>
      <c r="O9307" s="33">
        <v>41.21</v>
      </c>
      <c r="P9307" s="33">
        <v>6.39</v>
      </c>
      <c r="Q9307" s="33">
        <v>14.14</v>
      </c>
      <c r="R9307" s="33">
        <v>7.8</v>
      </c>
      <c r="S9307" s="33"/>
      <c r="T9307" s="33"/>
      <c r="U9307" s="33"/>
      <c r="V9307" s="33"/>
      <c r="W9307" s="33"/>
      <c r="Y9307" s="33">
        <v>2.2400000000000002</v>
      </c>
      <c r="Z9307" s="33"/>
      <c r="AA9307" s="33"/>
      <c r="AB9307" s="33"/>
      <c r="AC9307" s="33">
        <v>2.54</v>
      </c>
      <c r="AD9307" s="33"/>
      <c r="AE9307" s="33"/>
      <c r="AF9307" s="33">
        <v>0</v>
      </c>
      <c r="AG9307" s="33"/>
      <c r="AH9307" s="33"/>
      <c r="AI9307" s="33">
        <v>6.89</v>
      </c>
      <c r="AJ9307" s="33" t="s">
        <v>413</v>
      </c>
      <c r="AK9307" s="36">
        <v>26.22</v>
      </c>
      <c r="AL9307" s="36">
        <v>117.23</v>
      </c>
      <c r="AM9307" s="33">
        <v>540</v>
      </c>
      <c r="AN9307" s="37"/>
      <c r="AO9307" s="33">
        <v>1</v>
      </c>
      <c r="AP9307" s="33"/>
      <c r="AQ9307">
        <v>40118</v>
      </c>
      <c r="AR9307" s="33" t="s">
        <v>1776</v>
      </c>
    </row>
    <row r="9308" spans="1:44" x14ac:dyDescent="0.25">
      <c r="A9308" s="33">
        <v>11195</v>
      </c>
      <c r="B9308" s="33" t="s">
        <v>923</v>
      </c>
      <c r="C9308" s="33">
        <v>180</v>
      </c>
      <c r="D9308" s="1" t="s">
        <v>148</v>
      </c>
      <c r="E9308" s="33"/>
      <c r="F9308" s="33" t="s">
        <v>859</v>
      </c>
      <c r="G9308" s="34"/>
      <c r="H9308" s="33">
        <v>12</v>
      </c>
      <c r="I9308" s="33">
        <v>8.4</v>
      </c>
      <c r="J9308" s="33">
        <v>9.33</v>
      </c>
      <c r="K9308" s="37">
        <v>2866</v>
      </c>
      <c r="L9308" s="35"/>
      <c r="M9308" s="33"/>
      <c r="N9308" s="33">
        <v>79.084000000000003</v>
      </c>
      <c r="O9308" s="33">
        <v>30.95</v>
      </c>
      <c r="P9308" s="33">
        <v>4.84</v>
      </c>
      <c r="Q9308" s="33">
        <v>12.349999999999998</v>
      </c>
      <c r="R9308" s="33">
        <v>8.8000000000000007</v>
      </c>
      <c r="S9308" s="33"/>
      <c r="T9308" s="33"/>
      <c r="U9308" s="33"/>
      <c r="V9308" s="33"/>
      <c r="W9308" s="33"/>
      <c r="Y9308" s="33">
        <v>1.18</v>
      </c>
      <c r="Z9308" s="33"/>
      <c r="AA9308" s="33"/>
      <c r="AB9308" s="33"/>
      <c r="AC9308" s="33">
        <v>2.94</v>
      </c>
      <c r="AD9308" s="33"/>
      <c r="AE9308" s="33"/>
      <c r="AF9308" s="33">
        <v>0</v>
      </c>
      <c r="AG9308" s="33"/>
      <c r="AH9308" s="33"/>
      <c r="AI9308" s="33">
        <v>4.66</v>
      </c>
      <c r="AJ9308" s="33" t="s">
        <v>413</v>
      </c>
      <c r="AK9308" s="36">
        <v>26.22</v>
      </c>
      <c r="AL9308" s="36">
        <v>117.23</v>
      </c>
      <c r="AM9308" s="33">
        <v>540</v>
      </c>
      <c r="AN9308" s="37"/>
      <c r="AO9308" s="33">
        <v>1</v>
      </c>
      <c r="AP9308" s="33"/>
      <c r="AQ9308">
        <v>40118</v>
      </c>
      <c r="AR9308" s="33" t="s">
        <v>1776</v>
      </c>
    </row>
    <row r="9309" spans="1:44" x14ac:dyDescent="0.25">
      <c r="A9309" s="33">
        <v>11196</v>
      </c>
      <c r="B9309" s="33" t="s">
        <v>923</v>
      </c>
      <c r="C9309" s="33">
        <v>180</v>
      </c>
      <c r="D9309" s="1" t="s">
        <v>148</v>
      </c>
      <c r="E9309" s="33"/>
      <c r="F9309" s="33" t="s">
        <v>859</v>
      </c>
      <c r="G9309" s="34"/>
      <c r="H9309" s="33">
        <v>12</v>
      </c>
      <c r="I9309" s="33">
        <v>9.56</v>
      </c>
      <c r="J9309" s="33">
        <v>11</v>
      </c>
      <c r="K9309" s="37">
        <v>3000</v>
      </c>
      <c r="L9309" s="35"/>
      <c r="M9309" s="33"/>
      <c r="N9309" s="33">
        <v>131.17400000000001</v>
      </c>
      <c r="O9309" s="33">
        <v>37.51</v>
      </c>
      <c r="P9309" s="33">
        <v>5.21</v>
      </c>
      <c r="Q9309" s="33">
        <v>7.57</v>
      </c>
      <c r="R9309" s="33">
        <v>8.43</v>
      </c>
      <c r="S9309" s="33"/>
      <c r="T9309" s="33"/>
      <c r="U9309" s="33"/>
      <c r="V9309" s="33"/>
      <c r="W9309" s="33"/>
      <c r="Y9309" s="33">
        <v>4.8</v>
      </c>
      <c r="Z9309" s="33"/>
      <c r="AA9309" s="33"/>
      <c r="AB9309" s="33"/>
      <c r="AC9309" s="33">
        <v>2.2799999999999998</v>
      </c>
      <c r="AD9309" s="33"/>
      <c r="AE9309" s="33"/>
      <c r="AF9309" s="33">
        <v>0</v>
      </c>
      <c r="AG9309" s="33"/>
      <c r="AH9309" s="33"/>
      <c r="AI9309" s="33">
        <v>4.21</v>
      </c>
      <c r="AJ9309" s="33" t="s">
        <v>413</v>
      </c>
      <c r="AK9309" s="36">
        <v>26.22</v>
      </c>
      <c r="AL9309" s="36">
        <v>117.23</v>
      </c>
      <c r="AM9309" s="33">
        <v>540</v>
      </c>
      <c r="AN9309" s="37"/>
      <c r="AO9309" s="33">
        <v>1</v>
      </c>
      <c r="AP9309" s="33"/>
      <c r="AQ9309">
        <v>40118</v>
      </c>
      <c r="AR9309" s="33" t="s">
        <v>1776</v>
      </c>
    </row>
    <row r="9310" spans="1:44" x14ac:dyDescent="0.25">
      <c r="A9310" s="33">
        <v>11197</v>
      </c>
      <c r="B9310" s="33" t="s">
        <v>1074</v>
      </c>
      <c r="C9310" s="33">
        <v>180</v>
      </c>
      <c r="D9310" s="33"/>
      <c r="E9310" s="33"/>
      <c r="F9310" s="33" t="s">
        <v>859</v>
      </c>
      <c r="G9310" s="34"/>
      <c r="H9310" s="33">
        <v>6</v>
      </c>
      <c r="I9310" s="33">
        <v>8.3000000000000007</v>
      </c>
      <c r="J9310" s="33">
        <v>16.5</v>
      </c>
      <c r="K9310" s="37">
        <v>400</v>
      </c>
      <c r="L9310" s="35"/>
      <c r="M9310" s="33"/>
      <c r="N9310" s="33">
        <v>34.956000000000003</v>
      </c>
      <c r="O9310" s="33">
        <v>12.12</v>
      </c>
      <c r="P9310" s="33"/>
      <c r="Q9310" s="33">
        <v>1.6520000000000001</v>
      </c>
      <c r="R9310" s="33">
        <v>0.84</v>
      </c>
      <c r="S9310" s="33"/>
      <c r="T9310" s="33"/>
      <c r="U9310" s="33"/>
      <c r="V9310" s="33"/>
      <c r="W9310" s="33"/>
      <c r="Y9310" s="33"/>
      <c r="Z9310" s="33"/>
      <c r="AA9310" s="33"/>
      <c r="AB9310" s="33"/>
      <c r="AC9310" s="33"/>
      <c r="AD9310" s="33"/>
      <c r="AE9310" s="33"/>
      <c r="AF9310" s="33"/>
      <c r="AG9310" s="33"/>
      <c r="AH9310" s="33"/>
      <c r="AI9310" s="33"/>
      <c r="AJ9310" s="33" t="s">
        <v>413</v>
      </c>
      <c r="AK9310" s="36">
        <v>25.97</v>
      </c>
      <c r="AL9310" s="36">
        <v>117.2</v>
      </c>
      <c r="AM9310" s="33">
        <v>400</v>
      </c>
      <c r="AN9310" s="37"/>
      <c r="AO9310" s="33">
        <v>1</v>
      </c>
      <c r="AP9310" s="33"/>
      <c r="AQ9310">
        <v>40118</v>
      </c>
      <c r="AR9310" s="33" t="s">
        <v>1777</v>
      </c>
    </row>
    <row r="9311" spans="1:44" x14ac:dyDescent="0.25">
      <c r="A9311" s="33">
        <v>11198</v>
      </c>
      <c r="B9311" s="33" t="s">
        <v>1075</v>
      </c>
      <c r="C9311" s="33">
        <v>180</v>
      </c>
      <c r="D9311" s="33"/>
      <c r="E9311" s="33"/>
      <c r="F9311" s="33" t="s">
        <v>859</v>
      </c>
      <c r="G9311" s="34"/>
      <c r="H9311" s="33">
        <v>6</v>
      </c>
      <c r="I9311" s="33">
        <v>4.5</v>
      </c>
      <c r="J9311" s="33">
        <v>4.8</v>
      </c>
      <c r="K9311" s="37">
        <v>2042</v>
      </c>
      <c r="L9311" s="35"/>
      <c r="M9311" s="33"/>
      <c r="N9311" s="33">
        <v>9.4160000000000004</v>
      </c>
      <c r="O9311" s="33">
        <v>22.85</v>
      </c>
      <c r="P9311" s="33"/>
      <c r="Q9311" s="33">
        <v>3.2879999999999998</v>
      </c>
      <c r="R9311" s="33">
        <v>2.3069999999999999</v>
      </c>
      <c r="S9311" s="33"/>
      <c r="T9311" s="33"/>
      <c r="U9311" s="33"/>
      <c r="V9311" s="33"/>
      <c r="W9311" s="33"/>
      <c r="Y9311" s="33"/>
      <c r="Z9311" s="33"/>
      <c r="AA9311" s="33"/>
      <c r="AB9311" s="33"/>
      <c r="AC9311" s="33"/>
      <c r="AD9311" s="33"/>
      <c r="AE9311" s="33"/>
      <c r="AF9311" s="33"/>
      <c r="AG9311" s="33"/>
      <c r="AH9311" s="33"/>
      <c r="AI9311" s="33"/>
      <c r="AJ9311" s="33" t="s">
        <v>413</v>
      </c>
      <c r="AK9311" s="36">
        <v>25.97</v>
      </c>
      <c r="AL9311" s="36">
        <v>117.2</v>
      </c>
      <c r="AM9311" s="33">
        <v>400</v>
      </c>
      <c r="AN9311" s="37"/>
      <c r="AO9311" s="33">
        <v>1</v>
      </c>
      <c r="AP9311" s="33"/>
      <c r="AQ9311">
        <v>40118</v>
      </c>
      <c r="AR9311" s="33" t="s">
        <v>1777</v>
      </c>
    </row>
    <row r="9312" spans="1:44" x14ac:dyDescent="0.25">
      <c r="A9312" s="33">
        <v>11199</v>
      </c>
      <c r="B9312" s="33" t="s">
        <v>924</v>
      </c>
      <c r="C9312" s="33">
        <v>180</v>
      </c>
      <c r="D9312" s="33"/>
      <c r="E9312" s="33"/>
      <c r="F9312" s="33" t="s">
        <v>859</v>
      </c>
      <c r="G9312" s="34"/>
      <c r="H9312" s="33">
        <v>6</v>
      </c>
      <c r="I9312" s="33">
        <v>6.16</v>
      </c>
      <c r="J9312" s="33">
        <v>8.77</v>
      </c>
      <c r="K9312" s="37">
        <v>2493</v>
      </c>
      <c r="L9312" s="35"/>
      <c r="M9312" s="33"/>
      <c r="N9312" s="33">
        <v>74.813999999999993</v>
      </c>
      <c r="O9312" s="33">
        <v>47.594000000000001</v>
      </c>
      <c r="P9312" s="33"/>
      <c r="Q9312" s="33">
        <v>7.016</v>
      </c>
      <c r="R9312" s="33">
        <v>5.3019999999999996</v>
      </c>
      <c r="S9312" s="33"/>
      <c r="T9312" s="33"/>
      <c r="U9312" s="33"/>
      <c r="V9312" s="33"/>
      <c r="W9312" s="33"/>
      <c r="Y9312" s="33"/>
      <c r="Z9312" s="33"/>
      <c r="AA9312" s="33"/>
      <c r="AB9312" s="33"/>
      <c r="AC9312" s="33"/>
      <c r="AD9312" s="33"/>
      <c r="AE9312" s="33"/>
      <c r="AF9312" s="33"/>
      <c r="AG9312" s="33"/>
      <c r="AH9312" s="33"/>
      <c r="AI9312" s="33"/>
      <c r="AJ9312" s="33" t="s">
        <v>413</v>
      </c>
      <c r="AK9312" s="36">
        <v>25.97</v>
      </c>
      <c r="AL9312" s="36">
        <v>117.2</v>
      </c>
      <c r="AM9312" s="33">
        <v>400</v>
      </c>
      <c r="AN9312" s="37"/>
      <c r="AO9312" s="33">
        <v>1</v>
      </c>
      <c r="AP9312" s="33"/>
      <c r="AQ9312">
        <v>40118</v>
      </c>
      <c r="AR9312" s="33" t="s">
        <v>1777</v>
      </c>
    </row>
    <row r="9313" spans="1:44" x14ac:dyDescent="0.25">
      <c r="A9313" s="33">
        <v>11200</v>
      </c>
      <c r="B9313" s="33" t="s">
        <v>990</v>
      </c>
      <c r="C9313" s="33">
        <v>180</v>
      </c>
      <c r="D9313" s="33" t="s">
        <v>851</v>
      </c>
      <c r="E9313" s="33"/>
      <c r="F9313" s="33" t="s">
        <v>859</v>
      </c>
      <c r="G9313" s="34"/>
      <c r="H9313" s="33"/>
      <c r="I9313" s="33">
        <v>8.9600000000000009</v>
      </c>
      <c r="J9313" s="33">
        <v>12.77</v>
      </c>
      <c r="K9313" s="37">
        <v>1633</v>
      </c>
      <c r="L9313" s="2">
        <f>N9313/((1668.67)*(1-EXP(-(0.022864)*I9313))^(1.61028))</f>
        <v>1.4525198491518245</v>
      </c>
      <c r="M9313" s="33"/>
      <c r="N9313" s="33">
        <v>160.44999999999999</v>
      </c>
      <c r="O9313" s="33">
        <v>138.233</v>
      </c>
      <c r="P9313" s="33">
        <v>6.5110000000000001</v>
      </c>
      <c r="Q9313" s="33">
        <v>22.513999999999999</v>
      </c>
      <c r="R9313" s="33">
        <v>8.41</v>
      </c>
      <c r="S9313" s="33"/>
      <c r="T9313" s="33"/>
      <c r="U9313" s="33"/>
      <c r="V9313" s="33"/>
      <c r="W9313" s="33"/>
      <c r="Y9313" s="33"/>
      <c r="Z9313" s="33"/>
      <c r="AA9313" s="33"/>
      <c r="AB9313" s="33"/>
      <c r="AC9313" s="33"/>
      <c r="AD9313" s="33"/>
      <c r="AE9313" s="33"/>
      <c r="AF9313" s="33"/>
      <c r="AG9313" s="33"/>
      <c r="AH9313" s="33"/>
      <c r="AI9313" s="33"/>
      <c r="AJ9313" s="33" t="s">
        <v>413</v>
      </c>
      <c r="AK9313" s="36">
        <v>26.08</v>
      </c>
      <c r="AL9313" s="36">
        <v>116.9</v>
      </c>
      <c r="AM9313" s="33">
        <v>272</v>
      </c>
      <c r="AN9313" s="37"/>
      <c r="AO9313" s="33">
        <v>1</v>
      </c>
      <c r="AP9313" s="33"/>
      <c r="AQ9313">
        <v>40118</v>
      </c>
      <c r="AR9313" s="33" t="s">
        <v>1778</v>
      </c>
    </row>
    <row r="9314" spans="1:44" x14ac:dyDescent="0.25">
      <c r="A9314" s="33">
        <v>11201</v>
      </c>
      <c r="B9314" s="33" t="s">
        <v>1054</v>
      </c>
      <c r="C9314" s="33">
        <v>101</v>
      </c>
      <c r="D9314" s="33" t="s">
        <v>851</v>
      </c>
      <c r="E9314" s="33"/>
      <c r="F9314" s="33" t="s">
        <v>859</v>
      </c>
      <c r="G9314" s="34">
        <v>6</v>
      </c>
      <c r="H9314" s="33">
        <v>14</v>
      </c>
      <c r="I9314" s="33">
        <v>5.07</v>
      </c>
      <c r="J9314" s="33">
        <v>7.12</v>
      </c>
      <c r="K9314" s="37">
        <v>6085</v>
      </c>
      <c r="L9314" s="35">
        <v>1.7498531232370387</v>
      </c>
      <c r="M9314" s="33"/>
      <c r="N9314" s="33">
        <v>81.27</v>
      </c>
      <c r="O9314" s="33">
        <v>35.840000000000003</v>
      </c>
      <c r="P9314" s="33"/>
      <c r="Q9314" s="33">
        <v>10.679999999999998</v>
      </c>
      <c r="R9314" s="33">
        <v>6.9</v>
      </c>
      <c r="S9314" s="33"/>
      <c r="T9314" s="33"/>
      <c r="U9314" s="33"/>
      <c r="V9314" s="33"/>
      <c r="W9314" s="33"/>
      <c r="Y9314" s="33"/>
      <c r="Z9314" s="33"/>
      <c r="AA9314" s="33"/>
      <c r="AB9314" s="33"/>
      <c r="AC9314" s="33"/>
      <c r="AD9314" s="33"/>
      <c r="AE9314" s="33"/>
      <c r="AF9314" s="33"/>
      <c r="AG9314" s="33"/>
      <c r="AH9314" s="33"/>
      <c r="AI9314" s="33"/>
      <c r="AJ9314" s="33" t="s">
        <v>413</v>
      </c>
      <c r="AK9314" s="36">
        <v>31.4</v>
      </c>
      <c r="AL9314" s="36">
        <v>115.32</v>
      </c>
      <c r="AM9314" s="33">
        <v>850</v>
      </c>
      <c r="AN9314" s="33"/>
      <c r="AP9314" s="33"/>
      <c r="AQ9314">
        <v>80415</v>
      </c>
      <c r="AR9314" s="33" t="s">
        <v>1779</v>
      </c>
    </row>
    <row r="9315" spans="1:44" x14ac:dyDescent="0.25">
      <c r="A9315" s="33">
        <v>11202</v>
      </c>
      <c r="B9315" s="33" t="s">
        <v>1039</v>
      </c>
      <c r="C9315" s="33">
        <v>180</v>
      </c>
      <c r="D9315" s="33" t="s">
        <v>851</v>
      </c>
      <c r="E9315" s="33"/>
      <c r="F9315" s="33" t="s">
        <v>859</v>
      </c>
      <c r="G9315" s="34">
        <v>4</v>
      </c>
      <c r="H9315" s="33">
        <v>9</v>
      </c>
      <c r="I9315" s="33">
        <v>6.16</v>
      </c>
      <c r="J9315" s="33">
        <v>12.5</v>
      </c>
      <c r="K9315" s="37">
        <v>1330</v>
      </c>
      <c r="L9315" s="35">
        <v>0.88204733422267845</v>
      </c>
      <c r="M9315" s="33"/>
      <c r="N9315" s="33">
        <v>59.5</v>
      </c>
      <c r="O9315" s="33">
        <v>27.292999999999999</v>
      </c>
      <c r="P9315" s="33">
        <v>4.76</v>
      </c>
      <c r="Q9315" s="33">
        <v>5.516</v>
      </c>
      <c r="R9315" s="33">
        <v>8.6609999999999996</v>
      </c>
      <c r="S9315" s="33"/>
      <c r="T9315" s="33"/>
      <c r="U9315" s="33"/>
      <c r="V9315" s="33"/>
      <c r="W9315" s="33"/>
      <c r="Y9315" s="33">
        <v>0</v>
      </c>
      <c r="Z9315" s="33">
        <v>0</v>
      </c>
      <c r="AA9315" s="33">
        <v>0</v>
      </c>
      <c r="AB9315" s="33">
        <v>0</v>
      </c>
      <c r="AC9315" s="33">
        <v>0</v>
      </c>
      <c r="AD9315" s="33"/>
      <c r="AE9315" s="33"/>
      <c r="AF9315" s="33">
        <v>0</v>
      </c>
      <c r="AG9315" s="33"/>
      <c r="AH9315" s="33"/>
      <c r="AI9315" s="33">
        <v>0</v>
      </c>
      <c r="AJ9315" s="33" t="s">
        <v>413</v>
      </c>
      <c r="AK9315" s="36">
        <v>28.79</v>
      </c>
      <c r="AL9315" s="36">
        <v>115.72</v>
      </c>
      <c r="AM9315" s="33">
        <v>50</v>
      </c>
      <c r="AN9315" s="33"/>
      <c r="AP9315" s="33"/>
      <c r="AQ9315">
        <v>80415</v>
      </c>
      <c r="AR9315" s="33" t="s">
        <v>1780</v>
      </c>
    </row>
    <row r="9316" spans="1:44" x14ac:dyDescent="0.25">
      <c r="A9316" s="33">
        <v>11203</v>
      </c>
      <c r="B9316" s="33" t="s">
        <v>991</v>
      </c>
      <c r="C9316" s="33">
        <v>101</v>
      </c>
      <c r="D9316" s="33" t="s">
        <v>851</v>
      </c>
      <c r="E9316" s="33"/>
      <c r="F9316" s="33" t="s">
        <v>859</v>
      </c>
      <c r="G9316" s="34">
        <v>9</v>
      </c>
      <c r="H9316" s="33">
        <v>28</v>
      </c>
      <c r="I9316" s="33">
        <v>5.2</v>
      </c>
      <c r="J9316" s="33">
        <v>8.1</v>
      </c>
      <c r="K9316" s="37">
        <v>2367</v>
      </c>
      <c r="L9316" s="35">
        <v>0.79737719674331831</v>
      </c>
      <c r="M9316" s="33"/>
      <c r="N9316" s="33">
        <v>41.601999999999997</v>
      </c>
      <c r="O9316" s="33">
        <v>21.83</v>
      </c>
      <c r="P9316" s="33">
        <v>3.58</v>
      </c>
      <c r="Q9316" s="33">
        <v>12.690000000000001</v>
      </c>
      <c r="R9316" s="33">
        <v>7.32</v>
      </c>
      <c r="S9316" s="33"/>
      <c r="T9316" s="33"/>
      <c r="U9316" s="33"/>
      <c r="V9316" s="33"/>
      <c r="W9316" s="33"/>
      <c r="Y9316" s="33"/>
      <c r="Z9316" s="33"/>
      <c r="AA9316" s="33"/>
      <c r="AB9316" s="33"/>
      <c r="AC9316" s="33"/>
      <c r="AD9316" s="33"/>
      <c r="AE9316" s="33"/>
      <c r="AF9316" s="33">
        <v>0</v>
      </c>
      <c r="AG9316" s="33"/>
      <c r="AH9316" s="33"/>
      <c r="AI9316" s="33">
        <v>6.15</v>
      </c>
      <c r="AJ9316" s="33" t="s">
        <v>413</v>
      </c>
      <c r="AK9316" s="36">
        <v>40.01</v>
      </c>
      <c r="AL9316" s="36">
        <v>116.21</v>
      </c>
      <c r="AM9316" s="33">
        <v>250</v>
      </c>
      <c r="AN9316" s="37"/>
      <c r="AO9316" s="33">
        <v>1</v>
      </c>
      <c r="AP9316" s="33"/>
      <c r="AQ9316">
        <v>80424</v>
      </c>
      <c r="AR9316" s="33" t="s">
        <v>1781</v>
      </c>
    </row>
    <row r="9317" spans="1:44" x14ac:dyDescent="0.25">
      <c r="A9317" s="33">
        <v>11204</v>
      </c>
      <c r="B9317" s="33" t="s">
        <v>5322</v>
      </c>
      <c r="C9317" s="33">
        <v>110</v>
      </c>
      <c r="D9317" s="33" t="s">
        <v>147</v>
      </c>
      <c r="E9317" s="33"/>
      <c r="F9317" s="33" t="s">
        <v>859</v>
      </c>
      <c r="G9317" s="34">
        <v>7</v>
      </c>
      <c r="H9317" s="33">
        <v>27</v>
      </c>
      <c r="I9317" s="33">
        <v>7.6</v>
      </c>
      <c r="J9317" s="33">
        <v>8</v>
      </c>
      <c r="K9317" s="37">
        <v>1880</v>
      </c>
      <c r="L9317" s="35">
        <v>0.53146052631578944</v>
      </c>
      <c r="M9317" s="33"/>
      <c r="N9317" s="33">
        <v>40.390999999999998</v>
      </c>
      <c r="O9317" s="33">
        <v>32.18</v>
      </c>
      <c r="P9317" s="33">
        <v>6.75</v>
      </c>
      <c r="Q9317" s="33">
        <v>6.35</v>
      </c>
      <c r="R9317" s="33">
        <v>1.66</v>
      </c>
      <c r="S9317" s="33"/>
      <c r="T9317" s="33"/>
      <c r="U9317" s="33"/>
      <c r="V9317" s="33"/>
      <c r="W9317" s="33"/>
      <c r="Y9317" s="33"/>
      <c r="Z9317" s="33"/>
      <c r="AA9317" s="33"/>
      <c r="AB9317" s="33"/>
      <c r="AC9317" s="33"/>
      <c r="AD9317" s="33"/>
      <c r="AE9317" s="33"/>
      <c r="AF9317" s="33">
        <v>0</v>
      </c>
      <c r="AG9317" s="33"/>
      <c r="AH9317" s="33"/>
      <c r="AI9317" s="33">
        <v>9.49</v>
      </c>
      <c r="AJ9317" s="33" t="s">
        <v>413</v>
      </c>
      <c r="AK9317" s="36">
        <v>40.01</v>
      </c>
      <c r="AL9317" s="36">
        <v>116.21</v>
      </c>
      <c r="AM9317" s="33">
        <v>225</v>
      </c>
      <c r="AN9317" s="37"/>
      <c r="AO9317" s="33">
        <v>1</v>
      </c>
      <c r="AP9317" s="33"/>
      <c r="AQ9317">
        <v>80424</v>
      </c>
      <c r="AR9317" s="33" t="s">
        <v>1781</v>
      </c>
    </row>
    <row r="9318" spans="1:44" x14ac:dyDescent="0.25">
      <c r="A9318" s="33">
        <v>11205</v>
      </c>
      <c r="B9318" s="33" t="s">
        <v>925</v>
      </c>
      <c r="C9318" s="33">
        <v>180</v>
      </c>
      <c r="D9318" s="33" t="s">
        <v>851</v>
      </c>
      <c r="E9318" s="33"/>
      <c r="F9318" s="33" t="s">
        <v>859</v>
      </c>
      <c r="G9318" s="34"/>
      <c r="H9318" s="33">
        <v>28</v>
      </c>
      <c r="I9318" s="33">
        <v>5.93</v>
      </c>
      <c r="J9318" s="33">
        <v>7.64</v>
      </c>
      <c r="K9318" s="37">
        <v>2494</v>
      </c>
      <c r="L9318" s="35"/>
      <c r="M9318" s="33"/>
      <c r="N9318" s="33">
        <v>42.404000000000003</v>
      </c>
      <c r="O9318" s="33">
        <v>30</v>
      </c>
      <c r="P9318" s="33">
        <v>5.58</v>
      </c>
      <c r="Q9318" s="33">
        <v>12.34</v>
      </c>
      <c r="R9318" s="33">
        <v>5.63</v>
      </c>
      <c r="S9318" s="33"/>
      <c r="T9318" s="33"/>
      <c r="U9318" s="33"/>
      <c r="V9318" s="33"/>
      <c r="W9318" s="33"/>
      <c r="Y9318" s="33"/>
      <c r="Z9318" s="33"/>
      <c r="AA9318" s="33"/>
      <c r="AB9318" s="33"/>
      <c r="AC9318" s="33"/>
      <c r="AD9318" s="33"/>
      <c r="AE9318" s="33"/>
      <c r="AF9318" s="33">
        <v>0</v>
      </c>
      <c r="AG9318" s="33"/>
      <c r="AH9318" s="33"/>
      <c r="AI9318" s="33">
        <v>6.34</v>
      </c>
      <c r="AJ9318" s="33" t="s">
        <v>413</v>
      </c>
      <c r="AK9318" s="36">
        <v>40.01</v>
      </c>
      <c r="AL9318" s="36">
        <v>116.21</v>
      </c>
      <c r="AM9318" s="33">
        <v>200</v>
      </c>
      <c r="AN9318" s="37"/>
      <c r="AO9318" s="33">
        <v>1</v>
      </c>
      <c r="AP9318" s="33"/>
      <c r="AQ9318">
        <v>80424</v>
      </c>
      <c r="AR9318" s="33" t="s">
        <v>1781</v>
      </c>
    </row>
    <row r="9319" spans="1:44" x14ac:dyDescent="0.25">
      <c r="A9319" s="33">
        <v>11206</v>
      </c>
      <c r="B9319" s="33" t="s">
        <v>1010</v>
      </c>
      <c r="C9319" s="33">
        <v>110</v>
      </c>
      <c r="D9319" s="33" t="s">
        <v>147</v>
      </c>
      <c r="E9319" s="33"/>
      <c r="F9319" s="33" t="s">
        <v>864</v>
      </c>
      <c r="G9319" s="34"/>
      <c r="H9319" s="33">
        <v>26</v>
      </c>
      <c r="I9319" s="33"/>
      <c r="J9319" s="33"/>
      <c r="K9319" s="37">
        <v>2932</v>
      </c>
      <c r="L9319" s="35"/>
      <c r="M9319" s="33"/>
      <c r="N9319" s="33"/>
      <c r="O9319" s="33">
        <v>86.382000000000005</v>
      </c>
      <c r="P9319" s="33">
        <v>15.022</v>
      </c>
      <c r="Q9319" s="33">
        <v>16.503999999999998</v>
      </c>
      <c r="R9319" s="33">
        <v>3.286</v>
      </c>
      <c r="S9319" s="33"/>
      <c r="T9319" s="33"/>
      <c r="U9319" s="33"/>
      <c r="V9319" s="33"/>
      <c r="W9319" s="33"/>
      <c r="Y9319" s="33"/>
      <c r="Z9319" s="33"/>
      <c r="AA9319" s="33"/>
      <c r="AB9319" s="33"/>
      <c r="AC9319" s="33"/>
      <c r="AD9319" s="33"/>
      <c r="AE9319" s="33"/>
      <c r="AF9319" s="33">
        <v>0</v>
      </c>
      <c r="AG9319" s="33"/>
      <c r="AH9319" s="33"/>
      <c r="AI9319" s="33">
        <v>2.8969999999999998</v>
      </c>
      <c r="AJ9319" s="33" t="s">
        <v>413</v>
      </c>
      <c r="AK9319" s="36">
        <v>34.340000000000003</v>
      </c>
      <c r="AL9319" s="36">
        <v>106.14</v>
      </c>
      <c r="AM9319" s="33">
        <v>1600</v>
      </c>
      <c r="AN9319" s="33"/>
      <c r="AO9319" s="33">
        <v>1</v>
      </c>
      <c r="AP9319" s="33"/>
      <c r="AQ9319">
        <v>80434</v>
      </c>
      <c r="AR9319" s="33" t="s">
        <v>1782</v>
      </c>
    </row>
    <row r="9320" spans="1:44" x14ac:dyDescent="0.25">
      <c r="A9320" s="33">
        <v>11207</v>
      </c>
      <c r="B9320" s="33" t="s">
        <v>1010</v>
      </c>
      <c r="C9320" s="33">
        <v>110</v>
      </c>
      <c r="D9320" s="33" t="s">
        <v>147</v>
      </c>
      <c r="E9320" s="33"/>
      <c r="F9320" s="33" t="s">
        <v>864</v>
      </c>
      <c r="G9320" s="34"/>
      <c r="H9320" s="33">
        <v>30</v>
      </c>
      <c r="I9320" s="33"/>
      <c r="J9320" s="33"/>
      <c r="K9320" s="37">
        <v>2287</v>
      </c>
      <c r="L9320" s="35"/>
      <c r="M9320" s="33"/>
      <c r="N9320" s="33"/>
      <c r="O9320" s="33">
        <v>121.785</v>
      </c>
      <c r="P9320" s="33">
        <v>20.286000000000001</v>
      </c>
      <c r="Q9320" s="33">
        <v>28.705999999999996</v>
      </c>
      <c r="R9320" s="33">
        <v>4.1639999999999997</v>
      </c>
      <c r="S9320" s="33"/>
      <c r="T9320" s="33"/>
      <c r="U9320" s="33"/>
      <c r="V9320" s="33"/>
      <c r="W9320" s="33"/>
      <c r="Y9320" s="33"/>
      <c r="Z9320" s="33"/>
      <c r="AA9320" s="33"/>
      <c r="AB9320" s="33"/>
      <c r="AC9320" s="33"/>
      <c r="AD9320" s="33"/>
      <c r="AE9320" s="33"/>
      <c r="AF9320" s="33">
        <v>0</v>
      </c>
      <c r="AG9320" s="33"/>
      <c r="AH9320" s="33"/>
      <c r="AI9320" s="33">
        <v>13.326000000000001</v>
      </c>
      <c r="AJ9320" s="33" t="s">
        <v>413</v>
      </c>
      <c r="AK9320" s="36">
        <v>34.340000000000003</v>
      </c>
      <c r="AL9320" s="36">
        <v>106.14</v>
      </c>
      <c r="AM9320" s="33">
        <v>1584</v>
      </c>
      <c r="AN9320" s="33"/>
      <c r="AO9320" s="33">
        <v>1</v>
      </c>
      <c r="AP9320" s="33"/>
      <c r="AQ9320">
        <v>80434</v>
      </c>
      <c r="AR9320" s="33" t="s">
        <v>1782</v>
      </c>
    </row>
    <row r="9321" spans="1:44" x14ac:dyDescent="0.25">
      <c r="A9321" s="33">
        <v>11208</v>
      </c>
      <c r="B9321" s="33" t="s">
        <v>994</v>
      </c>
      <c r="C9321" s="33">
        <v>102</v>
      </c>
      <c r="D9321" s="33" t="s">
        <v>863</v>
      </c>
      <c r="E9321" s="33"/>
      <c r="F9321" s="33" t="s">
        <v>864</v>
      </c>
      <c r="G9321" s="34">
        <v>8</v>
      </c>
      <c r="H9321" s="33">
        <v>65</v>
      </c>
      <c r="I9321" s="33">
        <v>16.399999999999999</v>
      </c>
      <c r="J9321" s="33">
        <v>20.2</v>
      </c>
      <c r="K9321" s="37">
        <v>933</v>
      </c>
      <c r="L9321" s="35">
        <v>0.89082718350100087</v>
      </c>
      <c r="M9321" s="33"/>
      <c r="N9321" s="33">
        <v>256.85300000000001</v>
      </c>
      <c r="O9321" s="33">
        <v>95.89</v>
      </c>
      <c r="P9321" s="33"/>
      <c r="Q9321" s="33">
        <v>16.25</v>
      </c>
      <c r="R9321" s="33">
        <v>10.715</v>
      </c>
      <c r="S9321" s="33"/>
      <c r="T9321" s="33"/>
      <c r="U9321" s="33"/>
      <c r="V9321" s="33"/>
      <c r="W9321" s="33"/>
      <c r="Y9321" s="33"/>
      <c r="Z9321" s="33"/>
      <c r="AA9321" s="33"/>
      <c r="AB9321" s="33"/>
      <c r="AC9321" s="33"/>
      <c r="AD9321" s="33"/>
      <c r="AE9321" s="33"/>
      <c r="AF9321" s="33"/>
      <c r="AG9321" s="33"/>
      <c r="AH9321" s="33"/>
      <c r="AI9321" s="33"/>
      <c r="AJ9321" s="33" t="s">
        <v>413</v>
      </c>
      <c r="AK9321" s="36">
        <v>37.44</v>
      </c>
      <c r="AL9321" s="36">
        <v>102.6</v>
      </c>
      <c r="AM9321" s="33">
        <v>2398</v>
      </c>
      <c r="AN9321" s="33"/>
      <c r="AO9321" s="33">
        <v>1</v>
      </c>
      <c r="AP9321" s="33"/>
      <c r="AQ9321">
        <v>81017</v>
      </c>
      <c r="AR9321" s="33" t="s">
        <v>1783</v>
      </c>
    </row>
    <row r="9322" spans="1:44" x14ac:dyDescent="0.25">
      <c r="A9322" s="33">
        <v>11209</v>
      </c>
      <c r="B9322" s="33" t="s">
        <v>994</v>
      </c>
      <c r="C9322" s="33">
        <v>102</v>
      </c>
      <c r="D9322" s="33" t="s">
        <v>863</v>
      </c>
      <c r="E9322" s="33"/>
      <c r="F9322" s="33" t="s">
        <v>864</v>
      </c>
      <c r="G9322" s="34">
        <v>6</v>
      </c>
      <c r="H9322" s="33">
        <v>66</v>
      </c>
      <c r="I9322" s="33">
        <v>19.5</v>
      </c>
      <c r="J9322" s="33">
        <v>18.8</v>
      </c>
      <c r="K9322" s="37">
        <v>1667</v>
      </c>
      <c r="L9322" s="35">
        <v>0.98685791015624991</v>
      </c>
      <c r="M9322" s="33"/>
      <c r="N9322" s="33">
        <v>404.21699999999998</v>
      </c>
      <c r="O9322" s="33">
        <v>156.6</v>
      </c>
      <c r="P9322" s="33"/>
      <c r="Q9322" s="33">
        <v>18.55</v>
      </c>
      <c r="R9322" s="33">
        <v>10.55</v>
      </c>
      <c r="S9322" s="33"/>
      <c r="T9322" s="33"/>
      <c r="U9322" s="33"/>
      <c r="V9322" s="33"/>
      <c r="W9322" s="33"/>
      <c r="Y9322" s="33"/>
      <c r="Z9322" s="33"/>
      <c r="AA9322" s="33"/>
      <c r="AB9322" s="33"/>
      <c r="AC9322" s="33"/>
      <c r="AD9322" s="33"/>
      <c r="AE9322" s="33"/>
      <c r="AF9322" s="33"/>
      <c r="AG9322" s="33"/>
      <c r="AH9322" s="33"/>
      <c r="AI9322" s="33"/>
      <c r="AJ9322" s="33" t="s">
        <v>413</v>
      </c>
      <c r="AK9322" s="36">
        <v>37.44</v>
      </c>
      <c r="AL9322" s="36">
        <v>102.6</v>
      </c>
      <c r="AM9322" s="33">
        <v>2398</v>
      </c>
      <c r="AN9322" s="33"/>
      <c r="AO9322" s="33">
        <v>1</v>
      </c>
      <c r="AP9322" s="33"/>
      <c r="AQ9322">
        <v>81017</v>
      </c>
      <c r="AR9322" s="33" t="s">
        <v>1783</v>
      </c>
    </row>
    <row r="9323" spans="1:44" x14ac:dyDescent="0.25">
      <c r="A9323" s="33">
        <v>11210</v>
      </c>
      <c r="B9323" s="33" t="s">
        <v>994</v>
      </c>
      <c r="C9323" s="33">
        <v>102</v>
      </c>
      <c r="D9323" s="33" t="s">
        <v>863</v>
      </c>
      <c r="E9323" s="33"/>
      <c r="F9323" s="33" t="s">
        <v>864</v>
      </c>
      <c r="G9323" s="34">
        <v>7</v>
      </c>
      <c r="H9323" s="33">
        <v>60</v>
      </c>
      <c r="I9323" s="33">
        <v>18.899999999999999</v>
      </c>
      <c r="J9323" s="33">
        <v>18.899999999999999</v>
      </c>
      <c r="K9323" s="37">
        <v>900</v>
      </c>
      <c r="L9323" s="35">
        <v>0.53351999999999999</v>
      </c>
      <c r="M9323" s="33"/>
      <c r="N9323" s="33">
        <v>200.07</v>
      </c>
      <c r="O9323" s="33">
        <v>81.081999999999994</v>
      </c>
      <c r="P9323" s="33"/>
      <c r="Q9323" s="33">
        <v>56.7</v>
      </c>
      <c r="R9323" s="33">
        <v>3.3119999999999998</v>
      </c>
      <c r="S9323" s="33"/>
      <c r="T9323" s="33"/>
      <c r="U9323" s="33"/>
      <c r="V9323" s="33"/>
      <c r="W9323" s="33"/>
      <c r="Y9323" s="33"/>
      <c r="Z9323" s="33"/>
      <c r="AA9323" s="33"/>
      <c r="AB9323" s="33"/>
      <c r="AC9323" s="33"/>
      <c r="AD9323" s="33"/>
      <c r="AE9323" s="33"/>
      <c r="AF9323" s="33"/>
      <c r="AG9323" s="33"/>
      <c r="AH9323" s="33"/>
      <c r="AI9323" s="33"/>
      <c r="AJ9323" s="33" t="s">
        <v>413</v>
      </c>
      <c r="AK9323" s="36">
        <v>37.44</v>
      </c>
      <c r="AL9323" s="36">
        <v>102.6</v>
      </c>
      <c r="AM9323" s="33">
        <v>2398</v>
      </c>
      <c r="AN9323" s="33"/>
      <c r="AO9323" s="33">
        <v>1</v>
      </c>
      <c r="AP9323" s="33"/>
      <c r="AQ9323">
        <v>81017</v>
      </c>
      <c r="AR9323" s="33" t="s">
        <v>1783</v>
      </c>
    </row>
    <row r="9324" spans="1:44" x14ac:dyDescent="0.25">
      <c r="A9324" s="33">
        <v>11211</v>
      </c>
      <c r="B9324" s="33" t="s">
        <v>1004</v>
      </c>
      <c r="C9324" s="33">
        <v>180</v>
      </c>
      <c r="D9324" s="33"/>
      <c r="E9324" s="33"/>
      <c r="F9324" s="33" t="s">
        <v>859</v>
      </c>
      <c r="G9324" s="34"/>
      <c r="H9324" s="33">
        <v>34</v>
      </c>
      <c r="I9324" s="33">
        <v>16.7</v>
      </c>
      <c r="J9324" s="33">
        <v>17.100000000000001</v>
      </c>
      <c r="K9324" s="37">
        <v>1168</v>
      </c>
      <c r="L9324" s="35"/>
      <c r="M9324" s="33"/>
      <c r="N9324" s="33">
        <v>230.1</v>
      </c>
      <c r="O9324" s="33">
        <v>117.4</v>
      </c>
      <c r="P9324" s="33"/>
      <c r="Q9324" s="33">
        <v>27.6</v>
      </c>
      <c r="R9324" s="33">
        <v>3.97</v>
      </c>
      <c r="S9324" s="33"/>
      <c r="T9324" s="33"/>
      <c r="U9324" s="33"/>
      <c r="V9324" s="33"/>
      <c r="W9324" s="33"/>
      <c r="Y9324" s="33"/>
      <c r="Z9324" s="33"/>
      <c r="AA9324" s="33"/>
      <c r="AB9324" s="33"/>
      <c r="AC9324" s="33"/>
      <c r="AD9324" s="33"/>
      <c r="AE9324" s="33"/>
      <c r="AF9324" s="33"/>
      <c r="AG9324" s="33"/>
      <c r="AH9324" s="33"/>
      <c r="AI9324" s="33"/>
      <c r="AJ9324" s="33" t="s">
        <v>413</v>
      </c>
      <c r="AK9324" s="36">
        <v>26.63</v>
      </c>
      <c r="AL9324" s="36">
        <v>117.95</v>
      </c>
      <c r="AM9324" s="33">
        <v>135</v>
      </c>
      <c r="AN9324" s="33"/>
      <c r="AO9324" s="33">
        <v>1</v>
      </c>
      <c r="AP9324" s="33"/>
      <c r="AQ9324">
        <v>40118</v>
      </c>
      <c r="AR9324" s="33" t="s">
        <v>1784</v>
      </c>
    </row>
    <row r="9325" spans="1:44" x14ac:dyDescent="0.25">
      <c r="A9325" s="33">
        <v>11212</v>
      </c>
      <c r="B9325" s="33" t="s">
        <v>1004</v>
      </c>
      <c r="C9325" s="33">
        <v>180</v>
      </c>
      <c r="D9325" s="33"/>
      <c r="E9325" s="33"/>
      <c r="F9325" s="33" t="s">
        <v>859</v>
      </c>
      <c r="G9325" s="34"/>
      <c r="H9325" s="33">
        <v>34</v>
      </c>
      <c r="I9325" s="33">
        <v>23</v>
      </c>
      <c r="J9325" s="33">
        <v>22.6</v>
      </c>
      <c r="K9325" s="37">
        <v>736</v>
      </c>
      <c r="L9325" s="35"/>
      <c r="M9325" s="33"/>
      <c r="N9325" s="33">
        <v>341.5</v>
      </c>
      <c r="O9325" s="33">
        <v>183</v>
      </c>
      <c r="P9325" s="33"/>
      <c r="Q9325" s="33">
        <v>53</v>
      </c>
      <c r="R9325" s="33">
        <v>4.05</v>
      </c>
      <c r="S9325" s="33"/>
      <c r="T9325" s="33"/>
      <c r="U9325" s="33"/>
      <c r="V9325" s="33"/>
      <c r="W9325" s="33"/>
      <c r="Y9325" s="33"/>
      <c r="Z9325" s="33"/>
      <c r="AA9325" s="33"/>
      <c r="AB9325" s="33"/>
      <c r="AC9325" s="33"/>
      <c r="AD9325" s="33"/>
      <c r="AE9325" s="33"/>
      <c r="AF9325" s="33"/>
      <c r="AG9325" s="33"/>
      <c r="AH9325" s="33"/>
      <c r="AI9325" s="33"/>
      <c r="AJ9325" s="33" t="s">
        <v>413</v>
      </c>
      <c r="AK9325" s="36">
        <v>26.63</v>
      </c>
      <c r="AL9325" s="36">
        <v>117.95</v>
      </c>
      <c r="AM9325" s="33">
        <v>135</v>
      </c>
      <c r="AN9325" s="33"/>
      <c r="AO9325" s="33">
        <v>1</v>
      </c>
      <c r="AP9325" s="33"/>
      <c r="AQ9325">
        <v>40118</v>
      </c>
      <c r="AR9325" s="33" t="s">
        <v>1784</v>
      </c>
    </row>
    <row r="9326" spans="1:44" x14ac:dyDescent="0.25">
      <c r="A9326" s="33">
        <v>11213</v>
      </c>
      <c r="B9326" s="33" t="s">
        <v>1076</v>
      </c>
      <c r="C9326" s="33">
        <v>121</v>
      </c>
      <c r="D9326" s="33" t="s">
        <v>1015</v>
      </c>
      <c r="E9326" s="33"/>
      <c r="F9326" s="33" t="s">
        <v>859</v>
      </c>
      <c r="G9326" s="34"/>
      <c r="H9326" s="33">
        <v>10</v>
      </c>
      <c r="I9326" s="33">
        <v>10.07</v>
      </c>
      <c r="J9326" s="33">
        <v>10.18</v>
      </c>
      <c r="K9326" s="37">
        <v>2200</v>
      </c>
      <c r="L9326" s="35"/>
      <c r="M9326" s="33"/>
      <c r="N9326" s="33">
        <v>83.247</v>
      </c>
      <c r="O9326" s="33">
        <v>71.61</v>
      </c>
      <c r="P9326" s="33"/>
      <c r="Q9326" s="33">
        <v>21.648000000000003</v>
      </c>
      <c r="R9326" s="33">
        <v>11.164999999999999</v>
      </c>
      <c r="S9326" s="33"/>
      <c r="T9326" s="33"/>
      <c r="U9326" s="33"/>
      <c r="V9326" s="33"/>
      <c r="W9326" s="33"/>
      <c r="Y9326" s="33">
        <v>0.65200000000000002</v>
      </c>
      <c r="Z9326" s="33">
        <v>0.42399999999999999</v>
      </c>
      <c r="AA9326" s="33">
        <v>0.65300000000000002</v>
      </c>
      <c r="AB9326" s="33">
        <v>0.151</v>
      </c>
      <c r="AC9326" s="33">
        <v>0.28299999999999997</v>
      </c>
      <c r="AD9326" s="33"/>
      <c r="AE9326" s="33"/>
      <c r="AF9326" s="33">
        <v>0</v>
      </c>
      <c r="AG9326" s="33"/>
      <c r="AH9326" s="33"/>
      <c r="AI9326" s="33">
        <v>6.5730000000000004</v>
      </c>
      <c r="AJ9326" s="33" t="s">
        <v>413</v>
      </c>
      <c r="AK9326" s="36">
        <v>25.15</v>
      </c>
      <c r="AL9326" s="36">
        <v>102.78</v>
      </c>
      <c r="AM9326" s="33">
        <v>1960</v>
      </c>
      <c r="AN9326" s="33"/>
      <c r="AP9326" s="33"/>
      <c r="AQ9326">
        <v>80102</v>
      </c>
      <c r="AR9326" s="33" t="s">
        <v>1785</v>
      </c>
    </row>
    <row r="9327" spans="1:44" x14ac:dyDescent="0.25">
      <c r="A9327" s="33">
        <v>11214</v>
      </c>
      <c r="B9327" s="33" t="s">
        <v>167</v>
      </c>
      <c r="C9327" s="33">
        <v>180</v>
      </c>
      <c r="D9327" s="1" t="s">
        <v>148</v>
      </c>
      <c r="E9327" s="33"/>
      <c r="F9327" s="33" t="s">
        <v>859</v>
      </c>
      <c r="G9327" s="34"/>
      <c r="H9327" s="33">
        <v>20</v>
      </c>
      <c r="I9327" s="33">
        <v>16.100000000000001</v>
      </c>
      <c r="J9327" s="33">
        <v>18.2</v>
      </c>
      <c r="K9327" s="37">
        <v>1400</v>
      </c>
      <c r="L9327" s="35"/>
      <c r="M9327" s="33"/>
      <c r="N9327" s="33">
        <v>301.67200000000003</v>
      </c>
      <c r="O9327" s="33">
        <v>85.97</v>
      </c>
      <c r="P9327" s="33"/>
      <c r="Q9327" s="33">
        <v>8.49</v>
      </c>
      <c r="R9327" s="33">
        <v>10.78</v>
      </c>
      <c r="S9327" s="33"/>
      <c r="T9327" s="33"/>
      <c r="U9327" s="33"/>
      <c r="V9327" s="33"/>
      <c r="W9327" s="33"/>
      <c r="Y9327" s="33">
        <v>2.0099999999999998</v>
      </c>
      <c r="Z9327" s="33"/>
      <c r="AA9327" s="33"/>
      <c r="AB9327" s="33"/>
      <c r="AC9327" s="33">
        <v>1.1100000000000001</v>
      </c>
      <c r="AD9327" s="33"/>
      <c r="AE9327" s="33"/>
      <c r="AF9327" s="33">
        <v>0</v>
      </c>
      <c r="AG9327" s="33"/>
      <c r="AH9327" s="33"/>
      <c r="AI9327" s="33">
        <v>1.27</v>
      </c>
      <c r="AJ9327" s="33" t="s">
        <v>413</v>
      </c>
      <c r="AK9327" s="36">
        <v>26.16</v>
      </c>
      <c r="AL9327" s="36">
        <v>117.54</v>
      </c>
      <c r="AM9327" s="33">
        <v>180</v>
      </c>
      <c r="AN9327" s="33"/>
      <c r="AO9327" s="33">
        <v>1</v>
      </c>
      <c r="AP9327" s="33"/>
      <c r="AQ9327">
        <v>40118</v>
      </c>
      <c r="AR9327" s="33" t="s">
        <v>1786</v>
      </c>
    </row>
    <row r="9328" spans="1:44" x14ac:dyDescent="0.25">
      <c r="A9328" s="33">
        <v>11215</v>
      </c>
      <c r="B9328" s="33" t="s">
        <v>905</v>
      </c>
      <c r="C9328" s="33">
        <v>180</v>
      </c>
      <c r="D9328" s="1" t="s">
        <v>148</v>
      </c>
      <c r="E9328" s="33"/>
      <c r="F9328" s="33" t="s">
        <v>859</v>
      </c>
      <c r="G9328" s="34"/>
      <c r="H9328" s="33">
        <v>20</v>
      </c>
      <c r="I9328" s="33">
        <v>16.88</v>
      </c>
      <c r="J9328" s="33">
        <v>17.93</v>
      </c>
      <c r="K9328" s="37">
        <v>1650</v>
      </c>
      <c r="L9328" s="35"/>
      <c r="M9328" s="33"/>
      <c r="N9328" s="33">
        <v>355.113</v>
      </c>
      <c r="O9328" s="33">
        <v>114.05</v>
      </c>
      <c r="P9328" s="33"/>
      <c r="Q9328" s="33">
        <v>16.75</v>
      </c>
      <c r="R9328" s="33">
        <v>6.65</v>
      </c>
      <c r="S9328" s="33"/>
      <c r="T9328" s="33"/>
      <c r="U9328" s="33"/>
      <c r="V9328" s="33"/>
      <c r="W9328" s="33"/>
      <c r="Y9328" s="33">
        <v>2.3199999999999998</v>
      </c>
      <c r="Z9328" s="33"/>
      <c r="AA9328" s="33"/>
      <c r="AB9328" s="33"/>
      <c r="AC9328" s="33">
        <v>1.26</v>
      </c>
      <c r="AD9328" s="33"/>
      <c r="AE9328" s="33"/>
      <c r="AF9328" s="33">
        <v>0</v>
      </c>
      <c r="AG9328" s="33"/>
      <c r="AH9328" s="33"/>
      <c r="AI9328" s="33">
        <v>1.96</v>
      </c>
      <c r="AJ9328" s="33" t="s">
        <v>413</v>
      </c>
      <c r="AK9328" s="36">
        <v>26.16</v>
      </c>
      <c r="AL9328" s="36">
        <v>117.54</v>
      </c>
      <c r="AM9328" s="33">
        <v>180</v>
      </c>
      <c r="AN9328" s="33"/>
      <c r="AO9328" s="33">
        <v>1</v>
      </c>
      <c r="AP9328" s="33"/>
      <c r="AQ9328">
        <v>40118</v>
      </c>
      <c r="AR9328" s="33" t="s">
        <v>1786</v>
      </c>
    </row>
    <row r="9329" spans="1:44" x14ac:dyDescent="0.25">
      <c r="A9329" s="33">
        <v>11216</v>
      </c>
      <c r="B9329" s="33" t="s">
        <v>167</v>
      </c>
      <c r="C9329" s="33">
        <v>180</v>
      </c>
      <c r="D9329" s="1" t="s">
        <v>148</v>
      </c>
      <c r="E9329" s="33"/>
      <c r="F9329" s="33" t="s">
        <v>859</v>
      </c>
      <c r="G9329" s="34"/>
      <c r="H9329" s="33">
        <v>5</v>
      </c>
      <c r="I9329" s="33">
        <v>5.22</v>
      </c>
      <c r="J9329" s="33">
        <v>6.85</v>
      </c>
      <c r="K9329" s="37"/>
      <c r="L9329" s="35"/>
      <c r="M9329" s="33"/>
      <c r="N9329" s="33">
        <v>28.69</v>
      </c>
      <c r="O9329" s="33">
        <v>8.5630000000000006</v>
      </c>
      <c r="P9329" s="33"/>
      <c r="Q9329" s="33">
        <v>3.4209999999999994</v>
      </c>
      <c r="R9329" s="33">
        <v>5.3719999999999999</v>
      </c>
      <c r="S9329" s="33"/>
      <c r="T9329" s="33"/>
      <c r="U9329" s="33"/>
      <c r="V9329" s="33"/>
      <c r="W9329" s="33"/>
      <c r="Y9329" s="33"/>
      <c r="Z9329" s="33"/>
      <c r="AA9329" s="33"/>
      <c r="AB9329" s="33"/>
      <c r="AC9329" s="33"/>
      <c r="AD9329" s="33"/>
      <c r="AE9329" s="33"/>
      <c r="AF9329" s="33"/>
      <c r="AG9329" s="33"/>
      <c r="AH9329" s="33"/>
      <c r="AI9329" s="33"/>
      <c r="AJ9329" s="33" t="s">
        <v>413</v>
      </c>
      <c r="AK9329" s="36">
        <v>26.47</v>
      </c>
      <c r="AL9329" s="36">
        <v>117.95</v>
      </c>
      <c r="AM9329" s="33">
        <v>110</v>
      </c>
      <c r="AN9329" s="33"/>
      <c r="AO9329" s="33">
        <v>1</v>
      </c>
      <c r="AP9329" s="33"/>
      <c r="AQ9329">
        <v>40118</v>
      </c>
      <c r="AR9329" s="33" t="s">
        <v>1787</v>
      </c>
    </row>
    <row r="9330" spans="1:44" x14ac:dyDescent="0.25">
      <c r="A9330" s="33">
        <v>11217</v>
      </c>
      <c r="B9330" s="33" t="s">
        <v>1077</v>
      </c>
      <c r="C9330" s="33">
        <v>124</v>
      </c>
      <c r="D9330" s="33" t="s">
        <v>845</v>
      </c>
      <c r="E9330" s="33"/>
      <c r="F9330" s="33" t="s">
        <v>859</v>
      </c>
      <c r="G9330" s="34"/>
      <c r="H9330" s="33">
        <v>5</v>
      </c>
      <c r="I9330" s="33">
        <v>7.54</v>
      </c>
      <c r="J9330" s="33">
        <v>7.76</v>
      </c>
      <c r="K9330" s="37"/>
      <c r="L9330" s="35"/>
      <c r="M9330" s="33"/>
      <c r="N9330" s="33">
        <v>49.95</v>
      </c>
      <c r="O9330" s="33">
        <v>22.753</v>
      </c>
      <c r="P9330" s="33"/>
      <c r="Q9330" s="33">
        <v>7.3420000000000005</v>
      </c>
      <c r="R9330" s="33">
        <v>2.2639999999999998</v>
      </c>
      <c r="S9330" s="33"/>
      <c r="T9330" s="33"/>
      <c r="U9330" s="33"/>
      <c r="V9330" s="33"/>
      <c r="W9330" s="33"/>
      <c r="Y9330" s="33"/>
      <c r="Z9330" s="33"/>
      <c r="AA9330" s="33"/>
      <c r="AB9330" s="33"/>
      <c r="AC9330" s="33"/>
      <c r="AD9330" s="33"/>
      <c r="AE9330" s="33"/>
      <c r="AF9330" s="33"/>
      <c r="AG9330" s="33"/>
      <c r="AH9330" s="33"/>
      <c r="AI9330" s="33"/>
      <c r="AJ9330" s="33" t="s">
        <v>413</v>
      </c>
      <c r="AK9330" s="36">
        <v>26.47</v>
      </c>
      <c r="AL9330" s="36">
        <v>117.95</v>
      </c>
      <c r="AM9330" s="33">
        <v>110</v>
      </c>
      <c r="AN9330" s="33"/>
      <c r="AO9330" s="33">
        <v>1</v>
      </c>
      <c r="AP9330" s="33"/>
      <c r="AQ9330">
        <v>40118</v>
      </c>
      <c r="AR9330" s="33" t="s">
        <v>1787</v>
      </c>
    </row>
    <row r="9331" spans="1:44" x14ac:dyDescent="0.25">
      <c r="A9331" s="33">
        <v>11218</v>
      </c>
      <c r="B9331" s="33" t="s">
        <v>926</v>
      </c>
      <c r="C9331" s="33">
        <v>180</v>
      </c>
      <c r="D9331" s="1" t="s">
        <v>148</v>
      </c>
      <c r="E9331" s="33"/>
      <c r="F9331" s="33" t="s">
        <v>859</v>
      </c>
      <c r="G9331" s="34"/>
      <c r="H9331" s="33">
        <v>5</v>
      </c>
      <c r="I9331" s="33">
        <v>6.05</v>
      </c>
      <c r="J9331" s="33">
        <v>7.26</v>
      </c>
      <c r="K9331" s="37"/>
      <c r="L9331" s="35"/>
      <c r="M9331" s="33"/>
      <c r="N9331" s="33">
        <v>36.630000000000003</v>
      </c>
      <c r="O9331" s="33">
        <v>12.56</v>
      </c>
      <c r="P9331" s="33"/>
      <c r="Q9331" s="33">
        <v>5.0219999999999994</v>
      </c>
      <c r="R9331" s="33">
        <v>5.133</v>
      </c>
      <c r="S9331" s="33"/>
      <c r="T9331" s="33"/>
      <c r="U9331" s="33"/>
      <c r="V9331" s="33"/>
      <c r="W9331" s="33"/>
      <c r="Y9331" s="33"/>
      <c r="Z9331" s="33"/>
      <c r="AA9331" s="33"/>
      <c r="AB9331" s="33"/>
      <c r="AC9331" s="33"/>
      <c r="AD9331" s="33"/>
      <c r="AE9331" s="33"/>
      <c r="AF9331" s="33"/>
      <c r="AG9331" s="33"/>
      <c r="AH9331" s="33"/>
      <c r="AI9331" s="33"/>
      <c r="AJ9331" s="33" t="s">
        <v>413</v>
      </c>
      <c r="AK9331" s="36">
        <v>26.47</v>
      </c>
      <c r="AL9331" s="36">
        <v>117.95</v>
      </c>
      <c r="AM9331" s="33">
        <v>110</v>
      </c>
      <c r="AN9331" s="33"/>
      <c r="AO9331" s="33">
        <v>1</v>
      </c>
      <c r="AP9331" s="33"/>
      <c r="AQ9331">
        <v>40118</v>
      </c>
      <c r="AR9331" s="33" t="s">
        <v>1787</v>
      </c>
    </row>
    <row r="9332" spans="1:44" x14ac:dyDescent="0.25">
      <c r="A9332" s="33">
        <v>11219</v>
      </c>
      <c r="B9332" s="33" t="s">
        <v>1078</v>
      </c>
      <c r="C9332" s="33">
        <v>180</v>
      </c>
      <c r="D9332" s="33"/>
      <c r="E9332" s="33"/>
      <c r="F9332" s="33" t="s">
        <v>859</v>
      </c>
      <c r="G9332" s="34"/>
      <c r="H9332" s="33">
        <v>28</v>
      </c>
      <c r="I9332" s="33">
        <v>13.3</v>
      </c>
      <c r="J9332" s="33">
        <v>14.5</v>
      </c>
      <c r="K9332" s="37">
        <v>2384</v>
      </c>
      <c r="L9332" s="35"/>
      <c r="M9332" s="33"/>
      <c r="N9332" s="33">
        <v>262.93099999999998</v>
      </c>
      <c r="O9332" s="33">
        <v>133.55000000000001</v>
      </c>
      <c r="P9332" s="33"/>
      <c r="Q9332" s="33">
        <v>53.81</v>
      </c>
      <c r="R9332" s="33">
        <v>6.82</v>
      </c>
      <c r="S9332" s="33"/>
      <c r="T9332" s="33"/>
      <c r="U9332" s="33"/>
      <c r="V9332" s="33"/>
      <c r="W9332" s="33"/>
      <c r="Y9332" s="33">
        <v>0.74</v>
      </c>
      <c r="Z9332" s="33"/>
      <c r="AA9332" s="33"/>
      <c r="AB9332" s="33"/>
      <c r="AC9332" s="33">
        <v>0.18</v>
      </c>
      <c r="AD9332" s="33"/>
      <c r="AE9332" s="33"/>
      <c r="AF9332" s="33"/>
      <c r="AG9332" s="33"/>
      <c r="AH9332" s="33"/>
      <c r="AI9332" s="33"/>
      <c r="AJ9332" s="33" t="s">
        <v>413</v>
      </c>
      <c r="AK9332" s="36">
        <v>26.16</v>
      </c>
      <c r="AL9332" s="36">
        <v>117.54</v>
      </c>
      <c r="AM9332" s="33">
        <v>220</v>
      </c>
      <c r="AN9332" s="33"/>
      <c r="AO9332" s="33">
        <v>1</v>
      </c>
      <c r="AP9332" s="33"/>
      <c r="AQ9332">
        <v>40118</v>
      </c>
      <c r="AR9332" s="33" t="s">
        <v>1788</v>
      </c>
    </row>
    <row r="9333" spans="1:44" x14ac:dyDescent="0.25">
      <c r="A9333" s="33">
        <v>11220</v>
      </c>
      <c r="B9333" s="33" t="s">
        <v>1014</v>
      </c>
      <c r="C9333" s="1">
        <v>180</v>
      </c>
      <c r="D9333" s="33" t="s">
        <v>1195</v>
      </c>
      <c r="E9333" s="33"/>
      <c r="F9333" s="33" t="s">
        <v>859</v>
      </c>
      <c r="G9333" s="34">
        <v>4</v>
      </c>
      <c r="H9333" s="33">
        <v>13</v>
      </c>
      <c r="I9333" s="33">
        <v>7.3</v>
      </c>
      <c r="J9333" s="33">
        <v>7.3</v>
      </c>
      <c r="K9333" s="37"/>
      <c r="L9333" s="35"/>
      <c r="M9333" s="33"/>
      <c r="N9333" s="33"/>
      <c r="O9333" s="33">
        <v>15.398999999999999</v>
      </c>
      <c r="P9333" s="33"/>
      <c r="Q9333" s="33">
        <v>3.9969999999999999</v>
      </c>
      <c r="R9333" s="33">
        <v>1.8120000000000001</v>
      </c>
      <c r="S9333" s="33"/>
      <c r="T9333" s="33"/>
      <c r="U9333" s="33"/>
      <c r="V9333" s="33"/>
      <c r="W9333" s="33"/>
      <c r="Y9333" s="33">
        <v>0.80400000000000005</v>
      </c>
      <c r="Z9333" s="33">
        <v>0.69099999999999995</v>
      </c>
      <c r="AA9333" s="33">
        <v>0.80399999999999994</v>
      </c>
      <c r="AB9333" s="33">
        <v>0.32</v>
      </c>
      <c r="AC9333" s="33">
        <v>0.502</v>
      </c>
      <c r="AD9333" s="33"/>
      <c r="AE9333" s="33"/>
      <c r="AF9333" s="33">
        <v>0</v>
      </c>
      <c r="AG9333" s="33"/>
      <c r="AH9333" s="33"/>
      <c r="AI9333" s="33">
        <v>1.0069999999999999</v>
      </c>
      <c r="AJ9333" s="33" t="s">
        <v>413</v>
      </c>
      <c r="AK9333" s="36">
        <v>40.51</v>
      </c>
      <c r="AL9333" s="36">
        <v>117.18</v>
      </c>
      <c r="AM9333" s="33">
        <v>500</v>
      </c>
      <c r="AN9333" s="33"/>
      <c r="AO9333" s="33">
        <v>1</v>
      </c>
      <c r="AP9333" s="33"/>
      <c r="AQ9333">
        <v>80411</v>
      </c>
      <c r="AR9333" s="33" t="s">
        <v>1789</v>
      </c>
    </row>
    <row r="9334" spans="1:44" x14ac:dyDescent="0.25">
      <c r="A9334" s="33">
        <v>11221</v>
      </c>
      <c r="B9334" s="33" t="s">
        <v>1014</v>
      </c>
      <c r="C9334" s="1">
        <v>180</v>
      </c>
      <c r="D9334" s="33" t="s">
        <v>1195</v>
      </c>
      <c r="E9334" s="33"/>
      <c r="F9334" s="33" t="s">
        <v>859</v>
      </c>
      <c r="G9334" s="34">
        <v>6</v>
      </c>
      <c r="H9334" s="33">
        <v>13</v>
      </c>
      <c r="I9334" s="33">
        <v>6.2</v>
      </c>
      <c r="J9334" s="33">
        <v>6.1</v>
      </c>
      <c r="K9334" s="37"/>
      <c r="L9334" s="35"/>
      <c r="M9334" s="33"/>
      <c r="N9334" s="33"/>
      <c r="O9334" s="33">
        <v>15.117000000000001</v>
      </c>
      <c r="P9334" s="33"/>
      <c r="Q9334" s="33">
        <v>3.9910000000000001</v>
      </c>
      <c r="R9334" s="33">
        <v>2.153</v>
      </c>
      <c r="S9334" s="33"/>
      <c r="T9334" s="33"/>
      <c r="U9334" s="33"/>
      <c r="V9334" s="33"/>
      <c r="W9334" s="33"/>
      <c r="Y9334" s="33">
        <v>0.98299999999999998</v>
      </c>
      <c r="Z9334" s="33">
        <v>0.79600000000000004</v>
      </c>
      <c r="AA9334" s="33">
        <v>0.9830000000000001</v>
      </c>
      <c r="AB9334" s="33">
        <v>0.34399999999999997</v>
      </c>
      <c r="AC9334" s="33">
        <v>0.439</v>
      </c>
      <c r="AD9334" s="33"/>
      <c r="AE9334" s="33"/>
      <c r="AF9334" s="33">
        <v>0</v>
      </c>
      <c r="AG9334" s="33"/>
      <c r="AH9334" s="33"/>
      <c r="AI9334" s="33">
        <v>0.98899999999999999</v>
      </c>
      <c r="AJ9334" s="33" t="s">
        <v>413</v>
      </c>
      <c r="AK9334" s="36">
        <v>40.51</v>
      </c>
      <c r="AL9334" s="36">
        <v>117.18</v>
      </c>
      <c r="AM9334" s="33">
        <v>500</v>
      </c>
      <c r="AN9334" s="33"/>
      <c r="AO9334" s="33">
        <v>1</v>
      </c>
      <c r="AP9334" s="33"/>
      <c r="AQ9334">
        <v>80411</v>
      </c>
      <c r="AR9334" s="33" t="s">
        <v>1789</v>
      </c>
    </row>
    <row r="9335" spans="1:44" x14ac:dyDescent="0.25">
      <c r="A9335" s="33">
        <v>11222</v>
      </c>
      <c r="B9335" s="33" t="s">
        <v>1014</v>
      </c>
      <c r="C9335" s="1">
        <v>180</v>
      </c>
      <c r="D9335" s="33" t="s">
        <v>1195</v>
      </c>
      <c r="E9335" s="33"/>
      <c r="F9335" s="33" t="s">
        <v>859</v>
      </c>
      <c r="G9335" s="34">
        <v>6</v>
      </c>
      <c r="H9335" s="33">
        <v>9</v>
      </c>
      <c r="I9335" s="33">
        <v>4.2</v>
      </c>
      <c r="J9335" s="33">
        <v>3.3</v>
      </c>
      <c r="K9335" s="37"/>
      <c r="L9335" s="35"/>
      <c r="M9335" s="33"/>
      <c r="N9335" s="33"/>
      <c r="O9335" s="33">
        <v>12.183999999999999</v>
      </c>
      <c r="P9335" s="33"/>
      <c r="Q9335" s="33">
        <v>2.8079999999999998</v>
      </c>
      <c r="R9335" s="33">
        <v>1.5880000000000001</v>
      </c>
      <c r="S9335" s="33"/>
      <c r="T9335" s="33"/>
      <c r="U9335" s="33"/>
      <c r="V9335" s="33"/>
      <c r="W9335" s="33"/>
      <c r="Y9335" s="33">
        <v>0.59899999999999998</v>
      </c>
      <c r="Z9335" s="33">
        <v>0.48499999999999999</v>
      </c>
      <c r="AA9335" s="33">
        <v>0.59899999999999998</v>
      </c>
      <c r="AB9335" s="33">
        <v>0.28000000000000003</v>
      </c>
      <c r="AC9335" s="33">
        <v>0.38600000000000001</v>
      </c>
      <c r="AD9335" s="33"/>
      <c r="AE9335" s="33"/>
      <c r="AF9335" s="33">
        <v>0</v>
      </c>
      <c r="AG9335" s="33"/>
      <c r="AH9335" s="33"/>
      <c r="AI9335" s="33">
        <v>0.69799999999999995</v>
      </c>
      <c r="AJ9335" s="33" t="s">
        <v>413</v>
      </c>
      <c r="AK9335" s="36">
        <v>40.51</v>
      </c>
      <c r="AL9335" s="36">
        <v>117.18</v>
      </c>
      <c r="AM9335" s="33">
        <v>500</v>
      </c>
      <c r="AN9335" s="33"/>
      <c r="AO9335" s="33">
        <v>1</v>
      </c>
      <c r="AP9335" s="33"/>
      <c r="AQ9335">
        <v>80411</v>
      </c>
      <c r="AR9335" s="33" t="s">
        <v>1789</v>
      </c>
    </row>
    <row r="9336" spans="1:44" x14ac:dyDescent="0.25">
      <c r="A9336" s="33">
        <v>11223</v>
      </c>
      <c r="B9336" s="33" t="s">
        <v>1014</v>
      </c>
      <c r="C9336" s="1">
        <v>180</v>
      </c>
      <c r="D9336" s="33" t="s">
        <v>1195</v>
      </c>
      <c r="E9336" s="33"/>
      <c r="F9336" s="33" t="s">
        <v>859</v>
      </c>
      <c r="G9336" s="34">
        <v>3</v>
      </c>
      <c r="H9336" s="33">
        <v>17</v>
      </c>
      <c r="I9336" s="33">
        <v>10.9</v>
      </c>
      <c r="J9336" s="33">
        <v>8.4</v>
      </c>
      <c r="K9336" s="37">
        <v>1924</v>
      </c>
      <c r="L9336" s="35"/>
      <c r="M9336" s="33"/>
      <c r="N9336" s="33">
        <v>55.863</v>
      </c>
      <c r="O9336" s="33">
        <v>50.375</v>
      </c>
      <c r="P9336" s="33">
        <v>6.1</v>
      </c>
      <c r="Q9336" s="33">
        <v>10.294</v>
      </c>
      <c r="R9336" s="33">
        <v>3.052</v>
      </c>
      <c r="S9336" s="33"/>
      <c r="T9336" s="33"/>
      <c r="U9336" s="33"/>
      <c r="V9336" s="33"/>
      <c r="W9336" s="33"/>
      <c r="Y9336" s="33">
        <v>0.83599999999999997</v>
      </c>
      <c r="Z9336" s="33"/>
      <c r="AA9336" s="33"/>
      <c r="AB9336" s="33"/>
      <c r="AC9336" s="33">
        <v>0.34399999999999997</v>
      </c>
      <c r="AD9336" s="33"/>
      <c r="AE9336" s="33"/>
      <c r="AF9336" s="33">
        <v>0</v>
      </c>
      <c r="AG9336" s="33"/>
      <c r="AH9336" s="33"/>
      <c r="AI9336" s="33">
        <v>4.9119999999999999</v>
      </c>
      <c r="AJ9336" s="33" t="s">
        <v>413</v>
      </c>
      <c r="AK9336" s="36">
        <v>35.229999999999997</v>
      </c>
      <c r="AL9336" s="36">
        <v>107.68</v>
      </c>
      <c r="AM9336" s="33">
        <v>1130</v>
      </c>
      <c r="AN9336" s="37"/>
      <c r="AP9336" s="33"/>
      <c r="AQ9336">
        <v>80411</v>
      </c>
      <c r="AR9336" s="33" t="s">
        <v>3385</v>
      </c>
    </row>
    <row r="9337" spans="1:44" x14ac:dyDescent="0.25">
      <c r="A9337" s="33">
        <v>11224</v>
      </c>
      <c r="B9337" s="33" t="s">
        <v>167</v>
      </c>
      <c r="C9337" s="33">
        <v>180</v>
      </c>
      <c r="D9337" s="1" t="s">
        <v>148</v>
      </c>
      <c r="E9337" s="33"/>
      <c r="F9337" s="33" t="s">
        <v>859</v>
      </c>
      <c r="G9337" s="34"/>
      <c r="H9337" s="33">
        <v>8</v>
      </c>
      <c r="I9337" s="33"/>
      <c r="J9337" s="33"/>
      <c r="K9337" s="37"/>
      <c r="L9337" s="35"/>
      <c r="M9337" s="33"/>
      <c r="N9337" s="33"/>
      <c r="O9337" s="33">
        <v>13.23</v>
      </c>
      <c r="P9337" s="33"/>
      <c r="Q9337" s="33">
        <v>4.6100000000000003</v>
      </c>
      <c r="R9337" s="33">
        <v>3.17</v>
      </c>
      <c r="S9337" s="33"/>
      <c r="T9337" s="33"/>
      <c r="U9337" s="33"/>
      <c r="V9337" s="33"/>
      <c r="W9337" s="33"/>
      <c r="Y9337" s="33"/>
      <c r="Z9337" s="33"/>
      <c r="AA9337" s="33"/>
      <c r="AB9337" s="33"/>
      <c r="AC9337" s="33"/>
      <c r="AD9337" s="33"/>
      <c r="AE9337" s="33"/>
      <c r="AF9337" s="33"/>
      <c r="AG9337" s="33"/>
      <c r="AH9337" s="33"/>
      <c r="AI9337" s="33"/>
      <c r="AJ9337" s="33" t="s">
        <v>413</v>
      </c>
      <c r="AK9337" s="36">
        <v>31.14</v>
      </c>
      <c r="AL9337" s="36">
        <v>104.16</v>
      </c>
      <c r="AM9337" s="33">
        <v>1665</v>
      </c>
      <c r="AN9337" s="37"/>
      <c r="AO9337" s="33">
        <v>1</v>
      </c>
      <c r="AP9337" s="33"/>
      <c r="AQ9337">
        <v>80437</v>
      </c>
      <c r="AR9337" s="33" t="s">
        <v>3386</v>
      </c>
    </row>
    <row r="9338" spans="1:44" x14ac:dyDescent="0.25">
      <c r="A9338" s="33">
        <v>11225</v>
      </c>
      <c r="B9338" s="1" t="s">
        <v>164</v>
      </c>
      <c r="C9338" s="33">
        <v>180</v>
      </c>
      <c r="D9338" s="33" t="s">
        <v>145</v>
      </c>
      <c r="E9338" s="33"/>
      <c r="F9338" s="33" t="s">
        <v>859</v>
      </c>
      <c r="G9338" s="34">
        <v>6</v>
      </c>
      <c r="H9338" s="33">
        <v>10.7</v>
      </c>
      <c r="I9338" s="33">
        <v>4.3499999999999996</v>
      </c>
      <c r="J9338" s="33">
        <v>4.6100000000000003</v>
      </c>
      <c r="K9338" s="37">
        <v>2874</v>
      </c>
      <c r="L9338" s="35">
        <v>0.3716109376235831</v>
      </c>
      <c r="M9338" s="33"/>
      <c r="N9338" s="33">
        <v>9.7449999999999992</v>
      </c>
      <c r="O9338" s="33">
        <v>9.32</v>
      </c>
      <c r="P9338" s="33">
        <v>2.25</v>
      </c>
      <c r="Q9338" s="33">
        <v>2.1999999999999997</v>
      </c>
      <c r="R9338" s="33">
        <v>0.89</v>
      </c>
      <c r="S9338" s="33"/>
      <c r="T9338" s="33"/>
      <c r="U9338" s="33"/>
      <c r="V9338" s="33"/>
      <c r="W9338" s="33"/>
      <c r="Y9338" s="33"/>
      <c r="Z9338" s="33"/>
      <c r="AA9338" s="33"/>
      <c r="AB9338" s="33"/>
      <c r="AC9338" s="33"/>
      <c r="AD9338" s="33"/>
      <c r="AE9338" s="33"/>
      <c r="AF9338" s="33"/>
      <c r="AG9338" s="33"/>
      <c r="AH9338" s="33"/>
      <c r="AI9338" s="33"/>
      <c r="AJ9338" s="33" t="s">
        <v>413</v>
      </c>
      <c r="AK9338" s="36">
        <v>42.32</v>
      </c>
      <c r="AL9338" s="36">
        <v>117.25</v>
      </c>
      <c r="AM9338" s="33">
        <v>1720</v>
      </c>
      <c r="AN9338" s="37"/>
      <c r="AP9338" s="33"/>
      <c r="AQ9338">
        <v>80411</v>
      </c>
      <c r="AR9338" s="33" t="s">
        <v>3387</v>
      </c>
    </row>
    <row r="9339" spans="1:44" x14ac:dyDescent="0.25">
      <c r="A9339" s="33">
        <v>11226</v>
      </c>
      <c r="B9339" s="1" t="s">
        <v>164</v>
      </c>
      <c r="C9339" s="33">
        <v>104</v>
      </c>
      <c r="D9339" s="33" t="s">
        <v>145</v>
      </c>
      <c r="E9339" s="33"/>
      <c r="F9339" s="33" t="s">
        <v>859</v>
      </c>
      <c r="G9339" s="34">
        <v>5</v>
      </c>
      <c r="H9339" s="33">
        <v>10.199999999999999</v>
      </c>
      <c r="I9339" s="33">
        <v>5.0999999999999996</v>
      </c>
      <c r="J9339" s="33">
        <v>5.68</v>
      </c>
      <c r="K9339" s="37">
        <v>2885</v>
      </c>
      <c r="L9339" s="35">
        <v>0.65864004702170187</v>
      </c>
      <c r="M9339" s="33"/>
      <c r="N9339" s="33">
        <v>17.411000000000001</v>
      </c>
      <c r="O9339" s="33">
        <v>11.7</v>
      </c>
      <c r="P9339" s="33">
        <v>2.69</v>
      </c>
      <c r="Q9339" s="33">
        <v>2.59</v>
      </c>
      <c r="R9339" s="33">
        <v>1.21</v>
      </c>
      <c r="S9339" s="33"/>
      <c r="T9339" s="33"/>
      <c r="U9339" s="33"/>
      <c r="V9339" s="33"/>
      <c r="W9339" s="33"/>
      <c r="Y9339" s="33"/>
      <c r="Z9339" s="33"/>
      <c r="AA9339" s="33"/>
      <c r="AB9339" s="33"/>
      <c r="AC9339" s="33"/>
      <c r="AD9339" s="33"/>
      <c r="AE9339" s="33"/>
      <c r="AF9339" s="33"/>
      <c r="AG9339" s="33"/>
      <c r="AH9339" s="33"/>
      <c r="AI9339" s="33"/>
      <c r="AJ9339" s="33" t="s">
        <v>413</v>
      </c>
      <c r="AK9339" s="36">
        <v>42.32</v>
      </c>
      <c r="AL9339" s="36">
        <v>117.25</v>
      </c>
      <c r="AM9339" s="33">
        <v>1259</v>
      </c>
      <c r="AN9339" s="37"/>
      <c r="AP9339" s="33"/>
      <c r="AQ9339">
        <v>80411</v>
      </c>
      <c r="AR9339" s="33" t="s">
        <v>3387</v>
      </c>
    </row>
    <row r="9340" spans="1:44" x14ac:dyDescent="0.25">
      <c r="A9340" s="33">
        <v>11227</v>
      </c>
      <c r="B9340" s="1" t="s">
        <v>164</v>
      </c>
      <c r="C9340" s="33">
        <v>104</v>
      </c>
      <c r="D9340" s="33" t="s">
        <v>145</v>
      </c>
      <c r="E9340" s="33"/>
      <c r="F9340" s="33" t="s">
        <v>859</v>
      </c>
      <c r="G9340" s="34">
        <v>9</v>
      </c>
      <c r="H9340" s="33">
        <v>15.5</v>
      </c>
      <c r="I9340" s="33">
        <v>6.67</v>
      </c>
      <c r="J9340" s="33">
        <v>7.52</v>
      </c>
      <c r="K9340" s="37">
        <v>2821</v>
      </c>
      <c r="L9340" s="35">
        <v>0.58358098890308019</v>
      </c>
      <c r="M9340" s="33"/>
      <c r="N9340" s="33">
        <v>39.027999999999999</v>
      </c>
      <c r="O9340" s="33">
        <v>29.16</v>
      </c>
      <c r="P9340" s="33">
        <v>6.76</v>
      </c>
      <c r="Q9340" s="33">
        <v>6.3699999999999992</v>
      </c>
      <c r="R9340" s="33">
        <v>2.64</v>
      </c>
      <c r="S9340" s="33"/>
      <c r="T9340" s="33"/>
      <c r="U9340" s="33"/>
      <c r="V9340" s="33"/>
      <c r="W9340" s="33"/>
      <c r="Y9340" s="33"/>
      <c r="Z9340" s="33"/>
      <c r="AA9340" s="33"/>
      <c r="AB9340" s="33"/>
      <c r="AC9340" s="33"/>
      <c r="AD9340" s="33"/>
      <c r="AE9340" s="33"/>
      <c r="AF9340" s="33"/>
      <c r="AG9340" s="33"/>
      <c r="AH9340" s="33"/>
      <c r="AI9340" s="33"/>
      <c r="AJ9340" s="33" t="s">
        <v>413</v>
      </c>
      <c r="AK9340" s="36">
        <v>42.32</v>
      </c>
      <c r="AL9340" s="36">
        <v>117.25</v>
      </c>
      <c r="AM9340" s="33">
        <v>1720</v>
      </c>
      <c r="AN9340" s="37"/>
      <c r="AP9340" s="33"/>
      <c r="AQ9340">
        <v>80411</v>
      </c>
      <c r="AR9340" s="33" t="s">
        <v>3387</v>
      </c>
    </row>
    <row r="9341" spans="1:44" x14ac:dyDescent="0.25">
      <c r="A9341" s="33">
        <v>11228</v>
      </c>
      <c r="B9341" s="1" t="s">
        <v>164</v>
      </c>
      <c r="C9341" s="33">
        <v>104</v>
      </c>
      <c r="D9341" s="33" t="s">
        <v>145</v>
      </c>
      <c r="E9341" s="33"/>
      <c r="F9341" s="33" t="s">
        <v>859</v>
      </c>
      <c r="G9341" s="34">
        <v>5</v>
      </c>
      <c r="H9341" s="33">
        <v>15</v>
      </c>
      <c r="I9341" s="33">
        <v>7.57</v>
      </c>
      <c r="J9341" s="33">
        <v>8.4600000000000009</v>
      </c>
      <c r="K9341" s="37">
        <v>2827</v>
      </c>
      <c r="L9341" s="35">
        <v>0.8822420024442047</v>
      </c>
      <c r="M9341" s="33"/>
      <c r="N9341" s="33">
        <v>56.177999999999997</v>
      </c>
      <c r="O9341" s="33">
        <v>29.48</v>
      </c>
      <c r="P9341" s="33">
        <v>6</v>
      </c>
      <c r="Q9341" s="33">
        <v>7.23</v>
      </c>
      <c r="R9341" s="33">
        <v>2.84</v>
      </c>
      <c r="S9341" s="33"/>
      <c r="T9341" s="33"/>
      <c r="U9341" s="33"/>
      <c r="V9341" s="33"/>
      <c r="W9341" s="33"/>
      <c r="Y9341" s="33"/>
      <c r="Z9341" s="33"/>
      <c r="AA9341" s="33"/>
      <c r="AB9341" s="33"/>
      <c r="AC9341" s="33"/>
      <c r="AD9341" s="33"/>
      <c r="AE9341" s="33"/>
      <c r="AF9341" s="33"/>
      <c r="AG9341" s="33"/>
      <c r="AH9341" s="33"/>
      <c r="AI9341" s="33"/>
      <c r="AJ9341" s="33" t="s">
        <v>413</v>
      </c>
      <c r="AK9341" s="36">
        <v>42.32</v>
      </c>
      <c r="AL9341" s="36">
        <v>117.25</v>
      </c>
      <c r="AM9341" s="33">
        <v>1259</v>
      </c>
      <c r="AN9341" s="37"/>
      <c r="AP9341" s="33"/>
      <c r="AQ9341">
        <v>80411</v>
      </c>
      <c r="AR9341" s="33" t="s">
        <v>3387</v>
      </c>
    </row>
    <row r="9342" spans="1:44" x14ac:dyDescent="0.25">
      <c r="A9342" s="33">
        <v>11229</v>
      </c>
      <c r="B9342" s="1" t="s">
        <v>164</v>
      </c>
      <c r="C9342" s="33">
        <v>104</v>
      </c>
      <c r="D9342" s="33" t="s">
        <v>145</v>
      </c>
      <c r="E9342" s="33"/>
      <c r="F9342" s="33" t="s">
        <v>859</v>
      </c>
      <c r="G9342" s="34">
        <v>6</v>
      </c>
      <c r="H9342" s="33">
        <v>19.600000000000001</v>
      </c>
      <c r="I9342" s="33">
        <v>8.81</v>
      </c>
      <c r="J9342" s="33">
        <v>10.039999999999999</v>
      </c>
      <c r="K9342" s="37">
        <v>2803</v>
      </c>
      <c r="L9342" s="35">
        <v>0.94125456289488274</v>
      </c>
      <c r="M9342" s="33"/>
      <c r="N9342" s="33">
        <v>91.301000000000002</v>
      </c>
      <c r="O9342" s="33">
        <v>47.23</v>
      </c>
      <c r="P9342" s="33">
        <v>9.0500000000000007</v>
      </c>
      <c r="Q9342" s="33">
        <v>10.23</v>
      </c>
      <c r="R9342" s="33">
        <v>4.1100000000000003</v>
      </c>
      <c r="S9342" s="33"/>
      <c r="T9342" s="33"/>
      <c r="U9342" s="33"/>
      <c r="V9342" s="33"/>
      <c r="W9342" s="33"/>
      <c r="Y9342" s="33"/>
      <c r="Z9342" s="33"/>
      <c r="AA9342" s="33"/>
      <c r="AB9342" s="33"/>
      <c r="AC9342" s="33"/>
      <c r="AD9342" s="33"/>
      <c r="AE9342" s="33"/>
      <c r="AF9342" s="33"/>
      <c r="AG9342" s="33"/>
      <c r="AH9342" s="33"/>
      <c r="AI9342" s="33"/>
      <c r="AJ9342" s="33" t="s">
        <v>413</v>
      </c>
      <c r="AK9342" s="36">
        <v>42.32</v>
      </c>
      <c r="AL9342" s="36">
        <v>117.25</v>
      </c>
      <c r="AM9342" s="33">
        <v>1720</v>
      </c>
      <c r="AN9342" s="37"/>
      <c r="AP9342" s="33"/>
      <c r="AQ9342">
        <v>80411</v>
      </c>
      <c r="AR9342" s="33" t="s">
        <v>3387</v>
      </c>
    </row>
    <row r="9343" spans="1:44" x14ac:dyDescent="0.25">
      <c r="A9343" s="33">
        <v>11230</v>
      </c>
      <c r="B9343" s="1" t="s">
        <v>164</v>
      </c>
      <c r="C9343" s="33">
        <v>104</v>
      </c>
      <c r="D9343" s="33" t="s">
        <v>145</v>
      </c>
      <c r="E9343" s="33"/>
      <c r="F9343" s="33" t="s">
        <v>859</v>
      </c>
      <c r="G9343" s="34">
        <v>6</v>
      </c>
      <c r="H9343" s="33">
        <v>20.5</v>
      </c>
      <c r="I9343" s="33">
        <v>9.1199999999999992</v>
      </c>
      <c r="J9343" s="33">
        <v>10.58</v>
      </c>
      <c r="K9343" s="37">
        <v>2516</v>
      </c>
      <c r="L9343" s="35">
        <v>0.91278954747001118</v>
      </c>
      <c r="M9343" s="33"/>
      <c r="N9343" s="33">
        <v>94.206999999999994</v>
      </c>
      <c r="O9343" s="33">
        <v>44.01</v>
      </c>
      <c r="P9343" s="33">
        <v>8.4499999999999993</v>
      </c>
      <c r="Q9343" s="33">
        <v>11.850000000000001</v>
      </c>
      <c r="R9343" s="33">
        <v>4.12</v>
      </c>
      <c r="S9343" s="33"/>
      <c r="T9343" s="33"/>
      <c r="U9343" s="33"/>
      <c r="V9343" s="33"/>
      <c r="W9343" s="33"/>
      <c r="Y9343" s="33"/>
      <c r="Z9343" s="33"/>
      <c r="AA9343" s="33"/>
      <c r="AB9343" s="33"/>
      <c r="AC9343" s="33"/>
      <c r="AD9343" s="33"/>
      <c r="AE9343" s="33"/>
      <c r="AF9343" s="33"/>
      <c r="AG9343" s="33"/>
      <c r="AH9343" s="33"/>
      <c r="AI9343" s="33"/>
      <c r="AJ9343" s="33" t="s">
        <v>413</v>
      </c>
      <c r="AK9343" s="36">
        <v>42.32</v>
      </c>
      <c r="AL9343" s="36">
        <v>117.25</v>
      </c>
      <c r="AM9343" s="33">
        <v>1259</v>
      </c>
      <c r="AN9343" s="37"/>
      <c r="AP9343" s="33"/>
      <c r="AQ9343">
        <v>80411</v>
      </c>
      <c r="AR9343" s="33" t="s">
        <v>3387</v>
      </c>
    </row>
    <row r="9344" spans="1:44" x14ac:dyDescent="0.25">
      <c r="A9344" s="33">
        <v>11231</v>
      </c>
      <c r="B9344" s="1" t="s">
        <v>164</v>
      </c>
      <c r="C9344" s="33">
        <v>104</v>
      </c>
      <c r="D9344" s="33" t="s">
        <v>145</v>
      </c>
      <c r="E9344" s="33"/>
      <c r="F9344" s="33" t="s">
        <v>859</v>
      </c>
      <c r="G9344" s="34">
        <v>6</v>
      </c>
      <c r="H9344" s="33">
        <v>25.3</v>
      </c>
      <c r="I9344" s="33">
        <v>10.89</v>
      </c>
      <c r="J9344" s="33">
        <v>12.73</v>
      </c>
      <c r="K9344" s="37">
        <v>1896</v>
      </c>
      <c r="L9344" s="35">
        <v>0.86879916441319838</v>
      </c>
      <c r="M9344" s="33"/>
      <c r="N9344" s="33">
        <v>122.724</v>
      </c>
      <c r="O9344" s="33">
        <v>57.22</v>
      </c>
      <c r="P9344" s="33">
        <v>10.15</v>
      </c>
      <c r="Q9344" s="33">
        <v>11.780000000000001</v>
      </c>
      <c r="R9344" s="33">
        <v>4.38</v>
      </c>
      <c r="S9344" s="33"/>
      <c r="T9344" s="33"/>
      <c r="U9344" s="33"/>
      <c r="V9344" s="33"/>
      <c r="W9344" s="33"/>
      <c r="Y9344" s="33"/>
      <c r="Z9344" s="33"/>
      <c r="AA9344" s="33"/>
      <c r="AB9344" s="33"/>
      <c r="AC9344" s="33"/>
      <c r="AD9344" s="33"/>
      <c r="AE9344" s="33"/>
      <c r="AF9344" s="33"/>
      <c r="AG9344" s="33"/>
      <c r="AH9344" s="33"/>
      <c r="AI9344" s="33"/>
      <c r="AJ9344" s="33" t="s">
        <v>413</v>
      </c>
      <c r="AK9344" s="36">
        <v>42.32</v>
      </c>
      <c r="AL9344" s="36">
        <v>117.25</v>
      </c>
      <c r="AM9344" s="33">
        <v>1720</v>
      </c>
      <c r="AN9344" s="37"/>
      <c r="AP9344" s="33"/>
      <c r="AQ9344">
        <v>80411</v>
      </c>
      <c r="AR9344" s="33" t="s">
        <v>3387</v>
      </c>
    </row>
    <row r="9345" spans="1:44" x14ac:dyDescent="0.25">
      <c r="A9345" s="33">
        <v>11232</v>
      </c>
      <c r="B9345" s="1" t="s">
        <v>164</v>
      </c>
      <c r="C9345" s="33">
        <v>104</v>
      </c>
      <c r="D9345" s="33" t="s">
        <v>145</v>
      </c>
      <c r="E9345" s="33"/>
      <c r="F9345" s="33" t="s">
        <v>859</v>
      </c>
      <c r="G9345" s="34">
        <v>6</v>
      </c>
      <c r="H9345" s="33">
        <v>24.7</v>
      </c>
      <c r="I9345" s="33">
        <v>11.4</v>
      </c>
      <c r="J9345" s="33">
        <v>13.61</v>
      </c>
      <c r="K9345" s="37">
        <v>1698</v>
      </c>
      <c r="L9345" s="35">
        <v>0.85974921378499669</v>
      </c>
      <c r="M9345" s="33"/>
      <c r="N9345" s="33">
        <v>131.512</v>
      </c>
      <c r="O9345" s="33">
        <v>48.34</v>
      </c>
      <c r="P9345" s="33">
        <v>8.69</v>
      </c>
      <c r="Q9345" s="33">
        <v>14.779999999999998</v>
      </c>
      <c r="R9345" s="33">
        <v>4.55</v>
      </c>
      <c r="S9345" s="33"/>
      <c r="T9345" s="33"/>
      <c r="U9345" s="33"/>
      <c r="V9345" s="33"/>
      <c r="W9345" s="33"/>
      <c r="Y9345" s="33"/>
      <c r="Z9345" s="33"/>
      <c r="AA9345" s="33"/>
      <c r="AB9345" s="33"/>
      <c r="AC9345" s="33"/>
      <c r="AD9345" s="33"/>
      <c r="AE9345" s="33"/>
      <c r="AF9345" s="33"/>
      <c r="AG9345" s="33"/>
      <c r="AH9345" s="33"/>
      <c r="AI9345" s="33"/>
      <c r="AJ9345" s="33" t="s">
        <v>413</v>
      </c>
      <c r="AK9345" s="36">
        <v>42.32</v>
      </c>
      <c r="AL9345" s="36">
        <v>117.25</v>
      </c>
      <c r="AM9345" s="33">
        <v>1259</v>
      </c>
      <c r="AN9345" s="37"/>
      <c r="AP9345" s="33"/>
      <c r="AQ9345">
        <v>80411</v>
      </c>
      <c r="AR9345" s="33" t="s">
        <v>3387</v>
      </c>
    </row>
    <row r="9346" spans="1:44" x14ac:dyDescent="0.25">
      <c r="A9346" s="33">
        <v>11233</v>
      </c>
      <c r="B9346" s="1" t="s">
        <v>164</v>
      </c>
      <c r="C9346" s="33">
        <v>104</v>
      </c>
      <c r="D9346" s="33" t="s">
        <v>145</v>
      </c>
      <c r="E9346" s="33"/>
      <c r="F9346" s="33" t="s">
        <v>859</v>
      </c>
      <c r="G9346" s="34">
        <v>4</v>
      </c>
      <c r="H9346" s="33">
        <v>29</v>
      </c>
      <c r="I9346" s="33">
        <v>15.91</v>
      </c>
      <c r="J9346" s="33">
        <v>17.399999999999999</v>
      </c>
      <c r="K9346" s="37">
        <v>1553</v>
      </c>
      <c r="L9346" s="35"/>
      <c r="M9346" s="33"/>
      <c r="N9346" s="33">
        <v>274.37599999999998</v>
      </c>
      <c r="O9346" s="33">
        <v>107.34</v>
      </c>
      <c r="P9346" s="33">
        <v>17.21</v>
      </c>
      <c r="Q9346" s="33">
        <v>20.07</v>
      </c>
      <c r="R9346" s="33">
        <v>6.18</v>
      </c>
      <c r="S9346" s="33"/>
      <c r="T9346" s="33"/>
      <c r="U9346" s="33"/>
      <c r="V9346" s="33"/>
      <c r="W9346" s="33"/>
      <c r="Y9346" s="33"/>
      <c r="Z9346" s="33"/>
      <c r="AA9346" s="33"/>
      <c r="AB9346" s="33"/>
      <c r="AC9346" s="33"/>
      <c r="AD9346" s="33"/>
      <c r="AE9346" s="33"/>
      <c r="AF9346" s="33"/>
      <c r="AG9346" s="33"/>
      <c r="AH9346" s="33"/>
      <c r="AI9346" s="33"/>
      <c r="AJ9346" s="33" t="s">
        <v>413</v>
      </c>
      <c r="AK9346" s="36">
        <v>42.32</v>
      </c>
      <c r="AL9346" s="36">
        <v>117.25</v>
      </c>
      <c r="AM9346" s="33">
        <v>1720</v>
      </c>
      <c r="AN9346" s="37"/>
      <c r="AP9346" s="33"/>
      <c r="AQ9346">
        <v>80411</v>
      </c>
      <c r="AR9346" s="33" t="s">
        <v>3387</v>
      </c>
    </row>
    <row r="9347" spans="1:44" x14ac:dyDescent="0.25">
      <c r="A9347" s="33">
        <v>11234</v>
      </c>
      <c r="B9347" s="1" t="s">
        <v>164</v>
      </c>
      <c r="C9347" s="33">
        <v>104</v>
      </c>
      <c r="D9347" s="33" t="s">
        <v>145</v>
      </c>
      <c r="E9347" s="33"/>
      <c r="F9347" s="33" t="s">
        <v>859</v>
      </c>
      <c r="G9347" s="34">
        <v>6</v>
      </c>
      <c r="H9347" s="33">
        <v>29.3</v>
      </c>
      <c r="I9347" s="33">
        <v>12.17</v>
      </c>
      <c r="J9347" s="33">
        <v>14.7</v>
      </c>
      <c r="K9347" s="37">
        <v>1699</v>
      </c>
      <c r="L9347" s="35">
        <v>0.95725074298121859</v>
      </c>
      <c r="M9347" s="33"/>
      <c r="N9347" s="33">
        <v>163.88</v>
      </c>
      <c r="O9347" s="33">
        <v>51.71</v>
      </c>
      <c r="P9347" s="33">
        <v>9.01</v>
      </c>
      <c r="Q9347" s="33">
        <v>16.72</v>
      </c>
      <c r="R9347" s="33">
        <v>4.9000000000000004</v>
      </c>
      <c r="S9347" s="33"/>
      <c r="T9347" s="33"/>
      <c r="U9347" s="33"/>
      <c r="V9347" s="33"/>
      <c r="W9347" s="33"/>
      <c r="Y9347" s="33"/>
      <c r="Z9347" s="33"/>
      <c r="AA9347" s="33"/>
      <c r="AB9347" s="33"/>
      <c r="AC9347" s="33"/>
      <c r="AD9347" s="33"/>
      <c r="AE9347" s="33"/>
      <c r="AF9347" s="33"/>
      <c r="AG9347" s="33"/>
      <c r="AH9347" s="33"/>
      <c r="AI9347" s="33"/>
      <c r="AJ9347" s="33" t="s">
        <v>413</v>
      </c>
      <c r="AK9347" s="36">
        <v>42.32</v>
      </c>
      <c r="AL9347" s="36">
        <v>117.25</v>
      </c>
      <c r="AM9347" s="33">
        <v>1259</v>
      </c>
      <c r="AN9347" s="37"/>
      <c r="AP9347" s="33"/>
      <c r="AQ9347">
        <v>80411</v>
      </c>
      <c r="AR9347" s="33" t="s">
        <v>3387</v>
      </c>
    </row>
    <row r="9348" spans="1:44" x14ac:dyDescent="0.25">
      <c r="A9348" s="33">
        <v>11235</v>
      </c>
      <c r="B9348" s="33" t="s">
        <v>991</v>
      </c>
      <c r="C9348" s="33">
        <v>101</v>
      </c>
      <c r="D9348" s="33" t="s">
        <v>851</v>
      </c>
      <c r="E9348" s="33"/>
      <c r="F9348" s="33" t="s">
        <v>860</v>
      </c>
      <c r="G9348" s="34">
        <v>9</v>
      </c>
      <c r="H9348" s="33">
        <v>38</v>
      </c>
      <c r="I9348" s="33">
        <v>6.64</v>
      </c>
      <c r="J9348" s="33">
        <v>9.1300000000000008</v>
      </c>
      <c r="K9348" s="37">
        <v>3875</v>
      </c>
      <c r="L9348" s="35">
        <v>1.5480463613267583</v>
      </c>
      <c r="M9348" s="33"/>
      <c r="N9348" s="33">
        <v>113.31100000000001</v>
      </c>
      <c r="O9348" s="33">
        <v>54.637999999999998</v>
      </c>
      <c r="P9348" s="33"/>
      <c r="Q9348" s="33">
        <v>16.274999999999999</v>
      </c>
      <c r="R9348" s="33">
        <v>18.988</v>
      </c>
      <c r="S9348" s="33"/>
      <c r="T9348" s="33"/>
      <c r="U9348" s="33"/>
      <c r="V9348" s="33"/>
      <c r="W9348" s="33"/>
      <c r="Y9348" s="33"/>
      <c r="Z9348" s="33"/>
      <c r="AA9348" s="33"/>
      <c r="AB9348" s="33"/>
      <c r="AC9348" s="33"/>
      <c r="AD9348" s="33"/>
      <c r="AE9348" s="33"/>
      <c r="AF9348" s="33">
        <v>0</v>
      </c>
      <c r="AG9348" s="33"/>
      <c r="AH9348" s="33"/>
      <c r="AI9348" s="33">
        <v>2.3250000000000002</v>
      </c>
      <c r="AJ9348" s="33" t="s">
        <v>413</v>
      </c>
      <c r="AK9348" s="36">
        <v>35.83</v>
      </c>
      <c r="AL9348" s="36">
        <v>108.65</v>
      </c>
      <c r="AM9348" s="33">
        <v>1330</v>
      </c>
      <c r="AN9348" s="37"/>
      <c r="AO9348" s="33">
        <v>1</v>
      </c>
      <c r="AP9348" s="33"/>
      <c r="AQ9348">
        <v>80411</v>
      </c>
      <c r="AR9348" s="33" t="s">
        <v>3388</v>
      </c>
    </row>
    <row r="9349" spans="1:44" x14ac:dyDescent="0.25">
      <c r="A9349" s="33">
        <v>11236</v>
      </c>
      <c r="B9349" s="33" t="s">
        <v>1041</v>
      </c>
      <c r="C9349" s="33">
        <v>131</v>
      </c>
      <c r="D9349" s="33" t="s">
        <v>2</v>
      </c>
      <c r="E9349" s="33"/>
      <c r="F9349" s="33" t="s">
        <v>860</v>
      </c>
      <c r="G9349" s="34">
        <v>9</v>
      </c>
      <c r="H9349" s="33">
        <v>39</v>
      </c>
      <c r="I9349" s="33">
        <v>7.91</v>
      </c>
      <c r="J9349" s="33">
        <v>11.32</v>
      </c>
      <c r="K9349" s="37">
        <v>2106</v>
      </c>
      <c r="L9349" s="35"/>
      <c r="M9349" s="33"/>
      <c r="N9349" s="33">
        <v>80.585999999999999</v>
      </c>
      <c r="O9349" s="33">
        <v>63.390999999999998</v>
      </c>
      <c r="P9349" s="33"/>
      <c r="Q9349" s="33">
        <v>31.379000000000001</v>
      </c>
      <c r="R9349" s="33">
        <v>3.7909999999999999</v>
      </c>
      <c r="S9349" s="33"/>
      <c r="T9349" s="33"/>
      <c r="U9349" s="33"/>
      <c r="V9349" s="33"/>
      <c r="W9349" s="33"/>
      <c r="Y9349" s="33"/>
      <c r="Z9349" s="33"/>
      <c r="AA9349" s="33"/>
      <c r="AB9349" s="33"/>
      <c r="AC9349" s="33"/>
      <c r="AD9349" s="33"/>
      <c r="AE9349" s="33"/>
      <c r="AF9349" s="33">
        <v>0</v>
      </c>
      <c r="AG9349" s="33"/>
      <c r="AH9349" s="33"/>
      <c r="AI9349" s="33">
        <v>2.3170000000000002</v>
      </c>
      <c r="AJ9349" s="33" t="s">
        <v>413</v>
      </c>
      <c r="AK9349" s="36">
        <v>35.83</v>
      </c>
      <c r="AL9349" s="36">
        <v>108.65</v>
      </c>
      <c r="AM9349" s="33">
        <v>1442</v>
      </c>
      <c r="AN9349" s="37"/>
      <c r="AO9349" s="33">
        <v>1</v>
      </c>
      <c r="AP9349" s="33"/>
      <c r="AQ9349">
        <v>80411</v>
      </c>
      <c r="AR9349" s="33" t="s">
        <v>3388</v>
      </c>
    </row>
    <row r="9350" spans="1:44" x14ac:dyDescent="0.25">
      <c r="A9350" s="33">
        <v>11237</v>
      </c>
      <c r="B9350" s="33" t="s">
        <v>992</v>
      </c>
      <c r="C9350" s="33">
        <v>124</v>
      </c>
      <c r="D9350" s="33" t="s">
        <v>845</v>
      </c>
      <c r="E9350" s="33"/>
      <c r="F9350" s="33" t="s">
        <v>860</v>
      </c>
      <c r="G9350" s="34">
        <v>9</v>
      </c>
      <c r="H9350" s="33">
        <v>41</v>
      </c>
      <c r="I9350" s="33">
        <v>8.85</v>
      </c>
      <c r="J9350" s="33">
        <v>14.73</v>
      </c>
      <c r="K9350" s="37">
        <v>865</v>
      </c>
      <c r="L9350" s="35">
        <v>0.97976562499999997</v>
      </c>
      <c r="M9350" s="33"/>
      <c r="N9350" s="33">
        <v>62.704999999999998</v>
      </c>
      <c r="O9350" s="33">
        <v>36.936</v>
      </c>
      <c r="P9350" s="33"/>
      <c r="Q9350" s="33">
        <v>9.6880000000000006</v>
      </c>
      <c r="R9350" s="33">
        <v>2.1629999999999998</v>
      </c>
      <c r="S9350" s="33"/>
      <c r="T9350" s="33"/>
      <c r="U9350" s="33"/>
      <c r="V9350" s="33"/>
      <c r="W9350" s="33"/>
      <c r="Y9350" s="33"/>
      <c r="Z9350" s="33"/>
      <c r="AA9350" s="33"/>
      <c r="AB9350" s="33"/>
      <c r="AC9350" s="33"/>
      <c r="AD9350" s="33"/>
      <c r="AE9350" s="33"/>
      <c r="AF9350" s="33">
        <v>0</v>
      </c>
      <c r="AG9350" s="33"/>
      <c r="AH9350" s="33"/>
      <c r="AI9350" s="33">
        <v>1.125</v>
      </c>
      <c r="AJ9350" s="33" t="s">
        <v>413</v>
      </c>
      <c r="AK9350" s="36">
        <v>35.83</v>
      </c>
      <c r="AL9350" s="36">
        <v>108.65</v>
      </c>
      <c r="AM9350" s="33">
        <v>1426</v>
      </c>
      <c r="AN9350" s="37"/>
      <c r="AO9350" s="33">
        <v>1</v>
      </c>
      <c r="AP9350" s="33"/>
      <c r="AQ9350">
        <v>80411</v>
      </c>
      <c r="AR9350" s="33" t="s">
        <v>3388</v>
      </c>
    </row>
    <row r="9351" spans="1:44" x14ac:dyDescent="0.25">
      <c r="A9351" s="33">
        <v>11238</v>
      </c>
      <c r="B9351" s="33" t="s">
        <v>5323</v>
      </c>
      <c r="C9351" s="33">
        <v>110</v>
      </c>
      <c r="D9351" s="33" t="s">
        <v>147</v>
      </c>
      <c r="E9351" s="33"/>
      <c r="F9351" s="33" t="s">
        <v>860</v>
      </c>
      <c r="G9351" s="34">
        <v>9</v>
      </c>
      <c r="H9351" s="33">
        <v>42</v>
      </c>
      <c r="I9351" s="33">
        <v>9.4700000000000006</v>
      </c>
      <c r="J9351" s="33">
        <v>17.98</v>
      </c>
      <c r="K9351" s="37">
        <v>715</v>
      </c>
      <c r="L9351" s="35">
        <v>0.81817821782178213</v>
      </c>
      <c r="M9351" s="33"/>
      <c r="N9351" s="33">
        <v>82.635999999999996</v>
      </c>
      <c r="O9351" s="33">
        <v>29.672999999999998</v>
      </c>
      <c r="P9351" s="33"/>
      <c r="Q9351" s="33">
        <v>10.939</v>
      </c>
      <c r="R9351" s="33">
        <v>1.931</v>
      </c>
      <c r="S9351" s="33"/>
      <c r="T9351" s="33"/>
      <c r="U9351" s="33"/>
      <c r="V9351" s="33"/>
      <c r="W9351" s="33"/>
      <c r="Y9351" s="33"/>
      <c r="Z9351" s="33"/>
      <c r="AA9351" s="33"/>
      <c r="AB9351" s="33"/>
      <c r="AC9351" s="33"/>
      <c r="AD9351" s="33"/>
      <c r="AE9351" s="33"/>
      <c r="AF9351" s="33">
        <v>0</v>
      </c>
      <c r="AG9351" s="33"/>
      <c r="AH9351" s="33"/>
      <c r="AI9351" s="33">
        <v>0.64400000000000002</v>
      </c>
      <c r="AJ9351" s="33" t="s">
        <v>413</v>
      </c>
      <c r="AK9351" s="36">
        <v>35.83</v>
      </c>
      <c r="AL9351" s="36">
        <v>108.65</v>
      </c>
      <c r="AM9351" s="33">
        <v>1425</v>
      </c>
      <c r="AN9351" s="37"/>
      <c r="AO9351" s="33">
        <v>1</v>
      </c>
      <c r="AP9351" s="33"/>
      <c r="AQ9351">
        <v>80411</v>
      </c>
      <c r="AR9351" s="33" t="s">
        <v>3388</v>
      </c>
    </row>
    <row r="9352" spans="1:44" x14ac:dyDescent="0.25">
      <c r="A9352" s="33">
        <v>11239</v>
      </c>
      <c r="B9352" s="33" t="s">
        <v>927</v>
      </c>
      <c r="C9352" s="33">
        <v>105</v>
      </c>
      <c r="D9352" s="1" t="s">
        <v>853</v>
      </c>
      <c r="E9352" s="33"/>
      <c r="F9352" s="33" t="s">
        <v>860</v>
      </c>
      <c r="G9352" s="34">
        <v>6</v>
      </c>
      <c r="H9352" s="33">
        <v>12</v>
      </c>
      <c r="I9352" s="33">
        <v>4.8600000000000003</v>
      </c>
      <c r="J9352" s="33">
        <v>4.7699999999999996</v>
      </c>
      <c r="K9352" s="37">
        <v>4600</v>
      </c>
      <c r="L9352" s="35"/>
      <c r="M9352" s="33"/>
      <c r="N9352" s="33">
        <v>50.54</v>
      </c>
      <c r="O9352" s="33">
        <v>25.12</v>
      </c>
      <c r="P9352" s="33"/>
      <c r="Q9352" s="33">
        <v>1.6490000000000005</v>
      </c>
      <c r="R9352" s="33">
        <v>2.4159999999999999</v>
      </c>
      <c r="S9352" s="33"/>
      <c r="T9352" s="33"/>
      <c r="U9352" s="33"/>
      <c r="V9352" s="33"/>
      <c r="W9352" s="33"/>
      <c r="Y9352" s="33">
        <v>4</v>
      </c>
      <c r="Z9352" s="33">
        <v>2</v>
      </c>
      <c r="AA9352" s="33">
        <v>4</v>
      </c>
      <c r="AB9352" s="33">
        <v>2</v>
      </c>
      <c r="AC9352" s="33">
        <v>4</v>
      </c>
      <c r="AD9352" s="33"/>
      <c r="AE9352" s="33"/>
      <c r="AF9352" s="33"/>
      <c r="AG9352" s="33"/>
      <c r="AH9352" s="33"/>
      <c r="AI9352" s="33"/>
      <c r="AJ9352" s="33" t="s">
        <v>413</v>
      </c>
      <c r="AK9352" s="36">
        <v>45.28</v>
      </c>
      <c r="AL9352" s="36">
        <v>127.52</v>
      </c>
      <c r="AM9352" s="33">
        <v>220</v>
      </c>
      <c r="AN9352" s="37"/>
      <c r="AO9352" s="33">
        <v>1</v>
      </c>
      <c r="AP9352" s="33"/>
      <c r="AQ9352">
        <v>80426</v>
      </c>
      <c r="AR9352" s="33" t="s">
        <v>3389</v>
      </c>
    </row>
    <row r="9353" spans="1:44" x14ac:dyDescent="0.25">
      <c r="A9353" s="33">
        <v>11240</v>
      </c>
      <c r="B9353" s="33" t="s">
        <v>167</v>
      </c>
      <c r="C9353" s="33">
        <v>180</v>
      </c>
      <c r="D9353" s="1" t="s">
        <v>148</v>
      </c>
      <c r="E9353" s="33"/>
      <c r="F9353" s="33" t="s">
        <v>859</v>
      </c>
      <c r="G9353" s="34"/>
      <c r="H9353" s="33">
        <v>5</v>
      </c>
      <c r="I9353" s="33"/>
      <c r="J9353" s="33"/>
      <c r="K9353" s="37"/>
      <c r="L9353" s="35"/>
      <c r="M9353" s="33"/>
      <c r="N9353" s="33"/>
      <c r="O9353" s="33">
        <v>12.87</v>
      </c>
      <c r="P9353" s="33"/>
      <c r="Q9353" s="33">
        <v>4.5059999999999993</v>
      </c>
      <c r="R9353" s="33">
        <v>6.2670000000000003</v>
      </c>
      <c r="S9353" s="33"/>
      <c r="T9353" s="33"/>
      <c r="U9353" s="33"/>
      <c r="V9353" s="33"/>
      <c r="W9353" s="33"/>
      <c r="Y9353" s="33"/>
      <c r="Z9353" s="33"/>
      <c r="AA9353" s="33"/>
      <c r="AB9353" s="33"/>
      <c r="AC9353" s="33"/>
      <c r="AD9353" s="33"/>
      <c r="AE9353" s="33"/>
      <c r="AF9353" s="33"/>
      <c r="AG9353" s="33"/>
      <c r="AH9353" s="33"/>
      <c r="AI9353" s="33"/>
      <c r="AJ9353" s="33" t="s">
        <v>413</v>
      </c>
      <c r="AK9353" s="36">
        <v>23.13</v>
      </c>
      <c r="AL9353" s="36">
        <v>111.83</v>
      </c>
      <c r="AM9353" s="33">
        <v>400</v>
      </c>
      <c r="AN9353" s="37"/>
      <c r="AO9353" s="33">
        <v>1</v>
      </c>
      <c r="AP9353" s="33"/>
      <c r="AQ9353">
        <v>40118</v>
      </c>
      <c r="AR9353" s="33" t="s">
        <v>3390</v>
      </c>
    </row>
    <row r="9354" spans="1:44" x14ac:dyDescent="0.25">
      <c r="A9354" s="33">
        <v>11241</v>
      </c>
      <c r="B9354" s="33" t="s">
        <v>928</v>
      </c>
      <c r="C9354" s="33">
        <v>180</v>
      </c>
      <c r="D9354" s="1" t="s">
        <v>148</v>
      </c>
      <c r="E9354" s="33"/>
      <c r="F9354" s="33" t="s">
        <v>859</v>
      </c>
      <c r="G9354" s="34"/>
      <c r="H9354" s="33">
        <v>5</v>
      </c>
      <c r="I9354" s="33"/>
      <c r="J9354" s="33"/>
      <c r="K9354" s="37"/>
      <c r="L9354" s="35"/>
      <c r="M9354" s="33"/>
      <c r="N9354" s="33"/>
      <c r="O9354" s="33">
        <v>8.0760000000000005</v>
      </c>
      <c r="P9354" s="33"/>
      <c r="Q9354" s="33">
        <v>5.45</v>
      </c>
      <c r="R9354" s="33">
        <v>5.5620000000000003</v>
      </c>
      <c r="S9354" s="33"/>
      <c r="T9354" s="33"/>
      <c r="U9354" s="33"/>
      <c r="V9354" s="33"/>
      <c r="W9354" s="33"/>
      <c r="Y9354" s="33"/>
      <c r="Z9354" s="33"/>
      <c r="AA9354" s="33"/>
      <c r="AB9354" s="33"/>
      <c r="AC9354" s="33"/>
      <c r="AD9354" s="33"/>
      <c r="AE9354" s="33"/>
      <c r="AF9354" s="33"/>
      <c r="AG9354" s="33"/>
      <c r="AH9354" s="33"/>
      <c r="AI9354" s="33"/>
      <c r="AJ9354" s="33" t="s">
        <v>413</v>
      </c>
      <c r="AK9354" s="36">
        <v>23.13</v>
      </c>
      <c r="AL9354" s="36">
        <v>111.83</v>
      </c>
      <c r="AM9354" s="33">
        <v>400</v>
      </c>
      <c r="AN9354" s="37"/>
      <c r="AO9354" s="33">
        <v>1</v>
      </c>
      <c r="AP9354" s="33"/>
      <c r="AQ9354">
        <v>40118</v>
      </c>
      <c r="AR9354" s="33" t="s">
        <v>3390</v>
      </c>
    </row>
    <row r="9355" spans="1:44" x14ac:dyDescent="0.25">
      <c r="A9355" s="33">
        <v>11242</v>
      </c>
      <c r="B9355" s="33" t="s">
        <v>1079</v>
      </c>
      <c r="C9355" s="33">
        <v>180</v>
      </c>
      <c r="D9355" s="33"/>
      <c r="E9355" s="33"/>
      <c r="F9355" s="33" t="s">
        <v>859</v>
      </c>
      <c r="G9355" s="34"/>
      <c r="H9355" s="33">
        <v>13</v>
      </c>
      <c r="I9355" s="33">
        <v>9.8000000000000007</v>
      </c>
      <c r="J9355" s="33">
        <v>12.88</v>
      </c>
      <c r="K9355" s="37">
        <v>2100</v>
      </c>
      <c r="L9355" s="35"/>
      <c r="M9355" s="33"/>
      <c r="N9355" s="33">
        <v>99.287999999999997</v>
      </c>
      <c r="O9355" s="33">
        <v>37.909999999999997</v>
      </c>
      <c r="P9355" s="33"/>
      <c r="Q9355" s="33">
        <v>6.1700000000000008</v>
      </c>
      <c r="R9355" s="33">
        <v>2.21</v>
      </c>
      <c r="S9355" s="33"/>
      <c r="T9355" s="33"/>
      <c r="U9355" s="33"/>
      <c r="V9355" s="33"/>
      <c r="W9355" s="33"/>
      <c r="Y9355" s="33">
        <v>1.857</v>
      </c>
      <c r="Z9355" s="33"/>
      <c r="AA9355" s="33"/>
      <c r="AB9355" s="33"/>
      <c r="AC9355" s="33">
        <v>0.13800000000000001</v>
      </c>
      <c r="AD9355" s="33"/>
      <c r="AE9355" s="33"/>
      <c r="AF9355" s="33">
        <v>0</v>
      </c>
      <c r="AG9355" s="33"/>
      <c r="AH9355" s="33"/>
      <c r="AI9355" s="33">
        <v>2.827</v>
      </c>
      <c r="AJ9355" s="33" t="s">
        <v>413</v>
      </c>
      <c r="AK9355" s="36">
        <v>26.16</v>
      </c>
      <c r="AL9355" s="36">
        <v>117.54</v>
      </c>
      <c r="AM9355" s="33">
        <v>220</v>
      </c>
      <c r="AN9355" s="37"/>
      <c r="AO9355" s="33">
        <v>1</v>
      </c>
      <c r="AP9355" s="33"/>
      <c r="AQ9355">
        <v>40118</v>
      </c>
      <c r="AR9355" s="33" t="s">
        <v>1790</v>
      </c>
    </row>
    <row r="9356" spans="1:44" x14ac:dyDescent="0.25">
      <c r="A9356" s="33">
        <v>11243</v>
      </c>
      <c r="B9356" s="33" t="s">
        <v>913</v>
      </c>
      <c r="C9356" s="33">
        <v>180</v>
      </c>
      <c r="D9356" s="1" t="s">
        <v>148</v>
      </c>
      <c r="E9356" s="33"/>
      <c r="F9356" s="33" t="s">
        <v>859</v>
      </c>
      <c r="G9356" s="34"/>
      <c r="H9356" s="33">
        <v>13</v>
      </c>
      <c r="I9356" s="33">
        <v>12</v>
      </c>
      <c r="J9356" s="33">
        <v>13</v>
      </c>
      <c r="K9356" s="37">
        <v>2080</v>
      </c>
      <c r="L9356" s="35"/>
      <c r="M9356" s="33"/>
      <c r="N9356" s="33">
        <v>185.44</v>
      </c>
      <c r="O9356" s="33">
        <v>72.272000000000006</v>
      </c>
      <c r="P9356" s="33"/>
      <c r="Q9356" s="33">
        <v>13.039</v>
      </c>
      <c r="R9356" s="33">
        <v>4.8620000000000001</v>
      </c>
      <c r="S9356" s="33"/>
      <c r="T9356" s="33"/>
      <c r="U9356" s="33"/>
      <c r="V9356" s="33"/>
      <c r="W9356" s="33"/>
      <c r="Y9356" s="33">
        <v>0.45900000000000002</v>
      </c>
      <c r="Z9356" s="33"/>
      <c r="AA9356" s="33"/>
      <c r="AB9356" s="33"/>
      <c r="AC9356" s="33">
        <v>1.0189999999999999</v>
      </c>
      <c r="AD9356" s="33"/>
      <c r="AE9356" s="33"/>
      <c r="AF9356" s="33">
        <v>0</v>
      </c>
      <c r="AG9356" s="33"/>
      <c r="AH9356" s="33"/>
      <c r="AI9356" s="33">
        <v>2.4369999999999998</v>
      </c>
      <c r="AJ9356" s="33" t="s">
        <v>413</v>
      </c>
      <c r="AK9356" s="36">
        <v>26.16</v>
      </c>
      <c r="AL9356" s="36">
        <v>117.54</v>
      </c>
      <c r="AM9356" s="33">
        <v>220</v>
      </c>
      <c r="AN9356" s="37"/>
      <c r="AO9356" s="33">
        <v>1</v>
      </c>
      <c r="AP9356" s="33"/>
      <c r="AQ9356">
        <v>40118</v>
      </c>
      <c r="AR9356" s="33" t="s">
        <v>1790</v>
      </c>
    </row>
    <row r="9357" spans="1:44" x14ac:dyDescent="0.25">
      <c r="A9357" s="33">
        <v>11244</v>
      </c>
      <c r="B9357" s="33" t="s">
        <v>913</v>
      </c>
      <c r="C9357" s="33">
        <v>180</v>
      </c>
      <c r="D9357" s="1" t="s">
        <v>148</v>
      </c>
      <c r="E9357" s="33"/>
      <c r="F9357" s="33" t="s">
        <v>859</v>
      </c>
      <c r="G9357" s="34"/>
      <c r="H9357" s="33">
        <v>18</v>
      </c>
      <c r="I9357" s="33"/>
      <c r="J9357" s="33"/>
      <c r="K9357" s="37">
        <v>1704</v>
      </c>
      <c r="L9357" s="35"/>
      <c r="M9357" s="33"/>
      <c r="N9357" s="33"/>
      <c r="O9357" s="33">
        <v>125.717</v>
      </c>
      <c r="P9357" s="33"/>
      <c r="Q9357" s="33">
        <v>21.798000000000002</v>
      </c>
      <c r="R9357" s="33">
        <v>12.526999999999999</v>
      </c>
      <c r="S9357" s="33"/>
      <c r="T9357" s="33"/>
      <c r="U9357" s="33"/>
      <c r="V9357" s="33"/>
      <c r="W9357" s="33"/>
      <c r="Y9357" s="33">
        <v>0.59199999999999997</v>
      </c>
      <c r="Z9357" s="33"/>
      <c r="AA9357" s="33"/>
      <c r="AB9357" s="33"/>
      <c r="AC9357" s="33">
        <v>0.79900000000000004</v>
      </c>
      <c r="AD9357" s="33"/>
      <c r="AE9357" s="33"/>
      <c r="AF9357" s="33">
        <v>0</v>
      </c>
      <c r="AG9357" s="33"/>
      <c r="AH9357" s="33"/>
      <c r="AI9357" s="33">
        <v>2.4369999999999998</v>
      </c>
      <c r="AJ9357" s="33" t="s">
        <v>413</v>
      </c>
      <c r="AK9357" s="36">
        <v>26.16</v>
      </c>
      <c r="AL9357" s="36">
        <v>117.54</v>
      </c>
      <c r="AM9357" s="33">
        <v>220</v>
      </c>
      <c r="AN9357" s="37"/>
      <c r="AO9357" s="33">
        <v>1</v>
      </c>
      <c r="AP9357" s="33"/>
      <c r="AQ9357">
        <v>40118</v>
      </c>
      <c r="AR9357" s="33" t="s">
        <v>1791</v>
      </c>
    </row>
    <row r="9358" spans="1:44" x14ac:dyDescent="0.25">
      <c r="A9358" s="33">
        <v>11245</v>
      </c>
      <c r="B9358" s="1" t="s">
        <v>164</v>
      </c>
      <c r="C9358" s="33">
        <v>180</v>
      </c>
      <c r="D9358" s="33" t="s">
        <v>145</v>
      </c>
      <c r="E9358" s="33"/>
      <c r="F9358" s="33" t="s">
        <v>859</v>
      </c>
      <c r="G9358" s="34">
        <v>4</v>
      </c>
      <c r="H9358" s="33">
        <v>11</v>
      </c>
      <c r="I9358" s="33">
        <v>5.85</v>
      </c>
      <c r="J9358" s="33">
        <v>5.0999999999999996</v>
      </c>
      <c r="K9358" s="37">
        <v>2700</v>
      </c>
      <c r="L9358" s="35"/>
      <c r="M9358" s="33"/>
      <c r="N9358" s="33">
        <v>15.068</v>
      </c>
      <c r="O9358" s="33">
        <v>12.32</v>
      </c>
      <c r="P9358" s="33">
        <v>2.2400000000000002</v>
      </c>
      <c r="Q9358" s="33">
        <v>3.7199999999999998</v>
      </c>
      <c r="R9358" s="33">
        <v>1.83</v>
      </c>
      <c r="S9358" s="33"/>
      <c r="T9358" s="33"/>
      <c r="U9358" s="33"/>
      <c r="V9358" s="33"/>
      <c r="W9358" s="33"/>
      <c r="Y9358" s="33"/>
      <c r="Z9358" s="33"/>
      <c r="AA9358" s="33"/>
      <c r="AB9358" s="33"/>
      <c r="AC9358" s="33"/>
      <c r="AD9358" s="33"/>
      <c r="AE9358" s="33"/>
      <c r="AF9358" s="33"/>
      <c r="AG9358" s="33"/>
      <c r="AH9358" s="33"/>
      <c r="AI9358" s="33"/>
      <c r="AJ9358" s="33" t="s">
        <v>413</v>
      </c>
      <c r="AK9358" s="36">
        <v>38.979999999999997</v>
      </c>
      <c r="AL9358" s="36">
        <v>113.6</v>
      </c>
      <c r="AM9358" s="33">
        <v>1800</v>
      </c>
      <c r="AN9358" s="37"/>
      <c r="AO9358" s="33">
        <v>1</v>
      </c>
      <c r="AP9358" s="33"/>
      <c r="AQ9358">
        <v>80411</v>
      </c>
      <c r="AR9358" s="33" t="s">
        <v>1792</v>
      </c>
    </row>
    <row r="9359" spans="1:44" x14ac:dyDescent="0.25">
      <c r="A9359" s="33">
        <v>11246</v>
      </c>
      <c r="B9359" s="1" t="s">
        <v>164</v>
      </c>
      <c r="C9359" s="33">
        <v>104</v>
      </c>
      <c r="D9359" s="33" t="s">
        <v>145</v>
      </c>
      <c r="E9359" s="33"/>
      <c r="F9359" s="33" t="s">
        <v>859</v>
      </c>
      <c r="G9359" s="34">
        <v>4</v>
      </c>
      <c r="H9359" s="33">
        <v>11</v>
      </c>
      <c r="I9359" s="33">
        <v>6</v>
      </c>
      <c r="J9359" s="33">
        <v>6.3</v>
      </c>
      <c r="K9359" s="37">
        <v>2700</v>
      </c>
      <c r="L9359" s="35"/>
      <c r="M9359" s="33"/>
      <c r="N9359" s="33">
        <v>23.582999999999998</v>
      </c>
      <c r="O9359" s="33">
        <v>14.13</v>
      </c>
      <c r="P9359" s="33">
        <v>1.1299999999999999</v>
      </c>
      <c r="Q9359" s="33">
        <v>4.5</v>
      </c>
      <c r="R9359" s="33">
        <v>2.7</v>
      </c>
      <c r="S9359" s="33"/>
      <c r="T9359" s="33"/>
      <c r="U9359" s="33"/>
      <c r="V9359" s="33"/>
      <c r="W9359" s="33"/>
      <c r="Y9359" s="33"/>
      <c r="Z9359" s="33"/>
      <c r="AA9359" s="33"/>
      <c r="AB9359" s="33"/>
      <c r="AC9359" s="33"/>
      <c r="AD9359" s="33"/>
      <c r="AE9359" s="33"/>
      <c r="AF9359" s="33"/>
      <c r="AG9359" s="33"/>
      <c r="AH9359" s="33"/>
      <c r="AI9359" s="33"/>
      <c r="AJ9359" s="33" t="s">
        <v>413</v>
      </c>
      <c r="AK9359" s="36">
        <v>38.979999999999997</v>
      </c>
      <c r="AL9359" s="36">
        <v>113.6</v>
      </c>
      <c r="AM9359" s="33">
        <v>1800</v>
      </c>
      <c r="AN9359" s="37"/>
      <c r="AO9359" s="33">
        <v>1</v>
      </c>
      <c r="AP9359" s="33"/>
      <c r="AQ9359">
        <v>80411</v>
      </c>
      <c r="AR9359" s="33" t="s">
        <v>1792</v>
      </c>
    </row>
    <row r="9360" spans="1:44" x14ac:dyDescent="0.25">
      <c r="A9360" s="33">
        <v>11247</v>
      </c>
      <c r="B9360" s="1" t="s">
        <v>164</v>
      </c>
      <c r="C9360" s="33">
        <v>104</v>
      </c>
      <c r="D9360" s="33" t="s">
        <v>145</v>
      </c>
      <c r="E9360" s="33"/>
      <c r="F9360" s="33" t="s">
        <v>859</v>
      </c>
      <c r="G9360" s="34">
        <v>3</v>
      </c>
      <c r="H9360" s="33">
        <v>12</v>
      </c>
      <c r="I9360" s="33">
        <v>7.1</v>
      </c>
      <c r="J9360" s="33">
        <v>10.4</v>
      </c>
      <c r="K9360" s="37">
        <v>2700</v>
      </c>
      <c r="L9360" s="35"/>
      <c r="M9360" s="33"/>
      <c r="N9360" s="33">
        <v>76.049000000000007</v>
      </c>
      <c r="O9360" s="33">
        <v>52.66</v>
      </c>
      <c r="P9360" s="33">
        <v>9.58</v>
      </c>
      <c r="Q9360" s="33">
        <v>26.369999999999997</v>
      </c>
      <c r="R9360" s="33">
        <v>13.06</v>
      </c>
      <c r="S9360" s="33"/>
      <c r="T9360" s="33"/>
      <c r="U9360" s="33"/>
      <c r="V9360" s="33"/>
      <c r="W9360" s="33"/>
      <c r="Y9360" s="33"/>
      <c r="Z9360" s="33"/>
      <c r="AA9360" s="33"/>
      <c r="AB9360" s="33"/>
      <c r="AC9360" s="33"/>
      <c r="AD9360" s="33"/>
      <c r="AE9360" s="33"/>
      <c r="AF9360" s="33"/>
      <c r="AG9360" s="33"/>
      <c r="AH9360" s="33"/>
      <c r="AI9360" s="33"/>
      <c r="AJ9360" s="33" t="s">
        <v>413</v>
      </c>
      <c r="AK9360" s="36">
        <v>38.979999999999997</v>
      </c>
      <c r="AL9360" s="36">
        <v>113.6</v>
      </c>
      <c r="AM9360" s="33">
        <v>1800</v>
      </c>
      <c r="AN9360" s="37"/>
      <c r="AO9360" s="33">
        <v>1</v>
      </c>
      <c r="AP9360" s="33"/>
      <c r="AQ9360">
        <v>80411</v>
      </c>
      <c r="AR9360" s="33" t="s">
        <v>1792</v>
      </c>
    </row>
    <row r="9361" spans="1:44" x14ac:dyDescent="0.25">
      <c r="A9361" s="33">
        <v>11248</v>
      </c>
      <c r="B9361" s="1" t="s">
        <v>164</v>
      </c>
      <c r="C9361" s="33">
        <v>104</v>
      </c>
      <c r="D9361" s="33" t="s">
        <v>145</v>
      </c>
      <c r="E9361" s="33"/>
      <c r="F9361" s="33" t="s">
        <v>859</v>
      </c>
      <c r="G9361" s="34">
        <v>3</v>
      </c>
      <c r="H9361" s="33">
        <v>12</v>
      </c>
      <c r="I9361" s="33">
        <v>7.1</v>
      </c>
      <c r="J9361" s="33">
        <v>7.65</v>
      </c>
      <c r="K9361" s="37">
        <v>2700</v>
      </c>
      <c r="L9361" s="35"/>
      <c r="M9361" s="33"/>
      <c r="N9361" s="33">
        <v>41.148000000000003</v>
      </c>
      <c r="O9361" s="33">
        <v>27.68</v>
      </c>
      <c r="P9361" s="33">
        <v>5.0199999999999996</v>
      </c>
      <c r="Q9361" s="33">
        <v>9.82</v>
      </c>
      <c r="R9361" s="33">
        <v>4.8</v>
      </c>
      <c r="S9361" s="33"/>
      <c r="T9361" s="33"/>
      <c r="U9361" s="33"/>
      <c r="V9361" s="33"/>
      <c r="W9361" s="33"/>
      <c r="Y9361" s="33"/>
      <c r="Z9361" s="33"/>
      <c r="AA9361" s="33"/>
      <c r="AB9361" s="33"/>
      <c r="AC9361" s="33"/>
      <c r="AD9361" s="33"/>
      <c r="AE9361" s="33"/>
      <c r="AF9361" s="33"/>
      <c r="AG9361" s="33"/>
      <c r="AH9361" s="33"/>
      <c r="AI9361" s="33"/>
      <c r="AJ9361" s="33" t="s">
        <v>413</v>
      </c>
      <c r="AK9361" s="36">
        <v>38.979999999999997</v>
      </c>
      <c r="AL9361" s="36">
        <v>113.6</v>
      </c>
      <c r="AM9361" s="33">
        <v>1800</v>
      </c>
      <c r="AN9361" s="37"/>
      <c r="AO9361" s="33">
        <v>1</v>
      </c>
      <c r="AP9361" s="33"/>
      <c r="AQ9361">
        <v>80411</v>
      </c>
      <c r="AR9361" s="33" t="s">
        <v>1792</v>
      </c>
    </row>
    <row r="9362" spans="1:44" x14ac:dyDescent="0.25">
      <c r="A9362" s="33">
        <v>11249</v>
      </c>
      <c r="B9362" s="1" t="s">
        <v>164</v>
      </c>
      <c r="C9362" s="33">
        <v>104</v>
      </c>
      <c r="D9362" s="33" t="s">
        <v>145</v>
      </c>
      <c r="E9362" s="33"/>
      <c r="F9362" s="33" t="s">
        <v>859</v>
      </c>
      <c r="G9362" s="34">
        <v>3</v>
      </c>
      <c r="H9362" s="33">
        <v>12</v>
      </c>
      <c r="I9362" s="33">
        <v>7.45</v>
      </c>
      <c r="J9362" s="33">
        <v>8.6</v>
      </c>
      <c r="K9362" s="37">
        <v>2700</v>
      </c>
      <c r="L9362" s="35"/>
      <c r="M9362" s="33"/>
      <c r="N9362" s="33">
        <v>54.566000000000003</v>
      </c>
      <c r="O9362" s="33">
        <v>34.18</v>
      </c>
      <c r="P9362" s="33">
        <v>7.04</v>
      </c>
      <c r="Q9362" s="33">
        <v>12.5</v>
      </c>
      <c r="R9362" s="33">
        <v>6.64</v>
      </c>
      <c r="S9362" s="33"/>
      <c r="T9362" s="33"/>
      <c r="U9362" s="33"/>
      <c r="V9362" s="33"/>
      <c r="W9362" s="33"/>
      <c r="Y9362" s="33"/>
      <c r="Z9362" s="33"/>
      <c r="AA9362" s="33"/>
      <c r="AB9362" s="33"/>
      <c r="AC9362" s="33"/>
      <c r="AD9362" s="33"/>
      <c r="AE9362" s="33"/>
      <c r="AF9362" s="33"/>
      <c r="AG9362" s="33"/>
      <c r="AH9362" s="33"/>
      <c r="AI9362" s="33"/>
      <c r="AJ9362" s="33" t="s">
        <v>413</v>
      </c>
      <c r="AK9362" s="36">
        <v>38.979999999999997</v>
      </c>
      <c r="AL9362" s="36">
        <v>113.6</v>
      </c>
      <c r="AM9362" s="33">
        <v>1800</v>
      </c>
      <c r="AN9362" s="37"/>
      <c r="AO9362" s="33">
        <v>1</v>
      </c>
      <c r="AP9362" s="33"/>
      <c r="AQ9362">
        <v>80411</v>
      </c>
      <c r="AR9362" s="33" t="s">
        <v>1792</v>
      </c>
    </row>
    <row r="9363" spans="1:44" x14ac:dyDescent="0.25">
      <c r="A9363" s="33">
        <v>11250</v>
      </c>
      <c r="B9363" s="1" t="s">
        <v>164</v>
      </c>
      <c r="C9363" s="33">
        <v>104</v>
      </c>
      <c r="D9363" s="33" t="s">
        <v>145</v>
      </c>
      <c r="E9363" s="33"/>
      <c r="F9363" s="33" t="s">
        <v>859</v>
      </c>
      <c r="G9363" s="34">
        <v>3</v>
      </c>
      <c r="H9363" s="33">
        <v>14</v>
      </c>
      <c r="I9363" s="33">
        <v>9.5</v>
      </c>
      <c r="J9363" s="33">
        <v>11.4</v>
      </c>
      <c r="K9363" s="37">
        <v>2700</v>
      </c>
      <c r="L9363" s="35"/>
      <c r="M9363" s="33"/>
      <c r="N9363" s="33">
        <v>122.265</v>
      </c>
      <c r="O9363" s="33">
        <v>69.959999999999994</v>
      </c>
      <c r="P9363" s="33">
        <v>13.74</v>
      </c>
      <c r="Q9363" s="33">
        <v>13.440000000000001</v>
      </c>
      <c r="R9363" s="33">
        <v>16.68</v>
      </c>
      <c r="S9363" s="33"/>
      <c r="T9363" s="33"/>
      <c r="U9363" s="33"/>
      <c r="V9363" s="33"/>
      <c r="W9363" s="33"/>
      <c r="Y9363" s="33"/>
      <c r="Z9363" s="33"/>
      <c r="AA9363" s="33"/>
      <c r="AB9363" s="33"/>
      <c r="AC9363" s="33"/>
      <c r="AD9363" s="33"/>
      <c r="AE9363" s="33"/>
      <c r="AF9363" s="33"/>
      <c r="AG9363" s="33"/>
      <c r="AH9363" s="33"/>
      <c r="AI9363" s="33"/>
      <c r="AJ9363" s="33" t="s">
        <v>413</v>
      </c>
      <c r="AK9363" s="36">
        <v>38.979999999999997</v>
      </c>
      <c r="AL9363" s="36">
        <v>113.6</v>
      </c>
      <c r="AM9363" s="33">
        <v>1800</v>
      </c>
      <c r="AN9363" s="37"/>
      <c r="AO9363" s="33">
        <v>1</v>
      </c>
      <c r="AP9363" s="33"/>
      <c r="AQ9363">
        <v>80411</v>
      </c>
      <c r="AR9363" s="33" t="s">
        <v>1792</v>
      </c>
    </row>
    <row r="9364" spans="1:44" x14ac:dyDescent="0.25">
      <c r="A9364" s="33">
        <v>11251</v>
      </c>
      <c r="B9364" s="1" t="s">
        <v>164</v>
      </c>
      <c r="C9364" s="33">
        <v>104</v>
      </c>
      <c r="D9364" s="33" t="s">
        <v>145</v>
      </c>
      <c r="E9364" s="33"/>
      <c r="F9364" s="33" t="s">
        <v>859</v>
      </c>
      <c r="G9364" s="34">
        <v>4</v>
      </c>
      <c r="H9364" s="33">
        <v>15</v>
      </c>
      <c r="I9364" s="33">
        <v>8.9</v>
      </c>
      <c r="J9364" s="33">
        <v>8.6999999999999993</v>
      </c>
      <c r="K9364" s="37">
        <v>2700</v>
      </c>
      <c r="L9364" s="35"/>
      <c r="M9364" s="33"/>
      <c r="N9364" s="33">
        <v>66.710999999999999</v>
      </c>
      <c r="O9364" s="33">
        <v>32.409999999999997</v>
      </c>
      <c r="P9364" s="33">
        <v>6.42</v>
      </c>
      <c r="Q9364" s="33">
        <v>7.66</v>
      </c>
      <c r="R9364" s="33">
        <v>9.5</v>
      </c>
      <c r="S9364" s="33"/>
      <c r="T9364" s="33"/>
      <c r="U9364" s="33"/>
      <c r="V9364" s="33"/>
      <c r="W9364" s="33"/>
      <c r="Y9364" s="33"/>
      <c r="Z9364" s="33"/>
      <c r="AA9364" s="33"/>
      <c r="AB9364" s="33"/>
      <c r="AC9364" s="33"/>
      <c r="AD9364" s="33"/>
      <c r="AE9364" s="33"/>
      <c r="AF9364" s="33"/>
      <c r="AG9364" s="33"/>
      <c r="AH9364" s="33"/>
      <c r="AI9364" s="33"/>
      <c r="AJ9364" s="33" t="s">
        <v>413</v>
      </c>
      <c r="AK9364" s="36">
        <v>38.979999999999997</v>
      </c>
      <c r="AL9364" s="36">
        <v>113.6</v>
      </c>
      <c r="AM9364" s="33">
        <v>1800</v>
      </c>
      <c r="AN9364" s="37"/>
      <c r="AO9364" s="33">
        <v>1</v>
      </c>
      <c r="AP9364" s="33"/>
      <c r="AQ9364">
        <v>80411</v>
      </c>
      <c r="AR9364" s="33" t="s">
        <v>1792</v>
      </c>
    </row>
    <row r="9365" spans="1:44" x14ac:dyDescent="0.25">
      <c r="A9365" s="33">
        <v>11252</v>
      </c>
      <c r="B9365" s="1" t="s">
        <v>164</v>
      </c>
      <c r="C9365" s="33">
        <v>104</v>
      </c>
      <c r="D9365" s="33" t="s">
        <v>145</v>
      </c>
      <c r="E9365" s="33"/>
      <c r="F9365" s="33" t="s">
        <v>859</v>
      </c>
      <c r="G9365" s="34">
        <v>2</v>
      </c>
      <c r="H9365" s="33">
        <v>15</v>
      </c>
      <c r="I9365" s="33">
        <v>11.5</v>
      </c>
      <c r="J9365" s="33">
        <v>12.3</v>
      </c>
      <c r="K9365" s="37">
        <v>2450</v>
      </c>
      <c r="L9365" s="35"/>
      <c r="M9365" s="33"/>
      <c r="N9365" s="33">
        <v>156.34399999999999</v>
      </c>
      <c r="O9365" s="33">
        <v>77.67</v>
      </c>
      <c r="P9365" s="33">
        <v>6.27</v>
      </c>
      <c r="Q9365" s="33">
        <v>22.999999999999996</v>
      </c>
      <c r="R9365" s="33">
        <v>12.98</v>
      </c>
      <c r="S9365" s="33"/>
      <c r="T9365" s="33"/>
      <c r="U9365" s="33"/>
      <c r="V9365" s="33"/>
      <c r="W9365" s="33"/>
      <c r="Y9365" s="33"/>
      <c r="Z9365" s="33"/>
      <c r="AA9365" s="33"/>
      <c r="AB9365" s="33"/>
      <c r="AC9365" s="33"/>
      <c r="AD9365" s="33"/>
      <c r="AE9365" s="33"/>
      <c r="AF9365" s="33"/>
      <c r="AG9365" s="33"/>
      <c r="AH9365" s="33"/>
      <c r="AI9365" s="33"/>
      <c r="AJ9365" s="33" t="s">
        <v>413</v>
      </c>
      <c r="AK9365" s="36">
        <v>38.979999999999997</v>
      </c>
      <c r="AL9365" s="36">
        <v>113.6</v>
      </c>
      <c r="AM9365" s="33">
        <v>1800</v>
      </c>
      <c r="AN9365" s="37"/>
      <c r="AO9365" s="33">
        <v>1</v>
      </c>
      <c r="AP9365" s="33"/>
      <c r="AQ9365">
        <v>80411</v>
      </c>
      <c r="AR9365" s="33" t="s">
        <v>1792</v>
      </c>
    </row>
    <row r="9366" spans="1:44" x14ac:dyDescent="0.25">
      <c r="A9366" s="33">
        <v>11253</v>
      </c>
      <c r="B9366" s="1" t="s">
        <v>164</v>
      </c>
      <c r="C9366" s="33">
        <v>104</v>
      </c>
      <c r="D9366" s="33" t="s">
        <v>145</v>
      </c>
      <c r="E9366" s="33"/>
      <c r="F9366" s="33" t="s">
        <v>859</v>
      </c>
      <c r="G9366" s="34">
        <v>3</v>
      </c>
      <c r="H9366" s="33">
        <v>15</v>
      </c>
      <c r="I9366" s="33">
        <v>10.15</v>
      </c>
      <c r="J9366" s="33">
        <v>9.8000000000000007</v>
      </c>
      <c r="K9366" s="37">
        <v>2450</v>
      </c>
      <c r="L9366" s="35"/>
      <c r="M9366" s="33"/>
      <c r="N9366" s="33">
        <v>87.596999999999994</v>
      </c>
      <c r="O9366" s="33">
        <v>51.82</v>
      </c>
      <c r="P9366" s="33">
        <v>4.16</v>
      </c>
      <c r="Q9366" s="33">
        <v>10.039999999999999</v>
      </c>
      <c r="R9366" s="33">
        <v>6.02</v>
      </c>
      <c r="S9366" s="33"/>
      <c r="T9366" s="33"/>
      <c r="U9366" s="33"/>
      <c r="V9366" s="33"/>
      <c r="W9366" s="33"/>
      <c r="Y9366" s="33"/>
      <c r="Z9366" s="33"/>
      <c r="AA9366" s="33"/>
      <c r="AB9366" s="33"/>
      <c r="AC9366" s="33"/>
      <c r="AD9366" s="33"/>
      <c r="AE9366" s="33"/>
      <c r="AF9366" s="33"/>
      <c r="AG9366" s="33"/>
      <c r="AH9366" s="33"/>
      <c r="AI9366" s="33"/>
      <c r="AJ9366" s="33" t="s">
        <v>413</v>
      </c>
      <c r="AK9366" s="36">
        <v>38.979999999999997</v>
      </c>
      <c r="AL9366" s="36">
        <v>113.6</v>
      </c>
      <c r="AM9366" s="33">
        <v>1800</v>
      </c>
      <c r="AN9366" s="37"/>
      <c r="AO9366" s="33">
        <v>1</v>
      </c>
      <c r="AP9366" s="33"/>
      <c r="AQ9366">
        <v>80411</v>
      </c>
      <c r="AR9366" s="33" t="s">
        <v>1792</v>
      </c>
    </row>
    <row r="9367" spans="1:44" x14ac:dyDescent="0.25">
      <c r="A9367" s="33">
        <v>11254</v>
      </c>
      <c r="B9367" s="1" t="s">
        <v>164</v>
      </c>
      <c r="C9367" s="33">
        <v>104</v>
      </c>
      <c r="D9367" s="33" t="s">
        <v>145</v>
      </c>
      <c r="E9367" s="33"/>
      <c r="F9367" s="33" t="s">
        <v>859</v>
      </c>
      <c r="G9367" s="34">
        <v>3</v>
      </c>
      <c r="H9367" s="33">
        <v>16</v>
      </c>
      <c r="I9367" s="33">
        <v>10.7</v>
      </c>
      <c r="J9367" s="33">
        <v>13.1</v>
      </c>
      <c r="K9367" s="37">
        <v>2450</v>
      </c>
      <c r="L9367" s="35"/>
      <c r="M9367" s="33"/>
      <c r="N9367" s="33">
        <v>165.006</v>
      </c>
      <c r="O9367" s="33">
        <v>94.48</v>
      </c>
      <c r="P9367" s="33">
        <v>7.54</v>
      </c>
      <c r="Q9367" s="33">
        <v>31.279999999999998</v>
      </c>
      <c r="R9367" s="33">
        <v>18.760000000000002</v>
      </c>
      <c r="S9367" s="33"/>
      <c r="T9367" s="33"/>
      <c r="U9367" s="33"/>
      <c r="V9367" s="33"/>
      <c r="W9367" s="33"/>
      <c r="Y9367" s="33"/>
      <c r="Z9367" s="33"/>
      <c r="AA9367" s="33"/>
      <c r="AB9367" s="33"/>
      <c r="AC9367" s="33"/>
      <c r="AD9367" s="33"/>
      <c r="AE9367" s="33"/>
      <c r="AF9367" s="33"/>
      <c r="AG9367" s="33"/>
      <c r="AH9367" s="33"/>
      <c r="AI9367" s="33"/>
      <c r="AJ9367" s="33" t="s">
        <v>413</v>
      </c>
      <c r="AK9367" s="36">
        <v>38.979999999999997</v>
      </c>
      <c r="AL9367" s="36">
        <v>113.6</v>
      </c>
      <c r="AM9367" s="33">
        <v>1800</v>
      </c>
      <c r="AN9367" s="37"/>
      <c r="AO9367" s="33">
        <v>1</v>
      </c>
      <c r="AP9367" s="33"/>
      <c r="AQ9367">
        <v>80411</v>
      </c>
      <c r="AR9367" s="33" t="s">
        <v>1792</v>
      </c>
    </row>
    <row r="9368" spans="1:44" x14ac:dyDescent="0.25">
      <c r="A9368" s="33">
        <v>11255</v>
      </c>
      <c r="B9368" s="1" t="s">
        <v>164</v>
      </c>
      <c r="C9368" s="33">
        <v>104</v>
      </c>
      <c r="D9368" s="33" t="s">
        <v>145</v>
      </c>
      <c r="E9368" s="33"/>
      <c r="F9368" s="33" t="s">
        <v>859</v>
      </c>
      <c r="G9368" s="34">
        <v>3</v>
      </c>
      <c r="H9368" s="33">
        <v>25</v>
      </c>
      <c r="I9368" s="33">
        <v>16</v>
      </c>
      <c r="J9368" s="33">
        <v>18</v>
      </c>
      <c r="K9368" s="37">
        <v>1560</v>
      </c>
      <c r="L9368" s="35"/>
      <c r="M9368" s="33"/>
      <c r="N9368" s="33">
        <v>296.61700000000002</v>
      </c>
      <c r="O9368" s="33">
        <v>158.63</v>
      </c>
      <c r="P9368" s="33">
        <v>12.69</v>
      </c>
      <c r="Q9368" s="33">
        <v>21.160000000000004</v>
      </c>
      <c r="R9368" s="33">
        <v>12.68</v>
      </c>
      <c r="S9368" s="33"/>
      <c r="T9368" s="33"/>
      <c r="U9368" s="33"/>
      <c r="V9368" s="33"/>
      <c r="W9368" s="33"/>
      <c r="Y9368" s="33"/>
      <c r="Z9368" s="33"/>
      <c r="AA9368" s="33"/>
      <c r="AB9368" s="33"/>
      <c r="AC9368" s="33"/>
      <c r="AD9368" s="33"/>
      <c r="AE9368" s="33"/>
      <c r="AF9368" s="33"/>
      <c r="AG9368" s="33"/>
      <c r="AH9368" s="33"/>
      <c r="AI9368" s="33"/>
      <c r="AJ9368" s="33" t="s">
        <v>413</v>
      </c>
      <c r="AK9368" s="36">
        <v>38.979999999999997</v>
      </c>
      <c r="AL9368" s="36">
        <v>113.6</v>
      </c>
      <c r="AM9368" s="33">
        <v>1800</v>
      </c>
      <c r="AN9368" s="37"/>
      <c r="AO9368" s="33">
        <v>1</v>
      </c>
      <c r="AP9368" s="33"/>
      <c r="AQ9368">
        <v>80411</v>
      </c>
      <c r="AR9368" s="33" t="s">
        <v>1792</v>
      </c>
    </row>
    <row r="9369" spans="1:44" x14ac:dyDescent="0.25">
      <c r="A9369" s="33">
        <v>11256</v>
      </c>
      <c r="B9369" s="1" t="s">
        <v>164</v>
      </c>
      <c r="C9369" s="33">
        <v>104</v>
      </c>
      <c r="D9369" s="33" t="s">
        <v>145</v>
      </c>
      <c r="E9369" s="33"/>
      <c r="F9369" s="33" t="s">
        <v>859</v>
      </c>
      <c r="G9369" s="34">
        <v>4</v>
      </c>
      <c r="H9369" s="33">
        <v>27</v>
      </c>
      <c r="I9369" s="33">
        <v>16.100000000000001</v>
      </c>
      <c r="J9369" s="33">
        <v>21.5</v>
      </c>
      <c r="K9369" s="37">
        <v>1350</v>
      </c>
      <c r="L9369" s="35"/>
      <c r="M9369" s="33"/>
      <c r="N9369" s="33">
        <v>368.505</v>
      </c>
      <c r="O9369" s="33">
        <v>169.1</v>
      </c>
      <c r="P9369" s="33">
        <v>13.58</v>
      </c>
      <c r="Q9369" s="33">
        <v>29.32</v>
      </c>
      <c r="R9369" s="33">
        <v>6.68</v>
      </c>
      <c r="S9369" s="33"/>
      <c r="T9369" s="33"/>
      <c r="U9369" s="33"/>
      <c r="V9369" s="33"/>
      <c r="W9369" s="33"/>
      <c r="Y9369" s="33"/>
      <c r="Z9369" s="33"/>
      <c r="AA9369" s="33"/>
      <c r="AB9369" s="33"/>
      <c r="AC9369" s="33"/>
      <c r="AD9369" s="33"/>
      <c r="AE9369" s="33"/>
      <c r="AF9369" s="33"/>
      <c r="AG9369" s="33"/>
      <c r="AH9369" s="33"/>
      <c r="AI9369" s="33"/>
      <c r="AJ9369" s="33" t="s">
        <v>413</v>
      </c>
      <c r="AK9369" s="36">
        <v>38.979999999999997</v>
      </c>
      <c r="AL9369" s="36">
        <v>113.6</v>
      </c>
      <c r="AM9369" s="33">
        <v>1800</v>
      </c>
      <c r="AN9369" s="37"/>
      <c r="AO9369" s="33">
        <v>1</v>
      </c>
      <c r="AP9369" s="33"/>
      <c r="AQ9369">
        <v>80411</v>
      </c>
      <c r="AR9369" s="33" t="s">
        <v>1792</v>
      </c>
    </row>
    <row r="9370" spans="1:44" x14ac:dyDescent="0.25">
      <c r="A9370" s="33">
        <v>11257</v>
      </c>
      <c r="B9370" s="33" t="s">
        <v>929</v>
      </c>
      <c r="C9370" s="33">
        <v>180</v>
      </c>
      <c r="D9370" s="33"/>
      <c r="E9370" s="33"/>
      <c r="F9370" s="33" t="s">
        <v>860</v>
      </c>
      <c r="G9370" s="34"/>
      <c r="H9370" s="33">
        <v>24</v>
      </c>
      <c r="I9370" s="33">
        <v>10.199999999999999</v>
      </c>
      <c r="J9370" s="33">
        <v>9.9</v>
      </c>
      <c r="K9370" s="37">
        <v>2820</v>
      </c>
      <c r="L9370" s="35"/>
      <c r="M9370" s="33"/>
      <c r="N9370" s="33">
        <v>106.501</v>
      </c>
      <c r="O9370" s="33">
        <v>68.09</v>
      </c>
      <c r="P9370" s="33">
        <v>11.5</v>
      </c>
      <c r="Q9370" s="33">
        <v>22.19</v>
      </c>
      <c r="R9370" s="33">
        <v>4.72</v>
      </c>
      <c r="S9370" s="33"/>
      <c r="T9370" s="33"/>
      <c r="U9370" s="33"/>
      <c r="V9370" s="33"/>
      <c r="W9370" s="33"/>
      <c r="Y9370" s="33">
        <v>19.39</v>
      </c>
      <c r="Z9370" s="33">
        <v>13.11</v>
      </c>
      <c r="AA9370" s="33">
        <v>19.39</v>
      </c>
      <c r="AB9370" s="33"/>
      <c r="AC9370" s="33">
        <v>3.64</v>
      </c>
      <c r="AD9370" s="33"/>
      <c r="AE9370" s="33"/>
      <c r="AF9370" s="33">
        <v>0</v>
      </c>
      <c r="AG9370" s="33"/>
      <c r="AH9370" s="33"/>
      <c r="AI9370" s="33">
        <v>15.09</v>
      </c>
      <c r="AJ9370" s="33" t="s">
        <v>413</v>
      </c>
      <c r="AK9370" s="36">
        <v>28.69</v>
      </c>
      <c r="AL9370" s="36">
        <v>110.54</v>
      </c>
      <c r="AM9370" s="33">
        <v>580</v>
      </c>
      <c r="AN9370" s="37"/>
      <c r="AP9370" s="33"/>
      <c r="AQ9370">
        <v>80101</v>
      </c>
      <c r="AR9370" s="33" t="s">
        <v>1793</v>
      </c>
    </row>
    <row r="9371" spans="1:44" x14ac:dyDescent="0.25">
      <c r="A9371" s="33">
        <v>11258</v>
      </c>
      <c r="B9371" s="33" t="s">
        <v>1014</v>
      </c>
      <c r="C9371" s="1">
        <v>180</v>
      </c>
      <c r="D9371" s="33" t="s">
        <v>1195</v>
      </c>
      <c r="E9371" s="33"/>
      <c r="F9371" s="33" t="s">
        <v>859</v>
      </c>
      <c r="G9371" s="34">
        <v>4</v>
      </c>
      <c r="H9371" s="33">
        <v>13</v>
      </c>
      <c r="I9371" s="33">
        <v>7.6</v>
      </c>
      <c r="J9371" s="33">
        <v>10.55</v>
      </c>
      <c r="K9371" s="37">
        <v>1775</v>
      </c>
      <c r="L9371" s="35"/>
      <c r="M9371" s="33"/>
      <c r="N9371" s="33">
        <v>56.683</v>
      </c>
      <c r="O9371" s="33">
        <v>39.76</v>
      </c>
      <c r="P9371" s="33">
        <v>8.5909999999999993</v>
      </c>
      <c r="Q9371" s="33">
        <v>14.52</v>
      </c>
      <c r="R9371" s="33">
        <v>4.3310000000000004</v>
      </c>
      <c r="S9371" s="33"/>
      <c r="T9371" s="33"/>
      <c r="U9371" s="33"/>
      <c r="V9371" s="33"/>
      <c r="W9371" s="33"/>
      <c r="Y9371" s="33"/>
      <c r="Z9371" s="33"/>
      <c r="AA9371" s="33"/>
      <c r="AB9371" s="33"/>
      <c r="AC9371" s="33"/>
      <c r="AD9371" s="33"/>
      <c r="AE9371" s="33"/>
      <c r="AF9371" s="33"/>
      <c r="AG9371" s="33"/>
      <c r="AH9371" s="33"/>
      <c r="AI9371" s="33"/>
      <c r="AJ9371" s="33" t="s">
        <v>413</v>
      </c>
      <c r="AK9371" s="36">
        <v>34.840000000000003</v>
      </c>
      <c r="AL9371" s="36">
        <v>108.64</v>
      </c>
      <c r="AM9371" s="33">
        <v>1145</v>
      </c>
      <c r="AN9371" s="37"/>
      <c r="AO9371" s="33">
        <v>1</v>
      </c>
      <c r="AP9371" s="33"/>
      <c r="AQ9371">
        <v>80424</v>
      </c>
      <c r="AR9371" s="33" t="s">
        <v>1794</v>
      </c>
    </row>
    <row r="9372" spans="1:44" x14ac:dyDescent="0.25">
      <c r="A9372" s="33">
        <v>11259</v>
      </c>
      <c r="B9372" s="33" t="s">
        <v>5322</v>
      </c>
      <c r="C9372" s="33">
        <v>110</v>
      </c>
      <c r="D9372" s="33" t="s">
        <v>147</v>
      </c>
      <c r="E9372" s="33"/>
      <c r="F9372" s="33" t="s">
        <v>860</v>
      </c>
      <c r="G9372" s="34">
        <v>6</v>
      </c>
      <c r="H9372" s="33">
        <v>45</v>
      </c>
      <c r="I9372" s="33">
        <v>16.399999999999999</v>
      </c>
      <c r="J9372" s="33">
        <v>17</v>
      </c>
      <c r="K9372" s="37">
        <v>807</v>
      </c>
      <c r="L9372" s="35">
        <v>0.62780000000000002</v>
      </c>
      <c r="M9372" s="33"/>
      <c r="N9372" s="33">
        <v>144.39400000000001</v>
      </c>
      <c r="O9372" s="33">
        <v>91.75</v>
      </c>
      <c r="P9372" s="33">
        <v>18.010000000000002</v>
      </c>
      <c r="Q9372" s="33">
        <v>27.18</v>
      </c>
      <c r="R9372" s="33">
        <v>4.49</v>
      </c>
      <c r="S9372" s="33"/>
      <c r="T9372" s="33"/>
      <c r="U9372" s="33"/>
      <c r="V9372" s="33"/>
      <c r="W9372" s="33"/>
      <c r="Y9372" s="33">
        <v>6.9000000000000006E-2</v>
      </c>
      <c r="Z9372" s="33">
        <v>4.4999999999999998E-2</v>
      </c>
      <c r="AA9372" s="33">
        <v>7.0000000000000007E-2</v>
      </c>
      <c r="AB9372" s="33">
        <v>8.4000000000000005E-2</v>
      </c>
      <c r="AC9372" s="33">
        <v>0.104</v>
      </c>
      <c r="AD9372" s="33"/>
      <c r="AE9372" s="33"/>
      <c r="AF9372" s="33">
        <v>0</v>
      </c>
      <c r="AG9372" s="33"/>
      <c r="AH9372" s="33"/>
      <c r="AI9372" s="33">
        <v>8.6300000000000008</v>
      </c>
      <c r="AJ9372" s="33" t="s">
        <v>413</v>
      </c>
      <c r="AK9372" s="36">
        <v>33.479999999999997</v>
      </c>
      <c r="AL9372" s="36">
        <v>111.94</v>
      </c>
      <c r="AM9372" s="33">
        <v>1230</v>
      </c>
      <c r="AN9372" s="37"/>
      <c r="AP9372" s="33"/>
      <c r="AQ9372">
        <v>80434</v>
      </c>
      <c r="AR9372" s="33" t="s">
        <v>1795</v>
      </c>
    </row>
    <row r="9373" spans="1:44" x14ac:dyDescent="0.25">
      <c r="A9373" s="33">
        <v>11260</v>
      </c>
      <c r="B9373" s="33" t="s">
        <v>1080</v>
      </c>
      <c r="C9373" s="33">
        <v>102</v>
      </c>
      <c r="D9373" s="33" t="s">
        <v>863</v>
      </c>
      <c r="E9373" s="33"/>
      <c r="F9373" s="33" t="s">
        <v>859</v>
      </c>
      <c r="G9373" s="34">
        <v>7</v>
      </c>
      <c r="H9373" s="33">
        <v>32</v>
      </c>
      <c r="I9373" s="33">
        <v>10.5</v>
      </c>
      <c r="J9373" s="33">
        <v>10.4</v>
      </c>
      <c r="K9373" s="37">
        <v>3460</v>
      </c>
      <c r="L9373" s="35">
        <v>0.81035598705501621</v>
      </c>
      <c r="M9373" s="33"/>
      <c r="N9373" s="33">
        <v>125.2</v>
      </c>
      <c r="O9373" s="33">
        <v>56.37</v>
      </c>
      <c r="P9373" s="33">
        <v>10.763999999999999</v>
      </c>
      <c r="Q9373" s="33">
        <v>21.231999999999999</v>
      </c>
      <c r="R9373" s="33">
        <v>14.234</v>
      </c>
      <c r="S9373" s="33"/>
      <c r="T9373" s="33"/>
      <c r="U9373" s="33"/>
      <c r="V9373" s="33"/>
      <c r="W9373" s="33"/>
      <c r="Y9373" s="33">
        <v>2.359</v>
      </c>
      <c r="Z9373" s="33">
        <v>0.98299999999999998</v>
      </c>
      <c r="AA9373" s="33">
        <v>2.359</v>
      </c>
      <c r="AB9373" s="33">
        <v>0.189</v>
      </c>
      <c r="AC9373" s="33">
        <v>0.26700000000000002</v>
      </c>
      <c r="AD9373" s="33"/>
      <c r="AE9373" s="33"/>
      <c r="AF9373" s="33">
        <v>0</v>
      </c>
      <c r="AG9373" s="33"/>
      <c r="AH9373" s="33"/>
      <c r="AI9373" s="33">
        <v>5.9560000000000004</v>
      </c>
      <c r="AJ9373" s="33" t="s">
        <v>413</v>
      </c>
      <c r="AK9373" s="36">
        <v>32.15</v>
      </c>
      <c r="AL9373" s="36">
        <v>102.72</v>
      </c>
      <c r="AM9373" s="33">
        <v>2900</v>
      </c>
      <c r="AN9373" s="37"/>
      <c r="AO9373" s="33">
        <v>1</v>
      </c>
      <c r="AP9373" s="33"/>
      <c r="AQ9373">
        <v>81017</v>
      </c>
      <c r="AR9373" s="33" t="s">
        <v>1796</v>
      </c>
    </row>
    <row r="9374" spans="1:44" x14ac:dyDescent="0.25">
      <c r="A9374" s="33">
        <v>11261</v>
      </c>
      <c r="B9374" s="33" t="s">
        <v>1010</v>
      </c>
      <c r="C9374" s="33">
        <v>110</v>
      </c>
      <c r="D9374" s="33" t="s">
        <v>147</v>
      </c>
      <c r="E9374" s="33"/>
      <c r="F9374" s="33" t="s">
        <v>860</v>
      </c>
      <c r="G9374" s="34">
        <v>7</v>
      </c>
      <c r="H9374" s="33">
        <v>35</v>
      </c>
      <c r="I9374" s="33">
        <v>11.8</v>
      </c>
      <c r="J9374" s="33">
        <v>11.25</v>
      </c>
      <c r="K9374" s="37">
        <v>1636</v>
      </c>
      <c r="L9374" s="35">
        <v>0.6541631205673758</v>
      </c>
      <c r="M9374" s="33"/>
      <c r="N9374" s="33">
        <v>92.236999999999995</v>
      </c>
      <c r="O9374" s="33">
        <v>84.47</v>
      </c>
      <c r="P9374" s="33">
        <v>13.78</v>
      </c>
      <c r="Q9374" s="33">
        <v>11.75</v>
      </c>
      <c r="R9374" s="33">
        <v>2.36</v>
      </c>
      <c r="S9374" s="33"/>
      <c r="T9374" s="33"/>
      <c r="U9374" s="33"/>
      <c r="V9374" s="33"/>
      <c r="W9374" s="33"/>
      <c r="Y9374" s="33">
        <v>1.121</v>
      </c>
      <c r="Z9374" s="33">
        <v>0.186</v>
      </c>
      <c r="AA9374" s="33">
        <v>1.1220000000000001</v>
      </c>
      <c r="AB9374" s="33">
        <v>0.28899999999999998</v>
      </c>
      <c r="AC9374" s="33">
        <v>0.52</v>
      </c>
      <c r="AD9374" s="33"/>
      <c r="AE9374" s="33"/>
      <c r="AF9374" s="33">
        <v>0</v>
      </c>
      <c r="AG9374" s="33"/>
      <c r="AH9374" s="33"/>
      <c r="AI9374" s="33">
        <v>11.23</v>
      </c>
      <c r="AJ9374" s="33" t="s">
        <v>413</v>
      </c>
      <c r="AK9374" s="36">
        <v>33.479999999999997</v>
      </c>
      <c r="AL9374" s="36">
        <v>111.94</v>
      </c>
      <c r="AM9374" s="33">
        <v>1320</v>
      </c>
      <c r="AN9374" s="37"/>
      <c r="AO9374" s="33">
        <v>1</v>
      </c>
      <c r="AP9374" s="33"/>
      <c r="AQ9374">
        <v>80434</v>
      </c>
      <c r="AR9374" s="33" t="s">
        <v>1797</v>
      </c>
    </row>
    <row r="9375" spans="1:44" x14ac:dyDescent="0.25">
      <c r="A9375" s="33">
        <v>11263</v>
      </c>
      <c r="B9375" s="33" t="s">
        <v>1066</v>
      </c>
      <c r="C9375" s="33">
        <v>180</v>
      </c>
      <c r="D9375" s="33"/>
      <c r="E9375" s="33"/>
      <c r="F9375" s="33" t="s">
        <v>859</v>
      </c>
      <c r="G9375" s="34"/>
      <c r="H9375" s="33">
        <v>8</v>
      </c>
      <c r="I9375" s="33">
        <v>13.3</v>
      </c>
      <c r="J9375" s="33">
        <v>11.02</v>
      </c>
      <c r="K9375" s="37">
        <v>1697</v>
      </c>
      <c r="L9375" s="35"/>
      <c r="M9375" s="33"/>
      <c r="N9375" s="33">
        <v>120.82</v>
      </c>
      <c r="O9375" s="33">
        <v>46.66</v>
      </c>
      <c r="P9375" s="33">
        <v>4.88</v>
      </c>
      <c r="Q9375" s="33">
        <v>7.34</v>
      </c>
      <c r="R9375" s="33">
        <v>3.69</v>
      </c>
      <c r="S9375" s="33"/>
      <c r="T9375" s="33"/>
      <c r="U9375" s="33"/>
      <c r="V9375" s="33"/>
      <c r="W9375" s="33"/>
      <c r="Y9375" s="33"/>
      <c r="Z9375" s="33"/>
      <c r="AA9375" s="33"/>
      <c r="AB9375" s="33"/>
      <c r="AC9375" s="33"/>
      <c r="AD9375" s="33"/>
      <c r="AE9375" s="33"/>
      <c r="AF9375" s="33"/>
      <c r="AG9375" s="33"/>
      <c r="AH9375" s="33"/>
      <c r="AI9375" s="33"/>
      <c r="AJ9375" s="33" t="s">
        <v>413</v>
      </c>
      <c r="AK9375" s="36">
        <v>28.49</v>
      </c>
      <c r="AL9375" s="36">
        <v>109.4</v>
      </c>
      <c r="AM9375" s="33">
        <v>320</v>
      </c>
      <c r="AN9375" s="37"/>
      <c r="AP9375" s="33"/>
      <c r="AQ9375">
        <v>80101</v>
      </c>
      <c r="AR9375" s="33" t="s">
        <v>1798</v>
      </c>
    </row>
    <row r="9376" spans="1:44" x14ac:dyDescent="0.25">
      <c r="A9376" s="33">
        <v>11264</v>
      </c>
      <c r="B9376" s="33" t="s">
        <v>1066</v>
      </c>
      <c r="C9376" s="33">
        <v>180</v>
      </c>
      <c r="D9376" s="33"/>
      <c r="E9376" s="33"/>
      <c r="F9376" s="33" t="s">
        <v>859</v>
      </c>
      <c r="G9376" s="34"/>
      <c r="H9376" s="33">
        <v>14</v>
      </c>
      <c r="I9376" s="33">
        <v>14.7</v>
      </c>
      <c r="J9376" s="33">
        <v>13.34</v>
      </c>
      <c r="K9376" s="37">
        <v>2000</v>
      </c>
      <c r="L9376" s="35"/>
      <c r="M9376" s="33"/>
      <c r="N9376" s="33">
        <v>207.29</v>
      </c>
      <c r="O9376" s="33">
        <v>63.59</v>
      </c>
      <c r="P9376" s="33">
        <v>9.8000000000000007</v>
      </c>
      <c r="Q9376" s="33">
        <v>14.03</v>
      </c>
      <c r="R9376" s="33">
        <v>6.42</v>
      </c>
      <c r="S9376" s="33"/>
      <c r="T9376" s="33"/>
      <c r="U9376" s="33"/>
      <c r="V9376" s="33"/>
      <c r="W9376" s="33"/>
      <c r="Y9376" s="33"/>
      <c r="Z9376" s="33"/>
      <c r="AA9376" s="33"/>
      <c r="AB9376" s="33"/>
      <c r="AC9376" s="33"/>
      <c r="AD9376" s="33"/>
      <c r="AE9376" s="33"/>
      <c r="AF9376" s="33"/>
      <c r="AG9376" s="33"/>
      <c r="AH9376" s="33"/>
      <c r="AI9376" s="33"/>
      <c r="AJ9376" s="33" t="s">
        <v>413</v>
      </c>
      <c r="AK9376" s="36">
        <v>28.38</v>
      </c>
      <c r="AL9376" s="36">
        <v>109.54</v>
      </c>
      <c r="AM9376" s="33">
        <v>320</v>
      </c>
      <c r="AN9376" s="37"/>
      <c r="AP9376" s="33"/>
      <c r="AQ9376">
        <v>80101</v>
      </c>
      <c r="AR9376" s="33" t="s">
        <v>1798</v>
      </c>
    </row>
    <row r="9377" spans="1:44" x14ac:dyDescent="0.25">
      <c r="A9377" s="33">
        <v>11265</v>
      </c>
      <c r="B9377" s="33" t="s">
        <v>1081</v>
      </c>
      <c r="C9377" s="33">
        <v>180</v>
      </c>
      <c r="D9377" s="33"/>
      <c r="E9377" s="33"/>
      <c r="F9377" s="33" t="s">
        <v>859</v>
      </c>
      <c r="G9377" s="34"/>
      <c r="H9377" s="33">
        <v>11</v>
      </c>
      <c r="I9377" s="33"/>
      <c r="J9377" s="33"/>
      <c r="K9377" s="37"/>
      <c r="L9377" s="35"/>
      <c r="M9377" s="33"/>
      <c r="N9377" s="33"/>
      <c r="O9377" s="33">
        <v>90.656999999999996</v>
      </c>
      <c r="P9377" s="33">
        <v>5.8659999999999997</v>
      </c>
      <c r="Q9377" s="33">
        <v>15.753</v>
      </c>
      <c r="R9377" s="33">
        <v>7.2069999999999999</v>
      </c>
      <c r="S9377" s="33"/>
      <c r="T9377" s="33"/>
      <c r="U9377" s="33"/>
      <c r="V9377" s="33"/>
      <c r="W9377" s="33"/>
      <c r="Y9377" s="33">
        <v>0</v>
      </c>
      <c r="Z9377" s="33">
        <v>0</v>
      </c>
      <c r="AA9377" s="33">
        <v>0</v>
      </c>
      <c r="AB9377" s="33">
        <v>0</v>
      </c>
      <c r="AC9377" s="33">
        <v>0</v>
      </c>
      <c r="AD9377" s="33"/>
      <c r="AE9377" s="33"/>
      <c r="AF9377" s="33"/>
      <c r="AG9377" s="33"/>
      <c r="AH9377" s="33"/>
      <c r="AI9377" s="33"/>
      <c r="AJ9377" s="33" t="s">
        <v>413</v>
      </c>
      <c r="AK9377" s="36">
        <v>21.16</v>
      </c>
      <c r="AL9377" s="36">
        <v>110.55</v>
      </c>
      <c r="AM9377" s="33">
        <v>10</v>
      </c>
      <c r="AN9377" s="37"/>
      <c r="AO9377" s="33">
        <v>1</v>
      </c>
      <c r="AP9377" s="33"/>
      <c r="AQ9377">
        <v>40149</v>
      </c>
      <c r="AR9377" s="33" t="s">
        <v>3392</v>
      </c>
    </row>
    <row r="9378" spans="1:44" x14ac:dyDescent="0.25">
      <c r="A9378" s="33">
        <v>11266</v>
      </c>
      <c r="B9378" s="33" t="s">
        <v>1081</v>
      </c>
      <c r="C9378" s="33">
        <v>180</v>
      </c>
      <c r="D9378" s="33"/>
      <c r="E9378" s="33"/>
      <c r="F9378" s="33" t="s">
        <v>859</v>
      </c>
      <c r="G9378" s="34"/>
      <c r="H9378" s="33">
        <v>11</v>
      </c>
      <c r="I9378" s="33"/>
      <c r="J9378" s="33"/>
      <c r="K9378" s="37"/>
      <c r="L9378" s="35"/>
      <c r="M9378" s="33"/>
      <c r="N9378" s="33"/>
      <c r="O9378" s="33">
        <v>85.382999999999996</v>
      </c>
      <c r="P9378" s="33">
        <v>5.7130000000000001</v>
      </c>
      <c r="Q9378" s="33">
        <v>17.478999999999999</v>
      </c>
      <c r="R9378" s="33">
        <v>5.5209999999999999</v>
      </c>
      <c r="S9378" s="33"/>
      <c r="T9378" s="33"/>
      <c r="U9378" s="33"/>
      <c r="V9378" s="33"/>
      <c r="W9378" s="33"/>
      <c r="Y9378" s="33">
        <v>0</v>
      </c>
      <c r="Z9378" s="33">
        <v>0</v>
      </c>
      <c r="AA9378" s="33">
        <v>0</v>
      </c>
      <c r="AB9378" s="33">
        <v>0</v>
      </c>
      <c r="AC9378" s="33">
        <v>0</v>
      </c>
      <c r="AD9378" s="33"/>
      <c r="AE9378" s="33"/>
      <c r="AF9378" s="33"/>
      <c r="AG9378" s="33"/>
      <c r="AH9378" s="33"/>
      <c r="AI9378" s="33"/>
      <c r="AJ9378" s="33" t="s">
        <v>413</v>
      </c>
      <c r="AK9378" s="36">
        <v>21.16</v>
      </c>
      <c r="AL9378" s="36">
        <v>110.55</v>
      </c>
      <c r="AM9378" s="33">
        <v>10</v>
      </c>
      <c r="AN9378" s="37"/>
      <c r="AO9378" s="33">
        <v>1</v>
      </c>
      <c r="AP9378" s="33"/>
      <c r="AQ9378">
        <v>40149</v>
      </c>
      <c r="AR9378" s="33" t="s">
        <v>3392</v>
      </c>
    </row>
    <row r="9379" spans="1:44" x14ac:dyDescent="0.25">
      <c r="A9379" s="33">
        <v>11267</v>
      </c>
      <c r="B9379" s="33" t="s">
        <v>1081</v>
      </c>
      <c r="C9379" s="33">
        <v>180</v>
      </c>
      <c r="D9379" s="33"/>
      <c r="E9379" s="33"/>
      <c r="F9379" s="33" t="s">
        <v>859</v>
      </c>
      <c r="G9379" s="34"/>
      <c r="H9379" s="33">
        <v>11</v>
      </c>
      <c r="I9379" s="33"/>
      <c r="J9379" s="33"/>
      <c r="K9379" s="37"/>
      <c r="L9379" s="35"/>
      <c r="M9379" s="33"/>
      <c r="N9379" s="33"/>
      <c r="O9379" s="33">
        <v>34.904000000000003</v>
      </c>
      <c r="P9379" s="33">
        <v>2.5470000000000002</v>
      </c>
      <c r="Q9379" s="33">
        <v>4.7200000000000006</v>
      </c>
      <c r="R9379" s="33">
        <v>1.901</v>
      </c>
      <c r="S9379" s="33"/>
      <c r="T9379" s="33"/>
      <c r="U9379" s="33"/>
      <c r="V9379" s="33"/>
      <c r="W9379" s="33"/>
      <c r="Y9379" s="33">
        <v>0</v>
      </c>
      <c r="Z9379" s="33">
        <v>0</v>
      </c>
      <c r="AA9379" s="33">
        <v>0</v>
      </c>
      <c r="AB9379" s="33">
        <v>0</v>
      </c>
      <c r="AC9379" s="33">
        <v>0</v>
      </c>
      <c r="AD9379" s="33"/>
      <c r="AE9379" s="33"/>
      <c r="AF9379" s="33"/>
      <c r="AG9379" s="33"/>
      <c r="AH9379" s="33"/>
      <c r="AI9379" s="33"/>
      <c r="AJ9379" s="33" t="s">
        <v>413</v>
      </c>
      <c r="AK9379" s="36">
        <v>21.16</v>
      </c>
      <c r="AL9379" s="36">
        <v>110.55</v>
      </c>
      <c r="AM9379" s="33">
        <v>10</v>
      </c>
      <c r="AN9379" s="37"/>
      <c r="AO9379" s="33">
        <v>1</v>
      </c>
      <c r="AP9379" s="33"/>
      <c r="AQ9379">
        <v>40149</v>
      </c>
      <c r="AR9379" s="33" t="s">
        <v>3392</v>
      </c>
    </row>
    <row r="9380" spans="1:44" x14ac:dyDescent="0.25">
      <c r="A9380" s="33">
        <v>11268</v>
      </c>
      <c r="B9380" s="33" t="s">
        <v>1017</v>
      </c>
      <c r="C9380" s="33">
        <v>180</v>
      </c>
      <c r="D9380" s="33"/>
      <c r="E9380" s="33"/>
      <c r="F9380" s="33" t="s">
        <v>859</v>
      </c>
      <c r="G9380" s="34"/>
      <c r="H9380" s="33">
        <v>16</v>
      </c>
      <c r="I9380" s="33">
        <v>10.58</v>
      </c>
      <c r="J9380" s="33">
        <v>15</v>
      </c>
      <c r="K9380" s="37">
        <v>1078</v>
      </c>
      <c r="L9380" s="35"/>
      <c r="M9380" s="33"/>
      <c r="N9380" s="33">
        <v>111.321</v>
      </c>
      <c r="O9380" s="33">
        <v>43.993000000000002</v>
      </c>
      <c r="P9380" s="33"/>
      <c r="Q9380" s="33">
        <v>18.088999999999999</v>
      </c>
      <c r="R9380" s="33">
        <v>5.4550000000000001</v>
      </c>
      <c r="S9380" s="33"/>
      <c r="T9380" s="33"/>
      <c r="U9380" s="33"/>
      <c r="V9380" s="33"/>
      <c r="W9380" s="33"/>
      <c r="Y9380" s="33"/>
      <c r="Z9380" s="33"/>
      <c r="AA9380" s="33"/>
      <c r="AB9380" s="33"/>
      <c r="AC9380" s="33"/>
      <c r="AD9380" s="33"/>
      <c r="AE9380" s="33"/>
      <c r="AF9380" s="33"/>
      <c r="AG9380" s="33"/>
      <c r="AH9380" s="33"/>
      <c r="AI9380" s="33"/>
      <c r="AJ9380" s="33" t="s">
        <v>413</v>
      </c>
      <c r="AK9380" s="36">
        <v>30.05</v>
      </c>
      <c r="AL9380" s="36">
        <v>109.12</v>
      </c>
      <c r="AM9380" s="33">
        <v>980</v>
      </c>
      <c r="AN9380" s="33"/>
      <c r="AO9380" s="33">
        <v>1</v>
      </c>
      <c r="AP9380" s="33"/>
      <c r="AQ9380">
        <v>80101</v>
      </c>
      <c r="AR9380" s="33" t="s">
        <v>1799</v>
      </c>
    </row>
    <row r="9381" spans="1:44" x14ac:dyDescent="0.25">
      <c r="A9381" s="33">
        <v>11269</v>
      </c>
      <c r="B9381" s="1" t="s">
        <v>5257</v>
      </c>
      <c r="C9381" s="33">
        <v>180</v>
      </c>
      <c r="D9381" s="1" t="s">
        <v>6572</v>
      </c>
      <c r="E9381" s="33"/>
      <c r="F9381" s="33" t="s">
        <v>864</v>
      </c>
      <c r="G9381" s="34"/>
      <c r="H9381" s="33">
        <v>35</v>
      </c>
      <c r="I9381" s="33">
        <v>8.76</v>
      </c>
      <c r="J9381" s="33">
        <v>8.42</v>
      </c>
      <c r="K9381" s="3">
        <v>2200</v>
      </c>
      <c r="L9381" s="35"/>
      <c r="M9381" s="33"/>
      <c r="N9381" s="33">
        <v>195.3</v>
      </c>
      <c r="O9381" s="33">
        <v>121.8</v>
      </c>
      <c r="P9381" s="33">
        <v>20.414999999999999</v>
      </c>
      <c r="Q9381" s="33">
        <v>58.744</v>
      </c>
      <c r="R9381" s="33">
        <v>6.0270000000000001</v>
      </c>
      <c r="S9381" s="47">
        <v>35.590000000000003</v>
      </c>
      <c r="T9381" s="33"/>
      <c r="U9381" s="33"/>
      <c r="V9381" s="33"/>
      <c r="W9381" s="33"/>
      <c r="Y9381" s="33"/>
      <c r="Z9381" s="33">
        <v>2.4180000000000001</v>
      </c>
      <c r="AA9381" s="33"/>
      <c r="AB9381" s="33">
        <v>1.502</v>
      </c>
      <c r="AC9381" s="33"/>
      <c r="AD9381" s="33"/>
      <c r="AE9381" s="33"/>
      <c r="AF9381" s="33">
        <v>0</v>
      </c>
      <c r="AG9381" s="33">
        <v>3.83</v>
      </c>
      <c r="AH9381" s="33"/>
      <c r="AI9381" s="33">
        <v>6.6680000000000001</v>
      </c>
      <c r="AJ9381" s="33" t="s">
        <v>413</v>
      </c>
      <c r="AK9381" s="36">
        <v>24.95</v>
      </c>
      <c r="AL9381" s="36">
        <v>110.39</v>
      </c>
      <c r="AM9381" s="33">
        <v>500</v>
      </c>
      <c r="AN9381" s="37"/>
      <c r="AP9381" s="47">
        <v>5.04</v>
      </c>
      <c r="AQ9381">
        <v>40118</v>
      </c>
      <c r="AR9381" s="33" t="s">
        <v>1139</v>
      </c>
    </row>
    <row r="9382" spans="1:44" x14ac:dyDescent="0.25">
      <c r="A9382" s="33">
        <v>11270</v>
      </c>
      <c r="B9382" s="33" t="s">
        <v>771</v>
      </c>
      <c r="C9382" s="33">
        <v>180</v>
      </c>
      <c r="D9382" s="1" t="s">
        <v>1203</v>
      </c>
      <c r="E9382" s="33"/>
      <c r="F9382" s="33" t="s">
        <v>859</v>
      </c>
      <c r="G9382" s="34"/>
      <c r="H9382" s="33">
        <v>15</v>
      </c>
      <c r="I9382" s="33">
        <v>10.9</v>
      </c>
      <c r="J9382" s="33">
        <v>15.66</v>
      </c>
      <c r="K9382" s="37">
        <v>1205</v>
      </c>
      <c r="L9382" s="35"/>
      <c r="M9382" s="33"/>
      <c r="N9382" s="33">
        <v>139.72999999999999</v>
      </c>
      <c r="O9382" s="33">
        <v>49.45</v>
      </c>
      <c r="P9382" s="33">
        <v>4.75</v>
      </c>
      <c r="Q9382" s="33">
        <v>10.520000000000001</v>
      </c>
      <c r="R9382" s="33">
        <v>1.61</v>
      </c>
      <c r="S9382" s="33"/>
      <c r="T9382" s="33"/>
      <c r="U9382" s="33"/>
      <c r="V9382" s="33"/>
      <c r="W9382" s="33"/>
      <c r="Y9382" s="33"/>
      <c r="Z9382" s="33"/>
      <c r="AA9382" s="33"/>
      <c r="AB9382" s="33"/>
      <c r="AC9382" s="33"/>
      <c r="AD9382" s="33"/>
      <c r="AE9382" s="33"/>
      <c r="AF9382" s="33"/>
      <c r="AG9382" s="33"/>
      <c r="AH9382" s="33"/>
      <c r="AI9382" s="33"/>
      <c r="AJ9382" s="33" t="s">
        <v>413</v>
      </c>
      <c r="AK9382" s="36">
        <v>32.5</v>
      </c>
      <c r="AL9382" s="36">
        <v>121</v>
      </c>
      <c r="AM9382" s="33">
        <v>3</v>
      </c>
      <c r="AN9382" s="37"/>
      <c r="AP9382" s="33"/>
      <c r="AQ9382">
        <v>80415</v>
      </c>
      <c r="AR9382" s="33" t="s">
        <v>1800</v>
      </c>
    </row>
    <row r="9383" spans="1:44" x14ac:dyDescent="0.25">
      <c r="A9383" s="33">
        <v>11271</v>
      </c>
      <c r="B9383" s="33" t="s">
        <v>1055</v>
      </c>
      <c r="C9383" s="33">
        <v>180</v>
      </c>
      <c r="D9383" s="33"/>
      <c r="E9383" s="33"/>
      <c r="F9383" s="33" t="s">
        <v>859</v>
      </c>
      <c r="G9383" s="34"/>
      <c r="H9383" s="33">
        <v>17</v>
      </c>
      <c r="I9383" s="33">
        <v>10.4</v>
      </c>
      <c r="J9383" s="33">
        <v>16.5</v>
      </c>
      <c r="K9383" s="37">
        <v>1168</v>
      </c>
      <c r="L9383" s="35"/>
      <c r="M9383" s="33"/>
      <c r="N9383" s="33">
        <v>143.46100000000001</v>
      </c>
      <c r="O9383" s="33">
        <v>58.05</v>
      </c>
      <c r="P9383" s="33">
        <v>5.23</v>
      </c>
      <c r="Q9383" s="33">
        <v>15.610000000000003</v>
      </c>
      <c r="R9383" s="33">
        <v>16.59</v>
      </c>
      <c r="S9383" s="33"/>
      <c r="T9383" s="33"/>
      <c r="U9383" s="33"/>
      <c r="V9383" s="33"/>
      <c r="W9383" s="33"/>
      <c r="Y9383" s="33"/>
      <c r="Z9383" s="33"/>
      <c r="AA9383" s="33"/>
      <c r="AB9383" s="33"/>
      <c r="AC9383" s="33"/>
      <c r="AD9383" s="33"/>
      <c r="AE9383" s="33"/>
      <c r="AF9383" s="33"/>
      <c r="AG9383" s="33"/>
      <c r="AH9383" s="33"/>
      <c r="AI9383" s="33"/>
      <c r="AJ9383" s="33" t="s">
        <v>413</v>
      </c>
      <c r="AK9383" s="36">
        <v>32.5</v>
      </c>
      <c r="AL9383" s="36">
        <v>121</v>
      </c>
      <c r="AM9383" s="33">
        <v>3</v>
      </c>
      <c r="AN9383" s="37"/>
      <c r="AP9383" s="33"/>
      <c r="AQ9383">
        <v>80415</v>
      </c>
      <c r="AR9383" s="33" t="s">
        <v>1800</v>
      </c>
    </row>
    <row r="9384" spans="1:44" x14ac:dyDescent="0.25">
      <c r="A9384" s="33">
        <v>11272</v>
      </c>
      <c r="B9384" s="33" t="s">
        <v>1014</v>
      </c>
      <c r="C9384" s="1">
        <v>180</v>
      </c>
      <c r="D9384" s="33" t="s">
        <v>1195</v>
      </c>
      <c r="E9384" s="33"/>
      <c r="F9384" s="33" t="s">
        <v>859</v>
      </c>
      <c r="G9384" s="34">
        <v>3</v>
      </c>
      <c r="H9384" s="33">
        <v>20</v>
      </c>
      <c r="I9384" s="33">
        <v>13.6</v>
      </c>
      <c r="J9384" s="33">
        <v>16.2</v>
      </c>
      <c r="K9384" s="37">
        <v>555</v>
      </c>
      <c r="L9384" s="35"/>
      <c r="M9384" s="33"/>
      <c r="N9384" s="33">
        <v>74.781999999999996</v>
      </c>
      <c r="O9384" s="33">
        <v>68.41</v>
      </c>
      <c r="P9384" s="33">
        <v>9.09</v>
      </c>
      <c r="Q9384" s="33">
        <v>5.5500000000000007</v>
      </c>
      <c r="R9384" s="33">
        <v>0.68</v>
      </c>
      <c r="S9384" s="33"/>
      <c r="T9384" s="33"/>
      <c r="U9384" s="33"/>
      <c r="V9384" s="33"/>
      <c r="W9384" s="33"/>
      <c r="Y9384" s="33"/>
      <c r="Z9384" s="33"/>
      <c r="AA9384" s="33"/>
      <c r="AB9384" s="33"/>
      <c r="AC9384" s="33"/>
      <c r="AD9384" s="33"/>
      <c r="AE9384" s="33"/>
      <c r="AF9384" s="33"/>
      <c r="AG9384" s="33"/>
      <c r="AH9384" s="33"/>
      <c r="AI9384" s="33"/>
      <c r="AJ9384" s="33" t="s">
        <v>413</v>
      </c>
      <c r="AK9384" s="36">
        <v>32.5</v>
      </c>
      <c r="AL9384" s="36">
        <v>121</v>
      </c>
      <c r="AM9384" s="33">
        <v>3</v>
      </c>
      <c r="AN9384" s="37"/>
      <c r="AP9384" s="33"/>
      <c r="AQ9384">
        <v>80415</v>
      </c>
      <c r="AR9384" s="33" t="s">
        <v>1800</v>
      </c>
    </row>
    <row r="9385" spans="1:44" x14ac:dyDescent="0.25">
      <c r="A9385" s="33">
        <v>11273</v>
      </c>
      <c r="B9385" s="33" t="s">
        <v>930</v>
      </c>
      <c r="C9385" s="33">
        <v>180</v>
      </c>
      <c r="D9385" s="33"/>
      <c r="E9385" s="33"/>
      <c r="F9385" s="33" t="s">
        <v>864</v>
      </c>
      <c r="G9385" s="34"/>
      <c r="H9385" s="33" t="s">
        <v>878</v>
      </c>
      <c r="I9385" s="33"/>
      <c r="J9385" s="33"/>
      <c r="K9385" s="37"/>
      <c r="L9385" s="35"/>
      <c r="M9385" s="33"/>
      <c r="N9385" s="33"/>
      <c r="O9385" s="33">
        <v>359.92399999999998</v>
      </c>
      <c r="P9385" s="33"/>
      <c r="Q9385" s="33">
        <v>49.872999999999998</v>
      </c>
      <c r="R9385" s="33">
        <v>4.9509999999999996</v>
      </c>
      <c r="S9385" s="33"/>
      <c r="T9385" s="33"/>
      <c r="U9385" s="33"/>
      <c r="V9385" s="33"/>
      <c r="W9385" s="33"/>
      <c r="Y9385" s="33">
        <v>1.1419999999999999</v>
      </c>
      <c r="Z9385" s="33">
        <v>0.87</v>
      </c>
      <c r="AA9385" s="33">
        <v>1.1419999999999999</v>
      </c>
      <c r="AB9385" s="33">
        <v>1.5</v>
      </c>
      <c r="AC9385" s="33">
        <v>2.2549999999999999</v>
      </c>
      <c r="AD9385" s="33"/>
      <c r="AE9385" s="33"/>
      <c r="AF9385" s="33">
        <v>19.364999999999998</v>
      </c>
      <c r="AG9385" s="33"/>
      <c r="AH9385" s="33"/>
      <c r="AI9385" s="33">
        <v>7.6260000000000003</v>
      </c>
      <c r="AJ9385" s="33" t="s">
        <v>413</v>
      </c>
      <c r="AK9385" s="36">
        <v>21.5</v>
      </c>
      <c r="AL9385" s="36">
        <v>101.55</v>
      </c>
      <c r="AM9385" s="33">
        <v>580</v>
      </c>
      <c r="AN9385" s="37"/>
      <c r="AP9385" s="33"/>
      <c r="AQ9385">
        <v>40137</v>
      </c>
      <c r="AR9385" s="33" t="s">
        <v>1801</v>
      </c>
    </row>
    <row r="9386" spans="1:44" x14ac:dyDescent="0.25">
      <c r="A9386" s="33">
        <v>11274</v>
      </c>
      <c r="B9386" s="33" t="s">
        <v>930</v>
      </c>
      <c r="C9386" s="33">
        <v>180</v>
      </c>
      <c r="D9386" s="33"/>
      <c r="E9386" s="33"/>
      <c r="F9386" s="33" t="s">
        <v>864</v>
      </c>
      <c r="G9386" s="34"/>
      <c r="H9386" s="33" t="s">
        <v>878</v>
      </c>
      <c r="I9386" s="33"/>
      <c r="J9386" s="33"/>
      <c r="K9386" s="37"/>
      <c r="L9386" s="35"/>
      <c r="M9386" s="33"/>
      <c r="N9386" s="33"/>
      <c r="O9386" s="33">
        <v>219.76400000000001</v>
      </c>
      <c r="P9386" s="33"/>
      <c r="Q9386" s="33">
        <v>38.378999999999998</v>
      </c>
      <c r="R9386" s="33">
        <v>4.6550000000000002</v>
      </c>
      <c r="S9386" s="33"/>
      <c r="T9386" s="33"/>
      <c r="U9386" s="33"/>
      <c r="V9386" s="33"/>
      <c r="W9386" s="33"/>
      <c r="Y9386" s="33">
        <v>1.974</v>
      </c>
      <c r="Z9386" s="33">
        <v>1.526</v>
      </c>
      <c r="AA9386" s="33">
        <v>1.974</v>
      </c>
      <c r="AB9386" s="33">
        <v>1.083</v>
      </c>
      <c r="AC9386" s="33">
        <v>2.452</v>
      </c>
      <c r="AD9386" s="33"/>
      <c r="AE9386" s="33"/>
      <c r="AF9386" s="33">
        <v>14.178000000000001</v>
      </c>
      <c r="AG9386" s="33"/>
      <c r="AH9386" s="33"/>
      <c r="AI9386" s="33">
        <v>4.8280000000000003</v>
      </c>
      <c r="AJ9386" s="33" t="s">
        <v>413</v>
      </c>
      <c r="AK9386" s="36">
        <v>21.5</v>
      </c>
      <c r="AL9386" s="36">
        <v>101.55</v>
      </c>
      <c r="AM9386" s="33">
        <v>640</v>
      </c>
      <c r="AN9386" s="37"/>
      <c r="AP9386" s="33"/>
      <c r="AQ9386">
        <v>40137</v>
      </c>
      <c r="AR9386" s="33" t="s">
        <v>1801</v>
      </c>
    </row>
    <row r="9387" spans="1:44" x14ac:dyDescent="0.25">
      <c r="A9387" s="33">
        <v>11275</v>
      </c>
      <c r="B9387" s="33" t="s">
        <v>930</v>
      </c>
      <c r="C9387" s="33">
        <v>180</v>
      </c>
      <c r="D9387" s="33"/>
      <c r="E9387" s="33"/>
      <c r="F9387" s="33" t="s">
        <v>864</v>
      </c>
      <c r="G9387" s="34"/>
      <c r="H9387" s="33" t="s">
        <v>878</v>
      </c>
      <c r="I9387" s="33"/>
      <c r="J9387" s="33"/>
      <c r="K9387" s="37"/>
      <c r="L9387" s="35"/>
      <c r="M9387" s="33"/>
      <c r="N9387" s="33"/>
      <c r="O9387" s="33">
        <v>238.39599999999999</v>
      </c>
      <c r="P9387" s="33"/>
      <c r="Q9387" s="33">
        <v>37.733000000000004</v>
      </c>
      <c r="R9387" s="33">
        <v>4.4180000000000001</v>
      </c>
      <c r="S9387" s="33"/>
      <c r="T9387" s="33"/>
      <c r="U9387" s="33"/>
      <c r="V9387" s="33"/>
      <c r="W9387" s="33"/>
      <c r="Y9387" s="33">
        <v>2.3290000000000002</v>
      </c>
      <c r="Z9387" s="33">
        <v>1.7330000000000001</v>
      </c>
      <c r="AA9387" s="33">
        <v>2.3290000000000002</v>
      </c>
      <c r="AB9387" s="33">
        <v>0.86199999999999999</v>
      </c>
      <c r="AC9387" s="33">
        <v>1.4910000000000001</v>
      </c>
      <c r="AD9387" s="33"/>
      <c r="AE9387" s="33"/>
      <c r="AF9387" s="33">
        <v>7.6959999999999997</v>
      </c>
      <c r="AG9387" s="33"/>
      <c r="AH9387" s="33"/>
      <c r="AI9387" s="33">
        <v>6.2910000000000004</v>
      </c>
      <c r="AJ9387" s="33" t="s">
        <v>413</v>
      </c>
      <c r="AK9387" s="36">
        <v>21.88</v>
      </c>
      <c r="AL9387" s="36">
        <v>101.29</v>
      </c>
      <c r="AM9387" s="33">
        <v>730</v>
      </c>
      <c r="AN9387" s="37"/>
      <c r="AP9387" s="33"/>
      <c r="AQ9387">
        <v>40137</v>
      </c>
      <c r="AR9387" s="33" t="s">
        <v>1801</v>
      </c>
    </row>
    <row r="9388" spans="1:44" x14ac:dyDescent="0.25">
      <c r="A9388" s="33">
        <v>11276</v>
      </c>
      <c r="B9388" s="33" t="s">
        <v>931</v>
      </c>
      <c r="C9388" s="33">
        <v>180</v>
      </c>
      <c r="D9388" s="33"/>
      <c r="E9388" s="33"/>
      <c r="F9388" s="33" t="s">
        <v>860</v>
      </c>
      <c r="G9388" s="34"/>
      <c r="H9388" s="33">
        <v>47</v>
      </c>
      <c r="I9388" s="33"/>
      <c r="J9388" s="33"/>
      <c r="K9388" s="37"/>
      <c r="L9388" s="35"/>
      <c r="M9388" s="33"/>
      <c r="N9388" s="33"/>
      <c r="O9388" s="33">
        <v>57.607999999999997</v>
      </c>
      <c r="P9388" s="33">
        <v>8.0410000000000004</v>
      </c>
      <c r="Q9388" s="33">
        <v>12.100000000000001</v>
      </c>
      <c r="R9388" s="33">
        <v>3.3769999999999998</v>
      </c>
      <c r="S9388" s="33"/>
      <c r="T9388" s="33"/>
      <c r="U9388" s="33"/>
      <c r="V9388" s="33"/>
      <c r="W9388" s="33"/>
      <c r="Y9388" s="33">
        <v>8.69</v>
      </c>
      <c r="Z9388" s="33"/>
      <c r="AA9388" s="33"/>
      <c r="AB9388" s="33"/>
      <c r="AC9388" s="33">
        <v>1.2410000000000001</v>
      </c>
      <c r="AD9388" s="33"/>
      <c r="AE9388" s="33"/>
      <c r="AF9388" s="33"/>
      <c r="AG9388" s="33"/>
      <c r="AH9388" s="33"/>
      <c r="AI9388" s="33"/>
      <c r="AJ9388" s="33" t="s">
        <v>413</v>
      </c>
      <c r="AK9388" s="36">
        <v>45.38</v>
      </c>
      <c r="AL9388" s="36">
        <v>129.47</v>
      </c>
      <c r="AM9388" s="33">
        <v>525</v>
      </c>
      <c r="AN9388" s="33"/>
      <c r="AP9388" s="33"/>
      <c r="AQ9388">
        <v>80426</v>
      </c>
      <c r="AR9388" s="33" t="s">
        <v>1802</v>
      </c>
    </row>
    <row r="9389" spans="1:44" x14ac:dyDescent="0.25">
      <c r="A9389" s="33">
        <v>11277</v>
      </c>
      <c r="B9389" s="33" t="s">
        <v>991</v>
      </c>
      <c r="C9389" s="33">
        <v>101</v>
      </c>
      <c r="D9389" s="33" t="s">
        <v>851</v>
      </c>
      <c r="E9389" s="33"/>
      <c r="F9389" s="33" t="s">
        <v>859</v>
      </c>
      <c r="G9389" s="34">
        <v>9</v>
      </c>
      <c r="H9389" s="33">
        <v>15</v>
      </c>
      <c r="I9389" s="33">
        <v>3.1</v>
      </c>
      <c r="J9389" s="33">
        <v>4.2699999999999996</v>
      </c>
      <c r="K9389" s="37">
        <v>2355</v>
      </c>
      <c r="L9389" s="35">
        <v>0.33986415428196293</v>
      </c>
      <c r="M9389" s="33"/>
      <c r="N9389" s="33">
        <v>8.5489999999999995</v>
      </c>
      <c r="O9389" s="33">
        <v>6.38</v>
      </c>
      <c r="P9389" s="33"/>
      <c r="Q9389" s="33">
        <v>3.4299999999999997</v>
      </c>
      <c r="R9389" s="33">
        <v>3.99</v>
      </c>
      <c r="S9389" s="33"/>
      <c r="T9389" s="33"/>
      <c r="U9389" s="33"/>
      <c r="V9389" s="33"/>
      <c r="W9389" s="33"/>
      <c r="Y9389" s="33"/>
      <c r="Z9389" s="33"/>
      <c r="AA9389" s="33"/>
      <c r="AB9389" s="33"/>
      <c r="AC9389" s="33"/>
      <c r="AD9389" s="33"/>
      <c r="AE9389" s="33"/>
      <c r="AF9389" s="33"/>
      <c r="AG9389" s="33"/>
      <c r="AH9389" s="33"/>
      <c r="AI9389" s="33"/>
      <c r="AJ9389" s="33" t="s">
        <v>413</v>
      </c>
      <c r="AK9389" s="36">
        <v>35.69</v>
      </c>
      <c r="AL9389" s="36">
        <v>109.1</v>
      </c>
      <c r="AM9389" s="33">
        <v>1200</v>
      </c>
      <c r="AN9389" s="37"/>
      <c r="AO9389" s="33">
        <v>1</v>
      </c>
      <c r="AP9389" s="33"/>
      <c r="AQ9389">
        <v>80411</v>
      </c>
      <c r="AR9389" s="33" t="s">
        <v>3397</v>
      </c>
    </row>
    <row r="9390" spans="1:44" x14ac:dyDescent="0.25">
      <c r="A9390" s="33">
        <v>11278</v>
      </c>
      <c r="B9390" s="33" t="s">
        <v>991</v>
      </c>
      <c r="C9390" s="33">
        <v>101</v>
      </c>
      <c r="D9390" s="33" t="s">
        <v>851</v>
      </c>
      <c r="E9390" s="33"/>
      <c r="F9390" s="33" t="s">
        <v>859</v>
      </c>
      <c r="G9390" s="34">
        <v>9</v>
      </c>
      <c r="H9390" s="33">
        <v>15</v>
      </c>
      <c r="I9390" s="33">
        <v>3.28</v>
      </c>
      <c r="J9390" s="33">
        <v>4.2</v>
      </c>
      <c r="K9390" s="37">
        <v>5955</v>
      </c>
      <c r="L9390" s="35">
        <v>0.78135682092231218</v>
      </c>
      <c r="M9390" s="33"/>
      <c r="N9390" s="33">
        <v>21.318999999999999</v>
      </c>
      <c r="O9390" s="33">
        <v>8.52</v>
      </c>
      <c r="P9390" s="33"/>
      <c r="Q9390" s="33">
        <v>5.1199999999999992</v>
      </c>
      <c r="R9390" s="33">
        <v>5</v>
      </c>
      <c r="S9390" s="33"/>
      <c r="T9390" s="33"/>
      <c r="U9390" s="33"/>
      <c r="V9390" s="33"/>
      <c r="W9390" s="33"/>
      <c r="Y9390" s="33"/>
      <c r="Z9390" s="33"/>
      <c r="AA9390" s="33"/>
      <c r="AB9390" s="33"/>
      <c r="AC9390" s="33"/>
      <c r="AD9390" s="33"/>
      <c r="AE9390" s="33"/>
      <c r="AF9390" s="33"/>
      <c r="AG9390" s="33"/>
      <c r="AH9390" s="33"/>
      <c r="AI9390" s="33"/>
      <c r="AJ9390" s="33" t="s">
        <v>413</v>
      </c>
      <c r="AK9390" s="36">
        <v>35.69</v>
      </c>
      <c r="AL9390" s="36">
        <v>109.1</v>
      </c>
      <c r="AM9390" s="33">
        <v>1200</v>
      </c>
      <c r="AN9390" s="37"/>
      <c r="AO9390" s="33">
        <v>1</v>
      </c>
      <c r="AP9390" s="33"/>
      <c r="AQ9390">
        <v>80411</v>
      </c>
      <c r="AR9390" s="33" t="s">
        <v>3397</v>
      </c>
    </row>
    <row r="9391" spans="1:44" x14ac:dyDescent="0.25">
      <c r="A9391" s="33">
        <v>11279</v>
      </c>
      <c r="B9391" s="33" t="s">
        <v>991</v>
      </c>
      <c r="C9391" s="33">
        <v>101</v>
      </c>
      <c r="D9391" s="33" t="s">
        <v>851</v>
      </c>
      <c r="E9391" s="33"/>
      <c r="F9391" s="33" t="s">
        <v>859</v>
      </c>
      <c r="G9391" s="34">
        <v>9</v>
      </c>
      <c r="H9391" s="33">
        <v>15</v>
      </c>
      <c r="I9391" s="33">
        <v>2.86</v>
      </c>
      <c r="J9391" s="33">
        <v>3.38</v>
      </c>
      <c r="K9391" s="37">
        <v>2415</v>
      </c>
      <c r="L9391" s="35">
        <v>0.23642169491035964</v>
      </c>
      <c r="M9391" s="33"/>
      <c r="N9391" s="33">
        <v>5.2889999999999997</v>
      </c>
      <c r="O9391" s="33">
        <v>2.5299999999999998</v>
      </c>
      <c r="P9391" s="33"/>
      <c r="Q9391" s="33">
        <v>2.5699999999999994</v>
      </c>
      <c r="R9391" s="33">
        <v>3.24</v>
      </c>
      <c r="S9391" s="33"/>
      <c r="T9391" s="33"/>
      <c r="U9391" s="33"/>
      <c r="V9391" s="33"/>
      <c r="W9391" s="33"/>
      <c r="Y9391" s="33"/>
      <c r="Z9391" s="33"/>
      <c r="AA9391" s="33"/>
      <c r="AB9391" s="33"/>
      <c r="AC9391" s="33"/>
      <c r="AD9391" s="33"/>
      <c r="AE9391" s="33"/>
      <c r="AF9391" s="33"/>
      <c r="AG9391" s="33"/>
      <c r="AH9391" s="33"/>
      <c r="AI9391" s="33"/>
      <c r="AJ9391" s="33" t="s">
        <v>413</v>
      </c>
      <c r="AK9391" s="36">
        <v>35.69</v>
      </c>
      <c r="AL9391" s="36">
        <v>109.1</v>
      </c>
      <c r="AM9391" s="33">
        <v>1200</v>
      </c>
      <c r="AN9391" s="37"/>
      <c r="AO9391" s="33">
        <v>1</v>
      </c>
      <c r="AP9391" s="33"/>
      <c r="AQ9391">
        <v>80411</v>
      </c>
      <c r="AR9391" s="33" t="s">
        <v>3397</v>
      </c>
    </row>
    <row r="9392" spans="1:44" x14ac:dyDescent="0.25">
      <c r="A9392" s="33">
        <v>11280</v>
      </c>
      <c r="B9392" s="33" t="s">
        <v>991</v>
      </c>
      <c r="C9392" s="33">
        <v>101</v>
      </c>
      <c r="D9392" s="33" t="s">
        <v>851</v>
      </c>
      <c r="E9392" s="33"/>
      <c r="F9392" s="33" t="s">
        <v>859</v>
      </c>
      <c r="G9392" s="34">
        <v>8</v>
      </c>
      <c r="H9392" s="33">
        <v>15</v>
      </c>
      <c r="I9392" s="33">
        <v>4.38</v>
      </c>
      <c r="J9392" s="33">
        <v>6.13</v>
      </c>
      <c r="K9392" s="37">
        <v>4305</v>
      </c>
      <c r="L9392" s="35">
        <v>0.96720841101477584</v>
      </c>
      <c r="M9392" s="33"/>
      <c r="N9392" s="33">
        <v>38.055999999999997</v>
      </c>
      <c r="O9392" s="33">
        <v>13.9</v>
      </c>
      <c r="P9392" s="33"/>
      <c r="Q9392" s="33">
        <v>9.3999999999999986</v>
      </c>
      <c r="R9392" s="33">
        <v>10.5</v>
      </c>
      <c r="S9392" s="33"/>
      <c r="T9392" s="33"/>
      <c r="U9392" s="33"/>
      <c r="V9392" s="33"/>
      <c r="W9392" s="33"/>
      <c r="Y9392" s="33"/>
      <c r="Z9392" s="33"/>
      <c r="AA9392" s="33"/>
      <c r="AB9392" s="33"/>
      <c r="AC9392" s="33"/>
      <c r="AD9392" s="33"/>
      <c r="AE9392" s="33"/>
      <c r="AF9392" s="33"/>
      <c r="AG9392" s="33"/>
      <c r="AH9392" s="33"/>
      <c r="AI9392" s="33"/>
      <c r="AJ9392" s="33" t="s">
        <v>413</v>
      </c>
      <c r="AK9392" s="36">
        <v>35.69</v>
      </c>
      <c r="AL9392" s="36">
        <v>109.1</v>
      </c>
      <c r="AM9392" s="33">
        <v>1200</v>
      </c>
      <c r="AN9392" s="37"/>
      <c r="AO9392" s="33">
        <v>1</v>
      </c>
      <c r="AP9392" s="33"/>
      <c r="AQ9392">
        <v>80411</v>
      </c>
      <c r="AR9392" s="33" t="s">
        <v>3397</v>
      </c>
    </row>
    <row r="9393" spans="1:44" x14ac:dyDescent="0.25">
      <c r="A9393" s="33">
        <v>11281</v>
      </c>
      <c r="B9393" s="33" t="s">
        <v>991</v>
      </c>
      <c r="C9393" s="33">
        <v>101</v>
      </c>
      <c r="D9393" s="33" t="s">
        <v>851</v>
      </c>
      <c r="E9393" s="33"/>
      <c r="F9393" s="33" t="s">
        <v>859</v>
      </c>
      <c r="G9393" s="34">
        <v>8</v>
      </c>
      <c r="H9393" s="33">
        <v>15</v>
      </c>
      <c r="I9393" s="33">
        <v>3.62</v>
      </c>
      <c r="J9393" s="33">
        <v>4.8899999999999997</v>
      </c>
      <c r="K9393" s="37">
        <v>1695</v>
      </c>
      <c r="L9393" s="35">
        <v>0.2915880351557853</v>
      </c>
      <c r="M9393" s="33"/>
      <c r="N9393" s="33">
        <v>8.6950000000000003</v>
      </c>
      <c r="O9393" s="33">
        <v>4.38</v>
      </c>
      <c r="P9393" s="33"/>
      <c r="Q9393" s="33">
        <v>3.2800000000000002</v>
      </c>
      <c r="R9393" s="33">
        <v>3.37</v>
      </c>
      <c r="S9393" s="33"/>
      <c r="T9393" s="33"/>
      <c r="U9393" s="33"/>
      <c r="V9393" s="33"/>
      <c r="W9393" s="33"/>
      <c r="Y9393" s="33"/>
      <c r="Z9393" s="33"/>
      <c r="AA9393" s="33"/>
      <c r="AB9393" s="33"/>
      <c r="AC9393" s="33"/>
      <c r="AD9393" s="33"/>
      <c r="AE9393" s="33"/>
      <c r="AF9393" s="33"/>
      <c r="AG9393" s="33"/>
      <c r="AH9393" s="33"/>
      <c r="AI9393" s="33"/>
      <c r="AJ9393" s="33" t="s">
        <v>413</v>
      </c>
      <c r="AK9393" s="36">
        <v>35.69</v>
      </c>
      <c r="AL9393" s="36">
        <v>109.1</v>
      </c>
      <c r="AM9393" s="33">
        <v>1200</v>
      </c>
      <c r="AN9393" s="37"/>
      <c r="AO9393" s="33">
        <v>1</v>
      </c>
      <c r="AP9393" s="33"/>
      <c r="AQ9393">
        <v>80411</v>
      </c>
      <c r="AR9393" s="33" t="s">
        <v>3397</v>
      </c>
    </row>
    <row r="9394" spans="1:44" x14ac:dyDescent="0.25">
      <c r="A9394" s="33">
        <v>11282</v>
      </c>
      <c r="B9394" s="33" t="s">
        <v>991</v>
      </c>
      <c r="C9394" s="33">
        <v>101</v>
      </c>
      <c r="D9394" s="33" t="s">
        <v>851</v>
      </c>
      <c r="E9394" s="33"/>
      <c r="F9394" s="33" t="s">
        <v>859</v>
      </c>
      <c r="G9394" s="34">
        <v>9</v>
      </c>
      <c r="H9394" s="33">
        <v>15</v>
      </c>
      <c r="I9394" s="33">
        <v>2.67</v>
      </c>
      <c r="J9394" s="33">
        <v>3.95</v>
      </c>
      <c r="K9394" s="37">
        <v>1950</v>
      </c>
      <c r="L9394" s="35">
        <v>0.28266148525571066</v>
      </c>
      <c r="M9394" s="33"/>
      <c r="N9394" s="33">
        <v>5.7140000000000004</v>
      </c>
      <c r="O9394" s="33">
        <v>2.75</v>
      </c>
      <c r="P9394" s="33"/>
      <c r="Q9394" s="33">
        <v>2.82</v>
      </c>
      <c r="R9394" s="33">
        <v>2.86</v>
      </c>
      <c r="S9394" s="33"/>
      <c r="T9394" s="33"/>
      <c r="U9394" s="33"/>
      <c r="V9394" s="33"/>
      <c r="W9394" s="33"/>
      <c r="Y9394" s="33"/>
      <c r="Z9394" s="33"/>
      <c r="AA9394" s="33"/>
      <c r="AB9394" s="33"/>
      <c r="AC9394" s="33"/>
      <c r="AD9394" s="33"/>
      <c r="AE9394" s="33"/>
      <c r="AF9394" s="33"/>
      <c r="AG9394" s="33"/>
      <c r="AH9394" s="33"/>
      <c r="AI9394" s="33"/>
      <c r="AJ9394" s="33" t="s">
        <v>413</v>
      </c>
      <c r="AK9394" s="36">
        <v>35.69</v>
      </c>
      <c r="AL9394" s="36">
        <v>109.1</v>
      </c>
      <c r="AM9394" s="33">
        <v>1200</v>
      </c>
      <c r="AN9394" s="37"/>
      <c r="AO9394" s="33">
        <v>1</v>
      </c>
      <c r="AP9394" s="33"/>
      <c r="AQ9394">
        <v>80411</v>
      </c>
      <c r="AR9394" s="33" t="s">
        <v>3397</v>
      </c>
    </row>
    <row r="9395" spans="1:44" x14ac:dyDescent="0.25">
      <c r="A9395" s="33">
        <v>11283</v>
      </c>
      <c r="B9395" s="33" t="s">
        <v>991</v>
      </c>
      <c r="C9395" s="33">
        <v>101</v>
      </c>
      <c r="D9395" s="33" t="s">
        <v>851</v>
      </c>
      <c r="E9395" s="33"/>
      <c r="F9395" s="33" t="s">
        <v>859</v>
      </c>
      <c r="G9395" s="34">
        <v>8</v>
      </c>
      <c r="H9395" s="33">
        <v>15</v>
      </c>
      <c r="I9395" s="33">
        <v>3.56</v>
      </c>
      <c r="J9395" s="33">
        <v>5.36</v>
      </c>
      <c r="K9395" s="37">
        <v>2445</v>
      </c>
      <c r="L9395" s="35">
        <v>0.51760672812444442</v>
      </c>
      <c r="M9395" s="33"/>
      <c r="N9395" s="33">
        <v>15.061</v>
      </c>
      <c r="O9395" s="33">
        <v>6.31</v>
      </c>
      <c r="P9395" s="33"/>
      <c r="Q9395" s="33">
        <v>6.9</v>
      </c>
      <c r="R9395" s="33">
        <v>7.24</v>
      </c>
      <c r="S9395" s="33"/>
      <c r="T9395" s="33"/>
      <c r="U9395" s="33"/>
      <c r="V9395" s="33"/>
      <c r="W9395" s="33"/>
      <c r="Y9395" s="33"/>
      <c r="Z9395" s="33"/>
      <c r="AA9395" s="33"/>
      <c r="AB9395" s="33"/>
      <c r="AC9395" s="33"/>
      <c r="AD9395" s="33"/>
      <c r="AE9395" s="33"/>
      <c r="AF9395" s="33"/>
      <c r="AG9395" s="33"/>
      <c r="AH9395" s="33"/>
      <c r="AI9395" s="33"/>
      <c r="AJ9395" s="33" t="s">
        <v>413</v>
      </c>
      <c r="AK9395" s="36">
        <v>35.69</v>
      </c>
      <c r="AL9395" s="36">
        <v>109.1</v>
      </c>
      <c r="AM9395" s="33">
        <v>1200</v>
      </c>
      <c r="AN9395" s="37"/>
      <c r="AO9395" s="33">
        <v>1</v>
      </c>
      <c r="AP9395" s="33"/>
      <c r="AQ9395">
        <v>80411</v>
      </c>
      <c r="AR9395" s="33" t="s">
        <v>3397</v>
      </c>
    </row>
    <row r="9396" spans="1:44" x14ac:dyDescent="0.25">
      <c r="A9396" s="33">
        <v>11284</v>
      </c>
      <c r="B9396" s="33" t="s">
        <v>991</v>
      </c>
      <c r="C9396" s="33">
        <v>101</v>
      </c>
      <c r="D9396" s="33" t="s">
        <v>851</v>
      </c>
      <c r="E9396" s="33"/>
      <c r="F9396" s="33" t="s">
        <v>859</v>
      </c>
      <c r="G9396" s="34">
        <v>8</v>
      </c>
      <c r="H9396" s="33">
        <v>15</v>
      </c>
      <c r="I9396" s="33">
        <v>4.0199999999999996</v>
      </c>
      <c r="J9396" s="33">
        <v>5.49</v>
      </c>
      <c r="K9396" s="37">
        <v>2445</v>
      </c>
      <c r="L9396" s="35">
        <v>0.48200419481368934</v>
      </c>
      <c r="M9396" s="33"/>
      <c r="N9396" s="33">
        <v>16.748000000000001</v>
      </c>
      <c r="O9396" s="33">
        <v>8.41</v>
      </c>
      <c r="P9396" s="33"/>
      <c r="Q9396" s="33">
        <v>4.8000000000000007</v>
      </c>
      <c r="R9396" s="33">
        <v>6.52</v>
      </c>
      <c r="S9396" s="33"/>
      <c r="T9396" s="33"/>
      <c r="U9396" s="33"/>
      <c r="V9396" s="33"/>
      <c r="W9396" s="33"/>
      <c r="Y9396" s="33"/>
      <c r="Z9396" s="33"/>
      <c r="AA9396" s="33"/>
      <c r="AB9396" s="33"/>
      <c r="AC9396" s="33"/>
      <c r="AD9396" s="33"/>
      <c r="AE9396" s="33"/>
      <c r="AF9396" s="33"/>
      <c r="AG9396" s="33"/>
      <c r="AH9396" s="33"/>
      <c r="AI9396" s="33"/>
      <c r="AJ9396" s="33" t="s">
        <v>413</v>
      </c>
      <c r="AK9396" s="36">
        <v>35.69</v>
      </c>
      <c r="AL9396" s="36">
        <v>109.1</v>
      </c>
      <c r="AM9396" s="33">
        <v>1200</v>
      </c>
      <c r="AN9396" s="37"/>
      <c r="AO9396" s="33">
        <v>1</v>
      </c>
      <c r="AP9396" s="33"/>
      <c r="AQ9396">
        <v>80411</v>
      </c>
      <c r="AR9396" s="33" t="s">
        <v>3397</v>
      </c>
    </row>
    <row r="9397" spans="1:44" x14ac:dyDescent="0.25">
      <c r="A9397" s="33">
        <v>11285</v>
      </c>
      <c r="B9397" s="33" t="s">
        <v>991</v>
      </c>
      <c r="C9397" s="33">
        <v>101</v>
      </c>
      <c r="D9397" s="33" t="s">
        <v>851</v>
      </c>
      <c r="E9397" s="33"/>
      <c r="F9397" s="33" t="s">
        <v>859</v>
      </c>
      <c r="G9397" s="34">
        <v>8</v>
      </c>
      <c r="H9397" s="33">
        <v>15</v>
      </c>
      <c r="I9397" s="33">
        <v>4.4400000000000004</v>
      </c>
      <c r="J9397" s="33">
        <v>6.4</v>
      </c>
      <c r="K9397" s="37">
        <v>1755</v>
      </c>
      <c r="L9397" s="35">
        <v>0.42947818675072158</v>
      </c>
      <c r="M9397" s="33"/>
      <c r="N9397" s="33">
        <v>17.234000000000002</v>
      </c>
      <c r="O9397" s="33">
        <v>7.92</v>
      </c>
      <c r="P9397" s="33"/>
      <c r="Q9397" s="33">
        <v>6.5600000000000005</v>
      </c>
      <c r="R9397" s="33">
        <v>5.67</v>
      </c>
      <c r="S9397" s="33"/>
      <c r="T9397" s="33"/>
      <c r="U9397" s="33"/>
      <c r="V9397" s="33"/>
      <c r="W9397" s="33"/>
      <c r="Y9397" s="33"/>
      <c r="Z9397" s="33"/>
      <c r="AA9397" s="33"/>
      <c r="AB9397" s="33"/>
      <c r="AC9397" s="33"/>
      <c r="AD9397" s="33"/>
      <c r="AE9397" s="33"/>
      <c r="AF9397" s="33"/>
      <c r="AG9397" s="33"/>
      <c r="AH9397" s="33"/>
      <c r="AI9397" s="33"/>
      <c r="AJ9397" s="33" t="s">
        <v>413</v>
      </c>
      <c r="AK9397" s="36">
        <v>35.69</v>
      </c>
      <c r="AL9397" s="36">
        <v>109.1</v>
      </c>
      <c r="AM9397" s="33">
        <v>1200</v>
      </c>
      <c r="AN9397" s="37"/>
      <c r="AO9397" s="33">
        <v>1</v>
      </c>
      <c r="AP9397" s="33"/>
      <c r="AQ9397">
        <v>80411</v>
      </c>
      <c r="AR9397" s="33" t="s">
        <v>3397</v>
      </c>
    </row>
    <row r="9398" spans="1:44" x14ac:dyDescent="0.25">
      <c r="A9398" s="33">
        <v>11286</v>
      </c>
      <c r="B9398" s="33" t="s">
        <v>1082</v>
      </c>
      <c r="C9398" s="33">
        <v>103</v>
      </c>
      <c r="D9398" s="33" t="s">
        <v>1025</v>
      </c>
      <c r="E9398" s="33"/>
      <c r="F9398" s="33" t="s">
        <v>860</v>
      </c>
      <c r="G9398" s="34">
        <v>8</v>
      </c>
      <c r="H9398" s="33">
        <v>60</v>
      </c>
      <c r="I9398" s="33">
        <v>15.26</v>
      </c>
      <c r="J9398" s="33">
        <v>19.559999999999999</v>
      </c>
      <c r="K9398" s="37">
        <v>1708</v>
      </c>
      <c r="L9398" s="35">
        <v>1.5203811475409836</v>
      </c>
      <c r="M9398" s="33"/>
      <c r="N9398" s="33">
        <v>370.97300000000001</v>
      </c>
      <c r="O9398" s="33">
        <v>151.047</v>
      </c>
      <c r="P9398" s="33">
        <v>15.949</v>
      </c>
      <c r="Q9398" s="33">
        <v>48.084000000000003</v>
      </c>
      <c r="R9398" s="33">
        <v>10.894</v>
      </c>
      <c r="S9398" s="33"/>
      <c r="T9398" s="33"/>
      <c r="U9398" s="33"/>
      <c r="V9398" s="33"/>
      <c r="W9398" s="33"/>
      <c r="Y9398" s="33">
        <v>1.4810000000000001</v>
      </c>
      <c r="Z9398" s="33">
        <v>0.95699999999999996</v>
      </c>
      <c r="AA9398" s="33">
        <v>1.4809999999999999</v>
      </c>
      <c r="AB9398" s="33">
        <v>7.8410000000000002</v>
      </c>
      <c r="AC9398" s="33">
        <v>7.9889999999999999</v>
      </c>
      <c r="AD9398" s="33"/>
      <c r="AE9398" s="33"/>
      <c r="AF9398" s="33">
        <v>40.722999999999999</v>
      </c>
      <c r="AG9398" s="33"/>
      <c r="AH9398" s="33"/>
      <c r="AI9398" s="33"/>
      <c r="AJ9398" s="33" t="s">
        <v>413</v>
      </c>
      <c r="AK9398" s="36">
        <v>29.57</v>
      </c>
      <c r="AL9398" s="36">
        <v>103</v>
      </c>
      <c r="AM9398" s="33">
        <v>3050</v>
      </c>
      <c r="AN9398" s="37"/>
      <c r="AP9398" s="33"/>
      <c r="AQ9398">
        <v>80518</v>
      </c>
      <c r="AR9398" s="33" t="s">
        <v>1803</v>
      </c>
    </row>
    <row r="9399" spans="1:44" x14ac:dyDescent="0.25">
      <c r="A9399" s="33">
        <v>11287</v>
      </c>
      <c r="B9399" s="33" t="s">
        <v>1082</v>
      </c>
      <c r="C9399" s="33">
        <v>103</v>
      </c>
      <c r="D9399" s="33" t="s">
        <v>1025</v>
      </c>
      <c r="E9399" s="33"/>
      <c r="F9399" s="33" t="s">
        <v>864</v>
      </c>
      <c r="G9399" s="34">
        <v>6</v>
      </c>
      <c r="H9399" s="33">
        <v>125</v>
      </c>
      <c r="I9399" s="33">
        <v>31.86</v>
      </c>
      <c r="J9399" s="33">
        <v>50.78</v>
      </c>
      <c r="K9399" s="37">
        <v>209</v>
      </c>
      <c r="L9399" s="35">
        <v>0.87143792633015005</v>
      </c>
      <c r="M9399" s="33"/>
      <c r="N9399" s="33">
        <v>639</v>
      </c>
      <c r="O9399" s="33">
        <v>226.184</v>
      </c>
      <c r="P9399" s="33">
        <v>24.788</v>
      </c>
      <c r="Q9399" s="33">
        <v>34.229999999999997</v>
      </c>
      <c r="R9399" s="33">
        <v>5.81</v>
      </c>
      <c r="S9399" s="33"/>
      <c r="T9399" s="33"/>
      <c r="U9399" s="33"/>
      <c r="V9399" s="33"/>
      <c r="W9399" s="33"/>
      <c r="Y9399" s="33">
        <v>12.689</v>
      </c>
      <c r="Z9399" s="33">
        <v>8.5239999999999991</v>
      </c>
      <c r="AA9399" s="33">
        <v>12.689</v>
      </c>
      <c r="AB9399" s="33">
        <v>17.646000000000001</v>
      </c>
      <c r="AC9399" s="33">
        <v>18.013999999999999</v>
      </c>
      <c r="AD9399" s="33"/>
      <c r="AE9399" s="33"/>
      <c r="AF9399" s="33">
        <v>6.6970000000000001</v>
      </c>
      <c r="AG9399" s="33"/>
      <c r="AH9399" s="33"/>
      <c r="AI9399" s="33"/>
      <c r="AJ9399" s="33" t="s">
        <v>413</v>
      </c>
      <c r="AK9399" s="36">
        <v>29.57</v>
      </c>
      <c r="AL9399" s="36">
        <v>103</v>
      </c>
      <c r="AM9399" s="33">
        <v>3050</v>
      </c>
      <c r="AN9399" s="37"/>
      <c r="AP9399" s="33"/>
      <c r="AQ9399">
        <v>80518</v>
      </c>
      <c r="AR9399" s="33" t="s">
        <v>1803</v>
      </c>
    </row>
    <row r="9400" spans="1:44" x14ac:dyDescent="0.25">
      <c r="A9400" s="33">
        <v>11288</v>
      </c>
      <c r="B9400" s="33" t="s">
        <v>992</v>
      </c>
      <c r="C9400" s="33">
        <v>124</v>
      </c>
      <c r="D9400" s="33" t="s">
        <v>845</v>
      </c>
      <c r="E9400" s="33"/>
      <c r="F9400" s="33" t="s">
        <v>864</v>
      </c>
      <c r="G9400" s="34">
        <v>6</v>
      </c>
      <c r="H9400" s="33">
        <v>16</v>
      </c>
      <c r="I9400" s="33">
        <v>7</v>
      </c>
      <c r="J9400" s="33">
        <v>7.7</v>
      </c>
      <c r="K9400" s="37">
        <v>1700</v>
      </c>
      <c r="L9400" s="35">
        <v>0.60536363636363633</v>
      </c>
      <c r="M9400" s="33"/>
      <c r="N9400" s="33">
        <v>26.635999999999999</v>
      </c>
      <c r="O9400" s="33">
        <v>16.829999999999998</v>
      </c>
      <c r="P9400" s="33">
        <v>1.2749999999999999</v>
      </c>
      <c r="Q9400" s="33">
        <v>8.7210000000000001</v>
      </c>
      <c r="R9400" s="33">
        <v>3.06</v>
      </c>
      <c r="S9400" s="33"/>
      <c r="T9400" s="33"/>
      <c r="U9400" s="33"/>
      <c r="V9400" s="33"/>
      <c r="W9400" s="33"/>
      <c r="Y9400" s="33"/>
      <c r="Z9400" s="33"/>
      <c r="AA9400" s="33"/>
      <c r="AB9400" s="33"/>
      <c r="AC9400" s="33"/>
      <c r="AD9400" s="33"/>
      <c r="AE9400" s="33"/>
      <c r="AF9400" s="33"/>
      <c r="AG9400" s="33"/>
      <c r="AH9400" s="33"/>
      <c r="AI9400" s="33"/>
      <c r="AJ9400" s="33" t="s">
        <v>413</v>
      </c>
      <c r="AK9400" s="36">
        <v>29.78</v>
      </c>
      <c r="AL9400" s="36">
        <v>92.86</v>
      </c>
      <c r="AM9400" s="33">
        <v>3560</v>
      </c>
      <c r="AN9400" s="37"/>
      <c r="AO9400" s="33">
        <v>1</v>
      </c>
      <c r="AP9400" s="33"/>
      <c r="AQ9400">
        <v>81017</v>
      </c>
      <c r="AR9400" s="33" t="s">
        <v>1804</v>
      </c>
    </row>
    <row r="9401" spans="1:44" x14ac:dyDescent="0.25">
      <c r="A9401" s="33">
        <v>11289</v>
      </c>
      <c r="B9401" s="33" t="s">
        <v>991</v>
      </c>
      <c r="C9401" s="33">
        <v>180</v>
      </c>
      <c r="D9401" s="33" t="s">
        <v>851</v>
      </c>
      <c r="E9401" s="33"/>
      <c r="F9401" s="33" t="s">
        <v>859</v>
      </c>
      <c r="G9401" s="34">
        <v>5</v>
      </c>
      <c r="H9401" s="33">
        <v>16</v>
      </c>
      <c r="I9401" s="33">
        <v>7.95</v>
      </c>
      <c r="J9401" s="33">
        <v>8.2899999999999991</v>
      </c>
      <c r="K9401" s="37">
        <v>3482</v>
      </c>
      <c r="L9401" s="35">
        <v>1.0624173776967931</v>
      </c>
      <c r="M9401" s="33"/>
      <c r="N9401" s="33">
        <v>100.50700000000001</v>
      </c>
      <c r="O9401" s="33">
        <v>49.54</v>
      </c>
      <c r="P9401" s="33">
        <v>5.12</v>
      </c>
      <c r="Q9401" s="33">
        <v>7.8600000000000012</v>
      </c>
      <c r="R9401" s="33">
        <v>3.02</v>
      </c>
      <c r="S9401" s="33"/>
      <c r="T9401" s="33"/>
      <c r="U9401" s="33"/>
      <c r="V9401" s="33"/>
      <c r="W9401" s="33"/>
      <c r="Y9401" s="33"/>
      <c r="Z9401" s="33"/>
      <c r="AA9401" s="33"/>
      <c r="AB9401" s="33"/>
      <c r="AC9401" s="33"/>
      <c r="AD9401" s="33"/>
      <c r="AE9401" s="33"/>
      <c r="AF9401" s="33"/>
      <c r="AG9401" s="33"/>
      <c r="AH9401" s="33"/>
      <c r="AI9401" s="33"/>
      <c r="AJ9401" s="33" t="s">
        <v>413</v>
      </c>
      <c r="AK9401" s="36">
        <v>41.92</v>
      </c>
      <c r="AL9401" s="36">
        <v>124.1</v>
      </c>
      <c r="AM9401" s="33">
        <v>124</v>
      </c>
      <c r="AN9401" s="33"/>
      <c r="AP9401" s="33"/>
      <c r="AQ9401">
        <v>80426</v>
      </c>
      <c r="AR9401" s="33" t="s">
        <v>1805</v>
      </c>
    </row>
    <row r="9402" spans="1:44" x14ac:dyDescent="0.25">
      <c r="A9402" s="33">
        <v>11290</v>
      </c>
      <c r="B9402" s="33" t="s">
        <v>991</v>
      </c>
      <c r="C9402" s="33">
        <v>101</v>
      </c>
      <c r="D9402" s="33" t="s">
        <v>851</v>
      </c>
      <c r="E9402" s="33"/>
      <c r="F9402" s="33" t="s">
        <v>859</v>
      </c>
      <c r="G9402" s="34">
        <v>6</v>
      </c>
      <c r="H9402" s="33">
        <v>26.4</v>
      </c>
      <c r="I9402" s="33">
        <v>10.93</v>
      </c>
      <c r="J9402" s="33">
        <v>12.08</v>
      </c>
      <c r="K9402" s="37">
        <v>2452</v>
      </c>
      <c r="L9402" s="35">
        <v>1.385235079400942</v>
      </c>
      <c r="M9402" s="33"/>
      <c r="N9402" s="33">
        <v>206.61600000000001</v>
      </c>
      <c r="O9402" s="33">
        <v>85.91</v>
      </c>
      <c r="P9402" s="33">
        <v>8.76</v>
      </c>
      <c r="Q9402" s="33">
        <v>14.73</v>
      </c>
      <c r="R9402" s="33">
        <v>5.48</v>
      </c>
      <c r="S9402" s="33"/>
      <c r="T9402" s="33"/>
      <c r="U9402" s="33"/>
      <c r="V9402" s="33"/>
      <c r="W9402" s="33"/>
      <c r="Y9402" s="33"/>
      <c r="Z9402" s="33"/>
      <c r="AA9402" s="33"/>
      <c r="AB9402" s="33"/>
      <c r="AC9402" s="33"/>
      <c r="AD9402" s="33"/>
      <c r="AE9402" s="33"/>
      <c r="AF9402" s="33"/>
      <c r="AG9402" s="33"/>
      <c r="AH9402" s="33"/>
      <c r="AI9402" s="33"/>
      <c r="AJ9402" s="33" t="s">
        <v>413</v>
      </c>
      <c r="AK9402" s="36">
        <v>41.92</v>
      </c>
      <c r="AL9402" s="36">
        <v>124.1</v>
      </c>
      <c r="AM9402" s="33">
        <v>124</v>
      </c>
      <c r="AN9402" s="33"/>
      <c r="AP9402" s="33"/>
      <c r="AQ9402">
        <v>80426</v>
      </c>
      <c r="AR9402" s="33" t="s">
        <v>1805</v>
      </c>
    </row>
    <row r="9403" spans="1:44" x14ac:dyDescent="0.25">
      <c r="A9403" s="33">
        <v>11291</v>
      </c>
      <c r="B9403" s="33" t="s">
        <v>991</v>
      </c>
      <c r="C9403" s="33">
        <v>101</v>
      </c>
      <c r="D9403" s="33" t="s">
        <v>851</v>
      </c>
      <c r="E9403" s="33"/>
      <c r="F9403" s="33" t="s">
        <v>859</v>
      </c>
      <c r="G9403" s="34">
        <v>5</v>
      </c>
      <c r="H9403" s="33">
        <v>31</v>
      </c>
      <c r="I9403" s="33">
        <v>14</v>
      </c>
      <c r="J9403" s="33">
        <v>16.16</v>
      </c>
      <c r="K9403" s="37">
        <v>1248</v>
      </c>
      <c r="L9403" s="35">
        <v>1.0753111235420754</v>
      </c>
      <c r="M9403" s="33"/>
      <c r="N9403" s="33">
        <v>241.054</v>
      </c>
      <c r="O9403" s="33">
        <v>119.51</v>
      </c>
      <c r="P9403" s="33">
        <v>11.72</v>
      </c>
      <c r="Q9403" s="33">
        <v>22.07</v>
      </c>
      <c r="R9403" s="33">
        <v>7.97</v>
      </c>
      <c r="S9403" s="33"/>
      <c r="T9403" s="33"/>
      <c r="U9403" s="33"/>
      <c r="V9403" s="33"/>
      <c r="W9403" s="33"/>
      <c r="Y9403" s="33"/>
      <c r="Z9403" s="33"/>
      <c r="AA9403" s="33"/>
      <c r="AB9403" s="33"/>
      <c r="AC9403" s="33"/>
      <c r="AD9403" s="33"/>
      <c r="AE9403" s="33"/>
      <c r="AF9403" s="33"/>
      <c r="AG9403" s="33"/>
      <c r="AH9403" s="33"/>
      <c r="AI9403" s="33"/>
      <c r="AJ9403" s="33" t="s">
        <v>413</v>
      </c>
      <c r="AK9403" s="36">
        <v>41.92</v>
      </c>
      <c r="AL9403" s="36">
        <v>124.1</v>
      </c>
      <c r="AM9403" s="33">
        <v>124</v>
      </c>
      <c r="AN9403" s="33"/>
      <c r="AP9403" s="33"/>
      <c r="AQ9403">
        <v>80426</v>
      </c>
      <c r="AR9403" s="33" t="s">
        <v>1805</v>
      </c>
    </row>
    <row r="9404" spans="1:44" x14ac:dyDescent="0.25">
      <c r="A9404" s="33">
        <v>11292</v>
      </c>
      <c r="B9404" s="33" t="s">
        <v>991</v>
      </c>
      <c r="C9404" s="33">
        <v>101</v>
      </c>
      <c r="D9404" s="33" t="s">
        <v>851</v>
      </c>
      <c r="E9404" s="33"/>
      <c r="F9404" s="33" t="s">
        <v>859</v>
      </c>
      <c r="G9404" s="34">
        <v>6</v>
      </c>
      <c r="H9404" s="33">
        <v>41.8</v>
      </c>
      <c r="I9404" s="33">
        <v>15.19</v>
      </c>
      <c r="J9404" s="33">
        <v>19.16</v>
      </c>
      <c r="K9404" s="37">
        <v>1159</v>
      </c>
      <c r="L9404" s="35">
        <v>1.4009684611469522</v>
      </c>
      <c r="M9404" s="33"/>
      <c r="N9404" s="33">
        <v>341.44600000000003</v>
      </c>
      <c r="O9404" s="33">
        <v>150.91</v>
      </c>
      <c r="P9404" s="33">
        <v>14.53</v>
      </c>
      <c r="Q9404" s="33">
        <v>28.879999999999995</v>
      </c>
      <c r="R9404" s="33">
        <v>10.28</v>
      </c>
      <c r="S9404" s="33"/>
      <c r="T9404" s="33"/>
      <c r="U9404" s="33"/>
      <c r="V9404" s="33"/>
      <c r="W9404" s="33"/>
      <c r="Y9404" s="33"/>
      <c r="Z9404" s="33"/>
      <c r="AA9404" s="33"/>
      <c r="AB9404" s="33"/>
      <c r="AC9404" s="33"/>
      <c r="AD9404" s="33"/>
      <c r="AE9404" s="33"/>
      <c r="AF9404" s="33"/>
      <c r="AG9404" s="33"/>
      <c r="AH9404" s="33"/>
      <c r="AI9404" s="33"/>
      <c r="AJ9404" s="33" t="s">
        <v>413</v>
      </c>
      <c r="AK9404" s="36">
        <v>41.92</v>
      </c>
      <c r="AL9404" s="36">
        <v>124.1</v>
      </c>
      <c r="AM9404" s="33">
        <v>124</v>
      </c>
      <c r="AN9404" s="33"/>
      <c r="AP9404" s="33"/>
      <c r="AQ9404">
        <v>80426</v>
      </c>
      <c r="AR9404" s="33" t="s">
        <v>1805</v>
      </c>
    </row>
    <row r="9405" spans="1:44" x14ac:dyDescent="0.25">
      <c r="A9405" s="33">
        <v>11293</v>
      </c>
      <c r="B9405" s="33" t="s">
        <v>991</v>
      </c>
      <c r="C9405" s="33">
        <v>101</v>
      </c>
      <c r="D9405" s="33" t="s">
        <v>851</v>
      </c>
      <c r="E9405" s="33"/>
      <c r="F9405" s="33" t="s">
        <v>859</v>
      </c>
      <c r="G9405" s="34">
        <v>7</v>
      </c>
      <c r="H9405" s="33">
        <v>50</v>
      </c>
      <c r="I9405" s="33">
        <v>16.47</v>
      </c>
      <c r="J9405" s="33">
        <v>22.52</v>
      </c>
      <c r="K9405" s="37">
        <v>843</v>
      </c>
      <c r="L9405" s="35">
        <v>1.3991901176475932</v>
      </c>
      <c r="M9405" s="33"/>
      <c r="N9405" s="33">
        <v>372.00400000000002</v>
      </c>
      <c r="O9405" s="33">
        <v>161.4</v>
      </c>
      <c r="P9405" s="33">
        <v>15.3</v>
      </c>
      <c r="Q9405" s="33">
        <v>31.82</v>
      </c>
      <c r="R9405" s="33">
        <v>11.19</v>
      </c>
      <c r="S9405" s="33"/>
      <c r="T9405" s="33"/>
      <c r="U9405" s="33"/>
      <c r="V9405" s="33"/>
      <c r="W9405" s="33"/>
      <c r="Y9405" s="33"/>
      <c r="Z9405" s="33"/>
      <c r="AA9405" s="33"/>
      <c r="AB9405" s="33"/>
      <c r="AC9405" s="33"/>
      <c r="AD9405" s="33"/>
      <c r="AE9405" s="33"/>
      <c r="AF9405" s="33"/>
      <c r="AG9405" s="33"/>
      <c r="AH9405" s="33"/>
      <c r="AI9405" s="33"/>
      <c r="AJ9405" s="33" t="s">
        <v>413</v>
      </c>
      <c r="AK9405" s="36">
        <v>41.92</v>
      </c>
      <c r="AL9405" s="36">
        <v>124.1</v>
      </c>
      <c r="AM9405" s="33">
        <v>124</v>
      </c>
      <c r="AN9405" s="33"/>
      <c r="AP9405" s="33"/>
      <c r="AQ9405">
        <v>80426</v>
      </c>
      <c r="AR9405" s="33" t="s">
        <v>1805</v>
      </c>
    </row>
    <row r="9406" spans="1:44" x14ac:dyDescent="0.25">
      <c r="A9406" s="33">
        <v>11294</v>
      </c>
      <c r="B9406" s="33" t="s">
        <v>991</v>
      </c>
      <c r="C9406" s="33">
        <v>101</v>
      </c>
      <c r="D9406" s="33" t="s">
        <v>851</v>
      </c>
      <c r="E9406" s="33"/>
      <c r="F9406" s="33" t="s">
        <v>859</v>
      </c>
      <c r="G9406" s="34">
        <v>8</v>
      </c>
      <c r="H9406" s="33">
        <v>17.399999999999999</v>
      </c>
      <c r="I9406" s="33">
        <v>3.99</v>
      </c>
      <c r="J9406" s="33">
        <v>6.26</v>
      </c>
      <c r="K9406" s="37">
        <v>3472</v>
      </c>
      <c r="L9406" s="35">
        <v>0.83447073932015337</v>
      </c>
      <c r="M9406" s="33"/>
      <c r="N9406" s="33">
        <v>28.681000000000001</v>
      </c>
      <c r="O9406" s="33">
        <v>12.26</v>
      </c>
      <c r="P9406" s="33">
        <v>1.47</v>
      </c>
      <c r="Q9406" s="33">
        <v>5.5500000000000007</v>
      </c>
      <c r="R9406" s="33">
        <v>3.09</v>
      </c>
      <c r="S9406" s="33"/>
      <c r="T9406" s="33"/>
      <c r="U9406" s="33"/>
      <c r="V9406" s="33"/>
      <c r="W9406" s="33"/>
      <c r="Y9406" s="33"/>
      <c r="Z9406" s="33"/>
      <c r="AA9406" s="33"/>
      <c r="AB9406" s="33"/>
      <c r="AC9406" s="33"/>
      <c r="AD9406" s="33"/>
      <c r="AE9406" s="33"/>
      <c r="AF9406" s="33"/>
      <c r="AG9406" s="33"/>
      <c r="AH9406" s="33"/>
      <c r="AI9406" s="33"/>
      <c r="AJ9406" s="33" t="s">
        <v>413</v>
      </c>
      <c r="AK9406" s="36">
        <v>41.22</v>
      </c>
      <c r="AL9406" s="36">
        <v>121.86</v>
      </c>
      <c r="AM9406" s="33">
        <v>231</v>
      </c>
      <c r="AN9406" s="33"/>
      <c r="AP9406" s="33"/>
      <c r="AQ9406">
        <v>80430</v>
      </c>
      <c r="AR9406" s="33" t="s">
        <v>1805</v>
      </c>
    </row>
    <row r="9407" spans="1:44" x14ac:dyDescent="0.25">
      <c r="A9407" s="33">
        <v>11295</v>
      </c>
      <c r="B9407" s="33" t="s">
        <v>991</v>
      </c>
      <c r="C9407" s="33">
        <v>101</v>
      </c>
      <c r="D9407" s="33" t="s">
        <v>851</v>
      </c>
      <c r="E9407" s="33"/>
      <c r="F9407" s="33" t="s">
        <v>859</v>
      </c>
      <c r="G9407" s="34">
        <v>9</v>
      </c>
      <c r="H9407" s="33">
        <v>25</v>
      </c>
      <c r="I9407" s="33">
        <v>4.95</v>
      </c>
      <c r="J9407" s="33">
        <v>7.43</v>
      </c>
      <c r="K9407" s="37">
        <v>3200</v>
      </c>
      <c r="L9407" s="35">
        <v>0.94824321412468504</v>
      </c>
      <c r="M9407" s="33"/>
      <c r="N9407" s="33">
        <v>46.198</v>
      </c>
      <c r="O9407" s="33">
        <v>20.399999999999999</v>
      </c>
      <c r="P9407" s="33">
        <v>2.37</v>
      </c>
      <c r="Q9407" s="33">
        <v>7.81</v>
      </c>
      <c r="R9407" s="33">
        <v>4.4400000000000004</v>
      </c>
      <c r="S9407" s="33"/>
      <c r="T9407" s="33"/>
      <c r="U9407" s="33"/>
      <c r="V9407" s="33"/>
      <c r="W9407" s="33"/>
      <c r="Y9407" s="33"/>
      <c r="Z9407" s="33"/>
      <c r="AA9407" s="33"/>
      <c r="AB9407" s="33"/>
      <c r="AC9407" s="33"/>
      <c r="AD9407" s="33"/>
      <c r="AE9407" s="33"/>
      <c r="AF9407" s="33"/>
      <c r="AG9407" s="33"/>
      <c r="AH9407" s="33"/>
      <c r="AI9407" s="33"/>
      <c r="AJ9407" s="33" t="s">
        <v>413</v>
      </c>
      <c r="AK9407" s="36">
        <v>41.22</v>
      </c>
      <c r="AL9407" s="36">
        <v>121.86</v>
      </c>
      <c r="AM9407" s="33">
        <v>231</v>
      </c>
      <c r="AN9407" s="33"/>
      <c r="AP9407" s="33"/>
      <c r="AQ9407">
        <v>80430</v>
      </c>
      <c r="AR9407" s="33" t="s">
        <v>1805</v>
      </c>
    </row>
    <row r="9408" spans="1:44" x14ac:dyDescent="0.25">
      <c r="A9408" s="33">
        <v>11296</v>
      </c>
      <c r="B9408" s="33" t="s">
        <v>991</v>
      </c>
      <c r="C9408" s="33">
        <v>101</v>
      </c>
      <c r="D9408" s="33" t="s">
        <v>851</v>
      </c>
      <c r="E9408" s="33"/>
      <c r="F9408" s="33" t="s">
        <v>859</v>
      </c>
      <c r="G9408" s="34">
        <v>9</v>
      </c>
      <c r="H9408" s="33">
        <v>30.7</v>
      </c>
      <c r="I9408" s="33">
        <v>6.69</v>
      </c>
      <c r="J9408" s="33">
        <v>10.119999999999999</v>
      </c>
      <c r="K9408" s="37">
        <v>2430</v>
      </c>
      <c r="L9408" s="35">
        <v>1.1893112645303836</v>
      </c>
      <c r="M9408" s="33"/>
      <c r="N9408" s="33">
        <v>87.96</v>
      </c>
      <c r="O9408" s="33">
        <v>40.57</v>
      </c>
      <c r="P9408" s="33">
        <v>4.5599999999999996</v>
      </c>
      <c r="Q9408" s="33">
        <v>12.829999999999998</v>
      </c>
      <c r="R9408" s="33">
        <v>7.53</v>
      </c>
      <c r="S9408" s="33"/>
      <c r="T9408" s="33"/>
      <c r="U9408" s="33"/>
      <c r="V9408" s="33"/>
      <c r="W9408" s="33"/>
      <c r="Y9408" s="33"/>
      <c r="Z9408" s="33"/>
      <c r="AA9408" s="33"/>
      <c r="AB9408" s="33"/>
      <c r="AC9408" s="33"/>
      <c r="AD9408" s="33"/>
      <c r="AE9408" s="33"/>
      <c r="AF9408" s="33"/>
      <c r="AG9408" s="33"/>
      <c r="AH9408" s="33"/>
      <c r="AI9408" s="33"/>
      <c r="AJ9408" s="33" t="s">
        <v>413</v>
      </c>
      <c r="AK9408" s="36">
        <v>41.22</v>
      </c>
      <c r="AL9408" s="36">
        <v>121.86</v>
      </c>
      <c r="AM9408" s="33">
        <v>231</v>
      </c>
      <c r="AN9408" s="33"/>
      <c r="AP9408" s="33"/>
      <c r="AQ9408">
        <v>80430</v>
      </c>
      <c r="AR9408" s="33" t="s">
        <v>1805</v>
      </c>
    </row>
    <row r="9409" spans="1:44" x14ac:dyDescent="0.25">
      <c r="A9409" s="33">
        <v>11297</v>
      </c>
      <c r="B9409" s="33" t="s">
        <v>991</v>
      </c>
      <c r="C9409" s="33">
        <v>101</v>
      </c>
      <c r="D9409" s="33" t="s">
        <v>851</v>
      </c>
      <c r="E9409" s="33"/>
      <c r="F9409" s="33" t="s">
        <v>859</v>
      </c>
      <c r="G9409" s="34">
        <v>8</v>
      </c>
      <c r="H9409" s="33">
        <v>19</v>
      </c>
      <c r="I9409" s="33">
        <v>5.34</v>
      </c>
      <c r="J9409" s="33">
        <v>8.15</v>
      </c>
      <c r="K9409" s="37">
        <v>1700</v>
      </c>
      <c r="L9409" s="35">
        <v>0.6085527649441852</v>
      </c>
      <c r="M9409" s="33"/>
      <c r="N9409" s="33">
        <v>31.856000000000002</v>
      </c>
      <c r="O9409" s="33">
        <v>15.13</v>
      </c>
      <c r="P9409" s="33">
        <v>2.76</v>
      </c>
      <c r="Q9409" s="33">
        <v>5.76</v>
      </c>
      <c r="R9409" s="33">
        <v>2.2400000000000002</v>
      </c>
      <c r="S9409" s="33"/>
      <c r="T9409" s="33"/>
      <c r="U9409" s="33"/>
      <c r="V9409" s="33"/>
      <c r="W9409" s="33"/>
      <c r="Y9409" s="33"/>
      <c r="Z9409" s="33"/>
      <c r="AA9409" s="33"/>
      <c r="AB9409" s="33"/>
      <c r="AC9409" s="33"/>
      <c r="AD9409" s="33"/>
      <c r="AE9409" s="33"/>
      <c r="AF9409" s="33"/>
      <c r="AG9409" s="33"/>
      <c r="AH9409" s="33"/>
      <c r="AI9409" s="33"/>
      <c r="AJ9409" s="33" t="s">
        <v>413</v>
      </c>
      <c r="AK9409" s="36">
        <v>36.26</v>
      </c>
      <c r="AL9409" s="36">
        <v>117.11</v>
      </c>
      <c r="AM9409" s="33">
        <v>283</v>
      </c>
      <c r="AN9409" s="33"/>
      <c r="AP9409" s="33"/>
      <c r="AQ9409">
        <v>80424</v>
      </c>
      <c r="AR9409" s="33" t="s">
        <v>1805</v>
      </c>
    </row>
    <row r="9410" spans="1:44" x14ac:dyDescent="0.25">
      <c r="A9410" s="33">
        <v>11298</v>
      </c>
      <c r="B9410" s="33" t="s">
        <v>991</v>
      </c>
      <c r="C9410" s="33">
        <v>101</v>
      </c>
      <c r="D9410" s="33" t="s">
        <v>851</v>
      </c>
      <c r="E9410" s="33"/>
      <c r="F9410" s="33" t="s">
        <v>859</v>
      </c>
      <c r="G9410" s="34">
        <v>8</v>
      </c>
      <c r="H9410" s="33">
        <v>24.9</v>
      </c>
      <c r="I9410" s="33">
        <v>6.57</v>
      </c>
      <c r="J9410" s="33">
        <v>11.09</v>
      </c>
      <c r="K9410" s="37">
        <v>1557</v>
      </c>
      <c r="L9410" s="35">
        <v>0.94316041701257025</v>
      </c>
      <c r="M9410" s="33"/>
      <c r="N9410" s="33">
        <v>66.466999999999999</v>
      </c>
      <c r="O9410" s="33">
        <v>34.43</v>
      </c>
      <c r="P9410" s="33">
        <v>5.92</v>
      </c>
      <c r="Q9410" s="33">
        <v>14.060000000000002</v>
      </c>
      <c r="R9410" s="33">
        <v>4.7</v>
      </c>
      <c r="S9410" s="33"/>
      <c r="T9410" s="33"/>
      <c r="U9410" s="33"/>
      <c r="V9410" s="33"/>
      <c r="W9410" s="33"/>
      <c r="Y9410" s="33"/>
      <c r="Z9410" s="33"/>
      <c r="AA9410" s="33"/>
      <c r="AB9410" s="33"/>
      <c r="AC9410" s="33"/>
      <c r="AD9410" s="33"/>
      <c r="AE9410" s="33"/>
      <c r="AF9410" s="33"/>
      <c r="AG9410" s="33"/>
      <c r="AH9410" s="33"/>
      <c r="AI9410" s="33"/>
      <c r="AJ9410" s="33" t="s">
        <v>413</v>
      </c>
      <c r="AK9410" s="36">
        <v>36.26</v>
      </c>
      <c r="AL9410" s="36">
        <v>117.11</v>
      </c>
      <c r="AM9410" s="33">
        <v>283</v>
      </c>
      <c r="AN9410" s="33"/>
      <c r="AP9410" s="33"/>
      <c r="AQ9410">
        <v>80424</v>
      </c>
      <c r="AR9410" s="33" t="s">
        <v>1805</v>
      </c>
    </row>
    <row r="9411" spans="1:44" x14ac:dyDescent="0.25">
      <c r="A9411" s="33">
        <v>11299</v>
      </c>
      <c r="B9411" s="33" t="s">
        <v>991</v>
      </c>
      <c r="C9411" s="33">
        <v>101</v>
      </c>
      <c r="D9411" s="33" t="s">
        <v>851</v>
      </c>
      <c r="E9411" s="33"/>
      <c r="F9411" s="33" t="s">
        <v>859</v>
      </c>
      <c r="G9411" s="34">
        <v>9</v>
      </c>
      <c r="H9411" s="33">
        <v>24.4</v>
      </c>
      <c r="I9411" s="33">
        <v>6.22</v>
      </c>
      <c r="J9411" s="33">
        <v>9.32</v>
      </c>
      <c r="K9411" s="37">
        <v>2136</v>
      </c>
      <c r="L9411" s="35">
        <v>0.91171851069638676</v>
      </c>
      <c r="M9411" s="33"/>
      <c r="N9411" s="33">
        <v>60.97</v>
      </c>
      <c r="O9411" s="33">
        <v>34.6</v>
      </c>
      <c r="P9411" s="33">
        <v>4.16</v>
      </c>
      <c r="Q9411" s="33">
        <v>14.690000000000001</v>
      </c>
      <c r="R9411" s="33">
        <v>7.54</v>
      </c>
      <c r="S9411" s="33"/>
      <c r="T9411" s="33"/>
      <c r="U9411" s="33"/>
      <c r="V9411" s="33"/>
      <c r="W9411" s="33"/>
      <c r="Y9411" s="33"/>
      <c r="Z9411" s="33"/>
      <c r="AA9411" s="33"/>
      <c r="AB9411" s="33"/>
      <c r="AC9411" s="33"/>
      <c r="AD9411" s="33"/>
      <c r="AE9411" s="33"/>
      <c r="AF9411" s="33"/>
      <c r="AG9411" s="33"/>
      <c r="AH9411" s="33"/>
      <c r="AI9411" s="33"/>
      <c r="AJ9411" s="33" t="s">
        <v>413</v>
      </c>
      <c r="AK9411" s="36">
        <v>35.06</v>
      </c>
      <c r="AL9411" s="36">
        <v>108.82</v>
      </c>
      <c r="AM9411" s="33">
        <v>1188</v>
      </c>
      <c r="AN9411" s="33"/>
      <c r="AP9411" s="33"/>
      <c r="AQ9411">
        <v>80411</v>
      </c>
      <c r="AR9411" s="33" t="s">
        <v>1805</v>
      </c>
    </row>
    <row r="9412" spans="1:44" x14ac:dyDescent="0.25">
      <c r="A9412" s="33">
        <v>11300</v>
      </c>
      <c r="B9412" s="33" t="s">
        <v>991</v>
      </c>
      <c r="C9412" s="33">
        <v>101</v>
      </c>
      <c r="D9412" s="33" t="s">
        <v>851</v>
      </c>
      <c r="E9412" s="33"/>
      <c r="F9412" s="33" t="s">
        <v>859</v>
      </c>
      <c r="G9412" s="34">
        <v>7</v>
      </c>
      <c r="H9412" s="33">
        <v>32.5</v>
      </c>
      <c r="I9412" s="33">
        <v>10.63</v>
      </c>
      <c r="J9412" s="33">
        <v>13.01</v>
      </c>
      <c r="K9412" s="37">
        <v>1065</v>
      </c>
      <c r="L9412" s="35">
        <v>0.71674582228981143</v>
      </c>
      <c r="M9412" s="33"/>
      <c r="N9412" s="33">
        <v>101.23399999999999</v>
      </c>
      <c r="O9412" s="33">
        <v>47.77</v>
      </c>
      <c r="P9412" s="33">
        <v>6.12</v>
      </c>
      <c r="Q9412" s="33">
        <v>16.41</v>
      </c>
      <c r="R9412" s="33">
        <v>5.68</v>
      </c>
      <c r="S9412" s="33"/>
      <c r="T9412" s="33"/>
      <c r="U9412" s="33"/>
      <c r="V9412" s="33"/>
      <c r="W9412" s="33"/>
      <c r="Y9412" s="33"/>
      <c r="Z9412" s="33"/>
      <c r="AA9412" s="33"/>
      <c r="AB9412" s="33"/>
      <c r="AC9412" s="33"/>
      <c r="AD9412" s="33"/>
      <c r="AE9412" s="33"/>
      <c r="AF9412" s="33"/>
      <c r="AG9412" s="33"/>
      <c r="AH9412" s="33"/>
      <c r="AI9412" s="33"/>
      <c r="AJ9412" s="33" t="s">
        <v>413</v>
      </c>
      <c r="AK9412" s="36">
        <v>35.06</v>
      </c>
      <c r="AL9412" s="36">
        <v>108.82</v>
      </c>
      <c r="AM9412" s="33">
        <v>1188</v>
      </c>
      <c r="AN9412" s="33"/>
      <c r="AP9412" s="33"/>
      <c r="AQ9412">
        <v>80411</v>
      </c>
      <c r="AR9412" s="33" t="s">
        <v>1805</v>
      </c>
    </row>
    <row r="9413" spans="1:44" x14ac:dyDescent="0.25">
      <c r="A9413" s="33">
        <v>11301</v>
      </c>
      <c r="B9413" s="33" t="s">
        <v>991</v>
      </c>
      <c r="C9413" s="33">
        <v>101</v>
      </c>
      <c r="D9413" s="33" t="s">
        <v>851</v>
      </c>
      <c r="E9413" s="33"/>
      <c r="F9413" s="33" t="s">
        <v>859</v>
      </c>
      <c r="G9413" s="34">
        <v>7</v>
      </c>
      <c r="H9413" s="33">
        <v>43.7</v>
      </c>
      <c r="I9413" s="33">
        <v>13.06</v>
      </c>
      <c r="J9413" s="33">
        <v>16.28</v>
      </c>
      <c r="K9413" s="37">
        <v>799</v>
      </c>
      <c r="L9413" s="35">
        <v>0.76606125114612211</v>
      </c>
      <c r="M9413" s="33"/>
      <c r="N9413" s="33">
        <v>146.113</v>
      </c>
      <c r="O9413" s="33">
        <v>60.92</v>
      </c>
      <c r="P9413" s="33">
        <v>7.12</v>
      </c>
      <c r="Q9413" s="33">
        <v>20.060000000000002</v>
      </c>
      <c r="R9413" s="33">
        <v>5.35</v>
      </c>
      <c r="S9413" s="33"/>
      <c r="T9413" s="33"/>
      <c r="U9413" s="33"/>
      <c r="V9413" s="33"/>
      <c r="W9413" s="33"/>
      <c r="Y9413" s="33"/>
      <c r="Z9413" s="33"/>
      <c r="AA9413" s="33"/>
      <c r="AB9413" s="33"/>
      <c r="AC9413" s="33"/>
      <c r="AD9413" s="33"/>
      <c r="AE9413" s="33"/>
      <c r="AF9413" s="33"/>
      <c r="AG9413" s="33"/>
      <c r="AH9413" s="33"/>
      <c r="AI9413" s="33"/>
      <c r="AJ9413" s="33" t="s">
        <v>413</v>
      </c>
      <c r="AK9413" s="36">
        <v>35.06</v>
      </c>
      <c r="AL9413" s="36">
        <v>108.82</v>
      </c>
      <c r="AM9413" s="33">
        <v>1188</v>
      </c>
      <c r="AN9413" s="33"/>
      <c r="AP9413" s="33"/>
      <c r="AQ9413">
        <v>80411</v>
      </c>
      <c r="AR9413" s="33" t="s">
        <v>1805</v>
      </c>
    </row>
    <row r="9414" spans="1:44" x14ac:dyDescent="0.25">
      <c r="A9414" s="33">
        <v>11302</v>
      </c>
      <c r="B9414" s="33" t="s">
        <v>991</v>
      </c>
      <c r="C9414" s="33">
        <v>101</v>
      </c>
      <c r="D9414" s="33" t="s">
        <v>851</v>
      </c>
      <c r="E9414" s="33"/>
      <c r="F9414" s="33" t="s">
        <v>860</v>
      </c>
      <c r="G9414" s="34">
        <v>8</v>
      </c>
      <c r="H9414" s="33">
        <v>50.7</v>
      </c>
      <c r="I9414" s="33">
        <v>13.35</v>
      </c>
      <c r="J9414" s="33">
        <v>17.75</v>
      </c>
      <c r="K9414" s="37">
        <v>695</v>
      </c>
      <c r="L9414" s="35">
        <v>0.79911944340490704</v>
      </c>
      <c r="M9414" s="33"/>
      <c r="N9414" s="33">
        <v>154.43700000000001</v>
      </c>
      <c r="O9414" s="33">
        <v>67.28</v>
      </c>
      <c r="P9414" s="33">
        <v>7.54</v>
      </c>
      <c r="Q9414" s="33">
        <v>21.73</v>
      </c>
      <c r="R9414" s="33">
        <v>5.23</v>
      </c>
      <c r="S9414" s="33"/>
      <c r="T9414" s="33"/>
      <c r="U9414" s="33"/>
      <c r="V9414" s="33"/>
      <c r="W9414" s="33"/>
      <c r="Y9414" s="33"/>
      <c r="Z9414" s="33"/>
      <c r="AA9414" s="33"/>
      <c r="AB9414" s="33"/>
      <c r="AC9414" s="33"/>
      <c r="AD9414" s="33"/>
      <c r="AE9414" s="33"/>
      <c r="AF9414" s="33"/>
      <c r="AG9414" s="33"/>
      <c r="AH9414" s="33"/>
      <c r="AI9414" s="33"/>
      <c r="AJ9414" s="33" t="s">
        <v>413</v>
      </c>
      <c r="AK9414" s="36">
        <v>35.58</v>
      </c>
      <c r="AL9414" s="36">
        <v>109.26</v>
      </c>
      <c r="AM9414" s="33">
        <v>1591</v>
      </c>
      <c r="AN9414" s="33"/>
      <c r="AP9414" s="33"/>
      <c r="AQ9414">
        <v>80411</v>
      </c>
      <c r="AR9414" s="33" t="s">
        <v>1805</v>
      </c>
    </row>
    <row r="9415" spans="1:44" x14ac:dyDescent="0.25">
      <c r="A9415" s="33">
        <v>11303</v>
      </c>
      <c r="B9415" s="33" t="s">
        <v>991</v>
      </c>
      <c r="C9415" s="33">
        <v>101</v>
      </c>
      <c r="D9415" s="33" t="s">
        <v>851</v>
      </c>
      <c r="E9415" s="33"/>
      <c r="F9415" s="33" t="s">
        <v>860</v>
      </c>
      <c r="G9415" s="34">
        <v>8</v>
      </c>
      <c r="H9415" s="33">
        <v>60</v>
      </c>
      <c r="I9415" s="33">
        <v>15.29</v>
      </c>
      <c r="J9415" s="33">
        <v>28.27</v>
      </c>
      <c r="K9415" s="37">
        <v>520</v>
      </c>
      <c r="L9415" s="35">
        <v>1.4395705781176353</v>
      </c>
      <c r="M9415" s="33"/>
      <c r="N9415" s="33">
        <v>335.70100000000002</v>
      </c>
      <c r="O9415" s="33">
        <v>121.78</v>
      </c>
      <c r="P9415" s="33">
        <v>11.39</v>
      </c>
      <c r="Q9415" s="33">
        <v>36.14</v>
      </c>
      <c r="R9415" s="33">
        <v>5.33</v>
      </c>
      <c r="S9415" s="33"/>
      <c r="T9415" s="33"/>
      <c r="U9415" s="33"/>
      <c r="V9415" s="33"/>
      <c r="W9415" s="33"/>
      <c r="Y9415" s="33"/>
      <c r="Z9415" s="33"/>
      <c r="AA9415" s="33"/>
      <c r="AB9415" s="33"/>
      <c r="AC9415" s="33"/>
      <c r="AD9415" s="33"/>
      <c r="AE9415" s="33"/>
      <c r="AF9415" s="33"/>
      <c r="AG9415" s="33"/>
      <c r="AH9415" s="33"/>
      <c r="AI9415" s="33"/>
      <c r="AJ9415" s="33" t="s">
        <v>413</v>
      </c>
      <c r="AK9415" s="36">
        <v>35.58</v>
      </c>
      <c r="AL9415" s="36">
        <v>109.26</v>
      </c>
      <c r="AM9415" s="33">
        <v>1591</v>
      </c>
      <c r="AN9415" s="33"/>
      <c r="AP9415" s="33"/>
      <c r="AQ9415">
        <v>80411</v>
      </c>
      <c r="AR9415" s="33" t="s">
        <v>1805</v>
      </c>
    </row>
    <row r="9416" spans="1:44" x14ac:dyDescent="0.25">
      <c r="A9416" s="33">
        <v>11304</v>
      </c>
      <c r="B9416" s="33" t="s">
        <v>991</v>
      </c>
      <c r="C9416" s="33">
        <v>101</v>
      </c>
      <c r="D9416" s="33" t="s">
        <v>851</v>
      </c>
      <c r="E9416" s="33"/>
      <c r="F9416" s="33" t="s">
        <v>860</v>
      </c>
      <c r="G9416" s="34">
        <v>8</v>
      </c>
      <c r="H9416" s="33">
        <v>70</v>
      </c>
      <c r="I9416" s="33">
        <v>16.010000000000002</v>
      </c>
      <c r="J9416" s="33">
        <v>29.4</v>
      </c>
      <c r="K9416" s="37">
        <v>430</v>
      </c>
      <c r="L9416" s="35">
        <v>1.2660404846726767</v>
      </c>
      <c r="M9416" s="33"/>
      <c r="N9416" s="33">
        <v>314.37200000000001</v>
      </c>
      <c r="O9416" s="33">
        <v>132.63</v>
      </c>
      <c r="P9416" s="33">
        <v>12.58</v>
      </c>
      <c r="Q9416" s="33">
        <v>39.619999999999997</v>
      </c>
      <c r="R9416" s="33">
        <v>6.06</v>
      </c>
      <c r="S9416" s="33"/>
      <c r="T9416" s="33"/>
      <c r="U9416" s="33"/>
      <c r="V9416" s="33"/>
      <c r="W9416" s="33"/>
      <c r="Y9416" s="33"/>
      <c r="Z9416" s="33"/>
      <c r="AA9416" s="33"/>
      <c r="AB9416" s="33"/>
      <c r="AC9416" s="33"/>
      <c r="AD9416" s="33"/>
      <c r="AE9416" s="33"/>
      <c r="AF9416" s="33"/>
      <c r="AG9416" s="33"/>
      <c r="AH9416" s="33"/>
      <c r="AI9416" s="33"/>
      <c r="AJ9416" s="33" t="s">
        <v>413</v>
      </c>
      <c r="AK9416" s="36">
        <v>35.58</v>
      </c>
      <c r="AL9416" s="36">
        <v>109.26</v>
      </c>
      <c r="AM9416" s="33">
        <v>1591</v>
      </c>
      <c r="AN9416" s="33"/>
      <c r="AP9416" s="33"/>
      <c r="AQ9416">
        <v>80411</v>
      </c>
      <c r="AR9416" s="33" t="s">
        <v>1805</v>
      </c>
    </row>
    <row r="9417" spans="1:44" x14ac:dyDescent="0.25">
      <c r="A9417" s="33">
        <v>11305</v>
      </c>
      <c r="B9417" s="33" t="s">
        <v>991</v>
      </c>
      <c r="C9417" s="33">
        <v>101</v>
      </c>
      <c r="D9417" s="33" t="s">
        <v>851</v>
      </c>
      <c r="E9417" s="33"/>
      <c r="F9417" s="33" t="s">
        <v>859</v>
      </c>
      <c r="G9417" s="34">
        <v>7</v>
      </c>
      <c r="H9417" s="33">
        <v>18.5</v>
      </c>
      <c r="I9417" s="33">
        <v>7.2</v>
      </c>
      <c r="J9417" s="33">
        <v>8.8800000000000008</v>
      </c>
      <c r="K9417" s="37">
        <v>2415</v>
      </c>
      <c r="L9417" s="35">
        <v>0.91129871824988617</v>
      </c>
      <c r="M9417" s="33"/>
      <c r="N9417" s="33">
        <v>72.438000000000002</v>
      </c>
      <c r="O9417" s="33">
        <v>26.94</v>
      </c>
      <c r="P9417" s="33">
        <v>3.05</v>
      </c>
      <c r="Q9417" s="33">
        <v>7.97</v>
      </c>
      <c r="R9417" s="33">
        <v>4.45</v>
      </c>
      <c r="S9417" s="33"/>
      <c r="T9417" s="33"/>
      <c r="U9417" s="33"/>
      <c r="V9417" s="33"/>
      <c r="W9417" s="33"/>
      <c r="Y9417" s="33"/>
      <c r="Z9417" s="33"/>
      <c r="AA9417" s="33"/>
      <c r="AB9417" s="33"/>
      <c r="AC9417" s="33"/>
      <c r="AD9417" s="33"/>
      <c r="AE9417" s="33"/>
      <c r="AF9417" s="33"/>
      <c r="AG9417" s="33"/>
      <c r="AH9417" s="33"/>
      <c r="AI9417" s="33"/>
      <c r="AJ9417" s="33" t="s">
        <v>413</v>
      </c>
      <c r="AK9417" s="36">
        <v>34.15</v>
      </c>
      <c r="AL9417" s="36">
        <v>109.42</v>
      </c>
      <c r="AM9417" s="33">
        <v>617</v>
      </c>
      <c r="AN9417" s="33"/>
      <c r="AP9417" s="33"/>
      <c r="AQ9417">
        <v>80424</v>
      </c>
      <c r="AR9417" s="33" t="s">
        <v>1805</v>
      </c>
    </row>
    <row r="9418" spans="1:44" x14ac:dyDescent="0.25">
      <c r="A9418" s="33">
        <v>11306</v>
      </c>
      <c r="B9418" s="33" t="s">
        <v>991</v>
      </c>
      <c r="C9418" s="33">
        <v>101</v>
      </c>
      <c r="D9418" s="33" t="s">
        <v>851</v>
      </c>
      <c r="E9418" s="33"/>
      <c r="F9418" s="33" t="s">
        <v>859</v>
      </c>
      <c r="G9418" s="34">
        <v>7</v>
      </c>
      <c r="H9418" s="33">
        <v>23</v>
      </c>
      <c r="I9418" s="33">
        <v>7.7</v>
      </c>
      <c r="J9418" s="33">
        <v>9.9</v>
      </c>
      <c r="K9418" s="37">
        <v>2708</v>
      </c>
      <c r="L9418" s="35">
        <v>1.2297151933302453</v>
      </c>
      <c r="M9418" s="33"/>
      <c r="N9418" s="33">
        <v>107.96899999999999</v>
      </c>
      <c r="O9418" s="33">
        <v>48.38</v>
      </c>
      <c r="P9418" s="33">
        <v>5.9</v>
      </c>
      <c r="Q9418" s="33">
        <v>14.09</v>
      </c>
      <c r="R9418" s="33">
        <v>7.95</v>
      </c>
      <c r="S9418" s="33"/>
      <c r="T9418" s="33"/>
      <c r="U9418" s="33"/>
      <c r="V9418" s="33"/>
      <c r="W9418" s="33"/>
      <c r="Y9418" s="33"/>
      <c r="Z9418" s="33"/>
      <c r="AA9418" s="33"/>
      <c r="AB9418" s="33"/>
      <c r="AC9418" s="33"/>
      <c r="AD9418" s="33"/>
      <c r="AE9418" s="33"/>
      <c r="AF9418" s="33"/>
      <c r="AG9418" s="33"/>
      <c r="AH9418" s="33"/>
      <c r="AI9418" s="33"/>
      <c r="AJ9418" s="33" t="s">
        <v>413</v>
      </c>
      <c r="AK9418" s="36">
        <v>34.15</v>
      </c>
      <c r="AL9418" s="36">
        <v>109.42</v>
      </c>
      <c r="AM9418" s="33">
        <v>617</v>
      </c>
      <c r="AN9418" s="33"/>
      <c r="AP9418" s="33"/>
      <c r="AQ9418">
        <v>80424</v>
      </c>
      <c r="AR9418" s="33" t="s">
        <v>1805</v>
      </c>
    </row>
    <row r="9419" spans="1:44" x14ac:dyDescent="0.25">
      <c r="A9419" s="33">
        <v>11307</v>
      </c>
      <c r="B9419" s="33" t="s">
        <v>991</v>
      </c>
      <c r="C9419" s="33">
        <v>101</v>
      </c>
      <c r="D9419" s="33" t="s">
        <v>851</v>
      </c>
      <c r="E9419" s="33"/>
      <c r="F9419" s="33" t="s">
        <v>859</v>
      </c>
      <c r="G9419" s="34">
        <v>8</v>
      </c>
      <c r="H9419" s="33">
        <v>15.3</v>
      </c>
      <c r="I9419" s="33">
        <v>4.57</v>
      </c>
      <c r="J9419" s="33">
        <v>5.7</v>
      </c>
      <c r="K9419" s="37">
        <v>7246</v>
      </c>
      <c r="L9419" s="35">
        <v>1.3586530125061729</v>
      </c>
      <c r="M9419" s="33"/>
      <c r="N9419" s="33">
        <v>56.84</v>
      </c>
      <c r="O9419" s="33">
        <v>23.8</v>
      </c>
      <c r="P9419" s="33">
        <v>3.28</v>
      </c>
      <c r="Q9419" s="33">
        <v>4.2200000000000006</v>
      </c>
      <c r="R9419" s="33">
        <v>4.5999999999999996</v>
      </c>
      <c r="S9419" s="33"/>
      <c r="T9419" s="33"/>
      <c r="U9419" s="33"/>
      <c r="V9419" s="33"/>
      <c r="W9419" s="33"/>
      <c r="Y9419" s="33"/>
      <c r="Z9419" s="33"/>
      <c r="AA9419" s="33"/>
      <c r="AB9419" s="33"/>
      <c r="AC9419" s="33"/>
      <c r="AD9419" s="33"/>
      <c r="AE9419" s="33"/>
      <c r="AF9419" s="33"/>
      <c r="AG9419" s="33"/>
      <c r="AH9419" s="33"/>
      <c r="AI9419" s="33"/>
      <c r="AJ9419" s="33" t="s">
        <v>413</v>
      </c>
      <c r="AK9419" s="36">
        <v>36.799999999999997</v>
      </c>
      <c r="AL9419" s="36">
        <v>111.91</v>
      </c>
      <c r="AM9419" s="33">
        <v>1195</v>
      </c>
      <c r="AN9419" s="33"/>
      <c r="AP9419" s="33"/>
      <c r="AQ9419">
        <v>80411</v>
      </c>
      <c r="AR9419" s="33" t="s">
        <v>1805</v>
      </c>
    </row>
    <row r="9420" spans="1:44" x14ac:dyDescent="0.25">
      <c r="A9420" s="33">
        <v>11308</v>
      </c>
      <c r="B9420" s="33" t="s">
        <v>991</v>
      </c>
      <c r="C9420" s="33">
        <v>101</v>
      </c>
      <c r="D9420" s="33" t="s">
        <v>851</v>
      </c>
      <c r="E9420" s="33"/>
      <c r="F9420" s="33" t="s">
        <v>859</v>
      </c>
      <c r="G9420" s="34">
        <v>8</v>
      </c>
      <c r="H9420" s="33">
        <v>24</v>
      </c>
      <c r="I9420" s="33">
        <v>6.25</v>
      </c>
      <c r="J9420" s="33">
        <v>7.3</v>
      </c>
      <c r="K9420" s="37">
        <v>6235</v>
      </c>
      <c r="L9420" s="35">
        <v>1.6722740947492365</v>
      </c>
      <c r="M9420" s="33"/>
      <c r="N9420" s="33">
        <v>109.711</v>
      </c>
      <c r="O9420" s="33">
        <v>43.4</v>
      </c>
      <c r="P9420" s="33">
        <v>5.62</v>
      </c>
      <c r="Q9420" s="33">
        <v>8.14</v>
      </c>
      <c r="R9420" s="33">
        <v>7.67</v>
      </c>
      <c r="S9420" s="33"/>
      <c r="T9420" s="33"/>
      <c r="U9420" s="33"/>
      <c r="V9420" s="33"/>
      <c r="W9420" s="33"/>
      <c r="Y9420" s="33"/>
      <c r="Z9420" s="33"/>
      <c r="AA9420" s="33"/>
      <c r="AB9420" s="33"/>
      <c r="AC9420" s="33"/>
      <c r="AD9420" s="33"/>
      <c r="AE9420" s="33"/>
      <c r="AF9420" s="33"/>
      <c r="AG9420" s="33"/>
      <c r="AH9420" s="33"/>
      <c r="AI9420" s="33"/>
      <c r="AJ9420" s="33" t="s">
        <v>413</v>
      </c>
      <c r="AK9420" s="36">
        <v>36.799999999999997</v>
      </c>
      <c r="AL9420" s="36">
        <v>111.91</v>
      </c>
      <c r="AM9420" s="33">
        <v>1195</v>
      </c>
      <c r="AN9420" s="33"/>
      <c r="AP9420" s="33"/>
      <c r="AQ9420">
        <v>80411</v>
      </c>
      <c r="AR9420" s="33" t="s">
        <v>1805</v>
      </c>
    </row>
    <row r="9421" spans="1:44" x14ac:dyDescent="0.25">
      <c r="A9421" s="33">
        <v>11309</v>
      </c>
      <c r="B9421" s="33" t="s">
        <v>991</v>
      </c>
      <c r="C9421" s="33">
        <v>101</v>
      </c>
      <c r="D9421" s="33" t="s">
        <v>851</v>
      </c>
      <c r="E9421" s="33"/>
      <c r="F9421" s="33" t="s">
        <v>864</v>
      </c>
      <c r="G9421" s="34">
        <v>8</v>
      </c>
      <c r="H9421" s="33">
        <v>31.2</v>
      </c>
      <c r="I9421" s="33">
        <v>8.86</v>
      </c>
      <c r="J9421" s="33">
        <v>11.26</v>
      </c>
      <c r="K9421" s="37">
        <v>2444</v>
      </c>
      <c r="L9421" s="35">
        <v>1.3416026263312952</v>
      </c>
      <c r="M9421" s="33"/>
      <c r="N9421" s="33">
        <v>145.04499999999999</v>
      </c>
      <c r="O9421" s="33">
        <v>73.040000000000006</v>
      </c>
      <c r="P9421" s="33">
        <v>8.36</v>
      </c>
      <c r="Q9421" s="33">
        <v>15.16</v>
      </c>
      <c r="R9421" s="33">
        <v>10.93</v>
      </c>
      <c r="S9421" s="33"/>
      <c r="T9421" s="33"/>
      <c r="U9421" s="33"/>
      <c r="V9421" s="33"/>
      <c r="W9421" s="33"/>
      <c r="Y9421" s="33"/>
      <c r="Z9421" s="33"/>
      <c r="AA9421" s="33"/>
      <c r="AB9421" s="33"/>
      <c r="AC9421" s="33"/>
      <c r="AD9421" s="33"/>
      <c r="AE9421" s="33"/>
      <c r="AF9421" s="33"/>
      <c r="AG9421" s="33"/>
      <c r="AH9421" s="33"/>
      <c r="AI9421" s="33"/>
      <c r="AJ9421" s="33" t="s">
        <v>413</v>
      </c>
      <c r="AK9421" s="36">
        <v>36.799999999999997</v>
      </c>
      <c r="AL9421" s="36">
        <v>111.91</v>
      </c>
      <c r="AM9421" s="33">
        <v>1195</v>
      </c>
      <c r="AN9421" s="33"/>
      <c r="AP9421" s="33"/>
      <c r="AQ9421">
        <v>80411</v>
      </c>
      <c r="AR9421" s="33" t="s">
        <v>1805</v>
      </c>
    </row>
    <row r="9422" spans="1:44" x14ac:dyDescent="0.25">
      <c r="A9422" s="33">
        <v>11310</v>
      </c>
      <c r="B9422" s="33" t="s">
        <v>991</v>
      </c>
      <c r="C9422" s="33">
        <v>101</v>
      </c>
      <c r="D9422" s="33" t="s">
        <v>851</v>
      </c>
      <c r="E9422" s="33"/>
      <c r="F9422" s="33" t="s">
        <v>864</v>
      </c>
      <c r="G9422" s="34">
        <v>9</v>
      </c>
      <c r="H9422" s="33">
        <v>43.5</v>
      </c>
      <c r="I9422" s="33">
        <v>7.83</v>
      </c>
      <c r="J9422" s="33">
        <v>13.07</v>
      </c>
      <c r="K9422" s="37">
        <v>1249</v>
      </c>
      <c r="L9422" s="35">
        <v>0.96047489740885794</v>
      </c>
      <c r="M9422" s="33"/>
      <c r="N9422" s="33">
        <v>88.26</v>
      </c>
      <c r="O9422" s="33">
        <v>51.07</v>
      </c>
      <c r="P9422" s="33">
        <v>5.63</v>
      </c>
      <c r="Q9422" s="33">
        <v>10.94</v>
      </c>
      <c r="R9422" s="33">
        <v>7.26</v>
      </c>
      <c r="S9422" s="33"/>
      <c r="T9422" s="33"/>
      <c r="U9422" s="33"/>
      <c r="V9422" s="33"/>
      <c r="W9422" s="33"/>
      <c r="Y9422" s="33"/>
      <c r="Z9422" s="33"/>
      <c r="AA9422" s="33"/>
      <c r="AB9422" s="33"/>
      <c r="AC9422" s="33"/>
      <c r="AD9422" s="33"/>
      <c r="AE9422" s="33"/>
      <c r="AF9422" s="33"/>
      <c r="AG9422" s="33"/>
      <c r="AH9422" s="33"/>
      <c r="AI9422" s="33"/>
      <c r="AJ9422" s="33" t="s">
        <v>413</v>
      </c>
      <c r="AK9422" s="36">
        <v>36.799999999999997</v>
      </c>
      <c r="AL9422" s="36">
        <v>111.91</v>
      </c>
      <c r="AM9422" s="33">
        <v>1195</v>
      </c>
      <c r="AN9422" s="33"/>
      <c r="AP9422" s="33"/>
      <c r="AQ9422">
        <v>80411</v>
      </c>
      <c r="AR9422" s="33" t="s">
        <v>1805</v>
      </c>
    </row>
    <row r="9423" spans="1:44" x14ac:dyDescent="0.25">
      <c r="A9423" s="33">
        <v>11311</v>
      </c>
      <c r="B9423" s="33" t="s">
        <v>991</v>
      </c>
      <c r="C9423" s="33">
        <v>101</v>
      </c>
      <c r="D9423" s="33" t="s">
        <v>851</v>
      </c>
      <c r="E9423" s="33"/>
      <c r="F9423" s="33" t="s">
        <v>864</v>
      </c>
      <c r="G9423" s="34">
        <v>9</v>
      </c>
      <c r="H9423" s="33">
        <v>52.9</v>
      </c>
      <c r="I9423" s="33">
        <v>9.82</v>
      </c>
      <c r="J9423" s="33">
        <v>16.2</v>
      </c>
      <c r="K9423" s="37">
        <v>794</v>
      </c>
      <c r="L9423" s="35">
        <v>0.86196206737198189</v>
      </c>
      <c r="M9423" s="33"/>
      <c r="N9423" s="33">
        <v>108.107</v>
      </c>
      <c r="O9423" s="33">
        <v>47.74</v>
      </c>
      <c r="P9423" s="33">
        <v>5.16</v>
      </c>
      <c r="Q9423" s="33">
        <v>10.39</v>
      </c>
      <c r="R9423" s="33">
        <v>6.59</v>
      </c>
      <c r="S9423" s="33"/>
      <c r="T9423" s="33"/>
      <c r="U9423" s="33"/>
      <c r="V9423" s="33"/>
      <c r="W9423" s="33"/>
      <c r="Y9423" s="33"/>
      <c r="Z9423" s="33"/>
      <c r="AA9423" s="33"/>
      <c r="AB9423" s="33"/>
      <c r="AC9423" s="33"/>
      <c r="AD9423" s="33"/>
      <c r="AE9423" s="33"/>
      <c r="AF9423" s="33"/>
      <c r="AG9423" s="33"/>
      <c r="AH9423" s="33"/>
      <c r="AI9423" s="33"/>
      <c r="AJ9423" s="33" t="s">
        <v>413</v>
      </c>
      <c r="AK9423" s="36">
        <v>36.799999999999997</v>
      </c>
      <c r="AL9423" s="36">
        <v>111.91</v>
      </c>
      <c r="AM9423" s="33">
        <v>1195</v>
      </c>
      <c r="AN9423" s="33"/>
      <c r="AP9423" s="33"/>
      <c r="AQ9423">
        <v>80411</v>
      </c>
      <c r="AR9423" s="33" t="s">
        <v>1805</v>
      </c>
    </row>
    <row r="9424" spans="1:44" x14ac:dyDescent="0.25">
      <c r="A9424" s="33">
        <v>11312</v>
      </c>
      <c r="B9424" s="33" t="s">
        <v>991</v>
      </c>
      <c r="C9424" s="33">
        <v>101</v>
      </c>
      <c r="D9424" s="33" t="s">
        <v>851</v>
      </c>
      <c r="E9424" s="33"/>
      <c r="F9424" s="33" t="s">
        <v>859</v>
      </c>
      <c r="G9424" s="34">
        <v>7</v>
      </c>
      <c r="H9424" s="33">
        <v>16.399999999999999</v>
      </c>
      <c r="I9424" s="33">
        <v>4.9800000000000004</v>
      </c>
      <c r="J9424" s="33">
        <v>6.24</v>
      </c>
      <c r="K9424" s="37">
        <v>5201</v>
      </c>
      <c r="L9424" s="35">
        <v>1.1616564088787571</v>
      </c>
      <c r="M9424" s="33"/>
      <c r="N9424" s="33">
        <v>53.280999999999999</v>
      </c>
      <c r="O9424" s="33">
        <v>20.52</v>
      </c>
      <c r="P9424" s="33">
        <v>4.13</v>
      </c>
      <c r="Q9424" s="33">
        <v>5.33</v>
      </c>
      <c r="R9424" s="33">
        <v>5.4</v>
      </c>
      <c r="S9424" s="33"/>
      <c r="T9424" s="33"/>
      <c r="U9424" s="33"/>
      <c r="V9424" s="33"/>
      <c r="W9424" s="33"/>
      <c r="Y9424" s="33"/>
      <c r="Z9424" s="33"/>
      <c r="AA9424" s="33"/>
      <c r="AB9424" s="33"/>
      <c r="AC9424" s="33"/>
      <c r="AD9424" s="33"/>
      <c r="AE9424" s="33"/>
      <c r="AF9424" s="33"/>
      <c r="AG9424" s="33"/>
      <c r="AH9424" s="33"/>
      <c r="AI9424" s="33"/>
      <c r="AJ9424" s="33" t="s">
        <v>413</v>
      </c>
      <c r="AK9424" s="36">
        <v>41.67</v>
      </c>
      <c r="AL9424" s="36">
        <v>117.56</v>
      </c>
      <c r="AM9424" s="33">
        <v>1132</v>
      </c>
      <c r="AN9424" s="33"/>
      <c r="AP9424" s="33"/>
      <c r="AQ9424">
        <v>80411</v>
      </c>
      <c r="AR9424" s="33" t="s">
        <v>1805</v>
      </c>
    </row>
    <row r="9425" spans="1:44" x14ac:dyDescent="0.25">
      <c r="A9425" s="33">
        <v>11313</v>
      </c>
      <c r="B9425" s="33" t="s">
        <v>991</v>
      </c>
      <c r="C9425" s="33">
        <v>101</v>
      </c>
      <c r="D9425" s="33" t="s">
        <v>851</v>
      </c>
      <c r="E9425" s="33"/>
      <c r="F9425" s="33" t="s">
        <v>859</v>
      </c>
      <c r="G9425" s="34">
        <v>8</v>
      </c>
      <c r="H9425" s="33">
        <v>24.3</v>
      </c>
      <c r="I9425" s="33">
        <v>7.3</v>
      </c>
      <c r="J9425" s="33">
        <v>8.7899999999999991</v>
      </c>
      <c r="K9425" s="37">
        <v>3226</v>
      </c>
      <c r="L9425" s="35">
        <v>1.1729891112068378</v>
      </c>
      <c r="M9425" s="33"/>
      <c r="N9425" s="33">
        <v>96.129000000000005</v>
      </c>
      <c r="O9425" s="33">
        <v>39.07</v>
      </c>
      <c r="P9425" s="33">
        <v>6.83</v>
      </c>
      <c r="Q9425" s="33">
        <v>10.120000000000001</v>
      </c>
      <c r="R9425" s="33">
        <v>8.68</v>
      </c>
      <c r="S9425" s="33"/>
      <c r="T9425" s="33"/>
      <c r="U9425" s="33"/>
      <c r="V9425" s="33"/>
      <c r="W9425" s="33"/>
      <c r="Y9425" s="33"/>
      <c r="Z9425" s="33"/>
      <c r="AA9425" s="33"/>
      <c r="AB9425" s="33"/>
      <c r="AC9425" s="33"/>
      <c r="AD9425" s="33"/>
      <c r="AE9425" s="33"/>
      <c r="AF9425" s="33"/>
      <c r="AG9425" s="33"/>
      <c r="AH9425" s="33"/>
      <c r="AI9425" s="33"/>
      <c r="AJ9425" s="33" t="s">
        <v>413</v>
      </c>
      <c r="AK9425" s="36">
        <v>41.22</v>
      </c>
      <c r="AL9425" s="36">
        <v>118.77</v>
      </c>
      <c r="AM9425" s="33">
        <v>745</v>
      </c>
      <c r="AN9425" s="33"/>
      <c r="AP9425" s="33"/>
      <c r="AQ9425">
        <v>80411</v>
      </c>
      <c r="AR9425" s="33" t="s">
        <v>1805</v>
      </c>
    </row>
    <row r="9426" spans="1:44" x14ac:dyDescent="0.25">
      <c r="A9426" s="33">
        <v>11314</v>
      </c>
      <c r="B9426" s="33" t="s">
        <v>991</v>
      </c>
      <c r="C9426" s="33">
        <v>101</v>
      </c>
      <c r="D9426" s="33" t="s">
        <v>851</v>
      </c>
      <c r="E9426" s="33"/>
      <c r="F9426" s="33" t="s">
        <v>859</v>
      </c>
      <c r="G9426" s="34">
        <v>8</v>
      </c>
      <c r="H9426" s="33">
        <v>50</v>
      </c>
      <c r="I9426" s="33">
        <v>13.58</v>
      </c>
      <c r="J9426" s="33">
        <v>17.64</v>
      </c>
      <c r="K9426" s="37">
        <v>1348</v>
      </c>
      <c r="L9426" s="35">
        <v>1.5205026982087546</v>
      </c>
      <c r="M9426" s="33"/>
      <c r="N9426" s="33">
        <v>300.93799999999999</v>
      </c>
      <c r="O9426" s="33">
        <v>122.05</v>
      </c>
      <c r="P9426" s="33">
        <v>17.95</v>
      </c>
      <c r="Q9426" s="33">
        <v>31.379999999999995</v>
      </c>
      <c r="R9426" s="33">
        <v>19.78</v>
      </c>
      <c r="S9426" s="33"/>
      <c r="T9426" s="33"/>
      <c r="U9426" s="33"/>
      <c r="V9426" s="33"/>
      <c r="W9426" s="33"/>
      <c r="Y9426" s="33"/>
      <c r="Z9426" s="33"/>
      <c r="AA9426" s="33"/>
      <c r="AB9426" s="33"/>
      <c r="AC9426" s="33"/>
      <c r="AD9426" s="33"/>
      <c r="AE9426" s="33"/>
      <c r="AF9426" s="33"/>
      <c r="AG9426" s="33"/>
      <c r="AH9426" s="33"/>
      <c r="AI9426" s="33"/>
      <c r="AJ9426" s="33" t="s">
        <v>413</v>
      </c>
      <c r="AK9426" s="36">
        <v>41.24</v>
      </c>
      <c r="AL9426" s="36">
        <v>118.65</v>
      </c>
      <c r="AM9426" s="33">
        <v>580</v>
      </c>
      <c r="AN9426" s="33"/>
      <c r="AP9426" s="33"/>
      <c r="AQ9426">
        <v>80411</v>
      </c>
      <c r="AR9426" s="33" t="s">
        <v>1805</v>
      </c>
    </row>
    <row r="9427" spans="1:44" x14ac:dyDescent="0.25">
      <c r="A9427" s="33">
        <v>11315</v>
      </c>
      <c r="B9427" s="33" t="s">
        <v>991</v>
      </c>
      <c r="C9427" s="33">
        <v>101</v>
      </c>
      <c r="D9427" s="33" t="s">
        <v>851</v>
      </c>
      <c r="E9427" s="33"/>
      <c r="F9427" s="33" t="s">
        <v>859</v>
      </c>
      <c r="G9427" s="34">
        <v>7</v>
      </c>
      <c r="H9427" s="33">
        <v>24.3</v>
      </c>
      <c r="I9427" s="33">
        <v>8</v>
      </c>
      <c r="J9427" s="33">
        <v>10.57</v>
      </c>
      <c r="K9427" s="37">
        <v>2474</v>
      </c>
      <c r="L9427" s="35">
        <v>1.2504013768832603</v>
      </c>
      <c r="M9427" s="33"/>
      <c r="N9427" s="33">
        <v>116.82299999999999</v>
      </c>
      <c r="O9427" s="33">
        <v>43.07</v>
      </c>
      <c r="P9427" s="33">
        <v>7.21</v>
      </c>
      <c r="Q9427" s="33">
        <v>7.92</v>
      </c>
      <c r="R9427" s="33">
        <v>4.9800000000000004</v>
      </c>
      <c r="S9427" s="33"/>
      <c r="T9427" s="33"/>
      <c r="U9427" s="33"/>
      <c r="V9427" s="33"/>
      <c r="W9427" s="33"/>
      <c r="Y9427" s="33"/>
      <c r="Z9427" s="33"/>
      <c r="AA9427" s="33"/>
      <c r="AB9427" s="33"/>
      <c r="AC9427" s="33"/>
      <c r="AD9427" s="33"/>
      <c r="AE9427" s="33"/>
      <c r="AF9427" s="33"/>
      <c r="AG9427" s="33"/>
      <c r="AH9427" s="33"/>
      <c r="AI9427" s="33"/>
      <c r="AJ9427" s="33" t="s">
        <v>413</v>
      </c>
      <c r="AK9427" s="36">
        <v>41.42</v>
      </c>
      <c r="AL9427" s="36">
        <v>118.45</v>
      </c>
      <c r="AM9427" s="33">
        <v>726</v>
      </c>
      <c r="AN9427" s="33"/>
      <c r="AP9427" s="33"/>
      <c r="AQ9427">
        <v>80411</v>
      </c>
      <c r="AR9427" s="33" t="s">
        <v>1805</v>
      </c>
    </row>
    <row r="9428" spans="1:44" x14ac:dyDescent="0.25">
      <c r="A9428" s="33">
        <v>11316</v>
      </c>
      <c r="B9428" s="33" t="s">
        <v>991</v>
      </c>
      <c r="C9428" s="33">
        <v>101</v>
      </c>
      <c r="D9428" s="33" t="s">
        <v>851</v>
      </c>
      <c r="E9428" s="33"/>
      <c r="F9428" s="33" t="s">
        <v>859</v>
      </c>
      <c r="G9428" s="34">
        <v>7</v>
      </c>
      <c r="H9428" s="33">
        <v>30</v>
      </c>
      <c r="I9428" s="33">
        <v>9.73</v>
      </c>
      <c r="J9428" s="33">
        <v>12.49</v>
      </c>
      <c r="K9428" s="37">
        <v>2010</v>
      </c>
      <c r="L9428" s="35">
        <v>1.2996349386588568</v>
      </c>
      <c r="M9428" s="33"/>
      <c r="N9428" s="33">
        <v>161.185</v>
      </c>
      <c r="O9428" s="33">
        <v>65.599999999999994</v>
      </c>
      <c r="P9428" s="33">
        <v>10.29</v>
      </c>
      <c r="Q9428" s="33">
        <v>10.61</v>
      </c>
      <c r="R9428" s="33">
        <v>6.52</v>
      </c>
      <c r="S9428" s="33"/>
      <c r="T9428" s="33"/>
      <c r="U9428" s="33"/>
      <c r="V9428" s="33"/>
      <c r="W9428" s="33"/>
      <c r="Y9428" s="33"/>
      <c r="Z9428" s="33"/>
      <c r="AA9428" s="33"/>
      <c r="AB9428" s="33"/>
      <c r="AC9428" s="33"/>
      <c r="AD9428" s="33"/>
      <c r="AE9428" s="33"/>
      <c r="AF9428" s="33"/>
      <c r="AG9428" s="33"/>
      <c r="AH9428" s="33"/>
      <c r="AI9428" s="33"/>
      <c r="AJ9428" s="33" t="s">
        <v>413</v>
      </c>
      <c r="AK9428" s="36">
        <v>41.42</v>
      </c>
      <c r="AL9428" s="36">
        <v>118.45</v>
      </c>
      <c r="AM9428" s="33">
        <v>726</v>
      </c>
      <c r="AN9428" s="33"/>
      <c r="AP9428" s="33"/>
      <c r="AQ9428">
        <v>80411</v>
      </c>
      <c r="AR9428" s="33" t="s">
        <v>1805</v>
      </c>
    </row>
    <row r="9429" spans="1:44" x14ac:dyDescent="0.25">
      <c r="A9429" s="33">
        <v>11317</v>
      </c>
      <c r="B9429" s="33" t="s">
        <v>991</v>
      </c>
      <c r="C9429" s="33">
        <v>101</v>
      </c>
      <c r="D9429" s="33" t="s">
        <v>851</v>
      </c>
      <c r="E9429" s="33"/>
      <c r="F9429" s="33" t="s">
        <v>864</v>
      </c>
      <c r="G9429" s="34">
        <v>7</v>
      </c>
      <c r="H9429" s="33">
        <v>55</v>
      </c>
      <c r="I9429" s="33">
        <v>18.190000000000001</v>
      </c>
      <c r="J9429" s="33">
        <v>24.35</v>
      </c>
      <c r="K9429" s="37">
        <v>603</v>
      </c>
      <c r="L9429" s="35">
        <v>1.1248837807159056</v>
      </c>
      <c r="M9429" s="33"/>
      <c r="N9429" s="33">
        <v>343.58800000000002</v>
      </c>
      <c r="O9429" s="33">
        <v>120.96</v>
      </c>
      <c r="P9429" s="33">
        <v>14.64</v>
      </c>
      <c r="Q9429" s="33">
        <v>11.69</v>
      </c>
      <c r="R9429" s="33">
        <v>6.6</v>
      </c>
      <c r="S9429" s="33"/>
      <c r="T9429" s="33"/>
      <c r="U9429" s="33"/>
      <c r="V9429" s="33"/>
      <c r="W9429" s="33"/>
      <c r="Y9429" s="33"/>
      <c r="Z9429" s="33"/>
      <c r="AA9429" s="33"/>
      <c r="AB9429" s="33"/>
      <c r="AC9429" s="33"/>
      <c r="AD9429" s="33"/>
      <c r="AE9429" s="33"/>
      <c r="AF9429" s="33"/>
      <c r="AG9429" s="33"/>
      <c r="AH9429" s="33"/>
      <c r="AI9429" s="33"/>
      <c r="AJ9429" s="33" t="s">
        <v>413</v>
      </c>
      <c r="AK9429" s="36">
        <v>41.42</v>
      </c>
      <c r="AL9429" s="36">
        <v>118.45</v>
      </c>
      <c r="AM9429" s="33">
        <v>726</v>
      </c>
      <c r="AN9429" s="33"/>
      <c r="AP9429" s="33"/>
      <c r="AQ9429">
        <v>80411</v>
      </c>
      <c r="AR9429" s="33" t="s">
        <v>1805</v>
      </c>
    </row>
    <row r="9430" spans="1:44" x14ac:dyDescent="0.25">
      <c r="A9430" s="33">
        <v>11318</v>
      </c>
      <c r="B9430" s="33" t="s">
        <v>991</v>
      </c>
      <c r="C9430" s="33">
        <v>101</v>
      </c>
      <c r="D9430" s="33" t="s">
        <v>851</v>
      </c>
      <c r="E9430" s="33"/>
      <c r="F9430" s="33" t="s">
        <v>859</v>
      </c>
      <c r="G9430" s="34">
        <v>7</v>
      </c>
      <c r="H9430" s="33">
        <v>35</v>
      </c>
      <c r="I9430" s="33">
        <v>12.97</v>
      </c>
      <c r="J9430" s="33">
        <v>15.94</v>
      </c>
      <c r="K9430" s="37">
        <v>1177</v>
      </c>
      <c r="L9430" s="35">
        <v>1.0852021015809183</v>
      </c>
      <c r="M9430" s="33"/>
      <c r="N9430" s="33">
        <v>204.91900000000001</v>
      </c>
      <c r="O9430" s="33">
        <v>119.73</v>
      </c>
      <c r="P9430" s="33">
        <v>9.8699999999999992</v>
      </c>
      <c r="Q9430" s="33">
        <v>15.9</v>
      </c>
      <c r="R9430" s="33">
        <v>5.01</v>
      </c>
      <c r="S9430" s="33"/>
      <c r="T9430" s="33"/>
      <c r="U9430" s="33"/>
      <c r="V9430" s="33"/>
      <c r="W9430" s="33"/>
      <c r="Y9430" s="33"/>
      <c r="Z9430" s="33"/>
      <c r="AA9430" s="33"/>
      <c r="AB9430" s="33"/>
      <c r="AC9430" s="33"/>
      <c r="AD9430" s="33"/>
      <c r="AE9430" s="33"/>
      <c r="AF9430" s="33"/>
      <c r="AG9430" s="33"/>
      <c r="AH9430" s="33"/>
      <c r="AI9430" s="33"/>
      <c r="AJ9430" s="33" t="s">
        <v>413</v>
      </c>
      <c r="AK9430" s="36">
        <v>32.630000000000003</v>
      </c>
      <c r="AL9430" s="36">
        <v>106.11</v>
      </c>
      <c r="AM9430" s="33">
        <v>698</v>
      </c>
      <c r="AN9430" s="33"/>
      <c r="AP9430" s="33"/>
      <c r="AQ9430">
        <v>80417</v>
      </c>
      <c r="AR9430" s="33" t="s">
        <v>1805</v>
      </c>
    </row>
    <row r="9431" spans="1:44" x14ac:dyDescent="0.25">
      <c r="A9431" s="33">
        <v>11319</v>
      </c>
      <c r="B9431" s="33" t="s">
        <v>991</v>
      </c>
      <c r="C9431" s="33">
        <v>180</v>
      </c>
      <c r="D9431" s="33" t="s">
        <v>851</v>
      </c>
      <c r="E9431" s="33"/>
      <c r="F9431" s="33" t="s">
        <v>859</v>
      </c>
      <c r="G9431" s="34">
        <v>8</v>
      </c>
      <c r="H9431" s="33">
        <v>40</v>
      </c>
      <c r="I9431" s="33">
        <v>9.9499999999999993</v>
      </c>
      <c r="J9431" s="33">
        <v>11.92</v>
      </c>
      <c r="K9431" s="37">
        <v>2810</v>
      </c>
      <c r="L9431" s="35">
        <v>1.6451469300482158</v>
      </c>
      <c r="M9431" s="33"/>
      <c r="N9431" s="33">
        <v>209.88</v>
      </c>
      <c r="O9431" s="33">
        <v>191.81</v>
      </c>
      <c r="P9431" s="33">
        <v>16.62</v>
      </c>
      <c r="Q9431" s="33">
        <v>24.439999999999998</v>
      </c>
      <c r="R9431" s="33">
        <v>8.17</v>
      </c>
      <c r="S9431" s="33"/>
      <c r="T9431" s="33"/>
      <c r="U9431" s="33"/>
      <c r="V9431" s="33"/>
      <c r="W9431" s="33"/>
      <c r="Y9431" s="33"/>
      <c r="Z9431" s="33"/>
      <c r="AA9431" s="33"/>
      <c r="AB9431" s="33"/>
      <c r="AC9431" s="33"/>
      <c r="AD9431" s="33"/>
      <c r="AE9431" s="33"/>
      <c r="AF9431" s="33"/>
      <c r="AG9431" s="33"/>
      <c r="AH9431" s="33"/>
      <c r="AI9431" s="33"/>
      <c r="AJ9431" s="33" t="s">
        <v>413</v>
      </c>
      <c r="AK9431" s="36">
        <v>32.630000000000003</v>
      </c>
      <c r="AL9431" s="36">
        <v>106.11</v>
      </c>
      <c r="AM9431" s="33">
        <v>698</v>
      </c>
      <c r="AN9431" s="33"/>
      <c r="AP9431" s="33"/>
      <c r="AQ9431">
        <v>80417</v>
      </c>
      <c r="AR9431" s="33" t="s">
        <v>1805</v>
      </c>
    </row>
    <row r="9432" spans="1:44" x14ac:dyDescent="0.25">
      <c r="A9432" s="33">
        <v>11320</v>
      </c>
      <c r="B9432" s="33" t="s">
        <v>1071</v>
      </c>
      <c r="C9432" s="33">
        <v>180</v>
      </c>
      <c r="D9432" s="33"/>
      <c r="E9432" s="33"/>
      <c r="F9432" s="33" t="s">
        <v>859</v>
      </c>
      <c r="G9432" s="34"/>
      <c r="H9432" s="33">
        <v>32</v>
      </c>
      <c r="I9432" s="33">
        <v>15.6</v>
      </c>
      <c r="J9432" s="33">
        <v>18</v>
      </c>
      <c r="K9432" s="37">
        <v>833</v>
      </c>
      <c r="L9432" s="35"/>
      <c r="M9432" s="33"/>
      <c r="N9432" s="33">
        <v>168.756</v>
      </c>
      <c r="O9432" s="33">
        <v>109.047</v>
      </c>
      <c r="P9432" s="33">
        <v>7.04</v>
      </c>
      <c r="Q9432" s="33">
        <v>20.503999999999998</v>
      </c>
      <c r="R9432" s="33">
        <v>6.6719999999999997</v>
      </c>
      <c r="S9432" s="33"/>
      <c r="T9432" s="33"/>
      <c r="U9432" s="33"/>
      <c r="V9432" s="33"/>
      <c r="W9432" s="33"/>
      <c r="Y9432" s="33">
        <v>0.754</v>
      </c>
      <c r="Z9432" s="33">
        <v>0.497</v>
      </c>
      <c r="AA9432" s="33">
        <v>0.754</v>
      </c>
      <c r="AB9432" s="33">
        <v>3.6619999999999999</v>
      </c>
      <c r="AC9432" s="33">
        <v>5.1319999999999997</v>
      </c>
      <c r="AD9432" s="33"/>
      <c r="AE9432" s="33"/>
      <c r="AF9432" s="33">
        <v>0</v>
      </c>
      <c r="AG9432" s="33"/>
      <c r="AH9432" s="33"/>
      <c r="AI9432" s="33">
        <v>1.7130000000000001</v>
      </c>
      <c r="AJ9432" s="33" t="s">
        <v>413</v>
      </c>
      <c r="AK9432" s="36">
        <v>31.02</v>
      </c>
      <c r="AL9432" s="36">
        <v>103.57</v>
      </c>
      <c r="AM9432" s="33">
        <v>800</v>
      </c>
      <c r="AN9432" s="37"/>
      <c r="AP9432" s="33"/>
      <c r="AQ9432">
        <v>80518</v>
      </c>
      <c r="AR9432" s="33" t="s">
        <v>1806</v>
      </c>
    </row>
    <row r="9433" spans="1:44" x14ac:dyDescent="0.25">
      <c r="A9433" s="33">
        <v>11323</v>
      </c>
      <c r="B9433" s="33" t="s">
        <v>167</v>
      </c>
      <c r="C9433" s="33">
        <v>180</v>
      </c>
      <c r="D9433" s="1" t="s">
        <v>148</v>
      </c>
      <c r="E9433" s="33"/>
      <c r="F9433" s="33" t="s">
        <v>859</v>
      </c>
      <c r="G9433" s="34"/>
      <c r="H9433" s="33">
        <v>5</v>
      </c>
      <c r="I9433" s="33"/>
      <c r="J9433" s="33"/>
      <c r="K9433" s="37"/>
      <c r="L9433" s="35"/>
      <c r="M9433" s="33"/>
      <c r="N9433" s="33"/>
      <c r="O9433" s="33">
        <v>20.71</v>
      </c>
      <c r="P9433" s="33">
        <v>3.51</v>
      </c>
      <c r="Q9433" s="33">
        <v>11.32</v>
      </c>
      <c r="R9433" s="33">
        <v>13.16</v>
      </c>
      <c r="S9433" s="33"/>
      <c r="T9433" s="33"/>
      <c r="U9433" s="33"/>
      <c r="V9433" s="33"/>
      <c r="W9433" s="33"/>
      <c r="Y9433" s="33"/>
      <c r="Z9433" s="33"/>
      <c r="AA9433" s="33"/>
      <c r="AB9433" s="33"/>
      <c r="AC9433" s="33"/>
      <c r="AD9433" s="33"/>
      <c r="AE9433" s="33"/>
      <c r="AF9433" s="33">
        <v>0</v>
      </c>
      <c r="AG9433" s="33"/>
      <c r="AH9433" s="33"/>
      <c r="AI9433" s="33">
        <v>0.71</v>
      </c>
      <c r="AJ9433" s="33" t="s">
        <v>413</v>
      </c>
      <c r="AK9433" s="36">
        <v>26.64</v>
      </c>
      <c r="AL9433" s="36">
        <v>118.18</v>
      </c>
      <c r="AM9433" s="33">
        <v>690</v>
      </c>
      <c r="AN9433" s="37"/>
      <c r="AO9433" s="33">
        <v>1</v>
      </c>
      <c r="AP9433" s="33"/>
      <c r="AQ9433">
        <v>40118</v>
      </c>
      <c r="AR9433" s="33" t="s">
        <v>1807</v>
      </c>
    </row>
    <row r="9434" spans="1:44" x14ac:dyDescent="0.25">
      <c r="A9434" s="33">
        <v>11324</v>
      </c>
      <c r="B9434" s="33" t="s">
        <v>167</v>
      </c>
      <c r="C9434" s="33">
        <v>180</v>
      </c>
      <c r="D9434" s="1" t="s">
        <v>148</v>
      </c>
      <c r="E9434" s="33"/>
      <c r="F9434" s="33" t="s">
        <v>859</v>
      </c>
      <c r="G9434" s="34"/>
      <c r="H9434" s="33">
        <v>10</v>
      </c>
      <c r="I9434" s="33"/>
      <c r="J9434" s="33"/>
      <c r="K9434" s="37"/>
      <c r="L9434" s="35"/>
      <c r="M9434" s="33"/>
      <c r="N9434" s="33"/>
      <c r="O9434" s="33">
        <v>52.16</v>
      </c>
      <c r="P9434" s="33">
        <v>8.4600000000000009</v>
      </c>
      <c r="Q9434" s="33">
        <v>13.89</v>
      </c>
      <c r="R9434" s="33">
        <v>14.77</v>
      </c>
      <c r="S9434" s="33"/>
      <c r="T9434" s="33"/>
      <c r="U9434" s="33"/>
      <c r="V9434" s="33"/>
      <c r="W9434" s="33"/>
      <c r="Y9434" s="33"/>
      <c r="Z9434" s="33"/>
      <c r="AA9434" s="33"/>
      <c r="AB9434" s="33"/>
      <c r="AC9434" s="33"/>
      <c r="AD9434" s="33"/>
      <c r="AE9434" s="33"/>
      <c r="AF9434" s="33">
        <v>0</v>
      </c>
      <c r="AG9434" s="33"/>
      <c r="AH9434" s="33"/>
      <c r="AI9434" s="33">
        <v>0.45</v>
      </c>
      <c r="AJ9434" s="33" t="s">
        <v>413</v>
      </c>
      <c r="AK9434" s="36">
        <v>26.64</v>
      </c>
      <c r="AL9434" s="36">
        <v>118.18</v>
      </c>
      <c r="AM9434" s="33">
        <v>690</v>
      </c>
      <c r="AN9434" s="37"/>
      <c r="AO9434" s="33">
        <v>1</v>
      </c>
      <c r="AP9434" s="33"/>
      <c r="AQ9434">
        <v>40118</v>
      </c>
      <c r="AR9434" s="33" t="s">
        <v>1807</v>
      </c>
    </row>
    <row r="9435" spans="1:44" x14ac:dyDescent="0.25">
      <c r="A9435" s="33">
        <v>11325</v>
      </c>
      <c r="B9435" s="33" t="s">
        <v>167</v>
      </c>
      <c r="C9435" s="33">
        <v>180</v>
      </c>
      <c r="D9435" s="1" t="s">
        <v>148</v>
      </c>
      <c r="E9435" s="33"/>
      <c r="F9435" s="33" t="s">
        <v>859</v>
      </c>
      <c r="G9435" s="34"/>
      <c r="H9435" s="33">
        <v>15</v>
      </c>
      <c r="I9435" s="33"/>
      <c r="J9435" s="33"/>
      <c r="K9435" s="37"/>
      <c r="L9435" s="35"/>
      <c r="M9435" s="33"/>
      <c r="N9435" s="33"/>
      <c r="O9435" s="33">
        <v>65.44</v>
      </c>
      <c r="P9435" s="33">
        <v>10.66</v>
      </c>
      <c r="Q9435" s="33">
        <v>12.180000000000001</v>
      </c>
      <c r="R9435" s="33">
        <v>10.35</v>
      </c>
      <c r="S9435" s="33"/>
      <c r="T9435" s="33"/>
      <c r="U9435" s="33"/>
      <c r="V9435" s="33"/>
      <c r="W9435" s="33"/>
      <c r="Y9435" s="33"/>
      <c r="Z9435" s="33"/>
      <c r="AA9435" s="33"/>
      <c r="AB9435" s="33"/>
      <c r="AC9435" s="33"/>
      <c r="AD9435" s="33"/>
      <c r="AE9435" s="33"/>
      <c r="AF9435" s="33">
        <v>0</v>
      </c>
      <c r="AG9435" s="33"/>
      <c r="AH9435" s="33"/>
      <c r="AI9435" s="33">
        <v>2.87</v>
      </c>
      <c r="AJ9435" s="33" t="s">
        <v>413</v>
      </c>
      <c r="AK9435" s="36">
        <v>26.64</v>
      </c>
      <c r="AL9435" s="36">
        <v>118.18</v>
      </c>
      <c r="AM9435" s="33">
        <v>690</v>
      </c>
      <c r="AN9435" s="37"/>
      <c r="AO9435" s="33">
        <v>1</v>
      </c>
      <c r="AP9435" s="33"/>
      <c r="AQ9435">
        <v>40118</v>
      </c>
      <c r="AR9435" s="33" t="s">
        <v>1807</v>
      </c>
    </row>
    <row r="9436" spans="1:44" x14ac:dyDescent="0.25">
      <c r="A9436" s="33">
        <v>11326</v>
      </c>
      <c r="B9436" s="33" t="s">
        <v>167</v>
      </c>
      <c r="C9436" s="33">
        <v>180</v>
      </c>
      <c r="D9436" s="1" t="s">
        <v>148</v>
      </c>
      <c r="E9436" s="33"/>
      <c r="F9436" s="33" t="s">
        <v>859</v>
      </c>
      <c r="G9436" s="34"/>
      <c r="H9436" s="33">
        <v>20</v>
      </c>
      <c r="I9436" s="33"/>
      <c r="J9436" s="33"/>
      <c r="K9436" s="37"/>
      <c r="L9436" s="35"/>
      <c r="M9436" s="33"/>
      <c r="N9436" s="33"/>
      <c r="O9436" s="33">
        <v>106.05</v>
      </c>
      <c r="P9436" s="33">
        <v>17.239999999999998</v>
      </c>
      <c r="Q9436" s="33">
        <v>12.379999999999999</v>
      </c>
      <c r="R9436" s="33">
        <v>10.32</v>
      </c>
      <c r="S9436" s="33"/>
      <c r="T9436" s="33"/>
      <c r="U9436" s="33"/>
      <c r="V9436" s="33"/>
      <c r="W9436" s="33"/>
      <c r="Y9436" s="33"/>
      <c r="Z9436" s="33"/>
      <c r="AA9436" s="33"/>
      <c r="AB9436" s="33"/>
      <c r="AC9436" s="33"/>
      <c r="AD9436" s="33"/>
      <c r="AE9436" s="33"/>
      <c r="AF9436" s="33">
        <v>0</v>
      </c>
      <c r="AG9436" s="33"/>
      <c r="AH9436" s="33"/>
      <c r="AI9436" s="33">
        <v>4.62</v>
      </c>
      <c r="AJ9436" s="33" t="s">
        <v>413</v>
      </c>
      <c r="AK9436" s="36">
        <v>26.64</v>
      </c>
      <c r="AL9436" s="36">
        <v>118.18</v>
      </c>
      <c r="AM9436" s="33">
        <v>690</v>
      </c>
      <c r="AN9436" s="37"/>
      <c r="AO9436" s="33">
        <v>1</v>
      </c>
      <c r="AP9436" s="33"/>
      <c r="AQ9436">
        <v>40118</v>
      </c>
      <c r="AR9436" s="33" t="s">
        <v>1807</v>
      </c>
    </row>
    <row r="9437" spans="1:44" x14ac:dyDescent="0.25">
      <c r="A9437" s="33">
        <v>11327</v>
      </c>
      <c r="B9437" s="33" t="s">
        <v>167</v>
      </c>
      <c r="C9437" s="33">
        <v>180</v>
      </c>
      <c r="D9437" s="1" t="s">
        <v>148</v>
      </c>
      <c r="E9437" s="33"/>
      <c r="F9437" s="33" t="s">
        <v>859</v>
      </c>
      <c r="G9437" s="34"/>
      <c r="H9437" s="33">
        <v>25</v>
      </c>
      <c r="I9437" s="33"/>
      <c r="J9437" s="33"/>
      <c r="K9437" s="37"/>
      <c r="L9437" s="35"/>
      <c r="M9437" s="33"/>
      <c r="N9437" s="33"/>
      <c r="O9437" s="33">
        <v>119.39</v>
      </c>
      <c r="P9437" s="33">
        <v>19.579999999999998</v>
      </c>
      <c r="Q9437" s="33">
        <v>13.24</v>
      </c>
      <c r="R9437" s="33">
        <v>8.94</v>
      </c>
      <c r="S9437" s="33"/>
      <c r="T9437" s="33"/>
      <c r="U9437" s="33"/>
      <c r="V9437" s="33"/>
      <c r="W9437" s="33"/>
      <c r="Y9437" s="33"/>
      <c r="Z9437" s="33"/>
      <c r="AA9437" s="33"/>
      <c r="AB9437" s="33"/>
      <c r="AC9437" s="33"/>
      <c r="AD9437" s="33"/>
      <c r="AE9437" s="33"/>
      <c r="AF9437" s="33">
        <v>0</v>
      </c>
      <c r="AG9437" s="33"/>
      <c r="AH9437" s="33"/>
      <c r="AI9437" s="33">
        <v>6.29</v>
      </c>
      <c r="AJ9437" s="33" t="s">
        <v>413</v>
      </c>
      <c r="AK9437" s="36">
        <v>26.64</v>
      </c>
      <c r="AL9437" s="36">
        <v>118.18</v>
      </c>
      <c r="AM9437" s="33">
        <v>690</v>
      </c>
      <c r="AN9437" s="37"/>
      <c r="AO9437" s="33">
        <v>1</v>
      </c>
      <c r="AP9437" s="33"/>
      <c r="AQ9437">
        <v>40118</v>
      </c>
      <c r="AR9437" s="33" t="s">
        <v>1807</v>
      </c>
    </row>
    <row r="9438" spans="1:44" x14ac:dyDescent="0.25">
      <c r="A9438" s="33">
        <v>11328</v>
      </c>
      <c r="B9438" s="33" t="s">
        <v>167</v>
      </c>
      <c r="C9438" s="33">
        <v>180</v>
      </c>
      <c r="D9438" s="1" t="s">
        <v>148</v>
      </c>
      <c r="E9438" s="33"/>
      <c r="F9438" s="33" t="s">
        <v>859</v>
      </c>
      <c r="G9438" s="34"/>
      <c r="H9438" s="33">
        <v>30</v>
      </c>
      <c r="I9438" s="33"/>
      <c r="J9438" s="33"/>
      <c r="K9438" s="37"/>
      <c r="L9438" s="35"/>
      <c r="M9438" s="33"/>
      <c r="N9438" s="33"/>
      <c r="O9438" s="33">
        <v>134.32</v>
      </c>
      <c r="P9438" s="33">
        <v>21.79</v>
      </c>
      <c r="Q9438" s="33">
        <v>14.15</v>
      </c>
      <c r="R9438" s="33">
        <v>8.5299999999999994</v>
      </c>
      <c r="S9438" s="33"/>
      <c r="T9438" s="33"/>
      <c r="U9438" s="33"/>
      <c r="V9438" s="33"/>
      <c r="W9438" s="33"/>
      <c r="Y9438" s="33"/>
      <c r="Z9438" s="33"/>
      <c r="AA9438" s="33"/>
      <c r="AB9438" s="33"/>
      <c r="AC9438" s="33"/>
      <c r="AD9438" s="33"/>
      <c r="AE9438" s="33"/>
      <c r="AF9438" s="33">
        <v>0</v>
      </c>
      <c r="AG9438" s="33"/>
      <c r="AH9438" s="33"/>
      <c r="AI9438" s="33">
        <v>8.48</v>
      </c>
      <c r="AJ9438" s="33" t="s">
        <v>413</v>
      </c>
      <c r="AK9438" s="36">
        <v>26.64</v>
      </c>
      <c r="AL9438" s="36">
        <v>118.18</v>
      </c>
      <c r="AM9438" s="33">
        <v>690</v>
      </c>
      <c r="AN9438" s="37"/>
      <c r="AO9438" s="33">
        <v>1</v>
      </c>
      <c r="AP9438" s="33"/>
      <c r="AQ9438">
        <v>40118</v>
      </c>
      <c r="AR9438" s="33" t="s">
        <v>1807</v>
      </c>
    </row>
    <row r="9439" spans="1:44" x14ac:dyDescent="0.25">
      <c r="A9439" s="33">
        <v>11329</v>
      </c>
      <c r="B9439" s="33" t="s">
        <v>167</v>
      </c>
      <c r="C9439" s="33">
        <v>180</v>
      </c>
      <c r="D9439" s="1" t="s">
        <v>148</v>
      </c>
      <c r="E9439" s="33"/>
      <c r="F9439" s="33" t="s">
        <v>859</v>
      </c>
      <c r="G9439" s="34"/>
      <c r="H9439" s="33">
        <v>8</v>
      </c>
      <c r="I9439" s="33">
        <v>6.4</v>
      </c>
      <c r="J9439" s="33">
        <v>8.4</v>
      </c>
      <c r="K9439" s="37">
        <v>3602</v>
      </c>
      <c r="L9439" s="35"/>
      <c r="M9439" s="33"/>
      <c r="N9439" s="33">
        <v>65.325000000000003</v>
      </c>
      <c r="O9439" s="33">
        <v>29.47</v>
      </c>
      <c r="P9439" s="33">
        <v>4.32</v>
      </c>
      <c r="Q9439" s="33">
        <v>5.82</v>
      </c>
      <c r="R9439" s="33">
        <v>6</v>
      </c>
      <c r="S9439" s="33"/>
      <c r="T9439" s="33"/>
      <c r="U9439" s="33"/>
      <c r="V9439" s="33"/>
      <c r="W9439" s="33"/>
      <c r="Y9439" s="33"/>
      <c r="Z9439" s="33"/>
      <c r="AA9439" s="33"/>
      <c r="AB9439" s="33"/>
      <c r="AC9439" s="33"/>
      <c r="AD9439" s="33"/>
      <c r="AE9439" s="33"/>
      <c r="AF9439" s="33"/>
      <c r="AG9439" s="33"/>
      <c r="AH9439" s="33"/>
      <c r="AI9439" s="33"/>
      <c r="AJ9439" s="33" t="s">
        <v>413</v>
      </c>
      <c r="AK9439" s="36">
        <v>26.1</v>
      </c>
      <c r="AL9439" s="36">
        <v>118.2</v>
      </c>
      <c r="AM9439" s="33">
        <v>210</v>
      </c>
      <c r="AN9439" s="37"/>
      <c r="AO9439" s="33">
        <v>1</v>
      </c>
      <c r="AP9439" s="33"/>
      <c r="AQ9439">
        <v>40118</v>
      </c>
      <c r="AR9439" s="33" t="s">
        <v>1808</v>
      </c>
    </row>
    <row r="9440" spans="1:44" x14ac:dyDescent="0.25">
      <c r="A9440" s="33">
        <v>11330</v>
      </c>
      <c r="B9440" s="33" t="s">
        <v>167</v>
      </c>
      <c r="C9440" s="33">
        <v>180</v>
      </c>
      <c r="D9440" s="1" t="s">
        <v>148</v>
      </c>
      <c r="E9440" s="33"/>
      <c r="F9440" s="33" t="s">
        <v>859</v>
      </c>
      <c r="G9440" s="34"/>
      <c r="H9440" s="33">
        <v>14</v>
      </c>
      <c r="I9440" s="33">
        <v>9.6</v>
      </c>
      <c r="J9440" s="33">
        <v>14.1</v>
      </c>
      <c r="K9440" s="37">
        <v>1950</v>
      </c>
      <c r="L9440" s="35"/>
      <c r="M9440" s="33"/>
      <c r="N9440" s="33">
        <v>149.465</v>
      </c>
      <c r="O9440" s="33">
        <v>50.19</v>
      </c>
      <c r="P9440" s="33">
        <v>7.41</v>
      </c>
      <c r="Q9440" s="33">
        <v>6.02</v>
      </c>
      <c r="R9440" s="33">
        <v>7</v>
      </c>
      <c r="S9440" s="33"/>
      <c r="T9440" s="33"/>
      <c r="U9440" s="33"/>
      <c r="V9440" s="33"/>
      <c r="W9440" s="33"/>
      <c r="Y9440" s="33"/>
      <c r="Z9440" s="33"/>
      <c r="AA9440" s="33"/>
      <c r="AB9440" s="33"/>
      <c r="AC9440" s="33"/>
      <c r="AD9440" s="33"/>
      <c r="AE9440" s="33"/>
      <c r="AF9440" s="33"/>
      <c r="AG9440" s="33"/>
      <c r="AH9440" s="33"/>
      <c r="AI9440" s="33"/>
      <c r="AJ9440" s="33" t="s">
        <v>413</v>
      </c>
      <c r="AK9440" s="36">
        <v>26.1</v>
      </c>
      <c r="AL9440" s="36">
        <v>118.2</v>
      </c>
      <c r="AM9440" s="33">
        <v>210</v>
      </c>
      <c r="AN9440" s="37"/>
      <c r="AO9440" s="33">
        <v>1</v>
      </c>
      <c r="AP9440" s="33"/>
      <c r="AQ9440">
        <v>40118</v>
      </c>
      <c r="AR9440" s="33" t="s">
        <v>1808</v>
      </c>
    </row>
    <row r="9441" spans="1:44" x14ac:dyDescent="0.25">
      <c r="A9441" s="33">
        <v>11331</v>
      </c>
      <c r="B9441" s="33" t="s">
        <v>167</v>
      </c>
      <c r="C9441" s="33">
        <v>180</v>
      </c>
      <c r="D9441" s="1" t="s">
        <v>148</v>
      </c>
      <c r="E9441" s="33"/>
      <c r="F9441" s="33" t="s">
        <v>859</v>
      </c>
      <c r="G9441" s="34"/>
      <c r="H9441" s="33">
        <v>24</v>
      </c>
      <c r="I9441" s="33">
        <v>12.8</v>
      </c>
      <c r="J9441" s="33">
        <v>15.8</v>
      </c>
      <c r="K9441" s="37">
        <v>1775</v>
      </c>
      <c r="L9441" s="35"/>
      <c r="M9441" s="33"/>
      <c r="N9441" s="33">
        <v>227.78</v>
      </c>
      <c r="O9441" s="33">
        <v>100.13</v>
      </c>
      <c r="P9441" s="33">
        <v>13.63</v>
      </c>
      <c r="Q9441" s="33">
        <v>7.49</v>
      </c>
      <c r="R9441" s="33">
        <v>9.19</v>
      </c>
      <c r="S9441" s="33"/>
      <c r="T9441" s="33"/>
      <c r="U9441" s="33"/>
      <c r="V9441" s="33"/>
      <c r="W9441" s="33"/>
      <c r="Y9441" s="33"/>
      <c r="Z9441" s="33"/>
      <c r="AA9441" s="33"/>
      <c r="AB9441" s="33"/>
      <c r="AC9441" s="33"/>
      <c r="AD9441" s="33"/>
      <c r="AE9441" s="33"/>
      <c r="AF9441" s="33"/>
      <c r="AG9441" s="33"/>
      <c r="AH9441" s="33"/>
      <c r="AI9441" s="33"/>
      <c r="AJ9441" s="33" t="s">
        <v>413</v>
      </c>
      <c r="AK9441" s="36">
        <v>26.1</v>
      </c>
      <c r="AL9441" s="36">
        <v>118.2</v>
      </c>
      <c r="AM9441" s="33">
        <v>210</v>
      </c>
      <c r="AN9441" s="37"/>
      <c r="AO9441" s="33">
        <v>1</v>
      </c>
      <c r="AP9441" s="33"/>
      <c r="AQ9441">
        <v>40118</v>
      </c>
      <c r="AR9441" s="33" t="s">
        <v>1808</v>
      </c>
    </row>
    <row r="9442" spans="1:44" x14ac:dyDescent="0.25">
      <c r="A9442" s="33">
        <v>11332</v>
      </c>
      <c r="B9442" s="33" t="s">
        <v>1060</v>
      </c>
      <c r="C9442" s="33">
        <v>102</v>
      </c>
      <c r="D9442" s="33" t="s">
        <v>863</v>
      </c>
      <c r="E9442" s="33"/>
      <c r="F9442" s="33" t="s">
        <v>864</v>
      </c>
      <c r="G9442" s="34">
        <v>8</v>
      </c>
      <c r="H9442" s="33">
        <v>59.4</v>
      </c>
      <c r="I9442" s="33">
        <v>14.53</v>
      </c>
      <c r="J9442" s="33">
        <v>18.920000000000002</v>
      </c>
      <c r="K9442" s="37">
        <v>1096</v>
      </c>
      <c r="L9442" s="35">
        <v>0.74186969964747551</v>
      </c>
      <c r="M9442" s="33"/>
      <c r="N9442" s="33">
        <v>180.1</v>
      </c>
      <c r="O9442" s="33">
        <v>154.66</v>
      </c>
      <c r="P9442" s="33">
        <v>6.75</v>
      </c>
      <c r="Q9442" s="33">
        <v>26.34</v>
      </c>
      <c r="R9442" s="33">
        <v>5.28</v>
      </c>
      <c r="S9442" s="33"/>
      <c r="T9442" s="33"/>
      <c r="U9442" s="33"/>
      <c r="V9442" s="33"/>
      <c r="W9442" s="33"/>
      <c r="Y9442" s="33">
        <v>11.4</v>
      </c>
      <c r="Z9442" s="33"/>
      <c r="AA9442" s="33"/>
      <c r="AB9442" s="33"/>
      <c r="AC9442" s="33">
        <v>4.09</v>
      </c>
      <c r="AD9442" s="33"/>
      <c r="AE9442" s="33"/>
      <c r="AF9442" s="33">
        <v>0</v>
      </c>
      <c r="AG9442" s="33"/>
      <c r="AH9442" s="33"/>
      <c r="AI9442" s="33">
        <v>2.11</v>
      </c>
      <c r="AJ9442" s="33" t="s">
        <v>413</v>
      </c>
      <c r="AK9442" s="36">
        <v>32.58</v>
      </c>
      <c r="AL9442" s="36">
        <v>103.77</v>
      </c>
      <c r="AM9442" s="33">
        <v>2950</v>
      </c>
      <c r="AN9442" s="37"/>
      <c r="AO9442" s="33">
        <v>1</v>
      </c>
      <c r="AP9442" s="33"/>
      <c r="AQ9442">
        <v>80518</v>
      </c>
      <c r="AR9442" s="33" t="s">
        <v>1809</v>
      </c>
    </row>
    <row r="9443" spans="1:44" x14ac:dyDescent="0.25">
      <c r="A9443" s="33">
        <v>11333</v>
      </c>
      <c r="B9443" s="33" t="s">
        <v>1039</v>
      </c>
      <c r="C9443" s="33">
        <v>101</v>
      </c>
      <c r="D9443" s="33" t="s">
        <v>851</v>
      </c>
      <c r="E9443" s="33"/>
      <c r="F9443" s="33" t="s">
        <v>859</v>
      </c>
      <c r="G9443" s="34"/>
      <c r="H9443" s="33">
        <v>21</v>
      </c>
      <c r="I9443" s="33"/>
      <c r="J9443" s="33"/>
      <c r="K9443" s="37"/>
      <c r="L9443" s="35"/>
      <c r="M9443" s="33"/>
      <c r="N9443" s="33"/>
      <c r="O9443" s="33">
        <v>48.53</v>
      </c>
      <c r="P9443" s="33"/>
      <c r="Q9443" s="33">
        <v>16.700000000000003</v>
      </c>
      <c r="R9443" s="33">
        <v>10.19</v>
      </c>
      <c r="S9443" s="33"/>
      <c r="T9443" s="33"/>
      <c r="U9443" s="33"/>
      <c r="V9443" s="33"/>
      <c r="W9443" s="33"/>
      <c r="Y9443" s="33"/>
      <c r="Z9443" s="33"/>
      <c r="AA9443" s="33"/>
      <c r="AB9443" s="33"/>
      <c r="AC9443" s="33"/>
      <c r="AD9443" s="33"/>
      <c r="AE9443" s="33"/>
      <c r="AF9443" s="33">
        <v>0</v>
      </c>
      <c r="AG9443" s="33"/>
      <c r="AH9443" s="33"/>
      <c r="AI9443" s="33">
        <v>16.309999999999999</v>
      </c>
      <c r="AJ9443" s="33" t="s">
        <v>413</v>
      </c>
      <c r="AK9443" s="36">
        <v>26.75</v>
      </c>
      <c r="AL9443" s="36">
        <v>115.07</v>
      </c>
      <c r="AM9443" s="33">
        <v>71</v>
      </c>
      <c r="AN9443" s="37"/>
      <c r="AP9443" s="33"/>
      <c r="AQ9443">
        <v>80415</v>
      </c>
      <c r="AR9443" s="33" t="s">
        <v>1810</v>
      </c>
    </row>
    <row r="9444" spans="1:44" x14ac:dyDescent="0.25">
      <c r="A9444" s="33">
        <v>11334</v>
      </c>
      <c r="B9444" s="33" t="s">
        <v>1050</v>
      </c>
      <c r="C9444" s="33">
        <v>101</v>
      </c>
      <c r="D9444" s="33" t="s">
        <v>851</v>
      </c>
      <c r="E9444" s="33"/>
      <c r="F9444" s="33" t="s">
        <v>864</v>
      </c>
      <c r="G9444" s="34"/>
      <c r="H9444" s="33" t="s">
        <v>878</v>
      </c>
      <c r="I9444" s="33"/>
      <c r="J9444" s="33"/>
      <c r="K9444" s="37">
        <v>1054</v>
      </c>
      <c r="L9444" s="35"/>
      <c r="M9444" s="33"/>
      <c r="N9444" s="33"/>
      <c r="O9444" s="33">
        <v>50.582999999999998</v>
      </c>
      <c r="P9444" s="33"/>
      <c r="Q9444" s="33">
        <v>12.700999999999999</v>
      </c>
      <c r="R9444" s="33">
        <v>10.781000000000001</v>
      </c>
      <c r="S9444" s="33"/>
      <c r="T9444" s="33"/>
      <c r="U9444" s="33"/>
      <c r="V9444" s="33"/>
      <c r="W9444" s="33"/>
      <c r="Y9444" s="33"/>
      <c r="Z9444" s="33"/>
      <c r="AA9444" s="33"/>
      <c r="AB9444" s="33"/>
      <c r="AC9444" s="33"/>
      <c r="AD9444" s="33"/>
      <c r="AE9444" s="33"/>
      <c r="AF9444" s="33"/>
      <c r="AG9444" s="33"/>
      <c r="AH9444" s="33"/>
      <c r="AI9444" s="33"/>
      <c r="AJ9444" s="33" t="s">
        <v>413</v>
      </c>
      <c r="AK9444" s="36">
        <v>42.28</v>
      </c>
      <c r="AL9444" s="36">
        <v>128</v>
      </c>
      <c r="AM9444" s="33">
        <v>700</v>
      </c>
      <c r="AN9444" s="33"/>
      <c r="AP9444" s="33"/>
      <c r="AQ9444">
        <v>80414</v>
      </c>
      <c r="AR9444" s="33" t="s">
        <v>1811</v>
      </c>
    </row>
    <row r="9445" spans="1:44" x14ac:dyDescent="0.25">
      <c r="A9445" s="33">
        <v>11335</v>
      </c>
      <c r="B9445" s="33" t="s">
        <v>1050</v>
      </c>
      <c r="C9445" s="33">
        <v>101</v>
      </c>
      <c r="D9445" s="33" t="s">
        <v>851</v>
      </c>
      <c r="E9445" s="33"/>
      <c r="F9445" s="33" t="s">
        <v>864</v>
      </c>
      <c r="G9445" s="34"/>
      <c r="H9445" s="33" t="s">
        <v>878</v>
      </c>
      <c r="I9445" s="33"/>
      <c r="J9445" s="33"/>
      <c r="K9445" s="37">
        <v>921</v>
      </c>
      <c r="L9445" s="35"/>
      <c r="M9445" s="33"/>
      <c r="N9445" s="33"/>
      <c r="O9445" s="33">
        <v>40.237000000000002</v>
      </c>
      <c r="P9445" s="33"/>
      <c r="Q9445" s="33">
        <v>12.427000000000001</v>
      </c>
      <c r="R9445" s="33">
        <v>7.6609999999999996</v>
      </c>
      <c r="S9445" s="33"/>
      <c r="T9445" s="33"/>
      <c r="U9445" s="33"/>
      <c r="V9445" s="33"/>
      <c r="W9445" s="33"/>
      <c r="Y9445" s="33"/>
      <c r="Z9445" s="33"/>
      <c r="AA9445" s="33"/>
      <c r="AB9445" s="33"/>
      <c r="AC9445" s="33"/>
      <c r="AD9445" s="33"/>
      <c r="AE9445" s="33"/>
      <c r="AF9445" s="33"/>
      <c r="AG9445" s="33"/>
      <c r="AH9445" s="33"/>
      <c r="AI9445" s="33"/>
      <c r="AJ9445" s="33" t="s">
        <v>413</v>
      </c>
      <c r="AK9445" s="36">
        <v>42.28</v>
      </c>
      <c r="AL9445" s="36">
        <v>128</v>
      </c>
      <c r="AM9445" s="33">
        <v>1100</v>
      </c>
      <c r="AN9445" s="33"/>
      <c r="AP9445" s="33"/>
      <c r="AQ9445">
        <v>80414</v>
      </c>
      <c r="AR9445" s="33" t="s">
        <v>1811</v>
      </c>
    </row>
    <row r="9446" spans="1:44" x14ac:dyDescent="0.25">
      <c r="A9446" s="33">
        <v>11336</v>
      </c>
      <c r="B9446" s="33" t="s">
        <v>994</v>
      </c>
      <c r="C9446" s="33">
        <v>102</v>
      </c>
      <c r="D9446" s="33" t="s">
        <v>863</v>
      </c>
      <c r="E9446" s="33"/>
      <c r="F9446" s="33" t="s">
        <v>864</v>
      </c>
      <c r="G9446" s="34">
        <v>10</v>
      </c>
      <c r="H9446" s="33">
        <v>75</v>
      </c>
      <c r="I9446" s="33">
        <v>10.4</v>
      </c>
      <c r="J9446" s="33">
        <v>12.5</v>
      </c>
      <c r="K9446" s="37">
        <v>1825</v>
      </c>
      <c r="L9446" s="35">
        <v>1.1187863056402865</v>
      </c>
      <c r="M9446" s="33"/>
      <c r="N9446" s="33">
        <v>147.4</v>
      </c>
      <c r="O9446" s="33">
        <v>59.35</v>
      </c>
      <c r="P9446" s="33">
        <v>8.66</v>
      </c>
      <c r="Q9446" s="33">
        <v>21.639999999999997</v>
      </c>
      <c r="R9446" s="33">
        <v>21.37</v>
      </c>
      <c r="S9446" s="33"/>
      <c r="T9446" s="33"/>
      <c r="U9446" s="33"/>
      <c r="V9446" s="33"/>
      <c r="W9446" s="33"/>
      <c r="Y9446" s="33">
        <v>0.98</v>
      </c>
      <c r="Z9446" s="33"/>
      <c r="AA9446" s="33"/>
      <c r="AB9446" s="33"/>
      <c r="AC9446" s="33">
        <v>2.11</v>
      </c>
      <c r="AD9446" s="33"/>
      <c r="AE9446" s="33"/>
      <c r="AF9446" s="33"/>
      <c r="AG9446" s="33"/>
      <c r="AH9446" s="33"/>
      <c r="AI9446" s="33"/>
      <c r="AJ9446" s="33" t="s">
        <v>413</v>
      </c>
      <c r="AK9446" s="36">
        <v>38.96</v>
      </c>
      <c r="AL9446" s="36">
        <v>105.87</v>
      </c>
      <c r="AM9446" s="33">
        <v>2384</v>
      </c>
      <c r="AN9446" s="33"/>
      <c r="AP9446" s="33"/>
      <c r="AQ9446">
        <v>80508</v>
      </c>
      <c r="AR9446" s="33" t="s">
        <v>1812</v>
      </c>
    </row>
    <row r="9447" spans="1:44" x14ac:dyDescent="0.25">
      <c r="A9447" s="33">
        <v>11337</v>
      </c>
      <c r="B9447" s="33" t="s">
        <v>1215</v>
      </c>
      <c r="C9447" s="33">
        <v>102</v>
      </c>
      <c r="D9447" s="33" t="s">
        <v>863</v>
      </c>
      <c r="E9447" s="33"/>
      <c r="F9447" s="33" t="s">
        <v>859</v>
      </c>
      <c r="G9447" s="34">
        <v>7</v>
      </c>
      <c r="H9447" s="33">
        <v>31</v>
      </c>
      <c r="I9447" s="33">
        <v>10.65</v>
      </c>
      <c r="J9447" s="33">
        <v>11.3</v>
      </c>
      <c r="K9447" s="37">
        <v>2858</v>
      </c>
      <c r="L9447" s="35">
        <v>0.90918238993710698</v>
      </c>
      <c r="M9447" s="33"/>
      <c r="N9447" s="33">
        <v>144.56</v>
      </c>
      <c r="O9447" s="33">
        <v>83.388999999999996</v>
      </c>
      <c r="P9447" s="33">
        <v>9.8859999999999992</v>
      </c>
      <c r="Q9447" s="33">
        <v>16.153999999999996</v>
      </c>
      <c r="R9447" s="33">
        <v>20.509</v>
      </c>
      <c r="S9447" s="33"/>
      <c r="T9447" s="33"/>
      <c r="U9447" s="33"/>
      <c r="V9447" s="33"/>
      <c r="W9447" s="33"/>
      <c r="Y9447" s="33"/>
      <c r="Z9447" s="33"/>
      <c r="AA9447" s="33"/>
      <c r="AB9447" s="33"/>
      <c r="AC9447" s="33"/>
      <c r="AD9447" s="33"/>
      <c r="AE9447" s="33"/>
      <c r="AF9447" s="33"/>
      <c r="AG9447" s="33"/>
      <c r="AH9447" s="33"/>
      <c r="AI9447" s="33"/>
      <c r="AJ9447" s="33" t="s">
        <v>413</v>
      </c>
      <c r="AK9447" s="36">
        <v>47.77</v>
      </c>
      <c r="AL9447" s="36">
        <v>128.04</v>
      </c>
      <c r="AM9447" s="33">
        <v>307</v>
      </c>
      <c r="AN9447" s="37"/>
      <c r="AO9447" s="33">
        <v>1</v>
      </c>
      <c r="AP9447" s="33"/>
      <c r="AQ9447">
        <v>80426</v>
      </c>
      <c r="AR9447" s="33" t="s">
        <v>1813</v>
      </c>
    </row>
    <row r="9448" spans="1:44" x14ac:dyDescent="0.25">
      <c r="A9448" s="33">
        <v>11338</v>
      </c>
      <c r="B9448" s="33" t="s">
        <v>1215</v>
      </c>
      <c r="C9448" s="33">
        <v>102</v>
      </c>
      <c r="D9448" s="33" t="s">
        <v>863</v>
      </c>
      <c r="E9448" s="33"/>
      <c r="F9448" s="33" t="s">
        <v>859</v>
      </c>
      <c r="G9448" s="34">
        <v>8</v>
      </c>
      <c r="H9448" s="33">
        <v>30</v>
      </c>
      <c r="I9448" s="33">
        <v>9.0399999999999991</v>
      </c>
      <c r="J9448" s="33">
        <v>11</v>
      </c>
      <c r="K9448" s="37">
        <v>2150</v>
      </c>
      <c r="L9448" s="35">
        <v>0.70527208809105346</v>
      </c>
      <c r="M9448" s="33"/>
      <c r="N9448" s="33">
        <v>87.489000000000004</v>
      </c>
      <c r="O9448" s="33">
        <v>46.511000000000003</v>
      </c>
      <c r="P9448" s="33">
        <v>7.59</v>
      </c>
      <c r="Q9448" s="33">
        <v>8.0669999999999966</v>
      </c>
      <c r="R9448" s="33">
        <v>18.202000000000002</v>
      </c>
      <c r="S9448" s="33"/>
      <c r="T9448" s="33"/>
      <c r="U9448" s="33"/>
      <c r="V9448" s="33"/>
      <c r="W9448" s="33"/>
      <c r="Y9448" s="33"/>
      <c r="Z9448" s="33"/>
      <c r="AA9448" s="33"/>
      <c r="AB9448" s="33"/>
      <c r="AC9448" s="33"/>
      <c r="AD9448" s="33"/>
      <c r="AE9448" s="33"/>
      <c r="AF9448" s="33"/>
      <c r="AG9448" s="33"/>
      <c r="AH9448" s="33"/>
      <c r="AI9448" s="33"/>
      <c r="AJ9448" s="33" t="s">
        <v>413</v>
      </c>
      <c r="AK9448" s="36">
        <v>47.77</v>
      </c>
      <c r="AL9448" s="36">
        <v>128.04</v>
      </c>
      <c r="AM9448" s="33">
        <v>290</v>
      </c>
      <c r="AN9448" s="37"/>
      <c r="AO9448" s="33">
        <v>1</v>
      </c>
      <c r="AP9448" s="33"/>
      <c r="AQ9448">
        <v>80426</v>
      </c>
      <c r="AR9448" s="33" t="s">
        <v>1813</v>
      </c>
    </row>
    <row r="9449" spans="1:44" x14ac:dyDescent="0.25">
      <c r="A9449" s="33">
        <v>11339</v>
      </c>
      <c r="B9449" s="33" t="s">
        <v>1215</v>
      </c>
      <c r="C9449" s="33">
        <v>102</v>
      </c>
      <c r="D9449" s="33" t="s">
        <v>863</v>
      </c>
      <c r="E9449" s="33"/>
      <c r="F9449" s="33" t="s">
        <v>859</v>
      </c>
      <c r="G9449" s="34">
        <v>7</v>
      </c>
      <c r="H9449" s="33">
        <v>29</v>
      </c>
      <c r="I9449" s="33">
        <v>10.38</v>
      </c>
      <c r="J9449" s="33">
        <v>11.3</v>
      </c>
      <c r="K9449" s="37">
        <v>2550</v>
      </c>
      <c r="L9449" s="35">
        <v>0.82720394736842107</v>
      </c>
      <c r="M9449" s="33"/>
      <c r="N9449" s="33">
        <v>125.735</v>
      </c>
      <c r="O9449" s="33">
        <v>81.063999999999993</v>
      </c>
      <c r="P9449" s="33">
        <v>12.38</v>
      </c>
      <c r="Q9449" s="33">
        <v>11.469999999999999</v>
      </c>
      <c r="R9449" s="33">
        <v>17.98</v>
      </c>
      <c r="S9449" s="33"/>
      <c r="T9449" s="33"/>
      <c r="U9449" s="33"/>
      <c r="V9449" s="33"/>
      <c r="W9449" s="33"/>
      <c r="Y9449" s="33"/>
      <c r="Z9449" s="33"/>
      <c r="AA9449" s="33"/>
      <c r="AB9449" s="33"/>
      <c r="AC9449" s="33"/>
      <c r="AD9449" s="33"/>
      <c r="AE9449" s="33"/>
      <c r="AF9449" s="33"/>
      <c r="AG9449" s="33"/>
      <c r="AH9449" s="33"/>
      <c r="AI9449" s="33"/>
      <c r="AJ9449" s="33" t="s">
        <v>413</v>
      </c>
      <c r="AK9449" s="36">
        <v>47.77</v>
      </c>
      <c r="AL9449" s="36">
        <v>128.04</v>
      </c>
      <c r="AM9449" s="33">
        <v>400</v>
      </c>
      <c r="AN9449" s="37"/>
      <c r="AO9449" s="33">
        <v>1</v>
      </c>
      <c r="AP9449" s="33"/>
      <c r="AQ9449">
        <v>80426</v>
      </c>
      <c r="AR9449" s="33" t="s">
        <v>1813</v>
      </c>
    </row>
    <row r="9450" spans="1:44" x14ac:dyDescent="0.25">
      <c r="A9450" s="33">
        <v>11340</v>
      </c>
      <c r="B9450" s="33" t="s">
        <v>1215</v>
      </c>
      <c r="C9450" s="33">
        <v>102</v>
      </c>
      <c r="D9450" s="33" t="s">
        <v>863</v>
      </c>
      <c r="E9450" s="33"/>
      <c r="F9450" s="33" t="s">
        <v>859</v>
      </c>
      <c r="G9450" s="34">
        <v>8</v>
      </c>
      <c r="H9450" s="33">
        <v>25</v>
      </c>
      <c r="I9450" s="33">
        <v>6.79</v>
      </c>
      <c r="J9450" s="33">
        <v>7.7</v>
      </c>
      <c r="K9450" s="37">
        <v>1925</v>
      </c>
      <c r="L9450" s="35">
        <v>0.34780751365658513</v>
      </c>
      <c r="M9450" s="33"/>
      <c r="N9450" s="33">
        <v>28.83</v>
      </c>
      <c r="O9450" s="33">
        <v>22.742000000000001</v>
      </c>
      <c r="P9450" s="33">
        <v>2.891</v>
      </c>
      <c r="Q9450" s="33">
        <v>5.4820000000000002</v>
      </c>
      <c r="R9450" s="33">
        <v>5.931</v>
      </c>
      <c r="S9450" s="33"/>
      <c r="T9450" s="33"/>
      <c r="U9450" s="33"/>
      <c r="V9450" s="33"/>
      <c r="W9450" s="33"/>
      <c r="Y9450" s="33"/>
      <c r="Z9450" s="33"/>
      <c r="AA9450" s="33"/>
      <c r="AB9450" s="33"/>
      <c r="AC9450" s="33"/>
      <c r="AD9450" s="33"/>
      <c r="AE9450" s="33"/>
      <c r="AF9450" s="33"/>
      <c r="AG9450" s="33"/>
      <c r="AH9450" s="33"/>
      <c r="AI9450" s="33"/>
      <c r="AJ9450" s="33" t="s">
        <v>413</v>
      </c>
      <c r="AK9450" s="36">
        <v>47.77</v>
      </c>
      <c r="AL9450" s="36">
        <v>128.04</v>
      </c>
      <c r="AM9450" s="33">
        <v>450</v>
      </c>
      <c r="AN9450" s="37"/>
      <c r="AO9450" s="33">
        <v>1</v>
      </c>
      <c r="AP9450" s="33"/>
      <c r="AQ9450">
        <v>80426</v>
      </c>
      <c r="AR9450" s="33" t="s">
        <v>1813</v>
      </c>
    </row>
    <row r="9451" spans="1:44" x14ac:dyDescent="0.25">
      <c r="A9451" s="33">
        <v>11341</v>
      </c>
      <c r="B9451" s="33" t="s">
        <v>1215</v>
      </c>
      <c r="C9451" s="33">
        <v>102</v>
      </c>
      <c r="D9451" s="33" t="s">
        <v>863</v>
      </c>
      <c r="E9451" s="33"/>
      <c r="F9451" s="33" t="s">
        <v>859</v>
      </c>
      <c r="G9451" s="34">
        <v>8</v>
      </c>
      <c r="H9451" s="33">
        <v>22</v>
      </c>
      <c r="I9451" s="33">
        <v>6.3</v>
      </c>
      <c r="J9451" s="33">
        <v>8.3000000000000007</v>
      </c>
      <c r="K9451" s="37">
        <v>3950</v>
      </c>
      <c r="L9451" s="35">
        <v>0.8552367622320709</v>
      </c>
      <c r="M9451" s="33"/>
      <c r="N9451" s="33">
        <v>63.776000000000003</v>
      </c>
      <c r="O9451" s="33">
        <v>40.107999999999997</v>
      </c>
      <c r="P9451" s="33">
        <v>6.4539999999999997</v>
      </c>
      <c r="Q9451" s="33">
        <v>12.739000000000004</v>
      </c>
      <c r="R9451" s="33">
        <v>21.957999999999998</v>
      </c>
      <c r="S9451" s="33"/>
      <c r="T9451" s="33"/>
      <c r="U9451" s="33"/>
      <c r="V9451" s="33"/>
      <c r="W9451" s="33"/>
      <c r="Y9451" s="33"/>
      <c r="Z9451" s="33"/>
      <c r="AA9451" s="33"/>
      <c r="AB9451" s="33"/>
      <c r="AC9451" s="33"/>
      <c r="AD9451" s="33"/>
      <c r="AE9451" s="33"/>
      <c r="AF9451" s="33"/>
      <c r="AG9451" s="33"/>
      <c r="AH9451" s="33"/>
      <c r="AI9451" s="33"/>
      <c r="AJ9451" s="33" t="s">
        <v>413</v>
      </c>
      <c r="AK9451" s="36">
        <v>47.77</v>
      </c>
      <c r="AL9451" s="36">
        <v>128.04</v>
      </c>
      <c r="AM9451" s="33">
        <v>420</v>
      </c>
      <c r="AN9451" s="37"/>
      <c r="AO9451" s="33">
        <v>1</v>
      </c>
      <c r="AP9451" s="33"/>
      <c r="AQ9451">
        <v>80426</v>
      </c>
      <c r="AR9451" s="33" t="s">
        <v>1813</v>
      </c>
    </row>
    <row r="9452" spans="1:44" x14ac:dyDescent="0.25">
      <c r="A9452" s="33">
        <v>11342</v>
      </c>
      <c r="B9452" s="33" t="s">
        <v>1215</v>
      </c>
      <c r="C9452" s="33">
        <v>102</v>
      </c>
      <c r="D9452" s="33" t="s">
        <v>863</v>
      </c>
      <c r="E9452" s="33"/>
      <c r="F9452" s="33" t="s">
        <v>859</v>
      </c>
      <c r="G9452" s="34">
        <v>10</v>
      </c>
      <c r="H9452" s="33">
        <v>18</v>
      </c>
      <c r="I9452" s="33">
        <v>2.9</v>
      </c>
      <c r="J9452" s="33">
        <v>2.7</v>
      </c>
      <c r="K9452" s="37">
        <v>3300</v>
      </c>
      <c r="L9452" s="35">
        <v>0.10926365521688965</v>
      </c>
      <c r="M9452" s="33"/>
      <c r="N9452" s="33">
        <v>2.5950000000000002</v>
      </c>
      <c r="O9452" s="33">
        <v>2.835</v>
      </c>
      <c r="P9452" s="33">
        <v>0.75600000000000001</v>
      </c>
      <c r="Q9452" s="33">
        <v>1.4260000000000002</v>
      </c>
      <c r="R9452" s="33">
        <v>3.7160000000000002</v>
      </c>
      <c r="S9452" s="33"/>
      <c r="T9452" s="33"/>
      <c r="U9452" s="33"/>
      <c r="V9452" s="33"/>
      <c r="W9452" s="33"/>
      <c r="Y9452" s="33"/>
      <c r="Z9452" s="33"/>
      <c r="AA9452" s="33"/>
      <c r="AB9452" s="33"/>
      <c r="AC9452" s="33"/>
      <c r="AD9452" s="33"/>
      <c r="AE9452" s="33"/>
      <c r="AF9452" s="33"/>
      <c r="AG9452" s="33"/>
      <c r="AH9452" s="33"/>
      <c r="AI9452" s="33"/>
      <c r="AJ9452" s="33" t="s">
        <v>413</v>
      </c>
      <c r="AK9452" s="36">
        <v>47.77</v>
      </c>
      <c r="AL9452" s="36">
        <v>128.04</v>
      </c>
      <c r="AM9452" s="33">
        <v>380</v>
      </c>
      <c r="AN9452" s="37"/>
      <c r="AO9452" s="33">
        <v>1</v>
      </c>
      <c r="AP9452" s="33"/>
      <c r="AQ9452">
        <v>80426</v>
      </c>
      <c r="AR9452" s="33" t="s">
        <v>1813</v>
      </c>
    </row>
    <row r="9453" spans="1:44" x14ac:dyDescent="0.25">
      <c r="A9453" s="33">
        <v>11343</v>
      </c>
      <c r="B9453" s="33" t="s">
        <v>1215</v>
      </c>
      <c r="C9453" s="33">
        <v>102</v>
      </c>
      <c r="D9453" s="33" t="s">
        <v>863</v>
      </c>
      <c r="E9453" s="33"/>
      <c r="F9453" s="33" t="s">
        <v>859</v>
      </c>
      <c r="G9453" s="34">
        <v>9</v>
      </c>
      <c r="H9453" s="33">
        <v>16</v>
      </c>
      <c r="I9453" s="33">
        <v>3.05</v>
      </c>
      <c r="J9453" s="33">
        <v>3.1</v>
      </c>
      <c r="K9453" s="37">
        <v>3975</v>
      </c>
      <c r="L9453" s="35">
        <v>0.16868619522630385</v>
      </c>
      <c r="M9453" s="33"/>
      <c r="N9453" s="33">
        <v>4.3339999999999996</v>
      </c>
      <c r="O9453" s="33">
        <v>5.8390000000000004</v>
      </c>
      <c r="P9453" s="33">
        <v>1.097</v>
      </c>
      <c r="Q9453" s="33">
        <v>2.3130000000000006</v>
      </c>
      <c r="R9453" s="33">
        <v>4.4989999999999997</v>
      </c>
      <c r="S9453" s="33"/>
      <c r="T9453" s="33"/>
      <c r="U9453" s="33"/>
      <c r="V9453" s="33"/>
      <c r="W9453" s="33"/>
      <c r="Y9453" s="33"/>
      <c r="Z9453" s="33"/>
      <c r="AA9453" s="33"/>
      <c r="AB9453" s="33"/>
      <c r="AC9453" s="33"/>
      <c r="AD9453" s="33"/>
      <c r="AE9453" s="33"/>
      <c r="AF9453" s="33"/>
      <c r="AG9453" s="33"/>
      <c r="AH9453" s="33"/>
      <c r="AI9453" s="33"/>
      <c r="AJ9453" s="33" t="s">
        <v>413</v>
      </c>
      <c r="AK9453" s="36">
        <v>47.77</v>
      </c>
      <c r="AL9453" s="36">
        <v>128.04</v>
      </c>
      <c r="AM9453" s="33">
        <v>280</v>
      </c>
      <c r="AN9453" s="37"/>
      <c r="AO9453" s="33">
        <v>1</v>
      </c>
      <c r="AP9453" s="33"/>
      <c r="AQ9453">
        <v>80426</v>
      </c>
      <c r="AR9453" s="33" t="s">
        <v>1813</v>
      </c>
    </row>
    <row r="9454" spans="1:44" x14ac:dyDescent="0.25">
      <c r="A9454" s="33">
        <v>11344</v>
      </c>
      <c r="B9454" s="33" t="s">
        <v>167</v>
      </c>
      <c r="C9454" s="33">
        <v>180</v>
      </c>
      <c r="D9454" s="1" t="s">
        <v>148</v>
      </c>
      <c r="E9454" s="33"/>
      <c r="F9454" s="33" t="s">
        <v>859</v>
      </c>
      <c r="G9454" s="34"/>
      <c r="H9454" s="33">
        <v>19</v>
      </c>
      <c r="I9454" s="33">
        <v>6.9</v>
      </c>
      <c r="J9454" s="33">
        <v>7.8</v>
      </c>
      <c r="K9454" s="37">
        <v>5333</v>
      </c>
      <c r="L9454" s="35"/>
      <c r="M9454" s="33"/>
      <c r="N9454" s="33">
        <v>86.394999999999996</v>
      </c>
      <c r="O9454" s="33">
        <v>40.003</v>
      </c>
      <c r="P9454" s="33">
        <v>6.375</v>
      </c>
      <c r="Q9454" s="33">
        <v>6.6269999999999989</v>
      </c>
      <c r="R9454" s="33">
        <v>9.8580000000000005</v>
      </c>
      <c r="S9454" s="33"/>
      <c r="T9454" s="33"/>
      <c r="U9454" s="33"/>
      <c r="V9454" s="33"/>
      <c r="W9454" s="33"/>
      <c r="Y9454" s="33"/>
      <c r="Z9454" s="33"/>
      <c r="AA9454" s="33"/>
      <c r="AB9454" s="33"/>
      <c r="AC9454" s="33"/>
      <c r="AD9454" s="33"/>
      <c r="AE9454" s="33"/>
      <c r="AF9454" s="33">
        <v>0</v>
      </c>
      <c r="AG9454" s="33"/>
      <c r="AH9454" s="33"/>
      <c r="AI9454" s="33">
        <v>3.105</v>
      </c>
      <c r="AJ9454" s="33" t="s">
        <v>413</v>
      </c>
      <c r="AK9454" s="36">
        <v>27.67</v>
      </c>
      <c r="AL9454" s="36">
        <v>114.63</v>
      </c>
      <c r="AM9454" s="33">
        <v>150</v>
      </c>
      <c r="AN9454" s="33"/>
      <c r="AP9454" s="33"/>
      <c r="AQ9454">
        <v>80415</v>
      </c>
      <c r="AR9454" s="33" t="s">
        <v>1814</v>
      </c>
    </row>
    <row r="9455" spans="1:44" x14ac:dyDescent="0.25">
      <c r="A9455" s="33">
        <v>11345</v>
      </c>
      <c r="B9455" s="33" t="s">
        <v>167</v>
      </c>
      <c r="C9455" s="33">
        <v>180</v>
      </c>
      <c r="D9455" s="1" t="s">
        <v>148</v>
      </c>
      <c r="E9455" s="33"/>
      <c r="F9455" s="33" t="s">
        <v>859</v>
      </c>
      <c r="G9455" s="34"/>
      <c r="H9455" s="33">
        <v>19</v>
      </c>
      <c r="I9455" s="33">
        <v>10.41</v>
      </c>
      <c r="J9455" s="33">
        <v>10.199999999999999</v>
      </c>
      <c r="K9455" s="37">
        <v>3854</v>
      </c>
      <c r="L9455" s="35"/>
      <c r="M9455" s="33"/>
      <c r="N9455" s="33">
        <v>161.86799999999999</v>
      </c>
      <c r="O9455" s="33">
        <v>59.067999999999998</v>
      </c>
      <c r="P9455" s="33">
        <v>9.5939999999999994</v>
      </c>
      <c r="Q9455" s="33">
        <v>10.892999999999999</v>
      </c>
      <c r="R9455" s="33">
        <v>12.125999999999999</v>
      </c>
      <c r="S9455" s="33"/>
      <c r="T9455" s="33"/>
      <c r="U9455" s="33"/>
      <c r="V9455" s="33"/>
      <c r="W9455" s="33"/>
      <c r="Y9455" s="33"/>
      <c r="Z9455" s="33"/>
      <c r="AA9455" s="33"/>
      <c r="AB9455" s="33"/>
      <c r="AC9455" s="33"/>
      <c r="AD9455" s="33"/>
      <c r="AE9455" s="33"/>
      <c r="AF9455" s="33">
        <v>0</v>
      </c>
      <c r="AG9455" s="33"/>
      <c r="AH9455" s="33"/>
      <c r="AI9455" s="33">
        <v>3.89</v>
      </c>
      <c r="AJ9455" s="33" t="s">
        <v>413</v>
      </c>
      <c r="AK9455" s="36">
        <v>27.67</v>
      </c>
      <c r="AL9455" s="36">
        <v>114.63</v>
      </c>
      <c r="AM9455" s="33">
        <v>150</v>
      </c>
      <c r="AN9455" s="33"/>
      <c r="AP9455" s="33"/>
      <c r="AQ9455">
        <v>80415</v>
      </c>
      <c r="AR9455" s="33" t="s">
        <v>1814</v>
      </c>
    </row>
    <row r="9456" spans="1:44" x14ac:dyDescent="0.25">
      <c r="A9456" s="33">
        <v>11346</v>
      </c>
      <c r="B9456" s="33" t="s">
        <v>167</v>
      </c>
      <c r="C9456" s="33">
        <v>180</v>
      </c>
      <c r="D9456" s="1" t="s">
        <v>148</v>
      </c>
      <c r="E9456" s="33"/>
      <c r="F9456" s="33" t="s">
        <v>859</v>
      </c>
      <c r="G9456" s="34"/>
      <c r="H9456" s="33">
        <v>19</v>
      </c>
      <c r="I9456" s="33">
        <v>15.85</v>
      </c>
      <c r="J9456" s="33">
        <v>16.100000000000001</v>
      </c>
      <c r="K9456" s="37">
        <v>1647</v>
      </c>
      <c r="L9456" s="35"/>
      <c r="M9456" s="33"/>
      <c r="N9456" s="33">
        <v>255.285</v>
      </c>
      <c r="O9456" s="33">
        <v>85.537000000000006</v>
      </c>
      <c r="P9456" s="33">
        <v>14.28</v>
      </c>
      <c r="Q9456" s="33">
        <v>17.412999999999997</v>
      </c>
      <c r="R9456" s="33">
        <v>13.603</v>
      </c>
      <c r="S9456" s="33"/>
      <c r="T9456" s="33"/>
      <c r="U9456" s="33"/>
      <c r="V9456" s="33"/>
      <c r="W9456" s="33"/>
      <c r="Y9456" s="33"/>
      <c r="Z9456" s="33"/>
      <c r="AA9456" s="33"/>
      <c r="AB9456" s="33"/>
      <c r="AC9456" s="33"/>
      <c r="AD9456" s="33"/>
      <c r="AE9456" s="33"/>
      <c r="AF9456" s="33">
        <v>0</v>
      </c>
      <c r="AG9456" s="33"/>
      <c r="AH9456" s="33"/>
      <c r="AI9456" s="33">
        <v>3.7349999999999999</v>
      </c>
      <c r="AJ9456" s="33" t="s">
        <v>413</v>
      </c>
      <c r="AK9456" s="36">
        <v>27.67</v>
      </c>
      <c r="AL9456" s="36">
        <v>114.63</v>
      </c>
      <c r="AM9456" s="33">
        <v>150</v>
      </c>
      <c r="AN9456" s="33"/>
      <c r="AP9456" s="33"/>
      <c r="AQ9456">
        <v>80415</v>
      </c>
      <c r="AR9456" s="33" t="s">
        <v>1814</v>
      </c>
    </row>
    <row r="9457" spans="1:44" x14ac:dyDescent="0.25">
      <c r="A9457" s="33">
        <v>11347</v>
      </c>
      <c r="B9457" s="33" t="s">
        <v>991</v>
      </c>
      <c r="C9457" s="33">
        <v>180</v>
      </c>
      <c r="D9457" s="33" t="s">
        <v>851</v>
      </c>
      <c r="E9457" s="33"/>
      <c r="F9457" s="33" t="s">
        <v>859</v>
      </c>
      <c r="G9457" s="34">
        <v>8</v>
      </c>
      <c r="H9457" s="33">
        <v>28</v>
      </c>
      <c r="I9457" s="33">
        <v>8.6</v>
      </c>
      <c r="J9457" s="33">
        <v>11.4</v>
      </c>
      <c r="K9457" s="37">
        <v>2150</v>
      </c>
      <c r="L9457" s="35">
        <v>1.2252969343538038</v>
      </c>
      <c r="M9457" s="33"/>
      <c r="N9457" s="33">
        <v>126.95099999999999</v>
      </c>
      <c r="O9457" s="33">
        <v>47.165999999999997</v>
      </c>
      <c r="P9457" s="33">
        <v>8.6760000000000002</v>
      </c>
      <c r="Q9457" s="33">
        <v>13.311000000000002</v>
      </c>
      <c r="R9457" s="33">
        <v>9.3209999999999997</v>
      </c>
      <c r="S9457" s="33"/>
      <c r="T9457" s="33"/>
      <c r="U9457" s="33"/>
      <c r="V9457" s="33"/>
      <c r="W9457" s="33"/>
      <c r="Y9457" s="33"/>
      <c r="Z9457" s="33"/>
      <c r="AA9457" s="33"/>
      <c r="AB9457" s="33"/>
      <c r="AC9457" s="33"/>
      <c r="AD9457" s="33"/>
      <c r="AE9457" s="33"/>
      <c r="AF9457" s="33">
        <v>0</v>
      </c>
      <c r="AG9457" s="33"/>
      <c r="AH9457" s="33"/>
      <c r="AI9457" s="33">
        <v>28.52</v>
      </c>
      <c r="AJ9457" s="33" t="s">
        <v>413</v>
      </c>
      <c r="AK9457" s="36">
        <v>41.73</v>
      </c>
      <c r="AL9457" s="36">
        <v>117.15</v>
      </c>
      <c r="AM9457" s="33">
        <v>1290</v>
      </c>
      <c r="AN9457" s="37"/>
      <c r="AP9457" s="33"/>
      <c r="AQ9457">
        <v>80411</v>
      </c>
      <c r="AR9457" s="33" t="s">
        <v>1815</v>
      </c>
    </row>
    <row r="9458" spans="1:44" x14ac:dyDescent="0.25">
      <c r="A9458" s="33">
        <v>11348</v>
      </c>
      <c r="B9458" s="33" t="s">
        <v>932</v>
      </c>
      <c r="C9458" s="33">
        <v>180</v>
      </c>
      <c r="D9458" s="33" t="s">
        <v>851</v>
      </c>
      <c r="E9458" s="33"/>
      <c r="F9458" s="33" t="s">
        <v>859</v>
      </c>
      <c r="G9458" s="34"/>
      <c r="H9458" s="33">
        <v>26</v>
      </c>
      <c r="I9458" s="33">
        <v>9.69</v>
      </c>
      <c r="J9458" s="33">
        <v>11.38</v>
      </c>
      <c r="K9458" s="37">
        <v>1867</v>
      </c>
      <c r="L9458" s="35"/>
      <c r="M9458" s="33"/>
      <c r="N9458" s="33">
        <v>88.426000000000002</v>
      </c>
      <c r="O9458" s="33">
        <v>45.226999999999997</v>
      </c>
      <c r="P9458" s="33">
        <v>4.7110000000000003</v>
      </c>
      <c r="Q9458" s="33">
        <v>7.5860000000000003</v>
      </c>
      <c r="R9458" s="33">
        <v>3.7639999999999998</v>
      </c>
      <c r="S9458" s="33"/>
      <c r="T9458" s="33"/>
      <c r="U9458" s="33"/>
      <c r="V9458" s="33"/>
      <c r="W9458" s="33"/>
      <c r="Y9458" s="33"/>
      <c r="Z9458" s="33"/>
      <c r="AA9458" s="33"/>
      <c r="AB9458" s="33"/>
      <c r="AC9458" s="33"/>
      <c r="AD9458" s="33"/>
      <c r="AE9458" s="33"/>
      <c r="AF9458" s="33">
        <v>0</v>
      </c>
      <c r="AG9458" s="33"/>
      <c r="AH9458" s="33"/>
      <c r="AI9458" s="33">
        <v>8.57</v>
      </c>
      <c r="AJ9458" s="33" t="s">
        <v>413</v>
      </c>
      <c r="AK9458" s="36">
        <v>41.73</v>
      </c>
      <c r="AL9458" s="36">
        <v>117.15</v>
      </c>
      <c r="AM9458" s="33">
        <v>1240</v>
      </c>
      <c r="AN9458" s="37"/>
      <c r="AP9458" s="33"/>
      <c r="AQ9458">
        <v>80411</v>
      </c>
      <c r="AR9458" s="33" t="s">
        <v>1815</v>
      </c>
    </row>
    <row r="9459" spans="1:44" x14ac:dyDescent="0.25">
      <c r="A9459" s="33">
        <v>11349</v>
      </c>
      <c r="B9459" s="33" t="s">
        <v>932</v>
      </c>
      <c r="C9459" s="33">
        <v>180</v>
      </c>
      <c r="D9459" s="33" t="s">
        <v>851</v>
      </c>
      <c r="E9459" s="33"/>
      <c r="F9459" s="33" t="s">
        <v>859</v>
      </c>
      <c r="G9459" s="34"/>
      <c r="H9459" s="33">
        <v>26</v>
      </c>
      <c r="I9459" s="33">
        <v>9.0299999999999994</v>
      </c>
      <c r="J9459" s="33">
        <v>10.26</v>
      </c>
      <c r="K9459" s="37">
        <v>1712</v>
      </c>
      <c r="L9459" s="35"/>
      <c r="M9459" s="33"/>
      <c r="N9459" s="33">
        <v>61.497</v>
      </c>
      <c r="O9459" s="33">
        <v>34.985999999999997</v>
      </c>
      <c r="P9459" s="33">
        <v>3.601</v>
      </c>
      <c r="Q9459" s="33">
        <v>5.4380000000000006</v>
      </c>
      <c r="R9459" s="33">
        <v>2.7280000000000002</v>
      </c>
      <c r="S9459" s="33"/>
      <c r="T9459" s="33"/>
      <c r="U9459" s="33"/>
      <c r="V9459" s="33"/>
      <c r="W9459" s="33"/>
      <c r="Y9459" s="33"/>
      <c r="Z9459" s="33"/>
      <c r="AA9459" s="33"/>
      <c r="AB9459" s="33"/>
      <c r="AC9459" s="33"/>
      <c r="AD9459" s="33"/>
      <c r="AE9459" s="33"/>
      <c r="AF9459" s="33">
        <v>0</v>
      </c>
      <c r="AG9459" s="33"/>
      <c r="AH9459" s="33"/>
      <c r="AI9459" s="33">
        <v>8.57</v>
      </c>
      <c r="AJ9459" s="33" t="s">
        <v>413</v>
      </c>
      <c r="AK9459" s="36">
        <v>41.73</v>
      </c>
      <c r="AL9459" s="36">
        <v>117.15</v>
      </c>
      <c r="AM9459" s="33">
        <v>1270</v>
      </c>
      <c r="AN9459" s="37"/>
      <c r="AP9459" s="33"/>
      <c r="AQ9459">
        <v>80411</v>
      </c>
      <c r="AR9459" s="33" t="s">
        <v>1815</v>
      </c>
    </row>
    <row r="9460" spans="1:44" x14ac:dyDescent="0.25">
      <c r="A9460" s="33">
        <v>11350</v>
      </c>
      <c r="B9460" s="33" t="s">
        <v>991</v>
      </c>
      <c r="C9460" s="33">
        <v>101</v>
      </c>
      <c r="D9460" s="33" t="s">
        <v>851</v>
      </c>
      <c r="E9460" s="33"/>
      <c r="F9460" s="33" t="s">
        <v>859</v>
      </c>
      <c r="G9460" s="34">
        <v>8</v>
      </c>
      <c r="H9460" s="33">
        <v>28</v>
      </c>
      <c r="I9460" s="33">
        <v>8.8000000000000007</v>
      </c>
      <c r="J9460" s="33">
        <v>11.5</v>
      </c>
      <c r="K9460" s="37">
        <v>2033</v>
      </c>
      <c r="L9460" s="35">
        <v>0.97869818951781162</v>
      </c>
      <c r="M9460" s="33"/>
      <c r="N9460" s="33">
        <v>104.788</v>
      </c>
      <c r="O9460" s="33">
        <v>46.103999999999999</v>
      </c>
      <c r="P9460" s="33">
        <v>8.41</v>
      </c>
      <c r="Q9460" s="33">
        <v>14.681999999999999</v>
      </c>
      <c r="R9460" s="33">
        <v>8.968</v>
      </c>
      <c r="S9460" s="33"/>
      <c r="T9460" s="33"/>
      <c r="U9460" s="33"/>
      <c r="V9460" s="33"/>
      <c r="W9460" s="33"/>
      <c r="Y9460" s="33"/>
      <c r="Z9460" s="33"/>
      <c r="AA9460" s="33"/>
      <c r="AB9460" s="33"/>
      <c r="AC9460" s="33"/>
      <c r="AD9460" s="33"/>
      <c r="AE9460" s="33"/>
      <c r="AF9460" s="33">
        <v>0</v>
      </c>
      <c r="AG9460" s="33"/>
      <c r="AH9460" s="33"/>
      <c r="AI9460" s="33">
        <v>28.52</v>
      </c>
      <c r="AJ9460" s="33" t="s">
        <v>413</v>
      </c>
      <c r="AK9460" s="36">
        <v>41.73</v>
      </c>
      <c r="AL9460" s="36">
        <v>117.15</v>
      </c>
      <c r="AM9460" s="33">
        <v>1260</v>
      </c>
      <c r="AN9460" s="37"/>
      <c r="AP9460" s="33"/>
      <c r="AQ9460">
        <v>80411</v>
      </c>
      <c r="AR9460" s="33" t="s">
        <v>1816</v>
      </c>
    </row>
    <row r="9461" spans="1:44" x14ac:dyDescent="0.25">
      <c r="A9461" s="33">
        <v>11351</v>
      </c>
      <c r="B9461" s="33" t="s">
        <v>1083</v>
      </c>
      <c r="C9461" s="33">
        <v>180</v>
      </c>
      <c r="D9461" s="33"/>
      <c r="E9461" s="33"/>
      <c r="F9461" s="33" t="s">
        <v>859</v>
      </c>
      <c r="G9461" s="34"/>
      <c r="H9461" s="33">
        <v>5</v>
      </c>
      <c r="I9461" s="33">
        <v>10.6</v>
      </c>
      <c r="J9461" s="33">
        <v>8.3000000000000007</v>
      </c>
      <c r="K9461" s="37">
        <v>1800</v>
      </c>
      <c r="L9461" s="35"/>
      <c r="M9461" s="33"/>
      <c r="N9461" s="33">
        <v>46.116</v>
      </c>
      <c r="O9461" s="33">
        <v>33.494</v>
      </c>
      <c r="P9461" s="33"/>
      <c r="Q9461" s="33">
        <v>3.2830000000000004</v>
      </c>
      <c r="R9461" s="33">
        <v>2.641</v>
      </c>
      <c r="S9461" s="33"/>
      <c r="T9461" s="33"/>
      <c r="U9461" s="33"/>
      <c r="V9461" s="33"/>
      <c r="W9461" s="33"/>
      <c r="Y9461" s="33"/>
      <c r="Z9461" s="33"/>
      <c r="AA9461" s="33"/>
      <c r="AB9461" s="33"/>
      <c r="AC9461" s="33"/>
      <c r="AD9461" s="33"/>
      <c r="AE9461" s="33"/>
      <c r="AF9461" s="33"/>
      <c r="AG9461" s="33"/>
      <c r="AH9461" s="33"/>
      <c r="AI9461" s="33"/>
      <c r="AJ9461" s="33" t="s">
        <v>413</v>
      </c>
      <c r="AK9461" s="36">
        <v>21.58</v>
      </c>
      <c r="AL9461" s="36">
        <v>110.06</v>
      </c>
      <c r="AM9461" s="33">
        <v>23</v>
      </c>
      <c r="AN9461" s="33"/>
      <c r="AO9461" s="33">
        <v>1</v>
      </c>
      <c r="AP9461" s="33"/>
      <c r="AQ9461">
        <v>40149</v>
      </c>
      <c r="AR9461" s="33" t="s">
        <v>1817</v>
      </c>
    </row>
    <row r="9462" spans="1:44" x14ac:dyDescent="0.25">
      <c r="A9462" s="33">
        <v>11352</v>
      </c>
      <c r="B9462" s="33" t="s">
        <v>5294</v>
      </c>
      <c r="C9462" s="33">
        <v>180</v>
      </c>
      <c r="D9462" s="33"/>
      <c r="E9462" s="33"/>
      <c r="F9462" s="33" t="s">
        <v>859</v>
      </c>
      <c r="G9462" s="34"/>
      <c r="H9462" s="33">
        <v>5</v>
      </c>
      <c r="I9462" s="33">
        <v>11</v>
      </c>
      <c r="J9462" s="33">
        <v>8.1999999999999993</v>
      </c>
      <c r="K9462" s="37">
        <v>2160</v>
      </c>
      <c r="L9462" s="35"/>
      <c r="M9462" s="33"/>
      <c r="N9462" s="33">
        <v>55.921999999999997</v>
      </c>
      <c r="O9462" s="33">
        <v>38.981999999999999</v>
      </c>
      <c r="P9462" s="33"/>
      <c r="Q9462" s="33">
        <v>3.32</v>
      </c>
      <c r="R9462" s="33">
        <v>2.0089999999999999</v>
      </c>
      <c r="S9462" s="33"/>
      <c r="T9462" s="33"/>
      <c r="U9462" s="33"/>
      <c r="V9462" s="33"/>
      <c r="W9462" s="33"/>
      <c r="Y9462" s="33"/>
      <c r="Z9462" s="33"/>
      <c r="AA9462" s="33"/>
      <c r="AB9462" s="33"/>
      <c r="AC9462" s="33"/>
      <c r="AD9462" s="33"/>
      <c r="AE9462" s="33"/>
      <c r="AF9462" s="33"/>
      <c r="AG9462" s="33"/>
      <c r="AH9462" s="33"/>
      <c r="AI9462" s="33"/>
      <c r="AJ9462" s="33" t="s">
        <v>413</v>
      </c>
      <c r="AK9462" s="36">
        <v>21.58</v>
      </c>
      <c r="AL9462" s="36">
        <v>110.06</v>
      </c>
      <c r="AM9462" s="33">
        <v>23</v>
      </c>
      <c r="AN9462" s="33"/>
      <c r="AO9462" s="33">
        <v>1</v>
      </c>
      <c r="AP9462" s="33"/>
      <c r="AQ9462">
        <v>40149</v>
      </c>
      <c r="AR9462" s="33" t="s">
        <v>1817</v>
      </c>
    </row>
    <row r="9463" spans="1:44" x14ac:dyDescent="0.25">
      <c r="A9463" s="33">
        <v>11353</v>
      </c>
      <c r="B9463" s="33" t="s">
        <v>1013</v>
      </c>
      <c r="C9463" s="33">
        <v>180</v>
      </c>
      <c r="D9463" s="33"/>
      <c r="E9463" s="33"/>
      <c r="F9463" s="33" t="s">
        <v>859</v>
      </c>
      <c r="G9463" s="34"/>
      <c r="H9463" s="33">
        <v>5</v>
      </c>
      <c r="I9463" s="33">
        <v>11.3</v>
      </c>
      <c r="J9463" s="33">
        <v>9.4</v>
      </c>
      <c r="K9463" s="37">
        <v>1725</v>
      </c>
      <c r="L9463" s="35"/>
      <c r="M9463" s="33"/>
      <c r="N9463" s="33">
        <v>59.098999999999997</v>
      </c>
      <c r="O9463" s="33">
        <v>45.04</v>
      </c>
      <c r="P9463" s="33"/>
      <c r="Q9463" s="33">
        <v>6.8980000000000006</v>
      </c>
      <c r="R9463" s="33">
        <v>2.4340000000000002</v>
      </c>
      <c r="S9463" s="33"/>
      <c r="T9463" s="33"/>
      <c r="U9463" s="33"/>
      <c r="V9463" s="33"/>
      <c r="W9463" s="33"/>
      <c r="Y9463" s="33"/>
      <c r="Z9463" s="33"/>
      <c r="AA9463" s="33"/>
      <c r="AB9463" s="33"/>
      <c r="AC9463" s="33"/>
      <c r="AD9463" s="33"/>
      <c r="AE9463" s="33"/>
      <c r="AF9463" s="33"/>
      <c r="AG9463" s="33"/>
      <c r="AH9463" s="33"/>
      <c r="AI9463" s="33"/>
      <c r="AJ9463" s="33" t="s">
        <v>413</v>
      </c>
      <c r="AK9463" s="36">
        <v>21.58</v>
      </c>
      <c r="AL9463" s="36">
        <v>110.06</v>
      </c>
      <c r="AM9463" s="33">
        <v>23</v>
      </c>
      <c r="AN9463" s="33"/>
      <c r="AO9463" s="33">
        <v>1</v>
      </c>
      <c r="AP9463" s="33"/>
      <c r="AQ9463">
        <v>40149</v>
      </c>
      <c r="AR9463" s="33" t="s">
        <v>1817</v>
      </c>
    </row>
    <row r="9464" spans="1:44" x14ac:dyDescent="0.25">
      <c r="A9464" s="33">
        <v>11354</v>
      </c>
      <c r="B9464" s="33" t="s">
        <v>1034</v>
      </c>
      <c r="C9464" s="33">
        <v>180</v>
      </c>
      <c r="D9464" s="33"/>
      <c r="E9464" s="33"/>
      <c r="F9464" s="33" t="s">
        <v>859</v>
      </c>
      <c r="G9464" s="34"/>
      <c r="H9464" s="33">
        <v>5</v>
      </c>
      <c r="I9464" s="33">
        <v>10.199999999999999</v>
      </c>
      <c r="J9464" s="33">
        <v>9.5</v>
      </c>
      <c r="K9464" s="37">
        <v>1890</v>
      </c>
      <c r="L9464" s="35"/>
      <c r="M9464" s="33"/>
      <c r="N9464" s="33">
        <v>62.143000000000001</v>
      </c>
      <c r="O9464" s="33">
        <v>27.056000000000001</v>
      </c>
      <c r="P9464" s="33"/>
      <c r="Q9464" s="33">
        <v>11.186999999999999</v>
      </c>
      <c r="R9464" s="33">
        <v>1.7330000000000001</v>
      </c>
      <c r="S9464" s="33"/>
      <c r="T9464" s="33"/>
      <c r="U9464" s="33"/>
      <c r="V9464" s="33"/>
      <c r="W9464" s="33"/>
      <c r="Y9464" s="33"/>
      <c r="Z9464" s="33"/>
      <c r="AA9464" s="33"/>
      <c r="AB9464" s="33"/>
      <c r="AC9464" s="33"/>
      <c r="AD9464" s="33"/>
      <c r="AE9464" s="33"/>
      <c r="AF9464" s="33"/>
      <c r="AG9464" s="33"/>
      <c r="AH9464" s="33"/>
      <c r="AI9464" s="33"/>
      <c r="AJ9464" s="33" t="s">
        <v>413</v>
      </c>
      <c r="AK9464" s="36">
        <v>21.58</v>
      </c>
      <c r="AL9464" s="36">
        <v>110.06</v>
      </c>
      <c r="AM9464" s="33">
        <v>23</v>
      </c>
      <c r="AN9464" s="33"/>
      <c r="AO9464" s="33">
        <v>1</v>
      </c>
      <c r="AP9464" s="33"/>
      <c r="AQ9464">
        <v>40149</v>
      </c>
      <c r="AR9464" s="33" t="s">
        <v>1817</v>
      </c>
    </row>
    <row r="9465" spans="1:44" x14ac:dyDescent="0.25">
      <c r="A9465" s="33">
        <v>11355</v>
      </c>
      <c r="B9465" s="33" t="s">
        <v>1068</v>
      </c>
      <c r="C9465" s="33">
        <v>180</v>
      </c>
      <c r="D9465" s="33"/>
      <c r="E9465" s="33"/>
      <c r="F9465" s="33" t="s">
        <v>859</v>
      </c>
      <c r="G9465" s="34"/>
      <c r="H9465" s="33">
        <v>5</v>
      </c>
      <c r="I9465" s="33">
        <v>13.4</v>
      </c>
      <c r="J9465" s="33">
        <v>11.4</v>
      </c>
      <c r="K9465" s="37">
        <v>1440</v>
      </c>
      <c r="L9465" s="35"/>
      <c r="M9465" s="33"/>
      <c r="N9465" s="33">
        <v>86.212999999999994</v>
      </c>
      <c r="O9465" s="33">
        <v>59.136000000000003</v>
      </c>
      <c r="P9465" s="33"/>
      <c r="Q9465" s="33">
        <v>13.332999999999998</v>
      </c>
      <c r="R9465" s="33">
        <v>8.2360000000000007</v>
      </c>
      <c r="S9465" s="33"/>
      <c r="T9465" s="33"/>
      <c r="U9465" s="33"/>
      <c r="V9465" s="33"/>
      <c r="W9465" s="33"/>
      <c r="Y9465" s="33"/>
      <c r="Z9465" s="33"/>
      <c r="AA9465" s="33"/>
      <c r="AB9465" s="33"/>
      <c r="AC9465" s="33"/>
      <c r="AD9465" s="33"/>
      <c r="AE9465" s="33"/>
      <c r="AF9465" s="33"/>
      <c r="AG9465" s="33"/>
      <c r="AH9465" s="33"/>
      <c r="AI9465" s="33"/>
      <c r="AJ9465" s="33" t="s">
        <v>413</v>
      </c>
      <c r="AK9465" s="36">
        <v>21.58</v>
      </c>
      <c r="AL9465" s="36">
        <v>110.06</v>
      </c>
      <c r="AM9465" s="33">
        <v>23</v>
      </c>
      <c r="AN9465" s="33"/>
      <c r="AO9465" s="33">
        <v>1</v>
      </c>
      <c r="AP9465" s="33"/>
      <c r="AQ9465">
        <v>40149</v>
      </c>
      <c r="AR9465" s="33" t="s">
        <v>1817</v>
      </c>
    </row>
    <row r="9466" spans="1:44" x14ac:dyDescent="0.25">
      <c r="A9466" s="33">
        <v>11356</v>
      </c>
      <c r="B9466" s="33" t="s">
        <v>1084</v>
      </c>
      <c r="C9466" s="33">
        <v>180</v>
      </c>
      <c r="D9466" s="33"/>
      <c r="E9466" s="33"/>
      <c r="F9466" s="33" t="s">
        <v>859</v>
      </c>
      <c r="G9466" s="34"/>
      <c r="H9466" s="33">
        <v>5</v>
      </c>
      <c r="I9466" s="33">
        <v>16</v>
      </c>
      <c r="J9466" s="33">
        <v>7.9</v>
      </c>
      <c r="K9466" s="37">
        <v>2715</v>
      </c>
      <c r="L9466" s="35"/>
      <c r="M9466" s="33"/>
      <c r="N9466" s="33">
        <v>84.951999999999998</v>
      </c>
      <c r="O9466" s="33">
        <v>42.784999999999997</v>
      </c>
      <c r="P9466" s="33"/>
      <c r="Q9466" s="33">
        <v>5.0019999999999998</v>
      </c>
      <c r="R9466" s="33">
        <v>2.9630000000000001</v>
      </c>
      <c r="S9466" s="33"/>
      <c r="T9466" s="33"/>
      <c r="U9466" s="33"/>
      <c r="V9466" s="33"/>
      <c r="W9466" s="33"/>
      <c r="Y9466" s="33"/>
      <c r="Z9466" s="33"/>
      <c r="AA9466" s="33"/>
      <c r="AB9466" s="33"/>
      <c r="AC9466" s="33"/>
      <c r="AD9466" s="33"/>
      <c r="AE9466" s="33"/>
      <c r="AF9466" s="33"/>
      <c r="AG9466" s="33"/>
      <c r="AH9466" s="33"/>
      <c r="AI9466" s="33"/>
      <c r="AJ9466" s="33" t="s">
        <v>413</v>
      </c>
      <c r="AK9466" s="36">
        <v>21.58</v>
      </c>
      <c r="AL9466" s="36">
        <v>110.06</v>
      </c>
      <c r="AM9466" s="33">
        <v>23</v>
      </c>
      <c r="AN9466" s="33"/>
      <c r="AO9466" s="33">
        <v>1</v>
      </c>
      <c r="AP9466" s="33"/>
      <c r="AQ9466">
        <v>40149</v>
      </c>
      <c r="AR9466" s="33" t="s">
        <v>1817</v>
      </c>
    </row>
    <row r="9467" spans="1:44" x14ac:dyDescent="0.25">
      <c r="A9467" s="33">
        <v>11357</v>
      </c>
      <c r="B9467" s="33" t="s">
        <v>1085</v>
      </c>
      <c r="C9467" s="33">
        <v>180</v>
      </c>
      <c r="D9467" s="33" t="s">
        <v>1249</v>
      </c>
      <c r="E9467" s="33"/>
      <c r="F9467" s="33" t="s">
        <v>859</v>
      </c>
      <c r="G9467" s="34"/>
      <c r="H9467" s="33">
        <v>5</v>
      </c>
      <c r="I9467" s="33">
        <v>13.9</v>
      </c>
      <c r="J9467" s="33">
        <v>8.3000000000000007</v>
      </c>
      <c r="K9467" s="37">
        <v>2355</v>
      </c>
      <c r="L9467" s="35"/>
      <c r="M9467" s="33"/>
      <c r="N9467" s="33">
        <v>73.17</v>
      </c>
      <c r="O9467" s="33">
        <v>33.728999999999999</v>
      </c>
      <c r="P9467" s="33"/>
      <c r="Q9467" s="33">
        <v>4.9890000000000008</v>
      </c>
      <c r="R9467" s="33">
        <v>2.3809999999999998</v>
      </c>
      <c r="S9467" s="33"/>
      <c r="T9467" s="33"/>
      <c r="U9467" s="33"/>
      <c r="V9467" s="33"/>
      <c r="W9467" s="33"/>
      <c r="Y9467" s="33"/>
      <c r="Z9467" s="33"/>
      <c r="AA9467" s="33"/>
      <c r="AB9467" s="33"/>
      <c r="AC9467" s="33"/>
      <c r="AD9467" s="33"/>
      <c r="AE9467" s="33"/>
      <c r="AF9467" s="33"/>
      <c r="AG9467" s="33"/>
      <c r="AH9467" s="33"/>
      <c r="AI9467" s="33"/>
      <c r="AJ9467" s="33" t="s">
        <v>413</v>
      </c>
      <c r="AK9467" s="36">
        <v>21.58</v>
      </c>
      <c r="AL9467" s="36">
        <v>110.06</v>
      </c>
      <c r="AM9467" s="33">
        <v>23</v>
      </c>
      <c r="AN9467" s="33"/>
      <c r="AO9467" s="33">
        <v>1</v>
      </c>
      <c r="AP9467" s="33"/>
      <c r="AQ9467">
        <v>40149</v>
      </c>
      <c r="AR9467" s="33" t="s">
        <v>1817</v>
      </c>
    </row>
    <row r="9468" spans="1:44" x14ac:dyDescent="0.25">
      <c r="A9468" s="33">
        <v>11358</v>
      </c>
      <c r="B9468" s="33" t="s">
        <v>1086</v>
      </c>
      <c r="C9468" s="33">
        <v>180</v>
      </c>
      <c r="D9468" s="33"/>
      <c r="E9468" s="33"/>
      <c r="F9468" s="33" t="s">
        <v>859</v>
      </c>
      <c r="G9468" s="34"/>
      <c r="H9468" s="33">
        <v>5</v>
      </c>
      <c r="I9468" s="33">
        <v>10.8</v>
      </c>
      <c r="J9468" s="33">
        <v>7</v>
      </c>
      <c r="K9468" s="37">
        <v>2175</v>
      </c>
      <c r="L9468" s="35"/>
      <c r="M9468" s="33"/>
      <c r="N9468" s="33">
        <v>40.151000000000003</v>
      </c>
      <c r="O9468" s="33">
        <v>27.632999999999999</v>
      </c>
      <c r="P9468" s="33"/>
      <c r="Q9468" s="33">
        <v>2.798</v>
      </c>
      <c r="R9468" s="33">
        <v>1.875</v>
      </c>
      <c r="S9468" s="33"/>
      <c r="T9468" s="33"/>
      <c r="U9468" s="33"/>
      <c r="V9468" s="33"/>
      <c r="W9468" s="33"/>
      <c r="Y9468" s="33"/>
      <c r="Z9468" s="33"/>
      <c r="AA9468" s="33"/>
      <c r="AB9468" s="33"/>
      <c r="AC9468" s="33"/>
      <c r="AD9468" s="33"/>
      <c r="AE9468" s="33"/>
      <c r="AF9468" s="33"/>
      <c r="AG9468" s="33"/>
      <c r="AH9468" s="33"/>
      <c r="AI9468" s="33"/>
      <c r="AJ9468" s="33" t="s">
        <v>413</v>
      </c>
      <c r="AK9468" s="36">
        <v>21.58</v>
      </c>
      <c r="AL9468" s="36">
        <v>110.06</v>
      </c>
      <c r="AM9468" s="33">
        <v>23</v>
      </c>
      <c r="AN9468" s="33"/>
      <c r="AO9468" s="33">
        <v>1</v>
      </c>
      <c r="AP9468" s="33"/>
      <c r="AQ9468">
        <v>40149</v>
      </c>
      <c r="AR9468" s="33" t="s">
        <v>1817</v>
      </c>
    </row>
    <row r="9469" spans="1:44" x14ac:dyDescent="0.25">
      <c r="A9469" s="33">
        <v>11359</v>
      </c>
      <c r="B9469" s="33" t="s">
        <v>167</v>
      </c>
      <c r="C9469" s="33">
        <v>180</v>
      </c>
      <c r="D9469" s="1" t="s">
        <v>148</v>
      </c>
      <c r="E9469" s="33"/>
      <c r="F9469" s="33" t="s">
        <v>859</v>
      </c>
      <c r="G9469" s="34"/>
      <c r="H9469" s="33">
        <v>26</v>
      </c>
      <c r="I9469" s="33">
        <v>15.9</v>
      </c>
      <c r="J9469" s="33">
        <v>18</v>
      </c>
      <c r="K9469" s="37">
        <v>1500</v>
      </c>
      <c r="L9469" s="35"/>
      <c r="M9469" s="33"/>
      <c r="N9469" s="33">
        <v>299.72899999999998</v>
      </c>
      <c r="O9469" s="33">
        <v>94.1</v>
      </c>
      <c r="P9469" s="33"/>
      <c r="Q9469" s="33">
        <v>12.63</v>
      </c>
      <c r="R9469" s="33">
        <v>4.58</v>
      </c>
      <c r="S9469" s="33"/>
      <c r="T9469" s="33"/>
      <c r="U9469" s="33"/>
      <c r="V9469" s="33"/>
      <c r="W9469" s="33"/>
      <c r="Y9469" s="33">
        <v>0.31</v>
      </c>
      <c r="Z9469" s="33"/>
      <c r="AA9469" s="33"/>
      <c r="AB9469" s="33"/>
      <c r="AC9469" s="33">
        <v>0.21</v>
      </c>
      <c r="AD9469" s="33"/>
      <c r="AE9469" s="33"/>
      <c r="AF9469" s="33">
        <v>0</v>
      </c>
      <c r="AG9469" s="33"/>
      <c r="AH9469" s="33"/>
      <c r="AI9469" s="33">
        <v>7.02</v>
      </c>
      <c r="AJ9469" s="33" t="s">
        <v>413</v>
      </c>
      <c r="AK9469" s="36">
        <v>26.16</v>
      </c>
      <c r="AL9469" s="36">
        <v>117.54</v>
      </c>
      <c r="AM9469" s="33">
        <v>220</v>
      </c>
      <c r="AN9469" s="33"/>
      <c r="AO9469" s="33">
        <v>1</v>
      </c>
      <c r="AP9469" s="33"/>
      <c r="AQ9469">
        <v>40118</v>
      </c>
      <c r="AR9469" s="33" t="s">
        <v>1818</v>
      </c>
    </row>
    <row r="9470" spans="1:44" x14ac:dyDescent="0.25">
      <c r="A9470" s="33">
        <v>11360</v>
      </c>
      <c r="B9470" s="33" t="s">
        <v>1087</v>
      </c>
      <c r="C9470" s="33">
        <v>180</v>
      </c>
      <c r="D9470" s="33"/>
      <c r="E9470" s="33"/>
      <c r="F9470" s="33" t="s">
        <v>859</v>
      </c>
      <c r="G9470" s="34"/>
      <c r="H9470" s="33">
        <v>26</v>
      </c>
      <c r="I9470" s="33">
        <v>14.4</v>
      </c>
      <c r="J9470" s="33">
        <v>20.5</v>
      </c>
      <c r="K9470" s="37">
        <v>887</v>
      </c>
      <c r="L9470" s="35"/>
      <c r="M9470" s="33"/>
      <c r="N9470" s="33">
        <v>203.398</v>
      </c>
      <c r="O9470" s="33">
        <v>99.4</v>
      </c>
      <c r="P9470" s="33"/>
      <c r="Q9470" s="33">
        <v>21.66</v>
      </c>
      <c r="R9470" s="33">
        <v>2.54</v>
      </c>
      <c r="S9470" s="33"/>
      <c r="T9470" s="33"/>
      <c r="U9470" s="33"/>
      <c r="V9470" s="33"/>
      <c r="W9470" s="33"/>
      <c r="Y9470" s="33">
        <v>0.18</v>
      </c>
      <c r="Z9470" s="33"/>
      <c r="AA9470" s="33"/>
      <c r="AB9470" s="33"/>
      <c r="AC9470" s="33">
        <v>0.13</v>
      </c>
      <c r="AD9470" s="33"/>
      <c r="AE9470" s="33"/>
      <c r="AF9470" s="33">
        <v>0</v>
      </c>
      <c r="AG9470" s="33"/>
      <c r="AH9470" s="33"/>
      <c r="AI9470" s="33">
        <v>7.8</v>
      </c>
      <c r="AJ9470" s="33" t="s">
        <v>413</v>
      </c>
      <c r="AK9470" s="36">
        <v>26.16</v>
      </c>
      <c r="AL9470" s="36">
        <v>117.54</v>
      </c>
      <c r="AM9470" s="33">
        <v>220</v>
      </c>
      <c r="AN9470" s="33"/>
      <c r="AO9470" s="33">
        <v>1</v>
      </c>
      <c r="AP9470" s="33"/>
      <c r="AQ9470">
        <v>40118</v>
      </c>
      <c r="AR9470" s="33" t="s">
        <v>1818</v>
      </c>
    </row>
    <row r="9471" spans="1:44" x14ac:dyDescent="0.25">
      <c r="A9471" s="33">
        <v>11361</v>
      </c>
      <c r="B9471" s="33" t="s">
        <v>167</v>
      </c>
      <c r="C9471" s="33">
        <v>180</v>
      </c>
      <c r="D9471" s="1" t="s">
        <v>148</v>
      </c>
      <c r="E9471" s="33"/>
      <c r="F9471" s="33" t="s">
        <v>859</v>
      </c>
      <c r="G9471" s="34"/>
      <c r="H9471" s="33">
        <v>28</v>
      </c>
      <c r="I9471" s="33">
        <v>16.600000000000001</v>
      </c>
      <c r="J9471" s="33">
        <v>18.100000000000001</v>
      </c>
      <c r="K9471" s="37">
        <v>1875</v>
      </c>
      <c r="L9471" s="35"/>
      <c r="M9471" s="33"/>
      <c r="N9471" s="33">
        <v>393.94</v>
      </c>
      <c r="O9471" s="33">
        <v>135.52000000000001</v>
      </c>
      <c r="P9471" s="33"/>
      <c r="Q9471" s="33">
        <v>13.33</v>
      </c>
      <c r="R9471" s="33">
        <v>7.85</v>
      </c>
      <c r="S9471" s="33"/>
      <c r="T9471" s="33"/>
      <c r="U9471" s="33"/>
      <c r="V9471" s="33"/>
      <c r="W9471" s="33"/>
      <c r="Y9471" s="33">
        <v>11.18</v>
      </c>
      <c r="Z9471" s="33"/>
      <c r="AA9471" s="33"/>
      <c r="AB9471" s="33"/>
      <c r="AC9471" s="33">
        <v>0.51</v>
      </c>
      <c r="AD9471" s="33"/>
      <c r="AE9471" s="33"/>
      <c r="AF9471" s="33">
        <v>0</v>
      </c>
      <c r="AG9471" s="33"/>
      <c r="AH9471" s="33"/>
      <c r="AI9471" s="33">
        <v>5.516</v>
      </c>
      <c r="AJ9471" s="33" t="s">
        <v>413</v>
      </c>
      <c r="AK9471" s="36">
        <v>26.16</v>
      </c>
      <c r="AL9471" s="36">
        <v>117.54</v>
      </c>
      <c r="AM9471" s="33">
        <v>220</v>
      </c>
      <c r="AN9471" s="33"/>
      <c r="AO9471" s="33">
        <v>1</v>
      </c>
      <c r="AP9471" s="33"/>
      <c r="AQ9471">
        <v>40118</v>
      </c>
      <c r="AR9471" s="33" t="s">
        <v>1819</v>
      </c>
    </row>
    <row r="9472" spans="1:44" x14ac:dyDescent="0.25">
      <c r="A9472" s="33">
        <v>11362</v>
      </c>
      <c r="B9472" s="33" t="s">
        <v>1088</v>
      </c>
      <c r="C9472" s="33">
        <v>180</v>
      </c>
      <c r="D9472" s="33"/>
      <c r="E9472" s="33"/>
      <c r="F9472" s="33" t="s">
        <v>859</v>
      </c>
      <c r="G9472" s="34"/>
      <c r="H9472" s="33">
        <v>28</v>
      </c>
      <c r="I9472" s="33">
        <v>16.899999999999999</v>
      </c>
      <c r="J9472" s="33">
        <v>17.8</v>
      </c>
      <c r="K9472" s="37">
        <v>2042</v>
      </c>
      <c r="L9472" s="35"/>
      <c r="M9472" s="33"/>
      <c r="N9472" s="33">
        <v>421.88</v>
      </c>
      <c r="O9472" s="33">
        <v>192.74</v>
      </c>
      <c r="P9472" s="33"/>
      <c r="Q9472" s="33">
        <v>43.769999999999996</v>
      </c>
      <c r="R9472" s="33">
        <v>12.91</v>
      </c>
      <c r="S9472" s="33"/>
      <c r="T9472" s="33"/>
      <c r="U9472" s="33"/>
      <c r="V9472" s="33"/>
      <c r="W9472" s="33"/>
      <c r="Y9472" s="33">
        <v>1.45</v>
      </c>
      <c r="Z9472" s="33"/>
      <c r="AA9472" s="33"/>
      <c r="AB9472" s="33"/>
      <c r="AC9472" s="33">
        <v>0.35</v>
      </c>
      <c r="AD9472" s="33"/>
      <c r="AE9472" s="33"/>
      <c r="AF9472" s="33">
        <v>0</v>
      </c>
      <c r="AG9472" s="33"/>
      <c r="AH9472" s="33"/>
      <c r="AI9472" s="33">
        <v>5.0960000000000001</v>
      </c>
      <c r="AJ9472" s="33" t="s">
        <v>413</v>
      </c>
      <c r="AK9472" s="36">
        <v>26.16</v>
      </c>
      <c r="AL9472" s="36">
        <v>117.54</v>
      </c>
      <c r="AM9472" s="33">
        <v>220</v>
      </c>
      <c r="AN9472" s="33"/>
      <c r="AO9472" s="33">
        <v>1</v>
      </c>
      <c r="AP9472" s="33"/>
      <c r="AQ9472">
        <v>40118</v>
      </c>
      <c r="AR9472" s="33" t="s">
        <v>1819</v>
      </c>
    </row>
    <row r="9473" spans="1:44" x14ac:dyDescent="0.25">
      <c r="A9473" s="33">
        <v>11363</v>
      </c>
      <c r="B9473" s="33" t="s">
        <v>1089</v>
      </c>
      <c r="C9473" s="33">
        <v>180</v>
      </c>
      <c r="D9473" s="33"/>
      <c r="E9473" s="33"/>
      <c r="F9473" s="33" t="s">
        <v>859</v>
      </c>
      <c r="G9473" s="34"/>
      <c r="H9473" s="33">
        <v>10</v>
      </c>
      <c r="I9473" s="33"/>
      <c r="J9473" s="33"/>
      <c r="K9473" s="37"/>
      <c r="L9473" s="35"/>
      <c r="M9473" s="33"/>
      <c r="N9473" s="33"/>
      <c r="O9473" s="33">
        <v>51.088999999999999</v>
      </c>
      <c r="P9473" s="33">
        <v>9.1440000000000001</v>
      </c>
      <c r="Q9473" s="33">
        <v>15.353999999999999</v>
      </c>
      <c r="R9473" s="33">
        <v>9.625</v>
      </c>
      <c r="S9473" s="33"/>
      <c r="T9473" s="33"/>
      <c r="U9473" s="33"/>
      <c r="V9473" s="33"/>
      <c r="W9473" s="33"/>
      <c r="Y9473" s="33"/>
      <c r="Z9473" s="33"/>
      <c r="AA9473" s="33"/>
      <c r="AB9473" s="33"/>
      <c r="AC9473" s="33"/>
      <c r="AD9473" s="33"/>
      <c r="AE9473" s="33"/>
      <c r="AF9473" s="33">
        <v>0</v>
      </c>
      <c r="AG9473" s="33"/>
      <c r="AH9473" s="33"/>
      <c r="AI9473" s="33">
        <v>2.448</v>
      </c>
      <c r="AJ9473" s="33" t="s">
        <v>413</v>
      </c>
      <c r="AK9473" s="36">
        <v>31.7</v>
      </c>
      <c r="AL9473" s="36">
        <v>103.9</v>
      </c>
      <c r="AM9473" s="33">
        <v>2200</v>
      </c>
      <c r="AN9473" s="37"/>
      <c r="AP9473" s="33"/>
      <c r="AQ9473">
        <v>80518</v>
      </c>
      <c r="AR9473" s="33" t="s">
        <v>3422</v>
      </c>
    </row>
    <row r="9474" spans="1:44" x14ac:dyDescent="0.25">
      <c r="A9474" s="33">
        <v>11364</v>
      </c>
      <c r="B9474" s="33" t="s">
        <v>167</v>
      </c>
      <c r="C9474" s="33">
        <v>180</v>
      </c>
      <c r="D9474" s="1" t="s">
        <v>148</v>
      </c>
      <c r="E9474" s="33"/>
      <c r="F9474" s="33" t="s">
        <v>859</v>
      </c>
      <c r="G9474" s="34"/>
      <c r="H9474" s="33">
        <v>11</v>
      </c>
      <c r="I9474" s="33">
        <v>8.6999999999999993</v>
      </c>
      <c r="J9474" s="33">
        <v>9.1999999999999993</v>
      </c>
      <c r="K9474" s="37">
        <v>4080</v>
      </c>
      <c r="L9474" s="35"/>
      <c r="M9474" s="33"/>
      <c r="N9474" s="33">
        <v>152</v>
      </c>
      <c r="O9474" s="33">
        <v>38.9</v>
      </c>
      <c r="P9474" s="33"/>
      <c r="Q9474" s="33">
        <v>7.1</v>
      </c>
      <c r="R9474" s="33">
        <v>7.9</v>
      </c>
      <c r="S9474" s="33"/>
      <c r="T9474" s="33"/>
      <c r="U9474" s="33"/>
      <c r="V9474" s="33"/>
      <c r="W9474" s="33"/>
      <c r="Y9474" s="33"/>
      <c r="Z9474" s="33"/>
      <c r="AA9474" s="33"/>
      <c r="AB9474" s="33"/>
      <c r="AC9474" s="33"/>
      <c r="AD9474" s="33"/>
      <c r="AE9474" s="33"/>
      <c r="AF9474" s="33">
        <v>0</v>
      </c>
      <c r="AG9474" s="33"/>
      <c r="AH9474" s="33"/>
      <c r="AI9474" s="33">
        <v>2.9</v>
      </c>
      <c r="AJ9474" s="33" t="s">
        <v>413</v>
      </c>
      <c r="AK9474" s="36">
        <v>26.78</v>
      </c>
      <c r="AL9474" s="36">
        <v>109.63</v>
      </c>
      <c r="AM9474" s="33">
        <v>400</v>
      </c>
      <c r="AN9474" s="37"/>
      <c r="AP9474" s="33"/>
      <c r="AQ9474">
        <v>80101</v>
      </c>
      <c r="AR9474" s="33" t="s">
        <v>1820</v>
      </c>
    </row>
    <row r="9475" spans="1:44" x14ac:dyDescent="0.25">
      <c r="A9475" s="33">
        <v>11365</v>
      </c>
      <c r="B9475" s="33" t="s">
        <v>167</v>
      </c>
      <c r="C9475" s="33">
        <v>180</v>
      </c>
      <c r="D9475" s="1" t="s">
        <v>148</v>
      </c>
      <c r="E9475" s="33"/>
      <c r="F9475" s="33" t="s">
        <v>859</v>
      </c>
      <c r="G9475" s="34"/>
      <c r="H9475" s="33">
        <v>11</v>
      </c>
      <c r="I9475" s="33">
        <v>10.4</v>
      </c>
      <c r="J9475" s="33">
        <v>11.7</v>
      </c>
      <c r="K9475" s="37">
        <v>3090</v>
      </c>
      <c r="L9475" s="35"/>
      <c r="M9475" s="33"/>
      <c r="N9475" s="33">
        <v>198</v>
      </c>
      <c r="O9475" s="33">
        <v>53.6</v>
      </c>
      <c r="P9475" s="33"/>
      <c r="Q9475" s="33">
        <v>7.1</v>
      </c>
      <c r="R9475" s="33">
        <v>12.1</v>
      </c>
      <c r="S9475" s="33"/>
      <c r="T9475" s="33"/>
      <c r="U9475" s="33"/>
      <c r="V9475" s="33"/>
      <c r="W9475" s="33"/>
      <c r="Y9475" s="33"/>
      <c r="Z9475" s="33"/>
      <c r="AA9475" s="33"/>
      <c r="AB9475" s="33"/>
      <c r="AC9475" s="33"/>
      <c r="AD9475" s="33"/>
      <c r="AE9475" s="33"/>
      <c r="AF9475" s="33">
        <v>0</v>
      </c>
      <c r="AG9475" s="33"/>
      <c r="AH9475" s="33"/>
      <c r="AI9475" s="33">
        <v>7.1</v>
      </c>
      <c r="AJ9475" s="33" t="s">
        <v>413</v>
      </c>
      <c r="AK9475" s="36">
        <v>26.78</v>
      </c>
      <c r="AL9475" s="36">
        <v>109.63</v>
      </c>
      <c r="AM9475" s="33">
        <v>400</v>
      </c>
      <c r="AN9475" s="37"/>
      <c r="AP9475" s="33"/>
      <c r="AQ9475">
        <v>80101</v>
      </c>
      <c r="AR9475" s="33" t="s">
        <v>1820</v>
      </c>
    </row>
    <row r="9476" spans="1:44" x14ac:dyDescent="0.25">
      <c r="A9476" s="33">
        <v>11366</v>
      </c>
      <c r="B9476" s="33" t="s">
        <v>167</v>
      </c>
      <c r="C9476" s="33">
        <v>180</v>
      </c>
      <c r="D9476" s="1" t="s">
        <v>148</v>
      </c>
      <c r="E9476" s="33"/>
      <c r="F9476" s="33" t="s">
        <v>859</v>
      </c>
      <c r="G9476" s="34"/>
      <c r="H9476" s="33">
        <v>11</v>
      </c>
      <c r="I9476" s="33">
        <v>11.7</v>
      </c>
      <c r="J9476" s="33">
        <v>12.1</v>
      </c>
      <c r="K9476" s="37">
        <v>3090</v>
      </c>
      <c r="L9476" s="35"/>
      <c r="M9476" s="33"/>
      <c r="N9476" s="33">
        <v>234</v>
      </c>
      <c r="O9476" s="33">
        <v>63.9</v>
      </c>
      <c r="P9476" s="33"/>
      <c r="Q9476" s="33">
        <v>10.200000000000001</v>
      </c>
      <c r="R9476" s="33">
        <v>10.1</v>
      </c>
      <c r="S9476" s="33"/>
      <c r="T9476" s="33"/>
      <c r="U9476" s="33"/>
      <c r="V9476" s="33"/>
      <c r="W9476" s="33"/>
      <c r="Y9476" s="33"/>
      <c r="Z9476" s="33"/>
      <c r="AA9476" s="33"/>
      <c r="AB9476" s="33"/>
      <c r="AC9476" s="33"/>
      <c r="AD9476" s="33"/>
      <c r="AE9476" s="33"/>
      <c r="AF9476" s="33">
        <v>0</v>
      </c>
      <c r="AG9476" s="33"/>
      <c r="AH9476" s="33"/>
      <c r="AI9476" s="33">
        <v>8.4</v>
      </c>
      <c r="AJ9476" s="33" t="s">
        <v>413</v>
      </c>
      <c r="AK9476" s="36">
        <v>26.78</v>
      </c>
      <c r="AL9476" s="36">
        <v>109.63</v>
      </c>
      <c r="AM9476" s="33">
        <v>400</v>
      </c>
      <c r="AN9476" s="37"/>
      <c r="AP9476" s="33"/>
      <c r="AQ9476">
        <v>80101</v>
      </c>
      <c r="AR9476" s="33" t="s">
        <v>1820</v>
      </c>
    </row>
    <row r="9477" spans="1:44" x14ac:dyDescent="0.25">
      <c r="A9477" s="33">
        <v>11367</v>
      </c>
      <c r="B9477" s="33" t="s">
        <v>167</v>
      </c>
      <c r="C9477" s="33">
        <v>180</v>
      </c>
      <c r="D9477" s="1" t="s">
        <v>148</v>
      </c>
      <c r="E9477" s="33"/>
      <c r="F9477" s="33" t="s">
        <v>859</v>
      </c>
      <c r="G9477" s="34"/>
      <c r="H9477" s="33">
        <v>7</v>
      </c>
      <c r="I9477" s="33">
        <v>6.4</v>
      </c>
      <c r="J9477" s="33">
        <v>8.5</v>
      </c>
      <c r="K9477" s="37">
        <v>3765</v>
      </c>
      <c r="L9477" s="35"/>
      <c r="M9477" s="33"/>
      <c r="N9477" s="33">
        <v>90</v>
      </c>
      <c r="O9477" s="33">
        <v>26.5</v>
      </c>
      <c r="P9477" s="33"/>
      <c r="Q9477" s="33">
        <v>8.4999999999999982</v>
      </c>
      <c r="R9477" s="33">
        <v>11.4</v>
      </c>
      <c r="S9477" s="33"/>
      <c r="T9477" s="33"/>
      <c r="U9477" s="33"/>
      <c r="V9477" s="33"/>
      <c r="W9477" s="33"/>
      <c r="Y9477" s="33"/>
      <c r="Z9477" s="33"/>
      <c r="AA9477" s="33"/>
      <c r="AB9477" s="33"/>
      <c r="AC9477" s="33"/>
      <c r="AD9477" s="33"/>
      <c r="AE9477" s="33"/>
      <c r="AF9477" s="33">
        <v>0</v>
      </c>
      <c r="AG9477" s="33"/>
      <c r="AH9477" s="33"/>
      <c r="AI9477" s="33">
        <v>1.6</v>
      </c>
      <c r="AJ9477" s="33" t="s">
        <v>413</v>
      </c>
      <c r="AK9477" s="36">
        <v>27.86</v>
      </c>
      <c r="AL9477" s="36">
        <v>113.18</v>
      </c>
      <c r="AM9477" s="33">
        <v>178</v>
      </c>
      <c r="AN9477" s="37"/>
      <c r="AP9477" s="33"/>
      <c r="AQ9477">
        <v>80415</v>
      </c>
      <c r="AR9477" s="33" t="s">
        <v>1820</v>
      </c>
    </row>
    <row r="9478" spans="1:44" x14ac:dyDescent="0.25">
      <c r="A9478" s="33">
        <v>11368</v>
      </c>
      <c r="B9478" s="33" t="s">
        <v>167</v>
      </c>
      <c r="C9478" s="33">
        <v>180</v>
      </c>
      <c r="D9478" s="1" t="s">
        <v>148</v>
      </c>
      <c r="E9478" s="33"/>
      <c r="F9478" s="33" t="s">
        <v>859</v>
      </c>
      <c r="G9478" s="34"/>
      <c r="H9478" s="33">
        <v>7</v>
      </c>
      <c r="I9478" s="33">
        <v>5.9</v>
      </c>
      <c r="J9478" s="33">
        <v>7.7</v>
      </c>
      <c r="K9478" s="37">
        <v>3525</v>
      </c>
      <c r="L9478" s="35"/>
      <c r="M9478" s="33"/>
      <c r="N9478" s="33">
        <v>67</v>
      </c>
      <c r="O9478" s="33">
        <v>19.600000000000001</v>
      </c>
      <c r="P9478" s="33"/>
      <c r="Q9478" s="33">
        <v>6.5</v>
      </c>
      <c r="R9478" s="33">
        <v>8.8000000000000007</v>
      </c>
      <c r="S9478" s="33"/>
      <c r="T9478" s="33"/>
      <c r="U9478" s="33"/>
      <c r="V9478" s="33"/>
      <c r="W9478" s="33"/>
      <c r="Y9478" s="33"/>
      <c r="Z9478" s="33"/>
      <c r="AA9478" s="33"/>
      <c r="AB9478" s="33"/>
      <c r="AC9478" s="33"/>
      <c r="AD9478" s="33"/>
      <c r="AE9478" s="33"/>
      <c r="AF9478" s="33">
        <v>0</v>
      </c>
      <c r="AG9478" s="33"/>
      <c r="AH9478" s="33"/>
      <c r="AI9478" s="33">
        <v>1.1000000000000001</v>
      </c>
      <c r="AJ9478" s="33" t="s">
        <v>413</v>
      </c>
      <c r="AK9478" s="36">
        <v>27.86</v>
      </c>
      <c r="AL9478" s="36">
        <v>113.18</v>
      </c>
      <c r="AM9478" s="33">
        <v>178</v>
      </c>
      <c r="AN9478" s="37"/>
      <c r="AP9478" s="33"/>
      <c r="AQ9478">
        <v>80415</v>
      </c>
      <c r="AR9478" s="33" t="s">
        <v>1820</v>
      </c>
    </row>
    <row r="9479" spans="1:44" x14ac:dyDescent="0.25">
      <c r="A9479" s="33">
        <v>11369</v>
      </c>
      <c r="B9479" s="33" t="s">
        <v>167</v>
      </c>
      <c r="C9479" s="33">
        <v>180</v>
      </c>
      <c r="D9479" s="1" t="s">
        <v>148</v>
      </c>
      <c r="E9479" s="33"/>
      <c r="F9479" s="33" t="s">
        <v>859</v>
      </c>
      <c r="G9479" s="34"/>
      <c r="H9479" s="33">
        <v>11</v>
      </c>
      <c r="I9479" s="33">
        <v>7.5</v>
      </c>
      <c r="J9479" s="33">
        <v>8.6999999999999993</v>
      </c>
      <c r="K9479" s="37">
        <v>4035</v>
      </c>
      <c r="L9479" s="35"/>
      <c r="M9479" s="33"/>
      <c r="N9479" s="33">
        <v>102</v>
      </c>
      <c r="O9479" s="33">
        <v>29.132999999999999</v>
      </c>
      <c r="P9479" s="33"/>
      <c r="Q9479" s="33">
        <v>6.9610000000000003</v>
      </c>
      <c r="R9479" s="33">
        <v>10.004</v>
      </c>
      <c r="S9479" s="33"/>
      <c r="T9479" s="33"/>
      <c r="U9479" s="33"/>
      <c r="V9479" s="33"/>
      <c r="W9479" s="33"/>
      <c r="Y9479" s="33"/>
      <c r="Z9479" s="33"/>
      <c r="AA9479" s="33"/>
      <c r="AB9479" s="33"/>
      <c r="AC9479" s="33"/>
      <c r="AD9479" s="33"/>
      <c r="AE9479" s="33"/>
      <c r="AF9479" s="33">
        <v>0</v>
      </c>
      <c r="AG9479" s="33"/>
      <c r="AH9479" s="33"/>
      <c r="AI9479" s="33">
        <v>2.1</v>
      </c>
      <c r="AJ9479" s="33" t="s">
        <v>413</v>
      </c>
      <c r="AK9479" s="36">
        <v>27.86</v>
      </c>
      <c r="AL9479" s="36">
        <v>113.18</v>
      </c>
      <c r="AM9479" s="33">
        <v>178</v>
      </c>
      <c r="AN9479" s="37"/>
      <c r="AP9479" s="33"/>
      <c r="AQ9479">
        <v>80415</v>
      </c>
      <c r="AR9479" s="33" t="s">
        <v>1820</v>
      </c>
    </row>
    <row r="9480" spans="1:44" x14ac:dyDescent="0.25">
      <c r="A9480" s="33">
        <v>11370</v>
      </c>
      <c r="B9480" s="33" t="s">
        <v>167</v>
      </c>
      <c r="C9480" s="33">
        <v>180</v>
      </c>
      <c r="D9480" s="1" t="s">
        <v>148</v>
      </c>
      <c r="E9480" s="33"/>
      <c r="F9480" s="33" t="s">
        <v>859</v>
      </c>
      <c r="G9480" s="34"/>
      <c r="H9480" s="33">
        <v>8.5</v>
      </c>
      <c r="I9480" s="33">
        <v>7.2</v>
      </c>
      <c r="J9480" s="33">
        <v>8.5</v>
      </c>
      <c r="K9480" s="37">
        <v>4980</v>
      </c>
      <c r="L9480" s="35"/>
      <c r="M9480" s="33"/>
      <c r="N9480" s="33">
        <v>122</v>
      </c>
      <c r="O9480" s="33">
        <v>28.9</v>
      </c>
      <c r="P9480" s="33">
        <v>5.8</v>
      </c>
      <c r="Q9480" s="33">
        <v>8.5</v>
      </c>
      <c r="R9480" s="33">
        <v>15.2</v>
      </c>
      <c r="S9480" s="33"/>
      <c r="T9480" s="33"/>
      <c r="U9480" s="33"/>
      <c r="V9480" s="33"/>
      <c r="W9480" s="33"/>
      <c r="Y9480" s="33"/>
      <c r="Z9480" s="33"/>
      <c r="AA9480" s="33"/>
      <c r="AB9480" s="33"/>
      <c r="AC9480" s="33"/>
      <c r="AD9480" s="33"/>
      <c r="AE9480" s="33"/>
      <c r="AF9480" s="33"/>
      <c r="AG9480" s="33"/>
      <c r="AH9480" s="33"/>
      <c r="AI9480" s="33"/>
      <c r="AJ9480" s="33" t="s">
        <v>413</v>
      </c>
      <c r="AK9480" s="36">
        <v>23.75</v>
      </c>
      <c r="AL9480" s="36">
        <v>109.67</v>
      </c>
      <c r="AM9480" s="33">
        <v>196</v>
      </c>
      <c r="AN9480" s="37"/>
      <c r="AP9480" s="33"/>
      <c r="AQ9480">
        <v>40149</v>
      </c>
      <c r="AR9480" s="33" t="s">
        <v>1821</v>
      </c>
    </row>
    <row r="9481" spans="1:44" x14ac:dyDescent="0.25">
      <c r="A9481" s="33">
        <v>11371</v>
      </c>
      <c r="B9481" s="33" t="s">
        <v>1090</v>
      </c>
      <c r="C9481" s="33">
        <v>180</v>
      </c>
      <c r="D9481" s="1" t="s">
        <v>149</v>
      </c>
      <c r="E9481" s="33"/>
      <c r="F9481" s="33" t="s">
        <v>859</v>
      </c>
      <c r="G9481" s="34"/>
      <c r="H9481" s="33">
        <v>11</v>
      </c>
      <c r="I9481" s="33"/>
      <c r="J9481" s="33"/>
      <c r="K9481" s="37"/>
      <c r="L9481" s="35"/>
      <c r="M9481" s="33"/>
      <c r="N9481" s="33"/>
      <c r="O9481" s="33">
        <v>40.880000000000003</v>
      </c>
      <c r="P9481" s="33"/>
      <c r="Q9481" s="33">
        <v>14.86</v>
      </c>
      <c r="R9481" s="33">
        <v>13.77</v>
      </c>
      <c r="S9481" s="33"/>
      <c r="T9481" s="33"/>
      <c r="U9481" s="33"/>
      <c r="V9481" s="33"/>
      <c r="W9481" s="33"/>
      <c r="Y9481" s="33">
        <v>0</v>
      </c>
      <c r="Z9481" s="33"/>
      <c r="AA9481" s="33"/>
      <c r="AB9481" s="33"/>
      <c r="AC9481" s="33">
        <v>1.05</v>
      </c>
      <c r="AD9481" s="33"/>
      <c r="AE9481" s="33"/>
      <c r="AF9481" s="33">
        <v>0</v>
      </c>
      <c r="AG9481" s="33"/>
      <c r="AH9481" s="33"/>
      <c r="AI9481" s="33">
        <v>0.96599999999999997</v>
      </c>
      <c r="AJ9481" s="33" t="s">
        <v>413</v>
      </c>
      <c r="AK9481" s="36">
        <v>31.56</v>
      </c>
      <c r="AL9481" s="36">
        <v>105.78</v>
      </c>
      <c r="AM9481" s="33">
        <v>490</v>
      </c>
      <c r="AN9481" s="37"/>
      <c r="AP9481" s="33"/>
      <c r="AQ9481">
        <v>80437</v>
      </c>
      <c r="AR9481" s="33" t="s">
        <v>1822</v>
      </c>
    </row>
    <row r="9482" spans="1:44" x14ac:dyDescent="0.25">
      <c r="A9482" s="33">
        <v>11372</v>
      </c>
      <c r="B9482" s="33" t="s">
        <v>1019</v>
      </c>
      <c r="C9482" s="33">
        <v>121</v>
      </c>
      <c r="D9482" s="33" t="s">
        <v>1015</v>
      </c>
      <c r="E9482" s="33"/>
      <c r="F9482" s="33" t="s">
        <v>859</v>
      </c>
      <c r="G9482" s="34"/>
      <c r="H9482" s="33">
        <v>7</v>
      </c>
      <c r="I9482" s="33">
        <v>12.4</v>
      </c>
      <c r="J9482" s="33">
        <v>12.9</v>
      </c>
      <c r="K9482" s="37">
        <v>875</v>
      </c>
      <c r="L9482" s="35"/>
      <c r="M9482" s="33"/>
      <c r="N9482" s="33">
        <v>65.468000000000004</v>
      </c>
      <c r="O9482" s="33">
        <v>27.658999999999999</v>
      </c>
      <c r="P9482" s="33">
        <v>4.4450000000000003</v>
      </c>
      <c r="Q9482" s="33">
        <v>3.8580000000000005</v>
      </c>
      <c r="R9482" s="33">
        <v>3.5179999999999998</v>
      </c>
      <c r="S9482" s="33"/>
      <c r="T9482" s="33"/>
      <c r="U9482" s="33"/>
      <c r="V9482" s="33"/>
      <c r="W9482" s="33"/>
      <c r="Y9482" s="33">
        <v>0.5</v>
      </c>
      <c r="Z9482" s="33"/>
      <c r="AA9482" s="33"/>
      <c r="AB9482" s="33"/>
      <c r="AC9482" s="33">
        <v>2.38</v>
      </c>
      <c r="AD9482" s="33"/>
      <c r="AE9482" s="33"/>
      <c r="AF9482" s="33">
        <v>0</v>
      </c>
      <c r="AG9482" s="33"/>
      <c r="AH9482" s="33"/>
      <c r="AI9482" s="33">
        <v>3.36</v>
      </c>
      <c r="AJ9482" s="33" t="s">
        <v>413</v>
      </c>
      <c r="AK9482" s="36">
        <v>24.36</v>
      </c>
      <c r="AL9482" s="36">
        <v>117.4</v>
      </c>
      <c r="AM9482" s="33">
        <v>200</v>
      </c>
      <c r="AN9482" s="37"/>
      <c r="AO9482" s="33">
        <v>1</v>
      </c>
      <c r="AP9482" s="33"/>
      <c r="AQ9482">
        <v>40118</v>
      </c>
      <c r="AR9482" s="33" t="s">
        <v>1823</v>
      </c>
    </row>
    <row r="9483" spans="1:44" x14ac:dyDescent="0.25">
      <c r="A9483" s="33">
        <v>11373</v>
      </c>
      <c r="B9483" s="33" t="s">
        <v>1091</v>
      </c>
      <c r="C9483" s="33">
        <v>121</v>
      </c>
      <c r="D9483" s="33" t="s">
        <v>1015</v>
      </c>
      <c r="E9483" s="33"/>
      <c r="F9483" s="33" t="s">
        <v>859</v>
      </c>
      <c r="G9483" s="34"/>
      <c r="H9483" s="33">
        <v>7</v>
      </c>
      <c r="I9483" s="33">
        <v>14.7</v>
      </c>
      <c r="J9483" s="33">
        <v>13.5</v>
      </c>
      <c r="K9483" s="37">
        <v>1000</v>
      </c>
      <c r="L9483" s="35"/>
      <c r="M9483" s="33"/>
      <c r="N9483" s="33">
        <v>97.141000000000005</v>
      </c>
      <c r="O9483" s="33">
        <v>44.91</v>
      </c>
      <c r="P9483" s="33">
        <v>6.04</v>
      </c>
      <c r="Q9483" s="33">
        <v>2.2600000000000002</v>
      </c>
      <c r="R9483" s="33">
        <v>1.38</v>
      </c>
      <c r="S9483" s="33"/>
      <c r="T9483" s="33"/>
      <c r="U9483" s="33"/>
      <c r="V9483" s="33"/>
      <c r="W9483" s="33"/>
      <c r="Y9483" s="33">
        <v>0.72</v>
      </c>
      <c r="Z9483" s="33"/>
      <c r="AA9483" s="33"/>
      <c r="AB9483" s="33"/>
      <c r="AC9483" s="33">
        <v>0.24</v>
      </c>
      <c r="AD9483" s="33"/>
      <c r="AE9483" s="33"/>
      <c r="AF9483" s="33">
        <v>0</v>
      </c>
      <c r="AG9483" s="33"/>
      <c r="AH9483" s="33"/>
      <c r="AI9483" s="33">
        <v>3.25</v>
      </c>
      <c r="AJ9483" s="33" t="s">
        <v>413</v>
      </c>
      <c r="AK9483" s="36">
        <v>24.36</v>
      </c>
      <c r="AL9483" s="36">
        <v>117.4</v>
      </c>
      <c r="AM9483" s="33">
        <v>200</v>
      </c>
      <c r="AN9483" s="37"/>
      <c r="AO9483" s="33">
        <v>1</v>
      </c>
      <c r="AP9483" s="33"/>
      <c r="AQ9483">
        <v>40118</v>
      </c>
      <c r="AR9483" s="33" t="s">
        <v>1823</v>
      </c>
    </row>
    <row r="9484" spans="1:44" x14ac:dyDescent="0.25">
      <c r="A9484" s="33">
        <v>11374</v>
      </c>
      <c r="B9484" s="33" t="s">
        <v>1092</v>
      </c>
      <c r="C9484" s="33">
        <v>121</v>
      </c>
      <c r="D9484" s="33" t="s">
        <v>1015</v>
      </c>
      <c r="E9484" s="33"/>
      <c r="F9484" s="33" t="s">
        <v>859</v>
      </c>
      <c r="G9484" s="34"/>
      <c r="H9484" s="33">
        <v>7</v>
      </c>
      <c r="I9484" s="33">
        <v>15.5</v>
      </c>
      <c r="J9484" s="33">
        <v>15.6</v>
      </c>
      <c r="K9484" s="37">
        <v>900</v>
      </c>
      <c r="L9484" s="35"/>
      <c r="M9484" s="33"/>
      <c r="N9484" s="33">
        <v>123.095</v>
      </c>
      <c r="O9484" s="33">
        <v>46.844999999999999</v>
      </c>
      <c r="P9484" s="33">
        <v>7.407</v>
      </c>
      <c r="Q9484" s="33">
        <v>4.4279999999999999</v>
      </c>
      <c r="R9484" s="33">
        <v>4.0140000000000002</v>
      </c>
      <c r="S9484" s="33"/>
      <c r="T9484" s="33"/>
      <c r="U9484" s="33"/>
      <c r="V9484" s="33"/>
      <c r="W9484" s="33"/>
      <c r="Y9484" s="33">
        <v>0.82</v>
      </c>
      <c r="Z9484" s="33"/>
      <c r="AA9484" s="33"/>
      <c r="AB9484" s="33"/>
      <c r="AC9484" s="33">
        <v>1</v>
      </c>
      <c r="AD9484" s="33"/>
      <c r="AE9484" s="33"/>
      <c r="AF9484" s="33">
        <v>0</v>
      </c>
      <c r="AG9484" s="33"/>
      <c r="AH9484" s="33"/>
      <c r="AI9484" s="33">
        <v>4.87</v>
      </c>
      <c r="AJ9484" s="33" t="s">
        <v>413</v>
      </c>
      <c r="AK9484" s="36">
        <v>24.36</v>
      </c>
      <c r="AL9484" s="36">
        <v>117.4</v>
      </c>
      <c r="AM9484" s="33">
        <v>200</v>
      </c>
      <c r="AN9484" s="37"/>
      <c r="AO9484" s="33">
        <v>1</v>
      </c>
      <c r="AP9484" s="33"/>
      <c r="AQ9484">
        <v>40118</v>
      </c>
      <c r="AR9484" s="33" t="s">
        <v>1823</v>
      </c>
    </row>
    <row r="9485" spans="1:44" x14ac:dyDescent="0.25">
      <c r="A9485" s="33">
        <v>11375</v>
      </c>
      <c r="B9485" s="33" t="s">
        <v>1080</v>
      </c>
      <c r="C9485" s="33">
        <v>102</v>
      </c>
      <c r="D9485" s="33" t="s">
        <v>863</v>
      </c>
      <c r="E9485" s="33"/>
      <c r="F9485" s="33" t="s">
        <v>859</v>
      </c>
      <c r="G9485" s="34">
        <v>8</v>
      </c>
      <c r="H9485" s="33">
        <v>8</v>
      </c>
      <c r="I9485" s="33">
        <v>2.2000000000000002</v>
      </c>
      <c r="J9485" s="33"/>
      <c r="K9485" s="37"/>
      <c r="L9485" s="35"/>
      <c r="M9485" s="33"/>
      <c r="N9485" s="33"/>
      <c r="O9485" s="33">
        <v>2.0099999999999998</v>
      </c>
      <c r="P9485" s="33"/>
      <c r="Q9485" s="33">
        <v>2.4100000000000006</v>
      </c>
      <c r="R9485" s="33">
        <v>3.53</v>
      </c>
      <c r="S9485" s="33"/>
      <c r="T9485" s="33"/>
      <c r="U9485" s="33"/>
      <c r="V9485" s="33"/>
      <c r="W9485" s="33"/>
      <c r="Y9485" s="33"/>
      <c r="Z9485" s="33"/>
      <c r="AA9485" s="33"/>
      <c r="AB9485" s="33"/>
      <c r="AC9485" s="33"/>
      <c r="AD9485" s="33"/>
      <c r="AE9485" s="33"/>
      <c r="AF9485" s="33"/>
      <c r="AG9485" s="33"/>
      <c r="AH9485" s="33"/>
      <c r="AI9485" s="33"/>
      <c r="AJ9485" s="33" t="s">
        <v>413</v>
      </c>
      <c r="AK9485" s="36">
        <v>31.68</v>
      </c>
      <c r="AL9485" s="36">
        <v>102.8</v>
      </c>
      <c r="AM9485" s="33">
        <v>3240</v>
      </c>
      <c r="AN9485" s="37"/>
      <c r="AO9485" s="33">
        <v>1</v>
      </c>
      <c r="AP9485" s="33"/>
      <c r="AQ9485">
        <v>80518</v>
      </c>
      <c r="AR9485" s="33" t="s">
        <v>1824</v>
      </c>
    </row>
    <row r="9486" spans="1:44" x14ac:dyDescent="0.25">
      <c r="A9486" s="33">
        <v>11376</v>
      </c>
      <c r="B9486" s="33" t="s">
        <v>1080</v>
      </c>
      <c r="C9486" s="33">
        <v>102</v>
      </c>
      <c r="D9486" s="33" t="s">
        <v>863</v>
      </c>
      <c r="E9486" s="33"/>
      <c r="F9486" s="33" t="s">
        <v>859</v>
      </c>
      <c r="G9486" s="34">
        <v>3</v>
      </c>
      <c r="H9486" s="33">
        <v>30</v>
      </c>
      <c r="I9486" s="33">
        <v>17.8</v>
      </c>
      <c r="J9486" s="33"/>
      <c r="K9486" s="37"/>
      <c r="L9486" s="35"/>
      <c r="M9486" s="33"/>
      <c r="N9486" s="33"/>
      <c r="O9486" s="33">
        <v>75.3</v>
      </c>
      <c r="P9486" s="33"/>
      <c r="Q9486" s="33">
        <v>15.800000000000004</v>
      </c>
      <c r="R9486" s="33">
        <v>34.4</v>
      </c>
      <c r="S9486" s="33"/>
      <c r="T9486" s="33"/>
      <c r="U9486" s="33"/>
      <c r="V9486" s="33"/>
      <c r="W9486" s="33"/>
      <c r="Y9486" s="33"/>
      <c r="Z9486" s="33"/>
      <c r="AA9486" s="33"/>
      <c r="AB9486" s="33"/>
      <c r="AC9486" s="33"/>
      <c r="AD9486" s="33"/>
      <c r="AE9486" s="33"/>
      <c r="AF9486" s="33"/>
      <c r="AG9486" s="33"/>
      <c r="AH9486" s="33"/>
      <c r="AI9486" s="33"/>
      <c r="AJ9486" s="33" t="s">
        <v>413</v>
      </c>
      <c r="AK9486" s="36">
        <v>31.68</v>
      </c>
      <c r="AL9486" s="36">
        <v>102.8</v>
      </c>
      <c r="AM9486" s="33">
        <v>2800</v>
      </c>
      <c r="AN9486" s="37"/>
      <c r="AO9486" s="33">
        <v>1</v>
      </c>
      <c r="AP9486" s="33"/>
      <c r="AQ9486">
        <v>80518</v>
      </c>
      <c r="AR9486" s="33" t="s">
        <v>1824</v>
      </c>
    </row>
    <row r="9487" spans="1:44" x14ac:dyDescent="0.25">
      <c r="A9487" s="33">
        <v>11377</v>
      </c>
      <c r="B9487" s="33" t="s">
        <v>1080</v>
      </c>
      <c r="C9487" s="33">
        <v>102</v>
      </c>
      <c r="D9487" s="33" t="s">
        <v>863</v>
      </c>
      <c r="E9487" s="33"/>
      <c r="F9487" s="33" t="s">
        <v>859</v>
      </c>
      <c r="G9487" s="34">
        <v>5</v>
      </c>
      <c r="H9487" s="33">
        <v>56</v>
      </c>
      <c r="I9487" s="33">
        <v>23.5</v>
      </c>
      <c r="J9487" s="33"/>
      <c r="K9487" s="37"/>
      <c r="L9487" s="35"/>
      <c r="M9487" s="33"/>
      <c r="N9487" s="33"/>
      <c r="O9487" s="33">
        <v>125</v>
      </c>
      <c r="P9487" s="33"/>
      <c r="Q9487" s="33">
        <v>28.100000000000009</v>
      </c>
      <c r="R9487" s="33">
        <v>65.8</v>
      </c>
      <c r="S9487" s="33"/>
      <c r="T9487" s="33"/>
      <c r="U9487" s="33"/>
      <c r="V9487" s="33"/>
      <c r="W9487" s="33"/>
      <c r="Y9487" s="33"/>
      <c r="Z9487" s="33"/>
      <c r="AA9487" s="33"/>
      <c r="AB9487" s="33"/>
      <c r="AC9487" s="33"/>
      <c r="AD9487" s="33"/>
      <c r="AE9487" s="33"/>
      <c r="AF9487" s="33"/>
      <c r="AG9487" s="33"/>
      <c r="AH9487" s="33"/>
      <c r="AI9487" s="33"/>
      <c r="AJ9487" s="33" t="s">
        <v>413</v>
      </c>
      <c r="AK9487" s="36">
        <v>31.68</v>
      </c>
      <c r="AL9487" s="36">
        <v>102.8</v>
      </c>
      <c r="AM9487" s="33">
        <v>3110</v>
      </c>
      <c r="AN9487" s="37"/>
      <c r="AO9487" s="33">
        <v>1</v>
      </c>
      <c r="AP9487" s="33"/>
      <c r="AQ9487">
        <v>80518</v>
      </c>
      <c r="AR9487" s="33" t="s">
        <v>1824</v>
      </c>
    </row>
    <row r="9488" spans="1:44" x14ac:dyDescent="0.25">
      <c r="A9488" s="33">
        <v>11378</v>
      </c>
      <c r="B9488" s="33" t="s">
        <v>1080</v>
      </c>
      <c r="C9488" s="33">
        <v>102</v>
      </c>
      <c r="D9488" s="33" t="s">
        <v>863</v>
      </c>
      <c r="E9488" s="33"/>
      <c r="F9488" s="33" t="s">
        <v>864</v>
      </c>
      <c r="G9488" s="34">
        <v>6</v>
      </c>
      <c r="H9488" s="33">
        <v>71</v>
      </c>
      <c r="I9488" s="33">
        <v>24.2</v>
      </c>
      <c r="J9488" s="33"/>
      <c r="K9488" s="37"/>
      <c r="L9488" s="35"/>
      <c r="M9488" s="33"/>
      <c r="N9488" s="33"/>
      <c r="O9488" s="33">
        <v>242.6</v>
      </c>
      <c r="P9488" s="33"/>
      <c r="Q9488" s="33">
        <v>33.799999999999997</v>
      </c>
      <c r="R9488" s="33">
        <v>83</v>
      </c>
      <c r="S9488" s="33"/>
      <c r="T9488" s="33"/>
      <c r="U9488" s="33"/>
      <c r="V9488" s="33"/>
      <c r="W9488" s="33"/>
      <c r="Y9488" s="33"/>
      <c r="Z9488" s="33"/>
      <c r="AA9488" s="33"/>
      <c r="AB9488" s="33"/>
      <c r="AC9488" s="33"/>
      <c r="AD9488" s="33"/>
      <c r="AE9488" s="33"/>
      <c r="AF9488" s="33"/>
      <c r="AG9488" s="33"/>
      <c r="AH9488" s="33"/>
      <c r="AI9488" s="33"/>
      <c r="AJ9488" s="33" t="s">
        <v>413</v>
      </c>
      <c r="AK9488" s="36">
        <v>31.68</v>
      </c>
      <c r="AL9488" s="36">
        <v>102.8</v>
      </c>
      <c r="AM9488" s="33">
        <v>3210</v>
      </c>
      <c r="AN9488" s="37"/>
      <c r="AO9488" s="33">
        <v>1</v>
      </c>
      <c r="AP9488" s="33"/>
      <c r="AQ9488">
        <v>80518</v>
      </c>
      <c r="AR9488" s="33" t="s">
        <v>1824</v>
      </c>
    </row>
    <row r="9489" spans="1:44" x14ac:dyDescent="0.25">
      <c r="A9489" s="33">
        <v>11379</v>
      </c>
      <c r="B9489" s="33" t="s">
        <v>1071</v>
      </c>
      <c r="C9489" s="33">
        <v>180</v>
      </c>
      <c r="D9489" s="33"/>
      <c r="E9489" s="33"/>
      <c r="F9489" s="33" t="s">
        <v>859</v>
      </c>
      <c r="G9489" s="34"/>
      <c r="H9489" s="33">
        <v>35</v>
      </c>
      <c r="I9489" s="33">
        <v>17.3</v>
      </c>
      <c r="J9489" s="33">
        <v>24</v>
      </c>
      <c r="K9489" s="37">
        <v>670</v>
      </c>
      <c r="L9489" s="35"/>
      <c r="M9489" s="33"/>
      <c r="N9489" s="33">
        <v>229.22</v>
      </c>
      <c r="O9489" s="33">
        <v>143.017</v>
      </c>
      <c r="P9489" s="33">
        <v>14.159000000000001</v>
      </c>
      <c r="Q9489" s="33">
        <v>6.0570000000000004</v>
      </c>
      <c r="R9489" s="33">
        <v>2.7730000000000001</v>
      </c>
      <c r="S9489" s="33"/>
      <c r="T9489" s="33"/>
      <c r="U9489" s="33"/>
      <c r="V9489" s="33"/>
      <c r="W9489" s="33"/>
      <c r="Y9489" s="33"/>
      <c r="Z9489" s="33"/>
      <c r="AA9489" s="33"/>
      <c r="AB9489" s="33"/>
      <c r="AC9489" s="33"/>
      <c r="AD9489" s="33"/>
      <c r="AE9489" s="33"/>
      <c r="AF9489" s="33">
        <v>0</v>
      </c>
      <c r="AG9489" s="33"/>
      <c r="AH9489" s="33"/>
      <c r="AI9489" s="33">
        <v>9.4819999999999993</v>
      </c>
      <c r="AJ9489" s="33" t="s">
        <v>413</v>
      </c>
      <c r="AK9489" s="36">
        <v>26.43</v>
      </c>
      <c r="AL9489" s="36">
        <v>118.48</v>
      </c>
      <c r="AM9489" s="33">
        <v>460</v>
      </c>
      <c r="AN9489" s="33"/>
      <c r="AO9489" s="33">
        <v>1</v>
      </c>
      <c r="AP9489" s="33"/>
      <c r="AQ9489">
        <v>40118</v>
      </c>
      <c r="AR9489" s="33" t="s">
        <v>1825</v>
      </c>
    </row>
    <row r="9490" spans="1:44" x14ac:dyDescent="0.25">
      <c r="A9490" s="33">
        <v>11380</v>
      </c>
      <c r="B9490" s="33" t="s">
        <v>1071</v>
      </c>
      <c r="C9490" s="33">
        <v>180</v>
      </c>
      <c r="D9490" s="33"/>
      <c r="E9490" s="33"/>
      <c r="F9490" s="33" t="s">
        <v>859</v>
      </c>
      <c r="G9490" s="34"/>
      <c r="H9490" s="33">
        <v>37</v>
      </c>
      <c r="I9490" s="33">
        <v>8.3000000000000007</v>
      </c>
      <c r="J9490" s="33">
        <v>9.4</v>
      </c>
      <c r="K9490" s="37">
        <v>1675</v>
      </c>
      <c r="L9490" s="35"/>
      <c r="M9490" s="33"/>
      <c r="N9490" s="33">
        <v>49.237000000000002</v>
      </c>
      <c r="O9490" s="33">
        <v>25.9</v>
      </c>
      <c r="P9490" s="33">
        <v>5.01</v>
      </c>
      <c r="Q9490" s="33">
        <v>3.6999999999999997</v>
      </c>
      <c r="R9490" s="33">
        <v>1.02</v>
      </c>
      <c r="S9490" s="33"/>
      <c r="T9490" s="33"/>
      <c r="U9490" s="33"/>
      <c r="V9490" s="33"/>
      <c r="W9490" s="33"/>
      <c r="Y9490" s="33">
        <v>4.6500000000000004</v>
      </c>
      <c r="Z9490" s="33"/>
      <c r="AA9490" s="33"/>
      <c r="AB9490" s="33"/>
      <c r="AC9490" s="33">
        <v>4.3899999999999997</v>
      </c>
      <c r="AD9490" s="33"/>
      <c r="AE9490" s="33"/>
      <c r="AF9490" s="33"/>
      <c r="AG9490" s="33"/>
      <c r="AH9490" s="33"/>
      <c r="AI9490" s="33"/>
      <c r="AJ9490" s="33" t="s">
        <v>413</v>
      </c>
      <c r="AK9490" s="36">
        <v>26.93</v>
      </c>
      <c r="AL9490" s="36">
        <v>117.76</v>
      </c>
      <c r="AM9490" s="33">
        <v>420</v>
      </c>
      <c r="AN9490" s="33"/>
      <c r="AO9490" s="33">
        <v>1</v>
      </c>
      <c r="AP9490" s="33"/>
      <c r="AQ9490">
        <v>40118</v>
      </c>
      <c r="AR9490" s="33" t="s">
        <v>1826</v>
      </c>
    </row>
    <row r="9491" spans="1:44" x14ac:dyDescent="0.25">
      <c r="A9491" s="33">
        <v>11381</v>
      </c>
      <c r="B9491" s="33" t="s">
        <v>1071</v>
      </c>
      <c r="C9491" s="33">
        <v>180</v>
      </c>
      <c r="D9491" s="33"/>
      <c r="E9491" s="33"/>
      <c r="F9491" s="33" t="s">
        <v>859</v>
      </c>
      <c r="G9491" s="34"/>
      <c r="H9491" s="33">
        <v>37</v>
      </c>
      <c r="I9491" s="33">
        <v>10.6</v>
      </c>
      <c r="J9491" s="33">
        <v>11.2</v>
      </c>
      <c r="K9491" s="37">
        <v>1579</v>
      </c>
      <c r="L9491" s="35"/>
      <c r="M9491" s="33"/>
      <c r="N9491" s="33">
        <v>84.153000000000006</v>
      </c>
      <c r="O9491" s="33">
        <v>47.23</v>
      </c>
      <c r="P9491" s="33">
        <v>9.6999999999999993</v>
      </c>
      <c r="Q9491" s="33">
        <v>6.4699999999999989</v>
      </c>
      <c r="R9491" s="33">
        <v>3.57</v>
      </c>
      <c r="S9491" s="33"/>
      <c r="T9491" s="33"/>
      <c r="U9491" s="33"/>
      <c r="V9491" s="33"/>
      <c r="W9491" s="33"/>
      <c r="Y9491" s="33">
        <v>11.02</v>
      </c>
      <c r="Z9491" s="33"/>
      <c r="AA9491" s="33"/>
      <c r="AB9491" s="33"/>
      <c r="AC9491" s="33">
        <v>14.4</v>
      </c>
      <c r="AD9491" s="33"/>
      <c r="AE9491" s="33"/>
      <c r="AF9491" s="33"/>
      <c r="AG9491" s="33"/>
      <c r="AH9491" s="33"/>
      <c r="AI9491" s="33"/>
      <c r="AJ9491" s="33" t="s">
        <v>413</v>
      </c>
      <c r="AK9491" s="36">
        <v>26.93</v>
      </c>
      <c r="AL9491" s="36">
        <v>117.76</v>
      </c>
      <c r="AM9491" s="33">
        <v>420</v>
      </c>
      <c r="AN9491" s="33"/>
      <c r="AO9491" s="33">
        <v>1</v>
      </c>
      <c r="AP9491" s="33"/>
      <c r="AQ9491">
        <v>40118</v>
      </c>
      <c r="AR9491" s="33" t="s">
        <v>1826</v>
      </c>
    </row>
    <row r="9492" spans="1:44" x14ac:dyDescent="0.25">
      <c r="A9492" s="33">
        <v>11382</v>
      </c>
      <c r="B9492" s="33" t="s">
        <v>1071</v>
      </c>
      <c r="C9492" s="33">
        <v>180</v>
      </c>
      <c r="D9492" s="33"/>
      <c r="E9492" s="33"/>
      <c r="F9492" s="33" t="s">
        <v>859</v>
      </c>
      <c r="G9492" s="34"/>
      <c r="H9492" s="33">
        <v>37</v>
      </c>
      <c r="I9492" s="33">
        <v>11.5</v>
      </c>
      <c r="J9492" s="33">
        <v>12.5</v>
      </c>
      <c r="K9492" s="37">
        <v>1523</v>
      </c>
      <c r="L9492" s="35"/>
      <c r="M9492" s="33"/>
      <c r="N9492" s="33">
        <v>109.68899999999999</v>
      </c>
      <c r="O9492" s="33">
        <v>95.75</v>
      </c>
      <c r="P9492" s="33">
        <v>12.35</v>
      </c>
      <c r="Q9492" s="33">
        <v>12.520000000000001</v>
      </c>
      <c r="R9492" s="33">
        <v>8.24</v>
      </c>
      <c r="S9492" s="33"/>
      <c r="T9492" s="33"/>
      <c r="U9492" s="33"/>
      <c r="V9492" s="33"/>
      <c r="W9492" s="33"/>
      <c r="Y9492" s="33">
        <v>7.85</v>
      </c>
      <c r="Z9492" s="33"/>
      <c r="AA9492" s="33"/>
      <c r="AB9492" s="33"/>
      <c r="AC9492" s="33">
        <v>6.51</v>
      </c>
      <c r="AD9492" s="33"/>
      <c r="AE9492" s="33"/>
      <c r="AF9492" s="33"/>
      <c r="AG9492" s="33"/>
      <c r="AH9492" s="33"/>
      <c r="AI9492" s="33"/>
      <c r="AJ9492" s="33" t="s">
        <v>413</v>
      </c>
      <c r="AK9492" s="36">
        <v>26.93</v>
      </c>
      <c r="AL9492" s="36">
        <v>117.76</v>
      </c>
      <c r="AM9492" s="33">
        <v>420</v>
      </c>
      <c r="AN9492" s="33"/>
      <c r="AO9492" s="33">
        <v>1</v>
      </c>
      <c r="AP9492" s="33"/>
      <c r="AQ9492">
        <v>40118</v>
      </c>
      <c r="AR9492" s="33" t="s">
        <v>1826</v>
      </c>
    </row>
    <row r="9493" spans="1:44" x14ac:dyDescent="0.25">
      <c r="A9493" s="33">
        <v>11383</v>
      </c>
      <c r="B9493" s="33" t="s">
        <v>1071</v>
      </c>
      <c r="C9493" s="33">
        <v>180</v>
      </c>
      <c r="D9493" s="33"/>
      <c r="E9493" s="33"/>
      <c r="F9493" s="33" t="s">
        <v>859</v>
      </c>
      <c r="G9493" s="34"/>
      <c r="H9493" s="33">
        <v>37</v>
      </c>
      <c r="I9493" s="33">
        <v>10.71</v>
      </c>
      <c r="J9493" s="33">
        <v>10.199999999999999</v>
      </c>
      <c r="K9493" s="37">
        <v>2302</v>
      </c>
      <c r="L9493" s="35"/>
      <c r="M9493" s="33"/>
      <c r="N9493" s="33">
        <v>102.81100000000001</v>
      </c>
      <c r="O9493" s="33">
        <v>68.569999999999993</v>
      </c>
      <c r="P9493" s="33">
        <v>12.36</v>
      </c>
      <c r="Q9493" s="33">
        <v>7.21</v>
      </c>
      <c r="R9493" s="33">
        <v>3.13</v>
      </c>
      <c r="S9493" s="33"/>
      <c r="T9493" s="33"/>
      <c r="U9493" s="33"/>
      <c r="V9493" s="33"/>
      <c r="W9493" s="33"/>
      <c r="Y9493" s="33">
        <v>7.14</v>
      </c>
      <c r="Z9493" s="33"/>
      <c r="AA9493" s="33"/>
      <c r="AB9493" s="33"/>
      <c r="AC9493" s="33">
        <v>14.38</v>
      </c>
      <c r="AD9493" s="33"/>
      <c r="AE9493" s="33"/>
      <c r="AF9493" s="33"/>
      <c r="AG9493" s="33"/>
      <c r="AH9493" s="33"/>
      <c r="AI9493" s="33"/>
      <c r="AJ9493" s="33" t="s">
        <v>413</v>
      </c>
      <c r="AK9493" s="36">
        <v>26.93</v>
      </c>
      <c r="AL9493" s="36">
        <v>117.76</v>
      </c>
      <c r="AM9493" s="33">
        <v>420</v>
      </c>
      <c r="AN9493" s="33"/>
      <c r="AO9493" s="33">
        <v>1</v>
      </c>
      <c r="AP9493" s="33"/>
      <c r="AQ9493">
        <v>40118</v>
      </c>
      <c r="AR9493" s="33" t="s">
        <v>1826</v>
      </c>
    </row>
    <row r="9494" spans="1:44" x14ac:dyDescent="0.25">
      <c r="A9494" s="33">
        <v>11384</v>
      </c>
      <c r="B9494" s="33" t="s">
        <v>1071</v>
      </c>
      <c r="C9494" s="33">
        <v>180</v>
      </c>
      <c r="D9494" s="33"/>
      <c r="E9494" s="33"/>
      <c r="F9494" s="33" t="s">
        <v>859</v>
      </c>
      <c r="G9494" s="34"/>
      <c r="H9494" s="33">
        <v>37</v>
      </c>
      <c r="I9494" s="33">
        <v>11.4</v>
      </c>
      <c r="J9494" s="33">
        <v>11.95</v>
      </c>
      <c r="K9494" s="37">
        <v>2734</v>
      </c>
      <c r="L9494" s="35"/>
      <c r="M9494" s="33"/>
      <c r="N9494" s="33">
        <v>178.39500000000001</v>
      </c>
      <c r="O9494" s="33">
        <v>63.12</v>
      </c>
      <c r="P9494" s="33">
        <v>11.28</v>
      </c>
      <c r="Q9494" s="33">
        <v>12.48</v>
      </c>
      <c r="R9494" s="33">
        <v>6.04</v>
      </c>
      <c r="S9494" s="33"/>
      <c r="T9494" s="33"/>
      <c r="U9494" s="33"/>
      <c r="V9494" s="33"/>
      <c r="W9494" s="33"/>
      <c r="Y9494" s="33">
        <v>5.34</v>
      </c>
      <c r="Z9494" s="33"/>
      <c r="AA9494" s="33"/>
      <c r="AB9494" s="33"/>
      <c r="AC9494" s="33">
        <v>10.71</v>
      </c>
      <c r="AD9494" s="33"/>
      <c r="AE9494" s="33"/>
      <c r="AF9494" s="33"/>
      <c r="AG9494" s="33"/>
      <c r="AH9494" s="33"/>
      <c r="AI9494" s="33"/>
      <c r="AJ9494" s="33" t="s">
        <v>413</v>
      </c>
      <c r="AK9494" s="36">
        <v>26.93</v>
      </c>
      <c r="AL9494" s="36">
        <v>117.76</v>
      </c>
      <c r="AM9494" s="33">
        <v>420</v>
      </c>
      <c r="AN9494" s="33"/>
      <c r="AO9494" s="33">
        <v>1</v>
      </c>
      <c r="AP9494" s="33"/>
      <c r="AQ9494">
        <v>40118</v>
      </c>
      <c r="AR9494" s="33" t="s">
        <v>1826</v>
      </c>
    </row>
    <row r="9495" spans="1:44" x14ac:dyDescent="0.25">
      <c r="A9495" s="33">
        <v>11385</v>
      </c>
      <c r="B9495" s="33" t="s">
        <v>990</v>
      </c>
      <c r="C9495" s="33">
        <v>180</v>
      </c>
      <c r="D9495" s="33" t="s">
        <v>851</v>
      </c>
      <c r="E9495" s="33"/>
      <c r="F9495" s="33" t="s">
        <v>859</v>
      </c>
      <c r="G9495" s="34">
        <v>3</v>
      </c>
      <c r="H9495" s="33">
        <v>14</v>
      </c>
      <c r="I9495" s="33">
        <v>9.16</v>
      </c>
      <c r="J9495" s="33">
        <v>13.7</v>
      </c>
      <c r="K9495" s="37"/>
      <c r="L9495" s="35"/>
      <c r="M9495" s="33"/>
      <c r="N9495" s="33"/>
      <c r="O9495" s="33">
        <v>70.31</v>
      </c>
      <c r="P9495" s="33"/>
      <c r="Q9495" s="33">
        <v>22.7</v>
      </c>
      <c r="R9495" s="33">
        <v>10.73</v>
      </c>
      <c r="S9495" s="33"/>
      <c r="T9495" s="33"/>
      <c r="U9495" s="33"/>
      <c r="V9495" s="33"/>
      <c r="W9495" s="33"/>
      <c r="Y9495" s="33"/>
      <c r="Z9495" s="33"/>
      <c r="AA9495" s="33"/>
      <c r="AB9495" s="33"/>
      <c r="AC9495" s="33"/>
      <c r="AD9495" s="33"/>
      <c r="AE9495" s="33"/>
      <c r="AF9495" s="33"/>
      <c r="AG9495" s="33"/>
      <c r="AH9495" s="33"/>
      <c r="AI9495" s="33"/>
      <c r="AJ9495" s="33" t="s">
        <v>413</v>
      </c>
      <c r="AK9495" s="36">
        <v>22.68</v>
      </c>
      <c r="AL9495" s="36">
        <v>112.9</v>
      </c>
      <c r="AM9495" s="33">
        <v>85</v>
      </c>
      <c r="AN9495" s="37"/>
      <c r="AP9495" s="33"/>
      <c r="AQ9495">
        <v>40149</v>
      </c>
      <c r="AR9495" s="33" t="s">
        <v>1827</v>
      </c>
    </row>
    <row r="9496" spans="1:44" x14ac:dyDescent="0.25">
      <c r="A9496" s="33">
        <v>11386</v>
      </c>
      <c r="B9496" s="33" t="s">
        <v>1039</v>
      </c>
      <c r="C9496" s="33">
        <v>180</v>
      </c>
      <c r="D9496" s="33" t="s">
        <v>851</v>
      </c>
      <c r="E9496" s="33"/>
      <c r="F9496" s="33" t="s">
        <v>859</v>
      </c>
      <c r="G9496" s="34">
        <v>0</v>
      </c>
      <c r="H9496" s="33">
        <v>5</v>
      </c>
      <c r="I9496" s="33">
        <v>4.55</v>
      </c>
      <c r="J9496" s="33">
        <v>7.62</v>
      </c>
      <c r="K9496" s="37"/>
      <c r="L9496" s="35"/>
      <c r="M9496" s="33"/>
      <c r="N9496" s="33"/>
      <c r="O9496" s="33">
        <v>16.25</v>
      </c>
      <c r="P9496" s="33"/>
      <c r="Q9496" s="33">
        <v>5.6400000000000006</v>
      </c>
      <c r="R9496" s="33">
        <v>9.99</v>
      </c>
      <c r="S9496" s="33"/>
      <c r="T9496" s="33"/>
      <c r="U9496" s="33"/>
      <c r="V9496" s="33"/>
      <c r="W9496" s="33"/>
      <c r="Y9496" s="33"/>
      <c r="Z9496" s="33"/>
      <c r="AA9496" s="33"/>
      <c r="AB9496" s="33"/>
      <c r="AC9496" s="33"/>
      <c r="AD9496" s="33"/>
      <c r="AE9496" s="33"/>
      <c r="AF9496" s="33"/>
      <c r="AG9496" s="33"/>
      <c r="AH9496" s="33"/>
      <c r="AI9496" s="33"/>
      <c r="AJ9496" s="33" t="s">
        <v>413</v>
      </c>
      <c r="AK9496" s="36">
        <v>22.68</v>
      </c>
      <c r="AL9496" s="36">
        <v>112.9</v>
      </c>
      <c r="AM9496" s="33">
        <v>85</v>
      </c>
      <c r="AN9496" s="37"/>
      <c r="AP9496" s="33"/>
      <c r="AQ9496">
        <v>40149</v>
      </c>
      <c r="AR9496" s="33" t="s">
        <v>1827</v>
      </c>
    </row>
    <row r="9497" spans="1:44" x14ac:dyDescent="0.25">
      <c r="A9497" s="33">
        <v>11387</v>
      </c>
      <c r="B9497" s="33" t="s">
        <v>1019</v>
      </c>
      <c r="C9497" s="33">
        <v>121</v>
      </c>
      <c r="D9497" s="33" t="s">
        <v>1015</v>
      </c>
      <c r="E9497" s="33"/>
      <c r="F9497" s="33" t="s">
        <v>859</v>
      </c>
      <c r="G9497" s="34">
        <v>3</v>
      </c>
      <c r="H9497" s="33">
        <v>7</v>
      </c>
      <c r="I9497" s="33">
        <v>7.1</v>
      </c>
      <c r="J9497" s="33">
        <v>10.1</v>
      </c>
      <c r="K9497" s="37"/>
      <c r="L9497" s="35"/>
      <c r="M9497" s="33"/>
      <c r="N9497" s="33"/>
      <c r="O9497" s="33">
        <v>50.5</v>
      </c>
      <c r="P9497" s="33"/>
      <c r="Q9497" s="33">
        <v>16.109999999999996</v>
      </c>
      <c r="R9497" s="33">
        <v>21.55</v>
      </c>
      <c r="S9497" s="33"/>
      <c r="T9497" s="33"/>
      <c r="U9497" s="33"/>
      <c r="V9497" s="33"/>
      <c r="W9497" s="33"/>
      <c r="Y9497" s="33"/>
      <c r="Z9497" s="33"/>
      <c r="AA9497" s="33"/>
      <c r="AB9497" s="33"/>
      <c r="AC9497" s="33"/>
      <c r="AD9497" s="33"/>
      <c r="AE9497" s="33"/>
      <c r="AF9497" s="33"/>
      <c r="AG9497" s="33"/>
      <c r="AH9497" s="33"/>
      <c r="AI9497" s="33"/>
      <c r="AJ9497" s="33" t="s">
        <v>413</v>
      </c>
      <c r="AK9497" s="36">
        <v>22.68</v>
      </c>
      <c r="AL9497" s="36">
        <v>112.9</v>
      </c>
      <c r="AM9497" s="33">
        <v>30</v>
      </c>
      <c r="AN9497" s="37"/>
      <c r="AP9497" s="33"/>
      <c r="AQ9497">
        <v>40149</v>
      </c>
      <c r="AR9497" s="33" t="s">
        <v>1827</v>
      </c>
    </row>
    <row r="9498" spans="1:44" x14ac:dyDescent="0.25">
      <c r="A9498" s="33">
        <v>11388</v>
      </c>
      <c r="B9498" s="33" t="s">
        <v>1094</v>
      </c>
      <c r="C9498" s="33">
        <v>121</v>
      </c>
      <c r="D9498" s="33" t="s">
        <v>1015</v>
      </c>
      <c r="E9498" s="33"/>
      <c r="F9498" s="33" t="s">
        <v>859</v>
      </c>
      <c r="G9498" s="34">
        <v>1</v>
      </c>
      <c r="H9498" s="33">
        <v>7</v>
      </c>
      <c r="I9498" s="33">
        <v>9.65</v>
      </c>
      <c r="J9498" s="33">
        <v>7.36</v>
      </c>
      <c r="K9498" s="37"/>
      <c r="L9498" s="35"/>
      <c r="M9498" s="33"/>
      <c r="N9498" s="33"/>
      <c r="O9498" s="33">
        <v>53.14</v>
      </c>
      <c r="P9498" s="33"/>
      <c r="Q9498" s="33">
        <v>14.740000000000002</v>
      </c>
      <c r="R9498" s="33">
        <v>16.559999999999999</v>
      </c>
      <c r="S9498" s="33"/>
      <c r="T9498" s="33"/>
      <c r="U9498" s="33"/>
      <c r="V9498" s="33"/>
      <c r="W9498" s="33"/>
      <c r="Y9498" s="33"/>
      <c r="Z9498" s="33"/>
      <c r="AA9498" s="33"/>
      <c r="AB9498" s="33"/>
      <c r="AC9498" s="33"/>
      <c r="AD9498" s="33"/>
      <c r="AE9498" s="33"/>
      <c r="AF9498" s="33"/>
      <c r="AG9498" s="33"/>
      <c r="AH9498" s="33"/>
      <c r="AI9498" s="33"/>
      <c r="AJ9498" s="33" t="s">
        <v>413</v>
      </c>
      <c r="AK9498" s="36">
        <v>22.68</v>
      </c>
      <c r="AL9498" s="36">
        <v>112.9</v>
      </c>
      <c r="AM9498" s="33">
        <v>30</v>
      </c>
      <c r="AN9498" s="37"/>
      <c r="AP9498" s="33"/>
      <c r="AQ9498">
        <v>40149</v>
      </c>
      <c r="AR9498" s="33" t="s">
        <v>1827</v>
      </c>
    </row>
    <row r="9499" spans="1:44" x14ac:dyDescent="0.25">
      <c r="A9499" s="33">
        <v>11389</v>
      </c>
      <c r="B9499" s="33" t="s">
        <v>933</v>
      </c>
      <c r="C9499" s="1">
        <v>121</v>
      </c>
      <c r="D9499" s="33"/>
      <c r="E9499" s="33"/>
      <c r="F9499" s="33" t="s">
        <v>859</v>
      </c>
      <c r="G9499" s="34"/>
      <c r="H9499" s="33">
        <v>7</v>
      </c>
      <c r="I9499" s="33">
        <v>5.55</v>
      </c>
      <c r="J9499" s="33">
        <v>4.22</v>
      </c>
      <c r="K9499" s="37"/>
      <c r="L9499" s="35"/>
      <c r="M9499" s="33"/>
      <c r="N9499" s="33"/>
      <c r="O9499" s="33">
        <v>47.75</v>
      </c>
      <c r="P9499" s="33"/>
      <c r="Q9499" s="33">
        <v>14.879999999999999</v>
      </c>
      <c r="R9499" s="33">
        <v>17.8</v>
      </c>
      <c r="S9499" s="33"/>
      <c r="T9499" s="33"/>
      <c r="U9499" s="33"/>
      <c r="V9499" s="33"/>
      <c r="W9499" s="33"/>
      <c r="Y9499" s="33"/>
      <c r="Z9499" s="33"/>
      <c r="AA9499" s="33"/>
      <c r="AB9499" s="33"/>
      <c r="AC9499" s="33"/>
      <c r="AD9499" s="33"/>
      <c r="AE9499" s="33"/>
      <c r="AF9499" s="33"/>
      <c r="AG9499" s="33"/>
      <c r="AH9499" s="33"/>
      <c r="AI9499" s="33"/>
      <c r="AJ9499" s="33" t="s">
        <v>413</v>
      </c>
      <c r="AK9499" s="36">
        <v>22.68</v>
      </c>
      <c r="AL9499" s="36">
        <v>112.9</v>
      </c>
      <c r="AM9499" s="33">
        <v>85</v>
      </c>
      <c r="AN9499" s="37"/>
      <c r="AP9499" s="33"/>
      <c r="AQ9499">
        <v>40149</v>
      </c>
      <c r="AR9499" s="33" t="s">
        <v>1827</v>
      </c>
    </row>
    <row r="9500" spans="1:44" x14ac:dyDescent="0.25">
      <c r="A9500" s="33">
        <v>11390</v>
      </c>
      <c r="B9500" s="33" t="s">
        <v>934</v>
      </c>
      <c r="C9500" s="33">
        <v>180</v>
      </c>
      <c r="D9500" s="1" t="s">
        <v>149</v>
      </c>
      <c r="E9500" s="33"/>
      <c r="F9500" s="33" t="s">
        <v>859</v>
      </c>
      <c r="G9500" s="34"/>
      <c r="H9500" s="33">
        <v>11</v>
      </c>
      <c r="I9500" s="33">
        <v>5.87</v>
      </c>
      <c r="J9500" s="33">
        <v>3.77</v>
      </c>
      <c r="K9500" s="37"/>
      <c r="L9500" s="35"/>
      <c r="M9500" s="33"/>
      <c r="N9500" s="33"/>
      <c r="O9500" s="33">
        <v>61.113999999999997</v>
      </c>
      <c r="P9500" s="33"/>
      <c r="Q9500" s="33">
        <v>19.024999999999999</v>
      </c>
      <c r="R9500" s="33">
        <v>13.975</v>
      </c>
      <c r="S9500" s="33"/>
      <c r="T9500" s="33"/>
      <c r="U9500" s="33"/>
      <c r="V9500" s="33"/>
      <c r="W9500" s="33"/>
      <c r="Y9500" s="33">
        <v>7.1999999999999995E-2</v>
      </c>
      <c r="Z9500" s="33"/>
      <c r="AA9500" s="33"/>
      <c r="AB9500" s="33"/>
      <c r="AC9500" s="33">
        <v>6.0000000000000001E-3</v>
      </c>
      <c r="AD9500" s="33"/>
      <c r="AE9500" s="33"/>
      <c r="AF9500" s="33"/>
      <c r="AG9500" s="33"/>
      <c r="AH9500" s="33"/>
      <c r="AI9500" s="33"/>
      <c r="AJ9500" s="33" t="s">
        <v>413</v>
      </c>
      <c r="AK9500" s="36">
        <v>31.3</v>
      </c>
      <c r="AL9500" s="36">
        <v>104.53</v>
      </c>
      <c r="AM9500" s="33">
        <v>580</v>
      </c>
      <c r="AN9500" s="37"/>
      <c r="AO9500" s="33">
        <v>1</v>
      </c>
      <c r="AP9500" s="33"/>
      <c r="AQ9500">
        <v>80437</v>
      </c>
      <c r="AR9500" s="33" t="s">
        <v>1828</v>
      </c>
    </row>
    <row r="9501" spans="1:44" x14ac:dyDescent="0.25">
      <c r="A9501" s="33">
        <v>11391</v>
      </c>
      <c r="B9501" s="33" t="s">
        <v>1095</v>
      </c>
      <c r="C9501" s="33">
        <v>131</v>
      </c>
      <c r="D9501" s="33" t="s">
        <v>2</v>
      </c>
      <c r="E9501" s="33"/>
      <c r="F9501" s="33" t="s">
        <v>859</v>
      </c>
      <c r="G9501" s="34"/>
      <c r="H9501" s="33">
        <v>9</v>
      </c>
      <c r="I9501" s="33"/>
      <c r="J9501" s="33"/>
      <c r="K9501" s="37"/>
      <c r="L9501" s="35"/>
      <c r="M9501" s="33"/>
      <c r="N9501" s="33"/>
      <c r="O9501" s="33">
        <v>32.281999999999996</v>
      </c>
      <c r="P9501" s="33"/>
      <c r="Q9501" s="33">
        <v>6.4929999999999994</v>
      </c>
      <c r="R9501" s="33">
        <v>2.6749999999999998</v>
      </c>
      <c r="S9501" s="33"/>
      <c r="T9501" s="33"/>
      <c r="U9501" s="33"/>
      <c r="V9501" s="33"/>
      <c r="W9501" s="33"/>
      <c r="Y9501" s="33">
        <v>1.0900000000000001</v>
      </c>
      <c r="Z9501" s="33">
        <v>0.41699999999999998</v>
      </c>
      <c r="AA9501" s="33">
        <v>1.0900000000000001</v>
      </c>
      <c r="AB9501" s="33">
        <v>0.37</v>
      </c>
      <c r="AC9501" s="33">
        <v>1.89</v>
      </c>
      <c r="AD9501" s="33"/>
      <c r="AE9501" s="33"/>
      <c r="AF9501" s="33"/>
      <c r="AG9501" s="33"/>
      <c r="AH9501" s="33"/>
      <c r="AI9501" s="33"/>
      <c r="AJ9501" s="33" t="s">
        <v>413</v>
      </c>
      <c r="AK9501" s="36">
        <v>29.05</v>
      </c>
      <c r="AL9501" s="36">
        <v>100.18</v>
      </c>
      <c r="AM9501" s="33">
        <v>3740</v>
      </c>
      <c r="AN9501" s="37"/>
      <c r="AP9501" s="33"/>
      <c r="AQ9501">
        <v>81017</v>
      </c>
      <c r="AR9501" s="33" t="s">
        <v>1829</v>
      </c>
    </row>
    <row r="9502" spans="1:44" x14ac:dyDescent="0.25">
      <c r="A9502" s="33">
        <v>11392</v>
      </c>
      <c r="B9502" s="33" t="s">
        <v>935</v>
      </c>
      <c r="C9502" s="33">
        <v>180</v>
      </c>
      <c r="D9502" s="33"/>
      <c r="E9502" s="33"/>
      <c r="F9502" s="33" t="s">
        <v>864</v>
      </c>
      <c r="G9502" s="34"/>
      <c r="H9502" s="33" t="s">
        <v>878</v>
      </c>
      <c r="I9502" s="33"/>
      <c r="J9502" s="33"/>
      <c r="K9502" s="37">
        <v>455</v>
      </c>
      <c r="L9502" s="35"/>
      <c r="M9502" s="33"/>
      <c r="N9502" s="33"/>
      <c r="O9502" s="33">
        <v>255.00899999999999</v>
      </c>
      <c r="P9502" s="33"/>
      <c r="Q9502" s="33">
        <v>50.064999999999998</v>
      </c>
      <c r="R9502" s="33">
        <v>5.3959999999999999</v>
      </c>
      <c r="S9502" s="33"/>
      <c r="T9502" s="33"/>
      <c r="U9502" s="33"/>
      <c r="V9502" s="33"/>
      <c r="W9502" s="33"/>
      <c r="Y9502" s="33">
        <v>0.873</v>
      </c>
      <c r="Z9502" s="33">
        <v>0.67800000000000005</v>
      </c>
      <c r="AA9502" s="33">
        <v>0.873</v>
      </c>
      <c r="AB9502" s="33">
        <v>0.19500000000000001</v>
      </c>
      <c r="AC9502" s="33">
        <v>0.27700000000000002</v>
      </c>
      <c r="AD9502" s="33"/>
      <c r="AE9502" s="33"/>
      <c r="AF9502" s="33">
        <v>9.0380000000000003</v>
      </c>
      <c r="AG9502" s="33"/>
      <c r="AH9502" s="33"/>
      <c r="AI9502" s="33">
        <v>4.5380000000000003</v>
      </c>
      <c r="AJ9502" s="33" t="s">
        <v>413</v>
      </c>
      <c r="AK9502" s="36">
        <v>21.88</v>
      </c>
      <c r="AL9502" s="36">
        <v>101.29</v>
      </c>
      <c r="AM9502" s="33">
        <v>800</v>
      </c>
      <c r="AN9502" s="37"/>
      <c r="AP9502" s="33"/>
      <c r="AQ9502">
        <v>40137</v>
      </c>
      <c r="AR9502" s="33" t="s">
        <v>3430</v>
      </c>
    </row>
    <row r="9503" spans="1:44" x14ac:dyDescent="0.25">
      <c r="A9503" s="33">
        <v>11393</v>
      </c>
      <c r="B9503" s="33" t="s">
        <v>935</v>
      </c>
      <c r="C9503" s="33">
        <v>180</v>
      </c>
      <c r="D9503" s="33"/>
      <c r="E9503" s="33"/>
      <c r="F9503" s="33" t="s">
        <v>864</v>
      </c>
      <c r="G9503" s="34"/>
      <c r="H9503" s="33" t="s">
        <v>878</v>
      </c>
      <c r="I9503" s="33"/>
      <c r="J9503" s="33"/>
      <c r="K9503" s="37">
        <v>465</v>
      </c>
      <c r="L9503" s="35"/>
      <c r="M9503" s="33"/>
      <c r="N9503" s="33"/>
      <c r="O9503" s="33">
        <v>162.87200000000001</v>
      </c>
      <c r="P9503" s="33"/>
      <c r="Q9503" s="33">
        <v>44.954000000000001</v>
      </c>
      <c r="R9503" s="33">
        <v>5.3410000000000002</v>
      </c>
      <c r="S9503" s="33"/>
      <c r="T9503" s="33"/>
      <c r="U9503" s="33"/>
      <c r="V9503" s="33"/>
      <c r="W9503" s="33"/>
      <c r="Y9503" s="33">
        <v>1.0269999999999999</v>
      </c>
      <c r="Z9503" s="33">
        <v>0.82799999999999996</v>
      </c>
      <c r="AA9503" s="33">
        <v>1.0269999999999999</v>
      </c>
      <c r="AB9503" s="33">
        <v>0.26400000000000001</v>
      </c>
      <c r="AC9503" s="33">
        <v>0.373</v>
      </c>
      <c r="AD9503" s="33"/>
      <c r="AE9503" s="33"/>
      <c r="AF9503" s="33">
        <v>3.4169999999999998</v>
      </c>
      <c r="AG9503" s="33"/>
      <c r="AH9503" s="33"/>
      <c r="AI9503" s="33">
        <v>7.5060000000000002</v>
      </c>
      <c r="AJ9503" s="33" t="s">
        <v>413</v>
      </c>
      <c r="AK9503" s="36">
        <v>21.88</v>
      </c>
      <c r="AL9503" s="36">
        <v>101.29</v>
      </c>
      <c r="AM9503" s="33">
        <v>620</v>
      </c>
      <c r="AN9503" s="37"/>
      <c r="AP9503" s="33"/>
      <c r="AQ9503">
        <v>40137</v>
      </c>
      <c r="AR9503" s="33" t="s">
        <v>3430</v>
      </c>
    </row>
    <row r="9504" spans="1:44" x14ac:dyDescent="0.25">
      <c r="A9504" s="33">
        <v>11394</v>
      </c>
      <c r="B9504" s="33" t="s">
        <v>935</v>
      </c>
      <c r="C9504" s="33">
        <v>180</v>
      </c>
      <c r="D9504" s="33"/>
      <c r="E9504" s="33"/>
      <c r="F9504" s="33" t="s">
        <v>864</v>
      </c>
      <c r="G9504" s="34"/>
      <c r="H9504" s="33" t="s">
        <v>878</v>
      </c>
      <c r="I9504" s="33"/>
      <c r="J9504" s="33"/>
      <c r="K9504" s="37">
        <v>793</v>
      </c>
      <c r="L9504" s="35"/>
      <c r="M9504" s="33"/>
      <c r="N9504" s="33"/>
      <c r="O9504" s="33">
        <v>151.25800000000001</v>
      </c>
      <c r="P9504" s="33"/>
      <c r="Q9504" s="33">
        <v>44.582999999999998</v>
      </c>
      <c r="R9504" s="33">
        <v>5.6790000000000003</v>
      </c>
      <c r="S9504" s="33"/>
      <c r="T9504" s="33"/>
      <c r="U9504" s="33"/>
      <c r="V9504" s="33"/>
      <c r="W9504" s="33"/>
      <c r="Y9504" s="33">
        <v>1.726</v>
      </c>
      <c r="Z9504" s="33">
        <v>1.417</v>
      </c>
      <c r="AA9504" s="33">
        <v>1.726</v>
      </c>
      <c r="AB9504" s="33">
        <v>0.32800000000000001</v>
      </c>
      <c r="AC9504" s="33">
        <v>0.46200000000000002</v>
      </c>
      <c r="AD9504" s="33"/>
      <c r="AE9504" s="33"/>
      <c r="AF9504" s="33">
        <v>3.734</v>
      </c>
      <c r="AG9504" s="33"/>
      <c r="AH9504" s="33"/>
      <c r="AI9504" s="33">
        <v>6.4779999999999998</v>
      </c>
      <c r="AJ9504" s="33" t="s">
        <v>413</v>
      </c>
      <c r="AK9504" s="36">
        <v>21.88</v>
      </c>
      <c r="AL9504" s="36">
        <v>101.29</v>
      </c>
      <c r="AM9504" s="33">
        <v>665</v>
      </c>
      <c r="AN9504" s="37"/>
      <c r="AP9504" s="33"/>
      <c r="AQ9504">
        <v>40137</v>
      </c>
      <c r="AR9504" s="33" t="s">
        <v>3430</v>
      </c>
    </row>
    <row r="9505" spans="1:44" x14ac:dyDescent="0.25">
      <c r="A9505" s="33">
        <v>11395</v>
      </c>
      <c r="B9505" s="33" t="s">
        <v>167</v>
      </c>
      <c r="C9505" s="33">
        <v>180</v>
      </c>
      <c r="D9505" s="1" t="s">
        <v>148</v>
      </c>
      <c r="E9505" s="33"/>
      <c r="F9505" s="33" t="s">
        <v>859</v>
      </c>
      <c r="G9505" s="34"/>
      <c r="H9505" s="33">
        <v>19</v>
      </c>
      <c r="I9505" s="33">
        <v>10.050000000000001</v>
      </c>
      <c r="J9505" s="33">
        <v>15.54</v>
      </c>
      <c r="K9505" s="37">
        <v>1194</v>
      </c>
      <c r="L9505" s="35"/>
      <c r="M9505" s="33"/>
      <c r="N9505" s="33">
        <v>116.377</v>
      </c>
      <c r="O9505" s="33">
        <v>46.616</v>
      </c>
      <c r="P9505" s="33">
        <v>7.3330000000000002</v>
      </c>
      <c r="Q9505" s="33">
        <v>8.3360000000000021</v>
      </c>
      <c r="R9505" s="33">
        <v>4.8099999999999996</v>
      </c>
      <c r="S9505" s="33"/>
      <c r="T9505" s="33"/>
      <c r="U9505" s="33"/>
      <c r="V9505" s="33"/>
      <c r="W9505" s="33"/>
      <c r="Y9505" s="33">
        <v>6.55</v>
      </c>
      <c r="Z9505" s="33">
        <v>3.46</v>
      </c>
      <c r="AA9505" s="33">
        <v>6.55</v>
      </c>
      <c r="AB9505" s="33">
        <v>1.53</v>
      </c>
      <c r="AC9505" s="33">
        <v>2.44</v>
      </c>
      <c r="AD9505" s="33"/>
      <c r="AE9505" s="33"/>
      <c r="AF9505" s="33"/>
      <c r="AG9505" s="33"/>
      <c r="AH9505" s="33"/>
      <c r="AI9505" s="33"/>
      <c r="AJ9505" s="33" t="s">
        <v>413</v>
      </c>
      <c r="AK9505" s="36">
        <v>29.5</v>
      </c>
      <c r="AL9505" s="36">
        <v>110.17</v>
      </c>
      <c r="AM9505" s="33">
        <v>525</v>
      </c>
      <c r="AN9505" s="37"/>
      <c r="AO9505" s="33">
        <v>1</v>
      </c>
      <c r="AP9505" s="33"/>
      <c r="AQ9505">
        <v>80101</v>
      </c>
      <c r="AR9505" s="33" t="s">
        <v>1830</v>
      </c>
    </row>
    <row r="9506" spans="1:44" x14ac:dyDescent="0.25">
      <c r="A9506" s="33">
        <v>11396</v>
      </c>
      <c r="B9506" s="33" t="s">
        <v>990</v>
      </c>
      <c r="C9506" s="33">
        <v>180</v>
      </c>
      <c r="D9506" s="33" t="s">
        <v>851</v>
      </c>
      <c r="E9506" s="33"/>
      <c r="F9506" s="33" t="s">
        <v>864</v>
      </c>
      <c r="G9506" s="34">
        <v>7</v>
      </c>
      <c r="H9506" s="33">
        <v>24</v>
      </c>
      <c r="I9506" s="33">
        <v>9.15</v>
      </c>
      <c r="J9506" s="33">
        <v>12.22</v>
      </c>
      <c r="K9506" s="37">
        <v>1455</v>
      </c>
      <c r="L9506" s="35">
        <v>0.65467326588755548</v>
      </c>
      <c r="M9506" s="33"/>
      <c r="N9506" s="33">
        <v>74.167000000000002</v>
      </c>
      <c r="O9506" s="33">
        <v>44.484000000000002</v>
      </c>
      <c r="P9506" s="33">
        <v>5.5860000000000003</v>
      </c>
      <c r="Q9506" s="33">
        <v>10.314</v>
      </c>
      <c r="R9506" s="33">
        <v>4.4569999999999999</v>
      </c>
      <c r="S9506" s="33"/>
      <c r="T9506" s="33"/>
      <c r="U9506" s="33"/>
      <c r="V9506" s="33"/>
      <c r="W9506" s="33"/>
      <c r="Y9506" s="33">
        <v>14.46</v>
      </c>
      <c r="Z9506" s="33">
        <v>7.47</v>
      </c>
      <c r="AA9506" s="33">
        <v>14.46</v>
      </c>
      <c r="AB9506" s="33">
        <v>0.24</v>
      </c>
      <c r="AC9506" s="33">
        <v>0.41</v>
      </c>
      <c r="AD9506" s="33"/>
      <c r="AE9506" s="33"/>
      <c r="AF9506" s="33"/>
      <c r="AG9506" s="33"/>
      <c r="AH9506" s="33"/>
      <c r="AI9506" s="33"/>
      <c r="AJ9506" s="33" t="s">
        <v>413</v>
      </c>
      <c r="AK9506" s="36">
        <v>29.5</v>
      </c>
      <c r="AL9506" s="36">
        <v>110.17</v>
      </c>
      <c r="AM9506" s="33">
        <v>430</v>
      </c>
      <c r="AN9506" s="37"/>
      <c r="AO9506" s="33">
        <v>1</v>
      </c>
      <c r="AP9506" s="33"/>
      <c r="AQ9506">
        <v>80101</v>
      </c>
      <c r="AR9506" s="33" t="s">
        <v>1830</v>
      </c>
    </row>
    <row r="9507" spans="1:44" x14ac:dyDescent="0.25">
      <c r="A9507" s="33">
        <v>11397</v>
      </c>
      <c r="B9507" s="33" t="s">
        <v>1096</v>
      </c>
      <c r="C9507" s="33">
        <v>180</v>
      </c>
      <c r="D9507" s="33"/>
      <c r="E9507" s="33"/>
      <c r="F9507" s="33" t="s">
        <v>860</v>
      </c>
      <c r="G9507" s="34"/>
      <c r="H9507" s="33" t="s">
        <v>878</v>
      </c>
      <c r="I9507" s="33">
        <v>9.8699999999999992</v>
      </c>
      <c r="J9507" s="33">
        <v>14.42</v>
      </c>
      <c r="K9507" s="37">
        <v>1244</v>
      </c>
      <c r="L9507" s="35"/>
      <c r="M9507" s="33"/>
      <c r="N9507" s="33">
        <v>102.345</v>
      </c>
      <c r="O9507" s="33">
        <v>53.686</v>
      </c>
      <c r="P9507" s="33">
        <v>6.1340000000000003</v>
      </c>
      <c r="Q9507" s="33">
        <v>7.3159999999999989</v>
      </c>
      <c r="R9507" s="33">
        <v>2.65</v>
      </c>
      <c r="S9507" s="33"/>
      <c r="T9507" s="33"/>
      <c r="U9507" s="33"/>
      <c r="V9507" s="33"/>
      <c r="W9507" s="33"/>
      <c r="Y9507" s="33">
        <v>2.6</v>
      </c>
      <c r="Z9507" s="33">
        <v>1.47</v>
      </c>
      <c r="AA9507" s="33">
        <v>2.5999999999999996</v>
      </c>
      <c r="AB9507" s="33">
        <v>0.3</v>
      </c>
      <c r="AC9507" s="33">
        <v>0.64</v>
      </c>
      <c r="AD9507" s="33"/>
      <c r="AE9507" s="33"/>
      <c r="AF9507" s="33"/>
      <c r="AG9507" s="33"/>
      <c r="AH9507" s="33"/>
      <c r="AI9507" s="33"/>
      <c r="AJ9507" s="33" t="s">
        <v>413</v>
      </c>
      <c r="AK9507" s="36">
        <v>29.5</v>
      </c>
      <c r="AL9507" s="36">
        <v>110.17</v>
      </c>
      <c r="AM9507" s="33">
        <v>670</v>
      </c>
      <c r="AN9507" s="37"/>
      <c r="AO9507" s="33">
        <v>1</v>
      </c>
      <c r="AP9507" s="33"/>
      <c r="AQ9507">
        <v>80101</v>
      </c>
      <c r="AR9507" s="33" t="s">
        <v>1830</v>
      </c>
    </row>
    <row r="9508" spans="1:44" x14ac:dyDescent="0.25">
      <c r="A9508" s="33">
        <v>11398</v>
      </c>
      <c r="B9508" s="33" t="s">
        <v>167</v>
      </c>
      <c r="C9508" s="33">
        <v>180</v>
      </c>
      <c r="D9508" s="1" t="s">
        <v>148</v>
      </c>
      <c r="E9508" s="33"/>
      <c r="F9508" s="33" t="s">
        <v>859</v>
      </c>
      <c r="G9508" s="34"/>
      <c r="H9508" s="33">
        <v>20</v>
      </c>
      <c r="I9508" s="33">
        <v>17.399999999999999</v>
      </c>
      <c r="J9508" s="33">
        <v>18</v>
      </c>
      <c r="K9508" s="37">
        <v>2250</v>
      </c>
      <c r="L9508" s="35"/>
      <c r="M9508" s="33"/>
      <c r="N9508" s="33">
        <v>509.4</v>
      </c>
      <c r="O9508" s="33">
        <v>165.23099999999999</v>
      </c>
      <c r="P9508" s="33"/>
      <c r="Q9508" s="33">
        <v>15.922999999999998</v>
      </c>
      <c r="R9508" s="33">
        <v>13.759</v>
      </c>
      <c r="S9508" s="33"/>
      <c r="T9508" s="33"/>
      <c r="U9508" s="33"/>
      <c r="V9508" s="33"/>
      <c r="W9508" s="33"/>
      <c r="Y9508" s="33"/>
      <c r="Z9508" s="33"/>
      <c r="AA9508" s="33"/>
      <c r="AB9508" s="33"/>
      <c r="AC9508" s="33"/>
      <c r="AD9508" s="33"/>
      <c r="AE9508" s="33"/>
      <c r="AF9508" s="33"/>
      <c r="AG9508" s="33"/>
      <c r="AH9508" s="33"/>
      <c r="AI9508" s="33"/>
      <c r="AJ9508" s="33" t="s">
        <v>413</v>
      </c>
      <c r="AK9508" s="36">
        <v>26.8</v>
      </c>
      <c r="AL9508" s="36">
        <v>117.9</v>
      </c>
      <c r="AM9508" s="33">
        <v>632</v>
      </c>
      <c r="AN9508" s="37"/>
      <c r="AP9508" s="33"/>
      <c r="AQ9508">
        <v>40118</v>
      </c>
      <c r="AR9508" s="33" t="s">
        <v>3431</v>
      </c>
    </row>
    <row r="9509" spans="1:44" x14ac:dyDescent="0.25">
      <c r="A9509" s="33">
        <v>11399</v>
      </c>
      <c r="B9509" s="33" t="s">
        <v>1019</v>
      </c>
      <c r="C9509" s="33">
        <v>121</v>
      </c>
      <c r="D9509" s="33" t="s">
        <v>1015</v>
      </c>
      <c r="E9509" s="33"/>
      <c r="F9509" s="33" t="s">
        <v>859</v>
      </c>
      <c r="G9509" s="34"/>
      <c r="H9509" s="33">
        <v>4</v>
      </c>
      <c r="I9509" s="33">
        <v>12</v>
      </c>
      <c r="J9509" s="33">
        <v>14</v>
      </c>
      <c r="K9509" s="37">
        <v>1140</v>
      </c>
      <c r="L9509" s="35"/>
      <c r="M9509" s="33"/>
      <c r="N9509" s="33">
        <v>97.221000000000004</v>
      </c>
      <c r="O9509" s="33">
        <v>34.938000000000002</v>
      </c>
      <c r="P9509" s="33">
        <v>6.6260000000000003</v>
      </c>
      <c r="Q9509" s="33">
        <v>7.0579999999999998</v>
      </c>
      <c r="R9509" s="33">
        <v>6.0419999999999998</v>
      </c>
      <c r="S9509" s="33"/>
      <c r="T9509" s="33"/>
      <c r="U9509" s="33"/>
      <c r="V9509" s="33"/>
      <c r="W9509" s="33"/>
      <c r="Y9509" s="33">
        <v>2.29</v>
      </c>
      <c r="Z9509" s="33"/>
      <c r="AA9509" s="33"/>
      <c r="AB9509" s="33"/>
      <c r="AC9509" s="33">
        <v>2.5299999999999998</v>
      </c>
      <c r="AD9509" s="33"/>
      <c r="AE9509" s="33"/>
      <c r="AF9509" s="33">
        <v>0</v>
      </c>
      <c r="AG9509" s="33">
        <v>3.3069999999999999</v>
      </c>
      <c r="AH9509" s="33"/>
      <c r="AI9509" s="33">
        <v>6.5259999999999998</v>
      </c>
      <c r="AJ9509" s="33" t="s">
        <v>413</v>
      </c>
      <c r="AK9509" s="36">
        <v>23.03</v>
      </c>
      <c r="AL9509" s="36">
        <v>108.51</v>
      </c>
      <c r="AM9509" s="33">
        <v>250</v>
      </c>
      <c r="AN9509" s="37">
        <v>2005</v>
      </c>
      <c r="AO9509" s="33">
        <v>1</v>
      </c>
      <c r="AP9509" s="33"/>
      <c r="AQ9509">
        <v>40149</v>
      </c>
      <c r="AR9509" s="33" t="s">
        <v>1831</v>
      </c>
    </row>
    <row r="9510" spans="1:44" x14ac:dyDescent="0.25">
      <c r="A9510" s="33">
        <v>11400</v>
      </c>
      <c r="B9510" s="33" t="s">
        <v>1019</v>
      </c>
      <c r="C9510" s="33">
        <v>121</v>
      </c>
      <c r="D9510" s="33" t="s">
        <v>1015</v>
      </c>
      <c r="E9510" s="33"/>
      <c r="F9510" s="33" t="s">
        <v>859</v>
      </c>
      <c r="G9510" s="34"/>
      <c r="H9510" s="33">
        <v>7</v>
      </c>
      <c r="I9510" s="33">
        <v>17.7</v>
      </c>
      <c r="J9510" s="33">
        <v>18.3</v>
      </c>
      <c r="K9510" s="37">
        <v>930</v>
      </c>
      <c r="L9510" s="35"/>
      <c r="M9510" s="33"/>
      <c r="N9510" s="33">
        <v>199.88300000000001</v>
      </c>
      <c r="O9510" s="33">
        <v>99.638000000000005</v>
      </c>
      <c r="P9510" s="33">
        <v>9.8260000000000005</v>
      </c>
      <c r="Q9510" s="33">
        <v>21.704000000000001</v>
      </c>
      <c r="R9510" s="33">
        <v>6.702</v>
      </c>
      <c r="S9510" s="33"/>
      <c r="T9510" s="33"/>
      <c r="U9510" s="33"/>
      <c r="V9510" s="33"/>
      <c r="W9510" s="33"/>
      <c r="Y9510" s="33">
        <v>4.33</v>
      </c>
      <c r="Z9510" s="33"/>
      <c r="AA9510" s="33"/>
      <c r="AB9510" s="33"/>
      <c r="AC9510" s="33">
        <v>2.0699999999999998</v>
      </c>
      <c r="AD9510" s="33"/>
      <c r="AE9510" s="33"/>
      <c r="AF9510" s="33">
        <v>0</v>
      </c>
      <c r="AG9510" s="33">
        <v>8.1029999999999998</v>
      </c>
      <c r="AH9510" s="33"/>
      <c r="AI9510" s="33">
        <v>9.2230000000000008</v>
      </c>
      <c r="AJ9510" s="33" t="s">
        <v>413</v>
      </c>
      <c r="AK9510" s="36">
        <v>23.03</v>
      </c>
      <c r="AL9510" s="36">
        <v>108.51</v>
      </c>
      <c r="AM9510" s="33">
        <v>250</v>
      </c>
      <c r="AN9510" s="37">
        <v>2005</v>
      </c>
      <c r="AO9510" s="33">
        <v>1</v>
      </c>
      <c r="AP9510" s="33"/>
      <c r="AQ9510">
        <v>40149</v>
      </c>
      <c r="AR9510" s="33" t="s">
        <v>1831</v>
      </c>
    </row>
    <row r="9511" spans="1:44" x14ac:dyDescent="0.25">
      <c r="A9511" s="33">
        <v>11401</v>
      </c>
      <c r="B9511" s="33" t="s">
        <v>1019</v>
      </c>
      <c r="C9511" s="33">
        <v>121</v>
      </c>
      <c r="D9511" s="33" t="s">
        <v>1015</v>
      </c>
      <c r="E9511" s="33"/>
      <c r="F9511" s="33" t="s">
        <v>859</v>
      </c>
      <c r="G9511" s="34"/>
      <c r="H9511" s="33">
        <v>11</v>
      </c>
      <c r="I9511" s="33">
        <v>19</v>
      </c>
      <c r="J9511" s="33">
        <v>23.5</v>
      </c>
      <c r="K9511" s="37">
        <v>775</v>
      </c>
      <c r="L9511" s="35"/>
      <c r="M9511" s="33"/>
      <c r="N9511" s="33">
        <v>294.85599999999999</v>
      </c>
      <c r="O9511" s="33">
        <v>135.119</v>
      </c>
      <c r="P9511" s="33">
        <v>12.276</v>
      </c>
      <c r="Q9511" s="33">
        <v>26.893000000000001</v>
      </c>
      <c r="R9511" s="33">
        <v>6.6180000000000003</v>
      </c>
      <c r="S9511" s="33"/>
      <c r="T9511" s="33"/>
      <c r="U9511" s="33"/>
      <c r="V9511" s="33"/>
      <c r="W9511" s="33"/>
      <c r="Y9511" s="33">
        <v>5.59</v>
      </c>
      <c r="Z9511" s="33"/>
      <c r="AA9511" s="33"/>
      <c r="AB9511" s="33"/>
      <c r="AC9511" s="33">
        <v>1.74</v>
      </c>
      <c r="AD9511" s="33"/>
      <c r="AE9511" s="33"/>
      <c r="AF9511" s="33">
        <v>0</v>
      </c>
      <c r="AG9511" s="33">
        <v>4.3819999999999997</v>
      </c>
      <c r="AH9511" s="33"/>
      <c r="AI9511" s="33">
        <v>13.106999999999999</v>
      </c>
      <c r="AJ9511" s="33" t="s">
        <v>413</v>
      </c>
      <c r="AK9511" s="36">
        <v>23.03</v>
      </c>
      <c r="AL9511" s="36">
        <v>108.51</v>
      </c>
      <c r="AM9511" s="33">
        <v>250</v>
      </c>
      <c r="AN9511" s="37">
        <v>2005</v>
      </c>
      <c r="AO9511" s="33">
        <v>1</v>
      </c>
      <c r="AP9511" s="33"/>
      <c r="AQ9511">
        <v>40149</v>
      </c>
      <c r="AR9511" s="33" t="s">
        <v>1831</v>
      </c>
    </row>
    <row r="9512" spans="1:44" x14ac:dyDescent="0.25">
      <c r="A9512" s="33">
        <v>11402</v>
      </c>
      <c r="B9512" s="33" t="s">
        <v>1112</v>
      </c>
      <c r="C9512" s="33">
        <v>121</v>
      </c>
      <c r="D9512" s="33" t="s">
        <v>1015</v>
      </c>
      <c r="E9512" s="33"/>
      <c r="F9512" s="33" t="s">
        <v>859</v>
      </c>
      <c r="G9512" s="34"/>
      <c r="H9512" s="33">
        <v>4.5</v>
      </c>
      <c r="I9512" s="33">
        <v>13</v>
      </c>
      <c r="J9512" s="33">
        <v>14</v>
      </c>
      <c r="K9512" s="37">
        <v>830</v>
      </c>
      <c r="L9512" s="35"/>
      <c r="M9512" s="33"/>
      <c r="N9512" s="33">
        <v>76.682000000000002</v>
      </c>
      <c r="O9512" s="33">
        <v>44.09</v>
      </c>
      <c r="P9512" s="33">
        <v>8.16</v>
      </c>
      <c r="Q9512" s="33">
        <v>9</v>
      </c>
      <c r="R9512" s="33">
        <v>4.47</v>
      </c>
      <c r="S9512" s="33"/>
      <c r="T9512" s="33"/>
      <c r="U9512" s="33"/>
      <c r="V9512" s="33"/>
      <c r="W9512" s="33"/>
      <c r="Y9512" s="33">
        <v>2.74</v>
      </c>
      <c r="Z9512" s="33"/>
      <c r="AA9512" s="33"/>
      <c r="AB9512" s="33"/>
      <c r="AC9512" s="33">
        <v>2.58</v>
      </c>
      <c r="AD9512" s="33"/>
      <c r="AE9512" s="33"/>
      <c r="AF9512" s="33">
        <v>0</v>
      </c>
      <c r="AG9512" s="33">
        <v>7.99</v>
      </c>
      <c r="AH9512" s="33"/>
      <c r="AI9512" s="33">
        <v>7.2</v>
      </c>
      <c r="AJ9512" s="33" t="s">
        <v>413</v>
      </c>
      <c r="AK9512" s="36">
        <v>23.03</v>
      </c>
      <c r="AL9512" s="36">
        <v>108.51</v>
      </c>
      <c r="AM9512" s="33">
        <v>200</v>
      </c>
      <c r="AN9512" s="37">
        <v>2006</v>
      </c>
      <c r="AP9512" s="33"/>
      <c r="AQ9512">
        <v>40149</v>
      </c>
      <c r="AR9512" s="33" t="s">
        <v>1832</v>
      </c>
    </row>
    <row r="9513" spans="1:44" x14ac:dyDescent="0.25">
      <c r="A9513" s="33">
        <v>11403</v>
      </c>
      <c r="B9513" s="33" t="s">
        <v>990</v>
      </c>
      <c r="C9513" s="33">
        <v>180</v>
      </c>
      <c r="D9513" s="33" t="s">
        <v>851</v>
      </c>
      <c r="E9513" s="33"/>
      <c r="F9513" s="33" t="s">
        <v>859</v>
      </c>
      <c r="G9513" s="34"/>
      <c r="H9513" s="33">
        <v>40</v>
      </c>
      <c r="I9513" s="33"/>
      <c r="J9513" s="33"/>
      <c r="K9513" s="37"/>
      <c r="L9513" s="35"/>
      <c r="M9513" s="33"/>
      <c r="N9513" s="33"/>
      <c r="O9513" s="33">
        <v>133.32</v>
      </c>
      <c r="P9513" s="33"/>
      <c r="Q9513" s="33">
        <v>24.27</v>
      </c>
      <c r="R9513" s="33">
        <v>16.45</v>
      </c>
      <c r="S9513" s="33"/>
      <c r="T9513" s="33"/>
      <c r="U9513" s="33"/>
      <c r="V9513" s="33"/>
      <c r="W9513" s="33"/>
      <c r="Y9513" s="33"/>
      <c r="Z9513" s="33"/>
      <c r="AA9513" s="33"/>
      <c r="AB9513" s="33"/>
      <c r="AC9513" s="33"/>
      <c r="AD9513" s="33"/>
      <c r="AE9513" s="33"/>
      <c r="AF9513" s="33"/>
      <c r="AG9513" s="33"/>
      <c r="AH9513" s="33"/>
      <c r="AI9513" s="33"/>
      <c r="AJ9513" s="33" t="s">
        <v>413</v>
      </c>
      <c r="AK9513" s="36">
        <v>30.92</v>
      </c>
      <c r="AL9513" s="36">
        <v>117.54</v>
      </c>
      <c r="AM9513" s="33">
        <v>160</v>
      </c>
      <c r="AN9513" s="37"/>
      <c r="AO9513" s="33">
        <v>1</v>
      </c>
      <c r="AP9513" s="33"/>
      <c r="AQ9513">
        <v>80415</v>
      </c>
      <c r="AR9513" s="33" t="s">
        <v>3432</v>
      </c>
    </row>
    <row r="9514" spans="1:44" x14ac:dyDescent="0.25">
      <c r="A9514" s="33">
        <v>11404</v>
      </c>
      <c r="B9514" s="33" t="s">
        <v>936</v>
      </c>
      <c r="C9514" s="33">
        <v>180</v>
      </c>
      <c r="D9514" s="33"/>
      <c r="E9514" s="33"/>
      <c r="F9514" s="33" t="s">
        <v>859</v>
      </c>
      <c r="G9514" s="34"/>
      <c r="H9514" s="33">
        <v>40</v>
      </c>
      <c r="I9514" s="33"/>
      <c r="J9514" s="33"/>
      <c r="K9514" s="37"/>
      <c r="L9514" s="35"/>
      <c r="M9514" s="33"/>
      <c r="N9514" s="33"/>
      <c r="O9514" s="33">
        <v>128.44</v>
      </c>
      <c r="P9514" s="33"/>
      <c r="Q9514" s="33">
        <v>54.760000000000005</v>
      </c>
      <c r="R9514" s="33">
        <v>21.99</v>
      </c>
      <c r="S9514" s="33"/>
      <c r="T9514" s="33"/>
      <c r="U9514" s="33"/>
      <c r="V9514" s="33"/>
      <c r="W9514" s="33"/>
      <c r="Y9514" s="33"/>
      <c r="Z9514" s="33"/>
      <c r="AA9514" s="33"/>
      <c r="AB9514" s="33"/>
      <c r="AC9514" s="33"/>
      <c r="AD9514" s="33"/>
      <c r="AE9514" s="33"/>
      <c r="AF9514" s="33"/>
      <c r="AG9514" s="33"/>
      <c r="AH9514" s="33"/>
      <c r="AI9514" s="33"/>
      <c r="AJ9514" s="33" t="s">
        <v>413</v>
      </c>
      <c r="AK9514" s="36">
        <v>30.92</v>
      </c>
      <c r="AL9514" s="36">
        <v>117.54</v>
      </c>
      <c r="AM9514" s="33">
        <v>160</v>
      </c>
      <c r="AN9514" s="37"/>
      <c r="AO9514" s="33">
        <v>1</v>
      </c>
      <c r="AP9514" s="33"/>
      <c r="AQ9514">
        <v>80415</v>
      </c>
      <c r="AR9514" s="33" t="s">
        <v>3432</v>
      </c>
    </row>
    <row r="9515" spans="1:44" x14ac:dyDescent="0.25">
      <c r="A9515" s="33">
        <v>11405</v>
      </c>
      <c r="B9515" s="33" t="s">
        <v>991</v>
      </c>
      <c r="C9515" s="33">
        <v>101</v>
      </c>
      <c r="D9515" s="33" t="s">
        <v>851</v>
      </c>
      <c r="E9515" s="33"/>
      <c r="F9515" s="33" t="s">
        <v>859</v>
      </c>
      <c r="G9515" s="34"/>
      <c r="H9515" s="33">
        <v>23</v>
      </c>
      <c r="I9515" s="33"/>
      <c r="J9515" s="33"/>
      <c r="K9515" s="37"/>
      <c r="L9515" s="35"/>
      <c r="M9515" s="33"/>
      <c r="N9515" s="33"/>
      <c r="O9515" s="33">
        <v>14.337999999999999</v>
      </c>
      <c r="P9515" s="33"/>
      <c r="Q9515" s="33">
        <v>5.7689999999999992</v>
      </c>
      <c r="R9515" s="33">
        <v>5.1420000000000003</v>
      </c>
      <c r="S9515" s="33"/>
      <c r="T9515" s="33"/>
      <c r="U9515" s="33"/>
      <c r="V9515" s="33"/>
      <c r="W9515" s="33"/>
      <c r="Y9515" s="33"/>
      <c r="Z9515" s="33"/>
      <c r="AA9515" s="33"/>
      <c r="AB9515" s="33"/>
      <c r="AC9515" s="33"/>
      <c r="AD9515" s="33"/>
      <c r="AE9515" s="33"/>
      <c r="AF9515" s="33"/>
      <c r="AG9515" s="33"/>
      <c r="AH9515" s="33"/>
      <c r="AI9515" s="33"/>
      <c r="AJ9515" s="33" t="s">
        <v>413</v>
      </c>
      <c r="AK9515" s="36">
        <v>37.56</v>
      </c>
      <c r="AL9515" s="36">
        <v>111.35</v>
      </c>
      <c r="AM9515" s="33">
        <v>1100</v>
      </c>
      <c r="AN9515" s="37"/>
      <c r="AP9515" s="33"/>
      <c r="AQ9515">
        <v>80411</v>
      </c>
      <c r="AR9515" s="33" t="s">
        <v>1833</v>
      </c>
    </row>
    <row r="9516" spans="1:44" x14ac:dyDescent="0.25">
      <c r="A9516" s="33">
        <v>11406</v>
      </c>
      <c r="B9516" s="33" t="s">
        <v>1019</v>
      </c>
      <c r="C9516" s="33">
        <v>121</v>
      </c>
      <c r="D9516" s="33" t="s">
        <v>1015</v>
      </c>
      <c r="E9516" s="33"/>
      <c r="F9516" s="33" t="s">
        <v>859</v>
      </c>
      <c r="G9516" s="34">
        <v>1</v>
      </c>
      <c r="H9516" s="33">
        <v>15</v>
      </c>
      <c r="I9516" s="33">
        <v>12</v>
      </c>
      <c r="J9516" s="33">
        <v>11.4</v>
      </c>
      <c r="K9516" s="37">
        <v>1600</v>
      </c>
      <c r="L9516" s="35"/>
      <c r="M9516" s="33"/>
      <c r="N9516" s="33">
        <v>90.474999999999994</v>
      </c>
      <c r="O9516" s="33">
        <v>80.75</v>
      </c>
      <c r="P9516" s="33"/>
      <c r="Q9516" s="33">
        <v>55.14</v>
      </c>
      <c r="R9516" s="33">
        <v>19.690000000000001</v>
      </c>
      <c r="S9516" s="33"/>
      <c r="T9516" s="33"/>
      <c r="U9516" s="33"/>
      <c r="V9516" s="33"/>
      <c r="W9516" s="33"/>
      <c r="Y9516" s="33"/>
      <c r="Z9516" s="33"/>
      <c r="AA9516" s="33"/>
      <c r="AB9516" s="33"/>
      <c r="AC9516" s="33"/>
      <c r="AD9516" s="33"/>
      <c r="AE9516" s="33"/>
      <c r="AF9516" s="33"/>
      <c r="AG9516" s="33"/>
      <c r="AH9516" s="33"/>
      <c r="AI9516" s="33"/>
      <c r="AJ9516" s="33" t="s">
        <v>413</v>
      </c>
      <c r="AK9516" s="36">
        <v>22.68</v>
      </c>
      <c r="AL9516" s="36">
        <v>112.9</v>
      </c>
      <c r="AM9516" s="33">
        <v>30</v>
      </c>
      <c r="AN9516" s="37"/>
      <c r="AP9516" s="33"/>
      <c r="AQ9516">
        <v>40149</v>
      </c>
      <c r="AR9516" s="33" t="s">
        <v>1834</v>
      </c>
    </row>
    <row r="9517" spans="1:44" x14ac:dyDescent="0.25">
      <c r="A9517" s="33">
        <v>11407</v>
      </c>
      <c r="B9517" s="33" t="s">
        <v>991</v>
      </c>
      <c r="C9517" s="33">
        <v>101</v>
      </c>
      <c r="D9517" s="33" t="s">
        <v>851</v>
      </c>
      <c r="E9517" s="33"/>
      <c r="F9517" s="33" t="s">
        <v>859</v>
      </c>
      <c r="G9517" s="34">
        <v>9</v>
      </c>
      <c r="H9517" s="33">
        <v>28</v>
      </c>
      <c r="I9517" s="33">
        <v>5.68</v>
      </c>
      <c r="J9517" s="33">
        <v>9.23</v>
      </c>
      <c r="K9517" s="37">
        <v>1800</v>
      </c>
      <c r="L9517" s="35">
        <v>0.78031546239408467</v>
      </c>
      <c r="M9517" s="33"/>
      <c r="N9517" s="33">
        <v>46.017000000000003</v>
      </c>
      <c r="O9517" s="33">
        <v>16.803000000000001</v>
      </c>
      <c r="P9517" s="33"/>
      <c r="Q9517" s="33">
        <v>7.7369999999999992</v>
      </c>
      <c r="R9517" s="33">
        <v>5.7130000000000001</v>
      </c>
      <c r="S9517" s="33"/>
      <c r="T9517" s="33"/>
      <c r="U9517" s="33"/>
      <c r="V9517" s="33"/>
      <c r="W9517" s="33"/>
      <c r="Y9517" s="33">
        <v>7.6740000000000004</v>
      </c>
      <c r="Z9517" s="33">
        <v>4.7939999999999996</v>
      </c>
      <c r="AA9517" s="33">
        <v>7.6739999999999995</v>
      </c>
      <c r="AB9517" s="33">
        <v>5.2999999999999999E-2</v>
      </c>
      <c r="AC9517" s="33">
        <v>0.11700000000000001</v>
      </c>
      <c r="AD9517" s="33"/>
      <c r="AE9517" s="33"/>
      <c r="AF9517" s="33"/>
      <c r="AG9517" s="33"/>
      <c r="AH9517" s="33"/>
      <c r="AI9517" s="33"/>
      <c r="AJ9517" s="33" t="s">
        <v>413</v>
      </c>
      <c r="AK9517" s="36">
        <v>36.200000000000003</v>
      </c>
      <c r="AL9517" s="36">
        <v>113.17</v>
      </c>
      <c r="AM9517" s="33">
        <v>1250</v>
      </c>
      <c r="AN9517" s="33"/>
      <c r="AP9517" s="33"/>
      <c r="AQ9517">
        <v>80411</v>
      </c>
      <c r="AR9517" s="33" t="s">
        <v>1835</v>
      </c>
    </row>
    <row r="9518" spans="1:44" x14ac:dyDescent="0.25">
      <c r="A9518" s="33">
        <v>11408</v>
      </c>
      <c r="B9518" s="33" t="s">
        <v>985</v>
      </c>
      <c r="C9518" s="33">
        <v>104</v>
      </c>
      <c r="D9518" s="33" t="s">
        <v>145</v>
      </c>
      <c r="E9518" s="33"/>
      <c r="F9518" s="33" t="s">
        <v>859</v>
      </c>
      <c r="G9518" s="34"/>
      <c r="H9518" s="33">
        <v>8</v>
      </c>
      <c r="I9518" s="33"/>
      <c r="J9518" s="33"/>
      <c r="K9518" s="37">
        <v>3086</v>
      </c>
      <c r="L9518" s="35"/>
      <c r="M9518" s="33"/>
      <c r="N9518" s="33"/>
      <c r="O9518" s="33">
        <v>40.98</v>
      </c>
      <c r="P9518" s="33"/>
      <c r="Q9518" s="33">
        <v>12.219999999999999</v>
      </c>
      <c r="R9518" s="33">
        <v>8.73</v>
      </c>
      <c r="S9518" s="33"/>
      <c r="T9518" s="33"/>
      <c r="U9518" s="33"/>
      <c r="V9518" s="33"/>
      <c r="W9518" s="33"/>
      <c r="Y9518" s="33"/>
      <c r="Z9518" s="33"/>
      <c r="AA9518" s="33"/>
      <c r="AB9518" s="33"/>
      <c r="AC9518" s="33"/>
      <c r="AD9518" s="33"/>
      <c r="AE9518" s="33"/>
      <c r="AF9518" s="33"/>
      <c r="AG9518" s="33"/>
      <c r="AH9518" s="33"/>
      <c r="AI9518" s="33"/>
      <c r="AJ9518" s="33" t="s">
        <v>413</v>
      </c>
      <c r="AK9518" s="36">
        <v>30.8</v>
      </c>
      <c r="AL9518" s="36">
        <v>110.03</v>
      </c>
      <c r="AM9518" s="33">
        <v>1750</v>
      </c>
      <c r="AN9518" s="37">
        <v>2003</v>
      </c>
      <c r="AP9518" s="33"/>
      <c r="AQ9518">
        <v>80101</v>
      </c>
      <c r="AR9518" s="33" t="s">
        <v>1836</v>
      </c>
    </row>
    <row r="9519" spans="1:44" x14ac:dyDescent="0.25">
      <c r="A9519" s="33">
        <v>11409</v>
      </c>
      <c r="B9519" s="33" t="s">
        <v>985</v>
      </c>
      <c r="C9519" s="33">
        <v>104</v>
      </c>
      <c r="D9519" s="33" t="s">
        <v>145</v>
      </c>
      <c r="E9519" s="33"/>
      <c r="F9519" s="33" t="s">
        <v>859</v>
      </c>
      <c r="G9519" s="34"/>
      <c r="H9519" s="33">
        <v>16</v>
      </c>
      <c r="I9519" s="33"/>
      <c r="J9519" s="33"/>
      <c r="K9519" s="37">
        <v>2315</v>
      </c>
      <c r="L9519" s="35"/>
      <c r="M9519" s="33"/>
      <c r="N9519" s="33"/>
      <c r="O9519" s="33">
        <v>172.31</v>
      </c>
      <c r="P9519" s="33"/>
      <c r="Q9519" s="33">
        <v>38.520000000000003</v>
      </c>
      <c r="R9519" s="33">
        <v>14.33</v>
      </c>
      <c r="S9519" s="33"/>
      <c r="T9519" s="33"/>
      <c r="U9519" s="33"/>
      <c r="V9519" s="33"/>
      <c r="W9519" s="33"/>
      <c r="Y9519" s="33"/>
      <c r="Z9519" s="33"/>
      <c r="AA9519" s="33"/>
      <c r="AB9519" s="33"/>
      <c r="AC9519" s="33"/>
      <c r="AD9519" s="33"/>
      <c r="AE9519" s="33"/>
      <c r="AF9519" s="33"/>
      <c r="AG9519" s="33"/>
      <c r="AH9519" s="33"/>
      <c r="AI9519" s="33"/>
      <c r="AJ9519" s="33" t="s">
        <v>413</v>
      </c>
      <c r="AK9519" s="36">
        <v>30.8</v>
      </c>
      <c r="AL9519" s="36">
        <v>110.03</v>
      </c>
      <c r="AM9519" s="33">
        <v>1750</v>
      </c>
      <c r="AN9519" s="37">
        <v>2003</v>
      </c>
      <c r="AP9519" s="33"/>
      <c r="AQ9519">
        <v>80101</v>
      </c>
      <c r="AR9519" s="33" t="s">
        <v>1836</v>
      </c>
    </row>
    <row r="9520" spans="1:44" x14ac:dyDescent="0.25">
      <c r="A9520" s="33">
        <v>11410</v>
      </c>
      <c r="B9520" s="33" t="s">
        <v>985</v>
      </c>
      <c r="C9520" s="33">
        <v>104</v>
      </c>
      <c r="D9520" s="33" t="s">
        <v>145</v>
      </c>
      <c r="E9520" s="33"/>
      <c r="F9520" s="33" t="s">
        <v>859</v>
      </c>
      <c r="G9520" s="34"/>
      <c r="H9520" s="33">
        <v>24</v>
      </c>
      <c r="I9520" s="33"/>
      <c r="J9520" s="33"/>
      <c r="K9520" s="37">
        <v>1346</v>
      </c>
      <c r="L9520" s="35"/>
      <c r="M9520" s="33"/>
      <c r="N9520" s="33"/>
      <c r="O9520" s="33">
        <v>197.42</v>
      </c>
      <c r="P9520" s="33"/>
      <c r="Q9520" s="33">
        <v>28.939999999999998</v>
      </c>
      <c r="R9520" s="33">
        <v>8.92</v>
      </c>
      <c r="S9520" s="33"/>
      <c r="T9520" s="33"/>
      <c r="U9520" s="33"/>
      <c r="V9520" s="33"/>
      <c r="W9520" s="33"/>
      <c r="Y9520" s="33"/>
      <c r="Z9520" s="33"/>
      <c r="AA9520" s="33"/>
      <c r="AB9520" s="33"/>
      <c r="AC9520" s="33"/>
      <c r="AD9520" s="33"/>
      <c r="AE9520" s="33"/>
      <c r="AF9520" s="33"/>
      <c r="AG9520" s="33"/>
      <c r="AH9520" s="33"/>
      <c r="AI9520" s="33"/>
      <c r="AJ9520" s="33" t="s">
        <v>413</v>
      </c>
      <c r="AK9520" s="36">
        <v>30.8</v>
      </c>
      <c r="AL9520" s="36">
        <v>110.03</v>
      </c>
      <c r="AM9520" s="33">
        <v>1750</v>
      </c>
      <c r="AN9520" s="37">
        <v>2003</v>
      </c>
      <c r="AP9520" s="33"/>
      <c r="AQ9520">
        <v>80101</v>
      </c>
      <c r="AR9520" s="33" t="s">
        <v>1836</v>
      </c>
    </row>
    <row r="9521" spans="1:44" x14ac:dyDescent="0.25">
      <c r="A9521" s="33">
        <v>11411</v>
      </c>
      <c r="B9521" s="33" t="s">
        <v>985</v>
      </c>
      <c r="C9521" s="33">
        <v>104</v>
      </c>
      <c r="D9521" s="33" t="s">
        <v>145</v>
      </c>
      <c r="E9521" s="33"/>
      <c r="F9521" s="33" t="s">
        <v>859</v>
      </c>
      <c r="G9521" s="34"/>
      <c r="H9521" s="33">
        <v>32</v>
      </c>
      <c r="I9521" s="33"/>
      <c r="J9521" s="33"/>
      <c r="K9521" s="37">
        <v>832</v>
      </c>
      <c r="L9521" s="35"/>
      <c r="M9521" s="33"/>
      <c r="N9521" s="33"/>
      <c r="O9521" s="33">
        <v>167.29</v>
      </c>
      <c r="P9521" s="33"/>
      <c r="Q9521" s="33">
        <v>18.8</v>
      </c>
      <c r="R9521" s="33">
        <v>5.55</v>
      </c>
      <c r="S9521" s="33"/>
      <c r="T9521" s="33"/>
      <c r="U9521" s="33"/>
      <c r="V9521" s="33"/>
      <c r="W9521" s="33"/>
      <c r="Y9521" s="33"/>
      <c r="Z9521" s="33"/>
      <c r="AA9521" s="33"/>
      <c r="AB9521" s="33"/>
      <c r="AC9521" s="33"/>
      <c r="AD9521" s="33"/>
      <c r="AE9521" s="33"/>
      <c r="AF9521" s="33"/>
      <c r="AG9521" s="33"/>
      <c r="AH9521" s="33"/>
      <c r="AI9521" s="33"/>
      <c r="AJ9521" s="33" t="s">
        <v>413</v>
      </c>
      <c r="AK9521" s="36">
        <v>30.8</v>
      </c>
      <c r="AL9521" s="36">
        <v>110.03</v>
      </c>
      <c r="AM9521" s="33">
        <v>1750</v>
      </c>
      <c r="AN9521" s="37">
        <v>2003</v>
      </c>
      <c r="AP9521" s="33"/>
      <c r="AQ9521">
        <v>80101</v>
      </c>
      <c r="AR9521" s="33" t="s">
        <v>1836</v>
      </c>
    </row>
    <row r="9522" spans="1:44" x14ac:dyDescent="0.25">
      <c r="A9522" s="33">
        <v>11412</v>
      </c>
      <c r="B9522" s="33" t="s">
        <v>167</v>
      </c>
      <c r="C9522" s="33">
        <v>180</v>
      </c>
      <c r="D9522" s="1" t="s">
        <v>148</v>
      </c>
      <c r="E9522" s="33"/>
      <c r="F9522" s="33" t="s">
        <v>859</v>
      </c>
      <c r="G9522" s="34"/>
      <c r="H9522" s="33">
        <v>6</v>
      </c>
      <c r="I9522" s="33">
        <v>5.3</v>
      </c>
      <c r="J9522" s="33">
        <v>9.0299999999999994</v>
      </c>
      <c r="K9522" s="37">
        <v>3225</v>
      </c>
      <c r="L9522" s="35"/>
      <c r="M9522" s="33"/>
      <c r="N9522" s="33">
        <v>64.5</v>
      </c>
      <c r="O9522" s="33">
        <v>17.309999999999999</v>
      </c>
      <c r="P9522" s="33">
        <v>2.35</v>
      </c>
      <c r="Q9522" s="33">
        <v>6.0599999999999987</v>
      </c>
      <c r="R9522" s="33">
        <v>9.1300000000000008</v>
      </c>
      <c r="S9522" s="33"/>
      <c r="T9522" s="33"/>
      <c r="U9522" s="33"/>
      <c r="V9522" s="33"/>
      <c r="W9522" s="33"/>
      <c r="Y9522" s="33"/>
      <c r="Z9522" s="33">
        <v>0.34</v>
      </c>
      <c r="AA9522" s="33"/>
      <c r="AB9522" s="33">
        <v>0.13</v>
      </c>
      <c r="AC9522" s="33"/>
      <c r="AD9522" s="33"/>
      <c r="AE9522" s="33"/>
      <c r="AF9522" s="33">
        <v>0</v>
      </c>
      <c r="AG9522" s="33">
        <v>0.83</v>
      </c>
      <c r="AH9522" s="33"/>
      <c r="AI9522" s="33">
        <v>0.3</v>
      </c>
      <c r="AJ9522" s="33" t="s">
        <v>413</v>
      </c>
      <c r="AK9522" s="36">
        <v>27.09</v>
      </c>
      <c r="AL9522" s="36">
        <v>118.59</v>
      </c>
      <c r="AM9522" s="33">
        <v>398</v>
      </c>
      <c r="AN9522" s="37">
        <v>2003</v>
      </c>
      <c r="AO9522" s="33">
        <v>1</v>
      </c>
      <c r="AP9522" s="33"/>
      <c r="AQ9522">
        <v>40118</v>
      </c>
      <c r="AR9522" s="33" t="s">
        <v>3452</v>
      </c>
    </row>
    <row r="9523" spans="1:44" x14ac:dyDescent="0.25">
      <c r="A9523" s="33">
        <v>11413</v>
      </c>
      <c r="B9523" s="33" t="s">
        <v>167</v>
      </c>
      <c r="C9523" s="33">
        <v>180</v>
      </c>
      <c r="D9523" s="1" t="s">
        <v>148</v>
      </c>
      <c r="E9523" s="33"/>
      <c r="F9523" s="33" t="s">
        <v>859</v>
      </c>
      <c r="G9523" s="34"/>
      <c r="H9523" s="33">
        <v>7</v>
      </c>
      <c r="I9523" s="33">
        <v>5.14</v>
      </c>
      <c r="J9523" s="33">
        <v>7.63</v>
      </c>
      <c r="K9523" s="37">
        <v>3200</v>
      </c>
      <c r="L9523" s="35"/>
      <c r="M9523" s="33"/>
      <c r="N9523" s="33">
        <v>44.8</v>
      </c>
      <c r="O9523" s="33">
        <v>15.11</v>
      </c>
      <c r="P9523" s="33">
        <v>2.34</v>
      </c>
      <c r="Q9523" s="33">
        <v>5.73</v>
      </c>
      <c r="R9523" s="33">
        <v>7.52</v>
      </c>
      <c r="S9523" s="33"/>
      <c r="T9523" s="33"/>
      <c r="U9523" s="33"/>
      <c r="V9523" s="33"/>
      <c r="W9523" s="33"/>
      <c r="Y9523" s="33"/>
      <c r="Z9523" s="33">
        <v>0.36</v>
      </c>
      <c r="AA9523" s="33"/>
      <c r="AB9523" s="33">
        <v>0.81</v>
      </c>
      <c r="AC9523" s="33"/>
      <c r="AD9523" s="33"/>
      <c r="AE9523" s="33"/>
      <c r="AF9523" s="33">
        <v>0</v>
      </c>
      <c r="AG9523" s="33">
        <v>0.73</v>
      </c>
      <c r="AH9523" s="33"/>
      <c r="AI9523" s="33">
        <v>0.21</v>
      </c>
      <c r="AJ9523" s="33" t="s">
        <v>413</v>
      </c>
      <c r="AK9523" s="36">
        <v>27.09</v>
      </c>
      <c r="AL9523" s="36">
        <v>118.59</v>
      </c>
      <c r="AM9523" s="33">
        <v>398</v>
      </c>
      <c r="AN9523" s="37">
        <v>2003</v>
      </c>
      <c r="AO9523" s="33">
        <v>1</v>
      </c>
      <c r="AP9523" s="33"/>
      <c r="AQ9523">
        <v>40118</v>
      </c>
      <c r="AR9523" s="33" t="s">
        <v>3452</v>
      </c>
    </row>
    <row r="9524" spans="1:44" x14ac:dyDescent="0.25">
      <c r="A9524" s="33">
        <v>11414</v>
      </c>
      <c r="B9524" s="33" t="s">
        <v>167</v>
      </c>
      <c r="C9524" s="33">
        <v>180</v>
      </c>
      <c r="D9524" s="1" t="s">
        <v>148</v>
      </c>
      <c r="E9524" s="33"/>
      <c r="F9524" s="33" t="s">
        <v>859</v>
      </c>
      <c r="G9524" s="34"/>
      <c r="H9524" s="33">
        <v>11</v>
      </c>
      <c r="I9524" s="33">
        <v>10.47</v>
      </c>
      <c r="J9524" s="33">
        <v>13.57</v>
      </c>
      <c r="K9524" s="37">
        <v>2850</v>
      </c>
      <c r="L9524" s="35"/>
      <c r="M9524" s="33"/>
      <c r="N9524" s="33">
        <v>234.27</v>
      </c>
      <c r="O9524" s="33">
        <v>68.23</v>
      </c>
      <c r="P9524" s="33">
        <v>9.7799999999999994</v>
      </c>
      <c r="Q9524" s="33">
        <v>8.0899999999999981</v>
      </c>
      <c r="R9524" s="33">
        <v>10.72</v>
      </c>
      <c r="S9524" s="33"/>
      <c r="T9524" s="33"/>
      <c r="U9524" s="33"/>
      <c r="V9524" s="33"/>
      <c r="W9524" s="33"/>
      <c r="Y9524" s="33"/>
      <c r="Z9524" s="33">
        <v>0.7</v>
      </c>
      <c r="AA9524" s="33"/>
      <c r="AB9524" s="33">
        <v>0.76</v>
      </c>
      <c r="AC9524" s="33"/>
      <c r="AD9524" s="33"/>
      <c r="AE9524" s="33"/>
      <c r="AF9524" s="33">
        <v>0</v>
      </c>
      <c r="AG9524" s="33">
        <v>6.68</v>
      </c>
      <c r="AH9524" s="33"/>
      <c r="AI9524" s="33">
        <v>2.2400000000000002</v>
      </c>
      <c r="AJ9524" s="33" t="s">
        <v>413</v>
      </c>
      <c r="AK9524" s="36">
        <v>27.09</v>
      </c>
      <c r="AL9524" s="36">
        <v>118.59</v>
      </c>
      <c r="AM9524" s="33">
        <v>398</v>
      </c>
      <c r="AN9524" s="37">
        <v>2003</v>
      </c>
      <c r="AO9524" s="33">
        <v>1</v>
      </c>
      <c r="AP9524" s="33"/>
      <c r="AQ9524">
        <v>40118</v>
      </c>
      <c r="AR9524" s="33" t="s">
        <v>3452</v>
      </c>
    </row>
    <row r="9525" spans="1:44" x14ac:dyDescent="0.25">
      <c r="A9525" s="33">
        <v>11415</v>
      </c>
      <c r="B9525" s="33" t="s">
        <v>167</v>
      </c>
      <c r="C9525" s="33">
        <v>180</v>
      </c>
      <c r="D9525" s="1" t="s">
        <v>148</v>
      </c>
      <c r="E9525" s="33"/>
      <c r="F9525" s="33" t="s">
        <v>859</v>
      </c>
      <c r="G9525" s="34"/>
      <c r="H9525" s="33">
        <v>12</v>
      </c>
      <c r="I9525" s="33">
        <v>9.6</v>
      </c>
      <c r="J9525" s="33">
        <v>12.7</v>
      </c>
      <c r="K9525" s="37">
        <v>2950</v>
      </c>
      <c r="L9525" s="35"/>
      <c r="M9525" s="33"/>
      <c r="N9525" s="33">
        <v>196.77</v>
      </c>
      <c r="O9525" s="33">
        <v>62.54</v>
      </c>
      <c r="P9525" s="33">
        <v>9.91</v>
      </c>
      <c r="Q9525" s="33">
        <v>5.52</v>
      </c>
      <c r="R9525" s="33">
        <v>9.3800000000000008</v>
      </c>
      <c r="S9525" s="33"/>
      <c r="T9525" s="33"/>
      <c r="U9525" s="33"/>
      <c r="V9525" s="33"/>
      <c r="W9525" s="33"/>
      <c r="Y9525" s="33"/>
      <c r="Z9525" s="33">
        <v>0.75</v>
      </c>
      <c r="AA9525" s="33"/>
      <c r="AB9525" s="33">
        <v>0.83</v>
      </c>
      <c r="AC9525" s="33"/>
      <c r="AD9525" s="33"/>
      <c r="AE9525" s="33"/>
      <c r="AF9525" s="33">
        <v>0</v>
      </c>
      <c r="AG9525" s="33">
        <v>6.99</v>
      </c>
      <c r="AH9525" s="33"/>
      <c r="AI9525" s="33">
        <v>2.2200000000000002</v>
      </c>
      <c r="AJ9525" s="33" t="s">
        <v>413</v>
      </c>
      <c r="AK9525" s="36">
        <v>27.09</v>
      </c>
      <c r="AL9525" s="36">
        <v>118.59</v>
      </c>
      <c r="AM9525" s="33">
        <v>398</v>
      </c>
      <c r="AN9525" s="37">
        <v>2003</v>
      </c>
      <c r="AO9525" s="33">
        <v>1</v>
      </c>
      <c r="AP9525" s="33"/>
      <c r="AQ9525">
        <v>40118</v>
      </c>
      <c r="AR9525" s="33" t="s">
        <v>3452</v>
      </c>
    </row>
    <row r="9526" spans="1:44" x14ac:dyDescent="0.25">
      <c r="A9526" s="33">
        <v>11416</v>
      </c>
      <c r="B9526" s="33" t="s">
        <v>167</v>
      </c>
      <c r="C9526" s="33">
        <v>180</v>
      </c>
      <c r="D9526" s="1" t="s">
        <v>148</v>
      </c>
      <c r="E9526" s="33"/>
      <c r="F9526" s="33" t="s">
        <v>859</v>
      </c>
      <c r="G9526" s="34"/>
      <c r="H9526" s="33">
        <v>31</v>
      </c>
      <c r="I9526" s="33">
        <v>15.8</v>
      </c>
      <c r="J9526" s="33">
        <v>23.7</v>
      </c>
      <c r="K9526" s="37">
        <v>1095</v>
      </c>
      <c r="L9526" s="35"/>
      <c r="M9526" s="33"/>
      <c r="N9526" s="33">
        <v>390.26</v>
      </c>
      <c r="O9526" s="33">
        <v>129.52000000000001</v>
      </c>
      <c r="P9526" s="33">
        <v>17.38</v>
      </c>
      <c r="Q9526" s="33">
        <v>14.899999999999999</v>
      </c>
      <c r="R9526" s="33">
        <v>8.0500000000000007</v>
      </c>
      <c r="S9526" s="33"/>
      <c r="T9526" s="33"/>
      <c r="U9526" s="33"/>
      <c r="V9526" s="33"/>
      <c r="W9526" s="33"/>
      <c r="Y9526" s="33"/>
      <c r="Z9526" s="33">
        <v>6.74</v>
      </c>
      <c r="AA9526" s="33"/>
      <c r="AB9526" s="33">
        <v>1.37</v>
      </c>
      <c r="AC9526" s="33">
        <v>3.58</v>
      </c>
      <c r="AD9526" s="33"/>
      <c r="AE9526" s="33"/>
      <c r="AF9526" s="33">
        <v>0</v>
      </c>
      <c r="AG9526" s="33">
        <v>2.81</v>
      </c>
      <c r="AH9526" s="33"/>
      <c r="AI9526" s="33">
        <v>8.27</v>
      </c>
      <c r="AJ9526" s="33" t="s">
        <v>413</v>
      </c>
      <c r="AK9526" s="36">
        <v>27.09</v>
      </c>
      <c r="AL9526" s="36">
        <v>118.59</v>
      </c>
      <c r="AM9526" s="33">
        <v>398</v>
      </c>
      <c r="AN9526" s="37">
        <v>2003</v>
      </c>
      <c r="AO9526" s="33">
        <v>1</v>
      </c>
      <c r="AP9526" s="33"/>
      <c r="AQ9526">
        <v>40118</v>
      </c>
      <c r="AR9526" s="33" t="s">
        <v>3453</v>
      </c>
    </row>
    <row r="9527" spans="1:44" x14ac:dyDescent="0.25">
      <c r="A9527" s="33">
        <v>11417</v>
      </c>
      <c r="B9527" s="33" t="s">
        <v>167</v>
      </c>
      <c r="C9527" s="33">
        <v>180</v>
      </c>
      <c r="D9527" s="1" t="s">
        <v>148</v>
      </c>
      <c r="E9527" s="33"/>
      <c r="F9527" s="33" t="s">
        <v>859</v>
      </c>
      <c r="G9527" s="34"/>
      <c r="H9527" s="33">
        <v>31</v>
      </c>
      <c r="I9527" s="33">
        <v>15.1</v>
      </c>
      <c r="J9527" s="33">
        <v>19.95</v>
      </c>
      <c r="K9527" s="37">
        <v>1550</v>
      </c>
      <c r="L9527" s="35"/>
      <c r="M9527" s="33"/>
      <c r="N9527" s="33">
        <v>377.89</v>
      </c>
      <c r="O9527" s="33">
        <v>123.07</v>
      </c>
      <c r="P9527" s="33">
        <v>12.18</v>
      </c>
      <c r="Q9527" s="33">
        <v>7.64</v>
      </c>
      <c r="R9527" s="33">
        <v>5.89</v>
      </c>
      <c r="S9527" s="33"/>
      <c r="T9527" s="33"/>
      <c r="U9527" s="33"/>
      <c r="V9527" s="33"/>
      <c r="W9527" s="33"/>
      <c r="Y9527" s="33"/>
      <c r="Z9527" s="33">
        <v>2.58</v>
      </c>
      <c r="AA9527" s="33"/>
      <c r="AB9527" s="33">
        <v>0.81</v>
      </c>
      <c r="AC9527" s="33"/>
      <c r="AD9527" s="33"/>
      <c r="AE9527" s="33"/>
      <c r="AF9527" s="33">
        <v>0</v>
      </c>
      <c r="AG9527" s="33">
        <v>2.34</v>
      </c>
      <c r="AH9527" s="33"/>
      <c r="AI9527" s="33">
        <v>8.6</v>
      </c>
      <c r="AJ9527" s="33" t="s">
        <v>413</v>
      </c>
      <c r="AK9527" s="36">
        <v>27.09</v>
      </c>
      <c r="AL9527" s="36">
        <v>118.59</v>
      </c>
      <c r="AM9527" s="33">
        <v>398</v>
      </c>
      <c r="AN9527" s="37">
        <v>2003</v>
      </c>
      <c r="AO9527" s="33">
        <v>1</v>
      </c>
      <c r="AP9527" s="33"/>
      <c r="AQ9527">
        <v>40118</v>
      </c>
      <c r="AR9527" s="33" t="s">
        <v>3452</v>
      </c>
    </row>
    <row r="9528" spans="1:44" x14ac:dyDescent="0.25">
      <c r="A9528" s="33">
        <v>11418</v>
      </c>
      <c r="B9528" s="33" t="s">
        <v>167</v>
      </c>
      <c r="C9528" s="33">
        <v>180</v>
      </c>
      <c r="D9528" s="1" t="s">
        <v>148</v>
      </c>
      <c r="E9528" s="33"/>
      <c r="F9528" s="33" t="s">
        <v>859</v>
      </c>
      <c r="G9528" s="34"/>
      <c r="H9528" s="33">
        <v>6</v>
      </c>
      <c r="I9528" s="33">
        <v>6.3</v>
      </c>
      <c r="J9528" s="33">
        <v>9.35</v>
      </c>
      <c r="K9528" s="37">
        <v>3150</v>
      </c>
      <c r="L9528" s="35"/>
      <c r="M9528" s="33"/>
      <c r="N9528" s="33">
        <v>78.75</v>
      </c>
      <c r="O9528" s="33">
        <v>19.43</v>
      </c>
      <c r="P9528" s="33">
        <v>2.58</v>
      </c>
      <c r="Q9528" s="33">
        <v>6.620000000000001</v>
      </c>
      <c r="R9528" s="33">
        <v>11.18</v>
      </c>
      <c r="S9528" s="33"/>
      <c r="T9528" s="33"/>
      <c r="U9528" s="33"/>
      <c r="V9528" s="33"/>
      <c r="W9528" s="33"/>
      <c r="Y9528" s="33"/>
      <c r="Z9528" s="33">
        <v>0.22</v>
      </c>
      <c r="AA9528" s="33"/>
      <c r="AB9528" s="33">
        <v>0.03</v>
      </c>
      <c r="AC9528" s="33"/>
      <c r="AD9528" s="33"/>
      <c r="AE9528" s="33"/>
      <c r="AF9528" s="33">
        <v>0</v>
      </c>
      <c r="AG9528" s="33">
        <v>0.95</v>
      </c>
      <c r="AH9528" s="33"/>
      <c r="AI9528" s="33">
        <v>0.63</v>
      </c>
      <c r="AJ9528" s="33" t="s">
        <v>413</v>
      </c>
      <c r="AK9528" s="36">
        <v>27.09</v>
      </c>
      <c r="AL9528" s="36">
        <v>118.59</v>
      </c>
      <c r="AM9528" s="33">
        <v>398</v>
      </c>
      <c r="AN9528" s="37">
        <v>2003</v>
      </c>
      <c r="AO9528" s="33">
        <v>1</v>
      </c>
      <c r="AP9528" s="33"/>
      <c r="AQ9528">
        <v>40118</v>
      </c>
      <c r="AR9528" s="33" t="s">
        <v>3452</v>
      </c>
    </row>
    <row r="9529" spans="1:44" x14ac:dyDescent="0.25">
      <c r="A9529" s="33">
        <v>11419</v>
      </c>
      <c r="B9529" s="33" t="s">
        <v>167</v>
      </c>
      <c r="C9529" s="33">
        <v>180</v>
      </c>
      <c r="D9529" s="1" t="s">
        <v>148</v>
      </c>
      <c r="E9529" s="33"/>
      <c r="F9529" s="33" t="s">
        <v>859</v>
      </c>
      <c r="G9529" s="34"/>
      <c r="H9529" s="33">
        <v>7</v>
      </c>
      <c r="I9529" s="33">
        <v>5.66</v>
      </c>
      <c r="J9529" s="33">
        <v>8.4</v>
      </c>
      <c r="K9529" s="37">
        <v>3090</v>
      </c>
      <c r="L9529" s="35"/>
      <c r="M9529" s="33"/>
      <c r="N9529" s="33">
        <v>56.86</v>
      </c>
      <c r="O9529" s="33">
        <v>20</v>
      </c>
      <c r="P9529" s="33">
        <v>2.94</v>
      </c>
      <c r="Q9529" s="33">
        <v>5.1300000000000008</v>
      </c>
      <c r="R9529" s="33">
        <v>9.52</v>
      </c>
      <c r="S9529" s="33"/>
      <c r="T9529" s="33"/>
      <c r="U9529" s="33"/>
      <c r="V9529" s="33"/>
      <c r="W9529" s="33"/>
      <c r="Y9529" s="33"/>
      <c r="Z9529" s="33">
        <v>0.04</v>
      </c>
      <c r="AA9529" s="33"/>
      <c r="AB9529" s="33">
        <v>0.06</v>
      </c>
      <c r="AC9529" s="33"/>
      <c r="AD9529" s="33"/>
      <c r="AE9529" s="33"/>
      <c r="AF9529" s="33">
        <v>0</v>
      </c>
      <c r="AG9529" s="33">
        <v>0.9</v>
      </c>
      <c r="AH9529" s="33"/>
      <c r="AI9529" s="33">
        <v>0.67</v>
      </c>
      <c r="AJ9529" s="33" t="s">
        <v>413</v>
      </c>
      <c r="AK9529" s="36">
        <v>27.09</v>
      </c>
      <c r="AL9529" s="36">
        <v>118.59</v>
      </c>
      <c r="AM9529" s="33">
        <v>398</v>
      </c>
      <c r="AN9529" s="37">
        <v>2003</v>
      </c>
      <c r="AO9529" s="33">
        <v>1</v>
      </c>
      <c r="AP9529" s="33"/>
      <c r="AQ9529">
        <v>40118</v>
      </c>
      <c r="AR9529" s="33" t="s">
        <v>3452</v>
      </c>
    </row>
    <row r="9530" spans="1:44" x14ac:dyDescent="0.25">
      <c r="A9530" s="33">
        <v>11420</v>
      </c>
      <c r="B9530" s="33" t="s">
        <v>167</v>
      </c>
      <c r="C9530" s="33">
        <v>180</v>
      </c>
      <c r="D9530" s="1" t="s">
        <v>148</v>
      </c>
      <c r="E9530" s="33"/>
      <c r="F9530" s="33" t="s">
        <v>859</v>
      </c>
      <c r="G9530" s="34"/>
      <c r="H9530" s="33">
        <v>11</v>
      </c>
      <c r="I9530" s="33">
        <v>11.78</v>
      </c>
      <c r="J9530" s="33">
        <v>14.5</v>
      </c>
      <c r="K9530" s="37">
        <v>2760</v>
      </c>
      <c r="L9530" s="35"/>
      <c r="M9530" s="33"/>
      <c r="N9530" s="33">
        <v>287.32</v>
      </c>
      <c r="O9530" s="33">
        <v>79.260000000000005</v>
      </c>
      <c r="P9530" s="33">
        <v>11.12</v>
      </c>
      <c r="Q9530" s="33">
        <v>6.51</v>
      </c>
      <c r="R9530" s="33">
        <v>8.89</v>
      </c>
      <c r="S9530" s="33"/>
      <c r="T9530" s="33"/>
      <c r="U9530" s="33"/>
      <c r="V9530" s="33"/>
      <c r="W9530" s="33"/>
      <c r="Y9530" s="33"/>
      <c r="Z9530" s="33">
        <v>0.23</v>
      </c>
      <c r="AA9530" s="33"/>
      <c r="AB9530" s="33">
        <v>7.0000000000000007E-2</v>
      </c>
      <c r="AC9530" s="33"/>
      <c r="AD9530" s="33"/>
      <c r="AE9530" s="33"/>
      <c r="AF9530" s="33">
        <v>0</v>
      </c>
      <c r="AG9530" s="33">
        <v>8.9</v>
      </c>
      <c r="AH9530" s="33"/>
      <c r="AI9530" s="33">
        <v>1.83</v>
      </c>
      <c r="AJ9530" s="33" t="s">
        <v>413</v>
      </c>
      <c r="AK9530" s="36">
        <v>27.09</v>
      </c>
      <c r="AL9530" s="36">
        <v>118.59</v>
      </c>
      <c r="AM9530" s="33">
        <v>398</v>
      </c>
      <c r="AN9530" s="37">
        <v>2003</v>
      </c>
      <c r="AO9530" s="33">
        <v>1</v>
      </c>
      <c r="AP9530" s="33"/>
      <c r="AQ9530">
        <v>40118</v>
      </c>
      <c r="AR9530" s="33" t="s">
        <v>3452</v>
      </c>
    </row>
    <row r="9531" spans="1:44" x14ac:dyDescent="0.25">
      <c r="A9531" s="33">
        <v>11421</v>
      </c>
      <c r="B9531" s="33" t="s">
        <v>167</v>
      </c>
      <c r="C9531" s="33">
        <v>180</v>
      </c>
      <c r="D9531" s="1" t="s">
        <v>148</v>
      </c>
      <c r="E9531" s="33"/>
      <c r="F9531" s="33" t="s">
        <v>859</v>
      </c>
      <c r="G9531" s="34"/>
      <c r="H9531" s="33">
        <v>12</v>
      </c>
      <c r="I9531" s="33">
        <v>10.3</v>
      </c>
      <c r="J9531" s="33">
        <v>13.09</v>
      </c>
      <c r="K9531" s="37">
        <v>2940</v>
      </c>
      <c r="L9531" s="35"/>
      <c r="M9531" s="33"/>
      <c r="N9531" s="33">
        <v>221.68</v>
      </c>
      <c r="O9531" s="33">
        <v>65.040000000000006</v>
      </c>
      <c r="P9531" s="33">
        <v>10.47</v>
      </c>
      <c r="Q9531" s="33">
        <v>7.0300000000000011</v>
      </c>
      <c r="R9531" s="33">
        <v>11.52</v>
      </c>
      <c r="S9531" s="33"/>
      <c r="T9531" s="33"/>
      <c r="U9531" s="33"/>
      <c r="V9531" s="33"/>
      <c r="W9531" s="33"/>
      <c r="Y9531" s="33"/>
      <c r="Z9531" s="33">
        <v>0.32</v>
      </c>
      <c r="AA9531" s="33"/>
      <c r="AB9531" s="33">
        <v>0.08</v>
      </c>
      <c r="AC9531" s="33"/>
      <c r="AD9531" s="33"/>
      <c r="AE9531" s="33"/>
      <c r="AF9531" s="33">
        <v>0</v>
      </c>
      <c r="AG9531" s="33">
        <v>8.98</v>
      </c>
      <c r="AH9531" s="33"/>
      <c r="AI9531" s="33">
        <v>1.85</v>
      </c>
      <c r="AJ9531" s="33" t="s">
        <v>413</v>
      </c>
      <c r="AK9531" s="36">
        <v>27.09</v>
      </c>
      <c r="AL9531" s="36">
        <v>118.59</v>
      </c>
      <c r="AM9531" s="33">
        <v>398</v>
      </c>
      <c r="AN9531" s="37">
        <v>2003</v>
      </c>
      <c r="AO9531" s="33">
        <v>1</v>
      </c>
      <c r="AP9531" s="33"/>
      <c r="AQ9531">
        <v>40118</v>
      </c>
      <c r="AR9531" s="33" t="s">
        <v>3452</v>
      </c>
    </row>
    <row r="9532" spans="1:44" x14ac:dyDescent="0.25">
      <c r="A9532" s="33">
        <v>11422</v>
      </c>
      <c r="B9532" s="33" t="s">
        <v>167</v>
      </c>
      <c r="C9532" s="33">
        <v>180</v>
      </c>
      <c r="D9532" s="1" t="s">
        <v>148</v>
      </c>
      <c r="E9532" s="33"/>
      <c r="F9532" s="33" t="s">
        <v>859</v>
      </c>
      <c r="G9532" s="34"/>
      <c r="H9532" s="33">
        <v>31</v>
      </c>
      <c r="I9532" s="33">
        <v>18.8</v>
      </c>
      <c r="J9532" s="33">
        <v>24.4</v>
      </c>
      <c r="K9532" s="37">
        <v>1200</v>
      </c>
      <c r="L9532" s="35"/>
      <c r="M9532" s="33"/>
      <c r="N9532" s="33">
        <v>529.32000000000005</v>
      </c>
      <c r="O9532" s="33">
        <v>158.75</v>
      </c>
      <c r="P9532" s="33">
        <v>18.95</v>
      </c>
      <c r="Q9532" s="33">
        <v>16.849999999999998</v>
      </c>
      <c r="R9532" s="33">
        <v>7.8</v>
      </c>
      <c r="S9532" s="33"/>
      <c r="T9532" s="33"/>
      <c r="U9532" s="33"/>
      <c r="V9532" s="33"/>
      <c r="W9532" s="33"/>
      <c r="Y9532" s="33"/>
      <c r="Z9532" s="33">
        <v>5.6</v>
      </c>
      <c r="AA9532" s="33"/>
      <c r="AB9532" s="33">
        <v>0.83</v>
      </c>
      <c r="AC9532" s="33"/>
      <c r="AD9532" s="33"/>
      <c r="AE9532" s="33"/>
      <c r="AF9532" s="33">
        <v>0</v>
      </c>
      <c r="AG9532" s="33">
        <v>3.15</v>
      </c>
      <c r="AH9532" s="33"/>
      <c r="AI9532" s="33">
        <v>7.94</v>
      </c>
      <c r="AJ9532" s="33" t="s">
        <v>413</v>
      </c>
      <c r="AK9532" s="36">
        <v>27.09</v>
      </c>
      <c r="AL9532" s="36">
        <v>118.59</v>
      </c>
      <c r="AM9532" s="33">
        <v>398</v>
      </c>
      <c r="AN9532" s="37">
        <v>2003</v>
      </c>
      <c r="AO9532" s="33">
        <v>1</v>
      </c>
      <c r="AP9532" s="33"/>
      <c r="AQ9532">
        <v>40118</v>
      </c>
      <c r="AR9532" s="33" t="s">
        <v>3452</v>
      </c>
    </row>
    <row r="9533" spans="1:44" x14ac:dyDescent="0.25">
      <c r="A9533" s="33">
        <v>11423</v>
      </c>
      <c r="B9533" s="33" t="s">
        <v>167</v>
      </c>
      <c r="C9533" s="33">
        <v>180</v>
      </c>
      <c r="D9533" s="1" t="s">
        <v>148</v>
      </c>
      <c r="E9533" s="33"/>
      <c r="F9533" s="33" t="s">
        <v>859</v>
      </c>
      <c r="G9533" s="34"/>
      <c r="H9533" s="33">
        <v>31</v>
      </c>
      <c r="I9533" s="33">
        <v>18</v>
      </c>
      <c r="J9533" s="33">
        <v>20.100000000000001</v>
      </c>
      <c r="K9533" s="37">
        <v>1650</v>
      </c>
      <c r="L9533" s="35"/>
      <c r="M9533" s="33"/>
      <c r="N9533" s="33">
        <v>477.83</v>
      </c>
      <c r="O9533" s="33">
        <v>159.18</v>
      </c>
      <c r="P9533" s="33">
        <v>20.2</v>
      </c>
      <c r="Q9533" s="33">
        <v>10.11</v>
      </c>
      <c r="R9533" s="33">
        <v>9.0399999999999991</v>
      </c>
      <c r="S9533" s="33"/>
      <c r="T9533" s="33"/>
      <c r="U9533" s="33"/>
      <c r="V9533" s="33"/>
      <c r="W9533" s="33"/>
      <c r="Y9533" s="33"/>
      <c r="Z9533" s="33">
        <v>4.33</v>
      </c>
      <c r="AA9533" s="33"/>
      <c r="AB9533" s="33">
        <v>0.79</v>
      </c>
      <c r="AC9533" s="33"/>
      <c r="AD9533" s="33"/>
      <c r="AE9533" s="33"/>
      <c r="AF9533" s="33">
        <v>0</v>
      </c>
      <c r="AG9533" s="33">
        <v>2.91</v>
      </c>
      <c r="AH9533" s="33"/>
      <c r="AI9533" s="33">
        <v>7.86</v>
      </c>
      <c r="AJ9533" s="33" t="s">
        <v>413</v>
      </c>
      <c r="AK9533" s="36">
        <v>27.09</v>
      </c>
      <c r="AL9533" s="36">
        <v>118.59</v>
      </c>
      <c r="AM9533" s="33">
        <v>398</v>
      </c>
      <c r="AN9533" s="37">
        <v>2003</v>
      </c>
      <c r="AO9533" s="33">
        <v>1</v>
      </c>
      <c r="AP9533" s="33"/>
      <c r="AQ9533">
        <v>40118</v>
      </c>
      <c r="AR9533" s="33" t="s">
        <v>3452</v>
      </c>
    </row>
    <row r="9534" spans="1:44" x14ac:dyDescent="0.25">
      <c r="A9534" s="33">
        <v>11424</v>
      </c>
      <c r="B9534" s="33" t="s">
        <v>167</v>
      </c>
      <c r="C9534" s="33">
        <v>180</v>
      </c>
      <c r="D9534" s="1" t="s">
        <v>148</v>
      </c>
      <c r="E9534" s="33"/>
      <c r="F9534" s="33" t="s">
        <v>859</v>
      </c>
      <c r="G9534" s="34"/>
      <c r="H9534" s="33">
        <v>6</v>
      </c>
      <c r="I9534" s="33">
        <v>7</v>
      </c>
      <c r="J9534" s="33">
        <v>10.63</v>
      </c>
      <c r="K9534" s="37">
        <v>3090</v>
      </c>
      <c r="L9534" s="35"/>
      <c r="M9534" s="33"/>
      <c r="N9534" s="33">
        <v>97.64</v>
      </c>
      <c r="O9534" s="33">
        <v>23.92</v>
      </c>
      <c r="P9534" s="33">
        <v>3.83</v>
      </c>
      <c r="Q9534" s="33">
        <v>7.2000000000000011</v>
      </c>
      <c r="R9534" s="33">
        <v>11.12</v>
      </c>
      <c r="S9534" s="33"/>
      <c r="T9534" s="33"/>
      <c r="U9534" s="33"/>
      <c r="V9534" s="33"/>
      <c r="W9534" s="33"/>
      <c r="Y9534" s="33"/>
      <c r="Z9534" s="33">
        <v>0.05</v>
      </c>
      <c r="AA9534" s="33"/>
      <c r="AB9534" s="33">
        <v>0.05</v>
      </c>
      <c r="AC9534" s="33"/>
      <c r="AD9534" s="33"/>
      <c r="AE9534" s="33"/>
      <c r="AF9534" s="33">
        <v>0</v>
      </c>
      <c r="AG9534" s="33">
        <v>1.26</v>
      </c>
      <c r="AH9534" s="33"/>
      <c r="AI9534" s="33">
        <v>1.08</v>
      </c>
      <c r="AJ9534" s="33" t="s">
        <v>413</v>
      </c>
      <c r="AK9534" s="36">
        <v>27.09</v>
      </c>
      <c r="AL9534" s="36">
        <v>118.59</v>
      </c>
      <c r="AM9534" s="33">
        <v>398</v>
      </c>
      <c r="AN9534" s="37">
        <v>2003</v>
      </c>
      <c r="AO9534" s="33">
        <v>1</v>
      </c>
      <c r="AP9534" s="33"/>
      <c r="AQ9534">
        <v>40118</v>
      </c>
      <c r="AR9534" s="33" t="s">
        <v>3452</v>
      </c>
    </row>
    <row r="9535" spans="1:44" x14ac:dyDescent="0.25">
      <c r="A9535" s="33">
        <v>11425</v>
      </c>
      <c r="B9535" s="33" t="s">
        <v>167</v>
      </c>
      <c r="C9535" s="33">
        <v>180</v>
      </c>
      <c r="D9535" s="1" t="s">
        <v>148</v>
      </c>
      <c r="E9535" s="33"/>
      <c r="F9535" s="33" t="s">
        <v>859</v>
      </c>
      <c r="G9535" s="34"/>
      <c r="H9535" s="33">
        <v>11</v>
      </c>
      <c r="I9535" s="33">
        <v>11.56</v>
      </c>
      <c r="J9535" s="33">
        <v>14.5</v>
      </c>
      <c r="K9535" s="37">
        <v>2790</v>
      </c>
      <c r="L9535" s="35"/>
      <c r="M9535" s="33"/>
      <c r="N9535" s="33">
        <v>285.42</v>
      </c>
      <c r="O9535" s="33">
        <v>85.48</v>
      </c>
      <c r="P9535" s="33">
        <v>10.6</v>
      </c>
      <c r="Q9535" s="33">
        <v>8.4000000000000021</v>
      </c>
      <c r="R9535" s="33">
        <v>8.6999999999999993</v>
      </c>
      <c r="S9535" s="33"/>
      <c r="T9535" s="33"/>
      <c r="U9535" s="33"/>
      <c r="V9535" s="33"/>
      <c r="W9535" s="33"/>
      <c r="Y9535" s="33"/>
      <c r="Z9535" s="33">
        <v>0.04</v>
      </c>
      <c r="AA9535" s="33"/>
      <c r="AB9535" s="33">
        <v>0.05</v>
      </c>
      <c r="AC9535" s="33"/>
      <c r="AD9535" s="33"/>
      <c r="AE9535" s="33"/>
      <c r="AF9535" s="33">
        <v>0</v>
      </c>
      <c r="AG9535" s="33">
        <v>9.43</v>
      </c>
      <c r="AH9535" s="33"/>
      <c r="AI9535" s="33">
        <v>1.91</v>
      </c>
      <c r="AJ9535" s="33" t="s">
        <v>413</v>
      </c>
      <c r="AK9535" s="36">
        <v>27.09</v>
      </c>
      <c r="AL9535" s="36">
        <v>118.59</v>
      </c>
      <c r="AM9535" s="33">
        <v>398</v>
      </c>
      <c r="AN9535" s="37">
        <v>2003</v>
      </c>
      <c r="AO9535" s="33">
        <v>1</v>
      </c>
      <c r="AP9535" s="33"/>
      <c r="AQ9535">
        <v>40118</v>
      </c>
      <c r="AR9535" s="33" t="s">
        <v>3452</v>
      </c>
    </row>
    <row r="9536" spans="1:44" x14ac:dyDescent="0.25">
      <c r="A9536" s="33">
        <v>11426</v>
      </c>
      <c r="B9536" s="33" t="s">
        <v>167</v>
      </c>
      <c r="C9536" s="33">
        <v>180</v>
      </c>
      <c r="D9536" s="1" t="s">
        <v>148</v>
      </c>
      <c r="E9536" s="33"/>
      <c r="F9536" s="33" t="s">
        <v>859</v>
      </c>
      <c r="G9536" s="34"/>
      <c r="H9536" s="33">
        <v>31</v>
      </c>
      <c r="I9536" s="33">
        <v>20.8</v>
      </c>
      <c r="J9536" s="33">
        <v>24.81</v>
      </c>
      <c r="K9536" s="37">
        <v>1050</v>
      </c>
      <c r="L9536" s="35"/>
      <c r="M9536" s="33"/>
      <c r="N9536" s="33">
        <v>524.05999999999995</v>
      </c>
      <c r="O9536" s="33">
        <v>173.04</v>
      </c>
      <c r="P9536" s="33">
        <v>16.18</v>
      </c>
      <c r="Q9536" s="33">
        <v>10.210000000000001</v>
      </c>
      <c r="R9536" s="33">
        <v>5.78</v>
      </c>
      <c r="S9536" s="33"/>
      <c r="T9536" s="33"/>
      <c r="U9536" s="33"/>
      <c r="V9536" s="33"/>
      <c r="W9536" s="33"/>
      <c r="Y9536" s="33"/>
      <c r="Z9536" s="33">
        <v>3.17</v>
      </c>
      <c r="AA9536" s="33"/>
      <c r="AB9536" s="33">
        <v>2.2999999999999998</v>
      </c>
      <c r="AC9536" s="33"/>
      <c r="AD9536" s="33"/>
      <c r="AE9536" s="33"/>
      <c r="AF9536" s="33">
        <v>0</v>
      </c>
      <c r="AG9536" s="33">
        <v>3.28</v>
      </c>
      <c r="AH9536" s="33"/>
      <c r="AI9536" s="33">
        <v>6.59</v>
      </c>
      <c r="AJ9536" s="33" t="s">
        <v>413</v>
      </c>
      <c r="AK9536" s="36">
        <v>27.09</v>
      </c>
      <c r="AL9536" s="36">
        <v>118.59</v>
      </c>
      <c r="AM9536" s="33">
        <v>398</v>
      </c>
      <c r="AN9536" s="37">
        <v>2003</v>
      </c>
      <c r="AO9536" s="33">
        <v>1</v>
      </c>
      <c r="AP9536" s="33"/>
      <c r="AQ9536">
        <v>40118</v>
      </c>
      <c r="AR9536" s="33" t="s">
        <v>3452</v>
      </c>
    </row>
    <row r="9537" spans="1:44" x14ac:dyDescent="0.25">
      <c r="A9537" s="33">
        <v>11427</v>
      </c>
      <c r="B9537" s="33" t="s">
        <v>167</v>
      </c>
      <c r="C9537" s="33">
        <v>180</v>
      </c>
      <c r="D9537" s="1" t="s">
        <v>148</v>
      </c>
      <c r="E9537" s="33"/>
      <c r="F9537" s="33" t="s">
        <v>859</v>
      </c>
      <c r="G9537" s="34"/>
      <c r="H9537" s="33">
        <v>6</v>
      </c>
      <c r="I9537" s="33">
        <v>4.9000000000000004</v>
      </c>
      <c r="J9537" s="33">
        <v>6.8</v>
      </c>
      <c r="K9537" s="37">
        <v>3050</v>
      </c>
      <c r="L9537" s="35"/>
      <c r="M9537" s="33"/>
      <c r="N9537" s="33">
        <v>32.64</v>
      </c>
      <c r="O9537" s="33">
        <v>8.1999999999999993</v>
      </c>
      <c r="P9537" s="33">
        <v>1.28</v>
      </c>
      <c r="Q9537" s="33">
        <v>2.3199999999999994</v>
      </c>
      <c r="R9537" s="33">
        <v>4.45</v>
      </c>
      <c r="S9537" s="33"/>
      <c r="T9537" s="33"/>
      <c r="U9537" s="33"/>
      <c r="V9537" s="33"/>
      <c r="W9537" s="33"/>
      <c r="Y9537" s="33"/>
      <c r="Z9537" s="33">
        <v>1.73</v>
      </c>
      <c r="AA9537" s="33"/>
      <c r="AB9537" s="33">
        <v>1.1200000000000001</v>
      </c>
      <c r="AC9537" s="33"/>
      <c r="AD9537" s="33"/>
      <c r="AE9537" s="33"/>
      <c r="AF9537" s="33">
        <v>0</v>
      </c>
      <c r="AG9537" s="33">
        <v>0.54</v>
      </c>
      <c r="AH9537" s="33"/>
      <c r="AI9537" s="33">
        <v>0.31</v>
      </c>
      <c r="AJ9537" s="33" t="s">
        <v>413</v>
      </c>
      <c r="AK9537" s="36">
        <v>26.47</v>
      </c>
      <c r="AL9537" s="36">
        <v>117.95</v>
      </c>
      <c r="AM9537" s="33">
        <v>111</v>
      </c>
      <c r="AN9537" s="37">
        <v>2003</v>
      </c>
      <c r="AO9537" s="33">
        <v>1</v>
      </c>
      <c r="AP9537" s="33"/>
      <c r="AQ9537">
        <v>40118</v>
      </c>
      <c r="AR9537" s="33" t="s">
        <v>3452</v>
      </c>
    </row>
    <row r="9538" spans="1:44" x14ac:dyDescent="0.25">
      <c r="A9538" s="33">
        <v>11428</v>
      </c>
      <c r="B9538" s="33" t="s">
        <v>167</v>
      </c>
      <c r="C9538" s="33">
        <v>180</v>
      </c>
      <c r="D9538" s="1" t="s">
        <v>148</v>
      </c>
      <c r="E9538" s="33"/>
      <c r="F9538" s="33" t="s">
        <v>859</v>
      </c>
      <c r="G9538" s="34"/>
      <c r="H9538" s="33">
        <v>12</v>
      </c>
      <c r="I9538" s="33">
        <v>9.1999999999999993</v>
      </c>
      <c r="J9538" s="33">
        <v>9.49</v>
      </c>
      <c r="K9538" s="37">
        <v>2530</v>
      </c>
      <c r="L9538" s="35"/>
      <c r="M9538" s="33"/>
      <c r="N9538" s="33">
        <v>91.59</v>
      </c>
      <c r="O9538" s="33">
        <v>19.27</v>
      </c>
      <c r="P9538" s="33">
        <v>2.5</v>
      </c>
      <c r="Q9538" s="33">
        <v>2.02</v>
      </c>
      <c r="R9538" s="33">
        <v>3.36</v>
      </c>
      <c r="S9538" s="33"/>
      <c r="T9538" s="33"/>
      <c r="U9538" s="33"/>
      <c r="V9538" s="33"/>
      <c r="W9538" s="33"/>
      <c r="Y9538" s="33"/>
      <c r="Z9538" s="33">
        <v>2.5</v>
      </c>
      <c r="AA9538" s="33"/>
      <c r="AB9538" s="33">
        <v>2.0699999999999998</v>
      </c>
      <c r="AC9538" s="33"/>
      <c r="AD9538" s="33"/>
      <c r="AE9538" s="33"/>
      <c r="AF9538" s="33">
        <v>0</v>
      </c>
      <c r="AG9538" s="33">
        <v>5.84</v>
      </c>
      <c r="AH9538" s="33"/>
      <c r="AI9538" s="33">
        <v>2.23</v>
      </c>
      <c r="AJ9538" s="33" t="s">
        <v>413</v>
      </c>
      <c r="AK9538" s="36">
        <v>26.47</v>
      </c>
      <c r="AL9538" s="36">
        <v>117.95</v>
      </c>
      <c r="AM9538" s="33">
        <v>111</v>
      </c>
      <c r="AN9538" s="37">
        <v>2003</v>
      </c>
      <c r="AO9538" s="33">
        <v>1</v>
      </c>
      <c r="AP9538" s="33"/>
      <c r="AQ9538">
        <v>40118</v>
      </c>
      <c r="AR9538" s="33" t="s">
        <v>3452</v>
      </c>
    </row>
    <row r="9539" spans="1:44" x14ac:dyDescent="0.25">
      <c r="A9539" s="33">
        <v>11429</v>
      </c>
      <c r="B9539" s="33" t="s">
        <v>167</v>
      </c>
      <c r="C9539" s="33">
        <v>180</v>
      </c>
      <c r="D9539" s="1" t="s">
        <v>148</v>
      </c>
      <c r="E9539" s="33"/>
      <c r="F9539" s="33" t="s">
        <v>859</v>
      </c>
      <c r="G9539" s="34"/>
      <c r="H9539" s="33">
        <v>31</v>
      </c>
      <c r="I9539" s="33">
        <v>14.6</v>
      </c>
      <c r="J9539" s="33">
        <v>18.09</v>
      </c>
      <c r="K9539" s="37">
        <v>1620</v>
      </c>
      <c r="L9539" s="35"/>
      <c r="M9539" s="33"/>
      <c r="N9539" s="33">
        <v>315.89999999999998</v>
      </c>
      <c r="O9539" s="33">
        <v>88.8</v>
      </c>
      <c r="P9539" s="33">
        <v>11.32</v>
      </c>
      <c r="Q9539" s="33">
        <v>6.71</v>
      </c>
      <c r="R9539" s="33">
        <v>5.56</v>
      </c>
      <c r="S9539" s="33"/>
      <c r="T9539" s="33"/>
      <c r="U9539" s="33"/>
      <c r="V9539" s="33"/>
      <c r="W9539" s="33"/>
      <c r="Y9539" s="33"/>
      <c r="Z9539" s="33">
        <v>2.14</v>
      </c>
      <c r="AA9539" s="33"/>
      <c r="AB9539" s="33">
        <v>1.54</v>
      </c>
      <c r="AC9539" s="33"/>
      <c r="AD9539" s="33"/>
      <c r="AE9539" s="33"/>
      <c r="AF9539" s="33">
        <v>0</v>
      </c>
      <c r="AG9539" s="33">
        <v>2.0099999999999998</v>
      </c>
      <c r="AH9539" s="33"/>
      <c r="AI9539" s="33">
        <v>8</v>
      </c>
      <c r="AJ9539" s="33" t="s">
        <v>413</v>
      </c>
      <c r="AK9539" s="36">
        <v>26.47</v>
      </c>
      <c r="AL9539" s="36">
        <v>117.95</v>
      </c>
      <c r="AM9539" s="33">
        <v>111</v>
      </c>
      <c r="AN9539" s="37">
        <v>2003</v>
      </c>
      <c r="AO9539" s="33">
        <v>1</v>
      </c>
      <c r="AP9539" s="33"/>
      <c r="AQ9539">
        <v>40118</v>
      </c>
      <c r="AR9539" s="33" t="s">
        <v>3452</v>
      </c>
    </row>
    <row r="9540" spans="1:44" x14ac:dyDescent="0.25">
      <c r="A9540" s="33">
        <v>11430</v>
      </c>
      <c r="B9540" s="33" t="s">
        <v>167</v>
      </c>
      <c r="C9540" s="33">
        <v>180</v>
      </c>
      <c r="D9540" s="1" t="s">
        <v>148</v>
      </c>
      <c r="E9540" s="33"/>
      <c r="F9540" s="33" t="s">
        <v>859</v>
      </c>
      <c r="G9540" s="34"/>
      <c r="H9540" s="33">
        <v>6</v>
      </c>
      <c r="I9540" s="33">
        <v>5.4</v>
      </c>
      <c r="J9540" s="33">
        <v>7.4</v>
      </c>
      <c r="K9540" s="37">
        <v>3150</v>
      </c>
      <c r="L9540" s="35"/>
      <c r="M9540" s="33"/>
      <c r="N9540" s="33">
        <v>43.16</v>
      </c>
      <c r="O9540" s="33">
        <v>10.36</v>
      </c>
      <c r="P9540" s="33">
        <v>1.26</v>
      </c>
      <c r="Q9540" s="33">
        <v>2.4900000000000002</v>
      </c>
      <c r="R9540" s="33">
        <v>4.38</v>
      </c>
      <c r="S9540" s="33"/>
      <c r="T9540" s="33"/>
      <c r="U9540" s="33"/>
      <c r="V9540" s="33"/>
      <c r="W9540" s="33"/>
      <c r="Y9540" s="33"/>
      <c r="Z9540" s="33">
        <v>0.57999999999999996</v>
      </c>
      <c r="AA9540" s="33"/>
      <c r="AB9540" s="33">
        <v>0.22</v>
      </c>
      <c r="AC9540" s="33"/>
      <c r="AD9540" s="33"/>
      <c r="AE9540" s="33"/>
      <c r="AF9540" s="33">
        <v>0</v>
      </c>
      <c r="AG9540" s="33">
        <v>0.69</v>
      </c>
      <c r="AH9540" s="33"/>
      <c r="AI9540" s="33">
        <v>0.69</v>
      </c>
      <c r="AJ9540" s="33" t="s">
        <v>413</v>
      </c>
      <c r="AK9540" s="36">
        <v>26.47</v>
      </c>
      <c r="AL9540" s="36">
        <v>117.95</v>
      </c>
      <c r="AM9540" s="33">
        <v>111</v>
      </c>
      <c r="AN9540" s="37">
        <v>2003</v>
      </c>
      <c r="AO9540" s="33">
        <v>1</v>
      </c>
      <c r="AP9540" s="33"/>
      <c r="AQ9540">
        <v>40118</v>
      </c>
      <c r="AR9540" s="33" t="s">
        <v>3452</v>
      </c>
    </row>
    <row r="9541" spans="1:44" x14ac:dyDescent="0.25">
      <c r="A9541" s="33">
        <v>11431</v>
      </c>
      <c r="B9541" s="33" t="s">
        <v>167</v>
      </c>
      <c r="C9541" s="33">
        <v>180</v>
      </c>
      <c r="D9541" s="1" t="s">
        <v>148</v>
      </c>
      <c r="E9541" s="33"/>
      <c r="F9541" s="33" t="s">
        <v>859</v>
      </c>
      <c r="G9541" s="34"/>
      <c r="H9541" s="33">
        <v>12</v>
      </c>
      <c r="I9541" s="33">
        <v>9.9</v>
      </c>
      <c r="J9541" s="33">
        <v>10.6</v>
      </c>
      <c r="K9541" s="37">
        <v>2625</v>
      </c>
      <c r="L9541" s="35"/>
      <c r="M9541" s="33"/>
      <c r="N9541" s="33">
        <v>126</v>
      </c>
      <c r="O9541" s="33">
        <v>27.2</v>
      </c>
      <c r="P9541" s="33">
        <v>3.23</v>
      </c>
      <c r="Q9541" s="33">
        <v>4.3099999999999996</v>
      </c>
      <c r="R9541" s="33">
        <v>4.96</v>
      </c>
      <c r="S9541" s="33"/>
      <c r="T9541" s="33"/>
      <c r="U9541" s="33"/>
      <c r="V9541" s="33"/>
      <c r="W9541" s="33"/>
      <c r="Y9541" s="33"/>
      <c r="Z9541" s="33">
        <v>0.22</v>
      </c>
      <c r="AA9541" s="33"/>
      <c r="AB9541" s="33">
        <v>0.08</v>
      </c>
      <c r="AC9541" s="33"/>
      <c r="AD9541" s="33"/>
      <c r="AE9541" s="33"/>
      <c r="AF9541" s="33">
        <v>0</v>
      </c>
      <c r="AG9541" s="33">
        <v>6.63</v>
      </c>
      <c r="AH9541" s="33"/>
      <c r="AI9541" s="33">
        <v>1.76</v>
      </c>
      <c r="AJ9541" s="33" t="s">
        <v>413</v>
      </c>
      <c r="AK9541" s="36">
        <v>26.47</v>
      </c>
      <c r="AL9541" s="36">
        <v>117.95</v>
      </c>
      <c r="AM9541" s="33">
        <v>111</v>
      </c>
      <c r="AN9541" s="37">
        <v>2003</v>
      </c>
      <c r="AO9541" s="33">
        <v>1</v>
      </c>
      <c r="AP9541" s="33"/>
      <c r="AQ9541">
        <v>40118</v>
      </c>
      <c r="AR9541" s="33" t="s">
        <v>3452</v>
      </c>
    </row>
    <row r="9542" spans="1:44" x14ac:dyDescent="0.25">
      <c r="A9542" s="33">
        <v>11432</v>
      </c>
      <c r="B9542" s="33" t="s">
        <v>167</v>
      </c>
      <c r="C9542" s="33">
        <v>180</v>
      </c>
      <c r="D9542" s="1" t="s">
        <v>148</v>
      </c>
      <c r="E9542" s="33"/>
      <c r="F9542" s="33" t="s">
        <v>859</v>
      </c>
      <c r="G9542" s="34"/>
      <c r="H9542" s="33">
        <v>31</v>
      </c>
      <c r="I9542" s="33">
        <v>17.2</v>
      </c>
      <c r="J9542" s="33">
        <v>19.8</v>
      </c>
      <c r="K9542" s="37">
        <v>1620</v>
      </c>
      <c r="L9542" s="35"/>
      <c r="M9542" s="33"/>
      <c r="N9542" s="33">
        <v>437.24</v>
      </c>
      <c r="O9542" s="33">
        <v>132.96</v>
      </c>
      <c r="P9542" s="33">
        <v>13.14</v>
      </c>
      <c r="Q9542" s="33">
        <v>7.5500000000000007</v>
      </c>
      <c r="R9542" s="33">
        <v>6.58</v>
      </c>
      <c r="S9542" s="33"/>
      <c r="T9542" s="33"/>
      <c r="U9542" s="33"/>
      <c r="V9542" s="33"/>
      <c r="W9542" s="33"/>
      <c r="Y9542" s="33"/>
      <c r="Z9542" s="33">
        <v>2.77</v>
      </c>
      <c r="AA9542" s="33"/>
      <c r="AB9542" s="33">
        <v>1.35</v>
      </c>
      <c r="AC9542" s="33"/>
      <c r="AD9542" s="33"/>
      <c r="AE9542" s="33"/>
      <c r="AF9542" s="33">
        <v>0</v>
      </c>
      <c r="AG9542" s="33">
        <v>2.44</v>
      </c>
      <c r="AH9542" s="33"/>
      <c r="AI9542" s="33">
        <v>7.81</v>
      </c>
      <c r="AJ9542" s="33" t="s">
        <v>413</v>
      </c>
      <c r="AK9542" s="36">
        <v>26.47</v>
      </c>
      <c r="AL9542" s="36">
        <v>117.95</v>
      </c>
      <c r="AM9542" s="33">
        <v>111</v>
      </c>
      <c r="AN9542" s="37">
        <v>2003</v>
      </c>
      <c r="AO9542" s="33">
        <v>1</v>
      </c>
      <c r="AP9542" s="33"/>
      <c r="AQ9542">
        <v>40118</v>
      </c>
      <c r="AR9542" s="33" t="s">
        <v>3452</v>
      </c>
    </row>
    <row r="9543" spans="1:44" x14ac:dyDescent="0.25">
      <c r="A9543" s="33">
        <v>11433</v>
      </c>
      <c r="B9543" s="33" t="s">
        <v>167</v>
      </c>
      <c r="C9543" s="33">
        <v>180</v>
      </c>
      <c r="D9543" s="1" t="s">
        <v>148</v>
      </c>
      <c r="E9543" s="33"/>
      <c r="F9543" s="33" t="s">
        <v>859</v>
      </c>
      <c r="G9543" s="34"/>
      <c r="H9543" s="33">
        <v>6</v>
      </c>
      <c r="I9543" s="33">
        <v>6.6</v>
      </c>
      <c r="J9543" s="33">
        <v>9.6</v>
      </c>
      <c r="K9543" s="37">
        <v>3340</v>
      </c>
      <c r="L9543" s="35"/>
      <c r="M9543" s="33"/>
      <c r="N9543" s="33">
        <v>95.86</v>
      </c>
      <c r="O9543" s="33">
        <v>24.82</v>
      </c>
      <c r="P9543" s="33">
        <v>4.21</v>
      </c>
      <c r="Q9543" s="33">
        <v>13.59</v>
      </c>
      <c r="R9543" s="33">
        <v>15.8</v>
      </c>
      <c r="S9543" s="33"/>
      <c r="T9543" s="33"/>
      <c r="U9543" s="33"/>
      <c r="V9543" s="33"/>
      <c r="W9543" s="33"/>
      <c r="Y9543" s="33">
        <v>0.84</v>
      </c>
      <c r="Z9543" s="33"/>
      <c r="AA9543" s="33"/>
      <c r="AB9543" s="33"/>
      <c r="AC9543" s="33">
        <v>0.39</v>
      </c>
      <c r="AD9543" s="33"/>
      <c r="AE9543" s="33"/>
      <c r="AF9543" s="33">
        <v>0</v>
      </c>
      <c r="AG9543" s="33"/>
      <c r="AH9543" s="33"/>
      <c r="AI9543" s="33">
        <v>0.96</v>
      </c>
      <c r="AJ9543" s="33" t="s">
        <v>413</v>
      </c>
      <c r="AK9543" s="36">
        <v>26.1</v>
      </c>
      <c r="AL9543" s="36">
        <v>118.2</v>
      </c>
      <c r="AM9543" s="33">
        <v>230</v>
      </c>
      <c r="AN9543" s="37">
        <v>2003</v>
      </c>
      <c r="AO9543" s="33">
        <v>1</v>
      </c>
      <c r="AP9543" s="33"/>
      <c r="AQ9543">
        <v>40118</v>
      </c>
      <c r="AR9543" s="33" t="s">
        <v>3452</v>
      </c>
    </row>
    <row r="9544" spans="1:44" x14ac:dyDescent="0.25">
      <c r="A9544" s="33">
        <v>11434</v>
      </c>
      <c r="B9544" s="33" t="s">
        <v>167</v>
      </c>
      <c r="C9544" s="33">
        <v>180</v>
      </c>
      <c r="D9544" s="1" t="s">
        <v>148</v>
      </c>
      <c r="E9544" s="33"/>
      <c r="F9544" s="33" t="s">
        <v>859</v>
      </c>
      <c r="G9544" s="34"/>
      <c r="H9544" s="33">
        <v>6</v>
      </c>
      <c r="I9544" s="33">
        <v>5.9</v>
      </c>
      <c r="J9544" s="33">
        <v>8.9</v>
      </c>
      <c r="K9544" s="37">
        <v>3320</v>
      </c>
      <c r="L9544" s="35"/>
      <c r="M9544" s="33"/>
      <c r="N9544" s="33">
        <v>75.03</v>
      </c>
      <c r="O9544" s="33">
        <v>19.420000000000002</v>
      </c>
      <c r="P9544" s="33">
        <v>3.45</v>
      </c>
      <c r="Q9544" s="33">
        <v>10.360000000000001</v>
      </c>
      <c r="R9544" s="33">
        <v>12.42</v>
      </c>
      <c r="S9544" s="33"/>
      <c r="T9544" s="33"/>
      <c r="U9544" s="33"/>
      <c r="V9544" s="33"/>
      <c r="W9544" s="33"/>
      <c r="Y9544" s="33">
        <v>0.98</v>
      </c>
      <c r="Z9544" s="33"/>
      <c r="AA9544" s="33"/>
      <c r="AB9544" s="33"/>
      <c r="AC9544" s="33">
        <v>0.45</v>
      </c>
      <c r="AD9544" s="33"/>
      <c r="AE9544" s="33"/>
      <c r="AF9544" s="33">
        <v>0</v>
      </c>
      <c r="AG9544" s="33"/>
      <c r="AH9544" s="33"/>
      <c r="AI9544" s="33">
        <v>1.04</v>
      </c>
      <c r="AJ9544" s="33" t="s">
        <v>413</v>
      </c>
      <c r="AK9544" s="36">
        <v>26.1</v>
      </c>
      <c r="AL9544" s="36">
        <v>118.2</v>
      </c>
      <c r="AM9544" s="33">
        <v>200</v>
      </c>
      <c r="AN9544" s="37">
        <v>2003</v>
      </c>
      <c r="AO9544" s="33">
        <v>1</v>
      </c>
      <c r="AP9544" s="33"/>
      <c r="AQ9544">
        <v>40118</v>
      </c>
      <c r="AR9544" s="33" t="s">
        <v>3452</v>
      </c>
    </row>
    <row r="9545" spans="1:44" x14ac:dyDescent="0.25">
      <c r="A9545" s="33">
        <v>11435</v>
      </c>
      <c r="B9545" s="33" t="s">
        <v>167</v>
      </c>
      <c r="C9545" s="33">
        <v>180</v>
      </c>
      <c r="D9545" s="1" t="s">
        <v>148</v>
      </c>
      <c r="E9545" s="33"/>
      <c r="F9545" s="33" t="s">
        <v>859</v>
      </c>
      <c r="G9545" s="34"/>
      <c r="H9545" s="33">
        <v>6</v>
      </c>
      <c r="I9545" s="33">
        <v>5.3</v>
      </c>
      <c r="J9545" s="33">
        <v>8.1</v>
      </c>
      <c r="K9545" s="37">
        <v>3350</v>
      </c>
      <c r="L9545" s="35"/>
      <c r="M9545" s="33"/>
      <c r="N9545" s="33">
        <v>57.96</v>
      </c>
      <c r="O9545" s="33">
        <v>14.2</v>
      </c>
      <c r="P9545" s="33">
        <v>2.61</v>
      </c>
      <c r="Q9545" s="33">
        <v>7.2399999999999984</v>
      </c>
      <c r="R9545" s="33">
        <v>9.2100000000000009</v>
      </c>
      <c r="S9545" s="33"/>
      <c r="T9545" s="33"/>
      <c r="U9545" s="33"/>
      <c r="V9545" s="33"/>
      <c r="W9545" s="33"/>
      <c r="Y9545" s="33">
        <v>1.05</v>
      </c>
      <c r="Z9545" s="33"/>
      <c r="AA9545" s="33"/>
      <c r="AB9545" s="33"/>
      <c r="AC9545" s="33">
        <v>0.49</v>
      </c>
      <c r="AD9545" s="33"/>
      <c r="AE9545" s="33"/>
      <c r="AF9545" s="33">
        <v>0</v>
      </c>
      <c r="AG9545" s="33"/>
      <c r="AH9545" s="33"/>
      <c r="AI9545" s="33">
        <v>1.0900000000000001</v>
      </c>
      <c r="AJ9545" s="33" t="s">
        <v>413</v>
      </c>
      <c r="AK9545" s="36">
        <v>26.1</v>
      </c>
      <c r="AL9545" s="36">
        <v>118.2</v>
      </c>
      <c r="AM9545" s="33">
        <v>210</v>
      </c>
      <c r="AN9545" s="37">
        <v>2003</v>
      </c>
      <c r="AO9545" s="33">
        <v>1</v>
      </c>
      <c r="AP9545" s="33"/>
      <c r="AQ9545">
        <v>40118</v>
      </c>
      <c r="AR9545" s="33" t="s">
        <v>3452</v>
      </c>
    </row>
    <row r="9546" spans="1:44" x14ac:dyDescent="0.25">
      <c r="A9546" s="33">
        <v>11436</v>
      </c>
      <c r="B9546" s="33" t="s">
        <v>167</v>
      </c>
      <c r="C9546" s="33">
        <v>180</v>
      </c>
      <c r="D9546" s="1" t="s">
        <v>148</v>
      </c>
      <c r="E9546" s="33"/>
      <c r="F9546" s="33" t="s">
        <v>859</v>
      </c>
      <c r="G9546" s="34"/>
      <c r="H9546" s="33">
        <v>9</v>
      </c>
      <c r="I9546" s="33">
        <v>8.5</v>
      </c>
      <c r="J9546" s="33">
        <v>11.2</v>
      </c>
      <c r="K9546" s="37">
        <v>2300</v>
      </c>
      <c r="L9546" s="35"/>
      <c r="M9546" s="33"/>
      <c r="N9546" s="33">
        <v>109.94</v>
      </c>
      <c r="O9546" s="33">
        <v>49.54</v>
      </c>
      <c r="P9546" s="33">
        <v>9.11</v>
      </c>
      <c r="Q9546" s="33">
        <v>13.46</v>
      </c>
      <c r="R9546" s="33">
        <v>14.21</v>
      </c>
      <c r="S9546" s="33"/>
      <c r="T9546" s="33"/>
      <c r="U9546" s="33"/>
      <c r="V9546" s="33"/>
      <c r="W9546" s="33"/>
      <c r="Y9546" s="33">
        <v>0.35</v>
      </c>
      <c r="Z9546" s="33"/>
      <c r="AA9546" s="33"/>
      <c r="AB9546" s="33"/>
      <c r="AC9546" s="33">
        <v>0.34</v>
      </c>
      <c r="AD9546" s="33"/>
      <c r="AE9546" s="33"/>
      <c r="AF9546" s="33">
        <v>0</v>
      </c>
      <c r="AG9546" s="33"/>
      <c r="AH9546" s="33"/>
      <c r="AI9546" s="33">
        <v>1.38</v>
      </c>
      <c r="AJ9546" s="33" t="s">
        <v>413</v>
      </c>
      <c r="AK9546" s="36">
        <v>26.1</v>
      </c>
      <c r="AL9546" s="36">
        <v>118.2</v>
      </c>
      <c r="AM9546" s="33">
        <v>230</v>
      </c>
      <c r="AN9546" s="37">
        <v>2003</v>
      </c>
      <c r="AO9546" s="33">
        <v>1</v>
      </c>
      <c r="AP9546" s="33"/>
      <c r="AQ9546">
        <v>40118</v>
      </c>
      <c r="AR9546" s="33" t="s">
        <v>3452</v>
      </c>
    </row>
    <row r="9547" spans="1:44" x14ac:dyDescent="0.25">
      <c r="A9547" s="33">
        <v>11437</v>
      </c>
      <c r="B9547" s="33" t="s">
        <v>167</v>
      </c>
      <c r="C9547" s="33">
        <v>180</v>
      </c>
      <c r="D9547" s="1" t="s">
        <v>148</v>
      </c>
      <c r="E9547" s="33"/>
      <c r="F9547" s="33" t="s">
        <v>859</v>
      </c>
      <c r="G9547" s="34"/>
      <c r="H9547" s="33">
        <v>9</v>
      </c>
      <c r="I9547" s="33">
        <v>7.5</v>
      </c>
      <c r="J9547" s="33">
        <v>9.9</v>
      </c>
      <c r="K9547" s="37">
        <v>2174</v>
      </c>
      <c r="L9547" s="35"/>
      <c r="M9547" s="33"/>
      <c r="N9547" s="33">
        <v>74.13</v>
      </c>
      <c r="O9547" s="33">
        <v>37.64</v>
      </c>
      <c r="P9547" s="33">
        <v>7.07</v>
      </c>
      <c r="Q9547" s="33">
        <v>9.7000000000000011</v>
      </c>
      <c r="R9547" s="33">
        <v>10.87</v>
      </c>
      <c r="S9547" s="33"/>
      <c r="T9547" s="33"/>
      <c r="U9547" s="33"/>
      <c r="V9547" s="33"/>
      <c r="W9547" s="33"/>
      <c r="Y9547" s="33">
        <v>0.42</v>
      </c>
      <c r="Z9547" s="33"/>
      <c r="AA9547" s="33"/>
      <c r="AB9547" s="33"/>
      <c r="AC9547" s="33">
        <v>0.4</v>
      </c>
      <c r="AD9547" s="33"/>
      <c r="AE9547" s="33"/>
      <c r="AF9547" s="33">
        <v>0</v>
      </c>
      <c r="AG9547" s="33"/>
      <c r="AH9547" s="33"/>
      <c r="AI9547" s="33">
        <v>1.53</v>
      </c>
      <c r="AJ9547" s="33" t="s">
        <v>413</v>
      </c>
      <c r="AK9547" s="36">
        <v>26.1</v>
      </c>
      <c r="AL9547" s="36">
        <v>118.2</v>
      </c>
      <c r="AM9547" s="33">
        <v>260</v>
      </c>
      <c r="AN9547" s="37">
        <v>2003</v>
      </c>
      <c r="AO9547" s="33">
        <v>1</v>
      </c>
      <c r="AP9547" s="33"/>
      <c r="AQ9547">
        <v>40118</v>
      </c>
      <c r="AR9547" s="33" t="s">
        <v>3452</v>
      </c>
    </row>
    <row r="9548" spans="1:44" x14ac:dyDescent="0.25">
      <c r="A9548" s="33">
        <v>11438</v>
      </c>
      <c r="B9548" s="33" t="s">
        <v>167</v>
      </c>
      <c r="C9548" s="33">
        <v>180</v>
      </c>
      <c r="D9548" s="1" t="s">
        <v>148</v>
      </c>
      <c r="E9548" s="33"/>
      <c r="F9548" s="33" t="s">
        <v>859</v>
      </c>
      <c r="G9548" s="34"/>
      <c r="H9548" s="33">
        <v>9</v>
      </c>
      <c r="I9548" s="33">
        <v>6.6</v>
      </c>
      <c r="J9548" s="33">
        <v>9</v>
      </c>
      <c r="K9548" s="37">
        <v>2195</v>
      </c>
      <c r="L9548" s="35"/>
      <c r="M9548" s="33"/>
      <c r="N9548" s="33">
        <v>55.31</v>
      </c>
      <c r="O9548" s="33">
        <v>28.01</v>
      </c>
      <c r="P9548" s="33">
        <v>5.31</v>
      </c>
      <c r="Q9548" s="33">
        <v>7.2200000000000006</v>
      </c>
      <c r="R9548" s="33">
        <v>8.16</v>
      </c>
      <c r="S9548" s="33"/>
      <c r="T9548" s="33"/>
      <c r="U9548" s="33"/>
      <c r="V9548" s="33"/>
      <c r="W9548" s="33"/>
      <c r="Y9548" s="33">
        <v>0.59</v>
      </c>
      <c r="Z9548" s="33"/>
      <c r="AA9548" s="33"/>
      <c r="AB9548" s="33"/>
      <c r="AC9548" s="33">
        <v>0.45</v>
      </c>
      <c r="AD9548" s="33"/>
      <c r="AE9548" s="33"/>
      <c r="AF9548" s="33">
        <v>0</v>
      </c>
      <c r="AG9548" s="33"/>
      <c r="AH9548" s="33"/>
      <c r="AI9548" s="33">
        <v>1.52</v>
      </c>
      <c r="AJ9548" s="33" t="s">
        <v>413</v>
      </c>
      <c r="AK9548" s="36">
        <v>26.1</v>
      </c>
      <c r="AL9548" s="36">
        <v>118.2</v>
      </c>
      <c r="AM9548" s="33">
        <v>200</v>
      </c>
      <c r="AN9548" s="37">
        <v>2003</v>
      </c>
      <c r="AO9548" s="33">
        <v>1</v>
      </c>
      <c r="AP9548" s="33"/>
      <c r="AQ9548">
        <v>40118</v>
      </c>
      <c r="AR9548" s="33" t="s">
        <v>3452</v>
      </c>
    </row>
    <row r="9549" spans="1:44" x14ac:dyDescent="0.25">
      <c r="A9549" s="33">
        <v>11439</v>
      </c>
      <c r="B9549" s="33" t="s">
        <v>167</v>
      </c>
      <c r="C9549" s="33">
        <v>180</v>
      </c>
      <c r="D9549" s="1" t="s">
        <v>148</v>
      </c>
      <c r="E9549" s="33"/>
      <c r="F9549" s="33" t="s">
        <v>859</v>
      </c>
      <c r="G9549" s="34"/>
      <c r="H9549" s="33">
        <v>15</v>
      </c>
      <c r="I9549" s="33">
        <v>13</v>
      </c>
      <c r="J9549" s="33">
        <v>16.3</v>
      </c>
      <c r="K9549" s="37">
        <v>1550</v>
      </c>
      <c r="L9549" s="35"/>
      <c r="M9549" s="33"/>
      <c r="N9549" s="33">
        <v>215.14</v>
      </c>
      <c r="O9549" s="33">
        <v>80.91</v>
      </c>
      <c r="P9549" s="33">
        <v>13.13</v>
      </c>
      <c r="Q9549" s="33">
        <v>14.169999999999998</v>
      </c>
      <c r="R9549" s="33">
        <v>10.82</v>
      </c>
      <c r="S9549" s="33"/>
      <c r="T9549" s="33"/>
      <c r="U9549" s="33"/>
      <c r="V9549" s="33"/>
      <c r="W9549" s="33"/>
      <c r="Y9549" s="33">
        <v>1.46</v>
      </c>
      <c r="Z9549" s="33"/>
      <c r="AA9549" s="33"/>
      <c r="AB9549" s="33"/>
      <c r="AC9549" s="33">
        <v>0.69</v>
      </c>
      <c r="AD9549" s="33"/>
      <c r="AE9549" s="33"/>
      <c r="AF9549" s="33">
        <v>0</v>
      </c>
      <c r="AG9549" s="33"/>
      <c r="AH9549" s="33"/>
      <c r="AI9549" s="33">
        <v>3.26</v>
      </c>
      <c r="AJ9549" s="33" t="s">
        <v>413</v>
      </c>
      <c r="AK9549" s="36">
        <v>26.1</v>
      </c>
      <c r="AL9549" s="36">
        <v>118.2</v>
      </c>
      <c r="AM9549" s="33">
        <v>270</v>
      </c>
      <c r="AN9549" s="37">
        <v>2003</v>
      </c>
      <c r="AO9549" s="33">
        <v>1</v>
      </c>
      <c r="AP9549" s="33"/>
      <c r="AQ9549">
        <v>40118</v>
      </c>
      <c r="AR9549" s="33" t="s">
        <v>3452</v>
      </c>
    </row>
    <row r="9550" spans="1:44" x14ac:dyDescent="0.25">
      <c r="A9550" s="33">
        <v>11440</v>
      </c>
      <c r="B9550" s="33" t="s">
        <v>167</v>
      </c>
      <c r="C9550" s="33">
        <v>180</v>
      </c>
      <c r="D9550" s="1" t="s">
        <v>148</v>
      </c>
      <c r="E9550" s="33"/>
      <c r="F9550" s="33" t="s">
        <v>859</v>
      </c>
      <c r="G9550" s="34"/>
      <c r="H9550" s="33">
        <v>15</v>
      </c>
      <c r="I9550" s="33">
        <v>11.6</v>
      </c>
      <c r="J9550" s="33">
        <v>14.7</v>
      </c>
      <c r="K9550" s="37">
        <v>1575</v>
      </c>
      <c r="L9550" s="35"/>
      <c r="M9550" s="33"/>
      <c r="N9550" s="33">
        <v>163.49</v>
      </c>
      <c r="O9550" s="33">
        <v>69.72</v>
      </c>
      <c r="P9550" s="33">
        <v>12.17</v>
      </c>
      <c r="Q9550" s="33">
        <v>11.089999999999998</v>
      </c>
      <c r="R9550" s="33">
        <v>9.8800000000000008</v>
      </c>
      <c r="S9550" s="33"/>
      <c r="T9550" s="33"/>
      <c r="U9550" s="33"/>
      <c r="V9550" s="33"/>
      <c r="W9550" s="33"/>
      <c r="Y9550" s="33">
        <v>2.14</v>
      </c>
      <c r="Z9550" s="33"/>
      <c r="AA9550" s="33"/>
      <c r="AB9550" s="33"/>
      <c r="AC9550" s="33">
        <v>0.87</v>
      </c>
      <c r="AD9550" s="33"/>
      <c r="AE9550" s="33"/>
      <c r="AF9550" s="33">
        <v>0</v>
      </c>
      <c r="AG9550" s="33"/>
      <c r="AH9550" s="33"/>
      <c r="AI9550" s="33">
        <v>3.49</v>
      </c>
      <c r="AJ9550" s="33" t="s">
        <v>413</v>
      </c>
      <c r="AK9550" s="36">
        <v>26.1</v>
      </c>
      <c r="AL9550" s="36">
        <v>118.2</v>
      </c>
      <c r="AM9550" s="33">
        <v>220</v>
      </c>
      <c r="AN9550" s="37">
        <v>2003</v>
      </c>
      <c r="AO9550" s="33">
        <v>1</v>
      </c>
      <c r="AP9550" s="33"/>
      <c r="AQ9550">
        <v>40118</v>
      </c>
      <c r="AR9550" s="33" t="s">
        <v>3452</v>
      </c>
    </row>
    <row r="9551" spans="1:44" x14ac:dyDescent="0.25">
      <c r="A9551" s="33">
        <v>11441</v>
      </c>
      <c r="B9551" s="33" t="s">
        <v>167</v>
      </c>
      <c r="C9551" s="33">
        <v>180</v>
      </c>
      <c r="D9551" s="1" t="s">
        <v>148</v>
      </c>
      <c r="E9551" s="33"/>
      <c r="F9551" s="33" t="s">
        <v>859</v>
      </c>
      <c r="G9551" s="34"/>
      <c r="H9551" s="33">
        <v>15</v>
      </c>
      <c r="I9551" s="33">
        <v>10.5</v>
      </c>
      <c r="J9551" s="33">
        <v>12.8</v>
      </c>
      <c r="K9551" s="37">
        <v>1650</v>
      </c>
      <c r="L9551" s="35"/>
      <c r="M9551" s="33"/>
      <c r="N9551" s="33">
        <v>121.94</v>
      </c>
      <c r="O9551" s="33">
        <v>51.15</v>
      </c>
      <c r="P9551" s="33">
        <v>9.67</v>
      </c>
      <c r="Q9551" s="33">
        <v>8.2799999999999994</v>
      </c>
      <c r="R9551" s="33">
        <v>7.74</v>
      </c>
      <c r="S9551" s="33"/>
      <c r="T9551" s="33"/>
      <c r="U9551" s="33"/>
      <c r="V9551" s="33"/>
      <c r="W9551" s="33"/>
      <c r="Y9551" s="33">
        <v>2.52</v>
      </c>
      <c r="Z9551" s="33"/>
      <c r="AA9551" s="33"/>
      <c r="AB9551" s="33"/>
      <c r="AC9551" s="33">
        <v>0.97</v>
      </c>
      <c r="AD9551" s="33"/>
      <c r="AE9551" s="33"/>
      <c r="AF9551" s="33">
        <v>0</v>
      </c>
      <c r="AG9551" s="33"/>
      <c r="AH9551" s="33"/>
      <c r="AI9551" s="33">
        <v>4.09</v>
      </c>
      <c r="AJ9551" s="33" t="s">
        <v>413</v>
      </c>
      <c r="AK9551" s="36">
        <v>26.1</v>
      </c>
      <c r="AL9551" s="36">
        <v>118.2</v>
      </c>
      <c r="AM9551" s="33">
        <v>210</v>
      </c>
      <c r="AN9551" s="37">
        <v>2003</v>
      </c>
      <c r="AO9551" s="33">
        <v>1</v>
      </c>
      <c r="AP9551" s="33"/>
      <c r="AQ9551">
        <v>40118</v>
      </c>
      <c r="AR9551" s="33" t="s">
        <v>3452</v>
      </c>
    </row>
    <row r="9552" spans="1:44" x14ac:dyDescent="0.25">
      <c r="A9552" s="33">
        <v>11442</v>
      </c>
      <c r="B9552" s="33" t="s">
        <v>167</v>
      </c>
      <c r="C9552" s="33">
        <v>180</v>
      </c>
      <c r="D9552" s="1" t="s">
        <v>148</v>
      </c>
      <c r="E9552" s="33"/>
      <c r="F9552" s="33" t="s">
        <v>859</v>
      </c>
      <c r="G9552" s="34"/>
      <c r="H9552" s="33">
        <v>19</v>
      </c>
      <c r="I9552" s="33">
        <v>15.2</v>
      </c>
      <c r="J9552" s="33">
        <v>18.5</v>
      </c>
      <c r="K9552" s="37">
        <v>1566</v>
      </c>
      <c r="L9552" s="35"/>
      <c r="M9552" s="33"/>
      <c r="N9552" s="33">
        <v>315.08</v>
      </c>
      <c r="O9552" s="33">
        <v>109.78</v>
      </c>
      <c r="P9552" s="33">
        <v>16.760000000000002</v>
      </c>
      <c r="Q9552" s="33">
        <v>12.209999999999999</v>
      </c>
      <c r="R9552" s="33">
        <v>9.01</v>
      </c>
      <c r="S9552" s="33"/>
      <c r="T9552" s="33"/>
      <c r="U9552" s="33"/>
      <c r="V9552" s="33"/>
      <c r="W9552" s="33"/>
      <c r="Y9552" s="33">
        <v>2.5499999999999998</v>
      </c>
      <c r="Z9552" s="33"/>
      <c r="AA9552" s="33"/>
      <c r="AB9552" s="33"/>
      <c r="AC9552" s="33">
        <v>0.92</v>
      </c>
      <c r="AD9552" s="33"/>
      <c r="AE9552" s="33"/>
      <c r="AF9552" s="33">
        <v>0</v>
      </c>
      <c r="AG9552" s="33"/>
      <c r="AH9552" s="33"/>
      <c r="AI9552" s="33">
        <v>4.49</v>
      </c>
      <c r="AJ9552" s="33" t="s">
        <v>413</v>
      </c>
      <c r="AK9552" s="36">
        <v>26.1</v>
      </c>
      <c r="AL9552" s="36">
        <v>118.2</v>
      </c>
      <c r="AM9552" s="33">
        <v>300</v>
      </c>
      <c r="AN9552" s="37">
        <v>2003</v>
      </c>
      <c r="AO9552" s="33">
        <v>1</v>
      </c>
      <c r="AP9552" s="33"/>
      <c r="AQ9552">
        <v>40118</v>
      </c>
      <c r="AR9552" s="33" t="s">
        <v>3452</v>
      </c>
    </row>
    <row r="9553" spans="1:44" x14ac:dyDescent="0.25">
      <c r="A9553" s="33">
        <v>11443</v>
      </c>
      <c r="B9553" s="33" t="s">
        <v>167</v>
      </c>
      <c r="C9553" s="33">
        <v>180</v>
      </c>
      <c r="D9553" s="1" t="s">
        <v>148</v>
      </c>
      <c r="E9553" s="33"/>
      <c r="F9553" s="33" t="s">
        <v>859</v>
      </c>
      <c r="G9553" s="34"/>
      <c r="H9553" s="33">
        <v>19</v>
      </c>
      <c r="I9553" s="33">
        <v>13.7</v>
      </c>
      <c r="J9553" s="33">
        <v>16.7</v>
      </c>
      <c r="K9553" s="37">
        <v>1550</v>
      </c>
      <c r="L9553" s="35"/>
      <c r="M9553" s="33"/>
      <c r="N9553" s="33">
        <v>235.91</v>
      </c>
      <c r="O9553" s="33">
        <v>86.25</v>
      </c>
      <c r="P9553" s="33">
        <v>13.9</v>
      </c>
      <c r="Q9553" s="33">
        <v>10.219999999999999</v>
      </c>
      <c r="R9553" s="33">
        <v>7.91</v>
      </c>
      <c r="S9553" s="33"/>
      <c r="T9553" s="33"/>
      <c r="U9553" s="33"/>
      <c r="V9553" s="33"/>
      <c r="W9553" s="33"/>
      <c r="Y9553" s="33">
        <v>2.65</v>
      </c>
      <c r="Z9553" s="33"/>
      <c r="AA9553" s="33"/>
      <c r="AB9553" s="33"/>
      <c r="AC9553" s="33">
        <v>0.97</v>
      </c>
      <c r="AD9553" s="33"/>
      <c r="AE9553" s="33"/>
      <c r="AF9553" s="33">
        <v>0</v>
      </c>
      <c r="AG9553" s="33"/>
      <c r="AH9553" s="33"/>
      <c r="AI9553" s="33">
        <v>4.58</v>
      </c>
      <c r="AJ9553" s="33" t="s">
        <v>413</v>
      </c>
      <c r="AK9553" s="36">
        <v>26.1</v>
      </c>
      <c r="AL9553" s="36">
        <v>118.2</v>
      </c>
      <c r="AM9553" s="33">
        <v>220</v>
      </c>
      <c r="AN9553" s="37">
        <v>2003</v>
      </c>
      <c r="AO9553" s="33">
        <v>1</v>
      </c>
      <c r="AP9553" s="33"/>
      <c r="AQ9553">
        <v>40118</v>
      </c>
      <c r="AR9553" s="33" t="s">
        <v>3452</v>
      </c>
    </row>
    <row r="9554" spans="1:44" x14ac:dyDescent="0.25">
      <c r="A9554" s="33">
        <v>11444</v>
      </c>
      <c r="B9554" s="33" t="s">
        <v>167</v>
      </c>
      <c r="C9554" s="33">
        <v>180</v>
      </c>
      <c r="D9554" s="1" t="s">
        <v>148</v>
      </c>
      <c r="E9554" s="33"/>
      <c r="F9554" s="33" t="s">
        <v>859</v>
      </c>
      <c r="G9554" s="34"/>
      <c r="H9554" s="33">
        <v>19</v>
      </c>
      <c r="I9554" s="33">
        <v>12.4</v>
      </c>
      <c r="J9554" s="33">
        <v>15</v>
      </c>
      <c r="K9554" s="37">
        <v>1800</v>
      </c>
      <c r="L9554" s="35"/>
      <c r="M9554" s="33"/>
      <c r="N9554" s="33">
        <v>206.1</v>
      </c>
      <c r="O9554" s="33">
        <v>65.28</v>
      </c>
      <c r="P9554" s="33">
        <v>11.14</v>
      </c>
      <c r="Q9554" s="33">
        <v>8.370000000000001</v>
      </c>
      <c r="R9554" s="33">
        <v>6.37</v>
      </c>
      <c r="S9554" s="33"/>
      <c r="T9554" s="33"/>
      <c r="U9554" s="33"/>
      <c r="V9554" s="33"/>
      <c r="W9554" s="33"/>
      <c r="Y9554" s="33">
        <v>3.17</v>
      </c>
      <c r="Z9554" s="33"/>
      <c r="AA9554" s="33"/>
      <c r="AB9554" s="33"/>
      <c r="AC9554" s="33">
        <v>1.25</v>
      </c>
      <c r="AD9554" s="33"/>
      <c r="AE9554" s="33"/>
      <c r="AF9554" s="33">
        <v>0</v>
      </c>
      <c r="AG9554" s="33"/>
      <c r="AH9554" s="33"/>
      <c r="AI9554" s="33">
        <v>5.35</v>
      </c>
      <c r="AJ9554" s="33" t="s">
        <v>413</v>
      </c>
      <c r="AK9554" s="36">
        <v>26.1</v>
      </c>
      <c r="AL9554" s="36">
        <v>118.2</v>
      </c>
      <c r="AM9554" s="33">
        <v>210</v>
      </c>
      <c r="AN9554" s="37">
        <v>2003</v>
      </c>
      <c r="AO9554" s="33">
        <v>1</v>
      </c>
      <c r="AP9554" s="33"/>
      <c r="AQ9554">
        <v>40118</v>
      </c>
      <c r="AR9554" s="33" t="s">
        <v>3452</v>
      </c>
    </row>
    <row r="9555" spans="1:44" x14ac:dyDescent="0.25">
      <c r="A9555" s="33">
        <v>11445</v>
      </c>
      <c r="B9555" s="33" t="s">
        <v>167</v>
      </c>
      <c r="C9555" s="33">
        <v>180</v>
      </c>
      <c r="D9555" s="1" t="s">
        <v>148</v>
      </c>
      <c r="E9555" s="33"/>
      <c r="F9555" s="33" t="s">
        <v>859</v>
      </c>
      <c r="G9555" s="34"/>
      <c r="H9555" s="33">
        <v>6</v>
      </c>
      <c r="I9555" s="33"/>
      <c r="J9555" s="33"/>
      <c r="K9555" s="37">
        <v>4600</v>
      </c>
      <c r="L9555" s="35"/>
      <c r="M9555" s="33"/>
      <c r="N9555" s="33"/>
      <c r="O9555" s="33">
        <v>18.908000000000001</v>
      </c>
      <c r="P9555" s="33">
        <v>2.669</v>
      </c>
      <c r="Q9555" s="33"/>
      <c r="R9555" s="33"/>
      <c r="S9555" s="33"/>
      <c r="T9555" s="33"/>
      <c r="U9555" s="33"/>
      <c r="V9555" s="33"/>
      <c r="W9555" s="33"/>
      <c r="Y9555" s="33"/>
      <c r="Z9555" s="33"/>
      <c r="AA9555" s="33"/>
      <c r="AB9555" s="33"/>
      <c r="AC9555" s="33"/>
      <c r="AD9555" s="33"/>
      <c r="AE9555" s="33"/>
      <c r="AF9555" s="33"/>
      <c r="AG9555" s="33"/>
      <c r="AH9555" s="33"/>
      <c r="AI9555" s="33"/>
      <c r="AJ9555" s="33" t="s">
        <v>413</v>
      </c>
      <c r="AK9555" s="36">
        <v>27.67</v>
      </c>
      <c r="AL9555" s="36">
        <v>114.63</v>
      </c>
      <c r="AM9555" s="33">
        <v>300</v>
      </c>
      <c r="AN9555" s="37">
        <v>2003</v>
      </c>
      <c r="AO9555" s="33">
        <v>1</v>
      </c>
      <c r="AP9555" s="33"/>
      <c r="AQ9555">
        <v>80415</v>
      </c>
      <c r="AR9555" s="33" t="s">
        <v>3452</v>
      </c>
    </row>
    <row r="9556" spans="1:44" x14ac:dyDescent="0.25">
      <c r="A9556" s="33">
        <v>11446</v>
      </c>
      <c r="B9556" s="33" t="s">
        <v>167</v>
      </c>
      <c r="C9556" s="33">
        <v>180</v>
      </c>
      <c r="D9556" s="1" t="s">
        <v>148</v>
      </c>
      <c r="E9556" s="33"/>
      <c r="F9556" s="33" t="s">
        <v>859</v>
      </c>
      <c r="G9556" s="34"/>
      <c r="H9556" s="33">
        <v>5</v>
      </c>
      <c r="I9556" s="33"/>
      <c r="J9556" s="33"/>
      <c r="K9556" s="37">
        <v>1725</v>
      </c>
      <c r="L9556" s="35"/>
      <c r="M9556" s="33"/>
      <c r="N9556" s="33"/>
      <c r="O9556" s="33">
        <v>4.5449999999999999</v>
      </c>
      <c r="P9556" s="33">
        <v>0.64200000000000002</v>
      </c>
      <c r="Q9556" s="33"/>
      <c r="R9556" s="33"/>
      <c r="S9556" s="33"/>
      <c r="T9556" s="33"/>
      <c r="U9556" s="33"/>
      <c r="V9556" s="33"/>
      <c r="W9556" s="33"/>
      <c r="Y9556" s="33"/>
      <c r="Z9556" s="33"/>
      <c r="AA9556" s="33"/>
      <c r="AB9556" s="33"/>
      <c r="AC9556" s="33"/>
      <c r="AD9556" s="33"/>
      <c r="AE9556" s="33"/>
      <c r="AF9556" s="33"/>
      <c r="AG9556" s="33"/>
      <c r="AH9556" s="33"/>
      <c r="AI9556" s="33"/>
      <c r="AJ9556" s="33" t="s">
        <v>413</v>
      </c>
      <c r="AK9556" s="36">
        <v>27.67</v>
      </c>
      <c r="AL9556" s="36">
        <v>114.63</v>
      </c>
      <c r="AM9556" s="33">
        <v>300</v>
      </c>
      <c r="AN9556" s="37">
        <v>2003</v>
      </c>
      <c r="AO9556" s="33">
        <v>1</v>
      </c>
      <c r="AP9556" s="33"/>
      <c r="AQ9556">
        <v>80415</v>
      </c>
      <c r="AR9556" s="33" t="s">
        <v>3452</v>
      </c>
    </row>
    <row r="9557" spans="1:44" x14ac:dyDescent="0.25">
      <c r="A9557" s="33">
        <v>11447</v>
      </c>
      <c r="B9557" s="33" t="s">
        <v>167</v>
      </c>
      <c r="C9557" s="33">
        <v>180</v>
      </c>
      <c r="D9557" s="1" t="s">
        <v>148</v>
      </c>
      <c r="E9557" s="33"/>
      <c r="F9557" s="33" t="s">
        <v>859</v>
      </c>
      <c r="G9557" s="34"/>
      <c r="H9557" s="33">
        <v>6</v>
      </c>
      <c r="I9557" s="33"/>
      <c r="J9557" s="33"/>
      <c r="K9557" s="37">
        <v>3267</v>
      </c>
      <c r="L9557" s="35"/>
      <c r="M9557" s="33"/>
      <c r="N9557" s="33"/>
      <c r="O9557" s="33">
        <v>17.111999999999998</v>
      </c>
      <c r="P9557" s="33">
        <v>2.504</v>
      </c>
      <c r="Q9557" s="33"/>
      <c r="R9557" s="33"/>
      <c r="S9557" s="33"/>
      <c r="T9557" s="33"/>
      <c r="U9557" s="33"/>
      <c r="V9557" s="33"/>
      <c r="W9557" s="33"/>
      <c r="Y9557" s="33"/>
      <c r="Z9557" s="33"/>
      <c r="AA9557" s="33"/>
      <c r="AB9557" s="33"/>
      <c r="AC9557" s="33"/>
      <c r="AD9557" s="33"/>
      <c r="AE9557" s="33"/>
      <c r="AF9557" s="33"/>
      <c r="AG9557" s="33"/>
      <c r="AH9557" s="33"/>
      <c r="AI9557" s="33"/>
      <c r="AJ9557" s="33" t="s">
        <v>413</v>
      </c>
      <c r="AK9557" s="36">
        <v>27.67</v>
      </c>
      <c r="AL9557" s="36">
        <v>114.63</v>
      </c>
      <c r="AM9557" s="33">
        <v>300</v>
      </c>
      <c r="AN9557" s="37">
        <v>2003</v>
      </c>
      <c r="AO9557" s="33">
        <v>1</v>
      </c>
      <c r="AP9557" s="33"/>
      <c r="AQ9557">
        <v>80415</v>
      </c>
      <c r="AR9557" s="33" t="s">
        <v>3452</v>
      </c>
    </row>
    <row r="9558" spans="1:44" x14ac:dyDescent="0.25">
      <c r="A9558" s="33">
        <v>11448</v>
      </c>
      <c r="B9558" s="33" t="s">
        <v>167</v>
      </c>
      <c r="C9558" s="33">
        <v>180</v>
      </c>
      <c r="D9558" s="1" t="s">
        <v>148</v>
      </c>
      <c r="E9558" s="33"/>
      <c r="F9558" s="33" t="s">
        <v>859</v>
      </c>
      <c r="G9558" s="34"/>
      <c r="H9558" s="33">
        <v>4</v>
      </c>
      <c r="I9558" s="33"/>
      <c r="J9558" s="33"/>
      <c r="K9558" s="37">
        <v>2300</v>
      </c>
      <c r="L9558" s="35"/>
      <c r="M9558" s="33"/>
      <c r="N9558" s="33"/>
      <c r="O9558" s="33">
        <v>4.3470000000000004</v>
      </c>
      <c r="P9558" s="33">
        <v>0.72799999999999998</v>
      </c>
      <c r="Q9558" s="33"/>
      <c r="R9558" s="33"/>
      <c r="S9558" s="33"/>
      <c r="T9558" s="33"/>
      <c r="U9558" s="33"/>
      <c r="V9558" s="33"/>
      <c r="W9558" s="33"/>
      <c r="Y9558" s="33"/>
      <c r="Z9558" s="33"/>
      <c r="AA9558" s="33"/>
      <c r="AB9558" s="33"/>
      <c r="AC9558" s="33"/>
      <c r="AD9558" s="33"/>
      <c r="AE9558" s="33"/>
      <c r="AF9558" s="33"/>
      <c r="AG9558" s="33"/>
      <c r="AH9558" s="33"/>
      <c r="AI9558" s="33"/>
      <c r="AJ9558" s="33" t="s">
        <v>413</v>
      </c>
      <c r="AK9558" s="36">
        <v>27.67</v>
      </c>
      <c r="AL9558" s="36">
        <v>114.63</v>
      </c>
      <c r="AM9558" s="33">
        <v>300</v>
      </c>
      <c r="AN9558" s="37">
        <v>2003</v>
      </c>
      <c r="AO9558" s="33">
        <v>1</v>
      </c>
      <c r="AP9558" s="33"/>
      <c r="AQ9558">
        <v>80415</v>
      </c>
      <c r="AR9558" s="33" t="s">
        <v>3452</v>
      </c>
    </row>
    <row r="9559" spans="1:44" x14ac:dyDescent="0.25">
      <c r="A9559" s="33">
        <v>11449</v>
      </c>
      <c r="B9559" s="33" t="s">
        <v>167</v>
      </c>
      <c r="C9559" s="33">
        <v>180</v>
      </c>
      <c r="D9559" s="1" t="s">
        <v>148</v>
      </c>
      <c r="E9559" s="33"/>
      <c r="F9559" s="33" t="s">
        <v>859</v>
      </c>
      <c r="G9559" s="34"/>
      <c r="H9559" s="33">
        <v>6</v>
      </c>
      <c r="I9559" s="33"/>
      <c r="J9559" s="33"/>
      <c r="K9559" s="37">
        <v>2500</v>
      </c>
      <c r="L9559" s="35"/>
      <c r="M9559" s="33"/>
      <c r="N9559" s="33"/>
      <c r="O9559" s="33">
        <v>26.483000000000001</v>
      </c>
      <c r="P9559" s="33">
        <v>3.1389999999999998</v>
      </c>
      <c r="Q9559" s="33"/>
      <c r="R9559" s="33"/>
      <c r="S9559" s="33"/>
      <c r="T9559" s="33"/>
      <c r="U9559" s="33"/>
      <c r="V9559" s="33"/>
      <c r="W9559" s="33"/>
      <c r="Y9559" s="33"/>
      <c r="Z9559" s="33"/>
      <c r="AA9559" s="33"/>
      <c r="AB9559" s="33"/>
      <c r="AC9559" s="33"/>
      <c r="AD9559" s="33"/>
      <c r="AE9559" s="33"/>
      <c r="AF9559" s="33"/>
      <c r="AG9559" s="33"/>
      <c r="AH9559" s="33"/>
      <c r="AI9559" s="33"/>
      <c r="AJ9559" s="33" t="s">
        <v>413</v>
      </c>
      <c r="AK9559" s="36">
        <v>27.67</v>
      </c>
      <c r="AL9559" s="36">
        <v>114.63</v>
      </c>
      <c r="AM9559" s="33">
        <v>300</v>
      </c>
      <c r="AN9559" s="37">
        <v>2003</v>
      </c>
      <c r="AO9559" s="33">
        <v>1</v>
      </c>
      <c r="AP9559" s="33"/>
      <c r="AQ9559">
        <v>80415</v>
      </c>
      <c r="AR9559" s="33" t="s">
        <v>3452</v>
      </c>
    </row>
    <row r="9560" spans="1:44" x14ac:dyDescent="0.25">
      <c r="A9560" s="33">
        <v>11450</v>
      </c>
      <c r="B9560" s="33" t="s">
        <v>167</v>
      </c>
      <c r="C9560" s="33">
        <v>180</v>
      </c>
      <c r="D9560" s="1" t="s">
        <v>148</v>
      </c>
      <c r="E9560" s="33"/>
      <c r="F9560" s="33" t="s">
        <v>859</v>
      </c>
      <c r="G9560" s="34"/>
      <c r="H9560" s="33">
        <v>6</v>
      </c>
      <c r="I9560" s="33"/>
      <c r="J9560" s="33"/>
      <c r="K9560" s="37">
        <v>3867</v>
      </c>
      <c r="L9560" s="35"/>
      <c r="M9560" s="33"/>
      <c r="N9560" s="33"/>
      <c r="O9560" s="33">
        <v>15.016999999999999</v>
      </c>
      <c r="P9560" s="33">
        <v>5.141</v>
      </c>
      <c r="Q9560" s="33"/>
      <c r="R9560" s="33"/>
      <c r="S9560" s="33"/>
      <c r="T9560" s="33"/>
      <c r="U9560" s="33"/>
      <c r="V9560" s="33"/>
      <c r="W9560" s="33"/>
      <c r="Y9560" s="33"/>
      <c r="Z9560" s="33"/>
      <c r="AA9560" s="33"/>
      <c r="AB9560" s="33"/>
      <c r="AC9560" s="33"/>
      <c r="AD9560" s="33"/>
      <c r="AE9560" s="33"/>
      <c r="AF9560" s="33"/>
      <c r="AG9560" s="33"/>
      <c r="AH9560" s="33"/>
      <c r="AI9560" s="33"/>
      <c r="AJ9560" s="33" t="s">
        <v>413</v>
      </c>
      <c r="AK9560" s="36">
        <v>27.67</v>
      </c>
      <c r="AL9560" s="36">
        <v>114.63</v>
      </c>
      <c r="AM9560" s="33">
        <v>300</v>
      </c>
      <c r="AN9560" s="37">
        <v>2003</v>
      </c>
      <c r="AO9560" s="33">
        <v>1</v>
      </c>
      <c r="AP9560" s="33"/>
      <c r="AQ9560">
        <v>80415</v>
      </c>
      <c r="AR9560" s="33" t="s">
        <v>3452</v>
      </c>
    </row>
    <row r="9561" spans="1:44" x14ac:dyDescent="0.25">
      <c r="A9561" s="33">
        <v>11451</v>
      </c>
      <c r="B9561" s="33" t="s">
        <v>167</v>
      </c>
      <c r="C9561" s="33">
        <v>180</v>
      </c>
      <c r="D9561" s="1" t="s">
        <v>148</v>
      </c>
      <c r="E9561" s="33"/>
      <c r="F9561" s="33" t="s">
        <v>859</v>
      </c>
      <c r="G9561" s="34"/>
      <c r="H9561" s="33">
        <v>12</v>
      </c>
      <c r="I9561" s="33"/>
      <c r="J9561" s="33"/>
      <c r="K9561" s="37">
        <v>1800</v>
      </c>
      <c r="L9561" s="35"/>
      <c r="M9561" s="33"/>
      <c r="N9561" s="33"/>
      <c r="O9561" s="33">
        <v>37.899000000000001</v>
      </c>
      <c r="P9561" s="33">
        <v>7.51</v>
      </c>
      <c r="Q9561" s="33"/>
      <c r="R9561" s="33"/>
      <c r="S9561" s="33"/>
      <c r="T9561" s="33"/>
      <c r="U9561" s="33"/>
      <c r="V9561" s="33"/>
      <c r="W9561" s="33"/>
      <c r="Y9561" s="33"/>
      <c r="Z9561" s="33"/>
      <c r="AA9561" s="33"/>
      <c r="AB9561" s="33"/>
      <c r="AC9561" s="33"/>
      <c r="AD9561" s="33"/>
      <c r="AE9561" s="33"/>
      <c r="AF9561" s="33"/>
      <c r="AG9561" s="33"/>
      <c r="AH9561" s="33"/>
      <c r="AI9561" s="33"/>
      <c r="AJ9561" s="33" t="s">
        <v>413</v>
      </c>
      <c r="AK9561" s="36">
        <v>27.67</v>
      </c>
      <c r="AL9561" s="36">
        <v>114.63</v>
      </c>
      <c r="AM9561" s="33">
        <v>300</v>
      </c>
      <c r="AN9561" s="37">
        <v>2003</v>
      </c>
      <c r="AO9561" s="33">
        <v>1</v>
      </c>
      <c r="AP9561" s="33"/>
      <c r="AQ9561">
        <v>80415</v>
      </c>
      <c r="AR9561" s="33" t="s">
        <v>3452</v>
      </c>
    </row>
    <row r="9562" spans="1:44" x14ac:dyDescent="0.25">
      <c r="A9562" s="33">
        <v>11452</v>
      </c>
      <c r="B9562" s="33" t="s">
        <v>167</v>
      </c>
      <c r="C9562" s="33">
        <v>180</v>
      </c>
      <c r="D9562" s="1" t="s">
        <v>148</v>
      </c>
      <c r="E9562" s="33"/>
      <c r="F9562" s="33" t="s">
        <v>859</v>
      </c>
      <c r="G9562" s="34"/>
      <c r="H9562" s="33">
        <v>12</v>
      </c>
      <c r="I9562" s="33"/>
      <c r="J9562" s="33"/>
      <c r="K9562" s="37">
        <v>3900</v>
      </c>
      <c r="L9562" s="35"/>
      <c r="M9562" s="33"/>
      <c r="N9562" s="33"/>
      <c r="O9562" s="33">
        <v>40.039000000000001</v>
      </c>
      <c r="P9562" s="33">
        <v>9.5090000000000003</v>
      </c>
      <c r="Q9562" s="33"/>
      <c r="R9562" s="33"/>
      <c r="S9562" s="33"/>
      <c r="T9562" s="33"/>
      <c r="U9562" s="33"/>
      <c r="V9562" s="33"/>
      <c r="W9562" s="33"/>
      <c r="Y9562" s="33"/>
      <c r="Z9562" s="33"/>
      <c r="AA9562" s="33"/>
      <c r="AB9562" s="33"/>
      <c r="AC9562" s="33"/>
      <c r="AD9562" s="33"/>
      <c r="AE9562" s="33"/>
      <c r="AF9562" s="33"/>
      <c r="AG9562" s="33"/>
      <c r="AH9562" s="33"/>
      <c r="AI9562" s="33"/>
      <c r="AJ9562" s="33" t="s">
        <v>413</v>
      </c>
      <c r="AK9562" s="36">
        <v>27.67</v>
      </c>
      <c r="AL9562" s="36">
        <v>114.63</v>
      </c>
      <c r="AM9562" s="33">
        <v>300</v>
      </c>
      <c r="AN9562" s="37">
        <v>2003</v>
      </c>
      <c r="AO9562" s="33">
        <v>1</v>
      </c>
      <c r="AP9562" s="33"/>
      <c r="AQ9562">
        <v>80415</v>
      </c>
      <c r="AR9562" s="33" t="s">
        <v>3452</v>
      </c>
    </row>
    <row r="9563" spans="1:44" x14ac:dyDescent="0.25">
      <c r="A9563" s="33">
        <v>11453</v>
      </c>
      <c r="B9563" s="33" t="s">
        <v>167</v>
      </c>
      <c r="C9563" s="33">
        <v>180</v>
      </c>
      <c r="D9563" s="1" t="s">
        <v>148</v>
      </c>
      <c r="E9563" s="33"/>
      <c r="F9563" s="33" t="s">
        <v>859</v>
      </c>
      <c r="G9563" s="34"/>
      <c r="H9563" s="33">
        <v>12</v>
      </c>
      <c r="I9563" s="33"/>
      <c r="J9563" s="33"/>
      <c r="K9563" s="37">
        <v>2600</v>
      </c>
      <c r="L9563" s="35"/>
      <c r="M9563" s="33"/>
      <c r="N9563" s="33"/>
      <c r="O9563" s="33">
        <v>50.99</v>
      </c>
      <c r="P9563" s="33">
        <v>9.7940000000000005</v>
      </c>
      <c r="Q9563" s="33"/>
      <c r="R9563" s="33"/>
      <c r="S9563" s="33"/>
      <c r="T9563" s="33"/>
      <c r="U9563" s="33"/>
      <c r="V9563" s="33"/>
      <c r="W9563" s="33"/>
      <c r="Y9563" s="33"/>
      <c r="Z9563" s="33"/>
      <c r="AA9563" s="33"/>
      <c r="AB9563" s="33"/>
      <c r="AC9563" s="33"/>
      <c r="AD9563" s="33"/>
      <c r="AE9563" s="33"/>
      <c r="AF9563" s="33"/>
      <c r="AG9563" s="33"/>
      <c r="AH9563" s="33"/>
      <c r="AI9563" s="33"/>
      <c r="AJ9563" s="33" t="s">
        <v>413</v>
      </c>
      <c r="AK9563" s="36">
        <v>27.67</v>
      </c>
      <c r="AL9563" s="36">
        <v>114.63</v>
      </c>
      <c r="AM9563" s="33">
        <v>300</v>
      </c>
      <c r="AN9563" s="37">
        <v>2003</v>
      </c>
      <c r="AO9563" s="33">
        <v>1</v>
      </c>
      <c r="AP9563" s="33"/>
      <c r="AQ9563">
        <v>80415</v>
      </c>
      <c r="AR9563" s="33" t="s">
        <v>3452</v>
      </c>
    </row>
    <row r="9564" spans="1:44" x14ac:dyDescent="0.25">
      <c r="A9564" s="33">
        <v>11454</v>
      </c>
      <c r="B9564" s="33" t="s">
        <v>167</v>
      </c>
      <c r="C9564" s="33">
        <v>180</v>
      </c>
      <c r="D9564" s="1" t="s">
        <v>148</v>
      </c>
      <c r="E9564" s="33"/>
      <c r="F9564" s="33" t="s">
        <v>859</v>
      </c>
      <c r="G9564" s="34"/>
      <c r="H9564" s="33">
        <v>12</v>
      </c>
      <c r="I9564" s="33"/>
      <c r="J9564" s="33"/>
      <c r="K9564" s="37">
        <v>3850</v>
      </c>
      <c r="L9564" s="35"/>
      <c r="M9564" s="33"/>
      <c r="N9564" s="33"/>
      <c r="O9564" s="33">
        <v>58.347999999999999</v>
      </c>
      <c r="P9564" s="33">
        <v>8.7370000000000001</v>
      </c>
      <c r="Q9564" s="33"/>
      <c r="R9564" s="33"/>
      <c r="S9564" s="33"/>
      <c r="T9564" s="33"/>
      <c r="U9564" s="33"/>
      <c r="V9564" s="33"/>
      <c r="W9564" s="33"/>
      <c r="Y9564" s="33"/>
      <c r="Z9564" s="33"/>
      <c r="AA9564" s="33"/>
      <c r="AB9564" s="33"/>
      <c r="AC9564" s="33"/>
      <c r="AD9564" s="33"/>
      <c r="AE9564" s="33"/>
      <c r="AF9564" s="33"/>
      <c r="AG9564" s="33"/>
      <c r="AH9564" s="33"/>
      <c r="AI9564" s="33"/>
      <c r="AJ9564" s="33" t="s">
        <v>413</v>
      </c>
      <c r="AK9564" s="36">
        <v>27.67</v>
      </c>
      <c r="AL9564" s="36">
        <v>114.63</v>
      </c>
      <c r="AM9564" s="33">
        <v>300</v>
      </c>
      <c r="AN9564" s="37">
        <v>2003</v>
      </c>
      <c r="AO9564" s="33">
        <v>1</v>
      </c>
      <c r="AP9564" s="33"/>
      <c r="AQ9564">
        <v>80415</v>
      </c>
      <c r="AR9564" s="33" t="s">
        <v>3452</v>
      </c>
    </row>
    <row r="9565" spans="1:44" x14ac:dyDescent="0.25">
      <c r="A9565" s="33">
        <v>11455</v>
      </c>
      <c r="B9565" s="33" t="s">
        <v>167</v>
      </c>
      <c r="C9565" s="33">
        <v>180</v>
      </c>
      <c r="D9565" s="1" t="s">
        <v>148</v>
      </c>
      <c r="E9565" s="33"/>
      <c r="F9565" s="33" t="s">
        <v>859</v>
      </c>
      <c r="G9565" s="34"/>
      <c r="H9565" s="33">
        <v>12</v>
      </c>
      <c r="I9565" s="33"/>
      <c r="J9565" s="33"/>
      <c r="K9565" s="37">
        <v>2067</v>
      </c>
      <c r="L9565" s="35"/>
      <c r="M9565" s="33"/>
      <c r="N9565" s="33"/>
      <c r="O9565" s="33">
        <v>55.572000000000003</v>
      </c>
      <c r="P9565" s="33">
        <v>7.0940000000000003</v>
      </c>
      <c r="Q9565" s="33"/>
      <c r="R9565" s="33"/>
      <c r="S9565" s="33"/>
      <c r="T9565" s="33"/>
      <c r="U9565" s="33"/>
      <c r="V9565" s="33"/>
      <c r="W9565" s="33"/>
      <c r="Y9565" s="33"/>
      <c r="Z9565" s="33"/>
      <c r="AA9565" s="33"/>
      <c r="AB9565" s="33"/>
      <c r="AC9565" s="33"/>
      <c r="AD9565" s="33"/>
      <c r="AE9565" s="33"/>
      <c r="AF9565" s="33"/>
      <c r="AG9565" s="33"/>
      <c r="AH9565" s="33"/>
      <c r="AI9565" s="33"/>
      <c r="AJ9565" s="33" t="s">
        <v>413</v>
      </c>
      <c r="AK9565" s="36">
        <v>27.67</v>
      </c>
      <c r="AL9565" s="36">
        <v>114.63</v>
      </c>
      <c r="AM9565" s="33">
        <v>300</v>
      </c>
      <c r="AN9565" s="37">
        <v>2003</v>
      </c>
      <c r="AO9565" s="33">
        <v>1</v>
      </c>
      <c r="AP9565" s="33"/>
      <c r="AQ9565">
        <v>80415</v>
      </c>
      <c r="AR9565" s="33" t="s">
        <v>3452</v>
      </c>
    </row>
    <row r="9566" spans="1:44" x14ac:dyDescent="0.25">
      <c r="A9566" s="33">
        <v>11456</v>
      </c>
      <c r="B9566" s="33" t="s">
        <v>167</v>
      </c>
      <c r="C9566" s="33">
        <v>180</v>
      </c>
      <c r="D9566" s="1" t="s">
        <v>148</v>
      </c>
      <c r="E9566" s="33"/>
      <c r="F9566" s="33" t="s">
        <v>859</v>
      </c>
      <c r="G9566" s="34"/>
      <c r="H9566" s="33">
        <v>12</v>
      </c>
      <c r="I9566" s="33"/>
      <c r="J9566" s="33"/>
      <c r="K9566" s="37">
        <v>2233</v>
      </c>
      <c r="L9566" s="35"/>
      <c r="M9566" s="33"/>
      <c r="N9566" s="33"/>
      <c r="O9566" s="33">
        <v>37.088999999999999</v>
      </c>
      <c r="P9566" s="33">
        <v>5.734</v>
      </c>
      <c r="Q9566" s="33"/>
      <c r="R9566" s="33"/>
      <c r="S9566" s="33"/>
      <c r="T9566" s="33"/>
      <c r="U9566" s="33"/>
      <c r="V9566" s="33"/>
      <c r="W9566" s="33"/>
      <c r="Y9566" s="33"/>
      <c r="Z9566" s="33"/>
      <c r="AA9566" s="33"/>
      <c r="AB9566" s="33"/>
      <c r="AC9566" s="33"/>
      <c r="AD9566" s="33"/>
      <c r="AE9566" s="33"/>
      <c r="AF9566" s="33"/>
      <c r="AG9566" s="33"/>
      <c r="AH9566" s="33"/>
      <c r="AI9566" s="33"/>
      <c r="AJ9566" s="33" t="s">
        <v>413</v>
      </c>
      <c r="AK9566" s="36">
        <v>27.67</v>
      </c>
      <c r="AL9566" s="36">
        <v>114.63</v>
      </c>
      <c r="AM9566" s="33">
        <v>300</v>
      </c>
      <c r="AN9566" s="37">
        <v>2003</v>
      </c>
      <c r="AO9566" s="33">
        <v>1</v>
      </c>
      <c r="AP9566" s="33"/>
      <c r="AQ9566">
        <v>80415</v>
      </c>
      <c r="AR9566" s="33" t="s">
        <v>3452</v>
      </c>
    </row>
    <row r="9567" spans="1:44" x14ac:dyDescent="0.25">
      <c r="A9567" s="33">
        <v>11457</v>
      </c>
      <c r="B9567" s="33" t="s">
        <v>167</v>
      </c>
      <c r="C9567" s="33">
        <v>180</v>
      </c>
      <c r="D9567" s="1" t="s">
        <v>148</v>
      </c>
      <c r="E9567" s="33"/>
      <c r="F9567" s="33" t="s">
        <v>859</v>
      </c>
      <c r="G9567" s="34"/>
      <c r="H9567" s="33">
        <v>14</v>
      </c>
      <c r="I9567" s="33"/>
      <c r="J9567" s="33"/>
      <c r="K9567" s="37"/>
      <c r="L9567" s="35"/>
      <c r="M9567" s="33"/>
      <c r="N9567" s="33"/>
      <c r="O9567" s="33">
        <v>63.414999999999999</v>
      </c>
      <c r="P9567" s="33">
        <v>10.412000000000001</v>
      </c>
      <c r="Q9567" s="33">
        <v>7.7850000000000001</v>
      </c>
      <c r="R9567" s="33">
        <v>3.7570000000000001</v>
      </c>
      <c r="S9567" s="33"/>
      <c r="T9567" s="33"/>
      <c r="U9567" s="33"/>
      <c r="V9567" s="33"/>
      <c r="W9567" s="33"/>
      <c r="Y9567" s="33"/>
      <c r="Z9567" s="33"/>
      <c r="AA9567" s="33"/>
      <c r="AB9567" s="33"/>
      <c r="AC9567" s="33"/>
      <c r="AD9567" s="33"/>
      <c r="AE9567" s="33"/>
      <c r="AF9567" s="33">
        <v>0</v>
      </c>
      <c r="AG9567" s="33">
        <v>3.875</v>
      </c>
      <c r="AH9567" s="33"/>
      <c r="AI9567" s="33">
        <v>13.785</v>
      </c>
      <c r="AJ9567" s="33" t="s">
        <v>413</v>
      </c>
      <c r="AK9567" s="36">
        <v>27.67</v>
      </c>
      <c r="AL9567" s="36">
        <v>114.63</v>
      </c>
      <c r="AM9567" s="33">
        <v>300</v>
      </c>
      <c r="AN9567" s="37">
        <v>2003</v>
      </c>
      <c r="AO9567" s="33">
        <v>1</v>
      </c>
      <c r="AP9567" s="33"/>
      <c r="AQ9567">
        <v>80415</v>
      </c>
      <c r="AR9567" s="33" t="s">
        <v>3452</v>
      </c>
    </row>
    <row r="9568" spans="1:44" x14ac:dyDescent="0.25">
      <c r="A9568" s="33">
        <v>11458</v>
      </c>
      <c r="B9568" s="33" t="s">
        <v>167</v>
      </c>
      <c r="C9568" s="33">
        <v>180</v>
      </c>
      <c r="D9568" s="1" t="s">
        <v>148</v>
      </c>
      <c r="E9568" s="33"/>
      <c r="F9568" s="33" t="s">
        <v>859</v>
      </c>
      <c r="G9568" s="34"/>
      <c r="H9568" s="33">
        <v>14</v>
      </c>
      <c r="I9568" s="33"/>
      <c r="J9568" s="33"/>
      <c r="K9568" s="37"/>
      <c r="L9568" s="35"/>
      <c r="M9568" s="33"/>
      <c r="N9568" s="33"/>
      <c r="O9568" s="33">
        <v>60.09</v>
      </c>
      <c r="P9568" s="33">
        <v>11.042999999999999</v>
      </c>
      <c r="Q9568" s="33">
        <v>10.946999999999999</v>
      </c>
      <c r="R9568" s="33">
        <v>12.489000000000001</v>
      </c>
      <c r="S9568" s="33"/>
      <c r="T9568" s="33"/>
      <c r="U9568" s="33"/>
      <c r="V9568" s="33"/>
      <c r="W9568" s="33"/>
      <c r="Y9568" s="33"/>
      <c r="Z9568" s="33"/>
      <c r="AA9568" s="33"/>
      <c r="AB9568" s="33"/>
      <c r="AC9568" s="33"/>
      <c r="AD9568" s="33"/>
      <c r="AE9568" s="33"/>
      <c r="AF9568" s="33">
        <v>0</v>
      </c>
      <c r="AG9568" s="33">
        <v>4.9160000000000004</v>
      </c>
      <c r="AH9568" s="33"/>
      <c r="AI9568" s="33">
        <v>6.8140000000000001</v>
      </c>
      <c r="AJ9568" s="33" t="s">
        <v>413</v>
      </c>
      <c r="AK9568" s="36">
        <v>27.67</v>
      </c>
      <c r="AL9568" s="36">
        <v>114.63</v>
      </c>
      <c r="AM9568" s="33">
        <v>300</v>
      </c>
      <c r="AN9568" s="37">
        <v>2003</v>
      </c>
      <c r="AO9568" s="33">
        <v>1</v>
      </c>
      <c r="AP9568" s="33"/>
      <c r="AQ9568">
        <v>80415</v>
      </c>
      <c r="AR9568" s="33" t="s">
        <v>3452</v>
      </c>
    </row>
    <row r="9569" spans="1:44" x14ac:dyDescent="0.25">
      <c r="A9569" s="33">
        <v>11459</v>
      </c>
      <c r="B9569" s="33" t="s">
        <v>167</v>
      </c>
      <c r="C9569" s="33">
        <v>180</v>
      </c>
      <c r="D9569" s="1" t="s">
        <v>148</v>
      </c>
      <c r="E9569" s="33"/>
      <c r="F9569" s="33" t="s">
        <v>859</v>
      </c>
      <c r="G9569" s="34"/>
      <c r="H9569" s="33">
        <v>29</v>
      </c>
      <c r="I9569" s="33">
        <v>20.38</v>
      </c>
      <c r="J9569" s="33">
        <v>25.31</v>
      </c>
      <c r="K9569" s="37">
        <v>1177</v>
      </c>
      <c r="L9569" s="35"/>
      <c r="M9569" s="33"/>
      <c r="N9569" s="33">
        <v>581.26</v>
      </c>
      <c r="O9569" s="33">
        <v>188.54</v>
      </c>
      <c r="P9569" s="33">
        <v>23.17</v>
      </c>
      <c r="Q9569" s="33">
        <v>20.57</v>
      </c>
      <c r="R9569" s="33">
        <v>9.0299999999999994</v>
      </c>
      <c r="S9569" s="33"/>
      <c r="T9569" s="33"/>
      <c r="U9569" s="33"/>
      <c r="V9569" s="33"/>
      <c r="W9569" s="33"/>
      <c r="Y9569" s="33">
        <v>0.29099999999999998</v>
      </c>
      <c r="Z9569" s="33"/>
      <c r="AA9569" s="33"/>
      <c r="AB9569" s="33"/>
      <c r="AC9569" s="33">
        <v>5.1050000000000004</v>
      </c>
      <c r="AD9569" s="33"/>
      <c r="AE9569" s="33"/>
      <c r="AF9569" s="33">
        <v>0</v>
      </c>
      <c r="AG9569" s="33"/>
      <c r="AH9569" s="33"/>
      <c r="AI9569" s="33">
        <v>5.5529999999999999</v>
      </c>
      <c r="AJ9569" s="33" t="s">
        <v>413</v>
      </c>
      <c r="AK9569" s="36">
        <v>26.77</v>
      </c>
      <c r="AL9569" s="36">
        <v>118.01</v>
      </c>
      <c r="AM9569" s="33">
        <v>245</v>
      </c>
      <c r="AN9569" s="37">
        <v>2003</v>
      </c>
      <c r="AP9569" s="33"/>
      <c r="AQ9569">
        <v>40118</v>
      </c>
      <c r="AR9569" s="33" t="s">
        <v>3454</v>
      </c>
    </row>
    <row r="9570" spans="1:44" x14ac:dyDescent="0.25">
      <c r="A9570" s="33">
        <v>11460</v>
      </c>
      <c r="B9570" s="33" t="s">
        <v>167</v>
      </c>
      <c r="C9570" s="33">
        <v>180</v>
      </c>
      <c r="D9570" s="1" t="s">
        <v>148</v>
      </c>
      <c r="E9570" s="33"/>
      <c r="F9570" s="33" t="s">
        <v>859</v>
      </c>
      <c r="G9570" s="34"/>
      <c r="H9570" s="33">
        <v>29</v>
      </c>
      <c r="I9570" s="33">
        <v>18.97</v>
      </c>
      <c r="J9570" s="33">
        <v>22.43</v>
      </c>
      <c r="K9570" s="37">
        <v>1367</v>
      </c>
      <c r="L9570" s="35"/>
      <c r="M9570" s="33"/>
      <c r="N9570" s="33">
        <v>503.1</v>
      </c>
      <c r="O9570" s="33">
        <v>169.06</v>
      </c>
      <c r="P9570" s="33">
        <v>19.95</v>
      </c>
      <c r="Q9570" s="33">
        <v>15.65</v>
      </c>
      <c r="R9570" s="33">
        <v>8.35</v>
      </c>
      <c r="S9570" s="33"/>
      <c r="T9570" s="33"/>
      <c r="U9570" s="33"/>
      <c r="V9570" s="33"/>
      <c r="W9570" s="33"/>
      <c r="Y9570" s="33">
        <v>0.81399999999999995</v>
      </c>
      <c r="Z9570" s="33"/>
      <c r="AA9570" s="33"/>
      <c r="AB9570" s="33"/>
      <c r="AC9570" s="33">
        <v>4.33</v>
      </c>
      <c r="AD9570" s="33"/>
      <c r="AE9570" s="33"/>
      <c r="AF9570" s="33">
        <v>0</v>
      </c>
      <c r="AG9570" s="33"/>
      <c r="AH9570" s="33"/>
      <c r="AI9570" s="33">
        <v>4.7889999999999997</v>
      </c>
      <c r="AJ9570" s="33" t="s">
        <v>413</v>
      </c>
      <c r="AK9570" s="36">
        <v>26.77</v>
      </c>
      <c r="AL9570" s="36">
        <v>118.01</v>
      </c>
      <c r="AM9570" s="33">
        <v>245</v>
      </c>
      <c r="AN9570" s="37">
        <v>2003</v>
      </c>
      <c r="AP9570" s="33"/>
      <c r="AQ9570">
        <v>40118</v>
      </c>
      <c r="AR9570" s="33" t="s">
        <v>3454</v>
      </c>
    </row>
    <row r="9571" spans="1:44" x14ac:dyDescent="0.25">
      <c r="A9571" s="33">
        <v>11461</v>
      </c>
      <c r="B9571" s="33" t="s">
        <v>167</v>
      </c>
      <c r="C9571" s="33">
        <v>180</v>
      </c>
      <c r="D9571" s="1" t="s">
        <v>148</v>
      </c>
      <c r="E9571" s="33"/>
      <c r="F9571" s="33" t="s">
        <v>859</v>
      </c>
      <c r="G9571" s="34"/>
      <c r="H9571" s="33">
        <v>29</v>
      </c>
      <c r="I9571" s="33">
        <v>18.75</v>
      </c>
      <c r="J9571" s="33">
        <v>21.94</v>
      </c>
      <c r="K9571" s="37">
        <v>1597</v>
      </c>
      <c r="L9571" s="35"/>
      <c r="M9571" s="33"/>
      <c r="N9571" s="33">
        <v>558</v>
      </c>
      <c r="O9571" s="33">
        <v>192.51</v>
      </c>
      <c r="P9571" s="33">
        <v>21.91</v>
      </c>
      <c r="Q9571" s="33">
        <v>15</v>
      </c>
      <c r="R9571" s="33">
        <v>9.39</v>
      </c>
      <c r="S9571" s="33"/>
      <c r="T9571" s="33"/>
      <c r="U9571" s="33"/>
      <c r="V9571" s="33"/>
      <c r="W9571" s="33"/>
      <c r="Y9571" s="33">
        <v>0.34499999999999997</v>
      </c>
      <c r="Z9571" s="33"/>
      <c r="AA9571" s="33"/>
      <c r="AB9571" s="33"/>
      <c r="AC9571" s="33">
        <v>3.4580000000000002</v>
      </c>
      <c r="AD9571" s="33"/>
      <c r="AE9571" s="33"/>
      <c r="AF9571" s="33">
        <v>0</v>
      </c>
      <c r="AG9571" s="33"/>
      <c r="AH9571" s="33"/>
      <c r="AI9571" s="33">
        <v>4.141</v>
      </c>
      <c r="AJ9571" s="33" t="s">
        <v>413</v>
      </c>
      <c r="AK9571" s="36">
        <v>26.77</v>
      </c>
      <c r="AL9571" s="36">
        <v>118.01</v>
      </c>
      <c r="AM9571" s="33">
        <v>245</v>
      </c>
      <c r="AN9571" s="37">
        <v>2003</v>
      </c>
      <c r="AP9571" s="33"/>
      <c r="AQ9571">
        <v>40118</v>
      </c>
      <c r="AR9571" s="33" t="s">
        <v>3454</v>
      </c>
    </row>
    <row r="9572" spans="1:44" x14ac:dyDescent="0.25">
      <c r="A9572" s="33">
        <v>11462</v>
      </c>
      <c r="B9572" s="33" t="s">
        <v>167</v>
      </c>
      <c r="C9572" s="33">
        <v>180</v>
      </c>
      <c r="D9572" s="1" t="s">
        <v>148</v>
      </c>
      <c r="E9572" s="33"/>
      <c r="F9572" s="33" t="s">
        <v>859</v>
      </c>
      <c r="G9572" s="34"/>
      <c r="H9572" s="33">
        <v>29</v>
      </c>
      <c r="I9572" s="33">
        <v>20.41</v>
      </c>
      <c r="J9572" s="33">
        <v>25.08</v>
      </c>
      <c r="K9572" s="37">
        <v>900</v>
      </c>
      <c r="L9572" s="35"/>
      <c r="M9572" s="33"/>
      <c r="N9572" s="33">
        <v>430.96</v>
      </c>
      <c r="O9572" s="33">
        <v>135.08000000000001</v>
      </c>
      <c r="P9572" s="33">
        <v>17.46</v>
      </c>
      <c r="Q9572" s="33">
        <v>19.75</v>
      </c>
      <c r="R9572" s="33">
        <v>6.81</v>
      </c>
      <c r="S9572" s="33"/>
      <c r="T9572" s="33"/>
      <c r="U9572" s="33"/>
      <c r="V9572" s="33"/>
      <c r="W9572" s="33"/>
      <c r="Y9572" s="33">
        <v>1.468</v>
      </c>
      <c r="Z9572" s="33"/>
      <c r="AA9572" s="33"/>
      <c r="AB9572" s="33"/>
      <c r="AC9572" s="33">
        <v>4.3520000000000003</v>
      </c>
      <c r="AD9572" s="33"/>
      <c r="AE9572" s="33"/>
      <c r="AF9572" s="33">
        <v>0</v>
      </c>
      <c r="AG9572" s="33"/>
      <c r="AH9572" s="33"/>
      <c r="AI9572" s="33">
        <v>5.0090000000000003</v>
      </c>
      <c r="AJ9572" s="33" t="s">
        <v>413</v>
      </c>
      <c r="AK9572" s="36">
        <v>26.77</v>
      </c>
      <c r="AL9572" s="36">
        <v>118.01</v>
      </c>
      <c r="AM9572" s="33">
        <v>245</v>
      </c>
      <c r="AN9572" s="37">
        <v>2003</v>
      </c>
      <c r="AP9572" s="33"/>
      <c r="AQ9572">
        <v>40118</v>
      </c>
      <c r="AR9572" s="33" t="s">
        <v>3454</v>
      </c>
    </row>
    <row r="9573" spans="1:44" x14ac:dyDescent="0.25">
      <c r="A9573" s="33">
        <v>11463</v>
      </c>
      <c r="B9573" s="33" t="s">
        <v>167</v>
      </c>
      <c r="C9573" s="33">
        <v>180</v>
      </c>
      <c r="D9573" s="1" t="s">
        <v>148</v>
      </c>
      <c r="E9573" s="33"/>
      <c r="F9573" s="33" t="s">
        <v>859</v>
      </c>
      <c r="G9573" s="34"/>
      <c r="H9573" s="33">
        <v>14</v>
      </c>
      <c r="I9573" s="33">
        <v>10.9</v>
      </c>
      <c r="J9573" s="33">
        <v>14.1</v>
      </c>
      <c r="K9573" s="37">
        <v>1573</v>
      </c>
      <c r="L9573" s="35"/>
      <c r="M9573" s="33"/>
      <c r="N9573" s="33">
        <v>146.5</v>
      </c>
      <c r="O9573" s="33">
        <v>37.6</v>
      </c>
      <c r="P9573" s="33">
        <v>6.02</v>
      </c>
      <c r="Q9573" s="33">
        <v>6.4699999999999989</v>
      </c>
      <c r="R9573" s="33">
        <v>8.15</v>
      </c>
      <c r="S9573" s="33"/>
      <c r="T9573" s="33"/>
      <c r="U9573" s="33"/>
      <c r="V9573" s="33"/>
      <c r="W9573" s="33"/>
      <c r="Y9573" s="33"/>
      <c r="Z9573" s="33"/>
      <c r="AA9573" s="33"/>
      <c r="AB9573" s="33"/>
      <c r="AC9573" s="33"/>
      <c r="AD9573" s="33"/>
      <c r="AE9573" s="33"/>
      <c r="AF9573" s="33"/>
      <c r="AG9573" s="33"/>
      <c r="AH9573" s="33"/>
      <c r="AI9573" s="33"/>
      <c r="AJ9573" s="33" t="s">
        <v>413</v>
      </c>
      <c r="AK9573" s="36">
        <v>27.35</v>
      </c>
      <c r="AL9573" s="36">
        <v>113.08</v>
      </c>
      <c r="AM9573" s="33">
        <v>300</v>
      </c>
      <c r="AN9573" s="37">
        <v>1990</v>
      </c>
      <c r="AO9573" s="33">
        <v>1</v>
      </c>
      <c r="AP9573" s="33"/>
      <c r="AQ9573">
        <v>80415</v>
      </c>
      <c r="AR9573" s="33" t="s">
        <v>3455</v>
      </c>
    </row>
    <row r="9574" spans="1:44" x14ac:dyDescent="0.25">
      <c r="A9574" s="33">
        <v>11464</v>
      </c>
      <c r="B9574" s="33" t="s">
        <v>1002</v>
      </c>
      <c r="C9574" s="33">
        <v>180</v>
      </c>
      <c r="D9574" s="33"/>
      <c r="E9574" s="33"/>
      <c r="F9574" s="33" t="s">
        <v>859</v>
      </c>
      <c r="G9574" s="34"/>
      <c r="H9574" s="33">
        <v>14</v>
      </c>
      <c r="I9574" s="33">
        <v>8.4</v>
      </c>
      <c r="J9574" s="33">
        <v>11.3</v>
      </c>
      <c r="K9574" s="37">
        <v>2740</v>
      </c>
      <c r="L9574" s="35"/>
      <c r="M9574" s="33"/>
      <c r="N9574" s="33">
        <v>113.8</v>
      </c>
      <c r="O9574" s="33">
        <v>42.64</v>
      </c>
      <c r="P9574" s="33">
        <v>6.1</v>
      </c>
      <c r="Q9574" s="33">
        <v>9.67</v>
      </c>
      <c r="R9574" s="33">
        <v>10.220000000000001</v>
      </c>
      <c r="S9574" s="33"/>
      <c r="T9574" s="33"/>
      <c r="U9574" s="33"/>
      <c r="V9574" s="33"/>
      <c r="W9574" s="33"/>
      <c r="Y9574" s="33"/>
      <c r="Z9574" s="33"/>
      <c r="AA9574" s="33"/>
      <c r="AB9574" s="33"/>
      <c r="AC9574" s="33"/>
      <c r="AD9574" s="33"/>
      <c r="AE9574" s="33"/>
      <c r="AF9574" s="33"/>
      <c r="AG9574" s="33"/>
      <c r="AH9574" s="33"/>
      <c r="AI9574" s="33"/>
      <c r="AJ9574" s="33" t="s">
        <v>413</v>
      </c>
      <c r="AK9574" s="36">
        <v>27.35</v>
      </c>
      <c r="AL9574" s="36">
        <v>113.08</v>
      </c>
      <c r="AM9574" s="33">
        <v>300</v>
      </c>
      <c r="AN9574" s="37">
        <v>1990</v>
      </c>
      <c r="AO9574" s="33">
        <v>1</v>
      </c>
      <c r="AP9574" s="33"/>
      <c r="AQ9574">
        <v>80415</v>
      </c>
      <c r="AR9574" s="33" t="s">
        <v>3455</v>
      </c>
    </row>
    <row r="9575" spans="1:44" x14ac:dyDescent="0.25">
      <c r="A9575" s="33">
        <v>11465</v>
      </c>
      <c r="B9575" s="33" t="s">
        <v>937</v>
      </c>
      <c r="C9575" s="33">
        <v>180</v>
      </c>
      <c r="D9575" s="1" t="s">
        <v>148</v>
      </c>
      <c r="E9575" s="33"/>
      <c r="F9575" s="33" t="s">
        <v>859</v>
      </c>
      <c r="G9575" s="34"/>
      <c r="H9575" s="33">
        <v>14</v>
      </c>
      <c r="I9575" s="33">
        <v>9.32</v>
      </c>
      <c r="J9575" s="33">
        <v>12.45</v>
      </c>
      <c r="K9575" s="37">
        <v>2301</v>
      </c>
      <c r="L9575" s="35"/>
      <c r="M9575" s="33"/>
      <c r="N9575" s="33">
        <v>146.30000000000001</v>
      </c>
      <c r="O9575" s="33">
        <v>43.88</v>
      </c>
      <c r="P9575" s="33">
        <v>6.6</v>
      </c>
      <c r="Q9575" s="33">
        <v>10.000000000000002</v>
      </c>
      <c r="R9575" s="33">
        <v>10.62</v>
      </c>
      <c r="S9575" s="33"/>
      <c r="T9575" s="33"/>
      <c r="U9575" s="33"/>
      <c r="V9575" s="33"/>
      <c r="W9575" s="33"/>
      <c r="Y9575" s="33"/>
      <c r="Z9575" s="33"/>
      <c r="AA9575" s="33"/>
      <c r="AB9575" s="33"/>
      <c r="AC9575" s="33"/>
      <c r="AD9575" s="33"/>
      <c r="AE9575" s="33"/>
      <c r="AF9575" s="33"/>
      <c r="AG9575" s="33"/>
      <c r="AH9575" s="33"/>
      <c r="AI9575" s="33"/>
      <c r="AJ9575" s="33" t="s">
        <v>413</v>
      </c>
      <c r="AK9575" s="36">
        <v>27.35</v>
      </c>
      <c r="AL9575" s="36">
        <v>113.08</v>
      </c>
      <c r="AM9575" s="33">
        <v>300</v>
      </c>
      <c r="AN9575" s="37">
        <v>1990</v>
      </c>
      <c r="AO9575" s="33">
        <v>1</v>
      </c>
      <c r="AP9575" s="33"/>
      <c r="AQ9575">
        <v>80415</v>
      </c>
      <c r="AR9575" s="33" t="s">
        <v>3455</v>
      </c>
    </row>
    <row r="9576" spans="1:44" x14ac:dyDescent="0.25">
      <c r="A9576" s="33">
        <v>11466</v>
      </c>
      <c r="B9576" s="33" t="s">
        <v>167</v>
      </c>
      <c r="C9576" s="33">
        <v>180</v>
      </c>
      <c r="D9576" s="1" t="s">
        <v>148</v>
      </c>
      <c r="E9576" s="33"/>
      <c r="F9576" s="33" t="s">
        <v>859</v>
      </c>
      <c r="G9576" s="34"/>
      <c r="H9576" s="33">
        <v>24</v>
      </c>
      <c r="I9576" s="33"/>
      <c r="J9576" s="33"/>
      <c r="K9576" s="37">
        <v>3064</v>
      </c>
      <c r="L9576" s="35"/>
      <c r="M9576" s="33"/>
      <c r="N9576" s="33"/>
      <c r="O9576" s="33">
        <v>71.356999999999999</v>
      </c>
      <c r="P9576" s="33">
        <v>10.106</v>
      </c>
      <c r="Q9576" s="33">
        <v>9.2129999999999992</v>
      </c>
      <c r="R9576" s="33">
        <v>12.472</v>
      </c>
      <c r="S9576" s="33"/>
      <c r="T9576" s="33"/>
      <c r="U9576" s="33"/>
      <c r="V9576" s="33"/>
      <c r="W9576" s="33"/>
      <c r="Y9576" s="33">
        <v>1.74</v>
      </c>
      <c r="Z9576" s="33"/>
      <c r="AA9576" s="33"/>
      <c r="AB9576" s="33"/>
      <c r="AC9576" s="33">
        <v>0.38</v>
      </c>
      <c r="AD9576" s="33"/>
      <c r="AE9576" s="33"/>
      <c r="AF9576" s="33">
        <v>0</v>
      </c>
      <c r="AG9576" s="33"/>
      <c r="AH9576" s="33"/>
      <c r="AI9576" s="33">
        <v>3.0659999999999998</v>
      </c>
      <c r="AJ9576" s="33" t="s">
        <v>413</v>
      </c>
      <c r="AK9576" s="36">
        <v>28.79</v>
      </c>
      <c r="AL9576" s="36">
        <v>115.72</v>
      </c>
      <c r="AM9576" s="33">
        <v>275</v>
      </c>
      <c r="AN9576" s="3">
        <v>1987</v>
      </c>
      <c r="AP9576" s="33"/>
      <c r="AQ9576">
        <v>80415</v>
      </c>
      <c r="AR9576" s="33" t="s">
        <v>1837</v>
      </c>
    </row>
    <row r="9577" spans="1:44" x14ac:dyDescent="0.25">
      <c r="A9577" s="33">
        <v>11467</v>
      </c>
      <c r="B9577" s="33" t="s">
        <v>167</v>
      </c>
      <c r="C9577" s="33">
        <v>180</v>
      </c>
      <c r="D9577" s="1" t="s">
        <v>148</v>
      </c>
      <c r="E9577" s="33"/>
      <c r="F9577" s="33" t="s">
        <v>859</v>
      </c>
      <c r="G9577" s="34"/>
      <c r="H9577" s="33">
        <v>24</v>
      </c>
      <c r="I9577" s="33"/>
      <c r="J9577" s="33"/>
      <c r="K9577" s="37">
        <v>2300</v>
      </c>
      <c r="L9577" s="35"/>
      <c r="M9577" s="33"/>
      <c r="N9577" s="33"/>
      <c r="O9577" s="33">
        <v>80.335999999999999</v>
      </c>
      <c r="P9577" s="33">
        <v>10.092000000000001</v>
      </c>
      <c r="Q9577" s="33">
        <v>11.806999999999999</v>
      </c>
      <c r="R9577" s="33">
        <v>13.829000000000001</v>
      </c>
      <c r="S9577" s="33"/>
      <c r="T9577" s="33"/>
      <c r="U9577" s="33"/>
      <c r="V9577" s="33"/>
      <c r="W9577" s="33"/>
      <c r="Y9577" s="33">
        <v>0.46500000000000002</v>
      </c>
      <c r="Z9577" s="33"/>
      <c r="AA9577" s="33"/>
      <c r="AB9577" s="33"/>
      <c r="AC9577" s="33">
        <v>0.9</v>
      </c>
      <c r="AD9577" s="33"/>
      <c r="AE9577" s="33"/>
      <c r="AF9577" s="33">
        <v>0</v>
      </c>
      <c r="AG9577" s="33"/>
      <c r="AH9577" s="33"/>
      <c r="AI9577" s="33">
        <v>4.2510000000000003</v>
      </c>
      <c r="AJ9577" s="33" t="s">
        <v>413</v>
      </c>
      <c r="AK9577" s="36">
        <v>28.79</v>
      </c>
      <c r="AL9577" s="36">
        <v>115.72</v>
      </c>
      <c r="AM9577" s="33">
        <v>275</v>
      </c>
      <c r="AN9577" s="3">
        <v>1987</v>
      </c>
      <c r="AP9577" s="33"/>
      <c r="AQ9577">
        <v>80415</v>
      </c>
      <c r="AR9577" s="33" t="s">
        <v>1837</v>
      </c>
    </row>
    <row r="9578" spans="1:44" x14ac:dyDescent="0.25">
      <c r="A9578" s="33">
        <v>11468</v>
      </c>
      <c r="B9578" s="33" t="s">
        <v>167</v>
      </c>
      <c r="C9578" s="33">
        <v>180</v>
      </c>
      <c r="D9578" s="1" t="s">
        <v>148</v>
      </c>
      <c r="E9578" s="33"/>
      <c r="F9578" s="33" t="s">
        <v>859</v>
      </c>
      <c r="G9578" s="34"/>
      <c r="H9578" s="33">
        <v>23</v>
      </c>
      <c r="I9578" s="33"/>
      <c r="J9578" s="33"/>
      <c r="K9578" s="37">
        <v>2525</v>
      </c>
      <c r="L9578" s="35"/>
      <c r="M9578" s="33"/>
      <c r="N9578" s="33"/>
      <c r="O9578" s="33">
        <v>75.864000000000004</v>
      </c>
      <c r="P9578" s="33">
        <v>9.5559999999999992</v>
      </c>
      <c r="Q9578" s="33">
        <v>11.629</v>
      </c>
      <c r="R9578" s="33">
        <v>13.222</v>
      </c>
      <c r="S9578" s="33"/>
      <c r="T9578" s="33"/>
      <c r="U9578" s="33"/>
      <c r="V9578" s="33"/>
      <c r="W9578" s="33"/>
      <c r="Y9578" s="33">
        <v>1.3049999999999999</v>
      </c>
      <c r="Z9578" s="33"/>
      <c r="AA9578" s="33"/>
      <c r="AB9578" s="33"/>
      <c r="AC9578" s="33">
        <v>0.53</v>
      </c>
      <c r="AD9578" s="33"/>
      <c r="AE9578" s="33"/>
      <c r="AF9578" s="33">
        <v>0</v>
      </c>
      <c r="AG9578" s="33"/>
      <c r="AH9578" s="33"/>
      <c r="AI9578" s="33">
        <v>5.6440000000000001</v>
      </c>
      <c r="AJ9578" s="33" t="s">
        <v>413</v>
      </c>
      <c r="AK9578" s="36">
        <v>28.79</v>
      </c>
      <c r="AL9578" s="36">
        <v>115.72</v>
      </c>
      <c r="AM9578" s="33">
        <v>275</v>
      </c>
      <c r="AN9578" s="3">
        <v>1987</v>
      </c>
      <c r="AP9578" s="33"/>
      <c r="AQ9578">
        <v>80415</v>
      </c>
      <c r="AR9578" s="33" t="s">
        <v>1837</v>
      </c>
    </row>
    <row r="9579" spans="1:44" x14ac:dyDescent="0.25">
      <c r="A9579" s="33">
        <v>11469</v>
      </c>
      <c r="B9579" s="33" t="s">
        <v>167</v>
      </c>
      <c r="C9579" s="33">
        <v>180</v>
      </c>
      <c r="D9579" s="1" t="s">
        <v>148</v>
      </c>
      <c r="E9579" s="33"/>
      <c r="F9579" s="33" t="s">
        <v>859</v>
      </c>
      <c r="G9579" s="34"/>
      <c r="H9579" s="33">
        <v>23</v>
      </c>
      <c r="I9579" s="33"/>
      <c r="J9579" s="33"/>
      <c r="K9579" s="37">
        <v>2475</v>
      </c>
      <c r="L9579" s="35"/>
      <c r="M9579" s="33"/>
      <c r="N9579" s="33"/>
      <c r="O9579" s="33">
        <v>82.352999999999994</v>
      </c>
      <c r="P9579" s="33">
        <v>10.353999999999999</v>
      </c>
      <c r="Q9579" s="33">
        <v>11.727999999999998</v>
      </c>
      <c r="R9579" s="33">
        <v>14.233000000000001</v>
      </c>
      <c r="S9579" s="33"/>
      <c r="T9579" s="33"/>
      <c r="U9579" s="33"/>
      <c r="V9579" s="33"/>
      <c r="W9579" s="33"/>
      <c r="Y9579" s="33">
        <v>0.61</v>
      </c>
      <c r="Z9579" s="33"/>
      <c r="AA9579" s="33"/>
      <c r="AB9579" s="33"/>
      <c r="AC9579" s="33">
        <v>1.155</v>
      </c>
      <c r="AD9579" s="33"/>
      <c r="AE9579" s="33"/>
      <c r="AF9579" s="33">
        <v>0</v>
      </c>
      <c r="AG9579" s="33"/>
      <c r="AH9579" s="33"/>
      <c r="AI9579" s="33">
        <v>4.1219999999999999</v>
      </c>
      <c r="AJ9579" s="33" t="s">
        <v>413</v>
      </c>
      <c r="AK9579" s="36">
        <v>28.79</v>
      </c>
      <c r="AL9579" s="36">
        <v>115.72</v>
      </c>
      <c r="AM9579" s="33">
        <v>275</v>
      </c>
      <c r="AN9579" s="3">
        <v>1987</v>
      </c>
      <c r="AP9579" s="33"/>
      <c r="AQ9579">
        <v>80415</v>
      </c>
      <c r="AR9579" s="33" t="s">
        <v>1837</v>
      </c>
    </row>
    <row r="9580" spans="1:44" x14ac:dyDescent="0.25">
      <c r="A9580" s="33">
        <v>11470</v>
      </c>
      <c r="B9580" s="33" t="s">
        <v>167</v>
      </c>
      <c r="C9580" s="33">
        <v>180</v>
      </c>
      <c r="D9580" s="1" t="s">
        <v>148</v>
      </c>
      <c r="E9580" s="33"/>
      <c r="F9580" s="33" t="s">
        <v>859</v>
      </c>
      <c r="G9580" s="34"/>
      <c r="H9580" s="33">
        <v>23</v>
      </c>
      <c r="I9580" s="33"/>
      <c r="J9580" s="33"/>
      <c r="K9580" s="37">
        <v>2200</v>
      </c>
      <c r="L9580" s="35"/>
      <c r="M9580" s="33"/>
      <c r="N9580" s="33"/>
      <c r="O9580" s="33">
        <v>83.167000000000002</v>
      </c>
      <c r="P9580" s="33">
        <v>10.432</v>
      </c>
      <c r="Q9580" s="33">
        <v>12.817</v>
      </c>
      <c r="R9580" s="33">
        <v>14.224</v>
      </c>
      <c r="S9580" s="33"/>
      <c r="T9580" s="33"/>
      <c r="U9580" s="33"/>
      <c r="V9580" s="33"/>
      <c r="W9580" s="33"/>
      <c r="Y9580" s="33">
        <v>1.4650000000000001</v>
      </c>
      <c r="Z9580" s="33"/>
      <c r="AA9580" s="33"/>
      <c r="AB9580" s="33"/>
      <c r="AC9580" s="33">
        <v>1.395</v>
      </c>
      <c r="AD9580" s="33"/>
      <c r="AE9580" s="33"/>
      <c r="AF9580" s="33">
        <v>0</v>
      </c>
      <c r="AG9580" s="33"/>
      <c r="AH9580" s="33"/>
      <c r="AI9580" s="33">
        <v>3.597</v>
      </c>
      <c r="AJ9580" s="33" t="s">
        <v>413</v>
      </c>
      <c r="AK9580" s="36">
        <v>28.79</v>
      </c>
      <c r="AL9580" s="36">
        <v>115.72</v>
      </c>
      <c r="AM9580" s="33">
        <v>275</v>
      </c>
      <c r="AN9580" s="3">
        <v>1987</v>
      </c>
      <c r="AP9580" s="33"/>
      <c r="AQ9580">
        <v>80415</v>
      </c>
      <c r="AR9580" s="33" t="s">
        <v>1837</v>
      </c>
    </row>
    <row r="9581" spans="1:44" x14ac:dyDescent="0.25">
      <c r="A9581" s="33">
        <v>11471</v>
      </c>
      <c r="B9581" s="33" t="s">
        <v>167</v>
      </c>
      <c r="C9581" s="33">
        <v>180</v>
      </c>
      <c r="D9581" s="1" t="s">
        <v>148</v>
      </c>
      <c r="E9581" s="33"/>
      <c r="F9581" s="33" t="s">
        <v>859</v>
      </c>
      <c r="G9581" s="34"/>
      <c r="H9581" s="33">
        <v>24</v>
      </c>
      <c r="I9581" s="33"/>
      <c r="J9581" s="33"/>
      <c r="K9581" s="37">
        <v>1644</v>
      </c>
      <c r="L9581" s="35"/>
      <c r="M9581" s="33"/>
      <c r="N9581" s="33"/>
      <c r="O9581" s="33">
        <v>101.86799999999999</v>
      </c>
      <c r="P9581" s="33">
        <v>14.138999999999999</v>
      </c>
      <c r="Q9581" s="33">
        <v>12.458000000000002</v>
      </c>
      <c r="R9581" s="33">
        <v>12.677</v>
      </c>
      <c r="S9581" s="33"/>
      <c r="T9581" s="33"/>
      <c r="U9581" s="33"/>
      <c r="V9581" s="33"/>
      <c r="W9581" s="33"/>
      <c r="Y9581" s="33">
        <v>0.23</v>
      </c>
      <c r="Z9581" s="33"/>
      <c r="AA9581" s="33"/>
      <c r="AB9581" s="33"/>
      <c r="AC9581" s="33">
        <v>1.1100000000000001</v>
      </c>
      <c r="AD9581" s="33"/>
      <c r="AE9581" s="33"/>
      <c r="AF9581" s="33">
        <v>0</v>
      </c>
      <c r="AG9581" s="33"/>
      <c r="AH9581" s="33"/>
      <c r="AI9581" s="33">
        <v>5.8319999999999999</v>
      </c>
      <c r="AJ9581" s="33" t="s">
        <v>413</v>
      </c>
      <c r="AK9581" s="36">
        <v>28.79</v>
      </c>
      <c r="AL9581" s="36">
        <v>115.72</v>
      </c>
      <c r="AM9581" s="33">
        <v>275</v>
      </c>
      <c r="AN9581" s="3">
        <v>1987</v>
      </c>
      <c r="AP9581" s="33"/>
      <c r="AQ9581">
        <v>80415</v>
      </c>
      <c r="AR9581" s="33" t="s">
        <v>1837</v>
      </c>
    </row>
    <row r="9582" spans="1:44" x14ac:dyDescent="0.25">
      <c r="A9582" s="33">
        <v>11472</v>
      </c>
      <c r="B9582" s="33" t="s">
        <v>167</v>
      </c>
      <c r="C9582" s="33">
        <v>180</v>
      </c>
      <c r="D9582" s="1" t="s">
        <v>148</v>
      </c>
      <c r="E9582" s="33"/>
      <c r="F9582" s="33" t="s">
        <v>859</v>
      </c>
      <c r="G9582" s="34"/>
      <c r="H9582" s="33">
        <v>24</v>
      </c>
      <c r="I9582" s="33"/>
      <c r="J9582" s="33"/>
      <c r="K9582" s="37">
        <v>1800</v>
      </c>
      <c r="L9582" s="35"/>
      <c r="M9582" s="33"/>
      <c r="N9582" s="33"/>
      <c r="O9582" s="33">
        <v>100.093</v>
      </c>
      <c r="P9582" s="33">
        <v>13.89</v>
      </c>
      <c r="Q9582" s="33">
        <v>12.575000000000001</v>
      </c>
      <c r="R9582" s="33">
        <v>12.467000000000001</v>
      </c>
      <c r="S9582" s="33"/>
      <c r="T9582" s="33"/>
      <c r="U9582" s="33"/>
      <c r="V9582" s="33"/>
      <c r="W9582" s="33"/>
      <c r="Y9582" s="33">
        <v>0.23499999999999999</v>
      </c>
      <c r="Z9582" s="33"/>
      <c r="AA9582" s="33"/>
      <c r="AB9582" s="33"/>
      <c r="AC9582" s="33">
        <v>1.0549999999999999</v>
      </c>
      <c r="AD9582" s="33"/>
      <c r="AE9582" s="33"/>
      <c r="AF9582" s="33">
        <v>0</v>
      </c>
      <c r="AG9582" s="33"/>
      <c r="AH9582" s="33"/>
      <c r="AI9582" s="33">
        <v>4.3600000000000003</v>
      </c>
      <c r="AJ9582" s="33" t="s">
        <v>413</v>
      </c>
      <c r="AK9582" s="36">
        <v>28.79</v>
      </c>
      <c r="AL9582" s="36">
        <v>115.72</v>
      </c>
      <c r="AM9582" s="33">
        <v>275</v>
      </c>
      <c r="AN9582" s="3">
        <v>1987</v>
      </c>
      <c r="AP9582" s="33"/>
      <c r="AQ9582">
        <v>80415</v>
      </c>
      <c r="AR9582" s="33" t="s">
        <v>1837</v>
      </c>
    </row>
    <row r="9583" spans="1:44" x14ac:dyDescent="0.25">
      <c r="A9583" s="33">
        <v>11473</v>
      </c>
      <c r="B9583" s="33" t="s">
        <v>167</v>
      </c>
      <c r="C9583" s="33">
        <v>180</v>
      </c>
      <c r="D9583" s="1" t="s">
        <v>148</v>
      </c>
      <c r="E9583" s="33"/>
      <c r="F9583" s="33" t="s">
        <v>859</v>
      </c>
      <c r="G9583" s="34"/>
      <c r="H9583" s="33">
        <v>23</v>
      </c>
      <c r="I9583" s="33"/>
      <c r="J9583" s="33"/>
      <c r="K9583" s="37">
        <v>1644</v>
      </c>
      <c r="L9583" s="35"/>
      <c r="M9583" s="33"/>
      <c r="N9583" s="33"/>
      <c r="O9583" s="33">
        <v>78.477999999999994</v>
      </c>
      <c r="P9583" s="33">
        <v>10.944000000000001</v>
      </c>
      <c r="Q9583" s="33">
        <v>9.23</v>
      </c>
      <c r="R9583" s="33">
        <v>9.9770000000000003</v>
      </c>
      <c r="S9583" s="33"/>
      <c r="T9583" s="33"/>
      <c r="U9583" s="33"/>
      <c r="V9583" s="33"/>
      <c r="W9583" s="33"/>
      <c r="Y9583" s="33">
        <v>0.74</v>
      </c>
      <c r="Z9583" s="33"/>
      <c r="AA9583" s="33"/>
      <c r="AB9583" s="33"/>
      <c r="AC9583" s="33">
        <v>1.925</v>
      </c>
      <c r="AD9583" s="33"/>
      <c r="AE9583" s="33"/>
      <c r="AF9583" s="33">
        <v>0</v>
      </c>
      <c r="AG9583" s="33"/>
      <c r="AH9583" s="33"/>
      <c r="AI9583" s="33">
        <v>4.0990000000000002</v>
      </c>
      <c r="AJ9583" s="33" t="s">
        <v>413</v>
      </c>
      <c r="AK9583" s="36">
        <v>28.79</v>
      </c>
      <c r="AL9583" s="36">
        <v>115.72</v>
      </c>
      <c r="AM9583" s="33">
        <v>275</v>
      </c>
      <c r="AN9583" s="3">
        <v>1987</v>
      </c>
      <c r="AP9583" s="33"/>
      <c r="AQ9583">
        <v>80415</v>
      </c>
      <c r="AR9583" s="33" t="s">
        <v>1837</v>
      </c>
    </row>
    <row r="9584" spans="1:44" x14ac:dyDescent="0.25">
      <c r="A9584" s="33">
        <v>11474</v>
      </c>
      <c r="B9584" s="33" t="s">
        <v>167</v>
      </c>
      <c r="C9584" s="33">
        <v>180</v>
      </c>
      <c r="D9584" s="1" t="s">
        <v>148</v>
      </c>
      <c r="E9584" s="33"/>
      <c r="F9584" s="33" t="s">
        <v>859</v>
      </c>
      <c r="G9584" s="34"/>
      <c r="H9584" s="33">
        <v>23</v>
      </c>
      <c r="I9584" s="33"/>
      <c r="J9584" s="33"/>
      <c r="K9584" s="37">
        <v>1900</v>
      </c>
      <c r="L9584" s="35"/>
      <c r="M9584" s="33"/>
      <c r="N9584" s="33"/>
      <c r="O9584" s="33">
        <v>97.551000000000002</v>
      </c>
      <c r="P9584" s="33">
        <v>13.586</v>
      </c>
      <c r="Q9584" s="33">
        <v>10.545000000000002</v>
      </c>
      <c r="R9584" s="33">
        <v>12.327999999999999</v>
      </c>
      <c r="S9584" s="33"/>
      <c r="T9584" s="33"/>
      <c r="U9584" s="33"/>
      <c r="V9584" s="33"/>
      <c r="W9584" s="33"/>
      <c r="Y9584" s="33">
        <v>0.88500000000000001</v>
      </c>
      <c r="Z9584" s="33"/>
      <c r="AA9584" s="33"/>
      <c r="AB9584" s="33"/>
      <c r="AC9584" s="33">
        <v>1.2949999999999999</v>
      </c>
      <c r="AD9584" s="33"/>
      <c r="AE9584" s="33"/>
      <c r="AF9584" s="33">
        <v>0</v>
      </c>
      <c r="AG9584" s="33"/>
      <c r="AH9584" s="33"/>
      <c r="AI9584" s="33">
        <v>4.74</v>
      </c>
      <c r="AJ9584" s="33" t="s">
        <v>413</v>
      </c>
      <c r="AK9584" s="36">
        <v>28.79</v>
      </c>
      <c r="AL9584" s="36">
        <v>115.72</v>
      </c>
      <c r="AM9584" s="33">
        <v>275</v>
      </c>
      <c r="AN9584" s="3">
        <v>1987</v>
      </c>
      <c r="AP9584" s="33"/>
      <c r="AQ9584">
        <v>80415</v>
      </c>
      <c r="AR9584" s="33" t="s">
        <v>1837</v>
      </c>
    </row>
    <row r="9585" spans="1:50" x14ac:dyDescent="0.25">
      <c r="A9585" s="33">
        <v>11475</v>
      </c>
      <c r="B9585" s="33" t="s">
        <v>167</v>
      </c>
      <c r="C9585" s="33">
        <v>180</v>
      </c>
      <c r="D9585" s="1" t="s">
        <v>148</v>
      </c>
      <c r="E9585" s="33"/>
      <c r="F9585" s="33" t="s">
        <v>859</v>
      </c>
      <c r="G9585" s="34"/>
      <c r="H9585" s="33">
        <v>24</v>
      </c>
      <c r="I9585" s="33"/>
      <c r="J9585" s="33"/>
      <c r="K9585" s="37">
        <v>1600</v>
      </c>
      <c r="L9585" s="35"/>
      <c r="M9585" s="33"/>
      <c r="N9585" s="33"/>
      <c r="O9585" s="33">
        <v>114.997</v>
      </c>
      <c r="P9585" s="33">
        <v>16.548999999999999</v>
      </c>
      <c r="Q9585" s="33">
        <v>15.504</v>
      </c>
      <c r="R9585" s="33">
        <v>14.776999999999999</v>
      </c>
      <c r="S9585" s="33"/>
      <c r="T9585" s="33"/>
      <c r="U9585" s="33"/>
      <c r="V9585" s="33"/>
      <c r="W9585" s="33"/>
      <c r="Y9585" s="33">
        <v>1.0549999999999999</v>
      </c>
      <c r="Z9585" s="33"/>
      <c r="AA9585" s="33"/>
      <c r="AB9585" s="33"/>
      <c r="AC9585" s="33">
        <v>1.98</v>
      </c>
      <c r="AD9585" s="33"/>
      <c r="AE9585" s="33"/>
      <c r="AF9585" s="33">
        <v>0</v>
      </c>
      <c r="AG9585" s="33"/>
      <c r="AH9585" s="33"/>
      <c r="AI9585" s="33">
        <v>5.8109999999999999</v>
      </c>
      <c r="AJ9585" s="33" t="s">
        <v>413</v>
      </c>
      <c r="AK9585" s="36">
        <v>28.79</v>
      </c>
      <c r="AL9585" s="36">
        <v>115.72</v>
      </c>
      <c r="AM9585" s="33">
        <v>275</v>
      </c>
      <c r="AN9585" s="3">
        <v>1987</v>
      </c>
      <c r="AP9585" s="33"/>
      <c r="AQ9585">
        <v>80415</v>
      </c>
      <c r="AR9585" s="33" t="s">
        <v>1837</v>
      </c>
    </row>
    <row r="9586" spans="1:50" x14ac:dyDescent="0.25">
      <c r="A9586" s="33">
        <v>11476</v>
      </c>
      <c r="B9586" s="33" t="s">
        <v>167</v>
      </c>
      <c r="C9586" s="33">
        <v>180</v>
      </c>
      <c r="D9586" s="1" t="s">
        <v>148</v>
      </c>
      <c r="E9586" s="33"/>
      <c r="F9586" s="33" t="s">
        <v>859</v>
      </c>
      <c r="G9586" s="34"/>
      <c r="H9586" s="33">
        <v>24</v>
      </c>
      <c r="I9586" s="33"/>
      <c r="J9586" s="33"/>
      <c r="K9586" s="37">
        <v>1800</v>
      </c>
      <c r="L9586" s="35"/>
      <c r="M9586" s="33"/>
      <c r="N9586" s="33"/>
      <c r="O9586" s="33">
        <v>114.399</v>
      </c>
      <c r="P9586" s="33">
        <v>16.786000000000001</v>
      </c>
      <c r="Q9586" s="33">
        <v>15.625</v>
      </c>
      <c r="R9586" s="33">
        <v>15.09</v>
      </c>
      <c r="S9586" s="33"/>
      <c r="T9586" s="33"/>
      <c r="U9586" s="33"/>
      <c r="V9586" s="33"/>
      <c r="W9586" s="33"/>
      <c r="Y9586" s="33">
        <v>0.48499999999999999</v>
      </c>
      <c r="Z9586" s="33"/>
      <c r="AA9586" s="33"/>
      <c r="AB9586" s="33"/>
      <c r="AC9586" s="33">
        <v>0.91</v>
      </c>
      <c r="AD9586" s="33"/>
      <c r="AE9586" s="33"/>
      <c r="AF9586" s="33">
        <v>0</v>
      </c>
      <c r="AG9586" s="33"/>
      <c r="AH9586" s="33"/>
      <c r="AI9586" s="33">
        <v>5.3760000000000003</v>
      </c>
      <c r="AJ9586" s="33" t="s">
        <v>413</v>
      </c>
      <c r="AK9586" s="36">
        <v>28.79</v>
      </c>
      <c r="AL9586" s="36">
        <v>115.72</v>
      </c>
      <c r="AM9586" s="33">
        <v>275</v>
      </c>
      <c r="AN9586" s="3">
        <v>1987</v>
      </c>
      <c r="AP9586" s="33"/>
      <c r="AQ9586">
        <v>80415</v>
      </c>
      <c r="AR9586" s="33" t="s">
        <v>1837</v>
      </c>
    </row>
    <row r="9587" spans="1:50" x14ac:dyDescent="0.25">
      <c r="A9587" s="33">
        <v>11477</v>
      </c>
      <c r="B9587" s="33" t="s">
        <v>167</v>
      </c>
      <c r="C9587" s="33">
        <v>180</v>
      </c>
      <c r="D9587" s="1" t="s">
        <v>148</v>
      </c>
      <c r="E9587" s="33"/>
      <c r="F9587" s="33" t="s">
        <v>859</v>
      </c>
      <c r="G9587" s="34"/>
      <c r="H9587" s="33">
        <v>23</v>
      </c>
      <c r="I9587" s="33"/>
      <c r="J9587" s="33"/>
      <c r="K9587" s="37">
        <v>1600</v>
      </c>
      <c r="L9587" s="35"/>
      <c r="M9587" s="33"/>
      <c r="N9587" s="33"/>
      <c r="O9587" s="33">
        <v>82.308000000000007</v>
      </c>
      <c r="P9587" s="33">
        <v>12.122999999999999</v>
      </c>
      <c r="Q9587" s="33">
        <v>9.7639999999999993</v>
      </c>
      <c r="R9587" s="33">
        <v>11.045999999999999</v>
      </c>
      <c r="S9587" s="33"/>
      <c r="T9587" s="33"/>
      <c r="U9587" s="33"/>
      <c r="V9587" s="33"/>
      <c r="W9587" s="33"/>
      <c r="Y9587" s="33">
        <v>2.2559999999999998</v>
      </c>
      <c r="Z9587" s="33"/>
      <c r="AA9587" s="33"/>
      <c r="AB9587" s="33"/>
      <c r="AC9587" s="33">
        <v>2.5510000000000002</v>
      </c>
      <c r="AD9587" s="33"/>
      <c r="AE9587" s="33"/>
      <c r="AF9587" s="33">
        <v>0</v>
      </c>
      <c r="AG9587" s="33"/>
      <c r="AH9587" s="33"/>
      <c r="AI9587" s="33">
        <v>4.8600000000000003</v>
      </c>
      <c r="AJ9587" s="33" t="s">
        <v>413</v>
      </c>
      <c r="AK9587" s="36">
        <v>28.79</v>
      </c>
      <c r="AL9587" s="36">
        <v>115.72</v>
      </c>
      <c r="AM9587" s="33">
        <v>275</v>
      </c>
      <c r="AN9587" s="3">
        <v>1987</v>
      </c>
      <c r="AP9587" s="33"/>
      <c r="AQ9587">
        <v>80415</v>
      </c>
      <c r="AR9587" s="33" t="s">
        <v>1837</v>
      </c>
    </row>
    <row r="9588" spans="1:50" x14ac:dyDescent="0.25">
      <c r="A9588" s="33">
        <v>11478</v>
      </c>
      <c r="B9588" s="33" t="s">
        <v>167</v>
      </c>
      <c r="C9588" s="33">
        <v>180</v>
      </c>
      <c r="D9588" s="1" t="s">
        <v>148</v>
      </c>
      <c r="E9588" s="33"/>
      <c r="F9588" s="33" t="s">
        <v>859</v>
      </c>
      <c r="G9588" s="34"/>
      <c r="H9588" s="33">
        <v>23</v>
      </c>
      <c r="I9588" s="33"/>
      <c r="J9588" s="33"/>
      <c r="K9588" s="37">
        <v>1975</v>
      </c>
      <c r="L9588" s="35"/>
      <c r="M9588" s="33"/>
      <c r="N9588" s="33"/>
      <c r="O9588" s="33">
        <v>106.875</v>
      </c>
      <c r="P9588" s="33">
        <v>15.727</v>
      </c>
      <c r="Q9588" s="33">
        <v>12.575000000000001</v>
      </c>
      <c r="R9588" s="33">
        <v>14.284000000000001</v>
      </c>
      <c r="S9588" s="33"/>
      <c r="T9588" s="33"/>
      <c r="U9588" s="33"/>
      <c r="V9588" s="33"/>
      <c r="W9588" s="33"/>
      <c r="Y9588" s="33">
        <v>0.78</v>
      </c>
      <c r="Z9588" s="33"/>
      <c r="AA9588" s="33"/>
      <c r="AB9588" s="33"/>
      <c r="AC9588" s="33">
        <v>1.1599999999999999</v>
      </c>
      <c r="AD9588" s="33"/>
      <c r="AE9588" s="33"/>
      <c r="AF9588" s="33">
        <v>0</v>
      </c>
      <c r="AG9588" s="33"/>
      <c r="AH9588" s="33"/>
      <c r="AI9588" s="33">
        <v>6.5960000000000001</v>
      </c>
      <c r="AJ9588" s="33" t="s">
        <v>413</v>
      </c>
      <c r="AK9588" s="36">
        <v>28.79</v>
      </c>
      <c r="AL9588" s="36">
        <v>115.72</v>
      </c>
      <c r="AM9588" s="33">
        <v>275</v>
      </c>
      <c r="AN9588" s="3">
        <v>1987</v>
      </c>
      <c r="AP9588" s="33"/>
      <c r="AQ9588">
        <v>80415</v>
      </c>
      <c r="AR9588" s="33" t="s">
        <v>1837</v>
      </c>
    </row>
    <row r="9589" spans="1:50" x14ac:dyDescent="0.25">
      <c r="A9589" s="33">
        <v>11479</v>
      </c>
      <c r="B9589" s="33" t="s">
        <v>167</v>
      </c>
      <c r="C9589" s="33">
        <v>180</v>
      </c>
      <c r="D9589" s="1" t="s">
        <v>148</v>
      </c>
      <c r="E9589" s="33"/>
      <c r="F9589" s="33" t="s">
        <v>859</v>
      </c>
      <c r="G9589" s="34"/>
      <c r="H9589" s="33">
        <v>24</v>
      </c>
      <c r="I9589" s="33"/>
      <c r="J9589" s="33"/>
      <c r="K9589" s="37">
        <v>1700</v>
      </c>
      <c r="L9589" s="35"/>
      <c r="M9589" s="33"/>
      <c r="N9589" s="33"/>
      <c r="O9589" s="33">
        <v>155.51400000000001</v>
      </c>
      <c r="P9589" s="33">
        <v>20.882999999999999</v>
      </c>
      <c r="Q9589" s="33">
        <v>14.985000000000001</v>
      </c>
      <c r="R9589" s="33">
        <v>14.289</v>
      </c>
      <c r="S9589" s="33"/>
      <c r="T9589" s="33"/>
      <c r="U9589" s="33"/>
      <c r="V9589" s="33"/>
      <c r="W9589" s="33"/>
      <c r="Y9589" s="33">
        <v>1.5249999999999999</v>
      </c>
      <c r="Z9589" s="33"/>
      <c r="AA9589" s="33"/>
      <c r="AB9589" s="33"/>
      <c r="AC9589" s="33">
        <v>1.895</v>
      </c>
      <c r="AD9589" s="33"/>
      <c r="AE9589" s="33"/>
      <c r="AF9589" s="33">
        <v>0</v>
      </c>
      <c r="AG9589" s="33"/>
      <c r="AH9589" s="33"/>
      <c r="AI9589" s="33">
        <v>7.1520000000000001</v>
      </c>
      <c r="AJ9589" s="33" t="s">
        <v>413</v>
      </c>
      <c r="AK9589" s="36">
        <v>28.79</v>
      </c>
      <c r="AL9589" s="36">
        <v>115.72</v>
      </c>
      <c r="AM9589" s="33">
        <v>275</v>
      </c>
      <c r="AN9589" s="3">
        <v>1987</v>
      </c>
      <c r="AP9589" s="33"/>
      <c r="AQ9589">
        <v>80415</v>
      </c>
      <c r="AR9589" s="33" t="s">
        <v>1837</v>
      </c>
    </row>
    <row r="9590" spans="1:50" x14ac:dyDescent="0.25">
      <c r="A9590" s="33">
        <v>11480</v>
      </c>
      <c r="B9590" s="33" t="s">
        <v>167</v>
      </c>
      <c r="C9590" s="33">
        <v>180</v>
      </c>
      <c r="D9590" s="1" t="s">
        <v>148</v>
      </c>
      <c r="E9590" s="33"/>
      <c r="F9590" s="33" t="s">
        <v>859</v>
      </c>
      <c r="G9590" s="34"/>
      <c r="H9590" s="33">
        <v>23</v>
      </c>
      <c r="I9590" s="33"/>
      <c r="J9590" s="33"/>
      <c r="K9590" s="37">
        <v>1667</v>
      </c>
      <c r="L9590" s="35"/>
      <c r="M9590" s="33"/>
      <c r="N9590" s="33"/>
      <c r="O9590" s="33">
        <v>82.451999999999998</v>
      </c>
      <c r="P9590" s="33">
        <v>12.53</v>
      </c>
      <c r="Q9590" s="33">
        <v>8.2140000000000004</v>
      </c>
      <c r="R9590" s="33">
        <v>6.1639999999999997</v>
      </c>
      <c r="S9590" s="33"/>
      <c r="T9590" s="33"/>
      <c r="U9590" s="33"/>
      <c r="V9590" s="33"/>
      <c r="W9590" s="33"/>
      <c r="Y9590" s="33">
        <v>4.306</v>
      </c>
      <c r="Z9590" s="33"/>
      <c r="AA9590" s="33"/>
      <c r="AB9590" s="33"/>
      <c r="AC9590" s="33">
        <v>2.8</v>
      </c>
      <c r="AD9590" s="33"/>
      <c r="AE9590" s="33"/>
      <c r="AF9590" s="33">
        <v>0</v>
      </c>
      <c r="AG9590" s="33"/>
      <c r="AH9590" s="33"/>
      <c r="AI9590" s="33">
        <v>3.6659999999999999</v>
      </c>
      <c r="AJ9590" s="33" t="s">
        <v>413</v>
      </c>
      <c r="AK9590" s="36">
        <v>28.79</v>
      </c>
      <c r="AL9590" s="36">
        <v>115.72</v>
      </c>
      <c r="AM9590" s="33">
        <v>275</v>
      </c>
      <c r="AN9590" s="3">
        <v>1987</v>
      </c>
      <c r="AP9590" s="33"/>
      <c r="AQ9590">
        <v>80415</v>
      </c>
      <c r="AR9590" s="33" t="s">
        <v>1837</v>
      </c>
    </row>
    <row r="9591" spans="1:50" x14ac:dyDescent="0.25">
      <c r="A9591" s="33">
        <v>11481</v>
      </c>
      <c r="B9591" s="33" t="s">
        <v>934</v>
      </c>
      <c r="C9591" s="33">
        <v>180</v>
      </c>
      <c r="D9591" s="1" t="s">
        <v>149</v>
      </c>
      <c r="E9591" s="33"/>
      <c r="F9591" s="33" t="s">
        <v>859</v>
      </c>
      <c r="G9591" s="34"/>
      <c r="H9591" s="33">
        <v>5</v>
      </c>
      <c r="I9591" s="33"/>
      <c r="J9591" s="33"/>
      <c r="K9591" s="37">
        <v>12000</v>
      </c>
      <c r="L9591" s="35"/>
      <c r="M9591" s="33"/>
      <c r="N9591" s="33"/>
      <c r="O9591" s="33">
        <v>10.553000000000001</v>
      </c>
      <c r="P9591" s="33"/>
      <c r="Q9591" s="33">
        <v>3.069</v>
      </c>
      <c r="R9591" s="33">
        <v>2.702</v>
      </c>
      <c r="S9591" s="33"/>
      <c r="T9591" s="33"/>
      <c r="U9591" s="33"/>
      <c r="V9591" s="33"/>
      <c r="W9591" s="33"/>
      <c r="Y9591" s="33"/>
      <c r="Z9591" s="33"/>
      <c r="AA9591" s="33"/>
      <c r="AB9591" s="33"/>
      <c r="AC9591" s="33"/>
      <c r="AD9591" s="33"/>
      <c r="AE9591" s="33"/>
      <c r="AF9591" s="33"/>
      <c r="AG9591" s="33"/>
      <c r="AH9591" s="33"/>
      <c r="AI9591" s="33"/>
      <c r="AJ9591" s="33" t="s">
        <v>413</v>
      </c>
      <c r="AK9591" s="36">
        <v>31.27</v>
      </c>
      <c r="AL9591" s="36">
        <v>105.47</v>
      </c>
      <c r="AM9591" s="33">
        <v>500</v>
      </c>
      <c r="AN9591" s="37">
        <v>1994</v>
      </c>
      <c r="AP9591" s="33"/>
      <c r="AQ9591">
        <v>80437</v>
      </c>
      <c r="AR9591" s="33" t="s">
        <v>1838</v>
      </c>
    </row>
    <row r="9592" spans="1:50" x14ac:dyDescent="0.25">
      <c r="A9592" s="33">
        <v>11482</v>
      </c>
      <c r="B9592" s="33" t="s">
        <v>934</v>
      </c>
      <c r="C9592" s="33">
        <v>180</v>
      </c>
      <c r="D9592" s="1" t="s">
        <v>149</v>
      </c>
      <c r="E9592" s="33"/>
      <c r="F9592" s="33" t="s">
        <v>859</v>
      </c>
      <c r="G9592" s="34"/>
      <c r="H9592" s="33">
        <v>6</v>
      </c>
      <c r="I9592" s="33"/>
      <c r="J9592" s="33"/>
      <c r="K9592" s="37">
        <v>12200</v>
      </c>
      <c r="L9592" s="35"/>
      <c r="M9592" s="33"/>
      <c r="N9592" s="33"/>
      <c r="O9592" s="33">
        <v>10.058999999999999</v>
      </c>
      <c r="P9592" s="33"/>
      <c r="Q9592" s="33">
        <v>3.2189999999999999</v>
      </c>
      <c r="R9592" s="33">
        <v>3.246</v>
      </c>
      <c r="S9592" s="33"/>
      <c r="T9592" s="33"/>
      <c r="U9592" s="33"/>
      <c r="V9592" s="33"/>
      <c r="W9592" s="33"/>
      <c r="Y9592" s="33"/>
      <c r="Z9592" s="33"/>
      <c r="AA9592" s="33"/>
      <c r="AB9592" s="33"/>
      <c r="AC9592" s="33"/>
      <c r="AD9592" s="33"/>
      <c r="AE9592" s="33"/>
      <c r="AF9592" s="33"/>
      <c r="AG9592" s="33"/>
      <c r="AH9592" s="33"/>
      <c r="AI9592" s="33"/>
      <c r="AJ9592" s="33" t="s">
        <v>413</v>
      </c>
      <c r="AK9592" s="36">
        <v>31.27</v>
      </c>
      <c r="AL9592" s="36">
        <v>105.47</v>
      </c>
      <c r="AM9592" s="33">
        <v>500</v>
      </c>
      <c r="AN9592" s="37">
        <v>1994</v>
      </c>
      <c r="AP9592" s="33"/>
      <c r="AQ9592">
        <v>80437</v>
      </c>
      <c r="AR9592" s="33" t="s">
        <v>1838</v>
      </c>
    </row>
    <row r="9593" spans="1:50" x14ac:dyDescent="0.25">
      <c r="A9593" s="33">
        <v>11483</v>
      </c>
      <c r="B9593" s="33" t="s">
        <v>934</v>
      </c>
      <c r="C9593" s="33">
        <v>180</v>
      </c>
      <c r="D9593" s="1" t="s">
        <v>149</v>
      </c>
      <c r="E9593" s="33"/>
      <c r="F9593" s="33" t="s">
        <v>859</v>
      </c>
      <c r="G9593" s="34"/>
      <c r="H9593" s="33">
        <v>7</v>
      </c>
      <c r="I9593" s="33"/>
      <c r="J9593" s="33"/>
      <c r="K9593" s="37">
        <v>8900</v>
      </c>
      <c r="L9593" s="35"/>
      <c r="M9593" s="33"/>
      <c r="N9593" s="33"/>
      <c r="O9593" s="33">
        <v>13.244</v>
      </c>
      <c r="P9593" s="33"/>
      <c r="Q9593" s="33">
        <v>4.0529999999999999</v>
      </c>
      <c r="R9593" s="33">
        <v>3.766</v>
      </c>
      <c r="S9593" s="33"/>
      <c r="T9593" s="33"/>
      <c r="U9593" s="33"/>
      <c r="V9593" s="33"/>
      <c r="W9593" s="33"/>
      <c r="Y9593" s="33"/>
      <c r="Z9593" s="33"/>
      <c r="AA9593" s="33"/>
      <c r="AB9593" s="33"/>
      <c r="AC9593" s="33"/>
      <c r="AD9593" s="33"/>
      <c r="AE9593" s="33"/>
      <c r="AF9593" s="33"/>
      <c r="AG9593" s="33"/>
      <c r="AH9593" s="33"/>
      <c r="AI9593" s="33"/>
      <c r="AJ9593" s="33" t="s">
        <v>413</v>
      </c>
      <c r="AK9593" s="36">
        <v>31.27</v>
      </c>
      <c r="AL9593" s="36">
        <v>105.47</v>
      </c>
      <c r="AM9593" s="33">
        <v>500</v>
      </c>
      <c r="AN9593" s="37">
        <v>1994</v>
      </c>
      <c r="AP9593" s="33"/>
      <c r="AQ9593">
        <v>80437</v>
      </c>
      <c r="AR9593" s="33" t="s">
        <v>1838</v>
      </c>
    </row>
    <row r="9594" spans="1:50" x14ac:dyDescent="0.25">
      <c r="A9594" s="33">
        <v>11484</v>
      </c>
      <c r="B9594" s="33" t="s">
        <v>934</v>
      </c>
      <c r="C9594" s="33">
        <v>180</v>
      </c>
      <c r="D9594" s="1" t="s">
        <v>149</v>
      </c>
      <c r="E9594" s="33"/>
      <c r="F9594" s="33" t="s">
        <v>859</v>
      </c>
      <c r="G9594" s="34"/>
      <c r="H9594" s="33">
        <v>9</v>
      </c>
      <c r="I9594" s="33"/>
      <c r="J9594" s="33"/>
      <c r="K9594" s="37">
        <v>8100</v>
      </c>
      <c r="L9594" s="35"/>
      <c r="M9594" s="33"/>
      <c r="N9594" s="33"/>
      <c r="O9594" s="33">
        <v>17.367000000000001</v>
      </c>
      <c r="P9594" s="33"/>
      <c r="Q9594" s="33">
        <v>4.9169999999999998</v>
      </c>
      <c r="R9594" s="33">
        <v>4.1509999999999998</v>
      </c>
      <c r="S9594" s="33"/>
      <c r="T9594" s="33"/>
      <c r="U9594" s="33"/>
      <c r="V9594" s="33"/>
      <c r="W9594" s="33"/>
      <c r="Y9594" s="33"/>
      <c r="Z9594" s="33"/>
      <c r="AA9594" s="33"/>
      <c r="AB9594" s="33"/>
      <c r="AC9594" s="33"/>
      <c r="AD9594" s="33"/>
      <c r="AE9594" s="33"/>
      <c r="AF9594" s="33"/>
      <c r="AG9594" s="33"/>
      <c r="AH9594" s="33"/>
      <c r="AI9594" s="33"/>
      <c r="AJ9594" s="33" t="s">
        <v>413</v>
      </c>
      <c r="AK9594" s="36">
        <v>31.27</v>
      </c>
      <c r="AL9594" s="36">
        <v>105.47</v>
      </c>
      <c r="AM9594" s="33">
        <v>500</v>
      </c>
      <c r="AN9594" s="37">
        <v>1994</v>
      </c>
      <c r="AP9594" s="33"/>
      <c r="AQ9594">
        <v>80437</v>
      </c>
      <c r="AR9594" s="33" t="s">
        <v>1838</v>
      </c>
    </row>
    <row r="9595" spans="1:50" x14ac:dyDescent="0.25">
      <c r="A9595" s="33">
        <v>11485</v>
      </c>
      <c r="B9595" s="33" t="s">
        <v>934</v>
      </c>
      <c r="C9595" s="33">
        <v>180</v>
      </c>
      <c r="D9595" s="1" t="s">
        <v>149</v>
      </c>
      <c r="E9595" s="33"/>
      <c r="F9595" s="33" t="s">
        <v>859</v>
      </c>
      <c r="G9595" s="34"/>
      <c r="H9595" s="33">
        <v>10</v>
      </c>
      <c r="I9595" s="33"/>
      <c r="J9595" s="33"/>
      <c r="K9595" s="37">
        <v>8100</v>
      </c>
      <c r="L9595" s="35"/>
      <c r="M9595" s="33"/>
      <c r="N9595" s="33"/>
      <c r="O9595" s="33">
        <v>32.332000000000001</v>
      </c>
      <c r="P9595" s="33"/>
      <c r="Q9595" s="33">
        <v>8.9359999999999999</v>
      </c>
      <c r="R9595" s="33">
        <v>8.2639999999999993</v>
      </c>
      <c r="S9595" s="33"/>
      <c r="T9595" s="33"/>
      <c r="U9595" s="33"/>
      <c r="V9595" s="33"/>
      <c r="W9595" s="33"/>
      <c r="Y9595" s="33"/>
      <c r="Z9595" s="33"/>
      <c r="AA9595" s="33"/>
      <c r="AB9595" s="33"/>
      <c r="AC9595" s="33"/>
      <c r="AD9595" s="33"/>
      <c r="AE9595" s="33"/>
      <c r="AF9595" s="33"/>
      <c r="AG9595" s="33"/>
      <c r="AH9595" s="33"/>
      <c r="AI9595" s="33"/>
      <c r="AJ9595" s="33" t="s">
        <v>413</v>
      </c>
      <c r="AK9595" s="36">
        <v>31.27</v>
      </c>
      <c r="AL9595" s="36">
        <v>105.47</v>
      </c>
      <c r="AM9595" s="33">
        <v>500</v>
      </c>
      <c r="AN9595" s="37">
        <v>1994</v>
      </c>
      <c r="AP9595" s="33"/>
      <c r="AQ9595">
        <v>80437</v>
      </c>
      <c r="AR9595" s="33" t="s">
        <v>1838</v>
      </c>
    </row>
    <row r="9596" spans="1:50" x14ac:dyDescent="0.25">
      <c r="A9596" s="33">
        <v>11486</v>
      </c>
      <c r="B9596" s="33" t="s">
        <v>934</v>
      </c>
      <c r="C9596" s="33">
        <v>180</v>
      </c>
      <c r="D9596" s="1" t="s">
        <v>149</v>
      </c>
      <c r="E9596" s="33"/>
      <c r="F9596" s="33" t="s">
        <v>859</v>
      </c>
      <c r="G9596" s="34"/>
      <c r="H9596" s="33">
        <v>12</v>
      </c>
      <c r="I9596" s="33"/>
      <c r="J9596" s="33"/>
      <c r="K9596" s="37">
        <v>6700</v>
      </c>
      <c r="L9596" s="35"/>
      <c r="M9596" s="33"/>
      <c r="N9596" s="33"/>
      <c r="O9596" s="33">
        <v>46.154000000000003</v>
      </c>
      <c r="P9596" s="33"/>
      <c r="Q9596" s="33">
        <v>11.590000000000002</v>
      </c>
      <c r="R9596" s="33">
        <v>10.651999999999999</v>
      </c>
      <c r="S9596" s="33"/>
      <c r="T9596" s="33"/>
      <c r="U9596" s="33"/>
      <c r="V9596" s="33"/>
      <c r="W9596" s="33"/>
      <c r="Y9596" s="33"/>
      <c r="Z9596" s="33"/>
      <c r="AA9596" s="33"/>
      <c r="AB9596" s="33"/>
      <c r="AC9596" s="33"/>
      <c r="AD9596" s="33"/>
      <c r="AE9596" s="33"/>
      <c r="AF9596" s="33"/>
      <c r="AG9596" s="33"/>
      <c r="AH9596" s="33"/>
      <c r="AI9596" s="33"/>
      <c r="AJ9596" s="33" t="s">
        <v>413</v>
      </c>
      <c r="AK9596" s="36">
        <v>31.27</v>
      </c>
      <c r="AL9596" s="36">
        <v>105.47</v>
      </c>
      <c r="AM9596" s="33">
        <v>500</v>
      </c>
      <c r="AN9596" s="37">
        <v>1994</v>
      </c>
      <c r="AP9596" s="33"/>
      <c r="AQ9596">
        <v>80437</v>
      </c>
      <c r="AR9596" s="33" t="s">
        <v>1838</v>
      </c>
    </row>
    <row r="9597" spans="1:50" x14ac:dyDescent="0.25">
      <c r="A9597" s="33">
        <v>11487</v>
      </c>
      <c r="B9597" s="33" t="s">
        <v>934</v>
      </c>
      <c r="C9597" s="33">
        <v>180</v>
      </c>
      <c r="D9597" s="1" t="s">
        <v>149</v>
      </c>
      <c r="E9597" s="33"/>
      <c r="F9597" s="33" t="s">
        <v>859</v>
      </c>
      <c r="G9597" s="34"/>
      <c r="H9597" s="33">
        <v>14</v>
      </c>
      <c r="I9597" s="33"/>
      <c r="J9597" s="33"/>
      <c r="K9597" s="37">
        <v>4700</v>
      </c>
      <c r="L9597" s="35"/>
      <c r="M9597" s="33"/>
      <c r="N9597" s="33"/>
      <c r="O9597" s="33">
        <v>58.747999999999998</v>
      </c>
      <c r="P9597" s="33"/>
      <c r="Q9597" s="33">
        <v>14.106999999999999</v>
      </c>
      <c r="R9597" s="33">
        <v>11.895</v>
      </c>
      <c r="S9597" s="33"/>
      <c r="T9597" s="33"/>
      <c r="U9597" s="33"/>
      <c r="V9597" s="33"/>
      <c r="W9597" s="33"/>
      <c r="Y9597" s="33"/>
      <c r="Z9597" s="33"/>
      <c r="AA9597" s="33"/>
      <c r="AB9597" s="33"/>
      <c r="AC9597" s="33"/>
      <c r="AD9597" s="33"/>
      <c r="AE9597" s="33"/>
      <c r="AF9597" s="33"/>
      <c r="AG9597" s="33"/>
      <c r="AH9597" s="33"/>
      <c r="AI9597" s="33"/>
      <c r="AJ9597" s="33" t="s">
        <v>413</v>
      </c>
      <c r="AK9597" s="36">
        <v>31.27</v>
      </c>
      <c r="AL9597" s="36">
        <v>105.47</v>
      </c>
      <c r="AM9597" s="33">
        <v>500</v>
      </c>
      <c r="AN9597" s="37">
        <v>1994</v>
      </c>
      <c r="AP9597" s="33"/>
      <c r="AQ9597">
        <v>80437</v>
      </c>
      <c r="AR9597" s="33" t="s">
        <v>1838</v>
      </c>
      <c r="AX9597" s="33"/>
    </row>
    <row r="9598" spans="1:50" x14ac:dyDescent="0.25">
      <c r="A9598" s="33">
        <v>11488</v>
      </c>
      <c r="B9598" s="33" t="s">
        <v>934</v>
      </c>
      <c r="C9598" s="33">
        <v>180</v>
      </c>
      <c r="D9598" s="1" t="s">
        <v>149</v>
      </c>
      <c r="E9598" s="33"/>
      <c r="F9598" s="33" t="s">
        <v>859</v>
      </c>
      <c r="G9598" s="34"/>
      <c r="H9598" s="33">
        <v>18</v>
      </c>
      <c r="I9598" s="33"/>
      <c r="J9598" s="33"/>
      <c r="K9598" s="37">
        <v>4100</v>
      </c>
      <c r="L9598" s="35"/>
      <c r="M9598" s="33"/>
      <c r="N9598" s="33"/>
      <c r="O9598" s="33">
        <v>83.247</v>
      </c>
      <c r="P9598" s="33"/>
      <c r="Q9598" s="33">
        <v>20.14</v>
      </c>
      <c r="R9598" s="33">
        <v>16.984000000000002</v>
      </c>
      <c r="S9598" s="33"/>
      <c r="T9598" s="33"/>
      <c r="U9598" s="33"/>
      <c r="V9598" s="33"/>
      <c r="W9598" s="33"/>
      <c r="Y9598" s="33"/>
      <c r="Z9598" s="33"/>
      <c r="AA9598" s="33"/>
      <c r="AB9598" s="33"/>
      <c r="AC9598" s="33"/>
      <c r="AD9598" s="33"/>
      <c r="AE9598" s="33"/>
      <c r="AF9598" s="33"/>
      <c r="AG9598" s="33"/>
      <c r="AH9598" s="33"/>
      <c r="AI9598" s="33"/>
      <c r="AJ9598" s="33" t="s">
        <v>413</v>
      </c>
      <c r="AK9598" s="36">
        <v>31.27</v>
      </c>
      <c r="AL9598" s="36">
        <v>105.47</v>
      </c>
      <c r="AM9598" s="33">
        <v>500</v>
      </c>
      <c r="AN9598" s="37">
        <v>1994</v>
      </c>
      <c r="AP9598" s="33"/>
      <c r="AQ9598">
        <v>80437</v>
      </c>
      <c r="AR9598" s="33" t="s">
        <v>1838</v>
      </c>
    </row>
    <row r="9599" spans="1:50" x14ac:dyDescent="0.25">
      <c r="A9599" s="33">
        <v>11489</v>
      </c>
      <c r="B9599" s="33" t="s">
        <v>934</v>
      </c>
      <c r="C9599" s="33">
        <v>180</v>
      </c>
      <c r="D9599" s="1" t="s">
        <v>149</v>
      </c>
      <c r="E9599" s="33"/>
      <c r="F9599" s="33" t="s">
        <v>859</v>
      </c>
      <c r="G9599" s="34"/>
      <c r="H9599" s="33">
        <v>16</v>
      </c>
      <c r="I9599" s="33">
        <v>8.81</v>
      </c>
      <c r="J9599" s="33">
        <v>7.66</v>
      </c>
      <c r="K9599" s="37">
        <v>4700</v>
      </c>
      <c r="L9599" s="35"/>
      <c r="M9599" s="33"/>
      <c r="N9599" s="33">
        <v>91.783000000000001</v>
      </c>
      <c r="O9599" s="33">
        <v>62.506999999999998</v>
      </c>
      <c r="P9599" s="33"/>
      <c r="Q9599" s="33">
        <v>15.277000000000001</v>
      </c>
      <c r="R9599" s="33">
        <v>12.933</v>
      </c>
      <c r="S9599" s="33"/>
      <c r="T9599" s="33"/>
      <c r="U9599" s="33"/>
      <c r="V9599" s="33"/>
      <c r="W9599" s="33"/>
      <c r="Y9599" s="33"/>
      <c r="Z9599" s="33"/>
      <c r="AA9599" s="33"/>
      <c r="AB9599" s="33"/>
      <c r="AC9599" s="33"/>
      <c r="AD9599" s="33"/>
      <c r="AE9599" s="33"/>
      <c r="AF9599" s="33"/>
      <c r="AG9599" s="33"/>
      <c r="AH9599" s="33"/>
      <c r="AI9599" s="33"/>
      <c r="AJ9599" s="33" t="s">
        <v>413</v>
      </c>
      <c r="AK9599" s="36">
        <v>31.27</v>
      </c>
      <c r="AL9599" s="36">
        <v>105.47</v>
      </c>
      <c r="AM9599" s="33">
        <v>500</v>
      </c>
      <c r="AN9599" s="37">
        <v>1994</v>
      </c>
      <c r="AP9599" s="33"/>
      <c r="AQ9599">
        <v>80437</v>
      </c>
      <c r="AR9599" s="33" t="s">
        <v>1839</v>
      </c>
    </row>
    <row r="9600" spans="1:50" x14ac:dyDescent="0.25">
      <c r="A9600" s="33">
        <v>11490</v>
      </c>
      <c r="B9600" s="33" t="s">
        <v>988</v>
      </c>
      <c r="C9600" s="33">
        <v>180</v>
      </c>
      <c r="D9600" s="33"/>
      <c r="E9600" s="33"/>
      <c r="F9600" s="33" t="s">
        <v>859</v>
      </c>
      <c r="G9600" s="34"/>
      <c r="H9600" s="33">
        <v>33</v>
      </c>
      <c r="I9600" s="33">
        <v>5.8</v>
      </c>
      <c r="J9600" s="33">
        <v>9.9</v>
      </c>
      <c r="K9600" s="37">
        <v>1750</v>
      </c>
      <c r="L9600" s="35"/>
      <c r="M9600" s="33"/>
      <c r="N9600" s="33">
        <v>43.155000000000001</v>
      </c>
      <c r="O9600" s="33">
        <v>19.18</v>
      </c>
      <c r="P9600" s="33"/>
      <c r="Q9600" s="33">
        <v>14.215</v>
      </c>
      <c r="R9600" s="33">
        <v>8.9710000000000001</v>
      </c>
      <c r="S9600" s="33"/>
      <c r="T9600" s="33"/>
      <c r="U9600" s="33"/>
      <c r="V9600" s="33"/>
      <c r="W9600" s="33"/>
      <c r="Y9600" s="33"/>
      <c r="Z9600" s="33">
        <v>2.2000000000000002</v>
      </c>
      <c r="AA9600" s="33"/>
      <c r="AB9600" s="33">
        <v>0.55000000000000004</v>
      </c>
      <c r="AC9600" s="33"/>
      <c r="AD9600" s="33"/>
      <c r="AE9600" s="33"/>
      <c r="AF9600" s="33">
        <v>0</v>
      </c>
      <c r="AG9600" s="33"/>
      <c r="AH9600" s="33"/>
      <c r="AI9600" s="33">
        <v>6.65</v>
      </c>
      <c r="AJ9600" s="33" t="s">
        <v>413</v>
      </c>
      <c r="AK9600" s="36">
        <v>40.01</v>
      </c>
      <c r="AL9600" s="36">
        <v>116.21</v>
      </c>
      <c r="AM9600" s="33">
        <v>375</v>
      </c>
      <c r="AN9600" s="37">
        <v>1995</v>
      </c>
      <c r="AP9600" s="33"/>
      <c r="AQ9600">
        <v>80424</v>
      </c>
      <c r="AR9600" s="33" t="s">
        <v>1840</v>
      </c>
    </row>
    <row r="9601" spans="1:50" x14ac:dyDescent="0.25">
      <c r="A9601" s="33">
        <v>11491</v>
      </c>
      <c r="B9601" s="33" t="s">
        <v>988</v>
      </c>
      <c r="C9601" s="33">
        <v>180</v>
      </c>
      <c r="D9601" s="33"/>
      <c r="E9601" s="33"/>
      <c r="F9601" s="33" t="s">
        <v>859</v>
      </c>
      <c r="G9601" s="34"/>
      <c r="H9601" s="33">
        <v>44</v>
      </c>
      <c r="I9601" s="33">
        <v>8.3000000000000007</v>
      </c>
      <c r="J9601" s="33">
        <v>11.48</v>
      </c>
      <c r="K9601" s="37">
        <v>1440</v>
      </c>
      <c r="L9601" s="35"/>
      <c r="M9601" s="33"/>
      <c r="N9601" s="33">
        <v>68.331000000000003</v>
      </c>
      <c r="O9601" s="33">
        <v>33.152999999999999</v>
      </c>
      <c r="P9601" s="33"/>
      <c r="Q9601" s="33">
        <v>11.496</v>
      </c>
      <c r="R9601" s="33">
        <v>6.516</v>
      </c>
      <c r="S9601" s="33"/>
      <c r="T9601" s="33"/>
      <c r="U9601" s="33"/>
      <c r="V9601" s="33"/>
      <c r="W9601" s="33"/>
      <c r="Y9601" s="33"/>
      <c r="Z9601" s="33">
        <v>1.47</v>
      </c>
      <c r="AA9601" s="33"/>
      <c r="AB9601" s="33">
        <v>0.97</v>
      </c>
      <c r="AC9601" s="33"/>
      <c r="AD9601" s="33"/>
      <c r="AE9601" s="33"/>
      <c r="AF9601" s="33">
        <v>0</v>
      </c>
      <c r="AG9601" s="33"/>
      <c r="AH9601" s="33"/>
      <c r="AI9601" s="33">
        <v>7.34</v>
      </c>
      <c r="AJ9601" s="33" t="s">
        <v>413</v>
      </c>
      <c r="AK9601" s="36">
        <v>40.01</v>
      </c>
      <c r="AL9601" s="36">
        <v>116.21</v>
      </c>
      <c r="AM9601" s="33">
        <v>375</v>
      </c>
      <c r="AN9601" s="37">
        <v>1995</v>
      </c>
      <c r="AP9601" s="33"/>
      <c r="AQ9601">
        <v>80424</v>
      </c>
      <c r="AR9601" s="33" t="s">
        <v>1840</v>
      </c>
    </row>
    <row r="9602" spans="1:50" x14ac:dyDescent="0.25">
      <c r="A9602" s="33">
        <v>11492</v>
      </c>
      <c r="B9602" s="33" t="s">
        <v>988</v>
      </c>
      <c r="C9602" s="33">
        <v>180</v>
      </c>
      <c r="D9602" s="33"/>
      <c r="E9602" s="33"/>
      <c r="F9602" s="33" t="s">
        <v>859</v>
      </c>
      <c r="G9602" s="34"/>
      <c r="H9602" s="33">
        <v>44</v>
      </c>
      <c r="I9602" s="33">
        <v>8.5</v>
      </c>
      <c r="J9602" s="33">
        <v>13.2</v>
      </c>
      <c r="K9602" s="37">
        <v>1025</v>
      </c>
      <c r="L9602" s="35"/>
      <c r="M9602" s="33"/>
      <c r="N9602" s="33">
        <v>65.853999999999999</v>
      </c>
      <c r="O9602" s="33">
        <v>28.943999999999999</v>
      </c>
      <c r="P9602" s="33"/>
      <c r="Q9602" s="33">
        <v>15.677</v>
      </c>
      <c r="R9602" s="33">
        <v>11.234999999999999</v>
      </c>
      <c r="S9602" s="33"/>
      <c r="T9602" s="33"/>
      <c r="U9602" s="33"/>
      <c r="V9602" s="33"/>
      <c r="W9602" s="33"/>
      <c r="Y9602" s="33"/>
      <c r="Z9602" s="33">
        <v>1.81</v>
      </c>
      <c r="AA9602" s="33"/>
      <c r="AB9602" s="33">
        <v>0.76</v>
      </c>
      <c r="AC9602" s="33"/>
      <c r="AD9602" s="33"/>
      <c r="AE9602" s="33"/>
      <c r="AF9602" s="33">
        <v>0</v>
      </c>
      <c r="AG9602" s="33"/>
      <c r="AH9602" s="33"/>
      <c r="AI9602" s="33">
        <v>7.43</v>
      </c>
      <c r="AJ9602" s="33" t="s">
        <v>413</v>
      </c>
      <c r="AK9602" s="36">
        <v>40.01</v>
      </c>
      <c r="AL9602" s="36">
        <v>116.21</v>
      </c>
      <c r="AM9602" s="33">
        <v>375</v>
      </c>
      <c r="AN9602" s="37">
        <v>1995</v>
      </c>
      <c r="AP9602" s="33"/>
      <c r="AQ9602">
        <v>80424</v>
      </c>
      <c r="AR9602" s="33" t="s">
        <v>1840</v>
      </c>
    </row>
    <row r="9603" spans="1:50" x14ac:dyDescent="0.25">
      <c r="A9603" s="33">
        <v>11494</v>
      </c>
      <c r="B9603" s="33" t="s">
        <v>1028</v>
      </c>
      <c r="C9603" s="33">
        <v>131</v>
      </c>
      <c r="D9603" s="33" t="s">
        <v>2</v>
      </c>
      <c r="E9603" s="33"/>
      <c r="F9603" s="33" t="s">
        <v>859</v>
      </c>
      <c r="G9603" s="34">
        <v>5</v>
      </c>
      <c r="H9603" s="33">
        <v>24</v>
      </c>
      <c r="I9603" s="33">
        <v>12.1</v>
      </c>
      <c r="J9603" s="33">
        <v>16.16</v>
      </c>
      <c r="K9603" s="37">
        <v>856</v>
      </c>
      <c r="L9603" s="35"/>
      <c r="M9603" s="33"/>
      <c r="N9603" s="33">
        <v>72.069999999999993</v>
      </c>
      <c r="O9603" s="33">
        <v>56.5</v>
      </c>
      <c r="P9603" s="33"/>
      <c r="Q9603" s="33">
        <v>27.009999999999998</v>
      </c>
      <c r="R9603" s="33">
        <v>5.22</v>
      </c>
      <c r="S9603" s="33"/>
      <c r="T9603" s="33"/>
      <c r="U9603" s="33"/>
      <c r="V9603" s="33"/>
      <c r="W9603" s="33"/>
      <c r="Y9603" s="33">
        <v>0</v>
      </c>
      <c r="Z9603" s="33"/>
      <c r="AA9603" s="33"/>
      <c r="AB9603" s="33"/>
      <c r="AC9603" s="33">
        <v>0.31</v>
      </c>
      <c r="AD9603" s="33"/>
      <c r="AE9603" s="33"/>
      <c r="AF9603" s="33"/>
      <c r="AG9603" s="33"/>
      <c r="AH9603" s="33"/>
      <c r="AI9603" s="33"/>
      <c r="AJ9603" s="33" t="s">
        <v>413</v>
      </c>
      <c r="AK9603" s="36">
        <v>37.83</v>
      </c>
      <c r="AL9603" s="36">
        <v>109.23</v>
      </c>
      <c r="AM9603" s="33">
        <v>1070</v>
      </c>
      <c r="AN9603" s="3">
        <v>1986</v>
      </c>
      <c r="AP9603" s="33"/>
      <c r="AQ9603">
        <v>81013</v>
      </c>
      <c r="AR9603" s="33" t="s">
        <v>1841</v>
      </c>
    </row>
    <row r="9604" spans="1:50" x14ac:dyDescent="0.25">
      <c r="A9604" s="33">
        <v>11495</v>
      </c>
      <c r="B9604" s="33" t="s">
        <v>985</v>
      </c>
      <c r="C9604" s="33">
        <v>104</v>
      </c>
      <c r="D9604" s="33" t="s">
        <v>145</v>
      </c>
      <c r="E9604" s="33"/>
      <c r="F9604" s="33" t="s">
        <v>859</v>
      </c>
      <c r="G9604" s="34">
        <v>4</v>
      </c>
      <c r="H9604" s="33">
        <v>23</v>
      </c>
      <c r="I9604" s="33">
        <v>14.5</v>
      </c>
      <c r="J9604" s="33">
        <v>17.350000000000001</v>
      </c>
      <c r="K9604" s="37">
        <v>1940</v>
      </c>
      <c r="L9604" s="35"/>
      <c r="M9604" s="33"/>
      <c r="N9604" s="33">
        <v>344.36</v>
      </c>
      <c r="O9604" s="33">
        <v>120.68600000000001</v>
      </c>
      <c r="P9604" s="33">
        <v>15.933</v>
      </c>
      <c r="Q9604" s="33">
        <v>28.937999999999995</v>
      </c>
      <c r="R9604" s="33">
        <v>4.1029999999999998</v>
      </c>
      <c r="S9604" s="33"/>
      <c r="T9604" s="33"/>
      <c r="U9604" s="33"/>
      <c r="V9604" s="33"/>
      <c r="W9604" s="33"/>
      <c r="Y9604" s="33">
        <v>0.17</v>
      </c>
      <c r="Z9604" s="33">
        <v>0.112</v>
      </c>
      <c r="AA9604" s="33">
        <v>0.17</v>
      </c>
      <c r="AB9604" s="33">
        <v>0.105</v>
      </c>
      <c r="AC9604" s="33">
        <v>0.23</v>
      </c>
      <c r="AD9604" s="33"/>
      <c r="AE9604" s="33"/>
      <c r="AF9604" s="33">
        <v>0</v>
      </c>
      <c r="AG9604" s="33"/>
      <c r="AH9604" s="33"/>
      <c r="AI9604" s="33">
        <v>16.266999999999999</v>
      </c>
      <c r="AJ9604" s="33" t="s">
        <v>413</v>
      </c>
      <c r="AK9604" s="36">
        <v>31.68</v>
      </c>
      <c r="AL9604" s="36">
        <v>102.8</v>
      </c>
      <c r="AM9604" s="33">
        <v>2950</v>
      </c>
      <c r="AN9604" s="3">
        <v>1993</v>
      </c>
      <c r="AP9604" s="33"/>
      <c r="AQ9604">
        <v>80518</v>
      </c>
      <c r="AR9604" s="33" t="s">
        <v>1842</v>
      </c>
    </row>
    <row r="9605" spans="1:50" x14ac:dyDescent="0.25">
      <c r="A9605" s="33">
        <v>11496</v>
      </c>
      <c r="B9605" s="33" t="s">
        <v>167</v>
      </c>
      <c r="C9605" s="33">
        <v>180</v>
      </c>
      <c r="D9605" s="1" t="s">
        <v>148</v>
      </c>
      <c r="E9605" s="33"/>
      <c r="F9605" s="33" t="s">
        <v>859</v>
      </c>
      <c r="G9605" s="34"/>
      <c r="H9605" s="33">
        <v>5</v>
      </c>
      <c r="I9605" s="33">
        <v>5.3</v>
      </c>
      <c r="J9605" s="33">
        <v>8.5</v>
      </c>
      <c r="K9605" s="37">
        <v>3000</v>
      </c>
      <c r="L9605" s="35"/>
      <c r="M9605" s="33"/>
      <c r="N9605" s="33">
        <v>53.94</v>
      </c>
      <c r="O9605" s="33">
        <v>10.73</v>
      </c>
      <c r="P9605" s="33">
        <v>0.85099999999999998</v>
      </c>
      <c r="Q9605" s="33">
        <v>6.0739999999999998</v>
      </c>
      <c r="R9605" s="33">
        <v>6.6340000000000003</v>
      </c>
      <c r="S9605" s="33"/>
      <c r="T9605" s="33"/>
      <c r="U9605" s="33"/>
      <c r="V9605" s="33"/>
      <c r="W9605" s="33"/>
      <c r="Y9605" s="33"/>
      <c r="Z9605" s="33"/>
      <c r="AA9605" s="33"/>
      <c r="AB9605" s="33"/>
      <c r="AC9605" s="33"/>
      <c r="AD9605" s="33"/>
      <c r="AE9605" s="33"/>
      <c r="AF9605" s="33"/>
      <c r="AG9605" s="33"/>
      <c r="AH9605" s="33"/>
      <c r="AI9605" s="33"/>
      <c r="AJ9605" s="33" t="s">
        <v>413</v>
      </c>
      <c r="AK9605" s="36">
        <v>27.82</v>
      </c>
      <c r="AL9605" s="36">
        <v>118.46</v>
      </c>
      <c r="AM9605" s="33">
        <v>190</v>
      </c>
      <c r="AN9605" s="3">
        <v>1998</v>
      </c>
      <c r="AO9605" s="33">
        <v>1</v>
      </c>
      <c r="AP9605" s="33"/>
      <c r="AQ9605">
        <v>40118</v>
      </c>
      <c r="AR9605" s="33" t="s">
        <v>1843</v>
      </c>
    </row>
    <row r="9606" spans="1:50" x14ac:dyDescent="0.25">
      <c r="A9606" s="33">
        <v>11497</v>
      </c>
      <c r="B9606" s="33" t="s">
        <v>990</v>
      </c>
      <c r="C9606" s="33">
        <v>180</v>
      </c>
      <c r="D9606" s="33" t="s">
        <v>851</v>
      </c>
      <c r="E9606" s="33"/>
      <c r="F9606" s="33" t="s">
        <v>859</v>
      </c>
      <c r="G9606" s="34">
        <v>0</v>
      </c>
      <c r="H9606" s="33">
        <v>10</v>
      </c>
      <c r="I9606" s="33">
        <v>9.6</v>
      </c>
      <c r="J9606" s="33">
        <v>11.17</v>
      </c>
      <c r="K9606" s="37">
        <v>1635</v>
      </c>
      <c r="L9606" s="2">
        <f>N9606/((1668.67)*(1-EXP(-(0.022864)*I9606))^(1.61028))</f>
        <v>0.64302526953493511</v>
      </c>
      <c r="M9606" s="33"/>
      <c r="N9606" s="33">
        <v>78.48</v>
      </c>
      <c r="O9606" s="33">
        <v>33.409999999999997</v>
      </c>
      <c r="P9606" s="33">
        <v>2.54</v>
      </c>
      <c r="Q9606" s="33">
        <v>8.9580000000000002</v>
      </c>
      <c r="R9606" s="33">
        <v>2.7120000000000002</v>
      </c>
      <c r="S9606" s="33"/>
      <c r="T9606" s="33"/>
      <c r="U9606" s="33"/>
      <c r="V9606" s="33"/>
      <c r="W9606" s="33"/>
      <c r="Y9606" s="33"/>
      <c r="Z9606" s="33"/>
      <c r="AA9606" s="33"/>
      <c r="AB9606" s="33"/>
      <c r="AC9606" s="33"/>
      <c r="AD9606" s="33"/>
      <c r="AE9606" s="33"/>
      <c r="AF9606" s="33"/>
      <c r="AG9606" s="33"/>
      <c r="AH9606" s="33"/>
      <c r="AI9606" s="33"/>
      <c r="AJ9606" s="33" t="s">
        <v>413</v>
      </c>
      <c r="AK9606" s="36">
        <v>27.82</v>
      </c>
      <c r="AL9606" s="36">
        <v>118.46</v>
      </c>
      <c r="AM9606" s="33">
        <v>250</v>
      </c>
      <c r="AN9606" s="3">
        <v>1998</v>
      </c>
      <c r="AO9606" s="33">
        <v>1</v>
      </c>
      <c r="AP9606" s="33"/>
      <c r="AQ9606">
        <v>40118</v>
      </c>
      <c r="AR9606" s="33" t="s">
        <v>1843</v>
      </c>
    </row>
    <row r="9607" spans="1:50" x14ac:dyDescent="0.25">
      <c r="A9607" s="33">
        <v>11498</v>
      </c>
      <c r="B9607" s="33" t="s">
        <v>1052</v>
      </c>
      <c r="C9607" s="33">
        <v>180</v>
      </c>
      <c r="D9607" s="33"/>
      <c r="E9607" s="33"/>
      <c r="F9607" s="33" t="s">
        <v>859</v>
      </c>
      <c r="G9607" s="34"/>
      <c r="H9607" s="33">
        <v>4</v>
      </c>
      <c r="I9607" s="33">
        <v>6.9</v>
      </c>
      <c r="J9607" s="33">
        <v>9.01</v>
      </c>
      <c r="K9607" s="37">
        <v>2700</v>
      </c>
      <c r="L9607" s="35"/>
      <c r="M9607" s="33"/>
      <c r="N9607" s="33">
        <v>62.1</v>
      </c>
      <c r="O9607" s="33">
        <v>27.640999999999998</v>
      </c>
      <c r="P9607" s="33">
        <v>2.0299999999999998</v>
      </c>
      <c r="Q9607" s="33">
        <v>15.369</v>
      </c>
      <c r="R9607" s="33">
        <v>2.492</v>
      </c>
      <c r="S9607" s="33"/>
      <c r="T9607" s="33"/>
      <c r="U9607" s="33"/>
      <c r="V9607" s="33"/>
      <c r="W9607" s="33"/>
      <c r="Y9607" s="33"/>
      <c r="Z9607" s="33"/>
      <c r="AA9607" s="33"/>
      <c r="AB9607" s="33"/>
      <c r="AC9607" s="33"/>
      <c r="AD9607" s="33"/>
      <c r="AE9607" s="33"/>
      <c r="AF9607" s="33"/>
      <c r="AG9607" s="33"/>
      <c r="AH9607" s="33"/>
      <c r="AI9607" s="33"/>
      <c r="AJ9607" s="33" t="s">
        <v>413</v>
      </c>
      <c r="AK9607" s="36">
        <v>27.82</v>
      </c>
      <c r="AL9607" s="36">
        <v>118.46</v>
      </c>
      <c r="AM9607" s="33">
        <v>190</v>
      </c>
      <c r="AN9607" s="3">
        <v>1998</v>
      </c>
      <c r="AO9607" s="33">
        <v>1</v>
      </c>
      <c r="AP9607" s="33"/>
      <c r="AQ9607">
        <v>40118</v>
      </c>
      <c r="AR9607" s="33" t="s">
        <v>1843</v>
      </c>
    </row>
    <row r="9608" spans="1:50" x14ac:dyDescent="0.25">
      <c r="A9608" s="33">
        <v>11499</v>
      </c>
      <c r="B9608" s="33" t="s">
        <v>904</v>
      </c>
      <c r="C9608" s="33">
        <v>180</v>
      </c>
      <c r="D9608" s="1" t="s">
        <v>148</v>
      </c>
      <c r="E9608" s="33"/>
      <c r="F9608" s="33" t="s">
        <v>859</v>
      </c>
      <c r="G9608" s="34"/>
      <c r="H9608" s="33">
        <v>5</v>
      </c>
      <c r="I9608" s="33">
        <v>6.12</v>
      </c>
      <c r="J9608" s="33">
        <v>9.25</v>
      </c>
      <c r="K9608" s="37">
        <v>3000</v>
      </c>
      <c r="L9608" s="35"/>
      <c r="M9608" s="33"/>
      <c r="N9608" s="33">
        <v>67.94</v>
      </c>
      <c r="O9608" s="33">
        <v>25.898</v>
      </c>
      <c r="P9608" s="33">
        <v>2.7679999999999998</v>
      </c>
      <c r="Q9608" s="33">
        <v>12.911999999999999</v>
      </c>
      <c r="R9608" s="33">
        <v>7.1340000000000003</v>
      </c>
      <c r="S9608" s="33"/>
      <c r="T9608" s="33"/>
      <c r="U9608" s="33"/>
      <c r="V9608" s="33"/>
      <c r="W9608" s="33"/>
      <c r="Y9608" s="33"/>
      <c r="Z9608" s="33"/>
      <c r="AA9608" s="33"/>
      <c r="AB9608" s="33"/>
      <c r="AC9608" s="33"/>
      <c r="AD9608" s="33"/>
      <c r="AE9608" s="33"/>
      <c r="AF9608" s="33"/>
      <c r="AG9608" s="33"/>
      <c r="AH9608" s="33"/>
      <c r="AI9608" s="33"/>
      <c r="AJ9608" s="33" t="s">
        <v>413</v>
      </c>
      <c r="AK9608" s="36">
        <v>27.82</v>
      </c>
      <c r="AL9608" s="36">
        <v>118.46</v>
      </c>
      <c r="AM9608" s="33">
        <v>190</v>
      </c>
      <c r="AN9608" s="3">
        <v>1998</v>
      </c>
      <c r="AO9608" s="33">
        <v>1</v>
      </c>
      <c r="AP9608" s="33"/>
      <c r="AQ9608">
        <v>40118</v>
      </c>
      <c r="AR9608" s="33" t="s">
        <v>1843</v>
      </c>
    </row>
    <row r="9609" spans="1:50" x14ac:dyDescent="0.25">
      <c r="A9609" s="33">
        <v>11500</v>
      </c>
      <c r="B9609" s="33" t="s">
        <v>938</v>
      </c>
      <c r="C9609" s="33">
        <v>180</v>
      </c>
      <c r="D9609" s="33"/>
      <c r="E9609" s="33"/>
      <c r="F9609" s="33" t="s">
        <v>859</v>
      </c>
      <c r="G9609" s="34"/>
      <c r="H9609" s="33">
        <v>10</v>
      </c>
      <c r="I9609" s="33">
        <v>11.3</v>
      </c>
      <c r="J9609" s="33">
        <v>11.85</v>
      </c>
      <c r="K9609" s="37">
        <v>1600</v>
      </c>
      <c r="L9609" s="35"/>
      <c r="M9609" s="33"/>
      <c r="N9609" s="33">
        <v>103.968</v>
      </c>
      <c r="O9609" s="33">
        <v>41.737000000000002</v>
      </c>
      <c r="P9609" s="33">
        <v>2.8340000000000001</v>
      </c>
      <c r="Q9609" s="33">
        <v>9.6749999999999989</v>
      </c>
      <c r="R9609" s="33">
        <v>2.5409999999999999</v>
      </c>
      <c r="S9609" s="33"/>
      <c r="T9609" s="33"/>
      <c r="U9609" s="33"/>
      <c r="V9609" s="33"/>
      <c r="W9609" s="33"/>
      <c r="Y9609" s="33"/>
      <c r="Z9609" s="33"/>
      <c r="AA9609" s="33"/>
      <c r="AB9609" s="33"/>
      <c r="AC9609" s="33"/>
      <c r="AD9609" s="33"/>
      <c r="AE9609" s="33"/>
      <c r="AF9609" s="33"/>
      <c r="AG9609" s="33"/>
      <c r="AH9609" s="33"/>
      <c r="AI9609" s="33"/>
      <c r="AJ9609" s="33" t="s">
        <v>413</v>
      </c>
      <c r="AK9609" s="36">
        <v>27.82</v>
      </c>
      <c r="AL9609" s="36">
        <v>118.46</v>
      </c>
      <c r="AM9609" s="33">
        <v>250</v>
      </c>
      <c r="AN9609" s="3">
        <v>1998</v>
      </c>
      <c r="AO9609" s="33">
        <v>1</v>
      </c>
      <c r="AP9609" s="33"/>
      <c r="AQ9609">
        <v>40118</v>
      </c>
      <c r="AR9609" s="33" t="s">
        <v>1843</v>
      </c>
    </row>
    <row r="9610" spans="1:50" x14ac:dyDescent="0.25">
      <c r="A9610" s="33">
        <v>11501</v>
      </c>
      <c r="B9610" s="33" t="s">
        <v>1042</v>
      </c>
      <c r="C9610" s="33">
        <v>180</v>
      </c>
      <c r="D9610" s="33"/>
      <c r="E9610" s="33"/>
      <c r="F9610" s="33" t="s">
        <v>859</v>
      </c>
      <c r="G9610" s="34"/>
      <c r="H9610" s="33">
        <v>20</v>
      </c>
      <c r="I9610" s="33">
        <v>13.4</v>
      </c>
      <c r="J9610" s="33">
        <v>14.8</v>
      </c>
      <c r="K9610" s="37">
        <v>1660</v>
      </c>
      <c r="L9610" s="35"/>
      <c r="M9610" s="33"/>
      <c r="N9610" s="33">
        <v>195.29</v>
      </c>
      <c r="O9610" s="33">
        <v>70.14</v>
      </c>
      <c r="P9610" s="33">
        <v>10.51</v>
      </c>
      <c r="Q9610" s="33">
        <v>20.93</v>
      </c>
      <c r="R9610" s="33">
        <v>9.76</v>
      </c>
      <c r="S9610" s="33"/>
      <c r="T9610" s="33"/>
      <c r="U9610" s="33"/>
      <c r="V9610" s="33"/>
      <c r="W9610" s="33"/>
      <c r="Y9610" s="33"/>
      <c r="Z9610" s="33"/>
      <c r="AA9610" s="33"/>
      <c r="AB9610" s="33"/>
      <c r="AC9610" s="33"/>
      <c r="AD9610" s="33"/>
      <c r="AE9610" s="33"/>
      <c r="AF9610" s="33"/>
      <c r="AG9610" s="33"/>
      <c r="AH9610" s="33"/>
      <c r="AI9610" s="33"/>
      <c r="AJ9610" s="33" t="s">
        <v>413</v>
      </c>
      <c r="AK9610" s="36">
        <v>24.83</v>
      </c>
      <c r="AL9610" s="36">
        <v>118.06</v>
      </c>
      <c r="AM9610" s="33">
        <v>553</v>
      </c>
      <c r="AN9610" s="3">
        <v>2005</v>
      </c>
      <c r="AO9610" s="33">
        <v>1</v>
      </c>
      <c r="AP9610" s="33"/>
      <c r="AQ9610">
        <v>40118</v>
      </c>
      <c r="AR9610" s="33" t="s">
        <v>1844</v>
      </c>
      <c r="AU9610" s="38"/>
      <c r="AV9610" s="38"/>
      <c r="AW9610" s="38"/>
      <c r="AX9610" s="38"/>
    </row>
    <row r="9611" spans="1:50" x14ac:dyDescent="0.25">
      <c r="A9611" s="33">
        <v>11502</v>
      </c>
      <c r="B9611" s="33" t="s">
        <v>1082</v>
      </c>
      <c r="C9611" s="33">
        <v>103</v>
      </c>
      <c r="D9611" s="33" t="s">
        <v>1025</v>
      </c>
      <c r="E9611" s="33"/>
      <c r="F9611" s="33" t="s">
        <v>859</v>
      </c>
      <c r="G9611" s="34">
        <v>7</v>
      </c>
      <c r="H9611" s="33">
        <v>35</v>
      </c>
      <c r="I9611" s="33">
        <v>11.9</v>
      </c>
      <c r="J9611" s="33">
        <v>14.1</v>
      </c>
      <c r="K9611" s="37">
        <v>2834</v>
      </c>
      <c r="L9611" s="35">
        <v>1.8871508379888269</v>
      </c>
      <c r="M9611" s="33"/>
      <c r="N9611" s="33">
        <v>337.8</v>
      </c>
      <c r="O9611" s="33">
        <v>99.533000000000001</v>
      </c>
      <c r="P9611" s="33">
        <v>17.309999999999999</v>
      </c>
      <c r="Q9611" s="33">
        <v>33.580999999999996</v>
      </c>
      <c r="R9611" s="33">
        <v>15.06</v>
      </c>
      <c r="S9611" s="33"/>
      <c r="T9611" s="33"/>
      <c r="U9611" s="33"/>
      <c r="V9611" s="33"/>
      <c r="W9611" s="33"/>
      <c r="Y9611" s="33">
        <v>0.628</v>
      </c>
      <c r="Z9611" s="33">
        <v>0.34300000000000003</v>
      </c>
      <c r="AA9611" s="33">
        <v>0.628</v>
      </c>
      <c r="AB9611" s="33">
        <v>0.53200000000000003</v>
      </c>
      <c r="AC9611" s="33">
        <v>0.628</v>
      </c>
      <c r="AD9611" s="33"/>
      <c r="AE9611" s="33"/>
      <c r="AF9611" s="33">
        <v>0</v>
      </c>
      <c r="AG9611" s="33"/>
      <c r="AH9611" s="33"/>
      <c r="AI9611" s="33">
        <v>21.347999999999999</v>
      </c>
      <c r="AJ9611" s="33" t="s">
        <v>413</v>
      </c>
      <c r="AK9611" s="36">
        <v>28.74</v>
      </c>
      <c r="AL9611" s="36">
        <v>103.05</v>
      </c>
      <c r="AM9611" s="33">
        <v>2300</v>
      </c>
      <c r="AN9611" s="37">
        <v>1998</v>
      </c>
      <c r="AP9611" s="33"/>
      <c r="AQ9611">
        <v>80518</v>
      </c>
      <c r="AR9611" s="33" t="s">
        <v>1845</v>
      </c>
    </row>
    <row r="9612" spans="1:50" x14ac:dyDescent="0.25">
      <c r="A9612" s="33">
        <v>11503</v>
      </c>
      <c r="B9612" s="33" t="s">
        <v>5323</v>
      </c>
      <c r="C9612" s="33">
        <v>110</v>
      </c>
      <c r="D9612" s="33" t="s">
        <v>147</v>
      </c>
      <c r="E9612" s="33"/>
      <c r="F9612" s="33" t="s">
        <v>860</v>
      </c>
      <c r="G9612" s="34">
        <v>10</v>
      </c>
      <c r="H9612" s="33">
        <v>220</v>
      </c>
      <c r="I9612" s="33">
        <v>17</v>
      </c>
      <c r="J9612" s="33">
        <v>35.5</v>
      </c>
      <c r="K9612" s="37">
        <v>550</v>
      </c>
      <c r="L9612" s="35">
        <v>1.815665306122449</v>
      </c>
      <c r="M9612" s="33"/>
      <c r="N9612" s="33">
        <v>444.83800000000002</v>
      </c>
      <c r="O9612" s="33">
        <v>265</v>
      </c>
      <c r="P9612" s="33">
        <v>47.37</v>
      </c>
      <c r="Q9612" s="33">
        <v>148.88999999999999</v>
      </c>
      <c r="R9612" s="33">
        <v>6.08</v>
      </c>
      <c r="S9612" s="33"/>
      <c r="T9612" s="33"/>
      <c r="U9612" s="33"/>
      <c r="V9612" s="33"/>
      <c r="W9612" s="33"/>
      <c r="Y9612" s="33">
        <v>1.47</v>
      </c>
      <c r="Z9612" s="33">
        <v>0.76</v>
      </c>
      <c r="AA9612" s="33">
        <v>1.47</v>
      </c>
      <c r="AB9612" s="33">
        <v>0.66</v>
      </c>
      <c r="AC9612" s="33">
        <v>0.85</v>
      </c>
      <c r="AD9612" s="33"/>
      <c r="AE9612" s="33"/>
      <c r="AF9612" s="33">
        <v>0</v>
      </c>
      <c r="AG9612" s="33"/>
      <c r="AH9612" s="33"/>
      <c r="AI9612" s="33">
        <v>1.47</v>
      </c>
      <c r="AJ9612" s="33" t="s">
        <v>413</v>
      </c>
      <c r="AK9612" s="36">
        <v>31.5</v>
      </c>
      <c r="AL9612" s="36">
        <v>103.27</v>
      </c>
      <c r="AM9612" s="33">
        <v>2400</v>
      </c>
      <c r="AN9612" s="37">
        <v>2001</v>
      </c>
      <c r="AO9612" s="33">
        <v>1</v>
      </c>
      <c r="AP9612" s="33"/>
      <c r="AQ9612">
        <v>80518</v>
      </c>
      <c r="AR9612" s="33" t="s">
        <v>1846</v>
      </c>
    </row>
    <row r="9613" spans="1:50" x14ac:dyDescent="0.25">
      <c r="A9613" s="33">
        <v>11504</v>
      </c>
      <c r="B9613" s="33" t="s">
        <v>1036</v>
      </c>
      <c r="C9613" s="33">
        <v>180</v>
      </c>
      <c r="D9613" s="33" t="s">
        <v>851</v>
      </c>
      <c r="E9613" s="33"/>
      <c r="F9613" s="33" t="s">
        <v>859</v>
      </c>
      <c r="G9613" s="34">
        <v>3</v>
      </c>
      <c r="H9613" s="33">
        <v>14</v>
      </c>
      <c r="I9613" s="33">
        <v>8.5</v>
      </c>
      <c r="J9613" s="33">
        <v>16.2</v>
      </c>
      <c r="K9613" s="37">
        <v>450</v>
      </c>
      <c r="L9613" s="2">
        <f>N9613/((1668.67)*(1-EXP(-(0.022864)*I9613))^(1.61028))</f>
        <v>0.32372420144016445</v>
      </c>
      <c r="M9613" s="33"/>
      <c r="N9613" s="33">
        <v>33.119999999999997</v>
      </c>
      <c r="O9613" s="33">
        <v>19.318999999999999</v>
      </c>
      <c r="P9613" s="33"/>
      <c r="Q9613" s="33">
        <v>10.948</v>
      </c>
      <c r="R9613" s="33">
        <v>4.9640000000000004</v>
      </c>
      <c r="S9613" s="33"/>
      <c r="T9613" s="33"/>
      <c r="U9613" s="33"/>
      <c r="V9613" s="33"/>
      <c r="W9613" s="33"/>
      <c r="Y9613" s="33"/>
      <c r="Z9613" s="33"/>
      <c r="AA9613" s="33"/>
      <c r="AB9613" s="33"/>
      <c r="AC9613" s="33"/>
      <c r="AD9613" s="33"/>
      <c r="AE9613" s="33"/>
      <c r="AF9613" s="33"/>
      <c r="AG9613" s="33"/>
      <c r="AH9613" s="33"/>
      <c r="AI9613" s="33"/>
      <c r="AJ9613" s="33" t="s">
        <v>413</v>
      </c>
      <c r="AK9613" s="36">
        <v>31.53</v>
      </c>
      <c r="AL9613" s="36">
        <v>118.05</v>
      </c>
      <c r="AM9613" s="33">
        <v>30</v>
      </c>
      <c r="AN9613" s="3">
        <v>1979</v>
      </c>
      <c r="AO9613" s="33">
        <v>1</v>
      </c>
      <c r="AP9613" s="33"/>
      <c r="AQ9613">
        <v>80415</v>
      </c>
      <c r="AR9613" s="33" t="s">
        <v>1847</v>
      </c>
    </row>
    <row r="9614" spans="1:50" x14ac:dyDescent="0.25">
      <c r="A9614" s="33">
        <v>11505</v>
      </c>
      <c r="B9614" s="33" t="s">
        <v>1036</v>
      </c>
      <c r="C9614" s="33">
        <v>180</v>
      </c>
      <c r="D9614" s="33" t="s">
        <v>851</v>
      </c>
      <c r="E9614" s="33"/>
      <c r="F9614" s="33" t="s">
        <v>859</v>
      </c>
      <c r="G9614" s="34">
        <v>3</v>
      </c>
      <c r="H9614" s="33">
        <v>14</v>
      </c>
      <c r="I9614" s="33">
        <v>9.9</v>
      </c>
      <c r="J9614" s="33">
        <v>23.6</v>
      </c>
      <c r="K9614" s="37">
        <v>450</v>
      </c>
      <c r="L9614" s="2">
        <f>N9614/((1668.67)*(1-EXP(-(0.022864)*I9614))^(1.61028))</f>
        <v>0.90128500949999224</v>
      </c>
      <c r="M9614" s="33"/>
      <c r="N9614" s="33">
        <v>114.97499999999999</v>
      </c>
      <c r="O9614" s="33">
        <v>54.067999999999998</v>
      </c>
      <c r="P9614" s="33"/>
      <c r="Q9614" s="33">
        <v>41.269999999999996</v>
      </c>
      <c r="R9614" s="33">
        <v>13.536</v>
      </c>
      <c r="S9614" s="33"/>
      <c r="T9614" s="33"/>
      <c r="U9614" s="33"/>
      <c r="V9614" s="33"/>
      <c r="W9614" s="33"/>
      <c r="Y9614" s="33"/>
      <c r="Z9614" s="33"/>
      <c r="AA9614" s="33"/>
      <c r="AB9614" s="33"/>
      <c r="AC9614" s="33"/>
      <c r="AD9614" s="33"/>
      <c r="AE9614" s="33"/>
      <c r="AF9614" s="33"/>
      <c r="AG9614" s="33"/>
      <c r="AH9614" s="33"/>
      <c r="AI9614" s="33"/>
      <c r="AJ9614" s="33" t="s">
        <v>413</v>
      </c>
      <c r="AK9614" s="36">
        <v>31.53</v>
      </c>
      <c r="AL9614" s="36">
        <v>118.05</v>
      </c>
      <c r="AM9614" s="33">
        <v>30</v>
      </c>
      <c r="AN9614" s="3">
        <v>1979</v>
      </c>
      <c r="AO9614" s="33">
        <v>1</v>
      </c>
      <c r="AP9614" s="33"/>
      <c r="AQ9614">
        <v>80415</v>
      </c>
      <c r="AR9614" s="33" t="s">
        <v>1847</v>
      </c>
    </row>
    <row r="9615" spans="1:50" x14ac:dyDescent="0.25">
      <c r="A9615" s="33">
        <v>11506</v>
      </c>
      <c r="B9615" s="33" t="s">
        <v>5322</v>
      </c>
      <c r="C9615" s="33">
        <v>110</v>
      </c>
      <c r="D9615" s="33" t="s">
        <v>147</v>
      </c>
      <c r="E9615" s="33"/>
      <c r="F9615" s="33" t="s">
        <v>860</v>
      </c>
      <c r="G9615" s="34">
        <v>7</v>
      </c>
      <c r="H9615" s="33">
        <v>38</v>
      </c>
      <c r="I9615" s="33">
        <v>13.2</v>
      </c>
      <c r="J9615" s="33">
        <v>13.9</v>
      </c>
      <c r="K9615" s="37">
        <v>1225</v>
      </c>
      <c r="L9615" s="35">
        <v>1.0029761904761905</v>
      </c>
      <c r="M9615" s="33"/>
      <c r="N9615" s="33">
        <v>168.5</v>
      </c>
      <c r="O9615" s="33">
        <v>125.2</v>
      </c>
      <c r="P9615" s="33">
        <v>22</v>
      </c>
      <c r="Q9615" s="33">
        <v>27.4</v>
      </c>
      <c r="R9615" s="33">
        <v>5</v>
      </c>
      <c r="S9615" s="33"/>
      <c r="T9615" s="33"/>
      <c r="U9615" s="33"/>
      <c r="V9615" s="33"/>
      <c r="W9615" s="33"/>
      <c r="Y9615" s="33">
        <v>3.5</v>
      </c>
      <c r="Z9615" s="33">
        <v>1.3</v>
      </c>
      <c r="AA9615" s="33">
        <v>3.5</v>
      </c>
      <c r="AB9615" s="33">
        <v>0.23</v>
      </c>
      <c r="AC9615" s="33">
        <v>0.6</v>
      </c>
      <c r="AD9615" s="33"/>
      <c r="AE9615" s="33"/>
      <c r="AF9615" s="33">
        <v>0</v>
      </c>
      <c r="AG9615" s="33"/>
      <c r="AH9615" s="33"/>
      <c r="AI9615" s="33">
        <v>7.7</v>
      </c>
      <c r="AJ9615" s="33" t="s">
        <v>413</v>
      </c>
      <c r="AK9615" s="36">
        <v>32.119999999999997</v>
      </c>
      <c r="AL9615" s="36">
        <v>119.22</v>
      </c>
      <c r="AM9615" s="33">
        <v>333</v>
      </c>
      <c r="AN9615" s="37">
        <v>1990</v>
      </c>
      <c r="AP9615" s="33"/>
      <c r="AQ9615">
        <v>80415</v>
      </c>
      <c r="AR9615" s="33" t="s">
        <v>1848</v>
      </c>
    </row>
    <row r="9616" spans="1:50" x14ac:dyDescent="0.25">
      <c r="A9616" s="33">
        <v>11507</v>
      </c>
      <c r="B9616" s="33" t="s">
        <v>1014</v>
      </c>
      <c r="C9616" s="1">
        <v>180</v>
      </c>
      <c r="D9616" s="33" t="s">
        <v>1195</v>
      </c>
      <c r="E9616" s="33"/>
      <c r="F9616" s="33" t="s">
        <v>859</v>
      </c>
      <c r="G9616" s="34"/>
      <c r="H9616" s="33">
        <v>11</v>
      </c>
      <c r="I9616" s="33"/>
      <c r="J9616" s="33"/>
      <c r="K9616" s="37">
        <v>2200</v>
      </c>
      <c r="L9616" s="35"/>
      <c r="M9616" s="33"/>
      <c r="N9616" s="33"/>
      <c r="O9616" s="33">
        <v>10.23</v>
      </c>
      <c r="P9616" s="33"/>
      <c r="Q9616" s="33">
        <v>4.3000000000000007</v>
      </c>
      <c r="R9616" s="33">
        <v>2.78</v>
      </c>
      <c r="S9616" s="33"/>
      <c r="T9616" s="33"/>
      <c r="U9616" s="33"/>
      <c r="V9616" s="33"/>
      <c r="W9616" s="33"/>
      <c r="Y9616" s="33"/>
      <c r="Z9616" s="33"/>
      <c r="AA9616" s="33"/>
      <c r="AB9616" s="33"/>
      <c r="AC9616" s="33"/>
      <c r="AD9616" s="33"/>
      <c r="AE9616" s="33"/>
      <c r="AF9616" s="33"/>
      <c r="AG9616" s="33"/>
      <c r="AH9616" s="33"/>
      <c r="AI9616" s="33"/>
      <c r="AJ9616" s="33" t="s">
        <v>413</v>
      </c>
      <c r="AK9616" s="36">
        <v>36.119999999999997</v>
      </c>
      <c r="AL9616" s="36">
        <v>110.78</v>
      </c>
      <c r="AM9616" s="33">
        <v>1200</v>
      </c>
      <c r="AN9616" s="37">
        <v>2004</v>
      </c>
      <c r="AO9616" s="33">
        <v>1</v>
      </c>
      <c r="AP9616" s="33"/>
      <c r="AQ9616">
        <v>80411</v>
      </c>
      <c r="AR9616" s="33" t="s">
        <v>1849</v>
      </c>
    </row>
    <row r="9617" spans="1:44" x14ac:dyDescent="0.25">
      <c r="A9617" s="33">
        <v>11508</v>
      </c>
      <c r="B9617" s="33" t="s">
        <v>1014</v>
      </c>
      <c r="C9617" s="1">
        <v>180</v>
      </c>
      <c r="D9617" s="33" t="s">
        <v>1195</v>
      </c>
      <c r="E9617" s="33"/>
      <c r="F9617" s="33" t="s">
        <v>859</v>
      </c>
      <c r="G9617" s="34"/>
      <c r="H9617" s="33">
        <v>11</v>
      </c>
      <c r="I9617" s="33"/>
      <c r="J9617" s="33"/>
      <c r="K9617" s="37">
        <v>2000</v>
      </c>
      <c r="L9617" s="35"/>
      <c r="M9617" s="33"/>
      <c r="N9617" s="33"/>
      <c r="O9617" s="33">
        <v>24.1</v>
      </c>
      <c r="P9617" s="33"/>
      <c r="Q9617" s="33">
        <v>5.5600000000000005</v>
      </c>
      <c r="R9617" s="33">
        <v>1.18</v>
      </c>
      <c r="S9617" s="33"/>
      <c r="T9617" s="33"/>
      <c r="U9617" s="33"/>
      <c r="V9617" s="33"/>
      <c r="W9617" s="33"/>
      <c r="Y9617" s="33"/>
      <c r="Z9617" s="33"/>
      <c r="AA9617" s="33"/>
      <c r="AB9617" s="33"/>
      <c r="AC9617" s="33"/>
      <c r="AD9617" s="33"/>
      <c r="AE9617" s="33"/>
      <c r="AF9617" s="33"/>
      <c r="AG9617" s="33"/>
      <c r="AH9617" s="33"/>
      <c r="AI9617" s="33"/>
      <c r="AJ9617" s="33" t="s">
        <v>413</v>
      </c>
      <c r="AK9617" s="36">
        <v>36.119999999999997</v>
      </c>
      <c r="AL9617" s="36">
        <v>110.78</v>
      </c>
      <c r="AM9617" s="33">
        <v>1200</v>
      </c>
      <c r="AN9617" s="37">
        <v>2004</v>
      </c>
      <c r="AO9617" s="33">
        <v>1</v>
      </c>
      <c r="AP9617" s="33"/>
      <c r="AQ9617">
        <v>80411</v>
      </c>
      <c r="AR9617" s="33" t="s">
        <v>1849</v>
      </c>
    </row>
    <row r="9618" spans="1:44" x14ac:dyDescent="0.25">
      <c r="A9618" s="33">
        <v>11509</v>
      </c>
      <c r="B9618" s="33" t="s">
        <v>1014</v>
      </c>
      <c r="C9618" s="1">
        <v>180</v>
      </c>
      <c r="D9618" s="33" t="s">
        <v>1195</v>
      </c>
      <c r="E9618" s="33"/>
      <c r="F9618" s="33" t="s">
        <v>859</v>
      </c>
      <c r="G9618" s="34"/>
      <c r="H9618" s="33">
        <v>11</v>
      </c>
      <c r="I9618" s="33"/>
      <c r="J9618" s="33"/>
      <c r="K9618" s="37">
        <v>1400</v>
      </c>
      <c r="L9618" s="35"/>
      <c r="M9618" s="33"/>
      <c r="N9618" s="33"/>
      <c r="O9618" s="33">
        <v>19.739999999999998</v>
      </c>
      <c r="P9618" s="33"/>
      <c r="Q9618" s="33">
        <v>6.8000000000000007</v>
      </c>
      <c r="R9618" s="33">
        <v>2.11</v>
      </c>
      <c r="S9618" s="33"/>
      <c r="T9618" s="33"/>
      <c r="U9618" s="33"/>
      <c r="V9618" s="33"/>
      <c r="W9618" s="33"/>
      <c r="Y9618" s="33"/>
      <c r="Z9618" s="33"/>
      <c r="AA9618" s="33"/>
      <c r="AB9618" s="33"/>
      <c r="AC9618" s="33"/>
      <c r="AD9618" s="33"/>
      <c r="AE9618" s="33"/>
      <c r="AF9618" s="33"/>
      <c r="AG9618" s="33"/>
      <c r="AH9618" s="33"/>
      <c r="AI9618" s="33"/>
      <c r="AJ9618" s="33" t="s">
        <v>413</v>
      </c>
      <c r="AK9618" s="36">
        <v>36.119999999999997</v>
      </c>
      <c r="AL9618" s="36">
        <v>110.78</v>
      </c>
      <c r="AM9618" s="33">
        <v>1200</v>
      </c>
      <c r="AN9618" s="37">
        <v>2004</v>
      </c>
      <c r="AO9618" s="33">
        <v>1</v>
      </c>
      <c r="AP9618" s="33"/>
      <c r="AQ9618">
        <v>80411</v>
      </c>
      <c r="AR9618" s="33" t="s">
        <v>1849</v>
      </c>
    </row>
    <row r="9619" spans="1:44" x14ac:dyDescent="0.25">
      <c r="A9619" s="33">
        <v>11510</v>
      </c>
      <c r="B9619" s="33" t="s">
        <v>1014</v>
      </c>
      <c r="C9619" s="1">
        <v>180</v>
      </c>
      <c r="D9619" s="33" t="s">
        <v>1195</v>
      </c>
      <c r="E9619" s="33"/>
      <c r="F9619" s="33" t="s">
        <v>859</v>
      </c>
      <c r="G9619" s="34"/>
      <c r="H9619" s="33">
        <v>11</v>
      </c>
      <c r="I9619" s="33"/>
      <c r="J9619" s="33"/>
      <c r="K9619" s="37">
        <v>1200</v>
      </c>
      <c r="L9619" s="35"/>
      <c r="M9619" s="33"/>
      <c r="N9619" s="33"/>
      <c r="O9619" s="33">
        <v>17.920000000000002</v>
      </c>
      <c r="P9619" s="33"/>
      <c r="Q9619" s="33">
        <v>6.3599999999999994</v>
      </c>
      <c r="R9619" s="33">
        <v>2.09</v>
      </c>
      <c r="S9619" s="33"/>
      <c r="T9619" s="33"/>
      <c r="U9619" s="33"/>
      <c r="V9619" s="33"/>
      <c r="W9619" s="33"/>
      <c r="Y9619" s="33"/>
      <c r="Z9619" s="33"/>
      <c r="AA9619" s="33"/>
      <c r="AB9619" s="33"/>
      <c r="AC9619" s="33"/>
      <c r="AD9619" s="33"/>
      <c r="AE9619" s="33"/>
      <c r="AF9619" s="33"/>
      <c r="AG9619" s="33"/>
      <c r="AH9619" s="33"/>
      <c r="AI9619" s="33"/>
      <c r="AJ9619" s="33" t="s">
        <v>413</v>
      </c>
      <c r="AK9619" s="36">
        <v>36.119999999999997</v>
      </c>
      <c r="AL9619" s="36">
        <v>110.78</v>
      </c>
      <c r="AM9619" s="33">
        <v>1200</v>
      </c>
      <c r="AN9619" s="37">
        <v>2004</v>
      </c>
      <c r="AO9619" s="33">
        <v>1</v>
      </c>
      <c r="AP9619" s="33"/>
      <c r="AQ9619">
        <v>80411</v>
      </c>
      <c r="AR9619" s="33" t="s">
        <v>1849</v>
      </c>
    </row>
    <row r="9620" spans="1:44" x14ac:dyDescent="0.25">
      <c r="A9620" s="33">
        <v>11511</v>
      </c>
      <c r="B9620" s="33" t="s">
        <v>162</v>
      </c>
      <c r="C9620" s="33">
        <v>104</v>
      </c>
      <c r="D9620" s="33" t="s">
        <v>145</v>
      </c>
      <c r="E9620" s="33"/>
      <c r="F9620" s="33" t="s">
        <v>860</v>
      </c>
      <c r="G9620" s="34">
        <v>8</v>
      </c>
      <c r="H9620" s="33">
        <v>25</v>
      </c>
      <c r="I9620" s="33">
        <v>7.3</v>
      </c>
      <c r="J9620" s="33">
        <v>6.8</v>
      </c>
      <c r="K9620" s="37">
        <v>4200</v>
      </c>
      <c r="L9620" s="35">
        <v>0.8655066666260578</v>
      </c>
      <c r="M9620" s="33"/>
      <c r="N9620" s="33">
        <v>68.685000000000002</v>
      </c>
      <c r="O9620" s="33">
        <v>25.352</v>
      </c>
      <c r="P9620" s="33">
        <v>3.9540000000000002</v>
      </c>
      <c r="Q9620" s="33">
        <v>3.4369999999999998</v>
      </c>
      <c r="R9620" s="33">
        <v>1.823</v>
      </c>
      <c r="S9620" s="33"/>
      <c r="T9620" s="33"/>
      <c r="U9620" s="33"/>
      <c r="V9620" s="33"/>
      <c r="W9620" s="33"/>
      <c r="Y9620" s="33"/>
      <c r="Z9620" s="33"/>
      <c r="AA9620" s="33"/>
      <c r="AB9620" s="33"/>
      <c r="AC9620" s="33"/>
      <c r="AD9620" s="33"/>
      <c r="AE9620" s="33"/>
      <c r="AF9620" s="33"/>
      <c r="AG9620" s="33"/>
      <c r="AH9620" s="33"/>
      <c r="AI9620" s="33"/>
      <c r="AJ9620" s="33" t="s">
        <v>413</v>
      </c>
      <c r="AK9620" s="36">
        <v>49.7</v>
      </c>
      <c r="AL9620" s="36">
        <v>122.47</v>
      </c>
      <c r="AM9620" s="33">
        <v>1010</v>
      </c>
      <c r="AN9620" s="37">
        <v>2005</v>
      </c>
      <c r="AO9620" s="33">
        <v>1</v>
      </c>
      <c r="AP9620" s="33"/>
      <c r="AQ9620">
        <v>80505</v>
      </c>
      <c r="AR9620" s="33" t="s">
        <v>1850</v>
      </c>
    </row>
    <row r="9621" spans="1:44" x14ac:dyDescent="0.25">
      <c r="A9621" s="33">
        <v>11512</v>
      </c>
      <c r="B9621" s="33" t="s">
        <v>162</v>
      </c>
      <c r="C9621" s="33">
        <v>104</v>
      </c>
      <c r="D9621" s="33" t="s">
        <v>145</v>
      </c>
      <c r="E9621" s="33"/>
      <c r="F9621" s="33" t="s">
        <v>860</v>
      </c>
      <c r="G9621" s="34">
        <v>11</v>
      </c>
      <c r="H9621" s="33">
        <v>56</v>
      </c>
      <c r="I9621" s="33">
        <v>7.9</v>
      </c>
      <c r="J9621" s="33">
        <v>6.4</v>
      </c>
      <c r="K9621" s="37">
        <v>13410</v>
      </c>
      <c r="L9621" s="35">
        <v>2</v>
      </c>
      <c r="M9621" s="33"/>
      <c r="N9621" s="33">
        <v>165.33099999999999</v>
      </c>
      <c r="O9621" s="33">
        <v>80.692999999999998</v>
      </c>
      <c r="P9621" s="33">
        <v>13.157</v>
      </c>
      <c r="Q9621" s="33">
        <v>10.07</v>
      </c>
      <c r="R9621" s="33">
        <v>5.7119999999999997</v>
      </c>
      <c r="S9621" s="33"/>
      <c r="T9621" s="33"/>
      <c r="U9621" s="33"/>
      <c r="V9621" s="33"/>
      <c r="W9621" s="33"/>
      <c r="Y9621" s="33"/>
      <c r="Z9621" s="33"/>
      <c r="AA9621" s="33"/>
      <c r="AB9621" s="33"/>
      <c r="AC9621" s="33"/>
      <c r="AD9621" s="33"/>
      <c r="AE9621" s="33"/>
      <c r="AF9621" s="33"/>
      <c r="AG9621" s="33"/>
      <c r="AH9621" s="33"/>
      <c r="AI9621" s="33"/>
      <c r="AJ9621" s="33" t="s">
        <v>413</v>
      </c>
      <c r="AK9621" s="36">
        <v>49.7</v>
      </c>
      <c r="AL9621" s="36">
        <v>122.47</v>
      </c>
      <c r="AM9621" s="33">
        <v>1010</v>
      </c>
      <c r="AN9621" s="37">
        <v>2005</v>
      </c>
      <c r="AO9621" s="33">
        <v>1</v>
      </c>
      <c r="AP9621" s="33"/>
      <c r="AQ9621">
        <v>80505</v>
      </c>
      <c r="AR9621" s="33" t="s">
        <v>1850</v>
      </c>
    </row>
    <row r="9622" spans="1:44" x14ac:dyDescent="0.25">
      <c r="A9622" s="33">
        <v>11513</v>
      </c>
      <c r="B9622" s="33" t="s">
        <v>162</v>
      </c>
      <c r="C9622" s="33">
        <v>104</v>
      </c>
      <c r="D9622" s="33" t="s">
        <v>145</v>
      </c>
      <c r="E9622" s="33"/>
      <c r="F9622" s="33" t="s">
        <v>860</v>
      </c>
      <c r="G9622" s="34">
        <v>10</v>
      </c>
      <c r="H9622" s="33">
        <v>57</v>
      </c>
      <c r="I9622" s="33">
        <v>8.1999999999999993</v>
      </c>
      <c r="J9622" s="33">
        <v>6.1</v>
      </c>
      <c r="K9622" s="37">
        <v>11045</v>
      </c>
      <c r="L9622" s="35">
        <v>1.6343769203889638</v>
      </c>
      <c r="M9622" s="33"/>
      <c r="N9622" s="33">
        <v>135.57900000000001</v>
      </c>
      <c r="O9622" s="33">
        <v>62.905000000000001</v>
      </c>
      <c r="P9622" s="33">
        <v>10.375999999999999</v>
      </c>
      <c r="Q9622" s="33">
        <v>7.3920000000000003</v>
      </c>
      <c r="R9622" s="33">
        <v>4.2160000000000002</v>
      </c>
      <c r="S9622" s="33"/>
      <c r="T9622" s="33"/>
      <c r="U9622" s="33"/>
      <c r="V9622" s="33"/>
      <c r="W9622" s="33"/>
      <c r="Y9622" s="33"/>
      <c r="Z9622" s="33"/>
      <c r="AA9622" s="33"/>
      <c r="AB9622" s="33"/>
      <c r="AC9622" s="33"/>
      <c r="AD9622" s="33"/>
      <c r="AE9622" s="33"/>
      <c r="AF9622" s="33"/>
      <c r="AG9622" s="33"/>
      <c r="AH9622" s="33"/>
      <c r="AI9622" s="33"/>
      <c r="AJ9622" s="33" t="s">
        <v>413</v>
      </c>
      <c r="AK9622" s="36">
        <v>49.7</v>
      </c>
      <c r="AL9622" s="36">
        <v>122.47</v>
      </c>
      <c r="AM9622" s="33">
        <v>1010</v>
      </c>
      <c r="AN9622" s="37">
        <v>2005</v>
      </c>
      <c r="AO9622" s="33">
        <v>1</v>
      </c>
      <c r="AP9622" s="33"/>
      <c r="AQ9622">
        <v>80505</v>
      </c>
      <c r="AR9622" s="33" t="s">
        <v>1850</v>
      </c>
    </row>
    <row r="9623" spans="1:44" x14ac:dyDescent="0.25">
      <c r="A9623" s="33">
        <v>11514</v>
      </c>
      <c r="B9623" s="33" t="s">
        <v>162</v>
      </c>
      <c r="C9623" s="33">
        <v>104</v>
      </c>
      <c r="D9623" s="33" t="s">
        <v>145</v>
      </c>
      <c r="E9623" s="33"/>
      <c r="F9623" s="33" t="s">
        <v>860</v>
      </c>
      <c r="G9623" s="34">
        <v>11</v>
      </c>
      <c r="H9623" s="33">
        <v>48</v>
      </c>
      <c r="I9623" s="33">
        <v>4.2</v>
      </c>
      <c r="J9623" s="33">
        <v>2.7</v>
      </c>
      <c r="K9623" s="37">
        <v>34000</v>
      </c>
      <c r="L9623" s="35">
        <v>2</v>
      </c>
      <c r="M9623" s="33"/>
      <c r="N9623" s="33">
        <v>61.698</v>
      </c>
      <c r="O9623" s="33">
        <v>23.114000000000001</v>
      </c>
      <c r="P9623" s="33">
        <v>6.0739999999999998</v>
      </c>
      <c r="Q9623" s="33">
        <v>3.59</v>
      </c>
      <c r="R9623" s="33">
        <v>1.9970000000000001</v>
      </c>
      <c r="S9623" s="33"/>
      <c r="T9623" s="33"/>
      <c r="U9623" s="33"/>
      <c r="V9623" s="33"/>
      <c r="W9623" s="33"/>
      <c r="Y9623" s="33"/>
      <c r="Z9623" s="33"/>
      <c r="AA9623" s="33"/>
      <c r="AB9623" s="33"/>
      <c r="AC9623" s="33"/>
      <c r="AD9623" s="33"/>
      <c r="AE9623" s="33"/>
      <c r="AF9623" s="33"/>
      <c r="AG9623" s="33"/>
      <c r="AH9623" s="33"/>
      <c r="AI9623" s="33"/>
      <c r="AJ9623" s="33" t="s">
        <v>413</v>
      </c>
      <c r="AK9623" s="36">
        <v>49.7</v>
      </c>
      <c r="AL9623" s="36">
        <v>122.47</v>
      </c>
      <c r="AM9623" s="33">
        <v>1010</v>
      </c>
      <c r="AN9623" s="37">
        <v>2005</v>
      </c>
      <c r="AO9623" s="33">
        <v>1</v>
      </c>
      <c r="AP9623" s="33"/>
      <c r="AQ9623">
        <v>80505</v>
      </c>
      <c r="AR9623" s="33" t="s">
        <v>1850</v>
      </c>
    </row>
    <row r="9624" spans="1:44" x14ac:dyDescent="0.25">
      <c r="A9624" s="33">
        <v>11515</v>
      </c>
      <c r="B9624" s="33" t="s">
        <v>162</v>
      </c>
      <c r="C9624" s="33">
        <v>104</v>
      </c>
      <c r="D9624" s="33" t="s">
        <v>145</v>
      </c>
      <c r="E9624" s="33"/>
      <c r="F9624" s="33" t="s">
        <v>860</v>
      </c>
      <c r="G9624" s="34">
        <v>10</v>
      </c>
      <c r="H9624" s="33">
        <v>45</v>
      </c>
      <c r="I9624" s="33">
        <v>6.2</v>
      </c>
      <c r="J9624" s="33">
        <v>4.0999999999999996</v>
      </c>
      <c r="K9624" s="37">
        <v>23199</v>
      </c>
      <c r="L9624" s="35">
        <v>1.9529365230435449</v>
      </c>
      <c r="M9624" s="33"/>
      <c r="N9624" s="33">
        <v>108.40900000000001</v>
      </c>
      <c r="O9624" s="33">
        <v>48.585000000000001</v>
      </c>
      <c r="P9624" s="33">
        <v>9.9700000000000006</v>
      </c>
      <c r="Q9624" s="33">
        <v>6.1749999999999989</v>
      </c>
      <c r="R9624" s="33">
        <v>3.5630000000000002</v>
      </c>
      <c r="S9624" s="33"/>
      <c r="T9624" s="33"/>
      <c r="U9624" s="33"/>
      <c r="V9624" s="33"/>
      <c r="W9624" s="33"/>
      <c r="Y9624" s="33"/>
      <c r="Z9624" s="33"/>
      <c r="AA9624" s="33"/>
      <c r="AB9624" s="33"/>
      <c r="AC9624" s="33"/>
      <c r="AD9624" s="33"/>
      <c r="AE9624" s="33"/>
      <c r="AF9624" s="33"/>
      <c r="AG9624" s="33"/>
      <c r="AH9624" s="33"/>
      <c r="AI9624" s="33"/>
      <c r="AJ9624" s="33" t="s">
        <v>413</v>
      </c>
      <c r="AK9624" s="36">
        <v>49.7</v>
      </c>
      <c r="AL9624" s="36">
        <v>122.47</v>
      </c>
      <c r="AM9624" s="33">
        <v>1010</v>
      </c>
      <c r="AN9624" s="37">
        <v>2005</v>
      </c>
      <c r="AO9624" s="33">
        <v>1</v>
      </c>
      <c r="AP9624" s="33"/>
      <c r="AQ9624">
        <v>80505</v>
      </c>
      <c r="AR9624" s="33" t="s">
        <v>1850</v>
      </c>
    </row>
    <row r="9625" spans="1:44" x14ac:dyDescent="0.25">
      <c r="A9625" s="33">
        <v>11516</v>
      </c>
      <c r="B9625" s="33" t="s">
        <v>162</v>
      </c>
      <c r="C9625" s="33">
        <v>104</v>
      </c>
      <c r="D9625" s="33" t="s">
        <v>145</v>
      </c>
      <c r="E9625" s="33"/>
      <c r="F9625" s="33" t="s">
        <v>860</v>
      </c>
      <c r="G9625" s="34">
        <v>9</v>
      </c>
      <c r="H9625" s="33">
        <v>35</v>
      </c>
      <c r="I9625" s="33">
        <v>8.1999999999999993</v>
      </c>
      <c r="J9625" s="33">
        <v>5.7</v>
      </c>
      <c r="K9625" s="37">
        <v>11645</v>
      </c>
      <c r="L9625" s="35">
        <v>1.4251462176553451</v>
      </c>
      <c r="M9625" s="33"/>
      <c r="N9625" s="33">
        <v>128.38900000000001</v>
      </c>
      <c r="O9625" s="33">
        <v>58.417999999999999</v>
      </c>
      <c r="P9625" s="33">
        <v>9.8989999999999991</v>
      </c>
      <c r="Q9625" s="33">
        <v>6.6329999999999991</v>
      </c>
      <c r="R9625" s="33">
        <v>3.8069999999999999</v>
      </c>
      <c r="S9625" s="33"/>
      <c r="T9625" s="33"/>
      <c r="U9625" s="33"/>
      <c r="V9625" s="33"/>
      <c r="W9625" s="33"/>
      <c r="Y9625" s="33"/>
      <c r="Z9625" s="33"/>
      <c r="AA9625" s="33"/>
      <c r="AB9625" s="33"/>
      <c r="AC9625" s="33"/>
      <c r="AD9625" s="33"/>
      <c r="AE9625" s="33"/>
      <c r="AF9625" s="33"/>
      <c r="AG9625" s="33"/>
      <c r="AH9625" s="33"/>
      <c r="AI9625" s="33"/>
      <c r="AJ9625" s="33" t="s">
        <v>413</v>
      </c>
      <c r="AK9625" s="36">
        <v>49.7</v>
      </c>
      <c r="AL9625" s="36">
        <v>122.47</v>
      </c>
      <c r="AM9625" s="33">
        <v>1010</v>
      </c>
      <c r="AN9625" s="37">
        <v>2005</v>
      </c>
      <c r="AO9625" s="33">
        <v>1</v>
      </c>
      <c r="AP9625" s="33"/>
      <c r="AQ9625">
        <v>80505</v>
      </c>
      <c r="AR9625" s="33" t="s">
        <v>1850</v>
      </c>
    </row>
    <row r="9626" spans="1:44" x14ac:dyDescent="0.25">
      <c r="A9626" s="33">
        <v>11517</v>
      </c>
      <c r="B9626" s="33" t="s">
        <v>162</v>
      </c>
      <c r="C9626" s="33">
        <v>104</v>
      </c>
      <c r="D9626" s="33" t="s">
        <v>145</v>
      </c>
      <c r="E9626" s="33"/>
      <c r="F9626" s="33" t="s">
        <v>860</v>
      </c>
      <c r="G9626" s="34">
        <v>10</v>
      </c>
      <c r="H9626" s="33">
        <v>55</v>
      </c>
      <c r="I9626" s="33">
        <v>8</v>
      </c>
      <c r="J9626" s="33">
        <v>6.5</v>
      </c>
      <c r="K9626" s="37">
        <v>10600</v>
      </c>
      <c r="L9626" s="35">
        <v>1.7535323056248371</v>
      </c>
      <c r="M9626" s="33"/>
      <c r="N9626" s="33">
        <v>140.40199999999999</v>
      </c>
      <c r="O9626" s="33">
        <v>66.441999999999993</v>
      </c>
      <c r="P9626" s="33">
        <v>10.742000000000001</v>
      </c>
      <c r="Q9626" s="33">
        <v>8.2630000000000017</v>
      </c>
      <c r="R9626" s="33">
        <v>4.6779999999999999</v>
      </c>
      <c r="S9626" s="33"/>
      <c r="T9626" s="33"/>
      <c r="U9626" s="33"/>
      <c r="V9626" s="33"/>
      <c r="W9626" s="33"/>
      <c r="Y9626" s="33"/>
      <c r="Z9626" s="33"/>
      <c r="AA9626" s="33"/>
      <c r="AB9626" s="33"/>
      <c r="AC9626" s="33"/>
      <c r="AD9626" s="33"/>
      <c r="AE9626" s="33"/>
      <c r="AF9626" s="33"/>
      <c r="AG9626" s="33"/>
      <c r="AH9626" s="33"/>
      <c r="AI9626" s="33"/>
      <c r="AJ9626" s="33" t="s">
        <v>413</v>
      </c>
      <c r="AK9626" s="36">
        <v>49.7</v>
      </c>
      <c r="AL9626" s="36">
        <v>122.47</v>
      </c>
      <c r="AM9626" s="33">
        <v>1010</v>
      </c>
      <c r="AN9626" s="37">
        <v>2005</v>
      </c>
      <c r="AO9626" s="33">
        <v>1</v>
      </c>
      <c r="AP9626" s="33"/>
      <c r="AQ9626">
        <v>80505</v>
      </c>
      <c r="AR9626" s="33" t="s">
        <v>1850</v>
      </c>
    </row>
    <row r="9627" spans="1:44" x14ac:dyDescent="0.25">
      <c r="A9627" s="33">
        <v>11518</v>
      </c>
      <c r="B9627" s="33" t="s">
        <v>162</v>
      </c>
      <c r="C9627" s="33">
        <v>104</v>
      </c>
      <c r="D9627" s="33" t="s">
        <v>145</v>
      </c>
      <c r="E9627" s="33"/>
      <c r="F9627" s="33" t="s">
        <v>860</v>
      </c>
      <c r="G9627" s="34">
        <v>12</v>
      </c>
      <c r="H9627" s="33">
        <v>54</v>
      </c>
      <c r="I9627" s="33">
        <v>2.9</v>
      </c>
      <c r="J9627" s="33">
        <v>4.5</v>
      </c>
      <c r="K9627" s="37">
        <v>33200</v>
      </c>
      <c r="L9627" s="35"/>
      <c r="M9627" s="33"/>
      <c r="N9627" s="33">
        <v>83.272999999999996</v>
      </c>
      <c r="O9627" s="33">
        <v>40.954999999999998</v>
      </c>
      <c r="P9627" s="33">
        <v>9.4499999999999993</v>
      </c>
      <c r="Q9627" s="33">
        <v>10.920000000000002</v>
      </c>
      <c r="R9627" s="33">
        <v>6.3140000000000001</v>
      </c>
      <c r="S9627" s="33"/>
      <c r="T9627" s="33"/>
      <c r="U9627" s="33"/>
      <c r="V9627" s="33"/>
      <c r="W9627" s="33"/>
      <c r="Y9627" s="33"/>
      <c r="Z9627" s="33"/>
      <c r="AA9627" s="33"/>
      <c r="AB9627" s="33"/>
      <c r="AC9627" s="33"/>
      <c r="AD9627" s="33"/>
      <c r="AE9627" s="33"/>
      <c r="AF9627" s="33"/>
      <c r="AG9627" s="33"/>
      <c r="AH9627" s="33"/>
      <c r="AI9627" s="33"/>
      <c r="AJ9627" s="33" t="s">
        <v>413</v>
      </c>
      <c r="AK9627" s="36">
        <v>49.7</v>
      </c>
      <c r="AL9627" s="36">
        <v>122.47</v>
      </c>
      <c r="AM9627" s="33">
        <v>1010</v>
      </c>
      <c r="AN9627" s="37">
        <v>2005</v>
      </c>
      <c r="AO9627" s="33">
        <v>1</v>
      </c>
      <c r="AP9627" s="33"/>
      <c r="AQ9627">
        <v>80505</v>
      </c>
      <c r="AR9627" s="33" t="s">
        <v>1850</v>
      </c>
    </row>
    <row r="9628" spans="1:44" x14ac:dyDescent="0.25">
      <c r="A9628" s="33">
        <v>11519</v>
      </c>
      <c r="B9628" s="33" t="s">
        <v>162</v>
      </c>
      <c r="C9628" s="33">
        <v>104</v>
      </c>
      <c r="D9628" s="33" t="s">
        <v>145</v>
      </c>
      <c r="E9628" s="33"/>
      <c r="F9628" s="33" t="s">
        <v>860</v>
      </c>
      <c r="G9628" s="34">
        <v>10</v>
      </c>
      <c r="H9628" s="33">
        <v>62</v>
      </c>
      <c r="I9628" s="33">
        <v>9.9</v>
      </c>
      <c r="J9628" s="33">
        <v>7.1</v>
      </c>
      <c r="K9628" s="37">
        <v>8133</v>
      </c>
      <c r="L9628" s="35">
        <v>1.4480029626114108</v>
      </c>
      <c r="M9628" s="33"/>
      <c r="N9628" s="33">
        <v>157.328</v>
      </c>
      <c r="O9628" s="33">
        <v>73.468999999999994</v>
      </c>
      <c r="P9628" s="33">
        <v>11.032</v>
      </c>
      <c r="Q9628" s="33">
        <v>7.86</v>
      </c>
      <c r="R9628" s="33">
        <v>4.3899999999999997</v>
      </c>
      <c r="S9628" s="33"/>
      <c r="T9628" s="33"/>
      <c r="U9628" s="33"/>
      <c r="V9628" s="33"/>
      <c r="W9628" s="33"/>
      <c r="Y9628" s="33"/>
      <c r="Z9628" s="33"/>
      <c r="AA9628" s="33"/>
      <c r="AB9628" s="33"/>
      <c r="AC9628" s="33"/>
      <c r="AD9628" s="33"/>
      <c r="AE9628" s="33"/>
      <c r="AF9628" s="33"/>
      <c r="AG9628" s="33"/>
      <c r="AH9628" s="33"/>
      <c r="AI9628" s="33"/>
      <c r="AJ9628" s="33" t="s">
        <v>413</v>
      </c>
      <c r="AK9628" s="36">
        <v>49.7</v>
      </c>
      <c r="AL9628" s="36">
        <v>122.47</v>
      </c>
      <c r="AM9628" s="33">
        <v>1010</v>
      </c>
      <c r="AN9628" s="37">
        <v>2005</v>
      </c>
      <c r="AO9628" s="33">
        <v>1</v>
      </c>
      <c r="AP9628" s="33"/>
      <c r="AQ9628">
        <v>80505</v>
      </c>
      <c r="AR9628" s="33" t="s">
        <v>1850</v>
      </c>
    </row>
    <row r="9629" spans="1:44" x14ac:dyDescent="0.25">
      <c r="A9629" s="33">
        <v>11520</v>
      </c>
      <c r="B9629" s="33" t="s">
        <v>162</v>
      </c>
      <c r="C9629" s="33">
        <v>104</v>
      </c>
      <c r="D9629" s="33" t="s">
        <v>145</v>
      </c>
      <c r="E9629" s="33"/>
      <c r="F9629" s="33" t="s">
        <v>860</v>
      </c>
      <c r="G9629" s="34">
        <v>10</v>
      </c>
      <c r="H9629" s="33">
        <v>62</v>
      </c>
      <c r="I9629" s="33">
        <v>10.5</v>
      </c>
      <c r="J9629" s="33">
        <v>6.8</v>
      </c>
      <c r="K9629" s="37">
        <v>8550</v>
      </c>
      <c r="L9629" s="35">
        <v>1.3794250097146032</v>
      </c>
      <c r="M9629" s="33"/>
      <c r="N9629" s="33">
        <v>163.02799999999999</v>
      </c>
      <c r="O9629" s="33">
        <v>75.266999999999996</v>
      </c>
      <c r="P9629" s="33">
        <v>11.36</v>
      </c>
      <c r="Q9629" s="33">
        <v>7.4350000000000005</v>
      </c>
      <c r="R9629" s="33">
        <v>4.1829999999999998</v>
      </c>
      <c r="S9629" s="33"/>
      <c r="T9629" s="33"/>
      <c r="U9629" s="33"/>
      <c r="V9629" s="33"/>
      <c r="W9629" s="33"/>
      <c r="Y9629" s="33"/>
      <c r="Z9629" s="33"/>
      <c r="AA9629" s="33"/>
      <c r="AB9629" s="33"/>
      <c r="AC9629" s="33"/>
      <c r="AD9629" s="33"/>
      <c r="AE9629" s="33"/>
      <c r="AF9629" s="33"/>
      <c r="AG9629" s="33"/>
      <c r="AH9629" s="33"/>
      <c r="AI9629" s="33"/>
      <c r="AJ9629" s="33" t="s">
        <v>413</v>
      </c>
      <c r="AK9629" s="36">
        <v>49.7</v>
      </c>
      <c r="AL9629" s="36">
        <v>122.47</v>
      </c>
      <c r="AM9629" s="33">
        <v>1010</v>
      </c>
      <c r="AN9629" s="37">
        <v>2005</v>
      </c>
      <c r="AO9629" s="33">
        <v>1</v>
      </c>
      <c r="AP9629" s="33"/>
      <c r="AQ9629">
        <v>80505</v>
      </c>
      <c r="AR9629" s="33" t="s">
        <v>1850</v>
      </c>
    </row>
    <row r="9630" spans="1:44" x14ac:dyDescent="0.25">
      <c r="A9630" s="33">
        <v>11521</v>
      </c>
      <c r="B9630" s="33" t="s">
        <v>162</v>
      </c>
      <c r="C9630" s="33">
        <v>104</v>
      </c>
      <c r="D9630" s="33" t="s">
        <v>145</v>
      </c>
      <c r="E9630" s="33"/>
      <c r="F9630" s="33" t="s">
        <v>860</v>
      </c>
      <c r="G9630" s="34">
        <v>10</v>
      </c>
      <c r="H9630" s="33">
        <v>60</v>
      </c>
      <c r="I9630" s="33">
        <v>8.8000000000000007</v>
      </c>
      <c r="J9630" s="33">
        <v>6.7</v>
      </c>
      <c r="K9630" s="37">
        <v>8033</v>
      </c>
      <c r="L9630" s="35">
        <v>1.3919684617037122</v>
      </c>
      <c r="M9630" s="33"/>
      <c r="N9630" s="33">
        <v>127.771</v>
      </c>
      <c r="O9630" s="33">
        <v>58.274000000000001</v>
      </c>
      <c r="P9630" s="33">
        <v>9.1419999999999995</v>
      </c>
      <c r="Q9630" s="33">
        <v>6.7390000000000008</v>
      </c>
      <c r="R9630" s="33">
        <v>3.7989999999999999</v>
      </c>
      <c r="S9630" s="33"/>
      <c r="T9630" s="33"/>
      <c r="U9630" s="33"/>
      <c r="V9630" s="33"/>
      <c r="W9630" s="33"/>
      <c r="Y9630" s="33"/>
      <c r="Z9630" s="33"/>
      <c r="AA9630" s="33"/>
      <c r="AB9630" s="33"/>
      <c r="AC9630" s="33"/>
      <c r="AD9630" s="33"/>
      <c r="AE9630" s="33"/>
      <c r="AF9630" s="33"/>
      <c r="AG9630" s="33"/>
      <c r="AH9630" s="33"/>
      <c r="AI9630" s="33"/>
      <c r="AJ9630" s="33" t="s">
        <v>413</v>
      </c>
      <c r="AK9630" s="36">
        <v>49.7</v>
      </c>
      <c r="AL9630" s="36">
        <v>122.47</v>
      </c>
      <c r="AM9630" s="33">
        <v>1010</v>
      </c>
      <c r="AN9630" s="37">
        <v>2005</v>
      </c>
      <c r="AO9630" s="33">
        <v>1</v>
      </c>
      <c r="AP9630" s="33"/>
      <c r="AQ9630">
        <v>80505</v>
      </c>
      <c r="AR9630" s="33" t="s">
        <v>1850</v>
      </c>
    </row>
    <row r="9631" spans="1:44" x14ac:dyDescent="0.25">
      <c r="A9631" s="33">
        <v>11522</v>
      </c>
      <c r="B9631" s="33" t="s">
        <v>162</v>
      </c>
      <c r="C9631" s="33">
        <v>104</v>
      </c>
      <c r="D9631" s="33" t="s">
        <v>145</v>
      </c>
      <c r="E9631" s="33"/>
      <c r="F9631" s="33" t="s">
        <v>860</v>
      </c>
      <c r="G9631" s="34">
        <v>11</v>
      </c>
      <c r="H9631" s="33">
        <v>55</v>
      </c>
      <c r="I9631" s="33">
        <v>5.7</v>
      </c>
      <c r="J9631" s="33">
        <v>4.0999999999999996</v>
      </c>
      <c r="K9631" s="37">
        <v>23900</v>
      </c>
      <c r="L9631" s="35">
        <v>2</v>
      </c>
      <c r="M9631" s="33"/>
      <c r="N9631" s="33">
        <v>102.92</v>
      </c>
      <c r="O9631" s="33">
        <v>46.305</v>
      </c>
      <c r="P9631" s="33">
        <v>9.6679999999999993</v>
      </c>
      <c r="Q9631" s="33">
        <v>6.3620000000000001</v>
      </c>
      <c r="R9631" s="33">
        <v>3.6709999999999998</v>
      </c>
      <c r="S9631" s="33"/>
      <c r="T9631" s="33"/>
      <c r="U9631" s="33"/>
      <c r="V9631" s="33"/>
      <c r="W9631" s="33"/>
      <c r="Y9631" s="33"/>
      <c r="Z9631" s="33"/>
      <c r="AA9631" s="33"/>
      <c r="AB9631" s="33"/>
      <c r="AC9631" s="33"/>
      <c r="AD9631" s="33"/>
      <c r="AE9631" s="33"/>
      <c r="AF9631" s="33"/>
      <c r="AG9631" s="33"/>
      <c r="AH9631" s="33"/>
      <c r="AI9631" s="33"/>
      <c r="AJ9631" s="33" t="s">
        <v>413</v>
      </c>
      <c r="AK9631" s="36">
        <v>49.7</v>
      </c>
      <c r="AL9631" s="36">
        <v>122.47</v>
      </c>
      <c r="AM9631" s="33">
        <v>1010</v>
      </c>
      <c r="AN9631" s="37">
        <v>2005</v>
      </c>
      <c r="AO9631" s="33">
        <v>1</v>
      </c>
      <c r="AP9631" s="33"/>
      <c r="AQ9631">
        <v>80505</v>
      </c>
      <c r="AR9631" s="33" t="s">
        <v>1850</v>
      </c>
    </row>
    <row r="9632" spans="1:44" x14ac:dyDescent="0.25">
      <c r="A9632" s="33">
        <v>11523</v>
      </c>
      <c r="B9632" s="33" t="s">
        <v>162</v>
      </c>
      <c r="C9632" s="33">
        <v>104</v>
      </c>
      <c r="D9632" s="33" t="s">
        <v>145</v>
      </c>
      <c r="E9632" s="33"/>
      <c r="F9632" s="33" t="s">
        <v>860</v>
      </c>
      <c r="G9632" s="34">
        <v>10</v>
      </c>
      <c r="H9632" s="33">
        <v>55</v>
      </c>
      <c r="I9632" s="33">
        <v>7.1</v>
      </c>
      <c r="J9632" s="33">
        <v>5.4</v>
      </c>
      <c r="K9632" s="37">
        <v>12828</v>
      </c>
      <c r="L9632" s="35">
        <v>1.6682873811631889</v>
      </c>
      <c r="M9632" s="33"/>
      <c r="N9632" s="33">
        <v>112.545</v>
      </c>
      <c r="O9632" s="33">
        <v>50.848999999999997</v>
      </c>
      <c r="P9632" s="33">
        <v>9.0660000000000007</v>
      </c>
      <c r="Q9632" s="33">
        <v>6.4350000000000005</v>
      </c>
      <c r="R9632" s="33">
        <v>3.7050000000000001</v>
      </c>
      <c r="S9632" s="33"/>
      <c r="T9632" s="33"/>
      <c r="U9632" s="33"/>
      <c r="V9632" s="33"/>
      <c r="W9632" s="33"/>
      <c r="Y9632" s="33"/>
      <c r="Z9632" s="33"/>
      <c r="AA9632" s="33"/>
      <c r="AB9632" s="33"/>
      <c r="AC9632" s="33"/>
      <c r="AD9632" s="33"/>
      <c r="AE9632" s="33"/>
      <c r="AF9632" s="33"/>
      <c r="AG9632" s="33"/>
      <c r="AH9632" s="33"/>
      <c r="AI9632" s="33"/>
      <c r="AJ9632" s="33" t="s">
        <v>413</v>
      </c>
      <c r="AK9632" s="36">
        <v>49.7</v>
      </c>
      <c r="AL9632" s="36">
        <v>122.47</v>
      </c>
      <c r="AM9632" s="33">
        <v>1010</v>
      </c>
      <c r="AN9632" s="37">
        <v>2005</v>
      </c>
      <c r="AO9632" s="33">
        <v>1</v>
      </c>
      <c r="AP9632" s="33"/>
      <c r="AQ9632">
        <v>80505</v>
      </c>
      <c r="AR9632" s="33" t="s">
        <v>1850</v>
      </c>
    </row>
    <row r="9633" spans="1:44" x14ac:dyDescent="0.25">
      <c r="A9633" s="33">
        <v>11524</v>
      </c>
      <c r="B9633" s="33" t="s">
        <v>162</v>
      </c>
      <c r="C9633" s="33">
        <v>104</v>
      </c>
      <c r="D9633" s="33" t="s">
        <v>145</v>
      </c>
      <c r="E9633" s="33"/>
      <c r="F9633" s="33" t="s">
        <v>860</v>
      </c>
      <c r="G9633" s="34">
        <v>8</v>
      </c>
      <c r="H9633" s="33">
        <v>59</v>
      </c>
      <c r="I9633" s="33">
        <v>13.9</v>
      </c>
      <c r="J9633" s="33">
        <v>7.4</v>
      </c>
      <c r="K9633" s="37">
        <v>7250</v>
      </c>
      <c r="L9633" s="35">
        <v>1.0395720068274394</v>
      </c>
      <c r="M9633" s="33"/>
      <c r="N9633" s="33">
        <v>212.994</v>
      </c>
      <c r="O9633" s="33">
        <v>97.37</v>
      </c>
      <c r="P9633" s="33">
        <v>13.595000000000001</v>
      </c>
      <c r="Q9633" s="33">
        <v>7.7569999999999997</v>
      </c>
      <c r="R9633" s="33">
        <v>4.3010000000000002</v>
      </c>
      <c r="S9633" s="33"/>
      <c r="T9633" s="33"/>
      <c r="U9633" s="33"/>
      <c r="V9633" s="33"/>
      <c r="W9633" s="33"/>
      <c r="Y9633" s="33"/>
      <c r="Z9633" s="33"/>
      <c r="AA9633" s="33"/>
      <c r="AB9633" s="33"/>
      <c r="AC9633" s="33"/>
      <c r="AD9633" s="33"/>
      <c r="AE9633" s="33"/>
      <c r="AF9633" s="33"/>
      <c r="AG9633" s="33"/>
      <c r="AH9633" s="33"/>
      <c r="AI9633" s="33"/>
      <c r="AJ9633" s="33" t="s">
        <v>413</v>
      </c>
      <c r="AK9633" s="36">
        <v>49.7</v>
      </c>
      <c r="AL9633" s="36">
        <v>122.47</v>
      </c>
      <c r="AM9633" s="33">
        <v>1010</v>
      </c>
      <c r="AN9633" s="37">
        <v>2005</v>
      </c>
      <c r="AO9633" s="33">
        <v>1</v>
      </c>
      <c r="AP9633" s="33"/>
      <c r="AQ9633">
        <v>80505</v>
      </c>
      <c r="AR9633" s="33" t="s">
        <v>1850</v>
      </c>
    </row>
    <row r="9634" spans="1:44" x14ac:dyDescent="0.25">
      <c r="A9634" s="33">
        <v>11525</v>
      </c>
      <c r="B9634" s="33" t="s">
        <v>162</v>
      </c>
      <c r="C9634" s="33">
        <v>104</v>
      </c>
      <c r="D9634" s="33" t="s">
        <v>145</v>
      </c>
      <c r="E9634" s="33"/>
      <c r="F9634" s="33" t="s">
        <v>860</v>
      </c>
      <c r="G9634" s="34">
        <v>9</v>
      </c>
      <c r="H9634" s="33">
        <v>50</v>
      </c>
      <c r="I9634" s="33">
        <v>11.6</v>
      </c>
      <c r="J9634" s="33">
        <v>6.7</v>
      </c>
      <c r="K9634" s="37">
        <v>6033</v>
      </c>
      <c r="L9634" s="35">
        <v>0.88458599091986434</v>
      </c>
      <c r="M9634" s="33"/>
      <c r="N9634" s="33">
        <v>131.08199999999999</v>
      </c>
      <c r="O9634" s="33">
        <v>56.716999999999999</v>
      </c>
      <c r="P9634" s="33">
        <v>8.4510000000000005</v>
      </c>
      <c r="Q9634" s="33">
        <v>5.0609999999999999</v>
      </c>
      <c r="R9634" s="33">
        <v>2.8530000000000002</v>
      </c>
      <c r="S9634" s="33"/>
      <c r="T9634" s="33"/>
      <c r="U9634" s="33"/>
      <c r="V9634" s="33"/>
      <c r="W9634" s="33"/>
      <c r="Y9634" s="33"/>
      <c r="Z9634" s="33"/>
      <c r="AA9634" s="33"/>
      <c r="AB9634" s="33"/>
      <c r="AC9634" s="33"/>
      <c r="AD9634" s="33"/>
      <c r="AE9634" s="33"/>
      <c r="AF9634" s="33"/>
      <c r="AG9634" s="33"/>
      <c r="AH9634" s="33"/>
      <c r="AI9634" s="33"/>
      <c r="AJ9634" s="33" t="s">
        <v>413</v>
      </c>
      <c r="AK9634" s="36">
        <v>49.7</v>
      </c>
      <c r="AL9634" s="36">
        <v>122.47</v>
      </c>
      <c r="AM9634" s="33">
        <v>1010</v>
      </c>
      <c r="AN9634" s="37">
        <v>2005</v>
      </c>
      <c r="AO9634" s="33">
        <v>1</v>
      </c>
      <c r="AP9634" s="33"/>
      <c r="AQ9634">
        <v>80505</v>
      </c>
      <c r="AR9634" s="33" t="s">
        <v>1850</v>
      </c>
    </row>
    <row r="9635" spans="1:44" x14ac:dyDescent="0.25">
      <c r="A9635" s="33">
        <v>11526</v>
      </c>
      <c r="B9635" s="33" t="s">
        <v>162</v>
      </c>
      <c r="C9635" s="33">
        <v>104</v>
      </c>
      <c r="D9635" s="33" t="s">
        <v>145</v>
      </c>
      <c r="E9635" s="33"/>
      <c r="F9635" s="33" t="s">
        <v>860</v>
      </c>
      <c r="G9635" s="34">
        <v>11</v>
      </c>
      <c r="H9635" s="33">
        <v>62</v>
      </c>
      <c r="I9635" s="33">
        <v>6.8</v>
      </c>
      <c r="J9635" s="33">
        <v>4</v>
      </c>
      <c r="K9635" s="37">
        <v>21600</v>
      </c>
      <c r="L9635" s="35">
        <v>1.900925632274074</v>
      </c>
      <c r="M9635" s="33"/>
      <c r="N9635" s="33">
        <v>107.679</v>
      </c>
      <c r="O9635" s="33">
        <v>47.073</v>
      </c>
      <c r="P9635" s="33">
        <v>9.5749999999999993</v>
      </c>
      <c r="Q9635" s="33">
        <v>5.4369999999999994</v>
      </c>
      <c r="R9635" s="33">
        <v>3.1349999999999998</v>
      </c>
      <c r="S9635" s="33"/>
      <c r="T9635" s="33"/>
      <c r="U9635" s="33"/>
      <c r="V9635" s="33"/>
      <c r="W9635" s="33"/>
      <c r="Y9635" s="33"/>
      <c r="Z9635" s="33"/>
      <c r="AA9635" s="33"/>
      <c r="AB9635" s="33"/>
      <c r="AC9635" s="33"/>
      <c r="AD9635" s="33"/>
      <c r="AE9635" s="33"/>
      <c r="AF9635" s="33"/>
      <c r="AG9635" s="33"/>
      <c r="AH9635" s="33"/>
      <c r="AI9635" s="33"/>
      <c r="AJ9635" s="33" t="s">
        <v>413</v>
      </c>
      <c r="AK9635" s="36">
        <v>49.7</v>
      </c>
      <c r="AL9635" s="36">
        <v>122.47</v>
      </c>
      <c r="AM9635" s="33">
        <v>1010</v>
      </c>
      <c r="AN9635" s="37">
        <v>2005</v>
      </c>
      <c r="AO9635" s="33">
        <v>1</v>
      </c>
      <c r="AP9635" s="33"/>
      <c r="AQ9635">
        <v>80505</v>
      </c>
      <c r="AR9635" s="33" t="s">
        <v>1850</v>
      </c>
    </row>
    <row r="9636" spans="1:44" x14ac:dyDescent="0.25">
      <c r="A9636" s="33">
        <v>11527</v>
      </c>
      <c r="B9636" s="33" t="s">
        <v>162</v>
      </c>
      <c r="C9636" s="33">
        <v>104</v>
      </c>
      <c r="D9636" s="33" t="s">
        <v>145</v>
      </c>
      <c r="E9636" s="33"/>
      <c r="F9636" s="33" t="s">
        <v>860</v>
      </c>
      <c r="G9636" s="34">
        <v>11</v>
      </c>
      <c r="H9636" s="33">
        <v>62</v>
      </c>
      <c r="I9636" s="33">
        <v>6.8</v>
      </c>
      <c r="J9636" s="33">
        <v>3.9</v>
      </c>
      <c r="K9636" s="37">
        <v>23200</v>
      </c>
      <c r="L9636" s="35">
        <v>1.9414760290769189</v>
      </c>
      <c r="M9636" s="33"/>
      <c r="N9636" s="33">
        <v>109.976</v>
      </c>
      <c r="O9636" s="33">
        <v>48.244</v>
      </c>
      <c r="P9636" s="33">
        <v>9.9160000000000004</v>
      </c>
      <c r="Q9636" s="33">
        <v>5.516</v>
      </c>
      <c r="R9636" s="33">
        <v>3.177</v>
      </c>
      <c r="S9636" s="33"/>
      <c r="T9636" s="33"/>
      <c r="U9636" s="33"/>
      <c r="V9636" s="33"/>
      <c r="W9636" s="33"/>
      <c r="Y9636" s="33"/>
      <c r="Z9636" s="33"/>
      <c r="AA9636" s="33"/>
      <c r="AB9636" s="33"/>
      <c r="AC9636" s="33"/>
      <c r="AD9636" s="33"/>
      <c r="AE9636" s="33"/>
      <c r="AF9636" s="33"/>
      <c r="AG9636" s="33"/>
      <c r="AH9636" s="33"/>
      <c r="AI9636" s="33"/>
      <c r="AJ9636" s="33" t="s">
        <v>413</v>
      </c>
      <c r="AK9636" s="36">
        <v>49.7</v>
      </c>
      <c r="AL9636" s="36">
        <v>122.47</v>
      </c>
      <c r="AM9636" s="33">
        <v>1010</v>
      </c>
      <c r="AN9636" s="37">
        <v>2005</v>
      </c>
      <c r="AO9636" s="33">
        <v>1</v>
      </c>
      <c r="AP9636" s="33"/>
      <c r="AQ9636">
        <v>80505</v>
      </c>
      <c r="AR9636" s="33" t="s">
        <v>1850</v>
      </c>
    </row>
    <row r="9637" spans="1:44" x14ac:dyDescent="0.25">
      <c r="A9637" s="33">
        <v>11528</v>
      </c>
      <c r="B9637" s="33" t="s">
        <v>162</v>
      </c>
      <c r="C9637" s="33">
        <v>104</v>
      </c>
      <c r="D9637" s="33" t="s">
        <v>145</v>
      </c>
      <c r="E9637" s="33"/>
      <c r="F9637" s="33" t="s">
        <v>860</v>
      </c>
      <c r="G9637" s="34">
        <v>10</v>
      </c>
      <c r="H9637" s="33">
        <v>55</v>
      </c>
      <c r="I9637" s="33">
        <v>8.1999999999999993</v>
      </c>
      <c r="J9637" s="33">
        <v>5.2</v>
      </c>
      <c r="K9637" s="37">
        <v>10434</v>
      </c>
      <c r="L9637" s="35">
        <v>1.2475626894133622</v>
      </c>
      <c r="M9637" s="33"/>
      <c r="N9637" s="33">
        <v>103.491</v>
      </c>
      <c r="O9637" s="33">
        <v>44.091999999999999</v>
      </c>
      <c r="P9637" s="33">
        <v>7.7530000000000001</v>
      </c>
      <c r="Q9637" s="33">
        <v>4.7919999999999998</v>
      </c>
      <c r="R9637" s="33">
        <v>2.7639999999999998</v>
      </c>
      <c r="S9637" s="33"/>
      <c r="T9637" s="33"/>
      <c r="U9637" s="33"/>
      <c r="V9637" s="33"/>
      <c r="W9637" s="33"/>
      <c r="Y9637" s="33"/>
      <c r="Z9637" s="33"/>
      <c r="AA9637" s="33"/>
      <c r="AB9637" s="33"/>
      <c r="AC9637" s="33"/>
      <c r="AD9637" s="33"/>
      <c r="AE9637" s="33"/>
      <c r="AF9637" s="33"/>
      <c r="AG9637" s="33"/>
      <c r="AH9637" s="33"/>
      <c r="AI9637" s="33"/>
      <c r="AJ9637" s="33" t="s">
        <v>413</v>
      </c>
      <c r="AK9637" s="36">
        <v>49.7</v>
      </c>
      <c r="AL9637" s="36">
        <v>122.47</v>
      </c>
      <c r="AM9637" s="33">
        <v>1010</v>
      </c>
      <c r="AN9637" s="37">
        <v>2005</v>
      </c>
      <c r="AO9637" s="33">
        <v>1</v>
      </c>
      <c r="AP9637" s="33"/>
      <c r="AQ9637">
        <v>80505</v>
      </c>
      <c r="AR9637" s="33" t="s">
        <v>1850</v>
      </c>
    </row>
    <row r="9638" spans="1:44" x14ac:dyDescent="0.25">
      <c r="A9638" s="33">
        <v>11529</v>
      </c>
      <c r="B9638" s="33" t="s">
        <v>162</v>
      </c>
      <c r="C9638" s="33">
        <v>104</v>
      </c>
      <c r="D9638" s="33" t="s">
        <v>145</v>
      </c>
      <c r="E9638" s="33"/>
      <c r="F9638" s="33" t="s">
        <v>860</v>
      </c>
      <c r="G9638" s="34">
        <v>11</v>
      </c>
      <c r="H9638" s="33">
        <v>49</v>
      </c>
      <c r="I9638" s="33">
        <v>3.9</v>
      </c>
      <c r="J9638" s="33">
        <v>2.7</v>
      </c>
      <c r="K9638" s="37">
        <v>31900</v>
      </c>
      <c r="L9638" s="35">
        <v>2</v>
      </c>
      <c r="M9638" s="33"/>
      <c r="N9638" s="33">
        <v>56.423000000000002</v>
      </c>
      <c r="O9638" s="33">
        <v>20.273</v>
      </c>
      <c r="P9638" s="33">
        <v>5.4050000000000002</v>
      </c>
      <c r="Q9638" s="33">
        <v>3.3679999999999999</v>
      </c>
      <c r="R9638" s="33">
        <v>1.8740000000000001</v>
      </c>
      <c r="S9638" s="33"/>
      <c r="T9638" s="33"/>
      <c r="U9638" s="33"/>
      <c r="V9638" s="33"/>
      <c r="W9638" s="33"/>
      <c r="Y9638" s="33"/>
      <c r="Z9638" s="33"/>
      <c r="AA9638" s="33"/>
      <c r="AB9638" s="33"/>
      <c r="AC9638" s="33"/>
      <c r="AD9638" s="33"/>
      <c r="AE9638" s="33"/>
      <c r="AF9638" s="33"/>
      <c r="AG9638" s="33"/>
      <c r="AH9638" s="33"/>
      <c r="AI9638" s="33"/>
      <c r="AJ9638" s="33" t="s">
        <v>413</v>
      </c>
      <c r="AK9638" s="36">
        <v>49.7</v>
      </c>
      <c r="AL9638" s="36">
        <v>122.47</v>
      </c>
      <c r="AM9638" s="33">
        <v>1010</v>
      </c>
      <c r="AN9638" s="37">
        <v>2005</v>
      </c>
      <c r="AO9638" s="33">
        <v>1</v>
      </c>
      <c r="AP9638" s="33"/>
      <c r="AQ9638">
        <v>80505</v>
      </c>
      <c r="AR9638" s="33" t="s">
        <v>1850</v>
      </c>
    </row>
    <row r="9639" spans="1:44" x14ac:dyDescent="0.25">
      <c r="A9639" s="33">
        <v>11530</v>
      </c>
      <c r="B9639" s="33" t="s">
        <v>162</v>
      </c>
      <c r="C9639" s="33">
        <v>104</v>
      </c>
      <c r="D9639" s="33" t="s">
        <v>145</v>
      </c>
      <c r="E9639" s="33"/>
      <c r="F9639" s="33" t="s">
        <v>860</v>
      </c>
      <c r="G9639" s="34">
        <v>10</v>
      </c>
      <c r="H9639" s="33">
        <v>80</v>
      </c>
      <c r="I9639" s="33">
        <v>11.9</v>
      </c>
      <c r="J9639" s="33">
        <v>10.4</v>
      </c>
      <c r="K9639" s="37">
        <v>4882</v>
      </c>
      <c r="L9639" s="35">
        <v>1.5406863547376421</v>
      </c>
      <c r="M9639" s="33"/>
      <c r="N9639" s="33">
        <v>217.661</v>
      </c>
      <c r="O9639" s="33">
        <v>107.40600000000001</v>
      </c>
      <c r="P9639" s="33">
        <v>13.946</v>
      </c>
      <c r="Q9639" s="33">
        <v>12.489000000000001</v>
      </c>
      <c r="R9639" s="33">
        <v>6.2729999999999997</v>
      </c>
      <c r="S9639" s="33"/>
      <c r="T9639" s="33"/>
      <c r="U9639" s="33"/>
      <c r="V9639" s="33"/>
      <c r="W9639" s="33"/>
      <c r="Y9639" s="33"/>
      <c r="Z9639" s="33"/>
      <c r="AA9639" s="33"/>
      <c r="AB9639" s="33"/>
      <c r="AC9639" s="33"/>
      <c r="AD9639" s="33"/>
      <c r="AE9639" s="33"/>
      <c r="AF9639" s="33"/>
      <c r="AG9639" s="33"/>
      <c r="AH9639" s="33"/>
      <c r="AI9639" s="33"/>
      <c r="AJ9639" s="33" t="s">
        <v>413</v>
      </c>
      <c r="AK9639" s="36">
        <v>49.7</v>
      </c>
      <c r="AL9639" s="36">
        <v>122.47</v>
      </c>
      <c r="AM9639" s="33">
        <v>1010</v>
      </c>
      <c r="AN9639" s="37">
        <v>2005</v>
      </c>
      <c r="AO9639" s="33">
        <v>1</v>
      </c>
      <c r="AP9639" s="33"/>
      <c r="AQ9639">
        <v>80505</v>
      </c>
      <c r="AR9639" s="33" t="s">
        <v>1850</v>
      </c>
    </row>
    <row r="9640" spans="1:44" x14ac:dyDescent="0.25">
      <c r="A9640" s="33">
        <v>11531</v>
      </c>
      <c r="B9640" s="33" t="s">
        <v>162</v>
      </c>
      <c r="C9640" s="33">
        <v>104</v>
      </c>
      <c r="D9640" s="33" t="s">
        <v>145</v>
      </c>
      <c r="E9640" s="33"/>
      <c r="F9640" s="33" t="s">
        <v>860</v>
      </c>
      <c r="G9640" s="34">
        <v>10</v>
      </c>
      <c r="H9640" s="33">
        <v>50</v>
      </c>
      <c r="I9640" s="33">
        <v>7.5</v>
      </c>
      <c r="J9640" s="33">
        <v>5.6</v>
      </c>
      <c r="K9640" s="37">
        <v>13230</v>
      </c>
      <c r="L9640" s="35">
        <v>1.7503672802218786</v>
      </c>
      <c r="M9640" s="33"/>
      <c r="N9640" s="33">
        <v>127.752</v>
      </c>
      <c r="O9640" s="33">
        <v>59.073</v>
      </c>
      <c r="P9640" s="33">
        <v>10.263999999999999</v>
      </c>
      <c r="Q9640" s="33">
        <v>7.2280000000000006</v>
      </c>
      <c r="R9640" s="33">
        <v>4.1529999999999996</v>
      </c>
      <c r="S9640" s="33"/>
      <c r="T9640" s="33"/>
      <c r="U9640" s="33"/>
      <c r="V9640" s="33"/>
      <c r="W9640" s="33"/>
      <c r="Y9640" s="33"/>
      <c r="Z9640" s="33"/>
      <c r="AA9640" s="33"/>
      <c r="AB9640" s="33"/>
      <c r="AC9640" s="33"/>
      <c r="AD9640" s="33"/>
      <c r="AE9640" s="33"/>
      <c r="AF9640" s="33"/>
      <c r="AG9640" s="33"/>
      <c r="AH9640" s="33"/>
      <c r="AI9640" s="33"/>
      <c r="AJ9640" s="33" t="s">
        <v>413</v>
      </c>
      <c r="AK9640" s="36">
        <v>49.7</v>
      </c>
      <c r="AL9640" s="36">
        <v>122.47</v>
      </c>
      <c r="AM9640" s="33">
        <v>1010</v>
      </c>
      <c r="AN9640" s="37">
        <v>2005</v>
      </c>
      <c r="AO9640" s="33">
        <v>1</v>
      </c>
      <c r="AP9640" s="33"/>
      <c r="AQ9640">
        <v>80505</v>
      </c>
      <c r="AR9640" s="33" t="s">
        <v>1850</v>
      </c>
    </row>
    <row r="9641" spans="1:44" x14ac:dyDescent="0.25">
      <c r="A9641" s="33">
        <v>11532</v>
      </c>
      <c r="B9641" s="33" t="s">
        <v>162</v>
      </c>
      <c r="C9641" s="33">
        <v>104</v>
      </c>
      <c r="D9641" s="33" t="s">
        <v>145</v>
      </c>
      <c r="E9641" s="33"/>
      <c r="F9641" s="33" t="s">
        <v>860</v>
      </c>
      <c r="G9641" s="34">
        <v>10</v>
      </c>
      <c r="H9641" s="33">
        <v>53</v>
      </c>
      <c r="I9641" s="33">
        <v>3.7</v>
      </c>
      <c r="J9641" s="33">
        <v>2.8</v>
      </c>
      <c r="K9641" s="37">
        <v>29000</v>
      </c>
      <c r="L9641" s="35">
        <v>2</v>
      </c>
      <c r="M9641" s="33"/>
      <c r="N9641" s="33">
        <v>53.54</v>
      </c>
      <c r="O9641" s="33">
        <v>18.768999999999998</v>
      </c>
      <c r="P9641" s="33">
        <v>4.9850000000000003</v>
      </c>
      <c r="Q9641" s="33">
        <v>3.3140000000000001</v>
      </c>
      <c r="R9641" s="33">
        <v>1.853</v>
      </c>
      <c r="S9641" s="33"/>
      <c r="T9641" s="33"/>
      <c r="U9641" s="33"/>
      <c r="V9641" s="33"/>
      <c r="W9641" s="33"/>
      <c r="Y9641" s="33"/>
      <c r="Z9641" s="33"/>
      <c r="AA9641" s="33"/>
      <c r="AB9641" s="33"/>
      <c r="AC9641" s="33"/>
      <c r="AD9641" s="33"/>
      <c r="AE9641" s="33"/>
      <c r="AF9641" s="33"/>
      <c r="AG9641" s="33"/>
      <c r="AH9641" s="33"/>
      <c r="AI9641" s="33"/>
      <c r="AJ9641" s="33" t="s">
        <v>413</v>
      </c>
      <c r="AK9641" s="36">
        <v>49.7</v>
      </c>
      <c r="AL9641" s="36">
        <v>122.47</v>
      </c>
      <c r="AM9641" s="33">
        <v>1010</v>
      </c>
      <c r="AN9641" s="37">
        <v>2005</v>
      </c>
      <c r="AO9641" s="33">
        <v>1</v>
      </c>
      <c r="AP9641" s="33"/>
      <c r="AQ9641">
        <v>80505</v>
      </c>
      <c r="AR9641" s="33" t="s">
        <v>1850</v>
      </c>
    </row>
    <row r="9642" spans="1:44" x14ac:dyDescent="0.25">
      <c r="A9642" s="33">
        <v>11533</v>
      </c>
      <c r="B9642" s="33" t="s">
        <v>162</v>
      </c>
      <c r="C9642" s="33">
        <v>104</v>
      </c>
      <c r="D9642" s="33" t="s">
        <v>145</v>
      </c>
      <c r="E9642" s="33"/>
      <c r="F9642" s="33" t="s">
        <v>860</v>
      </c>
      <c r="G9642" s="34">
        <v>10</v>
      </c>
      <c r="H9642" s="33">
        <v>55</v>
      </c>
      <c r="I9642" s="33">
        <v>7.6</v>
      </c>
      <c r="J9642" s="33">
        <v>6.3</v>
      </c>
      <c r="K9642" s="37">
        <v>10000</v>
      </c>
      <c r="L9642" s="35">
        <v>1.6390551750571265</v>
      </c>
      <c r="M9642" s="33"/>
      <c r="N9642" s="33">
        <v>121.92400000000001</v>
      </c>
      <c r="O9642" s="33">
        <v>56.345999999999997</v>
      </c>
      <c r="P9642" s="33">
        <v>9.3149999999999995</v>
      </c>
      <c r="Q9642" s="33">
        <v>7.23</v>
      </c>
      <c r="R9642" s="33">
        <v>4.109</v>
      </c>
      <c r="S9642" s="33"/>
      <c r="T9642" s="33"/>
      <c r="U9642" s="33"/>
      <c r="V9642" s="33"/>
      <c r="W9642" s="33"/>
      <c r="Y9642" s="33"/>
      <c r="Z9642" s="33"/>
      <c r="AA9642" s="33"/>
      <c r="AB9642" s="33"/>
      <c r="AC9642" s="33"/>
      <c r="AD9642" s="33"/>
      <c r="AE9642" s="33"/>
      <c r="AF9642" s="33"/>
      <c r="AG9642" s="33"/>
      <c r="AH9642" s="33"/>
      <c r="AI9642" s="33"/>
      <c r="AJ9642" s="33" t="s">
        <v>413</v>
      </c>
      <c r="AK9642" s="36">
        <v>49.7</v>
      </c>
      <c r="AL9642" s="36">
        <v>122.47</v>
      </c>
      <c r="AM9642" s="33">
        <v>1010</v>
      </c>
      <c r="AN9642" s="37">
        <v>2005</v>
      </c>
      <c r="AO9642" s="33">
        <v>1</v>
      </c>
      <c r="AP9642" s="33"/>
      <c r="AQ9642">
        <v>80505</v>
      </c>
      <c r="AR9642" s="33" t="s">
        <v>1850</v>
      </c>
    </row>
    <row r="9643" spans="1:44" x14ac:dyDescent="0.25">
      <c r="A9643" s="33">
        <v>11534</v>
      </c>
      <c r="B9643" s="33" t="s">
        <v>162</v>
      </c>
      <c r="C9643" s="33">
        <v>104</v>
      </c>
      <c r="D9643" s="33" t="s">
        <v>145</v>
      </c>
      <c r="E9643" s="33"/>
      <c r="F9643" s="33" t="s">
        <v>860</v>
      </c>
      <c r="G9643" s="34">
        <v>7</v>
      </c>
      <c r="H9643" s="33">
        <v>46</v>
      </c>
      <c r="I9643" s="33">
        <v>14</v>
      </c>
      <c r="J9643" s="33">
        <v>11.5</v>
      </c>
      <c r="K9643" s="37">
        <v>3206</v>
      </c>
      <c r="L9643" s="35">
        <v>0.9579861111111112</v>
      </c>
      <c r="M9643" s="33"/>
      <c r="N9643" s="33">
        <v>206.92500000000001</v>
      </c>
      <c r="O9643" s="33">
        <v>99.177999999999997</v>
      </c>
      <c r="P9643" s="33">
        <v>12.478999999999999</v>
      </c>
      <c r="Q9643" s="33">
        <v>10.759</v>
      </c>
      <c r="R9643" s="33">
        <v>5.17</v>
      </c>
      <c r="S9643" s="33"/>
      <c r="T9643" s="33"/>
      <c r="U9643" s="33"/>
      <c r="V9643" s="33"/>
      <c r="W9643" s="33"/>
      <c r="Y9643" s="33"/>
      <c r="Z9643" s="33"/>
      <c r="AA9643" s="33"/>
      <c r="AB9643" s="33"/>
      <c r="AC9643" s="33"/>
      <c r="AD9643" s="33"/>
      <c r="AE9643" s="33"/>
      <c r="AF9643" s="33"/>
      <c r="AG9643" s="33"/>
      <c r="AH9643" s="33"/>
      <c r="AI9643" s="33"/>
      <c r="AJ9643" s="33" t="s">
        <v>413</v>
      </c>
      <c r="AK9643" s="36">
        <v>49.7</v>
      </c>
      <c r="AL9643" s="36">
        <v>122.47</v>
      </c>
      <c r="AM9643" s="33">
        <v>1010</v>
      </c>
      <c r="AN9643" s="37">
        <v>2005</v>
      </c>
      <c r="AO9643" s="33">
        <v>1</v>
      </c>
      <c r="AP9643" s="33"/>
      <c r="AQ9643">
        <v>80505</v>
      </c>
      <c r="AR9643" s="33" t="s">
        <v>1850</v>
      </c>
    </row>
    <row r="9644" spans="1:44" x14ac:dyDescent="0.25">
      <c r="A9644" s="33">
        <v>11535</v>
      </c>
      <c r="B9644" s="33" t="s">
        <v>162</v>
      </c>
      <c r="C9644" s="33">
        <v>104</v>
      </c>
      <c r="D9644" s="33" t="s">
        <v>145</v>
      </c>
      <c r="E9644" s="33"/>
      <c r="F9644" s="33" t="s">
        <v>860</v>
      </c>
      <c r="G9644" s="34">
        <v>9</v>
      </c>
      <c r="H9644" s="33">
        <v>59</v>
      </c>
      <c r="I9644" s="33">
        <v>12.1</v>
      </c>
      <c r="J9644" s="33">
        <v>9.6999999999999993</v>
      </c>
      <c r="K9644" s="37">
        <v>4240</v>
      </c>
      <c r="L9644" s="35">
        <v>1.1161437349647196</v>
      </c>
      <c r="M9644" s="33"/>
      <c r="N9644" s="33">
        <v>175.58799999999999</v>
      </c>
      <c r="O9644" s="33">
        <v>83.131</v>
      </c>
      <c r="P9644" s="33">
        <v>10.952999999999999</v>
      </c>
      <c r="Q9644" s="33">
        <v>9.0240000000000009</v>
      </c>
      <c r="R9644" s="33">
        <v>4.6529999999999996</v>
      </c>
      <c r="S9644" s="33"/>
      <c r="T9644" s="33"/>
      <c r="U9644" s="33"/>
      <c r="V9644" s="33"/>
      <c r="W9644" s="33"/>
      <c r="Y9644" s="33"/>
      <c r="Z9644" s="33"/>
      <c r="AA9644" s="33"/>
      <c r="AB9644" s="33"/>
      <c r="AC9644" s="33"/>
      <c r="AD9644" s="33"/>
      <c r="AE9644" s="33"/>
      <c r="AF9644" s="33"/>
      <c r="AG9644" s="33"/>
      <c r="AH9644" s="33"/>
      <c r="AI9644" s="33"/>
      <c r="AJ9644" s="33" t="s">
        <v>413</v>
      </c>
      <c r="AK9644" s="36">
        <v>49.7</v>
      </c>
      <c r="AL9644" s="36">
        <v>122.47</v>
      </c>
      <c r="AM9644" s="33">
        <v>1010</v>
      </c>
      <c r="AN9644" s="37">
        <v>2005</v>
      </c>
      <c r="AO9644" s="33">
        <v>1</v>
      </c>
      <c r="AP9644" s="33"/>
      <c r="AQ9644">
        <v>80505</v>
      </c>
      <c r="AR9644" s="33" t="s">
        <v>1850</v>
      </c>
    </row>
    <row r="9645" spans="1:44" x14ac:dyDescent="0.25">
      <c r="A9645" s="33">
        <v>11536</v>
      </c>
      <c r="B9645" s="33" t="s">
        <v>162</v>
      </c>
      <c r="C9645" s="33">
        <v>104</v>
      </c>
      <c r="D9645" s="33" t="s">
        <v>145</v>
      </c>
      <c r="E9645" s="33"/>
      <c r="F9645" s="33" t="s">
        <v>860</v>
      </c>
      <c r="G9645" s="34">
        <v>10</v>
      </c>
      <c r="H9645" s="33">
        <v>46</v>
      </c>
      <c r="I9645" s="33">
        <v>4.3</v>
      </c>
      <c r="J9645" s="33">
        <v>2.9</v>
      </c>
      <c r="K9645" s="37">
        <v>39447</v>
      </c>
      <c r="L9645" s="35">
        <v>2</v>
      </c>
      <c r="M9645" s="33"/>
      <c r="N9645" s="33">
        <v>75.099000000000004</v>
      </c>
      <c r="O9645" s="33">
        <v>31.210999999999999</v>
      </c>
      <c r="P9645" s="33">
        <v>7.9370000000000003</v>
      </c>
      <c r="Q9645" s="33">
        <v>4.8659999999999997</v>
      </c>
      <c r="R9645" s="33">
        <v>2.7320000000000002</v>
      </c>
      <c r="S9645" s="33"/>
      <c r="T9645" s="33"/>
      <c r="U9645" s="33"/>
      <c r="V9645" s="33"/>
      <c r="W9645" s="33"/>
      <c r="Y9645" s="33"/>
      <c r="Z9645" s="33"/>
      <c r="AA9645" s="33"/>
      <c r="AB9645" s="33"/>
      <c r="AC9645" s="33"/>
      <c r="AD9645" s="33"/>
      <c r="AE9645" s="33"/>
      <c r="AF9645" s="33"/>
      <c r="AG9645" s="33"/>
      <c r="AH9645" s="33"/>
      <c r="AI9645" s="33"/>
      <c r="AJ9645" s="33" t="s">
        <v>413</v>
      </c>
      <c r="AK9645" s="36">
        <v>49.7</v>
      </c>
      <c r="AL9645" s="36">
        <v>122.47</v>
      </c>
      <c r="AM9645" s="33">
        <v>1010</v>
      </c>
      <c r="AN9645" s="37">
        <v>2005</v>
      </c>
      <c r="AO9645" s="33">
        <v>1</v>
      </c>
      <c r="AP9645" s="33"/>
      <c r="AQ9645">
        <v>80505</v>
      </c>
      <c r="AR9645" s="33" t="s">
        <v>1850</v>
      </c>
    </row>
    <row r="9646" spans="1:44" x14ac:dyDescent="0.25">
      <c r="A9646" s="33">
        <v>11537</v>
      </c>
      <c r="B9646" s="33" t="s">
        <v>162</v>
      </c>
      <c r="C9646" s="33">
        <v>104</v>
      </c>
      <c r="D9646" s="33" t="s">
        <v>145</v>
      </c>
      <c r="E9646" s="33"/>
      <c r="F9646" s="33" t="s">
        <v>860</v>
      </c>
      <c r="G9646" s="34">
        <v>8</v>
      </c>
      <c r="H9646" s="33">
        <v>34</v>
      </c>
      <c r="I9646" s="33">
        <v>11</v>
      </c>
      <c r="J9646" s="33">
        <v>9.6999999999999993</v>
      </c>
      <c r="K9646" s="37">
        <v>4890</v>
      </c>
      <c r="L9646" s="35">
        <v>1.2371820108247262</v>
      </c>
      <c r="M9646" s="33"/>
      <c r="N9646" s="33">
        <v>180.696</v>
      </c>
      <c r="O9646" s="33">
        <v>83.292000000000002</v>
      </c>
      <c r="P9646" s="33">
        <v>10.596</v>
      </c>
      <c r="Q9646" s="33">
        <v>10.236000000000001</v>
      </c>
      <c r="R9646" s="33">
        <v>4.9870000000000001</v>
      </c>
      <c r="S9646" s="33"/>
      <c r="T9646" s="33"/>
      <c r="U9646" s="33"/>
      <c r="V9646" s="33"/>
      <c r="W9646" s="33"/>
      <c r="Y9646" s="33"/>
      <c r="Z9646" s="33"/>
      <c r="AA9646" s="33"/>
      <c r="AB9646" s="33"/>
      <c r="AC9646" s="33"/>
      <c r="AD9646" s="33"/>
      <c r="AE9646" s="33"/>
      <c r="AF9646" s="33"/>
      <c r="AG9646" s="33"/>
      <c r="AH9646" s="33"/>
      <c r="AI9646" s="33"/>
      <c r="AJ9646" s="33" t="s">
        <v>413</v>
      </c>
      <c r="AK9646" s="36">
        <v>49.7</v>
      </c>
      <c r="AL9646" s="36">
        <v>122.47</v>
      </c>
      <c r="AM9646" s="33">
        <v>1010</v>
      </c>
      <c r="AN9646" s="37">
        <v>2005</v>
      </c>
      <c r="AO9646" s="33">
        <v>1</v>
      </c>
      <c r="AP9646" s="33"/>
      <c r="AQ9646">
        <v>80505</v>
      </c>
      <c r="AR9646" s="33" t="s">
        <v>1850</v>
      </c>
    </row>
    <row r="9647" spans="1:44" x14ac:dyDescent="0.25">
      <c r="A9647" s="33">
        <v>11538</v>
      </c>
      <c r="B9647" s="33" t="s">
        <v>162</v>
      </c>
      <c r="C9647" s="33">
        <v>104</v>
      </c>
      <c r="D9647" s="33" t="s">
        <v>145</v>
      </c>
      <c r="E9647" s="33"/>
      <c r="F9647" s="33" t="s">
        <v>860</v>
      </c>
      <c r="G9647" s="34">
        <v>9</v>
      </c>
      <c r="H9647" s="33">
        <v>63</v>
      </c>
      <c r="I9647" s="33">
        <v>11.1</v>
      </c>
      <c r="J9647" s="33">
        <v>8.3000000000000007</v>
      </c>
      <c r="K9647" s="37">
        <v>5920</v>
      </c>
      <c r="L9647" s="35">
        <v>1.2193257724683759</v>
      </c>
      <c r="M9647" s="33"/>
      <c r="N9647" s="33">
        <v>169.70599999999999</v>
      </c>
      <c r="O9647" s="33">
        <v>79.852000000000004</v>
      </c>
      <c r="P9647" s="33">
        <v>11.141</v>
      </c>
      <c r="Q9647" s="33">
        <v>8.4390000000000001</v>
      </c>
      <c r="R9647" s="33">
        <v>4.5599999999999996</v>
      </c>
      <c r="S9647" s="33"/>
      <c r="T9647" s="33"/>
      <c r="U9647" s="33"/>
      <c r="V9647" s="33"/>
      <c r="W9647" s="33"/>
      <c r="Y9647" s="33"/>
      <c r="Z9647" s="33"/>
      <c r="AA9647" s="33"/>
      <c r="AB9647" s="33"/>
      <c r="AC9647" s="33"/>
      <c r="AD9647" s="33"/>
      <c r="AE9647" s="33"/>
      <c r="AF9647" s="33"/>
      <c r="AG9647" s="33"/>
      <c r="AH9647" s="33"/>
      <c r="AI9647" s="33"/>
      <c r="AJ9647" s="33" t="s">
        <v>413</v>
      </c>
      <c r="AK9647" s="36">
        <v>49.7</v>
      </c>
      <c r="AL9647" s="36">
        <v>122.47</v>
      </c>
      <c r="AM9647" s="33">
        <v>1010</v>
      </c>
      <c r="AN9647" s="37">
        <v>2005</v>
      </c>
      <c r="AO9647" s="33">
        <v>1</v>
      </c>
      <c r="AP9647" s="33"/>
      <c r="AQ9647">
        <v>80505</v>
      </c>
      <c r="AR9647" s="33" t="s">
        <v>1850</v>
      </c>
    </row>
    <row r="9648" spans="1:44" x14ac:dyDescent="0.25">
      <c r="A9648" s="33">
        <v>11539</v>
      </c>
      <c r="B9648" s="33" t="s">
        <v>1086</v>
      </c>
      <c r="C9648" s="33">
        <v>180</v>
      </c>
      <c r="D9648" s="33"/>
      <c r="E9648" s="33"/>
      <c r="F9648" s="33" t="s">
        <v>859</v>
      </c>
      <c r="G9648" s="34"/>
      <c r="H9648" s="33">
        <v>17.5</v>
      </c>
      <c r="I9648" s="33">
        <v>20.7</v>
      </c>
      <c r="J9648" s="33">
        <v>16.7</v>
      </c>
      <c r="K9648" s="37">
        <v>780</v>
      </c>
      <c r="L9648" s="35"/>
      <c r="M9648" s="33"/>
      <c r="N9648" s="33">
        <v>184.08</v>
      </c>
      <c r="O9648" s="33">
        <v>137.57599999999999</v>
      </c>
      <c r="P9648" s="33"/>
      <c r="Q9648" s="33">
        <v>8.2360000000000007</v>
      </c>
      <c r="R9648" s="33">
        <v>1.4590000000000001</v>
      </c>
      <c r="S9648" s="33"/>
      <c r="T9648" s="33"/>
      <c r="U9648" s="33"/>
      <c r="V9648" s="33"/>
      <c r="W9648" s="33"/>
      <c r="Y9648" s="33"/>
      <c r="Z9648" s="33"/>
      <c r="AA9648" s="33"/>
      <c r="AB9648" s="33"/>
      <c r="AC9648" s="33"/>
      <c r="AD9648" s="33"/>
      <c r="AE9648" s="33"/>
      <c r="AF9648" s="33"/>
      <c r="AG9648" s="33"/>
      <c r="AH9648" s="33"/>
      <c r="AI9648" s="33"/>
      <c r="AJ9648" s="33" t="s">
        <v>413</v>
      </c>
      <c r="AK9648" s="36">
        <v>21.58</v>
      </c>
      <c r="AL9648" s="36">
        <v>110.06</v>
      </c>
      <c r="AM9648" s="33">
        <v>30</v>
      </c>
      <c r="AN9648" s="37">
        <v>1982</v>
      </c>
      <c r="AO9648" s="33">
        <v>1</v>
      </c>
      <c r="AP9648" s="33"/>
      <c r="AQ9648">
        <v>40149</v>
      </c>
      <c r="AR9648" s="33" t="s">
        <v>3472</v>
      </c>
    </row>
    <row r="9649" spans="1:44" x14ac:dyDescent="0.25">
      <c r="A9649" s="33">
        <v>11540</v>
      </c>
      <c r="B9649" s="33" t="s">
        <v>1086</v>
      </c>
      <c r="C9649" s="33">
        <v>180</v>
      </c>
      <c r="D9649" s="33"/>
      <c r="E9649" s="33"/>
      <c r="F9649" s="33" t="s">
        <v>859</v>
      </c>
      <c r="G9649" s="34"/>
      <c r="H9649" s="33">
        <v>17.5</v>
      </c>
      <c r="I9649" s="33">
        <v>17.899999999999999</v>
      </c>
      <c r="J9649" s="33">
        <v>15.7</v>
      </c>
      <c r="K9649" s="37">
        <v>826</v>
      </c>
      <c r="L9649" s="35"/>
      <c r="M9649" s="33"/>
      <c r="N9649" s="33">
        <v>136.53800000000001</v>
      </c>
      <c r="O9649" s="33">
        <v>97.804000000000002</v>
      </c>
      <c r="P9649" s="33"/>
      <c r="Q9649" s="33">
        <v>5.8159999999999998</v>
      </c>
      <c r="R9649" s="33">
        <v>1.353</v>
      </c>
      <c r="S9649" s="33"/>
      <c r="T9649" s="33"/>
      <c r="U9649" s="33"/>
      <c r="V9649" s="33"/>
      <c r="W9649" s="33"/>
      <c r="Y9649" s="33"/>
      <c r="Z9649" s="33"/>
      <c r="AA9649" s="33"/>
      <c r="AB9649" s="33"/>
      <c r="AC9649" s="33"/>
      <c r="AD9649" s="33"/>
      <c r="AE9649" s="33"/>
      <c r="AF9649" s="33"/>
      <c r="AG9649" s="33"/>
      <c r="AH9649" s="33"/>
      <c r="AI9649" s="33"/>
      <c r="AJ9649" s="33" t="s">
        <v>413</v>
      </c>
      <c r="AK9649" s="36">
        <v>21.58</v>
      </c>
      <c r="AL9649" s="36">
        <v>110.06</v>
      </c>
      <c r="AM9649" s="33">
        <v>30</v>
      </c>
      <c r="AN9649" s="37">
        <v>1982</v>
      </c>
      <c r="AO9649" s="33">
        <v>1</v>
      </c>
      <c r="AP9649" s="33"/>
      <c r="AQ9649">
        <v>40149</v>
      </c>
      <c r="AR9649" s="33" t="s">
        <v>3472</v>
      </c>
    </row>
    <row r="9650" spans="1:44" x14ac:dyDescent="0.25">
      <c r="A9650" s="33">
        <v>11541</v>
      </c>
      <c r="B9650" s="33" t="s">
        <v>1086</v>
      </c>
      <c r="C9650" s="33">
        <v>180</v>
      </c>
      <c r="D9650" s="33"/>
      <c r="E9650" s="33"/>
      <c r="F9650" s="33" t="s">
        <v>859</v>
      </c>
      <c r="G9650" s="34"/>
      <c r="H9650" s="33">
        <v>17.5</v>
      </c>
      <c r="I9650" s="33">
        <v>18.2</v>
      </c>
      <c r="J9650" s="33">
        <v>14.3</v>
      </c>
      <c r="K9650" s="37">
        <v>690</v>
      </c>
      <c r="L9650" s="35"/>
      <c r="M9650" s="33"/>
      <c r="N9650" s="33">
        <v>87.698999999999998</v>
      </c>
      <c r="O9650" s="33">
        <v>63.665999999999997</v>
      </c>
      <c r="P9650" s="33"/>
      <c r="Q9650" s="33">
        <v>3.7819999999999996</v>
      </c>
      <c r="R9650" s="33">
        <v>0.90300000000000002</v>
      </c>
      <c r="S9650" s="33"/>
      <c r="T9650" s="33"/>
      <c r="U9650" s="33"/>
      <c r="V9650" s="33"/>
      <c r="W9650" s="33"/>
      <c r="Y9650" s="33"/>
      <c r="Z9650" s="33"/>
      <c r="AA9650" s="33"/>
      <c r="AB9650" s="33"/>
      <c r="AC9650" s="33"/>
      <c r="AD9650" s="33"/>
      <c r="AE9650" s="33"/>
      <c r="AF9650" s="33"/>
      <c r="AG9650" s="33"/>
      <c r="AH9650" s="33"/>
      <c r="AI9650" s="33"/>
      <c r="AJ9650" s="33" t="s">
        <v>413</v>
      </c>
      <c r="AK9650" s="36">
        <v>21.58</v>
      </c>
      <c r="AL9650" s="36">
        <v>110.06</v>
      </c>
      <c r="AM9650" s="33">
        <v>30</v>
      </c>
      <c r="AN9650" s="37">
        <v>1982</v>
      </c>
      <c r="AO9650" s="33">
        <v>1</v>
      </c>
      <c r="AP9650" s="33"/>
      <c r="AQ9650">
        <v>40149</v>
      </c>
      <c r="AR9650" s="33" t="s">
        <v>3472</v>
      </c>
    </row>
    <row r="9651" spans="1:44" x14ac:dyDescent="0.25">
      <c r="A9651" s="33">
        <v>11542</v>
      </c>
      <c r="B9651" s="33" t="s">
        <v>1082</v>
      </c>
      <c r="C9651" s="33">
        <v>180</v>
      </c>
      <c r="D9651" s="33" t="s">
        <v>1025</v>
      </c>
      <c r="E9651" s="33"/>
      <c r="F9651" s="33" t="s">
        <v>859</v>
      </c>
      <c r="G9651" s="34">
        <v>7</v>
      </c>
      <c r="H9651" s="33">
        <v>25</v>
      </c>
      <c r="I9651" s="33">
        <v>8.3000000000000007</v>
      </c>
      <c r="J9651" s="33">
        <v>10.6</v>
      </c>
      <c r="K9651" s="37">
        <v>2800</v>
      </c>
      <c r="L9651" s="35">
        <v>0.89122018348623855</v>
      </c>
      <c r="M9651" s="33"/>
      <c r="N9651" s="33">
        <v>97.143000000000001</v>
      </c>
      <c r="O9651" s="33">
        <v>69.712999999999994</v>
      </c>
      <c r="P9651" s="33">
        <v>6.9889999999999999</v>
      </c>
      <c r="Q9651" s="33">
        <v>12.522999999999998</v>
      </c>
      <c r="R9651" s="33">
        <v>10.028</v>
      </c>
      <c r="S9651" s="33"/>
      <c r="T9651" s="33"/>
      <c r="U9651" s="33"/>
      <c r="V9651" s="33"/>
      <c r="W9651" s="33"/>
      <c r="Y9651" s="33">
        <v>1.9259999999999999</v>
      </c>
      <c r="Z9651" s="33">
        <v>1.117</v>
      </c>
      <c r="AA9651" s="33">
        <v>1.9260000000000002</v>
      </c>
      <c r="AB9651" s="33"/>
      <c r="AC9651" s="33">
        <v>2.8780000000000001</v>
      </c>
      <c r="AD9651" s="33"/>
      <c r="AE9651" s="33"/>
      <c r="AF9651" s="33">
        <v>0</v>
      </c>
      <c r="AG9651" s="33"/>
      <c r="AH9651" s="33"/>
      <c r="AI9651" s="33">
        <v>19.503</v>
      </c>
      <c r="AJ9651" s="33" t="s">
        <v>413</v>
      </c>
      <c r="AK9651" s="36">
        <v>28.74</v>
      </c>
      <c r="AL9651" s="36">
        <v>103.05</v>
      </c>
      <c r="AM9651" s="33">
        <v>2590</v>
      </c>
      <c r="AN9651" s="37">
        <v>1991</v>
      </c>
      <c r="AP9651" s="33"/>
      <c r="AQ9651">
        <v>80518</v>
      </c>
      <c r="AR9651" s="33" t="s">
        <v>3473</v>
      </c>
    </row>
    <row r="9652" spans="1:44" x14ac:dyDescent="0.25">
      <c r="A9652" s="33">
        <v>11543</v>
      </c>
      <c r="B9652" s="33" t="s">
        <v>1097</v>
      </c>
      <c r="C9652" s="33">
        <v>102</v>
      </c>
      <c r="D9652" s="33" t="s">
        <v>863</v>
      </c>
      <c r="E9652" s="33"/>
      <c r="F9652" s="33" t="s">
        <v>859</v>
      </c>
      <c r="G9652" s="34">
        <v>6</v>
      </c>
      <c r="H9652" s="33">
        <v>28</v>
      </c>
      <c r="I9652" s="33">
        <v>12.5</v>
      </c>
      <c r="J9652" s="33">
        <v>13.4</v>
      </c>
      <c r="K9652" s="37">
        <v>3050</v>
      </c>
      <c r="L9652" s="35">
        <v>1.3609047619047621</v>
      </c>
      <c r="M9652" s="33"/>
      <c r="N9652" s="33">
        <v>285.79000000000002</v>
      </c>
      <c r="O9652" s="33">
        <v>128.76</v>
      </c>
      <c r="P9652" s="33">
        <v>12.87</v>
      </c>
      <c r="Q9652" s="33">
        <v>12.170000000000002</v>
      </c>
      <c r="R9652" s="33">
        <v>11.79</v>
      </c>
      <c r="S9652" s="33"/>
      <c r="T9652" s="33"/>
      <c r="U9652" s="33"/>
      <c r="V9652" s="33"/>
      <c r="W9652" s="33"/>
      <c r="Y9652" s="33"/>
      <c r="Z9652" s="33"/>
      <c r="AA9652" s="33"/>
      <c r="AB9652" s="33"/>
      <c r="AC9652" s="33"/>
      <c r="AD9652" s="33"/>
      <c r="AE9652" s="33"/>
      <c r="AF9652" s="33"/>
      <c r="AG9652" s="33"/>
      <c r="AH9652" s="33"/>
      <c r="AI9652" s="33"/>
      <c r="AJ9652" s="33" t="s">
        <v>413</v>
      </c>
      <c r="AK9652" s="36">
        <v>28.74</v>
      </c>
      <c r="AL9652" s="36">
        <v>103.05</v>
      </c>
      <c r="AM9652" s="33">
        <v>2250</v>
      </c>
      <c r="AN9652" s="37">
        <v>1995</v>
      </c>
      <c r="AO9652" s="33">
        <v>1</v>
      </c>
      <c r="AP9652" s="33"/>
      <c r="AQ9652">
        <v>80518</v>
      </c>
      <c r="AR9652" s="33" t="s">
        <v>3474</v>
      </c>
    </row>
    <row r="9653" spans="1:44" x14ac:dyDescent="0.25">
      <c r="A9653" s="33">
        <v>11544</v>
      </c>
      <c r="B9653" s="33" t="s">
        <v>939</v>
      </c>
      <c r="C9653" s="33">
        <v>180</v>
      </c>
      <c r="D9653" s="33"/>
      <c r="E9653" s="33"/>
      <c r="F9653" s="33" t="s">
        <v>860</v>
      </c>
      <c r="G9653" s="34"/>
      <c r="H9653" s="33">
        <v>5</v>
      </c>
      <c r="I9653" s="33">
        <v>7</v>
      </c>
      <c r="J9653" s="33">
        <v>5.5</v>
      </c>
      <c r="K9653" s="37">
        <v>4575</v>
      </c>
      <c r="L9653" s="35"/>
      <c r="M9653" s="33"/>
      <c r="N9653" s="33">
        <v>38.829000000000001</v>
      </c>
      <c r="O9653" s="33">
        <v>16.350000000000001</v>
      </c>
      <c r="P9653" s="33"/>
      <c r="Q9653" s="33">
        <v>5.9450000000000003</v>
      </c>
      <c r="R9653" s="33">
        <v>2.2490000000000001</v>
      </c>
      <c r="S9653" s="33"/>
      <c r="T9653" s="33"/>
      <c r="U9653" s="33"/>
      <c r="V9653" s="33"/>
      <c r="W9653" s="33"/>
      <c r="Y9653" s="33">
        <v>5.508</v>
      </c>
      <c r="Z9653" s="33">
        <v>2.3130000000000002</v>
      </c>
      <c r="AA9653" s="33">
        <v>5.508</v>
      </c>
      <c r="AB9653" s="33">
        <v>0.73199999999999998</v>
      </c>
      <c r="AC9653" s="33">
        <v>1.1559999999999999</v>
      </c>
      <c r="AD9653" s="33"/>
      <c r="AE9653" s="33"/>
      <c r="AF9653" s="33">
        <v>0</v>
      </c>
      <c r="AG9653" s="33"/>
      <c r="AH9653" s="33"/>
      <c r="AI9653" s="33">
        <v>4.7300000000000004</v>
      </c>
      <c r="AJ9653" s="33" t="s">
        <v>413</v>
      </c>
      <c r="AK9653" s="36">
        <v>21.88</v>
      </c>
      <c r="AL9653" s="36">
        <v>101.29</v>
      </c>
      <c r="AM9653" s="33">
        <v>620</v>
      </c>
      <c r="AN9653" s="37">
        <v>1996</v>
      </c>
      <c r="AP9653" s="33"/>
      <c r="AQ9653">
        <v>40137</v>
      </c>
      <c r="AR9653" s="33" t="s">
        <v>1851</v>
      </c>
    </row>
    <row r="9654" spans="1:44" x14ac:dyDescent="0.25">
      <c r="A9654" s="33">
        <v>11545</v>
      </c>
      <c r="B9654" s="33" t="s">
        <v>940</v>
      </c>
      <c r="C9654" s="33">
        <v>180</v>
      </c>
      <c r="D9654" s="33"/>
      <c r="E9654" s="33"/>
      <c r="F9654" s="33" t="s">
        <v>860</v>
      </c>
      <c r="G9654" s="34"/>
      <c r="H9654" s="33">
        <v>10</v>
      </c>
      <c r="I9654" s="33">
        <v>8.3000000000000007</v>
      </c>
      <c r="J9654" s="33">
        <v>8</v>
      </c>
      <c r="K9654" s="37">
        <v>1311</v>
      </c>
      <c r="L9654" s="35"/>
      <c r="M9654" s="33"/>
      <c r="N9654" s="33">
        <v>27.913</v>
      </c>
      <c r="O9654" s="33">
        <v>20.952999999999999</v>
      </c>
      <c r="P9654" s="33"/>
      <c r="Q9654" s="33">
        <v>7.4880000000000004</v>
      </c>
      <c r="R9654" s="33">
        <v>1.4730000000000001</v>
      </c>
      <c r="S9654" s="33"/>
      <c r="T9654" s="33"/>
      <c r="U9654" s="33"/>
      <c r="V9654" s="33"/>
      <c r="W9654" s="33"/>
      <c r="Y9654" s="33">
        <v>8.4429999999999996</v>
      </c>
      <c r="Z9654" s="33">
        <v>5.5650000000000004</v>
      </c>
      <c r="AA9654" s="33">
        <v>8.4430000000000014</v>
      </c>
      <c r="AB9654" s="33">
        <v>0.46200000000000002</v>
      </c>
      <c r="AC9654" s="33">
        <v>0.72899999999999998</v>
      </c>
      <c r="AD9654" s="33"/>
      <c r="AE9654" s="33"/>
      <c r="AF9654" s="33">
        <v>0</v>
      </c>
      <c r="AG9654" s="33"/>
      <c r="AH9654" s="33"/>
      <c r="AI9654" s="33">
        <v>4.6890000000000001</v>
      </c>
      <c r="AJ9654" s="33" t="s">
        <v>413</v>
      </c>
      <c r="AK9654" s="36">
        <v>21.88</v>
      </c>
      <c r="AL9654" s="36">
        <v>101.29</v>
      </c>
      <c r="AM9654" s="33">
        <v>600</v>
      </c>
      <c r="AN9654" s="37">
        <v>1996</v>
      </c>
      <c r="AP9654" s="33"/>
      <c r="AQ9654">
        <v>40137</v>
      </c>
      <c r="AR9654" s="33" t="s">
        <v>1851</v>
      </c>
    </row>
    <row r="9655" spans="1:44" x14ac:dyDescent="0.25">
      <c r="A9655" s="33">
        <v>11546</v>
      </c>
      <c r="B9655" s="33" t="s">
        <v>941</v>
      </c>
      <c r="C9655" s="33">
        <v>180</v>
      </c>
      <c r="D9655" s="33"/>
      <c r="E9655" s="33"/>
      <c r="F9655" s="33" t="s">
        <v>860</v>
      </c>
      <c r="G9655" s="34"/>
      <c r="H9655" s="33">
        <v>14</v>
      </c>
      <c r="I9655" s="33">
        <v>8.6999999999999993</v>
      </c>
      <c r="J9655" s="33">
        <v>7.5</v>
      </c>
      <c r="K9655" s="37">
        <v>1267</v>
      </c>
      <c r="L9655" s="35"/>
      <c r="M9655" s="33"/>
      <c r="N9655" s="33"/>
      <c r="O9655" s="33">
        <v>30.652999999999999</v>
      </c>
      <c r="P9655" s="33"/>
      <c r="Q9655" s="33">
        <v>10.651</v>
      </c>
      <c r="R9655" s="33">
        <v>2.605</v>
      </c>
      <c r="S9655" s="33"/>
      <c r="T9655" s="33"/>
      <c r="U9655" s="33"/>
      <c r="V9655" s="33"/>
      <c r="W9655" s="33"/>
      <c r="Y9655" s="33">
        <v>27.077000000000002</v>
      </c>
      <c r="Z9655" s="33">
        <v>16.731000000000002</v>
      </c>
      <c r="AA9655" s="33">
        <v>27.077000000000002</v>
      </c>
      <c r="AB9655" s="33">
        <v>0</v>
      </c>
      <c r="AC9655" s="33">
        <v>0</v>
      </c>
      <c r="AD9655" s="33"/>
      <c r="AE9655" s="33"/>
      <c r="AF9655" s="33">
        <v>0</v>
      </c>
      <c r="AG9655" s="33"/>
      <c r="AH9655" s="33"/>
      <c r="AI9655" s="33">
        <v>3.57</v>
      </c>
      <c r="AJ9655" s="33" t="s">
        <v>413</v>
      </c>
      <c r="AK9655" s="36">
        <v>21.88</v>
      </c>
      <c r="AL9655" s="36">
        <v>101.29</v>
      </c>
      <c r="AM9655" s="33">
        <v>600</v>
      </c>
      <c r="AN9655" s="37">
        <v>1996</v>
      </c>
      <c r="AP9655" s="33"/>
      <c r="AQ9655">
        <v>40137</v>
      </c>
      <c r="AR9655" s="33" t="s">
        <v>1851</v>
      </c>
    </row>
    <row r="9656" spans="1:44" x14ac:dyDescent="0.25">
      <c r="A9656" s="33">
        <v>11547</v>
      </c>
      <c r="B9656" s="33" t="s">
        <v>942</v>
      </c>
      <c r="C9656" s="33">
        <v>180</v>
      </c>
      <c r="D9656" s="33"/>
      <c r="E9656" s="33"/>
      <c r="F9656" s="33" t="s">
        <v>860</v>
      </c>
      <c r="G9656" s="34"/>
      <c r="H9656" s="33">
        <v>22</v>
      </c>
      <c r="I9656" s="33">
        <v>10.6</v>
      </c>
      <c r="J9656" s="33"/>
      <c r="K9656" s="37">
        <v>1290</v>
      </c>
      <c r="L9656" s="35"/>
      <c r="M9656" s="33"/>
      <c r="N9656" s="33"/>
      <c r="O9656" s="33">
        <v>60.466000000000001</v>
      </c>
      <c r="P9656" s="33"/>
      <c r="Q9656" s="33">
        <v>19.260999999999999</v>
      </c>
      <c r="R9656" s="33">
        <v>4.5789999999999997</v>
      </c>
      <c r="S9656" s="33"/>
      <c r="T9656" s="33"/>
      <c r="U9656" s="33"/>
      <c r="V9656" s="33"/>
      <c r="W9656" s="33"/>
      <c r="Y9656" s="33">
        <v>2.1240000000000001</v>
      </c>
      <c r="Z9656" s="33">
        <v>1.577</v>
      </c>
      <c r="AA9656" s="33">
        <v>2.1240000000000001</v>
      </c>
      <c r="AB9656" s="33">
        <v>0</v>
      </c>
      <c r="AC9656" s="33">
        <v>0</v>
      </c>
      <c r="AD9656" s="33"/>
      <c r="AE9656" s="33"/>
      <c r="AF9656" s="33">
        <v>0</v>
      </c>
      <c r="AG9656" s="33"/>
      <c r="AH9656" s="33"/>
      <c r="AI9656" s="33">
        <v>4.1890000000000001</v>
      </c>
      <c r="AJ9656" s="33" t="s">
        <v>413</v>
      </c>
      <c r="AK9656" s="36">
        <v>21.88</v>
      </c>
      <c r="AL9656" s="36">
        <v>101.29</v>
      </c>
      <c r="AM9656" s="33">
        <v>585</v>
      </c>
      <c r="AN9656" s="37">
        <v>1996</v>
      </c>
      <c r="AP9656" s="33"/>
      <c r="AQ9656">
        <v>40137</v>
      </c>
      <c r="AR9656" s="33" t="s">
        <v>1851</v>
      </c>
    </row>
    <row r="9657" spans="1:44" x14ac:dyDescent="0.25">
      <c r="A9657" s="33">
        <v>11548</v>
      </c>
      <c r="B9657" s="33" t="s">
        <v>943</v>
      </c>
      <c r="C9657" s="33">
        <v>180</v>
      </c>
      <c r="D9657" s="33"/>
      <c r="E9657" s="33"/>
      <c r="F9657" s="33" t="s">
        <v>859</v>
      </c>
      <c r="G9657" s="34"/>
      <c r="H9657" s="33">
        <v>40</v>
      </c>
      <c r="I9657" s="33"/>
      <c r="J9657" s="33"/>
      <c r="K9657" s="37"/>
      <c r="L9657" s="35"/>
      <c r="M9657" s="33"/>
      <c r="N9657" s="33"/>
      <c r="O9657" s="33">
        <v>215.6</v>
      </c>
      <c r="P9657" s="33"/>
      <c r="Q9657" s="33">
        <v>85.199999999999989</v>
      </c>
      <c r="R9657" s="33">
        <v>6.4</v>
      </c>
      <c r="S9657" s="33"/>
      <c r="T9657" s="33"/>
      <c r="U9657" s="33"/>
      <c r="V9657" s="33"/>
      <c r="W9657" s="33"/>
      <c r="Y9657" s="33">
        <v>19.3</v>
      </c>
      <c r="Z9657" s="33">
        <v>13.7</v>
      </c>
      <c r="AA9657" s="33">
        <v>19.299999999999997</v>
      </c>
      <c r="AB9657" s="33">
        <v>0.87</v>
      </c>
      <c r="AC9657" s="33">
        <v>5</v>
      </c>
      <c r="AD9657" s="33"/>
      <c r="AE9657" s="33"/>
      <c r="AF9657" s="33"/>
      <c r="AG9657" s="33"/>
      <c r="AH9657" s="33"/>
      <c r="AI9657" s="33"/>
      <c r="AJ9657" s="33" t="s">
        <v>413</v>
      </c>
      <c r="AK9657" s="36">
        <v>21.88</v>
      </c>
      <c r="AL9657" s="36">
        <v>101.29</v>
      </c>
      <c r="AM9657" s="33">
        <v>560</v>
      </c>
      <c r="AN9657" s="37">
        <v>2001</v>
      </c>
      <c r="AP9657" s="33"/>
      <c r="AQ9657">
        <v>40137</v>
      </c>
      <c r="AR9657" s="33" t="s">
        <v>1852</v>
      </c>
    </row>
    <row r="9658" spans="1:44" x14ac:dyDescent="0.25">
      <c r="A9658" s="33">
        <v>11549</v>
      </c>
      <c r="B9658" s="33" t="s">
        <v>5325</v>
      </c>
      <c r="C9658" s="33">
        <v>110</v>
      </c>
      <c r="D9658" s="33" t="s">
        <v>147</v>
      </c>
      <c r="E9658" s="33"/>
      <c r="F9658" s="33" t="s">
        <v>859</v>
      </c>
      <c r="G9658" s="34">
        <v>4</v>
      </c>
      <c r="H9658" s="33">
        <v>10</v>
      </c>
      <c r="I9658" s="33">
        <v>5.8</v>
      </c>
      <c r="J9658" s="33">
        <v>4.0999999999999996</v>
      </c>
      <c r="K9658" s="37">
        <v>5875</v>
      </c>
      <c r="L9658" s="35">
        <v>0.43247999999999998</v>
      </c>
      <c r="M9658" s="33"/>
      <c r="N9658" s="33">
        <v>21.623999999999999</v>
      </c>
      <c r="O9658" s="33">
        <v>21.4</v>
      </c>
      <c r="P9658" s="33"/>
      <c r="Q9658" s="33">
        <v>5.6000000000000005</v>
      </c>
      <c r="R9658" s="33">
        <v>3.7</v>
      </c>
      <c r="S9658" s="33"/>
      <c r="T9658" s="33"/>
      <c r="U9658" s="33"/>
      <c r="V9658" s="33"/>
      <c r="W9658" s="33"/>
      <c r="Y9658" s="33"/>
      <c r="Z9658" s="33"/>
      <c r="AA9658" s="33"/>
      <c r="AB9658" s="33"/>
      <c r="AC9658" s="33"/>
      <c r="AD9658" s="33"/>
      <c r="AE9658" s="33"/>
      <c r="AF9658" s="33"/>
      <c r="AG9658" s="33"/>
      <c r="AH9658" s="33"/>
      <c r="AI9658" s="33"/>
      <c r="AJ9658" s="33" t="s">
        <v>413</v>
      </c>
      <c r="AK9658" s="36">
        <v>32.33</v>
      </c>
      <c r="AL9658" s="36">
        <v>118.33</v>
      </c>
      <c r="AM9658" s="33">
        <v>200</v>
      </c>
      <c r="AN9658" s="37"/>
      <c r="AP9658" s="33"/>
      <c r="AQ9658">
        <v>80415</v>
      </c>
      <c r="AR9658" s="33" t="s">
        <v>1853</v>
      </c>
    </row>
    <row r="9659" spans="1:44" x14ac:dyDescent="0.25">
      <c r="A9659" s="33">
        <v>11550</v>
      </c>
      <c r="B9659" s="33" t="s">
        <v>5325</v>
      </c>
      <c r="C9659" s="33">
        <v>110</v>
      </c>
      <c r="D9659" s="33" t="s">
        <v>147</v>
      </c>
      <c r="E9659" s="33"/>
      <c r="F9659" s="33" t="s">
        <v>859</v>
      </c>
      <c r="G9659" s="34">
        <v>3</v>
      </c>
      <c r="H9659" s="33">
        <v>10</v>
      </c>
      <c r="I9659" s="33">
        <v>6.7</v>
      </c>
      <c r="J9659" s="33">
        <v>4.7</v>
      </c>
      <c r="K9659" s="37">
        <v>6067</v>
      </c>
      <c r="L9659" s="35"/>
      <c r="M9659" s="33"/>
      <c r="N9659" s="33">
        <v>33.898000000000003</v>
      </c>
      <c r="O9659" s="33">
        <v>28.1</v>
      </c>
      <c r="P9659" s="33"/>
      <c r="Q9659" s="33">
        <v>7.3999999999999995</v>
      </c>
      <c r="R9659" s="33">
        <v>4.8</v>
      </c>
      <c r="S9659" s="33"/>
      <c r="T9659" s="33"/>
      <c r="U9659" s="33"/>
      <c r="V9659" s="33"/>
      <c r="W9659" s="33"/>
      <c r="Y9659" s="33"/>
      <c r="Z9659" s="33"/>
      <c r="AA9659" s="33"/>
      <c r="AB9659" s="33"/>
      <c r="AC9659" s="33"/>
      <c r="AD9659" s="33"/>
      <c r="AE9659" s="33"/>
      <c r="AF9659" s="33"/>
      <c r="AG9659" s="33"/>
      <c r="AH9659" s="33"/>
      <c r="AI9659" s="33"/>
      <c r="AJ9659" s="33" t="s">
        <v>413</v>
      </c>
      <c r="AK9659" s="36">
        <v>32.33</v>
      </c>
      <c r="AL9659" s="36">
        <v>118.33</v>
      </c>
      <c r="AM9659" s="33">
        <v>200</v>
      </c>
      <c r="AN9659" s="37"/>
      <c r="AP9659" s="33"/>
      <c r="AQ9659">
        <v>80415</v>
      </c>
      <c r="AR9659" s="33" t="s">
        <v>1853</v>
      </c>
    </row>
    <row r="9660" spans="1:44" x14ac:dyDescent="0.25">
      <c r="A9660" s="33">
        <v>11551</v>
      </c>
      <c r="B9660" s="33" t="s">
        <v>5325</v>
      </c>
      <c r="C9660" s="33">
        <v>110</v>
      </c>
      <c r="D9660" s="33" t="s">
        <v>147</v>
      </c>
      <c r="E9660" s="33"/>
      <c r="F9660" s="33" t="s">
        <v>859</v>
      </c>
      <c r="G9660" s="34">
        <v>3</v>
      </c>
      <c r="H9660" s="33">
        <v>10</v>
      </c>
      <c r="I9660" s="33">
        <v>6.7</v>
      </c>
      <c r="J9660" s="33">
        <v>5.6</v>
      </c>
      <c r="K9660" s="37">
        <v>4666</v>
      </c>
      <c r="L9660" s="35"/>
      <c r="M9660" s="33"/>
      <c r="N9660" s="33">
        <v>37.011000000000003</v>
      </c>
      <c r="O9660" s="33">
        <v>31.5</v>
      </c>
      <c r="P9660" s="33"/>
      <c r="Q9660" s="33">
        <v>8.6999999999999993</v>
      </c>
      <c r="R9660" s="33">
        <v>5.2</v>
      </c>
      <c r="S9660" s="33"/>
      <c r="T9660" s="33"/>
      <c r="U9660" s="33"/>
      <c r="V9660" s="33"/>
      <c r="W9660" s="33"/>
      <c r="Y9660" s="33"/>
      <c r="Z9660" s="33"/>
      <c r="AA9660" s="33"/>
      <c r="AB9660" s="33"/>
      <c r="AC9660" s="33"/>
      <c r="AD9660" s="33"/>
      <c r="AE9660" s="33"/>
      <c r="AF9660" s="33"/>
      <c r="AG9660" s="33"/>
      <c r="AH9660" s="33"/>
      <c r="AI9660" s="33"/>
      <c r="AJ9660" s="33" t="s">
        <v>413</v>
      </c>
      <c r="AK9660" s="36">
        <v>32.33</v>
      </c>
      <c r="AL9660" s="36">
        <v>118.33</v>
      </c>
      <c r="AM9660" s="33">
        <v>200</v>
      </c>
      <c r="AN9660" s="37"/>
      <c r="AP9660" s="33"/>
      <c r="AQ9660">
        <v>80415</v>
      </c>
      <c r="AR9660" s="33" t="s">
        <v>1853</v>
      </c>
    </row>
    <row r="9661" spans="1:44" x14ac:dyDescent="0.25">
      <c r="A9661" s="33">
        <v>11552</v>
      </c>
      <c r="B9661" s="33" t="s">
        <v>5325</v>
      </c>
      <c r="C9661" s="33">
        <v>110</v>
      </c>
      <c r="D9661" s="33" t="s">
        <v>147</v>
      </c>
      <c r="E9661" s="33"/>
      <c r="F9661" s="33" t="s">
        <v>859</v>
      </c>
      <c r="G9661" s="34">
        <v>2</v>
      </c>
      <c r="H9661" s="33">
        <v>12</v>
      </c>
      <c r="I9661" s="33">
        <v>10.3</v>
      </c>
      <c r="J9661" s="33">
        <v>9.1</v>
      </c>
      <c r="K9661" s="37">
        <v>2567</v>
      </c>
      <c r="L9661" s="35"/>
      <c r="M9661" s="33"/>
      <c r="N9661" s="33">
        <v>82.656999999999996</v>
      </c>
      <c r="O9661" s="33">
        <v>61.6</v>
      </c>
      <c r="P9661" s="33"/>
      <c r="Q9661" s="33">
        <v>19.899999999999999</v>
      </c>
      <c r="R9661" s="33">
        <v>9.3000000000000007</v>
      </c>
      <c r="S9661" s="33"/>
      <c r="T9661" s="33"/>
      <c r="U9661" s="33"/>
      <c r="V9661" s="33"/>
      <c r="W9661" s="33"/>
      <c r="Y9661" s="33"/>
      <c r="Z9661" s="33"/>
      <c r="AA9661" s="33"/>
      <c r="AB9661" s="33"/>
      <c r="AC9661" s="33"/>
      <c r="AD9661" s="33"/>
      <c r="AE9661" s="33"/>
      <c r="AF9661" s="33"/>
      <c r="AG9661" s="33"/>
      <c r="AH9661" s="33"/>
      <c r="AI9661" s="33"/>
      <c r="AJ9661" s="33" t="s">
        <v>413</v>
      </c>
      <c r="AK9661" s="36">
        <v>32.33</v>
      </c>
      <c r="AL9661" s="36">
        <v>118.33</v>
      </c>
      <c r="AM9661" s="33">
        <v>200</v>
      </c>
      <c r="AN9661" s="37"/>
      <c r="AP9661" s="33"/>
      <c r="AQ9661">
        <v>80415</v>
      </c>
      <c r="AR9661" s="33" t="s">
        <v>1853</v>
      </c>
    </row>
    <row r="9662" spans="1:44" x14ac:dyDescent="0.25">
      <c r="A9662" s="33">
        <v>11553</v>
      </c>
      <c r="B9662" s="33" t="s">
        <v>944</v>
      </c>
      <c r="C9662" s="33">
        <v>180</v>
      </c>
      <c r="D9662" s="1" t="s">
        <v>148</v>
      </c>
      <c r="E9662" s="33"/>
      <c r="F9662" s="33" t="s">
        <v>859</v>
      </c>
      <c r="G9662" s="34"/>
      <c r="H9662" s="33">
        <v>10</v>
      </c>
      <c r="I9662" s="33">
        <v>6.28</v>
      </c>
      <c r="J9662" s="33">
        <v>6.08</v>
      </c>
      <c r="K9662" s="37">
        <v>4833</v>
      </c>
      <c r="L9662" s="35"/>
      <c r="M9662" s="33"/>
      <c r="N9662" s="33">
        <v>42.387</v>
      </c>
      <c r="O9662" s="33">
        <v>32</v>
      </c>
      <c r="P9662" s="33"/>
      <c r="Q9662" s="33">
        <v>8.5300000000000011</v>
      </c>
      <c r="R9662" s="33">
        <v>5.14</v>
      </c>
      <c r="S9662" s="33"/>
      <c r="T9662" s="33"/>
      <c r="U9662" s="33"/>
      <c r="V9662" s="33"/>
      <c r="W9662" s="33"/>
      <c r="Y9662" s="33"/>
      <c r="Z9662" s="33"/>
      <c r="AA9662" s="33"/>
      <c r="AB9662" s="33"/>
      <c r="AC9662" s="33"/>
      <c r="AD9662" s="33"/>
      <c r="AE9662" s="33"/>
      <c r="AF9662" s="33"/>
      <c r="AG9662" s="33"/>
      <c r="AH9662" s="33"/>
      <c r="AI9662" s="33"/>
      <c r="AJ9662" s="33" t="s">
        <v>413</v>
      </c>
      <c r="AK9662" s="36">
        <v>32.33</v>
      </c>
      <c r="AL9662" s="36">
        <v>118.33</v>
      </c>
      <c r="AM9662" s="33">
        <v>200</v>
      </c>
      <c r="AN9662" s="37"/>
      <c r="AP9662" s="33"/>
      <c r="AQ9662">
        <v>80415</v>
      </c>
      <c r="AR9662" s="33" t="s">
        <v>1853</v>
      </c>
    </row>
    <row r="9663" spans="1:44" x14ac:dyDescent="0.25">
      <c r="A9663" s="33">
        <v>11554</v>
      </c>
      <c r="B9663" s="33" t="s">
        <v>1098</v>
      </c>
      <c r="C9663" s="33">
        <v>180</v>
      </c>
      <c r="D9663" s="33"/>
      <c r="E9663" s="33"/>
      <c r="F9663" s="33" t="s">
        <v>859</v>
      </c>
      <c r="G9663" s="34"/>
      <c r="H9663" s="33">
        <v>8</v>
      </c>
      <c r="I9663" s="33"/>
      <c r="J9663" s="33"/>
      <c r="K9663" s="37"/>
      <c r="L9663" s="35"/>
      <c r="M9663" s="33"/>
      <c r="N9663" s="33"/>
      <c r="O9663" s="33">
        <v>52.55</v>
      </c>
      <c r="P9663" s="33">
        <v>7.26</v>
      </c>
      <c r="Q9663" s="33">
        <v>9.26</v>
      </c>
      <c r="R9663" s="33">
        <v>1.92</v>
      </c>
      <c r="S9663" s="33"/>
      <c r="T9663" s="33"/>
      <c r="U9663" s="33"/>
      <c r="V9663" s="33"/>
      <c r="W9663" s="33"/>
      <c r="Y9663" s="33">
        <v>0.52</v>
      </c>
      <c r="Z9663" s="33"/>
      <c r="AA9663" s="33"/>
      <c r="AB9663" s="33"/>
      <c r="AC9663" s="33">
        <v>1.35</v>
      </c>
      <c r="AD9663" s="33"/>
      <c r="AE9663" s="33"/>
      <c r="AF9663" s="33"/>
      <c r="AG9663" s="33"/>
      <c r="AH9663" s="33"/>
      <c r="AI9663" s="33"/>
      <c r="AJ9663" s="33" t="s">
        <v>413</v>
      </c>
      <c r="AK9663" s="36">
        <v>31.07</v>
      </c>
      <c r="AL9663" s="36">
        <v>116.55</v>
      </c>
      <c r="AM9663" s="33">
        <v>250</v>
      </c>
      <c r="AN9663" s="37"/>
      <c r="AO9663" s="33">
        <v>1</v>
      </c>
      <c r="AP9663" s="33"/>
      <c r="AQ9663">
        <v>80415</v>
      </c>
      <c r="AR9663" s="33" t="s">
        <v>1854</v>
      </c>
    </row>
    <row r="9664" spans="1:44" x14ac:dyDescent="0.25">
      <c r="A9664" s="33">
        <v>11555</v>
      </c>
      <c r="B9664" s="33" t="s">
        <v>945</v>
      </c>
      <c r="C9664" s="33">
        <v>180</v>
      </c>
      <c r="D9664" s="33"/>
      <c r="E9664" s="33"/>
      <c r="F9664" s="33" t="s">
        <v>860</v>
      </c>
      <c r="G9664" s="34"/>
      <c r="H9664" s="33">
        <v>47</v>
      </c>
      <c r="I9664" s="33">
        <v>14.4</v>
      </c>
      <c r="J9664" s="33">
        <v>20.3</v>
      </c>
      <c r="K9664" s="37">
        <v>1230</v>
      </c>
      <c r="L9664" s="35"/>
      <c r="M9664" s="33"/>
      <c r="N9664" s="33">
        <v>292</v>
      </c>
      <c r="O9664" s="33">
        <v>153.88999999999999</v>
      </c>
      <c r="P9664" s="33">
        <v>17.41</v>
      </c>
      <c r="Q9664" s="33">
        <v>61.86</v>
      </c>
      <c r="R9664" s="33">
        <v>9.39</v>
      </c>
      <c r="S9664" s="33"/>
      <c r="T9664" s="33"/>
      <c r="U9664" s="33"/>
      <c r="V9664" s="33"/>
      <c r="W9664" s="33"/>
      <c r="Y9664" s="33">
        <v>16.21</v>
      </c>
      <c r="Z9664" s="33">
        <v>12.36</v>
      </c>
      <c r="AA9664" s="33">
        <v>16.21</v>
      </c>
      <c r="AB9664" s="33"/>
      <c r="AC9664" s="33">
        <v>3.64</v>
      </c>
      <c r="AD9664" s="33"/>
      <c r="AE9664" s="33"/>
      <c r="AF9664" s="33">
        <v>0</v>
      </c>
      <c r="AG9664" s="33"/>
      <c r="AH9664" s="33"/>
      <c r="AI9664" s="33">
        <v>18.899999999999999</v>
      </c>
      <c r="AJ9664" s="33" t="s">
        <v>413</v>
      </c>
      <c r="AK9664" s="36">
        <v>28.69</v>
      </c>
      <c r="AL9664" s="36">
        <v>110.54</v>
      </c>
      <c r="AM9664" s="33">
        <v>560</v>
      </c>
      <c r="AN9664" s="37"/>
      <c r="AP9664" s="33"/>
      <c r="AQ9664">
        <v>80101</v>
      </c>
      <c r="AR9664" s="33" t="s">
        <v>1855</v>
      </c>
    </row>
    <row r="9665" spans="1:44" x14ac:dyDescent="0.25">
      <c r="A9665" s="33">
        <v>11556</v>
      </c>
      <c r="B9665" s="33" t="s">
        <v>946</v>
      </c>
      <c r="C9665" s="33">
        <v>180</v>
      </c>
      <c r="D9665" s="33"/>
      <c r="E9665" s="33"/>
      <c r="F9665" s="33" t="s">
        <v>860</v>
      </c>
      <c r="G9665" s="34"/>
      <c r="H9665" s="33">
        <v>51</v>
      </c>
      <c r="I9665" s="33">
        <v>17</v>
      </c>
      <c r="J9665" s="33">
        <v>23.3</v>
      </c>
      <c r="K9665" s="37">
        <v>780</v>
      </c>
      <c r="L9665" s="35"/>
      <c r="M9665" s="33"/>
      <c r="N9665" s="33">
        <v>252</v>
      </c>
      <c r="O9665" s="33">
        <v>128.16999999999999</v>
      </c>
      <c r="P9665" s="33">
        <v>14.44</v>
      </c>
      <c r="Q9665" s="33">
        <v>51.37</v>
      </c>
      <c r="R9665" s="33">
        <v>7.86</v>
      </c>
      <c r="S9665" s="33"/>
      <c r="T9665" s="33"/>
      <c r="U9665" s="33"/>
      <c r="V9665" s="33"/>
      <c r="W9665" s="33"/>
      <c r="Y9665" s="33">
        <v>21.36</v>
      </c>
      <c r="Z9665" s="33">
        <v>18.71</v>
      </c>
      <c r="AA9665" s="33">
        <v>21.36</v>
      </c>
      <c r="AB9665" s="33"/>
      <c r="AC9665" s="33">
        <v>0.18</v>
      </c>
      <c r="AD9665" s="33"/>
      <c r="AE9665" s="33"/>
      <c r="AF9665" s="33">
        <v>0</v>
      </c>
      <c r="AG9665" s="33"/>
      <c r="AH9665" s="33"/>
      <c r="AI9665" s="33">
        <v>11.97</v>
      </c>
      <c r="AJ9665" s="33" t="s">
        <v>413</v>
      </c>
      <c r="AK9665" s="36">
        <v>28.76</v>
      </c>
      <c r="AL9665" s="36">
        <v>110.03</v>
      </c>
      <c r="AM9665" s="33">
        <v>260</v>
      </c>
      <c r="AN9665" s="37"/>
      <c r="AP9665" s="33"/>
      <c r="AQ9665">
        <v>80101</v>
      </c>
      <c r="AR9665" s="33" t="s">
        <v>1855</v>
      </c>
    </row>
    <row r="9666" spans="1:44" x14ac:dyDescent="0.25">
      <c r="A9666" s="33">
        <v>11557</v>
      </c>
      <c r="B9666" s="33" t="s">
        <v>866</v>
      </c>
      <c r="C9666" s="33">
        <v>180</v>
      </c>
      <c r="D9666" s="1" t="s">
        <v>148</v>
      </c>
      <c r="E9666" s="33"/>
      <c r="F9666" s="33" t="s">
        <v>860</v>
      </c>
      <c r="G9666" s="34"/>
      <c r="H9666" s="33">
        <v>31</v>
      </c>
      <c r="I9666" s="33">
        <v>10.9</v>
      </c>
      <c r="J9666" s="33">
        <v>12.7</v>
      </c>
      <c r="K9666" s="37">
        <v>2085</v>
      </c>
      <c r="L9666" s="35"/>
      <c r="M9666" s="33"/>
      <c r="N9666" s="33">
        <v>134</v>
      </c>
      <c r="O9666" s="33">
        <v>70.5</v>
      </c>
      <c r="P9666" s="33">
        <v>11.08</v>
      </c>
      <c r="Q9666" s="33">
        <v>23.919999999999998</v>
      </c>
      <c r="R9666" s="33">
        <v>4.78</v>
      </c>
      <c r="S9666" s="33"/>
      <c r="T9666" s="33"/>
      <c r="U9666" s="33"/>
      <c r="V9666" s="33"/>
      <c r="W9666" s="33"/>
      <c r="Y9666" s="33">
        <v>13.43</v>
      </c>
      <c r="Z9666" s="33">
        <v>7.02</v>
      </c>
      <c r="AA9666" s="33">
        <v>13.43</v>
      </c>
      <c r="AB9666" s="33"/>
      <c r="AC9666" s="33">
        <v>0.15</v>
      </c>
      <c r="AD9666" s="33"/>
      <c r="AE9666" s="33"/>
      <c r="AF9666" s="33">
        <v>0</v>
      </c>
      <c r="AG9666" s="33"/>
      <c r="AH9666" s="33"/>
      <c r="AI9666" s="33">
        <v>16.46</v>
      </c>
      <c r="AJ9666" s="33" t="s">
        <v>413</v>
      </c>
      <c r="AK9666" s="36">
        <v>28.76</v>
      </c>
      <c r="AL9666" s="36">
        <v>110.03</v>
      </c>
      <c r="AM9666" s="33">
        <v>380</v>
      </c>
      <c r="AN9666" s="37"/>
      <c r="AP9666" s="33"/>
      <c r="AQ9666">
        <v>80101</v>
      </c>
      <c r="AR9666" s="33" t="s">
        <v>1855</v>
      </c>
    </row>
    <row r="9667" spans="1:44" x14ac:dyDescent="0.25">
      <c r="A9667" s="33">
        <v>11558</v>
      </c>
      <c r="B9667" s="33" t="s">
        <v>866</v>
      </c>
      <c r="C9667" s="33">
        <v>180</v>
      </c>
      <c r="D9667" s="1" t="s">
        <v>148</v>
      </c>
      <c r="E9667" s="33"/>
      <c r="F9667" s="33" t="s">
        <v>860</v>
      </c>
      <c r="G9667" s="34"/>
      <c r="H9667" s="33">
        <v>28</v>
      </c>
      <c r="I9667" s="33">
        <v>10.1</v>
      </c>
      <c r="J9667" s="33">
        <v>12.7</v>
      </c>
      <c r="K9667" s="37">
        <v>2865</v>
      </c>
      <c r="L9667" s="35"/>
      <c r="M9667" s="33"/>
      <c r="N9667" s="33">
        <v>174</v>
      </c>
      <c r="O9667" s="33">
        <v>85.5</v>
      </c>
      <c r="P9667" s="33">
        <v>13.7</v>
      </c>
      <c r="Q9667" s="33">
        <v>28.599999999999998</v>
      </c>
      <c r="R9667" s="33">
        <v>5.91</v>
      </c>
      <c r="S9667" s="33"/>
      <c r="T9667" s="33"/>
      <c r="U9667" s="33"/>
      <c r="V9667" s="33"/>
      <c r="W9667" s="33"/>
      <c r="Y9667" s="33">
        <v>10.8</v>
      </c>
      <c r="Z9667" s="33">
        <v>5.65</v>
      </c>
      <c r="AA9667" s="33">
        <v>10.8</v>
      </c>
      <c r="AB9667" s="33"/>
      <c r="AC9667" s="33">
        <v>0.67</v>
      </c>
      <c r="AD9667" s="33"/>
      <c r="AE9667" s="33"/>
      <c r="AF9667" s="33">
        <v>0</v>
      </c>
      <c r="AG9667" s="33"/>
      <c r="AH9667" s="33"/>
      <c r="AI9667" s="33">
        <v>12.08</v>
      </c>
      <c r="AJ9667" s="33" t="s">
        <v>413</v>
      </c>
      <c r="AK9667" s="36">
        <v>28.76</v>
      </c>
      <c r="AL9667" s="36">
        <v>110.03</v>
      </c>
      <c r="AM9667" s="33">
        <v>411</v>
      </c>
      <c r="AN9667" s="37"/>
      <c r="AP9667" s="33"/>
      <c r="AQ9667">
        <v>80101</v>
      </c>
      <c r="AR9667" s="33" t="s">
        <v>1856</v>
      </c>
    </row>
    <row r="9668" spans="1:44" x14ac:dyDescent="0.25">
      <c r="A9668" s="33">
        <v>11559</v>
      </c>
      <c r="B9668" s="33" t="s">
        <v>866</v>
      </c>
      <c r="C9668" s="33">
        <v>180</v>
      </c>
      <c r="D9668" s="1" t="s">
        <v>148</v>
      </c>
      <c r="E9668" s="33"/>
      <c r="F9668" s="33" t="s">
        <v>859</v>
      </c>
      <c r="G9668" s="34"/>
      <c r="H9668" s="33">
        <v>17</v>
      </c>
      <c r="I9668" s="33">
        <v>10.9</v>
      </c>
      <c r="J9668" s="33">
        <v>13.2</v>
      </c>
      <c r="K9668" s="37">
        <v>2970</v>
      </c>
      <c r="L9668" s="35"/>
      <c r="M9668" s="33"/>
      <c r="N9668" s="33">
        <v>213</v>
      </c>
      <c r="O9668" s="33">
        <v>100.55</v>
      </c>
      <c r="P9668" s="33">
        <v>8.9499999999999993</v>
      </c>
      <c r="Q9668" s="33">
        <v>27.43</v>
      </c>
      <c r="R9668" s="33">
        <v>7.68</v>
      </c>
      <c r="S9668" s="33"/>
      <c r="T9668" s="33"/>
      <c r="U9668" s="33"/>
      <c r="V9668" s="33"/>
      <c r="W9668" s="33"/>
      <c r="Y9668" s="33">
        <v>0</v>
      </c>
      <c r="Z9668" s="33">
        <v>0</v>
      </c>
      <c r="AA9668" s="33">
        <v>0</v>
      </c>
      <c r="AB9668" s="33"/>
      <c r="AC9668" s="33">
        <v>0.06</v>
      </c>
      <c r="AD9668" s="33"/>
      <c r="AE9668" s="33"/>
      <c r="AF9668" s="33">
        <v>0</v>
      </c>
      <c r="AG9668" s="33"/>
      <c r="AH9668" s="33"/>
      <c r="AI9668" s="33">
        <v>8.66</v>
      </c>
      <c r="AJ9668" s="33" t="s">
        <v>413</v>
      </c>
      <c r="AK9668" s="36">
        <v>28.76</v>
      </c>
      <c r="AL9668" s="36">
        <v>110.03</v>
      </c>
      <c r="AM9668" s="33">
        <v>411</v>
      </c>
      <c r="AN9668" s="37"/>
      <c r="AP9668" s="33"/>
      <c r="AQ9668">
        <v>80101</v>
      </c>
      <c r="AR9668" s="33" t="s">
        <v>1856</v>
      </c>
    </row>
    <row r="9669" spans="1:44" x14ac:dyDescent="0.25">
      <c r="A9669" s="33">
        <v>11560</v>
      </c>
      <c r="B9669" s="33" t="s">
        <v>1014</v>
      </c>
      <c r="C9669" s="1">
        <v>180</v>
      </c>
      <c r="D9669" s="33" t="s">
        <v>1195</v>
      </c>
      <c r="E9669" s="33"/>
      <c r="F9669" s="33" t="s">
        <v>859</v>
      </c>
      <c r="G9669" s="34">
        <v>7</v>
      </c>
      <c r="H9669" s="33">
        <v>40</v>
      </c>
      <c r="I9669" s="33">
        <v>12.7</v>
      </c>
      <c r="J9669" s="33">
        <v>17.7</v>
      </c>
      <c r="K9669" s="37">
        <v>733</v>
      </c>
      <c r="L9669" s="35"/>
      <c r="M9669" s="33"/>
      <c r="N9669" s="33">
        <v>110.1</v>
      </c>
      <c r="O9669" s="33">
        <v>58.1</v>
      </c>
      <c r="P9669" s="33">
        <v>9.11</v>
      </c>
      <c r="Q9669" s="33">
        <v>10.98</v>
      </c>
      <c r="R9669" s="33">
        <v>2.02</v>
      </c>
      <c r="S9669" s="33"/>
      <c r="T9669" s="33"/>
      <c r="U9669" s="33"/>
      <c r="V9669" s="33"/>
      <c r="W9669" s="33"/>
      <c r="Y9669" s="33">
        <v>15.69</v>
      </c>
      <c r="Z9669" s="33">
        <v>10.99</v>
      </c>
      <c r="AA9669" s="33">
        <v>15.690000000000001</v>
      </c>
      <c r="AB9669" s="33">
        <v>1.02</v>
      </c>
      <c r="AC9669" s="33">
        <v>2.04</v>
      </c>
      <c r="AD9669" s="33"/>
      <c r="AE9669" s="33"/>
      <c r="AF9669" s="33">
        <v>0</v>
      </c>
      <c r="AG9669" s="33"/>
      <c r="AH9669" s="33"/>
      <c r="AI9669" s="33">
        <v>13.65</v>
      </c>
      <c r="AJ9669" s="33" t="s">
        <v>413</v>
      </c>
      <c r="AK9669" s="36">
        <v>40.01</v>
      </c>
      <c r="AL9669" s="36">
        <v>116.21</v>
      </c>
      <c r="AM9669" s="33">
        <v>366</v>
      </c>
      <c r="AN9669" s="37"/>
      <c r="AP9669" s="33"/>
      <c r="AQ9669">
        <v>80424</v>
      </c>
      <c r="AR9669" s="33" t="s">
        <v>1857</v>
      </c>
    </row>
    <row r="9670" spans="1:44" x14ac:dyDescent="0.25">
      <c r="A9670" s="33">
        <v>11561</v>
      </c>
      <c r="B9670" s="33" t="s">
        <v>1014</v>
      </c>
      <c r="C9670" s="1">
        <v>180</v>
      </c>
      <c r="D9670" s="33" t="s">
        <v>1195</v>
      </c>
      <c r="E9670" s="33"/>
      <c r="F9670" s="33" t="s">
        <v>859</v>
      </c>
      <c r="G9670" s="34">
        <v>7</v>
      </c>
      <c r="H9670" s="33">
        <v>40</v>
      </c>
      <c r="I9670" s="33">
        <v>14.3</v>
      </c>
      <c r="J9670" s="33">
        <v>16.2</v>
      </c>
      <c r="K9670" s="37">
        <v>883</v>
      </c>
      <c r="L9670" s="35"/>
      <c r="M9670" s="33"/>
      <c r="N9670" s="33">
        <v>125.101</v>
      </c>
      <c r="O9670" s="33">
        <v>70.17</v>
      </c>
      <c r="P9670" s="33">
        <v>10.48</v>
      </c>
      <c r="Q9670" s="33">
        <v>12.049999999999999</v>
      </c>
      <c r="R9670" s="33">
        <v>2.31</v>
      </c>
      <c r="S9670" s="33"/>
      <c r="T9670" s="33"/>
      <c r="U9670" s="33"/>
      <c r="V9670" s="33"/>
      <c r="W9670" s="33"/>
      <c r="Y9670" s="33">
        <v>1.46</v>
      </c>
      <c r="Z9670" s="33">
        <v>0.47</v>
      </c>
      <c r="AA9670" s="33">
        <v>1.46</v>
      </c>
      <c r="AB9670" s="33">
        <v>2.2000000000000002</v>
      </c>
      <c r="AC9670" s="33">
        <v>2.69</v>
      </c>
      <c r="AD9670" s="33"/>
      <c r="AE9670" s="33"/>
      <c r="AF9670" s="33">
        <v>0</v>
      </c>
      <c r="AG9670" s="33"/>
      <c r="AH9670" s="33"/>
      <c r="AI9670" s="33">
        <v>5.09</v>
      </c>
      <c r="AJ9670" s="33" t="s">
        <v>413</v>
      </c>
      <c r="AK9670" s="36">
        <v>40.01</v>
      </c>
      <c r="AL9670" s="36">
        <v>116.21</v>
      </c>
      <c r="AM9670" s="33">
        <v>366</v>
      </c>
      <c r="AN9670" s="37"/>
      <c r="AP9670" s="33"/>
      <c r="AQ9670">
        <v>80424</v>
      </c>
      <c r="AR9670" s="33" t="s">
        <v>1858</v>
      </c>
    </row>
    <row r="9671" spans="1:44" x14ac:dyDescent="0.25">
      <c r="A9671" s="33">
        <v>11562</v>
      </c>
      <c r="B9671" s="33" t="s">
        <v>1099</v>
      </c>
      <c r="C9671" s="33">
        <v>115</v>
      </c>
      <c r="D9671" s="33" t="s">
        <v>840</v>
      </c>
      <c r="E9671" s="33"/>
      <c r="F9671" s="33" t="s">
        <v>859</v>
      </c>
      <c r="G9671" s="34">
        <v>8</v>
      </c>
      <c r="H9671" s="33">
        <v>40</v>
      </c>
      <c r="I9671" s="33">
        <v>9.9</v>
      </c>
      <c r="J9671" s="33">
        <v>13.5</v>
      </c>
      <c r="K9671" s="37">
        <v>810</v>
      </c>
      <c r="L9671" s="35">
        <v>0.62695454545454543</v>
      </c>
      <c r="M9671" s="33"/>
      <c r="N9671" s="33">
        <v>55.171999999999997</v>
      </c>
      <c r="O9671" s="33">
        <v>37.979999999999997</v>
      </c>
      <c r="P9671" s="33">
        <v>6.2</v>
      </c>
      <c r="Q9671" s="33">
        <v>12.82</v>
      </c>
      <c r="R9671" s="33">
        <v>1.64</v>
      </c>
      <c r="S9671" s="33"/>
      <c r="T9671" s="33"/>
      <c r="U9671" s="33"/>
      <c r="V9671" s="33"/>
      <c r="W9671" s="33"/>
      <c r="Y9671" s="33">
        <v>3.34</v>
      </c>
      <c r="Z9671" s="33">
        <v>1.84</v>
      </c>
      <c r="AA9671" s="33">
        <v>3.34</v>
      </c>
      <c r="AB9671" s="33">
        <v>0.91</v>
      </c>
      <c r="AC9671" s="33">
        <v>2.72</v>
      </c>
      <c r="AD9671" s="33"/>
      <c r="AE9671" s="33"/>
      <c r="AF9671" s="33">
        <v>0</v>
      </c>
      <c r="AG9671" s="33"/>
      <c r="AH9671" s="33"/>
      <c r="AI9671" s="33">
        <v>5.36</v>
      </c>
      <c r="AJ9671" s="33" t="s">
        <v>413</v>
      </c>
      <c r="AK9671" s="36">
        <v>40.01</v>
      </c>
      <c r="AL9671" s="36">
        <v>116.21</v>
      </c>
      <c r="AM9671" s="33">
        <v>220</v>
      </c>
      <c r="AN9671" s="37"/>
      <c r="AP9671" s="33"/>
      <c r="AQ9671">
        <v>80424</v>
      </c>
      <c r="AR9671" s="33" t="s">
        <v>1859</v>
      </c>
    </row>
    <row r="9672" spans="1:44" x14ac:dyDescent="0.25">
      <c r="A9672" s="33">
        <v>11563</v>
      </c>
      <c r="B9672" s="33" t="s">
        <v>5322</v>
      </c>
      <c r="C9672" s="33">
        <v>110</v>
      </c>
      <c r="D9672" s="33" t="s">
        <v>147</v>
      </c>
      <c r="E9672" s="33"/>
      <c r="F9672" s="33" t="s">
        <v>859</v>
      </c>
      <c r="G9672" s="34">
        <v>8</v>
      </c>
      <c r="H9672" s="33">
        <v>36</v>
      </c>
      <c r="I9672" s="33">
        <v>8.6</v>
      </c>
      <c r="J9672" s="33">
        <v>11.2</v>
      </c>
      <c r="K9672" s="37">
        <v>817</v>
      </c>
      <c r="L9672" s="35">
        <v>0.36970000000000003</v>
      </c>
      <c r="M9672" s="33"/>
      <c r="N9672" s="33">
        <v>33.273000000000003</v>
      </c>
      <c r="O9672" s="33">
        <v>24.57</v>
      </c>
      <c r="P9672" s="33">
        <v>5.81</v>
      </c>
      <c r="Q9672" s="33">
        <v>8.33</v>
      </c>
      <c r="R9672" s="33">
        <v>1.64</v>
      </c>
      <c r="S9672" s="33"/>
      <c r="T9672" s="33"/>
      <c r="U9672" s="33"/>
      <c r="V9672" s="33"/>
      <c r="W9672" s="33"/>
      <c r="Y9672" s="33">
        <v>3.66</v>
      </c>
      <c r="Z9672" s="33">
        <v>1.76</v>
      </c>
      <c r="AA9672" s="33">
        <v>3.66</v>
      </c>
      <c r="AB9672" s="33">
        <v>0.13</v>
      </c>
      <c r="AC9672" s="33">
        <v>0.43</v>
      </c>
      <c r="AD9672" s="33"/>
      <c r="AE9672" s="33"/>
      <c r="AF9672" s="33">
        <v>0</v>
      </c>
      <c r="AG9672" s="33"/>
      <c r="AH9672" s="33"/>
      <c r="AI9672" s="33">
        <v>16.32</v>
      </c>
      <c r="AJ9672" s="33" t="s">
        <v>413</v>
      </c>
      <c r="AK9672" s="36">
        <v>40.01</v>
      </c>
      <c r="AL9672" s="36">
        <v>116.21</v>
      </c>
      <c r="AM9672" s="33">
        <v>250</v>
      </c>
      <c r="AN9672" s="37"/>
      <c r="AP9672" s="33"/>
      <c r="AQ9672">
        <v>80424</v>
      </c>
      <c r="AR9672" s="33" t="s">
        <v>1860</v>
      </c>
    </row>
    <row r="9673" spans="1:44" x14ac:dyDescent="0.25">
      <c r="A9673" s="33">
        <v>11564</v>
      </c>
      <c r="B9673" s="33" t="s">
        <v>5322</v>
      </c>
      <c r="C9673" s="33">
        <v>110</v>
      </c>
      <c r="D9673" s="33" t="s">
        <v>147</v>
      </c>
      <c r="E9673" s="33"/>
      <c r="F9673" s="33" t="s">
        <v>859</v>
      </c>
      <c r="G9673" s="34">
        <v>8</v>
      </c>
      <c r="H9673" s="33">
        <v>36</v>
      </c>
      <c r="I9673" s="33">
        <v>9.5</v>
      </c>
      <c r="J9673" s="33">
        <v>11.6</v>
      </c>
      <c r="K9673" s="37">
        <v>1050</v>
      </c>
      <c r="L9673" s="35">
        <v>0.48258095238095239</v>
      </c>
      <c r="M9673" s="33"/>
      <c r="N9673" s="33">
        <v>50.670999999999999</v>
      </c>
      <c r="O9673" s="33">
        <v>37.380000000000003</v>
      </c>
      <c r="P9673" s="33">
        <v>8.85</v>
      </c>
      <c r="Q9673" s="33">
        <v>13.34</v>
      </c>
      <c r="R9673" s="33">
        <v>2.36</v>
      </c>
      <c r="S9673" s="33"/>
      <c r="T9673" s="33"/>
      <c r="U9673" s="33"/>
      <c r="V9673" s="33"/>
      <c r="W9673" s="33"/>
      <c r="Y9673" s="33">
        <v>2.5299999999999998</v>
      </c>
      <c r="Z9673" s="33">
        <v>1.71</v>
      </c>
      <c r="AA9673" s="33">
        <v>2.5299999999999998</v>
      </c>
      <c r="AB9673" s="33">
        <v>0.34</v>
      </c>
      <c r="AC9673" s="33">
        <v>1.68</v>
      </c>
      <c r="AD9673" s="33"/>
      <c r="AE9673" s="33"/>
      <c r="AF9673" s="33">
        <v>0</v>
      </c>
      <c r="AG9673" s="33"/>
      <c r="AH9673" s="33"/>
      <c r="AI9673" s="33">
        <v>8.64</v>
      </c>
      <c r="AJ9673" s="33" t="s">
        <v>413</v>
      </c>
      <c r="AK9673" s="36">
        <v>40.01</v>
      </c>
      <c r="AL9673" s="36">
        <v>116.21</v>
      </c>
      <c r="AM9673" s="33">
        <v>350</v>
      </c>
      <c r="AN9673" s="37"/>
      <c r="AP9673" s="33"/>
      <c r="AQ9673">
        <v>80424</v>
      </c>
      <c r="AR9673" s="33" t="s">
        <v>1861</v>
      </c>
    </row>
    <row r="9674" spans="1:44" x14ac:dyDescent="0.25">
      <c r="A9674" s="33">
        <v>11565</v>
      </c>
      <c r="B9674" s="33" t="s">
        <v>5322</v>
      </c>
      <c r="C9674" s="33">
        <v>110</v>
      </c>
      <c r="D9674" s="33" t="s">
        <v>147</v>
      </c>
      <c r="E9674" s="33"/>
      <c r="F9674" s="33" t="s">
        <v>859</v>
      </c>
      <c r="G9674" s="34">
        <v>7</v>
      </c>
      <c r="H9674" s="33">
        <v>36</v>
      </c>
      <c r="I9674" s="33">
        <v>11.7</v>
      </c>
      <c r="J9674" s="33">
        <v>12.7</v>
      </c>
      <c r="K9674" s="37">
        <v>983</v>
      </c>
      <c r="L9674" s="35">
        <v>0.50020714285714285</v>
      </c>
      <c r="M9674" s="33"/>
      <c r="N9674" s="33">
        <v>70.028999999999996</v>
      </c>
      <c r="O9674" s="33">
        <v>51.59</v>
      </c>
      <c r="P9674" s="33">
        <v>12.27</v>
      </c>
      <c r="Q9674" s="33">
        <v>20.709999999999997</v>
      </c>
      <c r="R9674" s="33">
        <v>3.85</v>
      </c>
      <c r="S9674" s="33"/>
      <c r="T9674" s="33"/>
      <c r="U9674" s="33"/>
      <c r="V9674" s="33"/>
      <c r="W9674" s="33"/>
      <c r="Y9674" s="33">
        <v>3.8</v>
      </c>
      <c r="Z9674" s="33">
        <v>2.4</v>
      </c>
      <c r="AA9674" s="33">
        <v>3.8</v>
      </c>
      <c r="AB9674" s="33">
        <v>0.2</v>
      </c>
      <c r="AC9674" s="33">
        <v>0.3</v>
      </c>
      <c r="AD9674" s="33"/>
      <c r="AE9674" s="33"/>
      <c r="AF9674" s="33">
        <v>0</v>
      </c>
      <c r="AG9674" s="33"/>
      <c r="AH9674" s="33"/>
      <c r="AI9674" s="33">
        <v>12.8</v>
      </c>
      <c r="AJ9674" s="33" t="s">
        <v>413</v>
      </c>
      <c r="AK9674" s="36">
        <v>40.01</v>
      </c>
      <c r="AL9674" s="36">
        <v>116.21</v>
      </c>
      <c r="AM9674" s="33">
        <v>100</v>
      </c>
      <c r="AN9674" s="37"/>
      <c r="AP9674" s="33"/>
      <c r="AQ9674">
        <v>80424</v>
      </c>
      <c r="AR9674" s="33" t="s">
        <v>1861</v>
      </c>
    </row>
    <row r="9675" spans="1:44" x14ac:dyDescent="0.25">
      <c r="A9675" s="33">
        <v>11566</v>
      </c>
      <c r="B9675" s="33" t="s">
        <v>167</v>
      </c>
      <c r="C9675" s="33">
        <v>180</v>
      </c>
      <c r="D9675" s="1" t="s">
        <v>148</v>
      </c>
      <c r="E9675" s="33"/>
      <c r="F9675" s="33" t="s">
        <v>859</v>
      </c>
      <c r="G9675" s="34"/>
      <c r="H9675" s="33">
        <v>11</v>
      </c>
      <c r="I9675" s="33">
        <v>10.5</v>
      </c>
      <c r="J9675" s="33">
        <v>12.7</v>
      </c>
      <c r="K9675" s="37">
        <v>2280</v>
      </c>
      <c r="L9675" s="35"/>
      <c r="M9675" s="33"/>
      <c r="N9675" s="33">
        <v>155.06899999999999</v>
      </c>
      <c r="O9675" s="33">
        <v>52.29</v>
      </c>
      <c r="P9675" s="33">
        <v>8.26</v>
      </c>
      <c r="Q9675" s="33">
        <v>6.76</v>
      </c>
      <c r="R9675" s="33">
        <v>8.86</v>
      </c>
      <c r="S9675" s="33"/>
      <c r="T9675" s="33"/>
      <c r="U9675" s="33"/>
      <c r="V9675" s="33"/>
      <c r="W9675" s="33"/>
      <c r="Y9675" s="33"/>
      <c r="Z9675" s="33"/>
      <c r="AA9675" s="33"/>
      <c r="AB9675" s="33"/>
      <c r="AC9675" s="33"/>
      <c r="AD9675" s="33"/>
      <c r="AE9675" s="33"/>
      <c r="AF9675" s="33">
        <v>0</v>
      </c>
      <c r="AG9675" s="33"/>
      <c r="AH9675" s="33"/>
      <c r="AI9675" s="33">
        <v>1.72</v>
      </c>
      <c r="AJ9675" s="33" t="s">
        <v>413</v>
      </c>
      <c r="AK9675" s="36">
        <v>26.78</v>
      </c>
      <c r="AL9675" s="36">
        <v>109.63</v>
      </c>
      <c r="AM9675" s="33">
        <v>303</v>
      </c>
      <c r="AN9675" s="37"/>
      <c r="AP9675" s="33"/>
      <c r="AQ9675">
        <v>80101</v>
      </c>
      <c r="AR9675" s="33" t="s">
        <v>1862</v>
      </c>
    </row>
    <row r="9676" spans="1:44" x14ac:dyDescent="0.25">
      <c r="A9676" s="33">
        <v>11567</v>
      </c>
      <c r="B9676" s="33" t="s">
        <v>167</v>
      </c>
      <c r="C9676" s="33">
        <v>180</v>
      </c>
      <c r="D9676" s="1" t="s">
        <v>148</v>
      </c>
      <c r="E9676" s="33"/>
      <c r="F9676" s="33" t="s">
        <v>859</v>
      </c>
      <c r="G9676" s="34"/>
      <c r="H9676" s="33">
        <v>11</v>
      </c>
      <c r="I9676" s="33">
        <v>9.8000000000000007</v>
      </c>
      <c r="J9676" s="33">
        <v>11.7</v>
      </c>
      <c r="K9676" s="37">
        <v>2080</v>
      </c>
      <c r="L9676" s="35"/>
      <c r="M9676" s="33"/>
      <c r="N9676" s="33">
        <v>112.06100000000001</v>
      </c>
      <c r="O9676" s="33">
        <v>42.18</v>
      </c>
      <c r="P9676" s="33">
        <v>7.7</v>
      </c>
      <c r="Q9676" s="33">
        <v>8.3999999999999986</v>
      </c>
      <c r="R9676" s="33">
        <v>10.43</v>
      </c>
      <c r="S9676" s="33"/>
      <c r="T9676" s="33"/>
      <c r="U9676" s="33"/>
      <c r="V9676" s="33"/>
      <c r="W9676" s="33"/>
      <c r="Y9676" s="33">
        <v>0.7</v>
      </c>
      <c r="Z9676" s="33"/>
      <c r="AA9676" s="33"/>
      <c r="AB9676" s="33"/>
      <c r="AC9676" s="33">
        <v>0.64</v>
      </c>
      <c r="AD9676" s="33"/>
      <c r="AE9676" s="33"/>
      <c r="AF9676" s="33">
        <v>0</v>
      </c>
      <c r="AG9676" s="33"/>
      <c r="AH9676" s="33"/>
      <c r="AI9676" s="33">
        <v>3.23</v>
      </c>
      <c r="AJ9676" s="33" t="s">
        <v>413</v>
      </c>
      <c r="AK9676" s="36">
        <v>26.78</v>
      </c>
      <c r="AL9676" s="36">
        <v>109.63</v>
      </c>
      <c r="AM9676" s="33">
        <v>308</v>
      </c>
      <c r="AN9676" s="37"/>
      <c r="AP9676" s="33"/>
      <c r="AQ9676">
        <v>80101</v>
      </c>
      <c r="AR9676" s="33" t="s">
        <v>1862</v>
      </c>
    </row>
    <row r="9677" spans="1:44" x14ac:dyDescent="0.25">
      <c r="A9677" s="33">
        <v>11568</v>
      </c>
      <c r="B9677" s="33" t="s">
        <v>167</v>
      </c>
      <c r="C9677" s="33">
        <v>180</v>
      </c>
      <c r="D9677" s="1" t="s">
        <v>148</v>
      </c>
      <c r="E9677" s="33"/>
      <c r="F9677" s="33" t="s">
        <v>859</v>
      </c>
      <c r="G9677" s="34"/>
      <c r="H9677" s="33">
        <v>8</v>
      </c>
      <c r="I9677" s="33">
        <v>7.2</v>
      </c>
      <c r="J9677" s="33">
        <v>11.2</v>
      </c>
      <c r="K9677" s="37">
        <v>2040</v>
      </c>
      <c r="L9677" s="35"/>
      <c r="M9677" s="33"/>
      <c r="N9677" s="33">
        <v>83.545000000000002</v>
      </c>
      <c r="O9677" s="33">
        <v>17.84</v>
      </c>
      <c r="P9677" s="33">
        <v>2.68</v>
      </c>
      <c r="Q9677" s="33">
        <v>3.3900000000000006</v>
      </c>
      <c r="R9677" s="33">
        <v>5.24</v>
      </c>
      <c r="S9677" s="33"/>
      <c r="T9677" s="33"/>
      <c r="U9677" s="33"/>
      <c r="V9677" s="33"/>
      <c r="W9677" s="33"/>
      <c r="Y9677" s="33"/>
      <c r="Z9677" s="33"/>
      <c r="AA9677" s="33"/>
      <c r="AB9677" s="33"/>
      <c r="AC9677" s="33"/>
      <c r="AD9677" s="33"/>
      <c r="AE9677" s="33"/>
      <c r="AF9677" s="33"/>
      <c r="AG9677" s="33"/>
      <c r="AH9677" s="33"/>
      <c r="AI9677" s="33"/>
      <c r="AJ9677" s="33" t="s">
        <v>413</v>
      </c>
      <c r="AK9677" s="36">
        <v>27.67</v>
      </c>
      <c r="AL9677" s="36">
        <v>114.63</v>
      </c>
      <c r="AM9677" s="33">
        <v>148</v>
      </c>
      <c r="AN9677" s="33"/>
      <c r="AP9677" s="33"/>
      <c r="AQ9677">
        <v>80415</v>
      </c>
      <c r="AR9677" s="33" t="s">
        <v>1863</v>
      </c>
    </row>
    <row r="9678" spans="1:44" x14ac:dyDescent="0.25">
      <c r="A9678" s="33">
        <v>11569</v>
      </c>
      <c r="B9678" s="33" t="s">
        <v>167</v>
      </c>
      <c r="C9678" s="33">
        <v>180</v>
      </c>
      <c r="D9678" s="1" t="s">
        <v>148</v>
      </c>
      <c r="E9678" s="33"/>
      <c r="F9678" s="33" t="s">
        <v>859</v>
      </c>
      <c r="G9678" s="34"/>
      <c r="H9678" s="33">
        <v>8</v>
      </c>
      <c r="I9678" s="33">
        <v>7.3</v>
      </c>
      <c r="J9678" s="33">
        <v>10.4</v>
      </c>
      <c r="K9678" s="37">
        <v>2160</v>
      </c>
      <c r="L9678" s="35"/>
      <c r="M9678" s="33"/>
      <c r="N9678" s="33">
        <v>78.498999999999995</v>
      </c>
      <c r="O9678" s="33">
        <v>16.510000000000002</v>
      </c>
      <c r="P9678" s="33">
        <v>2.48</v>
      </c>
      <c r="Q9678" s="33">
        <v>3.1400000000000006</v>
      </c>
      <c r="R9678" s="33">
        <v>4.8499999999999996</v>
      </c>
      <c r="S9678" s="33"/>
      <c r="T9678" s="33"/>
      <c r="U9678" s="33"/>
      <c r="V9678" s="33"/>
      <c r="W9678" s="33"/>
      <c r="Y9678" s="33"/>
      <c r="Z9678" s="33"/>
      <c r="AA9678" s="33"/>
      <c r="AB9678" s="33"/>
      <c r="AC9678" s="33"/>
      <c r="AD9678" s="33"/>
      <c r="AE9678" s="33"/>
      <c r="AF9678" s="33"/>
      <c r="AG9678" s="33"/>
      <c r="AH9678" s="33"/>
      <c r="AI9678" s="33"/>
      <c r="AJ9678" s="33" t="s">
        <v>413</v>
      </c>
      <c r="AK9678" s="36">
        <v>27.67</v>
      </c>
      <c r="AL9678" s="36">
        <v>114.63</v>
      </c>
      <c r="AM9678" s="33">
        <v>148</v>
      </c>
      <c r="AN9678" s="33"/>
      <c r="AP9678" s="33"/>
      <c r="AQ9678">
        <v>80415</v>
      </c>
      <c r="AR9678" s="33" t="s">
        <v>1863</v>
      </c>
    </row>
    <row r="9679" spans="1:44" x14ac:dyDescent="0.25">
      <c r="A9679" s="33">
        <v>11570</v>
      </c>
      <c r="B9679" s="33" t="s">
        <v>167</v>
      </c>
      <c r="C9679" s="33">
        <v>180</v>
      </c>
      <c r="D9679" s="1" t="s">
        <v>148</v>
      </c>
      <c r="E9679" s="33"/>
      <c r="F9679" s="33" t="s">
        <v>859</v>
      </c>
      <c r="G9679" s="34"/>
      <c r="H9679" s="33">
        <v>8</v>
      </c>
      <c r="I9679" s="33">
        <v>7.5</v>
      </c>
      <c r="J9679" s="33">
        <v>11.6</v>
      </c>
      <c r="K9679" s="37">
        <v>2440</v>
      </c>
      <c r="L9679" s="35"/>
      <c r="M9679" s="33"/>
      <c r="N9679" s="33">
        <v>110.51</v>
      </c>
      <c r="O9679" s="33">
        <v>23.84</v>
      </c>
      <c r="P9679" s="33">
        <v>3.58</v>
      </c>
      <c r="Q9679" s="33">
        <v>4.5399999999999991</v>
      </c>
      <c r="R9679" s="33">
        <v>7</v>
      </c>
      <c r="S9679" s="33"/>
      <c r="T9679" s="33"/>
      <c r="U9679" s="33"/>
      <c r="V9679" s="33"/>
      <c r="W9679" s="33"/>
      <c r="Y9679" s="33"/>
      <c r="Z9679" s="33"/>
      <c r="AA9679" s="33"/>
      <c r="AB9679" s="33"/>
      <c r="AC9679" s="33"/>
      <c r="AD9679" s="33"/>
      <c r="AE9679" s="33"/>
      <c r="AF9679" s="33"/>
      <c r="AG9679" s="33"/>
      <c r="AH9679" s="33"/>
      <c r="AI9679" s="33"/>
      <c r="AJ9679" s="33" t="s">
        <v>413</v>
      </c>
      <c r="AK9679" s="36">
        <v>27.67</v>
      </c>
      <c r="AL9679" s="36">
        <v>114.63</v>
      </c>
      <c r="AM9679" s="33">
        <v>148</v>
      </c>
      <c r="AN9679" s="33"/>
      <c r="AP9679" s="33"/>
      <c r="AQ9679">
        <v>80415</v>
      </c>
      <c r="AR9679" s="33" t="s">
        <v>1863</v>
      </c>
    </row>
    <row r="9680" spans="1:44" x14ac:dyDescent="0.25">
      <c r="A9680" s="33">
        <v>11571</v>
      </c>
      <c r="B9680" s="33" t="s">
        <v>167</v>
      </c>
      <c r="C9680" s="33">
        <v>180</v>
      </c>
      <c r="D9680" s="1" t="s">
        <v>148</v>
      </c>
      <c r="E9680" s="33"/>
      <c r="F9680" s="33" t="s">
        <v>859</v>
      </c>
      <c r="G9680" s="34"/>
      <c r="H9680" s="33">
        <v>8</v>
      </c>
      <c r="I9680" s="33">
        <v>7.7</v>
      </c>
      <c r="J9680" s="33">
        <v>12</v>
      </c>
      <c r="K9680" s="37">
        <v>2500</v>
      </c>
      <c r="L9680" s="35"/>
      <c r="M9680" s="33"/>
      <c r="N9680" s="33">
        <v>123.27800000000001</v>
      </c>
      <c r="O9680" s="33">
        <v>24.32</v>
      </c>
      <c r="P9680" s="33">
        <v>4.04</v>
      </c>
      <c r="Q9680" s="33">
        <v>5.1100000000000003</v>
      </c>
      <c r="R9680" s="33">
        <v>7.88</v>
      </c>
      <c r="S9680" s="33"/>
      <c r="T9680" s="33"/>
      <c r="U9680" s="33"/>
      <c r="V9680" s="33"/>
      <c r="W9680" s="33"/>
      <c r="Y9680" s="33"/>
      <c r="Z9680" s="33"/>
      <c r="AA9680" s="33"/>
      <c r="AB9680" s="33"/>
      <c r="AC9680" s="33"/>
      <c r="AD9680" s="33"/>
      <c r="AE9680" s="33"/>
      <c r="AF9680" s="33"/>
      <c r="AG9680" s="33"/>
      <c r="AH9680" s="33"/>
      <c r="AI9680" s="33"/>
      <c r="AJ9680" s="33" t="s">
        <v>413</v>
      </c>
      <c r="AK9680" s="36">
        <v>27.67</v>
      </c>
      <c r="AL9680" s="36">
        <v>114.63</v>
      </c>
      <c r="AM9680" s="33">
        <v>148</v>
      </c>
      <c r="AN9680" s="33"/>
      <c r="AP9680" s="33"/>
      <c r="AQ9680">
        <v>80415</v>
      </c>
      <c r="AR9680" s="33" t="s">
        <v>1863</v>
      </c>
    </row>
    <row r="9681" spans="1:44" x14ac:dyDescent="0.25">
      <c r="A9681" s="33">
        <v>11572</v>
      </c>
      <c r="B9681" s="33" t="s">
        <v>167</v>
      </c>
      <c r="C9681" s="33">
        <v>180</v>
      </c>
      <c r="D9681" s="1" t="s">
        <v>148</v>
      </c>
      <c r="E9681" s="33"/>
      <c r="F9681" s="33" t="s">
        <v>859</v>
      </c>
      <c r="G9681" s="34"/>
      <c r="H9681" s="33">
        <v>16</v>
      </c>
      <c r="I9681" s="33">
        <v>12.3</v>
      </c>
      <c r="J9681" s="33">
        <v>15.7</v>
      </c>
      <c r="K9681" s="37">
        <v>1900</v>
      </c>
      <c r="L9681" s="35"/>
      <c r="M9681" s="33"/>
      <c r="N9681" s="33">
        <v>234.17699999999999</v>
      </c>
      <c r="O9681" s="33">
        <v>65.97</v>
      </c>
      <c r="P9681" s="33">
        <v>9.2100000000000009</v>
      </c>
      <c r="Q9681" s="33">
        <v>8.0599999999999987</v>
      </c>
      <c r="R9681" s="33">
        <v>9.16</v>
      </c>
      <c r="S9681" s="33"/>
      <c r="T9681" s="33"/>
      <c r="U9681" s="33"/>
      <c r="V9681" s="33"/>
      <c r="W9681" s="33"/>
      <c r="Y9681" s="33"/>
      <c r="Z9681" s="33"/>
      <c r="AA9681" s="33"/>
      <c r="AB9681" s="33"/>
      <c r="AC9681" s="33"/>
      <c r="AD9681" s="33"/>
      <c r="AE9681" s="33"/>
      <c r="AF9681" s="33"/>
      <c r="AG9681" s="33"/>
      <c r="AH9681" s="33"/>
      <c r="AI9681" s="33"/>
      <c r="AJ9681" s="33" t="s">
        <v>413</v>
      </c>
      <c r="AK9681" s="36">
        <v>27.67</v>
      </c>
      <c r="AL9681" s="36">
        <v>114.63</v>
      </c>
      <c r="AM9681" s="33">
        <v>148</v>
      </c>
      <c r="AN9681" s="33"/>
      <c r="AP9681" s="33"/>
      <c r="AQ9681">
        <v>80415</v>
      </c>
      <c r="AR9681" s="33" t="s">
        <v>1863</v>
      </c>
    </row>
    <row r="9682" spans="1:44" x14ac:dyDescent="0.25">
      <c r="A9682" s="33">
        <v>11573</v>
      </c>
      <c r="B9682" s="33" t="s">
        <v>167</v>
      </c>
      <c r="C9682" s="33">
        <v>180</v>
      </c>
      <c r="D9682" s="1" t="s">
        <v>148</v>
      </c>
      <c r="E9682" s="33"/>
      <c r="F9682" s="33" t="s">
        <v>859</v>
      </c>
      <c r="G9682" s="34"/>
      <c r="H9682" s="33">
        <v>16</v>
      </c>
      <c r="I9682" s="33">
        <v>11.8</v>
      </c>
      <c r="J9682" s="33">
        <v>14.8</v>
      </c>
      <c r="K9682" s="37">
        <v>2900</v>
      </c>
      <c r="L9682" s="35"/>
      <c r="M9682" s="33"/>
      <c r="N9682" s="33">
        <v>309.47800000000001</v>
      </c>
      <c r="O9682" s="33">
        <v>85.84</v>
      </c>
      <c r="P9682" s="33">
        <v>11.98</v>
      </c>
      <c r="Q9682" s="33">
        <v>10.49</v>
      </c>
      <c r="R9682" s="33">
        <v>11.92</v>
      </c>
      <c r="S9682" s="33"/>
      <c r="T9682" s="33"/>
      <c r="U9682" s="33"/>
      <c r="V9682" s="33"/>
      <c r="W9682" s="33"/>
      <c r="Y9682" s="33"/>
      <c r="Z9682" s="33"/>
      <c r="AA9682" s="33"/>
      <c r="AB9682" s="33"/>
      <c r="AC9682" s="33"/>
      <c r="AD9682" s="33"/>
      <c r="AE9682" s="33"/>
      <c r="AF9682" s="33"/>
      <c r="AG9682" s="33"/>
      <c r="AH9682" s="33"/>
      <c r="AI9682" s="33"/>
      <c r="AJ9682" s="33" t="s">
        <v>413</v>
      </c>
      <c r="AK9682" s="36">
        <v>27.67</v>
      </c>
      <c r="AL9682" s="36">
        <v>114.63</v>
      </c>
      <c r="AM9682" s="33">
        <v>148</v>
      </c>
      <c r="AN9682" s="33"/>
      <c r="AP9682" s="33"/>
      <c r="AQ9682">
        <v>80415</v>
      </c>
      <c r="AR9682" s="33" t="s">
        <v>1863</v>
      </c>
    </row>
    <row r="9683" spans="1:44" x14ac:dyDescent="0.25">
      <c r="A9683" s="33">
        <v>11574</v>
      </c>
      <c r="B9683" s="33" t="s">
        <v>167</v>
      </c>
      <c r="C9683" s="33">
        <v>180</v>
      </c>
      <c r="D9683" s="1" t="s">
        <v>148</v>
      </c>
      <c r="E9683" s="33"/>
      <c r="F9683" s="33" t="s">
        <v>859</v>
      </c>
      <c r="G9683" s="34"/>
      <c r="H9683" s="33">
        <v>16</v>
      </c>
      <c r="I9683" s="33">
        <v>13.1</v>
      </c>
      <c r="J9683" s="33">
        <v>16.8</v>
      </c>
      <c r="K9683" s="37">
        <v>1980</v>
      </c>
      <c r="L9683" s="35"/>
      <c r="M9683" s="33"/>
      <c r="N9683" s="33">
        <v>292.04700000000003</v>
      </c>
      <c r="O9683" s="33">
        <v>83.82</v>
      </c>
      <c r="P9683" s="33">
        <v>11.7</v>
      </c>
      <c r="Q9683" s="33">
        <v>10.239999999999998</v>
      </c>
      <c r="R9683" s="33">
        <v>11.64</v>
      </c>
      <c r="S9683" s="33"/>
      <c r="T9683" s="33"/>
      <c r="U9683" s="33"/>
      <c r="V9683" s="33"/>
      <c r="W9683" s="33"/>
      <c r="Y9683" s="33"/>
      <c r="Z9683" s="33"/>
      <c r="AA9683" s="33"/>
      <c r="AB9683" s="33"/>
      <c r="AC9683" s="33"/>
      <c r="AD9683" s="33"/>
      <c r="AE9683" s="33"/>
      <c r="AF9683" s="33"/>
      <c r="AG9683" s="33"/>
      <c r="AH9683" s="33"/>
      <c r="AI9683" s="33"/>
      <c r="AJ9683" s="33" t="s">
        <v>413</v>
      </c>
      <c r="AK9683" s="36">
        <v>27.67</v>
      </c>
      <c r="AL9683" s="36">
        <v>114.63</v>
      </c>
      <c r="AM9683" s="33">
        <v>148</v>
      </c>
      <c r="AN9683" s="33"/>
      <c r="AP9683" s="33"/>
      <c r="AQ9683">
        <v>80415</v>
      </c>
      <c r="AR9683" s="33" t="s">
        <v>1863</v>
      </c>
    </row>
    <row r="9684" spans="1:44" x14ac:dyDescent="0.25">
      <c r="A9684" s="33">
        <v>11575</v>
      </c>
      <c r="B9684" s="33" t="s">
        <v>167</v>
      </c>
      <c r="C9684" s="33">
        <v>180</v>
      </c>
      <c r="D9684" s="1" t="s">
        <v>148</v>
      </c>
      <c r="E9684" s="33"/>
      <c r="F9684" s="33" t="s">
        <v>859</v>
      </c>
      <c r="G9684" s="34"/>
      <c r="H9684" s="33">
        <v>16</v>
      </c>
      <c r="I9684" s="33">
        <v>12.5</v>
      </c>
      <c r="J9684" s="33">
        <v>16.399999999999999</v>
      </c>
      <c r="K9684" s="37">
        <v>2120</v>
      </c>
      <c r="L9684" s="35"/>
      <c r="M9684" s="33"/>
      <c r="N9684" s="33">
        <v>286.73099999999999</v>
      </c>
      <c r="O9684" s="33">
        <v>81.61</v>
      </c>
      <c r="P9684" s="33">
        <v>11.39</v>
      </c>
      <c r="Q9684" s="33">
        <v>9.9700000000000006</v>
      </c>
      <c r="R9684" s="33">
        <v>11.33</v>
      </c>
      <c r="S9684" s="33"/>
      <c r="T9684" s="33"/>
      <c r="U9684" s="33"/>
      <c r="V9684" s="33"/>
      <c r="W9684" s="33"/>
      <c r="Y9684" s="33"/>
      <c r="Z9684" s="33"/>
      <c r="AA9684" s="33"/>
      <c r="AB9684" s="33"/>
      <c r="AC9684" s="33"/>
      <c r="AD9684" s="33"/>
      <c r="AE9684" s="33"/>
      <c r="AF9684" s="33"/>
      <c r="AG9684" s="33"/>
      <c r="AH9684" s="33"/>
      <c r="AI9684" s="33"/>
      <c r="AJ9684" s="33" t="s">
        <v>413</v>
      </c>
      <c r="AK9684" s="36">
        <v>27.67</v>
      </c>
      <c r="AL9684" s="36">
        <v>114.63</v>
      </c>
      <c r="AM9684" s="33">
        <v>148</v>
      </c>
      <c r="AN9684" s="33"/>
      <c r="AP9684" s="33"/>
      <c r="AQ9684">
        <v>80415</v>
      </c>
      <c r="AR9684" s="33" t="s">
        <v>1863</v>
      </c>
    </row>
    <row r="9685" spans="1:44" x14ac:dyDescent="0.25">
      <c r="A9685" s="33">
        <v>11576</v>
      </c>
      <c r="B9685" s="33" t="s">
        <v>167</v>
      </c>
      <c r="C9685" s="33">
        <v>180</v>
      </c>
      <c r="D9685" s="1" t="s">
        <v>148</v>
      </c>
      <c r="E9685" s="33"/>
      <c r="F9685" s="33" t="s">
        <v>859</v>
      </c>
      <c r="G9685" s="34"/>
      <c r="H9685" s="33">
        <v>23</v>
      </c>
      <c r="I9685" s="33">
        <v>13.7</v>
      </c>
      <c r="J9685" s="33">
        <v>17</v>
      </c>
      <c r="K9685" s="37">
        <v>1740</v>
      </c>
      <c r="L9685" s="35"/>
      <c r="M9685" s="33"/>
      <c r="N9685" s="33">
        <v>273.29300000000001</v>
      </c>
      <c r="O9685" s="33">
        <v>82.01</v>
      </c>
      <c r="P9685" s="33">
        <v>11.44</v>
      </c>
      <c r="Q9685" s="33">
        <v>6.54</v>
      </c>
      <c r="R9685" s="33">
        <v>5.14</v>
      </c>
      <c r="S9685" s="33"/>
      <c r="T9685" s="33"/>
      <c r="U9685" s="33"/>
      <c r="V9685" s="33"/>
      <c r="W9685" s="33"/>
      <c r="Y9685" s="33"/>
      <c r="Z9685" s="33"/>
      <c r="AA9685" s="33"/>
      <c r="AB9685" s="33"/>
      <c r="AC9685" s="33"/>
      <c r="AD9685" s="33"/>
      <c r="AE9685" s="33"/>
      <c r="AF9685" s="33"/>
      <c r="AG9685" s="33"/>
      <c r="AH9685" s="33"/>
      <c r="AI9685" s="33"/>
      <c r="AJ9685" s="33" t="s">
        <v>413</v>
      </c>
      <c r="AK9685" s="36">
        <v>27.67</v>
      </c>
      <c r="AL9685" s="36">
        <v>114.63</v>
      </c>
      <c r="AM9685" s="33">
        <v>148</v>
      </c>
      <c r="AN9685" s="33"/>
      <c r="AP9685" s="33"/>
      <c r="AQ9685">
        <v>80415</v>
      </c>
      <c r="AR9685" s="33" t="s">
        <v>1863</v>
      </c>
    </row>
    <row r="9686" spans="1:44" x14ac:dyDescent="0.25">
      <c r="A9686" s="33">
        <v>11577</v>
      </c>
      <c r="B9686" s="33" t="s">
        <v>167</v>
      </c>
      <c r="C9686" s="33">
        <v>180</v>
      </c>
      <c r="D9686" s="1" t="s">
        <v>148</v>
      </c>
      <c r="E9686" s="33"/>
      <c r="F9686" s="33" t="s">
        <v>859</v>
      </c>
      <c r="G9686" s="34"/>
      <c r="H9686" s="33">
        <v>23</v>
      </c>
      <c r="I9686" s="33">
        <v>13.8</v>
      </c>
      <c r="J9686" s="33">
        <v>17.399999999999999</v>
      </c>
      <c r="K9686" s="37">
        <v>1900</v>
      </c>
      <c r="L9686" s="35"/>
      <c r="M9686" s="33"/>
      <c r="N9686" s="33">
        <v>313.19</v>
      </c>
      <c r="O9686" s="33">
        <v>94.51</v>
      </c>
      <c r="P9686" s="33">
        <v>13.19</v>
      </c>
      <c r="Q9686" s="33">
        <v>7.5300000000000011</v>
      </c>
      <c r="R9686" s="33">
        <v>5.93</v>
      </c>
      <c r="S9686" s="33"/>
      <c r="T9686" s="33"/>
      <c r="U9686" s="33"/>
      <c r="V9686" s="33"/>
      <c r="W9686" s="33"/>
      <c r="Y9686" s="33"/>
      <c r="Z9686" s="33"/>
      <c r="AA9686" s="33"/>
      <c r="AB9686" s="33"/>
      <c r="AC9686" s="33"/>
      <c r="AD9686" s="33"/>
      <c r="AE9686" s="33"/>
      <c r="AF9686" s="33"/>
      <c r="AG9686" s="33"/>
      <c r="AH9686" s="33"/>
      <c r="AI9686" s="33"/>
      <c r="AJ9686" s="33" t="s">
        <v>413</v>
      </c>
      <c r="AK9686" s="36">
        <v>27.67</v>
      </c>
      <c r="AL9686" s="36">
        <v>114.63</v>
      </c>
      <c r="AM9686" s="33">
        <v>148</v>
      </c>
      <c r="AN9686" s="33"/>
      <c r="AP9686" s="33"/>
      <c r="AQ9686">
        <v>80415</v>
      </c>
      <c r="AR9686" s="33" t="s">
        <v>1863</v>
      </c>
    </row>
    <row r="9687" spans="1:44" x14ac:dyDescent="0.25">
      <c r="A9687" s="33">
        <v>11578</v>
      </c>
      <c r="B9687" s="33" t="s">
        <v>167</v>
      </c>
      <c r="C9687" s="33">
        <v>180</v>
      </c>
      <c r="D9687" s="1" t="s">
        <v>148</v>
      </c>
      <c r="E9687" s="33"/>
      <c r="F9687" s="33" t="s">
        <v>859</v>
      </c>
      <c r="G9687" s="34"/>
      <c r="H9687" s="33">
        <v>23</v>
      </c>
      <c r="I9687" s="33">
        <v>15.4</v>
      </c>
      <c r="J9687" s="33">
        <v>19.3</v>
      </c>
      <c r="K9687" s="37">
        <v>1460</v>
      </c>
      <c r="L9687" s="35"/>
      <c r="M9687" s="33"/>
      <c r="N9687" s="33">
        <v>320.72800000000001</v>
      </c>
      <c r="O9687" s="33">
        <v>99.7</v>
      </c>
      <c r="P9687" s="33">
        <v>13.91</v>
      </c>
      <c r="Q9687" s="33">
        <v>7.9499999999999993</v>
      </c>
      <c r="R9687" s="33">
        <v>6.25</v>
      </c>
      <c r="S9687" s="33"/>
      <c r="T9687" s="33"/>
      <c r="U9687" s="33"/>
      <c r="V9687" s="33"/>
      <c r="W9687" s="33"/>
      <c r="Y9687" s="33"/>
      <c r="Z9687" s="33"/>
      <c r="AA9687" s="33"/>
      <c r="AB9687" s="33"/>
      <c r="AC9687" s="33"/>
      <c r="AD9687" s="33"/>
      <c r="AE9687" s="33"/>
      <c r="AF9687" s="33"/>
      <c r="AG9687" s="33"/>
      <c r="AH9687" s="33"/>
      <c r="AI9687" s="33"/>
      <c r="AJ9687" s="33" t="s">
        <v>413</v>
      </c>
      <c r="AK9687" s="36">
        <v>27.67</v>
      </c>
      <c r="AL9687" s="36">
        <v>114.63</v>
      </c>
      <c r="AM9687" s="33">
        <v>148</v>
      </c>
      <c r="AN9687" s="33"/>
      <c r="AP9687" s="33"/>
      <c r="AQ9687">
        <v>80415</v>
      </c>
      <c r="AR9687" s="33" t="s">
        <v>1863</v>
      </c>
    </row>
    <row r="9688" spans="1:44" x14ac:dyDescent="0.25">
      <c r="A9688" s="33">
        <v>11579</v>
      </c>
      <c r="B9688" s="33" t="s">
        <v>167</v>
      </c>
      <c r="C9688" s="33">
        <v>180</v>
      </c>
      <c r="D9688" s="1" t="s">
        <v>148</v>
      </c>
      <c r="E9688" s="33"/>
      <c r="F9688" s="33" t="s">
        <v>859</v>
      </c>
      <c r="G9688" s="34"/>
      <c r="H9688" s="33">
        <v>23</v>
      </c>
      <c r="I9688" s="33">
        <v>13.4</v>
      </c>
      <c r="J9688" s="33">
        <v>16.2</v>
      </c>
      <c r="K9688" s="37">
        <v>1980</v>
      </c>
      <c r="L9688" s="35"/>
      <c r="M9688" s="33"/>
      <c r="N9688" s="33">
        <v>279.52</v>
      </c>
      <c r="O9688" s="33">
        <v>82.9</v>
      </c>
      <c r="P9688" s="33">
        <v>11.57</v>
      </c>
      <c r="Q9688" s="33">
        <v>6.61</v>
      </c>
      <c r="R9688" s="33">
        <v>5.2</v>
      </c>
      <c r="S9688" s="33"/>
      <c r="T9688" s="33"/>
      <c r="U9688" s="33"/>
      <c r="V9688" s="33"/>
      <c r="W9688" s="33"/>
      <c r="Y9688" s="33"/>
      <c r="Z9688" s="33"/>
      <c r="AA9688" s="33"/>
      <c r="AB9688" s="33"/>
      <c r="AC9688" s="33"/>
      <c r="AD9688" s="33"/>
      <c r="AE9688" s="33"/>
      <c r="AF9688" s="33"/>
      <c r="AG9688" s="33"/>
      <c r="AH9688" s="33"/>
      <c r="AI9688" s="33"/>
      <c r="AJ9688" s="33" t="s">
        <v>413</v>
      </c>
      <c r="AK9688" s="36">
        <v>27.67</v>
      </c>
      <c r="AL9688" s="36">
        <v>114.63</v>
      </c>
      <c r="AM9688" s="33">
        <v>148</v>
      </c>
      <c r="AN9688" s="33"/>
      <c r="AP9688" s="33"/>
      <c r="AQ9688">
        <v>80415</v>
      </c>
      <c r="AR9688" s="33" t="s">
        <v>1863</v>
      </c>
    </row>
    <row r="9689" spans="1:44" x14ac:dyDescent="0.25">
      <c r="A9689" s="33">
        <v>11580</v>
      </c>
      <c r="B9689" s="33" t="s">
        <v>1039</v>
      </c>
      <c r="C9689" s="33">
        <v>101</v>
      </c>
      <c r="D9689" s="33" t="s">
        <v>851</v>
      </c>
      <c r="E9689" s="33"/>
      <c r="F9689" s="33" t="s">
        <v>859</v>
      </c>
      <c r="G9689" s="34"/>
      <c r="H9689" s="33">
        <v>19</v>
      </c>
      <c r="I9689" s="33"/>
      <c r="J9689" s="33"/>
      <c r="K9689" s="37"/>
      <c r="L9689" s="35"/>
      <c r="M9689" s="33"/>
      <c r="N9689" s="33"/>
      <c r="O9689" s="33">
        <v>103.11499999999999</v>
      </c>
      <c r="P9689" s="33">
        <v>17.431999999999999</v>
      </c>
      <c r="Q9689" s="33">
        <v>14.886999999999999</v>
      </c>
      <c r="R9689" s="33">
        <v>6.9960000000000004</v>
      </c>
      <c r="S9689" s="33"/>
      <c r="T9689" s="33"/>
      <c r="U9689" s="33"/>
      <c r="V9689" s="33"/>
      <c r="W9689" s="33"/>
      <c r="Y9689" s="33">
        <v>0.61</v>
      </c>
      <c r="Z9689" s="33"/>
      <c r="AA9689" s="33"/>
      <c r="AB9689" s="33"/>
      <c r="AC9689" s="33">
        <v>0.75</v>
      </c>
      <c r="AD9689" s="33"/>
      <c r="AE9689" s="33"/>
      <c r="AF9689" s="33">
        <v>0</v>
      </c>
      <c r="AG9689" s="33"/>
      <c r="AH9689" s="33"/>
      <c r="AI9689" s="33">
        <v>21.68</v>
      </c>
      <c r="AJ9689" s="33" t="s">
        <v>413</v>
      </c>
      <c r="AK9689" s="36">
        <v>26.75</v>
      </c>
      <c r="AL9689" s="36">
        <v>115.07</v>
      </c>
      <c r="AM9689" s="33">
        <v>110</v>
      </c>
      <c r="AN9689" s="37"/>
      <c r="AP9689" s="33"/>
      <c r="AQ9689">
        <v>80415</v>
      </c>
      <c r="AR9689" s="33" t="s">
        <v>3480</v>
      </c>
    </row>
    <row r="9690" spans="1:44" x14ac:dyDescent="0.25">
      <c r="A9690" s="33">
        <v>11581</v>
      </c>
      <c r="B9690" s="33" t="s">
        <v>991</v>
      </c>
      <c r="C9690" s="33">
        <v>101</v>
      </c>
      <c r="D9690" s="33" t="s">
        <v>851</v>
      </c>
      <c r="E9690" s="33"/>
      <c r="F9690" s="33" t="s">
        <v>859</v>
      </c>
      <c r="G9690" s="34">
        <v>8</v>
      </c>
      <c r="H9690" s="33">
        <v>19</v>
      </c>
      <c r="I9690" s="33">
        <v>5</v>
      </c>
      <c r="J9690" s="33">
        <v>6.4</v>
      </c>
      <c r="K9690" s="37">
        <v>5445</v>
      </c>
      <c r="L9690" s="35">
        <v>1.2077726822221104</v>
      </c>
      <c r="M9690" s="33"/>
      <c r="N9690" s="33">
        <v>57.518000000000001</v>
      </c>
      <c r="O9690" s="33">
        <v>23.46</v>
      </c>
      <c r="P9690" s="33"/>
      <c r="Q9690" s="33">
        <v>6.0079999999999991</v>
      </c>
      <c r="R9690" s="33">
        <v>6.33</v>
      </c>
      <c r="S9690" s="33"/>
      <c r="T9690" s="33"/>
      <c r="U9690" s="33"/>
      <c r="V9690" s="33"/>
      <c r="W9690" s="33"/>
      <c r="Y9690" s="33"/>
      <c r="Z9690" s="33"/>
      <c r="AA9690" s="33"/>
      <c r="AB9690" s="33"/>
      <c r="AC9690" s="33"/>
      <c r="AD9690" s="33"/>
      <c r="AE9690" s="33"/>
      <c r="AF9690" s="33"/>
      <c r="AG9690" s="33"/>
      <c r="AH9690" s="33"/>
      <c r="AI9690" s="33"/>
      <c r="AJ9690" s="33" t="s">
        <v>413</v>
      </c>
      <c r="AK9690" s="36">
        <v>36.9</v>
      </c>
      <c r="AL9690" s="36">
        <v>112.5</v>
      </c>
      <c r="AM9690" s="33">
        <v>1400</v>
      </c>
      <c r="AN9690" s="33"/>
      <c r="AO9690" s="33">
        <v>1</v>
      </c>
      <c r="AP9690" s="33"/>
      <c r="AQ9690">
        <v>80411</v>
      </c>
      <c r="AR9690" s="33" t="s">
        <v>1864</v>
      </c>
    </row>
    <row r="9691" spans="1:44" x14ac:dyDescent="0.25">
      <c r="A9691" s="33">
        <v>11582</v>
      </c>
      <c r="B9691" s="33" t="s">
        <v>987</v>
      </c>
      <c r="C9691" s="33">
        <v>180</v>
      </c>
      <c r="D9691" s="1" t="s">
        <v>149</v>
      </c>
      <c r="E9691" s="33"/>
      <c r="F9691" s="33" t="s">
        <v>859</v>
      </c>
      <c r="G9691" s="34"/>
      <c r="H9691" s="33">
        <v>7</v>
      </c>
      <c r="I9691" s="33"/>
      <c r="J9691" s="33"/>
      <c r="K9691" s="37"/>
      <c r="L9691" s="35"/>
      <c r="M9691" s="33"/>
      <c r="N9691" s="33"/>
      <c r="O9691" s="33">
        <v>0.88200000000000001</v>
      </c>
      <c r="P9691" s="33"/>
      <c r="Q9691" s="33">
        <v>0.21299999999999986</v>
      </c>
      <c r="R9691" s="33">
        <v>1.044</v>
      </c>
      <c r="S9691" s="33"/>
      <c r="T9691" s="33"/>
      <c r="U9691" s="33"/>
      <c r="V9691" s="33"/>
      <c r="W9691" s="33"/>
      <c r="Y9691" s="33">
        <v>0</v>
      </c>
      <c r="Z9691" s="33"/>
      <c r="AA9691" s="33"/>
      <c r="AB9691" s="33"/>
      <c r="AC9691" s="33">
        <v>0.84699999999999998</v>
      </c>
      <c r="AD9691" s="33"/>
      <c r="AE9691" s="33"/>
      <c r="AF9691" s="33"/>
      <c r="AG9691" s="33"/>
      <c r="AH9691" s="33"/>
      <c r="AI9691" s="33"/>
      <c r="AJ9691" s="33" t="s">
        <v>413</v>
      </c>
      <c r="AK9691" s="36">
        <v>31.15</v>
      </c>
      <c r="AL9691" s="36">
        <v>105.77</v>
      </c>
      <c r="AM9691" s="33">
        <v>400</v>
      </c>
      <c r="AN9691" s="33"/>
      <c r="AP9691" s="33"/>
      <c r="AQ9691">
        <v>80437</v>
      </c>
      <c r="AR9691" s="33" t="s">
        <v>1865</v>
      </c>
    </row>
    <row r="9692" spans="1:44" x14ac:dyDescent="0.25">
      <c r="A9692" s="33">
        <v>11583</v>
      </c>
      <c r="B9692" s="33" t="s">
        <v>934</v>
      </c>
      <c r="C9692" s="33">
        <v>180</v>
      </c>
      <c r="D9692" s="1" t="s">
        <v>149</v>
      </c>
      <c r="E9692" s="33"/>
      <c r="F9692" s="33" t="s">
        <v>859</v>
      </c>
      <c r="G9692" s="34"/>
      <c r="H9692" s="33">
        <v>7</v>
      </c>
      <c r="I9692" s="33"/>
      <c r="J9692" s="33"/>
      <c r="K9692" s="37"/>
      <c r="L9692" s="35"/>
      <c r="M9692" s="33"/>
      <c r="N9692" s="33"/>
      <c r="O9692" s="33">
        <v>3.5659999999999998</v>
      </c>
      <c r="P9692" s="33"/>
      <c r="Q9692" s="33">
        <v>1.0649999999999999</v>
      </c>
      <c r="R9692" s="33">
        <v>2.0150000000000001</v>
      </c>
      <c r="S9692" s="33"/>
      <c r="T9692" s="33"/>
      <c r="U9692" s="33"/>
      <c r="V9692" s="33"/>
      <c r="W9692" s="33"/>
      <c r="Y9692" s="33">
        <v>1.3740000000000001</v>
      </c>
      <c r="Z9692" s="33"/>
      <c r="AA9692" s="33"/>
      <c r="AB9692" s="33"/>
      <c r="AC9692" s="33">
        <v>4.8869999999999996</v>
      </c>
      <c r="AD9692" s="33"/>
      <c r="AE9692" s="33"/>
      <c r="AF9692" s="33"/>
      <c r="AG9692" s="33"/>
      <c r="AH9692" s="33"/>
      <c r="AI9692" s="33"/>
      <c r="AJ9692" s="33" t="s">
        <v>413</v>
      </c>
      <c r="AK9692" s="36">
        <v>31.15</v>
      </c>
      <c r="AL9692" s="36">
        <v>105.77</v>
      </c>
      <c r="AM9692" s="33">
        <v>400</v>
      </c>
      <c r="AN9692" s="33"/>
      <c r="AP9692" s="33"/>
      <c r="AQ9692">
        <v>80437</v>
      </c>
      <c r="AR9692" s="33" t="s">
        <v>1865</v>
      </c>
    </row>
    <row r="9693" spans="1:44" x14ac:dyDescent="0.25">
      <c r="A9693" s="33">
        <v>11584</v>
      </c>
      <c r="B9693" s="33" t="s">
        <v>163</v>
      </c>
      <c r="C9693" s="33">
        <v>104</v>
      </c>
      <c r="D9693" s="33" t="s">
        <v>145</v>
      </c>
      <c r="E9693" s="33"/>
      <c r="F9693" s="33" t="s">
        <v>859</v>
      </c>
      <c r="G9693" s="34">
        <v>3</v>
      </c>
      <c r="H9693" s="33">
        <v>32</v>
      </c>
      <c r="I9693" s="33">
        <v>17.03</v>
      </c>
      <c r="J9693" s="33">
        <v>17.5</v>
      </c>
      <c r="K9693" s="37">
        <v>1598</v>
      </c>
      <c r="L9693" s="35"/>
      <c r="M9693" s="33"/>
      <c r="N9693" s="33">
        <v>357.63</v>
      </c>
      <c r="O9693" s="33">
        <v>197.48</v>
      </c>
      <c r="P9693" s="33"/>
      <c r="Q9693" s="33">
        <v>28.28</v>
      </c>
      <c r="R9693" s="33">
        <v>4.78</v>
      </c>
      <c r="S9693" s="33"/>
      <c r="T9693" s="33"/>
      <c r="U9693" s="33"/>
      <c r="V9693" s="33"/>
      <c r="W9693" s="33"/>
      <c r="Y9693" s="33">
        <v>3.02</v>
      </c>
      <c r="Z9693" s="33"/>
      <c r="AA9693" s="33"/>
      <c r="AB9693" s="33"/>
      <c r="AC9693" s="33">
        <v>0.5</v>
      </c>
      <c r="AD9693" s="33"/>
      <c r="AE9693" s="33"/>
      <c r="AF9693" s="33">
        <v>0</v>
      </c>
      <c r="AG9693" s="33">
        <v>6.8</v>
      </c>
      <c r="AH9693" s="33"/>
      <c r="AI9693" s="33">
        <v>10.89</v>
      </c>
      <c r="AJ9693" s="33" t="s">
        <v>413</v>
      </c>
      <c r="AK9693" s="36">
        <v>42.28</v>
      </c>
      <c r="AL9693" s="36">
        <v>128</v>
      </c>
      <c r="AM9693" s="33">
        <v>960</v>
      </c>
      <c r="AN9693" s="37"/>
      <c r="AP9693" s="33"/>
      <c r="AQ9693">
        <v>80414</v>
      </c>
      <c r="AR9693" s="33" t="s">
        <v>3494</v>
      </c>
    </row>
    <row r="9694" spans="1:44" x14ac:dyDescent="0.25">
      <c r="A9694" s="33">
        <v>11585</v>
      </c>
      <c r="B9694" s="33" t="s">
        <v>985</v>
      </c>
      <c r="C9694" s="33">
        <v>104</v>
      </c>
      <c r="D9694" s="33" t="s">
        <v>145</v>
      </c>
      <c r="E9694" s="33"/>
      <c r="F9694" s="33" t="s">
        <v>859</v>
      </c>
      <c r="G9694" s="34"/>
      <c r="H9694" s="33">
        <v>31</v>
      </c>
      <c r="I9694" s="33"/>
      <c r="J9694" s="33"/>
      <c r="K9694" s="37"/>
      <c r="L9694" s="35"/>
      <c r="M9694" s="33"/>
      <c r="N9694" s="33"/>
      <c r="O9694" s="33">
        <v>235.31</v>
      </c>
      <c r="P9694" s="33"/>
      <c r="Q9694" s="33">
        <v>24.200000000000003</v>
      </c>
      <c r="R9694" s="33">
        <v>5.6</v>
      </c>
      <c r="S9694" s="33"/>
      <c r="T9694" s="33"/>
      <c r="U9694" s="33"/>
      <c r="V9694" s="33"/>
      <c r="W9694" s="33"/>
      <c r="Y9694" s="33">
        <v>10.96</v>
      </c>
      <c r="Z9694" s="33"/>
      <c r="AA9694" s="33"/>
      <c r="AB9694" s="33"/>
      <c r="AC9694" s="33">
        <v>0.61</v>
      </c>
      <c r="AD9694" s="33"/>
      <c r="AE9694" s="33"/>
      <c r="AF9694" s="33">
        <v>0</v>
      </c>
      <c r="AG9694" s="33">
        <v>2.81</v>
      </c>
      <c r="AH9694" s="33"/>
      <c r="AI9694" s="33">
        <v>4.34</v>
      </c>
      <c r="AJ9694" s="33" t="s">
        <v>413</v>
      </c>
      <c r="AK9694" s="36">
        <v>41.92</v>
      </c>
      <c r="AL9694" s="36">
        <v>124.1</v>
      </c>
      <c r="AM9694" s="33">
        <v>240</v>
      </c>
      <c r="AN9694" s="37"/>
      <c r="AP9694" s="33"/>
      <c r="AQ9694">
        <v>80426</v>
      </c>
      <c r="AR9694" s="33" t="s">
        <v>3494</v>
      </c>
    </row>
    <row r="9695" spans="1:44" x14ac:dyDescent="0.25">
      <c r="A9695" s="33">
        <v>11586</v>
      </c>
      <c r="B9695" s="33" t="s">
        <v>1039</v>
      </c>
      <c r="C9695" s="33">
        <v>101</v>
      </c>
      <c r="D9695" s="33" t="s">
        <v>851</v>
      </c>
      <c r="E9695" s="33"/>
      <c r="F9695" s="33" t="s">
        <v>859</v>
      </c>
      <c r="G9695" s="34"/>
      <c r="H9695" s="33">
        <v>22</v>
      </c>
      <c r="I9695" s="33"/>
      <c r="J9695" s="33"/>
      <c r="K9695" s="37">
        <v>1050</v>
      </c>
      <c r="L9695" s="35"/>
      <c r="M9695" s="33"/>
      <c r="N9695" s="33"/>
      <c r="O9695" s="33">
        <v>129.54</v>
      </c>
      <c r="P9695" s="33">
        <v>24.71</v>
      </c>
      <c r="Q9695" s="33">
        <v>31.830000000000002</v>
      </c>
      <c r="R9695" s="33">
        <v>12.95</v>
      </c>
      <c r="S9695" s="33"/>
      <c r="T9695" s="33"/>
      <c r="U9695" s="33"/>
      <c r="V9695" s="33"/>
      <c r="W9695" s="33"/>
      <c r="Y9695" s="33"/>
      <c r="Z9695" s="33"/>
      <c r="AA9695" s="33"/>
      <c r="AB9695" s="33"/>
      <c r="AC9695" s="33"/>
      <c r="AD9695" s="33"/>
      <c r="AE9695" s="33"/>
      <c r="AF9695" s="33"/>
      <c r="AG9695" s="33"/>
      <c r="AH9695" s="33"/>
      <c r="AI9695" s="33"/>
      <c r="AJ9695" s="33" t="s">
        <v>413</v>
      </c>
      <c r="AK9695" s="36">
        <v>32.119999999999997</v>
      </c>
      <c r="AL9695" s="36">
        <v>118.58</v>
      </c>
      <c r="AM9695" s="33">
        <v>27</v>
      </c>
      <c r="AN9695" s="37"/>
      <c r="AO9695" s="33">
        <v>1</v>
      </c>
      <c r="AP9695" s="33"/>
      <c r="AQ9695">
        <v>80415</v>
      </c>
      <c r="AR9695" s="33" t="s">
        <v>1866</v>
      </c>
    </row>
    <row r="9696" spans="1:44" x14ac:dyDescent="0.25">
      <c r="A9696" s="33">
        <v>11587</v>
      </c>
      <c r="B9696" s="33" t="s">
        <v>1100</v>
      </c>
      <c r="C9696" s="33">
        <v>101</v>
      </c>
      <c r="D9696" s="33" t="s">
        <v>851</v>
      </c>
      <c r="E9696" s="33"/>
      <c r="F9696" s="33" t="s">
        <v>859</v>
      </c>
      <c r="G9696" s="34">
        <v>3</v>
      </c>
      <c r="H9696" s="33">
        <v>24</v>
      </c>
      <c r="I9696" s="33">
        <v>15.82</v>
      </c>
      <c r="J9696" s="33">
        <v>23.08</v>
      </c>
      <c r="K9696" s="37">
        <v>1050</v>
      </c>
      <c r="L9696" s="2">
        <f>N9696/((1668.67)*(1-EXP(-(0.022864)*I9696))^(1.61028))</f>
        <v>1.6193526996091117</v>
      </c>
      <c r="M9696" s="33"/>
      <c r="N9696" s="33">
        <v>396.16500000000002</v>
      </c>
      <c r="O9696" s="33">
        <v>165.38</v>
      </c>
      <c r="P9696" s="33">
        <v>33.08</v>
      </c>
      <c r="Q9696" s="33">
        <v>14.83</v>
      </c>
      <c r="R9696" s="33">
        <v>10.78</v>
      </c>
      <c r="S9696" s="33"/>
      <c r="T9696" s="33"/>
      <c r="U9696" s="33"/>
      <c r="V9696" s="33"/>
      <c r="W9696" s="33"/>
      <c r="Y9696" s="33"/>
      <c r="Z9696" s="33"/>
      <c r="AA9696" s="33"/>
      <c r="AB9696" s="33"/>
      <c r="AC9696" s="33"/>
      <c r="AD9696" s="33"/>
      <c r="AE9696" s="33"/>
      <c r="AF9696" s="33"/>
      <c r="AG9696" s="33"/>
      <c r="AH9696" s="33"/>
      <c r="AI9696" s="33"/>
      <c r="AJ9696" s="33" t="s">
        <v>413</v>
      </c>
      <c r="AK9696" s="36">
        <v>31.33</v>
      </c>
      <c r="AL9696" s="36">
        <v>119.76</v>
      </c>
      <c r="AM9696" s="33">
        <v>27</v>
      </c>
      <c r="AN9696" s="37"/>
      <c r="AO9696" s="33">
        <v>1</v>
      </c>
      <c r="AP9696" s="33"/>
      <c r="AQ9696">
        <v>80415</v>
      </c>
      <c r="AR9696" s="33" t="s">
        <v>1866</v>
      </c>
    </row>
    <row r="9697" spans="1:44" x14ac:dyDescent="0.25">
      <c r="A9697" s="33">
        <v>11588</v>
      </c>
      <c r="B9697" s="33" t="s">
        <v>1037</v>
      </c>
      <c r="C9697" s="33">
        <v>131</v>
      </c>
      <c r="D9697" s="33" t="s">
        <v>2</v>
      </c>
      <c r="E9697" s="33"/>
      <c r="F9697" s="33" t="s">
        <v>859</v>
      </c>
      <c r="G9697" s="34"/>
      <c r="H9697" s="33">
        <v>9</v>
      </c>
      <c r="I9697" s="33"/>
      <c r="J9697" s="33"/>
      <c r="K9697" s="37"/>
      <c r="L9697" s="35"/>
      <c r="M9697" s="33"/>
      <c r="N9697" s="33">
        <v>278.39999999999998</v>
      </c>
      <c r="O9697" s="33">
        <v>131.614</v>
      </c>
      <c r="P9697" s="33">
        <v>13.363</v>
      </c>
      <c r="Q9697" s="33">
        <v>33.682000000000002</v>
      </c>
      <c r="R9697" s="33">
        <v>4.9420000000000002</v>
      </c>
      <c r="S9697" s="33"/>
      <c r="T9697" s="33"/>
      <c r="U9697" s="33"/>
      <c r="V9697" s="33"/>
      <c r="W9697" s="33"/>
      <c r="Y9697" s="33"/>
      <c r="Z9697" s="33"/>
      <c r="AA9697" s="33"/>
      <c r="AB9697" s="33"/>
      <c r="AC9697" s="33"/>
      <c r="AD9697" s="33"/>
      <c r="AE9697" s="33"/>
      <c r="AF9697" s="33"/>
      <c r="AG9697" s="33"/>
      <c r="AH9697" s="33"/>
      <c r="AI9697" s="33"/>
      <c r="AJ9697" s="33" t="s">
        <v>413</v>
      </c>
      <c r="AK9697" s="36">
        <v>36.619999999999997</v>
      </c>
      <c r="AL9697" s="36">
        <v>116.75</v>
      </c>
      <c r="AM9697" s="33">
        <v>40</v>
      </c>
      <c r="AN9697" s="37"/>
      <c r="AO9697" s="33">
        <v>1</v>
      </c>
      <c r="AP9697" s="33"/>
      <c r="AQ9697">
        <v>80424</v>
      </c>
      <c r="AR9697" s="33" t="s">
        <v>1867</v>
      </c>
    </row>
    <row r="9698" spans="1:44" x14ac:dyDescent="0.25">
      <c r="A9698" s="33">
        <v>11589</v>
      </c>
      <c r="B9698" s="33" t="s">
        <v>1037</v>
      </c>
      <c r="C9698" s="33">
        <v>131</v>
      </c>
      <c r="D9698" s="33" t="s">
        <v>2</v>
      </c>
      <c r="E9698" s="33"/>
      <c r="F9698" s="33" t="s">
        <v>859</v>
      </c>
      <c r="G9698" s="34"/>
      <c r="H9698" s="33">
        <v>9</v>
      </c>
      <c r="I9698" s="33"/>
      <c r="J9698" s="33"/>
      <c r="K9698" s="37"/>
      <c r="L9698" s="35"/>
      <c r="M9698" s="33"/>
      <c r="N9698" s="33">
        <v>247.05</v>
      </c>
      <c r="O9698" s="33">
        <v>106.999</v>
      </c>
      <c r="P9698" s="33">
        <v>12.404</v>
      </c>
      <c r="Q9698" s="33">
        <v>26.301000000000002</v>
      </c>
      <c r="R9698" s="33">
        <v>4.3339999999999996</v>
      </c>
      <c r="S9698" s="33"/>
      <c r="T9698" s="33"/>
      <c r="U9698" s="33"/>
      <c r="V9698" s="33"/>
      <c r="W9698" s="33"/>
      <c r="Y9698" s="33"/>
      <c r="Z9698" s="33"/>
      <c r="AA9698" s="33"/>
      <c r="AB9698" s="33"/>
      <c r="AC9698" s="33"/>
      <c r="AD9698" s="33"/>
      <c r="AE9698" s="33"/>
      <c r="AF9698" s="33"/>
      <c r="AG9698" s="33"/>
      <c r="AH9698" s="33"/>
      <c r="AI9698" s="33"/>
      <c r="AJ9698" s="33" t="s">
        <v>413</v>
      </c>
      <c r="AK9698" s="36">
        <v>36.619999999999997</v>
      </c>
      <c r="AL9698" s="36">
        <v>116.75</v>
      </c>
      <c r="AM9698" s="33">
        <v>40</v>
      </c>
      <c r="AN9698" s="37"/>
      <c r="AO9698" s="33">
        <v>1</v>
      </c>
      <c r="AP9698" s="33"/>
      <c r="AQ9698">
        <v>80424</v>
      </c>
      <c r="AR9698" s="33" t="s">
        <v>1867</v>
      </c>
    </row>
    <row r="9699" spans="1:44" x14ac:dyDescent="0.25">
      <c r="A9699" s="33">
        <v>11590</v>
      </c>
      <c r="B9699" s="33" t="s">
        <v>1037</v>
      </c>
      <c r="C9699" s="33">
        <v>131</v>
      </c>
      <c r="D9699" s="33" t="s">
        <v>2</v>
      </c>
      <c r="E9699" s="33"/>
      <c r="F9699" s="33" t="s">
        <v>859</v>
      </c>
      <c r="G9699" s="34"/>
      <c r="H9699" s="33">
        <v>9</v>
      </c>
      <c r="I9699" s="33"/>
      <c r="J9699" s="33"/>
      <c r="K9699" s="37"/>
      <c r="L9699" s="35"/>
      <c r="M9699" s="33"/>
      <c r="N9699" s="33">
        <v>234</v>
      </c>
      <c r="O9699" s="33">
        <v>99.518000000000001</v>
      </c>
      <c r="P9699" s="33">
        <v>11.103999999999999</v>
      </c>
      <c r="Q9699" s="33">
        <v>24.289000000000001</v>
      </c>
      <c r="R9699" s="33">
        <v>4.9969999999999999</v>
      </c>
      <c r="S9699" s="33"/>
      <c r="T9699" s="33"/>
      <c r="U9699" s="33"/>
      <c r="V9699" s="33"/>
      <c r="W9699" s="33"/>
      <c r="Y9699" s="33"/>
      <c r="Z9699" s="33"/>
      <c r="AA9699" s="33"/>
      <c r="AB9699" s="33"/>
      <c r="AC9699" s="33"/>
      <c r="AD9699" s="33"/>
      <c r="AE9699" s="33"/>
      <c r="AF9699" s="33"/>
      <c r="AG9699" s="33"/>
      <c r="AH9699" s="33"/>
      <c r="AI9699" s="33"/>
      <c r="AJ9699" s="33" t="s">
        <v>413</v>
      </c>
      <c r="AK9699" s="36">
        <v>36.619999999999997</v>
      </c>
      <c r="AL9699" s="36">
        <v>116.75</v>
      </c>
      <c r="AM9699" s="33">
        <v>40</v>
      </c>
      <c r="AN9699" s="37"/>
      <c r="AO9699" s="33">
        <v>1</v>
      </c>
      <c r="AP9699" s="33"/>
      <c r="AQ9699">
        <v>80424</v>
      </c>
      <c r="AR9699" s="33" t="s">
        <v>1867</v>
      </c>
    </row>
    <row r="9700" spans="1:44" x14ac:dyDescent="0.25">
      <c r="A9700" s="33">
        <v>11591</v>
      </c>
      <c r="B9700" s="33" t="s">
        <v>1037</v>
      </c>
      <c r="C9700" s="33">
        <v>131</v>
      </c>
      <c r="D9700" s="33" t="s">
        <v>2</v>
      </c>
      <c r="E9700" s="33"/>
      <c r="F9700" s="33" t="s">
        <v>859</v>
      </c>
      <c r="G9700" s="34"/>
      <c r="H9700" s="33">
        <v>9</v>
      </c>
      <c r="I9700" s="33"/>
      <c r="J9700" s="33"/>
      <c r="K9700" s="37"/>
      <c r="L9700" s="35"/>
      <c r="M9700" s="33"/>
      <c r="N9700" s="33">
        <v>266.39999999999998</v>
      </c>
      <c r="O9700" s="33">
        <v>114.157</v>
      </c>
      <c r="P9700" s="33">
        <v>15.494999999999999</v>
      </c>
      <c r="Q9700" s="33">
        <v>23.716999999999999</v>
      </c>
      <c r="R9700" s="33">
        <v>4.4269999999999996</v>
      </c>
      <c r="S9700" s="33"/>
      <c r="T9700" s="33"/>
      <c r="U9700" s="33"/>
      <c r="V9700" s="33"/>
      <c r="W9700" s="33"/>
      <c r="Y9700" s="33"/>
      <c r="Z9700" s="33"/>
      <c r="AA9700" s="33"/>
      <c r="AB9700" s="33"/>
      <c r="AC9700" s="33"/>
      <c r="AD9700" s="33"/>
      <c r="AE9700" s="33"/>
      <c r="AF9700" s="33"/>
      <c r="AG9700" s="33"/>
      <c r="AH9700" s="33"/>
      <c r="AI9700" s="33"/>
      <c r="AJ9700" s="33" t="s">
        <v>413</v>
      </c>
      <c r="AK9700" s="36">
        <v>36.619999999999997</v>
      </c>
      <c r="AL9700" s="36">
        <v>116.75</v>
      </c>
      <c r="AM9700" s="33">
        <v>40</v>
      </c>
      <c r="AN9700" s="37"/>
      <c r="AO9700" s="33">
        <v>1</v>
      </c>
      <c r="AP9700" s="33"/>
      <c r="AQ9700">
        <v>80424</v>
      </c>
      <c r="AR9700" s="33" t="s">
        <v>1867</v>
      </c>
    </row>
    <row r="9701" spans="1:44" x14ac:dyDescent="0.25">
      <c r="A9701" s="33">
        <v>11592</v>
      </c>
      <c r="B9701" s="33" t="s">
        <v>1101</v>
      </c>
      <c r="C9701" s="33">
        <v>131</v>
      </c>
      <c r="D9701" s="33" t="s">
        <v>2</v>
      </c>
      <c r="E9701" s="33"/>
      <c r="F9701" s="33" t="s">
        <v>859</v>
      </c>
      <c r="G9701" s="34"/>
      <c r="H9701" s="33">
        <v>9</v>
      </c>
      <c r="I9701" s="33"/>
      <c r="J9701" s="33"/>
      <c r="K9701" s="37"/>
      <c r="L9701" s="35"/>
      <c r="M9701" s="33"/>
      <c r="N9701" s="33">
        <v>143.69999999999999</v>
      </c>
      <c r="O9701" s="33">
        <v>55.124000000000002</v>
      </c>
      <c r="P9701" s="33">
        <v>6.5010000000000003</v>
      </c>
      <c r="Q9701" s="33">
        <v>16.119</v>
      </c>
      <c r="R9701" s="33">
        <v>3.028</v>
      </c>
      <c r="S9701" s="33"/>
      <c r="T9701" s="33"/>
      <c r="U9701" s="33"/>
      <c r="V9701" s="33"/>
      <c r="W9701" s="33"/>
      <c r="Y9701" s="33"/>
      <c r="Z9701" s="33"/>
      <c r="AA9701" s="33"/>
      <c r="AB9701" s="33"/>
      <c r="AC9701" s="33"/>
      <c r="AD9701" s="33"/>
      <c r="AE9701" s="33"/>
      <c r="AF9701" s="33"/>
      <c r="AG9701" s="33"/>
      <c r="AH9701" s="33"/>
      <c r="AI9701" s="33"/>
      <c r="AJ9701" s="33" t="s">
        <v>413</v>
      </c>
      <c r="AK9701" s="36">
        <v>36.619999999999997</v>
      </c>
      <c r="AL9701" s="36">
        <v>116.75</v>
      </c>
      <c r="AM9701" s="33">
        <v>40</v>
      </c>
      <c r="AN9701" s="37"/>
      <c r="AO9701" s="33">
        <v>1</v>
      </c>
      <c r="AP9701" s="33"/>
      <c r="AQ9701">
        <v>80424</v>
      </c>
      <c r="AR9701" s="33" t="s">
        <v>1867</v>
      </c>
    </row>
    <row r="9702" spans="1:44" x14ac:dyDescent="0.25">
      <c r="A9702" s="33">
        <v>11593</v>
      </c>
      <c r="B9702" s="33" t="s">
        <v>1037</v>
      </c>
      <c r="C9702" s="33">
        <v>131</v>
      </c>
      <c r="D9702" s="33" t="s">
        <v>2</v>
      </c>
      <c r="E9702" s="33"/>
      <c r="F9702" s="33" t="s">
        <v>859</v>
      </c>
      <c r="G9702" s="34"/>
      <c r="H9702" s="33">
        <v>9</v>
      </c>
      <c r="I9702" s="33"/>
      <c r="J9702" s="33"/>
      <c r="K9702" s="37"/>
      <c r="L9702" s="35"/>
      <c r="M9702" s="33"/>
      <c r="N9702" s="33">
        <v>99.9</v>
      </c>
      <c r="O9702" s="33">
        <v>48.179000000000002</v>
      </c>
      <c r="P9702" s="33">
        <v>4.4539999999999997</v>
      </c>
      <c r="Q9702" s="33">
        <v>9.6509999999999998</v>
      </c>
      <c r="R9702" s="33">
        <v>2.4500000000000002</v>
      </c>
      <c r="S9702" s="33"/>
      <c r="T9702" s="33"/>
      <c r="U9702" s="33"/>
      <c r="V9702" s="33"/>
      <c r="W9702" s="33"/>
      <c r="Y9702" s="33"/>
      <c r="Z9702" s="33"/>
      <c r="AA9702" s="33"/>
      <c r="AB9702" s="33"/>
      <c r="AC9702" s="33"/>
      <c r="AD9702" s="33"/>
      <c r="AE9702" s="33"/>
      <c r="AF9702" s="33"/>
      <c r="AG9702" s="33"/>
      <c r="AH9702" s="33"/>
      <c r="AI9702" s="33"/>
      <c r="AJ9702" s="33" t="s">
        <v>413</v>
      </c>
      <c r="AK9702" s="36">
        <v>36.619999999999997</v>
      </c>
      <c r="AL9702" s="36">
        <v>116.75</v>
      </c>
      <c r="AM9702" s="33">
        <v>40</v>
      </c>
      <c r="AN9702" s="37"/>
      <c r="AO9702" s="33">
        <v>1</v>
      </c>
      <c r="AP9702" s="33"/>
      <c r="AQ9702">
        <v>80424</v>
      </c>
      <c r="AR9702" s="33" t="s">
        <v>1867</v>
      </c>
    </row>
    <row r="9703" spans="1:44" x14ac:dyDescent="0.25">
      <c r="A9703" s="33">
        <v>11594</v>
      </c>
      <c r="B9703" s="33" t="s">
        <v>1102</v>
      </c>
      <c r="C9703" s="33">
        <v>131</v>
      </c>
      <c r="D9703" s="33" t="s">
        <v>2</v>
      </c>
      <c r="E9703" s="33"/>
      <c r="F9703" s="33" t="s">
        <v>859</v>
      </c>
      <c r="G9703" s="34"/>
      <c r="H9703" s="33">
        <v>9</v>
      </c>
      <c r="I9703" s="33"/>
      <c r="J9703" s="33"/>
      <c r="K9703" s="37"/>
      <c r="L9703" s="35"/>
      <c r="M9703" s="33"/>
      <c r="N9703" s="33">
        <v>213.3</v>
      </c>
      <c r="O9703" s="33">
        <v>93.409000000000006</v>
      </c>
      <c r="P9703" s="33">
        <v>10.602</v>
      </c>
      <c r="Q9703" s="33">
        <v>22.145</v>
      </c>
      <c r="R9703" s="33">
        <v>4.0259999999999998</v>
      </c>
      <c r="S9703" s="33"/>
      <c r="T9703" s="33"/>
      <c r="U9703" s="33"/>
      <c r="V9703" s="33"/>
      <c r="W9703" s="33"/>
      <c r="Y9703" s="33"/>
      <c r="Z9703" s="33"/>
      <c r="AA9703" s="33"/>
      <c r="AB9703" s="33"/>
      <c r="AC9703" s="33"/>
      <c r="AD9703" s="33"/>
      <c r="AE9703" s="33"/>
      <c r="AF9703" s="33"/>
      <c r="AG9703" s="33"/>
      <c r="AH9703" s="33"/>
      <c r="AI9703" s="33"/>
      <c r="AJ9703" s="33" t="s">
        <v>413</v>
      </c>
      <c r="AK9703" s="36">
        <v>36.619999999999997</v>
      </c>
      <c r="AL9703" s="36">
        <v>116.75</v>
      </c>
      <c r="AM9703" s="33">
        <v>40</v>
      </c>
      <c r="AN9703" s="37"/>
      <c r="AO9703" s="33">
        <v>1</v>
      </c>
      <c r="AP9703" s="33"/>
      <c r="AQ9703">
        <v>80424</v>
      </c>
      <c r="AR9703" s="33" t="s">
        <v>1867</v>
      </c>
    </row>
    <row r="9704" spans="1:44" x14ac:dyDescent="0.25">
      <c r="A9704" s="33">
        <v>11595</v>
      </c>
      <c r="B9704" s="33" t="s">
        <v>163</v>
      </c>
      <c r="C9704" s="33">
        <v>104</v>
      </c>
      <c r="D9704" s="33" t="s">
        <v>145</v>
      </c>
      <c r="E9704" s="33"/>
      <c r="F9704" s="33" t="s">
        <v>859</v>
      </c>
      <c r="G9704" s="34"/>
      <c r="H9704" s="33">
        <v>34.5</v>
      </c>
      <c r="I9704" s="33"/>
      <c r="J9704" s="33"/>
      <c r="K9704" s="37">
        <v>2225</v>
      </c>
      <c r="L9704" s="35"/>
      <c r="M9704" s="33"/>
      <c r="N9704" s="33"/>
      <c r="O9704" s="33">
        <v>64.239999999999995</v>
      </c>
      <c r="P9704" s="33"/>
      <c r="Q9704" s="33">
        <v>8.5699999999999985</v>
      </c>
      <c r="R9704" s="33">
        <v>3.72</v>
      </c>
      <c r="S9704" s="33"/>
      <c r="T9704" s="33"/>
      <c r="U9704" s="33"/>
      <c r="V9704" s="33"/>
      <c r="W9704" s="33"/>
      <c r="Y9704" s="33"/>
      <c r="Z9704" s="33"/>
      <c r="AA9704" s="33"/>
      <c r="AB9704" s="33"/>
      <c r="AC9704" s="33"/>
      <c r="AD9704" s="33"/>
      <c r="AE9704" s="33"/>
      <c r="AF9704" s="33"/>
      <c r="AG9704" s="33"/>
      <c r="AH9704" s="33"/>
      <c r="AI9704" s="33"/>
      <c r="AJ9704" s="33" t="s">
        <v>413</v>
      </c>
      <c r="AK9704" s="36">
        <v>41.96</v>
      </c>
      <c r="AL9704" s="36">
        <v>125.11</v>
      </c>
      <c r="AM9704" s="33">
        <v>513</v>
      </c>
      <c r="AN9704" s="37"/>
      <c r="AO9704" s="33">
        <v>1</v>
      </c>
      <c r="AP9704" s="33"/>
      <c r="AQ9704">
        <v>80426</v>
      </c>
      <c r="AR9704" s="33" t="s">
        <v>1868</v>
      </c>
    </row>
    <row r="9705" spans="1:44" x14ac:dyDescent="0.25">
      <c r="A9705" s="33">
        <v>11596</v>
      </c>
      <c r="B9705" s="33" t="s">
        <v>163</v>
      </c>
      <c r="C9705" s="33">
        <v>104</v>
      </c>
      <c r="D9705" s="33" t="s">
        <v>145</v>
      </c>
      <c r="E9705" s="33"/>
      <c r="F9705" s="33" t="s">
        <v>859</v>
      </c>
      <c r="G9705" s="34"/>
      <c r="H9705" s="33">
        <v>34.5</v>
      </c>
      <c r="I9705" s="33"/>
      <c r="J9705" s="33"/>
      <c r="K9705" s="37">
        <v>2000</v>
      </c>
      <c r="L9705" s="35"/>
      <c r="M9705" s="33"/>
      <c r="N9705" s="33"/>
      <c r="O9705" s="33">
        <v>113.51</v>
      </c>
      <c r="P9705" s="33"/>
      <c r="Q9705" s="33">
        <v>10.199999999999999</v>
      </c>
      <c r="R9705" s="33">
        <v>2.37</v>
      </c>
      <c r="S9705" s="33"/>
      <c r="T9705" s="33"/>
      <c r="U9705" s="33"/>
      <c r="V9705" s="33"/>
      <c r="W9705" s="33"/>
      <c r="Y9705" s="33"/>
      <c r="Z9705" s="33"/>
      <c r="AA9705" s="33"/>
      <c r="AB9705" s="33"/>
      <c r="AC9705" s="33"/>
      <c r="AD9705" s="33"/>
      <c r="AE9705" s="33"/>
      <c r="AF9705" s="33"/>
      <c r="AG9705" s="33"/>
      <c r="AH9705" s="33"/>
      <c r="AI9705" s="33"/>
      <c r="AJ9705" s="33" t="s">
        <v>413</v>
      </c>
      <c r="AK9705" s="36">
        <v>41.96</v>
      </c>
      <c r="AL9705" s="36">
        <v>125.11</v>
      </c>
      <c r="AM9705" s="33">
        <v>513</v>
      </c>
      <c r="AN9705" s="37"/>
      <c r="AO9705" s="33">
        <v>1</v>
      </c>
      <c r="AP9705" s="33"/>
      <c r="AQ9705">
        <v>80426</v>
      </c>
      <c r="AR9705" s="33" t="s">
        <v>1868</v>
      </c>
    </row>
    <row r="9706" spans="1:44" x14ac:dyDescent="0.25">
      <c r="A9706" s="33">
        <v>11597</v>
      </c>
      <c r="B9706" s="33" t="s">
        <v>163</v>
      </c>
      <c r="C9706" s="33">
        <v>104</v>
      </c>
      <c r="D9706" s="33" t="s">
        <v>145</v>
      </c>
      <c r="E9706" s="33"/>
      <c r="F9706" s="33" t="s">
        <v>859</v>
      </c>
      <c r="G9706" s="34"/>
      <c r="H9706" s="33">
        <v>34.5</v>
      </c>
      <c r="I9706" s="33"/>
      <c r="J9706" s="33"/>
      <c r="K9706" s="37">
        <v>1800</v>
      </c>
      <c r="L9706" s="35"/>
      <c r="M9706" s="33"/>
      <c r="N9706" s="33"/>
      <c r="O9706" s="33">
        <v>59.13</v>
      </c>
      <c r="P9706" s="33"/>
      <c r="Q9706" s="33">
        <v>8.06</v>
      </c>
      <c r="R9706" s="33">
        <v>0.65</v>
      </c>
      <c r="S9706" s="33"/>
      <c r="T9706" s="33"/>
      <c r="U9706" s="33"/>
      <c r="V9706" s="33"/>
      <c r="W9706" s="33"/>
      <c r="Y9706" s="33"/>
      <c r="Z9706" s="33"/>
      <c r="AA9706" s="33"/>
      <c r="AB9706" s="33"/>
      <c r="AC9706" s="33"/>
      <c r="AD9706" s="33"/>
      <c r="AE9706" s="33"/>
      <c r="AF9706" s="33"/>
      <c r="AG9706" s="33"/>
      <c r="AH9706" s="33"/>
      <c r="AI9706" s="33"/>
      <c r="AJ9706" s="33" t="s">
        <v>413</v>
      </c>
      <c r="AK9706" s="36">
        <v>41.96</v>
      </c>
      <c r="AL9706" s="36">
        <v>125.11</v>
      </c>
      <c r="AM9706" s="33">
        <v>513</v>
      </c>
      <c r="AN9706" s="37"/>
      <c r="AO9706" s="33">
        <v>1</v>
      </c>
      <c r="AP9706" s="33"/>
      <c r="AQ9706">
        <v>80426</v>
      </c>
      <c r="AR9706" s="33" t="s">
        <v>1868</v>
      </c>
    </row>
    <row r="9707" spans="1:44" x14ac:dyDescent="0.25">
      <c r="A9707" s="33">
        <v>11598</v>
      </c>
      <c r="B9707" s="33" t="s">
        <v>163</v>
      </c>
      <c r="C9707" s="33">
        <v>104</v>
      </c>
      <c r="D9707" s="33" t="s">
        <v>145</v>
      </c>
      <c r="E9707" s="33"/>
      <c r="F9707" s="33" t="s">
        <v>859</v>
      </c>
      <c r="G9707" s="34"/>
      <c r="H9707" s="33">
        <v>34.5</v>
      </c>
      <c r="I9707" s="33"/>
      <c r="J9707" s="33"/>
      <c r="K9707" s="37">
        <v>1325</v>
      </c>
      <c r="L9707" s="35"/>
      <c r="M9707" s="33"/>
      <c r="N9707" s="33"/>
      <c r="O9707" s="33">
        <v>91.03</v>
      </c>
      <c r="P9707" s="33"/>
      <c r="Q9707" s="33">
        <v>23.24</v>
      </c>
      <c r="R9707" s="33">
        <v>3.3</v>
      </c>
      <c r="S9707" s="33"/>
      <c r="T9707" s="33"/>
      <c r="U9707" s="33"/>
      <c r="V9707" s="33"/>
      <c r="W9707" s="33"/>
      <c r="Y9707" s="33"/>
      <c r="Z9707" s="33"/>
      <c r="AA9707" s="33"/>
      <c r="AB9707" s="33"/>
      <c r="AC9707" s="33"/>
      <c r="AD9707" s="33"/>
      <c r="AE9707" s="33"/>
      <c r="AF9707" s="33"/>
      <c r="AG9707" s="33"/>
      <c r="AH9707" s="33"/>
      <c r="AI9707" s="33"/>
      <c r="AJ9707" s="33" t="s">
        <v>413</v>
      </c>
      <c r="AK9707" s="36">
        <v>41.96</v>
      </c>
      <c r="AL9707" s="36">
        <v>125.11</v>
      </c>
      <c r="AM9707" s="33">
        <v>513</v>
      </c>
      <c r="AN9707" s="37"/>
      <c r="AO9707" s="33">
        <v>1</v>
      </c>
      <c r="AP9707" s="33"/>
      <c r="AQ9707">
        <v>80426</v>
      </c>
      <c r="AR9707" s="33" t="s">
        <v>1868</v>
      </c>
    </row>
    <row r="9708" spans="1:44" x14ac:dyDescent="0.25">
      <c r="A9708" s="33">
        <v>11599</v>
      </c>
      <c r="B9708" s="33" t="s">
        <v>163</v>
      </c>
      <c r="C9708" s="33">
        <v>104</v>
      </c>
      <c r="D9708" s="33" t="s">
        <v>145</v>
      </c>
      <c r="E9708" s="33"/>
      <c r="F9708" s="33" t="s">
        <v>859</v>
      </c>
      <c r="G9708" s="34"/>
      <c r="H9708" s="33">
        <v>34.5</v>
      </c>
      <c r="I9708" s="33"/>
      <c r="J9708" s="33"/>
      <c r="K9708" s="37">
        <v>550</v>
      </c>
      <c r="L9708" s="35"/>
      <c r="M9708" s="33"/>
      <c r="N9708" s="33"/>
      <c r="O9708" s="33">
        <v>174.08</v>
      </c>
      <c r="P9708" s="33"/>
      <c r="Q9708" s="33">
        <v>10.210000000000001</v>
      </c>
      <c r="R9708" s="33">
        <v>1.46</v>
      </c>
      <c r="S9708" s="33"/>
      <c r="T9708" s="33"/>
      <c r="U9708" s="33"/>
      <c r="V9708" s="33"/>
      <c r="W9708" s="33"/>
      <c r="Y9708" s="33"/>
      <c r="Z9708" s="33"/>
      <c r="AA9708" s="33"/>
      <c r="AB9708" s="33"/>
      <c r="AC9708" s="33"/>
      <c r="AD9708" s="33"/>
      <c r="AE9708" s="33"/>
      <c r="AF9708" s="33"/>
      <c r="AG9708" s="33"/>
      <c r="AH9708" s="33"/>
      <c r="AI9708" s="33"/>
      <c r="AJ9708" s="33" t="s">
        <v>413</v>
      </c>
      <c r="AK9708" s="36">
        <v>41.96</v>
      </c>
      <c r="AL9708" s="36">
        <v>125.11</v>
      </c>
      <c r="AM9708" s="33">
        <v>513</v>
      </c>
      <c r="AN9708" s="37"/>
      <c r="AO9708" s="33">
        <v>1</v>
      </c>
      <c r="AP9708" s="33"/>
      <c r="AQ9708">
        <v>80426</v>
      </c>
      <c r="AR9708" s="33" t="s">
        <v>1868</v>
      </c>
    </row>
    <row r="9709" spans="1:44" x14ac:dyDescent="0.25">
      <c r="A9709" s="33">
        <v>11600</v>
      </c>
      <c r="B9709" s="33" t="s">
        <v>994</v>
      </c>
      <c r="C9709" s="33">
        <v>102</v>
      </c>
      <c r="D9709" s="33" t="s">
        <v>863</v>
      </c>
      <c r="E9709" s="33"/>
      <c r="F9709" s="33" t="s">
        <v>864</v>
      </c>
      <c r="G9709" s="34">
        <v>7</v>
      </c>
      <c r="H9709" s="33">
        <v>63</v>
      </c>
      <c r="I9709" s="33">
        <v>17.649999999999999</v>
      </c>
      <c r="J9709" s="33">
        <v>19.55</v>
      </c>
      <c r="K9709" s="37">
        <v>917</v>
      </c>
      <c r="L9709" s="35">
        <v>0.68694925373134319</v>
      </c>
      <c r="M9709" s="33"/>
      <c r="N9709" s="33">
        <v>230.12799999999999</v>
      </c>
      <c r="O9709" s="33">
        <v>88.453999999999994</v>
      </c>
      <c r="P9709" s="33"/>
      <c r="Q9709" s="33">
        <v>10.956</v>
      </c>
      <c r="R9709" s="33">
        <v>7.0229999999999997</v>
      </c>
      <c r="S9709" s="33"/>
      <c r="T9709" s="33"/>
      <c r="U9709" s="33"/>
      <c r="V9709" s="33"/>
      <c r="W9709" s="33"/>
      <c r="Y9709" s="33"/>
      <c r="Z9709" s="33"/>
      <c r="AA9709" s="33"/>
      <c r="AB9709" s="33"/>
      <c r="AC9709" s="33"/>
      <c r="AD9709" s="33"/>
      <c r="AE9709" s="33"/>
      <c r="AF9709" s="33">
        <v>0</v>
      </c>
      <c r="AG9709" s="33"/>
      <c r="AH9709" s="33"/>
      <c r="AI9709" s="33">
        <v>12.75</v>
      </c>
      <c r="AJ9709" s="33" t="s">
        <v>413</v>
      </c>
      <c r="AK9709" s="36">
        <v>38.450000000000003</v>
      </c>
      <c r="AL9709" s="36">
        <v>99.9</v>
      </c>
      <c r="AM9709" s="33">
        <v>2850</v>
      </c>
      <c r="AN9709" s="37"/>
      <c r="AP9709" s="33"/>
      <c r="AQ9709">
        <v>81015</v>
      </c>
      <c r="AR9709" s="33" t="s">
        <v>1869</v>
      </c>
    </row>
    <row r="9710" spans="1:44" x14ac:dyDescent="0.25">
      <c r="A9710" s="33">
        <v>11601</v>
      </c>
      <c r="B9710" s="33" t="s">
        <v>994</v>
      </c>
      <c r="C9710" s="33">
        <v>102</v>
      </c>
      <c r="D9710" s="33" t="s">
        <v>863</v>
      </c>
      <c r="E9710" s="33"/>
      <c r="F9710" s="33" t="s">
        <v>864</v>
      </c>
      <c r="G9710" s="34">
        <v>9</v>
      </c>
      <c r="H9710" s="33">
        <v>127</v>
      </c>
      <c r="I9710" s="33">
        <v>18.03</v>
      </c>
      <c r="J9710" s="33">
        <v>19.45</v>
      </c>
      <c r="K9710" s="37">
        <v>1182</v>
      </c>
      <c r="L9710" s="35">
        <v>0.97368526918556708</v>
      </c>
      <c r="M9710" s="33"/>
      <c r="N9710" s="33">
        <v>299.92700000000002</v>
      </c>
      <c r="O9710" s="33">
        <v>89.808999999999997</v>
      </c>
      <c r="P9710" s="33"/>
      <c r="Q9710" s="33">
        <v>26.587000000000003</v>
      </c>
      <c r="R9710" s="33">
        <v>11.506</v>
      </c>
      <c r="S9710" s="33"/>
      <c r="T9710" s="33"/>
      <c r="U9710" s="33"/>
      <c r="V9710" s="33"/>
      <c r="W9710" s="33"/>
      <c r="Y9710" s="33"/>
      <c r="Z9710" s="33"/>
      <c r="AA9710" s="33"/>
      <c r="AB9710" s="33"/>
      <c r="AC9710" s="33"/>
      <c r="AD9710" s="33"/>
      <c r="AE9710" s="33"/>
      <c r="AF9710" s="33">
        <v>0</v>
      </c>
      <c r="AG9710" s="33"/>
      <c r="AH9710" s="33"/>
      <c r="AI9710" s="33">
        <v>12.75</v>
      </c>
      <c r="AJ9710" s="33" t="s">
        <v>413</v>
      </c>
      <c r="AK9710" s="36">
        <v>38.450000000000003</v>
      </c>
      <c r="AL9710" s="36">
        <v>99.9</v>
      </c>
      <c r="AM9710" s="33">
        <v>2850</v>
      </c>
      <c r="AN9710" s="37"/>
      <c r="AP9710" s="33"/>
      <c r="AQ9710">
        <v>81015</v>
      </c>
      <c r="AR9710" s="33" t="s">
        <v>1869</v>
      </c>
    </row>
    <row r="9711" spans="1:44" x14ac:dyDescent="0.25">
      <c r="A9711" s="33">
        <v>11602</v>
      </c>
      <c r="B9711" s="33" t="s">
        <v>994</v>
      </c>
      <c r="C9711" s="33">
        <v>102</v>
      </c>
      <c r="D9711" s="33" t="s">
        <v>863</v>
      </c>
      <c r="E9711" s="33"/>
      <c r="F9711" s="33" t="s">
        <v>864</v>
      </c>
      <c r="G9711" s="34">
        <v>8</v>
      </c>
      <c r="H9711" s="33">
        <v>152</v>
      </c>
      <c r="I9711" s="33">
        <v>23.37</v>
      </c>
      <c r="J9711" s="33">
        <v>26.43</v>
      </c>
      <c r="K9711" s="37">
        <v>657</v>
      </c>
      <c r="L9711" s="35">
        <v>0.83854740917117099</v>
      </c>
      <c r="M9711" s="33"/>
      <c r="N9711" s="33">
        <v>399.00799999999998</v>
      </c>
      <c r="O9711" s="33">
        <v>153.77099999999999</v>
      </c>
      <c r="P9711" s="33"/>
      <c r="Q9711" s="33">
        <v>27.643000000000001</v>
      </c>
      <c r="R9711" s="33">
        <v>14.159000000000001</v>
      </c>
      <c r="S9711" s="33"/>
      <c r="T9711" s="33"/>
      <c r="U9711" s="33"/>
      <c r="V9711" s="33"/>
      <c r="W9711" s="33"/>
      <c r="Y9711" s="33"/>
      <c r="Z9711" s="33"/>
      <c r="AA9711" s="33"/>
      <c r="AB9711" s="33"/>
      <c r="AC9711" s="33"/>
      <c r="AD9711" s="33"/>
      <c r="AE9711" s="33"/>
      <c r="AF9711" s="33">
        <v>0</v>
      </c>
      <c r="AG9711" s="33"/>
      <c r="AH9711" s="33"/>
      <c r="AI9711" s="33">
        <v>12.75</v>
      </c>
      <c r="AJ9711" s="33" t="s">
        <v>413</v>
      </c>
      <c r="AK9711" s="36">
        <v>38.450000000000003</v>
      </c>
      <c r="AL9711" s="36">
        <v>99.9</v>
      </c>
      <c r="AM9711" s="33">
        <v>2850</v>
      </c>
      <c r="AN9711" s="37"/>
      <c r="AP9711" s="33"/>
      <c r="AQ9711">
        <v>81015</v>
      </c>
      <c r="AR9711" s="33" t="s">
        <v>1869</v>
      </c>
    </row>
    <row r="9712" spans="1:44" x14ac:dyDescent="0.25">
      <c r="A9712" s="33">
        <v>11603</v>
      </c>
      <c r="B9712" s="33" t="s">
        <v>995</v>
      </c>
      <c r="C9712" s="33">
        <v>180</v>
      </c>
      <c r="D9712" s="33"/>
      <c r="E9712" s="33"/>
      <c r="F9712" s="33" t="s">
        <v>864</v>
      </c>
      <c r="G9712" s="34"/>
      <c r="H9712" s="33">
        <v>230</v>
      </c>
      <c r="I9712" s="33">
        <v>10.48</v>
      </c>
      <c r="J9712" s="33">
        <v>31.44</v>
      </c>
      <c r="K9712" s="37">
        <v>667</v>
      </c>
      <c r="L9712" s="35"/>
      <c r="M9712" s="33"/>
      <c r="N9712" s="33">
        <v>299.73899999999998</v>
      </c>
      <c r="O9712" s="33">
        <v>99.177000000000007</v>
      </c>
      <c r="P9712" s="33"/>
      <c r="Q9712" s="33">
        <v>22.945999999999998</v>
      </c>
      <c r="R9712" s="33">
        <v>10.253</v>
      </c>
      <c r="S9712" s="33"/>
      <c r="T9712" s="33"/>
      <c r="U9712" s="33"/>
      <c r="V9712" s="33"/>
      <c r="W9712" s="33"/>
      <c r="Y9712" s="33">
        <v>3.9319999999999999</v>
      </c>
      <c r="Z9712" s="33">
        <v>2.59</v>
      </c>
      <c r="AA9712" s="33">
        <v>3.9319999999999999</v>
      </c>
      <c r="AB9712" s="33"/>
      <c r="AC9712" s="33">
        <v>0.81499999999999995</v>
      </c>
      <c r="AD9712" s="33"/>
      <c r="AE9712" s="33"/>
      <c r="AF9712" s="33">
        <v>0</v>
      </c>
      <c r="AG9712" s="33"/>
      <c r="AH9712" s="33"/>
      <c r="AI9712" s="33">
        <v>4.1100000000000003</v>
      </c>
      <c r="AJ9712" s="33" t="s">
        <v>413</v>
      </c>
      <c r="AK9712" s="36">
        <v>38.450000000000003</v>
      </c>
      <c r="AL9712" s="36">
        <v>99.9</v>
      </c>
      <c r="AM9712" s="33">
        <v>2850</v>
      </c>
      <c r="AN9712" s="37"/>
      <c r="AP9712" s="33"/>
      <c r="AQ9712">
        <v>81015</v>
      </c>
      <c r="AR9712" s="33" t="s">
        <v>1869</v>
      </c>
    </row>
    <row r="9713" spans="1:44" x14ac:dyDescent="0.25">
      <c r="A9713" s="33">
        <v>11604</v>
      </c>
      <c r="B9713" s="33" t="s">
        <v>1103</v>
      </c>
      <c r="C9713" s="33">
        <v>180</v>
      </c>
      <c r="D9713" s="33"/>
      <c r="E9713" s="33"/>
      <c r="F9713" s="33" t="s">
        <v>864</v>
      </c>
      <c r="G9713" s="34"/>
      <c r="H9713" s="33">
        <v>42</v>
      </c>
      <c r="I9713" s="33">
        <v>11</v>
      </c>
      <c r="J9713" s="33">
        <v>15.8</v>
      </c>
      <c r="K9713" s="37">
        <v>1320</v>
      </c>
      <c r="L9713" s="35"/>
      <c r="M9713" s="33"/>
      <c r="N9713" s="33">
        <v>174.089</v>
      </c>
      <c r="O9713" s="33">
        <v>81.662999999999997</v>
      </c>
      <c r="P9713" s="33">
        <v>18.654</v>
      </c>
      <c r="Q9713" s="33">
        <v>25.102000000000004</v>
      </c>
      <c r="R9713" s="33">
        <v>9.26</v>
      </c>
      <c r="S9713" s="33"/>
      <c r="T9713" s="33"/>
      <c r="U9713" s="33"/>
      <c r="V9713" s="33"/>
      <c r="W9713" s="33"/>
      <c r="Y9713" s="33"/>
      <c r="Z9713" s="33"/>
      <c r="AA9713" s="33"/>
      <c r="AB9713" s="33"/>
      <c r="AC9713" s="33"/>
      <c r="AD9713" s="33"/>
      <c r="AE9713" s="33"/>
      <c r="AF9713" s="33"/>
      <c r="AG9713" s="33"/>
      <c r="AH9713" s="33"/>
      <c r="AI9713" s="33"/>
      <c r="AJ9713" s="33" t="s">
        <v>413</v>
      </c>
      <c r="AK9713" s="36">
        <v>30.95</v>
      </c>
      <c r="AL9713" s="36">
        <v>112.05</v>
      </c>
      <c r="AM9713" s="33">
        <v>151</v>
      </c>
      <c r="AN9713" s="37"/>
      <c r="AO9713" s="33">
        <v>1</v>
      </c>
      <c r="AP9713" s="33"/>
      <c r="AQ9713">
        <v>80417</v>
      </c>
      <c r="AR9713" s="33" t="s">
        <v>1870</v>
      </c>
    </row>
    <row r="9714" spans="1:44" x14ac:dyDescent="0.25">
      <c r="A9714" s="33">
        <v>11605</v>
      </c>
      <c r="B9714" s="33" t="s">
        <v>477</v>
      </c>
      <c r="C9714" s="33">
        <v>101</v>
      </c>
      <c r="D9714" s="33" t="s">
        <v>851</v>
      </c>
      <c r="E9714" s="33"/>
      <c r="F9714" s="33" t="s">
        <v>864</v>
      </c>
      <c r="G9714" s="34">
        <v>9</v>
      </c>
      <c r="H9714" s="33">
        <v>48</v>
      </c>
      <c r="I9714" s="33">
        <v>10.9</v>
      </c>
      <c r="J9714" s="33">
        <v>18.399999999999999</v>
      </c>
      <c r="K9714" s="37">
        <v>875</v>
      </c>
      <c r="L9714" s="35">
        <v>0.87690973636892</v>
      </c>
      <c r="M9714" s="33"/>
      <c r="N9714" s="33">
        <v>126.803</v>
      </c>
      <c r="O9714" s="33">
        <v>39.130000000000003</v>
      </c>
      <c r="P9714" s="33">
        <v>4.0430000000000001</v>
      </c>
      <c r="Q9714" s="33">
        <v>9.5640000000000001</v>
      </c>
      <c r="R9714" s="33">
        <v>2.66</v>
      </c>
      <c r="S9714" s="33"/>
      <c r="T9714" s="33"/>
      <c r="U9714" s="33"/>
      <c r="V9714" s="33"/>
      <c r="W9714" s="33"/>
      <c r="Y9714" s="33"/>
      <c r="Z9714" s="33"/>
      <c r="AA9714" s="33"/>
      <c r="AB9714" s="33"/>
      <c r="AC9714" s="33"/>
      <c r="AD9714" s="33"/>
      <c r="AE9714" s="33"/>
      <c r="AF9714" s="33"/>
      <c r="AG9714" s="33"/>
      <c r="AH9714" s="33"/>
      <c r="AI9714" s="33"/>
      <c r="AJ9714" s="33" t="s">
        <v>413</v>
      </c>
      <c r="AK9714" s="36">
        <v>42.27</v>
      </c>
      <c r="AL9714" s="36">
        <v>129.15</v>
      </c>
      <c r="AM9714" s="33">
        <v>680</v>
      </c>
      <c r="AN9714" s="37"/>
      <c r="AO9714" s="33">
        <v>1</v>
      </c>
      <c r="AP9714" s="33"/>
      <c r="AQ9714">
        <v>80426</v>
      </c>
      <c r="AR9714" s="33" t="s">
        <v>1871</v>
      </c>
    </row>
    <row r="9715" spans="1:44" x14ac:dyDescent="0.25">
      <c r="A9715" s="33">
        <v>11606</v>
      </c>
      <c r="B9715" s="33" t="s">
        <v>477</v>
      </c>
      <c r="C9715" s="33">
        <v>101</v>
      </c>
      <c r="D9715" s="33" t="s">
        <v>851</v>
      </c>
      <c r="E9715" s="33"/>
      <c r="F9715" s="33" t="s">
        <v>864</v>
      </c>
      <c r="G9715" s="34">
        <v>9</v>
      </c>
      <c r="H9715" s="33">
        <v>55</v>
      </c>
      <c r="I9715" s="33">
        <v>11.3</v>
      </c>
      <c r="J9715" s="33">
        <v>15.6</v>
      </c>
      <c r="K9715" s="37">
        <v>1325</v>
      </c>
      <c r="L9715" s="35">
        <v>0.94227411199214284</v>
      </c>
      <c r="M9715" s="33"/>
      <c r="N9715" s="33">
        <v>143.08799999999999</v>
      </c>
      <c r="O9715" s="33">
        <v>63.481000000000002</v>
      </c>
      <c r="P9715" s="33">
        <v>7.4329999999999998</v>
      </c>
      <c r="Q9715" s="33">
        <v>15.184999999999999</v>
      </c>
      <c r="R9715" s="33">
        <v>5.4720000000000004</v>
      </c>
      <c r="S9715" s="33"/>
      <c r="T9715" s="33"/>
      <c r="U9715" s="33"/>
      <c r="V9715" s="33"/>
      <c r="W9715" s="33"/>
      <c r="Y9715" s="33"/>
      <c r="Z9715" s="33"/>
      <c r="AA9715" s="33"/>
      <c r="AB9715" s="33"/>
      <c r="AC9715" s="33"/>
      <c r="AD9715" s="33"/>
      <c r="AE9715" s="33"/>
      <c r="AF9715" s="33"/>
      <c r="AG9715" s="33"/>
      <c r="AH9715" s="33"/>
      <c r="AI9715" s="33"/>
      <c r="AJ9715" s="33" t="s">
        <v>413</v>
      </c>
      <c r="AK9715" s="36">
        <v>42.27</v>
      </c>
      <c r="AL9715" s="36">
        <v>129.15</v>
      </c>
      <c r="AM9715" s="33">
        <v>720</v>
      </c>
      <c r="AN9715" s="37"/>
      <c r="AO9715" s="33">
        <v>1</v>
      </c>
      <c r="AP9715" s="33"/>
      <c r="AQ9715">
        <v>80426</v>
      </c>
      <c r="AR9715" s="33" t="s">
        <v>1871</v>
      </c>
    </row>
    <row r="9716" spans="1:44" x14ac:dyDescent="0.25">
      <c r="A9716" s="33">
        <v>11607</v>
      </c>
      <c r="B9716" s="33" t="s">
        <v>477</v>
      </c>
      <c r="C9716" s="33">
        <v>101</v>
      </c>
      <c r="D9716" s="33" t="s">
        <v>851</v>
      </c>
      <c r="E9716" s="33"/>
      <c r="F9716" s="33" t="s">
        <v>864</v>
      </c>
      <c r="G9716" s="34">
        <v>9</v>
      </c>
      <c r="H9716" s="33">
        <v>52</v>
      </c>
      <c r="I9716" s="33">
        <v>9.6999999999999993</v>
      </c>
      <c r="J9716" s="33">
        <v>16.399999999999999</v>
      </c>
      <c r="K9716" s="37">
        <v>1165</v>
      </c>
      <c r="L9716" s="35">
        <v>0.96779838347555003</v>
      </c>
      <c r="M9716" s="33"/>
      <c r="N9716" s="33">
        <v>119.35599999999999</v>
      </c>
      <c r="O9716" s="33">
        <v>44.503</v>
      </c>
      <c r="P9716" s="33">
        <v>5.5339999999999998</v>
      </c>
      <c r="Q9716" s="33">
        <v>18.220999999999997</v>
      </c>
      <c r="R9716" s="33">
        <v>5.5570000000000004</v>
      </c>
      <c r="S9716" s="33"/>
      <c r="T9716" s="33"/>
      <c r="U9716" s="33"/>
      <c r="V9716" s="33"/>
      <c r="W9716" s="33"/>
      <c r="Y9716" s="33"/>
      <c r="Z9716" s="33"/>
      <c r="AA9716" s="33"/>
      <c r="AB9716" s="33"/>
      <c r="AC9716" s="33"/>
      <c r="AD9716" s="33"/>
      <c r="AE9716" s="33"/>
      <c r="AF9716" s="33"/>
      <c r="AG9716" s="33"/>
      <c r="AH9716" s="33"/>
      <c r="AI9716" s="33"/>
      <c r="AJ9716" s="33" t="s">
        <v>413</v>
      </c>
      <c r="AK9716" s="36">
        <v>42.27</v>
      </c>
      <c r="AL9716" s="36">
        <v>129.15</v>
      </c>
      <c r="AM9716" s="33">
        <v>600</v>
      </c>
      <c r="AN9716" s="37"/>
      <c r="AO9716" s="33">
        <v>1</v>
      </c>
      <c r="AP9716" s="33"/>
      <c r="AQ9716">
        <v>80426</v>
      </c>
      <c r="AR9716" s="33" t="s">
        <v>1871</v>
      </c>
    </row>
    <row r="9717" spans="1:44" x14ac:dyDescent="0.25">
      <c r="A9717" s="33">
        <v>11608</v>
      </c>
      <c r="B9717" s="33" t="s">
        <v>477</v>
      </c>
      <c r="C9717" s="33">
        <v>101</v>
      </c>
      <c r="D9717" s="33" t="s">
        <v>851</v>
      </c>
      <c r="E9717" s="33"/>
      <c r="F9717" s="33" t="s">
        <v>864</v>
      </c>
      <c r="G9717" s="34">
        <v>7</v>
      </c>
      <c r="H9717" s="33">
        <v>34</v>
      </c>
      <c r="I9717" s="33">
        <v>13.8</v>
      </c>
      <c r="J9717" s="33">
        <v>13.8</v>
      </c>
      <c r="K9717" s="37">
        <v>1150</v>
      </c>
      <c r="L9717" s="35">
        <v>0.57459620185950866</v>
      </c>
      <c r="M9717" s="33"/>
      <c r="N9717" s="33">
        <v>118.685</v>
      </c>
      <c r="O9717" s="33">
        <v>53.911999999999999</v>
      </c>
      <c r="P9717" s="33">
        <v>6.4059999999999997</v>
      </c>
      <c r="Q9717" s="33">
        <v>10.337999999999999</v>
      </c>
      <c r="R9717" s="33">
        <v>4.2210000000000001</v>
      </c>
      <c r="S9717" s="33"/>
      <c r="T9717" s="33"/>
      <c r="U9717" s="33"/>
      <c r="V9717" s="33"/>
      <c r="W9717" s="33"/>
      <c r="Y9717" s="33"/>
      <c r="Z9717" s="33"/>
      <c r="AA9717" s="33"/>
      <c r="AB9717" s="33"/>
      <c r="AC9717" s="33"/>
      <c r="AD9717" s="33"/>
      <c r="AE9717" s="33"/>
      <c r="AF9717" s="33"/>
      <c r="AG9717" s="33"/>
      <c r="AH9717" s="33"/>
      <c r="AI9717" s="33"/>
      <c r="AJ9717" s="33" t="s">
        <v>413</v>
      </c>
      <c r="AK9717" s="36">
        <v>42.68</v>
      </c>
      <c r="AL9717" s="36">
        <v>129.53</v>
      </c>
      <c r="AM9717" s="33">
        <v>580</v>
      </c>
      <c r="AN9717" s="37"/>
      <c r="AO9717" s="33">
        <v>1</v>
      </c>
      <c r="AP9717" s="33"/>
      <c r="AQ9717">
        <v>80426</v>
      </c>
      <c r="AR9717" s="33" t="s">
        <v>1871</v>
      </c>
    </row>
    <row r="9718" spans="1:44" x14ac:dyDescent="0.25">
      <c r="A9718" s="33">
        <v>11609</v>
      </c>
      <c r="B9718" s="33" t="s">
        <v>477</v>
      </c>
      <c r="C9718" s="33">
        <v>101</v>
      </c>
      <c r="D9718" s="33" t="s">
        <v>851</v>
      </c>
      <c r="E9718" s="33"/>
      <c r="F9718" s="33" t="s">
        <v>864</v>
      </c>
      <c r="G9718" s="34">
        <v>5</v>
      </c>
      <c r="H9718" s="33">
        <v>32</v>
      </c>
      <c r="I9718" s="33">
        <v>14.1</v>
      </c>
      <c r="J9718" s="33">
        <v>15.5</v>
      </c>
      <c r="K9718" s="37">
        <v>1315</v>
      </c>
      <c r="L9718" s="35">
        <v>0.77202317788945951</v>
      </c>
      <c r="M9718" s="33"/>
      <c r="N9718" s="33">
        <v>174.93199999999999</v>
      </c>
      <c r="O9718" s="33">
        <v>62.094000000000001</v>
      </c>
      <c r="P9718" s="33">
        <v>6.601</v>
      </c>
      <c r="Q9718" s="33">
        <v>11.216999999999999</v>
      </c>
      <c r="R9718" s="33">
        <v>3.38</v>
      </c>
      <c r="S9718" s="33"/>
      <c r="T9718" s="33"/>
      <c r="U9718" s="33"/>
      <c r="V9718" s="33"/>
      <c r="W9718" s="33"/>
      <c r="Y9718" s="33"/>
      <c r="Z9718" s="33"/>
      <c r="AA9718" s="33"/>
      <c r="AB9718" s="33"/>
      <c r="AC9718" s="33"/>
      <c r="AD9718" s="33"/>
      <c r="AE9718" s="33"/>
      <c r="AF9718" s="33"/>
      <c r="AG9718" s="33"/>
      <c r="AH9718" s="33"/>
      <c r="AI9718" s="33"/>
      <c r="AJ9718" s="33" t="s">
        <v>413</v>
      </c>
      <c r="AK9718" s="36">
        <v>42.68</v>
      </c>
      <c r="AL9718" s="36">
        <v>129.53</v>
      </c>
      <c r="AM9718" s="33">
        <v>750</v>
      </c>
      <c r="AN9718" s="37"/>
      <c r="AO9718" s="33">
        <v>1</v>
      </c>
      <c r="AP9718" s="33"/>
      <c r="AQ9718">
        <v>80426</v>
      </c>
      <c r="AR9718" s="33" t="s">
        <v>1871</v>
      </c>
    </row>
    <row r="9719" spans="1:44" x14ac:dyDescent="0.25">
      <c r="A9719" s="33">
        <v>11610</v>
      </c>
      <c r="B9719" s="33" t="s">
        <v>477</v>
      </c>
      <c r="C9719" s="33">
        <v>101</v>
      </c>
      <c r="D9719" s="33" t="s">
        <v>851</v>
      </c>
      <c r="E9719" s="33"/>
      <c r="F9719" s="33" t="s">
        <v>864</v>
      </c>
      <c r="G9719" s="34">
        <v>7</v>
      </c>
      <c r="H9719" s="33">
        <v>43</v>
      </c>
      <c r="I9719" s="33">
        <v>13.6</v>
      </c>
      <c r="J9719" s="33">
        <v>22</v>
      </c>
      <c r="K9719" s="37">
        <v>460</v>
      </c>
      <c r="L9719" s="35">
        <v>0.58792354777583267</v>
      </c>
      <c r="M9719" s="33"/>
      <c r="N9719" s="33">
        <v>118.90600000000001</v>
      </c>
      <c r="O9719" s="33">
        <v>43.13</v>
      </c>
      <c r="P9719" s="33">
        <v>4.9859999999999998</v>
      </c>
      <c r="Q9719" s="33">
        <v>9.9639999999999986</v>
      </c>
      <c r="R9719" s="33">
        <v>4.319</v>
      </c>
      <c r="S9719" s="33"/>
      <c r="T9719" s="33"/>
      <c r="U9719" s="33"/>
      <c r="V9719" s="33"/>
      <c r="W9719" s="33"/>
      <c r="Y9719" s="33"/>
      <c r="Z9719" s="33"/>
      <c r="AA9719" s="33"/>
      <c r="AB9719" s="33"/>
      <c r="AC9719" s="33"/>
      <c r="AD9719" s="33"/>
      <c r="AE9719" s="33"/>
      <c r="AF9719" s="33"/>
      <c r="AG9719" s="33"/>
      <c r="AH9719" s="33"/>
      <c r="AI9719" s="33"/>
      <c r="AJ9719" s="33" t="s">
        <v>413</v>
      </c>
      <c r="AK9719" s="36">
        <v>42.68</v>
      </c>
      <c r="AL9719" s="36">
        <v>129.33000000000001</v>
      </c>
      <c r="AM9719" s="33">
        <v>520</v>
      </c>
      <c r="AN9719" s="37"/>
      <c r="AO9719" s="33">
        <v>1</v>
      </c>
      <c r="AP9719" s="33"/>
      <c r="AQ9719">
        <v>80426</v>
      </c>
      <c r="AR9719" s="33" t="s">
        <v>1871</v>
      </c>
    </row>
    <row r="9720" spans="1:44" x14ac:dyDescent="0.25">
      <c r="A9720" s="33">
        <v>11611</v>
      </c>
      <c r="B9720" s="33" t="s">
        <v>477</v>
      </c>
      <c r="C9720" s="33">
        <v>101</v>
      </c>
      <c r="D9720" s="33" t="s">
        <v>851</v>
      </c>
      <c r="E9720" s="33"/>
      <c r="F9720" s="33" t="s">
        <v>864</v>
      </c>
      <c r="G9720" s="34">
        <v>7</v>
      </c>
      <c r="H9720" s="33">
        <v>34</v>
      </c>
      <c r="I9720" s="33">
        <v>12.7</v>
      </c>
      <c r="J9720" s="33">
        <v>18.3</v>
      </c>
      <c r="K9720" s="37">
        <v>855</v>
      </c>
      <c r="L9720" s="35">
        <v>0.79239771146356275</v>
      </c>
      <c r="M9720" s="33"/>
      <c r="N9720" s="33">
        <v>142.80099999999999</v>
      </c>
      <c r="O9720" s="33">
        <v>46.965000000000003</v>
      </c>
      <c r="P9720" s="33">
        <v>3.7450000000000001</v>
      </c>
      <c r="Q9720" s="33">
        <v>11.619</v>
      </c>
      <c r="R9720" s="33">
        <v>6.2590000000000003</v>
      </c>
      <c r="S9720" s="33"/>
      <c r="T9720" s="33"/>
      <c r="U9720" s="33"/>
      <c r="V9720" s="33"/>
      <c r="W9720" s="33"/>
      <c r="Y9720" s="33"/>
      <c r="Z9720" s="33"/>
      <c r="AA9720" s="33"/>
      <c r="AB9720" s="33"/>
      <c r="AC9720" s="33"/>
      <c r="AD9720" s="33"/>
      <c r="AE9720" s="33"/>
      <c r="AF9720" s="33"/>
      <c r="AG9720" s="33"/>
      <c r="AH9720" s="33"/>
      <c r="AI9720" s="33"/>
      <c r="AJ9720" s="33" t="s">
        <v>413</v>
      </c>
      <c r="AK9720" s="36">
        <v>42.68</v>
      </c>
      <c r="AL9720" s="36">
        <v>129.33000000000001</v>
      </c>
      <c r="AM9720" s="33">
        <v>450</v>
      </c>
      <c r="AN9720" s="37"/>
      <c r="AO9720" s="33">
        <v>1</v>
      </c>
      <c r="AP9720" s="33"/>
      <c r="AQ9720">
        <v>80426</v>
      </c>
      <c r="AR9720" s="33" t="s">
        <v>1871</v>
      </c>
    </row>
    <row r="9721" spans="1:44" x14ac:dyDescent="0.25">
      <c r="A9721" s="33">
        <v>11612</v>
      </c>
      <c r="B9721" s="33" t="s">
        <v>985</v>
      </c>
      <c r="C9721" s="33">
        <v>104</v>
      </c>
      <c r="D9721" s="33" t="s">
        <v>145</v>
      </c>
      <c r="E9721" s="33"/>
      <c r="F9721" s="33" t="s">
        <v>859</v>
      </c>
      <c r="G9721" s="34"/>
      <c r="H9721" s="33">
        <v>25</v>
      </c>
      <c r="I9721" s="33"/>
      <c r="J9721" s="33"/>
      <c r="K9721" s="37"/>
      <c r="L9721" s="35"/>
      <c r="M9721" s="33"/>
      <c r="N9721" s="33"/>
      <c r="O9721" s="33">
        <v>108.01</v>
      </c>
      <c r="P9721" s="33"/>
      <c r="Q9721" s="33"/>
      <c r="R9721" s="33"/>
      <c r="S9721" s="33"/>
      <c r="T9721" s="33"/>
      <c r="U9721" s="33"/>
      <c r="V9721" s="33"/>
      <c r="W9721" s="33"/>
      <c r="Y9721" s="33"/>
      <c r="Z9721" s="33"/>
      <c r="AA9721" s="33"/>
      <c r="AB9721" s="33"/>
      <c r="AC9721" s="33"/>
      <c r="AD9721" s="33"/>
      <c r="AE9721" s="33"/>
      <c r="AF9721" s="33"/>
      <c r="AG9721" s="33"/>
      <c r="AH9721" s="33"/>
      <c r="AI9721" s="33"/>
      <c r="AJ9721" s="33" t="s">
        <v>413</v>
      </c>
      <c r="AK9721" s="36">
        <v>40.880000000000003</v>
      </c>
      <c r="AL9721" s="36">
        <v>123.91</v>
      </c>
      <c r="AM9721" s="33">
        <v>350</v>
      </c>
      <c r="AN9721" s="37"/>
      <c r="AO9721" s="33">
        <v>1</v>
      </c>
      <c r="AP9721" s="33"/>
      <c r="AQ9721">
        <v>80426</v>
      </c>
      <c r="AR9721" s="33" t="s">
        <v>1872</v>
      </c>
    </row>
    <row r="9722" spans="1:44" x14ac:dyDescent="0.25">
      <c r="A9722" s="33">
        <v>11613</v>
      </c>
      <c r="B9722" s="33" t="s">
        <v>985</v>
      </c>
      <c r="C9722" s="33">
        <v>104</v>
      </c>
      <c r="D9722" s="33" t="s">
        <v>145</v>
      </c>
      <c r="E9722" s="33"/>
      <c r="F9722" s="33" t="s">
        <v>859</v>
      </c>
      <c r="G9722" s="34"/>
      <c r="H9722" s="33">
        <v>25</v>
      </c>
      <c r="I9722" s="33"/>
      <c r="J9722" s="33"/>
      <c r="K9722" s="37"/>
      <c r="L9722" s="35"/>
      <c r="M9722" s="33"/>
      <c r="N9722" s="33"/>
      <c r="O9722" s="33">
        <v>49.04</v>
      </c>
      <c r="P9722" s="33"/>
      <c r="Q9722" s="33"/>
      <c r="R9722" s="33"/>
      <c r="S9722" s="33"/>
      <c r="T9722" s="33"/>
      <c r="U9722" s="33"/>
      <c r="V9722" s="33"/>
      <c r="W9722" s="33"/>
      <c r="Y9722" s="33"/>
      <c r="Z9722" s="33"/>
      <c r="AA9722" s="33"/>
      <c r="AB9722" s="33"/>
      <c r="AC9722" s="33"/>
      <c r="AD9722" s="33"/>
      <c r="AE9722" s="33"/>
      <c r="AF9722" s="33"/>
      <c r="AG9722" s="33"/>
      <c r="AH9722" s="33"/>
      <c r="AI9722" s="33"/>
      <c r="AJ9722" s="33" t="s">
        <v>413</v>
      </c>
      <c r="AK9722" s="36">
        <v>41.78</v>
      </c>
      <c r="AL9722" s="36">
        <v>120.29</v>
      </c>
      <c r="AM9722" s="33">
        <v>650</v>
      </c>
      <c r="AN9722" s="37"/>
      <c r="AO9722" s="33">
        <v>1</v>
      </c>
      <c r="AP9722" s="33"/>
      <c r="AQ9722">
        <v>80411</v>
      </c>
      <c r="AR9722" s="33" t="s">
        <v>1872</v>
      </c>
    </row>
    <row r="9723" spans="1:44" x14ac:dyDescent="0.25">
      <c r="A9723" s="33">
        <v>11614</v>
      </c>
      <c r="B9723" s="33" t="s">
        <v>985</v>
      </c>
      <c r="C9723" s="33">
        <v>104</v>
      </c>
      <c r="D9723" s="33" t="s">
        <v>145</v>
      </c>
      <c r="E9723" s="33"/>
      <c r="F9723" s="33" t="s">
        <v>859</v>
      </c>
      <c r="G9723" s="34"/>
      <c r="H9723" s="33">
        <v>18</v>
      </c>
      <c r="I9723" s="33"/>
      <c r="J9723" s="33"/>
      <c r="K9723" s="37"/>
      <c r="L9723" s="35"/>
      <c r="M9723" s="33"/>
      <c r="N9723" s="33"/>
      <c r="O9723" s="33">
        <v>36.340000000000003</v>
      </c>
      <c r="P9723" s="33"/>
      <c r="Q9723" s="33"/>
      <c r="R9723" s="33"/>
      <c r="S9723" s="33"/>
      <c r="T9723" s="33"/>
      <c r="U9723" s="33"/>
      <c r="V9723" s="33"/>
      <c r="W9723" s="33"/>
      <c r="Y9723" s="33"/>
      <c r="Z9723" s="33"/>
      <c r="AA9723" s="33"/>
      <c r="AB9723" s="33"/>
      <c r="AC9723" s="33"/>
      <c r="AD9723" s="33"/>
      <c r="AE9723" s="33"/>
      <c r="AF9723" s="33"/>
      <c r="AG9723" s="33"/>
      <c r="AH9723" s="33"/>
      <c r="AI9723" s="33"/>
      <c r="AJ9723" s="33" t="s">
        <v>413</v>
      </c>
      <c r="AK9723" s="36">
        <v>40.11</v>
      </c>
      <c r="AL9723" s="36">
        <v>124.33</v>
      </c>
      <c r="AM9723" s="33">
        <v>350</v>
      </c>
      <c r="AN9723" s="37"/>
      <c r="AO9723" s="33">
        <v>1</v>
      </c>
      <c r="AP9723" s="33"/>
      <c r="AQ9723">
        <v>80430</v>
      </c>
      <c r="AR9723" s="33" t="s">
        <v>1872</v>
      </c>
    </row>
    <row r="9724" spans="1:44" x14ac:dyDescent="0.25">
      <c r="A9724" s="33">
        <v>11615</v>
      </c>
      <c r="B9724" s="33" t="s">
        <v>985</v>
      </c>
      <c r="C9724" s="33">
        <v>104</v>
      </c>
      <c r="D9724" s="33" t="s">
        <v>145</v>
      </c>
      <c r="E9724" s="33"/>
      <c r="F9724" s="33" t="s">
        <v>859</v>
      </c>
      <c r="G9724" s="34"/>
      <c r="H9724" s="33">
        <v>18</v>
      </c>
      <c r="I9724" s="33"/>
      <c r="J9724" s="33"/>
      <c r="K9724" s="37"/>
      <c r="L9724" s="35"/>
      <c r="M9724" s="33"/>
      <c r="N9724" s="33"/>
      <c r="O9724" s="33">
        <v>52.78</v>
      </c>
      <c r="P9724" s="33"/>
      <c r="Q9724" s="33"/>
      <c r="R9724" s="33"/>
      <c r="S9724" s="33"/>
      <c r="T9724" s="33"/>
      <c r="U9724" s="33"/>
      <c r="V9724" s="33"/>
      <c r="W9724" s="33"/>
      <c r="Y9724" s="33"/>
      <c r="Z9724" s="33"/>
      <c r="AA9724" s="33"/>
      <c r="AB9724" s="33"/>
      <c r="AC9724" s="33"/>
      <c r="AD9724" s="33"/>
      <c r="AE9724" s="33"/>
      <c r="AF9724" s="33"/>
      <c r="AG9724" s="33"/>
      <c r="AH9724" s="33"/>
      <c r="AI9724" s="33"/>
      <c r="AJ9724" s="33" t="s">
        <v>413</v>
      </c>
      <c r="AK9724" s="36">
        <v>40.58</v>
      </c>
      <c r="AL9724" s="36">
        <v>124.24</v>
      </c>
      <c r="AM9724" s="33">
        <v>400</v>
      </c>
      <c r="AN9724" s="37"/>
      <c r="AO9724" s="33">
        <v>1</v>
      </c>
      <c r="AP9724" s="33"/>
      <c r="AQ9724">
        <v>80426</v>
      </c>
      <c r="AR9724" s="33" t="s">
        <v>1872</v>
      </c>
    </row>
    <row r="9725" spans="1:44" x14ac:dyDescent="0.25">
      <c r="A9725" s="33">
        <v>11616</v>
      </c>
      <c r="B9725" s="33" t="s">
        <v>985</v>
      </c>
      <c r="C9725" s="33">
        <v>104</v>
      </c>
      <c r="D9725" s="33" t="s">
        <v>145</v>
      </c>
      <c r="E9725" s="33"/>
      <c r="F9725" s="33" t="s">
        <v>859</v>
      </c>
      <c r="G9725" s="34"/>
      <c r="H9725" s="33">
        <v>18</v>
      </c>
      <c r="I9725" s="33"/>
      <c r="J9725" s="33"/>
      <c r="K9725" s="37"/>
      <c r="L9725" s="35"/>
      <c r="M9725" s="33"/>
      <c r="N9725" s="33"/>
      <c r="O9725" s="33">
        <v>56.59</v>
      </c>
      <c r="P9725" s="33"/>
      <c r="Q9725" s="33"/>
      <c r="R9725" s="33"/>
      <c r="S9725" s="33"/>
      <c r="T9725" s="33"/>
      <c r="U9725" s="33"/>
      <c r="V9725" s="33"/>
      <c r="W9725" s="33"/>
      <c r="Y9725" s="33"/>
      <c r="Z9725" s="33"/>
      <c r="AA9725" s="33"/>
      <c r="AB9725" s="33"/>
      <c r="AC9725" s="33"/>
      <c r="AD9725" s="33"/>
      <c r="AE9725" s="33"/>
      <c r="AF9725" s="33"/>
      <c r="AG9725" s="33"/>
      <c r="AH9725" s="33"/>
      <c r="AI9725" s="33"/>
      <c r="AJ9725" s="33" t="s">
        <v>413</v>
      </c>
      <c r="AK9725" s="36">
        <v>40.89</v>
      </c>
      <c r="AL9725" s="36">
        <v>124.78</v>
      </c>
      <c r="AM9725" s="33">
        <v>400</v>
      </c>
      <c r="AN9725" s="37"/>
      <c r="AO9725" s="33">
        <v>1</v>
      </c>
      <c r="AP9725" s="33"/>
      <c r="AQ9725">
        <v>80426</v>
      </c>
      <c r="AR9725" s="33" t="s">
        <v>1872</v>
      </c>
    </row>
    <row r="9726" spans="1:44" x14ac:dyDescent="0.25">
      <c r="A9726" s="33">
        <v>11617</v>
      </c>
      <c r="B9726" s="33" t="s">
        <v>985</v>
      </c>
      <c r="C9726" s="33">
        <v>104</v>
      </c>
      <c r="D9726" s="33" t="s">
        <v>145</v>
      </c>
      <c r="E9726" s="33"/>
      <c r="F9726" s="33" t="s">
        <v>859</v>
      </c>
      <c r="G9726" s="34"/>
      <c r="H9726" s="33">
        <v>25</v>
      </c>
      <c r="I9726" s="33"/>
      <c r="J9726" s="33"/>
      <c r="K9726" s="37"/>
      <c r="L9726" s="35"/>
      <c r="M9726" s="33"/>
      <c r="N9726" s="33"/>
      <c r="O9726" s="33">
        <v>110.95</v>
      </c>
      <c r="P9726" s="33"/>
      <c r="Q9726" s="33"/>
      <c r="R9726" s="33"/>
      <c r="S9726" s="33"/>
      <c r="T9726" s="33"/>
      <c r="U9726" s="33"/>
      <c r="V9726" s="33"/>
      <c r="W9726" s="33"/>
      <c r="Y9726" s="33"/>
      <c r="Z9726" s="33"/>
      <c r="AA9726" s="33"/>
      <c r="AB9726" s="33"/>
      <c r="AC9726" s="33"/>
      <c r="AD9726" s="33"/>
      <c r="AE9726" s="33"/>
      <c r="AF9726" s="33"/>
      <c r="AG9726" s="33"/>
      <c r="AH9726" s="33"/>
      <c r="AI9726" s="33"/>
      <c r="AJ9726" s="33" t="s">
        <v>413</v>
      </c>
      <c r="AK9726" s="36">
        <v>41.96</v>
      </c>
      <c r="AL9726" s="36">
        <v>125.11</v>
      </c>
      <c r="AM9726" s="33">
        <v>650</v>
      </c>
      <c r="AN9726" s="37"/>
      <c r="AO9726" s="33">
        <v>1</v>
      </c>
      <c r="AP9726" s="33"/>
      <c r="AQ9726">
        <v>80426</v>
      </c>
      <c r="AR9726" s="33" t="s">
        <v>1872</v>
      </c>
    </row>
    <row r="9727" spans="1:44" x14ac:dyDescent="0.25">
      <c r="A9727" s="33">
        <v>11618</v>
      </c>
      <c r="B9727" s="33" t="s">
        <v>985</v>
      </c>
      <c r="C9727" s="33">
        <v>104</v>
      </c>
      <c r="D9727" s="33" t="s">
        <v>145</v>
      </c>
      <c r="E9727" s="33"/>
      <c r="F9727" s="33" t="s">
        <v>859</v>
      </c>
      <c r="G9727" s="34"/>
      <c r="H9727" s="33">
        <v>12</v>
      </c>
      <c r="I9727" s="33"/>
      <c r="J9727" s="33"/>
      <c r="K9727" s="37"/>
      <c r="L9727" s="35"/>
      <c r="M9727" s="33"/>
      <c r="N9727" s="33"/>
      <c r="O9727" s="33">
        <v>29.08</v>
      </c>
      <c r="P9727" s="33"/>
      <c r="Q9727" s="33"/>
      <c r="R9727" s="33"/>
      <c r="S9727" s="33"/>
      <c r="T9727" s="33"/>
      <c r="U9727" s="33"/>
      <c r="V9727" s="33"/>
      <c r="W9727" s="33"/>
      <c r="Y9727" s="33"/>
      <c r="Z9727" s="33"/>
      <c r="AA9727" s="33"/>
      <c r="AB9727" s="33"/>
      <c r="AC9727" s="33"/>
      <c r="AD9727" s="33"/>
      <c r="AE9727" s="33"/>
      <c r="AF9727" s="33"/>
      <c r="AG9727" s="33"/>
      <c r="AH9727" s="33"/>
      <c r="AI9727" s="33"/>
      <c r="AJ9727" s="33" t="s">
        <v>413</v>
      </c>
      <c r="AK9727" s="36">
        <v>42.03</v>
      </c>
      <c r="AL9727" s="36">
        <v>123.67</v>
      </c>
      <c r="AM9727" s="33">
        <v>200</v>
      </c>
      <c r="AN9727" s="37"/>
      <c r="AO9727" s="33">
        <v>1</v>
      </c>
      <c r="AP9727" s="33"/>
      <c r="AQ9727">
        <v>80430</v>
      </c>
      <c r="AR9727" s="33" t="s">
        <v>1872</v>
      </c>
    </row>
    <row r="9728" spans="1:44" x14ac:dyDescent="0.25">
      <c r="A9728" s="33">
        <v>11619</v>
      </c>
      <c r="B9728" s="33" t="s">
        <v>985</v>
      </c>
      <c r="C9728" s="33">
        <v>104</v>
      </c>
      <c r="D9728" s="33" t="s">
        <v>145</v>
      </c>
      <c r="E9728" s="33"/>
      <c r="F9728" s="33" t="s">
        <v>859</v>
      </c>
      <c r="G9728" s="34"/>
      <c r="H9728" s="33">
        <v>12</v>
      </c>
      <c r="I9728" s="33"/>
      <c r="J9728" s="33"/>
      <c r="K9728" s="37"/>
      <c r="L9728" s="35"/>
      <c r="M9728" s="33"/>
      <c r="N9728" s="33"/>
      <c r="O9728" s="33">
        <v>43.62</v>
      </c>
      <c r="P9728" s="33"/>
      <c r="Q9728" s="33"/>
      <c r="R9728" s="33"/>
      <c r="S9728" s="33"/>
      <c r="T9728" s="33"/>
      <c r="U9728" s="33"/>
      <c r="V9728" s="33"/>
      <c r="W9728" s="33"/>
      <c r="Y9728" s="33"/>
      <c r="Z9728" s="33"/>
      <c r="AA9728" s="33"/>
      <c r="AB9728" s="33"/>
      <c r="AC9728" s="33"/>
      <c r="AD9728" s="33"/>
      <c r="AE9728" s="33"/>
      <c r="AF9728" s="33"/>
      <c r="AG9728" s="33"/>
      <c r="AH9728" s="33"/>
      <c r="AI9728" s="33"/>
      <c r="AJ9728" s="33" t="s">
        <v>413</v>
      </c>
      <c r="AK9728" s="36">
        <v>42.53</v>
      </c>
      <c r="AL9728" s="36">
        <v>124.85</v>
      </c>
      <c r="AM9728" s="33">
        <v>400</v>
      </c>
      <c r="AN9728" s="37"/>
      <c r="AO9728" s="33">
        <v>1</v>
      </c>
      <c r="AP9728" s="33"/>
      <c r="AQ9728">
        <v>80426</v>
      </c>
      <c r="AR9728" s="33" t="s">
        <v>1872</v>
      </c>
    </row>
    <row r="9729" spans="1:44" x14ac:dyDescent="0.25">
      <c r="A9729" s="33">
        <v>11620</v>
      </c>
      <c r="B9729" s="33" t="s">
        <v>985</v>
      </c>
      <c r="C9729" s="33">
        <v>104</v>
      </c>
      <c r="D9729" s="33" t="s">
        <v>145</v>
      </c>
      <c r="E9729" s="33"/>
      <c r="F9729" s="33" t="s">
        <v>859</v>
      </c>
      <c r="G9729" s="34"/>
      <c r="H9729" s="33">
        <v>12</v>
      </c>
      <c r="I9729" s="33"/>
      <c r="J9729" s="33"/>
      <c r="K9729" s="37"/>
      <c r="L9729" s="35"/>
      <c r="M9729" s="33"/>
      <c r="N9729" s="33"/>
      <c r="O9729" s="33">
        <v>48.03</v>
      </c>
      <c r="P9729" s="33"/>
      <c r="Q9729" s="33"/>
      <c r="R9729" s="33"/>
      <c r="S9729" s="33"/>
      <c r="T9729" s="33"/>
      <c r="U9729" s="33"/>
      <c r="V9729" s="33"/>
      <c r="W9729" s="33"/>
      <c r="Y9729" s="33"/>
      <c r="Z9729" s="33"/>
      <c r="AA9729" s="33"/>
      <c r="AB9729" s="33"/>
      <c r="AC9729" s="33"/>
      <c r="AD9729" s="33"/>
      <c r="AE9729" s="33"/>
      <c r="AF9729" s="33"/>
      <c r="AG9729" s="33"/>
      <c r="AH9729" s="33"/>
      <c r="AI9729" s="33"/>
      <c r="AJ9729" s="33" t="s">
        <v>413</v>
      </c>
      <c r="AK9729" s="36">
        <v>41.67</v>
      </c>
      <c r="AL9729" s="36">
        <v>124.58</v>
      </c>
      <c r="AM9729" s="33">
        <v>350</v>
      </c>
      <c r="AN9729" s="37"/>
      <c r="AO9729" s="33">
        <v>1</v>
      </c>
      <c r="AP9729" s="33"/>
      <c r="AQ9729">
        <v>80426</v>
      </c>
      <c r="AR9729" s="33" t="s">
        <v>1872</v>
      </c>
    </row>
    <row r="9730" spans="1:44" x14ac:dyDescent="0.25">
      <c r="A9730" s="33">
        <v>11621</v>
      </c>
      <c r="B9730" s="33" t="s">
        <v>994</v>
      </c>
      <c r="C9730" s="33">
        <v>102</v>
      </c>
      <c r="D9730" s="33" t="s">
        <v>863</v>
      </c>
      <c r="E9730" s="33"/>
      <c r="F9730" s="33" t="s">
        <v>864</v>
      </c>
      <c r="G9730" s="34">
        <v>11</v>
      </c>
      <c r="H9730" s="33">
        <v>18</v>
      </c>
      <c r="I9730" s="33">
        <v>1.3</v>
      </c>
      <c r="J9730" s="33"/>
      <c r="K9730" s="37">
        <v>6750</v>
      </c>
      <c r="L9730" s="35"/>
      <c r="M9730" s="33"/>
      <c r="N9730" s="33"/>
      <c r="O9730" s="33">
        <v>1.61</v>
      </c>
      <c r="P9730" s="33"/>
      <c r="Q9730" s="33">
        <v>2.17</v>
      </c>
      <c r="R9730" s="33">
        <v>2.0099999999999998</v>
      </c>
      <c r="S9730" s="33"/>
      <c r="T9730" s="33"/>
      <c r="U9730" s="33"/>
      <c r="V9730" s="33"/>
      <c r="W9730" s="33"/>
      <c r="Y9730" s="33">
        <v>1.23</v>
      </c>
      <c r="Z9730" s="33"/>
      <c r="AA9730" s="33"/>
      <c r="AB9730" s="33"/>
      <c r="AC9730" s="33">
        <v>24.34</v>
      </c>
      <c r="AD9730" s="33"/>
      <c r="AE9730" s="33"/>
      <c r="AF9730" s="33">
        <v>0</v>
      </c>
      <c r="AG9730" s="33"/>
      <c r="AH9730" s="33"/>
      <c r="AI9730" s="33">
        <v>12.75</v>
      </c>
      <c r="AJ9730" s="33" t="s">
        <v>413</v>
      </c>
      <c r="AK9730" s="36">
        <v>38.450000000000003</v>
      </c>
      <c r="AL9730" s="36">
        <v>99.9</v>
      </c>
      <c r="AM9730" s="33">
        <v>2850</v>
      </c>
      <c r="AN9730" s="37"/>
      <c r="AP9730" s="33"/>
      <c r="AQ9730">
        <v>81015</v>
      </c>
      <c r="AR9730" s="33" t="s">
        <v>1873</v>
      </c>
    </row>
    <row r="9731" spans="1:44" x14ac:dyDescent="0.25">
      <c r="A9731" s="33">
        <v>11622</v>
      </c>
      <c r="B9731" s="33" t="s">
        <v>1011</v>
      </c>
      <c r="C9731" s="33">
        <v>110</v>
      </c>
      <c r="D9731" s="33" t="s">
        <v>147</v>
      </c>
      <c r="E9731" s="33"/>
      <c r="F9731" s="33" t="s">
        <v>864</v>
      </c>
      <c r="G9731" s="34">
        <v>9</v>
      </c>
      <c r="H9731" s="33">
        <v>50</v>
      </c>
      <c r="I9731" s="33">
        <v>11</v>
      </c>
      <c r="J9731" s="33">
        <v>18.8</v>
      </c>
      <c r="K9731" s="37">
        <v>895</v>
      </c>
      <c r="L9731" s="35">
        <v>0.81608593750000002</v>
      </c>
      <c r="M9731" s="33"/>
      <c r="N9731" s="33">
        <v>104.459</v>
      </c>
      <c r="O9731" s="33">
        <v>67.897999999999996</v>
      </c>
      <c r="P9731" s="33">
        <v>12.23</v>
      </c>
      <c r="Q9731" s="33">
        <v>21.84</v>
      </c>
      <c r="R9731" s="33">
        <v>3.9409999999999998</v>
      </c>
      <c r="S9731" s="33"/>
      <c r="T9731" s="33"/>
      <c r="U9731" s="33"/>
      <c r="V9731" s="33"/>
      <c r="W9731" s="33"/>
      <c r="Y9731" s="33">
        <v>8.0660000000000007</v>
      </c>
      <c r="Z9731" s="33">
        <v>2.5920000000000001</v>
      </c>
      <c r="AA9731" s="33">
        <v>8.0660000000000007</v>
      </c>
      <c r="AB9731" s="33">
        <v>0.159</v>
      </c>
      <c r="AC9731" s="33">
        <v>1.5329999999999999</v>
      </c>
      <c r="AD9731" s="33"/>
      <c r="AE9731" s="33"/>
      <c r="AF9731" s="33">
        <v>0</v>
      </c>
      <c r="AG9731" s="33">
        <v>0.45</v>
      </c>
      <c r="AH9731" s="33"/>
      <c r="AI9731" s="33">
        <v>29.893000000000001</v>
      </c>
      <c r="AJ9731" s="33" t="s">
        <v>413</v>
      </c>
      <c r="AK9731" s="36">
        <v>40.549999999999997</v>
      </c>
      <c r="AL9731" s="36">
        <v>117.52</v>
      </c>
      <c r="AM9731" s="33">
        <v>445</v>
      </c>
      <c r="AN9731" s="37"/>
      <c r="AP9731" s="33"/>
      <c r="AQ9731">
        <v>80411</v>
      </c>
      <c r="AR9731" s="33" t="s">
        <v>1874</v>
      </c>
    </row>
    <row r="9732" spans="1:44" x14ac:dyDescent="0.25">
      <c r="A9732" s="33">
        <v>11623</v>
      </c>
      <c r="B9732" s="33" t="s">
        <v>947</v>
      </c>
      <c r="C9732" s="33">
        <v>124</v>
      </c>
      <c r="D9732" s="33" t="s">
        <v>845</v>
      </c>
      <c r="E9732" s="33"/>
      <c r="F9732" s="33" t="s">
        <v>864</v>
      </c>
      <c r="G9732" s="34"/>
      <c r="H9732" s="33">
        <v>43</v>
      </c>
      <c r="I9732" s="33"/>
      <c r="J9732" s="33"/>
      <c r="K9732" s="37">
        <v>694</v>
      </c>
      <c r="L9732" s="35"/>
      <c r="M9732" s="33"/>
      <c r="N9732" s="33">
        <v>112.733</v>
      </c>
      <c r="O9732" s="33">
        <v>67.507999999999996</v>
      </c>
      <c r="P9732" s="33">
        <v>6.74</v>
      </c>
      <c r="Q9732" s="33">
        <v>36.071000000000005</v>
      </c>
      <c r="R9732" s="33">
        <v>3.2389999999999999</v>
      </c>
      <c r="S9732" s="33"/>
      <c r="T9732" s="33"/>
      <c r="U9732" s="33"/>
      <c r="V9732" s="33"/>
      <c r="W9732" s="33"/>
      <c r="Y9732" s="33"/>
      <c r="Z9732" s="33">
        <v>11.167999999999999</v>
      </c>
      <c r="AA9732" s="33"/>
      <c r="AB9732" s="33">
        <v>0.312</v>
      </c>
      <c r="AC9732" s="33"/>
      <c r="AD9732" s="33"/>
      <c r="AE9732" s="33"/>
      <c r="AF9732" s="33">
        <v>0</v>
      </c>
      <c r="AG9732" s="33">
        <v>1.9610000000000001</v>
      </c>
      <c r="AH9732" s="33"/>
      <c r="AI9732" s="33">
        <v>27.77</v>
      </c>
      <c r="AJ9732" s="33" t="s">
        <v>413</v>
      </c>
      <c r="AK9732" s="36">
        <v>40.549999999999997</v>
      </c>
      <c r="AL9732" s="36">
        <v>117.52</v>
      </c>
      <c r="AM9732" s="33">
        <v>1450</v>
      </c>
      <c r="AN9732" s="37"/>
      <c r="AP9732" s="33"/>
      <c r="AQ9732">
        <v>80411</v>
      </c>
      <c r="AR9732" s="33" t="s">
        <v>1874</v>
      </c>
    </row>
    <row r="9733" spans="1:44" x14ac:dyDescent="0.25">
      <c r="A9733" s="33">
        <v>11624</v>
      </c>
      <c r="B9733" s="33" t="s">
        <v>1014</v>
      </c>
      <c r="C9733" s="1">
        <v>180</v>
      </c>
      <c r="D9733" s="33" t="s">
        <v>1195</v>
      </c>
      <c r="E9733" s="33"/>
      <c r="F9733" s="33" t="s">
        <v>859</v>
      </c>
      <c r="G9733" s="34"/>
      <c r="H9733" s="33">
        <v>18</v>
      </c>
      <c r="I9733" s="33"/>
      <c r="J9733" s="33"/>
      <c r="K9733" s="37">
        <v>5000</v>
      </c>
      <c r="L9733" s="35"/>
      <c r="M9733" s="33"/>
      <c r="N9733" s="33">
        <v>32.42</v>
      </c>
      <c r="O9733" s="33">
        <v>22.85</v>
      </c>
      <c r="P9733" s="33"/>
      <c r="Q9733" s="33">
        <v>19.75</v>
      </c>
      <c r="R9733" s="33">
        <v>1.1499999999999999</v>
      </c>
      <c r="S9733" s="33"/>
      <c r="T9733" s="33"/>
      <c r="U9733" s="33"/>
      <c r="V9733" s="33"/>
      <c r="W9733" s="33"/>
      <c r="Y9733" s="33"/>
      <c r="Z9733" s="33"/>
      <c r="AA9733" s="33"/>
      <c r="AB9733" s="33"/>
      <c r="AC9733" s="33"/>
      <c r="AD9733" s="33"/>
      <c r="AE9733" s="33"/>
      <c r="AF9733" s="33"/>
      <c r="AG9733" s="33"/>
      <c r="AH9733" s="33"/>
      <c r="AI9733" s="33"/>
      <c r="AJ9733" s="33" t="s">
        <v>413</v>
      </c>
      <c r="AK9733" s="36">
        <v>37.619999999999997</v>
      </c>
      <c r="AL9733" s="36">
        <v>111.05</v>
      </c>
      <c r="AM9733" s="33">
        <v>1200</v>
      </c>
      <c r="AN9733" s="37"/>
      <c r="AP9733" s="33"/>
      <c r="AQ9733">
        <v>80411</v>
      </c>
      <c r="AR9733" s="33" t="s">
        <v>1875</v>
      </c>
    </row>
    <row r="9734" spans="1:44" x14ac:dyDescent="0.25">
      <c r="A9734" s="33">
        <v>11625</v>
      </c>
      <c r="B9734" s="33" t="s">
        <v>1014</v>
      </c>
      <c r="C9734" s="1">
        <v>180</v>
      </c>
      <c r="D9734" s="33" t="s">
        <v>1195</v>
      </c>
      <c r="E9734" s="33"/>
      <c r="F9734" s="33" t="s">
        <v>859</v>
      </c>
      <c r="G9734" s="34"/>
      <c r="H9734" s="33">
        <v>18</v>
      </c>
      <c r="I9734" s="33"/>
      <c r="J9734" s="33"/>
      <c r="K9734" s="37">
        <v>3333</v>
      </c>
      <c r="L9734" s="35"/>
      <c r="M9734" s="33"/>
      <c r="N9734" s="33">
        <v>39.1</v>
      </c>
      <c r="O9734" s="33">
        <v>26.263999999999999</v>
      </c>
      <c r="P9734" s="33"/>
      <c r="Q9734" s="33">
        <v>14.398</v>
      </c>
      <c r="R9734" s="33">
        <v>1.0669999999999999</v>
      </c>
      <c r="S9734" s="33"/>
      <c r="T9734" s="33"/>
      <c r="U9734" s="33"/>
      <c r="V9734" s="33"/>
      <c r="W9734" s="33"/>
      <c r="Y9734" s="33"/>
      <c r="Z9734" s="33"/>
      <c r="AA9734" s="33"/>
      <c r="AB9734" s="33"/>
      <c r="AC9734" s="33"/>
      <c r="AD9734" s="33"/>
      <c r="AE9734" s="33"/>
      <c r="AF9734" s="33"/>
      <c r="AG9734" s="33"/>
      <c r="AH9734" s="33"/>
      <c r="AI9734" s="33"/>
      <c r="AJ9734" s="33" t="s">
        <v>413</v>
      </c>
      <c r="AK9734" s="36">
        <v>37.619999999999997</v>
      </c>
      <c r="AL9734" s="36">
        <v>111.05</v>
      </c>
      <c r="AM9734" s="33">
        <v>1200</v>
      </c>
      <c r="AN9734" s="37"/>
      <c r="AP9734" s="33"/>
      <c r="AQ9734">
        <v>80411</v>
      </c>
      <c r="AR9734" s="33" t="s">
        <v>1875</v>
      </c>
    </row>
    <row r="9735" spans="1:44" x14ac:dyDescent="0.25">
      <c r="A9735" s="33">
        <v>11626</v>
      </c>
      <c r="B9735" s="33" t="s">
        <v>1014</v>
      </c>
      <c r="C9735" s="1">
        <v>180</v>
      </c>
      <c r="D9735" s="33" t="s">
        <v>1195</v>
      </c>
      <c r="E9735" s="33"/>
      <c r="F9735" s="33" t="s">
        <v>859</v>
      </c>
      <c r="G9735" s="34"/>
      <c r="H9735" s="33">
        <v>18</v>
      </c>
      <c r="I9735" s="33"/>
      <c r="J9735" s="33"/>
      <c r="K9735" s="37">
        <v>2222</v>
      </c>
      <c r="L9735" s="35"/>
      <c r="M9735" s="33"/>
      <c r="N9735" s="33">
        <v>37.61</v>
      </c>
      <c r="O9735" s="33">
        <v>27.085999999999999</v>
      </c>
      <c r="P9735" s="33"/>
      <c r="Q9735" s="33">
        <v>13.353999999999999</v>
      </c>
      <c r="R9735" s="33">
        <v>1.0669999999999999</v>
      </c>
      <c r="S9735" s="33"/>
      <c r="T9735" s="33"/>
      <c r="U9735" s="33"/>
      <c r="V9735" s="33"/>
      <c r="W9735" s="33"/>
      <c r="Y9735" s="33"/>
      <c r="Z9735" s="33"/>
      <c r="AA9735" s="33"/>
      <c r="AB9735" s="33"/>
      <c r="AC9735" s="33"/>
      <c r="AD9735" s="33"/>
      <c r="AE9735" s="33"/>
      <c r="AF9735" s="33"/>
      <c r="AG9735" s="33"/>
      <c r="AH9735" s="33"/>
      <c r="AI9735" s="33"/>
      <c r="AJ9735" s="33" t="s">
        <v>413</v>
      </c>
      <c r="AK9735" s="36">
        <v>37.619999999999997</v>
      </c>
      <c r="AL9735" s="36">
        <v>111.05</v>
      </c>
      <c r="AM9735" s="33">
        <v>1200</v>
      </c>
      <c r="AN9735" s="37"/>
      <c r="AP9735" s="33"/>
      <c r="AQ9735">
        <v>80411</v>
      </c>
      <c r="AR9735" s="33" t="s">
        <v>1875</v>
      </c>
    </row>
    <row r="9736" spans="1:44" x14ac:dyDescent="0.25">
      <c r="A9736" s="33">
        <v>11627</v>
      </c>
      <c r="B9736" s="33" t="s">
        <v>1014</v>
      </c>
      <c r="C9736" s="1">
        <v>180</v>
      </c>
      <c r="D9736" s="33" t="s">
        <v>1195</v>
      </c>
      <c r="E9736" s="33"/>
      <c r="F9736" s="33" t="s">
        <v>859</v>
      </c>
      <c r="G9736" s="34"/>
      <c r="H9736" s="33">
        <v>18</v>
      </c>
      <c r="I9736" s="33"/>
      <c r="J9736" s="33"/>
      <c r="K9736" s="37">
        <v>1667</v>
      </c>
      <c r="L9736" s="35"/>
      <c r="M9736" s="33"/>
      <c r="N9736" s="33">
        <v>37.76</v>
      </c>
      <c r="O9736" s="33">
        <v>27.305</v>
      </c>
      <c r="P9736" s="33"/>
      <c r="Q9736" s="33">
        <v>12.602</v>
      </c>
      <c r="R9736" s="33">
        <v>1.2669999999999999</v>
      </c>
      <c r="S9736" s="33"/>
      <c r="T9736" s="33"/>
      <c r="U9736" s="33"/>
      <c r="V9736" s="33"/>
      <c r="W9736" s="33"/>
      <c r="Y9736" s="33"/>
      <c r="Z9736" s="33"/>
      <c r="AA9736" s="33"/>
      <c r="AB9736" s="33"/>
      <c r="AC9736" s="33"/>
      <c r="AD9736" s="33"/>
      <c r="AE9736" s="33"/>
      <c r="AF9736" s="33"/>
      <c r="AG9736" s="33"/>
      <c r="AH9736" s="33"/>
      <c r="AI9736" s="33"/>
      <c r="AJ9736" s="33" t="s">
        <v>413</v>
      </c>
      <c r="AK9736" s="36">
        <v>37.619999999999997</v>
      </c>
      <c r="AL9736" s="36">
        <v>111.05</v>
      </c>
      <c r="AM9736" s="33">
        <v>1200</v>
      </c>
      <c r="AN9736" s="37"/>
      <c r="AP9736" s="33"/>
      <c r="AQ9736">
        <v>80411</v>
      </c>
      <c r="AR9736" s="33" t="s">
        <v>1875</v>
      </c>
    </row>
    <row r="9737" spans="1:44" x14ac:dyDescent="0.25">
      <c r="A9737" s="33">
        <v>11628</v>
      </c>
      <c r="B9737" s="33" t="s">
        <v>1014</v>
      </c>
      <c r="C9737" s="1">
        <v>180</v>
      </c>
      <c r="D9737" s="33" t="s">
        <v>1195</v>
      </c>
      <c r="E9737" s="33"/>
      <c r="F9737" s="33" t="s">
        <v>859</v>
      </c>
      <c r="G9737" s="34"/>
      <c r="H9737" s="33">
        <v>18</v>
      </c>
      <c r="I9737" s="33"/>
      <c r="J9737" s="33"/>
      <c r="K9737" s="37">
        <v>1111</v>
      </c>
      <c r="L9737" s="35"/>
      <c r="M9737" s="33"/>
      <c r="N9737" s="33">
        <v>46.88</v>
      </c>
      <c r="O9737" s="33">
        <v>27.152999999999999</v>
      </c>
      <c r="P9737" s="33"/>
      <c r="Q9737" s="33">
        <v>12.343</v>
      </c>
      <c r="R9737" s="33">
        <v>1.0329999999999999</v>
      </c>
      <c r="S9737" s="33"/>
      <c r="T9737" s="33"/>
      <c r="U9737" s="33"/>
      <c r="V9737" s="33"/>
      <c r="W9737" s="33"/>
      <c r="Y9737" s="33"/>
      <c r="Z9737" s="33"/>
      <c r="AA9737" s="33"/>
      <c r="AB9737" s="33"/>
      <c r="AC9737" s="33"/>
      <c r="AD9737" s="33"/>
      <c r="AE9737" s="33"/>
      <c r="AF9737" s="33"/>
      <c r="AG9737" s="33"/>
      <c r="AH9737" s="33"/>
      <c r="AI9737" s="33"/>
      <c r="AJ9737" s="33" t="s">
        <v>413</v>
      </c>
      <c r="AK9737" s="36">
        <v>37.619999999999997</v>
      </c>
      <c r="AL9737" s="36">
        <v>111.05</v>
      </c>
      <c r="AM9737" s="33">
        <v>1200</v>
      </c>
      <c r="AN9737" s="37"/>
      <c r="AP9737" s="33"/>
      <c r="AQ9737">
        <v>80411</v>
      </c>
      <c r="AR9737" s="33" t="s">
        <v>1875</v>
      </c>
    </row>
    <row r="9738" spans="1:44" x14ac:dyDescent="0.25">
      <c r="A9738" s="33">
        <v>11629</v>
      </c>
      <c r="B9738" s="33" t="s">
        <v>1014</v>
      </c>
      <c r="C9738" s="1">
        <v>180</v>
      </c>
      <c r="D9738" s="33" t="s">
        <v>1195</v>
      </c>
      <c r="E9738" s="33"/>
      <c r="F9738" s="33" t="s">
        <v>859</v>
      </c>
      <c r="G9738" s="34"/>
      <c r="H9738" s="33">
        <v>18</v>
      </c>
      <c r="I9738" s="33"/>
      <c r="J9738" s="33"/>
      <c r="K9738" s="37">
        <v>952</v>
      </c>
      <c r="L9738" s="35"/>
      <c r="M9738" s="33"/>
      <c r="N9738" s="33">
        <v>37.840000000000003</v>
      </c>
      <c r="O9738" s="33">
        <v>28.873999999999999</v>
      </c>
      <c r="P9738" s="33"/>
      <c r="Q9738" s="33">
        <v>11.891</v>
      </c>
      <c r="R9738" s="33">
        <v>1.266</v>
      </c>
      <c r="S9738" s="33"/>
      <c r="T9738" s="33"/>
      <c r="U9738" s="33"/>
      <c r="V9738" s="33"/>
      <c r="W9738" s="33"/>
      <c r="Y9738" s="33"/>
      <c r="Z9738" s="33"/>
      <c r="AA9738" s="33"/>
      <c r="AB9738" s="33"/>
      <c r="AC9738" s="33"/>
      <c r="AD9738" s="33"/>
      <c r="AE9738" s="33"/>
      <c r="AF9738" s="33"/>
      <c r="AG9738" s="33"/>
      <c r="AH9738" s="33"/>
      <c r="AI9738" s="33"/>
      <c r="AJ9738" s="33" t="s">
        <v>413</v>
      </c>
      <c r="AK9738" s="36">
        <v>37.619999999999997</v>
      </c>
      <c r="AL9738" s="36">
        <v>111.05</v>
      </c>
      <c r="AM9738" s="33">
        <v>1200</v>
      </c>
      <c r="AN9738" s="37"/>
      <c r="AP9738" s="33"/>
      <c r="AQ9738">
        <v>80411</v>
      </c>
      <c r="AR9738" s="33" t="s">
        <v>1875</v>
      </c>
    </row>
    <row r="9739" spans="1:44" x14ac:dyDescent="0.25">
      <c r="A9739" s="33">
        <v>11630</v>
      </c>
      <c r="B9739" s="33" t="s">
        <v>1014</v>
      </c>
      <c r="C9739" s="1">
        <v>180</v>
      </c>
      <c r="D9739" s="33" t="s">
        <v>1195</v>
      </c>
      <c r="E9739" s="33"/>
      <c r="F9739" s="33" t="s">
        <v>859</v>
      </c>
      <c r="G9739" s="34"/>
      <c r="H9739" s="33">
        <v>18</v>
      </c>
      <c r="I9739" s="33"/>
      <c r="J9739" s="33"/>
      <c r="K9739" s="37">
        <v>833</v>
      </c>
      <c r="L9739" s="35"/>
      <c r="M9739" s="33"/>
      <c r="N9739" s="33">
        <v>44.11</v>
      </c>
      <c r="O9739" s="33">
        <v>32.837000000000003</v>
      </c>
      <c r="P9739" s="33"/>
      <c r="Q9739" s="33">
        <v>12.662000000000001</v>
      </c>
      <c r="R9739" s="33">
        <v>0.93300000000000005</v>
      </c>
      <c r="S9739" s="33"/>
      <c r="T9739" s="33"/>
      <c r="U9739" s="33"/>
      <c r="V9739" s="33"/>
      <c r="W9739" s="33"/>
      <c r="Y9739" s="33"/>
      <c r="Z9739" s="33"/>
      <c r="AA9739" s="33"/>
      <c r="AB9739" s="33"/>
      <c r="AC9739" s="33"/>
      <c r="AD9739" s="33"/>
      <c r="AE9739" s="33"/>
      <c r="AF9739" s="33"/>
      <c r="AG9739" s="33"/>
      <c r="AH9739" s="33"/>
      <c r="AI9739" s="33"/>
      <c r="AJ9739" s="33" t="s">
        <v>413</v>
      </c>
      <c r="AK9739" s="36">
        <v>37.619999999999997</v>
      </c>
      <c r="AL9739" s="36">
        <v>111.05</v>
      </c>
      <c r="AM9739" s="33">
        <v>1200</v>
      </c>
      <c r="AN9739" s="37"/>
      <c r="AP9739" s="33"/>
      <c r="AQ9739">
        <v>80411</v>
      </c>
      <c r="AR9739" s="33" t="s">
        <v>1875</v>
      </c>
    </row>
    <row r="9740" spans="1:44" x14ac:dyDescent="0.25">
      <c r="A9740" s="33">
        <v>11631</v>
      </c>
      <c r="B9740" s="33" t="s">
        <v>1010</v>
      </c>
      <c r="C9740" s="33">
        <v>110</v>
      </c>
      <c r="D9740" s="33" t="s">
        <v>147</v>
      </c>
      <c r="E9740" s="33"/>
      <c r="F9740" s="33" t="s">
        <v>864</v>
      </c>
      <c r="G9740" s="34"/>
      <c r="H9740" s="33">
        <v>44.5</v>
      </c>
      <c r="I9740" s="33"/>
      <c r="J9740" s="33"/>
      <c r="K9740" s="37"/>
      <c r="L9740" s="35"/>
      <c r="M9740" s="33"/>
      <c r="N9740" s="33"/>
      <c r="O9740" s="33">
        <v>121.8</v>
      </c>
      <c r="P9740" s="33"/>
      <c r="Q9740" s="33">
        <v>60.510000000000005</v>
      </c>
      <c r="R9740" s="33">
        <v>14.5</v>
      </c>
      <c r="S9740" s="33"/>
      <c r="T9740" s="33"/>
      <c r="U9740" s="33"/>
      <c r="V9740" s="33"/>
      <c r="W9740" s="33"/>
      <c r="Y9740" s="33">
        <v>4.53</v>
      </c>
      <c r="Z9740" s="33"/>
      <c r="AA9740" s="33"/>
      <c r="AB9740" s="33"/>
      <c r="AC9740" s="33">
        <v>0.18</v>
      </c>
      <c r="AD9740" s="33"/>
      <c r="AE9740" s="33"/>
      <c r="AF9740" s="33"/>
      <c r="AG9740" s="33"/>
      <c r="AH9740" s="33"/>
      <c r="AI9740" s="33"/>
      <c r="AJ9740" s="33" t="s">
        <v>413</v>
      </c>
      <c r="AK9740" s="36">
        <v>31.32</v>
      </c>
      <c r="AL9740" s="36">
        <v>110.48</v>
      </c>
      <c r="AM9740" s="33">
        <v>1600</v>
      </c>
      <c r="AN9740" s="37"/>
      <c r="AP9740" s="33"/>
      <c r="AQ9740">
        <v>80417</v>
      </c>
      <c r="AR9740" s="33" t="s">
        <v>1876</v>
      </c>
    </row>
    <row r="9741" spans="1:44" x14ac:dyDescent="0.25">
      <c r="A9741" s="33">
        <v>11632</v>
      </c>
      <c r="B9741" s="33" t="s">
        <v>1104</v>
      </c>
      <c r="C9741" s="33">
        <v>112</v>
      </c>
      <c r="D9741" s="33" t="s">
        <v>839</v>
      </c>
      <c r="E9741" s="33"/>
      <c r="F9741" s="33" t="s">
        <v>864</v>
      </c>
      <c r="G9741" s="34"/>
      <c r="H9741" s="33">
        <v>107.5</v>
      </c>
      <c r="I9741" s="33"/>
      <c r="J9741" s="33"/>
      <c r="K9741" s="37"/>
      <c r="L9741" s="35"/>
      <c r="M9741" s="33"/>
      <c r="N9741" s="33"/>
      <c r="O9741" s="33">
        <v>163.69999999999999</v>
      </c>
      <c r="P9741" s="33"/>
      <c r="Q9741" s="33">
        <v>60.9</v>
      </c>
      <c r="R9741" s="33">
        <v>12.4</v>
      </c>
      <c r="S9741" s="33"/>
      <c r="T9741" s="33"/>
      <c r="U9741" s="33"/>
      <c r="V9741" s="33"/>
      <c r="W9741" s="33"/>
      <c r="Y9741" s="33">
        <v>5.25</v>
      </c>
      <c r="Z9741" s="33"/>
      <c r="AA9741" s="33"/>
      <c r="AB9741" s="33"/>
      <c r="AC9741" s="33">
        <v>0.41</v>
      </c>
      <c r="AD9741" s="33"/>
      <c r="AE9741" s="33"/>
      <c r="AF9741" s="33"/>
      <c r="AG9741" s="33"/>
      <c r="AH9741" s="33"/>
      <c r="AI9741" s="33"/>
      <c r="AJ9741" s="33" t="s">
        <v>413</v>
      </c>
      <c r="AK9741" s="36">
        <v>31.32</v>
      </c>
      <c r="AL9741" s="36">
        <v>110.48</v>
      </c>
      <c r="AM9741" s="33">
        <v>1805</v>
      </c>
      <c r="AN9741" s="37"/>
      <c r="AP9741" s="33"/>
      <c r="AQ9741">
        <v>80417</v>
      </c>
      <c r="AR9741" s="33" t="s">
        <v>1876</v>
      </c>
    </row>
    <row r="9742" spans="1:44" x14ac:dyDescent="0.25">
      <c r="A9742" s="33">
        <v>11633</v>
      </c>
      <c r="B9742" s="33" t="s">
        <v>1105</v>
      </c>
      <c r="C9742" s="33">
        <v>101</v>
      </c>
      <c r="D9742" s="33" t="s">
        <v>851</v>
      </c>
      <c r="E9742" s="33"/>
      <c r="F9742" s="33" t="s">
        <v>859</v>
      </c>
      <c r="G9742" s="34">
        <v>9</v>
      </c>
      <c r="H9742" s="33">
        <v>20</v>
      </c>
      <c r="I9742" s="33">
        <v>4.5</v>
      </c>
      <c r="J9742" s="33">
        <v>10</v>
      </c>
      <c r="K9742" s="37">
        <v>2500</v>
      </c>
      <c r="L9742" s="35">
        <v>1.035659018311103</v>
      </c>
      <c r="M9742" s="33"/>
      <c r="N9742" s="33">
        <v>44.179000000000002</v>
      </c>
      <c r="O9742" s="33">
        <v>26.013000000000002</v>
      </c>
      <c r="P9742" s="33"/>
      <c r="Q9742" s="33">
        <v>10.000000000000002</v>
      </c>
      <c r="R9742" s="33">
        <v>12.337999999999999</v>
      </c>
      <c r="S9742" s="33"/>
      <c r="T9742" s="33"/>
      <c r="U9742" s="33"/>
      <c r="V9742" s="33"/>
      <c r="W9742" s="33"/>
      <c r="Y9742" s="33">
        <v>6.6790000000000003</v>
      </c>
      <c r="Z9742" s="33"/>
      <c r="AA9742" s="33"/>
      <c r="AB9742" s="33"/>
      <c r="AC9742" s="33">
        <v>1.236</v>
      </c>
      <c r="AD9742" s="33"/>
      <c r="AE9742" s="33"/>
      <c r="AF9742" s="33"/>
      <c r="AG9742" s="33"/>
      <c r="AH9742" s="33"/>
      <c r="AI9742" s="33"/>
      <c r="AJ9742" s="33" t="s">
        <v>413</v>
      </c>
      <c r="AK9742" s="36">
        <v>29.42</v>
      </c>
      <c r="AL9742" s="36">
        <v>100.53</v>
      </c>
      <c r="AM9742" s="33">
        <v>4080</v>
      </c>
      <c r="AN9742" s="37"/>
      <c r="AP9742" s="33"/>
      <c r="AQ9742">
        <v>81017</v>
      </c>
      <c r="AR9742" s="33" t="s">
        <v>1877</v>
      </c>
    </row>
    <row r="9743" spans="1:44" x14ac:dyDescent="0.25">
      <c r="A9743" s="33">
        <v>11634</v>
      </c>
      <c r="B9743" s="33" t="s">
        <v>1002</v>
      </c>
      <c r="C9743" s="33">
        <v>180</v>
      </c>
      <c r="D9743" s="33"/>
      <c r="E9743" s="33"/>
      <c r="F9743" s="33" t="s">
        <v>859</v>
      </c>
      <c r="G9743" s="34"/>
      <c r="H9743" s="33">
        <v>5</v>
      </c>
      <c r="I9743" s="33"/>
      <c r="J9743" s="33"/>
      <c r="K9743" s="37"/>
      <c r="L9743" s="35"/>
      <c r="M9743" s="33"/>
      <c r="N9743" s="33"/>
      <c r="O9743" s="33">
        <v>15.4</v>
      </c>
      <c r="P9743" s="33"/>
      <c r="Q9743" s="33">
        <v>4.3000000000000007</v>
      </c>
      <c r="R9743" s="33">
        <v>5.5</v>
      </c>
      <c r="S9743" s="33"/>
      <c r="T9743" s="33"/>
      <c r="U9743" s="33"/>
      <c r="V9743" s="33"/>
      <c r="W9743" s="33"/>
      <c r="Y9743" s="33"/>
      <c r="Z9743" s="33"/>
      <c r="AA9743" s="33"/>
      <c r="AB9743" s="33"/>
      <c r="AC9743" s="33"/>
      <c r="AD9743" s="33"/>
      <c r="AE9743" s="33"/>
      <c r="AF9743" s="33">
        <v>0</v>
      </c>
      <c r="AG9743" s="33"/>
      <c r="AH9743" s="33"/>
      <c r="AI9743" s="33">
        <v>1.23</v>
      </c>
      <c r="AJ9743" s="33" t="s">
        <v>413</v>
      </c>
      <c r="AK9743" s="36">
        <v>24.71</v>
      </c>
      <c r="AL9743" s="36">
        <v>117.3</v>
      </c>
      <c r="AM9743" s="33">
        <v>443</v>
      </c>
      <c r="AN9743" s="33"/>
      <c r="AO9743" s="33">
        <v>1</v>
      </c>
      <c r="AP9743" s="33"/>
      <c r="AQ9743">
        <v>40118</v>
      </c>
      <c r="AR9743" s="33" t="s">
        <v>1878</v>
      </c>
    </row>
    <row r="9744" spans="1:44" x14ac:dyDescent="0.25">
      <c r="A9744" s="33">
        <v>11635</v>
      </c>
      <c r="B9744" s="33" t="s">
        <v>1002</v>
      </c>
      <c r="C9744" s="33">
        <v>180</v>
      </c>
      <c r="D9744" s="33"/>
      <c r="E9744" s="33"/>
      <c r="F9744" s="33" t="s">
        <v>859</v>
      </c>
      <c r="G9744" s="34"/>
      <c r="H9744" s="33">
        <v>10</v>
      </c>
      <c r="I9744" s="33"/>
      <c r="J9744" s="33"/>
      <c r="K9744" s="37"/>
      <c r="L9744" s="35"/>
      <c r="M9744" s="33"/>
      <c r="N9744" s="33"/>
      <c r="O9744" s="33">
        <v>58.4</v>
      </c>
      <c r="P9744" s="33"/>
      <c r="Q9744" s="33">
        <v>10.399999999999999</v>
      </c>
      <c r="R9744" s="33">
        <v>5.3</v>
      </c>
      <c r="S9744" s="33"/>
      <c r="T9744" s="33"/>
      <c r="U9744" s="33"/>
      <c r="V9744" s="33"/>
      <c r="W9744" s="33"/>
      <c r="Y9744" s="33"/>
      <c r="Z9744" s="33"/>
      <c r="AA9744" s="33"/>
      <c r="AB9744" s="33"/>
      <c r="AC9744" s="33"/>
      <c r="AD9744" s="33"/>
      <c r="AE9744" s="33"/>
      <c r="AF9744" s="33">
        <v>0</v>
      </c>
      <c r="AG9744" s="33"/>
      <c r="AH9744" s="33"/>
      <c r="AI9744" s="33">
        <v>1.43</v>
      </c>
      <c r="AJ9744" s="33" t="s">
        <v>413</v>
      </c>
      <c r="AK9744" s="36">
        <v>24.71</v>
      </c>
      <c r="AL9744" s="36">
        <v>117.3</v>
      </c>
      <c r="AM9744" s="33">
        <v>443</v>
      </c>
      <c r="AN9744" s="33"/>
      <c r="AO9744" s="33">
        <v>1</v>
      </c>
      <c r="AP9744" s="33"/>
      <c r="AQ9744">
        <v>40118</v>
      </c>
      <c r="AR9744" s="33" t="s">
        <v>1878</v>
      </c>
    </row>
    <row r="9745" spans="1:44" x14ac:dyDescent="0.25">
      <c r="A9745" s="33">
        <v>11636</v>
      </c>
      <c r="B9745" s="33" t="s">
        <v>1002</v>
      </c>
      <c r="C9745" s="33">
        <v>180</v>
      </c>
      <c r="D9745" s="33"/>
      <c r="E9745" s="33"/>
      <c r="F9745" s="33" t="s">
        <v>859</v>
      </c>
      <c r="G9745" s="34"/>
      <c r="H9745" s="33">
        <v>15</v>
      </c>
      <c r="I9745" s="33"/>
      <c r="J9745" s="33"/>
      <c r="K9745" s="37"/>
      <c r="L9745" s="35"/>
      <c r="M9745" s="33"/>
      <c r="N9745" s="33"/>
      <c r="O9745" s="33">
        <v>42.6</v>
      </c>
      <c r="P9745" s="33"/>
      <c r="Q9745" s="33">
        <v>8.5999999999999979</v>
      </c>
      <c r="R9745" s="33">
        <v>7.8</v>
      </c>
      <c r="S9745" s="33"/>
      <c r="T9745" s="33"/>
      <c r="U9745" s="33"/>
      <c r="V9745" s="33"/>
      <c r="W9745" s="33"/>
      <c r="Y9745" s="33">
        <v>0</v>
      </c>
      <c r="Z9745" s="33">
        <v>0</v>
      </c>
      <c r="AA9745" s="33">
        <v>0</v>
      </c>
      <c r="AB9745" s="33">
        <v>0</v>
      </c>
      <c r="AC9745" s="33">
        <v>0</v>
      </c>
      <c r="AD9745" s="33"/>
      <c r="AE9745" s="33"/>
      <c r="AF9745" s="33">
        <v>0</v>
      </c>
      <c r="AG9745" s="33"/>
      <c r="AH9745" s="33"/>
      <c r="AI9745" s="33">
        <v>1.69</v>
      </c>
      <c r="AJ9745" s="33" t="s">
        <v>413</v>
      </c>
      <c r="AK9745" s="36">
        <v>24.71</v>
      </c>
      <c r="AL9745" s="36">
        <v>117.3</v>
      </c>
      <c r="AM9745" s="33">
        <v>443</v>
      </c>
      <c r="AN9745" s="33"/>
      <c r="AO9745" s="33">
        <v>1</v>
      </c>
      <c r="AP9745" s="33"/>
      <c r="AQ9745">
        <v>40118</v>
      </c>
      <c r="AR9745" s="33" t="s">
        <v>1878</v>
      </c>
    </row>
    <row r="9746" spans="1:44" x14ac:dyDescent="0.25">
      <c r="A9746" s="33">
        <v>11637</v>
      </c>
      <c r="B9746" s="33" t="s">
        <v>1002</v>
      </c>
      <c r="C9746" s="33">
        <v>180</v>
      </c>
      <c r="D9746" s="33"/>
      <c r="E9746" s="33"/>
      <c r="F9746" s="33" t="s">
        <v>859</v>
      </c>
      <c r="G9746" s="34"/>
      <c r="H9746" s="33">
        <v>20</v>
      </c>
      <c r="I9746" s="33"/>
      <c r="J9746" s="33"/>
      <c r="K9746" s="37"/>
      <c r="L9746" s="35"/>
      <c r="M9746" s="33"/>
      <c r="N9746" s="33"/>
      <c r="O9746" s="33">
        <v>88.2</v>
      </c>
      <c r="P9746" s="33"/>
      <c r="Q9746" s="33">
        <v>32.799999999999997</v>
      </c>
      <c r="R9746" s="33">
        <v>18</v>
      </c>
      <c r="S9746" s="33"/>
      <c r="T9746" s="33"/>
      <c r="U9746" s="33"/>
      <c r="V9746" s="33"/>
      <c r="W9746" s="33"/>
      <c r="Y9746" s="33">
        <v>0</v>
      </c>
      <c r="Z9746" s="33">
        <v>0</v>
      </c>
      <c r="AA9746" s="33">
        <v>0</v>
      </c>
      <c r="AB9746" s="33">
        <v>0</v>
      </c>
      <c r="AC9746" s="33">
        <v>0</v>
      </c>
      <c r="AD9746" s="33"/>
      <c r="AE9746" s="33"/>
      <c r="AF9746" s="33">
        <v>0</v>
      </c>
      <c r="AG9746" s="33"/>
      <c r="AH9746" s="33"/>
      <c r="AI9746" s="33">
        <v>2.59</v>
      </c>
      <c r="AJ9746" s="33" t="s">
        <v>413</v>
      </c>
      <c r="AK9746" s="36">
        <v>24.71</v>
      </c>
      <c r="AL9746" s="36">
        <v>117.3</v>
      </c>
      <c r="AM9746" s="33">
        <v>443</v>
      </c>
      <c r="AN9746" s="33"/>
      <c r="AO9746" s="33">
        <v>1</v>
      </c>
      <c r="AP9746" s="33"/>
      <c r="AQ9746">
        <v>40118</v>
      </c>
      <c r="AR9746" s="33" t="s">
        <v>1878</v>
      </c>
    </row>
    <row r="9747" spans="1:44" x14ac:dyDescent="0.25">
      <c r="A9747" s="33">
        <v>11638</v>
      </c>
      <c r="B9747" s="33" t="s">
        <v>1002</v>
      </c>
      <c r="C9747" s="33">
        <v>180</v>
      </c>
      <c r="D9747" s="33"/>
      <c r="E9747" s="33"/>
      <c r="F9747" s="33" t="s">
        <v>859</v>
      </c>
      <c r="G9747" s="34"/>
      <c r="H9747" s="33">
        <v>25</v>
      </c>
      <c r="I9747" s="33"/>
      <c r="J9747" s="33"/>
      <c r="K9747" s="37"/>
      <c r="L9747" s="35"/>
      <c r="M9747" s="33"/>
      <c r="N9747" s="33"/>
      <c r="O9747" s="33">
        <v>207.3</v>
      </c>
      <c r="P9747" s="33"/>
      <c r="Q9747" s="33">
        <v>42.800000000000004</v>
      </c>
      <c r="R9747" s="33">
        <v>15.9</v>
      </c>
      <c r="S9747" s="33"/>
      <c r="T9747" s="33"/>
      <c r="U9747" s="33"/>
      <c r="V9747" s="33"/>
      <c r="W9747" s="33"/>
      <c r="Y9747" s="33"/>
      <c r="Z9747" s="33"/>
      <c r="AA9747" s="33"/>
      <c r="AB9747" s="33"/>
      <c r="AC9747" s="33"/>
      <c r="AD9747" s="33"/>
      <c r="AE9747" s="33"/>
      <c r="AF9747" s="33">
        <v>0</v>
      </c>
      <c r="AG9747" s="33"/>
      <c r="AH9747" s="33"/>
      <c r="AI9747" s="33">
        <v>2.2200000000000002</v>
      </c>
      <c r="AJ9747" s="33" t="s">
        <v>413</v>
      </c>
      <c r="AK9747" s="36">
        <v>24.71</v>
      </c>
      <c r="AL9747" s="36">
        <v>117.3</v>
      </c>
      <c r="AM9747" s="33">
        <v>443</v>
      </c>
      <c r="AN9747" s="33"/>
      <c r="AO9747" s="33">
        <v>1</v>
      </c>
      <c r="AP9747" s="33"/>
      <c r="AQ9747">
        <v>40118</v>
      </c>
      <c r="AR9747" s="33" t="s">
        <v>1878</v>
      </c>
    </row>
    <row r="9748" spans="1:44" x14ac:dyDescent="0.25">
      <c r="A9748" s="33">
        <v>11639</v>
      </c>
      <c r="B9748" s="33" t="s">
        <v>1002</v>
      </c>
      <c r="C9748" s="33">
        <v>180</v>
      </c>
      <c r="D9748" s="33"/>
      <c r="E9748" s="33"/>
      <c r="F9748" s="33" t="s">
        <v>859</v>
      </c>
      <c r="G9748" s="34"/>
      <c r="H9748" s="33">
        <v>30</v>
      </c>
      <c r="I9748" s="33"/>
      <c r="J9748" s="33"/>
      <c r="K9748" s="37"/>
      <c r="L9748" s="35"/>
      <c r="M9748" s="33"/>
      <c r="N9748" s="33"/>
      <c r="O9748" s="33">
        <v>165.1</v>
      </c>
      <c r="P9748" s="33"/>
      <c r="Q9748" s="33">
        <v>39.599999999999994</v>
      </c>
      <c r="R9748" s="33">
        <v>22.7</v>
      </c>
      <c r="S9748" s="33"/>
      <c r="T9748" s="33"/>
      <c r="U9748" s="33"/>
      <c r="V9748" s="33"/>
      <c r="W9748" s="33"/>
      <c r="Y9748" s="33"/>
      <c r="Z9748" s="33"/>
      <c r="AA9748" s="33"/>
      <c r="AB9748" s="33"/>
      <c r="AC9748" s="33"/>
      <c r="AD9748" s="33"/>
      <c r="AE9748" s="33"/>
      <c r="AF9748" s="33">
        <v>0</v>
      </c>
      <c r="AG9748" s="33"/>
      <c r="AH9748" s="33"/>
      <c r="AI9748" s="33">
        <v>2.68</v>
      </c>
      <c r="AJ9748" s="33" t="s">
        <v>413</v>
      </c>
      <c r="AK9748" s="36">
        <v>24.71</v>
      </c>
      <c r="AL9748" s="36">
        <v>117.3</v>
      </c>
      <c r="AM9748" s="33">
        <v>443</v>
      </c>
      <c r="AN9748" s="33"/>
      <c r="AO9748" s="33">
        <v>1</v>
      </c>
      <c r="AP9748" s="33"/>
      <c r="AQ9748">
        <v>40118</v>
      </c>
      <c r="AR9748" s="33" t="s">
        <v>1878</v>
      </c>
    </row>
    <row r="9749" spans="1:44" x14ac:dyDescent="0.25">
      <c r="A9749" s="33">
        <v>11640</v>
      </c>
      <c r="B9749" s="33" t="s">
        <v>1002</v>
      </c>
      <c r="C9749" s="33">
        <v>180</v>
      </c>
      <c r="D9749" s="33"/>
      <c r="E9749" s="33"/>
      <c r="F9749" s="33" t="s">
        <v>859</v>
      </c>
      <c r="G9749" s="34"/>
      <c r="H9749" s="33">
        <v>35</v>
      </c>
      <c r="I9749" s="33"/>
      <c r="J9749" s="33"/>
      <c r="K9749" s="37"/>
      <c r="L9749" s="35"/>
      <c r="M9749" s="33"/>
      <c r="N9749" s="33"/>
      <c r="O9749" s="33">
        <v>188.2</v>
      </c>
      <c r="P9749" s="33"/>
      <c r="Q9749" s="33">
        <v>19.899999999999999</v>
      </c>
      <c r="R9749" s="33">
        <v>25.4</v>
      </c>
      <c r="S9749" s="33"/>
      <c r="T9749" s="33"/>
      <c r="U9749" s="33"/>
      <c r="V9749" s="33"/>
      <c r="W9749" s="33"/>
      <c r="Y9749" s="33"/>
      <c r="Z9749" s="33"/>
      <c r="AA9749" s="33"/>
      <c r="AB9749" s="33"/>
      <c r="AC9749" s="33"/>
      <c r="AD9749" s="33"/>
      <c r="AE9749" s="33"/>
      <c r="AF9749" s="33">
        <v>0</v>
      </c>
      <c r="AG9749" s="33"/>
      <c r="AH9749" s="33"/>
      <c r="AI9749" s="33">
        <v>3.88</v>
      </c>
      <c r="AJ9749" s="33" t="s">
        <v>413</v>
      </c>
      <c r="AK9749" s="36">
        <v>24.71</v>
      </c>
      <c r="AL9749" s="36">
        <v>117.3</v>
      </c>
      <c r="AM9749" s="33">
        <v>443</v>
      </c>
      <c r="AN9749" s="33"/>
      <c r="AO9749" s="33">
        <v>1</v>
      </c>
      <c r="AP9749" s="33"/>
      <c r="AQ9749">
        <v>40118</v>
      </c>
      <c r="AR9749" s="33" t="s">
        <v>1878</v>
      </c>
    </row>
    <row r="9750" spans="1:44" x14ac:dyDescent="0.25">
      <c r="A9750" s="33">
        <v>11641</v>
      </c>
      <c r="B9750" s="33" t="s">
        <v>167</v>
      </c>
      <c r="C9750" s="33">
        <v>180</v>
      </c>
      <c r="D9750" s="1" t="s">
        <v>148</v>
      </c>
      <c r="E9750" s="33"/>
      <c r="F9750" s="33" t="s">
        <v>859</v>
      </c>
      <c r="G9750" s="34"/>
      <c r="H9750" s="33">
        <v>7</v>
      </c>
      <c r="I9750" s="33">
        <v>5.8</v>
      </c>
      <c r="J9750" s="33">
        <v>7.8</v>
      </c>
      <c r="K9750" s="37">
        <v>1580</v>
      </c>
      <c r="L9750" s="35"/>
      <c r="M9750" s="33"/>
      <c r="N9750" s="33">
        <v>22.390999999999998</v>
      </c>
      <c r="O9750" s="33">
        <v>21.622</v>
      </c>
      <c r="P9750" s="33">
        <v>3.4950000000000001</v>
      </c>
      <c r="Q9750" s="33">
        <v>12.9</v>
      </c>
      <c r="R9750" s="33">
        <v>1.609</v>
      </c>
      <c r="S9750" s="33"/>
      <c r="T9750" s="33"/>
      <c r="U9750" s="33"/>
      <c r="V9750" s="33"/>
      <c r="W9750" s="33"/>
      <c r="Y9750" s="33"/>
      <c r="Z9750" s="33"/>
      <c r="AA9750" s="33"/>
      <c r="AB9750" s="33"/>
      <c r="AC9750" s="33"/>
      <c r="AD9750" s="33"/>
      <c r="AE9750" s="33"/>
      <c r="AF9750" s="33">
        <v>0</v>
      </c>
      <c r="AG9750" s="33"/>
      <c r="AH9750" s="33"/>
      <c r="AI9750" s="33">
        <v>1.4810000000000001</v>
      </c>
      <c r="AJ9750" s="33" t="s">
        <v>413</v>
      </c>
      <c r="AK9750" s="36">
        <v>26.57</v>
      </c>
      <c r="AL9750" s="36">
        <v>118.12</v>
      </c>
      <c r="AM9750" s="33">
        <v>240</v>
      </c>
      <c r="AN9750" s="37"/>
      <c r="AP9750" s="33"/>
      <c r="AQ9750">
        <v>40118</v>
      </c>
      <c r="AR9750" s="33" t="s">
        <v>3496</v>
      </c>
    </row>
    <row r="9751" spans="1:44" x14ac:dyDescent="0.25">
      <c r="A9751" s="33">
        <v>11642</v>
      </c>
      <c r="B9751" s="33" t="s">
        <v>167</v>
      </c>
      <c r="C9751" s="33">
        <v>180</v>
      </c>
      <c r="D9751" s="1" t="s">
        <v>148</v>
      </c>
      <c r="E9751" s="33"/>
      <c r="F9751" s="33" t="s">
        <v>859</v>
      </c>
      <c r="G9751" s="34"/>
      <c r="H9751" s="33">
        <v>20</v>
      </c>
      <c r="I9751" s="33">
        <v>14.8</v>
      </c>
      <c r="J9751" s="33">
        <v>17</v>
      </c>
      <c r="K9751" s="37">
        <v>1129</v>
      </c>
      <c r="L9751" s="35"/>
      <c r="M9751" s="33"/>
      <c r="N9751" s="33">
        <v>193.93100000000001</v>
      </c>
      <c r="O9751" s="33">
        <v>65.475999999999999</v>
      </c>
      <c r="P9751" s="33">
        <v>8.6829999999999998</v>
      </c>
      <c r="Q9751" s="33">
        <v>12.95</v>
      </c>
      <c r="R9751" s="33">
        <v>4.95</v>
      </c>
      <c r="S9751" s="33"/>
      <c r="T9751" s="33"/>
      <c r="U9751" s="33"/>
      <c r="V9751" s="33"/>
      <c r="W9751" s="33"/>
      <c r="Y9751" s="33"/>
      <c r="Z9751" s="33"/>
      <c r="AA9751" s="33"/>
      <c r="AB9751" s="33"/>
      <c r="AC9751" s="33"/>
      <c r="AD9751" s="33"/>
      <c r="AE9751" s="33"/>
      <c r="AF9751" s="33">
        <v>0</v>
      </c>
      <c r="AG9751" s="33"/>
      <c r="AH9751" s="33"/>
      <c r="AI9751" s="33">
        <v>3.2629999999999999</v>
      </c>
      <c r="AJ9751" s="33" t="s">
        <v>413</v>
      </c>
      <c r="AK9751" s="36">
        <v>26.57</v>
      </c>
      <c r="AL9751" s="36">
        <v>118.12</v>
      </c>
      <c r="AM9751" s="33">
        <v>240</v>
      </c>
      <c r="AN9751" s="37"/>
      <c r="AP9751" s="33"/>
      <c r="AQ9751">
        <v>40118</v>
      </c>
      <c r="AR9751" s="33" t="s">
        <v>3496</v>
      </c>
    </row>
    <row r="9752" spans="1:44" x14ac:dyDescent="0.25">
      <c r="A9752" s="33">
        <v>11643</v>
      </c>
      <c r="B9752" s="33" t="s">
        <v>167</v>
      </c>
      <c r="C9752" s="33">
        <v>180</v>
      </c>
      <c r="D9752" s="1" t="s">
        <v>148</v>
      </c>
      <c r="E9752" s="33"/>
      <c r="F9752" s="33" t="s">
        <v>859</v>
      </c>
      <c r="G9752" s="34"/>
      <c r="H9752" s="33">
        <v>28</v>
      </c>
      <c r="I9752" s="33">
        <v>18.600000000000001</v>
      </c>
      <c r="J9752" s="33">
        <v>21.2</v>
      </c>
      <c r="K9752" s="37">
        <v>729</v>
      </c>
      <c r="L9752" s="35"/>
      <c r="M9752" s="33"/>
      <c r="N9752" s="33">
        <v>244.74100000000001</v>
      </c>
      <c r="O9752" s="33">
        <v>100.58799999999999</v>
      </c>
      <c r="P9752" s="33">
        <v>9.4540000000000006</v>
      </c>
      <c r="Q9752" s="33">
        <v>16.5</v>
      </c>
      <c r="R9752" s="33">
        <v>6.3150000000000004</v>
      </c>
      <c r="S9752" s="33"/>
      <c r="T9752" s="33"/>
      <c r="U9752" s="33"/>
      <c r="V9752" s="33"/>
      <c r="W9752" s="33"/>
      <c r="Y9752" s="33"/>
      <c r="Z9752" s="33"/>
      <c r="AA9752" s="33"/>
      <c r="AB9752" s="33"/>
      <c r="AC9752" s="33"/>
      <c r="AD9752" s="33"/>
      <c r="AE9752" s="33"/>
      <c r="AF9752" s="33">
        <v>0</v>
      </c>
      <c r="AG9752" s="33"/>
      <c r="AH9752" s="33"/>
      <c r="AI9752" s="33">
        <v>7.9610000000000003</v>
      </c>
      <c r="AJ9752" s="33" t="s">
        <v>413</v>
      </c>
      <c r="AK9752" s="36">
        <v>26.57</v>
      </c>
      <c r="AL9752" s="36">
        <v>118.12</v>
      </c>
      <c r="AM9752" s="33">
        <v>240</v>
      </c>
      <c r="AN9752" s="37"/>
      <c r="AP9752" s="33"/>
      <c r="AQ9752">
        <v>40118</v>
      </c>
      <c r="AR9752" s="33" t="s">
        <v>3496</v>
      </c>
    </row>
    <row r="9753" spans="1:44" x14ac:dyDescent="0.25">
      <c r="A9753" s="33">
        <v>11644</v>
      </c>
      <c r="B9753" s="33" t="s">
        <v>1071</v>
      </c>
      <c r="C9753" s="33">
        <v>180</v>
      </c>
      <c r="D9753" s="33"/>
      <c r="E9753" s="33"/>
      <c r="F9753" s="33" t="s">
        <v>859</v>
      </c>
      <c r="G9753" s="34"/>
      <c r="H9753" s="33">
        <v>8</v>
      </c>
      <c r="I9753" s="33">
        <v>4.8</v>
      </c>
      <c r="J9753" s="33">
        <v>4.0999999999999996</v>
      </c>
      <c r="K9753" s="37">
        <v>2155</v>
      </c>
      <c r="L9753" s="35"/>
      <c r="M9753" s="33"/>
      <c r="N9753" s="33">
        <v>6.9690000000000003</v>
      </c>
      <c r="O9753" s="33">
        <v>26.672999999999998</v>
      </c>
      <c r="P9753" s="33">
        <v>6.3609999999999998</v>
      </c>
      <c r="Q9753" s="33">
        <v>4.84</v>
      </c>
      <c r="R9753" s="33">
        <v>2.8220000000000001</v>
      </c>
      <c r="S9753" s="33"/>
      <c r="T9753" s="33"/>
      <c r="U9753" s="33"/>
      <c r="V9753" s="33"/>
      <c r="W9753" s="33"/>
      <c r="Y9753" s="33"/>
      <c r="Z9753" s="33"/>
      <c r="AA9753" s="33"/>
      <c r="AB9753" s="33"/>
      <c r="AC9753" s="33"/>
      <c r="AD9753" s="33"/>
      <c r="AE9753" s="33"/>
      <c r="AF9753" s="33">
        <v>0</v>
      </c>
      <c r="AG9753" s="33"/>
      <c r="AH9753" s="33"/>
      <c r="AI9753" s="33">
        <v>4.1180000000000003</v>
      </c>
      <c r="AJ9753" s="33" t="s">
        <v>413</v>
      </c>
      <c r="AK9753" s="36">
        <v>26.1</v>
      </c>
      <c r="AL9753" s="36">
        <v>118.2</v>
      </c>
      <c r="AM9753" s="33">
        <v>600</v>
      </c>
      <c r="AN9753" s="37"/>
      <c r="AP9753" s="33"/>
      <c r="AQ9753">
        <v>40118</v>
      </c>
      <c r="AR9753" s="33" t="s">
        <v>3497</v>
      </c>
    </row>
    <row r="9754" spans="1:44" x14ac:dyDescent="0.25">
      <c r="A9754" s="33">
        <v>11645</v>
      </c>
      <c r="B9754" s="33" t="s">
        <v>1071</v>
      </c>
      <c r="C9754" s="33">
        <v>180</v>
      </c>
      <c r="D9754" s="33"/>
      <c r="E9754" s="33"/>
      <c r="F9754" s="33" t="s">
        <v>859</v>
      </c>
      <c r="G9754" s="34"/>
      <c r="H9754" s="33">
        <v>24</v>
      </c>
      <c r="I9754" s="33">
        <v>13.1</v>
      </c>
      <c r="J9754" s="33">
        <v>14.7</v>
      </c>
      <c r="K9754" s="37">
        <v>1360</v>
      </c>
      <c r="L9754" s="35"/>
      <c r="M9754" s="33"/>
      <c r="N9754" s="33">
        <v>154.30799999999999</v>
      </c>
      <c r="O9754" s="33">
        <v>74.721999999999994</v>
      </c>
      <c r="P9754" s="33">
        <v>14.794</v>
      </c>
      <c r="Q9754" s="33">
        <v>9.5440000000000005</v>
      </c>
      <c r="R9754" s="33">
        <v>5.4710000000000001</v>
      </c>
      <c r="S9754" s="33"/>
      <c r="T9754" s="33"/>
      <c r="U9754" s="33"/>
      <c r="V9754" s="33"/>
      <c r="W9754" s="33"/>
      <c r="Y9754" s="33"/>
      <c r="Z9754" s="33"/>
      <c r="AA9754" s="33"/>
      <c r="AB9754" s="33"/>
      <c r="AC9754" s="33"/>
      <c r="AD9754" s="33"/>
      <c r="AE9754" s="33"/>
      <c r="AF9754" s="33">
        <v>0</v>
      </c>
      <c r="AG9754" s="33"/>
      <c r="AH9754" s="33"/>
      <c r="AI9754" s="33">
        <v>9.5749999999999993</v>
      </c>
      <c r="AJ9754" s="33" t="s">
        <v>413</v>
      </c>
      <c r="AK9754" s="36">
        <v>26.1</v>
      </c>
      <c r="AL9754" s="36">
        <v>118.2</v>
      </c>
      <c r="AM9754" s="33">
        <v>600</v>
      </c>
      <c r="AN9754" s="37"/>
      <c r="AP9754" s="33"/>
      <c r="AQ9754">
        <v>40118</v>
      </c>
      <c r="AR9754" s="33" t="s">
        <v>3497</v>
      </c>
    </row>
    <row r="9755" spans="1:44" x14ac:dyDescent="0.25">
      <c r="A9755" s="33">
        <v>11646</v>
      </c>
      <c r="B9755" s="33" t="s">
        <v>1071</v>
      </c>
      <c r="C9755" s="33">
        <v>180</v>
      </c>
      <c r="D9755" s="33"/>
      <c r="E9755" s="33"/>
      <c r="F9755" s="33" t="s">
        <v>859</v>
      </c>
      <c r="G9755" s="34"/>
      <c r="H9755" s="33">
        <v>35</v>
      </c>
      <c r="I9755" s="33">
        <v>18.5</v>
      </c>
      <c r="J9755" s="33">
        <v>23.5</v>
      </c>
      <c r="K9755" s="37">
        <v>832</v>
      </c>
      <c r="L9755" s="35"/>
      <c r="M9755" s="33"/>
      <c r="N9755" s="33">
        <v>340.702</v>
      </c>
      <c r="O9755" s="33">
        <v>118.60599999999999</v>
      </c>
      <c r="P9755" s="33">
        <v>15.843</v>
      </c>
      <c r="Q9755" s="33">
        <v>11.569999999999999</v>
      </c>
      <c r="R9755" s="33">
        <v>8.7309999999999999</v>
      </c>
      <c r="S9755" s="33"/>
      <c r="T9755" s="33"/>
      <c r="U9755" s="33"/>
      <c r="V9755" s="33"/>
      <c r="W9755" s="33"/>
      <c r="Y9755" s="33"/>
      <c r="Z9755" s="33"/>
      <c r="AA9755" s="33"/>
      <c r="AB9755" s="33"/>
      <c r="AC9755" s="33"/>
      <c r="AD9755" s="33"/>
      <c r="AE9755" s="33"/>
      <c r="AF9755" s="33">
        <v>0</v>
      </c>
      <c r="AG9755" s="33"/>
      <c r="AH9755" s="33"/>
      <c r="AI9755" s="33">
        <v>10.829000000000001</v>
      </c>
      <c r="AJ9755" s="33" t="s">
        <v>413</v>
      </c>
      <c r="AK9755" s="36">
        <v>26.1</v>
      </c>
      <c r="AL9755" s="36">
        <v>118.2</v>
      </c>
      <c r="AM9755" s="33">
        <v>600</v>
      </c>
      <c r="AN9755" s="37"/>
      <c r="AP9755" s="33"/>
      <c r="AQ9755">
        <v>40118</v>
      </c>
      <c r="AR9755" s="33" t="s">
        <v>3497</v>
      </c>
    </row>
    <row r="9756" spans="1:44" x14ac:dyDescent="0.25">
      <c r="A9756" s="33">
        <v>11647</v>
      </c>
      <c r="B9756" s="33" t="s">
        <v>990</v>
      </c>
      <c r="C9756" s="33">
        <v>180</v>
      </c>
      <c r="D9756" s="33" t="s">
        <v>851</v>
      </c>
      <c r="E9756" s="33"/>
      <c r="F9756" s="33" t="s">
        <v>859</v>
      </c>
      <c r="G9756" s="34">
        <v>4</v>
      </c>
      <c r="H9756" s="33">
        <v>7</v>
      </c>
      <c r="I9756" s="33">
        <v>5.2</v>
      </c>
      <c r="J9756" s="33">
        <v>6.4</v>
      </c>
      <c r="K9756" s="37">
        <v>1590</v>
      </c>
      <c r="L9756" s="35">
        <v>0.24368264414208371</v>
      </c>
      <c r="M9756" s="33"/>
      <c r="N9756" s="33">
        <v>12.634</v>
      </c>
      <c r="O9756" s="33">
        <v>19.294</v>
      </c>
      <c r="P9756" s="33">
        <v>3.8740000000000001</v>
      </c>
      <c r="Q9756" s="33">
        <v>8.4780000000000015</v>
      </c>
      <c r="R9756" s="33">
        <v>1.389</v>
      </c>
      <c r="S9756" s="33"/>
      <c r="T9756" s="33"/>
      <c r="U9756" s="33"/>
      <c r="V9756" s="33"/>
      <c r="W9756" s="33"/>
      <c r="Y9756" s="33"/>
      <c r="Z9756" s="33"/>
      <c r="AA9756" s="33"/>
      <c r="AB9756" s="33"/>
      <c r="AC9756" s="33"/>
      <c r="AD9756" s="33"/>
      <c r="AE9756" s="33"/>
      <c r="AF9756" s="33">
        <v>0</v>
      </c>
      <c r="AG9756" s="33"/>
      <c r="AH9756" s="33"/>
      <c r="AI9756" s="33">
        <v>1.2050000000000001</v>
      </c>
      <c r="AJ9756" s="33" t="s">
        <v>413</v>
      </c>
      <c r="AK9756" s="36">
        <v>26.93</v>
      </c>
      <c r="AL9756" s="36">
        <v>117.76</v>
      </c>
      <c r="AM9756" s="33">
        <v>197</v>
      </c>
      <c r="AN9756" s="37"/>
      <c r="AP9756" s="33"/>
      <c r="AQ9756">
        <v>40118</v>
      </c>
      <c r="AR9756" s="33" t="s">
        <v>3498</v>
      </c>
    </row>
    <row r="9757" spans="1:44" x14ac:dyDescent="0.25">
      <c r="A9757" s="33">
        <v>11648</v>
      </c>
      <c r="B9757" s="33" t="s">
        <v>990</v>
      </c>
      <c r="C9757" s="33">
        <v>180</v>
      </c>
      <c r="D9757" s="33" t="s">
        <v>851</v>
      </c>
      <c r="E9757" s="33"/>
      <c r="F9757" s="33" t="s">
        <v>859</v>
      </c>
      <c r="G9757" s="34">
        <v>3</v>
      </c>
      <c r="H9757" s="33">
        <v>20</v>
      </c>
      <c r="I9757" s="33">
        <v>13.9</v>
      </c>
      <c r="J9757" s="33">
        <v>15.1</v>
      </c>
      <c r="K9757" s="37">
        <v>1068</v>
      </c>
      <c r="L9757" s="2">
        <f>N9757/((1668.67)*(1-EXP(-(0.022864)*I9757))^(1.61028))</f>
        <v>0.61488153900678866</v>
      </c>
      <c r="M9757" s="33"/>
      <c r="N9757" s="33">
        <v>126.277</v>
      </c>
      <c r="O9757" s="33">
        <v>65.798000000000002</v>
      </c>
      <c r="P9757" s="33">
        <v>7.9790000000000001</v>
      </c>
      <c r="Q9757" s="33">
        <v>16.776999999999997</v>
      </c>
      <c r="R9757" s="33">
        <v>3.9980000000000002</v>
      </c>
      <c r="S9757" s="33"/>
      <c r="T9757" s="33"/>
      <c r="U9757" s="33"/>
      <c r="V9757" s="33"/>
      <c r="W9757" s="33"/>
      <c r="Y9757" s="33"/>
      <c r="Z9757" s="33"/>
      <c r="AA9757" s="33"/>
      <c r="AB9757" s="33"/>
      <c r="AC9757" s="33"/>
      <c r="AD9757" s="33"/>
      <c r="AE9757" s="33"/>
      <c r="AF9757" s="33">
        <v>0</v>
      </c>
      <c r="AG9757" s="33"/>
      <c r="AH9757" s="33"/>
      <c r="AI9757" s="33">
        <v>3.1819999999999999</v>
      </c>
      <c r="AJ9757" s="33" t="s">
        <v>413</v>
      </c>
      <c r="AK9757" s="36">
        <v>26.93</v>
      </c>
      <c r="AL9757" s="36">
        <v>117.76</v>
      </c>
      <c r="AM9757" s="33">
        <v>197</v>
      </c>
      <c r="AN9757" s="37"/>
      <c r="AP9757" s="33"/>
      <c r="AQ9757">
        <v>40118</v>
      </c>
      <c r="AR9757" s="33" t="s">
        <v>3498</v>
      </c>
    </row>
    <row r="9758" spans="1:44" x14ac:dyDescent="0.25">
      <c r="A9758" s="33">
        <v>11649</v>
      </c>
      <c r="B9758" s="33" t="s">
        <v>990</v>
      </c>
      <c r="C9758" s="33">
        <v>180</v>
      </c>
      <c r="D9758" s="33" t="s">
        <v>851</v>
      </c>
      <c r="E9758" s="33"/>
      <c r="F9758" s="33" t="s">
        <v>859</v>
      </c>
      <c r="G9758" s="34">
        <v>4</v>
      </c>
      <c r="H9758" s="33">
        <v>30</v>
      </c>
      <c r="I9758" s="33">
        <v>16.5</v>
      </c>
      <c r="J9758" s="33">
        <v>19.2</v>
      </c>
      <c r="K9758" s="37">
        <v>813</v>
      </c>
      <c r="L9758" s="35">
        <v>0.60879869795585395</v>
      </c>
      <c r="M9758" s="33"/>
      <c r="N9758" s="33">
        <v>184.48500000000001</v>
      </c>
      <c r="O9758" s="33">
        <v>90.468999999999994</v>
      </c>
      <c r="P9758" s="33">
        <v>10.792</v>
      </c>
      <c r="Q9758" s="33">
        <v>16.259</v>
      </c>
      <c r="R9758" s="33">
        <v>6.5149999999999997</v>
      </c>
      <c r="S9758" s="33"/>
      <c r="T9758" s="33"/>
      <c r="U9758" s="33"/>
      <c r="V9758" s="33"/>
      <c r="W9758" s="33"/>
      <c r="Y9758" s="33"/>
      <c r="Z9758" s="33"/>
      <c r="AA9758" s="33"/>
      <c r="AB9758" s="33"/>
      <c r="AC9758" s="33"/>
      <c r="AD9758" s="33"/>
      <c r="AE9758" s="33"/>
      <c r="AF9758" s="33">
        <v>0</v>
      </c>
      <c r="AG9758" s="33"/>
      <c r="AH9758" s="33"/>
      <c r="AI9758" s="33">
        <v>5.556</v>
      </c>
      <c r="AJ9758" s="33" t="s">
        <v>413</v>
      </c>
      <c r="AK9758" s="36">
        <v>26.93</v>
      </c>
      <c r="AL9758" s="36">
        <v>117.76</v>
      </c>
      <c r="AM9758" s="33">
        <v>197</v>
      </c>
      <c r="AN9758" s="37"/>
      <c r="AP9758" s="33"/>
      <c r="AQ9758">
        <v>40118</v>
      </c>
      <c r="AR9758" s="33" t="s">
        <v>3498</v>
      </c>
    </row>
    <row r="9759" spans="1:44" x14ac:dyDescent="0.25">
      <c r="A9759" s="33">
        <v>11650</v>
      </c>
      <c r="B9759" s="33" t="s">
        <v>167</v>
      </c>
      <c r="C9759" s="33">
        <v>180</v>
      </c>
      <c r="D9759" s="1" t="s">
        <v>148</v>
      </c>
      <c r="E9759" s="33"/>
      <c r="F9759" s="33" t="s">
        <v>859</v>
      </c>
      <c r="G9759" s="34"/>
      <c r="H9759" s="33">
        <v>26.5</v>
      </c>
      <c r="I9759" s="33">
        <v>15.5</v>
      </c>
      <c r="J9759" s="33">
        <v>16.5</v>
      </c>
      <c r="K9759" s="37">
        <v>1700</v>
      </c>
      <c r="L9759" s="35"/>
      <c r="M9759" s="33"/>
      <c r="N9759" s="33">
        <v>288.09899999999999</v>
      </c>
      <c r="O9759" s="33">
        <v>112.42</v>
      </c>
      <c r="P9759" s="33">
        <v>14.41</v>
      </c>
      <c r="Q9759" s="33">
        <v>17.53</v>
      </c>
      <c r="R9759" s="33">
        <v>11.44</v>
      </c>
      <c r="S9759" s="33"/>
      <c r="T9759" s="33"/>
      <c r="U9759" s="33"/>
      <c r="V9759" s="33"/>
      <c r="W9759" s="33"/>
      <c r="Y9759" s="33"/>
      <c r="Z9759" s="33"/>
      <c r="AA9759" s="33"/>
      <c r="AB9759" s="33"/>
      <c r="AC9759" s="33"/>
      <c r="AD9759" s="33"/>
      <c r="AE9759" s="33"/>
      <c r="AF9759" s="33"/>
      <c r="AG9759" s="33">
        <v>5.62</v>
      </c>
      <c r="AH9759" s="33"/>
      <c r="AI9759" s="33"/>
      <c r="AJ9759" s="33" t="s">
        <v>413</v>
      </c>
      <c r="AK9759" s="36">
        <v>24.39</v>
      </c>
      <c r="AL9759" s="36">
        <v>106.39</v>
      </c>
      <c r="AM9759" s="33">
        <v>690</v>
      </c>
      <c r="AN9759" s="37"/>
      <c r="AP9759" s="33"/>
      <c r="AQ9759">
        <v>40118</v>
      </c>
      <c r="AR9759" s="33" t="s">
        <v>1879</v>
      </c>
    </row>
    <row r="9760" spans="1:44" x14ac:dyDescent="0.25">
      <c r="A9760" s="33">
        <v>11651</v>
      </c>
      <c r="B9760" s="33" t="s">
        <v>167</v>
      </c>
      <c r="C9760" s="33">
        <v>180</v>
      </c>
      <c r="D9760" s="1" t="s">
        <v>148</v>
      </c>
      <c r="E9760" s="33"/>
      <c r="F9760" s="33" t="s">
        <v>859</v>
      </c>
      <c r="G9760" s="34"/>
      <c r="H9760" s="33">
        <v>17.5</v>
      </c>
      <c r="I9760" s="33">
        <v>8.9</v>
      </c>
      <c r="J9760" s="33">
        <v>9</v>
      </c>
      <c r="K9760" s="37">
        <v>3475</v>
      </c>
      <c r="L9760" s="35"/>
      <c r="M9760" s="33"/>
      <c r="N9760" s="33">
        <v>100.60599999999999</v>
      </c>
      <c r="O9760" s="33">
        <v>44.25</v>
      </c>
      <c r="P9760" s="33">
        <v>8.35</v>
      </c>
      <c r="Q9760" s="33">
        <v>6.9699999999999989</v>
      </c>
      <c r="R9760" s="33">
        <v>10.27</v>
      </c>
      <c r="S9760" s="33"/>
      <c r="T9760" s="33"/>
      <c r="U9760" s="33"/>
      <c r="V9760" s="33"/>
      <c r="W9760" s="33"/>
      <c r="Y9760" s="33"/>
      <c r="Z9760" s="33"/>
      <c r="AA9760" s="33"/>
      <c r="AB9760" s="33"/>
      <c r="AC9760" s="33"/>
      <c r="AD9760" s="33"/>
      <c r="AE9760" s="33"/>
      <c r="AF9760" s="33"/>
      <c r="AG9760" s="33">
        <v>1.49</v>
      </c>
      <c r="AH9760" s="33"/>
      <c r="AI9760" s="33"/>
      <c r="AJ9760" s="33" t="s">
        <v>413</v>
      </c>
      <c r="AK9760" s="36">
        <v>24.39</v>
      </c>
      <c r="AL9760" s="36">
        <v>106.39</v>
      </c>
      <c r="AM9760" s="33">
        <v>405</v>
      </c>
      <c r="AN9760" s="37"/>
      <c r="AP9760" s="33"/>
      <c r="AQ9760">
        <v>40118</v>
      </c>
      <c r="AR9760" s="33" t="s">
        <v>1879</v>
      </c>
    </row>
    <row r="9761" spans="1:44" x14ac:dyDescent="0.25">
      <c r="A9761" s="33">
        <v>11652</v>
      </c>
      <c r="B9761" s="33" t="s">
        <v>1007</v>
      </c>
      <c r="C9761" s="33">
        <v>180</v>
      </c>
      <c r="D9761" s="33"/>
      <c r="E9761" s="33"/>
      <c r="F9761" s="33" t="s">
        <v>860</v>
      </c>
      <c r="G9761" s="34"/>
      <c r="H9761" s="33">
        <v>12</v>
      </c>
      <c r="I9761" s="33">
        <v>12.4</v>
      </c>
      <c r="J9761" s="33">
        <v>10.9</v>
      </c>
      <c r="K9761" s="37">
        <v>2310</v>
      </c>
      <c r="L9761" s="35"/>
      <c r="M9761" s="33"/>
      <c r="N9761" s="33">
        <v>142.5</v>
      </c>
      <c r="O9761" s="33">
        <v>62.23</v>
      </c>
      <c r="P9761" s="33"/>
      <c r="Q9761" s="33">
        <v>15.499999999999998</v>
      </c>
      <c r="R9761" s="33">
        <v>5.9</v>
      </c>
      <c r="S9761" s="33"/>
      <c r="T9761" s="33"/>
      <c r="U9761" s="33"/>
      <c r="V9761" s="33"/>
      <c r="W9761" s="33"/>
      <c r="Y9761" s="33">
        <v>7.923</v>
      </c>
      <c r="Z9761" s="33"/>
      <c r="AA9761" s="33"/>
      <c r="AB9761" s="33"/>
      <c r="AC9761" s="33">
        <v>2.06</v>
      </c>
      <c r="AD9761" s="33"/>
      <c r="AE9761" s="33"/>
      <c r="AF9761" s="33">
        <v>0</v>
      </c>
      <c r="AG9761" s="33"/>
      <c r="AH9761" s="33"/>
      <c r="AI9761" s="33">
        <v>1.57</v>
      </c>
      <c r="AJ9761" s="33" t="s">
        <v>413</v>
      </c>
      <c r="AK9761" s="36">
        <v>24.8</v>
      </c>
      <c r="AL9761" s="36">
        <v>114.15</v>
      </c>
      <c r="AM9761" s="33">
        <v>350</v>
      </c>
      <c r="AN9761" s="33"/>
      <c r="AP9761" s="33"/>
      <c r="AQ9761">
        <v>40118</v>
      </c>
      <c r="AR9761" s="33" t="s">
        <v>1880</v>
      </c>
    </row>
    <row r="9762" spans="1:44" x14ac:dyDescent="0.25">
      <c r="A9762" s="33">
        <v>11653</v>
      </c>
      <c r="B9762" s="33" t="s">
        <v>990</v>
      </c>
      <c r="C9762" s="33">
        <v>180</v>
      </c>
      <c r="D9762" s="33"/>
      <c r="E9762" s="33"/>
      <c r="F9762" s="33" t="s">
        <v>859</v>
      </c>
      <c r="G9762" s="34">
        <v>1</v>
      </c>
      <c r="H9762" s="33">
        <v>31</v>
      </c>
      <c r="I9762" s="33">
        <v>24.1</v>
      </c>
      <c r="J9762" s="33">
        <v>25</v>
      </c>
      <c r="K9762" s="37">
        <v>838</v>
      </c>
      <c r="L9762" s="35"/>
      <c r="M9762" s="33"/>
      <c r="N9762" s="33">
        <v>558</v>
      </c>
      <c r="O9762" s="33">
        <v>200.33</v>
      </c>
      <c r="P9762" s="33">
        <v>14.97</v>
      </c>
      <c r="Q9762" s="33">
        <v>18.149999999999999</v>
      </c>
      <c r="R9762" s="33">
        <v>4.1399999999999997</v>
      </c>
      <c r="S9762" s="47">
        <v>37.51</v>
      </c>
      <c r="Y9762" s="47">
        <v>7.54</v>
      </c>
      <c r="AB9762" s="47">
        <v>4.97</v>
      </c>
      <c r="AC9762" s="33"/>
      <c r="AD9762" s="33"/>
      <c r="AE9762" s="33"/>
      <c r="AF9762" s="33"/>
      <c r="AG9762" s="33"/>
      <c r="AH9762" s="33"/>
      <c r="AI9762" s="33"/>
      <c r="AJ9762" s="33" t="s">
        <v>413</v>
      </c>
      <c r="AK9762" s="36">
        <v>24.43</v>
      </c>
      <c r="AL9762" s="36">
        <v>108.69</v>
      </c>
      <c r="AM9762" s="33">
        <v>220</v>
      </c>
      <c r="AN9762" s="3">
        <v>1994</v>
      </c>
      <c r="AP9762" s="47">
        <v>3.42</v>
      </c>
      <c r="AQ9762">
        <v>40118</v>
      </c>
      <c r="AR9762" s="33" t="s">
        <v>3499</v>
      </c>
    </row>
    <row r="9763" spans="1:44" x14ac:dyDescent="0.25">
      <c r="A9763" s="33">
        <v>11654</v>
      </c>
      <c r="B9763" s="33" t="s">
        <v>167</v>
      </c>
      <c r="C9763" s="33">
        <v>180</v>
      </c>
      <c r="D9763" s="1" t="s">
        <v>148</v>
      </c>
      <c r="E9763" s="33"/>
      <c r="F9763" s="33" t="s">
        <v>859</v>
      </c>
      <c r="G9763" s="34"/>
      <c r="H9763" s="33">
        <v>21</v>
      </c>
      <c r="I9763" s="33">
        <v>15.3</v>
      </c>
      <c r="J9763" s="33">
        <v>17.899999999999999</v>
      </c>
      <c r="K9763" s="37">
        <v>1000</v>
      </c>
      <c r="L9763" s="35"/>
      <c r="M9763" s="33"/>
      <c r="N9763" s="33">
        <v>211.71</v>
      </c>
      <c r="O9763" s="33">
        <v>66.58</v>
      </c>
      <c r="P9763" s="33">
        <v>9.36</v>
      </c>
      <c r="Q9763" s="33">
        <v>8.99</v>
      </c>
      <c r="R9763" s="33">
        <v>7</v>
      </c>
      <c r="S9763" s="33"/>
      <c r="T9763" s="33"/>
      <c r="U9763" s="33"/>
      <c r="V9763" s="33"/>
      <c r="W9763" s="33"/>
      <c r="Y9763" s="33">
        <v>0.51</v>
      </c>
      <c r="Z9763" s="33"/>
      <c r="AA9763" s="33"/>
      <c r="AB9763" s="33"/>
      <c r="AC9763" s="33">
        <v>5.95</v>
      </c>
      <c r="AD9763" s="33"/>
      <c r="AE9763" s="33"/>
      <c r="AF9763" s="33">
        <v>0</v>
      </c>
      <c r="AG9763" s="33">
        <v>1.2</v>
      </c>
      <c r="AH9763" s="33"/>
      <c r="AI9763" s="33">
        <v>4.18</v>
      </c>
      <c r="AJ9763" s="33" t="s">
        <v>413</v>
      </c>
      <c r="AK9763" s="36">
        <v>24.43</v>
      </c>
      <c r="AL9763" s="36">
        <v>108.69</v>
      </c>
      <c r="AM9763" s="33">
        <v>200</v>
      </c>
      <c r="AN9763" s="37"/>
      <c r="AP9763" s="33"/>
      <c r="AQ9763">
        <v>40118</v>
      </c>
      <c r="AR9763" s="33" t="s">
        <v>1881</v>
      </c>
    </row>
    <row r="9764" spans="1:44" x14ac:dyDescent="0.25">
      <c r="A9764" s="33">
        <v>11655</v>
      </c>
      <c r="B9764" s="33" t="s">
        <v>167</v>
      </c>
      <c r="C9764" s="33">
        <v>180</v>
      </c>
      <c r="D9764" s="1" t="s">
        <v>148</v>
      </c>
      <c r="E9764" s="33"/>
      <c r="F9764" s="33" t="s">
        <v>859</v>
      </c>
      <c r="G9764" s="34"/>
      <c r="H9764" s="33">
        <v>20</v>
      </c>
      <c r="I9764" s="33">
        <v>13.2</v>
      </c>
      <c r="J9764" s="33">
        <v>15.8</v>
      </c>
      <c r="K9764" s="37">
        <v>1300</v>
      </c>
      <c r="L9764" s="35"/>
      <c r="M9764" s="33"/>
      <c r="N9764" s="33">
        <v>185.42</v>
      </c>
      <c r="O9764" s="33">
        <v>55.04</v>
      </c>
      <c r="P9764" s="33">
        <v>6.58</v>
      </c>
      <c r="Q9764" s="33">
        <v>10.060000000000002</v>
      </c>
      <c r="R9764" s="33">
        <v>8.7899999999999991</v>
      </c>
      <c r="S9764" s="33"/>
      <c r="T9764" s="33"/>
      <c r="U9764" s="33"/>
      <c r="V9764" s="33"/>
      <c r="W9764" s="33"/>
      <c r="Y9764" s="33">
        <v>0.03</v>
      </c>
      <c r="Z9764" s="33"/>
      <c r="AA9764" s="33"/>
      <c r="AB9764" s="33"/>
      <c r="AC9764" s="33">
        <v>0.3</v>
      </c>
      <c r="AD9764" s="33"/>
      <c r="AE9764" s="33"/>
      <c r="AF9764" s="33">
        <v>0</v>
      </c>
      <c r="AG9764" s="33">
        <v>1.1499999999999999</v>
      </c>
      <c r="AH9764" s="33"/>
      <c r="AI9764" s="33">
        <v>7.07</v>
      </c>
      <c r="AJ9764" s="33" t="s">
        <v>413</v>
      </c>
      <c r="AK9764" s="36">
        <v>24.39</v>
      </c>
      <c r="AL9764" s="36">
        <v>106.39</v>
      </c>
      <c r="AM9764" s="33">
        <v>750</v>
      </c>
      <c r="AN9764" s="37"/>
      <c r="AP9764" s="33"/>
      <c r="AQ9764">
        <v>40118</v>
      </c>
      <c r="AR9764" s="33" t="s">
        <v>1881</v>
      </c>
    </row>
    <row r="9765" spans="1:44" x14ac:dyDescent="0.25">
      <c r="A9765" s="33">
        <v>11656</v>
      </c>
      <c r="B9765" s="33" t="s">
        <v>167</v>
      </c>
      <c r="C9765" s="33">
        <v>180</v>
      </c>
      <c r="D9765" s="1" t="s">
        <v>148</v>
      </c>
      <c r="E9765" s="33"/>
      <c r="F9765" s="33" t="s">
        <v>859</v>
      </c>
      <c r="G9765" s="34"/>
      <c r="H9765" s="33">
        <v>21</v>
      </c>
      <c r="I9765" s="33">
        <v>11.6</v>
      </c>
      <c r="J9765" s="33">
        <v>14.1</v>
      </c>
      <c r="K9765" s="37">
        <v>1570</v>
      </c>
      <c r="L9765" s="35"/>
      <c r="M9765" s="33"/>
      <c r="N9765" s="33">
        <v>161.85</v>
      </c>
      <c r="O9765" s="33">
        <v>54.59</v>
      </c>
      <c r="P9765" s="33">
        <v>7.7</v>
      </c>
      <c r="Q9765" s="33">
        <v>7.8900000000000006</v>
      </c>
      <c r="R9765" s="33">
        <v>7.68</v>
      </c>
      <c r="S9765" s="33"/>
      <c r="T9765" s="33"/>
      <c r="U9765" s="33"/>
      <c r="V9765" s="33"/>
      <c r="W9765" s="33"/>
      <c r="Y9765" s="33">
        <v>0.34</v>
      </c>
      <c r="Z9765" s="33"/>
      <c r="AA9765" s="33"/>
      <c r="AB9765" s="33"/>
      <c r="AC9765" s="33">
        <v>1.78</v>
      </c>
      <c r="AD9765" s="33"/>
      <c r="AE9765" s="33"/>
      <c r="AF9765" s="33">
        <v>0</v>
      </c>
      <c r="AG9765" s="33">
        <v>0.97</v>
      </c>
      <c r="AH9765" s="33"/>
      <c r="AI9765" s="33">
        <v>5.96</v>
      </c>
      <c r="AJ9765" s="33" t="s">
        <v>413</v>
      </c>
      <c r="AK9765" s="36">
        <v>23.12</v>
      </c>
      <c r="AL9765" s="36">
        <v>110</v>
      </c>
      <c r="AM9765" s="33">
        <v>400</v>
      </c>
      <c r="AN9765" s="37"/>
      <c r="AP9765" s="33"/>
      <c r="AQ9765">
        <v>40149</v>
      </c>
      <c r="AR9765" s="33" t="s">
        <v>1881</v>
      </c>
    </row>
    <row r="9766" spans="1:44" x14ac:dyDescent="0.25">
      <c r="A9766" s="33">
        <v>11657</v>
      </c>
      <c r="B9766" s="33" t="s">
        <v>990</v>
      </c>
      <c r="C9766" s="33">
        <v>180</v>
      </c>
      <c r="D9766" s="33" t="s">
        <v>851</v>
      </c>
      <c r="E9766" s="33"/>
      <c r="F9766" s="33" t="s">
        <v>864</v>
      </c>
      <c r="G9766" s="34"/>
      <c r="H9766" s="33">
        <v>12</v>
      </c>
      <c r="I9766" s="33"/>
      <c r="J9766" s="33"/>
      <c r="K9766" s="37">
        <v>32250</v>
      </c>
      <c r="L9766" s="35"/>
      <c r="M9766" s="33"/>
      <c r="N9766" s="33"/>
      <c r="O9766" s="33">
        <v>65.56</v>
      </c>
      <c r="P9766" s="33">
        <v>2.4300000000000002</v>
      </c>
      <c r="Q9766" s="33">
        <v>7.8259999999999996</v>
      </c>
      <c r="R9766" s="33">
        <v>6.1580000000000004</v>
      </c>
      <c r="S9766" s="33"/>
      <c r="T9766" s="33"/>
      <c r="U9766" s="33"/>
      <c r="V9766" s="33"/>
      <c r="W9766" s="33"/>
      <c r="Y9766" s="33"/>
      <c r="Z9766" s="33"/>
      <c r="AA9766" s="33"/>
      <c r="AB9766" s="33"/>
      <c r="AC9766" s="33"/>
      <c r="AD9766" s="33"/>
      <c r="AE9766" s="33"/>
      <c r="AF9766" s="33">
        <v>0</v>
      </c>
      <c r="AG9766" s="33"/>
      <c r="AH9766" s="33"/>
      <c r="AI9766" s="33">
        <v>14.43</v>
      </c>
      <c r="AJ9766" s="33" t="s">
        <v>413</v>
      </c>
      <c r="AK9766" s="36">
        <v>26.67</v>
      </c>
      <c r="AL9766" s="36">
        <v>109.53</v>
      </c>
      <c r="AM9766" s="33">
        <v>450</v>
      </c>
      <c r="AN9766" s="37"/>
      <c r="AP9766" s="33"/>
      <c r="AQ9766">
        <v>80101</v>
      </c>
      <c r="AR9766" s="33" t="s">
        <v>1882</v>
      </c>
    </row>
    <row r="9767" spans="1:44" x14ac:dyDescent="0.25">
      <c r="A9767" s="33">
        <v>11658</v>
      </c>
      <c r="B9767" s="33" t="s">
        <v>990</v>
      </c>
      <c r="C9767" s="33">
        <v>180</v>
      </c>
      <c r="D9767" s="33" t="s">
        <v>851</v>
      </c>
      <c r="E9767" s="33"/>
      <c r="F9767" s="33" t="s">
        <v>864</v>
      </c>
      <c r="G9767" s="34"/>
      <c r="H9767" s="33">
        <v>15</v>
      </c>
      <c r="I9767" s="33"/>
      <c r="J9767" s="33"/>
      <c r="K9767" s="37">
        <v>3210</v>
      </c>
      <c r="L9767" s="35"/>
      <c r="M9767" s="33"/>
      <c r="N9767" s="33"/>
      <c r="O9767" s="33">
        <v>79.7</v>
      </c>
      <c r="P9767" s="33">
        <v>7.2</v>
      </c>
      <c r="Q9767" s="33">
        <v>6.4</v>
      </c>
      <c r="R9767" s="33">
        <v>10.6</v>
      </c>
      <c r="S9767" s="33"/>
      <c r="T9767" s="33"/>
      <c r="U9767" s="33"/>
      <c r="V9767" s="33"/>
      <c r="W9767" s="33"/>
      <c r="Y9767" s="33"/>
      <c r="Z9767" s="33"/>
      <c r="AA9767" s="33"/>
      <c r="AB9767" s="33"/>
      <c r="AC9767" s="33"/>
      <c r="AD9767" s="33"/>
      <c r="AE9767" s="33"/>
      <c r="AF9767" s="33">
        <v>0</v>
      </c>
      <c r="AG9767" s="33"/>
      <c r="AH9767" s="33"/>
      <c r="AI9767" s="33">
        <v>7.65</v>
      </c>
      <c r="AJ9767" s="33" t="s">
        <v>413</v>
      </c>
      <c r="AK9767" s="36">
        <v>26.67</v>
      </c>
      <c r="AL9767" s="36">
        <v>109.53</v>
      </c>
      <c r="AM9767" s="33">
        <v>450</v>
      </c>
      <c r="AN9767" s="37"/>
      <c r="AO9767" s="33">
        <v>1</v>
      </c>
      <c r="AP9767" s="33"/>
      <c r="AQ9767">
        <v>80101</v>
      </c>
      <c r="AR9767" s="33" t="s">
        <v>1882</v>
      </c>
    </row>
    <row r="9768" spans="1:44" x14ac:dyDescent="0.25">
      <c r="A9768" s="33">
        <v>11659</v>
      </c>
      <c r="B9768" s="33" t="s">
        <v>990</v>
      </c>
      <c r="C9768" s="33">
        <v>180</v>
      </c>
      <c r="D9768" s="33" t="s">
        <v>851</v>
      </c>
      <c r="E9768" s="33"/>
      <c r="F9768" s="33" t="s">
        <v>864</v>
      </c>
      <c r="G9768" s="34"/>
      <c r="H9768" s="33">
        <v>21</v>
      </c>
      <c r="I9768" s="33"/>
      <c r="J9768" s="33"/>
      <c r="K9768" s="37">
        <v>3255</v>
      </c>
      <c r="L9768" s="35"/>
      <c r="M9768" s="33"/>
      <c r="N9768" s="33"/>
      <c r="O9768" s="33">
        <v>104.996</v>
      </c>
      <c r="P9768" s="33">
        <v>3.3980000000000001</v>
      </c>
      <c r="Q9768" s="33">
        <v>7.9620000000000015</v>
      </c>
      <c r="R9768" s="33">
        <v>12.597</v>
      </c>
      <c r="S9768" s="33"/>
      <c r="T9768" s="33"/>
      <c r="U9768" s="33"/>
      <c r="V9768" s="33"/>
      <c r="W9768" s="33"/>
      <c r="Y9768" s="33"/>
      <c r="Z9768" s="33"/>
      <c r="AA9768" s="33"/>
      <c r="AB9768" s="33"/>
      <c r="AC9768" s="33"/>
      <c r="AD9768" s="33"/>
      <c r="AE9768" s="33"/>
      <c r="AF9768" s="33">
        <v>0</v>
      </c>
      <c r="AG9768" s="33"/>
      <c r="AH9768" s="33"/>
      <c r="AI9768" s="33">
        <v>8.8800000000000008</v>
      </c>
      <c r="AJ9768" s="33" t="s">
        <v>413</v>
      </c>
      <c r="AK9768" s="36">
        <v>26.67</v>
      </c>
      <c r="AL9768" s="36">
        <v>109.53</v>
      </c>
      <c r="AM9768" s="33">
        <v>450</v>
      </c>
      <c r="AN9768" s="37"/>
      <c r="AO9768" s="33">
        <v>1</v>
      </c>
      <c r="AP9768" s="33"/>
      <c r="AQ9768">
        <v>80101</v>
      </c>
      <c r="AR9768" s="33" t="s">
        <v>1882</v>
      </c>
    </row>
    <row r="9769" spans="1:44" x14ac:dyDescent="0.25">
      <c r="A9769" s="33">
        <v>11660</v>
      </c>
      <c r="B9769" s="33" t="s">
        <v>990</v>
      </c>
      <c r="C9769" s="33">
        <v>180</v>
      </c>
      <c r="D9769" s="33" t="s">
        <v>851</v>
      </c>
      <c r="E9769" s="33"/>
      <c r="F9769" s="33" t="s">
        <v>864</v>
      </c>
      <c r="G9769" s="34"/>
      <c r="H9769" s="33">
        <v>25</v>
      </c>
      <c r="I9769" s="33"/>
      <c r="J9769" s="33"/>
      <c r="K9769" s="37">
        <v>2055</v>
      </c>
      <c r="L9769" s="35"/>
      <c r="M9769" s="33"/>
      <c r="N9769" s="33"/>
      <c r="O9769" s="33">
        <v>171.428</v>
      </c>
      <c r="P9769" s="33">
        <v>8.4049999999999994</v>
      </c>
      <c r="Q9769" s="33">
        <v>18.354999999999997</v>
      </c>
      <c r="R9769" s="33">
        <v>12.801</v>
      </c>
      <c r="S9769" s="33"/>
      <c r="T9769" s="33"/>
      <c r="U9769" s="33"/>
      <c r="V9769" s="33"/>
      <c r="W9769" s="33"/>
      <c r="Y9769" s="33"/>
      <c r="Z9769" s="33"/>
      <c r="AA9769" s="33"/>
      <c r="AB9769" s="33"/>
      <c r="AC9769" s="33"/>
      <c r="AD9769" s="33"/>
      <c r="AE9769" s="33"/>
      <c r="AF9769" s="33">
        <v>0</v>
      </c>
      <c r="AG9769" s="33"/>
      <c r="AH9769" s="33"/>
      <c r="AI9769" s="33">
        <v>6.85</v>
      </c>
      <c r="AJ9769" s="33" t="s">
        <v>413</v>
      </c>
      <c r="AK9769" s="36">
        <v>26.67</v>
      </c>
      <c r="AL9769" s="36">
        <v>109.53</v>
      </c>
      <c r="AM9769" s="33">
        <v>450</v>
      </c>
      <c r="AN9769" s="37"/>
      <c r="AO9769" s="33">
        <v>1</v>
      </c>
      <c r="AP9769" s="33"/>
      <c r="AQ9769">
        <v>80101</v>
      </c>
      <c r="AR9769" s="33" t="s">
        <v>1882</v>
      </c>
    </row>
    <row r="9770" spans="1:44" x14ac:dyDescent="0.25">
      <c r="A9770" s="33">
        <v>11661</v>
      </c>
      <c r="B9770" s="33" t="s">
        <v>990</v>
      </c>
      <c r="C9770" s="33">
        <v>180</v>
      </c>
      <c r="D9770" s="33" t="s">
        <v>851</v>
      </c>
      <c r="E9770" s="33"/>
      <c r="F9770" s="33" t="s">
        <v>864</v>
      </c>
      <c r="G9770" s="34"/>
      <c r="H9770" s="33">
        <v>31</v>
      </c>
      <c r="I9770" s="33"/>
      <c r="J9770" s="33"/>
      <c r="K9770" s="37">
        <v>1900</v>
      </c>
      <c r="L9770" s="35"/>
      <c r="M9770" s="33"/>
      <c r="N9770" s="33"/>
      <c r="O9770" s="33">
        <v>183.67699999999999</v>
      </c>
      <c r="P9770" s="33">
        <v>5.2830000000000004</v>
      </c>
      <c r="Q9770" s="33">
        <v>18.456000000000003</v>
      </c>
      <c r="R9770" s="33">
        <v>7.9870000000000001</v>
      </c>
      <c r="S9770" s="33"/>
      <c r="T9770" s="33"/>
      <c r="U9770" s="33"/>
      <c r="V9770" s="33"/>
      <c r="W9770" s="33"/>
      <c r="Y9770" s="33"/>
      <c r="Z9770" s="33"/>
      <c r="AA9770" s="33"/>
      <c r="AB9770" s="33"/>
      <c r="AC9770" s="33"/>
      <c r="AD9770" s="33"/>
      <c r="AE9770" s="33"/>
      <c r="AF9770" s="33"/>
      <c r="AG9770" s="33"/>
      <c r="AH9770" s="33"/>
      <c r="AI9770" s="33"/>
      <c r="AJ9770" s="33" t="s">
        <v>413</v>
      </c>
      <c r="AK9770" s="36">
        <v>26.67</v>
      </c>
      <c r="AL9770" s="36">
        <v>109.53</v>
      </c>
      <c r="AM9770" s="33">
        <v>450</v>
      </c>
      <c r="AN9770" s="37"/>
      <c r="AO9770" s="33">
        <v>1</v>
      </c>
      <c r="AP9770" s="33"/>
      <c r="AQ9770">
        <v>80101</v>
      </c>
      <c r="AR9770" s="33" t="s">
        <v>1882</v>
      </c>
    </row>
    <row r="9771" spans="1:44" x14ac:dyDescent="0.25">
      <c r="A9771" s="33">
        <v>11662</v>
      </c>
      <c r="B9771" s="33" t="s">
        <v>990</v>
      </c>
      <c r="C9771" s="33">
        <v>180</v>
      </c>
      <c r="D9771" s="33" t="s">
        <v>851</v>
      </c>
      <c r="E9771" s="33"/>
      <c r="F9771" s="33" t="s">
        <v>864</v>
      </c>
      <c r="G9771" s="34"/>
      <c r="H9771" s="33">
        <v>15</v>
      </c>
      <c r="I9771" s="33"/>
      <c r="J9771" s="33"/>
      <c r="K9771" s="37">
        <v>2445</v>
      </c>
      <c r="L9771" s="35"/>
      <c r="M9771" s="33"/>
      <c r="N9771" s="33"/>
      <c r="O9771" s="33">
        <v>58.436</v>
      </c>
      <c r="P9771" s="33"/>
      <c r="Q9771" s="33">
        <v>11.981</v>
      </c>
      <c r="R9771" s="33">
        <v>8.3130000000000006</v>
      </c>
      <c r="S9771" s="33"/>
      <c r="T9771" s="33"/>
      <c r="U9771" s="33"/>
      <c r="V9771" s="33"/>
      <c r="W9771" s="33"/>
      <c r="Y9771" s="33"/>
      <c r="Z9771" s="33"/>
      <c r="AA9771" s="33"/>
      <c r="AB9771" s="33"/>
      <c r="AC9771" s="33"/>
      <c r="AD9771" s="33"/>
      <c r="AE9771" s="33"/>
      <c r="AF9771" s="33"/>
      <c r="AG9771" s="33"/>
      <c r="AH9771" s="33"/>
      <c r="AI9771" s="33"/>
      <c r="AJ9771" s="33" t="s">
        <v>413</v>
      </c>
      <c r="AK9771" s="36">
        <v>26.67</v>
      </c>
      <c r="AL9771" s="36">
        <v>109.53</v>
      </c>
      <c r="AM9771" s="33">
        <v>450</v>
      </c>
      <c r="AN9771" s="37"/>
      <c r="AO9771" s="33">
        <v>1</v>
      </c>
      <c r="AP9771" s="33"/>
      <c r="AQ9771">
        <v>80101</v>
      </c>
      <c r="AR9771" s="33" t="s">
        <v>1882</v>
      </c>
    </row>
    <row r="9772" spans="1:44" x14ac:dyDescent="0.25">
      <c r="A9772" s="33">
        <v>11663</v>
      </c>
      <c r="B9772" s="33" t="s">
        <v>990</v>
      </c>
      <c r="C9772" s="33">
        <v>180</v>
      </c>
      <c r="D9772" s="33" t="s">
        <v>851</v>
      </c>
      <c r="E9772" s="33"/>
      <c r="F9772" s="33" t="s">
        <v>864</v>
      </c>
      <c r="G9772" s="34"/>
      <c r="H9772" s="33">
        <v>15</v>
      </c>
      <c r="I9772" s="33"/>
      <c r="J9772" s="33"/>
      <c r="K9772" s="37">
        <v>3990</v>
      </c>
      <c r="L9772" s="35"/>
      <c r="M9772" s="33"/>
      <c r="N9772" s="33"/>
      <c r="O9772" s="33">
        <v>72.617999999999995</v>
      </c>
      <c r="P9772" s="33"/>
      <c r="Q9772" s="33">
        <v>10.773</v>
      </c>
      <c r="R9772" s="33">
        <v>10.773</v>
      </c>
      <c r="S9772" s="33"/>
      <c r="T9772" s="33"/>
      <c r="U9772" s="33"/>
      <c r="V9772" s="33"/>
      <c r="W9772" s="33"/>
      <c r="Y9772" s="33"/>
      <c r="Z9772" s="33"/>
      <c r="AA9772" s="33"/>
      <c r="AB9772" s="33"/>
      <c r="AC9772" s="33"/>
      <c r="AD9772" s="33"/>
      <c r="AE9772" s="33"/>
      <c r="AF9772" s="33"/>
      <c r="AG9772" s="33"/>
      <c r="AH9772" s="33"/>
      <c r="AI9772" s="33"/>
      <c r="AJ9772" s="33" t="s">
        <v>413</v>
      </c>
      <c r="AK9772" s="36">
        <v>26.67</v>
      </c>
      <c r="AL9772" s="36">
        <v>109.53</v>
      </c>
      <c r="AM9772" s="33">
        <v>450</v>
      </c>
      <c r="AN9772" s="37"/>
      <c r="AO9772" s="33">
        <v>1</v>
      </c>
      <c r="AP9772" s="33"/>
      <c r="AQ9772">
        <v>80101</v>
      </c>
      <c r="AR9772" s="33" t="s">
        <v>1882</v>
      </c>
    </row>
    <row r="9773" spans="1:44" x14ac:dyDescent="0.25">
      <c r="A9773" s="33">
        <v>11664</v>
      </c>
      <c r="B9773" s="33" t="s">
        <v>990</v>
      </c>
      <c r="C9773" s="33">
        <v>180</v>
      </c>
      <c r="D9773" s="33" t="s">
        <v>851</v>
      </c>
      <c r="E9773" s="33"/>
      <c r="F9773" s="33" t="s">
        <v>864</v>
      </c>
      <c r="G9773" s="34"/>
      <c r="H9773" s="33">
        <v>15</v>
      </c>
      <c r="I9773" s="33"/>
      <c r="J9773" s="33"/>
      <c r="K9773" s="37">
        <v>4590</v>
      </c>
      <c r="L9773" s="35"/>
      <c r="M9773" s="33"/>
      <c r="N9773" s="33"/>
      <c r="O9773" s="33">
        <v>61.046999999999997</v>
      </c>
      <c r="P9773" s="33"/>
      <c r="Q9773" s="33">
        <v>6.8849999999999998</v>
      </c>
      <c r="R9773" s="33">
        <v>11.475</v>
      </c>
      <c r="S9773" s="33"/>
      <c r="T9773" s="33"/>
      <c r="U9773" s="33"/>
      <c r="V9773" s="33"/>
      <c r="W9773" s="33"/>
      <c r="Y9773" s="33"/>
      <c r="Z9773" s="33"/>
      <c r="AA9773" s="33"/>
      <c r="AB9773" s="33"/>
      <c r="AC9773" s="33"/>
      <c r="AD9773" s="33"/>
      <c r="AE9773" s="33"/>
      <c r="AF9773" s="33"/>
      <c r="AG9773" s="33"/>
      <c r="AH9773" s="33"/>
      <c r="AI9773" s="33"/>
      <c r="AJ9773" s="33" t="s">
        <v>413</v>
      </c>
      <c r="AK9773" s="36">
        <v>26.67</v>
      </c>
      <c r="AL9773" s="36">
        <v>109.53</v>
      </c>
      <c r="AM9773" s="33">
        <v>450</v>
      </c>
      <c r="AN9773" s="37"/>
      <c r="AO9773" s="33">
        <v>1</v>
      </c>
      <c r="AP9773" s="33"/>
      <c r="AQ9773">
        <v>80101</v>
      </c>
      <c r="AR9773" s="33" t="s">
        <v>1882</v>
      </c>
    </row>
    <row r="9774" spans="1:44" x14ac:dyDescent="0.25">
      <c r="A9774" s="33">
        <v>11665</v>
      </c>
      <c r="B9774" s="33" t="s">
        <v>948</v>
      </c>
      <c r="C9774" s="33">
        <v>180</v>
      </c>
      <c r="D9774" s="33"/>
      <c r="E9774" s="33"/>
      <c r="F9774" s="33" t="s">
        <v>864</v>
      </c>
      <c r="G9774" s="34"/>
      <c r="H9774" s="33" t="s">
        <v>878</v>
      </c>
      <c r="I9774" s="33"/>
      <c r="J9774" s="33"/>
      <c r="K9774" s="37">
        <v>3692</v>
      </c>
      <c r="L9774" s="35"/>
      <c r="M9774" s="33"/>
      <c r="N9774" s="33"/>
      <c r="O9774" s="33">
        <v>202.05</v>
      </c>
      <c r="P9774" s="33"/>
      <c r="Q9774" s="33">
        <v>116.14</v>
      </c>
      <c r="R9774" s="33">
        <v>6.65</v>
      </c>
      <c r="S9774" s="33"/>
      <c r="T9774" s="33"/>
      <c r="U9774" s="33"/>
      <c r="V9774" s="33"/>
      <c r="W9774" s="33"/>
      <c r="Y9774" s="33">
        <v>1.99</v>
      </c>
      <c r="Z9774" s="33"/>
      <c r="AA9774" s="33"/>
      <c r="AB9774" s="33"/>
      <c r="AC9774" s="33">
        <v>0.33</v>
      </c>
      <c r="AD9774" s="33"/>
      <c r="AE9774" s="33"/>
      <c r="AF9774" s="33"/>
      <c r="AG9774" s="33"/>
      <c r="AH9774" s="33"/>
      <c r="AI9774" s="33"/>
      <c r="AJ9774" s="33" t="s">
        <v>413</v>
      </c>
      <c r="AK9774" s="36">
        <v>23.17</v>
      </c>
      <c r="AL9774" s="36">
        <v>112.52</v>
      </c>
      <c r="AM9774" s="33">
        <v>300</v>
      </c>
      <c r="AN9774" s="37"/>
      <c r="AP9774" s="33"/>
      <c r="AQ9774">
        <v>40118</v>
      </c>
      <c r="AR9774" s="33" t="s">
        <v>1883</v>
      </c>
    </row>
    <row r="9775" spans="1:44" x14ac:dyDescent="0.25">
      <c r="A9775" s="33">
        <v>11666</v>
      </c>
      <c r="B9775" s="33" t="s">
        <v>949</v>
      </c>
      <c r="C9775" s="33">
        <v>180</v>
      </c>
      <c r="D9775" s="33"/>
      <c r="E9775" s="33"/>
      <c r="F9775" s="33" t="s">
        <v>864</v>
      </c>
      <c r="G9775" s="34"/>
      <c r="H9775" s="33" t="s">
        <v>878</v>
      </c>
      <c r="I9775" s="33"/>
      <c r="J9775" s="33"/>
      <c r="K9775" s="37">
        <v>2842</v>
      </c>
      <c r="L9775" s="35"/>
      <c r="M9775" s="33"/>
      <c r="N9775" s="33"/>
      <c r="O9775" s="33">
        <v>172.03</v>
      </c>
      <c r="P9775" s="33"/>
      <c r="Q9775" s="33">
        <v>86.7</v>
      </c>
      <c r="R9775" s="33">
        <v>7.96</v>
      </c>
      <c r="S9775" s="33"/>
      <c r="T9775" s="33"/>
      <c r="U9775" s="33"/>
      <c r="V9775" s="33"/>
      <c r="W9775" s="33"/>
      <c r="Y9775" s="33">
        <v>0.67</v>
      </c>
      <c r="Z9775" s="33"/>
      <c r="AA9775" s="33"/>
      <c r="AB9775" s="33"/>
      <c r="AC9775" s="33">
        <v>0.81</v>
      </c>
      <c r="AD9775" s="33"/>
      <c r="AE9775" s="33"/>
      <c r="AF9775" s="33"/>
      <c r="AG9775" s="33"/>
      <c r="AH9775" s="33"/>
      <c r="AI9775" s="33"/>
      <c r="AJ9775" s="33" t="s">
        <v>413</v>
      </c>
      <c r="AK9775" s="36">
        <v>23.17</v>
      </c>
      <c r="AL9775" s="36">
        <v>112.52</v>
      </c>
      <c r="AM9775" s="33">
        <v>120</v>
      </c>
      <c r="AN9775" s="37"/>
      <c r="AP9775" s="33"/>
      <c r="AQ9775">
        <v>40118</v>
      </c>
      <c r="AR9775" s="33" t="s">
        <v>1883</v>
      </c>
    </row>
    <row r="9776" spans="1:44" x14ac:dyDescent="0.25">
      <c r="A9776" s="33">
        <v>11667</v>
      </c>
      <c r="B9776" s="33" t="s">
        <v>950</v>
      </c>
      <c r="C9776" s="33">
        <v>180</v>
      </c>
      <c r="D9776" s="33"/>
      <c r="E9776" s="33"/>
      <c r="F9776" s="33" t="s">
        <v>864</v>
      </c>
      <c r="G9776" s="34"/>
      <c r="H9776" s="33" t="s">
        <v>878</v>
      </c>
      <c r="I9776" s="33"/>
      <c r="J9776" s="33"/>
      <c r="K9776" s="37"/>
      <c r="L9776" s="35"/>
      <c r="M9776" s="33"/>
      <c r="N9776" s="33"/>
      <c r="O9776" s="33">
        <v>70.53</v>
      </c>
      <c r="P9776" s="33"/>
      <c r="Q9776" s="33">
        <v>11.799999999999999</v>
      </c>
      <c r="R9776" s="33">
        <v>4.74</v>
      </c>
      <c r="S9776" s="33"/>
      <c r="T9776" s="33"/>
      <c r="U9776" s="33"/>
      <c r="V9776" s="33"/>
      <c r="W9776" s="33"/>
      <c r="Y9776" s="33">
        <v>1.05</v>
      </c>
      <c r="Z9776" s="33"/>
      <c r="AA9776" s="33"/>
      <c r="AB9776" s="33"/>
      <c r="AC9776" s="33">
        <v>0.71</v>
      </c>
      <c r="AD9776" s="33"/>
      <c r="AE9776" s="33"/>
      <c r="AF9776" s="33"/>
      <c r="AG9776" s="33"/>
      <c r="AH9776" s="33"/>
      <c r="AI9776" s="33"/>
      <c r="AJ9776" s="33" t="s">
        <v>413</v>
      </c>
      <c r="AK9776" s="36">
        <v>23.17</v>
      </c>
      <c r="AL9776" s="36">
        <v>112.52</v>
      </c>
      <c r="AM9776" s="33">
        <v>700</v>
      </c>
      <c r="AN9776" s="37"/>
      <c r="AP9776" s="33"/>
      <c r="AQ9776">
        <v>40118</v>
      </c>
      <c r="AR9776" s="33" t="s">
        <v>1883</v>
      </c>
    </row>
    <row r="9777" spans="1:44" x14ac:dyDescent="0.25">
      <c r="A9777" s="33">
        <v>11668</v>
      </c>
      <c r="B9777" s="33" t="s">
        <v>1034</v>
      </c>
      <c r="C9777" s="33">
        <v>180</v>
      </c>
      <c r="D9777" s="33"/>
      <c r="E9777" s="33"/>
      <c r="F9777" s="33" t="s">
        <v>859</v>
      </c>
      <c r="G9777" s="34"/>
      <c r="H9777" s="33">
        <v>4.5</v>
      </c>
      <c r="I9777" s="33">
        <v>9.1</v>
      </c>
      <c r="J9777" s="33">
        <v>6.8</v>
      </c>
      <c r="K9777" s="37">
        <v>2639</v>
      </c>
      <c r="L9777" s="35"/>
      <c r="M9777" s="33"/>
      <c r="N9777" s="33">
        <v>40.264000000000003</v>
      </c>
      <c r="O9777" s="33">
        <v>33.387</v>
      </c>
      <c r="P9777" s="33">
        <v>6.6360000000000001</v>
      </c>
      <c r="Q9777" s="33">
        <v>3.0219999999999998</v>
      </c>
      <c r="R9777" s="33">
        <v>2.1320000000000001</v>
      </c>
      <c r="S9777" s="33"/>
      <c r="T9777" s="33"/>
      <c r="U9777" s="33"/>
      <c r="V9777" s="33"/>
      <c r="W9777" s="33"/>
      <c r="Y9777" s="33"/>
      <c r="Z9777" s="33"/>
      <c r="AA9777" s="33"/>
      <c r="AB9777" s="33"/>
      <c r="AC9777" s="33"/>
      <c r="AD9777" s="33"/>
      <c r="AE9777" s="33"/>
      <c r="AF9777" s="33"/>
      <c r="AG9777" s="33">
        <v>0.46100000000000002</v>
      </c>
      <c r="AH9777" s="33"/>
      <c r="AI9777" s="33"/>
      <c r="AJ9777" s="33" t="s">
        <v>413</v>
      </c>
      <c r="AK9777" s="36">
        <v>21.58</v>
      </c>
      <c r="AL9777" s="36">
        <v>109.68</v>
      </c>
      <c r="AM9777" s="33">
        <v>35</v>
      </c>
      <c r="AN9777" s="37"/>
      <c r="AP9777" s="33"/>
      <c r="AQ9777">
        <v>40149</v>
      </c>
      <c r="AR9777" s="33" t="s">
        <v>1884</v>
      </c>
    </row>
    <row r="9778" spans="1:44" x14ac:dyDescent="0.25">
      <c r="A9778" s="33">
        <v>11669</v>
      </c>
      <c r="B9778" s="33" t="s">
        <v>1034</v>
      </c>
      <c r="C9778" s="33">
        <v>180</v>
      </c>
      <c r="D9778" s="33"/>
      <c r="E9778" s="33"/>
      <c r="F9778" s="33" t="s">
        <v>859</v>
      </c>
      <c r="G9778" s="34"/>
      <c r="H9778" s="33">
        <v>7.7</v>
      </c>
      <c r="I9778" s="33">
        <v>11.5</v>
      </c>
      <c r="J9778" s="33">
        <v>8.1999999999999993</v>
      </c>
      <c r="K9778" s="37">
        <v>2201</v>
      </c>
      <c r="L9778" s="35"/>
      <c r="M9778" s="33"/>
      <c r="N9778" s="33">
        <v>61.710999999999999</v>
      </c>
      <c r="O9778" s="33">
        <v>48.594000000000001</v>
      </c>
      <c r="P9778" s="33">
        <v>8.6280000000000001</v>
      </c>
      <c r="Q9778" s="33">
        <v>4.3019999999999996</v>
      </c>
      <c r="R9778" s="33">
        <v>2.5939999999999999</v>
      </c>
      <c r="S9778" s="33"/>
      <c r="T9778" s="33"/>
      <c r="U9778" s="33"/>
      <c r="V9778" s="33"/>
      <c r="W9778" s="33"/>
      <c r="Y9778" s="33"/>
      <c r="Z9778" s="33"/>
      <c r="AA9778" s="33"/>
      <c r="AB9778" s="33"/>
      <c r="AC9778" s="33"/>
      <c r="AD9778" s="33"/>
      <c r="AE9778" s="33"/>
      <c r="AF9778" s="33"/>
      <c r="AG9778" s="33">
        <v>0.45500000000000002</v>
      </c>
      <c r="AH9778" s="33"/>
      <c r="AI9778" s="33"/>
      <c r="AJ9778" s="33" t="s">
        <v>413</v>
      </c>
      <c r="AK9778" s="36">
        <v>21.58</v>
      </c>
      <c r="AL9778" s="36">
        <v>109.68</v>
      </c>
      <c r="AM9778" s="33">
        <v>35</v>
      </c>
      <c r="AN9778" s="37"/>
      <c r="AP9778" s="33"/>
      <c r="AQ9778">
        <v>40149</v>
      </c>
      <c r="AR9778" s="33" t="s">
        <v>1884</v>
      </c>
    </row>
    <row r="9779" spans="1:44" x14ac:dyDescent="0.25">
      <c r="A9779" s="33">
        <v>11670</v>
      </c>
      <c r="B9779" s="33" t="s">
        <v>1068</v>
      </c>
      <c r="C9779" s="33">
        <v>180</v>
      </c>
      <c r="D9779" s="33"/>
      <c r="E9779" s="33"/>
      <c r="F9779" s="33" t="s">
        <v>859</v>
      </c>
      <c r="G9779" s="34"/>
      <c r="H9779" s="33">
        <v>10</v>
      </c>
      <c r="I9779" s="33"/>
      <c r="J9779" s="33"/>
      <c r="K9779" s="37"/>
      <c r="L9779" s="35"/>
      <c r="M9779" s="33"/>
      <c r="N9779" s="33"/>
      <c r="O9779" s="33">
        <v>115.42</v>
      </c>
      <c r="P9779" s="33">
        <v>11.57</v>
      </c>
      <c r="Q9779" s="33">
        <v>6.82</v>
      </c>
      <c r="R9779" s="33">
        <v>2.0299999999999998</v>
      </c>
      <c r="S9779" s="33"/>
      <c r="T9779" s="33"/>
      <c r="U9779" s="33"/>
      <c r="V9779" s="33"/>
      <c r="W9779" s="33"/>
      <c r="Y9779" s="33"/>
      <c r="Z9779" s="33"/>
      <c r="AA9779" s="33"/>
      <c r="AB9779" s="33"/>
      <c r="AC9779" s="33"/>
      <c r="AD9779" s="33"/>
      <c r="AE9779" s="33"/>
      <c r="AF9779" s="33"/>
      <c r="AG9779" s="33"/>
      <c r="AH9779" s="33"/>
      <c r="AI9779" s="33"/>
      <c r="AJ9779" s="33" t="s">
        <v>413</v>
      </c>
      <c r="AK9779" s="36">
        <v>22.33</v>
      </c>
      <c r="AL9779" s="36">
        <v>107.84</v>
      </c>
      <c r="AM9779" s="33">
        <v>150</v>
      </c>
      <c r="AN9779" s="37"/>
      <c r="AP9779" s="33"/>
      <c r="AQ9779">
        <v>40149</v>
      </c>
      <c r="AR9779" s="33" t="s">
        <v>1885</v>
      </c>
    </row>
    <row r="9780" spans="1:44" x14ac:dyDescent="0.25">
      <c r="A9780" s="33">
        <v>11671</v>
      </c>
      <c r="B9780" s="33" t="s">
        <v>990</v>
      </c>
      <c r="C9780" s="33">
        <v>180</v>
      </c>
      <c r="D9780" s="33" t="s">
        <v>851</v>
      </c>
      <c r="E9780" s="33"/>
      <c r="F9780" s="33" t="s">
        <v>859</v>
      </c>
      <c r="G9780" s="34">
        <v>1</v>
      </c>
      <c r="H9780" s="33">
        <v>5</v>
      </c>
      <c r="I9780" s="33">
        <v>4.13</v>
      </c>
      <c r="J9780" s="33">
        <v>5.73</v>
      </c>
      <c r="K9780" s="37">
        <v>936</v>
      </c>
      <c r="L9780" s="2">
        <f>N9780/((1668.67)*(1-EXP(-(0.022864)*I9780))^(1.61028))</f>
        <v>0.18527714655591063</v>
      </c>
      <c r="M9780" s="33"/>
      <c r="N9780" s="33">
        <v>6.4130000000000003</v>
      </c>
      <c r="O9780" s="33">
        <v>4.1100000000000003</v>
      </c>
      <c r="P9780" s="33"/>
      <c r="Q9780" s="33">
        <v>2.35</v>
      </c>
      <c r="R9780" s="33">
        <v>0.92</v>
      </c>
      <c r="S9780" s="33"/>
      <c r="T9780" s="33"/>
      <c r="U9780" s="33"/>
      <c r="V9780" s="33"/>
      <c r="W9780" s="33"/>
      <c r="Y9780" s="33"/>
      <c r="Z9780" s="33"/>
      <c r="AA9780" s="33"/>
      <c r="AB9780" s="33"/>
      <c r="AC9780" s="33"/>
      <c r="AD9780" s="33"/>
      <c r="AE9780" s="33"/>
      <c r="AF9780" s="33"/>
      <c r="AG9780" s="33"/>
      <c r="AH9780" s="33"/>
      <c r="AI9780" s="33"/>
      <c r="AJ9780" s="33" t="s">
        <v>413</v>
      </c>
      <c r="AK9780" s="36">
        <v>27.05</v>
      </c>
      <c r="AL9780" s="36">
        <v>118.32</v>
      </c>
      <c r="AM9780" s="33">
        <v>215</v>
      </c>
      <c r="AN9780" s="33"/>
      <c r="AO9780" s="33">
        <v>1</v>
      </c>
      <c r="AP9780" s="33"/>
      <c r="AQ9780">
        <v>40118</v>
      </c>
      <c r="AR9780" s="33" t="s">
        <v>1886</v>
      </c>
    </row>
    <row r="9781" spans="1:44" x14ac:dyDescent="0.25">
      <c r="A9781" s="33">
        <v>11672</v>
      </c>
      <c r="B9781" s="33" t="s">
        <v>990</v>
      </c>
      <c r="C9781" s="33">
        <v>180</v>
      </c>
      <c r="D9781" s="33" t="s">
        <v>851</v>
      </c>
      <c r="E9781" s="33"/>
      <c r="F9781" s="33" t="s">
        <v>859</v>
      </c>
      <c r="G9781" s="34">
        <v>2</v>
      </c>
      <c r="H9781" s="33">
        <v>5</v>
      </c>
      <c r="I9781" s="33">
        <v>4.05</v>
      </c>
      <c r="J9781" s="33">
        <v>5.73</v>
      </c>
      <c r="K9781" s="37">
        <v>1349</v>
      </c>
      <c r="L9781" s="2">
        <f>N9781/((1668.67)*(1-EXP(-(0.022864)*I9781))^(1.61028))</f>
        <v>0.24940139933234381</v>
      </c>
      <c r="M9781" s="33"/>
      <c r="N9781" s="33">
        <v>8.3770000000000007</v>
      </c>
      <c r="O9781" s="33">
        <v>5.92</v>
      </c>
      <c r="P9781" s="33"/>
      <c r="Q9781" s="33">
        <v>3.26</v>
      </c>
      <c r="R9781" s="33">
        <v>1.32</v>
      </c>
      <c r="S9781" s="33"/>
      <c r="T9781" s="33"/>
      <c r="U9781" s="33"/>
      <c r="V9781" s="33"/>
      <c r="W9781" s="33"/>
      <c r="Y9781" s="33"/>
      <c r="Z9781" s="33"/>
      <c r="AA9781" s="33"/>
      <c r="AB9781" s="33"/>
      <c r="AC9781" s="33"/>
      <c r="AD9781" s="33"/>
      <c r="AE9781" s="33"/>
      <c r="AF9781" s="33"/>
      <c r="AG9781" s="33"/>
      <c r="AH9781" s="33"/>
      <c r="AI9781" s="33"/>
      <c r="AJ9781" s="33" t="s">
        <v>413</v>
      </c>
      <c r="AK9781" s="36">
        <v>27.05</v>
      </c>
      <c r="AL9781" s="36">
        <v>118.32</v>
      </c>
      <c r="AM9781" s="33">
        <v>215</v>
      </c>
      <c r="AN9781" s="33"/>
      <c r="AO9781" s="33">
        <v>1</v>
      </c>
      <c r="AP9781" s="33"/>
      <c r="AQ9781">
        <v>40118</v>
      </c>
      <c r="AR9781" s="33" t="s">
        <v>1886</v>
      </c>
    </row>
    <row r="9782" spans="1:44" x14ac:dyDescent="0.25">
      <c r="A9782" s="33">
        <v>11673</v>
      </c>
      <c r="B9782" s="33" t="s">
        <v>990</v>
      </c>
      <c r="C9782" s="33">
        <v>180</v>
      </c>
      <c r="D9782" s="33" t="s">
        <v>851</v>
      </c>
      <c r="E9782" s="33"/>
      <c r="F9782" s="33" t="s">
        <v>859</v>
      </c>
      <c r="G9782" s="34">
        <v>1</v>
      </c>
      <c r="H9782" s="33">
        <v>5</v>
      </c>
      <c r="I9782" s="33">
        <v>4.18</v>
      </c>
      <c r="J9782" s="33">
        <v>5.89</v>
      </c>
      <c r="K9782" s="37">
        <v>1784</v>
      </c>
      <c r="L9782" s="2">
        <f>N9782/((1668.67)*(1-EXP(-(0.022864)*I9782))^(1.61028))</f>
        <v>0.34735059702402732</v>
      </c>
      <c r="M9782" s="33"/>
      <c r="N9782" s="33">
        <v>12.247</v>
      </c>
      <c r="O9782" s="33">
        <v>8.06</v>
      </c>
      <c r="P9782" s="33"/>
      <c r="Q9782" s="33">
        <v>4.26</v>
      </c>
      <c r="R9782" s="33">
        <v>1.66</v>
      </c>
      <c r="S9782" s="33"/>
      <c r="T9782" s="33"/>
      <c r="U9782" s="33"/>
      <c r="V9782" s="33"/>
      <c r="W9782" s="33"/>
      <c r="Y9782" s="33"/>
      <c r="Z9782" s="33"/>
      <c r="AA9782" s="33"/>
      <c r="AB9782" s="33"/>
      <c r="AC9782" s="33"/>
      <c r="AD9782" s="33"/>
      <c r="AE9782" s="33"/>
      <c r="AF9782" s="33"/>
      <c r="AG9782" s="33"/>
      <c r="AH9782" s="33"/>
      <c r="AI9782" s="33"/>
      <c r="AJ9782" s="33" t="s">
        <v>413</v>
      </c>
      <c r="AK9782" s="36">
        <v>27.05</v>
      </c>
      <c r="AL9782" s="36">
        <v>118.32</v>
      </c>
      <c r="AM9782" s="33">
        <v>215</v>
      </c>
      <c r="AN9782" s="33"/>
      <c r="AO9782" s="33">
        <v>1</v>
      </c>
      <c r="AP9782" s="33"/>
      <c r="AQ9782">
        <v>40118</v>
      </c>
      <c r="AR9782" s="33" t="s">
        <v>1886</v>
      </c>
    </row>
    <row r="9783" spans="1:44" x14ac:dyDescent="0.25">
      <c r="A9783" s="33">
        <v>11674</v>
      </c>
      <c r="B9783" s="33" t="s">
        <v>990</v>
      </c>
      <c r="C9783" s="33">
        <v>180</v>
      </c>
      <c r="D9783" s="33" t="s">
        <v>851</v>
      </c>
      <c r="E9783" s="33"/>
      <c r="F9783" s="33" t="s">
        <v>859</v>
      </c>
      <c r="G9783" s="34">
        <v>1</v>
      </c>
      <c r="H9783" s="33">
        <v>5</v>
      </c>
      <c r="I9783" s="33">
        <v>4.3899999999999997</v>
      </c>
      <c r="J9783" s="33">
        <v>6.41</v>
      </c>
      <c r="K9783" s="37">
        <v>2335</v>
      </c>
      <c r="L9783" s="2">
        <f>N9783/((1668.67)*(1-EXP(-(0.022864)*I9783))^(1.61028))</f>
        <v>0.50521808496938703</v>
      </c>
      <c r="M9783" s="33"/>
      <c r="N9783" s="33">
        <v>19.202999999999999</v>
      </c>
      <c r="O9783" s="33">
        <v>11.49</v>
      </c>
      <c r="P9783" s="33"/>
      <c r="Q9783" s="33">
        <v>6.26</v>
      </c>
      <c r="R9783" s="33">
        <v>2.11</v>
      </c>
      <c r="S9783" s="33"/>
      <c r="T9783" s="33"/>
      <c r="U9783" s="33"/>
      <c r="V9783" s="33"/>
      <c r="W9783" s="33"/>
      <c r="Y9783" s="33"/>
      <c r="Z9783" s="33"/>
      <c r="AA9783" s="33"/>
      <c r="AB9783" s="33"/>
      <c r="AC9783" s="33"/>
      <c r="AD9783" s="33"/>
      <c r="AE9783" s="33"/>
      <c r="AF9783" s="33"/>
      <c r="AG9783" s="33"/>
      <c r="AH9783" s="33"/>
      <c r="AI9783" s="33"/>
      <c r="AJ9783" s="33" t="s">
        <v>413</v>
      </c>
      <c r="AK9783" s="36">
        <v>27.05</v>
      </c>
      <c r="AL9783" s="36">
        <v>118.32</v>
      </c>
      <c r="AM9783" s="33">
        <v>215</v>
      </c>
      <c r="AN9783" s="33"/>
      <c r="AO9783" s="33">
        <v>1</v>
      </c>
      <c r="AP9783" s="33"/>
      <c r="AQ9783">
        <v>40118</v>
      </c>
      <c r="AR9783" s="33" t="s">
        <v>1886</v>
      </c>
    </row>
    <row r="9784" spans="1:44" x14ac:dyDescent="0.25">
      <c r="A9784" s="33">
        <v>11675</v>
      </c>
      <c r="B9784" s="33" t="s">
        <v>990</v>
      </c>
      <c r="C9784" s="33">
        <v>180</v>
      </c>
      <c r="D9784" s="33" t="s">
        <v>851</v>
      </c>
      <c r="E9784" s="33"/>
      <c r="F9784" s="33" t="s">
        <v>859</v>
      </c>
      <c r="G9784" s="34">
        <v>0</v>
      </c>
      <c r="H9784" s="33">
        <v>5</v>
      </c>
      <c r="I9784" s="33">
        <v>4.46</v>
      </c>
      <c r="J9784" s="33">
        <v>6.01</v>
      </c>
      <c r="K9784" s="37">
        <v>3009</v>
      </c>
      <c r="L9784" s="2">
        <f>N9784/((1668.67)*(1-EXP(-(0.022864)*I9784))^(1.61028))</f>
        <v>0.63198744803641482</v>
      </c>
      <c r="M9784" s="33"/>
      <c r="N9784" s="33">
        <v>24.61</v>
      </c>
      <c r="O9784" s="33">
        <v>14.05</v>
      </c>
      <c r="P9784" s="33"/>
      <c r="Q9784" s="33">
        <v>7.82</v>
      </c>
      <c r="R9784" s="33">
        <v>2.57</v>
      </c>
      <c r="S9784" s="33"/>
      <c r="T9784" s="33"/>
      <c r="U9784" s="33"/>
      <c r="V9784" s="33"/>
      <c r="W9784" s="33"/>
      <c r="Y9784" s="33"/>
      <c r="Z9784" s="33"/>
      <c r="AA9784" s="33"/>
      <c r="AB9784" s="33"/>
      <c r="AC9784" s="33"/>
      <c r="AD9784" s="33"/>
      <c r="AE9784" s="33"/>
      <c r="AF9784" s="33"/>
      <c r="AG9784" s="33"/>
      <c r="AH9784" s="33"/>
      <c r="AI9784" s="33"/>
      <c r="AJ9784" s="33" t="s">
        <v>413</v>
      </c>
      <c r="AK9784" s="36">
        <v>27.05</v>
      </c>
      <c r="AL9784" s="36">
        <v>118.32</v>
      </c>
      <c r="AM9784" s="33">
        <v>215</v>
      </c>
      <c r="AN9784" s="33"/>
      <c r="AO9784" s="33">
        <v>1</v>
      </c>
      <c r="AP9784" s="33"/>
      <c r="AQ9784">
        <v>40118</v>
      </c>
      <c r="AR9784" s="33" t="s">
        <v>1886</v>
      </c>
    </row>
    <row r="9785" spans="1:44" x14ac:dyDescent="0.25">
      <c r="A9785" s="33">
        <v>11676</v>
      </c>
      <c r="B9785" s="33" t="s">
        <v>990</v>
      </c>
      <c r="C9785" s="33">
        <v>180</v>
      </c>
      <c r="D9785" s="33" t="s">
        <v>851</v>
      </c>
      <c r="E9785" s="33"/>
      <c r="F9785" s="33" t="s">
        <v>859</v>
      </c>
      <c r="G9785" s="34">
        <v>1</v>
      </c>
      <c r="H9785" s="33">
        <v>5</v>
      </c>
      <c r="I9785" s="33">
        <v>4.1399999999999997</v>
      </c>
      <c r="J9785" s="33">
        <v>4.8099999999999996</v>
      </c>
      <c r="K9785" s="37">
        <v>4088</v>
      </c>
      <c r="L9785" s="2">
        <f>N9785/((1668.67)*(1-EXP(-(0.022864)*I9785))^(1.61028))</f>
        <v>0.55204439041418485</v>
      </c>
      <c r="M9785" s="33"/>
      <c r="N9785" s="33">
        <v>19.178999999999998</v>
      </c>
      <c r="O9785" s="33">
        <v>14.3</v>
      </c>
      <c r="P9785" s="33"/>
      <c r="Q9785" s="33">
        <v>7.42</v>
      </c>
      <c r="R9785" s="33">
        <v>2.74</v>
      </c>
      <c r="S9785" s="33"/>
      <c r="T9785" s="33"/>
      <c r="U9785" s="33"/>
      <c r="V9785" s="33"/>
      <c r="W9785" s="33"/>
      <c r="Y9785" s="33"/>
      <c r="Z9785" s="33"/>
      <c r="AA9785" s="33"/>
      <c r="AB9785" s="33"/>
      <c r="AC9785" s="33"/>
      <c r="AD9785" s="33"/>
      <c r="AE9785" s="33"/>
      <c r="AF9785" s="33"/>
      <c r="AG9785" s="33"/>
      <c r="AH9785" s="33"/>
      <c r="AI9785" s="33"/>
      <c r="AJ9785" s="33" t="s">
        <v>413</v>
      </c>
      <c r="AK9785" s="36">
        <v>27.05</v>
      </c>
      <c r="AL9785" s="36">
        <v>118.32</v>
      </c>
      <c r="AM9785" s="33">
        <v>215</v>
      </c>
      <c r="AN9785" s="33"/>
      <c r="AO9785" s="33">
        <v>1</v>
      </c>
      <c r="AP9785" s="33"/>
      <c r="AQ9785">
        <v>40118</v>
      </c>
      <c r="AR9785" s="33" t="s">
        <v>1886</v>
      </c>
    </row>
    <row r="9786" spans="1:44" x14ac:dyDescent="0.25">
      <c r="A9786" s="33">
        <v>11677</v>
      </c>
      <c r="B9786" s="33" t="s">
        <v>1106</v>
      </c>
      <c r="C9786" s="33">
        <v>180</v>
      </c>
      <c r="D9786" s="33"/>
      <c r="E9786" s="33"/>
      <c r="F9786" s="33" t="s">
        <v>859</v>
      </c>
      <c r="G9786" s="34"/>
      <c r="H9786" s="33">
        <v>15</v>
      </c>
      <c r="I9786" s="33">
        <v>14.2</v>
      </c>
      <c r="J9786" s="33">
        <v>14.3</v>
      </c>
      <c r="K9786" s="37">
        <v>1785</v>
      </c>
      <c r="L9786" s="35"/>
      <c r="M9786" s="33"/>
      <c r="N9786" s="33">
        <v>186.83199999999999</v>
      </c>
      <c r="O9786" s="33">
        <v>99.683999999999997</v>
      </c>
      <c r="P9786" s="33">
        <v>3.0840000000000001</v>
      </c>
      <c r="Q9786" s="33">
        <v>24.829000000000001</v>
      </c>
      <c r="R9786" s="33">
        <v>5.0739999999999998</v>
      </c>
      <c r="S9786" s="33"/>
      <c r="T9786" s="33"/>
      <c r="U9786" s="33"/>
      <c r="V9786" s="33"/>
      <c r="W9786" s="33"/>
      <c r="Y9786" s="33">
        <v>1.05</v>
      </c>
      <c r="Z9786" s="33"/>
      <c r="AA9786" s="33"/>
      <c r="AB9786" s="33"/>
      <c r="AC9786" s="33">
        <v>0.15</v>
      </c>
      <c r="AD9786" s="33"/>
      <c r="AE9786" s="33"/>
      <c r="AF9786" s="33">
        <v>0</v>
      </c>
      <c r="AG9786" s="33"/>
      <c r="AH9786" s="33"/>
      <c r="AI9786" s="33">
        <v>15.932</v>
      </c>
      <c r="AJ9786" s="33" t="s">
        <v>413</v>
      </c>
      <c r="AK9786" s="36">
        <v>26.33</v>
      </c>
      <c r="AL9786" s="36">
        <v>117.31</v>
      </c>
      <c r="AM9786" s="33">
        <v>360</v>
      </c>
      <c r="AN9786" s="33"/>
      <c r="AP9786" s="33"/>
      <c r="AQ9786">
        <v>40118</v>
      </c>
      <c r="AR9786" s="33" t="s">
        <v>1887</v>
      </c>
    </row>
    <row r="9787" spans="1:44" x14ac:dyDescent="0.25">
      <c r="A9787" s="33">
        <v>11678</v>
      </c>
      <c r="B9787" s="33" t="s">
        <v>167</v>
      </c>
      <c r="C9787" s="33">
        <v>180</v>
      </c>
      <c r="D9787" s="1" t="s">
        <v>148</v>
      </c>
      <c r="E9787" s="33"/>
      <c r="F9787" s="33" t="s">
        <v>859</v>
      </c>
      <c r="G9787" s="34"/>
      <c r="H9787" s="33">
        <v>26</v>
      </c>
      <c r="I9787" s="33">
        <v>14.69</v>
      </c>
      <c r="J9787" s="33">
        <v>16.5</v>
      </c>
      <c r="K9787" s="37">
        <v>1478</v>
      </c>
      <c r="L9787" s="35"/>
      <c r="M9787" s="33"/>
      <c r="N9787" s="33">
        <v>228.69</v>
      </c>
      <c r="O9787" s="33">
        <v>92.608999999999995</v>
      </c>
      <c r="P9787" s="33"/>
      <c r="Q9787" s="33">
        <v>7.5299999999999994</v>
      </c>
      <c r="R9787" s="33">
        <v>2.25</v>
      </c>
      <c r="S9787" s="33"/>
      <c r="T9787" s="33"/>
      <c r="U9787" s="33"/>
      <c r="V9787" s="33"/>
      <c r="W9787" s="33"/>
      <c r="Y9787" s="33"/>
      <c r="Z9787" s="33"/>
      <c r="AA9787" s="33"/>
      <c r="AB9787" s="33"/>
      <c r="AC9787" s="33"/>
      <c r="AD9787" s="33"/>
      <c r="AE9787" s="33"/>
      <c r="AF9787" s="33">
        <v>0</v>
      </c>
      <c r="AG9787" s="33"/>
      <c r="AH9787" s="33"/>
      <c r="AI9787" s="33">
        <v>2.363</v>
      </c>
      <c r="AJ9787" s="33" t="s">
        <v>413</v>
      </c>
      <c r="AK9787" s="36">
        <v>26.1</v>
      </c>
      <c r="AL9787" s="36">
        <v>118.2</v>
      </c>
      <c r="AM9787" s="33">
        <v>300</v>
      </c>
      <c r="AN9787" s="33"/>
      <c r="AO9787" s="33">
        <v>1</v>
      </c>
      <c r="AP9787" s="33"/>
      <c r="AQ9787">
        <v>40118</v>
      </c>
      <c r="AR9787" s="33" t="s">
        <v>1888</v>
      </c>
    </row>
    <row r="9788" spans="1:44" x14ac:dyDescent="0.25">
      <c r="A9788" s="33">
        <v>11679</v>
      </c>
      <c r="B9788" s="33" t="s">
        <v>1071</v>
      </c>
      <c r="C9788" s="33">
        <v>180</v>
      </c>
      <c r="D9788" s="33"/>
      <c r="E9788" s="33"/>
      <c r="F9788" s="33" t="s">
        <v>859</v>
      </c>
      <c r="G9788" s="34"/>
      <c r="H9788" s="33">
        <v>26</v>
      </c>
      <c r="I9788" s="33">
        <v>8.41</v>
      </c>
      <c r="J9788" s="33">
        <v>9</v>
      </c>
      <c r="K9788" s="37">
        <v>2255</v>
      </c>
      <c r="L9788" s="35"/>
      <c r="M9788" s="33"/>
      <c r="N9788" s="33">
        <v>53.23</v>
      </c>
      <c r="O9788" s="33">
        <v>37.746000000000002</v>
      </c>
      <c r="P9788" s="33"/>
      <c r="Q9788" s="33">
        <v>13.478999999999999</v>
      </c>
      <c r="R9788" s="33">
        <v>4.6399999999999997</v>
      </c>
      <c r="S9788" s="33"/>
      <c r="T9788" s="33"/>
      <c r="U9788" s="33"/>
      <c r="V9788" s="33"/>
      <c r="W9788" s="33"/>
      <c r="Y9788" s="33"/>
      <c r="Z9788" s="33"/>
      <c r="AA9788" s="33"/>
      <c r="AB9788" s="33"/>
      <c r="AC9788" s="33"/>
      <c r="AD9788" s="33"/>
      <c r="AE9788" s="33"/>
      <c r="AF9788" s="33">
        <v>0</v>
      </c>
      <c r="AG9788" s="33"/>
      <c r="AH9788" s="33"/>
      <c r="AI9788" s="33">
        <v>3.0339999999999998</v>
      </c>
      <c r="AJ9788" s="33" t="s">
        <v>413</v>
      </c>
      <c r="AK9788" s="36">
        <v>26.1</v>
      </c>
      <c r="AL9788" s="36">
        <v>118.2</v>
      </c>
      <c r="AM9788" s="33">
        <v>300</v>
      </c>
      <c r="AN9788" s="33"/>
      <c r="AO9788" s="33">
        <v>1</v>
      </c>
      <c r="AP9788" s="33"/>
      <c r="AQ9788">
        <v>40118</v>
      </c>
      <c r="AR9788" s="33" t="s">
        <v>1888</v>
      </c>
    </row>
    <row r="9789" spans="1:44" x14ac:dyDescent="0.25">
      <c r="A9789" s="33">
        <v>11680</v>
      </c>
      <c r="B9789" s="33" t="s">
        <v>921</v>
      </c>
      <c r="C9789" s="33">
        <v>180</v>
      </c>
      <c r="D9789" s="1" t="s">
        <v>148</v>
      </c>
      <c r="E9789" s="33"/>
      <c r="F9789" s="33" t="s">
        <v>859</v>
      </c>
      <c r="G9789" s="34"/>
      <c r="H9789" s="33">
        <v>26</v>
      </c>
      <c r="I9789" s="33">
        <v>12.97</v>
      </c>
      <c r="J9789" s="33">
        <v>14.89</v>
      </c>
      <c r="K9789" s="37">
        <v>1785</v>
      </c>
      <c r="L9789" s="35"/>
      <c r="M9789" s="33"/>
      <c r="N9789" s="33">
        <v>245.43</v>
      </c>
      <c r="O9789" s="33">
        <v>90.284000000000006</v>
      </c>
      <c r="P9789" s="33"/>
      <c r="Q9789" s="33">
        <v>19.142000000000003</v>
      </c>
      <c r="R9789" s="33">
        <v>7.202</v>
      </c>
      <c r="S9789" s="33"/>
      <c r="T9789" s="33"/>
      <c r="U9789" s="33"/>
      <c r="V9789" s="33"/>
      <c r="W9789" s="33"/>
      <c r="Y9789" s="33"/>
      <c r="Z9789" s="33"/>
      <c r="AA9789" s="33"/>
      <c r="AB9789" s="33"/>
      <c r="AC9789" s="33"/>
      <c r="AD9789" s="33"/>
      <c r="AE9789" s="33"/>
      <c r="AF9789" s="33">
        <v>0</v>
      </c>
      <c r="AG9789" s="33"/>
      <c r="AH9789" s="33"/>
      <c r="AI9789" s="33">
        <v>4.6689999999999996</v>
      </c>
      <c r="AJ9789" s="33" t="s">
        <v>413</v>
      </c>
      <c r="AK9789" s="36">
        <v>26.1</v>
      </c>
      <c r="AL9789" s="36">
        <v>118.2</v>
      </c>
      <c r="AM9789" s="33">
        <v>300</v>
      </c>
      <c r="AN9789" s="33"/>
      <c r="AO9789" s="33">
        <v>1</v>
      </c>
      <c r="AP9789" s="33"/>
      <c r="AQ9789">
        <v>40118</v>
      </c>
      <c r="AR9789" s="33" t="s">
        <v>1888</v>
      </c>
    </row>
    <row r="9790" spans="1:44" x14ac:dyDescent="0.25">
      <c r="A9790" s="33">
        <v>11681</v>
      </c>
      <c r="B9790" s="33" t="s">
        <v>1107</v>
      </c>
      <c r="C9790" s="33">
        <v>180</v>
      </c>
      <c r="D9790" s="33" t="s">
        <v>851</v>
      </c>
      <c r="E9790" s="33"/>
      <c r="F9790" s="33" t="s">
        <v>860</v>
      </c>
      <c r="G9790" s="34"/>
      <c r="H9790" s="33">
        <v>12</v>
      </c>
      <c r="I9790" s="33">
        <v>13</v>
      </c>
      <c r="J9790" s="33">
        <v>14.99</v>
      </c>
      <c r="K9790" s="37">
        <v>1070</v>
      </c>
      <c r="L9790" s="2">
        <f>N9790/((1668.67)*(1-EXP(-(0.022864)*I9790))^(1.61028))</f>
        <v>0.65530413191824877</v>
      </c>
      <c r="M9790" s="33"/>
      <c r="N9790" s="33">
        <v>122.741</v>
      </c>
      <c r="O9790" s="33">
        <v>64.97</v>
      </c>
      <c r="P9790" s="33">
        <v>12.428000000000001</v>
      </c>
      <c r="Q9790" s="33">
        <v>14.476000000000001</v>
      </c>
      <c r="R9790" s="33">
        <v>3.484</v>
      </c>
      <c r="S9790" s="33"/>
      <c r="T9790" s="33"/>
      <c r="U9790" s="33"/>
      <c r="V9790" s="33"/>
      <c r="W9790" s="33"/>
      <c r="Y9790" s="33">
        <v>9.1720000000000006</v>
      </c>
      <c r="Z9790" s="33"/>
      <c r="AA9790" s="33"/>
      <c r="AB9790" s="33"/>
      <c r="AC9790" s="33">
        <v>0.72099999999999997</v>
      </c>
      <c r="AD9790" s="33"/>
      <c r="AE9790" s="33"/>
      <c r="AF9790" s="33">
        <v>0</v>
      </c>
      <c r="AG9790" s="33">
        <v>3.3860000000000001</v>
      </c>
      <c r="AH9790" s="33"/>
      <c r="AI9790" s="33">
        <v>4.1959999999999997</v>
      </c>
      <c r="AJ9790" s="33" t="s">
        <v>413</v>
      </c>
      <c r="AK9790" s="36">
        <v>23.2</v>
      </c>
      <c r="AL9790" s="36">
        <v>100.85</v>
      </c>
      <c r="AM9790" s="33">
        <v>890</v>
      </c>
      <c r="AN9790" s="37"/>
      <c r="AP9790" s="33"/>
      <c r="AQ9790">
        <v>40137</v>
      </c>
      <c r="AR9790" s="33" t="s">
        <v>3501</v>
      </c>
    </row>
    <row r="9791" spans="1:44" x14ac:dyDescent="0.25">
      <c r="A9791" s="33">
        <v>11682</v>
      </c>
      <c r="B9791" s="33" t="s">
        <v>1107</v>
      </c>
      <c r="C9791" s="33">
        <v>180</v>
      </c>
      <c r="D9791" s="33" t="s">
        <v>851</v>
      </c>
      <c r="E9791" s="33"/>
      <c r="F9791" s="33" t="s">
        <v>860</v>
      </c>
      <c r="G9791" s="34">
        <v>1</v>
      </c>
      <c r="H9791" s="33">
        <v>23</v>
      </c>
      <c r="I9791" s="33">
        <v>22</v>
      </c>
      <c r="J9791" s="33">
        <v>17.55</v>
      </c>
      <c r="K9791" s="37">
        <v>792</v>
      </c>
      <c r="L9791" s="2">
        <f>N9791/((1668.67)*(1-EXP(-(0.022864)*I9791))^(1.61028))</f>
        <v>0.56271189448419068</v>
      </c>
      <c r="M9791" s="33"/>
      <c r="N9791" s="33">
        <v>210.65899999999999</v>
      </c>
      <c r="O9791" s="33">
        <v>86.322999999999993</v>
      </c>
      <c r="P9791" s="33">
        <v>22.457999999999998</v>
      </c>
      <c r="Q9791" s="33">
        <v>14.87</v>
      </c>
      <c r="R9791" s="33">
        <v>2.423</v>
      </c>
      <c r="S9791" s="33"/>
      <c r="T9791" s="33"/>
      <c r="U9791" s="33"/>
      <c r="V9791" s="33"/>
      <c r="W9791" s="33"/>
      <c r="Y9791" s="33">
        <v>6.4829999999999997</v>
      </c>
      <c r="Z9791" s="33"/>
      <c r="AA9791" s="33"/>
      <c r="AB9791" s="33"/>
      <c r="AC9791" s="33">
        <v>0.96499999999999997</v>
      </c>
      <c r="AD9791" s="33"/>
      <c r="AE9791" s="33"/>
      <c r="AF9791" s="33">
        <v>0.57199999999999995</v>
      </c>
      <c r="AG9791" s="33">
        <v>0.34499999999999997</v>
      </c>
      <c r="AH9791" s="33"/>
      <c r="AI9791" s="33">
        <v>10.089</v>
      </c>
      <c r="AJ9791" s="33" t="s">
        <v>413</v>
      </c>
      <c r="AK9791" s="36">
        <v>23.2</v>
      </c>
      <c r="AL9791" s="36">
        <v>100.85</v>
      </c>
      <c r="AM9791" s="33">
        <v>920</v>
      </c>
      <c r="AN9791" s="37"/>
      <c r="AP9791" s="33"/>
      <c r="AQ9791">
        <v>40137</v>
      </c>
      <c r="AR9791" s="33" t="s">
        <v>3501</v>
      </c>
    </row>
    <row r="9792" spans="1:44" x14ac:dyDescent="0.25">
      <c r="A9792" s="33">
        <v>11683</v>
      </c>
      <c r="B9792" s="33" t="s">
        <v>1107</v>
      </c>
      <c r="C9792" s="33">
        <v>180</v>
      </c>
      <c r="D9792" s="33" t="s">
        <v>851</v>
      </c>
      <c r="E9792" s="33"/>
      <c r="F9792" s="33" t="s">
        <v>864</v>
      </c>
      <c r="G9792" s="34">
        <v>2</v>
      </c>
      <c r="H9792" s="33">
        <v>13</v>
      </c>
      <c r="I9792" s="33">
        <v>11</v>
      </c>
      <c r="J9792" s="33">
        <v>10.26</v>
      </c>
      <c r="K9792" s="37">
        <v>2390</v>
      </c>
      <c r="L9792" s="2">
        <f>N9792/((1668.67)*(1-EXP(-(0.022864)*I9792))^(1.61028))</f>
        <v>0.73310538579260953</v>
      </c>
      <c r="M9792" s="33"/>
      <c r="N9792" s="33">
        <v>108.679</v>
      </c>
      <c r="O9792" s="33">
        <v>47.832999999999998</v>
      </c>
      <c r="P9792" s="33">
        <v>6.6150000000000002</v>
      </c>
      <c r="Q9792" s="33">
        <v>17.673000000000002</v>
      </c>
      <c r="R9792" s="33">
        <v>7.7149999999999999</v>
      </c>
      <c r="S9792" s="33"/>
      <c r="T9792" s="33"/>
      <c r="U9792" s="33"/>
      <c r="V9792" s="33"/>
      <c r="W9792" s="33"/>
      <c r="Y9792" s="33">
        <v>4.3979999999999997</v>
      </c>
      <c r="Z9792" s="33">
        <v>3.7730000000000001</v>
      </c>
      <c r="AA9792" s="33">
        <v>4.3979999999999997</v>
      </c>
      <c r="AB9792" s="33">
        <v>0.28899999999999998</v>
      </c>
      <c r="AC9792" s="33">
        <v>0.92400000000000004</v>
      </c>
      <c r="AD9792" s="33"/>
      <c r="AE9792" s="33"/>
      <c r="AF9792" s="33">
        <v>0</v>
      </c>
      <c r="AG9792" s="33">
        <v>2.399</v>
      </c>
      <c r="AH9792" s="33"/>
      <c r="AI9792" s="33">
        <v>8.8989999999999991</v>
      </c>
      <c r="AJ9792" s="33" t="s">
        <v>413</v>
      </c>
      <c r="AK9792" s="36">
        <v>24.33</v>
      </c>
      <c r="AL9792" s="36">
        <v>99.45</v>
      </c>
      <c r="AM9792" s="33">
        <v>1710</v>
      </c>
      <c r="AN9792" s="37"/>
      <c r="AP9792" s="33"/>
      <c r="AQ9792">
        <v>40137</v>
      </c>
      <c r="AR9792" s="33" t="s">
        <v>3502</v>
      </c>
    </row>
    <row r="9793" spans="1:44" x14ac:dyDescent="0.25">
      <c r="A9793" s="33">
        <v>11684</v>
      </c>
      <c r="B9793" s="33" t="s">
        <v>1107</v>
      </c>
      <c r="C9793" s="33">
        <v>180</v>
      </c>
      <c r="D9793" s="33" t="s">
        <v>851</v>
      </c>
      <c r="E9793" s="33"/>
      <c r="F9793" s="33" t="s">
        <v>864</v>
      </c>
      <c r="G9793" s="34">
        <v>2</v>
      </c>
      <c r="H9793" s="33">
        <v>35</v>
      </c>
      <c r="I9793" s="33">
        <v>24</v>
      </c>
      <c r="J9793" s="33">
        <v>26</v>
      </c>
      <c r="K9793" s="37">
        <v>725</v>
      </c>
      <c r="L9793" s="2">
        <f>N9793/((1668.67)*(1-EXP(-(0.022864)*I9793))^(1.61028))</f>
        <v>1.1091901982223327</v>
      </c>
      <c r="M9793" s="33"/>
      <c r="N9793" s="33">
        <v>461.90800000000002</v>
      </c>
      <c r="O9793" s="33">
        <v>161.23699999999999</v>
      </c>
      <c r="P9793" s="33">
        <v>14.157999999999999</v>
      </c>
      <c r="Q9793" s="33">
        <v>11.282999999999999</v>
      </c>
      <c r="R9793" s="33">
        <v>4.1760000000000002</v>
      </c>
      <c r="S9793" s="33"/>
      <c r="T9793" s="33"/>
      <c r="U9793" s="33"/>
      <c r="V9793" s="33"/>
      <c r="W9793" s="33"/>
      <c r="Y9793" s="33">
        <v>1.954</v>
      </c>
      <c r="Z9793" s="33">
        <v>1.306</v>
      </c>
      <c r="AA9793" s="33">
        <v>1.9550000000000001</v>
      </c>
      <c r="AB9793" s="33">
        <v>0.48699999999999999</v>
      </c>
      <c r="AC9793" s="33">
        <v>1.552</v>
      </c>
      <c r="AD9793" s="33"/>
      <c r="AE9793" s="33"/>
      <c r="AF9793" s="33">
        <v>0</v>
      </c>
      <c r="AG9793" s="33">
        <v>0.85399999999999998</v>
      </c>
      <c r="AH9793" s="33"/>
      <c r="AI9793" s="33">
        <v>9.6859999999999999</v>
      </c>
      <c r="AJ9793" s="33" t="s">
        <v>413</v>
      </c>
      <c r="AK9793" s="36">
        <v>24.33</v>
      </c>
      <c r="AL9793" s="36">
        <v>99.45</v>
      </c>
      <c r="AM9793" s="33">
        <v>1420</v>
      </c>
      <c r="AN9793" s="37"/>
      <c r="AP9793" s="33"/>
      <c r="AQ9793">
        <v>40137</v>
      </c>
      <c r="AR9793" s="33" t="s">
        <v>3502</v>
      </c>
    </row>
    <row r="9794" spans="1:44" x14ac:dyDescent="0.25">
      <c r="A9794" s="33">
        <v>11685</v>
      </c>
      <c r="B9794" s="33" t="s">
        <v>5321</v>
      </c>
      <c r="C9794" s="33">
        <v>110</v>
      </c>
      <c r="D9794" s="33" t="s">
        <v>147</v>
      </c>
      <c r="E9794" s="33"/>
      <c r="F9794" s="33" t="s">
        <v>860</v>
      </c>
      <c r="G9794" s="34">
        <v>5</v>
      </c>
      <c r="H9794" s="33">
        <v>38</v>
      </c>
      <c r="I9794" s="33">
        <v>16</v>
      </c>
      <c r="J9794" s="33"/>
      <c r="K9794" s="37"/>
      <c r="L9794" s="35"/>
      <c r="M9794" s="33"/>
      <c r="N9794" s="33"/>
      <c r="O9794" s="33">
        <v>201.83</v>
      </c>
      <c r="P9794" s="33">
        <v>18.850999999999999</v>
      </c>
      <c r="Q9794" s="33">
        <v>36.04</v>
      </c>
      <c r="R9794" s="33">
        <v>4.383</v>
      </c>
      <c r="S9794" s="33"/>
      <c r="T9794" s="33"/>
      <c r="U9794" s="33"/>
      <c r="V9794" s="33"/>
      <c r="W9794" s="33"/>
      <c r="Y9794" s="33">
        <v>0.73</v>
      </c>
      <c r="Z9794" s="33"/>
      <c r="AA9794" s="33"/>
      <c r="AB9794" s="33"/>
      <c r="AC9794" s="33">
        <v>0.45800000000000002</v>
      </c>
      <c r="AD9794" s="33"/>
      <c r="AE9794" s="33"/>
      <c r="AF9794" s="33">
        <v>0</v>
      </c>
      <c r="AG9794" s="33"/>
      <c r="AH9794" s="33"/>
      <c r="AI9794" s="33">
        <v>4.327</v>
      </c>
      <c r="AJ9794" s="33" t="s">
        <v>413</v>
      </c>
      <c r="AK9794" s="36">
        <v>25.32</v>
      </c>
      <c r="AL9794" s="36">
        <v>102.55</v>
      </c>
      <c r="AM9794" s="33">
        <v>2490</v>
      </c>
      <c r="AN9794" s="37"/>
      <c r="AP9794" s="33"/>
      <c r="AQ9794">
        <v>80102</v>
      </c>
      <c r="AR9794" s="33" t="s">
        <v>3503</v>
      </c>
    </row>
    <row r="9795" spans="1:44" x14ac:dyDescent="0.25">
      <c r="A9795" s="33">
        <v>11686</v>
      </c>
      <c r="B9795" s="33" t="s">
        <v>1077</v>
      </c>
      <c r="C9795" s="33">
        <v>124</v>
      </c>
      <c r="D9795" s="33" t="s">
        <v>845</v>
      </c>
      <c r="E9795" s="33"/>
      <c r="F9795" s="33" t="s">
        <v>859</v>
      </c>
      <c r="G9795" s="34"/>
      <c r="H9795" s="33">
        <v>5</v>
      </c>
      <c r="I9795" s="33">
        <v>7.32</v>
      </c>
      <c r="J9795" s="33">
        <v>6.3</v>
      </c>
      <c r="K9795" s="37"/>
      <c r="L9795" s="35"/>
      <c r="M9795" s="33"/>
      <c r="N9795" s="33"/>
      <c r="O9795" s="33">
        <v>25.245999999999999</v>
      </c>
      <c r="P9795" s="33"/>
      <c r="Q9795" s="33">
        <v>8.2399999999999984</v>
      </c>
      <c r="R9795" s="33">
        <v>4.2130000000000001</v>
      </c>
      <c r="S9795" s="33"/>
      <c r="T9795" s="33"/>
      <c r="U9795" s="33"/>
      <c r="V9795" s="33"/>
      <c r="W9795" s="33"/>
      <c r="Y9795" s="33">
        <v>0</v>
      </c>
      <c r="Z9795" s="33">
        <v>0</v>
      </c>
      <c r="AA9795" s="33">
        <v>0</v>
      </c>
      <c r="AB9795" s="33">
        <v>0</v>
      </c>
      <c r="AC9795" s="33">
        <v>0</v>
      </c>
      <c r="AD9795" s="33"/>
      <c r="AE9795" s="33"/>
      <c r="AF9795" s="33">
        <v>0</v>
      </c>
      <c r="AG9795" s="33"/>
      <c r="AH9795" s="33"/>
      <c r="AI9795" s="33">
        <v>0.86</v>
      </c>
      <c r="AJ9795" s="33" t="s">
        <v>413</v>
      </c>
      <c r="AK9795" s="36">
        <v>29.7</v>
      </c>
      <c r="AL9795" s="36">
        <v>103.18</v>
      </c>
      <c r="AM9795" s="33">
        <v>1500</v>
      </c>
      <c r="AN9795" s="37"/>
      <c r="AO9795" s="33">
        <v>1</v>
      </c>
      <c r="AP9795" s="33"/>
      <c r="AQ9795">
        <v>80518</v>
      </c>
      <c r="AR9795" s="33" t="s">
        <v>3504</v>
      </c>
    </row>
    <row r="9796" spans="1:44" x14ac:dyDescent="0.25">
      <c r="A9796" s="33">
        <v>11687</v>
      </c>
      <c r="B9796" s="33" t="s">
        <v>167</v>
      </c>
      <c r="C9796" s="33">
        <v>180</v>
      </c>
      <c r="D9796" s="1" t="s">
        <v>148</v>
      </c>
      <c r="E9796" s="33"/>
      <c r="F9796" s="33" t="s">
        <v>859</v>
      </c>
      <c r="G9796" s="34"/>
      <c r="H9796" s="33">
        <v>6</v>
      </c>
      <c r="I9796" s="33">
        <v>6.17</v>
      </c>
      <c r="J9796" s="33">
        <v>8.76</v>
      </c>
      <c r="K9796" s="37">
        <v>2400</v>
      </c>
      <c r="L9796" s="35"/>
      <c r="M9796" s="33"/>
      <c r="N9796" s="33">
        <v>49.451999999999998</v>
      </c>
      <c r="O9796" s="33">
        <v>12.936</v>
      </c>
      <c r="P9796" s="33">
        <v>0.98599999999999999</v>
      </c>
      <c r="Q9796" s="33">
        <v>3.5300000000000002</v>
      </c>
      <c r="R9796" s="33">
        <v>3.54</v>
      </c>
      <c r="S9796" s="33"/>
      <c r="T9796" s="33"/>
      <c r="U9796" s="33"/>
      <c r="V9796" s="33"/>
      <c r="W9796" s="33"/>
      <c r="Y9796" s="33">
        <v>0.41499999999999998</v>
      </c>
      <c r="Z9796" s="33"/>
      <c r="AA9796" s="33"/>
      <c r="AB9796" s="33"/>
      <c r="AC9796" s="33">
        <v>1.9870000000000001</v>
      </c>
      <c r="AD9796" s="33"/>
      <c r="AE9796" s="33"/>
      <c r="AF9796" s="33"/>
      <c r="AG9796" s="33"/>
      <c r="AH9796" s="33"/>
      <c r="AI9796" s="33"/>
      <c r="AJ9796" s="33" t="s">
        <v>413</v>
      </c>
      <c r="AK9796" s="36">
        <v>26.1</v>
      </c>
      <c r="AL9796" s="36">
        <v>118.2</v>
      </c>
      <c r="AM9796" s="33">
        <v>225</v>
      </c>
      <c r="AN9796" s="37"/>
      <c r="AO9796" s="33">
        <v>1</v>
      </c>
      <c r="AP9796" s="33"/>
      <c r="AQ9796">
        <v>40118</v>
      </c>
      <c r="AR9796" s="33" t="s">
        <v>1889</v>
      </c>
    </row>
    <row r="9797" spans="1:44" x14ac:dyDescent="0.25">
      <c r="A9797" s="33">
        <v>11688</v>
      </c>
      <c r="B9797" s="33" t="s">
        <v>1042</v>
      </c>
      <c r="C9797" s="33">
        <v>180</v>
      </c>
      <c r="D9797" s="33"/>
      <c r="E9797" s="33"/>
      <c r="F9797" s="33" t="s">
        <v>859</v>
      </c>
      <c r="G9797" s="34"/>
      <c r="H9797" s="33">
        <v>6</v>
      </c>
      <c r="I9797" s="33">
        <v>6.87</v>
      </c>
      <c r="J9797" s="33">
        <v>7.2</v>
      </c>
      <c r="K9797" s="37">
        <v>2400</v>
      </c>
      <c r="L9797" s="35"/>
      <c r="M9797" s="33"/>
      <c r="N9797" s="33">
        <v>37.14</v>
      </c>
      <c r="O9797" s="33">
        <v>18.053000000000001</v>
      </c>
      <c r="P9797" s="33">
        <v>1.764</v>
      </c>
      <c r="Q9797" s="33">
        <v>10.344000000000001</v>
      </c>
      <c r="R9797" s="33">
        <v>8.0779999999999994</v>
      </c>
      <c r="S9797" s="33"/>
      <c r="T9797" s="33"/>
      <c r="U9797" s="33"/>
      <c r="V9797" s="33"/>
      <c r="W9797" s="33"/>
      <c r="Y9797" s="33">
        <v>0</v>
      </c>
      <c r="Z9797" s="33"/>
      <c r="AA9797" s="33"/>
      <c r="AB9797" s="33"/>
      <c r="AC9797" s="33">
        <v>0.24</v>
      </c>
      <c r="AD9797" s="33"/>
      <c r="AE9797" s="33"/>
      <c r="AF9797" s="33"/>
      <c r="AG9797" s="33"/>
      <c r="AH9797" s="33"/>
      <c r="AI9797" s="33"/>
      <c r="AJ9797" s="33" t="s">
        <v>413</v>
      </c>
      <c r="AK9797" s="36">
        <v>26.1</v>
      </c>
      <c r="AL9797" s="36">
        <v>118.2</v>
      </c>
      <c r="AM9797" s="33">
        <v>225</v>
      </c>
      <c r="AN9797" s="37"/>
      <c r="AO9797" s="33">
        <v>1</v>
      </c>
      <c r="AP9797" s="33"/>
      <c r="AQ9797">
        <v>40118</v>
      </c>
      <c r="AR9797" s="33" t="s">
        <v>1889</v>
      </c>
    </row>
    <row r="9798" spans="1:44" x14ac:dyDescent="0.25">
      <c r="A9798" s="33">
        <v>11689</v>
      </c>
      <c r="B9798" s="33" t="s">
        <v>951</v>
      </c>
      <c r="C9798" s="33">
        <v>180</v>
      </c>
      <c r="D9798" s="1" t="s">
        <v>148</v>
      </c>
      <c r="E9798" s="33"/>
      <c r="F9798" s="33" t="s">
        <v>859</v>
      </c>
      <c r="G9798" s="34"/>
      <c r="H9798" s="33">
        <v>6</v>
      </c>
      <c r="I9798" s="33">
        <v>7.19</v>
      </c>
      <c r="J9798" s="33">
        <v>9.48</v>
      </c>
      <c r="K9798" s="37">
        <v>2400</v>
      </c>
      <c r="L9798" s="35"/>
      <c r="M9798" s="33"/>
      <c r="N9798" s="33">
        <v>66.834000000000003</v>
      </c>
      <c r="O9798" s="33">
        <v>19.905999999999999</v>
      </c>
      <c r="P9798" s="33">
        <v>1.8779999999999999</v>
      </c>
      <c r="Q9798" s="33">
        <v>8.6870000000000012</v>
      </c>
      <c r="R9798" s="33">
        <v>7.7640000000000002</v>
      </c>
      <c r="S9798" s="33"/>
      <c r="T9798" s="33"/>
      <c r="U9798" s="33"/>
      <c r="V9798" s="33"/>
      <c r="W9798" s="33"/>
      <c r="Y9798" s="33">
        <v>0.26200000000000001</v>
      </c>
      <c r="Z9798" s="33"/>
      <c r="AA9798" s="33"/>
      <c r="AB9798" s="33"/>
      <c r="AC9798" s="33">
        <v>0.49099999999999999</v>
      </c>
      <c r="AD9798" s="33"/>
      <c r="AE9798" s="33"/>
      <c r="AF9798" s="33"/>
      <c r="AG9798" s="33"/>
      <c r="AH9798" s="33"/>
      <c r="AI9798" s="33"/>
      <c r="AJ9798" s="33" t="s">
        <v>413</v>
      </c>
      <c r="AK9798" s="36">
        <v>26.1</v>
      </c>
      <c r="AL9798" s="36">
        <v>118.2</v>
      </c>
      <c r="AM9798" s="33">
        <v>225</v>
      </c>
      <c r="AN9798" s="37"/>
      <c r="AO9798" s="33">
        <v>1</v>
      </c>
      <c r="AP9798" s="33"/>
      <c r="AQ9798">
        <v>40118</v>
      </c>
      <c r="AR9798" s="33" t="s">
        <v>1889</v>
      </c>
    </row>
    <row r="9799" spans="1:44" x14ac:dyDescent="0.25">
      <c r="A9799" s="33">
        <v>11690</v>
      </c>
      <c r="B9799" s="33" t="s">
        <v>1097</v>
      </c>
      <c r="C9799" s="33">
        <v>102</v>
      </c>
      <c r="D9799" s="33" t="s">
        <v>863</v>
      </c>
      <c r="E9799" s="33"/>
      <c r="F9799" s="33" t="s">
        <v>864</v>
      </c>
      <c r="G9799" s="34">
        <v>6</v>
      </c>
      <c r="H9799" s="33">
        <v>50</v>
      </c>
      <c r="I9799" s="33">
        <v>18</v>
      </c>
      <c r="J9799" s="33">
        <v>11.23</v>
      </c>
      <c r="K9799" s="37">
        <v>1580</v>
      </c>
      <c r="L9799" s="35">
        <v>0.36656318681318684</v>
      </c>
      <c r="M9799" s="33"/>
      <c r="N9799" s="33">
        <v>133.429</v>
      </c>
      <c r="O9799" s="33">
        <v>78.936000000000007</v>
      </c>
      <c r="P9799" s="33">
        <v>10.032</v>
      </c>
      <c r="Q9799" s="33">
        <v>16.512999999999998</v>
      </c>
      <c r="R9799" s="33">
        <v>9.5670000000000002</v>
      </c>
      <c r="S9799" s="33"/>
      <c r="T9799" s="33"/>
      <c r="U9799" s="33"/>
      <c r="V9799" s="33"/>
      <c r="W9799" s="33"/>
      <c r="Y9799" s="33">
        <v>0.13100000000000001</v>
      </c>
      <c r="Z9799" s="33"/>
      <c r="AA9799" s="33"/>
      <c r="AB9799" s="33"/>
      <c r="AC9799" s="33">
        <v>0.11</v>
      </c>
      <c r="AD9799" s="33"/>
      <c r="AE9799" s="33"/>
      <c r="AF9799" s="33">
        <v>0</v>
      </c>
      <c r="AG9799" s="33"/>
      <c r="AH9799" s="33"/>
      <c r="AI9799" s="33">
        <v>0.82499999999999996</v>
      </c>
      <c r="AJ9799" s="33" t="s">
        <v>413</v>
      </c>
      <c r="AK9799" s="36">
        <v>28.08</v>
      </c>
      <c r="AL9799" s="36">
        <v>99.67</v>
      </c>
      <c r="AM9799" s="33">
        <v>3500</v>
      </c>
      <c r="AN9799" s="37"/>
      <c r="AP9799" s="33"/>
      <c r="AQ9799">
        <v>80509</v>
      </c>
      <c r="AR9799" s="33" t="s">
        <v>1890</v>
      </c>
    </row>
    <row r="9800" spans="1:44" x14ac:dyDescent="0.25">
      <c r="A9800" s="33">
        <v>11691</v>
      </c>
      <c r="B9800" s="33" t="s">
        <v>1097</v>
      </c>
      <c r="C9800" s="33">
        <v>102</v>
      </c>
      <c r="D9800" s="33" t="s">
        <v>863</v>
      </c>
      <c r="E9800" s="33"/>
      <c r="F9800" s="33" t="s">
        <v>864</v>
      </c>
      <c r="G9800" s="34">
        <v>8</v>
      </c>
      <c r="H9800" s="33">
        <v>150</v>
      </c>
      <c r="I9800" s="33">
        <v>25</v>
      </c>
      <c r="J9800" s="33">
        <v>33.74</v>
      </c>
      <c r="K9800" s="37">
        <v>384</v>
      </c>
      <c r="L9800" s="35">
        <v>0.77762754540427625</v>
      </c>
      <c r="M9800" s="33"/>
      <c r="N9800" s="33">
        <v>406.55900000000003</v>
      </c>
      <c r="O9800" s="33">
        <v>215.36500000000001</v>
      </c>
      <c r="P9800" s="33">
        <v>25.646999999999998</v>
      </c>
      <c r="Q9800" s="33">
        <v>39.789000000000001</v>
      </c>
      <c r="R9800" s="33">
        <v>15.093</v>
      </c>
      <c r="S9800" s="33"/>
      <c r="T9800" s="33"/>
      <c r="U9800" s="33"/>
      <c r="V9800" s="33"/>
      <c r="W9800" s="33"/>
      <c r="Y9800" s="33">
        <v>9.4E-2</v>
      </c>
      <c r="Z9800" s="33"/>
      <c r="AA9800" s="33"/>
      <c r="AB9800" s="33"/>
      <c r="AC9800" s="33">
        <v>1.204</v>
      </c>
      <c r="AD9800" s="33"/>
      <c r="AE9800" s="33"/>
      <c r="AF9800" s="33">
        <v>0</v>
      </c>
      <c r="AG9800" s="33"/>
      <c r="AH9800" s="33"/>
      <c r="AI9800" s="33">
        <v>0.995</v>
      </c>
      <c r="AJ9800" s="33" t="s">
        <v>413</v>
      </c>
      <c r="AK9800" s="36">
        <v>28.08</v>
      </c>
      <c r="AL9800" s="36">
        <v>99.67</v>
      </c>
      <c r="AM9800" s="33">
        <v>3630</v>
      </c>
      <c r="AN9800" s="37"/>
      <c r="AP9800" s="33"/>
      <c r="AQ9800">
        <v>80509</v>
      </c>
      <c r="AR9800" s="33" t="s">
        <v>1890</v>
      </c>
    </row>
    <row r="9801" spans="1:44" x14ac:dyDescent="0.25">
      <c r="A9801" s="33">
        <v>11692</v>
      </c>
      <c r="B9801" s="33" t="s">
        <v>5326</v>
      </c>
      <c r="C9801" s="33">
        <v>110</v>
      </c>
      <c r="D9801" s="33" t="s">
        <v>147</v>
      </c>
      <c r="E9801" s="33"/>
      <c r="F9801" s="33" t="s">
        <v>864</v>
      </c>
      <c r="G9801" s="34"/>
      <c r="H9801" s="33" t="s">
        <v>878</v>
      </c>
      <c r="I9801" s="33">
        <v>20</v>
      </c>
      <c r="J9801" s="33">
        <v>20.53</v>
      </c>
      <c r="K9801" s="37">
        <v>1219</v>
      </c>
      <c r="L9801" s="35"/>
      <c r="M9801" s="33"/>
      <c r="N9801" s="33">
        <v>411.86599999999999</v>
      </c>
      <c r="O9801" s="33">
        <v>229.357</v>
      </c>
      <c r="P9801" s="33">
        <v>22.448</v>
      </c>
      <c r="Q9801" s="33">
        <v>30.024000000000001</v>
      </c>
      <c r="R9801" s="33">
        <v>8.8239999999999998</v>
      </c>
      <c r="S9801" s="33"/>
      <c r="T9801" s="33"/>
      <c r="U9801" s="33"/>
      <c r="V9801" s="33"/>
      <c r="W9801" s="33"/>
      <c r="Y9801" s="33">
        <v>7.0220000000000002</v>
      </c>
      <c r="Z9801" s="33"/>
      <c r="AA9801" s="33"/>
      <c r="AB9801" s="33"/>
      <c r="AC9801" s="33">
        <v>0.82099999999999995</v>
      </c>
      <c r="AD9801" s="33"/>
      <c r="AE9801" s="33"/>
      <c r="AF9801" s="33">
        <v>0</v>
      </c>
      <c r="AG9801" s="33"/>
      <c r="AH9801" s="33"/>
      <c r="AI9801" s="33">
        <v>1.7809999999999999</v>
      </c>
      <c r="AJ9801" s="33" t="s">
        <v>413</v>
      </c>
      <c r="AK9801" s="36">
        <v>28.08</v>
      </c>
      <c r="AL9801" s="36">
        <v>99.67</v>
      </c>
      <c r="AM9801" s="33">
        <v>3800</v>
      </c>
      <c r="AN9801" s="37"/>
      <c r="AP9801" s="33"/>
      <c r="AQ9801">
        <v>80509</v>
      </c>
      <c r="AR9801" s="33" t="s">
        <v>1891</v>
      </c>
    </row>
    <row r="9802" spans="1:44" x14ac:dyDescent="0.25">
      <c r="A9802" s="33">
        <v>11693</v>
      </c>
      <c r="B9802" s="33" t="s">
        <v>1105</v>
      </c>
      <c r="C9802" s="33">
        <v>101</v>
      </c>
      <c r="D9802" s="33" t="s">
        <v>851</v>
      </c>
      <c r="E9802" s="33"/>
      <c r="F9802" s="33" t="s">
        <v>864</v>
      </c>
      <c r="G9802" s="34">
        <v>5</v>
      </c>
      <c r="H9802" s="33">
        <v>40</v>
      </c>
      <c r="I9802" s="33">
        <v>18</v>
      </c>
      <c r="J9802" s="33">
        <v>17.5</v>
      </c>
      <c r="K9802" s="37">
        <v>1050</v>
      </c>
      <c r="L9802" s="35">
        <v>0.69724175714284831</v>
      </c>
      <c r="M9802" s="33"/>
      <c r="N9802" s="33">
        <v>227.29900000000001</v>
      </c>
      <c r="O9802" s="33">
        <v>170.256</v>
      </c>
      <c r="P9802" s="33">
        <v>26.724</v>
      </c>
      <c r="Q9802" s="33">
        <v>56.072000000000003</v>
      </c>
      <c r="R9802" s="33">
        <v>14.648</v>
      </c>
      <c r="S9802" s="33"/>
      <c r="T9802" s="33"/>
      <c r="U9802" s="33"/>
      <c r="V9802" s="33"/>
      <c r="W9802" s="33"/>
      <c r="Y9802" s="33">
        <v>0.105</v>
      </c>
      <c r="Z9802" s="33"/>
      <c r="AA9802" s="33"/>
      <c r="AB9802" s="33"/>
      <c r="AC9802" s="33">
        <v>4.1000000000000002E-2</v>
      </c>
      <c r="AD9802" s="33"/>
      <c r="AE9802" s="33"/>
      <c r="AF9802" s="33">
        <v>0</v>
      </c>
      <c r="AG9802" s="33"/>
      <c r="AH9802" s="33"/>
      <c r="AI9802" s="33">
        <v>0.63800000000000001</v>
      </c>
      <c r="AJ9802" s="33" t="s">
        <v>413</v>
      </c>
      <c r="AK9802" s="36">
        <v>28.08</v>
      </c>
      <c r="AL9802" s="36">
        <v>99.67</v>
      </c>
      <c r="AM9802" s="33">
        <v>3340</v>
      </c>
      <c r="AN9802" s="37"/>
      <c r="AP9802" s="33"/>
      <c r="AQ9802">
        <v>80509</v>
      </c>
      <c r="AR9802" s="33" t="s">
        <v>1892</v>
      </c>
    </row>
    <row r="9803" spans="1:44" x14ac:dyDescent="0.25">
      <c r="A9803" s="33">
        <v>11694</v>
      </c>
      <c r="B9803" s="33" t="s">
        <v>1105</v>
      </c>
      <c r="C9803" s="33">
        <v>101</v>
      </c>
      <c r="D9803" s="33" t="s">
        <v>851</v>
      </c>
      <c r="E9803" s="33"/>
      <c r="F9803" s="33" t="s">
        <v>864</v>
      </c>
      <c r="G9803" s="34">
        <v>10</v>
      </c>
      <c r="H9803" s="33">
        <v>100</v>
      </c>
      <c r="I9803" s="33">
        <v>15</v>
      </c>
      <c r="J9803" s="33">
        <v>23.2</v>
      </c>
      <c r="K9803" s="37">
        <v>600</v>
      </c>
      <c r="L9803" s="35">
        <v>0.86076923076923073</v>
      </c>
      <c r="M9803" s="33"/>
      <c r="N9803" s="33">
        <v>190.23</v>
      </c>
      <c r="O9803" s="33">
        <v>120.032</v>
      </c>
      <c r="P9803" s="33">
        <v>17.911999999999999</v>
      </c>
      <c r="Q9803" s="33">
        <v>45.230999999999995</v>
      </c>
      <c r="R9803" s="33">
        <v>13.502000000000001</v>
      </c>
      <c r="S9803" s="33"/>
      <c r="T9803" s="33"/>
      <c r="U9803" s="33"/>
      <c r="V9803" s="33"/>
      <c r="W9803" s="33"/>
      <c r="Y9803" s="33">
        <v>0.121</v>
      </c>
      <c r="Z9803" s="33"/>
      <c r="AA9803" s="33"/>
      <c r="AB9803" s="33"/>
      <c r="AC9803" s="33">
        <v>3.5000000000000003E-2</v>
      </c>
      <c r="AD9803" s="33"/>
      <c r="AE9803" s="33"/>
      <c r="AF9803" s="33">
        <v>0</v>
      </c>
      <c r="AG9803" s="33"/>
      <c r="AH9803" s="33"/>
      <c r="AI9803" s="33">
        <v>0.51500000000000001</v>
      </c>
      <c r="AJ9803" s="33" t="s">
        <v>413</v>
      </c>
      <c r="AK9803" s="36">
        <v>28.08</v>
      </c>
      <c r="AL9803" s="36">
        <v>99.67</v>
      </c>
      <c r="AM9803" s="33">
        <v>3500</v>
      </c>
      <c r="AN9803" s="37"/>
      <c r="AP9803" s="33"/>
      <c r="AQ9803">
        <v>80509</v>
      </c>
      <c r="AR9803" s="33" t="s">
        <v>1892</v>
      </c>
    </row>
    <row r="9804" spans="1:44" x14ac:dyDescent="0.25">
      <c r="A9804" s="33">
        <v>11695</v>
      </c>
      <c r="B9804" s="33" t="s">
        <v>1061</v>
      </c>
      <c r="C9804" s="1">
        <v>180</v>
      </c>
      <c r="D9804" s="33" t="s">
        <v>851</v>
      </c>
      <c r="E9804" s="33"/>
      <c r="F9804" s="33" t="s">
        <v>859</v>
      </c>
      <c r="G9804" s="34"/>
      <c r="H9804" s="33">
        <v>23</v>
      </c>
      <c r="I9804" s="33"/>
      <c r="J9804" s="33"/>
      <c r="K9804" s="37">
        <v>1410</v>
      </c>
      <c r="L9804" s="35"/>
      <c r="M9804" s="33"/>
      <c r="N9804" s="33"/>
      <c r="O9804" s="33">
        <v>40.137</v>
      </c>
      <c r="P9804" s="33">
        <v>6.2</v>
      </c>
      <c r="Q9804" s="33">
        <v>6.8650000000000002</v>
      </c>
      <c r="R9804" s="33">
        <v>2.6880000000000002</v>
      </c>
      <c r="S9804" s="33"/>
      <c r="T9804" s="33"/>
      <c r="U9804" s="33"/>
      <c r="V9804" s="33"/>
      <c r="W9804" s="33"/>
      <c r="Y9804" s="33"/>
      <c r="Z9804" s="33"/>
      <c r="AA9804" s="33"/>
      <c r="AB9804" s="33"/>
      <c r="AC9804" s="33"/>
      <c r="AD9804" s="33"/>
      <c r="AE9804" s="33"/>
      <c r="AF9804" s="33"/>
      <c r="AG9804" s="33"/>
      <c r="AH9804" s="33"/>
      <c r="AI9804" s="33"/>
      <c r="AJ9804" s="33" t="s">
        <v>413</v>
      </c>
      <c r="AK9804" s="36">
        <v>32.92</v>
      </c>
      <c r="AL9804" s="36">
        <v>117.4</v>
      </c>
      <c r="AM9804" s="33">
        <v>93</v>
      </c>
      <c r="AN9804" s="37"/>
      <c r="AO9804" s="33">
        <v>1</v>
      </c>
      <c r="AP9804" s="33"/>
      <c r="AQ9804">
        <v>80415</v>
      </c>
      <c r="AR9804" s="33" t="s">
        <v>1893</v>
      </c>
    </row>
    <row r="9805" spans="1:44" x14ac:dyDescent="0.25">
      <c r="A9805" s="33">
        <v>11696</v>
      </c>
      <c r="B9805" s="33" t="s">
        <v>1081</v>
      </c>
      <c r="C9805" s="33">
        <v>180</v>
      </c>
      <c r="D9805" s="33"/>
      <c r="E9805" s="33"/>
      <c r="F9805" s="33" t="s">
        <v>859</v>
      </c>
      <c r="G9805" s="34"/>
      <c r="H9805" s="33">
        <v>5</v>
      </c>
      <c r="I9805" s="33">
        <v>6.4</v>
      </c>
      <c r="J9805" s="33">
        <v>3.8</v>
      </c>
      <c r="K9805" s="37">
        <v>3045</v>
      </c>
      <c r="L9805" s="35"/>
      <c r="M9805" s="33"/>
      <c r="N9805" s="33">
        <v>19.184000000000001</v>
      </c>
      <c r="O9805" s="33">
        <v>15.71</v>
      </c>
      <c r="P9805" s="33">
        <v>1.46</v>
      </c>
      <c r="Q9805" s="33">
        <v>5.4599999999999991</v>
      </c>
      <c r="R9805" s="33">
        <v>8.64</v>
      </c>
      <c r="S9805" s="33"/>
      <c r="T9805" s="33"/>
      <c r="U9805" s="33"/>
      <c r="V9805" s="33"/>
      <c r="W9805" s="33"/>
      <c r="Y9805" s="33"/>
      <c r="Z9805" s="33"/>
      <c r="AA9805" s="33"/>
      <c r="AB9805" s="33"/>
      <c r="AC9805" s="33"/>
      <c r="AD9805" s="33"/>
      <c r="AE9805" s="33"/>
      <c r="AF9805" s="33"/>
      <c r="AG9805" s="33"/>
      <c r="AH9805" s="33"/>
      <c r="AI9805" s="33"/>
      <c r="AJ9805" s="33" t="s">
        <v>413</v>
      </c>
      <c r="AK9805" s="36">
        <v>24.89</v>
      </c>
      <c r="AL9805" s="36">
        <v>118.91</v>
      </c>
      <c r="AM9805" s="33">
        <v>45</v>
      </c>
      <c r="AN9805" s="37"/>
      <c r="AO9805" s="33">
        <v>1</v>
      </c>
      <c r="AP9805" s="33"/>
      <c r="AQ9805">
        <v>40118</v>
      </c>
      <c r="AR9805" s="33" t="s">
        <v>1894</v>
      </c>
    </row>
    <row r="9806" spans="1:44" x14ac:dyDescent="0.25">
      <c r="A9806" s="33">
        <v>11697</v>
      </c>
      <c r="B9806" s="33" t="s">
        <v>1081</v>
      </c>
      <c r="C9806" s="33">
        <v>180</v>
      </c>
      <c r="D9806" s="33"/>
      <c r="E9806" s="33"/>
      <c r="F9806" s="33" t="s">
        <v>859</v>
      </c>
      <c r="G9806" s="34"/>
      <c r="H9806" s="33">
        <v>10</v>
      </c>
      <c r="I9806" s="33">
        <v>10.8</v>
      </c>
      <c r="J9806" s="33">
        <v>9.5</v>
      </c>
      <c r="K9806" s="37">
        <v>2970</v>
      </c>
      <c r="L9806" s="35"/>
      <c r="M9806" s="33"/>
      <c r="N9806" s="33">
        <v>115.746</v>
      </c>
      <c r="O9806" s="33">
        <v>42.76</v>
      </c>
      <c r="P9806" s="33">
        <v>5.3</v>
      </c>
      <c r="Q9806" s="33">
        <v>10.280000000000001</v>
      </c>
      <c r="R9806" s="33">
        <v>11.86</v>
      </c>
      <c r="S9806" s="33"/>
      <c r="T9806" s="33"/>
      <c r="U9806" s="33"/>
      <c r="V9806" s="33"/>
      <c r="W9806" s="33"/>
      <c r="Y9806" s="33"/>
      <c r="Z9806" s="33"/>
      <c r="AA9806" s="33"/>
      <c r="AB9806" s="33"/>
      <c r="AC9806" s="33"/>
      <c r="AD9806" s="33"/>
      <c r="AE9806" s="33"/>
      <c r="AF9806" s="33"/>
      <c r="AG9806" s="33"/>
      <c r="AH9806" s="33"/>
      <c r="AI9806" s="33"/>
      <c r="AJ9806" s="33" t="s">
        <v>413</v>
      </c>
      <c r="AK9806" s="36">
        <v>24.89</v>
      </c>
      <c r="AL9806" s="36">
        <v>118.91</v>
      </c>
      <c r="AM9806" s="33">
        <v>45</v>
      </c>
      <c r="AN9806" s="37"/>
      <c r="AO9806" s="33">
        <v>1</v>
      </c>
      <c r="AP9806" s="33"/>
      <c r="AQ9806">
        <v>40118</v>
      </c>
      <c r="AR9806" s="33" t="s">
        <v>1894</v>
      </c>
    </row>
    <row r="9807" spans="1:44" x14ac:dyDescent="0.25">
      <c r="A9807" s="33">
        <v>11698</v>
      </c>
      <c r="B9807" s="33" t="s">
        <v>1081</v>
      </c>
      <c r="C9807" s="33">
        <v>180</v>
      </c>
      <c r="D9807" s="33"/>
      <c r="E9807" s="33"/>
      <c r="F9807" s="33" t="s">
        <v>859</v>
      </c>
      <c r="G9807" s="34"/>
      <c r="H9807" s="33">
        <v>15</v>
      </c>
      <c r="I9807" s="33">
        <v>14.2</v>
      </c>
      <c r="J9807" s="33">
        <v>13.3</v>
      </c>
      <c r="K9807" s="37">
        <v>2850</v>
      </c>
      <c r="L9807" s="35"/>
      <c r="M9807" s="33"/>
      <c r="N9807" s="33">
        <v>270.18</v>
      </c>
      <c r="O9807" s="33">
        <v>79.53</v>
      </c>
      <c r="P9807" s="33">
        <v>9.9600000000000009</v>
      </c>
      <c r="Q9807" s="33">
        <v>12.739999999999998</v>
      </c>
      <c r="R9807" s="33">
        <v>12.16</v>
      </c>
      <c r="S9807" s="33"/>
      <c r="T9807" s="33"/>
      <c r="U9807" s="33"/>
      <c r="V9807" s="33"/>
      <c r="W9807" s="33"/>
      <c r="Y9807" s="33"/>
      <c r="Z9807" s="33"/>
      <c r="AA9807" s="33"/>
      <c r="AB9807" s="33"/>
      <c r="AC9807" s="33"/>
      <c r="AD9807" s="33"/>
      <c r="AE9807" s="33"/>
      <c r="AF9807" s="33"/>
      <c r="AG9807" s="33"/>
      <c r="AH9807" s="33"/>
      <c r="AI9807" s="33"/>
      <c r="AJ9807" s="33" t="s">
        <v>413</v>
      </c>
      <c r="AK9807" s="36">
        <v>24.89</v>
      </c>
      <c r="AL9807" s="36">
        <v>118.91</v>
      </c>
      <c r="AM9807" s="33">
        <v>45</v>
      </c>
      <c r="AN9807" s="37"/>
      <c r="AO9807" s="33">
        <v>1</v>
      </c>
      <c r="AP9807" s="33"/>
      <c r="AQ9807">
        <v>40118</v>
      </c>
      <c r="AR9807" s="33" t="s">
        <v>1894</v>
      </c>
    </row>
    <row r="9808" spans="1:44" x14ac:dyDescent="0.25">
      <c r="A9808" s="33">
        <v>11699</v>
      </c>
      <c r="B9808" s="33" t="s">
        <v>1081</v>
      </c>
      <c r="C9808" s="33">
        <v>180</v>
      </c>
      <c r="D9808" s="33"/>
      <c r="E9808" s="33"/>
      <c r="F9808" s="33" t="s">
        <v>859</v>
      </c>
      <c r="G9808" s="34"/>
      <c r="H9808" s="33">
        <v>20</v>
      </c>
      <c r="I9808" s="33">
        <v>16.100000000000001</v>
      </c>
      <c r="J9808" s="33">
        <v>16.5</v>
      </c>
      <c r="K9808" s="37">
        <v>2685</v>
      </c>
      <c r="L9808" s="35"/>
      <c r="M9808" s="33"/>
      <c r="N9808" s="33">
        <v>355.76299999999998</v>
      </c>
      <c r="O9808" s="33">
        <v>144.63</v>
      </c>
      <c r="P9808" s="33">
        <v>19.670000000000002</v>
      </c>
      <c r="Q9808" s="33">
        <v>13.790000000000001</v>
      </c>
      <c r="R9808" s="33">
        <v>12.87</v>
      </c>
      <c r="S9808" s="33"/>
      <c r="T9808" s="33"/>
      <c r="U9808" s="33"/>
      <c r="V9808" s="33"/>
      <c r="W9808" s="33"/>
      <c r="Y9808" s="33"/>
      <c r="Z9808" s="33"/>
      <c r="AA9808" s="33"/>
      <c r="AB9808" s="33"/>
      <c r="AC9808" s="33"/>
      <c r="AD9808" s="33"/>
      <c r="AE9808" s="33"/>
      <c r="AF9808" s="33"/>
      <c r="AG9808" s="33"/>
      <c r="AH9808" s="33"/>
      <c r="AI9808" s="33"/>
      <c r="AJ9808" s="33" t="s">
        <v>413</v>
      </c>
      <c r="AK9808" s="36">
        <v>24.89</v>
      </c>
      <c r="AL9808" s="36">
        <v>118.91</v>
      </c>
      <c r="AM9808" s="33">
        <v>45</v>
      </c>
      <c r="AN9808" s="37"/>
      <c r="AO9808" s="33">
        <v>1</v>
      </c>
      <c r="AP9808" s="33"/>
      <c r="AQ9808">
        <v>40118</v>
      </c>
      <c r="AR9808" s="33" t="s">
        <v>1894</v>
      </c>
    </row>
    <row r="9809" spans="1:44" x14ac:dyDescent="0.25">
      <c r="A9809" s="33">
        <v>11700</v>
      </c>
      <c r="B9809" s="33" t="s">
        <v>1081</v>
      </c>
      <c r="C9809" s="33">
        <v>180</v>
      </c>
      <c r="D9809" s="33"/>
      <c r="E9809" s="33"/>
      <c r="F9809" s="33" t="s">
        <v>859</v>
      </c>
      <c r="G9809" s="34"/>
      <c r="H9809" s="33">
        <v>25</v>
      </c>
      <c r="I9809" s="33">
        <v>17.399999999999999</v>
      </c>
      <c r="J9809" s="33">
        <v>18.3</v>
      </c>
      <c r="K9809" s="37">
        <v>2520</v>
      </c>
      <c r="L9809" s="35"/>
      <c r="M9809" s="33"/>
      <c r="N9809" s="33">
        <v>513.79999999999995</v>
      </c>
      <c r="O9809" s="33">
        <v>215.1</v>
      </c>
      <c r="P9809" s="33">
        <v>31.62</v>
      </c>
      <c r="Q9809" s="33">
        <v>16.829999999999998</v>
      </c>
      <c r="R9809" s="33">
        <v>14.56</v>
      </c>
      <c r="S9809" s="33"/>
      <c r="T9809" s="33"/>
      <c r="U9809" s="33"/>
      <c r="V9809" s="33"/>
      <c r="W9809" s="33"/>
      <c r="Y9809" s="33"/>
      <c r="Z9809" s="33"/>
      <c r="AA9809" s="33"/>
      <c r="AB9809" s="33"/>
      <c r="AC9809" s="33"/>
      <c r="AD9809" s="33"/>
      <c r="AE9809" s="33"/>
      <c r="AF9809" s="33"/>
      <c r="AG9809" s="33"/>
      <c r="AH9809" s="33"/>
      <c r="AI9809" s="33"/>
      <c r="AJ9809" s="33" t="s">
        <v>413</v>
      </c>
      <c r="AK9809" s="36">
        <v>24.89</v>
      </c>
      <c r="AL9809" s="36">
        <v>118.91</v>
      </c>
      <c r="AM9809" s="33">
        <v>45</v>
      </c>
      <c r="AN9809" s="37"/>
      <c r="AO9809" s="33">
        <v>1</v>
      </c>
      <c r="AP9809" s="33"/>
      <c r="AQ9809">
        <v>40118</v>
      </c>
      <c r="AR9809" s="33" t="s">
        <v>1894</v>
      </c>
    </row>
    <row r="9810" spans="1:44" x14ac:dyDescent="0.25">
      <c r="A9810" s="33">
        <v>11701</v>
      </c>
      <c r="B9810" s="33" t="s">
        <v>1081</v>
      </c>
      <c r="C9810" s="33">
        <v>180</v>
      </c>
      <c r="D9810" s="33"/>
      <c r="E9810" s="33"/>
      <c r="F9810" s="33" t="s">
        <v>859</v>
      </c>
      <c r="G9810" s="34"/>
      <c r="H9810" s="33">
        <v>30</v>
      </c>
      <c r="I9810" s="33">
        <v>18.3</v>
      </c>
      <c r="J9810" s="33">
        <v>19.2</v>
      </c>
      <c r="K9810" s="37">
        <v>2310</v>
      </c>
      <c r="L9810" s="35"/>
      <c r="M9810" s="33"/>
      <c r="N9810" s="33">
        <v>554</v>
      </c>
      <c r="O9810" s="33">
        <v>233.3</v>
      </c>
      <c r="P9810" s="33">
        <v>37.28</v>
      </c>
      <c r="Q9810" s="33">
        <v>14.670000000000002</v>
      </c>
      <c r="R9810" s="33">
        <v>12.43</v>
      </c>
      <c r="S9810" s="33"/>
      <c r="T9810" s="33"/>
      <c r="U9810" s="33"/>
      <c r="V9810" s="33"/>
      <c r="W9810" s="33"/>
      <c r="Y9810" s="33"/>
      <c r="Z9810" s="33"/>
      <c r="AA9810" s="33"/>
      <c r="AB9810" s="33"/>
      <c r="AC9810" s="33"/>
      <c r="AD9810" s="33"/>
      <c r="AE9810" s="33"/>
      <c r="AF9810" s="33"/>
      <c r="AG9810" s="33"/>
      <c r="AH9810" s="33"/>
      <c r="AI9810" s="33"/>
      <c r="AJ9810" s="33" t="s">
        <v>413</v>
      </c>
      <c r="AK9810" s="36">
        <v>24.89</v>
      </c>
      <c r="AL9810" s="36">
        <v>118.91</v>
      </c>
      <c r="AM9810" s="33">
        <v>45</v>
      </c>
      <c r="AN9810" s="37"/>
      <c r="AO9810" s="33">
        <v>1</v>
      </c>
      <c r="AP9810" s="33"/>
      <c r="AQ9810">
        <v>40118</v>
      </c>
      <c r="AR9810" s="33" t="s">
        <v>1894</v>
      </c>
    </row>
    <row r="9811" spans="1:44" x14ac:dyDescent="0.25">
      <c r="A9811" s="33">
        <v>11702</v>
      </c>
      <c r="B9811" s="33" t="s">
        <v>163</v>
      </c>
      <c r="C9811" s="33">
        <v>104</v>
      </c>
      <c r="D9811" s="33" t="s">
        <v>145</v>
      </c>
      <c r="E9811" s="33"/>
      <c r="F9811" s="33" t="s">
        <v>859</v>
      </c>
      <c r="G9811" s="34"/>
      <c r="H9811" s="33">
        <v>25</v>
      </c>
      <c r="I9811" s="33"/>
      <c r="J9811" s="33"/>
      <c r="K9811" s="37">
        <v>530</v>
      </c>
      <c r="L9811" s="35"/>
      <c r="M9811" s="33"/>
      <c r="N9811" s="33"/>
      <c r="O9811" s="33">
        <v>126.45</v>
      </c>
      <c r="P9811" s="33"/>
      <c r="Q9811" s="33">
        <v>10.9</v>
      </c>
      <c r="R9811" s="33">
        <v>1.57</v>
      </c>
      <c r="S9811" s="33"/>
      <c r="T9811" s="33"/>
      <c r="U9811" s="33"/>
      <c r="V9811" s="33"/>
      <c r="W9811" s="33"/>
      <c r="Y9811" s="33"/>
      <c r="Z9811" s="33"/>
      <c r="AA9811" s="33"/>
      <c r="AB9811" s="33"/>
      <c r="AC9811" s="33"/>
      <c r="AD9811" s="33"/>
      <c r="AE9811" s="33"/>
      <c r="AF9811" s="33"/>
      <c r="AG9811" s="33"/>
      <c r="AH9811" s="33"/>
      <c r="AI9811" s="33"/>
      <c r="AJ9811" s="33" t="s">
        <v>413</v>
      </c>
      <c r="AK9811" s="36">
        <v>40.79</v>
      </c>
      <c r="AL9811" s="36">
        <v>123.93</v>
      </c>
      <c r="AM9811" s="33">
        <v>396</v>
      </c>
      <c r="AN9811" s="37"/>
      <c r="AP9811" s="33"/>
      <c r="AQ9811">
        <v>80426</v>
      </c>
      <c r="AR9811" s="33" t="s">
        <v>1895</v>
      </c>
    </row>
    <row r="9812" spans="1:44" x14ac:dyDescent="0.25">
      <c r="A9812" s="33">
        <v>11703</v>
      </c>
      <c r="B9812" s="33" t="s">
        <v>163</v>
      </c>
      <c r="C9812" s="33">
        <v>104</v>
      </c>
      <c r="D9812" s="33" t="s">
        <v>145</v>
      </c>
      <c r="E9812" s="33"/>
      <c r="F9812" s="33" t="s">
        <v>859</v>
      </c>
      <c r="G9812" s="34"/>
      <c r="H9812" s="33">
        <v>25</v>
      </c>
      <c r="I9812" s="33"/>
      <c r="J9812" s="33"/>
      <c r="K9812" s="37">
        <v>1950</v>
      </c>
      <c r="L9812" s="35"/>
      <c r="M9812" s="33"/>
      <c r="N9812" s="33"/>
      <c r="O9812" s="33">
        <v>108.84</v>
      </c>
      <c r="P9812" s="33"/>
      <c r="Q9812" s="33">
        <v>9.9599999999999991</v>
      </c>
      <c r="R9812" s="33">
        <v>2.4900000000000002</v>
      </c>
      <c r="S9812" s="33"/>
      <c r="T9812" s="33"/>
      <c r="U9812" s="33"/>
      <c r="V9812" s="33"/>
      <c r="W9812" s="33"/>
      <c r="Y9812" s="33"/>
      <c r="Z9812" s="33"/>
      <c r="AA9812" s="33"/>
      <c r="AB9812" s="33"/>
      <c r="AC9812" s="33"/>
      <c r="AD9812" s="33"/>
      <c r="AE9812" s="33"/>
      <c r="AF9812" s="33"/>
      <c r="AG9812" s="33"/>
      <c r="AH9812" s="33"/>
      <c r="AI9812" s="33"/>
      <c r="AJ9812" s="33" t="s">
        <v>413</v>
      </c>
      <c r="AK9812" s="36">
        <v>40.79</v>
      </c>
      <c r="AL9812" s="36">
        <v>123.93</v>
      </c>
      <c r="AM9812" s="33">
        <v>396</v>
      </c>
      <c r="AN9812" s="37"/>
      <c r="AP9812" s="33"/>
      <c r="AQ9812">
        <v>80426</v>
      </c>
      <c r="AR9812" s="33" t="s">
        <v>1895</v>
      </c>
    </row>
    <row r="9813" spans="1:44" x14ac:dyDescent="0.25">
      <c r="A9813" s="33">
        <v>11704</v>
      </c>
      <c r="B9813" s="33" t="s">
        <v>163</v>
      </c>
      <c r="C9813" s="33">
        <v>104</v>
      </c>
      <c r="D9813" s="33" t="s">
        <v>145</v>
      </c>
      <c r="E9813" s="33"/>
      <c r="F9813" s="33" t="s">
        <v>859</v>
      </c>
      <c r="G9813" s="34"/>
      <c r="H9813" s="33">
        <v>25</v>
      </c>
      <c r="I9813" s="33"/>
      <c r="J9813" s="33"/>
      <c r="K9813" s="37">
        <v>2230</v>
      </c>
      <c r="L9813" s="35"/>
      <c r="M9813" s="33"/>
      <c r="N9813" s="33"/>
      <c r="O9813" s="33">
        <v>95.17</v>
      </c>
      <c r="P9813" s="33"/>
      <c r="Q9813" s="33">
        <v>9.99</v>
      </c>
      <c r="R9813" s="33">
        <v>2.25</v>
      </c>
      <c r="S9813" s="33"/>
      <c r="T9813" s="33"/>
      <c r="U9813" s="33"/>
      <c r="V9813" s="33"/>
      <c r="W9813" s="33"/>
      <c r="Y9813" s="33"/>
      <c r="Z9813" s="33"/>
      <c r="AA9813" s="33"/>
      <c r="AB9813" s="33"/>
      <c r="AC9813" s="33"/>
      <c r="AD9813" s="33"/>
      <c r="AE9813" s="33"/>
      <c r="AF9813" s="33"/>
      <c r="AG9813" s="33"/>
      <c r="AH9813" s="33"/>
      <c r="AI9813" s="33"/>
      <c r="AJ9813" s="33" t="s">
        <v>413</v>
      </c>
      <c r="AK9813" s="36">
        <v>40.79</v>
      </c>
      <c r="AL9813" s="36">
        <v>123.93</v>
      </c>
      <c r="AM9813" s="33">
        <v>396</v>
      </c>
      <c r="AN9813" s="37"/>
      <c r="AP9813" s="33"/>
      <c r="AQ9813">
        <v>80426</v>
      </c>
      <c r="AR9813" s="33" t="s">
        <v>1895</v>
      </c>
    </row>
    <row r="9814" spans="1:44" x14ac:dyDescent="0.25">
      <c r="A9814" s="33">
        <v>11705</v>
      </c>
      <c r="B9814" s="33" t="s">
        <v>163</v>
      </c>
      <c r="C9814" s="33">
        <v>104</v>
      </c>
      <c r="D9814" s="33" t="s">
        <v>145</v>
      </c>
      <c r="E9814" s="33"/>
      <c r="F9814" s="33" t="s">
        <v>859</v>
      </c>
      <c r="G9814" s="34"/>
      <c r="H9814" s="33">
        <v>25</v>
      </c>
      <c r="I9814" s="33"/>
      <c r="J9814" s="33"/>
      <c r="K9814" s="37">
        <v>2400</v>
      </c>
      <c r="L9814" s="35"/>
      <c r="M9814" s="33"/>
      <c r="N9814" s="33"/>
      <c r="O9814" s="33">
        <v>66.900000000000006</v>
      </c>
      <c r="P9814" s="33"/>
      <c r="Q9814" s="33">
        <v>9.33</v>
      </c>
      <c r="R9814" s="33">
        <v>2.0099999999999998</v>
      </c>
      <c r="S9814" s="33"/>
      <c r="T9814" s="33"/>
      <c r="U9814" s="33"/>
      <c r="V9814" s="33"/>
      <c r="W9814" s="33"/>
      <c r="Y9814" s="33"/>
      <c r="Z9814" s="33"/>
      <c r="AA9814" s="33"/>
      <c r="AB9814" s="33"/>
      <c r="AC9814" s="33"/>
      <c r="AD9814" s="33"/>
      <c r="AE9814" s="33"/>
      <c r="AF9814" s="33"/>
      <c r="AG9814" s="33"/>
      <c r="AH9814" s="33"/>
      <c r="AI9814" s="33"/>
      <c r="AJ9814" s="33" t="s">
        <v>413</v>
      </c>
      <c r="AK9814" s="36">
        <v>40.79</v>
      </c>
      <c r="AL9814" s="36">
        <v>123.93</v>
      </c>
      <c r="AM9814" s="33">
        <v>396</v>
      </c>
      <c r="AN9814" s="37"/>
      <c r="AP9814" s="33"/>
      <c r="AQ9814">
        <v>80426</v>
      </c>
      <c r="AR9814" s="33" t="s">
        <v>1895</v>
      </c>
    </row>
    <row r="9815" spans="1:44" x14ac:dyDescent="0.25">
      <c r="A9815" s="33">
        <v>11706</v>
      </c>
      <c r="B9815" s="33" t="s">
        <v>184</v>
      </c>
      <c r="C9815" s="33">
        <v>105</v>
      </c>
      <c r="D9815" s="33" t="s">
        <v>853</v>
      </c>
      <c r="E9815" s="33"/>
      <c r="F9815" s="33" t="s">
        <v>859</v>
      </c>
      <c r="G9815" s="34"/>
      <c r="H9815" s="33">
        <v>38</v>
      </c>
      <c r="I9815" s="33"/>
      <c r="J9815" s="33"/>
      <c r="K9815" s="37">
        <v>470</v>
      </c>
      <c r="L9815" s="35"/>
      <c r="M9815" s="33"/>
      <c r="N9815" s="33"/>
      <c r="O9815" s="33">
        <v>205.04</v>
      </c>
      <c r="P9815" s="33"/>
      <c r="Q9815" s="33">
        <v>37.68</v>
      </c>
      <c r="R9815" s="33">
        <v>5.0999999999999996</v>
      </c>
      <c r="S9815" s="33"/>
      <c r="T9815" s="33"/>
      <c r="U9815" s="33"/>
      <c r="V9815" s="33"/>
      <c r="W9815" s="33"/>
      <c r="Y9815" s="33"/>
      <c r="Z9815" s="33"/>
      <c r="AA9815" s="33"/>
      <c r="AB9815" s="33"/>
      <c r="AC9815" s="33"/>
      <c r="AD9815" s="33"/>
      <c r="AE9815" s="33"/>
      <c r="AF9815" s="33"/>
      <c r="AG9815" s="33"/>
      <c r="AH9815" s="33"/>
      <c r="AI9815" s="33"/>
      <c r="AJ9815" s="33" t="s">
        <v>413</v>
      </c>
      <c r="AK9815" s="36">
        <v>40.79</v>
      </c>
      <c r="AL9815" s="36">
        <v>123.93</v>
      </c>
      <c r="AM9815" s="33">
        <v>550</v>
      </c>
      <c r="AN9815" s="37"/>
      <c r="AP9815" s="33"/>
      <c r="AQ9815">
        <v>80426</v>
      </c>
      <c r="AR9815" s="33" t="s">
        <v>1895</v>
      </c>
    </row>
    <row r="9816" spans="1:44" x14ac:dyDescent="0.25">
      <c r="A9816" s="33">
        <v>11707</v>
      </c>
      <c r="B9816" s="33" t="s">
        <v>184</v>
      </c>
      <c r="C9816" s="33">
        <v>105</v>
      </c>
      <c r="D9816" s="33" t="s">
        <v>853</v>
      </c>
      <c r="E9816" s="33"/>
      <c r="F9816" s="33" t="s">
        <v>859</v>
      </c>
      <c r="G9816" s="34"/>
      <c r="H9816" s="33">
        <v>38</v>
      </c>
      <c r="I9816" s="33"/>
      <c r="J9816" s="33"/>
      <c r="K9816" s="37">
        <v>830</v>
      </c>
      <c r="L9816" s="35"/>
      <c r="M9816" s="33"/>
      <c r="N9816" s="33"/>
      <c r="O9816" s="33">
        <v>214.31</v>
      </c>
      <c r="P9816" s="33"/>
      <c r="Q9816" s="33">
        <v>31.709999999999997</v>
      </c>
      <c r="R9816" s="33">
        <v>3.52</v>
      </c>
      <c r="S9816" s="33"/>
      <c r="T9816" s="33"/>
      <c r="U9816" s="33"/>
      <c r="V9816" s="33"/>
      <c r="W9816" s="33"/>
      <c r="Y9816" s="33"/>
      <c r="Z9816" s="33"/>
      <c r="AA9816" s="33"/>
      <c r="AB9816" s="33"/>
      <c r="AC9816" s="33"/>
      <c r="AD9816" s="33"/>
      <c r="AE9816" s="33"/>
      <c r="AF9816" s="33"/>
      <c r="AG9816" s="33"/>
      <c r="AH9816" s="33"/>
      <c r="AI9816" s="33"/>
      <c r="AJ9816" s="33" t="s">
        <v>413</v>
      </c>
      <c r="AK9816" s="36">
        <v>40.79</v>
      </c>
      <c r="AL9816" s="36">
        <v>123.93</v>
      </c>
      <c r="AM9816" s="33">
        <v>550</v>
      </c>
      <c r="AN9816" s="37"/>
      <c r="AP9816" s="33"/>
      <c r="AQ9816">
        <v>80426</v>
      </c>
      <c r="AR9816" s="33" t="s">
        <v>1895</v>
      </c>
    </row>
    <row r="9817" spans="1:44" x14ac:dyDescent="0.25">
      <c r="A9817" s="33">
        <v>11708</v>
      </c>
      <c r="B9817" s="33" t="s">
        <v>184</v>
      </c>
      <c r="C9817" s="33">
        <v>105</v>
      </c>
      <c r="D9817" s="33" t="s">
        <v>853</v>
      </c>
      <c r="E9817" s="33"/>
      <c r="F9817" s="33" t="s">
        <v>859</v>
      </c>
      <c r="G9817" s="34"/>
      <c r="H9817" s="33">
        <v>38</v>
      </c>
      <c r="I9817" s="33"/>
      <c r="J9817" s="33"/>
      <c r="K9817" s="37">
        <v>1020</v>
      </c>
      <c r="L9817" s="35"/>
      <c r="M9817" s="33"/>
      <c r="N9817" s="33"/>
      <c r="O9817" s="33">
        <v>235.77</v>
      </c>
      <c r="P9817" s="33"/>
      <c r="Q9817" s="33">
        <v>26.11</v>
      </c>
      <c r="R9817" s="33">
        <v>3.34</v>
      </c>
      <c r="S9817" s="33"/>
      <c r="T9817" s="33"/>
      <c r="U9817" s="33"/>
      <c r="V9817" s="33"/>
      <c r="W9817" s="33"/>
      <c r="Y9817" s="33"/>
      <c r="Z9817" s="33"/>
      <c r="AA9817" s="33"/>
      <c r="AB9817" s="33"/>
      <c r="AC9817" s="33"/>
      <c r="AD9817" s="33"/>
      <c r="AE9817" s="33"/>
      <c r="AF9817" s="33"/>
      <c r="AG9817" s="33"/>
      <c r="AH9817" s="33"/>
      <c r="AI9817" s="33"/>
      <c r="AJ9817" s="33" t="s">
        <v>413</v>
      </c>
      <c r="AK9817" s="36">
        <v>40.79</v>
      </c>
      <c r="AL9817" s="36">
        <v>123.93</v>
      </c>
      <c r="AM9817" s="33">
        <v>550</v>
      </c>
      <c r="AN9817" s="37"/>
      <c r="AP9817" s="33"/>
      <c r="AQ9817">
        <v>80426</v>
      </c>
      <c r="AR9817" s="33" t="s">
        <v>1895</v>
      </c>
    </row>
    <row r="9818" spans="1:44" x14ac:dyDescent="0.25">
      <c r="A9818" s="33">
        <v>11709</v>
      </c>
      <c r="B9818" s="33" t="s">
        <v>184</v>
      </c>
      <c r="C9818" s="33">
        <v>105</v>
      </c>
      <c r="D9818" s="33" t="s">
        <v>853</v>
      </c>
      <c r="E9818" s="33"/>
      <c r="F9818" s="33" t="s">
        <v>859</v>
      </c>
      <c r="G9818" s="34"/>
      <c r="H9818" s="33">
        <v>38</v>
      </c>
      <c r="I9818" s="33"/>
      <c r="J9818" s="33"/>
      <c r="K9818" s="37">
        <v>1100</v>
      </c>
      <c r="L9818" s="35"/>
      <c r="M9818" s="33"/>
      <c r="N9818" s="33"/>
      <c r="O9818" s="33">
        <v>180.37</v>
      </c>
      <c r="P9818" s="33"/>
      <c r="Q9818" s="33">
        <v>23.34</v>
      </c>
      <c r="R9818" s="33">
        <v>3.16</v>
      </c>
      <c r="S9818" s="33"/>
      <c r="T9818" s="33"/>
      <c r="U9818" s="33"/>
      <c r="V9818" s="33"/>
      <c r="W9818" s="33"/>
      <c r="Y9818" s="33"/>
      <c r="Z9818" s="33"/>
      <c r="AA9818" s="33"/>
      <c r="AB9818" s="33"/>
      <c r="AC9818" s="33"/>
      <c r="AD9818" s="33"/>
      <c r="AE9818" s="33"/>
      <c r="AF9818" s="33"/>
      <c r="AG9818" s="33"/>
      <c r="AH9818" s="33"/>
      <c r="AI9818" s="33"/>
      <c r="AJ9818" s="33" t="s">
        <v>413</v>
      </c>
      <c r="AK9818" s="36">
        <v>40.79</v>
      </c>
      <c r="AL9818" s="36">
        <v>123.93</v>
      </c>
      <c r="AM9818" s="33">
        <v>550</v>
      </c>
      <c r="AN9818" s="37"/>
      <c r="AP9818" s="33"/>
      <c r="AQ9818">
        <v>80426</v>
      </c>
      <c r="AR9818" s="33" t="s">
        <v>1895</v>
      </c>
    </row>
    <row r="9819" spans="1:44" x14ac:dyDescent="0.25">
      <c r="A9819" s="33">
        <v>11710</v>
      </c>
      <c r="B9819" s="33" t="s">
        <v>990</v>
      </c>
      <c r="C9819" s="33">
        <v>180</v>
      </c>
      <c r="D9819" s="33" t="s">
        <v>851</v>
      </c>
      <c r="E9819" s="33"/>
      <c r="F9819" s="33" t="s">
        <v>859</v>
      </c>
      <c r="G9819" s="34">
        <v>3</v>
      </c>
      <c r="H9819" s="33">
        <v>11</v>
      </c>
      <c r="I9819" s="33">
        <v>7.15</v>
      </c>
      <c r="J9819" s="33">
        <v>8.01</v>
      </c>
      <c r="K9819" s="37">
        <v>3525</v>
      </c>
      <c r="L9819" s="2">
        <f>N9819/((1668.67)*(1-EXP(-(0.022864)*I9819))^(1.61028))</f>
        <v>0.76046286810335095</v>
      </c>
      <c r="M9819" s="33"/>
      <c r="N9819" s="33">
        <v>60.326999999999998</v>
      </c>
      <c r="O9819" s="33">
        <v>42.05</v>
      </c>
      <c r="P9819" s="33"/>
      <c r="Q9819" s="33">
        <v>10.8</v>
      </c>
      <c r="R9819" s="33">
        <v>6.8</v>
      </c>
      <c r="S9819" s="33"/>
      <c r="T9819" s="33"/>
      <c r="U9819" s="33"/>
      <c r="V9819" s="33"/>
      <c r="W9819" s="33"/>
      <c r="Y9819" s="33"/>
      <c r="Z9819" s="33"/>
      <c r="AA9819" s="33"/>
      <c r="AB9819" s="33"/>
      <c r="AC9819" s="33"/>
      <c r="AD9819" s="33"/>
      <c r="AE9819" s="33"/>
      <c r="AF9819" s="33"/>
      <c r="AG9819" s="33"/>
      <c r="AH9819" s="33"/>
      <c r="AI9819" s="33"/>
      <c r="AJ9819" s="33" t="s">
        <v>413</v>
      </c>
      <c r="AK9819" s="36">
        <v>27.05</v>
      </c>
      <c r="AL9819" s="36">
        <v>118.32</v>
      </c>
      <c r="AM9819" s="33">
        <v>215</v>
      </c>
      <c r="AN9819" s="37"/>
      <c r="AP9819" s="33"/>
      <c r="AQ9819">
        <v>40118</v>
      </c>
      <c r="AR9819" s="33" t="s">
        <v>1896</v>
      </c>
    </row>
    <row r="9820" spans="1:44" x14ac:dyDescent="0.25">
      <c r="A9820" s="33">
        <v>11711</v>
      </c>
      <c r="B9820" s="33" t="s">
        <v>990</v>
      </c>
      <c r="C9820" s="33">
        <v>180</v>
      </c>
      <c r="D9820" s="33" t="s">
        <v>851</v>
      </c>
      <c r="E9820" s="33"/>
      <c r="F9820" s="33" t="s">
        <v>859</v>
      </c>
      <c r="G9820" s="34">
        <v>3</v>
      </c>
      <c r="H9820" s="33">
        <v>14</v>
      </c>
      <c r="I9820" s="33">
        <v>10.02</v>
      </c>
      <c r="J9820" s="33">
        <v>10.01</v>
      </c>
      <c r="K9820" s="37">
        <v>2500</v>
      </c>
      <c r="L9820" s="2">
        <f>N9820/((1668.67)*(1-EXP(-(0.022864)*I9820))^(1.61028))</f>
        <v>0.72146837156712684</v>
      </c>
      <c r="M9820" s="33"/>
      <c r="N9820" s="33">
        <v>93.64</v>
      </c>
      <c r="O9820" s="33">
        <v>61.88</v>
      </c>
      <c r="P9820" s="33"/>
      <c r="Q9820" s="33">
        <v>11.040000000000003</v>
      </c>
      <c r="R9820" s="33">
        <v>6.47</v>
      </c>
      <c r="S9820" s="33"/>
      <c r="T9820" s="33"/>
      <c r="U9820" s="33"/>
      <c r="V9820" s="33"/>
      <c r="W9820" s="33"/>
      <c r="Y9820" s="33"/>
      <c r="Z9820" s="33"/>
      <c r="AA9820" s="33"/>
      <c r="AB9820" s="33"/>
      <c r="AC9820" s="33"/>
      <c r="AD9820" s="33"/>
      <c r="AE9820" s="33"/>
      <c r="AF9820" s="33"/>
      <c r="AG9820" s="33"/>
      <c r="AH9820" s="33"/>
      <c r="AI9820" s="33"/>
      <c r="AJ9820" s="33" t="s">
        <v>413</v>
      </c>
      <c r="AK9820" s="36">
        <v>27.05</v>
      </c>
      <c r="AL9820" s="36">
        <v>118.32</v>
      </c>
      <c r="AM9820" s="33">
        <v>215</v>
      </c>
      <c r="AN9820" s="37"/>
      <c r="AP9820" s="33"/>
      <c r="AQ9820">
        <v>40118</v>
      </c>
      <c r="AR9820" s="33" t="s">
        <v>1896</v>
      </c>
    </row>
    <row r="9821" spans="1:44" x14ac:dyDescent="0.25">
      <c r="A9821" s="33">
        <v>11712</v>
      </c>
      <c r="B9821" s="33" t="s">
        <v>990</v>
      </c>
      <c r="C9821" s="33">
        <v>180</v>
      </c>
      <c r="D9821" s="33" t="s">
        <v>851</v>
      </c>
      <c r="E9821" s="33"/>
      <c r="F9821" s="33" t="s">
        <v>859</v>
      </c>
      <c r="G9821" s="34">
        <v>2</v>
      </c>
      <c r="H9821" s="33">
        <v>20</v>
      </c>
      <c r="I9821" s="33">
        <v>15.3</v>
      </c>
      <c r="J9821" s="33">
        <v>14.62</v>
      </c>
      <c r="K9821" s="37">
        <v>1450</v>
      </c>
      <c r="L9821" s="2">
        <f>N9821/((1668.67)*(1-EXP(-(0.022864)*I9821))^(1.61028))</f>
        <v>0.75624928218674459</v>
      </c>
      <c r="M9821" s="33"/>
      <c r="N9821" s="33">
        <v>176.904</v>
      </c>
      <c r="O9821" s="33">
        <v>107.86</v>
      </c>
      <c r="P9821" s="33"/>
      <c r="Q9821" s="33">
        <v>11.9</v>
      </c>
      <c r="R9821" s="33">
        <v>5.08</v>
      </c>
      <c r="S9821" s="33"/>
      <c r="T9821" s="33"/>
      <c r="U9821" s="33"/>
      <c r="V9821" s="33"/>
      <c r="W9821" s="33"/>
      <c r="Y9821" s="33"/>
      <c r="Z9821" s="33"/>
      <c r="AA9821" s="33"/>
      <c r="AB9821" s="33"/>
      <c r="AC9821" s="33"/>
      <c r="AD9821" s="33"/>
      <c r="AE9821" s="33"/>
      <c r="AF9821" s="33"/>
      <c r="AG9821" s="33"/>
      <c r="AH9821" s="33"/>
      <c r="AI9821" s="33"/>
      <c r="AJ9821" s="33" t="s">
        <v>413</v>
      </c>
      <c r="AK9821" s="36">
        <v>27.05</v>
      </c>
      <c r="AL9821" s="36">
        <v>118.32</v>
      </c>
      <c r="AM9821" s="33">
        <v>215</v>
      </c>
      <c r="AN9821" s="37"/>
      <c r="AP9821" s="33"/>
      <c r="AQ9821">
        <v>40118</v>
      </c>
      <c r="AR9821" s="33" t="s">
        <v>1896</v>
      </c>
    </row>
    <row r="9822" spans="1:44" x14ac:dyDescent="0.25">
      <c r="A9822" s="33">
        <v>11713</v>
      </c>
      <c r="B9822" s="33" t="s">
        <v>990</v>
      </c>
      <c r="C9822" s="33">
        <v>180</v>
      </c>
      <c r="D9822" s="33" t="s">
        <v>851</v>
      </c>
      <c r="E9822" s="33"/>
      <c r="F9822" s="33" t="s">
        <v>859</v>
      </c>
      <c r="G9822" s="34">
        <v>2</v>
      </c>
      <c r="H9822" s="33">
        <v>24</v>
      </c>
      <c r="I9822" s="33">
        <v>18</v>
      </c>
      <c r="J9822" s="33">
        <v>20.55</v>
      </c>
      <c r="K9822" s="37">
        <v>1025</v>
      </c>
      <c r="L9822" s="2">
        <f>N9822/((1668.67)*(1-EXP(-(0.022864)*I9822))^(1.61028))</f>
        <v>1.0020628113804173</v>
      </c>
      <c r="M9822" s="33"/>
      <c r="N9822" s="33">
        <v>290.67200000000003</v>
      </c>
      <c r="O9822" s="33">
        <v>167.32</v>
      </c>
      <c r="P9822" s="33"/>
      <c r="Q9822" s="33">
        <v>14.670000000000002</v>
      </c>
      <c r="R9822" s="33">
        <v>5.04</v>
      </c>
      <c r="S9822" s="33"/>
      <c r="T9822" s="33"/>
      <c r="U9822" s="33"/>
      <c r="V9822" s="33"/>
      <c r="W9822" s="33"/>
      <c r="Y9822" s="33"/>
      <c r="Z9822" s="33"/>
      <c r="AA9822" s="33"/>
      <c r="AB9822" s="33"/>
      <c r="AC9822" s="33"/>
      <c r="AD9822" s="33"/>
      <c r="AE9822" s="33"/>
      <c r="AF9822" s="33"/>
      <c r="AG9822" s="33"/>
      <c r="AH9822" s="33"/>
      <c r="AI9822" s="33"/>
      <c r="AJ9822" s="33" t="s">
        <v>413</v>
      </c>
      <c r="AK9822" s="36">
        <v>27.05</v>
      </c>
      <c r="AL9822" s="36">
        <v>118.32</v>
      </c>
      <c r="AM9822" s="33">
        <v>215</v>
      </c>
      <c r="AN9822" s="37"/>
      <c r="AP9822" s="33"/>
      <c r="AQ9822">
        <v>40118</v>
      </c>
      <c r="AR9822" s="33" t="s">
        <v>1896</v>
      </c>
    </row>
    <row r="9823" spans="1:44" x14ac:dyDescent="0.25">
      <c r="A9823" s="33">
        <v>11714</v>
      </c>
      <c r="B9823" s="33" t="s">
        <v>990</v>
      </c>
      <c r="C9823" s="33">
        <v>180</v>
      </c>
      <c r="D9823" s="33" t="s">
        <v>851</v>
      </c>
      <c r="E9823" s="33"/>
      <c r="F9823" s="33" t="s">
        <v>859</v>
      </c>
      <c r="G9823" s="34">
        <v>3</v>
      </c>
      <c r="H9823" s="33">
        <v>30</v>
      </c>
      <c r="I9823" s="33">
        <v>19.059999999999999</v>
      </c>
      <c r="J9823" s="33">
        <v>23.24</v>
      </c>
      <c r="K9823" s="37">
        <v>875</v>
      </c>
      <c r="L9823" s="2">
        <f>N9823/((1668.67)*(1-EXP(-(0.022864)*I9823))^(1.61028))</f>
        <v>1.0758225351445443</v>
      </c>
      <c r="M9823" s="33"/>
      <c r="N9823" s="33">
        <v>336.03699999999998</v>
      </c>
      <c r="O9823" s="33">
        <v>189.47</v>
      </c>
      <c r="P9823" s="33"/>
      <c r="Q9823" s="33">
        <v>15.330000000000002</v>
      </c>
      <c r="R9823" s="33">
        <v>4.8600000000000003</v>
      </c>
      <c r="S9823" s="33"/>
      <c r="T9823" s="33"/>
      <c r="U9823" s="33"/>
      <c r="V9823" s="33"/>
      <c r="W9823" s="33"/>
      <c r="Y9823" s="33"/>
      <c r="Z9823" s="33"/>
      <c r="AA9823" s="33"/>
      <c r="AB9823" s="33"/>
      <c r="AC9823" s="33"/>
      <c r="AD9823" s="33"/>
      <c r="AE9823" s="33"/>
      <c r="AF9823" s="33"/>
      <c r="AG9823" s="33"/>
      <c r="AH9823" s="33"/>
      <c r="AI9823" s="33"/>
      <c r="AJ9823" s="33" t="s">
        <v>413</v>
      </c>
      <c r="AK9823" s="36">
        <v>27.05</v>
      </c>
      <c r="AL9823" s="36">
        <v>118.32</v>
      </c>
      <c r="AM9823" s="33">
        <v>215</v>
      </c>
      <c r="AN9823" s="37"/>
      <c r="AP9823" s="33"/>
      <c r="AQ9823">
        <v>40118</v>
      </c>
      <c r="AR9823" s="33" t="s">
        <v>1896</v>
      </c>
    </row>
    <row r="9824" spans="1:44" x14ac:dyDescent="0.25">
      <c r="A9824" s="33">
        <v>11715</v>
      </c>
      <c r="B9824" s="33" t="s">
        <v>1054</v>
      </c>
      <c r="C9824" s="33">
        <v>180</v>
      </c>
      <c r="D9824" s="33" t="s">
        <v>851</v>
      </c>
      <c r="E9824" s="33"/>
      <c r="F9824" s="33" t="s">
        <v>860</v>
      </c>
      <c r="G9824" s="34">
        <v>8</v>
      </c>
      <c r="H9824" s="33">
        <v>38</v>
      </c>
      <c r="I9824" s="33">
        <v>9.1</v>
      </c>
      <c r="J9824" s="33">
        <v>14.1</v>
      </c>
      <c r="K9824" s="37">
        <v>2418</v>
      </c>
      <c r="L9824" s="35">
        <v>1.5294607669359397</v>
      </c>
      <c r="M9824" s="33"/>
      <c r="N9824" s="33">
        <v>171.78899999999999</v>
      </c>
      <c r="O9824" s="33">
        <v>145.71199999999999</v>
      </c>
      <c r="P9824" s="33">
        <v>12.835000000000001</v>
      </c>
      <c r="Q9824" s="33">
        <v>24.350999999999999</v>
      </c>
      <c r="R9824" s="33">
        <v>12.377000000000001</v>
      </c>
      <c r="S9824" s="33"/>
      <c r="T9824" s="33"/>
      <c r="U9824" s="33"/>
      <c r="V9824" s="33"/>
      <c r="W9824" s="33"/>
      <c r="Y9824" s="33"/>
      <c r="Z9824" s="33"/>
      <c r="AA9824" s="33"/>
      <c r="AB9824" s="33"/>
      <c r="AC9824" s="33"/>
      <c r="AD9824" s="33"/>
      <c r="AE9824" s="33"/>
      <c r="AF9824" s="33"/>
      <c r="AG9824" s="33"/>
      <c r="AH9824" s="33"/>
      <c r="AI9824" s="33"/>
      <c r="AJ9824" s="33" t="s">
        <v>413</v>
      </c>
      <c r="AK9824" s="36">
        <v>31.22</v>
      </c>
      <c r="AL9824" s="36">
        <v>115.87</v>
      </c>
      <c r="AM9824" s="33">
        <v>1200</v>
      </c>
      <c r="AN9824" s="37"/>
      <c r="AO9824" s="33">
        <v>1</v>
      </c>
      <c r="AP9824" s="33"/>
      <c r="AQ9824">
        <v>80415</v>
      </c>
      <c r="AR9824" s="33" t="s">
        <v>1897</v>
      </c>
    </row>
    <row r="9825" spans="1:50" x14ac:dyDescent="0.25">
      <c r="A9825" s="33">
        <v>11716</v>
      </c>
      <c r="B9825" s="33" t="s">
        <v>990</v>
      </c>
      <c r="C9825" s="33">
        <v>180</v>
      </c>
      <c r="D9825" s="33" t="s">
        <v>851</v>
      </c>
      <c r="E9825" s="33"/>
      <c r="F9825" s="33" t="s">
        <v>859</v>
      </c>
      <c r="G9825" s="34">
        <v>4</v>
      </c>
      <c r="H9825" s="33">
        <v>8</v>
      </c>
      <c r="I9825" s="33">
        <v>6</v>
      </c>
      <c r="J9825" s="33">
        <v>6.8</v>
      </c>
      <c r="K9825" s="37"/>
      <c r="L9825" s="35"/>
      <c r="M9825" s="33"/>
      <c r="N9825" s="33"/>
      <c r="O9825" s="33">
        <v>56.09</v>
      </c>
      <c r="P9825" s="33">
        <v>16.22</v>
      </c>
      <c r="Q9825" s="33">
        <v>11.454999999999998</v>
      </c>
      <c r="R9825" s="33">
        <v>6.3609999999999998</v>
      </c>
      <c r="S9825" s="33"/>
      <c r="T9825" s="33"/>
      <c r="U9825" s="33"/>
      <c r="V9825" s="33"/>
      <c r="W9825" s="33"/>
      <c r="Y9825" s="33">
        <v>0</v>
      </c>
      <c r="Z9825" s="33">
        <v>0</v>
      </c>
      <c r="AA9825" s="33">
        <v>0</v>
      </c>
      <c r="AB9825" s="33">
        <v>0</v>
      </c>
      <c r="AC9825" s="33">
        <v>0</v>
      </c>
      <c r="AD9825" s="33"/>
      <c r="AE9825" s="33"/>
      <c r="AF9825" s="33">
        <v>0</v>
      </c>
      <c r="AG9825" s="33"/>
      <c r="AH9825" s="33"/>
      <c r="AI9825" s="33">
        <v>0</v>
      </c>
      <c r="AJ9825" s="33" t="s">
        <v>413</v>
      </c>
      <c r="AK9825" s="36">
        <v>22.73</v>
      </c>
      <c r="AL9825" s="36">
        <v>108.32</v>
      </c>
      <c r="AM9825" s="33">
        <v>250</v>
      </c>
      <c r="AN9825" s="37"/>
      <c r="AO9825" s="33">
        <v>1</v>
      </c>
      <c r="AP9825" s="33"/>
      <c r="AQ9825">
        <v>40149</v>
      </c>
      <c r="AR9825" s="33" t="s">
        <v>1898</v>
      </c>
    </row>
    <row r="9826" spans="1:50" x14ac:dyDescent="0.25">
      <c r="A9826" s="33">
        <v>11717</v>
      </c>
      <c r="B9826" s="33" t="s">
        <v>952</v>
      </c>
      <c r="C9826" s="33">
        <v>180</v>
      </c>
      <c r="D9826" s="33"/>
      <c r="E9826" s="33"/>
      <c r="F9826" s="33" t="s">
        <v>859</v>
      </c>
      <c r="G9826" s="34"/>
      <c r="H9826" s="33">
        <v>8</v>
      </c>
      <c r="I9826" s="33">
        <v>7.15</v>
      </c>
      <c r="J9826" s="33">
        <v>7.02</v>
      </c>
      <c r="K9826" s="37"/>
      <c r="L9826" s="35"/>
      <c r="M9826" s="33"/>
      <c r="N9826" s="33"/>
      <c r="O9826" s="33">
        <v>68.507999999999996</v>
      </c>
      <c r="P9826" s="33">
        <v>5.4349999999999996</v>
      </c>
      <c r="Q9826" s="33">
        <v>11.209</v>
      </c>
      <c r="R9826" s="33">
        <v>7.2789999999999999</v>
      </c>
      <c r="S9826" s="33"/>
      <c r="T9826" s="33"/>
      <c r="U9826" s="33"/>
      <c r="V9826" s="33"/>
      <c r="W9826" s="33"/>
      <c r="Y9826" s="33">
        <v>0</v>
      </c>
      <c r="Z9826" s="33">
        <v>0</v>
      </c>
      <c r="AA9826" s="33">
        <v>0</v>
      </c>
      <c r="AB9826" s="33">
        <v>0</v>
      </c>
      <c r="AC9826" s="33">
        <v>0</v>
      </c>
      <c r="AD9826" s="33"/>
      <c r="AE9826" s="33"/>
      <c r="AF9826" s="33">
        <v>0</v>
      </c>
      <c r="AG9826" s="33"/>
      <c r="AH9826" s="33"/>
      <c r="AI9826" s="33">
        <v>0</v>
      </c>
      <c r="AJ9826" s="33" t="s">
        <v>413</v>
      </c>
      <c r="AK9826" s="36">
        <v>22.73</v>
      </c>
      <c r="AL9826" s="36">
        <v>108.32</v>
      </c>
      <c r="AM9826" s="33">
        <v>250</v>
      </c>
      <c r="AN9826" s="37"/>
      <c r="AO9826" s="33">
        <v>1</v>
      </c>
      <c r="AP9826" s="33"/>
      <c r="AQ9826">
        <v>40149</v>
      </c>
      <c r="AR9826" s="33" t="s">
        <v>1898</v>
      </c>
    </row>
    <row r="9827" spans="1:50" x14ac:dyDescent="0.25">
      <c r="A9827" s="33">
        <v>11718</v>
      </c>
      <c r="B9827" s="33" t="s">
        <v>991</v>
      </c>
      <c r="C9827" s="33">
        <v>101</v>
      </c>
      <c r="D9827" s="33" t="s">
        <v>851</v>
      </c>
      <c r="E9827" s="33"/>
      <c r="F9827" s="33" t="s">
        <v>859</v>
      </c>
      <c r="G9827" s="34"/>
      <c r="H9827" s="33">
        <v>30</v>
      </c>
      <c r="I9827" s="33"/>
      <c r="J9827" s="33"/>
      <c r="K9827" s="37"/>
      <c r="L9827" s="35"/>
      <c r="M9827" s="33"/>
      <c r="N9827" s="33"/>
      <c r="O9827" s="33">
        <v>36.42</v>
      </c>
      <c r="P9827" s="33"/>
      <c r="Q9827" s="33">
        <v>11.270000000000001</v>
      </c>
      <c r="R9827" s="33">
        <v>7.76</v>
      </c>
      <c r="S9827" s="33"/>
      <c r="T9827" s="33"/>
      <c r="U9827" s="33"/>
      <c r="V9827" s="33"/>
      <c r="W9827" s="33"/>
      <c r="Y9827" s="33">
        <v>1.1399999999999999</v>
      </c>
      <c r="Z9827" s="33"/>
      <c r="AA9827" s="33"/>
      <c r="AB9827" s="33"/>
      <c r="AC9827" s="33">
        <v>0.27</v>
      </c>
      <c r="AD9827" s="33"/>
      <c r="AE9827" s="33"/>
      <c r="AF9827" s="33"/>
      <c r="AG9827" s="33"/>
      <c r="AH9827" s="33"/>
      <c r="AI9827" s="33"/>
      <c r="AJ9827" s="33" t="s">
        <v>413</v>
      </c>
      <c r="AK9827" s="36">
        <v>40.28</v>
      </c>
      <c r="AL9827" s="36">
        <v>115.92</v>
      </c>
      <c r="AM9827" s="33">
        <v>780</v>
      </c>
      <c r="AN9827" s="37"/>
      <c r="AP9827" s="33"/>
      <c r="AQ9827">
        <v>80411</v>
      </c>
      <c r="AR9827" s="33" t="s">
        <v>1899</v>
      </c>
    </row>
    <row r="9828" spans="1:50" x14ac:dyDescent="0.25">
      <c r="A9828" s="33">
        <v>11719</v>
      </c>
      <c r="B9828" s="33" t="s">
        <v>990</v>
      </c>
      <c r="C9828" s="33">
        <v>180</v>
      </c>
      <c r="D9828" s="33" t="s">
        <v>851</v>
      </c>
      <c r="E9828" s="33"/>
      <c r="F9828" s="33" t="s">
        <v>859</v>
      </c>
      <c r="G9828" s="34"/>
      <c r="H9828" s="33">
        <v>9</v>
      </c>
      <c r="I9828" s="33"/>
      <c r="J9828" s="33"/>
      <c r="K9828" s="37"/>
      <c r="L9828" s="35"/>
      <c r="M9828" s="33"/>
      <c r="N9828" s="33">
        <v>17.116</v>
      </c>
      <c r="O9828" s="33">
        <v>6.9630000000000001</v>
      </c>
      <c r="P9828" s="33">
        <v>1.581</v>
      </c>
      <c r="Q9828" s="33">
        <v>2.254</v>
      </c>
      <c r="R9828" s="33">
        <v>1.8580000000000001</v>
      </c>
      <c r="S9828" s="33"/>
      <c r="T9828" s="33"/>
      <c r="U9828" s="33"/>
      <c r="V9828" s="33"/>
      <c r="W9828" s="33"/>
      <c r="Y9828" s="33"/>
      <c r="Z9828" s="33"/>
      <c r="AA9828" s="33"/>
      <c r="AB9828" s="33"/>
      <c r="AC9828" s="33"/>
      <c r="AD9828" s="33"/>
      <c r="AE9828" s="33"/>
      <c r="AF9828" s="33"/>
      <c r="AG9828" s="33"/>
      <c r="AH9828" s="33"/>
      <c r="AI9828" s="33"/>
      <c r="AJ9828" s="33" t="s">
        <v>413</v>
      </c>
      <c r="AK9828" s="36">
        <v>30.7</v>
      </c>
      <c r="AL9828" s="36">
        <v>111.29</v>
      </c>
      <c r="AM9828" s="33">
        <v>70</v>
      </c>
      <c r="AN9828" s="37"/>
      <c r="AP9828" s="33"/>
      <c r="AQ9828">
        <v>80101</v>
      </c>
      <c r="AR9828" s="33" t="s">
        <v>1900</v>
      </c>
    </row>
    <row r="9829" spans="1:50" x14ac:dyDescent="0.25">
      <c r="A9829" s="33">
        <v>11720</v>
      </c>
      <c r="B9829" s="33" t="s">
        <v>1039</v>
      </c>
      <c r="C9829" s="33">
        <v>180</v>
      </c>
      <c r="D9829" s="33" t="s">
        <v>851</v>
      </c>
      <c r="E9829" s="33"/>
      <c r="F9829" s="33" t="s">
        <v>859</v>
      </c>
      <c r="G9829" s="34">
        <v>3</v>
      </c>
      <c r="H9829" s="33">
        <v>8</v>
      </c>
      <c r="I9829" s="33">
        <v>7.55</v>
      </c>
      <c r="J9829" s="33">
        <v>11.8</v>
      </c>
      <c r="K9829" s="37"/>
      <c r="L9829" s="2">
        <f>N9829/((1668.67)*(1-EXP(-(0.022864)*I9829))^(1.61028))</f>
        <v>0.91920983725116912</v>
      </c>
      <c r="M9829" s="33"/>
      <c r="N9829" s="33">
        <v>79.033000000000001</v>
      </c>
      <c r="O9829" s="33">
        <v>42.347000000000001</v>
      </c>
      <c r="P9829" s="33">
        <v>9.5169999999999995</v>
      </c>
      <c r="Q9829" s="33">
        <v>12.402000000000001</v>
      </c>
      <c r="R9829" s="33">
        <v>12.404</v>
      </c>
      <c r="S9829" s="33"/>
      <c r="T9829" s="33"/>
      <c r="U9829" s="33"/>
      <c r="V9829" s="33"/>
      <c r="W9829" s="33"/>
      <c r="Y9829" s="33"/>
      <c r="Z9829" s="33"/>
      <c r="AA9829" s="33"/>
      <c r="AB9829" s="33"/>
      <c r="AC9829" s="33"/>
      <c r="AD9829" s="33"/>
      <c r="AE9829" s="33"/>
      <c r="AF9829" s="33"/>
      <c r="AG9829" s="33"/>
      <c r="AH9829" s="33"/>
      <c r="AI9829" s="33"/>
      <c r="AJ9829" s="33" t="s">
        <v>413</v>
      </c>
      <c r="AK9829" s="36">
        <v>30.7</v>
      </c>
      <c r="AL9829" s="36">
        <v>111.29</v>
      </c>
      <c r="AM9829" s="33">
        <v>70</v>
      </c>
      <c r="AN9829" s="37"/>
      <c r="AP9829" s="33"/>
      <c r="AQ9829">
        <v>80101</v>
      </c>
      <c r="AR9829" s="33" t="s">
        <v>1900</v>
      </c>
      <c r="AU9829" s="38"/>
      <c r="AV9829" s="38"/>
      <c r="AW9829" s="38"/>
      <c r="AX9829" s="38"/>
    </row>
    <row r="9830" spans="1:50" x14ac:dyDescent="0.25">
      <c r="A9830" s="33">
        <v>11721</v>
      </c>
      <c r="B9830" s="33" t="s">
        <v>1039</v>
      </c>
      <c r="C9830" s="33">
        <v>101</v>
      </c>
      <c r="D9830" s="33" t="s">
        <v>851</v>
      </c>
      <c r="E9830" s="33"/>
      <c r="F9830" s="33" t="s">
        <v>859</v>
      </c>
      <c r="G9830" s="34">
        <v>6</v>
      </c>
      <c r="H9830" s="33">
        <v>8</v>
      </c>
      <c r="I9830" s="33">
        <v>3.42</v>
      </c>
      <c r="J9830" s="33">
        <v>6.5</v>
      </c>
      <c r="K9830" s="37"/>
      <c r="L9830" s="35">
        <v>0.40780779171583686</v>
      </c>
      <c r="M9830" s="33"/>
      <c r="N9830" s="33">
        <v>10.215999999999999</v>
      </c>
      <c r="O9830" s="33">
        <v>8.9440000000000008</v>
      </c>
      <c r="P9830" s="33">
        <v>2.956</v>
      </c>
      <c r="Q9830" s="33">
        <v>2.2530000000000001</v>
      </c>
      <c r="R9830" s="33">
        <v>5.7729999999999997</v>
      </c>
      <c r="S9830" s="33"/>
      <c r="T9830" s="33"/>
      <c r="U9830" s="33"/>
      <c r="V9830" s="33"/>
      <c r="W9830" s="33"/>
      <c r="Y9830" s="33"/>
      <c r="Z9830" s="33"/>
      <c r="AA9830" s="33"/>
      <c r="AB9830" s="33"/>
      <c r="AC9830" s="33"/>
      <c r="AD9830" s="33"/>
      <c r="AE9830" s="33"/>
      <c r="AF9830" s="33"/>
      <c r="AG9830" s="33"/>
      <c r="AH9830" s="33"/>
      <c r="AI9830" s="33"/>
      <c r="AJ9830" s="33" t="s">
        <v>413</v>
      </c>
      <c r="AK9830" s="36">
        <v>30.7</v>
      </c>
      <c r="AL9830" s="36">
        <v>111.29</v>
      </c>
      <c r="AM9830" s="33">
        <v>70</v>
      </c>
      <c r="AN9830" s="37"/>
      <c r="AP9830" s="33"/>
      <c r="AQ9830">
        <v>80101</v>
      </c>
      <c r="AR9830" s="33" t="s">
        <v>1900</v>
      </c>
    </row>
    <row r="9831" spans="1:50" x14ac:dyDescent="0.25">
      <c r="A9831" s="33">
        <v>11722</v>
      </c>
      <c r="B9831" s="33" t="s">
        <v>1039</v>
      </c>
      <c r="C9831" s="33">
        <v>180</v>
      </c>
      <c r="D9831" s="33" t="s">
        <v>851</v>
      </c>
      <c r="E9831" s="33"/>
      <c r="F9831" s="33" t="s">
        <v>859</v>
      </c>
      <c r="G9831" s="34">
        <v>3</v>
      </c>
      <c r="H9831" s="33">
        <v>9</v>
      </c>
      <c r="I9831" s="33">
        <v>8.02</v>
      </c>
      <c r="J9831" s="33">
        <v>15.8</v>
      </c>
      <c r="K9831" s="37"/>
      <c r="L9831" s="2">
        <f>N9831/((1668.67)*(1-EXP(-(0.022864)*I9831))^(1.61028))</f>
        <v>0.80797502688086675</v>
      </c>
      <c r="M9831" s="33"/>
      <c r="N9831" s="33">
        <v>75.924000000000007</v>
      </c>
      <c r="O9831" s="33">
        <v>43.152000000000001</v>
      </c>
      <c r="P9831" s="33">
        <v>8.1430000000000007</v>
      </c>
      <c r="Q9831" s="33">
        <v>14.766999999999999</v>
      </c>
      <c r="R9831" s="33">
        <v>9.0719999999999992</v>
      </c>
      <c r="S9831" s="33"/>
      <c r="T9831" s="33"/>
      <c r="U9831" s="33"/>
      <c r="V9831" s="33"/>
      <c r="W9831" s="33"/>
      <c r="Y9831" s="33"/>
      <c r="Z9831" s="33"/>
      <c r="AA9831" s="33"/>
      <c r="AB9831" s="33"/>
      <c r="AC9831" s="33"/>
      <c r="AD9831" s="33"/>
      <c r="AE9831" s="33"/>
      <c r="AF9831" s="33"/>
      <c r="AG9831" s="33"/>
      <c r="AH9831" s="33"/>
      <c r="AI9831" s="33"/>
      <c r="AJ9831" s="33" t="s">
        <v>413</v>
      </c>
      <c r="AK9831" s="36">
        <v>30.7</v>
      </c>
      <c r="AL9831" s="36">
        <v>111.29</v>
      </c>
      <c r="AM9831" s="33">
        <v>70</v>
      </c>
      <c r="AN9831" s="37"/>
      <c r="AP9831" s="33"/>
      <c r="AQ9831">
        <v>80101</v>
      </c>
      <c r="AR9831" s="33" t="s">
        <v>1900</v>
      </c>
    </row>
    <row r="9832" spans="1:50" x14ac:dyDescent="0.25">
      <c r="A9832" s="33">
        <v>11723</v>
      </c>
      <c r="B9832" s="33" t="s">
        <v>1039</v>
      </c>
      <c r="C9832" s="33">
        <v>180</v>
      </c>
      <c r="D9832" s="33" t="s">
        <v>851</v>
      </c>
      <c r="E9832" s="33"/>
      <c r="F9832" s="33" t="s">
        <v>859</v>
      </c>
      <c r="G9832" s="34">
        <v>4</v>
      </c>
      <c r="H9832" s="33">
        <v>9</v>
      </c>
      <c r="I9832" s="33">
        <v>7.68</v>
      </c>
      <c r="J9832" s="33">
        <v>14.8</v>
      </c>
      <c r="K9832" s="37"/>
      <c r="L9832" s="35">
        <v>0.90582365023985678</v>
      </c>
      <c r="M9832" s="33"/>
      <c r="N9832" s="33">
        <v>85.819000000000003</v>
      </c>
      <c r="O9832" s="33">
        <v>50.127000000000002</v>
      </c>
      <c r="P9832" s="33">
        <v>10.497</v>
      </c>
      <c r="Q9832" s="33">
        <v>17.809000000000001</v>
      </c>
      <c r="R9832" s="33">
        <v>12.048999999999999</v>
      </c>
      <c r="S9832" s="33"/>
      <c r="T9832" s="33"/>
      <c r="U9832" s="33"/>
      <c r="V9832" s="33"/>
      <c r="W9832" s="33"/>
      <c r="Y9832" s="33"/>
      <c r="Z9832" s="33"/>
      <c r="AA9832" s="33"/>
      <c r="AB9832" s="33"/>
      <c r="AC9832" s="33"/>
      <c r="AD9832" s="33"/>
      <c r="AE9832" s="33"/>
      <c r="AF9832" s="33"/>
      <c r="AG9832" s="33"/>
      <c r="AH9832" s="33"/>
      <c r="AI9832" s="33"/>
      <c r="AJ9832" s="33" t="s">
        <v>413</v>
      </c>
      <c r="AK9832" s="36">
        <v>30.7</v>
      </c>
      <c r="AL9832" s="36">
        <v>111.29</v>
      </c>
      <c r="AM9832" s="33">
        <v>70</v>
      </c>
      <c r="AN9832" s="37"/>
      <c r="AP9832" s="33"/>
      <c r="AQ9832">
        <v>80101</v>
      </c>
      <c r="AR9832" s="33" t="s">
        <v>1900</v>
      </c>
    </row>
    <row r="9833" spans="1:50" x14ac:dyDescent="0.25">
      <c r="A9833" s="33">
        <v>11724</v>
      </c>
      <c r="B9833" s="33" t="s">
        <v>1039</v>
      </c>
      <c r="C9833" s="33">
        <v>101</v>
      </c>
      <c r="D9833" s="33" t="s">
        <v>851</v>
      </c>
      <c r="E9833" s="33"/>
      <c r="F9833" s="33" t="s">
        <v>859</v>
      </c>
      <c r="G9833" s="34"/>
      <c r="H9833" s="33">
        <v>9</v>
      </c>
      <c r="I9833" s="33"/>
      <c r="J9833" s="33"/>
      <c r="K9833" s="37"/>
      <c r="L9833" s="35"/>
      <c r="M9833" s="33"/>
      <c r="N9833" s="33">
        <v>92.698999999999998</v>
      </c>
      <c r="O9833" s="33">
        <v>52.283999999999999</v>
      </c>
      <c r="P9833" s="33">
        <v>11.07</v>
      </c>
      <c r="Q9833" s="33">
        <v>16.95</v>
      </c>
      <c r="R9833" s="33">
        <v>13.331</v>
      </c>
      <c r="S9833" s="33"/>
      <c r="T9833" s="33"/>
      <c r="U9833" s="33"/>
      <c r="V9833" s="33"/>
      <c r="W9833" s="33"/>
      <c r="Y9833" s="33"/>
      <c r="Z9833" s="33"/>
      <c r="AA9833" s="33"/>
      <c r="AB9833" s="33"/>
      <c r="AC9833" s="33"/>
      <c r="AD9833" s="33"/>
      <c r="AE9833" s="33"/>
      <c r="AF9833" s="33"/>
      <c r="AG9833" s="33"/>
      <c r="AH9833" s="33"/>
      <c r="AI9833" s="33"/>
      <c r="AJ9833" s="33" t="s">
        <v>413</v>
      </c>
      <c r="AK9833" s="36">
        <v>30.7</v>
      </c>
      <c r="AL9833" s="36">
        <v>111.29</v>
      </c>
      <c r="AM9833" s="33">
        <v>70</v>
      </c>
      <c r="AN9833" s="37"/>
      <c r="AP9833" s="33"/>
      <c r="AQ9833">
        <v>80101</v>
      </c>
      <c r="AR9833" s="33" t="s">
        <v>1900</v>
      </c>
    </row>
    <row r="9834" spans="1:50" x14ac:dyDescent="0.25">
      <c r="A9834" s="33">
        <v>11725</v>
      </c>
      <c r="B9834" s="33" t="s">
        <v>1039</v>
      </c>
      <c r="C9834" s="33">
        <v>101</v>
      </c>
      <c r="D9834" s="33" t="s">
        <v>851</v>
      </c>
      <c r="E9834" s="33"/>
      <c r="F9834" s="33" t="s">
        <v>859</v>
      </c>
      <c r="G9834" s="34"/>
      <c r="H9834" s="33">
        <v>9</v>
      </c>
      <c r="I9834" s="33"/>
      <c r="J9834" s="33"/>
      <c r="K9834" s="37"/>
      <c r="L9834" s="35"/>
      <c r="M9834" s="33"/>
      <c r="N9834" s="33">
        <v>65.543999999999997</v>
      </c>
      <c r="O9834" s="33">
        <v>35.375</v>
      </c>
      <c r="P9834" s="33">
        <v>8.3239999999999998</v>
      </c>
      <c r="Q9834" s="33">
        <v>10.864000000000001</v>
      </c>
      <c r="R9834" s="33">
        <v>10.795999999999999</v>
      </c>
      <c r="S9834" s="33"/>
      <c r="T9834" s="33"/>
      <c r="U9834" s="33"/>
      <c r="V9834" s="33"/>
      <c r="W9834" s="33"/>
      <c r="Y9834" s="33"/>
      <c r="Z9834" s="33"/>
      <c r="AA9834" s="33"/>
      <c r="AB9834" s="33"/>
      <c r="AC9834" s="33"/>
      <c r="AD9834" s="33"/>
      <c r="AE9834" s="33"/>
      <c r="AF9834" s="33"/>
      <c r="AG9834" s="33"/>
      <c r="AH9834" s="33"/>
      <c r="AI9834" s="33"/>
      <c r="AJ9834" s="33" t="s">
        <v>413</v>
      </c>
      <c r="AK9834" s="36">
        <v>30.7</v>
      </c>
      <c r="AL9834" s="36">
        <v>111.29</v>
      </c>
      <c r="AM9834" s="33">
        <v>70</v>
      </c>
      <c r="AN9834" s="37"/>
      <c r="AP9834" s="33"/>
      <c r="AQ9834">
        <v>80101</v>
      </c>
      <c r="AR9834" s="33" t="s">
        <v>1900</v>
      </c>
    </row>
    <row r="9835" spans="1:50" x14ac:dyDescent="0.25">
      <c r="A9835" s="33">
        <v>11726</v>
      </c>
      <c r="B9835" s="33" t="s">
        <v>1039</v>
      </c>
      <c r="C9835" s="33">
        <v>101</v>
      </c>
      <c r="D9835" s="33" t="s">
        <v>851</v>
      </c>
      <c r="E9835" s="33"/>
      <c r="F9835" s="33" t="s">
        <v>859</v>
      </c>
      <c r="G9835" s="34"/>
      <c r="H9835" s="33">
        <v>9</v>
      </c>
      <c r="I9835" s="33"/>
      <c r="J9835" s="33"/>
      <c r="K9835" s="37"/>
      <c r="L9835" s="35"/>
      <c r="M9835" s="33"/>
      <c r="N9835" s="33">
        <v>58.636000000000003</v>
      </c>
      <c r="O9835" s="33">
        <v>30.966999999999999</v>
      </c>
      <c r="P9835" s="33">
        <v>7.4729999999999999</v>
      </c>
      <c r="Q9835" s="33">
        <v>9.3840000000000003</v>
      </c>
      <c r="R9835" s="33">
        <v>9.8829999999999991</v>
      </c>
      <c r="S9835" s="33"/>
      <c r="T9835" s="33"/>
      <c r="U9835" s="33"/>
      <c r="V9835" s="33"/>
      <c r="W9835" s="33"/>
      <c r="Y9835" s="33"/>
      <c r="Z9835" s="33"/>
      <c r="AA9835" s="33"/>
      <c r="AB9835" s="33"/>
      <c r="AC9835" s="33"/>
      <c r="AD9835" s="33"/>
      <c r="AE9835" s="33"/>
      <c r="AF9835" s="33"/>
      <c r="AG9835" s="33"/>
      <c r="AH9835" s="33"/>
      <c r="AI9835" s="33"/>
      <c r="AJ9835" s="33" t="s">
        <v>413</v>
      </c>
      <c r="AK9835" s="36">
        <v>30.7</v>
      </c>
      <c r="AL9835" s="36">
        <v>111.29</v>
      </c>
      <c r="AM9835" s="33">
        <v>70</v>
      </c>
      <c r="AN9835" s="37"/>
      <c r="AP9835" s="33"/>
      <c r="AQ9835">
        <v>80101</v>
      </c>
      <c r="AR9835" s="33" t="s">
        <v>1900</v>
      </c>
    </row>
    <row r="9836" spans="1:50" x14ac:dyDescent="0.25">
      <c r="A9836" s="33">
        <v>11727</v>
      </c>
      <c r="B9836" s="33" t="s">
        <v>1039</v>
      </c>
      <c r="C9836" s="33">
        <v>101</v>
      </c>
      <c r="D9836" s="33" t="s">
        <v>851</v>
      </c>
      <c r="E9836" s="33"/>
      <c r="F9836" s="33" t="s">
        <v>859</v>
      </c>
      <c r="G9836" s="34"/>
      <c r="H9836" s="33">
        <v>9</v>
      </c>
      <c r="I9836" s="33"/>
      <c r="J9836" s="33"/>
      <c r="K9836" s="37"/>
      <c r="L9836" s="35"/>
      <c r="M9836" s="33"/>
      <c r="N9836" s="33">
        <v>47.932000000000002</v>
      </c>
      <c r="O9836" s="33">
        <v>12.956</v>
      </c>
      <c r="P9836" s="33">
        <v>3.3639999999999999</v>
      </c>
      <c r="Q9836" s="33">
        <v>3.4009999999999998</v>
      </c>
      <c r="R9836" s="33">
        <v>4.1440000000000001</v>
      </c>
      <c r="S9836" s="33"/>
      <c r="T9836" s="33"/>
      <c r="U9836" s="33"/>
      <c r="V9836" s="33"/>
      <c r="W9836" s="33"/>
      <c r="Y9836" s="33"/>
      <c r="Z9836" s="33"/>
      <c r="AA9836" s="33"/>
      <c r="AB9836" s="33"/>
      <c r="AC9836" s="33"/>
      <c r="AD9836" s="33"/>
      <c r="AE9836" s="33"/>
      <c r="AF9836" s="33"/>
      <c r="AG9836" s="33"/>
      <c r="AH9836" s="33"/>
      <c r="AI9836" s="33"/>
      <c r="AJ9836" s="33" t="s">
        <v>413</v>
      </c>
      <c r="AK9836" s="36">
        <v>30.7</v>
      </c>
      <c r="AL9836" s="36">
        <v>111.29</v>
      </c>
      <c r="AM9836" s="33">
        <v>70</v>
      </c>
      <c r="AN9836" s="37"/>
      <c r="AP9836" s="33"/>
      <c r="AQ9836">
        <v>80101</v>
      </c>
      <c r="AR9836" s="33" t="s">
        <v>1900</v>
      </c>
    </row>
    <row r="9837" spans="1:50" x14ac:dyDescent="0.25">
      <c r="A9837" s="33">
        <v>11728</v>
      </c>
      <c r="B9837" s="33" t="s">
        <v>992</v>
      </c>
      <c r="C9837" s="33">
        <v>124</v>
      </c>
      <c r="D9837" s="33" t="s">
        <v>845</v>
      </c>
      <c r="E9837" s="33"/>
      <c r="F9837" s="33" t="s">
        <v>860</v>
      </c>
      <c r="G9837" s="34">
        <v>7</v>
      </c>
      <c r="H9837" s="33">
        <v>35</v>
      </c>
      <c r="I9837" s="33">
        <v>10.7</v>
      </c>
      <c r="J9837" s="33">
        <v>10.9</v>
      </c>
      <c r="K9837" s="37">
        <v>1050</v>
      </c>
      <c r="L9837" s="35">
        <v>0.66931034482758622</v>
      </c>
      <c r="M9837" s="33"/>
      <c r="N9837" s="33">
        <v>58.23</v>
      </c>
      <c r="O9837" s="33">
        <v>36.01</v>
      </c>
      <c r="P9837" s="33">
        <v>5.56</v>
      </c>
      <c r="Q9837" s="33">
        <v>8.1</v>
      </c>
      <c r="R9837" s="33">
        <v>1.74</v>
      </c>
      <c r="S9837" s="33"/>
      <c r="T9837" s="33"/>
      <c r="U9837" s="33"/>
      <c r="V9837" s="33"/>
      <c r="W9837" s="33"/>
      <c r="Y9837" s="33">
        <v>2.41</v>
      </c>
      <c r="Z9837" s="33">
        <v>0.99</v>
      </c>
      <c r="AA9837" s="33">
        <v>2.41</v>
      </c>
      <c r="AB9837" s="33">
        <v>0.56000000000000005</v>
      </c>
      <c r="AC9837" s="33">
        <v>1.34</v>
      </c>
      <c r="AD9837" s="33"/>
      <c r="AE9837" s="33"/>
      <c r="AF9837" s="33">
        <v>0</v>
      </c>
      <c r="AG9837" s="33"/>
      <c r="AH9837" s="33"/>
      <c r="AI9837" s="33">
        <v>8.68</v>
      </c>
      <c r="AJ9837" s="33" t="s">
        <v>413</v>
      </c>
      <c r="AK9837" s="36">
        <v>36.68</v>
      </c>
      <c r="AL9837" s="36">
        <v>101.37</v>
      </c>
      <c r="AM9837" s="33">
        <v>2490</v>
      </c>
      <c r="AN9837" s="33"/>
      <c r="AP9837" s="33"/>
      <c r="AQ9837">
        <v>81002</v>
      </c>
      <c r="AR9837" s="33" t="s">
        <v>1901</v>
      </c>
    </row>
    <row r="9838" spans="1:50" x14ac:dyDescent="0.25">
      <c r="A9838" s="33">
        <v>11729</v>
      </c>
      <c r="B9838" s="33" t="s">
        <v>992</v>
      </c>
      <c r="C9838" s="33">
        <v>124</v>
      </c>
      <c r="D9838" s="33" t="s">
        <v>845</v>
      </c>
      <c r="E9838" s="33"/>
      <c r="F9838" s="33" t="s">
        <v>860</v>
      </c>
      <c r="G9838" s="34">
        <v>7</v>
      </c>
      <c r="H9838" s="33">
        <v>38</v>
      </c>
      <c r="I9838" s="33">
        <v>13.1</v>
      </c>
      <c r="J9838" s="33">
        <v>12.1</v>
      </c>
      <c r="K9838" s="37">
        <v>1090</v>
      </c>
      <c r="L9838" s="35">
        <v>0.6307627118644068</v>
      </c>
      <c r="M9838" s="33"/>
      <c r="N9838" s="33">
        <v>74.430000000000007</v>
      </c>
      <c r="O9838" s="33">
        <v>45.33</v>
      </c>
      <c r="P9838" s="33">
        <v>7.04</v>
      </c>
      <c r="Q9838" s="33">
        <v>9.8600000000000012</v>
      </c>
      <c r="R9838" s="33">
        <v>2.19</v>
      </c>
      <c r="S9838" s="33"/>
      <c r="T9838" s="33"/>
      <c r="U9838" s="33"/>
      <c r="V9838" s="33"/>
      <c r="W9838" s="33"/>
      <c r="Y9838" s="33">
        <v>0.84</v>
      </c>
      <c r="Z9838" s="33">
        <v>0.23</v>
      </c>
      <c r="AA9838" s="33">
        <v>0.84</v>
      </c>
      <c r="AB9838" s="33">
        <v>0.26</v>
      </c>
      <c r="AC9838" s="33">
        <v>0.79</v>
      </c>
      <c r="AD9838" s="33"/>
      <c r="AE9838" s="33"/>
      <c r="AF9838" s="33">
        <v>0</v>
      </c>
      <c r="AG9838" s="33"/>
      <c r="AH9838" s="33"/>
      <c r="AI9838" s="33">
        <v>18.68</v>
      </c>
      <c r="AJ9838" s="33" t="s">
        <v>413</v>
      </c>
      <c r="AK9838" s="36">
        <v>36.68</v>
      </c>
      <c r="AL9838" s="36">
        <v>101.37</v>
      </c>
      <c r="AM9838" s="33">
        <v>2510</v>
      </c>
      <c r="AN9838" s="33"/>
      <c r="AP9838" s="33"/>
      <c r="AQ9838">
        <v>81002</v>
      </c>
      <c r="AR9838" s="33" t="s">
        <v>1901</v>
      </c>
    </row>
    <row r="9839" spans="1:50" x14ac:dyDescent="0.25">
      <c r="A9839" s="33">
        <v>11732</v>
      </c>
      <c r="B9839" s="33" t="s">
        <v>991</v>
      </c>
      <c r="C9839" s="33">
        <v>101</v>
      </c>
      <c r="D9839" s="1" t="s">
        <v>5627</v>
      </c>
      <c r="E9839" s="33"/>
      <c r="F9839" s="33" t="s">
        <v>859</v>
      </c>
      <c r="G9839" s="34">
        <v>8</v>
      </c>
      <c r="H9839" s="33">
        <v>17</v>
      </c>
      <c r="I9839" s="33">
        <v>3.3</v>
      </c>
      <c r="J9839" s="33">
        <v>4</v>
      </c>
      <c r="K9839" s="3">
        <v>3650</v>
      </c>
      <c r="L9839" s="2">
        <f>N9839/((1581.94)*(1-EXP(-(0.021301)*I9839))^(1.51716))</f>
        <v>0.56148684562954654</v>
      </c>
      <c r="M9839" s="33"/>
      <c r="N9839" s="1">
        <v>15</v>
      </c>
      <c r="O9839" s="33">
        <v>5.99</v>
      </c>
      <c r="P9839" s="33">
        <v>1.1100000000000001</v>
      </c>
      <c r="Q9839" s="33">
        <v>2.73</v>
      </c>
      <c r="R9839" s="33">
        <v>3.64</v>
      </c>
      <c r="S9839" s="1">
        <v>2.84</v>
      </c>
      <c r="T9839" s="33"/>
      <c r="U9839" s="33"/>
      <c r="V9839" s="33"/>
      <c r="W9839" s="33"/>
      <c r="Y9839" s="33">
        <v>0.09</v>
      </c>
      <c r="Z9839" s="33">
        <v>0.04</v>
      </c>
      <c r="AA9839" s="33">
        <v>0.09</v>
      </c>
      <c r="AB9839" s="33">
        <v>0.11</v>
      </c>
      <c r="AC9839" s="33">
        <v>0.2</v>
      </c>
      <c r="AD9839" s="33"/>
      <c r="AE9839" s="33"/>
      <c r="AF9839" s="33">
        <v>0</v>
      </c>
      <c r="AG9839" s="33"/>
      <c r="AH9839" s="33"/>
      <c r="AI9839" s="33">
        <v>7.4</v>
      </c>
      <c r="AJ9839" s="33" t="s">
        <v>413</v>
      </c>
      <c r="AK9839" s="36">
        <v>38.549999999999997</v>
      </c>
      <c r="AL9839" s="36">
        <v>110.28</v>
      </c>
      <c r="AM9839" s="33"/>
      <c r="AN9839" s="3">
        <v>1988</v>
      </c>
      <c r="AP9839" s="33"/>
      <c r="AQ9839">
        <v>81013</v>
      </c>
      <c r="AR9839" s="33" t="s">
        <v>1902</v>
      </c>
    </row>
    <row r="9840" spans="1:50" x14ac:dyDescent="0.25">
      <c r="A9840" s="33">
        <v>11733</v>
      </c>
      <c r="B9840" s="33" t="s">
        <v>991</v>
      </c>
      <c r="C9840" s="33">
        <v>101</v>
      </c>
      <c r="D9840" s="33" t="s">
        <v>851</v>
      </c>
      <c r="E9840" s="33"/>
      <c r="F9840" s="33" t="s">
        <v>859</v>
      </c>
      <c r="G9840" s="34">
        <v>7</v>
      </c>
      <c r="H9840" s="33">
        <v>20</v>
      </c>
      <c r="I9840" s="33">
        <v>7.2</v>
      </c>
      <c r="J9840" s="33">
        <v>6.9</v>
      </c>
      <c r="K9840" s="37"/>
      <c r="L9840" s="35"/>
      <c r="M9840" s="33"/>
      <c r="N9840" s="33"/>
      <c r="O9840" s="33">
        <v>39.43</v>
      </c>
      <c r="P9840" s="33">
        <v>6.31</v>
      </c>
      <c r="Q9840" s="33">
        <v>8.5899999999999981</v>
      </c>
      <c r="R9840" s="33">
        <v>10.49</v>
      </c>
      <c r="S9840" s="33"/>
      <c r="T9840" s="33"/>
      <c r="U9840" s="33"/>
      <c r="V9840" s="33"/>
      <c r="W9840" s="33"/>
      <c r="Y9840" s="33">
        <v>0.43</v>
      </c>
      <c r="Z9840" s="33">
        <v>0.25</v>
      </c>
      <c r="AA9840" s="33">
        <v>0.43</v>
      </c>
      <c r="AB9840" s="33">
        <v>7.0000000000000007E-2</v>
      </c>
      <c r="AC9840" s="33">
        <v>0.14000000000000001</v>
      </c>
      <c r="AD9840" s="33"/>
      <c r="AE9840" s="33"/>
      <c r="AF9840" s="33">
        <v>0</v>
      </c>
      <c r="AG9840" s="33"/>
      <c r="AH9840" s="33"/>
      <c r="AI9840" s="33">
        <v>37.53</v>
      </c>
      <c r="AJ9840" s="33" t="s">
        <v>413</v>
      </c>
      <c r="AK9840" s="36">
        <v>36.6</v>
      </c>
      <c r="AL9840" s="36">
        <v>108.88</v>
      </c>
      <c r="AM9840" s="33">
        <v>1440</v>
      </c>
      <c r="AN9840" s="33"/>
      <c r="AP9840" s="33"/>
      <c r="AQ9840">
        <v>80411</v>
      </c>
      <c r="AR9840" s="33" t="s">
        <v>1902</v>
      </c>
    </row>
    <row r="9841" spans="1:44" x14ac:dyDescent="0.25">
      <c r="A9841" s="33">
        <v>11734</v>
      </c>
      <c r="B9841" s="33" t="s">
        <v>991</v>
      </c>
      <c r="C9841" s="33">
        <v>101</v>
      </c>
      <c r="D9841" s="33" t="s">
        <v>851</v>
      </c>
      <c r="E9841" s="33"/>
      <c r="F9841" s="33" t="s">
        <v>859</v>
      </c>
      <c r="G9841" s="34">
        <v>6</v>
      </c>
      <c r="H9841" s="33">
        <v>21</v>
      </c>
      <c r="I9841" s="33">
        <v>8.6</v>
      </c>
      <c r="J9841" s="33">
        <v>8.3000000000000007</v>
      </c>
      <c r="K9841" s="37">
        <v>3295</v>
      </c>
      <c r="L9841" s="35">
        <v>0.99312233270378902</v>
      </c>
      <c r="M9841" s="33"/>
      <c r="N9841" s="33">
        <v>103.134</v>
      </c>
      <c r="O9841" s="33">
        <v>50.02</v>
      </c>
      <c r="P9841" s="33">
        <v>7.06</v>
      </c>
      <c r="Q9841" s="33">
        <v>12.369999999999997</v>
      </c>
      <c r="R9841" s="33">
        <v>7.62</v>
      </c>
      <c r="S9841" s="33"/>
      <c r="T9841" s="33"/>
      <c r="U9841" s="33"/>
      <c r="V9841" s="33"/>
      <c r="W9841" s="33"/>
      <c r="Y9841" s="33">
        <v>0.76</v>
      </c>
      <c r="Z9841" s="33">
        <v>0.48</v>
      </c>
      <c r="AA9841" s="33">
        <v>0.76</v>
      </c>
      <c r="AB9841" s="33">
        <v>0.18</v>
      </c>
      <c r="AC9841" s="33">
        <v>0.37</v>
      </c>
      <c r="AD9841" s="33"/>
      <c r="AE9841" s="33"/>
      <c r="AF9841" s="33">
        <v>0</v>
      </c>
      <c r="AG9841" s="33"/>
      <c r="AH9841" s="33"/>
      <c r="AI9841" s="33">
        <v>9.07</v>
      </c>
      <c r="AJ9841" s="33" t="s">
        <v>413</v>
      </c>
      <c r="AK9841" s="36">
        <v>34.15</v>
      </c>
      <c r="AL9841" s="36">
        <v>109.42</v>
      </c>
      <c r="AM9841" s="33">
        <v>800</v>
      </c>
      <c r="AN9841" s="33"/>
      <c r="AP9841" s="33"/>
      <c r="AQ9841">
        <v>80424</v>
      </c>
      <c r="AR9841" s="33" t="s">
        <v>1902</v>
      </c>
    </row>
    <row r="9842" spans="1:44" x14ac:dyDescent="0.25">
      <c r="A9842" s="33">
        <v>11736</v>
      </c>
      <c r="B9842" s="33" t="s">
        <v>991</v>
      </c>
      <c r="C9842" s="33">
        <v>101</v>
      </c>
      <c r="D9842" s="33" t="s">
        <v>851</v>
      </c>
      <c r="E9842" s="33"/>
      <c r="F9842" s="33" t="s">
        <v>859</v>
      </c>
      <c r="G9842" s="34">
        <v>6</v>
      </c>
      <c r="H9842" s="33">
        <v>20</v>
      </c>
      <c r="I9842" s="33">
        <v>8.9</v>
      </c>
      <c r="J9842" s="33">
        <v>10.7</v>
      </c>
      <c r="K9842" s="37">
        <v>1887</v>
      </c>
      <c r="L9842" s="35">
        <v>0.9287171028710246</v>
      </c>
      <c r="M9842" s="33"/>
      <c r="N9842" s="33">
        <v>101.583</v>
      </c>
      <c r="O9842" s="33">
        <v>39.270000000000003</v>
      </c>
      <c r="P9842" s="33">
        <v>6.24</v>
      </c>
      <c r="Q9842" s="33">
        <v>12.309999999999999</v>
      </c>
      <c r="R9842" s="33">
        <v>7.87</v>
      </c>
      <c r="S9842" s="33"/>
      <c r="T9842" s="33"/>
      <c r="U9842" s="33"/>
      <c r="V9842" s="33"/>
      <c r="W9842" s="33"/>
      <c r="Y9842" s="33">
        <v>0.24</v>
      </c>
      <c r="Z9842" s="33">
        <v>0.11</v>
      </c>
      <c r="AA9842" s="33">
        <v>0.24</v>
      </c>
      <c r="AB9842" s="33">
        <v>0.27</v>
      </c>
      <c r="AC9842" s="33">
        <v>0.45</v>
      </c>
      <c r="AD9842" s="33"/>
      <c r="AE9842" s="33"/>
      <c r="AF9842" s="33">
        <v>0</v>
      </c>
      <c r="AG9842" s="33"/>
      <c r="AH9842" s="33"/>
      <c r="AI9842" s="33">
        <v>24.28</v>
      </c>
      <c r="AJ9842" s="33" t="s">
        <v>413</v>
      </c>
      <c r="AK9842" s="36">
        <v>33.43</v>
      </c>
      <c r="AL9842" s="36">
        <v>108.45</v>
      </c>
      <c r="AM9842" s="33">
        <v>1705</v>
      </c>
      <c r="AN9842" s="33"/>
      <c r="AP9842" s="33"/>
      <c r="AQ9842">
        <v>80434</v>
      </c>
      <c r="AR9842" s="33" t="s">
        <v>1902</v>
      </c>
    </row>
    <row r="9843" spans="1:44" x14ac:dyDescent="0.25">
      <c r="A9843" s="33">
        <v>11737</v>
      </c>
      <c r="B9843" s="33" t="s">
        <v>1108</v>
      </c>
      <c r="C9843" s="33">
        <v>101</v>
      </c>
      <c r="D9843" s="33" t="s">
        <v>851</v>
      </c>
      <c r="E9843" s="33"/>
      <c r="F9843" s="33" t="s">
        <v>864</v>
      </c>
      <c r="G9843" s="34">
        <v>8</v>
      </c>
      <c r="H9843" s="33">
        <v>33</v>
      </c>
      <c r="I9843" s="33">
        <v>9.6999999999999993</v>
      </c>
      <c r="J9843" s="33">
        <v>9.4</v>
      </c>
      <c r="K9843" s="37"/>
      <c r="L9843" s="35"/>
      <c r="M9843" s="33"/>
      <c r="N9843" s="33"/>
      <c r="O9843" s="33">
        <v>51.21</v>
      </c>
      <c r="P9843" s="33">
        <v>7.84</v>
      </c>
      <c r="Q9843" s="33">
        <v>11.66</v>
      </c>
      <c r="R9843" s="33">
        <v>5.04</v>
      </c>
      <c r="S9843" s="33"/>
      <c r="T9843" s="33"/>
      <c r="U9843" s="33"/>
      <c r="V9843" s="33"/>
      <c r="W9843" s="33"/>
      <c r="Y9843" s="33">
        <v>1.07</v>
      </c>
      <c r="Z9843" s="33">
        <v>0.56000000000000005</v>
      </c>
      <c r="AA9843" s="33">
        <v>1.07</v>
      </c>
      <c r="AB9843" s="33">
        <v>0.2</v>
      </c>
      <c r="AC9843" s="33">
        <v>0.38</v>
      </c>
      <c r="AD9843" s="33"/>
      <c r="AE9843" s="33"/>
      <c r="AF9843" s="33">
        <v>0</v>
      </c>
      <c r="AG9843" s="33"/>
      <c r="AH9843" s="33"/>
      <c r="AI9843" s="33">
        <v>11.16</v>
      </c>
      <c r="AJ9843" s="33" t="s">
        <v>413</v>
      </c>
      <c r="AK9843" s="36">
        <v>32.869999999999997</v>
      </c>
      <c r="AL9843" s="36">
        <v>106.58</v>
      </c>
      <c r="AM9843" s="33">
        <v>1435</v>
      </c>
      <c r="AN9843" s="33"/>
      <c r="AP9843" s="33"/>
      <c r="AQ9843">
        <v>80417</v>
      </c>
      <c r="AR9843" s="33" t="s">
        <v>1903</v>
      </c>
    </row>
    <row r="9844" spans="1:44" x14ac:dyDescent="0.25">
      <c r="A9844" s="33">
        <v>11738</v>
      </c>
      <c r="B9844" s="33" t="s">
        <v>990</v>
      </c>
      <c r="C9844" s="33">
        <v>180</v>
      </c>
      <c r="D9844" s="33" t="s">
        <v>851</v>
      </c>
      <c r="E9844" s="33"/>
      <c r="F9844" s="33" t="s">
        <v>859</v>
      </c>
      <c r="G9844" s="34">
        <v>7</v>
      </c>
      <c r="H9844" s="33">
        <v>30</v>
      </c>
      <c r="I9844" s="33">
        <v>9.3000000000000007</v>
      </c>
      <c r="J9844" s="33">
        <v>12.6</v>
      </c>
      <c r="K9844" s="37">
        <v>1725</v>
      </c>
      <c r="L9844" s="35">
        <v>0.81884537009814362</v>
      </c>
      <c r="M9844" s="33"/>
      <c r="N9844" s="33">
        <v>95.016000000000005</v>
      </c>
      <c r="O9844" s="33">
        <v>46.1</v>
      </c>
      <c r="P9844" s="33"/>
      <c r="Q9844" s="33">
        <v>4.4000000000000004</v>
      </c>
      <c r="R9844" s="33">
        <v>1.9</v>
      </c>
      <c r="S9844" s="33"/>
      <c r="T9844" s="33"/>
      <c r="U9844" s="33"/>
      <c r="V9844" s="33"/>
      <c r="W9844" s="33"/>
      <c r="Y9844" s="33"/>
      <c r="Z9844" s="33"/>
      <c r="AA9844" s="33"/>
      <c r="AB9844" s="33"/>
      <c r="AC9844" s="33"/>
      <c r="AD9844" s="33"/>
      <c r="AE9844" s="33"/>
      <c r="AF9844" s="33">
        <v>0</v>
      </c>
      <c r="AG9844" s="33"/>
      <c r="AH9844" s="33"/>
      <c r="AI9844" s="33">
        <v>9.3000000000000007</v>
      </c>
      <c r="AJ9844" s="33" t="s">
        <v>413</v>
      </c>
      <c r="AK9844" s="36">
        <v>26.32</v>
      </c>
      <c r="AL9844" s="36">
        <v>119.32</v>
      </c>
      <c r="AM9844" s="33">
        <v>330</v>
      </c>
      <c r="AN9844" s="33"/>
      <c r="AO9844" s="33">
        <v>1</v>
      </c>
      <c r="AP9844" s="33"/>
      <c r="AQ9844">
        <v>40118</v>
      </c>
      <c r="AR9844" s="33" t="s">
        <v>1904</v>
      </c>
    </row>
    <row r="9845" spans="1:44" x14ac:dyDescent="0.25">
      <c r="A9845" s="33">
        <v>11739</v>
      </c>
      <c r="B9845" s="33" t="s">
        <v>990</v>
      </c>
      <c r="C9845" s="33">
        <v>180</v>
      </c>
      <c r="D9845" s="33" t="s">
        <v>851</v>
      </c>
      <c r="E9845" s="33"/>
      <c r="F9845" s="33" t="s">
        <v>859</v>
      </c>
      <c r="G9845" s="34">
        <v>5</v>
      </c>
      <c r="H9845" s="33">
        <v>30</v>
      </c>
      <c r="I9845" s="33">
        <v>15.2</v>
      </c>
      <c r="J9845" s="33">
        <v>18.399999999999999</v>
      </c>
      <c r="K9845" s="37">
        <v>1250</v>
      </c>
      <c r="L9845" s="35">
        <v>0.94606261590281204</v>
      </c>
      <c r="M9845" s="33"/>
      <c r="N9845" s="33">
        <v>239.97900000000001</v>
      </c>
      <c r="O9845" s="33">
        <v>111.8</v>
      </c>
      <c r="P9845" s="33"/>
      <c r="Q9845" s="33">
        <v>14.099999999999998</v>
      </c>
      <c r="R9845" s="33">
        <v>4.8</v>
      </c>
      <c r="S9845" s="33"/>
      <c r="T9845" s="33"/>
      <c r="U9845" s="33"/>
      <c r="V9845" s="33"/>
      <c r="W9845" s="33"/>
      <c r="Y9845" s="33"/>
      <c r="Z9845" s="33"/>
      <c r="AA9845" s="33"/>
      <c r="AB9845" s="33"/>
      <c r="AC9845" s="33"/>
      <c r="AD9845" s="33"/>
      <c r="AE9845" s="33"/>
      <c r="AF9845" s="33">
        <v>0</v>
      </c>
      <c r="AG9845" s="33"/>
      <c r="AH9845" s="33"/>
      <c r="AI9845" s="33">
        <v>9.5</v>
      </c>
      <c r="AJ9845" s="33" t="s">
        <v>413</v>
      </c>
      <c r="AK9845" s="36">
        <v>26.32</v>
      </c>
      <c r="AL9845" s="36">
        <v>119.32</v>
      </c>
      <c r="AM9845" s="33">
        <v>280</v>
      </c>
      <c r="AN9845" s="33"/>
      <c r="AO9845" s="33">
        <v>1</v>
      </c>
      <c r="AP9845" s="33"/>
      <c r="AQ9845">
        <v>40118</v>
      </c>
      <c r="AR9845" s="33" t="s">
        <v>1904</v>
      </c>
    </row>
    <row r="9846" spans="1:44" x14ac:dyDescent="0.25">
      <c r="A9846" s="33">
        <v>11740</v>
      </c>
      <c r="B9846" s="33" t="s">
        <v>990</v>
      </c>
      <c r="C9846" s="33">
        <v>180</v>
      </c>
      <c r="D9846" s="33" t="s">
        <v>851</v>
      </c>
      <c r="E9846" s="33"/>
      <c r="F9846" s="33" t="s">
        <v>859</v>
      </c>
      <c r="G9846" s="34">
        <v>4</v>
      </c>
      <c r="H9846" s="33">
        <v>30</v>
      </c>
      <c r="I9846" s="33">
        <v>16.5</v>
      </c>
      <c r="J9846" s="33">
        <v>20.2</v>
      </c>
      <c r="K9846" s="37">
        <v>1150</v>
      </c>
      <c r="L9846" s="35">
        <v>0.9531922785508552</v>
      </c>
      <c r="M9846" s="33"/>
      <c r="N9846" s="33">
        <v>288.84699999999998</v>
      </c>
      <c r="O9846" s="33">
        <v>134.6</v>
      </c>
      <c r="P9846" s="33"/>
      <c r="Q9846" s="33">
        <v>18</v>
      </c>
      <c r="R9846" s="33">
        <v>5.9</v>
      </c>
      <c r="S9846" s="33"/>
      <c r="T9846" s="33"/>
      <c r="U9846" s="33"/>
      <c r="V9846" s="33"/>
      <c r="W9846" s="33"/>
      <c r="Y9846" s="33"/>
      <c r="Z9846" s="33"/>
      <c r="AA9846" s="33"/>
      <c r="AB9846" s="33"/>
      <c r="AC9846" s="33"/>
      <c r="AD9846" s="33"/>
      <c r="AE9846" s="33"/>
      <c r="AF9846" s="33">
        <v>0</v>
      </c>
      <c r="AG9846" s="33"/>
      <c r="AH9846" s="33"/>
      <c r="AI9846" s="33">
        <v>9.4</v>
      </c>
      <c r="AJ9846" s="33" t="s">
        <v>413</v>
      </c>
      <c r="AK9846" s="36">
        <v>26.32</v>
      </c>
      <c r="AL9846" s="36">
        <v>119.32</v>
      </c>
      <c r="AM9846" s="33">
        <v>230</v>
      </c>
      <c r="AN9846" s="33"/>
      <c r="AO9846" s="33">
        <v>1</v>
      </c>
      <c r="AP9846" s="33"/>
      <c r="AQ9846">
        <v>40118</v>
      </c>
      <c r="AR9846" s="33" t="s">
        <v>1904</v>
      </c>
    </row>
    <row r="9847" spans="1:44" x14ac:dyDescent="0.25">
      <c r="A9847" s="33">
        <v>11741</v>
      </c>
      <c r="B9847" s="33" t="s">
        <v>991</v>
      </c>
      <c r="C9847" s="33">
        <v>101</v>
      </c>
      <c r="D9847" s="33" t="s">
        <v>851</v>
      </c>
      <c r="E9847" s="33"/>
      <c r="F9847" s="33" t="s">
        <v>859</v>
      </c>
      <c r="G9847" s="34">
        <v>9</v>
      </c>
      <c r="H9847" s="33">
        <v>24</v>
      </c>
      <c r="I9847" s="33">
        <v>5.17</v>
      </c>
      <c r="J9847" s="33">
        <v>6.67</v>
      </c>
      <c r="K9847" s="37">
        <v>6300</v>
      </c>
      <c r="L9847" s="35">
        <v>1.4491107582702427</v>
      </c>
      <c r="M9847" s="33"/>
      <c r="N9847" s="33">
        <v>75</v>
      </c>
      <c r="O9847" s="33">
        <v>34.613999999999997</v>
      </c>
      <c r="P9847" s="33"/>
      <c r="Q9847" s="33">
        <v>9.51</v>
      </c>
      <c r="R9847" s="33">
        <v>7.8970000000000002</v>
      </c>
      <c r="S9847" s="33"/>
      <c r="T9847" s="33"/>
      <c r="U9847" s="33"/>
      <c r="V9847" s="33"/>
      <c r="W9847" s="33"/>
      <c r="Y9847" s="33"/>
      <c r="Z9847" s="33"/>
      <c r="AA9847" s="33"/>
      <c r="AB9847" s="33"/>
      <c r="AC9847" s="33"/>
      <c r="AD9847" s="33"/>
      <c r="AE9847" s="33"/>
      <c r="AF9847" s="33"/>
      <c r="AG9847" s="33"/>
      <c r="AH9847" s="33"/>
      <c r="AI9847" s="33"/>
      <c r="AJ9847" s="33" t="s">
        <v>413</v>
      </c>
      <c r="AK9847" s="36">
        <v>37.42</v>
      </c>
      <c r="AL9847" s="36">
        <v>112.82</v>
      </c>
      <c r="AM9847" s="33">
        <v>1510</v>
      </c>
      <c r="AN9847" s="37"/>
      <c r="AO9847" s="33">
        <v>1</v>
      </c>
      <c r="AP9847" s="33"/>
      <c r="AQ9847">
        <v>80411</v>
      </c>
      <c r="AR9847" s="33" t="s">
        <v>1905</v>
      </c>
    </row>
    <row r="9848" spans="1:44" x14ac:dyDescent="0.25">
      <c r="A9848" s="33">
        <v>11742</v>
      </c>
      <c r="B9848" s="33" t="s">
        <v>991</v>
      </c>
      <c r="C9848" s="33">
        <v>101</v>
      </c>
      <c r="D9848" s="33" t="s">
        <v>851</v>
      </c>
      <c r="E9848" s="33"/>
      <c r="F9848" s="33" t="s">
        <v>859</v>
      </c>
      <c r="G9848" s="34">
        <v>9</v>
      </c>
      <c r="H9848" s="33">
        <v>24</v>
      </c>
      <c r="I9848" s="33">
        <v>5.23</v>
      </c>
      <c r="J9848" s="33">
        <v>6.22</v>
      </c>
      <c r="K9848" s="37">
        <v>6700</v>
      </c>
      <c r="L9848" s="35">
        <v>1.2929701422354367</v>
      </c>
      <c r="M9848" s="33"/>
      <c r="N9848" s="33">
        <v>68</v>
      </c>
      <c r="O9848" s="33">
        <v>27.978999999999999</v>
      </c>
      <c r="P9848" s="33"/>
      <c r="Q9848" s="33">
        <v>8.3189999999999991</v>
      </c>
      <c r="R9848" s="33">
        <v>6.3710000000000004</v>
      </c>
      <c r="S9848" s="33"/>
      <c r="T9848" s="33"/>
      <c r="U9848" s="33"/>
      <c r="V9848" s="33"/>
      <c r="W9848" s="33"/>
      <c r="Y9848" s="33"/>
      <c r="Z9848" s="33"/>
      <c r="AA9848" s="33"/>
      <c r="AB9848" s="33"/>
      <c r="AC9848" s="33"/>
      <c r="AD9848" s="33"/>
      <c r="AE9848" s="33"/>
      <c r="AF9848" s="33"/>
      <c r="AG9848" s="33"/>
      <c r="AH9848" s="33"/>
      <c r="AI9848" s="33"/>
      <c r="AJ9848" s="33" t="s">
        <v>413</v>
      </c>
      <c r="AK9848" s="36">
        <v>37.42</v>
      </c>
      <c r="AL9848" s="36">
        <v>112.82</v>
      </c>
      <c r="AM9848" s="33">
        <v>1510</v>
      </c>
      <c r="AN9848" s="37"/>
      <c r="AO9848" s="33">
        <v>1</v>
      </c>
      <c r="AP9848" s="33"/>
      <c r="AQ9848">
        <v>80411</v>
      </c>
      <c r="AR9848" s="33" t="s">
        <v>1905</v>
      </c>
    </row>
    <row r="9849" spans="1:44" x14ac:dyDescent="0.25">
      <c r="A9849" s="33">
        <v>11743</v>
      </c>
      <c r="B9849" s="33" t="s">
        <v>991</v>
      </c>
      <c r="C9849" s="33">
        <v>101</v>
      </c>
      <c r="D9849" s="33" t="s">
        <v>851</v>
      </c>
      <c r="E9849" s="33"/>
      <c r="F9849" s="33" t="s">
        <v>859</v>
      </c>
      <c r="G9849" s="34">
        <v>8</v>
      </c>
      <c r="H9849" s="33">
        <v>24</v>
      </c>
      <c r="I9849" s="33">
        <v>6.6</v>
      </c>
      <c r="J9849" s="33">
        <v>7</v>
      </c>
      <c r="K9849" s="37">
        <v>7125</v>
      </c>
      <c r="L9849" s="35">
        <v>1.6353192138594228</v>
      </c>
      <c r="M9849" s="33"/>
      <c r="N9849" s="33">
        <v>116</v>
      </c>
      <c r="O9849" s="33">
        <v>48.552999999999997</v>
      </c>
      <c r="P9849" s="33"/>
      <c r="Q9849" s="33">
        <v>7.8709999999999996</v>
      </c>
      <c r="R9849" s="33">
        <v>7.351</v>
      </c>
      <c r="S9849" s="33"/>
      <c r="T9849" s="33"/>
      <c r="U9849" s="33"/>
      <c r="V9849" s="33"/>
      <c r="W9849" s="33"/>
      <c r="Y9849" s="33"/>
      <c r="Z9849" s="33"/>
      <c r="AA9849" s="33"/>
      <c r="AB9849" s="33"/>
      <c r="AC9849" s="33"/>
      <c r="AD9849" s="33"/>
      <c r="AE9849" s="33"/>
      <c r="AF9849" s="33"/>
      <c r="AG9849" s="33"/>
      <c r="AH9849" s="33"/>
      <c r="AI9849" s="33"/>
      <c r="AJ9849" s="33" t="s">
        <v>413</v>
      </c>
      <c r="AK9849" s="36">
        <v>37.42</v>
      </c>
      <c r="AL9849" s="36">
        <v>112.82</v>
      </c>
      <c r="AM9849" s="33">
        <v>1590</v>
      </c>
      <c r="AN9849" s="37"/>
      <c r="AO9849" s="33">
        <v>1</v>
      </c>
      <c r="AP9849" s="33"/>
      <c r="AQ9849">
        <v>80411</v>
      </c>
      <c r="AR9849" s="33" t="s">
        <v>1905</v>
      </c>
    </row>
    <row r="9850" spans="1:44" x14ac:dyDescent="0.25">
      <c r="A9850" s="33">
        <v>11744</v>
      </c>
      <c r="B9850" s="33" t="s">
        <v>953</v>
      </c>
      <c r="C9850" s="33">
        <v>180</v>
      </c>
      <c r="D9850" s="33"/>
      <c r="E9850" s="33"/>
      <c r="F9850" s="33" t="s">
        <v>859</v>
      </c>
      <c r="G9850" s="34"/>
      <c r="H9850" s="33">
        <v>6</v>
      </c>
      <c r="I9850" s="33">
        <v>15.22</v>
      </c>
      <c r="J9850" s="33">
        <v>11.03</v>
      </c>
      <c r="K9850" s="37">
        <v>2273</v>
      </c>
      <c r="L9850" s="35"/>
      <c r="M9850" s="33"/>
      <c r="N9850" s="33">
        <v>158.75</v>
      </c>
      <c r="O9850" s="33">
        <v>53.877000000000002</v>
      </c>
      <c r="P9850" s="33">
        <v>6.306</v>
      </c>
      <c r="Q9850" s="33">
        <v>4.774</v>
      </c>
      <c r="R9850" s="33">
        <v>3.79</v>
      </c>
      <c r="S9850" s="33"/>
      <c r="T9850" s="33"/>
      <c r="U9850" s="33"/>
      <c r="V9850" s="33"/>
      <c r="W9850" s="33"/>
      <c r="Y9850" s="33"/>
      <c r="Z9850" s="33"/>
      <c r="AA9850" s="33"/>
      <c r="AB9850" s="33"/>
      <c r="AC9850" s="33"/>
      <c r="AD9850" s="33"/>
      <c r="AE9850" s="33"/>
      <c r="AF9850" s="33"/>
      <c r="AG9850" s="33"/>
      <c r="AH9850" s="33"/>
      <c r="AI9850" s="33"/>
      <c r="AJ9850" s="33" t="s">
        <v>413</v>
      </c>
      <c r="AK9850" s="36">
        <v>21.58</v>
      </c>
      <c r="AL9850" s="36">
        <v>110.06</v>
      </c>
      <c r="AM9850" s="33">
        <v>30</v>
      </c>
      <c r="AN9850" s="37"/>
      <c r="AO9850" s="33">
        <v>1</v>
      </c>
      <c r="AP9850" s="33"/>
      <c r="AQ9850">
        <v>40149</v>
      </c>
      <c r="AR9850" s="33" t="s">
        <v>1906</v>
      </c>
    </row>
    <row r="9851" spans="1:44" x14ac:dyDescent="0.25">
      <c r="A9851" s="33">
        <v>11745</v>
      </c>
      <c r="B9851" s="33" t="s">
        <v>953</v>
      </c>
      <c r="C9851" s="33">
        <v>180</v>
      </c>
      <c r="D9851" s="33"/>
      <c r="E9851" s="33"/>
      <c r="F9851" s="33" t="s">
        <v>859</v>
      </c>
      <c r="G9851" s="34"/>
      <c r="H9851" s="33">
        <v>6</v>
      </c>
      <c r="I9851" s="33">
        <v>14.4</v>
      </c>
      <c r="J9851" s="33">
        <v>10.1</v>
      </c>
      <c r="K9851" s="37">
        <v>3874</v>
      </c>
      <c r="L9851" s="35"/>
      <c r="M9851" s="33"/>
      <c r="N9851" s="33">
        <v>214.94</v>
      </c>
      <c r="O9851" s="33">
        <v>75.668999999999997</v>
      </c>
      <c r="P9851" s="33">
        <v>8.5220000000000002</v>
      </c>
      <c r="Q9851" s="33">
        <v>4.2919999999999998</v>
      </c>
      <c r="R9851" s="33">
        <v>3.3380000000000001</v>
      </c>
      <c r="S9851" s="33"/>
      <c r="T9851" s="33"/>
      <c r="U9851" s="33"/>
      <c r="V9851" s="33"/>
      <c r="W9851" s="33"/>
      <c r="Y9851" s="33"/>
      <c r="Z9851" s="33"/>
      <c r="AA9851" s="33"/>
      <c r="AB9851" s="33"/>
      <c r="AC9851" s="33"/>
      <c r="AD9851" s="33"/>
      <c r="AE9851" s="33"/>
      <c r="AF9851" s="33"/>
      <c r="AG9851" s="33"/>
      <c r="AH9851" s="33"/>
      <c r="AI9851" s="33"/>
      <c r="AJ9851" s="33" t="s">
        <v>413</v>
      </c>
      <c r="AK9851" s="36">
        <v>21.58</v>
      </c>
      <c r="AL9851" s="36">
        <v>110.06</v>
      </c>
      <c r="AM9851" s="33">
        <v>30</v>
      </c>
      <c r="AN9851" s="37"/>
      <c r="AO9851" s="33">
        <v>1</v>
      </c>
      <c r="AP9851" s="33"/>
      <c r="AQ9851">
        <v>40149</v>
      </c>
      <c r="AR9851" s="33" t="s">
        <v>1906</v>
      </c>
    </row>
    <row r="9852" spans="1:44" x14ac:dyDescent="0.25">
      <c r="A9852" s="33">
        <v>11746</v>
      </c>
      <c r="B9852" s="33" t="s">
        <v>1068</v>
      </c>
      <c r="C9852" s="33">
        <v>180</v>
      </c>
      <c r="D9852" s="33"/>
      <c r="E9852" s="33"/>
      <c r="F9852" s="33" t="s">
        <v>859</v>
      </c>
      <c r="G9852" s="34"/>
      <c r="H9852" s="33">
        <v>6</v>
      </c>
      <c r="I9852" s="33">
        <v>15.57</v>
      </c>
      <c r="J9852" s="33">
        <v>10</v>
      </c>
      <c r="K9852" s="37">
        <v>2555</v>
      </c>
      <c r="L9852" s="35"/>
      <c r="M9852" s="33"/>
      <c r="N9852" s="33">
        <v>149.19</v>
      </c>
      <c r="O9852" s="33">
        <v>57.904000000000003</v>
      </c>
      <c r="P9852" s="33">
        <v>6.3490000000000002</v>
      </c>
      <c r="Q9852" s="33">
        <v>2.4209999999999998</v>
      </c>
      <c r="R9852" s="33">
        <v>0.64100000000000001</v>
      </c>
      <c r="S9852" s="33"/>
      <c r="T9852" s="33"/>
      <c r="U9852" s="33"/>
      <c r="V9852" s="33"/>
      <c r="W9852" s="33"/>
      <c r="Y9852" s="33"/>
      <c r="Z9852" s="33"/>
      <c r="AA9852" s="33"/>
      <c r="AB9852" s="33"/>
      <c r="AC9852" s="33"/>
      <c r="AD9852" s="33"/>
      <c r="AE9852" s="33"/>
      <c r="AF9852" s="33"/>
      <c r="AG9852" s="33"/>
      <c r="AH9852" s="33"/>
      <c r="AI9852" s="33"/>
      <c r="AJ9852" s="33" t="s">
        <v>413</v>
      </c>
      <c r="AK9852" s="36">
        <v>21.58</v>
      </c>
      <c r="AL9852" s="36">
        <v>110.06</v>
      </c>
      <c r="AM9852" s="33">
        <v>30</v>
      </c>
      <c r="AN9852" s="37"/>
      <c r="AO9852" s="33">
        <v>1</v>
      </c>
      <c r="AP9852" s="33"/>
      <c r="AQ9852">
        <v>40149</v>
      </c>
      <c r="AR9852" s="33" t="s">
        <v>1906</v>
      </c>
    </row>
    <row r="9853" spans="1:44" x14ac:dyDescent="0.25">
      <c r="A9853" s="33">
        <v>11747</v>
      </c>
      <c r="B9853" s="33" t="s">
        <v>167</v>
      </c>
      <c r="C9853" s="33">
        <v>180</v>
      </c>
      <c r="D9853" s="1" t="s">
        <v>148</v>
      </c>
      <c r="E9853" s="33"/>
      <c r="F9853" s="33" t="s">
        <v>859</v>
      </c>
      <c r="G9853" s="34"/>
      <c r="H9853" s="33">
        <v>9</v>
      </c>
      <c r="I9853" s="33">
        <v>8.5</v>
      </c>
      <c r="J9853" s="33">
        <v>13.7</v>
      </c>
      <c r="K9853" s="37">
        <v>2250</v>
      </c>
      <c r="L9853" s="35"/>
      <c r="M9853" s="33"/>
      <c r="N9853" s="33">
        <v>133.60499999999999</v>
      </c>
      <c r="O9853" s="33">
        <v>30.555</v>
      </c>
      <c r="P9853" s="33"/>
      <c r="Q9853" s="33">
        <v>13.161999999999999</v>
      </c>
      <c r="R9853" s="33">
        <v>15.952999999999999</v>
      </c>
      <c r="S9853" s="33"/>
      <c r="T9853" s="33"/>
      <c r="U9853" s="33"/>
      <c r="V9853" s="33"/>
      <c r="W9853" s="33"/>
      <c r="Y9853" s="33"/>
      <c r="Z9853" s="33"/>
      <c r="AA9853" s="33"/>
      <c r="AB9853" s="33"/>
      <c r="AC9853" s="33"/>
      <c r="AD9853" s="33"/>
      <c r="AE9853" s="33"/>
      <c r="AF9853" s="33">
        <v>0</v>
      </c>
      <c r="AG9853" s="33"/>
      <c r="AH9853" s="33"/>
      <c r="AI9853" s="33">
        <v>5.2030000000000003</v>
      </c>
      <c r="AJ9853" s="33" t="s">
        <v>413</v>
      </c>
      <c r="AK9853" s="36">
        <v>29.72</v>
      </c>
      <c r="AL9853" s="36">
        <v>118.79</v>
      </c>
      <c r="AM9853" s="33">
        <v>160</v>
      </c>
      <c r="AN9853" s="37"/>
      <c r="AO9853" s="33">
        <v>1</v>
      </c>
      <c r="AP9853" s="33"/>
      <c r="AQ9853">
        <v>80415</v>
      </c>
      <c r="AR9853" s="33" t="s">
        <v>1907</v>
      </c>
    </row>
    <row r="9854" spans="1:44" x14ac:dyDescent="0.25">
      <c r="A9854" s="33">
        <v>11748</v>
      </c>
      <c r="B9854" s="33" t="s">
        <v>1058</v>
      </c>
      <c r="C9854" s="33">
        <v>180</v>
      </c>
      <c r="D9854" s="33"/>
      <c r="E9854" s="33"/>
      <c r="F9854" s="33" t="s">
        <v>859</v>
      </c>
      <c r="G9854" s="34"/>
      <c r="H9854" s="33">
        <v>9</v>
      </c>
      <c r="I9854" s="33">
        <v>8.43</v>
      </c>
      <c r="J9854" s="33">
        <v>10</v>
      </c>
      <c r="K9854" s="37">
        <v>1470</v>
      </c>
      <c r="L9854" s="35"/>
      <c r="M9854" s="33"/>
      <c r="N9854" s="33">
        <v>50.347999999999999</v>
      </c>
      <c r="O9854" s="33">
        <v>29.047000000000001</v>
      </c>
      <c r="P9854" s="33"/>
      <c r="Q9854" s="33">
        <v>10.084</v>
      </c>
      <c r="R9854" s="33">
        <v>4.1310000000000002</v>
      </c>
      <c r="S9854" s="33"/>
      <c r="T9854" s="33"/>
      <c r="U9854" s="33"/>
      <c r="V9854" s="33"/>
      <c r="W9854" s="33"/>
      <c r="Y9854" s="33"/>
      <c r="Z9854" s="33"/>
      <c r="AA9854" s="33"/>
      <c r="AB9854" s="33"/>
      <c r="AC9854" s="33"/>
      <c r="AD9854" s="33"/>
      <c r="AE9854" s="33"/>
      <c r="AF9854" s="33">
        <v>0</v>
      </c>
      <c r="AG9854" s="33"/>
      <c r="AH9854" s="33"/>
      <c r="AI9854" s="33">
        <v>3.1640000000000001</v>
      </c>
      <c r="AJ9854" s="33" t="s">
        <v>413</v>
      </c>
      <c r="AK9854" s="36">
        <v>29.72</v>
      </c>
      <c r="AL9854" s="36">
        <v>118.79</v>
      </c>
      <c r="AM9854" s="33">
        <v>160</v>
      </c>
      <c r="AN9854" s="37"/>
      <c r="AO9854" s="33">
        <v>1</v>
      </c>
      <c r="AP9854" s="33"/>
      <c r="AQ9854">
        <v>80415</v>
      </c>
      <c r="AR9854" s="33" t="s">
        <v>1907</v>
      </c>
    </row>
    <row r="9855" spans="1:44" x14ac:dyDescent="0.25">
      <c r="A9855" s="33">
        <v>11749</v>
      </c>
      <c r="B9855" s="33" t="s">
        <v>908</v>
      </c>
      <c r="C9855" s="33">
        <v>180</v>
      </c>
      <c r="D9855" s="1" t="s">
        <v>148</v>
      </c>
      <c r="E9855" s="33"/>
      <c r="F9855" s="33" t="s">
        <v>859</v>
      </c>
      <c r="G9855" s="34"/>
      <c r="H9855" s="33">
        <v>9</v>
      </c>
      <c r="I9855" s="33">
        <v>8.73</v>
      </c>
      <c r="J9855" s="33">
        <v>12.99</v>
      </c>
      <c r="K9855" s="37">
        <v>2040</v>
      </c>
      <c r="L9855" s="35"/>
      <c r="M9855" s="33"/>
      <c r="N9855" s="33">
        <v>131.148</v>
      </c>
      <c r="O9855" s="33">
        <v>36.29</v>
      </c>
      <c r="P9855" s="33"/>
      <c r="Q9855" s="33">
        <v>13.090999999999999</v>
      </c>
      <c r="R9855" s="33">
        <v>12.872999999999999</v>
      </c>
      <c r="S9855" s="33"/>
      <c r="T9855" s="33"/>
      <c r="U9855" s="33"/>
      <c r="V9855" s="33"/>
      <c r="W9855" s="33"/>
      <c r="Y9855" s="33"/>
      <c r="Z9855" s="33"/>
      <c r="AA9855" s="33"/>
      <c r="AB9855" s="33"/>
      <c r="AC9855" s="33"/>
      <c r="AD9855" s="33"/>
      <c r="AE9855" s="33"/>
      <c r="AF9855" s="33">
        <v>0</v>
      </c>
      <c r="AG9855" s="33"/>
      <c r="AH9855" s="33"/>
      <c r="AI9855" s="33">
        <v>5.8479999999999999</v>
      </c>
      <c r="AJ9855" s="33" t="s">
        <v>413</v>
      </c>
      <c r="AK9855" s="36">
        <v>29.72</v>
      </c>
      <c r="AL9855" s="36">
        <v>118.79</v>
      </c>
      <c r="AM9855" s="33">
        <v>160</v>
      </c>
      <c r="AN9855" s="37"/>
      <c r="AO9855" s="33">
        <v>1</v>
      </c>
      <c r="AP9855" s="33"/>
      <c r="AQ9855">
        <v>80415</v>
      </c>
      <c r="AR9855" s="33" t="s">
        <v>1907</v>
      </c>
    </row>
    <row r="9856" spans="1:44" x14ac:dyDescent="0.25">
      <c r="A9856" s="33">
        <v>11750</v>
      </c>
      <c r="B9856" s="33" t="s">
        <v>908</v>
      </c>
      <c r="C9856" s="33">
        <v>180</v>
      </c>
      <c r="D9856" s="1" t="s">
        <v>148</v>
      </c>
      <c r="E9856" s="33"/>
      <c r="F9856" s="33" t="s">
        <v>859</v>
      </c>
      <c r="G9856" s="34"/>
      <c r="H9856" s="33">
        <v>9</v>
      </c>
      <c r="I9856" s="33">
        <v>8.51</v>
      </c>
      <c r="J9856" s="33">
        <v>13.4</v>
      </c>
      <c r="K9856" s="37">
        <v>2115</v>
      </c>
      <c r="L9856" s="35"/>
      <c r="M9856" s="33"/>
      <c r="N9856" s="33">
        <v>134.941</v>
      </c>
      <c r="O9856" s="33">
        <v>36.07</v>
      </c>
      <c r="P9856" s="33"/>
      <c r="Q9856" s="33">
        <v>15.361000000000001</v>
      </c>
      <c r="R9856" s="33">
        <v>18.126999999999999</v>
      </c>
      <c r="S9856" s="33"/>
      <c r="T9856" s="33"/>
      <c r="U9856" s="33"/>
      <c r="V9856" s="33"/>
      <c r="W9856" s="33"/>
      <c r="Y9856" s="33"/>
      <c r="Z9856" s="33"/>
      <c r="AA9856" s="33"/>
      <c r="AB9856" s="33"/>
      <c r="AC9856" s="33"/>
      <c r="AD9856" s="33"/>
      <c r="AE9856" s="33"/>
      <c r="AF9856" s="33">
        <v>0</v>
      </c>
      <c r="AG9856" s="33"/>
      <c r="AH9856" s="33"/>
      <c r="AI9856" s="33">
        <v>5.4290000000000003</v>
      </c>
      <c r="AJ9856" s="33" t="s">
        <v>413</v>
      </c>
      <c r="AK9856" s="36">
        <v>29.72</v>
      </c>
      <c r="AL9856" s="36">
        <v>118.79</v>
      </c>
      <c r="AM9856" s="33">
        <v>160</v>
      </c>
      <c r="AN9856" s="37"/>
      <c r="AO9856" s="33">
        <v>1</v>
      </c>
      <c r="AP9856" s="33"/>
      <c r="AQ9856">
        <v>80415</v>
      </c>
      <c r="AR9856" s="33" t="s">
        <v>1907</v>
      </c>
    </row>
    <row r="9857" spans="1:44" x14ac:dyDescent="0.25">
      <c r="A9857" s="33">
        <v>11751</v>
      </c>
      <c r="B9857" s="33" t="s">
        <v>1017</v>
      </c>
      <c r="C9857" s="33">
        <v>180</v>
      </c>
      <c r="D9857" s="33"/>
      <c r="E9857" s="33"/>
      <c r="F9857" s="33" t="s">
        <v>859</v>
      </c>
      <c r="G9857" s="34"/>
      <c r="H9857" s="33">
        <v>11</v>
      </c>
      <c r="I9857" s="33"/>
      <c r="J9857" s="33"/>
      <c r="K9857" s="37">
        <v>1620</v>
      </c>
      <c r="L9857" s="35"/>
      <c r="M9857" s="33"/>
      <c r="N9857" s="33"/>
      <c r="O9857" s="33">
        <v>64.44</v>
      </c>
      <c r="P9857" s="33"/>
      <c r="Q9857" s="33">
        <v>12.36</v>
      </c>
      <c r="R9857" s="33">
        <v>11.75</v>
      </c>
      <c r="S9857" s="33"/>
      <c r="T9857" s="33"/>
      <c r="U9857" s="33"/>
      <c r="V9857" s="33"/>
      <c r="W9857" s="33"/>
      <c r="Y9857" s="33"/>
      <c r="Z9857" s="33"/>
      <c r="AA9857" s="33"/>
      <c r="AB9857" s="33"/>
      <c r="AC9857" s="33"/>
      <c r="AD9857" s="33"/>
      <c r="AE9857" s="33"/>
      <c r="AF9857" s="33"/>
      <c r="AG9857" s="33"/>
      <c r="AH9857" s="33"/>
      <c r="AI9857" s="33"/>
      <c r="AJ9857" s="33" t="s">
        <v>413</v>
      </c>
      <c r="AK9857" s="36">
        <v>25.3</v>
      </c>
      <c r="AL9857" s="36">
        <v>117.43</v>
      </c>
      <c r="AM9857" s="33">
        <v>575</v>
      </c>
      <c r="AN9857" s="33"/>
      <c r="AP9857" s="33"/>
      <c r="AQ9857">
        <v>40118</v>
      </c>
      <c r="AR9857" s="33" t="s">
        <v>1908</v>
      </c>
    </row>
    <row r="9858" spans="1:44" x14ac:dyDescent="0.25">
      <c r="A9858" s="33">
        <v>11752</v>
      </c>
      <c r="B9858" s="33" t="s">
        <v>1017</v>
      </c>
      <c r="C9858" s="33">
        <v>180</v>
      </c>
      <c r="D9858" s="33"/>
      <c r="E9858" s="33"/>
      <c r="F9858" s="33" t="s">
        <v>859</v>
      </c>
      <c r="G9858" s="34"/>
      <c r="H9858" s="33">
        <v>11</v>
      </c>
      <c r="I9858" s="33"/>
      <c r="J9858" s="33"/>
      <c r="K9858" s="37">
        <v>2550</v>
      </c>
      <c r="L9858" s="35"/>
      <c r="M9858" s="33"/>
      <c r="N9858" s="33"/>
      <c r="O9858" s="33">
        <v>77.650000000000006</v>
      </c>
      <c r="P9858" s="33"/>
      <c r="Q9858" s="33">
        <v>14.129999999999999</v>
      </c>
      <c r="R9858" s="33">
        <v>12.57</v>
      </c>
      <c r="S9858" s="33"/>
      <c r="T9858" s="33"/>
      <c r="U9858" s="33"/>
      <c r="V9858" s="33"/>
      <c r="W9858" s="33"/>
      <c r="Y9858" s="33"/>
      <c r="Z9858" s="33"/>
      <c r="AA9858" s="33"/>
      <c r="AB9858" s="33"/>
      <c r="AC9858" s="33"/>
      <c r="AD9858" s="33"/>
      <c r="AE9858" s="33"/>
      <c r="AF9858" s="33"/>
      <c r="AG9858" s="33"/>
      <c r="AH9858" s="33"/>
      <c r="AI9858" s="33"/>
      <c r="AJ9858" s="33" t="s">
        <v>413</v>
      </c>
      <c r="AK9858" s="36">
        <v>25.3</v>
      </c>
      <c r="AL9858" s="36">
        <v>117.43</v>
      </c>
      <c r="AM9858" s="33">
        <v>575</v>
      </c>
      <c r="AN9858" s="33"/>
      <c r="AP9858" s="33"/>
      <c r="AQ9858">
        <v>40118</v>
      </c>
      <c r="AR9858" s="33" t="s">
        <v>1908</v>
      </c>
    </row>
    <row r="9859" spans="1:44" x14ac:dyDescent="0.25">
      <c r="A9859" s="33">
        <v>11753</v>
      </c>
      <c r="B9859" s="33" t="s">
        <v>1017</v>
      </c>
      <c r="C9859" s="33">
        <v>180</v>
      </c>
      <c r="D9859" s="33"/>
      <c r="E9859" s="33"/>
      <c r="F9859" s="33" t="s">
        <v>859</v>
      </c>
      <c r="G9859" s="34"/>
      <c r="H9859" s="33">
        <v>11</v>
      </c>
      <c r="I9859" s="33"/>
      <c r="J9859" s="33"/>
      <c r="K9859" s="37">
        <v>3255</v>
      </c>
      <c r="L9859" s="35"/>
      <c r="M9859" s="33"/>
      <c r="N9859" s="33"/>
      <c r="O9859" s="33">
        <v>88.21</v>
      </c>
      <c r="P9859" s="33"/>
      <c r="Q9859" s="33">
        <v>14.77</v>
      </c>
      <c r="R9859" s="33">
        <v>12.77</v>
      </c>
      <c r="S9859" s="33"/>
      <c r="T9859" s="33"/>
      <c r="U9859" s="33"/>
      <c r="V9859" s="33"/>
      <c r="W9859" s="33"/>
      <c r="Y9859" s="33"/>
      <c r="Z9859" s="33"/>
      <c r="AA9859" s="33"/>
      <c r="AB9859" s="33"/>
      <c r="AC9859" s="33"/>
      <c r="AD9859" s="33"/>
      <c r="AE9859" s="33"/>
      <c r="AF9859" s="33"/>
      <c r="AG9859" s="33"/>
      <c r="AH9859" s="33"/>
      <c r="AI9859" s="33"/>
      <c r="AJ9859" s="33" t="s">
        <v>413</v>
      </c>
      <c r="AK9859" s="36">
        <v>25.3</v>
      </c>
      <c r="AL9859" s="36">
        <v>117.43</v>
      </c>
      <c r="AM9859" s="33">
        <v>575</v>
      </c>
      <c r="AN9859" s="33"/>
      <c r="AP9859" s="33"/>
      <c r="AQ9859">
        <v>40118</v>
      </c>
      <c r="AR9859" s="33" t="s">
        <v>1908</v>
      </c>
    </row>
    <row r="9860" spans="1:44" x14ac:dyDescent="0.25">
      <c r="A9860" s="33">
        <v>11754</v>
      </c>
      <c r="B9860" s="33" t="s">
        <v>1017</v>
      </c>
      <c r="C9860" s="33">
        <v>180</v>
      </c>
      <c r="D9860" s="33"/>
      <c r="E9860" s="33"/>
      <c r="F9860" s="33" t="s">
        <v>859</v>
      </c>
      <c r="G9860" s="34"/>
      <c r="H9860" s="33">
        <v>11</v>
      </c>
      <c r="I9860" s="33"/>
      <c r="J9860" s="33"/>
      <c r="K9860" s="37">
        <v>3825</v>
      </c>
      <c r="L9860" s="35"/>
      <c r="M9860" s="33"/>
      <c r="N9860" s="33"/>
      <c r="O9860" s="33">
        <v>102.59</v>
      </c>
      <c r="P9860" s="33"/>
      <c r="Q9860" s="33">
        <v>15.340000000000002</v>
      </c>
      <c r="R9860" s="33">
        <v>13.12</v>
      </c>
      <c r="S9860" s="33"/>
      <c r="T9860" s="33"/>
      <c r="U9860" s="33"/>
      <c r="V9860" s="33"/>
      <c r="W9860" s="33"/>
      <c r="Y9860" s="33"/>
      <c r="Z9860" s="33"/>
      <c r="AA9860" s="33"/>
      <c r="AB9860" s="33"/>
      <c r="AC9860" s="33"/>
      <c r="AD9860" s="33"/>
      <c r="AE9860" s="33"/>
      <c r="AF9860" s="33"/>
      <c r="AG9860" s="33"/>
      <c r="AH9860" s="33"/>
      <c r="AI9860" s="33"/>
      <c r="AJ9860" s="33" t="s">
        <v>413</v>
      </c>
      <c r="AK9860" s="36">
        <v>25.3</v>
      </c>
      <c r="AL9860" s="36">
        <v>117.43</v>
      </c>
      <c r="AM9860" s="33">
        <v>575</v>
      </c>
      <c r="AN9860" s="33"/>
      <c r="AP9860" s="33"/>
      <c r="AQ9860">
        <v>40118</v>
      </c>
      <c r="AR9860" s="33" t="s">
        <v>1908</v>
      </c>
    </row>
    <row r="9861" spans="1:44" x14ac:dyDescent="0.25">
      <c r="A9861" s="33">
        <v>11755</v>
      </c>
      <c r="B9861" s="33" t="s">
        <v>1017</v>
      </c>
      <c r="C9861" s="33">
        <v>180</v>
      </c>
      <c r="D9861" s="33"/>
      <c r="E9861" s="33"/>
      <c r="F9861" s="33" t="s">
        <v>859</v>
      </c>
      <c r="G9861" s="34"/>
      <c r="H9861" s="33">
        <v>11</v>
      </c>
      <c r="I9861" s="33"/>
      <c r="J9861" s="33"/>
      <c r="K9861" s="37">
        <v>4230</v>
      </c>
      <c r="L9861" s="35"/>
      <c r="M9861" s="33"/>
      <c r="N9861" s="33"/>
      <c r="O9861" s="33">
        <v>106.3</v>
      </c>
      <c r="P9861" s="33"/>
      <c r="Q9861" s="33">
        <v>15.61</v>
      </c>
      <c r="R9861" s="33">
        <v>13.16</v>
      </c>
      <c r="S9861" s="33"/>
      <c r="T9861" s="33"/>
      <c r="U9861" s="33"/>
      <c r="V9861" s="33"/>
      <c r="W9861" s="33"/>
      <c r="Y9861" s="33"/>
      <c r="Z9861" s="33"/>
      <c r="AA9861" s="33"/>
      <c r="AB9861" s="33"/>
      <c r="AC9861" s="33"/>
      <c r="AD9861" s="33"/>
      <c r="AE9861" s="33"/>
      <c r="AF9861" s="33"/>
      <c r="AG9861" s="33"/>
      <c r="AH9861" s="33"/>
      <c r="AI9861" s="33"/>
      <c r="AJ9861" s="33" t="s">
        <v>413</v>
      </c>
      <c r="AK9861" s="36">
        <v>25.3</v>
      </c>
      <c r="AL9861" s="36">
        <v>117.43</v>
      </c>
      <c r="AM9861" s="33">
        <v>575</v>
      </c>
      <c r="AN9861" s="33"/>
      <c r="AP9861" s="33"/>
      <c r="AQ9861">
        <v>40118</v>
      </c>
      <c r="AR9861" s="33" t="s">
        <v>1908</v>
      </c>
    </row>
    <row r="9862" spans="1:44" x14ac:dyDescent="0.25">
      <c r="A9862" s="33">
        <v>11756</v>
      </c>
      <c r="B9862" s="1" t="s">
        <v>164</v>
      </c>
      <c r="C9862" s="33">
        <v>104</v>
      </c>
      <c r="D9862" s="33" t="s">
        <v>145</v>
      </c>
      <c r="E9862" s="33"/>
      <c r="F9862" s="33" t="s">
        <v>859</v>
      </c>
      <c r="G9862" s="34"/>
      <c r="H9862" s="33">
        <v>23</v>
      </c>
      <c r="I9862" s="33"/>
      <c r="J9862" s="33">
        <v>9.1999999999999993</v>
      </c>
      <c r="K9862" s="37">
        <v>2650</v>
      </c>
      <c r="L9862" s="35"/>
      <c r="M9862" s="33"/>
      <c r="N9862" s="33"/>
      <c r="O9862" s="33">
        <v>51.594000000000001</v>
      </c>
      <c r="P9862" s="33">
        <v>7.67</v>
      </c>
      <c r="Q9862" s="33">
        <v>12.225999999999999</v>
      </c>
      <c r="R9862" s="33">
        <v>2.9180000000000001</v>
      </c>
      <c r="S9862" s="33"/>
      <c r="T9862" s="33"/>
      <c r="U9862" s="33"/>
      <c r="V9862" s="33"/>
      <c r="W9862" s="33"/>
      <c r="Y9862" s="33">
        <v>3.4220000000000002</v>
      </c>
      <c r="Z9862" s="33"/>
      <c r="AA9862" s="33"/>
      <c r="AB9862" s="33"/>
      <c r="AC9862" s="33">
        <v>1.22</v>
      </c>
      <c r="AD9862" s="33"/>
      <c r="AE9862" s="33"/>
      <c r="AF9862" s="33">
        <v>0</v>
      </c>
      <c r="AG9862" s="33"/>
      <c r="AH9862" s="33"/>
      <c r="AI9862" s="33">
        <v>11.359</v>
      </c>
      <c r="AJ9862" s="33" t="s">
        <v>413</v>
      </c>
      <c r="AK9862" s="36">
        <v>33.43</v>
      </c>
      <c r="AL9862" s="36">
        <v>108.45</v>
      </c>
      <c r="AM9862" s="33">
        <v>1650</v>
      </c>
      <c r="AN9862" s="37"/>
      <c r="AO9862" s="33">
        <v>1</v>
      </c>
      <c r="AP9862" s="33"/>
      <c r="AQ9862">
        <v>80434</v>
      </c>
      <c r="AR9862" s="33" t="s">
        <v>3505</v>
      </c>
    </row>
    <row r="9863" spans="1:44" x14ac:dyDescent="0.25">
      <c r="A9863" s="33">
        <v>11757</v>
      </c>
      <c r="B9863" s="33" t="s">
        <v>954</v>
      </c>
      <c r="C9863" s="33">
        <v>180</v>
      </c>
      <c r="D9863" s="33"/>
      <c r="E9863" s="33"/>
      <c r="F9863" s="33" t="s">
        <v>864</v>
      </c>
      <c r="G9863" s="34"/>
      <c r="H9863" s="33">
        <v>83</v>
      </c>
      <c r="I9863" s="33">
        <v>17.86</v>
      </c>
      <c r="J9863" s="33">
        <v>26.2</v>
      </c>
      <c r="K9863" s="37">
        <v>860</v>
      </c>
      <c r="L9863" s="35"/>
      <c r="M9863" s="33"/>
      <c r="N9863" s="33">
        <v>422.70299999999997</v>
      </c>
      <c r="O9863" s="33">
        <v>307.33999999999997</v>
      </c>
      <c r="P9863" s="33"/>
      <c r="Q9863" s="33">
        <v>30.740000000000002</v>
      </c>
      <c r="R9863" s="33">
        <v>7.08</v>
      </c>
      <c r="S9863" s="33"/>
      <c r="T9863" s="33"/>
      <c r="U9863" s="33"/>
      <c r="V9863" s="33"/>
      <c r="W9863" s="33"/>
      <c r="Y9863" s="33">
        <v>7.39</v>
      </c>
      <c r="Z9863" s="33">
        <v>6.32</v>
      </c>
      <c r="AA9863" s="33">
        <v>7.3900000000000006</v>
      </c>
      <c r="AB9863" s="33">
        <v>0.66</v>
      </c>
      <c r="AC9863" s="33">
        <v>1.1399999999999999</v>
      </c>
      <c r="AD9863" s="33"/>
      <c r="AE9863" s="33"/>
      <c r="AF9863" s="33"/>
      <c r="AG9863" s="33"/>
      <c r="AH9863" s="33"/>
      <c r="AI9863" s="33"/>
      <c r="AJ9863" s="33" t="s">
        <v>413</v>
      </c>
      <c r="AK9863" s="36">
        <v>24.55</v>
      </c>
      <c r="AL9863" s="36">
        <v>101.03</v>
      </c>
      <c r="AM9863" s="33">
        <v>2500</v>
      </c>
      <c r="AN9863" s="37"/>
      <c r="AP9863" s="33"/>
      <c r="AQ9863">
        <v>40137</v>
      </c>
      <c r="AR9863" s="33" t="s">
        <v>1909</v>
      </c>
    </row>
    <row r="9864" spans="1:44" x14ac:dyDescent="0.25">
      <c r="A9864" s="33">
        <v>11758</v>
      </c>
      <c r="B9864" s="33" t="s">
        <v>990</v>
      </c>
      <c r="C9864" s="33">
        <v>180</v>
      </c>
      <c r="D9864" s="33" t="s">
        <v>851</v>
      </c>
      <c r="E9864" s="33"/>
      <c r="F9864" s="33" t="s">
        <v>859</v>
      </c>
      <c r="G9864" s="34">
        <v>5</v>
      </c>
      <c r="H9864" s="33">
        <v>16</v>
      </c>
      <c r="I9864" s="33">
        <v>7.5</v>
      </c>
      <c r="J9864" s="33">
        <v>8.1999999999999993</v>
      </c>
      <c r="K9864" s="37">
        <v>2972</v>
      </c>
      <c r="L9864" s="35">
        <v>0.7194263731487518</v>
      </c>
      <c r="M9864" s="33"/>
      <c r="N9864" s="33">
        <v>62.237000000000002</v>
      </c>
      <c r="O9864" s="33">
        <v>26.827999999999999</v>
      </c>
      <c r="P9864" s="33">
        <v>4.351</v>
      </c>
      <c r="Q9864" s="33">
        <v>14.065999999999999</v>
      </c>
      <c r="R9864" s="33">
        <v>7.2960000000000003</v>
      </c>
      <c r="S9864" s="33"/>
      <c r="T9864" s="33"/>
      <c r="U9864" s="33"/>
      <c r="V9864" s="33"/>
      <c r="W9864" s="33"/>
      <c r="Y9864" s="33">
        <v>0.77500000000000002</v>
      </c>
      <c r="Z9864" s="33"/>
      <c r="AA9864" s="33"/>
      <c r="AB9864" s="33"/>
      <c r="AC9864" s="33">
        <v>1.706</v>
      </c>
      <c r="AD9864" s="33"/>
      <c r="AE9864" s="33"/>
      <c r="AF9864" s="33">
        <v>0</v>
      </c>
      <c r="AG9864" s="33"/>
      <c r="AH9864" s="33"/>
      <c r="AI9864" s="33">
        <v>2.9870000000000001</v>
      </c>
      <c r="AJ9864" s="33" t="s">
        <v>413</v>
      </c>
      <c r="AK9864" s="36">
        <v>25.67</v>
      </c>
      <c r="AL9864" s="36">
        <v>116.43</v>
      </c>
      <c r="AM9864" s="33">
        <v>399</v>
      </c>
      <c r="AN9864" s="37"/>
      <c r="AO9864" s="33">
        <v>1</v>
      </c>
      <c r="AP9864" s="33"/>
      <c r="AQ9864">
        <v>40118</v>
      </c>
      <c r="AR9864" s="33" t="s">
        <v>1910</v>
      </c>
    </row>
    <row r="9865" spans="1:44" x14ac:dyDescent="0.25">
      <c r="A9865" s="33">
        <v>11759</v>
      </c>
      <c r="B9865" s="33" t="s">
        <v>990</v>
      </c>
      <c r="C9865" s="33">
        <v>180</v>
      </c>
      <c r="D9865" s="33" t="s">
        <v>851</v>
      </c>
      <c r="E9865" s="33"/>
      <c r="F9865" s="33" t="s">
        <v>859</v>
      </c>
      <c r="G9865" s="34">
        <v>7</v>
      </c>
      <c r="H9865" s="33">
        <v>18</v>
      </c>
      <c r="I9865" s="33">
        <v>6.95</v>
      </c>
      <c r="J9865" s="33">
        <v>7.2</v>
      </c>
      <c r="K9865" s="37">
        <v>2075</v>
      </c>
      <c r="L9865" s="35">
        <v>0.40658741430623002</v>
      </c>
      <c r="M9865" s="33"/>
      <c r="N9865" s="33">
        <v>30.669</v>
      </c>
      <c r="O9865" s="33">
        <v>16.984999999999999</v>
      </c>
      <c r="P9865" s="33">
        <v>7.024</v>
      </c>
      <c r="Q9865" s="33">
        <v>3.7349999999999994</v>
      </c>
      <c r="R9865" s="33">
        <v>2.4900000000000002</v>
      </c>
      <c r="S9865" s="33"/>
      <c r="T9865" s="33"/>
      <c r="U9865" s="33"/>
      <c r="V9865" s="33"/>
      <c r="W9865" s="33"/>
      <c r="Y9865" s="33">
        <v>0.623</v>
      </c>
      <c r="Z9865" s="33">
        <v>0.38500000000000001</v>
      </c>
      <c r="AA9865" s="33">
        <v>0.623</v>
      </c>
      <c r="AB9865" s="33">
        <v>1.036</v>
      </c>
      <c r="AC9865" s="33">
        <v>1.286</v>
      </c>
      <c r="AD9865" s="33"/>
      <c r="AE9865" s="33"/>
      <c r="AF9865" s="33">
        <v>0</v>
      </c>
      <c r="AG9865" s="33"/>
      <c r="AH9865" s="33"/>
      <c r="AI9865" s="33">
        <v>1.4490000000000001</v>
      </c>
      <c r="AJ9865" s="33" t="s">
        <v>413</v>
      </c>
      <c r="AK9865" s="36">
        <v>25.67</v>
      </c>
      <c r="AL9865" s="36">
        <v>116.43</v>
      </c>
      <c r="AM9865" s="33">
        <v>399</v>
      </c>
      <c r="AN9865" s="37"/>
      <c r="AO9865" s="33">
        <v>1</v>
      </c>
      <c r="AP9865" s="33"/>
      <c r="AQ9865">
        <v>40118</v>
      </c>
      <c r="AR9865" s="33" t="s">
        <v>1911</v>
      </c>
    </row>
    <row r="9866" spans="1:44" x14ac:dyDescent="0.25">
      <c r="A9866" s="33">
        <v>11760</v>
      </c>
      <c r="B9866" s="33" t="s">
        <v>990</v>
      </c>
      <c r="C9866" s="33">
        <v>180</v>
      </c>
      <c r="D9866" s="33" t="s">
        <v>851</v>
      </c>
      <c r="E9866" s="33"/>
      <c r="F9866" s="33" t="s">
        <v>859</v>
      </c>
      <c r="G9866" s="34">
        <v>4</v>
      </c>
      <c r="H9866" s="33">
        <v>19</v>
      </c>
      <c r="I9866" s="33">
        <v>12.78</v>
      </c>
      <c r="J9866" s="33">
        <v>11.3</v>
      </c>
      <c r="K9866" s="37">
        <v>1700</v>
      </c>
      <c r="L9866" s="35">
        <v>0.54370378595397861</v>
      </c>
      <c r="M9866" s="33"/>
      <c r="N9866" s="33">
        <v>112.149</v>
      </c>
      <c r="O9866" s="33">
        <v>49.61</v>
      </c>
      <c r="P9866" s="33">
        <v>5.27</v>
      </c>
      <c r="Q9866" s="33">
        <v>8.84</v>
      </c>
      <c r="R9866" s="33">
        <v>3.5870000000000002</v>
      </c>
      <c r="S9866" s="33"/>
      <c r="T9866" s="33"/>
      <c r="U9866" s="33"/>
      <c r="V9866" s="33"/>
      <c r="W9866" s="33"/>
      <c r="Y9866" s="33">
        <v>6.0999999999999999E-2</v>
      </c>
      <c r="Z9866" s="33">
        <v>4.2000000000000003E-2</v>
      </c>
      <c r="AA9866" s="33">
        <v>6.0999999999999999E-2</v>
      </c>
      <c r="AB9866" s="33">
        <v>2.09</v>
      </c>
      <c r="AC9866" s="33">
        <v>2.363</v>
      </c>
      <c r="AD9866" s="33"/>
      <c r="AE9866" s="33"/>
      <c r="AF9866" s="33">
        <v>0</v>
      </c>
      <c r="AG9866" s="33"/>
      <c r="AH9866" s="33"/>
      <c r="AI9866" s="33">
        <v>2.145</v>
      </c>
      <c r="AJ9866" s="33" t="s">
        <v>413</v>
      </c>
      <c r="AK9866" s="36">
        <v>25.67</v>
      </c>
      <c r="AL9866" s="36">
        <v>116.43</v>
      </c>
      <c r="AM9866" s="33">
        <v>399</v>
      </c>
      <c r="AN9866" s="37"/>
      <c r="AO9866" s="33">
        <v>1</v>
      </c>
      <c r="AP9866" s="33"/>
      <c r="AQ9866">
        <v>40118</v>
      </c>
      <c r="AR9866" s="33" t="s">
        <v>1911</v>
      </c>
    </row>
    <row r="9867" spans="1:44" x14ac:dyDescent="0.25">
      <c r="A9867" s="33">
        <v>11761</v>
      </c>
      <c r="B9867" s="33" t="s">
        <v>990</v>
      </c>
      <c r="C9867" s="33">
        <v>180</v>
      </c>
      <c r="D9867" s="33" t="s">
        <v>851</v>
      </c>
      <c r="E9867" s="33"/>
      <c r="F9867" s="33" t="s">
        <v>859</v>
      </c>
      <c r="G9867" s="34">
        <v>6</v>
      </c>
      <c r="H9867" s="33">
        <v>23</v>
      </c>
      <c r="I9867" s="33">
        <v>10.95</v>
      </c>
      <c r="J9867" s="33">
        <v>9</v>
      </c>
      <c r="K9867" s="37">
        <v>3425</v>
      </c>
      <c r="L9867" s="35">
        <v>0.83400792376927957</v>
      </c>
      <c r="M9867" s="33"/>
      <c r="N9867" s="33">
        <v>124.74</v>
      </c>
      <c r="O9867" s="33">
        <v>74.873000000000005</v>
      </c>
      <c r="P9867" s="33">
        <v>8.3230000000000004</v>
      </c>
      <c r="Q9867" s="33">
        <v>21.991999999999997</v>
      </c>
      <c r="R9867" s="33">
        <v>9.3849999999999998</v>
      </c>
      <c r="S9867" s="33"/>
      <c r="T9867" s="33"/>
      <c r="U9867" s="33"/>
      <c r="V9867" s="33"/>
      <c r="W9867" s="33"/>
      <c r="Y9867" s="33">
        <v>0.37</v>
      </c>
      <c r="Z9867" s="33">
        <v>0.17499999999999999</v>
      </c>
      <c r="AA9867" s="33">
        <v>0.37</v>
      </c>
      <c r="AB9867" s="33">
        <v>2.6240000000000001</v>
      </c>
      <c r="AC9867" s="33">
        <v>2.76</v>
      </c>
      <c r="AD9867" s="33"/>
      <c r="AE9867" s="33"/>
      <c r="AF9867" s="33">
        <v>0</v>
      </c>
      <c r="AG9867" s="33"/>
      <c r="AH9867" s="33"/>
      <c r="AI9867" s="33">
        <v>3.0009999999999999</v>
      </c>
      <c r="AJ9867" s="33" t="s">
        <v>413</v>
      </c>
      <c r="AK9867" s="36">
        <v>25.67</v>
      </c>
      <c r="AL9867" s="36">
        <v>116.43</v>
      </c>
      <c r="AM9867" s="33">
        <v>399</v>
      </c>
      <c r="AN9867" s="37"/>
      <c r="AO9867" s="33">
        <v>1</v>
      </c>
      <c r="AP9867" s="33"/>
      <c r="AQ9867">
        <v>40118</v>
      </c>
      <c r="AR9867" s="33" t="s">
        <v>1911</v>
      </c>
    </row>
    <row r="9868" spans="1:44" x14ac:dyDescent="0.25">
      <c r="A9868" s="33">
        <v>11762</v>
      </c>
      <c r="B9868" s="33" t="s">
        <v>1065</v>
      </c>
      <c r="C9868" s="33">
        <v>180</v>
      </c>
      <c r="D9868" s="33"/>
      <c r="E9868" s="33"/>
      <c r="F9868" s="33" t="s">
        <v>859</v>
      </c>
      <c r="G9868" s="34"/>
      <c r="H9868" s="33">
        <v>5</v>
      </c>
      <c r="I9868" s="33">
        <v>10.41</v>
      </c>
      <c r="J9868" s="33">
        <v>7.05</v>
      </c>
      <c r="K9868" s="37">
        <v>2490</v>
      </c>
      <c r="L9868" s="35"/>
      <c r="M9868" s="33"/>
      <c r="N9868" s="33">
        <v>52.040999999999997</v>
      </c>
      <c r="O9868" s="33">
        <v>21.962</v>
      </c>
      <c r="P9868" s="33">
        <v>4.5819999999999999</v>
      </c>
      <c r="Q9868" s="33">
        <v>2.0670000000000002</v>
      </c>
      <c r="R9868" s="33">
        <v>1.419</v>
      </c>
      <c r="S9868" s="33"/>
      <c r="T9868" s="33"/>
      <c r="U9868" s="33"/>
      <c r="V9868" s="33"/>
      <c r="W9868" s="33"/>
      <c r="Y9868" s="33"/>
      <c r="Z9868" s="33"/>
      <c r="AA9868" s="33"/>
      <c r="AB9868" s="33"/>
      <c r="AC9868" s="33"/>
      <c r="AD9868" s="33"/>
      <c r="AE9868" s="33"/>
      <c r="AF9868" s="33"/>
      <c r="AG9868" s="33"/>
      <c r="AH9868" s="33"/>
      <c r="AI9868" s="33"/>
      <c r="AJ9868" s="33" t="s">
        <v>413</v>
      </c>
      <c r="AK9868" s="36">
        <v>28.47</v>
      </c>
      <c r="AL9868" s="36">
        <v>104.59</v>
      </c>
      <c r="AM9868" s="33">
        <v>350</v>
      </c>
      <c r="AN9868" s="37"/>
      <c r="AO9868" s="33">
        <v>1</v>
      </c>
      <c r="AP9868" s="33"/>
      <c r="AQ9868">
        <v>80101</v>
      </c>
      <c r="AR9868" s="33" t="s">
        <v>1912</v>
      </c>
    </row>
    <row r="9869" spans="1:44" x14ac:dyDescent="0.25">
      <c r="A9869" s="33">
        <v>11763</v>
      </c>
      <c r="B9869" s="33" t="s">
        <v>1065</v>
      </c>
      <c r="C9869" s="33">
        <v>180</v>
      </c>
      <c r="D9869" s="33"/>
      <c r="E9869" s="33"/>
      <c r="F9869" s="33" t="s">
        <v>859</v>
      </c>
      <c r="G9869" s="34"/>
      <c r="H9869" s="33">
        <v>5</v>
      </c>
      <c r="I9869" s="33">
        <v>11.71</v>
      </c>
      <c r="J9869" s="33">
        <v>7.41</v>
      </c>
      <c r="K9869" s="37">
        <v>2280</v>
      </c>
      <c r="L9869" s="35"/>
      <c r="M9869" s="33"/>
      <c r="N9869" s="33">
        <v>57.911999999999999</v>
      </c>
      <c r="O9869" s="33">
        <v>27.451000000000001</v>
      </c>
      <c r="P9869" s="33">
        <v>5.7460000000000004</v>
      </c>
      <c r="Q9869" s="33">
        <v>2.827</v>
      </c>
      <c r="R9869" s="33">
        <v>2.0289999999999999</v>
      </c>
      <c r="S9869" s="33"/>
      <c r="T9869" s="33"/>
      <c r="U9869" s="33"/>
      <c r="V9869" s="33"/>
      <c r="W9869" s="33"/>
      <c r="Y9869" s="33"/>
      <c r="Z9869" s="33"/>
      <c r="AA9869" s="33"/>
      <c r="AB9869" s="33"/>
      <c r="AC9869" s="33"/>
      <c r="AD9869" s="33"/>
      <c r="AE9869" s="33"/>
      <c r="AF9869" s="33"/>
      <c r="AG9869" s="33"/>
      <c r="AH9869" s="33"/>
      <c r="AI9869" s="33"/>
      <c r="AJ9869" s="33" t="s">
        <v>413</v>
      </c>
      <c r="AK9869" s="36">
        <v>28.47</v>
      </c>
      <c r="AL9869" s="36">
        <v>104.59</v>
      </c>
      <c r="AM9869" s="33">
        <v>350</v>
      </c>
      <c r="AN9869" s="37"/>
      <c r="AO9869" s="33">
        <v>1</v>
      </c>
      <c r="AP9869" s="33"/>
      <c r="AQ9869">
        <v>80101</v>
      </c>
      <c r="AR9869" s="33" t="s">
        <v>1912</v>
      </c>
    </row>
    <row r="9870" spans="1:44" x14ac:dyDescent="0.25">
      <c r="A9870" s="33">
        <v>11764</v>
      </c>
      <c r="B9870" s="33" t="s">
        <v>1065</v>
      </c>
      <c r="C9870" s="33">
        <v>180</v>
      </c>
      <c r="D9870" s="33"/>
      <c r="E9870" s="33"/>
      <c r="F9870" s="33" t="s">
        <v>859</v>
      </c>
      <c r="G9870" s="34"/>
      <c r="H9870" s="33">
        <v>5</v>
      </c>
      <c r="I9870" s="33">
        <v>11.94</v>
      </c>
      <c r="J9870" s="33">
        <v>7.49</v>
      </c>
      <c r="K9870" s="37">
        <v>2070</v>
      </c>
      <c r="L9870" s="35"/>
      <c r="M9870" s="33"/>
      <c r="N9870" s="33">
        <v>54.441000000000003</v>
      </c>
      <c r="O9870" s="33">
        <v>25.068000000000001</v>
      </c>
      <c r="P9870" s="33">
        <v>5.1539999999999999</v>
      </c>
      <c r="Q9870" s="33">
        <v>2.774</v>
      </c>
      <c r="R9870" s="33">
        <v>1.532</v>
      </c>
      <c r="S9870" s="33"/>
      <c r="T9870" s="33"/>
      <c r="U9870" s="33"/>
      <c r="V9870" s="33"/>
      <c r="W9870" s="33"/>
      <c r="Y9870" s="33"/>
      <c r="Z9870" s="33"/>
      <c r="AA9870" s="33"/>
      <c r="AB9870" s="33"/>
      <c r="AC9870" s="33"/>
      <c r="AD9870" s="33"/>
      <c r="AE9870" s="33"/>
      <c r="AF9870" s="33"/>
      <c r="AG9870" s="33"/>
      <c r="AH9870" s="33"/>
      <c r="AI9870" s="33"/>
      <c r="AJ9870" s="33" t="s">
        <v>413</v>
      </c>
      <c r="AK9870" s="36">
        <v>28.47</v>
      </c>
      <c r="AL9870" s="36">
        <v>104.59</v>
      </c>
      <c r="AM9870" s="33">
        <v>350</v>
      </c>
      <c r="AN9870" s="37"/>
      <c r="AO9870" s="33">
        <v>1</v>
      </c>
      <c r="AP9870" s="33"/>
      <c r="AQ9870">
        <v>80101</v>
      </c>
      <c r="AR9870" s="33" t="s">
        <v>1912</v>
      </c>
    </row>
    <row r="9871" spans="1:44" x14ac:dyDescent="0.25">
      <c r="A9871" s="33">
        <v>11765</v>
      </c>
      <c r="B9871" s="33" t="s">
        <v>1065</v>
      </c>
      <c r="C9871" s="33">
        <v>180</v>
      </c>
      <c r="D9871" s="33"/>
      <c r="E9871" s="33"/>
      <c r="F9871" s="33" t="s">
        <v>859</v>
      </c>
      <c r="G9871" s="34"/>
      <c r="H9871" s="33">
        <v>5</v>
      </c>
      <c r="I9871" s="33">
        <v>11.59</v>
      </c>
      <c r="J9871" s="33">
        <v>8.25</v>
      </c>
      <c r="K9871" s="37">
        <v>1860</v>
      </c>
      <c r="L9871" s="35"/>
      <c r="M9871" s="33"/>
      <c r="N9871" s="33">
        <v>58.031999999999996</v>
      </c>
      <c r="O9871" s="33">
        <v>26.542000000000002</v>
      </c>
      <c r="P9871" s="33">
        <v>5.0220000000000002</v>
      </c>
      <c r="Q9871" s="33">
        <v>3.069</v>
      </c>
      <c r="R9871" s="33">
        <v>3.0129999999999999</v>
      </c>
      <c r="S9871" s="33"/>
      <c r="T9871" s="33"/>
      <c r="U9871" s="33"/>
      <c r="V9871" s="33"/>
      <c r="W9871" s="33"/>
      <c r="Y9871" s="33"/>
      <c r="Z9871" s="33"/>
      <c r="AA9871" s="33"/>
      <c r="AB9871" s="33"/>
      <c r="AC9871" s="33"/>
      <c r="AD9871" s="33"/>
      <c r="AE9871" s="33"/>
      <c r="AF9871" s="33"/>
      <c r="AG9871" s="33"/>
      <c r="AH9871" s="33"/>
      <c r="AI9871" s="33"/>
      <c r="AJ9871" s="33" t="s">
        <v>413</v>
      </c>
      <c r="AK9871" s="36">
        <v>28.47</v>
      </c>
      <c r="AL9871" s="36">
        <v>104.59</v>
      </c>
      <c r="AM9871" s="33">
        <v>350</v>
      </c>
      <c r="AN9871" s="37"/>
      <c r="AO9871" s="33">
        <v>1</v>
      </c>
      <c r="AP9871" s="33"/>
      <c r="AQ9871">
        <v>80101</v>
      </c>
      <c r="AR9871" s="33" t="s">
        <v>1912</v>
      </c>
    </row>
    <row r="9872" spans="1:44" x14ac:dyDescent="0.25">
      <c r="A9872" s="33">
        <v>11766</v>
      </c>
      <c r="B9872" s="33" t="s">
        <v>1065</v>
      </c>
      <c r="C9872" s="33">
        <v>180</v>
      </c>
      <c r="D9872" s="33"/>
      <c r="E9872" s="33"/>
      <c r="F9872" s="33" t="s">
        <v>859</v>
      </c>
      <c r="G9872" s="34"/>
      <c r="H9872" s="33">
        <v>5</v>
      </c>
      <c r="I9872" s="33">
        <v>11.02</v>
      </c>
      <c r="J9872" s="33">
        <v>10.11</v>
      </c>
      <c r="K9872" s="37">
        <v>1665</v>
      </c>
      <c r="L9872" s="35"/>
      <c r="M9872" s="33"/>
      <c r="N9872" s="33">
        <v>74.924999999999997</v>
      </c>
      <c r="O9872" s="33">
        <v>32.567</v>
      </c>
      <c r="P9872" s="33">
        <v>6.56</v>
      </c>
      <c r="Q9872" s="33">
        <v>4.4779999999999998</v>
      </c>
      <c r="R9872" s="33">
        <v>3.3969999999999998</v>
      </c>
      <c r="S9872" s="33"/>
      <c r="T9872" s="33"/>
      <c r="U9872" s="33"/>
      <c r="V9872" s="33"/>
      <c r="W9872" s="33"/>
      <c r="Y9872" s="33"/>
      <c r="Z9872" s="33"/>
      <c r="AA9872" s="33"/>
      <c r="AB9872" s="33"/>
      <c r="AC9872" s="33"/>
      <c r="AD9872" s="33"/>
      <c r="AE9872" s="33"/>
      <c r="AF9872" s="33"/>
      <c r="AG9872" s="33"/>
      <c r="AH9872" s="33"/>
      <c r="AI9872" s="33"/>
      <c r="AJ9872" s="33" t="s">
        <v>413</v>
      </c>
      <c r="AK9872" s="36">
        <v>28.47</v>
      </c>
      <c r="AL9872" s="36">
        <v>104.59</v>
      </c>
      <c r="AM9872" s="33">
        <v>350</v>
      </c>
      <c r="AN9872" s="37"/>
      <c r="AO9872" s="33">
        <v>1</v>
      </c>
      <c r="AP9872" s="33"/>
      <c r="AQ9872">
        <v>80101</v>
      </c>
      <c r="AR9872" s="33" t="s">
        <v>1912</v>
      </c>
    </row>
    <row r="9873" spans="1:44" x14ac:dyDescent="0.25">
      <c r="A9873" s="33">
        <v>11767</v>
      </c>
      <c r="B9873" s="33" t="s">
        <v>1068</v>
      </c>
      <c r="C9873" s="33">
        <v>180</v>
      </c>
      <c r="D9873" s="33"/>
      <c r="E9873" s="33"/>
      <c r="F9873" s="33" t="s">
        <v>859</v>
      </c>
      <c r="G9873" s="34"/>
      <c r="H9873" s="33">
        <v>4.4000000000000004</v>
      </c>
      <c r="I9873" s="33"/>
      <c r="J9873" s="33"/>
      <c r="K9873" s="37"/>
      <c r="L9873" s="35"/>
      <c r="M9873" s="33"/>
      <c r="N9873" s="33"/>
      <c r="O9873" s="33">
        <v>58.02</v>
      </c>
      <c r="P9873" s="33">
        <v>8.98</v>
      </c>
      <c r="Q9873" s="33">
        <v>19.78</v>
      </c>
      <c r="R9873" s="33">
        <v>11.48</v>
      </c>
      <c r="S9873" s="33"/>
      <c r="T9873" s="33"/>
      <c r="U9873" s="33"/>
      <c r="V9873" s="33"/>
      <c r="W9873" s="33"/>
      <c r="Y9873" s="33"/>
      <c r="Z9873" s="33"/>
      <c r="AA9873" s="33"/>
      <c r="AB9873" s="33"/>
      <c r="AC9873" s="33"/>
      <c r="AD9873" s="33"/>
      <c r="AE9873" s="33"/>
      <c r="AF9873" s="33"/>
      <c r="AG9873" s="33">
        <v>4.2</v>
      </c>
      <c r="AH9873" s="33"/>
      <c r="AI9873" s="33"/>
      <c r="AJ9873" s="33" t="s">
        <v>413</v>
      </c>
      <c r="AK9873" s="36">
        <v>24.38</v>
      </c>
      <c r="AL9873" s="36">
        <v>105.85</v>
      </c>
      <c r="AM9873" s="33">
        <v>650</v>
      </c>
      <c r="AN9873" s="37"/>
      <c r="AP9873" s="33"/>
      <c r="AQ9873">
        <v>80102</v>
      </c>
      <c r="AR9873" s="33" t="s">
        <v>1913</v>
      </c>
    </row>
    <row r="9874" spans="1:44" x14ac:dyDescent="0.25">
      <c r="A9874" s="33">
        <v>11768</v>
      </c>
      <c r="B9874" s="33" t="s">
        <v>1068</v>
      </c>
      <c r="C9874" s="33">
        <v>180</v>
      </c>
      <c r="D9874" s="33"/>
      <c r="E9874" s="33"/>
      <c r="F9874" s="33" t="s">
        <v>859</v>
      </c>
      <c r="G9874" s="34"/>
      <c r="H9874" s="33">
        <v>4.4000000000000004</v>
      </c>
      <c r="I9874" s="33"/>
      <c r="J9874" s="33"/>
      <c r="K9874" s="37"/>
      <c r="L9874" s="35"/>
      <c r="M9874" s="33"/>
      <c r="N9874" s="33"/>
      <c r="O9874" s="33">
        <v>35.909999999999997</v>
      </c>
      <c r="P9874" s="33">
        <v>5.67</v>
      </c>
      <c r="Q9874" s="33">
        <v>10.19</v>
      </c>
      <c r="R9874" s="33">
        <v>6.08</v>
      </c>
      <c r="S9874" s="33"/>
      <c r="T9874" s="33"/>
      <c r="U9874" s="33"/>
      <c r="V9874" s="33"/>
      <c r="W9874" s="33"/>
      <c r="Y9874" s="33"/>
      <c r="Z9874" s="33"/>
      <c r="AA9874" s="33"/>
      <c r="AB9874" s="33"/>
      <c r="AC9874" s="33"/>
      <c r="AD9874" s="33"/>
      <c r="AE9874" s="33"/>
      <c r="AF9874" s="33"/>
      <c r="AG9874" s="33">
        <v>2.5</v>
      </c>
      <c r="AH9874" s="33"/>
      <c r="AI9874" s="33"/>
      <c r="AJ9874" s="33" t="s">
        <v>413</v>
      </c>
      <c r="AK9874" s="36">
        <v>24.38</v>
      </c>
      <c r="AL9874" s="36">
        <v>105.85</v>
      </c>
      <c r="AM9874" s="33">
        <v>650</v>
      </c>
      <c r="AN9874" s="37"/>
      <c r="AP9874" s="33"/>
      <c r="AQ9874">
        <v>80102</v>
      </c>
      <c r="AR9874" s="33" t="s">
        <v>1913</v>
      </c>
    </row>
    <row r="9875" spans="1:44" x14ac:dyDescent="0.25">
      <c r="A9875" s="33">
        <v>11769</v>
      </c>
      <c r="B9875" s="33" t="s">
        <v>1068</v>
      </c>
      <c r="C9875" s="33">
        <v>180</v>
      </c>
      <c r="D9875" s="33"/>
      <c r="E9875" s="33"/>
      <c r="F9875" s="33" t="s">
        <v>859</v>
      </c>
      <c r="G9875" s="34"/>
      <c r="H9875" s="33">
        <v>4.4000000000000004</v>
      </c>
      <c r="I9875" s="33"/>
      <c r="J9875" s="33"/>
      <c r="K9875" s="37"/>
      <c r="L9875" s="35"/>
      <c r="M9875" s="33"/>
      <c r="N9875" s="33"/>
      <c r="O9875" s="33">
        <v>34.69</v>
      </c>
      <c r="P9875" s="33">
        <v>5.47</v>
      </c>
      <c r="Q9875" s="33">
        <v>10.43</v>
      </c>
      <c r="R9875" s="33">
        <v>6.21</v>
      </c>
      <c r="S9875" s="33"/>
      <c r="T9875" s="33"/>
      <c r="U9875" s="33"/>
      <c r="V9875" s="33"/>
      <c r="W9875" s="33"/>
      <c r="Y9875" s="33"/>
      <c r="Z9875" s="33"/>
      <c r="AA9875" s="33"/>
      <c r="AB9875" s="33"/>
      <c r="AC9875" s="33"/>
      <c r="AD9875" s="33"/>
      <c r="AE9875" s="33"/>
      <c r="AF9875" s="33"/>
      <c r="AG9875" s="33">
        <v>2.4500000000000002</v>
      </c>
      <c r="AH9875" s="33"/>
      <c r="AI9875" s="33"/>
      <c r="AJ9875" s="33" t="s">
        <v>413</v>
      </c>
      <c r="AK9875" s="36">
        <v>24.38</v>
      </c>
      <c r="AL9875" s="36">
        <v>105.85</v>
      </c>
      <c r="AM9875" s="33">
        <v>650</v>
      </c>
      <c r="AN9875" s="37"/>
      <c r="AP9875" s="33"/>
      <c r="AQ9875">
        <v>80102</v>
      </c>
      <c r="AR9875" s="33" t="s">
        <v>1913</v>
      </c>
    </row>
    <row r="9876" spans="1:44" x14ac:dyDescent="0.25">
      <c r="A9876" s="33">
        <v>11770</v>
      </c>
      <c r="B9876" s="33" t="s">
        <v>1068</v>
      </c>
      <c r="C9876" s="33">
        <v>180</v>
      </c>
      <c r="D9876" s="33"/>
      <c r="E9876" s="33"/>
      <c r="F9876" s="33" t="s">
        <v>859</v>
      </c>
      <c r="G9876" s="34"/>
      <c r="H9876" s="33">
        <v>4.4000000000000004</v>
      </c>
      <c r="I9876" s="33"/>
      <c r="J9876" s="33"/>
      <c r="K9876" s="37"/>
      <c r="L9876" s="35"/>
      <c r="M9876" s="33"/>
      <c r="N9876" s="33"/>
      <c r="O9876" s="33">
        <v>54.77</v>
      </c>
      <c r="P9876" s="33">
        <v>8.43</v>
      </c>
      <c r="Q9876" s="33">
        <v>20.18</v>
      </c>
      <c r="R9876" s="33">
        <v>11.65</v>
      </c>
      <c r="S9876" s="33"/>
      <c r="T9876" s="33"/>
      <c r="U9876" s="33"/>
      <c r="V9876" s="33"/>
      <c r="W9876" s="33"/>
      <c r="Y9876" s="33"/>
      <c r="Z9876" s="33"/>
      <c r="AA9876" s="33"/>
      <c r="AB9876" s="33"/>
      <c r="AC9876" s="33"/>
      <c r="AD9876" s="33"/>
      <c r="AE9876" s="33"/>
      <c r="AF9876" s="33"/>
      <c r="AG9876" s="33">
        <v>3.67</v>
      </c>
      <c r="AH9876" s="33"/>
      <c r="AI9876" s="33"/>
      <c r="AJ9876" s="33" t="s">
        <v>413</v>
      </c>
      <c r="AK9876" s="36">
        <v>24.38</v>
      </c>
      <c r="AL9876" s="36">
        <v>105.85</v>
      </c>
      <c r="AM9876" s="33">
        <v>650</v>
      </c>
      <c r="AN9876" s="37"/>
      <c r="AP9876" s="33"/>
      <c r="AQ9876">
        <v>80102</v>
      </c>
      <c r="AR9876" s="33" t="s">
        <v>1913</v>
      </c>
    </row>
    <row r="9877" spans="1:44" x14ac:dyDescent="0.25">
      <c r="A9877" s="33">
        <v>11771</v>
      </c>
      <c r="B9877" s="33" t="s">
        <v>1068</v>
      </c>
      <c r="C9877" s="33">
        <v>180</v>
      </c>
      <c r="D9877" s="33"/>
      <c r="E9877" s="33"/>
      <c r="F9877" s="33" t="s">
        <v>859</v>
      </c>
      <c r="G9877" s="34"/>
      <c r="H9877" s="33">
        <v>4.4000000000000004</v>
      </c>
      <c r="I9877" s="33"/>
      <c r="J9877" s="33"/>
      <c r="K9877" s="37"/>
      <c r="L9877" s="35"/>
      <c r="M9877" s="33"/>
      <c r="N9877" s="33"/>
      <c r="O9877" s="33">
        <v>47.69</v>
      </c>
      <c r="P9877" s="33">
        <v>7.44</v>
      </c>
      <c r="Q9877" s="33">
        <v>15.73</v>
      </c>
      <c r="R9877" s="33">
        <v>9.2100000000000009</v>
      </c>
      <c r="S9877" s="33"/>
      <c r="T9877" s="33"/>
      <c r="U9877" s="33"/>
      <c r="V9877" s="33"/>
      <c r="W9877" s="33"/>
      <c r="Y9877" s="33"/>
      <c r="Z9877" s="33"/>
      <c r="AA9877" s="33"/>
      <c r="AB9877" s="33"/>
      <c r="AC9877" s="33"/>
      <c r="AD9877" s="33"/>
      <c r="AE9877" s="33"/>
      <c r="AF9877" s="33"/>
      <c r="AG9877" s="33">
        <v>3.43</v>
      </c>
      <c r="AH9877" s="33"/>
      <c r="AI9877" s="33"/>
      <c r="AJ9877" s="33" t="s">
        <v>413</v>
      </c>
      <c r="AK9877" s="36">
        <v>24.38</v>
      </c>
      <c r="AL9877" s="36">
        <v>105.85</v>
      </c>
      <c r="AM9877" s="33">
        <v>650</v>
      </c>
      <c r="AN9877" s="37"/>
      <c r="AP9877" s="33"/>
      <c r="AQ9877">
        <v>80102</v>
      </c>
      <c r="AR9877" s="33" t="s">
        <v>1913</v>
      </c>
    </row>
    <row r="9878" spans="1:44" x14ac:dyDescent="0.25">
      <c r="A9878" s="33">
        <v>11772</v>
      </c>
      <c r="B9878" s="33" t="s">
        <v>1068</v>
      </c>
      <c r="C9878" s="33">
        <v>180</v>
      </c>
      <c r="D9878" s="33"/>
      <c r="E9878" s="33"/>
      <c r="F9878" s="33" t="s">
        <v>859</v>
      </c>
      <c r="G9878" s="34"/>
      <c r="H9878" s="33">
        <v>4.4000000000000004</v>
      </c>
      <c r="I9878" s="33"/>
      <c r="J9878" s="33"/>
      <c r="K9878" s="37"/>
      <c r="L9878" s="35"/>
      <c r="M9878" s="33"/>
      <c r="N9878" s="33"/>
      <c r="O9878" s="33">
        <v>35.659999999999997</v>
      </c>
      <c r="P9878" s="33">
        <v>5.63</v>
      </c>
      <c r="Q9878" s="33">
        <v>11.439999999999998</v>
      </c>
      <c r="R9878" s="33">
        <v>6.78</v>
      </c>
      <c r="S9878" s="33"/>
      <c r="T9878" s="33"/>
      <c r="U9878" s="33"/>
      <c r="V9878" s="33"/>
      <c r="W9878" s="33"/>
      <c r="Y9878" s="33"/>
      <c r="Z9878" s="33"/>
      <c r="AA9878" s="33"/>
      <c r="AB9878" s="33"/>
      <c r="AC9878" s="33"/>
      <c r="AD9878" s="33"/>
      <c r="AE9878" s="33"/>
      <c r="AF9878" s="33"/>
      <c r="AG9878" s="33">
        <v>2.6</v>
      </c>
      <c r="AH9878" s="33"/>
      <c r="AI9878" s="33"/>
      <c r="AJ9878" s="33" t="s">
        <v>413</v>
      </c>
      <c r="AK9878" s="36">
        <v>24.38</v>
      </c>
      <c r="AL9878" s="36">
        <v>105.85</v>
      </c>
      <c r="AM9878" s="33">
        <v>650</v>
      </c>
      <c r="AN9878" s="37"/>
      <c r="AP9878" s="33"/>
      <c r="AQ9878">
        <v>80102</v>
      </c>
      <c r="AR9878" s="33" t="s">
        <v>1913</v>
      </c>
    </row>
    <row r="9879" spans="1:44" x14ac:dyDescent="0.25">
      <c r="A9879" s="33">
        <v>11773</v>
      </c>
      <c r="B9879" s="33" t="s">
        <v>1068</v>
      </c>
      <c r="C9879" s="33">
        <v>180</v>
      </c>
      <c r="D9879" s="33"/>
      <c r="E9879" s="33"/>
      <c r="F9879" s="33" t="s">
        <v>859</v>
      </c>
      <c r="G9879" s="34"/>
      <c r="H9879" s="33">
        <v>4.4000000000000004</v>
      </c>
      <c r="I9879" s="33"/>
      <c r="J9879" s="33"/>
      <c r="K9879" s="37"/>
      <c r="L9879" s="35"/>
      <c r="M9879" s="33"/>
      <c r="N9879" s="33"/>
      <c r="O9879" s="33">
        <v>48.71</v>
      </c>
      <c r="P9879" s="33">
        <v>7.56</v>
      </c>
      <c r="Q9879" s="33">
        <v>16.119999999999997</v>
      </c>
      <c r="R9879" s="33">
        <v>9.3800000000000008</v>
      </c>
      <c r="S9879" s="33"/>
      <c r="T9879" s="33"/>
      <c r="U9879" s="33"/>
      <c r="V9879" s="33"/>
      <c r="W9879" s="33"/>
      <c r="Y9879" s="33"/>
      <c r="Z9879" s="33"/>
      <c r="AA9879" s="33"/>
      <c r="AB9879" s="33"/>
      <c r="AC9879" s="33"/>
      <c r="AD9879" s="33"/>
      <c r="AE9879" s="33"/>
      <c r="AF9879" s="33"/>
      <c r="AG9879" s="33">
        <v>3.56</v>
      </c>
      <c r="AH9879" s="33"/>
      <c r="AI9879" s="33"/>
      <c r="AJ9879" s="33" t="s">
        <v>413</v>
      </c>
      <c r="AK9879" s="36">
        <v>24.38</v>
      </c>
      <c r="AL9879" s="36">
        <v>105.85</v>
      </c>
      <c r="AM9879" s="33">
        <v>650</v>
      </c>
      <c r="AN9879" s="37"/>
      <c r="AP9879" s="33"/>
      <c r="AQ9879">
        <v>80102</v>
      </c>
      <c r="AR9879" s="33" t="s">
        <v>1913</v>
      </c>
    </row>
    <row r="9880" spans="1:44" x14ac:dyDescent="0.25">
      <c r="A9880" s="33">
        <v>11774</v>
      </c>
      <c r="B9880" s="33" t="s">
        <v>1068</v>
      </c>
      <c r="C9880" s="33">
        <v>180</v>
      </c>
      <c r="D9880" s="33"/>
      <c r="E9880" s="33"/>
      <c r="F9880" s="33" t="s">
        <v>859</v>
      </c>
      <c r="G9880" s="34"/>
      <c r="H9880" s="33">
        <v>4.4000000000000004</v>
      </c>
      <c r="I9880" s="33"/>
      <c r="J9880" s="33"/>
      <c r="K9880" s="37"/>
      <c r="L9880" s="35"/>
      <c r="M9880" s="33"/>
      <c r="N9880" s="33"/>
      <c r="O9880" s="33">
        <v>46.63</v>
      </c>
      <c r="P9880" s="33">
        <v>7.26</v>
      </c>
      <c r="Q9880" s="33">
        <v>16.66</v>
      </c>
      <c r="R9880" s="33">
        <v>9.7100000000000009</v>
      </c>
      <c r="S9880" s="33"/>
      <c r="T9880" s="33"/>
      <c r="U9880" s="33"/>
      <c r="V9880" s="33"/>
      <c r="W9880" s="33"/>
      <c r="Y9880" s="33"/>
      <c r="Z9880" s="33"/>
      <c r="AA9880" s="33"/>
      <c r="AB9880" s="33"/>
      <c r="AC9880" s="33"/>
      <c r="AD9880" s="33"/>
      <c r="AE9880" s="33"/>
      <c r="AF9880" s="33"/>
      <c r="AG9880" s="33">
        <v>3.44</v>
      </c>
      <c r="AH9880" s="33"/>
      <c r="AI9880" s="33"/>
      <c r="AJ9880" s="33" t="s">
        <v>413</v>
      </c>
      <c r="AK9880" s="36">
        <v>24.38</v>
      </c>
      <c r="AL9880" s="36">
        <v>105.85</v>
      </c>
      <c r="AM9880" s="33">
        <v>650</v>
      </c>
      <c r="AN9880" s="37"/>
      <c r="AP9880" s="33"/>
      <c r="AQ9880">
        <v>80102</v>
      </c>
      <c r="AR9880" s="33" t="s">
        <v>1913</v>
      </c>
    </row>
    <row r="9881" spans="1:44" x14ac:dyDescent="0.25">
      <c r="A9881" s="33">
        <v>11775</v>
      </c>
      <c r="B9881" s="33" t="s">
        <v>1068</v>
      </c>
      <c r="C9881" s="33">
        <v>180</v>
      </c>
      <c r="D9881" s="33"/>
      <c r="E9881" s="33"/>
      <c r="F9881" s="33" t="s">
        <v>859</v>
      </c>
      <c r="G9881" s="34"/>
      <c r="H9881" s="33">
        <v>4.4000000000000004</v>
      </c>
      <c r="I9881" s="33"/>
      <c r="J9881" s="33"/>
      <c r="K9881" s="37"/>
      <c r="L9881" s="35"/>
      <c r="M9881" s="33"/>
      <c r="N9881" s="33"/>
      <c r="O9881" s="33">
        <v>28.8</v>
      </c>
      <c r="P9881" s="33">
        <v>4.62</v>
      </c>
      <c r="Q9881" s="33">
        <v>7.9399999999999995</v>
      </c>
      <c r="R9881" s="33">
        <v>4.8499999999999996</v>
      </c>
      <c r="S9881" s="33"/>
      <c r="T9881" s="33"/>
      <c r="U9881" s="33"/>
      <c r="V9881" s="33"/>
      <c r="W9881" s="33"/>
      <c r="Y9881" s="33"/>
      <c r="Z9881" s="33"/>
      <c r="AA9881" s="33"/>
      <c r="AB9881" s="33"/>
      <c r="AC9881" s="33"/>
      <c r="AD9881" s="33"/>
      <c r="AE9881" s="33"/>
      <c r="AF9881" s="33"/>
      <c r="AG9881" s="33">
        <v>2.06</v>
      </c>
      <c r="AH9881" s="33"/>
      <c r="AI9881" s="33"/>
      <c r="AJ9881" s="33" t="s">
        <v>413</v>
      </c>
      <c r="AK9881" s="36">
        <v>24.38</v>
      </c>
      <c r="AL9881" s="36">
        <v>105.85</v>
      </c>
      <c r="AM9881" s="33">
        <v>650</v>
      </c>
      <c r="AN9881" s="37"/>
      <c r="AP9881" s="33"/>
      <c r="AQ9881">
        <v>80102</v>
      </c>
      <c r="AR9881" s="33" t="s">
        <v>1913</v>
      </c>
    </row>
    <row r="9882" spans="1:44" x14ac:dyDescent="0.25">
      <c r="A9882" s="33">
        <v>11776</v>
      </c>
      <c r="B9882" s="33" t="s">
        <v>1093</v>
      </c>
      <c r="C9882" s="33">
        <v>180</v>
      </c>
      <c r="D9882" s="33" t="s">
        <v>863</v>
      </c>
      <c r="E9882" s="33"/>
      <c r="F9882" s="33" t="s">
        <v>864</v>
      </c>
      <c r="G9882" s="34"/>
      <c r="H9882" s="33">
        <v>250</v>
      </c>
      <c r="I9882" s="33">
        <v>65.099999999999994</v>
      </c>
      <c r="J9882" s="33">
        <v>114</v>
      </c>
      <c r="K9882" s="37"/>
      <c r="L9882" s="35"/>
      <c r="M9882" s="33"/>
      <c r="N9882" s="33">
        <v>3831</v>
      </c>
      <c r="O9882" s="33">
        <v>1280.28</v>
      </c>
      <c r="P9882" s="33"/>
      <c r="Q9882" s="33">
        <v>116.19</v>
      </c>
      <c r="R9882" s="33">
        <v>36.74</v>
      </c>
      <c r="S9882" s="33"/>
      <c r="T9882" s="33"/>
      <c r="U9882" s="33"/>
      <c r="V9882" s="33"/>
      <c r="W9882" s="33"/>
      <c r="Y9882" s="33"/>
      <c r="Z9882" s="33">
        <v>1.45</v>
      </c>
      <c r="AA9882" s="33"/>
      <c r="AB9882" s="33">
        <v>1.95</v>
      </c>
      <c r="AC9882" s="33"/>
      <c r="AD9882" s="33"/>
      <c r="AE9882" s="33"/>
      <c r="AF9882" s="33">
        <v>0</v>
      </c>
      <c r="AG9882" s="33"/>
      <c r="AH9882" s="33"/>
      <c r="AI9882" s="33">
        <v>34.369999999999997</v>
      </c>
      <c r="AJ9882" s="33" t="s">
        <v>413</v>
      </c>
      <c r="AK9882" s="36">
        <v>29.93</v>
      </c>
      <c r="AL9882" s="36">
        <v>95.89</v>
      </c>
      <c r="AM9882" s="33">
        <v>2750</v>
      </c>
      <c r="AN9882" s="33"/>
      <c r="AO9882" s="33">
        <v>1</v>
      </c>
      <c r="AP9882" s="33"/>
      <c r="AQ9882">
        <v>80514</v>
      </c>
      <c r="AR9882" s="33" t="s">
        <v>1914</v>
      </c>
    </row>
    <row r="9883" spans="1:44" x14ac:dyDescent="0.25">
      <c r="A9883" s="33">
        <v>11777</v>
      </c>
      <c r="B9883" s="33" t="s">
        <v>1109</v>
      </c>
      <c r="C9883" s="33">
        <v>131</v>
      </c>
      <c r="D9883" s="33" t="s">
        <v>2</v>
      </c>
      <c r="E9883" s="33"/>
      <c r="F9883" s="33" t="s">
        <v>859</v>
      </c>
      <c r="G9883" s="34"/>
      <c r="H9883" s="33">
        <v>4</v>
      </c>
      <c r="I9883" s="33"/>
      <c r="J9883" s="33"/>
      <c r="K9883" s="37"/>
      <c r="L9883" s="35"/>
      <c r="M9883" s="33"/>
      <c r="N9883" s="33"/>
      <c r="O9883" s="33">
        <v>2.1059999999999999</v>
      </c>
      <c r="P9883" s="33"/>
      <c r="Q9883" s="33">
        <v>0.21299999999999997</v>
      </c>
      <c r="R9883" s="33">
        <v>0.626</v>
      </c>
      <c r="S9883" s="33"/>
      <c r="T9883" s="33"/>
      <c r="U9883" s="33"/>
      <c r="V9883" s="33"/>
      <c r="W9883" s="33"/>
      <c r="Y9883" s="33"/>
      <c r="Z9883" s="33"/>
      <c r="AA9883" s="33"/>
      <c r="AB9883" s="33"/>
      <c r="AC9883" s="33"/>
      <c r="AD9883" s="33"/>
      <c r="AE9883" s="33"/>
      <c r="AF9883" s="33"/>
      <c r="AG9883" s="33"/>
      <c r="AH9883" s="33"/>
      <c r="AI9883" s="33"/>
      <c r="AJ9883" s="33" t="s">
        <v>413</v>
      </c>
      <c r="AK9883" s="36">
        <v>36.5</v>
      </c>
      <c r="AL9883" s="36">
        <v>115.45</v>
      </c>
      <c r="AM9883" s="33">
        <v>50</v>
      </c>
      <c r="AN9883" s="37"/>
      <c r="AP9883" s="33"/>
      <c r="AQ9883">
        <v>80424</v>
      </c>
      <c r="AR9883" s="33" t="s">
        <v>3506</v>
      </c>
    </row>
    <row r="9884" spans="1:44" x14ac:dyDescent="0.25">
      <c r="A9884" s="33">
        <v>11778</v>
      </c>
      <c r="B9884" s="33" t="s">
        <v>1109</v>
      </c>
      <c r="C9884" s="33">
        <v>131</v>
      </c>
      <c r="D9884" s="33" t="s">
        <v>2</v>
      </c>
      <c r="E9884" s="33"/>
      <c r="F9884" s="33" t="s">
        <v>859</v>
      </c>
      <c r="G9884" s="34"/>
      <c r="H9884" s="33">
        <v>6</v>
      </c>
      <c r="I9884" s="33"/>
      <c r="J9884" s="33"/>
      <c r="K9884" s="37"/>
      <c r="L9884" s="35"/>
      <c r="M9884" s="33"/>
      <c r="N9884" s="33"/>
      <c r="O9884" s="33">
        <v>7.6420000000000003</v>
      </c>
      <c r="P9884" s="33"/>
      <c r="Q9884" s="33">
        <v>2.274</v>
      </c>
      <c r="R9884" s="33">
        <v>1.3859999999999999</v>
      </c>
      <c r="S9884" s="33"/>
      <c r="T9884" s="33"/>
      <c r="U9884" s="33"/>
      <c r="V9884" s="33"/>
      <c r="W9884" s="33"/>
      <c r="Y9884" s="33"/>
      <c r="Z9884" s="33"/>
      <c r="AA9884" s="33"/>
      <c r="AB9884" s="33"/>
      <c r="AC9884" s="33"/>
      <c r="AD9884" s="33"/>
      <c r="AE9884" s="33"/>
      <c r="AF9884" s="33"/>
      <c r="AG9884" s="33"/>
      <c r="AH9884" s="33"/>
      <c r="AI9884" s="33"/>
      <c r="AJ9884" s="33" t="s">
        <v>413</v>
      </c>
      <c r="AK9884" s="36">
        <v>36.5</v>
      </c>
      <c r="AL9884" s="36">
        <v>115.45</v>
      </c>
      <c r="AM9884" s="33">
        <v>50</v>
      </c>
      <c r="AN9884" s="37"/>
      <c r="AP9884" s="33"/>
      <c r="AQ9884">
        <v>80424</v>
      </c>
      <c r="AR9884" s="33" t="s">
        <v>3506</v>
      </c>
    </row>
    <row r="9885" spans="1:44" x14ac:dyDescent="0.25">
      <c r="A9885" s="33">
        <v>11779</v>
      </c>
      <c r="B9885" s="33" t="s">
        <v>1109</v>
      </c>
      <c r="C9885" s="33">
        <v>131</v>
      </c>
      <c r="D9885" s="33" t="s">
        <v>2</v>
      </c>
      <c r="E9885" s="33"/>
      <c r="F9885" s="33" t="s">
        <v>859</v>
      </c>
      <c r="G9885" s="34"/>
      <c r="H9885" s="33">
        <v>8</v>
      </c>
      <c r="I9885" s="33"/>
      <c r="J9885" s="33"/>
      <c r="K9885" s="37"/>
      <c r="L9885" s="35"/>
      <c r="M9885" s="33"/>
      <c r="N9885" s="33"/>
      <c r="O9885" s="33">
        <v>36.661000000000001</v>
      </c>
      <c r="P9885" s="33"/>
      <c r="Q9885" s="33">
        <v>11.855</v>
      </c>
      <c r="R9885" s="33">
        <v>3.19</v>
      </c>
      <c r="S9885" s="33"/>
      <c r="T9885" s="33"/>
      <c r="U9885" s="33"/>
      <c r="V9885" s="33"/>
      <c r="W9885" s="33"/>
      <c r="Y9885" s="33"/>
      <c r="Z9885" s="33"/>
      <c r="AA9885" s="33"/>
      <c r="AB9885" s="33"/>
      <c r="AC9885" s="33"/>
      <c r="AD9885" s="33"/>
      <c r="AE9885" s="33"/>
      <c r="AF9885" s="33"/>
      <c r="AG9885" s="33"/>
      <c r="AH9885" s="33"/>
      <c r="AI9885" s="33"/>
      <c r="AJ9885" s="33" t="s">
        <v>413</v>
      </c>
      <c r="AK9885" s="36">
        <v>36.5</v>
      </c>
      <c r="AL9885" s="36">
        <v>115.45</v>
      </c>
      <c r="AM9885" s="33">
        <v>50</v>
      </c>
      <c r="AN9885" s="37"/>
      <c r="AP9885" s="33"/>
      <c r="AQ9885">
        <v>80424</v>
      </c>
      <c r="AR9885" s="33" t="s">
        <v>3506</v>
      </c>
    </row>
    <row r="9886" spans="1:44" x14ac:dyDescent="0.25">
      <c r="A9886" s="33">
        <v>11780</v>
      </c>
      <c r="B9886" s="33" t="s">
        <v>1109</v>
      </c>
      <c r="C9886" s="33">
        <v>131</v>
      </c>
      <c r="D9886" s="33" t="s">
        <v>2</v>
      </c>
      <c r="E9886" s="33"/>
      <c r="F9886" s="33" t="s">
        <v>859</v>
      </c>
      <c r="G9886" s="34"/>
      <c r="H9886" s="33">
        <v>10</v>
      </c>
      <c r="I9886" s="33"/>
      <c r="J9886" s="33"/>
      <c r="K9886" s="37"/>
      <c r="L9886" s="35"/>
      <c r="M9886" s="33"/>
      <c r="N9886" s="33"/>
      <c r="O9886" s="33">
        <v>55.889000000000003</v>
      </c>
      <c r="P9886" s="33"/>
      <c r="Q9886" s="33">
        <v>18.489999999999998</v>
      </c>
      <c r="R9886" s="33">
        <v>4.4329999999999998</v>
      </c>
      <c r="S9886" s="33"/>
      <c r="T9886" s="33"/>
      <c r="U9886" s="33"/>
      <c r="V9886" s="33"/>
      <c r="W9886" s="33"/>
      <c r="Y9886" s="33"/>
      <c r="Z9886" s="33"/>
      <c r="AA9886" s="33"/>
      <c r="AB9886" s="33"/>
      <c r="AC9886" s="33"/>
      <c r="AD9886" s="33"/>
      <c r="AE9886" s="33"/>
      <c r="AF9886" s="33"/>
      <c r="AG9886" s="33"/>
      <c r="AH9886" s="33"/>
      <c r="AI9886" s="33"/>
      <c r="AJ9886" s="33" t="s">
        <v>413</v>
      </c>
      <c r="AK9886" s="36">
        <v>36.5</v>
      </c>
      <c r="AL9886" s="36">
        <v>115.45</v>
      </c>
      <c r="AM9886" s="33">
        <v>50</v>
      </c>
      <c r="AN9886" s="37"/>
      <c r="AP9886" s="33"/>
      <c r="AQ9886">
        <v>80424</v>
      </c>
      <c r="AR9886" s="33" t="s">
        <v>3506</v>
      </c>
    </row>
    <row r="9887" spans="1:44" x14ac:dyDescent="0.25">
      <c r="A9887" s="33">
        <v>11781</v>
      </c>
      <c r="B9887" s="33" t="s">
        <v>1109</v>
      </c>
      <c r="C9887" s="33">
        <v>131</v>
      </c>
      <c r="D9887" s="33" t="s">
        <v>2</v>
      </c>
      <c r="E9887" s="33"/>
      <c r="F9887" s="33" t="s">
        <v>859</v>
      </c>
      <c r="G9887" s="34"/>
      <c r="H9887" s="33">
        <v>12</v>
      </c>
      <c r="I9887" s="33"/>
      <c r="J9887" s="33"/>
      <c r="K9887" s="37"/>
      <c r="L9887" s="35"/>
      <c r="M9887" s="33"/>
      <c r="N9887" s="33"/>
      <c r="O9887" s="33">
        <v>72.138000000000005</v>
      </c>
      <c r="P9887" s="33"/>
      <c r="Q9887" s="33">
        <v>21.126000000000001</v>
      </c>
      <c r="R9887" s="33">
        <v>4.4790000000000001</v>
      </c>
      <c r="S9887" s="33"/>
      <c r="T9887" s="33"/>
      <c r="U9887" s="33"/>
      <c r="V9887" s="33"/>
      <c r="W9887" s="33"/>
      <c r="Y9887" s="33"/>
      <c r="Z9887" s="33"/>
      <c r="AA9887" s="33"/>
      <c r="AB9887" s="33"/>
      <c r="AC9887" s="33"/>
      <c r="AD9887" s="33"/>
      <c r="AE9887" s="33"/>
      <c r="AF9887" s="33"/>
      <c r="AG9887" s="33"/>
      <c r="AH9887" s="33"/>
      <c r="AI9887" s="33"/>
      <c r="AJ9887" s="33" t="s">
        <v>413</v>
      </c>
      <c r="AK9887" s="36">
        <v>36.5</v>
      </c>
      <c r="AL9887" s="36">
        <v>115.45</v>
      </c>
      <c r="AM9887" s="33">
        <v>50</v>
      </c>
      <c r="AN9887" s="37"/>
      <c r="AP9887" s="33"/>
      <c r="AQ9887">
        <v>80424</v>
      </c>
      <c r="AR9887" s="33" t="s">
        <v>3506</v>
      </c>
    </row>
    <row r="9888" spans="1:44" x14ac:dyDescent="0.25">
      <c r="A9888" s="33">
        <v>11782</v>
      </c>
      <c r="B9888" s="33" t="s">
        <v>990</v>
      </c>
      <c r="C9888" s="33">
        <v>180</v>
      </c>
      <c r="D9888" s="33" t="s">
        <v>851</v>
      </c>
      <c r="E9888" s="33"/>
      <c r="F9888" s="33" t="s">
        <v>859</v>
      </c>
      <c r="G9888" s="34">
        <v>5</v>
      </c>
      <c r="H9888" s="33">
        <v>30</v>
      </c>
      <c r="I9888" s="33">
        <v>14.9</v>
      </c>
      <c r="J9888" s="33">
        <v>19</v>
      </c>
      <c r="K9888" s="37">
        <v>906</v>
      </c>
      <c r="L9888" s="35">
        <v>0.71971885382642087</v>
      </c>
      <c r="M9888" s="33"/>
      <c r="N9888" s="33">
        <v>177.19</v>
      </c>
      <c r="O9888" s="33">
        <v>95.85</v>
      </c>
      <c r="P9888" s="33">
        <v>6.6</v>
      </c>
      <c r="Q9888" s="33">
        <v>12.7</v>
      </c>
      <c r="R9888" s="33">
        <v>8.52</v>
      </c>
      <c r="S9888" s="33"/>
      <c r="T9888" s="33"/>
      <c r="U9888" s="33"/>
      <c r="V9888" s="33"/>
      <c r="W9888" s="33"/>
      <c r="Y9888" s="33"/>
      <c r="Z9888" s="33"/>
      <c r="AA9888" s="33"/>
      <c r="AB9888" s="33"/>
      <c r="AC9888" s="33"/>
      <c r="AD9888" s="33"/>
      <c r="AE9888" s="33"/>
      <c r="AF9888" s="33">
        <v>0</v>
      </c>
      <c r="AG9888" s="33"/>
      <c r="AH9888" s="33"/>
      <c r="AI9888" s="33">
        <v>3.51</v>
      </c>
      <c r="AJ9888" s="33" t="s">
        <v>413</v>
      </c>
      <c r="AK9888" s="36">
        <v>23.29</v>
      </c>
      <c r="AL9888" s="36">
        <v>113.82</v>
      </c>
      <c r="AM9888" s="33">
        <v>250</v>
      </c>
      <c r="AN9888" s="37"/>
      <c r="AO9888" s="33">
        <v>1</v>
      </c>
      <c r="AP9888" s="33"/>
      <c r="AQ9888">
        <v>40149</v>
      </c>
      <c r="AR9888" s="33" t="s">
        <v>3507</v>
      </c>
    </row>
    <row r="9889" spans="1:44" x14ac:dyDescent="0.25">
      <c r="A9889" s="33">
        <v>11783</v>
      </c>
      <c r="B9889" s="33" t="s">
        <v>889</v>
      </c>
      <c r="C9889" s="33">
        <v>180</v>
      </c>
      <c r="D9889" s="33"/>
      <c r="E9889" s="33"/>
      <c r="F9889" s="33" t="s">
        <v>859</v>
      </c>
      <c r="G9889" s="34"/>
      <c r="H9889" s="33">
        <v>30</v>
      </c>
      <c r="I9889" s="33">
        <v>11.62</v>
      </c>
      <c r="J9889" s="33">
        <v>12.44</v>
      </c>
      <c r="K9889" s="37">
        <v>2493</v>
      </c>
      <c r="L9889" s="35"/>
      <c r="M9889" s="33"/>
      <c r="N9889" s="33">
        <v>234.75</v>
      </c>
      <c r="O9889" s="33">
        <v>139.01</v>
      </c>
      <c r="P9889" s="33"/>
      <c r="Q9889" s="33">
        <v>21.199999999999996</v>
      </c>
      <c r="R9889" s="33">
        <v>12.81</v>
      </c>
      <c r="S9889" s="33"/>
      <c r="T9889" s="33"/>
      <c r="U9889" s="33"/>
      <c r="V9889" s="33"/>
      <c r="W9889" s="33"/>
      <c r="Y9889" s="33"/>
      <c r="Z9889" s="33"/>
      <c r="AA9889" s="33"/>
      <c r="AB9889" s="33"/>
      <c r="AC9889" s="33"/>
      <c r="AD9889" s="33"/>
      <c r="AE9889" s="33"/>
      <c r="AF9889" s="33">
        <v>0</v>
      </c>
      <c r="AG9889" s="33"/>
      <c r="AH9889" s="33"/>
      <c r="AI9889" s="33">
        <v>7.44</v>
      </c>
      <c r="AJ9889" s="33" t="s">
        <v>413</v>
      </c>
      <c r="AK9889" s="36">
        <v>23.29</v>
      </c>
      <c r="AL9889" s="36">
        <v>113.82</v>
      </c>
      <c r="AM9889" s="33">
        <v>250</v>
      </c>
      <c r="AN9889" s="37"/>
      <c r="AO9889" s="33">
        <v>1</v>
      </c>
      <c r="AP9889" s="33"/>
      <c r="AQ9889">
        <v>40149</v>
      </c>
      <c r="AR9889" s="33" t="s">
        <v>3507</v>
      </c>
    </row>
    <row r="9890" spans="1:44" x14ac:dyDescent="0.25">
      <c r="A9890" s="33">
        <v>11784</v>
      </c>
      <c r="B9890" s="33" t="s">
        <v>167</v>
      </c>
      <c r="C9890" s="33">
        <v>180</v>
      </c>
      <c r="D9890" s="1" t="s">
        <v>148</v>
      </c>
      <c r="E9890" s="33"/>
      <c r="F9890" s="33" t="s">
        <v>859</v>
      </c>
      <c r="G9890" s="34"/>
      <c r="H9890" s="33">
        <v>11</v>
      </c>
      <c r="I9890" s="33">
        <v>4.22</v>
      </c>
      <c r="J9890" s="33">
        <v>7.1</v>
      </c>
      <c r="K9890" s="37">
        <v>4545</v>
      </c>
      <c r="L9890" s="35"/>
      <c r="M9890" s="33"/>
      <c r="N9890" s="33">
        <v>40.24</v>
      </c>
      <c r="O9890" s="33"/>
      <c r="P9890" s="33"/>
      <c r="Q9890" s="33"/>
      <c r="R9890" s="33"/>
      <c r="S9890" s="33"/>
      <c r="T9890" s="33"/>
      <c r="U9890" s="33"/>
      <c r="V9890" s="33"/>
      <c r="W9890" s="33"/>
      <c r="Y9890" s="33"/>
      <c r="Z9890" s="33"/>
      <c r="AA9890" s="33"/>
      <c r="AB9890" s="33"/>
      <c r="AC9890" s="33"/>
      <c r="AD9890" s="33"/>
      <c r="AE9890" s="33"/>
      <c r="AF9890" s="33"/>
      <c r="AG9890" s="33"/>
      <c r="AH9890" s="33"/>
      <c r="AI9890" s="33"/>
      <c r="AJ9890" s="33" t="s">
        <v>413</v>
      </c>
      <c r="AK9890" s="36">
        <v>31.1</v>
      </c>
      <c r="AL9890" s="36">
        <v>116.18</v>
      </c>
      <c r="AM9890" s="33">
        <v>1000</v>
      </c>
      <c r="AN9890" s="37"/>
      <c r="AP9890" s="33"/>
      <c r="AQ9890">
        <v>80415</v>
      </c>
      <c r="AR9890" s="33" t="s">
        <v>3508</v>
      </c>
    </row>
    <row r="9891" spans="1:44" x14ac:dyDescent="0.25">
      <c r="A9891" s="33">
        <v>11785</v>
      </c>
      <c r="B9891" s="33" t="s">
        <v>167</v>
      </c>
      <c r="C9891" s="33">
        <v>180</v>
      </c>
      <c r="D9891" s="1" t="s">
        <v>148</v>
      </c>
      <c r="E9891" s="33"/>
      <c r="F9891" s="33" t="s">
        <v>859</v>
      </c>
      <c r="G9891" s="34"/>
      <c r="H9891" s="33">
        <v>22</v>
      </c>
      <c r="I9891" s="33">
        <v>10.27</v>
      </c>
      <c r="J9891" s="33">
        <v>13.88</v>
      </c>
      <c r="K9891" s="37">
        <v>2325</v>
      </c>
      <c r="L9891" s="35"/>
      <c r="M9891" s="33"/>
      <c r="N9891" s="33">
        <v>180.74</v>
      </c>
      <c r="O9891" s="33"/>
      <c r="P9891" s="33"/>
      <c r="Q9891" s="33"/>
      <c r="R9891" s="33"/>
      <c r="S9891" s="33"/>
      <c r="T9891" s="33"/>
      <c r="U9891" s="33"/>
      <c r="V9891" s="33"/>
      <c r="W9891" s="33"/>
      <c r="Y9891" s="33"/>
      <c r="Z9891" s="33"/>
      <c r="AA9891" s="33"/>
      <c r="AB9891" s="33"/>
      <c r="AC9891" s="33"/>
      <c r="AD9891" s="33"/>
      <c r="AE9891" s="33"/>
      <c r="AF9891" s="33"/>
      <c r="AG9891" s="33"/>
      <c r="AH9891" s="33"/>
      <c r="AI9891" s="33"/>
      <c r="AJ9891" s="33" t="s">
        <v>413</v>
      </c>
      <c r="AK9891" s="36">
        <v>31.1</v>
      </c>
      <c r="AL9891" s="36">
        <v>116.18</v>
      </c>
      <c r="AM9891" s="33">
        <v>1050</v>
      </c>
      <c r="AN9891" s="37"/>
      <c r="AP9891" s="33"/>
      <c r="AQ9891">
        <v>80415</v>
      </c>
      <c r="AR9891" s="33" t="s">
        <v>3508</v>
      </c>
    </row>
    <row r="9892" spans="1:44" x14ac:dyDescent="0.25">
      <c r="A9892" s="33">
        <v>11786</v>
      </c>
      <c r="B9892" s="33" t="s">
        <v>1054</v>
      </c>
      <c r="C9892" s="33">
        <v>101</v>
      </c>
      <c r="D9892" s="33" t="s">
        <v>851</v>
      </c>
      <c r="E9892" s="33"/>
      <c r="F9892" s="33" t="s">
        <v>859</v>
      </c>
      <c r="G9892" s="34">
        <v>7</v>
      </c>
      <c r="H9892" s="33">
        <v>31</v>
      </c>
      <c r="I9892" s="33">
        <v>11.5</v>
      </c>
      <c r="J9892" s="33">
        <v>14.2</v>
      </c>
      <c r="K9892" s="37">
        <v>2340</v>
      </c>
      <c r="L9892" s="35">
        <v>1.5061159142961997</v>
      </c>
      <c r="M9892" s="33"/>
      <c r="N9892" s="33">
        <v>238.7</v>
      </c>
      <c r="O9892" s="33"/>
      <c r="P9892" s="33"/>
      <c r="Q9892" s="33"/>
      <c r="R9892" s="33"/>
      <c r="S9892" s="33"/>
      <c r="T9892" s="33"/>
      <c r="U9892" s="33"/>
      <c r="V9892" s="33"/>
      <c r="W9892" s="33"/>
      <c r="Y9892" s="33"/>
      <c r="Z9892" s="33"/>
      <c r="AA9892" s="33"/>
      <c r="AB9892" s="33"/>
      <c r="AC9892" s="33"/>
      <c r="AD9892" s="33"/>
      <c r="AE9892" s="33"/>
      <c r="AF9892" s="33"/>
      <c r="AG9892" s="33"/>
      <c r="AH9892" s="33"/>
      <c r="AI9892" s="33"/>
      <c r="AJ9892" s="33" t="s">
        <v>413</v>
      </c>
      <c r="AK9892" s="36">
        <v>31.1</v>
      </c>
      <c r="AL9892" s="36">
        <v>116.18</v>
      </c>
      <c r="AM9892" s="33">
        <v>1030</v>
      </c>
      <c r="AN9892" s="37"/>
      <c r="AP9892" s="33"/>
      <c r="AQ9892">
        <v>80415</v>
      </c>
      <c r="AR9892" s="33" t="s">
        <v>3508</v>
      </c>
    </row>
    <row r="9893" spans="1:44" x14ac:dyDescent="0.25">
      <c r="A9893" s="33">
        <v>11787</v>
      </c>
      <c r="B9893" s="33" t="s">
        <v>955</v>
      </c>
      <c r="C9893" s="33">
        <v>180</v>
      </c>
      <c r="D9893" s="1" t="s">
        <v>148</v>
      </c>
      <c r="E9893" s="33"/>
      <c r="F9893" s="33" t="s">
        <v>859</v>
      </c>
      <c r="G9893" s="34"/>
      <c r="H9893" s="33">
        <v>22</v>
      </c>
      <c r="I9893" s="33">
        <v>10.08</v>
      </c>
      <c r="J9893" s="33">
        <v>14.14</v>
      </c>
      <c r="K9893" s="37">
        <v>2310</v>
      </c>
      <c r="L9893" s="35"/>
      <c r="M9893" s="33"/>
      <c r="N9893" s="33">
        <v>188.78</v>
      </c>
      <c r="O9893" s="33"/>
      <c r="P9893" s="33"/>
      <c r="Q9893" s="33"/>
      <c r="R9893" s="33"/>
      <c r="S9893" s="33"/>
      <c r="T9893" s="33"/>
      <c r="U9893" s="33"/>
      <c r="V9893" s="33"/>
      <c r="W9893" s="33"/>
      <c r="Y9893" s="33"/>
      <c r="Z9893" s="33"/>
      <c r="AA9893" s="33"/>
      <c r="AB9893" s="33"/>
      <c r="AC9893" s="33"/>
      <c r="AD9893" s="33"/>
      <c r="AE9893" s="33"/>
      <c r="AF9893" s="33"/>
      <c r="AG9893" s="33"/>
      <c r="AH9893" s="33"/>
      <c r="AI9893" s="33"/>
      <c r="AJ9893" s="33" t="s">
        <v>413</v>
      </c>
      <c r="AK9893" s="36">
        <v>31.1</v>
      </c>
      <c r="AL9893" s="36">
        <v>116.18</v>
      </c>
      <c r="AM9893" s="33">
        <v>1050</v>
      </c>
      <c r="AN9893" s="37"/>
      <c r="AP9893" s="33"/>
      <c r="AQ9893">
        <v>80415</v>
      </c>
      <c r="AR9893" s="33" t="s">
        <v>3508</v>
      </c>
    </row>
    <row r="9894" spans="1:44" x14ac:dyDescent="0.25">
      <c r="A9894" s="33">
        <v>11788</v>
      </c>
      <c r="B9894" s="33" t="s">
        <v>955</v>
      </c>
      <c r="C9894" s="33">
        <v>180</v>
      </c>
      <c r="D9894" s="1" t="s">
        <v>148</v>
      </c>
      <c r="E9894" s="33"/>
      <c r="F9894" s="33" t="s">
        <v>859</v>
      </c>
      <c r="G9894" s="34"/>
      <c r="H9894" s="33">
        <v>22</v>
      </c>
      <c r="I9894" s="33">
        <v>11.29</v>
      </c>
      <c r="J9894" s="33">
        <v>15.73</v>
      </c>
      <c r="K9894" s="37">
        <v>2160</v>
      </c>
      <c r="L9894" s="35"/>
      <c r="M9894" s="33"/>
      <c r="N9894" s="33">
        <v>289.67</v>
      </c>
      <c r="O9894" s="33"/>
      <c r="P9894" s="33"/>
      <c r="Q9894" s="33"/>
      <c r="R9894" s="33"/>
      <c r="S9894" s="33"/>
      <c r="T9894" s="33"/>
      <c r="U9894" s="33"/>
      <c r="V9894" s="33"/>
      <c r="W9894" s="33"/>
      <c r="Y9894" s="33"/>
      <c r="Z9894" s="33"/>
      <c r="AA9894" s="33"/>
      <c r="AB9894" s="33"/>
      <c r="AC9894" s="33"/>
      <c r="AD9894" s="33"/>
      <c r="AE9894" s="33"/>
      <c r="AF9894" s="33"/>
      <c r="AG9894" s="33"/>
      <c r="AH9894" s="33"/>
      <c r="AI9894" s="33"/>
      <c r="AJ9894" s="33" t="s">
        <v>413</v>
      </c>
      <c r="AK9894" s="36">
        <v>31.1</v>
      </c>
      <c r="AL9894" s="36">
        <v>116.18</v>
      </c>
      <c r="AM9894" s="33">
        <v>1050</v>
      </c>
      <c r="AN9894" s="37"/>
      <c r="AP9894" s="33"/>
      <c r="AQ9894">
        <v>80415</v>
      </c>
      <c r="AR9894" s="33" t="s">
        <v>3508</v>
      </c>
    </row>
    <row r="9895" spans="1:44" x14ac:dyDescent="0.25">
      <c r="A9895" s="33">
        <v>11789</v>
      </c>
      <c r="B9895" s="33" t="s">
        <v>955</v>
      </c>
      <c r="C9895" s="33">
        <v>180</v>
      </c>
      <c r="D9895" s="1" t="s">
        <v>148</v>
      </c>
      <c r="E9895" s="33"/>
      <c r="F9895" s="33" t="s">
        <v>859</v>
      </c>
      <c r="G9895" s="34"/>
      <c r="H9895" s="33">
        <v>11</v>
      </c>
      <c r="I9895" s="33">
        <v>5.15</v>
      </c>
      <c r="J9895" s="33">
        <v>6.94</v>
      </c>
      <c r="K9895" s="37">
        <v>4890</v>
      </c>
      <c r="L9895" s="35"/>
      <c r="M9895" s="33"/>
      <c r="N9895" s="33">
        <v>68.98</v>
      </c>
      <c r="O9895" s="33"/>
      <c r="P9895" s="33"/>
      <c r="Q9895" s="33"/>
      <c r="R9895" s="33"/>
      <c r="S9895" s="33"/>
      <c r="T9895" s="33"/>
      <c r="U9895" s="33"/>
      <c r="V9895" s="33"/>
      <c r="W9895" s="33"/>
      <c r="Y9895" s="33"/>
      <c r="Z9895" s="33"/>
      <c r="AA9895" s="33"/>
      <c r="AB9895" s="33"/>
      <c r="AC9895" s="33"/>
      <c r="AD9895" s="33"/>
      <c r="AE9895" s="33"/>
      <c r="AF9895" s="33"/>
      <c r="AG9895" s="33"/>
      <c r="AH9895" s="33"/>
      <c r="AI9895" s="33"/>
      <c r="AJ9895" s="33" t="s">
        <v>413</v>
      </c>
      <c r="AK9895" s="36">
        <v>31.1</v>
      </c>
      <c r="AL9895" s="36">
        <v>116.18</v>
      </c>
      <c r="AM9895" s="33">
        <v>1050</v>
      </c>
      <c r="AN9895" s="37"/>
      <c r="AP9895" s="33"/>
      <c r="AQ9895">
        <v>80415</v>
      </c>
      <c r="AR9895" s="33" t="s">
        <v>3508</v>
      </c>
    </row>
    <row r="9896" spans="1:44" x14ac:dyDescent="0.25">
      <c r="A9896" s="33">
        <v>11790</v>
      </c>
      <c r="B9896" s="33" t="s">
        <v>990</v>
      </c>
      <c r="C9896" s="33">
        <v>180</v>
      </c>
      <c r="D9896" s="33" t="s">
        <v>851</v>
      </c>
      <c r="E9896" s="33"/>
      <c r="F9896" s="33" t="s">
        <v>860</v>
      </c>
      <c r="G9896" s="34">
        <v>6</v>
      </c>
      <c r="H9896" s="33">
        <v>24</v>
      </c>
      <c r="I9896" s="33">
        <v>11.01</v>
      </c>
      <c r="J9896" s="33">
        <v>10.7</v>
      </c>
      <c r="K9896" s="37">
        <v>1545</v>
      </c>
      <c r="L9896" s="35">
        <v>0.60542268825083823</v>
      </c>
      <c r="M9896" s="33"/>
      <c r="N9896" s="33">
        <v>91.299000000000007</v>
      </c>
      <c r="O9896" s="33">
        <v>42.58</v>
      </c>
      <c r="P9896" s="33">
        <v>8.0329999999999995</v>
      </c>
      <c r="Q9896" s="33">
        <v>5.4039999999999999</v>
      </c>
      <c r="R9896" s="33">
        <v>2.7360000000000002</v>
      </c>
      <c r="S9896" s="33"/>
      <c r="T9896" s="33"/>
      <c r="U9896" s="33"/>
      <c r="V9896" s="33"/>
      <c r="W9896" s="33"/>
      <c r="Y9896" s="33"/>
      <c r="Z9896" s="33"/>
      <c r="AA9896" s="33"/>
      <c r="AB9896" s="33"/>
      <c r="AC9896" s="33"/>
      <c r="AD9896" s="33"/>
      <c r="AE9896" s="33"/>
      <c r="AF9896" s="33"/>
      <c r="AG9896" s="33">
        <v>1.6579999999999999</v>
      </c>
      <c r="AH9896" s="33"/>
      <c r="AI9896" s="33"/>
      <c r="AJ9896" s="33" t="s">
        <v>413</v>
      </c>
      <c r="AK9896" s="36">
        <v>25.18</v>
      </c>
      <c r="AL9896" s="36">
        <v>115.45</v>
      </c>
      <c r="AM9896" s="33">
        <v>360</v>
      </c>
      <c r="AN9896" s="37"/>
      <c r="AP9896" s="33"/>
      <c r="AQ9896">
        <v>40118</v>
      </c>
      <c r="AR9896" s="33" t="s">
        <v>3509</v>
      </c>
    </row>
    <row r="9897" spans="1:44" x14ac:dyDescent="0.25">
      <c r="A9897" s="33">
        <v>11791</v>
      </c>
      <c r="B9897" s="33" t="s">
        <v>990</v>
      </c>
      <c r="C9897" s="33">
        <v>180</v>
      </c>
      <c r="D9897" s="33" t="s">
        <v>851</v>
      </c>
      <c r="E9897" s="33"/>
      <c r="F9897" s="33" t="s">
        <v>860</v>
      </c>
      <c r="G9897" s="34">
        <v>7</v>
      </c>
      <c r="H9897" s="33">
        <v>28</v>
      </c>
      <c r="I9897" s="33">
        <v>10.18</v>
      </c>
      <c r="J9897" s="33">
        <v>9.9</v>
      </c>
      <c r="K9897" s="37">
        <v>2010</v>
      </c>
      <c r="L9897" s="35">
        <v>0.73291782175408893</v>
      </c>
      <c r="M9897" s="33"/>
      <c r="N9897" s="33">
        <v>97.147999999999996</v>
      </c>
      <c r="O9897" s="33">
        <v>44.439</v>
      </c>
      <c r="P9897" s="33">
        <v>8.2620000000000005</v>
      </c>
      <c r="Q9897" s="33">
        <v>5.2690000000000001</v>
      </c>
      <c r="R9897" s="33">
        <v>2.7410000000000001</v>
      </c>
      <c r="S9897" s="33"/>
      <c r="T9897" s="33"/>
      <c r="U9897" s="33"/>
      <c r="V9897" s="33"/>
      <c r="W9897" s="33"/>
      <c r="Y9897" s="33"/>
      <c r="Z9897" s="33"/>
      <c r="AA9897" s="33"/>
      <c r="AB9897" s="33"/>
      <c r="AC9897" s="33"/>
      <c r="AD9897" s="33"/>
      <c r="AE9897" s="33"/>
      <c r="AF9897" s="33"/>
      <c r="AG9897" s="33">
        <v>1.784</v>
      </c>
      <c r="AH9897" s="33"/>
      <c r="AI9897" s="33"/>
      <c r="AJ9897" s="33" t="s">
        <v>413</v>
      </c>
      <c r="AK9897" s="36">
        <v>25.18</v>
      </c>
      <c r="AL9897" s="36">
        <v>115.45</v>
      </c>
      <c r="AM9897" s="33">
        <v>360</v>
      </c>
      <c r="AN9897" s="37"/>
      <c r="AP9897" s="33"/>
      <c r="AQ9897">
        <v>40118</v>
      </c>
      <c r="AR9897" s="33" t="s">
        <v>3509</v>
      </c>
    </row>
    <row r="9898" spans="1:44" x14ac:dyDescent="0.25">
      <c r="A9898" s="33">
        <v>11792</v>
      </c>
      <c r="B9898" s="33" t="s">
        <v>956</v>
      </c>
      <c r="C9898" s="33">
        <v>180</v>
      </c>
      <c r="D9898" s="33"/>
      <c r="E9898" s="33"/>
      <c r="F9898" s="33" t="s">
        <v>864</v>
      </c>
      <c r="G9898" s="34"/>
      <c r="H9898" s="33" t="s">
        <v>878</v>
      </c>
      <c r="I9898" s="33"/>
      <c r="J9898" s="33">
        <v>29.98</v>
      </c>
      <c r="K9898" s="37">
        <v>352</v>
      </c>
      <c r="L9898" s="35"/>
      <c r="M9898" s="33"/>
      <c r="N9898" s="33">
        <v>256.48</v>
      </c>
      <c r="O9898" s="33">
        <v>121.02800000000001</v>
      </c>
      <c r="P9898" s="33"/>
      <c r="Q9898" s="33">
        <v>40.341999999999999</v>
      </c>
      <c r="R9898" s="33">
        <v>3.3620000000000001</v>
      </c>
      <c r="S9898" s="33"/>
      <c r="T9898" s="33"/>
      <c r="U9898" s="33"/>
      <c r="V9898" s="33"/>
      <c r="W9898" s="33"/>
      <c r="Y9898" s="33">
        <v>2.13</v>
      </c>
      <c r="Z9898" s="33">
        <v>1.45</v>
      </c>
      <c r="AA9898" s="33">
        <v>2.13</v>
      </c>
      <c r="AB9898" s="33">
        <v>0.19</v>
      </c>
      <c r="AC9898" s="33">
        <v>0.49</v>
      </c>
      <c r="AD9898" s="33"/>
      <c r="AE9898" s="33"/>
      <c r="AF9898" s="33"/>
      <c r="AG9898" s="33"/>
      <c r="AH9898" s="33"/>
      <c r="AI9898" s="33"/>
      <c r="AJ9898" s="33" t="s">
        <v>413</v>
      </c>
      <c r="AK9898" s="36">
        <v>42.28</v>
      </c>
      <c r="AL9898" s="36">
        <v>128</v>
      </c>
      <c r="AM9898" s="33">
        <v>800</v>
      </c>
      <c r="AN9898" s="37"/>
      <c r="AP9898" s="33"/>
      <c r="AQ9898">
        <v>80414</v>
      </c>
      <c r="AR9898" s="33" t="s">
        <v>1915</v>
      </c>
    </row>
    <row r="9899" spans="1:44" x14ac:dyDescent="0.25">
      <c r="A9899" s="33">
        <v>11793</v>
      </c>
      <c r="B9899" s="33" t="s">
        <v>957</v>
      </c>
      <c r="C9899" s="33">
        <v>105</v>
      </c>
      <c r="D9899" s="1" t="s">
        <v>853</v>
      </c>
      <c r="E9899" s="33"/>
      <c r="F9899" s="33" t="s">
        <v>864</v>
      </c>
      <c r="G9899" s="34"/>
      <c r="H9899" s="33" t="s">
        <v>878</v>
      </c>
      <c r="I9899" s="33"/>
      <c r="J9899" s="33">
        <v>42.34</v>
      </c>
      <c r="K9899" s="37">
        <v>358</v>
      </c>
      <c r="L9899" s="35"/>
      <c r="M9899" s="33"/>
      <c r="N9899" s="33">
        <v>607.64</v>
      </c>
      <c r="O9899" s="33">
        <v>240.10900000000001</v>
      </c>
      <c r="P9899" s="33"/>
      <c r="Q9899" s="33">
        <v>49.227000000000004</v>
      </c>
      <c r="R9899" s="33">
        <v>7.3979999999999997</v>
      </c>
      <c r="S9899" s="33"/>
      <c r="T9899" s="33"/>
      <c r="U9899" s="33"/>
      <c r="V9899" s="33"/>
      <c r="W9899" s="33"/>
      <c r="Y9899" s="33">
        <v>0.54</v>
      </c>
      <c r="Z9899" s="33">
        <v>0.37</v>
      </c>
      <c r="AA9899" s="33">
        <v>0.54</v>
      </c>
      <c r="AB9899" s="33">
        <v>0.05</v>
      </c>
      <c r="AC9899" s="33">
        <v>0.13</v>
      </c>
      <c r="AD9899" s="33"/>
      <c r="AE9899" s="33"/>
      <c r="AF9899" s="33"/>
      <c r="AG9899" s="33"/>
      <c r="AH9899" s="33"/>
      <c r="AI9899" s="33"/>
      <c r="AJ9899" s="33" t="s">
        <v>413</v>
      </c>
      <c r="AK9899" s="36">
        <v>42.28</v>
      </c>
      <c r="AL9899" s="36">
        <v>128</v>
      </c>
      <c r="AM9899" s="33">
        <v>800</v>
      </c>
      <c r="AN9899" s="37"/>
      <c r="AP9899" s="33"/>
      <c r="AQ9899">
        <v>80414</v>
      </c>
      <c r="AR9899" s="33" t="s">
        <v>1915</v>
      </c>
    </row>
    <row r="9900" spans="1:44" x14ac:dyDescent="0.25">
      <c r="A9900" s="33">
        <v>11794</v>
      </c>
      <c r="B9900" s="33" t="s">
        <v>958</v>
      </c>
      <c r="C9900" s="33">
        <v>105</v>
      </c>
      <c r="D9900" s="1" t="s">
        <v>853</v>
      </c>
      <c r="E9900" s="33"/>
      <c r="F9900" s="33" t="s">
        <v>864</v>
      </c>
      <c r="G9900" s="34"/>
      <c r="H9900" s="33" t="s">
        <v>878</v>
      </c>
      <c r="I9900" s="33"/>
      <c r="J9900" s="33">
        <v>39.03</v>
      </c>
      <c r="K9900" s="37">
        <v>319</v>
      </c>
      <c r="L9900" s="35"/>
      <c r="M9900" s="33"/>
      <c r="N9900" s="33">
        <v>441.53</v>
      </c>
      <c r="O9900" s="33">
        <v>187.52799999999999</v>
      </c>
      <c r="P9900" s="33"/>
      <c r="Q9900" s="33">
        <v>36.796999999999997</v>
      </c>
      <c r="R9900" s="33">
        <v>4.38</v>
      </c>
      <c r="S9900" s="33"/>
      <c r="T9900" s="33"/>
      <c r="U9900" s="33"/>
      <c r="V9900" s="33"/>
      <c r="W9900" s="33"/>
      <c r="Y9900" s="33">
        <v>2.16</v>
      </c>
      <c r="Z9900" s="33">
        <v>1.47</v>
      </c>
      <c r="AA9900" s="33">
        <v>2.16</v>
      </c>
      <c r="AB9900" s="33">
        <v>2.59</v>
      </c>
      <c r="AC9900" s="33">
        <v>6.64</v>
      </c>
      <c r="AD9900" s="33"/>
      <c r="AE9900" s="33"/>
      <c r="AF9900" s="33"/>
      <c r="AG9900" s="33"/>
      <c r="AH9900" s="33"/>
      <c r="AI9900" s="33"/>
      <c r="AJ9900" s="33" t="s">
        <v>413</v>
      </c>
      <c r="AK9900" s="36">
        <v>42.28</v>
      </c>
      <c r="AL9900" s="36">
        <v>128</v>
      </c>
      <c r="AM9900" s="33">
        <v>800</v>
      </c>
      <c r="AN9900" s="37"/>
      <c r="AP9900" s="33"/>
      <c r="AQ9900">
        <v>80414</v>
      </c>
      <c r="AR9900" s="33" t="s">
        <v>1915</v>
      </c>
    </row>
    <row r="9901" spans="1:44" x14ac:dyDescent="0.25">
      <c r="A9901" s="33">
        <v>11795</v>
      </c>
      <c r="B9901" s="33" t="s">
        <v>959</v>
      </c>
      <c r="C9901" s="33">
        <v>105</v>
      </c>
      <c r="D9901" s="1" t="s">
        <v>853</v>
      </c>
      <c r="E9901" s="33"/>
      <c r="F9901" s="33" t="s">
        <v>864</v>
      </c>
      <c r="G9901" s="34"/>
      <c r="H9901" s="33" t="s">
        <v>878</v>
      </c>
      <c r="I9901" s="33"/>
      <c r="J9901" s="33">
        <v>32.81</v>
      </c>
      <c r="K9901" s="37">
        <v>313</v>
      </c>
      <c r="L9901" s="35"/>
      <c r="M9901" s="33"/>
      <c r="N9901" s="33">
        <v>278.41000000000003</v>
      </c>
      <c r="O9901" s="33">
        <v>125.482</v>
      </c>
      <c r="P9901" s="33"/>
      <c r="Q9901" s="33">
        <v>42.436</v>
      </c>
      <c r="R9901" s="33">
        <v>3.0569999999999999</v>
      </c>
      <c r="S9901" s="33"/>
      <c r="T9901" s="33"/>
      <c r="U9901" s="33"/>
      <c r="V9901" s="33"/>
      <c r="W9901" s="33"/>
      <c r="Y9901" s="33">
        <v>2.82</v>
      </c>
      <c r="Z9901" s="33">
        <v>1.9</v>
      </c>
      <c r="AA9901" s="33">
        <v>2.82</v>
      </c>
      <c r="AB9901" s="33">
        <v>0.24</v>
      </c>
      <c r="AC9901" s="33">
        <v>0.62</v>
      </c>
      <c r="AD9901" s="33"/>
      <c r="AE9901" s="33"/>
      <c r="AF9901" s="33"/>
      <c r="AG9901" s="33"/>
      <c r="AH9901" s="33"/>
      <c r="AI9901" s="33"/>
      <c r="AJ9901" s="33" t="s">
        <v>413</v>
      </c>
      <c r="AK9901" s="36">
        <v>42.28</v>
      </c>
      <c r="AL9901" s="36">
        <v>128</v>
      </c>
      <c r="AM9901" s="33">
        <v>800</v>
      </c>
      <c r="AN9901" s="37"/>
      <c r="AP9901" s="33"/>
      <c r="AQ9901">
        <v>80414</v>
      </c>
      <c r="AR9901" s="33" t="s">
        <v>1915</v>
      </c>
    </row>
    <row r="9902" spans="1:44" x14ac:dyDescent="0.25">
      <c r="A9902" s="33">
        <v>11796</v>
      </c>
      <c r="B9902" s="33" t="s">
        <v>1037</v>
      </c>
      <c r="C9902" s="33">
        <v>131</v>
      </c>
      <c r="D9902" s="33" t="s">
        <v>2</v>
      </c>
      <c r="E9902" s="33"/>
      <c r="F9902" s="33" t="s">
        <v>859</v>
      </c>
      <c r="G9902" s="34"/>
      <c r="H9902" s="33">
        <v>6</v>
      </c>
      <c r="I9902" s="33"/>
      <c r="J9902" s="33"/>
      <c r="K9902" s="37">
        <v>1667</v>
      </c>
      <c r="L9902" s="35"/>
      <c r="M9902" s="33"/>
      <c r="N9902" s="33"/>
      <c r="O9902" s="33">
        <v>94.712999999999994</v>
      </c>
      <c r="P9902" s="33">
        <v>14.637</v>
      </c>
      <c r="Q9902" s="33">
        <v>15.032</v>
      </c>
      <c r="R9902" s="33">
        <v>6.2469999999999999</v>
      </c>
      <c r="S9902" s="33"/>
      <c r="T9902" s="33"/>
      <c r="U9902" s="33"/>
      <c r="V9902" s="33"/>
      <c r="W9902" s="33"/>
      <c r="Y9902" s="33"/>
      <c r="Z9902" s="33"/>
      <c r="AA9902" s="33"/>
      <c r="AB9902" s="33"/>
      <c r="AC9902" s="33"/>
      <c r="AD9902" s="33"/>
      <c r="AE9902" s="33"/>
      <c r="AF9902" s="33"/>
      <c r="AG9902" s="33"/>
      <c r="AH9902" s="33"/>
      <c r="AI9902" s="33"/>
      <c r="AJ9902" s="33" t="s">
        <v>413</v>
      </c>
      <c r="AK9902" s="36">
        <v>35.549999999999997</v>
      </c>
      <c r="AL9902" s="36">
        <v>118.5</v>
      </c>
      <c r="AM9902" s="33">
        <v>110</v>
      </c>
      <c r="AN9902" s="37"/>
      <c r="AO9902" s="33">
        <v>1</v>
      </c>
      <c r="AP9902" s="33"/>
      <c r="AQ9902">
        <v>80424</v>
      </c>
      <c r="AR9902" s="33" t="s">
        <v>1916</v>
      </c>
    </row>
    <row r="9903" spans="1:44" x14ac:dyDescent="0.25">
      <c r="A9903" s="33">
        <v>11797</v>
      </c>
      <c r="B9903" s="33" t="s">
        <v>1037</v>
      </c>
      <c r="C9903" s="33">
        <v>131</v>
      </c>
      <c r="D9903" s="33" t="s">
        <v>2</v>
      </c>
      <c r="E9903" s="33"/>
      <c r="F9903" s="33" t="s">
        <v>859</v>
      </c>
      <c r="G9903" s="34"/>
      <c r="H9903" s="33">
        <v>6</v>
      </c>
      <c r="I9903" s="33"/>
      <c r="J9903" s="33"/>
      <c r="K9903" s="37">
        <v>1000</v>
      </c>
      <c r="L9903" s="35"/>
      <c r="M9903" s="33"/>
      <c r="N9903" s="33"/>
      <c r="O9903" s="33">
        <v>97.081000000000003</v>
      </c>
      <c r="P9903" s="33">
        <v>12.343</v>
      </c>
      <c r="Q9903" s="33">
        <v>19.971999999999998</v>
      </c>
      <c r="R9903" s="33">
        <v>5.3319999999999999</v>
      </c>
      <c r="S9903" s="33"/>
      <c r="T9903" s="33"/>
      <c r="U9903" s="33"/>
      <c r="V9903" s="33"/>
      <c r="W9903" s="33"/>
      <c r="Y9903" s="33"/>
      <c r="Z9903" s="33"/>
      <c r="AA9903" s="33"/>
      <c r="AB9903" s="33"/>
      <c r="AC9903" s="33"/>
      <c r="AD9903" s="33"/>
      <c r="AE9903" s="33"/>
      <c r="AF9903" s="33"/>
      <c r="AG9903" s="33"/>
      <c r="AH9903" s="33"/>
      <c r="AI9903" s="33"/>
      <c r="AJ9903" s="33" t="s">
        <v>413</v>
      </c>
      <c r="AK9903" s="36">
        <v>35.549999999999997</v>
      </c>
      <c r="AL9903" s="36">
        <v>118.5</v>
      </c>
      <c r="AM9903" s="33">
        <v>110</v>
      </c>
      <c r="AN9903" s="37"/>
      <c r="AO9903" s="33">
        <v>1</v>
      </c>
      <c r="AP9903" s="33"/>
      <c r="AQ9903">
        <v>80424</v>
      </c>
      <c r="AR9903" s="33" t="s">
        <v>1916</v>
      </c>
    </row>
    <row r="9904" spans="1:44" x14ac:dyDescent="0.25">
      <c r="A9904" s="33">
        <v>11798</v>
      </c>
      <c r="B9904" s="33" t="s">
        <v>1037</v>
      </c>
      <c r="C9904" s="33">
        <v>131</v>
      </c>
      <c r="D9904" s="33" t="s">
        <v>2</v>
      </c>
      <c r="E9904" s="33"/>
      <c r="F9904" s="33" t="s">
        <v>859</v>
      </c>
      <c r="G9904" s="34"/>
      <c r="H9904" s="33">
        <v>6</v>
      </c>
      <c r="I9904" s="33"/>
      <c r="J9904" s="33"/>
      <c r="K9904" s="37">
        <v>556</v>
      </c>
      <c r="L9904" s="35"/>
      <c r="M9904" s="33"/>
      <c r="N9904" s="33"/>
      <c r="O9904" s="33">
        <v>66.424000000000007</v>
      </c>
      <c r="P9904" s="33">
        <v>10.579000000000001</v>
      </c>
      <c r="Q9904" s="33">
        <v>15.333</v>
      </c>
      <c r="R9904" s="33">
        <v>3.3559999999999999</v>
      </c>
      <c r="S9904" s="33"/>
      <c r="T9904" s="33"/>
      <c r="U9904" s="33"/>
      <c r="V9904" s="33"/>
      <c r="W9904" s="33"/>
      <c r="Y9904" s="33"/>
      <c r="Z9904" s="33"/>
      <c r="AA9904" s="33"/>
      <c r="AB9904" s="33"/>
      <c r="AC9904" s="33"/>
      <c r="AD9904" s="33"/>
      <c r="AE9904" s="33"/>
      <c r="AF9904" s="33"/>
      <c r="AG9904" s="33"/>
      <c r="AH9904" s="33"/>
      <c r="AI9904" s="33"/>
      <c r="AJ9904" s="33" t="s">
        <v>413</v>
      </c>
      <c r="AK9904" s="36">
        <v>35.549999999999997</v>
      </c>
      <c r="AL9904" s="36">
        <v>118.5</v>
      </c>
      <c r="AM9904" s="33">
        <v>110</v>
      </c>
      <c r="AN9904" s="37"/>
      <c r="AO9904" s="33">
        <v>1</v>
      </c>
      <c r="AP9904" s="33"/>
      <c r="AQ9904">
        <v>80424</v>
      </c>
      <c r="AR9904" s="33" t="s">
        <v>1916</v>
      </c>
    </row>
    <row r="9905" spans="1:47" x14ac:dyDescent="0.25">
      <c r="A9905" s="33">
        <v>11799</v>
      </c>
      <c r="B9905" s="33" t="s">
        <v>1037</v>
      </c>
      <c r="C9905" s="33">
        <v>131</v>
      </c>
      <c r="D9905" s="33" t="s">
        <v>2</v>
      </c>
      <c r="E9905" s="33"/>
      <c r="F9905" s="33" t="s">
        <v>859</v>
      </c>
      <c r="G9905" s="34"/>
      <c r="H9905" s="33">
        <v>6</v>
      </c>
      <c r="I9905" s="33"/>
      <c r="J9905" s="33"/>
      <c r="K9905" s="37">
        <v>500</v>
      </c>
      <c r="L9905" s="35"/>
      <c r="M9905" s="33"/>
      <c r="N9905" s="33"/>
      <c r="O9905" s="33">
        <v>51.308999999999997</v>
      </c>
      <c r="P9905" s="33">
        <v>8.4909999999999997</v>
      </c>
      <c r="Q9905" s="33">
        <v>12.276</v>
      </c>
      <c r="R9905" s="33">
        <v>2.9470000000000001</v>
      </c>
      <c r="S9905" s="33"/>
      <c r="T9905" s="33"/>
      <c r="U9905" s="33"/>
      <c r="V9905" s="33"/>
      <c r="W9905" s="33"/>
      <c r="Y9905" s="33"/>
      <c r="Z9905" s="33"/>
      <c r="AA9905" s="33"/>
      <c r="AB9905" s="33"/>
      <c r="AC9905" s="33"/>
      <c r="AD9905" s="33"/>
      <c r="AE9905" s="33"/>
      <c r="AF9905" s="33"/>
      <c r="AG9905" s="33"/>
      <c r="AH9905" s="33"/>
      <c r="AI9905" s="33"/>
      <c r="AJ9905" s="33" t="s">
        <v>413</v>
      </c>
      <c r="AK9905" s="36">
        <v>35.549999999999997</v>
      </c>
      <c r="AL9905" s="36">
        <v>118.5</v>
      </c>
      <c r="AM9905" s="33">
        <v>110</v>
      </c>
      <c r="AN9905" s="37"/>
      <c r="AO9905" s="33">
        <v>1</v>
      </c>
      <c r="AP9905" s="33"/>
      <c r="AQ9905">
        <v>80424</v>
      </c>
      <c r="AR9905" s="33" t="s">
        <v>1916</v>
      </c>
    </row>
    <row r="9906" spans="1:47" x14ac:dyDescent="0.25">
      <c r="A9906" s="33">
        <v>11800</v>
      </c>
      <c r="B9906" s="33" t="s">
        <v>1037</v>
      </c>
      <c r="C9906" s="33">
        <v>131</v>
      </c>
      <c r="D9906" s="33" t="s">
        <v>2</v>
      </c>
      <c r="E9906" s="33"/>
      <c r="F9906" s="33" t="s">
        <v>859</v>
      </c>
      <c r="G9906" s="34"/>
      <c r="H9906" s="33">
        <v>6</v>
      </c>
      <c r="I9906" s="33"/>
      <c r="J9906" s="33"/>
      <c r="K9906" s="37">
        <v>444</v>
      </c>
      <c r="L9906" s="35"/>
      <c r="M9906" s="33"/>
      <c r="N9906" s="33"/>
      <c r="O9906" s="33">
        <v>61.554000000000002</v>
      </c>
      <c r="P9906" s="33">
        <v>9.5489999999999995</v>
      </c>
      <c r="Q9906" s="33">
        <v>15.326000000000001</v>
      </c>
      <c r="R9906" s="33">
        <v>4.2290000000000001</v>
      </c>
      <c r="S9906" s="33"/>
      <c r="T9906" s="33"/>
      <c r="U9906" s="33"/>
      <c r="V9906" s="33"/>
      <c r="W9906" s="33"/>
      <c r="Y9906" s="33"/>
      <c r="Z9906" s="33"/>
      <c r="AA9906" s="33"/>
      <c r="AB9906" s="33"/>
      <c r="AC9906" s="33"/>
      <c r="AD9906" s="33"/>
      <c r="AE9906" s="33"/>
      <c r="AF9906" s="33"/>
      <c r="AG9906" s="33"/>
      <c r="AH9906" s="33"/>
      <c r="AI9906" s="33"/>
      <c r="AJ9906" s="33" t="s">
        <v>413</v>
      </c>
      <c r="AK9906" s="36">
        <v>35.549999999999997</v>
      </c>
      <c r="AL9906" s="36">
        <v>118.5</v>
      </c>
      <c r="AM9906" s="33">
        <v>110</v>
      </c>
      <c r="AN9906" s="37"/>
      <c r="AO9906" s="33">
        <v>1</v>
      </c>
      <c r="AP9906" s="33"/>
      <c r="AQ9906">
        <v>80424</v>
      </c>
      <c r="AR9906" s="33" t="s">
        <v>1916</v>
      </c>
    </row>
    <row r="9907" spans="1:47" x14ac:dyDescent="0.25">
      <c r="A9907" s="33">
        <v>11801</v>
      </c>
      <c r="B9907" s="33" t="s">
        <v>1037</v>
      </c>
      <c r="C9907" s="33">
        <v>131</v>
      </c>
      <c r="D9907" s="33" t="s">
        <v>2</v>
      </c>
      <c r="E9907" s="33"/>
      <c r="F9907" s="33" t="s">
        <v>859</v>
      </c>
      <c r="G9907" s="34"/>
      <c r="H9907" s="33">
        <v>6</v>
      </c>
      <c r="I9907" s="33"/>
      <c r="J9907" s="33"/>
      <c r="K9907" s="37">
        <v>278</v>
      </c>
      <c r="L9907" s="35"/>
      <c r="M9907" s="33"/>
      <c r="N9907" s="33"/>
      <c r="O9907" s="33">
        <v>46.595999999999997</v>
      </c>
      <c r="P9907" s="33">
        <v>6.6909999999999998</v>
      </c>
      <c r="Q9907" s="33">
        <v>14.190999999999999</v>
      </c>
      <c r="R9907" s="33">
        <v>3.7770000000000001</v>
      </c>
      <c r="S9907" s="33"/>
      <c r="T9907" s="33"/>
      <c r="U9907" s="33"/>
      <c r="V9907" s="33"/>
      <c r="W9907" s="33"/>
      <c r="Y9907" s="33"/>
      <c r="Z9907" s="33"/>
      <c r="AA9907" s="33"/>
      <c r="AB9907" s="33"/>
      <c r="AC9907" s="33"/>
      <c r="AD9907" s="33"/>
      <c r="AE9907" s="33"/>
      <c r="AF9907" s="33"/>
      <c r="AG9907" s="33"/>
      <c r="AH9907" s="33"/>
      <c r="AI9907" s="33"/>
      <c r="AJ9907" s="33" t="s">
        <v>413</v>
      </c>
      <c r="AK9907" s="36">
        <v>35.549999999999997</v>
      </c>
      <c r="AL9907" s="36">
        <v>118.5</v>
      </c>
      <c r="AM9907" s="33">
        <v>110</v>
      </c>
      <c r="AN9907" s="37"/>
      <c r="AO9907" s="33">
        <v>1</v>
      </c>
      <c r="AP9907" s="33"/>
      <c r="AQ9907">
        <v>80424</v>
      </c>
      <c r="AR9907" s="33" t="s">
        <v>1916</v>
      </c>
    </row>
    <row r="9908" spans="1:47" x14ac:dyDescent="0.25">
      <c r="A9908" s="33">
        <v>11802</v>
      </c>
      <c r="B9908" s="33" t="s">
        <v>1019</v>
      </c>
      <c r="C9908" s="33">
        <v>121</v>
      </c>
      <c r="D9908" s="33" t="s">
        <v>1015</v>
      </c>
      <c r="E9908" s="33"/>
      <c r="F9908" s="33" t="s">
        <v>859</v>
      </c>
      <c r="G9908" s="34"/>
      <c r="H9908" s="33">
        <v>6</v>
      </c>
      <c r="I9908" s="33"/>
      <c r="J9908" s="33">
        <v>12.3</v>
      </c>
      <c r="K9908" s="37">
        <v>1745</v>
      </c>
      <c r="L9908" s="35"/>
      <c r="M9908" s="33"/>
      <c r="N9908" s="33"/>
      <c r="O9908" s="33">
        <v>62.277999999999999</v>
      </c>
      <c r="P9908" s="33">
        <v>8.48</v>
      </c>
      <c r="Q9908" s="33">
        <v>9.536999999999999</v>
      </c>
      <c r="R9908" s="33">
        <v>5.3250000000000002</v>
      </c>
      <c r="S9908" s="33"/>
      <c r="T9908" s="33"/>
      <c r="U9908" s="33"/>
      <c r="V9908" s="33"/>
      <c r="W9908" s="33"/>
      <c r="Y9908" s="33"/>
      <c r="Z9908" s="33"/>
      <c r="AA9908" s="33"/>
      <c r="AB9908" s="33"/>
      <c r="AC9908" s="33"/>
      <c r="AD9908" s="33"/>
      <c r="AE9908" s="33"/>
      <c r="AF9908" s="33"/>
      <c r="AG9908" s="33">
        <v>3.4319999999999999</v>
      </c>
      <c r="AH9908" s="33"/>
      <c r="AI9908" s="33"/>
      <c r="AJ9908" s="33" t="s">
        <v>413</v>
      </c>
      <c r="AK9908" s="36">
        <v>23.28</v>
      </c>
      <c r="AL9908" s="36">
        <v>113.45</v>
      </c>
      <c r="AM9908" s="33">
        <v>125</v>
      </c>
      <c r="AN9908" s="37"/>
      <c r="AP9908" s="33"/>
      <c r="AQ9908">
        <v>40149</v>
      </c>
      <c r="AR9908" s="33" t="s">
        <v>1917</v>
      </c>
    </row>
    <row r="9909" spans="1:47" x14ac:dyDescent="0.25">
      <c r="A9909" s="33">
        <v>11803</v>
      </c>
      <c r="B9909" s="33" t="s">
        <v>1111</v>
      </c>
      <c r="C9909" s="33">
        <v>180</v>
      </c>
      <c r="D9909" s="33"/>
      <c r="E9909" s="33"/>
      <c r="F9909" s="33" t="s">
        <v>859</v>
      </c>
      <c r="G9909" s="34"/>
      <c r="H9909" s="33">
        <v>13</v>
      </c>
      <c r="I9909" s="33">
        <v>9</v>
      </c>
      <c r="J9909" s="33">
        <v>10.4</v>
      </c>
      <c r="K9909" s="37">
        <v>1890</v>
      </c>
      <c r="L9909" s="35"/>
      <c r="M9909" s="33"/>
      <c r="N9909" s="33">
        <v>69.72</v>
      </c>
      <c r="O9909" s="33">
        <v>40.26</v>
      </c>
      <c r="P9909" s="33"/>
      <c r="Q9909" s="33">
        <v>12.739999999999998</v>
      </c>
      <c r="R9909" s="33">
        <v>16.14</v>
      </c>
      <c r="S9909" s="33"/>
      <c r="T9909" s="33"/>
      <c r="U9909" s="33"/>
      <c r="V9909" s="33"/>
      <c r="W9909" s="33"/>
      <c r="Y9909" s="33"/>
      <c r="Z9909" s="33"/>
      <c r="AA9909" s="33"/>
      <c r="AB9909" s="33"/>
      <c r="AC9909" s="33"/>
      <c r="AD9909" s="33"/>
      <c r="AE9909" s="33"/>
      <c r="AF9909" s="33"/>
      <c r="AG9909" s="33"/>
      <c r="AH9909" s="33"/>
      <c r="AI9909" s="33"/>
      <c r="AJ9909" s="33" t="s">
        <v>413</v>
      </c>
      <c r="AK9909" s="36">
        <v>29.62</v>
      </c>
      <c r="AL9909" s="36">
        <v>119.02</v>
      </c>
      <c r="AM9909" s="33">
        <v>250</v>
      </c>
      <c r="AN9909" s="37"/>
      <c r="AP9909" s="33"/>
      <c r="AQ9909">
        <v>80415</v>
      </c>
      <c r="AR9909" s="33" t="s">
        <v>1918</v>
      </c>
    </row>
    <row r="9910" spans="1:47" x14ac:dyDescent="0.25">
      <c r="A9910" s="33">
        <v>11804</v>
      </c>
      <c r="B9910" s="33" t="s">
        <v>1111</v>
      </c>
      <c r="C9910" s="33">
        <v>180</v>
      </c>
      <c r="D9910" s="33"/>
      <c r="E9910" s="33"/>
      <c r="F9910" s="33" t="s">
        <v>859</v>
      </c>
      <c r="G9910" s="34"/>
      <c r="H9910" s="33">
        <v>22</v>
      </c>
      <c r="I9910" s="33">
        <v>12.05</v>
      </c>
      <c r="J9910" s="33">
        <v>13.7</v>
      </c>
      <c r="K9910" s="37">
        <v>1440</v>
      </c>
      <c r="L9910" s="35"/>
      <c r="M9910" s="33"/>
      <c r="N9910" s="33">
        <v>120.82</v>
      </c>
      <c r="O9910" s="33">
        <v>87.58</v>
      </c>
      <c r="P9910" s="33"/>
      <c r="Q9910" s="33">
        <v>26.83</v>
      </c>
      <c r="R9910" s="33">
        <v>22.32</v>
      </c>
      <c r="S9910" s="33"/>
      <c r="T9910" s="33"/>
      <c r="U9910" s="33"/>
      <c r="V9910" s="33"/>
      <c r="W9910" s="33"/>
      <c r="Y9910" s="33"/>
      <c r="Z9910" s="33"/>
      <c r="AA9910" s="33"/>
      <c r="AB9910" s="33"/>
      <c r="AC9910" s="33"/>
      <c r="AD9910" s="33"/>
      <c r="AE9910" s="33"/>
      <c r="AF9910" s="33"/>
      <c r="AG9910" s="33"/>
      <c r="AH9910" s="33"/>
      <c r="AI9910" s="33"/>
      <c r="AJ9910" s="33" t="s">
        <v>413</v>
      </c>
      <c r="AK9910" s="36">
        <v>29.62</v>
      </c>
      <c r="AL9910" s="36">
        <v>119.02</v>
      </c>
      <c r="AM9910" s="33">
        <v>250</v>
      </c>
      <c r="AN9910" s="37"/>
      <c r="AP9910" s="33"/>
      <c r="AQ9910">
        <v>80415</v>
      </c>
      <c r="AR9910" s="33" t="s">
        <v>1918</v>
      </c>
    </row>
    <row r="9911" spans="1:47" x14ac:dyDescent="0.25">
      <c r="A9911" s="33">
        <v>11805</v>
      </c>
      <c r="B9911" s="33" t="s">
        <v>1111</v>
      </c>
      <c r="C9911" s="33">
        <v>180</v>
      </c>
      <c r="D9911" s="33"/>
      <c r="E9911" s="33"/>
      <c r="F9911" s="33" t="s">
        <v>859</v>
      </c>
      <c r="G9911" s="34"/>
      <c r="H9911" s="33">
        <v>35</v>
      </c>
      <c r="I9911" s="33">
        <v>15.2</v>
      </c>
      <c r="J9911" s="33">
        <v>17.100000000000001</v>
      </c>
      <c r="K9911" s="37">
        <v>1200</v>
      </c>
      <c r="L9911" s="35"/>
      <c r="M9911" s="33"/>
      <c r="N9911" s="33">
        <v>207.29</v>
      </c>
      <c r="O9911" s="33">
        <v>102.2</v>
      </c>
      <c r="P9911" s="33"/>
      <c r="Q9911" s="33">
        <v>35.72</v>
      </c>
      <c r="R9911" s="33">
        <v>18.600000000000001</v>
      </c>
      <c r="S9911" s="33"/>
      <c r="T9911" s="33"/>
      <c r="U9911" s="33"/>
      <c r="V9911" s="33"/>
      <c r="W9911" s="33"/>
      <c r="Y9911" s="33"/>
      <c r="Z9911" s="33"/>
      <c r="AA9911" s="33"/>
      <c r="AB9911" s="33"/>
      <c r="AC9911" s="33"/>
      <c r="AD9911" s="33"/>
      <c r="AE9911" s="33"/>
      <c r="AF9911" s="33"/>
      <c r="AG9911" s="33"/>
      <c r="AH9911" s="33"/>
      <c r="AI9911" s="33"/>
      <c r="AJ9911" s="33" t="s">
        <v>413</v>
      </c>
      <c r="AK9911" s="36">
        <v>29.62</v>
      </c>
      <c r="AL9911" s="36">
        <v>119.02</v>
      </c>
      <c r="AM9911" s="33">
        <v>250</v>
      </c>
      <c r="AN9911" s="37"/>
      <c r="AP9911" s="33"/>
      <c r="AQ9911">
        <v>80415</v>
      </c>
      <c r="AR9911" s="33" t="s">
        <v>1918</v>
      </c>
    </row>
    <row r="9912" spans="1:47" x14ac:dyDescent="0.25">
      <c r="A9912" s="33">
        <v>11806</v>
      </c>
      <c r="B9912" s="33" t="s">
        <v>1067</v>
      </c>
      <c r="C9912" s="33">
        <v>180</v>
      </c>
      <c r="D9912" s="33"/>
      <c r="E9912" s="33"/>
      <c r="F9912" s="33" t="s">
        <v>859</v>
      </c>
      <c r="G9912" s="34"/>
      <c r="H9912" s="33">
        <v>3.5</v>
      </c>
      <c r="I9912" s="33"/>
      <c r="J9912" s="33">
        <v>7.4</v>
      </c>
      <c r="K9912" s="37">
        <v>2232</v>
      </c>
      <c r="L9912" s="35"/>
      <c r="M9912" s="33"/>
      <c r="N9912" s="33"/>
      <c r="O9912" s="33">
        <v>31.35</v>
      </c>
      <c r="P9912" s="33">
        <v>3.452</v>
      </c>
      <c r="Q9912" s="33">
        <v>3.1309999999999998</v>
      </c>
      <c r="R9912" s="33">
        <v>2.7810000000000001</v>
      </c>
      <c r="S9912" s="33"/>
      <c r="T9912" s="33"/>
      <c r="U9912" s="33"/>
      <c r="V9912" s="33"/>
      <c r="W9912" s="33"/>
      <c r="Y9912" s="33"/>
      <c r="Z9912" s="33"/>
      <c r="AA9912" s="33"/>
      <c r="AB9912" s="33"/>
      <c r="AC9912" s="33"/>
      <c r="AD9912" s="33"/>
      <c r="AE9912" s="33"/>
      <c r="AF9912" s="33">
        <v>0</v>
      </c>
      <c r="AG9912" s="33"/>
      <c r="AH9912" s="33"/>
      <c r="AI9912" s="33">
        <v>6.7</v>
      </c>
      <c r="AJ9912" s="33" t="s">
        <v>413</v>
      </c>
      <c r="AK9912" s="36">
        <v>22.57</v>
      </c>
      <c r="AL9912" s="36">
        <v>112.56</v>
      </c>
      <c r="AM9912" s="33">
        <v>150</v>
      </c>
      <c r="AN9912" s="37"/>
      <c r="AP9912" s="33"/>
      <c r="AQ9912">
        <v>40149</v>
      </c>
      <c r="AR9912" s="33" t="s">
        <v>1919</v>
      </c>
      <c r="AU9912" s="3"/>
    </row>
    <row r="9913" spans="1:47" x14ac:dyDescent="0.25">
      <c r="A9913" s="33">
        <v>11807</v>
      </c>
      <c r="B9913" s="33" t="s">
        <v>1110</v>
      </c>
      <c r="C9913" s="33">
        <v>180</v>
      </c>
      <c r="D9913" s="33"/>
      <c r="E9913" s="33"/>
      <c r="F9913" s="33" t="s">
        <v>859</v>
      </c>
      <c r="G9913" s="34"/>
      <c r="H9913" s="33">
        <v>4.5</v>
      </c>
      <c r="I9913" s="33">
        <v>13.1</v>
      </c>
      <c r="J9913" s="33">
        <v>11.8</v>
      </c>
      <c r="K9913" s="37">
        <v>798</v>
      </c>
      <c r="L9913" s="35"/>
      <c r="M9913" s="33"/>
      <c r="N9913" s="33">
        <v>52.744999999999997</v>
      </c>
      <c r="O9913" s="33">
        <v>46.3</v>
      </c>
      <c r="P9913" s="33">
        <v>6.3</v>
      </c>
      <c r="Q9913" s="33">
        <v>2.8999999999999995</v>
      </c>
      <c r="R9913" s="33">
        <v>4.9000000000000004</v>
      </c>
      <c r="S9913" s="33"/>
      <c r="T9913" s="33"/>
      <c r="U9913" s="33"/>
      <c r="V9913" s="33"/>
      <c r="W9913" s="33"/>
      <c r="Y9913" s="33"/>
      <c r="Z9913" s="33"/>
      <c r="AA9913" s="33"/>
      <c r="AB9913" s="33"/>
      <c r="AC9913" s="33"/>
      <c r="AD9913" s="33"/>
      <c r="AE9913" s="33"/>
      <c r="AF9913" s="33"/>
      <c r="AG9913" s="33"/>
      <c r="AH9913" s="33"/>
      <c r="AI9913" s="33"/>
      <c r="AJ9913" s="33" t="s">
        <v>413</v>
      </c>
      <c r="AK9913" s="36">
        <v>25.22</v>
      </c>
      <c r="AL9913" s="36">
        <v>101.43</v>
      </c>
      <c r="AM9913" s="33">
        <v>2200</v>
      </c>
      <c r="AN9913" s="37"/>
      <c r="AP9913" s="33"/>
      <c r="AQ9913">
        <v>80102</v>
      </c>
      <c r="AR9913" s="33" t="s">
        <v>1920</v>
      </c>
    </row>
    <row r="9914" spans="1:47" x14ac:dyDescent="0.25">
      <c r="A9914" s="33">
        <v>11808</v>
      </c>
      <c r="B9914" s="33" t="s">
        <v>1061</v>
      </c>
      <c r="C9914" s="1">
        <v>180</v>
      </c>
      <c r="D9914" s="33" t="s">
        <v>851</v>
      </c>
      <c r="E9914" s="33"/>
      <c r="F9914" s="33" t="s">
        <v>859</v>
      </c>
      <c r="G9914" s="34">
        <v>8</v>
      </c>
      <c r="H9914" s="33">
        <v>33</v>
      </c>
      <c r="I9914" s="33">
        <v>6.8</v>
      </c>
      <c r="J9914" s="33">
        <v>10.6</v>
      </c>
      <c r="K9914" s="37">
        <v>1395</v>
      </c>
      <c r="L9914" s="35">
        <v>0.56536376684761347</v>
      </c>
      <c r="M9914" s="33"/>
      <c r="N9914" s="33">
        <v>41.856000000000002</v>
      </c>
      <c r="O9914" s="33">
        <v>39.58</v>
      </c>
      <c r="P9914" s="33"/>
      <c r="Q9914" s="33">
        <v>16.409999999999997</v>
      </c>
      <c r="R9914" s="33">
        <v>13.9</v>
      </c>
      <c r="S9914" s="33"/>
      <c r="T9914" s="33"/>
      <c r="U9914" s="33"/>
      <c r="V9914" s="33"/>
      <c r="W9914" s="33"/>
      <c r="Y9914" s="33">
        <v>1.7</v>
      </c>
      <c r="Z9914" s="33">
        <v>1.18</v>
      </c>
      <c r="AA9914" s="33">
        <v>1.7</v>
      </c>
      <c r="AB9914" s="33"/>
      <c r="AC9914" s="33">
        <v>1.34</v>
      </c>
      <c r="AD9914" s="33"/>
      <c r="AE9914" s="33"/>
      <c r="AF9914" s="33">
        <v>0</v>
      </c>
      <c r="AG9914" s="33"/>
      <c r="AH9914" s="33"/>
      <c r="AI9914" s="33">
        <v>3.71</v>
      </c>
      <c r="AJ9914" s="33" t="s">
        <v>413</v>
      </c>
      <c r="AK9914" s="36">
        <v>37.44</v>
      </c>
      <c r="AL9914" s="36">
        <v>121.71</v>
      </c>
      <c r="AM9914" s="33">
        <v>40</v>
      </c>
      <c r="AN9914" s="37"/>
      <c r="AO9914" s="33">
        <v>1</v>
      </c>
      <c r="AP9914" s="33"/>
      <c r="AQ9914">
        <v>80424</v>
      </c>
      <c r="AR9914" s="33" t="s">
        <v>1921</v>
      </c>
    </row>
    <row r="9915" spans="1:47" x14ac:dyDescent="0.25">
      <c r="A9915" s="33">
        <v>11809</v>
      </c>
      <c r="B9915" s="33" t="s">
        <v>1011</v>
      </c>
      <c r="C9915" s="33">
        <v>110</v>
      </c>
      <c r="D9915" s="33" t="s">
        <v>147</v>
      </c>
      <c r="E9915" s="33"/>
      <c r="F9915" s="33" t="s">
        <v>860</v>
      </c>
      <c r="G9915" s="34">
        <v>9</v>
      </c>
      <c r="H9915" s="33">
        <v>42</v>
      </c>
      <c r="I9915" s="33">
        <v>9</v>
      </c>
      <c r="J9915" s="33">
        <v>11.7</v>
      </c>
      <c r="K9915" s="37">
        <v>2125</v>
      </c>
      <c r="L9915" s="35">
        <v>1.0403578947368421</v>
      </c>
      <c r="M9915" s="33"/>
      <c r="N9915" s="33">
        <v>98.834000000000003</v>
      </c>
      <c r="O9915" s="33">
        <v>82.707999999999998</v>
      </c>
      <c r="P9915" s="33"/>
      <c r="Q9915" s="33">
        <v>18.228000000000002</v>
      </c>
      <c r="R9915" s="33">
        <v>4.0190000000000001</v>
      </c>
      <c r="S9915" s="33"/>
      <c r="T9915" s="33"/>
      <c r="U9915" s="33"/>
      <c r="V9915" s="33"/>
      <c r="W9915" s="33"/>
      <c r="Y9915" s="33"/>
      <c r="Z9915" s="33"/>
      <c r="AA9915" s="33"/>
      <c r="AB9915" s="33"/>
      <c r="AC9915" s="33"/>
      <c r="AD9915" s="33"/>
      <c r="AE9915" s="33"/>
      <c r="AF9915" s="33"/>
      <c r="AG9915" s="33"/>
      <c r="AH9915" s="33"/>
      <c r="AI9915" s="33"/>
      <c r="AJ9915" s="33" t="s">
        <v>413</v>
      </c>
      <c r="AK9915" s="36">
        <v>44.43</v>
      </c>
      <c r="AL9915" s="36">
        <v>130.88</v>
      </c>
      <c r="AM9915" s="33">
        <v>520</v>
      </c>
      <c r="AN9915" s="37"/>
      <c r="AP9915" s="33"/>
      <c r="AQ9915">
        <v>80426</v>
      </c>
      <c r="AR9915" s="33" t="s">
        <v>1922</v>
      </c>
    </row>
    <row r="9916" spans="1:47" x14ac:dyDescent="0.25">
      <c r="A9916" s="33">
        <v>11810</v>
      </c>
      <c r="B9916" s="33" t="s">
        <v>1011</v>
      </c>
      <c r="C9916" s="33">
        <v>110</v>
      </c>
      <c r="D9916" s="33" t="s">
        <v>147</v>
      </c>
      <c r="E9916" s="33"/>
      <c r="F9916" s="33" t="s">
        <v>860</v>
      </c>
      <c r="G9916" s="34">
        <v>8</v>
      </c>
      <c r="H9916" s="33">
        <v>49</v>
      </c>
      <c r="I9916" s="33">
        <v>13.9</v>
      </c>
      <c r="J9916" s="33">
        <v>14.7</v>
      </c>
      <c r="K9916" s="37">
        <v>2300</v>
      </c>
      <c r="L9916" s="35">
        <v>1.4369256198347109</v>
      </c>
      <c r="M9916" s="33"/>
      <c r="N9916" s="33">
        <v>260.80200000000002</v>
      </c>
      <c r="O9916" s="33">
        <v>164.4</v>
      </c>
      <c r="P9916" s="33"/>
      <c r="Q9916" s="33">
        <v>37.521999999999998</v>
      </c>
      <c r="R9916" s="33">
        <v>4.9290000000000003</v>
      </c>
      <c r="S9916" s="33"/>
      <c r="T9916" s="33"/>
      <c r="U9916" s="33"/>
      <c r="V9916" s="33"/>
      <c r="W9916" s="33"/>
      <c r="Y9916" s="33"/>
      <c r="Z9916" s="33"/>
      <c r="AA9916" s="33"/>
      <c r="AB9916" s="33"/>
      <c r="AC9916" s="33"/>
      <c r="AD9916" s="33"/>
      <c r="AE9916" s="33"/>
      <c r="AF9916" s="33"/>
      <c r="AG9916" s="33"/>
      <c r="AH9916" s="33"/>
      <c r="AI9916" s="33"/>
      <c r="AJ9916" s="33" t="s">
        <v>413</v>
      </c>
      <c r="AK9916" s="36">
        <v>44.43</v>
      </c>
      <c r="AL9916" s="36">
        <v>130.88</v>
      </c>
      <c r="AM9916" s="33">
        <v>540</v>
      </c>
      <c r="AN9916" s="37"/>
      <c r="AP9916" s="33"/>
      <c r="AQ9916">
        <v>80426</v>
      </c>
      <c r="AR9916" s="33" t="s">
        <v>1922</v>
      </c>
    </row>
    <row r="9917" spans="1:47" x14ac:dyDescent="0.25">
      <c r="A9917" s="33">
        <v>11811</v>
      </c>
      <c r="B9917" s="33" t="s">
        <v>1011</v>
      </c>
      <c r="C9917" s="33">
        <v>110</v>
      </c>
      <c r="D9917" s="33" t="s">
        <v>147</v>
      </c>
      <c r="E9917" s="33"/>
      <c r="F9917" s="33" t="s">
        <v>860</v>
      </c>
      <c r="G9917" s="34">
        <v>10</v>
      </c>
      <c r="H9917" s="33">
        <v>48</v>
      </c>
      <c r="I9917" s="33">
        <v>6.2</v>
      </c>
      <c r="J9917" s="33">
        <v>10.4</v>
      </c>
      <c r="K9917" s="37">
        <v>2700</v>
      </c>
      <c r="L9917" s="35">
        <v>1.1991754385964912</v>
      </c>
      <c r="M9917" s="33"/>
      <c r="N9917" s="33"/>
      <c r="O9917" s="33">
        <v>80.881</v>
      </c>
      <c r="P9917" s="33"/>
      <c r="Q9917" s="33">
        <v>16.919</v>
      </c>
      <c r="R9917" s="33">
        <v>4.4480000000000004</v>
      </c>
      <c r="S9917" s="33"/>
      <c r="T9917" s="33"/>
      <c r="U9917" s="33"/>
      <c r="V9917" s="33"/>
      <c r="W9917" s="33"/>
      <c r="Y9917" s="33"/>
      <c r="Z9917" s="33"/>
      <c r="AA9917" s="33"/>
      <c r="AB9917" s="33"/>
      <c r="AC9917" s="33"/>
      <c r="AD9917" s="33"/>
      <c r="AE9917" s="33"/>
      <c r="AF9917" s="33"/>
      <c r="AG9917" s="33"/>
      <c r="AH9917" s="33"/>
      <c r="AI9917" s="33"/>
      <c r="AJ9917" s="33" t="s">
        <v>413</v>
      </c>
      <c r="AK9917" s="36">
        <v>44.43</v>
      </c>
      <c r="AL9917" s="36">
        <v>130.88</v>
      </c>
      <c r="AM9917" s="33">
        <v>540</v>
      </c>
      <c r="AN9917" s="37"/>
      <c r="AP9917" s="33"/>
      <c r="AQ9917">
        <v>80426</v>
      </c>
      <c r="AR9917" s="33" t="s">
        <v>1922</v>
      </c>
    </row>
    <row r="9918" spans="1:47" x14ac:dyDescent="0.25">
      <c r="A9918" s="33">
        <v>11812</v>
      </c>
      <c r="B9918" s="33" t="s">
        <v>1011</v>
      </c>
      <c r="C9918" s="33">
        <v>110</v>
      </c>
      <c r="D9918" s="33" t="s">
        <v>147</v>
      </c>
      <c r="E9918" s="33"/>
      <c r="F9918" s="33" t="s">
        <v>860</v>
      </c>
      <c r="G9918" s="34">
        <v>8</v>
      </c>
      <c r="H9918" s="33">
        <v>73</v>
      </c>
      <c r="I9918" s="33">
        <v>15.9</v>
      </c>
      <c r="J9918" s="33">
        <v>21.9</v>
      </c>
      <c r="K9918" s="37">
        <v>675</v>
      </c>
      <c r="L9918" s="35">
        <v>0.87532432432432439</v>
      </c>
      <c r="M9918" s="33"/>
      <c r="N9918" s="33">
        <v>194.322</v>
      </c>
      <c r="O9918" s="33">
        <v>118.488</v>
      </c>
      <c r="P9918" s="33"/>
      <c r="Q9918" s="33">
        <v>27.634999999999998</v>
      </c>
      <c r="R9918" s="33">
        <v>1.6930000000000001</v>
      </c>
      <c r="S9918" s="33"/>
      <c r="T9918" s="33"/>
      <c r="U9918" s="33"/>
      <c r="V9918" s="33"/>
      <c r="W9918" s="33"/>
      <c r="Y9918" s="33"/>
      <c r="Z9918" s="33"/>
      <c r="AA9918" s="33"/>
      <c r="AB9918" s="33"/>
      <c r="AC9918" s="33"/>
      <c r="AD9918" s="33"/>
      <c r="AE9918" s="33"/>
      <c r="AF9918" s="33"/>
      <c r="AG9918" s="33"/>
      <c r="AH9918" s="33"/>
      <c r="AI9918" s="33"/>
      <c r="AJ9918" s="33" t="s">
        <v>413</v>
      </c>
      <c r="AK9918" s="36">
        <v>44.43</v>
      </c>
      <c r="AL9918" s="36">
        <v>130.88</v>
      </c>
      <c r="AM9918" s="33">
        <v>690</v>
      </c>
      <c r="AN9918" s="37"/>
      <c r="AP9918" s="33"/>
      <c r="AQ9918">
        <v>80426</v>
      </c>
      <c r="AR9918" s="33" t="s">
        <v>1922</v>
      </c>
    </row>
    <row r="9919" spans="1:47" x14ac:dyDescent="0.25">
      <c r="A9919" s="33">
        <v>11813</v>
      </c>
      <c r="B9919" s="33" t="s">
        <v>1036</v>
      </c>
      <c r="C9919" s="33">
        <v>101</v>
      </c>
      <c r="D9919" s="33" t="s">
        <v>851</v>
      </c>
      <c r="E9919" s="33"/>
      <c r="F9919" s="33" t="s">
        <v>859</v>
      </c>
      <c r="G9919" s="34"/>
      <c r="H9919" s="33">
        <v>9</v>
      </c>
      <c r="I9919" s="33">
        <v>12.2</v>
      </c>
      <c r="J9919" s="33">
        <v>6.5</v>
      </c>
      <c r="K9919" s="37">
        <v>1800</v>
      </c>
      <c r="L9919" s="2">
        <f>N9919/((1668.67)*(1-EXP(-(0.022864)*I9919))^(1.61028))</f>
        <v>0.21247118481751773</v>
      </c>
      <c r="M9919" s="33"/>
      <c r="N9919" s="33">
        <v>36.435000000000002</v>
      </c>
      <c r="O9919" s="33">
        <v>27.198</v>
      </c>
      <c r="P9919" s="33"/>
      <c r="Q9919" s="33">
        <v>2.8979999999999997</v>
      </c>
      <c r="R9919" s="33">
        <v>2.1779999999999999</v>
      </c>
      <c r="S9919" s="33"/>
      <c r="T9919" s="33"/>
      <c r="U9919" s="33"/>
      <c r="V9919" s="33"/>
      <c r="W9919" s="33"/>
      <c r="Y9919" s="33"/>
      <c r="Z9919" s="33"/>
      <c r="AA9919" s="33"/>
      <c r="AB9919" s="33"/>
      <c r="AC9919" s="33"/>
      <c r="AD9919" s="33"/>
      <c r="AE9919" s="33"/>
      <c r="AF9919" s="33"/>
      <c r="AG9919" s="33"/>
      <c r="AH9919" s="33"/>
      <c r="AI9919" s="33"/>
      <c r="AJ9919" s="33" t="s">
        <v>413</v>
      </c>
      <c r="AK9919" s="36">
        <v>35.840000000000003</v>
      </c>
      <c r="AL9919" s="36">
        <v>119.96</v>
      </c>
      <c r="AM9919" s="33">
        <v>30</v>
      </c>
      <c r="AN9919" s="37"/>
      <c r="AO9919" s="33">
        <v>1</v>
      </c>
      <c r="AP9919" s="33"/>
      <c r="AQ9919">
        <v>80424</v>
      </c>
      <c r="AR9919" s="33" t="s">
        <v>1923</v>
      </c>
    </row>
    <row r="9920" spans="1:47" x14ac:dyDescent="0.25">
      <c r="A9920" s="33">
        <v>11814</v>
      </c>
      <c r="B9920" s="33" t="s">
        <v>167</v>
      </c>
      <c r="C9920" s="33">
        <v>180</v>
      </c>
      <c r="D9920" s="1" t="s">
        <v>148</v>
      </c>
      <c r="E9920" s="33"/>
      <c r="F9920" s="33" t="s">
        <v>859</v>
      </c>
      <c r="G9920" s="34"/>
      <c r="H9920" s="33">
        <v>11</v>
      </c>
      <c r="I9920" s="33"/>
      <c r="J9920" s="33"/>
      <c r="K9920" s="37">
        <v>3550</v>
      </c>
      <c r="L9920" s="35"/>
      <c r="M9920" s="33"/>
      <c r="N9920" s="33"/>
      <c r="O9920" s="33">
        <v>40.98</v>
      </c>
      <c r="P9920" s="33">
        <v>8.3800000000000008</v>
      </c>
      <c r="Q9920" s="33">
        <v>5.45</v>
      </c>
      <c r="R9920" s="33">
        <v>6.8</v>
      </c>
      <c r="S9920" s="33"/>
      <c r="T9920" s="33"/>
      <c r="U9920" s="33"/>
      <c r="V9920" s="33"/>
      <c r="W9920" s="33"/>
      <c r="Y9920" s="33">
        <v>0</v>
      </c>
      <c r="Z9920" s="33">
        <v>0</v>
      </c>
      <c r="AA9920" s="33">
        <v>0</v>
      </c>
      <c r="AB9920" s="33">
        <v>0.51</v>
      </c>
      <c r="AC9920" s="33">
        <v>0.7</v>
      </c>
      <c r="AD9920" s="33"/>
      <c r="AE9920" s="33"/>
      <c r="AF9920" s="33"/>
      <c r="AG9920" s="33">
        <v>4.54</v>
      </c>
      <c r="AH9920" s="33"/>
      <c r="AI9920" s="33"/>
      <c r="AJ9920" s="33" t="s">
        <v>413</v>
      </c>
      <c r="AK9920" s="36">
        <v>24.43</v>
      </c>
      <c r="AL9920" s="36">
        <v>108.69</v>
      </c>
      <c r="AM9920" s="33">
        <v>256</v>
      </c>
      <c r="AN9920" s="37"/>
      <c r="AP9920" s="33"/>
      <c r="AQ9920">
        <v>40118</v>
      </c>
      <c r="AR9920" s="33" t="s">
        <v>3510</v>
      </c>
    </row>
    <row r="9921" spans="1:44" x14ac:dyDescent="0.25">
      <c r="A9921" s="33">
        <v>11815</v>
      </c>
      <c r="B9921" s="33" t="s">
        <v>1002</v>
      </c>
      <c r="C9921" s="33">
        <v>180</v>
      </c>
      <c r="D9921" s="33"/>
      <c r="E9921" s="33"/>
      <c r="F9921" s="33" t="s">
        <v>859</v>
      </c>
      <c r="G9921" s="34"/>
      <c r="H9921" s="33">
        <v>6</v>
      </c>
      <c r="I9921" s="33"/>
      <c r="J9921" s="33"/>
      <c r="K9921" s="37">
        <v>5100</v>
      </c>
      <c r="L9921" s="35"/>
      <c r="M9921" s="33"/>
      <c r="N9921" s="33"/>
      <c r="O9921" s="33">
        <v>23.34</v>
      </c>
      <c r="P9921" s="33">
        <v>3.34</v>
      </c>
      <c r="Q9921" s="33">
        <v>5.4099999999999993</v>
      </c>
      <c r="R9921" s="33">
        <v>6.21</v>
      </c>
      <c r="S9921" s="33"/>
      <c r="T9921" s="33"/>
      <c r="U9921" s="33"/>
      <c r="V9921" s="33"/>
      <c r="W9921" s="33"/>
      <c r="Y9921" s="33"/>
      <c r="Z9921" s="33"/>
      <c r="AA9921" s="33"/>
      <c r="AB9921" s="33"/>
      <c r="AC9921" s="33"/>
      <c r="AD9921" s="33"/>
      <c r="AE9921" s="33"/>
      <c r="AF9921" s="33"/>
      <c r="AG9921" s="33"/>
      <c r="AH9921" s="33"/>
      <c r="AI9921" s="33"/>
      <c r="AJ9921" s="33" t="s">
        <v>413</v>
      </c>
      <c r="AK9921" s="36">
        <v>27.35</v>
      </c>
      <c r="AL9921" s="36">
        <v>113.08</v>
      </c>
      <c r="AM9921" s="33">
        <v>227</v>
      </c>
      <c r="AN9921" s="37"/>
      <c r="AP9921" s="33"/>
      <c r="AQ9921">
        <v>80415</v>
      </c>
      <c r="AR9921" s="33" t="s">
        <v>3511</v>
      </c>
    </row>
    <row r="9922" spans="1:44" x14ac:dyDescent="0.25">
      <c r="A9922" s="33">
        <v>11816</v>
      </c>
      <c r="B9922" s="33" t="s">
        <v>1002</v>
      </c>
      <c r="C9922" s="33">
        <v>180</v>
      </c>
      <c r="D9922" s="33"/>
      <c r="E9922" s="33"/>
      <c r="F9922" s="33" t="s">
        <v>859</v>
      </c>
      <c r="G9922" s="34"/>
      <c r="H9922" s="33">
        <v>7</v>
      </c>
      <c r="I9922" s="33"/>
      <c r="J9922" s="33"/>
      <c r="K9922" s="37">
        <v>5100</v>
      </c>
      <c r="L9922" s="35"/>
      <c r="M9922" s="33"/>
      <c r="N9922" s="33"/>
      <c r="O9922" s="33">
        <v>33.770000000000003</v>
      </c>
      <c r="P9922" s="33">
        <v>4.84</v>
      </c>
      <c r="Q9922" s="33">
        <v>7.8999999999999986</v>
      </c>
      <c r="R9922" s="33">
        <v>8.4600000000000009</v>
      </c>
      <c r="S9922" s="33"/>
      <c r="T9922" s="33"/>
      <c r="U9922" s="33"/>
      <c r="V9922" s="33"/>
      <c r="W9922" s="33"/>
      <c r="Y9922" s="33"/>
      <c r="Z9922" s="33"/>
      <c r="AA9922" s="33"/>
      <c r="AB9922" s="33"/>
      <c r="AC9922" s="33"/>
      <c r="AD9922" s="33"/>
      <c r="AE9922" s="33"/>
      <c r="AF9922" s="33"/>
      <c r="AG9922" s="33"/>
      <c r="AH9922" s="33"/>
      <c r="AI9922" s="33"/>
      <c r="AJ9922" s="33" t="s">
        <v>413</v>
      </c>
      <c r="AK9922" s="36">
        <v>27.35</v>
      </c>
      <c r="AL9922" s="36">
        <v>113.08</v>
      </c>
      <c r="AM9922" s="33">
        <v>227</v>
      </c>
      <c r="AN9922" s="37"/>
      <c r="AP9922" s="33"/>
      <c r="AQ9922">
        <v>80415</v>
      </c>
      <c r="AR9922" s="33" t="s">
        <v>3511</v>
      </c>
    </row>
    <row r="9923" spans="1:44" x14ac:dyDescent="0.25">
      <c r="A9923" s="33">
        <v>11817</v>
      </c>
      <c r="B9923" s="33" t="s">
        <v>1002</v>
      </c>
      <c r="C9923" s="33">
        <v>180</v>
      </c>
      <c r="D9923" s="33"/>
      <c r="E9923" s="33"/>
      <c r="F9923" s="33" t="s">
        <v>859</v>
      </c>
      <c r="G9923" s="34"/>
      <c r="H9923" s="33">
        <v>7</v>
      </c>
      <c r="I9923" s="33"/>
      <c r="J9923" s="33"/>
      <c r="K9923" s="37">
        <v>5100</v>
      </c>
      <c r="L9923" s="35"/>
      <c r="M9923" s="33"/>
      <c r="N9923" s="33"/>
      <c r="O9923" s="33">
        <v>28.4</v>
      </c>
      <c r="P9923" s="33">
        <v>4.0599999999999996</v>
      </c>
      <c r="Q9923" s="33">
        <v>7.1499999999999995</v>
      </c>
      <c r="R9923" s="33">
        <v>7.64</v>
      </c>
      <c r="S9923" s="33"/>
      <c r="T9923" s="33"/>
      <c r="U9923" s="33"/>
      <c r="V9923" s="33"/>
      <c r="W9923" s="33"/>
      <c r="Y9923" s="33"/>
      <c r="Z9923" s="33"/>
      <c r="AA9923" s="33"/>
      <c r="AB9923" s="33"/>
      <c r="AC9923" s="33"/>
      <c r="AD9923" s="33"/>
      <c r="AE9923" s="33"/>
      <c r="AF9923" s="33"/>
      <c r="AG9923" s="33"/>
      <c r="AH9923" s="33"/>
      <c r="AI9923" s="33"/>
      <c r="AJ9923" s="33" t="s">
        <v>413</v>
      </c>
      <c r="AK9923" s="36">
        <v>27.35</v>
      </c>
      <c r="AL9923" s="36">
        <v>113.08</v>
      </c>
      <c r="AM9923" s="33">
        <v>227</v>
      </c>
      <c r="AN9923" s="37"/>
      <c r="AP9923" s="33"/>
      <c r="AQ9923">
        <v>80415</v>
      </c>
      <c r="AR9923" s="33" t="s">
        <v>3511</v>
      </c>
    </row>
    <row r="9924" spans="1:44" x14ac:dyDescent="0.25">
      <c r="A9924" s="33">
        <v>11818</v>
      </c>
      <c r="B9924" s="33" t="s">
        <v>1002</v>
      </c>
      <c r="C9924" s="33">
        <v>180</v>
      </c>
      <c r="D9924" s="33"/>
      <c r="E9924" s="33"/>
      <c r="F9924" s="33" t="s">
        <v>859</v>
      </c>
      <c r="G9924" s="34"/>
      <c r="H9924" s="33">
        <v>9</v>
      </c>
      <c r="I9924" s="33"/>
      <c r="J9924" s="33"/>
      <c r="K9924" s="37">
        <v>5100</v>
      </c>
      <c r="L9924" s="35"/>
      <c r="M9924" s="33"/>
      <c r="N9924" s="33"/>
      <c r="O9924" s="33">
        <v>16.84</v>
      </c>
      <c r="P9924" s="33">
        <v>2.41</v>
      </c>
      <c r="Q9924" s="33">
        <v>3.7499999999999991</v>
      </c>
      <c r="R9924" s="33">
        <v>5.62</v>
      </c>
      <c r="S9924" s="33"/>
      <c r="T9924" s="33"/>
      <c r="U9924" s="33"/>
      <c r="V9924" s="33"/>
      <c r="W9924" s="33"/>
      <c r="Y9924" s="33"/>
      <c r="Z9924" s="33"/>
      <c r="AA9924" s="33"/>
      <c r="AB9924" s="33"/>
      <c r="AC9924" s="33"/>
      <c r="AD9924" s="33"/>
      <c r="AE9924" s="33"/>
      <c r="AF9924" s="33"/>
      <c r="AG9924" s="33"/>
      <c r="AH9924" s="33"/>
      <c r="AI9924" s="33"/>
      <c r="AJ9924" s="33" t="s">
        <v>413</v>
      </c>
      <c r="AK9924" s="36">
        <v>27.35</v>
      </c>
      <c r="AL9924" s="36">
        <v>113.08</v>
      </c>
      <c r="AM9924" s="33">
        <v>227</v>
      </c>
      <c r="AN9924" s="37"/>
      <c r="AP9924" s="33"/>
      <c r="AQ9924">
        <v>80415</v>
      </c>
      <c r="AR9924" s="33" t="s">
        <v>3511</v>
      </c>
    </row>
    <row r="9925" spans="1:44" x14ac:dyDescent="0.25">
      <c r="A9925" s="33">
        <v>11819</v>
      </c>
      <c r="B9925" s="33" t="s">
        <v>1002</v>
      </c>
      <c r="C9925" s="33">
        <v>180</v>
      </c>
      <c r="D9925" s="33"/>
      <c r="E9925" s="33"/>
      <c r="F9925" s="33" t="s">
        <v>859</v>
      </c>
      <c r="G9925" s="34"/>
      <c r="H9925" s="33">
        <v>9</v>
      </c>
      <c r="I9925" s="33"/>
      <c r="J9925" s="33"/>
      <c r="K9925" s="37">
        <v>5100</v>
      </c>
      <c r="L9925" s="35"/>
      <c r="M9925" s="33"/>
      <c r="N9925" s="33"/>
      <c r="O9925" s="33">
        <v>26.13</v>
      </c>
      <c r="P9925" s="33">
        <v>3.74</v>
      </c>
      <c r="Q9925" s="33">
        <v>6.0699999999999994</v>
      </c>
      <c r="R9925" s="33">
        <v>6.97</v>
      </c>
      <c r="S9925" s="33"/>
      <c r="T9925" s="33"/>
      <c r="U9925" s="33"/>
      <c r="V9925" s="33"/>
      <c r="W9925" s="33"/>
      <c r="Y9925" s="33"/>
      <c r="Z9925" s="33"/>
      <c r="AA9925" s="33"/>
      <c r="AB9925" s="33"/>
      <c r="AC9925" s="33"/>
      <c r="AD9925" s="33"/>
      <c r="AE9925" s="33"/>
      <c r="AF9925" s="33"/>
      <c r="AG9925" s="33"/>
      <c r="AH9925" s="33"/>
      <c r="AI9925" s="33"/>
      <c r="AJ9925" s="33" t="s">
        <v>413</v>
      </c>
      <c r="AK9925" s="36">
        <v>27.35</v>
      </c>
      <c r="AL9925" s="36">
        <v>113.08</v>
      </c>
      <c r="AM9925" s="33">
        <v>227</v>
      </c>
      <c r="AN9925" s="37"/>
      <c r="AP9925" s="33"/>
      <c r="AQ9925">
        <v>80415</v>
      </c>
      <c r="AR9925" s="33" t="s">
        <v>3511</v>
      </c>
    </row>
    <row r="9926" spans="1:44" x14ac:dyDescent="0.25">
      <c r="A9926" s="33">
        <v>11820</v>
      </c>
      <c r="B9926" s="33" t="s">
        <v>1002</v>
      </c>
      <c r="C9926" s="33">
        <v>180</v>
      </c>
      <c r="D9926" s="33"/>
      <c r="E9926" s="33"/>
      <c r="F9926" s="33" t="s">
        <v>859</v>
      </c>
      <c r="G9926" s="34"/>
      <c r="H9926" s="33">
        <v>12</v>
      </c>
      <c r="I9926" s="33"/>
      <c r="J9926" s="33"/>
      <c r="K9926" s="37">
        <v>2680</v>
      </c>
      <c r="L9926" s="35"/>
      <c r="M9926" s="33"/>
      <c r="N9926" s="33"/>
      <c r="O9926" s="33">
        <v>41.77</v>
      </c>
      <c r="P9926" s="33">
        <v>5.97</v>
      </c>
      <c r="Q9926" s="33">
        <v>9.4200000000000017</v>
      </c>
      <c r="R9926" s="33">
        <v>10.34</v>
      </c>
      <c r="S9926" s="33"/>
      <c r="T9926" s="33"/>
      <c r="U9926" s="33"/>
      <c r="V9926" s="33"/>
      <c r="W9926" s="33"/>
      <c r="Y9926" s="33"/>
      <c r="Z9926" s="33"/>
      <c r="AA9926" s="33"/>
      <c r="AB9926" s="33"/>
      <c r="AC9926" s="33"/>
      <c r="AD9926" s="33"/>
      <c r="AE9926" s="33"/>
      <c r="AF9926" s="33"/>
      <c r="AG9926" s="33"/>
      <c r="AH9926" s="33"/>
      <c r="AI9926" s="33"/>
      <c r="AJ9926" s="33" t="s">
        <v>413</v>
      </c>
      <c r="AK9926" s="36">
        <v>27.35</v>
      </c>
      <c r="AL9926" s="36">
        <v>113.08</v>
      </c>
      <c r="AM9926" s="33">
        <v>227</v>
      </c>
      <c r="AN9926" s="37"/>
      <c r="AP9926" s="33"/>
      <c r="AQ9926">
        <v>80415</v>
      </c>
      <c r="AR9926" s="33" t="s">
        <v>3511</v>
      </c>
    </row>
    <row r="9927" spans="1:44" x14ac:dyDescent="0.25">
      <c r="A9927" s="33">
        <v>11821</v>
      </c>
      <c r="B9927" s="33" t="s">
        <v>1002</v>
      </c>
      <c r="C9927" s="33">
        <v>180</v>
      </c>
      <c r="D9927" s="33"/>
      <c r="E9927" s="33"/>
      <c r="F9927" s="33" t="s">
        <v>859</v>
      </c>
      <c r="G9927" s="34"/>
      <c r="H9927" s="33">
        <v>13</v>
      </c>
      <c r="I9927" s="33"/>
      <c r="J9927" s="33"/>
      <c r="K9927" s="37">
        <v>2740</v>
      </c>
      <c r="L9927" s="35"/>
      <c r="M9927" s="33"/>
      <c r="N9927" s="33"/>
      <c r="O9927" s="33">
        <v>45.1</v>
      </c>
      <c r="P9927" s="33">
        <v>6.45</v>
      </c>
      <c r="Q9927" s="33">
        <v>10.29</v>
      </c>
      <c r="R9927" s="33">
        <v>11.39</v>
      </c>
      <c r="S9927" s="33"/>
      <c r="T9927" s="33"/>
      <c r="U9927" s="33"/>
      <c r="V9927" s="33"/>
      <c r="W9927" s="33"/>
      <c r="Y9927" s="33"/>
      <c r="Z9927" s="33"/>
      <c r="AA9927" s="33"/>
      <c r="AB9927" s="33"/>
      <c r="AC9927" s="33"/>
      <c r="AD9927" s="33"/>
      <c r="AE9927" s="33"/>
      <c r="AF9927" s="33"/>
      <c r="AG9927" s="33"/>
      <c r="AH9927" s="33"/>
      <c r="AI9927" s="33"/>
      <c r="AJ9927" s="33" t="s">
        <v>413</v>
      </c>
      <c r="AK9927" s="36">
        <v>27.35</v>
      </c>
      <c r="AL9927" s="36">
        <v>113.08</v>
      </c>
      <c r="AM9927" s="33">
        <v>227</v>
      </c>
      <c r="AN9927" s="37"/>
      <c r="AP9927" s="33"/>
      <c r="AQ9927">
        <v>80415</v>
      </c>
      <c r="AR9927" s="33" t="s">
        <v>3511</v>
      </c>
    </row>
    <row r="9928" spans="1:44" x14ac:dyDescent="0.25">
      <c r="A9928" s="33">
        <v>11822</v>
      </c>
      <c r="B9928" s="33" t="s">
        <v>1002</v>
      </c>
      <c r="C9928" s="33">
        <v>180</v>
      </c>
      <c r="D9928" s="33"/>
      <c r="E9928" s="33"/>
      <c r="F9928" s="33" t="s">
        <v>859</v>
      </c>
      <c r="G9928" s="34"/>
      <c r="H9928" s="33">
        <v>13</v>
      </c>
      <c r="I9928" s="33"/>
      <c r="J9928" s="33"/>
      <c r="K9928" s="37">
        <v>3117</v>
      </c>
      <c r="L9928" s="35"/>
      <c r="M9928" s="33"/>
      <c r="N9928" s="33"/>
      <c r="O9928" s="33">
        <v>53.3</v>
      </c>
      <c r="P9928" s="33">
        <v>7.62</v>
      </c>
      <c r="Q9928" s="33">
        <v>12.33</v>
      </c>
      <c r="R9928" s="33">
        <v>13.69</v>
      </c>
      <c r="S9928" s="33"/>
      <c r="T9928" s="33"/>
      <c r="U9928" s="33"/>
      <c r="V9928" s="33"/>
      <c r="W9928" s="33"/>
      <c r="Y9928" s="33"/>
      <c r="Z9928" s="33"/>
      <c r="AA9928" s="33"/>
      <c r="AB9928" s="33"/>
      <c r="AC9928" s="33"/>
      <c r="AD9928" s="33"/>
      <c r="AE9928" s="33"/>
      <c r="AF9928" s="33"/>
      <c r="AG9928" s="33"/>
      <c r="AH9928" s="33"/>
      <c r="AI9928" s="33"/>
      <c r="AJ9928" s="33" t="s">
        <v>413</v>
      </c>
      <c r="AK9928" s="36">
        <v>27.35</v>
      </c>
      <c r="AL9928" s="36">
        <v>113.08</v>
      </c>
      <c r="AM9928" s="33">
        <v>227</v>
      </c>
      <c r="AN9928" s="37"/>
      <c r="AP9928" s="33"/>
      <c r="AQ9928">
        <v>80415</v>
      </c>
      <c r="AR9928" s="33" t="s">
        <v>3511</v>
      </c>
    </row>
    <row r="9929" spans="1:44" x14ac:dyDescent="0.25">
      <c r="A9929" s="33">
        <v>11823</v>
      </c>
      <c r="B9929" s="33" t="s">
        <v>1002</v>
      </c>
      <c r="C9929" s="33">
        <v>180</v>
      </c>
      <c r="D9929" s="33"/>
      <c r="E9929" s="33"/>
      <c r="F9929" s="33" t="s">
        <v>859</v>
      </c>
      <c r="G9929" s="34"/>
      <c r="H9929" s="33">
        <v>15</v>
      </c>
      <c r="I9929" s="33"/>
      <c r="J9929" s="33"/>
      <c r="K9929" s="37">
        <v>2260</v>
      </c>
      <c r="L9929" s="35"/>
      <c r="M9929" s="33"/>
      <c r="N9929" s="33"/>
      <c r="O9929" s="33">
        <v>44.49</v>
      </c>
      <c r="P9929" s="33">
        <v>6.36</v>
      </c>
      <c r="Q9929" s="33">
        <v>10.549999999999999</v>
      </c>
      <c r="R9929" s="33">
        <v>11.97</v>
      </c>
      <c r="S9929" s="33"/>
      <c r="T9929" s="33"/>
      <c r="U9929" s="33"/>
      <c r="V9929" s="33"/>
      <c r="W9929" s="33"/>
      <c r="Y9929" s="33"/>
      <c r="Z9929" s="33"/>
      <c r="AA9929" s="33"/>
      <c r="AB9929" s="33"/>
      <c r="AC9929" s="33"/>
      <c r="AD9929" s="33"/>
      <c r="AE9929" s="33"/>
      <c r="AF9929" s="33"/>
      <c r="AG9929" s="33"/>
      <c r="AH9929" s="33"/>
      <c r="AI9929" s="33"/>
      <c r="AJ9929" s="33" t="s">
        <v>413</v>
      </c>
      <c r="AK9929" s="36">
        <v>27.35</v>
      </c>
      <c r="AL9929" s="36">
        <v>113.08</v>
      </c>
      <c r="AM9929" s="33">
        <v>227</v>
      </c>
      <c r="AN9929" s="37"/>
      <c r="AP9929" s="33"/>
      <c r="AQ9929">
        <v>80415</v>
      </c>
      <c r="AR9929" s="33" t="s">
        <v>3511</v>
      </c>
    </row>
    <row r="9930" spans="1:44" x14ac:dyDescent="0.25">
      <c r="A9930" s="33">
        <v>11824</v>
      </c>
      <c r="B9930" s="33" t="s">
        <v>1002</v>
      </c>
      <c r="C9930" s="33">
        <v>180</v>
      </c>
      <c r="D9930" s="33"/>
      <c r="E9930" s="33"/>
      <c r="F9930" s="33" t="s">
        <v>859</v>
      </c>
      <c r="G9930" s="34"/>
      <c r="H9930" s="33">
        <v>15</v>
      </c>
      <c r="I9930" s="33"/>
      <c r="J9930" s="33"/>
      <c r="K9930" s="37">
        <v>1632</v>
      </c>
      <c r="L9930" s="35"/>
      <c r="M9930" s="33"/>
      <c r="N9930" s="33"/>
      <c r="O9930" s="33">
        <v>29.45</v>
      </c>
      <c r="P9930" s="33">
        <v>4.21</v>
      </c>
      <c r="Q9930" s="33">
        <v>7.8499999999999979</v>
      </c>
      <c r="R9930" s="33">
        <v>8.89</v>
      </c>
      <c r="S9930" s="33"/>
      <c r="T9930" s="33"/>
      <c r="U9930" s="33"/>
      <c r="V9930" s="33"/>
      <c r="W9930" s="33"/>
      <c r="Y9930" s="33"/>
      <c r="Z9930" s="33"/>
      <c r="AA9930" s="33"/>
      <c r="AB9930" s="33"/>
      <c r="AC9930" s="33"/>
      <c r="AD9930" s="33"/>
      <c r="AE9930" s="33"/>
      <c r="AF9930" s="33"/>
      <c r="AG9930" s="33"/>
      <c r="AH9930" s="33"/>
      <c r="AI9930" s="33"/>
      <c r="AJ9930" s="33" t="s">
        <v>413</v>
      </c>
      <c r="AK9930" s="36">
        <v>27.35</v>
      </c>
      <c r="AL9930" s="36">
        <v>113.08</v>
      </c>
      <c r="AM9930" s="33">
        <v>227</v>
      </c>
      <c r="AN9930" s="37"/>
      <c r="AP9930" s="33"/>
      <c r="AQ9930">
        <v>80415</v>
      </c>
      <c r="AR9930" s="33" t="s">
        <v>3511</v>
      </c>
    </row>
    <row r="9931" spans="1:44" x14ac:dyDescent="0.25">
      <c r="A9931" s="33">
        <v>11825</v>
      </c>
      <c r="B9931" s="33" t="s">
        <v>1002</v>
      </c>
      <c r="C9931" s="33">
        <v>180</v>
      </c>
      <c r="D9931" s="33"/>
      <c r="E9931" s="33"/>
      <c r="F9931" s="33" t="s">
        <v>859</v>
      </c>
      <c r="G9931" s="34"/>
      <c r="H9931" s="33">
        <v>15</v>
      </c>
      <c r="I9931" s="33"/>
      <c r="J9931" s="33"/>
      <c r="K9931" s="37">
        <v>1654</v>
      </c>
      <c r="L9931" s="35"/>
      <c r="M9931" s="33"/>
      <c r="N9931" s="33"/>
      <c r="O9931" s="33">
        <v>33.979999999999997</v>
      </c>
      <c r="P9931" s="33">
        <v>4.8600000000000003</v>
      </c>
      <c r="Q9931" s="33">
        <v>8.59</v>
      </c>
      <c r="R9931" s="33">
        <v>9.7899999999999991</v>
      </c>
      <c r="S9931" s="33"/>
      <c r="T9931" s="33"/>
      <c r="U9931" s="33"/>
      <c r="V9931" s="33"/>
      <c r="W9931" s="33"/>
      <c r="Y9931" s="33"/>
      <c r="Z9931" s="33"/>
      <c r="AA9931" s="33"/>
      <c r="AB9931" s="33"/>
      <c r="AC9931" s="33"/>
      <c r="AD9931" s="33"/>
      <c r="AE9931" s="33"/>
      <c r="AF9931" s="33"/>
      <c r="AG9931" s="33"/>
      <c r="AH9931" s="33"/>
      <c r="AI9931" s="33"/>
      <c r="AJ9931" s="33" t="s">
        <v>413</v>
      </c>
      <c r="AK9931" s="36">
        <v>27.35</v>
      </c>
      <c r="AL9931" s="36">
        <v>113.08</v>
      </c>
      <c r="AM9931" s="33">
        <v>227</v>
      </c>
      <c r="AN9931" s="37"/>
      <c r="AP9931" s="33"/>
      <c r="AQ9931">
        <v>80415</v>
      </c>
      <c r="AR9931" s="33" t="s">
        <v>3511</v>
      </c>
    </row>
    <row r="9932" spans="1:44" x14ac:dyDescent="0.25">
      <c r="A9932" s="33">
        <v>11826</v>
      </c>
      <c r="B9932" s="33" t="s">
        <v>1002</v>
      </c>
      <c r="C9932" s="33">
        <v>180</v>
      </c>
      <c r="D9932" s="33"/>
      <c r="E9932" s="33"/>
      <c r="F9932" s="33" t="s">
        <v>859</v>
      </c>
      <c r="G9932" s="34"/>
      <c r="H9932" s="33">
        <v>15</v>
      </c>
      <c r="I9932" s="33"/>
      <c r="J9932" s="33"/>
      <c r="K9932" s="37">
        <v>2081</v>
      </c>
      <c r="L9932" s="35"/>
      <c r="M9932" s="33"/>
      <c r="N9932" s="33"/>
      <c r="O9932" s="33">
        <v>40.42</v>
      </c>
      <c r="P9932" s="33">
        <v>5.78</v>
      </c>
      <c r="Q9932" s="33">
        <v>10</v>
      </c>
      <c r="R9932" s="33">
        <v>11.32</v>
      </c>
      <c r="S9932" s="33"/>
      <c r="T9932" s="33"/>
      <c r="U9932" s="33"/>
      <c r="V9932" s="33"/>
      <c r="W9932" s="33"/>
      <c r="Y9932" s="33"/>
      <c r="Z9932" s="33"/>
      <c r="AA9932" s="33"/>
      <c r="AB9932" s="33"/>
      <c r="AC9932" s="33"/>
      <c r="AD9932" s="33"/>
      <c r="AE9932" s="33"/>
      <c r="AF9932" s="33"/>
      <c r="AG9932" s="33"/>
      <c r="AH9932" s="33"/>
      <c r="AI9932" s="33"/>
      <c r="AJ9932" s="33" t="s">
        <v>413</v>
      </c>
      <c r="AK9932" s="36">
        <v>27.35</v>
      </c>
      <c r="AL9932" s="36">
        <v>113.08</v>
      </c>
      <c r="AM9932" s="33">
        <v>227</v>
      </c>
      <c r="AN9932" s="37"/>
      <c r="AP9932" s="33"/>
      <c r="AQ9932">
        <v>80415</v>
      </c>
      <c r="AR9932" s="33" t="s">
        <v>3511</v>
      </c>
    </row>
    <row r="9933" spans="1:44" x14ac:dyDescent="0.25">
      <c r="A9933" s="33">
        <v>11827</v>
      </c>
      <c r="B9933" s="33" t="s">
        <v>990</v>
      </c>
      <c r="C9933" s="33">
        <v>180</v>
      </c>
      <c r="D9933" s="33" t="s">
        <v>851</v>
      </c>
      <c r="E9933" s="33"/>
      <c r="F9933" s="33" t="s">
        <v>859</v>
      </c>
      <c r="G9933" s="34">
        <v>3</v>
      </c>
      <c r="H9933" s="33">
        <v>18</v>
      </c>
      <c r="I9933" s="33">
        <v>12.4</v>
      </c>
      <c r="J9933" s="33">
        <v>11.3</v>
      </c>
      <c r="K9933" s="37">
        <v>4600</v>
      </c>
      <c r="L9933" s="2">
        <f>N9933/((1668.67)*(1-EXP(-(0.022864)*I9933))^(1.61028))</f>
        <v>1.5490085857595661</v>
      </c>
      <c r="M9933" s="33"/>
      <c r="N9933" s="33">
        <v>271.71899999999999</v>
      </c>
      <c r="O9933" s="33">
        <v>142.93700000000001</v>
      </c>
      <c r="P9933" s="33"/>
      <c r="Q9933" s="33">
        <v>30.477999999999998</v>
      </c>
      <c r="R9933" s="33">
        <v>8.2360000000000007</v>
      </c>
      <c r="S9933" s="33"/>
      <c r="T9933" s="33"/>
      <c r="U9933" s="33"/>
      <c r="V9933" s="33"/>
      <c r="W9933" s="33"/>
      <c r="Y9933" s="33"/>
      <c r="Z9933" s="33"/>
      <c r="AA9933" s="33"/>
      <c r="AB9933" s="33"/>
      <c r="AC9933" s="33"/>
      <c r="AD9933" s="33"/>
      <c r="AE9933" s="33"/>
      <c r="AF9933" s="33"/>
      <c r="AG9933" s="33"/>
      <c r="AH9933" s="33"/>
      <c r="AI9933" s="33"/>
      <c r="AJ9933" s="33" t="s">
        <v>413</v>
      </c>
      <c r="AK9933" s="36">
        <v>26.45</v>
      </c>
      <c r="AL9933" s="36">
        <v>106.98</v>
      </c>
      <c r="AM9933" s="33">
        <v>1168</v>
      </c>
      <c r="AN9933" s="37"/>
      <c r="AP9933" s="33"/>
      <c r="AQ9933">
        <v>80101</v>
      </c>
      <c r="AR9933" s="33" t="s">
        <v>3513</v>
      </c>
    </row>
    <row r="9934" spans="1:44" x14ac:dyDescent="0.25">
      <c r="A9934" s="33">
        <v>11828</v>
      </c>
      <c r="B9934" s="33" t="s">
        <v>993</v>
      </c>
      <c r="C9934" s="33">
        <v>131</v>
      </c>
      <c r="D9934" s="33" t="s">
        <v>2</v>
      </c>
      <c r="E9934" s="33"/>
      <c r="F9934" s="33" t="s">
        <v>859</v>
      </c>
      <c r="G9934" s="34">
        <v>2</v>
      </c>
      <c r="H9934" s="33">
        <v>15</v>
      </c>
      <c r="I9934" s="33">
        <v>15.23</v>
      </c>
      <c r="J9934" s="33">
        <v>19.8</v>
      </c>
      <c r="K9934" s="37">
        <v>1250</v>
      </c>
      <c r="L9934" s="35"/>
      <c r="M9934" s="33"/>
      <c r="N9934" s="33">
        <v>281.75700000000001</v>
      </c>
      <c r="O9934" s="33">
        <v>111.113</v>
      </c>
      <c r="P9934" s="33">
        <v>9.4629999999999992</v>
      </c>
      <c r="Q9934" s="33">
        <v>41.474999999999994</v>
      </c>
      <c r="R9934" s="33">
        <v>6.2880000000000003</v>
      </c>
      <c r="S9934" s="33"/>
      <c r="T9934" s="33"/>
      <c r="U9934" s="33"/>
      <c r="V9934" s="33"/>
      <c r="W9934" s="33"/>
      <c r="Y9934" s="33"/>
      <c r="Z9934" s="33"/>
      <c r="AA9934" s="33"/>
      <c r="AB9934" s="33"/>
      <c r="AC9934" s="33"/>
      <c r="AD9934" s="33"/>
      <c r="AE9934" s="33"/>
      <c r="AF9934" s="33"/>
      <c r="AG9934" s="33"/>
      <c r="AH9934" s="33"/>
      <c r="AI9934" s="33"/>
      <c r="AJ9934" s="33" t="s">
        <v>413</v>
      </c>
      <c r="AK9934" s="36">
        <v>47.38</v>
      </c>
      <c r="AL9934" s="36">
        <v>123.85</v>
      </c>
      <c r="AM9934" s="33">
        <v>160</v>
      </c>
      <c r="AN9934" s="37"/>
      <c r="AO9934" s="33">
        <v>1</v>
      </c>
      <c r="AP9934" s="33"/>
      <c r="AQ9934">
        <v>80903</v>
      </c>
      <c r="AR9934" s="33" t="s">
        <v>1924</v>
      </c>
    </row>
    <row r="9935" spans="1:44" x14ac:dyDescent="0.25">
      <c r="A9935" s="33">
        <v>11829</v>
      </c>
      <c r="B9935" s="33" t="s">
        <v>1099</v>
      </c>
      <c r="C9935" s="33">
        <v>115</v>
      </c>
      <c r="D9935" s="33" t="s">
        <v>840</v>
      </c>
      <c r="E9935" s="33"/>
      <c r="F9935" s="33" t="s">
        <v>859</v>
      </c>
      <c r="G9935" s="34">
        <v>9</v>
      </c>
      <c r="H9935" s="33">
        <v>40</v>
      </c>
      <c r="I9935" s="33">
        <v>7.48</v>
      </c>
      <c r="J9935" s="33">
        <v>9.8699999999999992</v>
      </c>
      <c r="K9935" s="37">
        <v>1487</v>
      </c>
      <c r="L9935" s="35">
        <v>0.77179245283018871</v>
      </c>
      <c r="M9935" s="33"/>
      <c r="N9935" s="33">
        <v>40.905000000000001</v>
      </c>
      <c r="O9935" s="33">
        <v>33.53</v>
      </c>
      <c r="P9935" s="33">
        <v>5.64</v>
      </c>
      <c r="Q9935" s="33">
        <v>12.459999999999999</v>
      </c>
      <c r="R9935" s="33">
        <v>1.82</v>
      </c>
      <c r="S9935" s="33"/>
      <c r="T9935" s="33"/>
      <c r="U9935" s="33"/>
      <c r="V9935" s="33"/>
      <c r="W9935" s="33"/>
      <c r="Y9935" s="33">
        <v>2.75</v>
      </c>
      <c r="Z9935" s="33">
        <v>1.46</v>
      </c>
      <c r="AA9935" s="33">
        <v>2.75</v>
      </c>
      <c r="AB9935" s="33">
        <v>0.44</v>
      </c>
      <c r="AC9935" s="33">
        <v>1.64</v>
      </c>
      <c r="AD9935" s="33"/>
      <c r="AE9935" s="33"/>
      <c r="AF9935" s="33">
        <v>0</v>
      </c>
      <c r="AG9935" s="33"/>
      <c r="AH9935" s="33"/>
      <c r="AI9935" s="33">
        <v>4.8600000000000003</v>
      </c>
      <c r="AJ9935" s="33" t="s">
        <v>413</v>
      </c>
      <c r="AK9935" s="36">
        <v>40.01</v>
      </c>
      <c r="AL9935" s="36">
        <v>116.21</v>
      </c>
      <c r="AM9935" s="33">
        <v>374</v>
      </c>
      <c r="AN9935" s="37"/>
      <c r="AP9935" s="33"/>
      <c r="AQ9935">
        <v>80424</v>
      </c>
      <c r="AR9935" s="33" t="s">
        <v>1925</v>
      </c>
    </row>
    <row r="9936" spans="1:44" x14ac:dyDescent="0.25">
      <c r="A9936" s="33">
        <v>11830</v>
      </c>
      <c r="B9936" s="33" t="s">
        <v>960</v>
      </c>
      <c r="C9936" s="33">
        <v>180</v>
      </c>
      <c r="D9936" s="33"/>
      <c r="E9936" s="33"/>
      <c r="F9936" s="33" t="s">
        <v>860</v>
      </c>
      <c r="G9936" s="34"/>
      <c r="H9936" s="33">
        <v>38</v>
      </c>
      <c r="I9936" s="33"/>
      <c r="J9936" s="33"/>
      <c r="K9936" s="37"/>
      <c r="L9936" s="35"/>
      <c r="M9936" s="33"/>
      <c r="N9936" s="33"/>
      <c r="O9936" s="33">
        <v>69.2</v>
      </c>
      <c r="P9936" s="33"/>
      <c r="Q9936" s="33">
        <v>22.700000000000003</v>
      </c>
      <c r="R9936" s="33">
        <v>3.4</v>
      </c>
      <c r="S9936" s="33"/>
      <c r="T9936" s="33"/>
      <c r="U9936" s="33"/>
      <c r="V9936" s="33"/>
      <c r="W9936" s="33"/>
      <c r="Y9936" s="33"/>
      <c r="Z9936" s="33"/>
      <c r="AA9936" s="33"/>
      <c r="AB9936" s="33"/>
      <c r="AC9936" s="33"/>
      <c r="AD9936" s="33"/>
      <c r="AE9936" s="33"/>
      <c r="AF9936" s="33"/>
      <c r="AG9936" s="33"/>
      <c r="AH9936" s="33"/>
      <c r="AI9936" s="33"/>
      <c r="AJ9936" s="33" t="s">
        <v>413</v>
      </c>
      <c r="AK9936" s="36">
        <v>31.81</v>
      </c>
      <c r="AL9936" s="36">
        <v>114.4</v>
      </c>
      <c r="AM9936" s="33">
        <v>350</v>
      </c>
      <c r="AN9936" s="33"/>
      <c r="AP9936" s="33"/>
      <c r="AQ9936">
        <v>80415</v>
      </c>
      <c r="AR9936" s="33" t="s">
        <v>1926</v>
      </c>
    </row>
    <row r="9937" spans="1:44" x14ac:dyDescent="0.25">
      <c r="A9937" s="33">
        <v>11831</v>
      </c>
      <c r="B9937" s="33" t="s">
        <v>960</v>
      </c>
      <c r="C9937" s="33">
        <v>180</v>
      </c>
      <c r="D9937" s="33"/>
      <c r="E9937" s="33"/>
      <c r="F9937" s="33" t="s">
        <v>860</v>
      </c>
      <c r="G9937" s="34"/>
      <c r="H9937" s="33">
        <v>38</v>
      </c>
      <c r="I9937" s="33"/>
      <c r="J9937" s="33"/>
      <c r="K9937" s="37"/>
      <c r="L9937" s="35"/>
      <c r="M9937" s="33"/>
      <c r="N9937" s="33"/>
      <c r="O9937" s="33">
        <v>71.7</v>
      </c>
      <c r="P9937" s="33"/>
      <c r="Q9937" s="33">
        <v>20.7</v>
      </c>
      <c r="R9937" s="33">
        <v>3.2</v>
      </c>
      <c r="S9937" s="33"/>
      <c r="T9937" s="33"/>
      <c r="U9937" s="33"/>
      <c r="V9937" s="33"/>
      <c r="W9937" s="33"/>
      <c r="Y9937" s="33"/>
      <c r="Z9937" s="33"/>
      <c r="AA9937" s="33"/>
      <c r="AB9937" s="33"/>
      <c r="AC9937" s="33"/>
      <c r="AD9937" s="33"/>
      <c r="AE9937" s="33"/>
      <c r="AF9937" s="33"/>
      <c r="AG9937" s="33"/>
      <c r="AH9937" s="33"/>
      <c r="AI9937" s="33"/>
      <c r="AJ9937" s="33" t="s">
        <v>413</v>
      </c>
      <c r="AK9937" s="36">
        <v>31.81</v>
      </c>
      <c r="AL9937" s="36">
        <v>114.4</v>
      </c>
      <c r="AM9937" s="33">
        <v>320</v>
      </c>
      <c r="AN9937" s="33"/>
      <c r="AP9937" s="33"/>
      <c r="AQ9937">
        <v>80415</v>
      </c>
      <c r="AR9937" s="33" t="s">
        <v>1926</v>
      </c>
    </row>
    <row r="9938" spans="1:44" x14ac:dyDescent="0.25">
      <c r="A9938" s="33">
        <v>11832</v>
      </c>
      <c r="B9938" s="33" t="s">
        <v>960</v>
      </c>
      <c r="C9938" s="33">
        <v>180</v>
      </c>
      <c r="D9938" s="33"/>
      <c r="E9938" s="33"/>
      <c r="F9938" s="33" t="s">
        <v>860</v>
      </c>
      <c r="G9938" s="34"/>
      <c r="H9938" s="33">
        <v>38</v>
      </c>
      <c r="I9938" s="33"/>
      <c r="J9938" s="33"/>
      <c r="K9938" s="37"/>
      <c r="L9938" s="35"/>
      <c r="M9938" s="33"/>
      <c r="N9938" s="33"/>
      <c r="O9938" s="33">
        <v>86.1</v>
      </c>
      <c r="P9938" s="33"/>
      <c r="Q9938" s="33">
        <v>27.5</v>
      </c>
      <c r="R9938" s="33">
        <v>4.5</v>
      </c>
      <c r="S9938" s="33"/>
      <c r="T9938" s="33"/>
      <c r="U9938" s="33"/>
      <c r="V9938" s="33"/>
      <c r="W9938" s="33"/>
      <c r="Y9938" s="33"/>
      <c r="Z9938" s="33"/>
      <c r="AA9938" s="33"/>
      <c r="AB9938" s="33"/>
      <c r="AC9938" s="33"/>
      <c r="AD9938" s="33"/>
      <c r="AE9938" s="33"/>
      <c r="AF9938" s="33"/>
      <c r="AG9938" s="33"/>
      <c r="AH9938" s="33"/>
      <c r="AI9938" s="33"/>
      <c r="AJ9938" s="33" t="s">
        <v>413</v>
      </c>
      <c r="AK9938" s="36">
        <v>31.81</v>
      </c>
      <c r="AL9938" s="36">
        <v>114.4</v>
      </c>
      <c r="AM9938" s="33">
        <v>350</v>
      </c>
      <c r="AN9938" s="33"/>
      <c r="AP9938" s="33"/>
      <c r="AQ9938">
        <v>80415</v>
      </c>
      <c r="AR9938" s="33" t="s">
        <v>1926</v>
      </c>
    </row>
    <row r="9939" spans="1:44" x14ac:dyDescent="0.25">
      <c r="A9939" s="33">
        <v>11833</v>
      </c>
      <c r="B9939" s="33" t="s">
        <v>990</v>
      </c>
      <c r="C9939" s="33">
        <v>180</v>
      </c>
      <c r="D9939" s="33" t="s">
        <v>851</v>
      </c>
      <c r="E9939" s="33"/>
      <c r="F9939" s="33" t="s">
        <v>859</v>
      </c>
      <c r="G9939" s="34"/>
      <c r="H9939" s="33">
        <v>38</v>
      </c>
      <c r="I9939" s="33"/>
      <c r="J9939" s="33"/>
      <c r="K9939" s="37"/>
      <c r="L9939" s="35"/>
      <c r="M9939" s="33"/>
      <c r="N9939" s="33"/>
      <c r="O9939" s="33">
        <v>158.30000000000001</v>
      </c>
      <c r="P9939" s="33"/>
      <c r="Q9939" s="33">
        <v>44.8</v>
      </c>
      <c r="R9939" s="33">
        <v>7.6</v>
      </c>
      <c r="S9939" s="33"/>
      <c r="T9939" s="33"/>
      <c r="U9939" s="33"/>
      <c r="V9939" s="33"/>
      <c r="W9939" s="33"/>
      <c r="Y9939" s="33"/>
      <c r="Z9939" s="33"/>
      <c r="AA9939" s="33"/>
      <c r="AB9939" s="33"/>
      <c r="AC9939" s="33"/>
      <c r="AD9939" s="33"/>
      <c r="AE9939" s="33"/>
      <c r="AF9939" s="33"/>
      <c r="AG9939" s="33"/>
      <c r="AH9939" s="33"/>
      <c r="AI9939" s="33"/>
      <c r="AJ9939" s="33" t="s">
        <v>413</v>
      </c>
      <c r="AK9939" s="36">
        <v>31.81</v>
      </c>
      <c r="AL9939" s="36">
        <v>114.4</v>
      </c>
      <c r="AM9939" s="33">
        <v>350</v>
      </c>
      <c r="AN9939" s="33"/>
      <c r="AP9939" s="33"/>
      <c r="AQ9939">
        <v>80415</v>
      </c>
      <c r="AR9939" s="33" t="s">
        <v>1927</v>
      </c>
    </row>
    <row r="9940" spans="1:44" x14ac:dyDescent="0.25">
      <c r="A9940" s="33">
        <v>11834</v>
      </c>
      <c r="B9940" s="33" t="s">
        <v>961</v>
      </c>
      <c r="C9940" s="33">
        <v>180</v>
      </c>
      <c r="D9940" s="33"/>
      <c r="E9940" s="33"/>
      <c r="F9940" s="33" t="s">
        <v>860</v>
      </c>
      <c r="G9940" s="34"/>
      <c r="H9940" s="33">
        <v>38</v>
      </c>
      <c r="I9940" s="33"/>
      <c r="J9940" s="33"/>
      <c r="K9940" s="37"/>
      <c r="L9940" s="35"/>
      <c r="M9940" s="33"/>
      <c r="N9940" s="33"/>
      <c r="O9940" s="33">
        <v>73.2</v>
      </c>
      <c r="P9940" s="33"/>
      <c r="Q9940" s="33">
        <v>21.7</v>
      </c>
      <c r="R9940" s="33">
        <v>3.6</v>
      </c>
      <c r="S9940" s="33"/>
      <c r="T9940" s="33"/>
      <c r="U9940" s="33"/>
      <c r="V9940" s="33"/>
      <c r="W9940" s="33"/>
      <c r="Y9940" s="33"/>
      <c r="Z9940" s="33"/>
      <c r="AA9940" s="33"/>
      <c r="AB9940" s="33"/>
      <c r="AC9940" s="33"/>
      <c r="AD9940" s="33"/>
      <c r="AE9940" s="33"/>
      <c r="AF9940" s="33"/>
      <c r="AG9940" s="33"/>
      <c r="AH9940" s="33"/>
      <c r="AI9940" s="33"/>
      <c r="AJ9940" s="33" t="s">
        <v>413</v>
      </c>
      <c r="AK9940" s="36">
        <v>31.81</v>
      </c>
      <c r="AL9940" s="36">
        <v>114.4</v>
      </c>
      <c r="AM9940" s="33">
        <v>350</v>
      </c>
      <c r="AN9940" s="33"/>
      <c r="AP9940" s="33"/>
      <c r="AQ9940">
        <v>80415</v>
      </c>
      <c r="AR9940" s="33" t="s">
        <v>1927</v>
      </c>
    </row>
    <row r="9941" spans="1:44" x14ac:dyDescent="0.25">
      <c r="A9941" s="33">
        <v>11835</v>
      </c>
      <c r="B9941" s="33" t="s">
        <v>962</v>
      </c>
      <c r="C9941" s="33">
        <v>180</v>
      </c>
      <c r="D9941" s="33"/>
      <c r="E9941" s="33"/>
      <c r="F9941" s="33" t="s">
        <v>860</v>
      </c>
      <c r="G9941" s="34"/>
      <c r="H9941" s="33">
        <v>35</v>
      </c>
      <c r="I9941" s="33"/>
      <c r="J9941" s="33"/>
      <c r="K9941" s="37"/>
      <c r="L9941" s="35"/>
      <c r="M9941" s="33"/>
      <c r="N9941" s="33"/>
      <c r="O9941" s="33">
        <v>119.2</v>
      </c>
      <c r="P9941" s="33"/>
      <c r="Q9941" s="33">
        <v>32.200000000000003</v>
      </c>
      <c r="R9941" s="33">
        <v>5.5</v>
      </c>
      <c r="S9941" s="33"/>
      <c r="T9941" s="33"/>
      <c r="U9941" s="33"/>
      <c r="V9941" s="33"/>
      <c r="W9941" s="33"/>
      <c r="Y9941" s="33"/>
      <c r="Z9941" s="33"/>
      <c r="AA9941" s="33"/>
      <c r="AB9941" s="33"/>
      <c r="AC9941" s="33"/>
      <c r="AD9941" s="33"/>
      <c r="AE9941" s="33"/>
      <c r="AF9941" s="33"/>
      <c r="AG9941" s="33"/>
      <c r="AH9941" s="33"/>
      <c r="AI9941" s="33"/>
      <c r="AJ9941" s="33" t="s">
        <v>413</v>
      </c>
      <c r="AK9941" s="36">
        <v>31.81</v>
      </c>
      <c r="AL9941" s="36">
        <v>114.4</v>
      </c>
      <c r="AM9941" s="33">
        <v>350</v>
      </c>
      <c r="AN9941" s="33"/>
      <c r="AP9941" s="33"/>
      <c r="AQ9941">
        <v>80415</v>
      </c>
      <c r="AR9941" s="33" t="s">
        <v>1927</v>
      </c>
    </row>
    <row r="9942" spans="1:44" x14ac:dyDescent="0.25">
      <c r="A9942" s="33">
        <v>11836</v>
      </c>
      <c r="B9942" s="33" t="s">
        <v>963</v>
      </c>
      <c r="C9942" s="33">
        <v>180</v>
      </c>
      <c r="D9942" s="33"/>
      <c r="E9942" s="33"/>
      <c r="F9942" s="33" t="s">
        <v>860</v>
      </c>
      <c r="G9942" s="34"/>
      <c r="H9942" s="33">
        <v>35</v>
      </c>
      <c r="I9942" s="33"/>
      <c r="J9942" s="33"/>
      <c r="K9942" s="37"/>
      <c r="L9942" s="35"/>
      <c r="M9942" s="33"/>
      <c r="N9942" s="33"/>
      <c r="O9942" s="33">
        <v>70.7</v>
      </c>
      <c r="P9942" s="33"/>
      <c r="Q9942" s="33">
        <v>19.7</v>
      </c>
      <c r="R9942" s="33">
        <v>3.3</v>
      </c>
      <c r="S9942" s="33"/>
      <c r="T9942" s="33"/>
      <c r="U9942" s="33"/>
      <c r="V9942" s="33"/>
      <c r="W9942" s="33"/>
      <c r="Y9942" s="33"/>
      <c r="Z9942" s="33"/>
      <c r="AA9942" s="33"/>
      <c r="AB9942" s="33"/>
      <c r="AC9942" s="33"/>
      <c r="AD9942" s="33"/>
      <c r="AE9942" s="33"/>
      <c r="AF9942" s="33"/>
      <c r="AG9942" s="33"/>
      <c r="AH9942" s="33"/>
      <c r="AI9942" s="33"/>
      <c r="AJ9942" s="33" t="s">
        <v>413</v>
      </c>
      <c r="AK9942" s="36">
        <v>31.81</v>
      </c>
      <c r="AL9942" s="36">
        <v>114.4</v>
      </c>
      <c r="AM9942" s="33">
        <v>350</v>
      </c>
      <c r="AN9942" s="33"/>
      <c r="AP9942" s="33"/>
      <c r="AQ9942">
        <v>80415</v>
      </c>
      <c r="AR9942" s="33" t="s">
        <v>1927</v>
      </c>
    </row>
    <row r="9943" spans="1:44" x14ac:dyDescent="0.25">
      <c r="A9943" s="33">
        <v>11837</v>
      </c>
      <c r="B9943" s="33" t="s">
        <v>964</v>
      </c>
      <c r="C9943" s="33">
        <v>180</v>
      </c>
      <c r="D9943" s="33"/>
      <c r="E9943" s="33"/>
      <c r="F9943" s="33" t="s">
        <v>860</v>
      </c>
      <c r="G9943" s="34"/>
      <c r="H9943" s="33">
        <v>38</v>
      </c>
      <c r="I9943" s="33"/>
      <c r="J9943" s="33"/>
      <c r="K9943" s="37"/>
      <c r="L9943" s="35"/>
      <c r="M9943" s="33"/>
      <c r="N9943" s="33"/>
      <c r="O9943" s="33">
        <v>88.2</v>
      </c>
      <c r="P9943" s="33"/>
      <c r="Q9943" s="33">
        <v>28.6</v>
      </c>
      <c r="R9943" s="33">
        <v>4.5</v>
      </c>
      <c r="S9943" s="33"/>
      <c r="T9943" s="33"/>
      <c r="U9943" s="33"/>
      <c r="V9943" s="33"/>
      <c r="W9943" s="33"/>
      <c r="Y9943" s="33"/>
      <c r="Z9943" s="33"/>
      <c r="AA9943" s="33"/>
      <c r="AB9943" s="33"/>
      <c r="AC9943" s="33"/>
      <c r="AD9943" s="33"/>
      <c r="AE9943" s="33"/>
      <c r="AF9943" s="33"/>
      <c r="AG9943" s="33"/>
      <c r="AH9943" s="33"/>
      <c r="AI9943" s="33"/>
      <c r="AJ9943" s="33" t="s">
        <v>413</v>
      </c>
      <c r="AK9943" s="36">
        <v>31.81</v>
      </c>
      <c r="AL9943" s="36">
        <v>114.4</v>
      </c>
      <c r="AM9943" s="33">
        <v>350</v>
      </c>
      <c r="AN9943" s="33"/>
      <c r="AP9943" s="33"/>
      <c r="AQ9943">
        <v>80415</v>
      </c>
      <c r="AR9943" s="33" t="s">
        <v>1927</v>
      </c>
    </row>
    <row r="9944" spans="1:44" x14ac:dyDescent="0.25">
      <c r="A9944" s="33">
        <v>11839</v>
      </c>
      <c r="B9944" s="33" t="s">
        <v>985</v>
      </c>
      <c r="C9944" s="33">
        <v>104</v>
      </c>
      <c r="D9944" s="33" t="s">
        <v>145</v>
      </c>
      <c r="E9944" s="33"/>
      <c r="F9944" s="33" t="s">
        <v>859</v>
      </c>
      <c r="G9944" s="34">
        <v>4</v>
      </c>
      <c r="H9944" s="33">
        <v>15</v>
      </c>
      <c r="I9944" s="33">
        <v>9.5</v>
      </c>
      <c r="J9944" s="33">
        <v>8.9700000000000006</v>
      </c>
      <c r="K9944" s="37">
        <v>3066</v>
      </c>
      <c r="L9944" s="35"/>
      <c r="M9944" s="33"/>
      <c r="N9944" s="33">
        <v>97.191999999999993</v>
      </c>
      <c r="O9944" s="33">
        <v>62.85</v>
      </c>
      <c r="P9944" s="33"/>
      <c r="Q9944" s="33">
        <v>26.06</v>
      </c>
      <c r="R9944" s="33">
        <v>7.7</v>
      </c>
      <c r="S9944" s="33"/>
      <c r="T9944" s="33"/>
      <c r="U9944" s="33"/>
      <c r="V9944" s="33"/>
      <c r="W9944" s="33"/>
      <c r="Y9944" s="33">
        <v>0.82</v>
      </c>
      <c r="Z9944" s="33"/>
      <c r="AA9944" s="33"/>
      <c r="AB9944" s="33"/>
      <c r="AC9944" s="33">
        <v>0.62</v>
      </c>
      <c r="AD9944" s="33"/>
      <c r="AE9944" s="33"/>
      <c r="AF9944" s="33"/>
      <c r="AG9944" s="33"/>
      <c r="AH9944" s="33"/>
      <c r="AI9944" s="33"/>
      <c r="AJ9944" s="33" t="s">
        <v>413</v>
      </c>
      <c r="AK9944" s="36">
        <v>41.41</v>
      </c>
      <c r="AL9944" s="36">
        <v>123.98</v>
      </c>
      <c r="AM9944" s="33">
        <v>180</v>
      </c>
      <c r="AN9944" s="37"/>
      <c r="AO9944" s="33">
        <v>1</v>
      </c>
      <c r="AP9944" s="33"/>
      <c r="AQ9944">
        <v>80426</v>
      </c>
      <c r="AR9944" s="33" t="s">
        <v>3514</v>
      </c>
    </row>
    <row r="9945" spans="1:44" x14ac:dyDescent="0.25">
      <c r="A9945" s="33">
        <v>11840</v>
      </c>
      <c r="B9945" s="33" t="s">
        <v>965</v>
      </c>
      <c r="C9945" s="33">
        <v>104</v>
      </c>
      <c r="D9945" s="1" t="s">
        <v>145</v>
      </c>
      <c r="E9945" s="33"/>
      <c r="F9945" s="33" t="s">
        <v>859</v>
      </c>
      <c r="G9945" s="34">
        <v>2</v>
      </c>
      <c r="H9945" s="33">
        <v>15</v>
      </c>
      <c r="I9945" s="33">
        <v>11.09</v>
      </c>
      <c r="J9945" s="33">
        <v>9.82</v>
      </c>
      <c r="K9945" s="37">
        <v>2898</v>
      </c>
      <c r="L9945" s="35"/>
      <c r="M9945" s="33"/>
      <c r="N9945" s="33">
        <v>117.92700000000001</v>
      </c>
      <c r="O9945" s="33">
        <v>72.64</v>
      </c>
      <c r="P9945" s="33"/>
      <c r="Q9945" s="33">
        <v>36.04</v>
      </c>
      <c r="R9945" s="33">
        <v>6.74</v>
      </c>
      <c r="S9945" s="33"/>
      <c r="T9945" s="33"/>
      <c r="U9945" s="33"/>
      <c r="V9945" s="33"/>
      <c r="W9945" s="33"/>
      <c r="Y9945" s="33">
        <v>1.61</v>
      </c>
      <c r="Z9945" s="33"/>
      <c r="AA9945" s="33"/>
      <c r="AB9945" s="33"/>
      <c r="AC9945" s="33">
        <v>1.03</v>
      </c>
      <c r="AD9945" s="33"/>
      <c r="AE9945" s="33"/>
      <c r="AF9945" s="33"/>
      <c r="AG9945" s="33"/>
      <c r="AH9945" s="33"/>
      <c r="AI9945" s="33"/>
      <c r="AJ9945" s="33" t="s">
        <v>413</v>
      </c>
      <c r="AK9945" s="36">
        <v>41.41</v>
      </c>
      <c r="AL9945" s="36">
        <v>123.98</v>
      </c>
      <c r="AM9945" s="33">
        <v>180</v>
      </c>
      <c r="AN9945" s="37"/>
      <c r="AO9945" s="33">
        <v>1</v>
      </c>
      <c r="AP9945" s="33"/>
      <c r="AQ9945">
        <v>80426</v>
      </c>
      <c r="AR9945" s="33" t="s">
        <v>3514</v>
      </c>
    </row>
    <row r="9946" spans="1:44" x14ac:dyDescent="0.25">
      <c r="A9946" s="33">
        <v>11841</v>
      </c>
      <c r="B9946" s="33" t="s">
        <v>991</v>
      </c>
      <c r="C9946" s="33">
        <v>101</v>
      </c>
      <c r="D9946" s="33" t="s">
        <v>851</v>
      </c>
      <c r="E9946" s="33"/>
      <c r="F9946" s="33" t="s">
        <v>859</v>
      </c>
      <c r="G9946" s="34">
        <v>6</v>
      </c>
      <c r="H9946" s="33">
        <v>35</v>
      </c>
      <c r="I9946" s="33">
        <v>15.35</v>
      </c>
      <c r="J9946" s="33">
        <v>20.48</v>
      </c>
      <c r="K9946" s="37">
        <v>428</v>
      </c>
      <c r="L9946" s="35">
        <v>0.58817964537301359</v>
      </c>
      <c r="M9946" s="33"/>
      <c r="N9946" s="33">
        <v>145.58000000000001</v>
      </c>
      <c r="O9946" s="33">
        <v>64.733000000000004</v>
      </c>
      <c r="P9946" s="33">
        <v>10.154999999999999</v>
      </c>
      <c r="Q9946" s="33">
        <v>19.176000000000002</v>
      </c>
      <c r="R9946" s="33">
        <v>11.435</v>
      </c>
      <c r="S9946" s="33"/>
      <c r="T9946" s="33"/>
      <c r="U9946" s="33"/>
      <c r="V9946" s="33"/>
      <c r="W9946" s="33"/>
      <c r="Y9946" s="33">
        <v>1.109</v>
      </c>
      <c r="Z9946" s="33"/>
      <c r="AA9946" s="33"/>
      <c r="AB9946" s="33"/>
      <c r="AC9946" s="33">
        <v>0.45800000000000002</v>
      </c>
      <c r="AD9946" s="33"/>
      <c r="AE9946" s="33"/>
      <c r="AF9946" s="33"/>
      <c r="AG9946" s="33"/>
      <c r="AH9946" s="33"/>
      <c r="AI9946" s="33"/>
      <c r="AJ9946" s="33" t="s">
        <v>413</v>
      </c>
      <c r="AK9946" s="36">
        <v>33.380000000000003</v>
      </c>
      <c r="AL9946" s="36">
        <v>104.68</v>
      </c>
      <c r="AM9946" s="33">
        <v>1980</v>
      </c>
      <c r="AN9946" s="37"/>
      <c r="AO9946" s="33">
        <v>1</v>
      </c>
      <c r="AP9946" s="33"/>
      <c r="AQ9946">
        <v>80434</v>
      </c>
      <c r="AR9946" s="33" t="s">
        <v>3515</v>
      </c>
    </row>
    <row r="9947" spans="1:44" x14ac:dyDescent="0.25">
      <c r="A9947" s="33">
        <v>11842</v>
      </c>
      <c r="B9947" s="33" t="s">
        <v>1111</v>
      </c>
      <c r="C9947" s="33">
        <v>180</v>
      </c>
      <c r="D9947" s="33"/>
      <c r="E9947" s="33"/>
      <c r="F9947" s="33" t="s">
        <v>859</v>
      </c>
      <c r="G9947" s="34"/>
      <c r="H9947" s="33">
        <v>30</v>
      </c>
      <c r="I9947" s="33">
        <v>9</v>
      </c>
      <c r="J9947" s="33">
        <v>9.8000000000000007</v>
      </c>
      <c r="K9947" s="37">
        <v>3182</v>
      </c>
      <c r="L9947" s="35"/>
      <c r="M9947" s="33"/>
      <c r="N9947" s="33">
        <v>108.8</v>
      </c>
      <c r="O9947" s="33">
        <v>56.015999999999998</v>
      </c>
      <c r="P9947" s="33">
        <v>8.0399999999999991</v>
      </c>
      <c r="Q9947" s="33">
        <v>20.015000000000001</v>
      </c>
      <c r="R9947" s="33">
        <v>20.533000000000001</v>
      </c>
      <c r="S9947" s="33"/>
      <c r="T9947" s="33"/>
      <c r="U9947" s="33"/>
      <c r="V9947" s="33"/>
      <c r="W9947" s="33"/>
      <c r="Y9947" s="33">
        <v>0.187</v>
      </c>
      <c r="Z9947" s="33"/>
      <c r="AA9947" s="33"/>
      <c r="AB9947" s="33"/>
      <c r="AC9947" s="33">
        <v>0.7</v>
      </c>
      <c r="AD9947" s="33"/>
      <c r="AE9947" s="33"/>
      <c r="AF9947" s="33">
        <v>0</v>
      </c>
      <c r="AG9947" s="33"/>
      <c r="AH9947" s="33"/>
      <c r="AI9947" s="33">
        <v>1.56</v>
      </c>
      <c r="AJ9947" s="33" t="s">
        <v>413</v>
      </c>
      <c r="AK9947" s="36">
        <v>31.75</v>
      </c>
      <c r="AL9947" s="36">
        <v>105.21</v>
      </c>
      <c r="AM9947" s="33">
        <v>750</v>
      </c>
      <c r="AN9947" s="37"/>
      <c r="AP9947" s="33"/>
      <c r="AQ9947">
        <v>80417</v>
      </c>
      <c r="AR9947" s="33" t="s">
        <v>1928</v>
      </c>
    </row>
    <row r="9948" spans="1:44" x14ac:dyDescent="0.25">
      <c r="A9948" s="33">
        <v>11843</v>
      </c>
      <c r="B9948" s="33" t="s">
        <v>966</v>
      </c>
      <c r="C9948" s="33">
        <v>180</v>
      </c>
      <c r="D9948" s="33"/>
      <c r="E9948" s="33" t="s">
        <v>740</v>
      </c>
      <c r="F9948" s="33" t="s">
        <v>864</v>
      </c>
      <c r="G9948" s="34"/>
      <c r="H9948" s="33"/>
      <c r="I9948" s="33"/>
      <c r="J9948" s="33"/>
      <c r="K9948" s="37"/>
      <c r="L9948" s="35"/>
      <c r="M9948" s="33"/>
      <c r="N9948" s="33"/>
      <c r="O9948" s="33">
        <v>118.02</v>
      </c>
      <c r="P9948" s="33"/>
      <c r="Q9948" s="33">
        <v>17.649999999999999</v>
      </c>
      <c r="R9948" s="33">
        <v>5.53</v>
      </c>
      <c r="S9948" s="33"/>
      <c r="T9948" s="33"/>
      <c r="U9948" s="33"/>
      <c r="V9948" s="33"/>
      <c r="W9948" s="33"/>
      <c r="Y9948" s="33"/>
      <c r="Z9948" s="33"/>
      <c r="AA9948" s="33"/>
      <c r="AB9948" s="33"/>
      <c r="AC9948" s="33"/>
      <c r="AD9948" s="33"/>
      <c r="AE9948" s="33"/>
      <c r="AF9948" s="33"/>
      <c r="AG9948" s="33"/>
      <c r="AH9948" s="33"/>
      <c r="AI9948" s="33"/>
      <c r="AJ9948" s="33" t="s">
        <v>413</v>
      </c>
      <c r="AK9948" s="36">
        <v>18.71</v>
      </c>
      <c r="AL9948" s="36">
        <v>108.83</v>
      </c>
      <c r="AM9948" s="33">
        <v>450</v>
      </c>
      <c r="AN9948" s="37"/>
      <c r="AP9948" s="33"/>
      <c r="AQ9948">
        <v>40149</v>
      </c>
      <c r="AR9948" s="33" t="s">
        <v>1929</v>
      </c>
    </row>
    <row r="9949" spans="1:44" x14ac:dyDescent="0.25">
      <c r="A9949" s="33">
        <v>11844</v>
      </c>
      <c r="B9949" s="33" t="s">
        <v>967</v>
      </c>
      <c r="C9949" s="33">
        <v>180</v>
      </c>
      <c r="D9949" s="33"/>
      <c r="E9949" s="33" t="s">
        <v>740</v>
      </c>
      <c r="F9949" s="33" t="s">
        <v>864</v>
      </c>
      <c r="G9949" s="34"/>
      <c r="H9949" s="33"/>
      <c r="I9949" s="33"/>
      <c r="J9949" s="33"/>
      <c r="K9949" s="37"/>
      <c r="L9949" s="35"/>
      <c r="M9949" s="33"/>
      <c r="N9949" s="33"/>
      <c r="O9949" s="33">
        <v>96.91</v>
      </c>
      <c r="P9949" s="33"/>
      <c r="Q9949" s="33">
        <v>9.74</v>
      </c>
      <c r="R9949" s="33">
        <v>4.7300000000000004</v>
      </c>
      <c r="S9949" s="33"/>
      <c r="T9949" s="33"/>
      <c r="U9949" s="33"/>
      <c r="V9949" s="33"/>
      <c r="W9949" s="33"/>
      <c r="Y9949" s="33"/>
      <c r="Z9949" s="33"/>
      <c r="AA9949" s="33"/>
      <c r="AB9949" s="33"/>
      <c r="AC9949" s="33"/>
      <c r="AD9949" s="33"/>
      <c r="AE9949" s="33"/>
      <c r="AF9949" s="33"/>
      <c r="AG9949" s="33"/>
      <c r="AH9949" s="33"/>
      <c r="AI9949" s="33"/>
      <c r="AJ9949" s="33" t="s">
        <v>413</v>
      </c>
      <c r="AK9949" s="36">
        <v>18.71</v>
      </c>
      <c r="AL9949" s="36">
        <v>108.83</v>
      </c>
      <c r="AM9949" s="33">
        <v>450</v>
      </c>
      <c r="AN9949" s="37"/>
      <c r="AP9949" s="33"/>
      <c r="AQ9949">
        <v>40149</v>
      </c>
      <c r="AR9949" s="33" t="s">
        <v>1929</v>
      </c>
    </row>
    <row r="9950" spans="1:44" x14ac:dyDescent="0.25">
      <c r="A9950" s="33">
        <v>11845</v>
      </c>
      <c r="B9950" s="33" t="s">
        <v>167</v>
      </c>
      <c r="C9950" s="33">
        <v>180</v>
      </c>
      <c r="D9950" s="1" t="s">
        <v>148</v>
      </c>
      <c r="E9950" s="33"/>
      <c r="F9950" s="33" t="s">
        <v>859</v>
      </c>
      <c r="G9950" s="34"/>
      <c r="H9950" s="33">
        <v>5</v>
      </c>
      <c r="I9950" s="33">
        <v>2.02</v>
      </c>
      <c r="J9950" s="33">
        <v>3.89</v>
      </c>
      <c r="K9950" s="37">
        <v>3000</v>
      </c>
      <c r="L9950" s="35"/>
      <c r="M9950" s="33"/>
      <c r="N9950" s="33">
        <v>3.6829999999999998</v>
      </c>
      <c r="O9950" s="33">
        <v>4.0590000000000002</v>
      </c>
      <c r="P9950" s="33">
        <v>0.61199999999999999</v>
      </c>
      <c r="Q9950" s="33">
        <v>1.5840000000000001</v>
      </c>
      <c r="R9950" s="33">
        <v>1.839</v>
      </c>
      <c r="S9950" s="33"/>
      <c r="T9950" s="33"/>
      <c r="U9950" s="33"/>
      <c r="V9950" s="33"/>
      <c r="W9950" s="33"/>
      <c r="Y9950" s="33"/>
      <c r="Z9950" s="33"/>
      <c r="AA9950" s="33"/>
      <c r="AB9950" s="33"/>
      <c r="AC9950" s="33"/>
      <c r="AD9950" s="33"/>
      <c r="AE9950" s="33"/>
      <c r="AF9950" s="33">
        <v>0</v>
      </c>
      <c r="AG9950" s="33"/>
      <c r="AH9950" s="33"/>
      <c r="AI9950" s="33">
        <v>4.0000000000000001E-3</v>
      </c>
      <c r="AJ9950" s="33" t="s">
        <v>413</v>
      </c>
      <c r="AK9950" s="36">
        <v>27.25</v>
      </c>
      <c r="AL9950" s="36">
        <v>118.5</v>
      </c>
      <c r="AM9950" s="33">
        <v>610</v>
      </c>
      <c r="AN9950" s="37"/>
      <c r="AO9950" s="33">
        <v>1</v>
      </c>
      <c r="AP9950" s="33"/>
      <c r="AQ9950">
        <v>40118</v>
      </c>
      <c r="AR9950" s="33" t="s">
        <v>1930</v>
      </c>
    </row>
    <row r="9951" spans="1:44" x14ac:dyDescent="0.25">
      <c r="A9951" s="33">
        <v>11846</v>
      </c>
      <c r="B9951" s="33" t="s">
        <v>167</v>
      </c>
      <c r="C9951" s="33">
        <v>180</v>
      </c>
      <c r="D9951" s="1" t="s">
        <v>148</v>
      </c>
      <c r="E9951" s="33"/>
      <c r="F9951" s="33" t="s">
        <v>859</v>
      </c>
      <c r="G9951" s="34"/>
      <c r="H9951" s="33">
        <v>5</v>
      </c>
      <c r="I9951" s="33">
        <v>5.48</v>
      </c>
      <c r="J9951" s="33">
        <v>8.1999999999999993</v>
      </c>
      <c r="K9951" s="37">
        <v>2710</v>
      </c>
      <c r="L9951" s="35"/>
      <c r="M9951" s="33"/>
      <c r="N9951" s="33">
        <v>40.103000000000002</v>
      </c>
      <c r="O9951" s="33">
        <v>22.358000000000001</v>
      </c>
      <c r="P9951" s="33"/>
      <c r="Q9951" s="33">
        <v>8.8350000000000009</v>
      </c>
      <c r="R9951" s="33">
        <v>17.561</v>
      </c>
      <c r="S9951" s="33"/>
      <c r="T9951" s="33"/>
      <c r="U9951" s="33"/>
      <c r="V9951" s="33"/>
      <c r="W9951" s="33"/>
      <c r="Y9951" s="33"/>
      <c r="Z9951" s="33"/>
      <c r="AA9951" s="33"/>
      <c r="AB9951" s="33"/>
      <c r="AC9951" s="33"/>
      <c r="AD9951" s="33"/>
      <c r="AE9951" s="33"/>
      <c r="AF9951" s="33"/>
      <c r="AG9951" s="33"/>
      <c r="AH9951" s="33"/>
      <c r="AI9951" s="33"/>
      <c r="AJ9951" s="33" t="s">
        <v>413</v>
      </c>
      <c r="AK9951" s="36">
        <v>27.14</v>
      </c>
      <c r="AL9951" s="36">
        <v>118.13</v>
      </c>
      <c r="AM9951" s="33">
        <v>380</v>
      </c>
      <c r="AN9951" s="37"/>
      <c r="AO9951" s="33">
        <v>1</v>
      </c>
      <c r="AP9951" s="33"/>
      <c r="AQ9951">
        <v>40118</v>
      </c>
      <c r="AR9951" s="33" t="s">
        <v>1931</v>
      </c>
    </row>
    <row r="9952" spans="1:44" x14ac:dyDescent="0.25">
      <c r="A9952" s="33">
        <v>11847</v>
      </c>
      <c r="B9952" s="33" t="s">
        <v>922</v>
      </c>
      <c r="C9952" s="33">
        <v>180</v>
      </c>
      <c r="D9952" s="1" t="s">
        <v>148</v>
      </c>
      <c r="E9952" s="33"/>
      <c r="F9952" s="33" t="s">
        <v>859</v>
      </c>
      <c r="G9952" s="34"/>
      <c r="H9952" s="33">
        <v>5</v>
      </c>
      <c r="I9952" s="33">
        <v>6.03</v>
      </c>
      <c r="J9952" s="33">
        <v>8.34</v>
      </c>
      <c r="K9952" s="37">
        <v>3140</v>
      </c>
      <c r="L9952" s="35"/>
      <c r="M9952" s="33"/>
      <c r="N9952" s="33">
        <v>49.779000000000003</v>
      </c>
      <c r="O9952" s="33">
        <v>24.576000000000001</v>
      </c>
      <c r="P9952" s="33"/>
      <c r="Q9952" s="33">
        <v>10.192</v>
      </c>
      <c r="R9952" s="33">
        <v>17.876999999999999</v>
      </c>
      <c r="S9952" s="33"/>
      <c r="T9952" s="33"/>
      <c r="U9952" s="33"/>
      <c r="V9952" s="33"/>
      <c r="W9952" s="33"/>
      <c r="Y9952" s="33"/>
      <c r="Z9952" s="33"/>
      <c r="AA9952" s="33"/>
      <c r="AB9952" s="33"/>
      <c r="AC9952" s="33"/>
      <c r="AD9952" s="33"/>
      <c r="AE9952" s="33"/>
      <c r="AF9952" s="33"/>
      <c r="AG9952" s="33"/>
      <c r="AH9952" s="33"/>
      <c r="AI9952" s="33"/>
      <c r="AJ9952" s="33" t="s">
        <v>413</v>
      </c>
      <c r="AK9952" s="36">
        <v>27.14</v>
      </c>
      <c r="AL9952" s="36">
        <v>118.13</v>
      </c>
      <c r="AM9952" s="33">
        <v>380</v>
      </c>
      <c r="AN9952" s="37"/>
      <c r="AO9952" s="33">
        <v>1</v>
      </c>
      <c r="AP9952" s="33"/>
      <c r="AQ9952">
        <v>40118</v>
      </c>
      <c r="AR9952" s="33" t="s">
        <v>1931</v>
      </c>
    </row>
    <row r="9953" spans="1:44" x14ac:dyDescent="0.25">
      <c r="A9953" s="33">
        <v>11848</v>
      </c>
      <c r="B9953" s="33" t="s">
        <v>167</v>
      </c>
      <c r="C9953" s="33">
        <v>180</v>
      </c>
      <c r="D9953" s="1" t="s">
        <v>148</v>
      </c>
      <c r="E9953" s="33"/>
      <c r="F9953" s="33" t="s">
        <v>859</v>
      </c>
      <c r="G9953" s="34"/>
      <c r="H9953" s="33">
        <v>30</v>
      </c>
      <c r="I9953" s="33">
        <v>22.1</v>
      </c>
      <c r="J9953" s="33">
        <v>20.18</v>
      </c>
      <c r="K9953" s="37">
        <v>1845</v>
      </c>
      <c r="L9953" s="35"/>
      <c r="M9953" s="33"/>
      <c r="N9953" s="33">
        <v>648.79399999999998</v>
      </c>
      <c r="O9953" s="33">
        <v>258.43099999999998</v>
      </c>
      <c r="P9953" s="33">
        <v>35.305999999999997</v>
      </c>
      <c r="Q9953" s="33">
        <v>14.604999999999999</v>
      </c>
      <c r="R9953" s="33">
        <v>15.103</v>
      </c>
      <c r="S9953" s="33"/>
      <c r="T9953" s="33"/>
      <c r="U9953" s="33"/>
      <c r="V9953" s="33"/>
      <c r="W9953" s="33"/>
      <c r="Y9953" s="33">
        <v>1.468</v>
      </c>
      <c r="Z9953" s="33">
        <v>0.95</v>
      </c>
      <c r="AA9953" s="33">
        <v>1.468</v>
      </c>
      <c r="AB9953" s="33">
        <v>0.35099999999999998</v>
      </c>
      <c r="AC9953" s="33">
        <v>0.80600000000000005</v>
      </c>
      <c r="AD9953" s="33"/>
      <c r="AE9953" s="33"/>
      <c r="AF9953" s="33">
        <v>0</v>
      </c>
      <c r="AG9953" s="33"/>
      <c r="AH9953" s="33"/>
      <c r="AI9953" s="33">
        <v>5.7779999999999996</v>
      </c>
      <c r="AJ9953" s="33" t="s">
        <v>413</v>
      </c>
      <c r="AK9953" s="36">
        <v>26.47</v>
      </c>
      <c r="AL9953" s="36">
        <v>117.95</v>
      </c>
      <c r="AM9953" s="33">
        <v>200</v>
      </c>
      <c r="AN9953" s="37"/>
      <c r="AO9953" s="33">
        <v>1</v>
      </c>
      <c r="AP9953" s="33"/>
      <c r="AQ9953">
        <v>40118</v>
      </c>
      <c r="AR9953" s="33" t="s">
        <v>1932</v>
      </c>
    </row>
    <row r="9954" spans="1:44" x14ac:dyDescent="0.25">
      <c r="A9954" s="33">
        <v>11849</v>
      </c>
      <c r="B9954" s="33" t="s">
        <v>167</v>
      </c>
      <c r="C9954" s="33">
        <v>180</v>
      </c>
      <c r="D9954" s="1" t="s">
        <v>148</v>
      </c>
      <c r="E9954" s="33"/>
      <c r="F9954" s="33" t="s">
        <v>859</v>
      </c>
      <c r="G9954" s="34"/>
      <c r="H9954" s="33">
        <v>29</v>
      </c>
      <c r="I9954" s="33">
        <v>17.510000000000002</v>
      </c>
      <c r="J9954" s="33">
        <v>18.16</v>
      </c>
      <c r="K9954" s="37">
        <v>2005</v>
      </c>
      <c r="L9954" s="35"/>
      <c r="M9954" s="33"/>
      <c r="N9954" s="33">
        <v>500.7</v>
      </c>
      <c r="O9954" s="33">
        <v>181.083</v>
      </c>
      <c r="P9954" s="33">
        <v>24.718</v>
      </c>
      <c r="Q9954" s="33">
        <v>9.9400000000000013</v>
      </c>
      <c r="R9954" s="33">
        <v>11.462</v>
      </c>
      <c r="S9954" s="33"/>
      <c r="T9954" s="33"/>
      <c r="U9954" s="33"/>
      <c r="V9954" s="33"/>
      <c r="W9954" s="33"/>
      <c r="Y9954" s="33">
        <v>1.07</v>
      </c>
      <c r="Z9954" s="33">
        <v>0.69099999999999995</v>
      </c>
      <c r="AA9954" s="33">
        <v>1.0699999999999998</v>
      </c>
      <c r="AB9954" s="33">
        <v>1.6639999999999999</v>
      </c>
      <c r="AC9954" s="33">
        <v>2.6509999999999998</v>
      </c>
      <c r="AD9954" s="33"/>
      <c r="AE9954" s="33"/>
      <c r="AF9954" s="33">
        <v>0</v>
      </c>
      <c r="AG9954" s="33"/>
      <c r="AH9954" s="33"/>
      <c r="AI9954" s="33">
        <v>5.3010000000000002</v>
      </c>
      <c r="AJ9954" s="33" t="s">
        <v>413</v>
      </c>
      <c r="AK9954" s="36">
        <v>26.47</v>
      </c>
      <c r="AL9954" s="36">
        <v>117.95</v>
      </c>
      <c r="AM9954" s="33">
        <v>200</v>
      </c>
      <c r="AN9954" s="37"/>
      <c r="AO9954" s="33">
        <v>1</v>
      </c>
      <c r="AP9954" s="33"/>
      <c r="AQ9954">
        <v>40118</v>
      </c>
      <c r="AR9954" s="33" t="s">
        <v>1932</v>
      </c>
    </row>
    <row r="9955" spans="1:44" x14ac:dyDescent="0.25">
      <c r="A9955" s="33">
        <v>11850</v>
      </c>
      <c r="B9955" s="33" t="s">
        <v>167</v>
      </c>
      <c r="C9955" s="33">
        <v>180</v>
      </c>
      <c r="D9955" s="1" t="s">
        <v>148</v>
      </c>
      <c r="E9955" s="33"/>
      <c r="F9955" s="33" t="s">
        <v>859</v>
      </c>
      <c r="G9955" s="34"/>
      <c r="H9955" s="33">
        <v>29</v>
      </c>
      <c r="I9955" s="33">
        <v>16.440000000000001</v>
      </c>
      <c r="J9955" s="33">
        <v>17.75</v>
      </c>
      <c r="K9955" s="37">
        <v>2048</v>
      </c>
      <c r="L9955" s="35"/>
      <c r="M9955" s="33"/>
      <c r="N9955" s="33">
        <v>346.61599999999999</v>
      </c>
      <c r="O9955" s="33">
        <v>132.83500000000001</v>
      </c>
      <c r="P9955" s="33">
        <v>17.324999999999999</v>
      </c>
      <c r="Q9955" s="33">
        <v>9.6449999999999978</v>
      </c>
      <c r="R9955" s="33">
        <v>10.281000000000001</v>
      </c>
      <c r="S9955" s="33"/>
      <c r="T9955" s="33"/>
      <c r="U9955" s="33"/>
      <c r="V9955" s="33"/>
      <c r="W9955" s="33"/>
      <c r="Y9955" s="33">
        <v>2.109</v>
      </c>
      <c r="Z9955" s="33">
        <v>1.3069999999999999</v>
      </c>
      <c r="AA9955" s="33">
        <v>2.109</v>
      </c>
      <c r="AB9955" s="33">
        <v>4.0659999999999998</v>
      </c>
      <c r="AC9955" s="33">
        <v>6.5229999999999997</v>
      </c>
      <c r="AD9955" s="33"/>
      <c r="AE9955" s="33"/>
      <c r="AF9955" s="33">
        <v>0</v>
      </c>
      <c r="AG9955" s="33"/>
      <c r="AH9955" s="33"/>
      <c r="AI9955" s="33">
        <v>3.8239999999999998</v>
      </c>
      <c r="AJ9955" s="33" t="s">
        <v>413</v>
      </c>
      <c r="AK9955" s="36">
        <v>26.47</v>
      </c>
      <c r="AL9955" s="36">
        <v>117.95</v>
      </c>
      <c r="AM9955" s="33">
        <v>200</v>
      </c>
      <c r="AN9955" s="37"/>
      <c r="AO9955" s="33">
        <v>1</v>
      </c>
      <c r="AP9955" s="33"/>
      <c r="AQ9955">
        <v>40118</v>
      </c>
      <c r="AR9955" s="33" t="s">
        <v>1932</v>
      </c>
    </row>
    <row r="9956" spans="1:44" x14ac:dyDescent="0.25">
      <c r="A9956" s="33">
        <v>11851</v>
      </c>
      <c r="B9956" s="33" t="s">
        <v>1002</v>
      </c>
      <c r="C9956" s="33">
        <v>180</v>
      </c>
      <c r="D9956" s="33"/>
      <c r="E9956" s="33"/>
      <c r="F9956" s="33" t="s">
        <v>859</v>
      </c>
      <c r="G9956" s="34"/>
      <c r="H9956" s="33">
        <v>10</v>
      </c>
      <c r="I9956" s="33">
        <v>6.43</v>
      </c>
      <c r="J9956" s="33">
        <v>8.59</v>
      </c>
      <c r="K9956" s="37">
        <v>1344</v>
      </c>
      <c r="L9956" s="35"/>
      <c r="M9956" s="33"/>
      <c r="N9956" s="33">
        <v>25.225000000000001</v>
      </c>
      <c r="O9956" s="33">
        <v>14.162000000000001</v>
      </c>
      <c r="P9956" s="33">
        <v>2.3660000000000001</v>
      </c>
      <c r="Q9956" s="33">
        <v>4.3819999999999997</v>
      </c>
      <c r="R9956" s="33">
        <v>3.4380000000000002</v>
      </c>
      <c r="S9956" s="33"/>
      <c r="T9956" s="33"/>
      <c r="U9956" s="33"/>
      <c r="V9956" s="33"/>
      <c r="W9956" s="33"/>
      <c r="Y9956" s="33"/>
      <c r="Z9956" s="33"/>
      <c r="AA9956" s="33"/>
      <c r="AB9956" s="33"/>
      <c r="AC9956" s="33"/>
      <c r="AD9956" s="33"/>
      <c r="AE9956" s="33"/>
      <c r="AF9956" s="33"/>
      <c r="AG9956" s="33"/>
      <c r="AH9956" s="33"/>
      <c r="AI9956" s="33"/>
      <c r="AJ9956" s="33" t="s">
        <v>413</v>
      </c>
      <c r="AK9956" s="36">
        <v>24.86</v>
      </c>
      <c r="AL9956" s="36">
        <v>117.68</v>
      </c>
      <c r="AM9956" s="33">
        <v>485</v>
      </c>
      <c r="AN9956" s="37"/>
      <c r="AP9956" s="33"/>
      <c r="AQ9956">
        <v>40118</v>
      </c>
      <c r="AR9956" s="33" t="s">
        <v>1933</v>
      </c>
    </row>
    <row r="9957" spans="1:44" x14ac:dyDescent="0.25">
      <c r="A9957" s="33">
        <v>11852</v>
      </c>
      <c r="B9957" s="33" t="s">
        <v>1002</v>
      </c>
      <c r="C9957" s="33">
        <v>180</v>
      </c>
      <c r="D9957" s="33"/>
      <c r="E9957" s="33"/>
      <c r="F9957" s="33" t="s">
        <v>859</v>
      </c>
      <c r="G9957" s="34"/>
      <c r="H9957" s="33">
        <v>20</v>
      </c>
      <c r="I9957" s="33">
        <v>8.74</v>
      </c>
      <c r="J9957" s="33">
        <v>14.75</v>
      </c>
      <c r="K9957" s="37">
        <v>1194</v>
      </c>
      <c r="L9957" s="35"/>
      <c r="M9957" s="33"/>
      <c r="N9957" s="33">
        <v>89.811999999999998</v>
      </c>
      <c r="O9957" s="33">
        <v>38.409999999999997</v>
      </c>
      <c r="P9957" s="33">
        <v>5.2670000000000003</v>
      </c>
      <c r="Q9957" s="33">
        <v>9.3569999999999993</v>
      </c>
      <c r="R9957" s="33">
        <v>5.3890000000000002</v>
      </c>
      <c r="S9957" s="33"/>
      <c r="T9957" s="33"/>
      <c r="U9957" s="33"/>
      <c r="V9957" s="33"/>
      <c r="W9957" s="33"/>
      <c r="Y9957" s="33"/>
      <c r="Z9957" s="33"/>
      <c r="AA9957" s="33"/>
      <c r="AB9957" s="33"/>
      <c r="AC9957" s="33"/>
      <c r="AD9957" s="33"/>
      <c r="AE9957" s="33"/>
      <c r="AF9957" s="33"/>
      <c r="AG9957" s="33"/>
      <c r="AH9957" s="33"/>
      <c r="AI9957" s="33"/>
      <c r="AJ9957" s="33" t="s">
        <v>413</v>
      </c>
      <c r="AK9957" s="36">
        <v>24.86</v>
      </c>
      <c r="AL9957" s="36">
        <v>117.68</v>
      </c>
      <c r="AM9957" s="33">
        <v>520</v>
      </c>
      <c r="AN9957" s="37"/>
      <c r="AP9957" s="33"/>
      <c r="AQ9957">
        <v>40118</v>
      </c>
      <c r="AR9957" s="33" t="s">
        <v>1933</v>
      </c>
    </row>
    <row r="9958" spans="1:44" x14ac:dyDescent="0.25">
      <c r="A9958" s="33">
        <v>11853</v>
      </c>
      <c r="B9958" s="33" t="s">
        <v>1002</v>
      </c>
      <c r="C9958" s="33">
        <v>180</v>
      </c>
      <c r="D9958" s="33"/>
      <c r="E9958" s="33"/>
      <c r="F9958" s="33" t="s">
        <v>859</v>
      </c>
      <c r="G9958" s="34"/>
      <c r="H9958" s="33">
        <v>30</v>
      </c>
      <c r="I9958" s="33">
        <v>12.39</v>
      </c>
      <c r="J9958" s="33">
        <v>21.49</v>
      </c>
      <c r="K9958" s="37">
        <v>986</v>
      </c>
      <c r="L9958" s="35"/>
      <c r="M9958" s="33"/>
      <c r="N9958" s="33">
        <v>223.179</v>
      </c>
      <c r="O9958" s="33">
        <v>66.844999999999999</v>
      </c>
      <c r="P9958" s="33">
        <v>7.8659999999999997</v>
      </c>
      <c r="Q9958" s="33">
        <v>13.504999999999999</v>
      </c>
      <c r="R9958" s="33">
        <v>6.3890000000000002</v>
      </c>
      <c r="S9958" s="33"/>
      <c r="T9958" s="33"/>
      <c r="U9958" s="33"/>
      <c r="V9958" s="33"/>
      <c r="W9958" s="33"/>
      <c r="Y9958" s="33"/>
      <c r="Z9958" s="33"/>
      <c r="AA9958" s="33"/>
      <c r="AB9958" s="33"/>
      <c r="AC9958" s="33"/>
      <c r="AD9958" s="33"/>
      <c r="AE9958" s="33"/>
      <c r="AF9958" s="33"/>
      <c r="AG9958" s="33"/>
      <c r="AH9958" s="33"/>
      <c r="AI9958" s="33"/>
      <c r="AJ9958" s="33" t="s">
        <v>413</v>
      </c>
      <c r="AK9958" s="36">
        <v>24.86</v>
      </c>
      <c r="AL9958" s="36">
        <v>117.68</v>
      </c>
      <c r="AM9958" s="33">
        <v>550</v>
      </c>
      <c r="AN9958" s="37"/>
      <c r="AP9958" s="33"/>
      <c r="AQ9958">
        <v>40118</v>
      </c>
      <c r="AR9958" s="33" t="s">
        <v>1933</v>
      </c>
    </row>
    <row r="9959" spans="1:44" x14ac:dyDescent="0.25">
      <c r="A9959" s="33">
        <v>11854</v>
      </c>
      <c r="B9959" s="33" t="s">
        <v>1002</v>
      </c>
      <c r="C9959" s="33">
        <v>180</v>
      </c>
      <c r="D9959" s="33"/>
      <c r="E9959" s="33"/>
      <c r="F9959" s="33" t="s">
        <v>859</v>
      </c>
      <c r="G9959" s="34"/>
      <c r="H9959" s="33">
        <v>37</v>
      </c>
      <c r="I9959" s="33">
        <v>14.11</v>
      </c>
      <c r="J9959" s="33">
        <v>23.11</v>
      </c>
      <c r="K9959" s="37">
        <v>733</v>
      </c>
      <c r="L9959" s="35"/>
      <c r="M9959" s="33"/>
      <c r="N9959" s="33">
        <v>218.506</v>
      </c>
      <c r="O9959" s="33">
        <v>90.296000000000006</v>
      </c>
      <c r="P9959" s="33">
        <v>10.324999999999999</v>
      </c>
      <c r="Q9959" s="33">
        <v>17.631999999999998</v>
      </c>
      <c r="R9959" s="33">
        <v>8.0090000000000003</v>
      </c>
      <c r="S9959" s="33"/>
      <c r="T9959" s="33"/>
      <c r="U9959" s="33"/>
      <c r="V9959" s="33"/>
      <c r="W9959" s="33"/>
      <c r="Y9959" s="33"/>
      <c r="Z9959" s="33"/>
      <c r="AA9959" s="33"/>
      <c r="AB9959" s="33"/>
      <c r="AC9959" s="33"/>
      <c r="AD9959" s="33"/>
      <c r="AE9959" s="33"/>
      <c r="AF9959" s="33"/>
      <c r="AG9959" s="33"/>
      <c r="AH9959" s="33"/>
      <c r="AI9959" s="33"/>
      <c r="AJ9959" s="33" t="s">
        <v>413</v>
      </c>
      <c r="AK9959" s="36">
        <v>24.86</v>
      </c>
      <c r="AL9959" s="36">
        <v>117.68</v>
      </c>
      <c r="AM9959" s="33">
        <v>610</v>
      </c>
      <c r="AN9959" s="37"/>
      <c r="AP9959" s="33"/>
      <c r="AQ9959">
        <v>40118</v>
      </c>
      <c r="AR9959" s="33" t="s">
        <v>1933</v>
      </c>
    </row>
    <row r="9960" spans="1:44" x14ac:dyDescent="0.25">
      <c r="A9960" s="33">
        <v>11855</v>
      </c>
      <c r="B9960" s="33" t="s">
        <v>1084</v>
      </c>
      <c r="C9960" s="33">
        <v>180</v>
      </c>
      <c r="D9960" s="33"/>
      <c r="E9960" s="33"/>
      <c r="F9960" s="33" t="s">
        <v>859</v>
      </c>
      <c r="G9960" s="34"/>
      <c r="H9960" s="33">
        <v>6</v>
      </c>
      <c r="I9960" s="33">
        <v>5.9</v>
      </c>
      <c r="J9960" s="33">
        <v>4.57</v>
      </c>
      <c r="K9960" s="37">
        <v>2871</v>
      </c>
      <c r="L9960" s="35"/>
      <c r="M9960" s="33"/>
      <c r="N9960" s="33">
        <v>12.827</v>
      </c>
      <c r="O9960" s="33">
        <v>11.452</v>
      </c>
      <c r="P9960" s="33"/>
      <c r="Q9960" s="33">
        <v>4.0910000000000002</v>
      </c>
      <c r="R9960" s="33">
        <v>3.032</v>
      </c>
      <c r="S9960" s="33"/>
      <c r="T9960" s="33"/>
      <c r="U9960" s="33"/>
      <c r="V9960" s="33"/>
      <c r="W9960" s="33"/>
      <c r="Y9960" s="33">
        <v>0.21099999999999999</v>
      </c>
      <c r="Z9960" s="33"/>
      <c r="AA9960" s="33"/>
      <c r="AB9960" s="33"/>
      <c r="AC9960" s="33">
        <v>1.304</v>
      </c>
      <c r="AD9960" s="33"/>
      <c r="AE9960" s="33"/>
      <c r="AF9960" s="33">
        <v>0</v>
      </c>
      <c r="AG9960" s="33"/>
      <c r="AH9960" s="33"/>
      <c r="AI9960" s="33">
        <v>0.48</v>
      </c>
      <c r="AJ9960" s="33" t="s">
        <v>413</v>
      </c>
      <c r="AK9960" s="36">
        <v>25.77</v>
      </c>
      <c r="AL9960" s="36">
        <v>101.83</v>
      </c>
      <c r="AM9960" s="33">
        <v>1165</v>
      </c>
      <c r="AN9960" s="37"/>
      <c r="AO9960" s="33">
        <v>1</v>
      </c>
      <c r="AP9960" s="33"/>
      <c r="AQ9960">
        <v>80102</v>
      </c>
      <c r="AR9960" s="33" t="s">
        <v>1934</v>
      </c>
    </row>
    <row r="9961" spans="1:44" x14ac:dyDescent="0.25">
      <c r="A9961" s="33">
        <v>11856</v>
      </c>
      <c r="B9961" s="33" t="s">
        <v>1084</v>
      </c>
      <c r="C9961" s="33">
        <v>180</v>
      </c>
      <c r="D9961" s="33"/>
      <c r="E9961" s="33"/>
      <c r="F9961" s="33" t="s">
        <v>859</v>
      </c>
      <c r="G9961" s="34"/>
      <c r="H9961" s="33">
        <v>6</v>
      </c>
      <c r="I9961" s="33">
        <v>7.27</v>
      </c>
      <c r="J9961" s="33">
        <v>5.6</v>
      </c>
      <c r="K9961" s="37">
        <v>3861</v>
      </c>
      <c r="L9961" s="35"/>
      <c r="M9961" s="33"/>
      <c r="N9961" s="33">
        <v>31.917000000000002</v>
      </c>
      <c r="O9961" s="33">
        <v>24.207999999999998</v>
      </c>
      <c r="P9961" s="33"/>
      <c r="Q9961" s="33">
        <v>2.645</v>
      </c>
      <c r="R9961" s="33">
        <v>1.903</v>
      </c>
      <c r="S9961" s="33"/>
      <c r="T9961" s="33"/>
      <c r="U9961" s="33"/>
      <c r="V9961" s="33"/>
      <c r="W9961" s="33"/>
      <c r="Y9961" s="33">
        <v>3.0760000000000001</v>
      </c>
      <c r="Z9961" s="33"/>
      <c r="AA9961" s="33"/>
      <c r="AB9961" s="33"/>
      <c r="AC9961" s="33">
        <v>2.0619999999999998</v>
      </c>
      <c r="AD9961" s="33"/>
      <c r="AE9961" s="33"/>
      <c r="AF9961" s="33">
        <v>0</v>
      </c>
      <c r="AG9961" s="33"/>
      <c r="AH9961" s="33"/>
      <c r="AI9961" s="33">
        <v>0.32400000000000001</v>
      </c>
      <c r="AJ9961" s="33" t="s">
        <v>413</v>
      </c>
      <c r="AK9961" s="36">
        <v>25.77</v>
      </c>
      <c r="AL9961" s="36">
        <v>101.83</v>
      </c>
      <c r="AM9961" s="33">
        <v>1170</v>
      </c>
      <c r="AN9961" s="37"/>
      <c r="AO9961" s="33">
        <v>1</v>
      </c>
      <c r="AP9961" s="33"/>
      <c r="AQ9961">
        <v>80102</v>
      </c>
      <c r="AR9961" s="33" t="s">
        <v>1934</v>
      </c>
    </row>
    <row r="9962" spans="1:44" x14ac:dyDescent="0.25">
      <c r="A9962" s="33">
        <v>11857</v>
      </c>
      <c r="B9962" s="33" t="s">
        <v>1084</v>
      </c>
      <c r="C9962" s="33">
        <v>180</v>
      </c>
      <c r="D9962" s="33"/>
      <c r="E9962" s="33"/>
      <c r="F9962" s="33" t="s">
        <v>859</v>
      </c>
      <c r="G9962" s="34"/>
      <c r="H9962" s="33">
        <v>8</v>
      </c>
      <c r="I9962" s="33">
        <v>8.8000000000000007</v>
      </c>
      <c r="J9962" s="33">
        <v>9.1999999999999993</v>
      </c>
      <c r="K9962" s="37">
        <v>2871</v>
      </c>
      <c r="L9962" s="35"/>
      <c r="M9962" s="33"/>
      <c r="N9962" s="33">
        <v>77.537000000000006</v>
      </c>
      <c r="O9962" s="33">
        <v>49.975000000000001</v>
      </c>
      <c r="P9962" s="33"/>
      <c r="Q9962" s="33">
        <v>10.396000000000001</v>
      </c>
      <c r="R9962" s="33">
        <v>10.855</v>
      </c>
      <c r="S9962" s="33"/>
      <c r="T9962" s="33"/>
      <c r="U9962" s="33"/>
      <c r="V9962" s="33"/>
      <c r="W9962" s="33"/>
      <c r="Y9962" s="33">
        <v>3.4359999999999999</v>
      </c>
      <c r="Z9962" s="33"/>
      <c r="AA9962" s="33"/>
      <c r="AB9962" s="33"/>
      <c r="AC9962" s="33">
        <v>1.6160000000000001</v>
      </c>
      <c r="AD9962" s="33"/>
      <c r="AE9962" s="33"/>
      <c r="AF9962" s="33">
        <v>0</v>
      </c>
      <c r="AG9962" s="33"/>
      <c r="AH9962" s="33"/>
      <c r="AI9962" s="33">
        <v>0.95099999999999996</v>
      </c>
      <c r="AJ9962" s="33" t="s">
        <v>413</v>
      </c>
      <c r="AK9962" s="36">
        <v>25.77</v>
      </c>
      <c r="AL9962" s="36">
        <v>101.83</v>
      </c>
      <c r="AM9962" s="33">
        <v>1210</v>
      </c>
      <c r="AN9962" s="37"/>
      <c r="AO9962" s="33">
        <v>1</v>
      </c>
      <c r="AP9962" s="33"/>
      <c r="AQ9962">
        <v>80102</v>
      </c>
      <c r="AR9962" s="33" t="s">
        <v>1934</v>
      </c>
    </row>
    <row r="9963" spans="1:44" x14ac:dyDescent="0.25">
      <c r="A9963" s="33">
        <v>11858</v>
      </c>
      <c r="B9963" s="33" t="s">
        <v>990</v>
      </c>
      <c r="C9963" s="33">
        <v>180</v>
      </c>
      <c r="D9963" s="33" t="s">
        <v>851</v>
      </c>
      <c r="E9963" s="33"/>
      <c r="F9963" s="33" t="s">
        <v>860</v>
      </c>
      <c r="G9963" s="34"/>
      <c r="H9963" s="33">
        <v>35</v>
      </c>
      <c r="I9963" s="33"/>
      <c r="J9963" s="33"/>
      <c r="K9963" s="37"/>
      <c r="L9963" s="35"/>
      <c r="M9963" s="33"/>
      <c r="N9963" s="33"/>
      <c r="O9963" s="33">
        <v>160.15700000000001</v>
      </c>
      <c r="P9963" s="33"/>
      <c r="Q9963" s="33">
        <v>31.814999999999998</v>
      </c>
      <c r="R9963" s="33">
        <v>7.0609999999999999</v>
      </c>
      <c r="S9963" s="33"/>
      <c r="T9963" s="33"/>
      <c r="U9963" s="33"/>
      <c r="V9963" s="33"/>
      <c r="W9963" s="33"/>
      <c r="Y9963" s="33">
        <v>2.7629999999999999</v>
      </c>
      <c r="Z9963" s="33">
        <v>2.2589999999999999</v>
      </c>
      <c r="AA9963" s="33">
        <v>2.7629999999999999</v>
      </c>
      <c r="AB9963" s="33">
        <v>0.72899999999999998</v>
      </c>
      <c r="AC9963" s="33">
        <v>0.99099999999999999</v>
      </c>
      <c r="AD9963" s="33"/>
      <c r="AE9963" s="33"/>
      <c r="AF9963" s="33"/>
      <c r="AG9963" s="33"/>
      <c r="AH9963" s="33"/>
      <c r="AI9963" s="33"/>
      <c r="AJ9963" s="33" t="s">
        <v>413</v>
      </c>
      <c r="AK9963" s="36">
        <v>23.52</v>
      </c>
      <c r="AL9963" s="36">
        <v>111.87</v>
      </c>
      <c r="AM9963" s="33">
        <v>425</v>
      </c>
      <c r="AN9963" s="37"/>
      <c r="AP9963" s="33"/>
      <c r="AQ9963">
        <v>40118</v>
      </c>
      <c r="AR9963" s="33" t="s">
        <v>1935</v>
      </c>
    </row>
    <row r="9964" spans="1:44" x14ac:dyDescent="0.25">
      <c r="A9964" s="33">
        <v>11859</v>
      </c>
      <c r="B9964" s="33" t="s">
        <v>968</v>
      </c>
      <c r="C9964" s="33">
        <v>180</v>
      </c>
      <c r="D9964" s="33"/>
      <c r="E9964" s="33"/>
      <c r="F9964" s="33" t="s">
        <v>860</v>
      </c>
      <c r="G9964" s="34"/>
      <c r="H9964" s="33">
        <v>45</v>
      </c>
      <c r="I9964" s="33"/>
      <c r="J9964" s="33"/>
      <c r="K9964" s="37"/>
      <c r="L9964" s="35"/>
      <c r="M9964" s="33"/>
      <c r="N9964" s="33"/>
      <c r="O9964" s="33">
        <v>195.72499999999999</v>
      </c>
      <c r="P9964" s="33"/>
      <c r="Q9964" s="33">
        <v>29.852</v>
      </c>
      <c r="R9964" s="33">
        <v>10.788</v>
      </c>
      <c r="S9964" s="33"/>
      <c r="T9964" s="33"/>
      <c r="U9964" s="33"/>
      <c r="V9964" s="33"/>
      <c r="W9964" s="33"/>
      <c r="Y9964" s="33">
        <v>3.28</v>
      </c>
      <c r="Z9964" s="33">
        <v>2.6749999999999998</v>
      </c>
      <c r="AA9964" s="33">
        <v>3.28</v>
      </c>
      <c r="AB9964" s="33">
        <v>1.109</v>
      </c>
      <c r="AC9964" s="33">
        <v>1.4410000000000001</v>
      </c>
      <c r="AD9964" s="33"/>
      <c r="AE9964" s="33"/>
      <c r="AF9964" s="33"/>
      <c r="AG9964" s="33"/>
      <c r="AH9964" s="33"/>
      <c r="AI9964" s="33"/>
      <c r="AJ9964" s="33" t="s">
        <v>413</v>
      </c>
      <c r="AK9964" s="36">
        <v>23.52</v>
      </c>
      <c r="AL9964" s="36">
        <v>111.87</v>
      </c>
      <c r="AM9964" s="33">
        <v>425</v>
      </c>
      <c r="AN9964" s="37"/>
      <c r="AP9964" s="33"/>
      <c r="AQ9964">
        <v>40118</v>
      </c>
      <c r="AR9964" s="33" t="s">
        <v>1935</v>
      </c>
    </row>
    <row r="9965" spans="1:44" x14ac:dyDescent="0.25">
      <c r="A9965" s="33">
        <v>11860</v>
      </c>
      <c r="B9965" s="33" t="s">
        <v>167</v>
      </c>
      <c r="C9965" s="33">
        <v>180</v>
      </c>
      <c r="D9965" s="1" t="s">
        <v>148</v>
      </c>
      <c r="E9965" s="33"/>
      <c r="F9965" s="33" t="s">
        <v>859</v>
      </c>
      <c r="G9965" s="34"/>
      <c r="H9965" s="33">
        <v>12</v>
      </c>
      <c r="I9965" s="33">
        <v>11.5</v>
      </c>
      <c r="J9965" s="33">
        <v>14.4</v>
      </c>
      <c r="K9965" s="37">
        <v>1740</v>
      </c>
      <c r="L9965" s="35"/>
      <c r="M9965" s="33"/>
      <c r="N9965" s="33">
        <v>140.69999999999999</v>
      </c>
      <c r="O9965" s="33">
        <v>49.642000000000003</v>
      </c>
      <c r="P9965" s="33"/>
      <c r="Q9965" s="33">
        <v>8.386000000000001</v>
      </c>
      <c r="R9965" s="33">
        <v>8.2479999999999993</v>
      </c>
      <c r="S9965" s="33"/>
      <c r="T9965" s="33"/>
      <c r="U9965" s="33"/>
      <c r="V9965" s="33"/>
      <c r="W9965" s="33"/>
      <c r="Y9965" s="33"/>
      <c r="Z9965" s="33"/>
      <c r="AA9965" s="33"/>
      <c r="AB9965" s="33"/>
      <c r="AC9965" s="33"/>
      <c r="AD9965" s="33"/>
      <c r="AE9965" s="33"/>
      <c r="AF9965" s="33">
        <v>0</v>
      </c>
      <c r="AG9965" s="33"/>
      <c r="AH9965" s="33"/>
      <c r="AI9965" s="33">
        <v>2.1</v>
      </c>
      <c r="AJ9965" s="33" t="s">
        <v>413</v>
      </c>
      <c r="AK9965" s="36">
        <v>27.22</v>
      </c>
      <c r="AL9965" s="36">
        <v>115.14</v>
      </c>
      <c r="AM9965" s="33">
        <v>390</v>
      </c>
      <c r="AN9965" s="37"/>
      <c r="AO9965" s="33">
        <v>1</v>
      </c>
      <c r="AP9965" s="33"/>
      <c r="AQ9965">
        <v>80415</v>
      </c>
      <c r="AR9965" s="33" t="s">
        <v>1936</v>
      </c>
    </row>
    <row r="9966" spans="1:44" x14ac:dyDescent="0.25">
      <c r="A9966" s="33">
        <v>11861</v>
      </c>
      <c r="B9966" s="33" t="s">
        <v>1039</v>
      </c>
      <c r="C9966" s="33">
        <v>180</v>
      </c>
      <c r="D9966" s="33" t="s">
        <v>851</v>
      </c>
      <c r="E9966" s="33"/>
      <c r="F9966" s="33" t="s">
        <v>859</v>
      </c>
      <c r="G9966" s="34">
        <v>3</v>
      </c>
      <c r="H9966" s="33">
        <v>12</v>
      </c>
      <c r="I9966" s="33">
        <v>8.3000000000000007</v>
      </c>
      <c r="J9966" s="33">
        <v>13.94</v>
      </c>
      <c r="K9966" s="37">
        <v>1620</v>
      </c>
      <c r="L9966" s="2">
        <f>N9966/((1668.67)*(1-EXP(-(0.022864)*I9966))^(1.61028))</f>
        <v>1.0207223646362331</v>
      </c>
      <c r="M9966" s="33"/>
      <c r="N9966" s="33">
        <v>100.86</v>
      </c>
      <c r="O9966" s="33">
        <v>38.798999999999999</v>
      </c>
      <c r="P9966" s="33"/>
      <c r="Q9966" s="33">
        <v>9.6720000000000006</v>
      </c>
      <c r="R9966" s="33">
        <v>9.59</v>
      </c>
      <c r="S9966" s="33"/>
      <c r="T9966" s="33"/>
      <c r="U9966" s="33"/>
      <c r="V9966" s="33"/>
      <c r="W9966" s="33"/>
      <c r="Y9966" s="33"/>
      <c r="Z9966" s="33"/>
      <c r="AA9966" s="33"/>
      <c r="AB9966" s="33"/>
      <c r="AC9966" s="33"/>
      <c r="AD9966" s="33"/>
      <c r="AE9966" s="33"/>
      <c r="AF9966" s="33">
        <v>0</v>
      </c>
      <c r="AG9966" s="33"/>
      <c r="AH9966" s="33"/>
      <c r="AI9966" s="33">
        <v>2.5</v>
      </c>
      <c r="AJ9966" s="33" t="s">
        <v>413</v>
      </c>
      <c r="AK9966" s="36">
        <v>27.22</v>
      </c>
      <c r="AL9966" s="36">
        <v>115.14</v>
      </c>
      <c r="AM9966" s="33">
        <v>390</v>
      </c>
      <c r="AN9966" s="37"/>
      <c r="AO9966" s="33">
        <v>1</v>
      </c>
      <c r="AP9966" s="33"/>
      <c r="AQ9966">
        <v>80415</v>
      </c>
      <c r="AR9966" s="33" t="s">
        <v>1936</v>
      </c>
    </row>
    <row r="9967" spans="1:44" x14ac:dyDescent="0.25">
      <c r="A9967" s="33">
        <v>11862</v>
      </c>
      <c r="B9967" s="33" t="s">
        <v>969</v>
      </c>
      <c r="C9967" s="33">
        <v>180</v>
      </c>
      <c r="D9967" s="33"/>
      <c r="E9967" s="33"/>
      <c r="F9967" s="33" t="s">
        <v>859</v>
      </c>
      <c r="G9967" s="34"/>
      <c r="H9967" s="33">
        <v>12</v>
      </c>
      <c r="I9967" s="33">
        <v>8.51</v>
      </c>
      <c r="J9967" s="33">
        <v>10.97</v>
      </c>
      <c r="K9967" s="37">
        <v>2118</v>
      </c>
      <c r="L9967" s="35"/>
      <c r="M9967" s="33"/>
      <c r="N9967" s="33">
        <v>68.972999999999999</v>
      </c>
      <c r="O9967" s="33">
        <v>39.801000000000002</v>
      </c>
      <c r="P9967" s="33"/>
      <c r="Q9967" s="33">
        <v>11.317999999999998</v>
      </c>
      <c r="R9967" s="33">
        <v>7.3440000000000003</v>
      </c>
      <c r="S9967" s="33"/>
      <c r="T9967" s="33"/>
      <c r="U9967" s="33"/>
      <c r="V9967" s="33"/>
      <c r="W9967" s="33"/>
      <c r="Y9967" s="33"/>
      <c r="Z9967" s="33"/>
      <c r="AA9967" s="33"/>
      <c r="AB9967" s="33"/>
      <c r="AC9967" s="33"/>
      <c r="AD9967" s="33"/>
      <c r="AE9967" s="33"/>
      <c r="AF9967" s="33">
        <v>0</v>
      </c>
      <c r="AG9967" s="33"/>
      <c r="AH9967" s="33"/>
      <c r="AI9967" s="33">
        <v>7.64</v>
      </c>
      <c r="AJ9967" s="33" t="s">
        <v>413</v>
      </c>
      <c r="AK9967" s="36">
        <v>27.22</v>
      </c>
      <c r="AL9967" s="36">
        <v>115.14</v>
      </c>
      <c r="AM9967" s="33">
        <v>390</v>
      </c>
      <c r="AN9967" s="37"/>
      <c r="AO9967" s="33">
        <v>1</v>
      </c>
      <c r="AP9967" s="33"/>
      <c r="AQ9967">
        <v>80415</v>
      </c>
      <c r="AR9967" s="33" t="s">
        <v>1936</v>
      </c>
    </row>
    <row r="9968" spans="1:44" x14ac:dyDescent="0.25">
      <c r="A9968" s="33">
        <v>11863</v>
      </c>
      <c r="B9968" s="33" t="s">
        <v>167</v>
      </c>
      <c r="C9968" s="33">
        <v>180</v>
      </c>
      <c r="D9968" s="1" t="s">
        <v>148</v>
      </c>
      <c r="E9968" s="33"/>
      <c r="F9968" s="33" t="s">
        <v>859</v>
      </c>
      <c r="G9968" s="34"/>
      <c r="H9968" s="33">
        <v>7</v>
      </c>
      <c r="I9968" s="33">
        <v>7.1</v>
      </c>
      <c r="J9968" s="33">
        <v>7.8</v>
      </c>
      <c r="K9968" s="37">
        <v>3000</v>
      </c>
      <c r="L9968" s="35"/>
      <c r="M9968" s="33"/>
      <c r="N9968" s="33">
        <v>55.83</v>
      </c>
      <c r="O9968" s="33">
        <v>16.510000000000002</v>
      </c>
      <c r="P9968" s="33">
        <v>3.27</v>
      </c>
      <c r="Q9968" s="33">
        <v>7.85</v>
      </c>
      <c r="R9968" s="33">
        <v>8.3699999999999992</v>
      </c>
      <c r="S9968" s="33"/>
      <c r="T9968" s="33"/>
      <c r="U9968" s="33"/>
      <c r="V9968" s="33"/>
      <c r="W9968" s="33"/>
      <c r="Y9968" s="33">
        <v>2.1</v>
      </c>
      <c r="Z9968" s="33"/>
      <c r="AA9968" s="33"/>
      <c r="AB9968" s="33"/>
      <c r="AC9968" s="33">
        <v>1.4</v>
      </c>
      <c r="AD9968" s="33"/>
      <c r="AE9968" s="33"/>
      <c r="AF9968" s="33">
        <v>0</v>
      </c>
      <c r="AG9968" s="33"/>
      <c r="AH9968" s="33"/>
      <c r="AI9968" s="33">
        <v>1.67</v>
      </c>
      <c r="AJ9968" s="33" t="s">
        <v>413</v>
      </c>
      <c r="AK9968" s="36">
        <v>27.04</v>
      </c>
      <c r="AL9968" s="36">
        <v>115.08</v>
      </c>
      <c r="AM9968" s="33">
        <v>430</v>
      </c>
      <c r="AN9968" s="37"/>
      <c r="AO9968" s="33">
        <v>1</v>
      </c>
      <c r="AP9968" s="33"/>
      <c r="AQ9968">
        <v>80415</v>
      </c>
      <c r="AR9968" s="33" t="s">
        <v>1937</v>
      </c>
    </row>
    <row r="9969" spans="1:44" x14ac:dyDescent="0.25">
      <c r="A9969" s="33">
        <v>11864</v>
      </c>
      <c r="B9969" s="33" t="s">
        <v>970</v>
      </c>
      <c r="C9969" s="33">
        <v>180</v>
      </c>
      <c r="D9969" s="1" t="s">
        <v>148</v>
      </c>
      <c r="E9969" s="33"/>
      <c r="F9969" s="33" t="s">
        <v>859</v>
      </c>
      <c r="G9969" s="34"/>
      <c r="H9969" s="33">
        <v>7</v>
      </c>
      <c r="I9969" s="33">
        <v>7.53</v>
      </c>
      <c r="J9969" s="33">
        <v>7.73</v>
      </c>
      <c r="K9969" s="37">
        <v>3000</v>
      </c>
      <c r="L9969" s="35"/>
      <c r="M9969" s="33"/>
      <c r="N9969" s="33">
        <v>59.87</v>
      </c>
      <c r="O9969" s="33">
        <v>20.72</v>
      </c>
      <c r="P9969" s="33">
        <v>2.91</v>
      </c>
      <c r="Q9969" s="33">
        <v>8.4</v>
      </c>
      <c r="R9969" s="33">
        <v>9.6199999999999992</v>
      </c>
      <c r="S9969" s="33"/>
      <c r="T9969" s="33"/>
      <c r="U9969" s="33"/>
      <c r="V9969" s="33"/>
      <c r="W9969" s="33"/>
      <c r="Y9969" s="33">
        <v>2.9</v>
      </c>
      <c r="Z9969" s="33"/>
      <c r="AA9969" s="33"/>
      <c r="AB9969" s="33"/>
      <c r="AC9969" s="33">
        <v>2.1</v>
      </c>
      <c r="AD9969" s="33"/>
      <c r="AE9969" s="33"/>
      <c r="AF9969" s="33">
        <v>0</v>
      </c>
      <c r="AG9969" s="33"/>
      <c r="AH9969" s="33"/>
      <c r="AI9969" s="33">
        <v>2.17</v>
      </c>
      <c r="AJ9969" s="33" t="s">
        <v>413</v>
      </c>
      <c r="AK9969" s="36">
        <v>27.04</v>
      </c>
      <c r="AL9969" s="36">
        <v>115.08</v>
      </c>
      <c r="AM9969" s="33">
        <v>430</v>
      </c>
      <c r="AN9969" s="37"/>
      <c r="AO9969" s="33">
        <v>1</v>
      </c>
      <c r="AP9969" s="33"/>
      <c r="AQ9969">
        <v>80415</v>
      </c>
      <c r="AR9969" s="33" t="s">
        <v>1937</v>
      </c>
    </row>
    <row r="9970" spans="1:44" x14ac:dyDescent="0.25">
      <c r="A9970" s="33">
        <v>11865</v>
      </c>
      <c r="B9970" s="33" t="s">
        <v>971</v>
      </c>
      <c r="C9970" s="33">
        <v>180</v>
      </c>
      <c r="D9970" s="33"/>
      <c r="E9970" s="33"/>
      <c r="F9970" s="33" t="s">
        <v>864</v>
      </c>
      <c r="G9970" s="34"/>
      <c r="H9970" s="33">
        <v>52</v>
      </c>
      <c r="I9970" s="33"/>
      <c r="J9970" s="33"/>
      <c r="K9970" s="37"/>
      <c r="L9970" s="35"/>
      <c r="M9970" s="33"/>
      <c r="N9970" s="33"/>
      <c r="O9970" s="33">
        <v>84.905000000000001</v>
      </c>
      <c r="P9970" s="33"/>
      <c r="Q9970" s="33">
        <v>36.778000000000006</v>
      </c>
      <c r="R9970" s="33">
        <v>4.2329999999999997</v>
      </c>
      <c r="S9970" s="33"/>
      <c r="T9970" s="33"/>
      <c r="U9970" s="33"/>
      <c r="V9970" s="33"/>
      <c r="W9970" s="33"/>
      <c r="Y9970" s="33"/>
      <c r="Z9970" s="33">
        <v>8.9169999999999998</v>
      </c>
      <c r="AA9970" s="33"/>
      <c r="AB9970" s="33">
        <v>0.68100000000000005</v>
      </c>
      <c r="AC9970" s="33"/>
      <c r="AD9970" s="33"/>
      <c r="AE9970" s="33"/>
      <c r="AF9970" s="33">
        <v>0</v>
      </c>
      <c r="AG9970" s="33"/>
      <c r="AH9970" s="33"/>
      <c r="AI9970" s="33">
        <v>4.9160000000000004</v>
      </c>
      <c r="AJ9970" s="33" t="s">
        <v>413</v>
      </c>
      <c r="AK9970" s="36">
        <v>29.8</v>
      </c>
      <c r="AL9970" s="36">
        <v>121.78</v>
      </c>
      <c r="AM9970" s="33">
        <v>260</v>
      </c>
      <c r="AN9970" s="37"/>
      <c r="AP9970" s="33"/>
      <c r="AQ9970">
        <v>40118</v>
      </c>
      <c r="AR9970" s="33" t="s">
        <v>1938</v>
      </c>
    </row>
    <row r="9971" spans="1:44" x14ac:dyDescent="0.25">
      <c r="A9971" s="33">
        <v>11866</v>
      </c>
      <c r="B9971" s="33" t="s">
        <v>1066</v>
      </c>
      <c r="C9971" s="33">
        <v>180</v>
      </c>
      <c r="D9971" s="33"/>
      <c r="E9971" s="33"/>
      <c r="F9971" s="33" t="s">
        <v>859</v>
      </c>
      <c r="G9971" s="34"/>
      <c r="H9971" s="33">
        <v>5</v>
      </c>
      <c r="I9971" s="33">
        <v>11.5</v>
      </c>
      <c r="J9971" s="33">
        <v>10.85</v>
      </c>
      <c r="K9971" s="37">
        <v>1533</v>
      </c>
      <c r="L9971" s="35"/>
      <c r="M9971" s="33"/>
      <c r="N9971" s="33">
        <v>69.72</v>
      </c>
      <c r="O9971" s="33">
        <v>34.380000000000003</v>
      </c>
      <c r="P9971" s="33">
        <v>6.45</v>
      </c>
      <c r="Q9971" s="33">
        <v>6.06</v>
      </c>
      <c r="R9971" s="33">
        <v>3.46</v>
      </c>
      <c r="S9971" s="33"/>
      <c r="T9971" s="33"/>
      <c r="U9971" s="33"/>
      <c r="V9971" s="33"/>
      <c r="W9971" s="33"/>
      <c r="Y9971" s="33"/>
      <c r="Z9971" s="33"/>
      <c r="AA9971" s="33"/>
      <c r="AB9971" s="33"/>
      <c r="AC9971" s="33"/>
      <c r="AD9971" s="33"/>
      <c r="AE9971" s="33"/>
      <c r="AF9971" s="33">
        <v>0</v>
      </c>
      <c r="AG9971" s="33"/>
      <c r="AH9971" s="33"/>
      <c r="AI9971" s="33">
        <v>1.68</v>
      </c>
      <c r="AJ9971" s="33" t="s">
        <v>413</v>
      </c>
      <c r="AK9971" s="36">
        <v>28.49</v>
      </c>
      <c r="AL9971" s="36">
        <v>109.4</v>
      </c>
      <c r="AM9971" s="33">
        <v>340</v>
      </c>
      <c r="AN9971" s="37"/>
      <c r="AO9971" s="33">
        <v>1</v>
      </c>
      <c r="AP9971" s="33"/>
      <c r="AQ9971">
        <v>80101</v>
      </c>
      <c r="AR9971" s="33" t="s">
        <v>1939</v>
      </c>
    </row>
    <row r="9972" spans="1:44" x14ac:dyDescent="0.25">
      <c r="A9972" s="33">
        <v>11867</v>
      </c>
      <c r="B9972" s="33" t="s">
        <v>1066</v>
      </c>
      <c r="C9972" s="33">
        <v>180</v>
      </c>
      <c r="D9972" s="33"/>
      <c r="E9972" s="33"/>
      <c r="F9972" s="33" t="s">
        <v>859</v>
      </c>
      <c r="G9972" s="34"/>
      <c r="H9972" s="33">
        <v>5</v>
      </c>
      <c r="I9972" s="33">
        <v>9.8000000000000007</v>
      </c>
      <c r="J9972" s="33">
        <v>7.94</v>
      </c>
      <c r="K9972" s="37">
        <v>2283</v>
      </c>
      <c r="L9972" s="35"/>
      <c r="M9972" s="33"/>
      <c r="N9972" s="33">
        <v>53.247999999999998</v>
      </c>
      <c r="O9972" s="33">
        <v>27.54</v>
      </c>
      <c r="P9972" s="33">
        <v>3.2</v>
      </c>
      <c r="Q9972" s="33">
        <v>12.920000000000002</v>
      </c>
      <c r="R9972" s="33">
        <v>4.84</v>
      </c>
      <c r="S9972" s="33"/>
      <c r="T9972" s="33"/>
      <c r="U9972" s="33"/>
      <c r="V9972" s="33"/>
      <c r="W9972" s="33"/>
      <c r="Y9972" s="33"/>
      <c r="Z9972" s="33"/>
      <c r="AA9972" s="33"/>
      <c r="AB9972" s="33"/>
      <c r="AC9972" s="33"/>
      <c r="AD9972" s="33"/>
      <c r="AE9972" s="33"/>
      <c r="AF9972" s="33">
        <v>0</v>
      </c>
      <c r="AG9972" s="33"/>
      <c r="AH9972" s="33"/>
      <c r="AI9972" s="33">
        <v>2.71</v>
      </c>
      <c r="AJ9972" s="33" t="s">
        <v>413</v>
      </c>
      <c r="AK9972" s="36">
        <v>28.8</v>
      </c>
      <c r="AL9972" s="36">
        <v>113.09</v>
      </c>
      <c r="AM9972" s="33">
        <v>70</v>
      </c>
      <c r="AN9972" s="37"/>
      <c r="AO9972" s="33">
        <v>1</v>
      </c>
      <c r="AP9972" s="33"/>
      <c r="AQ9972">
        <v>80415</v>
      </c>
      <c r="AR9972" s="33" t="s">
        <v>1939</v>
      </c>
    </row>
    <row r="9973" spans="1:44" x14ac:dyDescent="0.25">
      <c r="A9973" s="33">
        <v>11868</v>
      </c>
      <c r="B9973" s="33" t="s">
        <v>991</v>
      </c>
      <c r="C9973" s="33">
        <v>101</v>
      </c>
      <c r="D9973" s="33" t="s">
        <v>851</v>
      </c>
      <c r="E9973" s="33"/>
      <c r="F9973" s="33" t="s">
        <v>859</v>
      </c>
      <c r="G9973" s="34">
        <v>9</v>
      </c>
      <c r="H9973" s="33">
        <v>30</v>
      </c>
      <c r="I9973" s="33">
        <v>5.36</v>
      </c>
      <c r="J9973" s="33">
        <v>9.3000000000000007</v>
      </c>
      <c r="K9973" s="37">
        <v>2071</v>
      </c>
      <c r="L9973" s="35">
        <v>0.80123963223099237</v>
      </c>
      <c r="M9973" s="33"/>
      <c r="N9973" s="33">
        <v>43.6</v>
      </c>
      <c r="O9973" s="33">
        <v>25.33</v>
      </c>
      <c r="P9973" s="33">
        <v>4.03</v>
      </c>
      <c r="Q9973" s="33">
        <v>8.51</v>
      </c>
      <c r="R9973" s="33">
        <v>9.92</v>
      </c>
      <c r="S9973" s="33"/>
      <c r="T9973" s="33"/>
      <c r="U9973" s="33"/>
      <c r="V9973" s="33"/>
      <c r="W9973" s="33"/>
      <c r="Y9973" s="33"/>
      <c r="Z9973" s="33"/>
      <c r="AA9973" s="33"/>
      <c r="AB9973" s="33"/>
      <c r="AC9973" s="33"/>
      <c r="AD9973" s="33"/>
      <c r="AE9973" s="33"/>
      <c r="AF9973" s="33">
        <v>0</v>
      </c>
      <c r="AG9973" s="33"/>
      <c r="AH9973" s="33"/>
      <c r="AI9973" s="33">
        <v>15.04</v>
      </c>
      <c r="AJ9973" s="33" t="s">
        <v>413</v>
      </c>
      <c r="AK9973" s="36">
        <v>40.01</v>
      </c>
      <c r="AL9973" s="36">
        <v>116.21</v>
      </c>
      <c r="AM9973" s="33">
        <v>250</v>
      </c>
      <c r="AN9973" s="33"/>
      <c r="AO9973" s="33">
        <v>1</v>
      </c>
      <c r="AP9973" s="33"/>
      <c r="AQ9973">
        <v>80424</v>
      </c>
      <c r="AR9973" s="33" t="s">
        <v>1940</v>
      </c>
    </row>
    <row r="9974" spans="1:44" x14ac:dyDescent="0.25">
      <c r="A9974" s="33">
        <v>11869</v>
      </c>
      <c r="B9974" s="33" t="s">
        <v>988</v>
      </c>
      <c r="C9974" s="33">
        <v>180</v>
      </c>
      <c r="D9974" s="33"/>
      <c r="E9974" s="33"/>
      <c r="F9974" s="33" t="s">
        <v>859</v>
      </c>
      <c r="G9974" s="34"/>
      <c r="H9974" s="33">
        <v>31</v>
      </c>
      <c r="I9974" s="33">
        <v>7.03</v>
      </c>
      <c r="J9974" s="33">
        <v>10.3</v>
      </c>
      <c r="K9974" s="37">
        <v>1520</v>
      </c>
      <c r="L9974" s="35"/>
      <c r="M9974" s="33"/>
      <c r="N9974" s="33">
        <v>35.32</v>
      </c>
      <c r="O9974" s="33">
        <v>21.96</v>
      </c>
      <c r="P9974" s="33">
        <v>1.73</v>
      </c>
      <c r="Q9974" s="33">
        <v>7.65</v>
      </c>
      <c r="R9974" s="33">
        <v>7.4</v>
      </c>
      <c r="S9974" s="33"/>
      <c r="T9974" s="33"/>
      <c r="U9974" s="33"/>
      <c r="V9974" s="33"/>
      <c r="W9974" s="33"/>
      <c r="Y9974" s="33"/>
      <c r="Z9974" s="33"/>
      <c r="AA9974" s="33"/>
      <c r="AB9974" s="33"/>
      <c r="AC9974" s="33"/>
      <c r="AD9974" s="33"/>
      <c r="AE9974" s="33"/>
      <c r="AF9974" s="33">
        <v>0</v>
      </c>
      <c r="AG9974" s="33"/>
      <c r="AH9974" s="33"/>
      <c r="AI9974" s="33">
        <v>9.1</v>
      </c>
      <c r="AJ9974" s="33" t="s">
        <v>413</v>
      </c>
      <c r="AK9974" s="36">
        <v>40.01</v>
      </c>
      <c r="AL9974" s="36">
        <v>116.21</v>
      </c>
      <c r="AM9974" s="33">
        <v>210</v>
      </c>
      <c r="AN9974" s="33"/>
      <c r="AO9974" s="33">
        <v>1</v>
      </c>
      <c r="AP9974" s="33"/>
      <c r="AQ9974">
        <v>80424</v>
      </c>
      <c r="AR9974" s="33" t="s">
        <v>1940</v>
      </c>
    </row>
    <row r="9975" spans="1:44" x14ac:dyDescent="0.25">
      <c r="A9975" s="33">
        <v>11870</v>
      </c>
      <c r="B9975" s="33" t="s">
        <v>888</v>
      </c>
      <c r="C9975" s="33">
        <v>180</v>
      </c>
      <c r="D9975" s="33" t="s">
        <v>851</v>
      </c>
      <c r="E9975" s="33"/>
      <c r="F9975" s="33" t="s">
        <v>859</v>
      </c>
      <c r="G9975" s="34"/>
      <c r="H9975" s="33">
        <v>30</v>
      </c>
      <c r="I9975" s="33">
        <v>7.39</v>
      </c>
      <c r="J9975" s="33">
        <v>11.43</v>
      </c>
      <c r="K9975" s="37">
        <v>1333</v>
      </c>
      <c r="L9975" s="35"/>
      <c r="M9975" s="33"/>
      <c r="N9975" s="33">
        <v>48.11</v>
      </c>
      <c r="O9975" s="33">
        <v>28</v>
      </c>
      <c r="P9975" s="33">
        <v>3.5</v>
      </c>
      <c r="Q9975" s="33">
        <v>10.18</v>
      </c>
      <c r="R9975" s="33">
        <v>8.7899999999999991</v>
      </c>
      <c r="S9975" s="33"/>
      <c r="T9975" s="33"/>
      <c r="U9975" s="33"/>
      <c r="V9975" s="33"/>
      <c r="W9975" s="33"/>
      <c r="Y9975" s="33"/>
      <c r="Z9975" s="33"/>
      <c r="AA9975" s="33"/>
      <c r="AB9975" s="33"/>
      <c r="AC9975" s="33"/>
      <c r="AD9975" s="33"/>
      <c r="AE9975" s="33"/>
      <c r="AF9975" s="33">
        <v>0</v>
      </c>
      <c r="AG9975" s="33"/>
      <c r="AH9975" s="33"/>
      <c r="AI9975" s="33">
        <v>11.19</v>
      </c>
      <c r="AJ9975" s="33" t="s">
        <v>413</v>
      </c>
      <c r="AK9975" s="36">
        <v>40.01</v>
      </c>
      <c r="AL9975" s="36">
        <v>116.21</v>
      </c>
      <c r="AM9975" s="33">
        <v>210</v>
      </c>
      <c r="AN9975" s="33"/>
      <c r="AO9975" s="33">
        <v>1</v>
      </c>
      <c r="AP9975" s="33"/>
      <c r="AQ9975">
        <v>80424</v>
      </c>
      <c r="AR9975" s="33" t="s">
        <v>1940</v>
      </c>
    </row>
    <row r="9976" spans="1:44" x14ac:dyDescent="0.25">
      <c r="A9976" s="33">
        <v>11871</v>
      </c>
      <c r="B9976" s="33" t="s">
        <v>167</v>
      </c>
      <c r="C9976" s="33">
        <v>180</v>
      </c>
      <c r="D9976" s="1" t="s">
        <v>148</v>
      </c>
      <c r="E9976" s="33"/>
      <c r="F9976" s="33" t="s">
        <v>859</v>
      </c>
      <c r="G9976" s="34"/>
      <c r="H9976" s="33">
        <v>8</v>
      </c>
      <c r="I9976" s="33">
        <v>7.75</v>
      </c>
      <c r="J9976" s="33">
        <v>10</v>
      </c>
      <c r="K9976" s="37">
        <v>3588</v>
      </c>
      <c r="L9976" s="35"/>
      <c r="M9976" s="33"/>
      <c r="N9976" s="33">
        <v>120.16200000000001</v>
      </c>
      <c r="O9976" s="33">
        <v>38.216000000000001</v>
      </c>
      <c r="P9976" s="33">
        <v>7.4450000000000003</v>
      </c>
      <c r="Q9976" s="33">
        <v>5.8129999999999988</v>
      </c>
      <c r="R9976" s="33">
        <v>6.1210000000000004</v>
      </c>
      <c r="S9976" s="33"/>
      <c r="T9976" s="33"/>
      <c r="U9976" s="33"/>
      <c r="V9976" s="33"/>
      <c r="W9976" s="33"/>
      <c r="Y9976" s="33"/>
      <c r="Z9976" s="33"/>
      <c r="AA9976" s="33"/>
      <c r="AB9976" s="33"/>
      <c r="AC9976" s="33"/>
      <c r="AD9976" s="33"/>
      <c r="AE9976" s="33"/>
      <c r="AF9976" s="33"/>
      <c r="AG9976" s="33"/>
      <c r="AH9976" s="33"/>
      <c r="AI9976" s="33"/>
      <c r="AJ9976" s="33" t="s">
        <v>413</v>
      </c>
      <c r="AK9976" s="36">
        <v>24.77</v>
      </c>
      <c r="AL9976" s="36">
        <v>117.76</v>
      </c>
      <c r="AM9976" s="33">
        <v>200</v>
      </c>
      <c r="AN9976" s="33"/>
      <c r="AO9976" s="33">
        <v>1</v>
      </c>
      <c r="AP9976" s="33"/>
      <c r="AQ9976">
        <v>40118</v>
      </c>
      <c r="AR9976" s="33" t="s">
        <v>1941</v>
      </c>
    </row>
    <row r="9977" spans="1:44" x14ac:dyDescent="0.25">
      <c r="A9977" s="33">
        <v>11872</v>
      </c>
      <c r="B9977" s="33" t="s">
        <v>1069</v>
      </c>
      <c r="C9977" s="33">
        <v>180</v>
      </c>
      <c r="D9977" s="1" t="s">
        <v>148</v>
      </c>
      <c r="E9977" s="33"/>
      <c r="F9977" s="33" t="s">
        <v>859</v>
      </c>
      <c r="G9977" s="34"/>
      <c r="H9977" s="33">
        <v>8</v>
      </c>
      <c r="I9977" s="33">
        <v>10.6</v>
      </c>
      <c r="J9977" s="33">
        <v>11.99</v>
      </c>
      <c r="K9977" s="37">
        <v>2474</v>
      </c>
      <c r="L9977" s="35"/>
      <c r="M9977" s="33"/>
      <c r="N9977" s="33">
        <v>151.89500000000001</v>
      </c>
      <c r="O9977" s="33">
        <v>64.787000000000006</v>
      </c>
      <c r="P9977" s="33">
        <v>9.93</v>
      </c>
      <c r="Q9977" s="33">
        <v>18.885999999999999</v>
      </c>
      <c r="R9977" s="33">
        <v>11.398</v>
      </c>
      <c r="S9977" s="33"/>
      <c r="T9977" s="33"/>
      <c r="U9977" s="33"/>
      <c r="V9977" s="33"/>
      <c r="W9977" s="33"/>
      <c r="Y9977" s="33"/>
      <c r="Z9977" s="33"/>
      <c r="AA9977" s="33"/>
      <c r="AB9977" s="33"/>
      <c r="AC9977" s="33"/>
      <c r="AD9977" s="33"/>
      <c r="AE9977" s="33"/>
      <c r="AF9977" s="33"/>
      <c r="AG9977" s="33"/>
      <c r="AH9977" s="33"/>
      <c r="AI9977" s="33"/>
      <c r="AJ9977" s="33" t="s">
        <v>413</v>
      </c>
      <c r="AK9977" s="36">
        <v>24.77</v>
      </c>
      <c r="AL9977" s="36">
        <v>117.76</v>
      </c>
      <c r="AM9977" s="33">
        <v>200</v>
      </c>
      <c r="AN9977" s="33"/>
      <c r="AO9977" s="33">
        <v>1</v>
      </c>
      <c r="AP9977" s="33"/>
      <c r="AQ9977">
        <v>40118</v>
      </c>
      <c r="AR9977" s="33" t="s">
        <v>1941</v>
      </c>
    </row>
    <row r="9978" spans="1:44" x14ac:dyDescent="0.25">
      <c r="A9978" s="33">
        <v>11873</v>
      </c>
      <c r="B9978" s="33" t="s">
        <v>990</v>
      </c>
      <c r="C9978" s="33">
        <v>180</v>
      </c>
      <c r="D9978" s="33" t="s">
        <v>851</v>
      </c>
      <c r="E9978" s="33"/>
      <c r="F9978" s="33" t="s">
        <v>859</v>
      </c>
      <c r="G9978" s="34"/>
      <c r="H9978" s="33">
        <v>16</v>
      </c>
      <c r="I9978" s="33"/>
      <c r="J9978" s="33"/>
      <c r="K9978" s="37"/>
      <c r="L9978" s="35"/>
      <c r="M9978" s="33"/>
      <c r="N9978" s="33"/>
      <c r="O9978" s="33">
        <v>39.28</v>
      </c>
      <c r="P9978" s="33">
        <v>2.0299999999999998</v>
      </c>
      <c r="Q9978" s="33">
        <v>2.34</v>
      </c>
      <c r="R9978" s="33">
        <v>1.33</v>
      </c>
      <c r="S9978" s="33"/>
      <c r="T9978" s="33"/>
      <c r="U9978" s="33"/>
      <c r="V9978" s="33"/>
      <c r="W9978" s="33"/>
      <c r="Y9978" s="33"/>
      <c r="Z9978" s="33"/>
      <c r="AA9978" s="33"/>
      <c r="AB9978" s="33"/>
      <c r="AC9978" s="33"/>
      <c r="AD9978" s="33"/>
      <c r="AE9978" s="33"/>
      <c r="AF9978" s="33"/>
      <c r="AG9978" s="33"/>
      <c r="AH9978" s="33"/>
      <c r="AI9978" s="33"/>
      <c r="AJ9978" s="33" t="s">
        <v>413</v>
      </c>
      <c r="AK9978" s="36">
        <v>27.75</v>
      </c>
      <c r="AL9978" s="36">
        <v>112.52</v>
      </c>
      <c r="AM9978" s="33">
        <v>400</v>
      </c>
      <c r="AN9978" s="37"/>
      <c r="AP9978" s="33"/>
      <c r="AQ9978">
        <v>80415</v>
      </c>
      <c r="AR9978" s="33" t="s">
        <v>3516</v>
      </c>
    </row>
    <row r="9979" spans="1:44" x14ac:dyDescent="0.25">
      <c r="A9979" s="33">
        <v>11874</v>
      </c>
      <c r="B9979" s="33" t="s">
        <v>990</v>
      </c>
      <c r="C9979" s="33">
        <v>180</v>
      </c>
      <c r="D9979" s="33" t="s">
        <v>851</v>
      </c>
      <c r="E9979" s="33"/>
      <c r="F9979" s="33" t="s">
        <v>859</v>
      </c>
      <c r="G9979" s="34"/>
      <c r="H9979" s="33">
        <v>16</v>
      </c>
      <c r="I9979" s="33"/>
      <c r="J9979" s="33"/>
      <c r="K9979" s="37"/>
      <c r="L9979" s="35"/>
      <c r="M9979" s="33"/>
      <c r="N9979" s="33"/>
      <c r="O9979" s="33">
        <v>30.58</v>
      </c>
      <c r="P9979" s="33">
        <v>1.43</v>
      </c>
      <c r="Q9979" s="33">
        <v>1.93</v>
      </c>
      <c r="R9979" s="33">
        <v>1.03</v>
      </c>
      <c r="S9979" s="33"/>
      <c r="T9979" s="33"/>
      <c r="U9979" s="33"/>
      <c r="V9979" s="33"/>
      <c r="W9979" s="33"/>
      <c r="Y9979" s="33"/>
      <c r="Z9979" s="33"/>
      <c r="AA9979" s="33"/>
      <c r="AB9979" s="33"/>
      <c r="AC9979" s="33"/>
      <c r="AD9979" s="33"/>
      <c r="AE9979" s="33"/>
      <c r="AF9979" s="33"/>
      <c r="AG9979" s="33"/>
      <c r="AH9979" s="33"/>
      <c r="AI9979" s="33"/>
      <c r="AJ9979" s="33" t="s">
        <v>413</v>
      </c>
      <c r="AK9979" s="36">
        <v>27.75</v>
      </c>
      <c r="AL9979" s="36">
        <v>112.52</v>
      </c>
      <c r="AM9979" s="33">
        <v>400</v>
      </c>
      <c r="AN9979" s="37"/>
      <c r="AP9979" s="33"/>
      <c r="AQ9979">
        <v>80415</v>
      </c>
      <c r="AR9979" s="33" t="s">
        <v>3516</v>
      </c>
    </row>
    <row r="9980" spans="1:44" x14ac:dyDescent="0.25">
      <c r="A9980" s="33">
        <v>11875</v>
      </c>
      <c r="B9980" s="33" t="s">
        <v>990</v>
      </c>
      <c r="C9980" s="33">
        <v>180</v>
      </c>
      <c r="D9980" s="33" t="s">
        <v>851</v>
      </c>
      <c r="E9980" s="33"/>
      <c r="F9980" s="33" t="s">
        <v>859</v>
      </c>
      <c r="G9980" s="34"/>
      <c r="H9980" s="33">
        <v>16</v>
      </c>
      <c r="I9980" s="33"/>
      <c r="J9980" s="33"/>
      <c r="K9980" s="37"/>
      <c r="L9980" s="35"/>
      <c r="M9980" s="33"/>
      <c r="N9980" s="33"/>
      <c r="O9980" s="33">
        <v>29.33</v>
      </c>
      <c r="P9980" s="33">
        <v>0.93</v>
      </c>
      <c r="Q9980" s="33">
        <v>1.7</v>
      </c>
      <c r="R9980" s="33">
        <v>0.32</v>
      </c>
      <c r="S9980" s="33"/>
      <c r="T9980" s="33"/>
      <c r="U9980" s="33"/>
      <c r="V9980" s="33"/>
      <c r="W9980" s="33"/>
      <c r="Y9980" s="33"/>
      <c r="Z9980" s="33"/>
      <c r="AA9980" s="33"/>
      <c r="AB9980" s="33"/>
      <c r="AC9980" s="33"/>
      <c r="AD9980" s="33"/>
      <c r="AE9980" s="33"/>
      <c r="AF9980" s="33"/>
      <c r="AG9980" s="33"/>
      <c r="AH9980" s="33"/>
      <c r="AI9980" s="33"/>
      <c r="AJ9980" s="33" t="s">
        <v>413</v>
      </c>
      <c r="AK9980" s="36">
        <v>27.75</v>
      </c>
      <c r="AL9980" s="36">
        <v>112.52</v>
      </c>
      <c r="AM9980" s="33">
        <v>400</v>
      </c>
      <c r="AN9980" s="37"/>
      <c r="AP9980" s="33"/>
      <c r="AQ9980">
        <v>80415</v>
      </c>
      <c r="AR9980" s="33" t="s">
        <v>3516</v>
      </c>
    </row>
    <row r="9981" spans="1:44" x14ac:dyDescent="0.25">
      <c r="A9981" s="33">
        <v>11876</v>
      </c>
      <c r="B9981" s="33" t="s">
        <v>1007</v>
      </c>
      <c r="C9981" s="33">
        <v>180</v>
      </c>
      <c r="D9981" s="33"/>
      <c r="E9981" s="33"/>
      <c r="F9981" s="33" t="s">
        <v>860</v>
      </c>
      <c r="G9981" s="34"/>
      <c r="H9981" s="33">
        <v>16</v>
      </c>
      <c r="I9981" s="33">
        <v>14.6</v>
      </c>
      <c r="J9981" s="33">
        <v>13.6</v>
      </c>
      <c r="K9981" s="37">
        <v>2483</v>
      </c>
      <c r="L9981" s="35"/>
      <c r="M9981" s="33"/>
      <c r="N9981" s="33">
        <v>269</v>
      </c>
      <c r="O9981" s="33">
        <v>126.43</v>
      </c>
      <c r="P9981" s="33"/>
      <c r="Q9981" s="33">
        <v>23.76</v>
      </c>
      <c r="R9981" s="33">
        <v>5.13</v>
      </c>
      <c r="S9981" s="33"/>
      <c r="T9981" s="33"/>
      <c r="U9981" s="33"/>
      <c r="V9981" s="33"/>
      <c r="W9981" s="33"/>
      <c r="Y9981" s="33"/>
      <c r="Z9981" s="33">
        <v>3.23</v>
      </c>
      <c r="AA9981" s="33"/>
      <c r="AB9981" s="33">
        <v>0.67</v>
      </c>
      <c r="AC9981" s="33"/>
      <c r="AD9981" s="33"/>
      <c r="AE9981" s="33"/>
      <c r="AF9981" s="33"/>
      <c r="AG9981" s="33"/>
      <c r="AH9981" s="33"/>
      <c r="AI9981" s="33"/>
      <c r="AJ9981" s="33" t="s">
        <v>413</v>
      </c>
      <c r="AK9981" s="36">
        <v>27</v>
      </c>
      <c r="AL9981" s="36">
        <v>118.13</v>
      </c>
      <c r="AM9981" s="33">
        <v>305</v>
      </c>
      <c r="AN9981" s="37"/>
      <c r="AO9981" s="33">
        <v>1</v>
      </c>
      <c r="AP9981" s="33"/>
      <c r="AQ9981">
        <v>40118</v>
      </c>
      <c r="AR9981" s="33" t="s">
        <v>3517</v>
      </c>
    </row>
    <row r="9982" spans="1:44" x14ac:dyDescent="0.25">
      <c r="A9982" s="33">
        <v>11877</v>
      </c>
      <c r="B9982" s="33" t="s">
        <v>766</v>
      </c>
      <c r="C9982" s="33">
        <v>180</v>
      </c>
      <c r="D9982" s="1" t="s">
        <v>1166</v>
      </c>
      <c r="E9982" s="33"/>
      <c r="F9982" s="33" t="s">
        <v>859</v>
      </c>
      <c r="G9982" s="34"/>
      <c r="H9982" s="33">
        <v>16</v>
      </c>
      <c r="I9982" s="33">
        <v>14.3</v>
      </c>
      <c r="J9982" s="33">
        <v>23.3</v>
      </c>
      <c r="K9982" s="37">
        <v>1575</v>
      </c>
      <c r="L9982" s="35"/>
      <c r="M9982" s="33"/>
      <c r="N9982" s="33">
        <v>489</v>
      </c>
      <c r="O9982" s="33">
        <v>154.5</v>
      </c>
      <c r="P9982" s="33">
        <v>15.9</v>
      </c>
      <c r="Q9982" s="33">
        <v>11.000000000000004</v>
      </c>
      <c r="R9982" s="33">
        <v>22.2</v>
      </c>
      <c r="S9982" s="33"/>
      <c r="T9982" s="33"/>
      <c r="U9982" s="33"/>
      <c r="V9982" s="33"/>
      <c r="W9982" s="33"/>
      <c r="Y9982" s="33"/>
      <c r="Z9982" s="33"/>
      <c r="AA9982" s="33"/>
      <c r="AB9982" s="33"/>
      <c r="AC9982" s="33"/>
      <c r="AD9982" s="33"/>
      <c r="AE9982" s="33"/>
      <c r="AF9982" s="33"/>
      <c r="AG9982" s="33"/>
      <c r="AH9982" s="33"/>
      <c r="AI9982" s="33"/>
      <c r="AJ9982" s="33" t="s">
        <v>413</v>
      </c>
      <c r="AK9982" s="36">
        <v>28.39</v>
      </c>
      <c r="AL9982" s="36">
        <v>114.12</v>
      </c>
      <c r="AM9982" s="33">
        <v>900</v>
      </c>
      <c r="AN9982" s="37"/>
      <c r="AP9982" s="33"/>
      <c r="AQ9982">
        <v>40118</v>
      </c>
      <c r="AR9982" s="33" t="s">
        <v>3518</v>
      </c>
    </row>
    <row r="9983" spans="1:44" x14ac:dyDescent="0.25">
      <c r="A9983" s="33">
        <v>11878</v>
      </c>
      <c r="B9983" s="33" t="s">
        <v>985</v>
      </c>
      <c r="C9983" s="33">
        <v>104</v>
      </c>
      <c r="D9983" s="33" t="s">
        <v>145</v>
      </c>
      <c r="E9983" s="33"/>
      <c r="F9983" s="33" t="s">
        <v>859</v>
      </c>
      <c r="G9983" s="34">
        <v>2</v>
      </c>
      <c r="H9983" s="33">
        <v>15</v>
      </c>
      <c r="I9983" s="33">
        <v>11.1</v>
      </c>
      <c r="J9983" s="33">
        <v>9.3000000000000007</v>
      </c>
      <c r="K9983" s="37">
        <v>3480</v>
      </c>
      <c r="L9983" s="35"/>
      <c r="M9983" s="33"/>
      <c r="N9983" s="33">
        <v>144.26</v>
      </c>
      <c r="O9983" s="33">
        <v>71.209999999999994</v>
      </c>
      <c r="P9983" s="33"/>
      <c r="Q9983" s="33">
        <v>8.16</v>
      </c>
      <c r="R9983" s="33">
        <v>4.7699999999999996</v>
      </c>
      <c r="S9983" s="33"/>
      <c r="T9983" s="33"/>
      <c r="U9983" s="33"/>
      <c r="V9983" s="33"/>
      <c r="W9983" s="33"/>
      <c r="Y9983" s="33"/>
      <c r="Z9983" s="33"/>
      <c r="AA9983" s="33"/>
      <c r="AB9983" s="33"/>
      <c r="AC9983" s="33"/>
      <c r="AD9983" s="33"/>
      <c r="AE9983" s="33"/>
      <c r="AF9983" s="33">
        <v>0</v>
      </c>
      <c r="AG9983" s="33"/>
      <c r="AH9983" s="33"/>
      <c r="AI9983" s="33">
        <v>31.62</v>
      </c>
      <c r="AJ9983" s="33" t="s">
        <v>413</v>
      </c>
      <c r="AK9983" s="36">
        <v>41.22</v>
      </c>
      <c r="AL9983" s="36">
        <v>124.85</v>
      </c>
      <c r="AM9983" s="33">
        <v>550</v>
      </c>
      <c r="AN9983" s="37"/>
      <c r="AO9983" s="33">
        <v>1</v>
      </c>
      <c r="AP9983" s="33"/>
      <c r="AQ9983">
        <v>80426</v>
      </c>
      <c r="AR9983" s="33" t="s">
        <v>1942</v>
      </c>
    </row>
    <row r="9984" spans="1:44" x14ac:dyDescent="0.25">
      <c r="A9984" s="33">
        <v>11879</v>
      </c>
      <c r="B9984" s="33" t="s">
        <v>162</v>
      </c>
      <c r="C9984" s="33">
        <v>104</v>
      </c>
      <c r="D9984" s="33" t="s">
        <v>145</v>
      </c>
      <c r="E9984" s="33"/>
      <c r="F9984" s="33" t="s">
        <v>859</v>
      </c>
      <c r="G9984" s="34">
        <v>6</v>
      </c>
      <c r="H9984" s="33">
        <v>15</v>
      </c>
      <c r="I9984" s="33">
        <v>6.8</v>
      </c>
      <c r="J9984" s="33">
        <v>6.7</v>
      </c>
      <c r="K9984" s="37">
        <v>3375</v>
      </c>
      <c r="L9984" s="35">
        <v>1.0018616818390669</v>
      </c>
      <c r="M9984" s="33"/>
      <c r="N9984" s="33">
        <v>60.633000000000003</v>
      </c>
      <c r="O9984" s="33">
        <v>22.86</v>
      </c>
      <c r="P9984" s="33"/>
      <c r="Q9984" s="33">
        <v>18.07</v>
      </c>
      <c r="R9984" s="33">
        <v>0.9</v>
      </c>
      <c r="S9984" s="33"/>
      <c r="T9984" s="33"/>
      <c r="U9984" s="33"/>
      <c r="V9984" s="33"/>
      <c r="W9984" s="33"/>
      <c r="Y9984" s="33"/>
      <c r="Z9984" s="33"/>
      <c r="AA9984" s="33"/>
      <c r="AB9984" s="33"/>
      <c r="AC9984" s="33"/>
      <c r="AD9984" s="33"/>
      <c r="AE9984" s="33"/>
      <c r="AF9984" s="33">
        <v>0</v>
      </c>
      <c r="AG9984" s="33"/>
      <c r="AH9984" s="33"/>
      <c r="AI9984" s="33">
        <v>15.52</v>
      </c>
      <c r="AJ9984" s="33" t="s">
        <v>413</v>
      </c>
      <c r="AK9984" s="36">
        <v>41.22</v>
      </c>
      <c r="AL9984" s="36">
        <v>124.85</v>
      </c>
      <c r="AM9984" s="33">
        <v>550</v>
      </c>
      <c r="AN9984" s="37"/>
      <c r="AO9984" s="33">
        <v>1</v>
      </c>
      <c r="AP9984" s="33"/>
      <c r="AQ9984">
        <v>80426</v>
      </c>
      <c r="AR9984" s="33" t="s">
        <v>1942</v>
      </c>
    </row>
    <row r="9985" spans="1:44" x14ac:dyDescent="0.25">
      <c r="A9985" s="33">
        <v>11880</v>
      </c>
      <c r="B9985" s="1" t="s">
        <v>164</v>
      </c>
      <c r="C9985" s="33">
        <v>104</v>
      </c>
      <c r="D9985" s="33" t="s">
        <v>145</v>
      </c>
      <c r="E9985" s="33"/>
      <c r="F9985" s="33" t="s">
        <v>859</v>
      </c>
      <c r="G9985" s="34">
        <v>6</v>
      </c>
      <c r="H9985" s="33">
        <v>15</v>
      </c>
      <c r="I9985" s="33">
        <v>6</v>
      </c>
      <c r="J9985" s="33">
        <v>5.8</v>
      </c>
      <c r="K9985" s="37">
        <v>3315</v>
      </c>
      <c r="L9985" s="35">
        <v>0.85767917448796127</v>
      </c>
      <c r="M9985" s="33"/>
      <c r="N9985" s="33">
        <v>41.167999999999999</v>
      </c>
      <c r="O9985" s="33">
        <v>17.13</v>
      </c>
      <c r="P9985" s="33"/>
      <c r="Q9985" s="33">
        <v>7.77</v>
      </c>
      <c r="R9985" s="33">
        <v>0.27</v>
      </c>
      <c r="S9985" s="33"/>
      <c r="T9985" s="33"/>
      <c r="U9985" s="33"/>
      <c r="V9985" s="33"/>
      <c r="W9985" s="33"/>
      <c r="Y9985" s="33"/>
      <c r="Z9985" s="33"/>
      <c r="AA9985" s="33"/>
      <c r="AB9985" s="33"/>
      <c r="AC9985" s="33"/>
      <c r="AD9985" s="33"/>
      <c r="AE9985" s="33"/>
      <c r="AF9985" s="33">
        <v>0</v>
      </c>
      <c r="AG9985" s="33"/>
      <c r="AH9985" s="33"/>
      <c r="AI9985" s="33">
        <v>16.78</v>
      </c>
      <c r="AJ9985" s="33" t="s">
        <v>413</v>
      </c>
      <c r="AK9985" s="36">
        <v>41.22</v>
      </c>
      <c r="AL9985" s="36">
        <v>124.85</v>
      </c>
      <c r="AM9985" s="33">
        <v>550</v>
      </c>
      <c r="AN9985" s="37"/>
      <c r="AO9985" s="33">
        <v>1</v>
      </c>
      <c r="AP9985" s="33"/>
      <c r="AQ9985">
        <v>80426</v>
      </c>
      <c r="AR9985" s="33" t="s">
        <v>1942</v>
      </c>
    </row>
    <row r="9986" spans="1:44" x14ac:dyDescent="0.25">
      <c r="A9986" s="33">
        <v>11881</v>
      </c>
      <c r="B9986" s="33" t="s">
        <v>163</v>
      </c>
      <c r="C9986" s="33">
        <v>104</v>
      </c>
      <c r="D9986" s="33" t="s">
        <v>145</v>
      </c>
      <c r="E9986" s="33"/>
      <c r="F9986" s="33" t="s">
        <v>859</v>
      </c>
      <c r="G9986" s="34">
        <v>6</v>
      </c>
      <c r="H9986" s="33">
        <v>15</v>
      </c>
      <c r="I9986" s="33">
        <v>7</v>
      </c>
      <c r="J9986" s="33">
        <v>5.5</v>
      </c>
      <c r="K9986" s="37">
        <v>3055</v>
      </c>
      <c r="L9986" s="35">
        <v>0.47100841981593899</v>
      </c>
      <c r="M9986" s="33"/>
      <c r="N9986" s="33">
        <v>30.068000000000001</v>
      </c>
      <c r="O9986" s="33">
        <v>13.67</v>
      </c>
      <c r="P9986" s="33"/>
      <c r="Q9986" s="33">
        <v>6.0100000000000007</v>
      </c>
      <c r="R9986" s="33">
        <v>0.64</v>
      </c>
      <c r="S9986" s="33"/>
      <c r="T9986" s="33"/>
      <c r="U9986" s="33"/>
      <c r="V9986" s="33"/>
      <c r="W9986" s="33"/>
      <c r="Y9986" s="33"/>
      <c r="Z9986" s="33"/>
      <c r="AA9986" s="33"/>
      <c r="AB9986" s="33"/>
      <c r="AC9986" s="33"/>
      <c r="AD9986" s="33"/>
      <c r="AE9986" s="33"/>
      <c r="AF9986" s="33">
        <v>0</v>
      </c>
      <c r="AG9986" s="33"/>
      <c r="AH9986" s="33"/>
      <c r="AI9986" s="33">
        <v>16.39</v>
      </c>
      <c r="AJ9986" s="33" t="s">
        <v>413</v>
      </c>
      <c r="AK9986" s="36">
        <v>41.22</v>
      </c>
      <c r="AL9986" s="36">
        <v>124.85</v>
      </c>
      <c r="AM9986" s="33">
        <v>550</v>
      </c>
      <c r="AN9986" s="37"/>
      <c r="AO9986" s="33">
        <v>1</v>
      </c>
      <c r="AP9986" s="33"/>
      <c r="AQ9986">
        <v>80426</v>
      </c>
      <c r="AR9986" s="33" t="s">
        <v>1942</v>
      </c>
    </row>
    <row r="9987" spans="1:44" x14ac:dyDescent="0.25">
      <c r="A9987" s="33">
        <v>11882</v>
      </c>
      <c r="B9987" s="33" t="s">
        <v>972</v>
      </c>
      <c r="C9987" s="33">
        <v>131</v>
      </c>
      <c r="D9987" s="33" t="s">
        <v>2</v>
      </c>
      <c r="E9987" s="33"/>
      <c r="F9987" s="33" t="s">
        <v>859</v>
      </c>
      <c r="G9987" s="34"/>
      <c r="H9987" s="33">
        <v>13</v>
      </c>
      <c r="I9987" s="33"/>
      <c r="J9987" s="33"/>
      <c r="K9987" s="37">
        <v>500</v>
      </c>
      <c r="L9987" s="35"/>
      <c r="M9987" s="33"/>
      <c r="N9987" s="33"/>
      <c r="O9987" s="33">
        <v>13.574</v>
      </c>
      <c r="P9987" s="33"/>
      <c r="Q9987" s="33">
        <v>5.0609999999999999</v>
      </c>
      <c r="R9987" s="33">
        <v>1.575</v>
      </c>
      <c r="S9987" s="33"/>
      <c r="T9987" s="33"/>
      <c r="U9987" s="33"/>
      <c r="V9987" s="33"/>
      <c r="W9987" s="33"/>
      <c r="Y9987" s="33"/>
      <c r="Z9987" s="33"/>
      <c r="AA9987" s="33"/>
      <c r="AB9987" s="33"/>
      <c r="AC9987" s="33"/>
      <c r="AD9987" s="33"/>
      <c r="AE9987" s="33"/>
      <c r="AF9987" s="33"/>
      <c r="AG9987" s="33"/>
      <c r="AH9987" s="33"/>
      <c r="AI9987" s="33"/>
      <c r="AJ9987" s="33" t="s">
        <v>413</v>
      </c>
      <c r="AK9987" s="36">
        <v>39.770000000000003</v>
      </c>
      <c r="AL9987" s="36">
        <v>113.24</v>
      </c>
      <c r="AM9987" s="33">
        <v>1200</v>
      </c>
      <c r="AN9987" s="37"/>
      <c r="AO9987" s="33">
        <v>1</v>
      </c>
      <c r="AP9987" s="33"/>
      <c r="AQ9987">
        <v>80411</v>
      </c>
      <c r="AR9987" s="33" t="s">
        <v>1943</v>
      </c>
    </row>
    <row r="9988" spans="1:44" x14ac:dyDescent="0.25">
      <c r="A9988" s="33">
        <v>11883</v>
      </c>
      <c r="B9988" s="33" t="s">
        <v>762</v>
      </c>
      <c r="C9988" s="33">
        <v>180</v>
      </c>
      <c r="D9988" s="1" t="s">
        <v>1168</v>
      </c>
      <c r="E9988" s="33"/>
      <c r="F9988" s="33" t="s">
        <v>859</v>
      </c>
      <c r="G9988" s="34"/>
      <c r="H9988" s="33">
        <v>18</v>
      </c>
      <c r="I9988" s="33">
        <v>8.4700000000000006</v>
      </c>
      <c r="J9988" s="33">
        <v>14.5</v>
      </c>
      <c r="K9988" s="37">
        <v>1025</v>
      </c>
      <c r="L9988" s="35"/>
      <c r="M9988" s="33"/>
      <c r="N9988" s="33">
        <v>73.162000000000006</v>
      </c>
      <c r="O9988" s="33">
        <v>44.91</v>
      </c>
      <c r="P9988" s="33">
        <v>7.2</v>
      </c>
      <c r="Q9988" s="33">
        <v>22.26</v>
      </c>
      <c r="R9988" s="33">
        <v>4.7</v>
      </c>
      <c r="S9988" s="33"/>
      <c r="T9988" s="33"/>
      <c r="U9988" s="33"/>
      <c r="V9988" s="33"/>
      <c r="W9988" s="33"/>
      <c r="Y9988" s="33">
        <v>4.46</v>
      </c>
      <c r="Z9988" s="33">
        <v>3.4</v>
      </c>
      <c r="AA9988" s="33">
        <v>4.46</v>
      </c>
      <c r="AB9988" s="33">
        <v>1.48</v>
      </c>
      <c r="AC9988" s="33">
        <v>2.23</v>
      </c>
      <c r="AD9988" s="33"/>
      <c r="AE9988" s="33"/>
      <c r="AF9988" s="33">
        <v>0</v>
      </c>
      <c r="AG9988" s="33"/>
      <c r="AH9988" s="33"/>
      <c r="AI9988" s="33">
        <v>12.42</v>
      </c>
      <c r="AJ9988" s="33" t="s">
        <v>413</v>
      </c>
      <c r="AK9988" s="36">
        <v>27.83</v>
      </c>
      <c r="AL9988" s="36">
        <v>112.9</v>
      </c>
      <c r="AM9988" s="33">
        <v>125</v>
      </c>
      <c r="AN9988" s="37"/>
      <c r="AP9988" s="33"/>
      <c r="AQ9988">
        <v>80415</v>
      </c>
      <c r="AR9988" s="33" t="s">
        <v>1944</v>
      </c>
    </row>
    <row r="9989" spans="1:44" x14ac:dyDescent="0.25">
      <c r="A9989" s="33">
        <v>11884</v>
      </c>
      <c r="B9989" s="33" t="s">
        <v>167</v>
      </c>
      <c r="C9989" s="33">
        <v>180</v>
      </c>
      <c r="D9989" s="1" t="s">
        <v>148</v>
      </c>
      <c r="E9989" s="33"/>
      <c r="F9989" s="33" t="s">
        <v>859</v>
      </c>
      <c r="G9989" s="34"/>
      <c r="H9989" s="33">
        <v>5</v>
      </c>
      <c r="I9989" s="33">
        <v>4.5199999999999996</v>
      </c>
      <c r="J9989" s="33">
        <v>5.5</v>
      </c>
      <c r="K9989" s="37">
        <v>5940</v>
      </c>
      <c r="L9989" s="35"/>
      <c r="M9989" s="33"/>
      <c r="N9989" s="33">
        <v>32.616999999999997</v>
      </c>
      <c r="O9989" s="33">
        <v>19.271000000000001</v>
      </c>
      <c r="P9989" s="33"/>
      <c r="Q9989" s="33">
        <v>5.2050000000000018</v>
      </c>
      <c r="R9989" s="33">
        <v>14.138999999999999</v>
      </c>
      <c r="S9989" s="33"/>
      <c r="T9989" s="33"/>
      <c r="U9989" s="33"/>
      <c r="V9989" s="33"/>
      <c r="W9989" s="33"/>
      <c r="Y9989" s="33">
        <v>0</v>
      </c>
      <c r="Z9989" s="33">
        <v>0</v>
      </c>
      <c r="AA9989" s="33">
        <v>0</v>
      </c>
      <c r="AB9989" s="33">
        <v>0</v>
      </c>
      <c r="AC9989" s="33">
        <v>0</v>
      </c>
      <c r="AD9989" s="33"/>
      <c r="AE9989" s="33"/>
      <c r="AF9989" s="33">
        <v>0</v>
      </c>
      <c r="AG9989" s="33"/>
      <c r="AH9989" s="33"/>
      <c r="AI9989" s="33">
        <v>0</v>
      </c>
      <c r="AJ9989" s="33" t="s">
        <v>413</v>
      </c>
      <c r="AK9989" s="36">
        <v>31.66</v>
      </c>
      <c r="AL9989" s="36">
        <v>119.49</v>
      </c>
      <c r="AM9989" s="33">
        <v>24</v>
      </c>
      <c r="AN9989" s="37"/>
      <c r="AP9989" s="33"/>
      <c r="AQ9989">
        <v>80415</v>
      </c>
      <c r="AR9989" s="33" t="s">
        <v>3522</v>
      </c>
    </row>
    <row r="9990" spans="1:44" x14ac:dyDescent="0.25">
      <c r="A9990" s="33">
        <v>11885</v>
      </c>
      <c r="B9990" s="33" t="s">
        <v>167</v>
      </c>
      <c r="C9990" s="33">
        <v>180</v>
      </c>
      <c r="D9990" s="1" t="s">
        <v>148</v>
      </c>
      <c r="E9990" s="33"/>
      <c r="F9990" s="33" t="s">
        <v>859</v>
      </c>
      <c r="G9990" s="34"/>
      <c r="H9990" s="33">
        <v>10</v>
      </c>
      <c r="I9990" s="33">
        <v>6.97</v>
      </c>
      <c r="J9990" s="33">
        <v>9.4</v>
      </c>
      <c r="K9990" s="37">
        <v>3855</v>
      </c>
      <c r="L9990" s="35"/>
      <c r="M9990" s="33"/>
      <c r="N9990" s="33">
        <v>95.346999999999994</v>
      </c>
      <c r="O9990" s="33">
        <v>39.481000000000002</v>
      </c>
      <c r="P9990" s="33"/>
      <c r="Q9990" s="33">
        <v>7.08</v>
      </c>
      <c r="R9990" s="33">
        <v>11.827</v>
      </c>
      <c r="S9990" s="33"/>
      <c r="T9990" s="33"/>
      <c r="U9990" s="33"/>
      <c r="V9990" s="33"/>
      <c r="W9990" s="33"/>
      <c r="Y9990" s="33">
        <v>0</v>
      </c>
      <c r="Z9990" s="33">
        <v>0</v>
      </c>
      <c r="AA9990" s="33">
        <v>0</v>
      </c>
      <c r="AB9990" s="33">
        <v>0</v>
      </c>
      <c r="AC9990" s="33">
        <v>0</v>
      </c>
      <c r="AD9990" s="33"/>
      <c r="AE9990" s="33"/>
      <c r="AF9990" s="33">
        <v>0</v>
      </c>
      <c r="AG9990" s="33"/>
      <c r="AH9990" s="33"/>
      <c r="AI9990" s="33">
        <v>0</v>
      </c>
      <c r="AJ9990" s="33" t="s">
        <v>413</v>
      </c>
      <c r="AK9990" s="36">
        <v>31.66</v>
      </c>
      <c r="AL9990" s="36">
        <v>119.49</v>
      </c>
      <c r="AM9990" s="33">
        <v>24</v>
      </c>
      <c r="AN9990" s="37"/>
      <c r="AP9990" s="33"/>
      <c r="AQ9990">
        <v>80415</v>
      </c>
      <c r="AR9990" s="33" t="s">
        <v>3522</v>
      </c>
    </row>
    <row r="9991" spans="1:44" x14ac:dyDescent="0.25">
      <c r="A9991" s="33">
        <v>11886</v>
      </c>
      <c r="B9991" s="33" t="s">
        <v>167</v>
      </c>
      <c r="C9991" s="33">
        <v>180</v>
      </c>
      <c r="D9991" s="1" t="s">
        <v>148</v>
      </c>
      <c r="E9991" s="33"/>
      <c r="F9991" s="33" t="s">
        <v>859</v>
      </c>
      <c r="G9991" s="34"/>
      <c r="H9991" s="33">
        <v>15</v>
      </c>
      <c r="I9991" s="33">
        <v>7.64</v>
      </c>
      <c r="J9991" s="33">
        <v>10.7</v>
      </c>
      <c r="K9991" s="37">
        <v>3765</v>
      </c>
      <c r="L9991" s="35"/>
      <c r="M9991" s="33"/>
      <c r="N9991" s="33">
        <v>132.25700000000001</v>
      </c>
      <c r="O9991" s="33">
        <v>50.802999999999997</v>
      </c>
      <c r="P9991" s="33"/>
      <c r="Q9991" s="33">
        <v>8.847999999999999</v>
      </c>
      <c r="R9991" s="33">
        <v>12.064</v>
      </c>
      <c r="S9991" s="33"/>
      <c r="T9991" s="33"/>
      <c r="U9991" s="33"/>
      <c r="V9991" s="33"/>
      <c r="W9991" s="33"/>
      <c r="Y9991" s="33">
        <v>0</v>
      </c>
      <c r="Z9991" s="33">
        <v>0</v>
      </c>
      <c r="AA9991" s="33">
        <v>0</v>
      </c>
      <c r="AB9991" s="33">
        <v>0</v>
      </c>
      <c r="AC9991" s="33">
        <v>0</v>
      </c>
      <c r="AD9991" s="33"/>
      <c r="AE9991" s="33"/>
      <c r="AF9991" s="33">
        <v>0</v>
      </c>
      <c r="AG9991" s="33"/>
      <c r="AH9991" s="33"/>
      <c r="AI9991" s="33">
        <v>0</v>
      </c>
      <c r="AJ9991" s="33" t="s">
        <v>413</v>
      </c>
      <c r="AK9991" s="36">
        <v>31.66</v>
      </c>
      <c r="AL9991" s="36">
        <v>119.49</v>
      </c>
      <c r="AM9991" s="33">
        <v>24</v>
      </c>
      <c r="AN9991" s="37"/>
      <c r="AP9991" s="33"/>
      <c r="AQ9991">
        <v>80415</v>
      </c>
      <c r="AR9991" s="33" t="s">
        <v>3522</v>
      </c>
    </row>
    <row r="9992" spans="1:44" x14ac:dyDescent="0.25">
      <c r="A9992" s="33">
        <v>11887</v>
      </c>
      <c r="B9992" s="33" t="s">
        <v>167</v>
      </c>
      <c r="C9992" s="33">
        <v>180</v>
      </c>
      <c r="D9992" s="1" t="s">
        <v>148</v>
      </c>
      <c r="E9992" s="33"/>
      <c r="F9992" s="33" t="s">
        <v>859</v>
      </c>
      <c r="G9992" s="34"/>
      <c r="H9992" s="33">
        <v>17</v>
      </c>
      <c r="I9992" s="33">
        <v>7.73</v>
      </c>
      <c r="J9992" s="33">
        <v>10.9</v>
      </c>
      <c r="K9992" s="37">
        <v>3765</v>
      </c>
      <c r="L9992" s="35"/>
      <c r="M9992" s="33"/>
      <c r="N9992" s="33">
        <v>138.86500000000001</v>
      </c>
      <c r="O9992" s="33">
        <v>52.84</v>
      </c>
      <c r="P9992" s="33"/>
      <c r="Q9992" s="33">
        <v>9.1909999999999989</v>
      </c>
      <c r="R9992" s="33">
        <v>12.134</v>
      </c>
      <c r="S9992" s="33"/>
      <c r="T9992" s="33"/>
      <c r="U9992" s="33"/>
      <c r="V9992" s="33"/>
      <c r="W9992" s="33"/>
      <c r="Y9992" s="33">
        <v>0</v>
      </c>
      <c r="Z9992" s="33">
        <v>0</v>
      </c>
      <c r="AA9992" s="33">
        <v>0</v>
      </c>
      <c r="AB9992" s="33">
        <v>0</v>
      </c>
      <c r="AC9992" s="33">
        <v>0</v>
      </c>
      <c r="AD9992" s="33"/>
      <c r="AE9992" s="33"/>
      <c r="AF9992" s="33">
        <v>0</v>
      </c>
      <c r="AG9992" s="33"/>
      <c r="AH9992" s="33"/>
      <c r="AI9992" s="33">
        <v>0</v>
      </c>
      <c r="AJ9992" s="33" t="s">
        <v>413</v>
      </c>
      <c r="AK9992" s="36">
        <v>31.66</v>
      </c>
      <c r="AL9992" s="36">
        <v>119.49</v>
      </c>
      <c r="AM9992" s="33">
        <v>24</v>
      </c>
      <c r="AN9992" s="37"/>
      <c r="AP9992" s="33"/>
      <c r="AQ9992">
        <v>80415</v>
      </c>
      <c r="AR9992" s="33" t="s">
        <v>3522</v>
      </c>
    </row>
    <row r="9993" spans="1:44" x14ac:dyDescent="0.25">
      <c r="A9993" s="33">
        <v>11888</v>
      </c>
      <c r="B9993" s="33" t="s">
        <v>167</v>
      </c>
      <c r="C9993" s="33">
        <v>180</v>
      </c>
      <c r="D9993" s="1" t="s">
        <v>148</v>
      </c>
      <c r="E9993" s="33"/>
      <c r="F9993" s="33" t="s">
        <v>859</v>
      </c>
      <c r="G9993" s="34"/>
      <c r="H9993" s="33">
        <v>26</v>
      </c>
      <c r="I9993" s="33">
        <v>12</v>
      </c>
      <c r="J9993" s="33">
        <v>12.9</v>
      </c>
      <c r="K9993" s="37">
        <v>3625</v>
      </c>
      <c r="L9993" s="35"/>
      <c r="M9993" s="33"/>
      <c r="N9993" s="33">
        <v>290.71199999999999</v>
      </c>
      <c r="O9993" s="33">
        <v>100.68</v>
      </c>
      <c r="P9993" s="33"/>
      <c r="Q9993" s="33">
        <v>9.2800000000000011</v>
      </c>
      <c r="R9993" s="33">
        <v>9.64</v>
      </c>
      <c r="S9993" s="33"/>
      <c r="T9993" s="33"/>
      <c r="U9993" s="33"/>
      <c r="V9993" s="33"/>
      <c r="W9993" s="33"/>
      <c r="Y9993" s="33"/>
      <c r="Z9993" s="33"/>
      <c r="AA9993" s="33"/>
      <c r="AB9993" s="33"/>
      <c r="AC9993" s="33"/>
      <c r="AD9993" s="33"/>
      <c r="AE9993" s="33"/>
      <c r="AF9993" s="33">
        <v>0</v>
      </c>
      <c r="AG9993" s="33"/>
      <c r="AH9993" s="33"/>
      <c r="AI9993" s="33">
        <v>6.31</v>
      </c>
      <c r="AJ9993" s="33" t="s">
        <v>413</v>
      </c>
      <c r="AK9993" s="36">
        <v>26.8</v>
      </c>
      <c r="AL9993" s="36">
        <v>117.9</v>
      </c>
      <c r="AM9993" s="33">
        <v>632</v>
      </c>
      <c r="AN9993" s="37"/>
      <c r="AP9993" s="33"/>
      <c r="AQ9993">
        <v>40118</v>
      </c>
      <c r="AR9993" s="33" t="s">
        <v>1945</v>
      </c>
    </row>
    <row r="9994" spans="1:44" x14ac:dyDescent="0.25">
      <c r="A9994" s="33">
        <v>11889</v>
      </c>
      <c r="B9994" s="33" t="s">
        <v>1081</v>
      </c>
      <c r="C9994" s="33">
        <v>180</v>
      </c>
      <c r="D9994" s="33"/>
      <c r="E9994" s="33"/>
      <c r="F9994" s="33" t="s">
        <v>859</v>
      </c>
      <c r="G9994" s="34"/>
      <c r="H9994" s="33">
        <v>15</v>
      </c>
      <c r="I9994" s="33"/>
      <c r="J9994" s="33"/>
      <c r="K9994" s="37">
        <v>3345</v>
      </c>
      <c r="L9994" s="35"/>
      <c r="M9994" s="33"/>
      <c r="N9994" s="33"/>
      <c r="O9994" s="33">
        <v>82.75</v>
      </c>
      <c r="P9994" s="33"/>
      <c r="Q9994" s="33">
        <v>16.009999999999998</v>
      </c>
      <c r="R9994" s="33">
        <v>12.78</v>
      </c>
      <c r="S9994" s="33"/>
      <c r="T9994" s="33"/>
      <c r="U9994" s="33"/>
      <c r="V9994" s="33"/>
      <c r="W9994" s="33"/>
      <c r="Y9994" s="33"/>
      <c r="Z9994" s="33"/>
      <c r="AA9994" s="33"/>
      <c r="AB9994" s="33"/>
      <c r="AC9994" s="33"/>
      <c r="AD9994" s="33"/>
      <c r="AE9994" s="33"/>
      <c r="AF9994" s="33"/>
      <c r="AG9994" s="33"/>
      <c r="AH9994" s="33"/>
      <c r="AI9994" s="33"/>
      <c r="AJ9994" s="33" t="s">
        <v>413</v>
      </c>
      <c r="AK9994" s="36">
        <v>24.89</v>
      </c>
      <c r="AL9994" s="36">
        <v>118.91</v>
      </c>
      <c r="AM9994" s="33">
        <v>45</v>
      </c>
      <c r="AN9994" s="37"/>
      <c r="AP9994" s="33"/>
      <c r="AQ9994">
        <v>40118</v>
      </c>
      <c r="AR9994" s="33" t="s">
        <v>1946</v>
      </c>
    </row>
    <row r="9995" spans="1:44" x14ac:dyDescent="0.25">
      <c r="A9995" s="33">
        <v>11890</v>
      </c>
      <c r="B9995" s="33" t="s">
        <v>1081</v>
      </c>
      <c r="C9995" s="33">
        <v>180</v>
      </c>
      <c r="D9995" s="33"/>
      <c r="E9995" s="33"/>
      <c r="F9995" s="33" t="s">
        <v>859</v>
      </c>
      <c r="G9995" s="34"/>
      <c r="H9995" s="33">
        <v>15</v>
      </c>
      <c r="I9995" s="33"/>
      <c r="J9995" s="33"/>
      <c r="K9995" s="37">
        <v>4082</v>
      </c>
      <c r="L9995" s="35"/>
      <c r="M9995" s="33"/>
      <c r="N9995" s="33"/>
      <c r="O9995" s="33">
        <v>87.54</v>
      </c>
      <c r="P9995" s="33"/>
      <c r="Q9995" s="33">
        <v>20.429999999999996</v>
      </c>
      <c r="R9995" s="33">
        <v>18.05</v>
      </c>
      <c r="S9995" s="33"/>
      <c r="T9995" s="33"/>
      <c r="U9995" s="33"/>
      <c r="V9995" s="33"/>
      <c r="W9995" s="33"/>
      <c r="Y9995" s="33"/>
      <c r="Z9995" s="33"/>
      <c r="AA9995" s="33"/>
      <c r="AB9995" s="33"/>
      <c r="AC9995" s="33"/>
      <c r="AD9995" s="33"/>
      <c r="AE9995" s="33"/>
      <c r="AF9995" s="33"/>
      <c r="AG9995" s="33"/>
      <c r="AH9995" s="33"/>
      <c r="AI9995" s="33"/>
      <c r="AJ9995" s="33" t="s">
        <v>413</v>
      </c>
      <c r="AK9995" s="36">
        <v>24.89</v>
      </c>
      <c r="AL9995" s="36">
        <v>118.91</v>
      </c>
      <c r="AM9995" s="33">
        <v>45</v>
      </c>
      <c r="AN9995" s="37"/>
      <c r="AP9995" s="33"/>
      <c r="AQ9995">
        <v>40118</v>
      </c>
      <c r="AR9995" s="33" t="s">
        <v>1946</v>
      </c>
    </row>
    <row r="9996" spans="1:44" x14ac:dyDescent="0.25">
      <c r="A9996" s="33">
        <v>11891</v>
      </c>
      <c r="B9996" s="33" t="s">
        <v>1081</v>
      </c>
      <c r="C9996" s="33">
        <v>180</v>
      </c>
      <c r="D9996" s="33"/>
      <c r="E9996" s="33"/>
      <c r="F9996" s="33" t="s">
        <v>859</v>
      </c>
      <c r="G9996" s="34"/>
      <c r="H9996" s="33">
        <v>20</v>
      </c>
      <c r="I9996" s="33"/>
      <c r="J9996" s="33"/>
      <c r="K9996" s="37">
        <v>2705</v>
      </c>
      <c r="L9996" s="35"/>
      <c r="M9996" s="33"/>
      <c r="N9996" s="33"/>
      <c r="O9996" s="33">
        <v>190.25</v>
      </c>
      <c r="P9996" s="33"/>
      <c r="Q9996" s="33">
        <v>12.91</v>
      </c>
      <c r="R9996" s="33">
        <v>11.57</v>
      </c>
      <c r="S9996" s="33"/>
      <c r="T9996" s="33"/>
      <c r="U9996" s="33"/>
      <c r="V9996" s="33"/>
      <c r="W9996" s="33"/>
      <c r="Y9996" s="33"/>
      <c r="Z9996" s="33"/>
      <c r="AA9996" s="33"/>
      <c r="AB9996" s="33"/>
      <c r="AC9996" s="33"/>
      <c r="AD9996" s="33"/>
      <c r="AE9996" s="33"/>
      <c r="AF9996" s="33"/>
      <c r="AG9996" s="33"/>
      <c r="AH9996" s="33"/>
      <c r="AI9996" s="33"/>
      <c r="AJ9996" s="33" t="s">
        <v>413</v>
      </c>
      <c r="AK9996" s="36">
        <v>24.89</v>
      </c>
      <c r="AL9996" s="36">
        <v>118.91</v>
      </c>
      <c r="AM9996" s="33">
        <v>45</v>
      </c>
      <c r="AN9996" s="37"/>
      <c r="AP9996" s="33"/>
      <c r="AQ9996">
        <v>40118</v>
      </c>
      <c r="AR9996" s="33" t="s">
        <v>1946</v>
      </c>
    </row>
    <row r="9997" spans="1:44" x14ac:dyDescent="0.25">
      <c r="A9997" s="33">
        <v>11892</v>
      </c>
      <c r="B9997" s="33" t="s">
        <v>1081</v>
      </c>
      <c r="C9997" s="33">
        <v>180</v>
      </c>
      <c r="D9997" s="33"/>
      <c r="E9997" s="33"/>
      <c r="F9997" s="33" t="s">
        <v>859</v>
      </c>
      <c r="G9997" s="34"/>
      <c r="H9997" s="33">
        <v>20</v>
      </c>
      <c r="I9997" s="33"/>
      <c r="J9997" s="33"/>
      <c r="K9997" s="37">
        <v>2670</v>
      </c>
      <c r="L9997" s="35"/>
      <c r="M9997" s="33"/>
      <c r="N9997" s="33"/>
      <c r="O9997" s="33">
        <v>68.13</v>
      </c>
      <c r="P9997" s="33"/>
      <c r="Q9997" s="33">
        <v>17.21</v>
      </c>
      <c r="R9997" s="33">
        <v>14.3</v>
      </c>
      <c r="S9997" s="33"/>
      <c r="T9997" s="33"/>
      <c r="U9997" s="33"/>
      <c r="V9997" s="33"/>
      <c r="W9997" s="33"/>
      <c r="Y9997" s="33"/>
      <c r="Z9997" s="33"/>
      <c r="AA9997" s="33"/>
      <c r="AB9997" s="33"/>
      <c r="AC9997" s="33"/>
      <c r="AD9997" s="33"/>
      <c r="AE9997" s="33"/>
      <c r="AF9997" s="33"/>
      <c r="AG9997" s="33"/>
      <c r="AH9997" s="33"/>
      <c r="AI9997" s="33"/>
      <c r="AJ9997" s="33" t="s">
        <v>413</v>
      </c>
      <c r="AK9997" s="36">
        <v>24.89</v>
      </c>
      <c r="AL9997" s="36">
        <v>118.91</v>
      </c>
      <c r="AM9997" s="33">
        <v>45</v>
      </c>
      <c r="AN9997" s="37"/>
      <c r="AP9997" s="33"/>
      <c r="AQ9997">
        <v>40118</v>
      </c>
      <c r="AR9997" s="33" t="s">
        <v>1946</v>
      </c>
    </row>
    <row r="9998" spans="1:44" x14ac:dyDescent="0.25">
      <c r="A9998" s="33">
        <v>11893</v>
      </c>
      <c r="B9998" s="33" t="s">
        <v>973</v>
      </c>
      <c r="C9998" s="33">
        <v>180</v>
      </c>
      <c r="D9998" s="33"/>
      <c r="E9998" s="33"/>
      <c r="F9998" s="33" t="s">
        <v>859</v>
      </c>
      <c r="G9998" s="34"/>
      <c r="H9998" s="33">
        <v>10</v>
      </c>
      <c r="I9998" s="33"/>
      <c r="J9998" s="33"/>
      <c r="K9998" s="37"/>
      <c r="L9998" s="35"/>
      <c r="M9998" s="33"/>
      <c r="N9998" s="33"/>
      <c r="O9998" s="33">
        <v>109.596</v>
      </c>
      <c r="P9998" s="33">
        <v>14.32</v>
      </c>
      <c r="Q9998" s="33">
        <v>14.273999999999999</v>
      </c>
      <c r="R9998" s="33">
        <v>10.327</v>
      </c>
      <c r="S9998" s="33"/>
      <c r="T9998" s="33"/>
      <c r="U9998" s="33"/>
      <c r="V9998" s="33"/>
      <c r="W9998" s="33"/>
      <c r="Y9998" s="33">
        <v>0</v>
      </c>
      <c r="Z9998" s="33">
        <v>0</v>
      </c>
      <c r="AA9998" s="33">
        <v>0</v>
      </c>
      <c r="AB9998" s="33">
        <v>0</v>
      </c>
      <c r="AC9998" s="33">
        <v>0</v>
      </c>
      <c r="AD9998" s="33"/>
      <c r="AE9998" s="33"/>
      <c r="AF9998" s="33"/>
      <c r="AG9998" s="33">
        <v>5.0510000000000002</v>
      </c>
      <c r="AH9998" s="33"/>
      <c r="AI9998" s="33"/>
      <c r="AJ9998" s="33" t="s">
        <v>413</v>
      </c>
      <c r="AK9998" s="36">
        <v>23.67</v>
      </c>
      <c r="AL9998" s="36">
        <v>117.41</v>
      </c>
      <c r="AM9998" s="33">
        <v>3</v>
      </c>
      <c r="AN9998" s="37"/>
      <c r="AO9998" s="33">
        <v>1</v>
      </c>
      <c r="AP9998" s="33"/>
      <c r="AQ9998">
        <v>40149</v>
      </c>
      <c r="AR9998" s="33" t="s">
        <v>1947</v>
      </c>
    </row>
    <row r="9999" spans="1:44" x14ac:dyDescent="0.25">
      <c r="A9999" s="33">
        <v>11894</v>
      </c>
      <c r="B9999" s="33" t="s">
        <v>901</v>
      </c>
      <c r="C9999" s="33">
        <v>180</v>
      </c>
      <c r="D9999" s="33"/>
      <c r="E9999" s="33"/>
      <c r="F9999" s="33" t="s">
        <v>859</v>
      </c>
      <c r="G9999" s="34"/>
      <c r="H9999" s="33">
        <v>10</v>
      </c>
      <c r="I9999" s="33"/>
      <c r="J9999" s="33"/>
      <c r="K9999" s="37"/>
      <c r="L9999" s="35"/>
      <c r="M9999" s="33"/>
      <c r="N9999" s="33"/>
      <c r="O9999" s="33">
        <v>47.673000000000002</v>
      </c>
      <c r="P9999" s="33">
        <v>7.2149999999999999</v>
      </c>
      <c r="Q9999" s="33">
        <v>17.905999999999999</v>
      </c>
      <c r="R9999" s="33">
        <v>15.089</v>
      </c>
      <c r="S9999" s="33"/>
      <c r="T9999" s="33"/>
      <c r="U9999" s="33"/>
      <c r="V9999" s="33"/>
      <c r="W9999" s="33"/>
      <c r="Y9999" s="33">
        <v>0</v>
      </c>
      <c r="Z9999" s="33">
        <v>0</v>
      </c>
      <c r="AA9999" s="33">
        <v>0</v>
      </c>
      <c r="AB9999" s="33">
        <v>0</v>
      </c>
      <c r="AC9999" s="33">
        <v>0</v>
      </c>
      <c r="AD9999" s="33"/>
      <c r="AE9999" s="33"/>
      <c r="AF9999" s="33"/>
      <c r="AG9999" s="33">
        <v>0.751</v>
      </c>
      <c r="AH9999" s="33"/>
      <c r="AI9999" s="33"/>
      <c r="AJ9999" s="33" t="s">
        <v>413</v>
      </c>
      <c r="AK9999" s="36">
        <v>23.67</v>
      </c>
      <c r="AL9999" s="36">
        <v>117.41</v>
      </c>
      <c r="AM9999" s="33">
        <v>3</v>
      </c>
      <c r="AN9999" s="37"/>
      <c r="AO9999" s="33">
        <v>1</v>
      </c>
      <c r="AP9999" s="33"/>
      <c r="AQ9999">
        <v>40149</v>
      </c>
      <c r="AR9999" s="33" t="s">
        <v>1947</v>
      </c>
    </row>
    <row r="10000" spans="1:44" x14ac:dyDescent="0.25">
      <c r="A10000" s="33">
        <v>11895</v>
      </c>
      <c r="B10000" s="33" t="s">
        <v>1064</v>
      </c>
      <c r="C10000" s="33">
        <v>180</v>
      </c>
      <c r="D10000" s="33"/>
      <c r="E10000" s="33"/>
      <c r="F10000" s="33" t="s">
        <v>859</v>
      </c>
      <c r="G10000" s="34"/>
      <c r="H10000" s="33">
        <v>3.3</v>
      </c>
      <c r="I10000" s="33">
        <v>15.3</v>
      </c>
      <c r="J10000" s="33">
        <v>11</v>
      </c>
      <c r="K10000" s="37">
        <v>1097</v>
      </c>
      <c r="L10000" s="35"/>
      <c r="M10000" s="33"/>
      <c r="N10000" s="33">
        <v>73.638000000000005</v>
      </c>
      <c r="O10000" s="33">
        <v>47.448999999999998</v>
      </c>
      <c r="P10000" s="33">
        <v>4.0119999999999996</v>
      </c>
      <c r="Q10000" s="33">
        <v>7.7650000000000006</v>
      </c>
      <c r="R10000" s="33">
        <v>3.2410000000000001</v>
      </c>
      <c r="S10000" s="33"/>
      <c r="T10000" s="33"/>
      <c r="U10000" s="33"/>
      <c r="V10000" s="33"/>
      <c r="W10000" s="33"/>
      <c r="Y10000" s="33">
        <v>3.2280000000000002</v>
      </c>
      <c r="Z10000" s="33"/>
      <c r="AA10000" s="33"/>
      <c r="AB10000" s="33"/>
      <c r="AC10000" s="33">
        <v>0.214</v>
      </c>
      <c r="AD10000" s="33"/>
      <c r="AE10000" s="33"/>
      <c r="AF10000" s="33">
        <v>0</v>
      </c>
      <c r="AG10000" s="33"/>
      <c r="AH10000" s="33"/>
      <c r="AI10000" s="33">
        <v>4.383</v>
      </c>
      <c r="AJ10000" s="33" t="s">
        <v>413</v>
      </c>
      <c r="AK10000" s="36">
        <v>22.33</v>
      </c>
      <c r="AL10000" s="36">
        <v>107.84</v>
      </c>
      <c r="AM10000" s="33">
        <v>150</v>
      </c>
      <c r="AN10000" s="37"/>
      <c r="AP10000" s="33"/>
      <c r="AQ10000">
        <v>40149</v>
      </c>
      <c r="AR10000" s="33" t="s">
        <v>1948</v>
      </c>
    </row>
    <row r="10001" spans="1:44" x14ac:dyDescent="0.25">
      <c r="A10001" s="33">
        <v>11896</v>
      </c>
      <c r="B10001" s="33" t="s">
        <v>973</v>
      </c>
      <c r="C10001" s="33">
        <v>180</v>
      </c>
      <c r="D10001" s="33"/>
      <c r="E10001" s="33"/>
      <c r="F10001" s="33" t="s">
        <v>859</v>
      </c>
      <c r="G10001" s="34"/>
      <c r="H10001" s="33">
        <v>10</v>
      </c>
      <c r="I10001" s="33"/>
      <c r="J10001" s="33"/>
      <c r="K10001" s="37"/>
      <c r="L10001" s="35"/>
      <c r="M10001" s="33"/>
      <c r="N10001" s="33"/>
      <c r="O10001" s="33">
        <v>85.942999999999998</v>
      </c>
      <c r="P10001" s="33">
        <v>10.063000000000001</v>
      </c>
      <c r="Q10001" s="33">
        <v>22.407999999999998</v>
      </c>
      <c r="R10001" s="33">
        <v>19.190999999999999</v>
      </c>
      <c r="S10001" s="33"/>
      <c r="T10001" s="33"/>
      <c r="U10001" s="33"/>
      <c r="V10001" s="33"/>
      <c r="W10001" s="33"/>
      <c r="Y10001" s="33"/>
      <c r="Z10001" s="33"/>
      <c r="AA10001" s="33"/>
      <c r="AB10001" s="33"/>
      <c r="AC10001" s="33"/>
      <c r="AD10001" s="33"/>
      <c r="AE10001" s="33"/>
      <c r="AF10001" s="33"/>
      <c r="AG10001" s="33"/>
      <c r="AH10001" s="33"/>
      <c r="AI10001" s="33"/>
      <c r="AJ10001" s="33" t="s">
        <v>413</v>
      </c>
      <c r="AK10001" s="36">
        <v>23.67</v>
      </c>
      <c r="AL10001" s="36">
        <v>117.41</v>
      </c>
      <c r="AM10001" s="33">
        <v>3</v>
      </c>
      <c r="AN10001" s="37"/>
      <c r="AO10001" s="33">
        <v>1</v>
      </c>
      <c r="AP10001" s="33"/>
      <c r="AQ10001">
        <v>40149</v>
      </c>
      <c r="AR10001" s="33" t="s">
        <v>1949</v>
      </c>
    </row>
    <row r="10002" spans="1:44" x14ac:dyDescent="0.25">
      <c r="A10002" s="33">
        <v>11897</v>
      </c>
      <c r="B10002" s="33" t="s">
        <v>1058</v>
      </c>
      <c r="C10002" s="33">
        <v>180</v>
      </c>
      <c r="D10002" s="33"/>
      <c r="E10002" s="33"/>
      <c r="F10002" s="33" t="s">
        <v>859</v>
      </c>
      <c r="G10002" s="34"/>
      <c r="H10002" s="33">
        <v>21</v>
      </c>
      <c r="I10002" s="33"/>
      <c r="J10002" s="33">
        <v>9.9</v>
      </c>
      <c r="K10002" s="37">
        <v>2175</v>
      </c>
      <c r="L10002" s="35"/>
      <c r="M10002" s="33"/>
      <c r="N10002" s="33"/>
      <c r="O10002" s="33">
        <v>107.45</v>
      </c>
      <c r="P10002" s="33">
        <v>14.53</v>
      </c>
      <c r="Q10002" s="33">
        <v>13.29</v>
      </c>
      <c r="R10002" s="33">
        <v>1.98</v>
      </c>
      <c r="S10002" s="33"/>
      <c r="T10002" s="33"/>
      <c r="U10002" s="33"/>
      <c r="V10002" s="33"/>
      <c r="W10002" s="33"/>
      <c r="Y10002" s="33"/>
      <c r="Z10002" s="33"/>
      <c r="AA10002" s="33"/>
      <c r="AB10002" s="33"/>
      <c r="AC10002" s="33"/>
      <c r="AD10002" s="33"/>
      <c r="AE10002" s="33"/>
      <c r="AF10002" s="33">
        <v>0</v>
      </c>
      <c r="AG10002" s="33"/>
      <c r="AH10002" s="33"/>
      <c r="AI10002" s="33">
        <v>4.87</v>
      </c>
      <c r="AJ10002" s="33" t="s">
        <v>413</v>
      </c>
      <c r="AK10002" s="36">
        <v>28.11</v>
      </c>
      <c r="AL10002" s="36">
        <v>113.03</v>
      </c>
      <c r="AM10002" s="33">
        <v>79</v>
      </c>
      <c r="AN10002" s="37"/>
      <c r="AO10002" s="33">
        <v>1</v>
      </c>
      <c r="AP10002" s="33"/>
      <c r="AQ10002">
        <v>80415</v>
      </c>
      <c r="AR10002" s="33" t="s">
        <v>1950</v>
      </c>
    </row>
    <row r="10003" spans="1:44" x14ac:dyDescent="0.25">
      <c r="A10003" s="33">
        <v>11898</v>
      </c>
      <c r="B10003" s="33" t="s">
        <v>1111</v>
      </c>
      <c r="C10003" s="33">
        <v>180</v>
      </c>
      <c r="D10003" s="33"/>
      <c r="E10003" s="33"/>
      <c r="F10003" s="33" t="s">
        <v>859</v>
      </c>
      <c r="G10003" s="34"/>
      <c r="H10003" s="33">
        <v>17</v>
      </c>
      <c r="I10003" s="33"/>
      <c r="J10003" s="33"/>
      <c r="K10003" s="37"/>
      <c r="L10003" s="35"/>
      <c r="M10003" s="33"/>
      <c r="N10003" s="33"/>
      <c r="O10003" s="33">
        <v>25.41</v>
      </c>
      <c r="P10003" s="33">
        <v>4.0599999999999996</v>
      </c>
      <c r="Q10003" s="33">
        <v>7.91</v>
      </c>
      <c r="R10003" s="33">
        <v>11.96</v>
      </c>
      <c r="S10003" s="33"/>
      <c r="T10003" s="33"/>
      <c r="U10003" s="33"/>
      <c r="V10003" s="33"/>
      <c r="W10003" s="33"/>
      <c r="Y10003" s="33"/>
      <c r="Z10003" s="33"/>
      <c r="AA10003" s="33"/>
      <c r="AB10003" s="33"/>
      <c r="AC10003" s="33"/>
      <c r="AD10003" s="33"/>
      <c r="AE10003" s="33"/>
      <c r="AF10003" s="33">
        <v>0</v>
      </c>
      <c r="AG10003" s="33"/>
      <c r="AH10003" s="33"/>
      <c r="AI10003" s="33">
        <v>4.5</v>
      </c>
      <c r="AJ10003" s="33" t="s">
        <v>413</v>
      </c>
      <c r="AK10003" s="36">
        <v>31.75</v>
      </c>
      <c r="AL10003" s="36">
        <v>105.21</v>
      </c>
      <c r="AM10003" s="33">
        <v>735</v>
      </c>
      <c r="AN10003" s="33"/>
      <c r="AP10003" s="33"/>
      <c r="AQ10003">
        <v>80417</v>
      </c>
      <c r="AR10003" s="33" t="s">
        <v>1951</v>
      </c>
    </row>
    <row r="10004" spans="1:44" x14ac:dyDescent="0.25">
      <c r="A10004" s="33">
        <v>11899</v>
      </c>
      <c r="B10004" s="33" t="s">
        <v>1111</v>
      </c>
      <c r="C10004" s="33">
        <v>180</v>
      </c>
      <c r="D10004" s="33"/>
      <c r="E10004" s="33"/>
      <c r="F10004" s="33" t="s">
        <v>859</v>
      </c>
      <c r="G10004" s="34"/>
      <c r="H10004" s="33">
        <v>26</v>
      </c>
      <c r="I10004" s="33"/>
      <c r="J10004" s="33"/>
      <c r="K10004" s="37"/>
      <c r="L10004" s="35"/>
      <c r="M10004" s="33"/>
      <c r="N10004" s="33"/>
      <c r="O10004" s="33">
        <v>34.880000000000003</v>
      </c>
      <c r="P10004" s="33">
        <v>3</v>
      </c>
      <c r="Q10004" s="33">
        <v>13.32</v>
      </c>
      <c r="R10004" s="33">
        <v>16.37</v>
      </c>
      <c r="S10004" s="33"/>
      <c r="T10004" s="33"/>
      <c r="U10004" s="33"/>
      <c r="V10004" s="33"/>
      <c r="W10004" s="33"/>
      <c r="Y10004" s="33"/>
      <c r="Z10004" s="33"/>
      <c r="AA10004" s="33"/>
      <c r="AB10004" s="33"/>
      <c r="AC10004" s="33"/>
      <c r="AD10004" s="33"/>
      <c r="AE10004" s="33"/>
      <c r="AF10004" s="33">
        <v>0</v>
      </c>
      <c r="AG10004" s="33"/>
      <c r="AH10004" s="33"/>
      <c r="AI10004" s="33">
        <v>4.5</v>
      </c>
      <c r="AJ10004" s="33" t="s">
        <v>413</v>
      </c>
      <c r="AK10004" s="36">
        <v>31.75</v>
      </c>
      <c r="AL10004" s="36">
        <v>105.21</v>
      </c>
      <c r="AM10004" s="33">
        <v>735</v>
      </c>
      <c r="AN10004" s="33"/>
      <c r="AP10004" s="33"/>
      <c r="AQ10004">
        <v>80417</v>
      </c>
      <c r="AR10004" s="33" t="s">
        <v>1951</v>
      </c>
    </row>
    <row r="10005" spans="1:44" x14ac:dyDescent="0.25">
      <c r="A10005" s="33">
        <v>11900</v>
      </c>
      <c r="B10005" s="33" t="s">
        <v>1111</v>
      </c>
      <c r="C10005" s="33">
        <v>180</v>
      </c>
      <c r="D10005" s="33"/>
      <c r="E10005" s="33"/>
      <c r="F10005" s="33" t="s">
        <v>859</v>
      </c>
      <c r="G10005" s="34"/>
      <c r="H10005" s="33">
        <v>37</v>
      </c>
      <c r="I10005" s="33"/>
      <c r="J10005" s="33"/>
      <c r="K10005" s="37"/>
      <c r="L10005" s="35"/>
      <c r="M10005" s="33"/>
      <c r="N10005" s="33"/>
      <c r="O10005" s="33">
        <v>51.87</v>
      </c>
      <c r="P10005" s="33">
        <v>7.53</v>
      </c>
      <c r="Q10005" s="33">
        <v>22.159999999999997</v>
      </c>
      <c r="R10005" s="33">
        <v>12.49</v>
      </c>
      <c r="S10005" s="33"/>
      <c r="T10005" s="33"/>
      <c r="U10005" s="33"/>
      <c r="V10005" s="33"/>
      <c r="W10005" s="33"/>
      <c r="Y10005" s="33"/>
      <c r="Z10005" s="33"/>
      <c r="AA10005" s="33"/>
      <c r="AB10005" s="33"/>
      <c r="AC10005" s="33"/>
      <c r="AD10005" s="33"/>
      <c r="AE10005" s="33"/>
      <c r="AF10005" s="33">
        <v>0</v>
      </c>
      <c r="AG10005" s="33"/>
      <c r="AH10005" s="33"/>
      <c r="AI10005" s="33">
        <v>4.5</v>
      </c>
      <c r="AJ10005" s="33" t="s">
        <v>413</v>
      </c>
      <c r="AK10005" s="36">
        <v>31.75</v>
      </c>
      <c r="AL10005" s="36">
        <v>105.21</v>
      </c>
      <c r="AM10005" s="33">
        <v>735</v>
      </c>
      <c r="AN10005" s="33"/>
      <c r="AP10005" s="33"/>
      <c r="AQ10005">
        <v>80417</v>
      </c>
      <c r="AR10005" s="33" t="s">
        <v>1951</v>
      </c>
    </row>
    <row r="10006" spans="1:44" x14ac:dyDescent="0.25">
      <c r="A10006" s="33">
        <v>11901</v>
      </c>
      <c r="B10006" s="33" t="s">
        <v>1111</v>
      </c>
      <c r="C10006" s="33">
        <v>180</v>
      </c>
      <c r="D10006" s="33"/>
      <c r="E10006" s="33"/>
      <c r="F10006" s="33" t="s">
        <v>859</v>
      </c>
      <c r="G10006" s="34"/>
      <c r="H10006" s="33">
        <v>26</v>
      </c>
      <c r="I10006" s="33"/>
      <c r="J10006" s="33"/>
      <c r="K10006" s="37"/>
      <c r="L10006" s="35"/>
      <c r="M10006" s="33"/>
      <c r="N10006" s="33"/>
      <c r="O10006" s="33">
        <v>18.71</v>
      </c>
      <c r="P10006" s="33">
        <v>4.0999999999999996</v>
      </c>
      <c r="Q10006" s="33">
        <v>6.3600000000000012</v>
      </c>
      <c r="R10006" s="33">
        <v>9.11</v>
      </c>
      <c r="S10006" s="33"/>
      <c r="T10006" s="33"/>
      <c r="U10006" s="33"/>
      <c r="V10006" s="33"/>
      <c r="W10006" s="33"/>
      <c r="Y10006" s="33"/>
      <c r="Z10006" s="33"/>
      <c r="AA10006" s="33"/>
      <c r="AB10006" s="33"/>
      <c r="AC10006" s="33"/>
      <c r="AD10006" s="33"/>
      <c r="AE10006" s="33"/>
      <c r="AF10006" s="33">
        <v>0</v>
      </c>
      <c r="AG10006" s="33"/>
      <c r="AH10006" s="33"/>
      <c r="AI10006" s="33">
        <v>4.5</v>
      </c>
      <c r="AJ10006" s="33" t="s">
        <v>413</v>
      </c>
      <c r="AK10006" s="36">
        <v>31.75</v>
      </c>
      <c r="AL10006" s="36">
        <v>105.21</v>
      </c>
      <c r="AM10006" s="33">
        <v>735</v>
      </c>
      <c r="AN10006" s="33"/>
      <c r="AP10006" s="33"/>
      <c r="AQ10006">
        <v>80417</v>
      </c>
      <c r="AR10006" s="33" t="s">
        <v>1951</v>
      </c>
    </row>
    <row r="10007" spans="1:44" x14ac:dyDescent="0.25">
      <c r="A10007" s="33">
        <v>11902</v>
      </c>
      <c r="B10007" s="33" t="s">
        <v>1111</v>
      </c>
      <c r="C10007" s="33">
        <v>180</v>
      </c>
      <c r="D10007" s="33"/>
      <c r="E10007" s="33"/>
      <c r="F10007" s="33" t="s">
        <v>859</v>
      </c>
      <c r="G10007" s="34"/>
      <c r="H10007" s="33">
        <v>26</v>
      </c>
      <c r="I10007" s="33"/>
      <c r="J10007" s="33"/>
      <c r="K10007" s="37"/>
      <c r="L10007" s="35"/>
      <c r="M10007" s="33"/>
      <c r="N10007" s="33"/>
      <c r="O10007" s="33">
        <v>21.36</v>
      </c>
      <c r="P10007" s="33">
        <v>3.93</v>
      </c>
      <c r="Q10007" s="33">
        <v>3.919999999999999</v>
      </c>
      <c r="R10007" s="33">
        <v>6.03</v>
      </c>
      <c r="S10007" s="33"/>
      <c r="T10007" s="33"/>
      <c r="U10007" s="33"/>
      <c r="V10007" s="33"/>
      <c r="W10007" s="33"/>
      <c r="Y10007" s="33"/>
      <c r="Z10007" s="33"/>
      <c r="AA10007" s="33"/>
      <c r="AB10007" s="33"/>
      <c r="AC10007" s="33"/>
      <c r="AD10007" s="33"/>
      <c r="AE10007" s="33"/>
      <c r="AF10007" s="33">
        <v>0</v>
      </c>
      <c r="AG10007" s="33"/>
      <c r="AH10007" s="33"/>
      <c r="AI10007" s="33">
        <v>4.5</v>
      </c>
      <c r="AJ10007" s="33" t="s">
        <v>413</v>
      </c>
      <c r="AK10007" s="36">
        <v>31.75</v>
      </c>
      <c r="AL10007" s="36">
        <v>105.21</v>
      </c>
      <c r="AM10007" s="33">
        <v>735</v>
      </c>
      <c r="AN10007" s="33"/>
      <c r="AP10007" s="33"/>
      <c r="AQ10007">
        <v>80417</v>
      </c>
      <c r="AR10007" s="33" t="s">
        <v>1951</v>
      </c>
    </row>
    <row r="10008" spans="1:44" x14ac:dyDescent="0.25">
      <c r="A10008" s="33">
        <v>11903</v>
      </c>
      <c r="B10008" s="33" t="s">
        <v>1111</v>
      </c>
      <c r="C10008" s="33">
        <v>180</v>
      </c>
      <c r="D10008" s="33"/>
      <c r="E10008" s="33"/>
      <c r="F10008" s="33" t="s">
        <v>859</v>
      </c>
      <c r="G10008" s="34"/>
      <c r="H10008" s="33">
        <v>26</v>
      </c>
      <c r="I10008" s="33"/>
      <c r="J10008" s="33"/>
      <c r="K10008" s="37"/>
      <c r="L10008" s="35"/>
      <c r="M10008" s="33"/>
      <c r="N10008" s="33"/>
      <c r="O10008" s="33">
        <v>12.48</v>
      </c>
      <c r="P10008" s="33">
        <v>2.21</v>
      </c>
      <c r="Q10008" s="33">
        <v>8.1800000000000015</v>
      </c>
      <c r="R10008" s="33">
        <v>8.8699999999999992</v>
      </c>
      <c r="S10008" s="33"/>
      <c r="T10008" s="33"/>
      <c r="U10008" s="33"/>
      <c r="V10008" s="33"/>
      <c r="W10008" s="33"/>
      <c r="Y10008" s="33"/>
      <c r="Z10008" s="33"/>
      <c r="AA10008" s="33"/>
      <c r="AB10008" s="33"/>
      <c r="AC10008" s="33"/>
      <c r="AD10008" s="33"/>
      <c r="AE10008" s="33"/>
      <c r="AF10008" s="33">
        <v>0</v>
      </c>
      <c r="AG10008" s="33"/>
      <c r="AH10008" s="33"/>
      <c r="AI10008" s="33">
        <v>4.5</v>
      </c>
      <c r="AJ10008" s="33" t="s">
        <v>413</v>
      </c>
      <c r="AK10008" s="36">
        <v>31.75</v>
      </c>
      <c r="AL10008" s="36">
        <v>105.21</v>
      </c>
      <c r="AM10008" s="33">
        <v>735</v>
      </c>
      <c r="AN10008" s="33"/>
      <c r="AP10008" s="33"/>
      <c r="AQ10008">
        <v>80417</v>
      </c>
      <c r="AR10008" s="33" t="s">
        <v>1951</v>
      </c>
    </row>
    <row r="10009" spans="1:44" x14ac:dyDescent="0.25">
      <c r="A10009" s="33">
        <v>11904</v>
      </c>
      <c r="B10009" s="33" t="s">
        <v>1111</v>
      </c>
      <c r="C10009" s="33">
        <v>180</v>
      </c>
      <c r="D10009" s="33"/>
      <c r="E10009" s="33"/>
      <c r="F10009" s="33" t="s">
        <v>859</v>
      </c>
      <c r="G10009" s="34"/>
      <c r="H10009" s="33">
        <v>26</v>
      </c>
      <c r="I10009" s="33"/>
      <c r="J10009" s="33"/>
      <c r="K10009" s="37"/>
      <c r="L10009" s="35"/>
      <c r="M10009" s="33"/>
      <c r="N10009" s="33"/>
      <c r="O10009" s="33">
        <v>29.09</v>
      </c>
      <c r="P10009" s="33">
        <v>4.96</v>
      </c>
      <c r="Q10009" s="33">
        <v>16.38</v>
      </c>
      <c r="R10009" s="33">
        <v>16.13</v>
      </c>
      <c r="S10009" s="33"/>
      <c r="T10009" s="33"/>
      <c r="U10009" s="33"/>
      <c r="V10009" s="33"/>
      <c r="W10009" s="33"/>
      <c r="Y10009" s="33"/>
      <c r="Z10009" s="33"/>
      <c r="AA10009" s="33"/>
      <c r="AB10009" s="33"/>
      <c r="AC10009" s="33"/>
      <c r="AD10009" s="33"/>
      <c r="AE10009" s="33"/>
      <c r="AF10009" s="33">
        <v>0</v>
      </c>
      <c r="AG10009" s="33"/>
      <c r="AH10009" s="33"/>
      <c r="AI10009" s="33">
        <v>4.5</v>
      </c>
      <c r="AJ10009" s="33" t="s">
        <v>413</v>
      </c>
      <c r="AK10009" s="36">
        <v>31.75</v>
      </c>
      <c r="AL10009" s="36">
        <v>105.21</v>
      </c>
      <c r="AM10009" s="33">
        <v>735</v>
      </c>
      <c r="AN10009" s="33"/>
      <c r="AP10009" s="33"/>
      <c r="AQ10009">
        <v>80417</v>
      </c>
      <c r="AR10009" s="33" t="s">
        <v>1951</v>
      </c>
    </row>
    <row r="10010" spans="1:44" x14ac:dyDescent="0.25">
      <c r="A10010" s="33">
        <v>11905</v>
      </c>
      <c r="B10010" s="33" t="s">
        <v>934</v>
      </c>
      <c r="C10010" s="33">
        <v>180</v>
      </c>
      <c r="D10010" s="1" t="s">
        <v>149</v>
      </c>
      <c r="E10010" s="33"/>
      <c r="F10010" s="33" t="s">
        <v>859</v>
      </c>
      <c r="G10010" s="34"/>
      <c r="H10010" s="33">
        <v>26</v>
      </c>
      <c r="I10010" s="33"/>
      <c r="J10010" s="33"/>
      <c r="K10010" s="37"/>
      <c r="L10010" s="35"/>
      <c r="M10010" s="33"/>
      <c r="N10010" s="33"/>
      <c r="O10010" s="33">
        <v>58.71</v>
      </c>
      <c r="P10010" s="33">
        <v>6.72</v>
      </c>
      <c r="Q10010" s="33">
        <v>17.75</v>
      </c>
      <c r="R10010" s="33">
        <v>7.88</v>
      </c>
      <c r="S10010" s="33"/>
      <c r="T10010" s="33"/>
      <c r="U10010" s="33"/>
      <c r="V10010" s="33"/>
      <c r="W10010" s="33"/>
      <c r="Y10010" s="33"/>
      <c r="Z10010" s="33"/>
      <c r="AA10010" s="33"/>
      <c r="AB10010" s="33"/>
      <c r="AC10010" s="33"/>
      <c r="AD10010" s="33"/>
      <c r="AE10010" s="33"/>
      <c r="AF10010" s="33">
        <v>0</v>
      </c>
      <c r="AG10010" s="33"/>
      <c r="AH10010" s="33"/>
      <c r="AI10010" s="33">
        <v>4.5</v>
      </c>
      <c r="AJ10010" s="33" t="s">
        <v>413</v>
      </c>
      <c r="AK10010" s="36">
        <v>31.75</v>
      </c>
      <c r="AL10010" s="36">
        <v>105.21</v>
      </c>
      <c r="AM10010" s="33">
        <v>735</v>
      </c>
      <c r="AN10010" s="33"/>
      <c r="AP10010" s="33"/>
      <c r="AQ10010">
        <v>80417</v>
      </c>
      <c r="AR10010" s="33" t="s">
        <v>1951</v>
      </c>
    </row>
    <row r="10011" spans="1:44" x14ac:dyDescent="0.25">
      <c r="A10011" s="33">
        <v>11909</v>
      </c>
      <c r="B10011" s="33" t="s">
        <v>167</v>
      </c>
      <c r="C10011" s="33">
        <v>180</v>
      </c>
      <c r="D10011" s="1" t="s">
        <v>148</v>
      </c>
      <c r="E10011" s="33"/>
      <c r="F10011" s="33" t="s">
        <v>859</v>
      </c>
      <c r="G10011" s="34"/>
      <c r="H10011" s="33">
        <v>23</v>
      </c>
      <c r="I10011" s="33">
        <v>10</v>
      </c>
      <c r="J10011" s="33">
        <v>13.3</v>
      </c>
      <c r="K10011" s="37">
        <v>2305</v>
      </c>
      <c r="L10011" s="35"/>
      <c r="M10011" s="33"/>
      <c r="N10011" s="33">
        <v>163.745</v>
      </c>
      <c r="O10011" s="33">
        <v>62.9</v>
      </c>
      <c r="P10011" s="33">
        <v>9.6</v>
      </c>
      <c r="Q10011" s="33">
        <v>13.000000000000002</v>
      </c>
      <c r="R10011" s="33">
        <v>13.1</v>
      </c>
      <c r="S10011" s="33"/>
      <c r="T10011" s="33"/>
      <c r="U10011" s="33"/>
      <c r="V10011" s="33"/>
      <c r="W10011" s="33"/>
      <c r="Y10011" s="33"/>
      <c r="Z10011" s="33"/>
      <c r="AA10011" s="33"/>
      <c r="AB10011" s="33"/>
      <c r="AC10011" s="33"/>
      <c r="AD10011" s="33"/>
      <c r="AE10011" s="33"/>
      <c r="AF10011" s="33"/>
      <c r="AG10011" s="33"/>
      <c r="AH10011" s="33"/>
      <c r="AI10011" s="33"/>
      <c r="AJ10011" s="33" t="s">
        <v>413</v>
      </c>
      <c r="AK10011" s="36">
        <v>32.119999999999997</v>
      </c>
      <c r="AL10011" s="36">
        <v>119.22</v>
      </c>
      <c r="AM10011" s="33">
        <v>100</v>
      </c>
      <c r="AN10011" s="37"/>
      <c r="AP10011" s="33"/>
      <c r="AQ10011">
        <v>80415</v>
      </c>
      <c r="AR10011" s="33" t="s">
        <v>3524</v>
      </c>
    </row>
    <row r="10012" spans="1:44" x14ac:dyDescent="0.25">
      <c r="A10012" s="33">
        <v>11910</v>
      </c>
      <c r="B10012" s="33" t="s">
        <v>1019</v>
      </c>
      <c r="C10012" s="33">
        <v>121</v>
      </c>
      <c r="D10012" s="33" t="s">
        <v>1015</v>
      </c>
      <c r="E10012" s="33"/>
      <c r="F10012" s="33" t="s">
        <v>859</v>
      </c>
      <c r="G10012" s="34"/>
      <c r="H10012" s="33">
        <v>4</v>
      </c>
      <c r="I10012" s="33">
        <v>7.1</v>
      </c>
      <c r="J10012" s="33">
        <v>10.1</v>
      </c>
      <c r="K10012" s="37">
        <v>1600</v>
      </c>
      <c r="L10012" s="35"/>
      <c r="M10012" s="33"/>
      <c r="N10012" s="33">
        <v>42.018000000000001</v>
      </c>
      <c r="O10012" s="33">
        <v>24.064</v>
      </c>
      <c r="P10012" s="33"/>
      <c r="Q10012" s="33">
        <v>7.6639999999999997</v>
      </c>
      <c r="R10012" s="33">
        <v>6.2560000000000002</v>
      </c>
      <c r="S10012" s="33"/>
      <c r="T10012" s="33"/>
      <c r="U10012" s="33"/>
      <c r="V10012" s="33"/>
      <c r="W10012" s="33"/>
      <c r="Y10012" s="33"/>
      <c r="Z10012" s="33"/>
      <c r="AA10012" s="33"/>
      <c r="AB10012" s="33"/>
      <c r="AC10012" s="33"/>
      <c r="AD10012" s="33"/>
      <c r="AE10012" s="33"/>
      <c r="AF10012" s="33"/>
      <c r="AG10012" s="33"/>
      <c r="AH10012" s="33"/>
      <c r="AI10012" s="33"/>
      <c r="AJ10012" s="33" t="s">
        <v>413</v>
      </c>
      <c r="AK10012" s="36">
        <v>22.68</v>
      </c>
      <c r="AL10012" s="36">
        <v>112.9</v>
      </c>
      <c r="AM10012" s="33">
        <v>30</v>
      </c>
      <c r="AN10012" s="37"/>
      <c r="AP10012" s="33"/>
      <c r="AQ10012">
        <v>40149</v>
      </c>
      <c r="AR10012" s="33" t="s">
        <v>1952</v>
      </c>
    </row>
    <row r="10013" spans="1:44" x14ac:dyDescent="0.25">
      <c r="A10013" s="33">
        <v>11911</v>
      </c>
      <c r="B10013" s="33" t="s">
        <v>1004</v>
      </c>
      <c r="C10013" s="33">
        <v>180</v>
      </c>
      <c r="D10013" s="33"/>
      <c r="E10013" s="33"/>
      <c r="F10013" s="33" t="s">
        <v>860</v>
      </c>
      <c r="G10013" s="34"/>
      <c r="H10013" s="33">
        <v>36</v>
      </c>
      <c r="I10013" s="33"/>
      <c r="J10013" s="33"/>
      <c r="K10013" s="37"/>
      <c r="L10013" s="35"/>
      <c r="M10013" s="33"/>
      <c r="N10013" s="33"/>
      <c r="O10013" s="33">
        <v>53.591000000000001</v>
      </c>
      <c r="P10013" s="33"/>
      <c r="Q10013" s="33">
        <v>16.995999999999999</v>
      </c>
      <c r="R10013" s="33">
        <v>4.835</v>
      </c>
      <c r="S10013" s="33"/>
      <c r="T10013" s="33"/>
      <c r="U10013" s="33"/>
      <c r="V10013" s="33"/>
      <c r="W10013" s="33"/>
      <c r="Y10013" s="33">
        <v>12.755000000000001</v>
      </c>
      <c r="Z10013" s="33">
        <v>8.9939999999999998</v>
      </c>
      <c r="AA10013" s="33">
        <v>12.754999999999999</v>
      </c>
      <c r="AB10013" s="33">
        <v>3.5590000000000002</v>
      </c>
      <c r="AC10013" s="33">
        <v>6.3890000000000002</v>
      </c>
      <c r="AD10013" s="33"/>
      <c r="AE10013" s="33"/>
      <c r="AF10013" s="33">
        <v>0</v>
      </c>
      <c r="AG10013" s="33"/>
      <c r="AH10013" s="33"/>
      <c r="AI10013" s="33">
        <v>7.4669999999999996</v>
      </c>
      <c r="AJ10013" s="33" t="s">
        <v>413</v>
      </c>
      <c r="AK10013" s="36">
        <v>30.25</v>
      </c>
      <c r="AL10013" s="36">
        <v>120.16</v>
      </c>
      <c r="AM10013" s="33">
        <v>150</v>
      </c>
      <c r="AN10013" s="37"/>
      <c r="AO10013" s="33">
        <v>1</v>
      </c>
      <c r="AP10013" s="33"/>
      <c r="AQ10013">
        <v>80415</v>
      </c>
      <c r="AR10013" s="33" t="s">
        <v>1953</v>
      </c>
    </row>
    <row r="10014" spans="1:44" x14ac:dyDescent="0.25">
      <c r="A10014" s="33">
        <v>11912</v>
      </c>
      <c r="B10014" s="33" t="s">
        <v>1004</v>
      </c>
      <c r="C10014" s="33">
        <v>180</v>
      </c>
      <c r="D10014" s="33"/>
      <c r="E10014" s="33"/>
      <c r="F10014" s="33" t="s">
        <v>859</v>
      </c>
      <c r="G10014" s="34"/>
      <c r="H10014" s="33">
        <v>4.5</v>
      </c>
      <c r="I10014" s="33">
        <v>15.23</v>
      </c>
      <c r="J10014" s="33">
        <v>9.77</v>
      </c>
      <c r="K10014" s="37">
        <v>3201</v>
      </c>
      <c r="L10014" s="35"/>
      <c r="M10014" s="33"/>
      <c r="N10014" s="33">
        <v>160</v>
      </c>
      <c r="O10014" s="33">
        <v>72.233000000000004</v>
      </c>
      <c r="P10014" s="33">
        <v>6.0910000000000002</v>
      </c>
      <c r="Q10014" s="33">
        <v>2.17</v>
      </c>
      <c r="R10014" s="33">
        <v>3.9039999999999999</v>
      </c>
      <c r="S10014" s="33"/>
      <c r="T10014" s="33"/>
      <c r="U10014" s="33"/>
      <c r="V10014" s="33"/>
      <c r="W10014" s="33"/>
      <c r="Y10014" s="33"/>
      <c r="Z10014" s="33">
        <v>0.65500000000000003</v>
      </c>
      <c r="AA10014" s="33"/>
      <c r="AB10014" s="33">
        <v>0.83699999999999997</v>
      </c>
      <c r="AC10014" s="33"/>
      <c r="AD10014" s="33"/>
      <c r="AE10014" s="33"/>
      <c r="AF10014" s="33">
        <v>0</v>
      </c>
      <c r="AG10014" s="33"/>
      <c r="AH10014" s="33"/>
      <c r="AI10014" s="33">
        <v>11.523999999999999</v>
      </c>
      <c r="AJ10014" s="33" t="s">
        <v>413</v>
      </c>
      <c r="AK10014" s="36">
        <v>21.08</v>
      </c>
      <c r="AL10014" s="36">
        <v>109.84</v>
      </c>
      <c r="AM10014" s="33">
        <v>29</v>
      </c>
      <c r="AN10014" s="37"/>
      <c r="AO10014" s="33">
        <v>1</v>
      </c>
      <c r="AP10014" s="33"/>
      <c r="AQ10014">
        <v>40149</v>
      </c>
      <c r="AR10014" s="33" t="s">
        <v>1954</v>
      </c>
    </row>
    <row r="10015" spans="1:44" x14ac:dyDescent="0.25">
      <c r="A10015" s="33">
        <v>11913</v>
      </c>
      <c r="B10015" s="33" t="s">
        <v>5294</v>
      </c>
      <c r="C10015" s="33">
        <v>180</v>
      </c>
      <c r="D10015" s="33"/>
      <c r="E10015" s="33"/>
      <c r="F10015" s="33" t="s">
        <v>859</v>
      </c>
      <c r="G10015" s="34"/>
      <c r="H10015" s="33">
        <v>4.5</v>
      </c>
      <c r="I10015" s="33">
        <v>14.1</v>
      </c>
      <c r="J10015" s="33">
        <v>8.9499999999999993</v>
      </c>
      <c r="K10015" s="37">
        <v>3179</v>
      </c>
      <c r="L10015" s="35"/>
      <c r="M10015" s="33"/>
      <c r="N10015" s="33">
        <v>126.59</v>
      </c>
      <c r="O10015" s="33">
        <v>58.448</v>
      </c>
      <c r="P10015" s="33">
        <v>4.9960000000000004</v>
      </c>
      <c r="Q10015" s="33">
        <v>2.0269999999999997</v>
      </c>
      <c r="R10015" s="33">
        <v>2.3679999999999999</v>
      </c>
      <c r="S10015" s="33"/>
      <c r="T10015" s="33"/>
      <c r="U10015" s="33"/>
      <c r="V10015" s="33"/>
      <c r="W10015" s="33"/>
      <c r="Y10015" s="33"/>
      <c r="Z10015" s="33">
        <v>0</v>
      </c>
      <c r="AA10015" s="33"/>
      <c r="AB10015" s="33">
        <v>0.65400000000000003</v>
      </c>
      <c r="AC10015" s="33"/>
      <c r="AD10015" s="33"/>
      <c r="AE10015" s="33"/>
      <c r="AF10015" s="33">
        <v>0</v>
      </c>
      <c r="AG10015" s="33"/>
      <c r="AH10015" s="33"/>
      <c r="AI10015" s="33">
        <v>10.162000000000001</v>
      </c>
      <c r="AJ10015" s="33" t="s">
        <v>413</v>
      </c>
      <c r="AK10015" s="36">
        <v>21.08</v>
      </c>
      <c r="AL10015" s="36">
        <v>109.84</v>
      </c>
      <c r="AM10015" s="33">
        <v>29</v>
      </c>
      <c r="AN10015" s="37"/>
      <c r="AO10015" s="33">
        <v>1</v>
      </c>
      <c r="AP10015" s="33"/>
      <c r="AQ10015">
        <v>40149</v>
      </c>
      <c r="AR10015" s="33" t="s">
        <v>1954</v>
      </c>
    </row>
    <row r="10016" spans="1:44" x14ac:dyDescent="0.25">
      <c r="A10016" s="33">
        <v>11914</v>
      </c>
      <c r="B10016" s="33" t="s">
        <v>5294</v>
      </c>
      <c r="C10016" s="33">
        <v>180</v>
      </c>
      <c r="D10016" s="33"/>
      <c r="E10016" s="33"/>
      <c r="F10016" s="33" t="s">
        <v>859</v>
      </c>
      <c r="G10016" s="34"/>
      <c r="H10016" s="33">
        <v>4.5</v>
      </c>
      <c r="I10016" s="33">
        <v>14.02</v>
      </c>
      <c r="J10016" s="33">
        <v>8.2200000000000006</v>
      </c>
      <c r="K10016" s="37">
        <v>2919</v>
      </c>
      <c r="L10016" s="35"/>
      <c r="M10016" s="33"/>
      <c r="N10016" s="33">
        <v>98.11</v>
      </c>
      <c r="O10016" s="33">
        <v>54.619</v>
      </c>
      <c r="P10016" s="33">
        <v>4.5869999999999997</v>
      </c>
      <c r="Q10016" s="33">
        <v>1.3440000000000003</v>
      </c>
      <c r="R10016" s="33">
        <v>1.38</v>
      </c>
      <c r="S10016" s="33"/>
      <c r="T10016" s="33"/>
      <c r="U10016" s="33"/>
      <c r="V10016" s="33"/>
      <c r="W10016" s="33"/>
      <c r="Y10016" s="33"/>
      <c r="Z10016" s="33">
        <v>0</v>
      </c>
      <c r="AA10016" s="33"/>
      <c r="AB10016" s="33">
        <v>0.628</v>
      </c>
      <c r="AC10016" s="33"/>
      <c r="AD10016" s="33"/>
      <c r="AE10016" s="33"/>
      <c r="AF10016" s="33">
        <v>0</v>
      </c>
      <c r="AG10016" s="33"/>
      <c r="AH10016" s="33"/>
      <c r="AI10016" s="33">
        <v>9.8989999999999991</v>
      </c>
      <c r="AJ10016" s="33" t="s">
        <v>413</v>
      </c>
      <c r="AK10016" s="36">
        <v>21.08</v>
      </c>
      <c r="AL10016" s="36">
        <v>109.84</v>
      </c>
      <c r="AM10016" s="33">
        <v>29</v>
      </c>
      <c r="AN10016" s="37"/>
      <c r="AO10016" s="33">
        <v>1</v>
      </c>
      <c r="AP10016" s="33"/>
      <c r="AQ10016">
        <v>40149</v>
      </c>
      <c r="AR10016" s="33" t="s">
        <v>1954</v>
      </c>
    </row>
    <row r="10017" spans="1:44" x14ac:dyDescent="0.25">
      <c r="A10017" s="33">
        <v>11915</v>
      </c>
      <c r="B10017" s="33" t="s">
        <v>5294</v>
      </c>
      <c r="C10017" s="33">
        <v>180</v>
      </c>
      <c r="D10017" s="33"/>
      <c r="E10017" s="33"/>
      <c r="F10017" s="33" t="s">
        <v>859</v>
      </c>
      <c r="G10017" s="34"/>
      <c r="H10017" s="33">
        <v>4.5</v>
      </c>
      <c r="I10017" s="33">
        <v>12.19</v>
      </c>
      <c r="J10017" s="33">
        <v>7.25</v>
      </c>
      <c r="K10017" s="37">
        <v>3195</v>
      </c>
      <c r="L10017" s="35"/>
      <c r="M10017" s="33"/>
      <c r="N10017" s="33">
        <v>75.88</v>
      </c>
      <c r="O10017" s="33">
        <v>40.959000000000003</v>
      </c>
      <c r="P10017" s="33">
        <v>3.4630000000000001</v>
      </c>
      <c r="Q10017" s="33">
        <v>1.0529999999999999</v>
      </c>
      <c r="R10017" s="33">
        <v>1.2949999999999999</v>
      </c>
      <c r="S10017" s="33"/>
      <c r="T10017" s="33"/>
      <c r="U10017" s="33"/>
      <c r="V10017" s="33"/>
      <c r="W10017" s="33"/>
      <c r="Y10017" s="33"/>
      <c r="Z10017" s="33">
        <v>0</v>
      </c>
      <c r="AA10017" s="33"/>
      <c r="AB10017" s="33">
        <v>0.17599999999999999</v>
      </c>
      <c r="AC10017" s="33"/>
      <c r="AD10017" s="33"/>
      <c r="AE10017" s="33"/>
      <c r="AF10017" s="33">
        <v>0</v>
      </c>
      <c r="AG10017" s="33"/>
      <c r="AH10017" s="33"/>
      <c r="AI10017" s="33">
        <v>9.3160000000000007</v>
      </c>
      <c r="AJ10017" s="33" t="s">
        <v>413</v>
      </c>
      <c r="AK10017" s="36">
        <v>21.08</v>
      </c>
      <c r="AL10017" s="36">
        <v>109.84</v>
      </c>
      <c r="AM10017" s="33">
        <v>29</v>
      </c>
      <c r="AN10017" s="37"/>
      <c r="AO10017" s="33">
        <v>1</v>
      </c>
      <c r="AP10017" s="33"/>
      <c r="AQ10017">
        <v>40149</v>
      </c>
      <c r="AR10017" s="33" t="s">
        <v>1954</v>
      </c>
    </row>
    <row r="10018" spans="1:44" x14ac:dyDescent="0.25">
      <c r="A10018" s="33">
        <v>11916</v>
      </c>
      <c r="B10018" s="33" t="s">
        <v>974</v>
      </c>
      <c r="C10018" s="33">
        <v>105</v>
      </c>
      <c r="D10018" s="1" t="s">
        <v>853</v>
      </c>
      <c r="E10018" s="33"/>
      <c r="F10018" s="33" t="s">
        <v>859</v>
      </c>
      <c r="G10018" s="34">
        <v>5</v>
      </c>
      <c r="H10018" s="33">
        <v>20</v>
      </c>
      <c r="I10018" s="33">
        <v>10.130000000000001</v>
      </c>
      <c r="J10018" s="33">
        <v>10.9</v>
      </c>
      <c r="K10018" s="37">
        <v>4140</v>
      </c>
      <c r="L10018" s="35"/>
      <c r="M10018" s="33"/>
      <c r="N10018" s="33">
        <v>114.782</v>
      </c>
      <c r="O10018" s="33"/>
      <c r="P10018" s="33"/>
      <c r="Q10018" s="33"/>
      <c r="R10018" s="33"/>
      <c r="S10018" s="33"/>
      <c r="T10018" s="33"/>
      <c r="U10018" s="33"/>
      <c r="V10018" s="33"/>
      <c r="W10018" s="33"/>
      <c r="Y10018" s="33">
        <v>5.46</v>
      </c>
      <c r="Z10018" s="33">
        <v>2.52</v>
      </c>
      <c r="AA10018" s="33">
        <v>5.46</v>
      </c>
      <c r="AB10018" s="33">
        <v>0.16</v>
      </c>
      <c r="AC10018" s="33">
        <v>0.4</v>
      </c>
      <c r="AD10018" s="33"/>
      <c r="AE10018" s="33"/>
      <c r="AF10018" s="33"/>
      <c r="AG10018" s="33"/>
      <c r="AH10018" s="33"/>
      <c r="AI10018" s="33"/>
      <c r="AJ10018" s="33" t="s">
        <v>413</v>
      </c>
      <c r="AK10018" s="36">
        <v>41.41</v>
      </c>
      <c r="AL10018" s="36">
        <v>123.98</v>
      </c>
      <c r="AM10018" s="33">
        <v>200</v>
      </c>
      <c r="AN10018" s="37"/>
      <c r="AO10018" s="33">
        <v>1</v>
      </c>
      <c r="AP10018" s="33"/>
      <c r="AQ10018">
        <v>80426</v>
      </c>
      <c r="AR10018" s="33" t="s">
        <v>1955</v>
      </c>
    </row>
    <row r="10019" spans="1:44" x14ac:dyDescent="0.25">
      <c r="A10019" s="33">
        <v>11917</v>
      </c>
      <c r="B10019" s="33" t="s">
        <v>975</v>
      </c>
      <c r="C10019" s="33">
        <v>105</v>
      </c>
      <c r="D10019" s="1" t="s">
        <v>853</v>
      </c>
      <c r="E10019" s="33"/>
      <c r="F10019" s="33" t="s">
        <v>859</v>
      </c>
      <c r="G10019" s="34">
        <v>5</v>
      </c>
      <c r="H10019" s="33">
        <v>20</v>
      </c>
      <c r="I10019" s="33">
        <v>10.6</v>
      </c>
      <c r="J10019" s="33">
        <v>10.29</v>
      </c>
      <c r="K10019" s="37">
        <v>4400</v>
      </c>
      <c r="L10019" s="35"/>
      <c r="M10019" s="33"/>
      <c r="N10019" s="33">
        <v>109.732</v>
      </c>
      <c r="O10019" s="33"/>
      <c r="P10019" s="33"/>
      <c r="Q10019" s="33"/>
      <c r="R10019" s="33"/>
      <c r="S10019" s="33"/>
      <c r="T10019" s="33"/>
      <c r="U10019" s="33"/>
      <c r="V10019" s="33"/>
      <c r="W10019" s="33"/>
      <c r="Y10019" s="33">
        <v>2.0299999999999998</v>
      </c>
      <c r="Z10019" s="33">
        <v>1.33</v>
      </c>
      <c r="AA10019" s="33">
        <v>2.0300000000000002</v>
      </c>
      <c r="AB10019" s="33">
        <v>0.13</v>
      </c>
      <c r="AC10019" s="33">
        <v>0.56999999999999995</v>
      </c>
      <c r="AD10019" s="33"/>
      <c r="AE10019" s="33"/>
      <c r="AF10019" s="33"/>
      <c r="AG10019" s="33"/>
      <c r="AH10019" s="33"/>
      <c r="AI10019" s="33"/>
      <c r="AJ10019" s="33" t="s">
        <v>413</v>
      </c>
      <c r="AK10019" s="36">
        <v>41.41</v>
      </c>
      <c r="AL10019" s="36">
        <v>123.98</v>
      </c>
      <c r="AM10019" s="33">
        <v>200</v>
      </c>
      <c r="AN10019" s="37"/>
      <c r="AO10019" s="33">
        <v>1</v>
      </c>
      <c r="AP10019" s="33"/>
      <c r="AQ10019">
        <v>80426</v>
      </c>
      <c r="AR10019" s="33" t="s">
        <v>1955</v>
      </c>
    </row>
    <row r="10020" spans="1:44" x14ac:dyDescent="0.25">
      <c r="A10020" s="33">
        <v>11918</v>
      </c>
      <c r="B10020" s="33" t="s">
        <v>900</v>
      </c>
      <c r="C10020" s="33">
        <v>105</v>
      </c>
      <c r="D10020" s="1" t="s">
        <v>853</v>
      </c>
      <c r="E10020" s="33"/>
      <c r="F10020" s="33" t="s">
        <v>859</v>
      </c>
      <c r="G10020" s="34">
        <v>6</v>
      </c>
      <c r="H10020" s="33">
        <v>19</v>
      </c>
      <c r="I10020" s="33">
        <v>8.3800000000000008</v>
      </c>
      <c r="J10020" s="33">
        <v>7.5</v>
      </c>
      <c r="K10020" s="37">
        <v>4150</v>
      </c>
      <c r="L10020" s="35"/>
      <c r="M10020" s="33"/>
      <c r="N10020" s="33">
        <v>64.957999999999998</v>
      </c>
      <c r="O10020" s="33"/>
      <c r="P10020" s="33"/>
      <c r="Q10020" s="33"/>
      <c r="R10020" s="33"/>
      <c r="S10020" s="33"/>
      <c r="T10020" s="33"/>
      <c r="U10020" s="33"/>
      <c r="V10020" s="33"/>
      <c r="W10020" s="33"/>
      <c r="Y10020" s="33">
        <v>5.98</v>
      </c>
      <c r="Z10020" s="33">
        <v>3.33</v>
      </c>
      <c r="AA10020" s="33">
        <v>5.98</v>
      </c>
      <c r="AB10020" s="33">
        <v>0.5</v>
      </c>
      <c r="AC10020" s="33">
        <v>0.91</v>
      </c>
      <c r="AD10020" s="33"/>
      <c r="AE10020" s="33"/>
      <c r="AF10020" s="33"/>
      <c r="AG10020" s="33"/>
      <c r="AH10020" s="33"/>
      <c r="AI10020" s="33"/>
      <c r="AJ10020" s="33" t="s">
        <v>413</v>
      </c>
      <c r="AK10020" s="36">
        <v>41.41</v>
      </c>
      <c r="AL10020" s="36">
        <v>123.98</v>
      </c>
      <c r="AM10020" s="33">
        <v>280</v>
      </c>
      <c r="AN10020" s="37"/>
      <c r="AO10020" s="33">
        <v>1</v>
      </c>
      <c r="AP10020" s="33"/>
      <c r="AQ10020">
        <v>80426</v>
      </c>
      <c r="AR10020" s="33" t="s">
        <v>1955</v>
      </c>
    </row>
    <row r="10021" spans="1:44" x14ac:dyDescent="0.25">
      <c r="A10021" s="33">
        <v>11919</v>
      </c>
      <c r="B10021" s="33" t="s">
        <v>976</v>
      </c>
      <c r="C10021" s="33">
        <v>105</v>
      </c>
      <c r="D10021" s="1" t="s">
        <v>853</v>
      </c>
      <c r="E10021" s="33"/>
      <c r="F10021" s="33" t="s">
        <v>859</v>
      </c>
      <c r="G10021" s="34">
        <v>6</v>
      </c>
      <c r="H10021" s="33">
        <v>19</v>
      </c>
      <c r="I10021" s="33">
        <v>8.18</v>
      </c>
      <c r="J10021" s="33">
        <v>8</v>
      </c>
      <c r="K10021" s="37">
        <v>4815</v>
      </c>
      <c r="L10021" s="35"/>
      <c r="M10021" s="33"/>
      <c r="N10021" s="33">
        <v>48.981999999999999</v>
      </c>
      <c r="O10021" s="33"/>
      <c r="P10021" s="33"/>
      <c r="Q10021" s="33"/>
      <c r="R10021" s="33"/>
      <c r="S10021" s="33"/>
      <c r="T10021" s="33"/>
      <c r="U10021" s="33"/>
      <c r="V10021" s="33"/>
      <c r="W10021" s="33"/>
      <c r="Y10021" s="33">
        <v>1.95</v>
      </c>
      <c r="Z10021" s="33">
        <v>1.26</v>
      </c>
      <c r="AA10021" s="33">
        <v>1.95</v>
      </c>
      <c r="AB10021" s="33">
        <v>0.06</v>
      </c>
      <c r="AC10021" s="33">
        <v>0.28000000000000003</v>
      </c>
      <c r="AD10021" s="33"/>
      <c r="AE10021" s="33"/>
      <c r="AF10021" s="33"/>
      <c r="AG10021" s="33"/>
      <c r="AH10021" s="33"/>
      <c r="AI10021" s="33"/>
      <c r="AJ10021" s="33" t="s">
        <v>413</v>
      </c>
      <c r="AK10021" s="36">
        <v>41.41</v>
      </c>
      <c r="AL10021" s="36">
        <v>123.98</v>
      </c>
      <c r="AM10021" s="33">
        <v>300</v>
      </c>
      <c r="AN10021" s="37"/>
      <c r="AO10021" s="33">
        <v>1</v>
      </c>
      <c r="AP10021" s="33"/>
      <c r="AQ10021">
        <v>80426</v>
      </c>
      <c r="AR10021" s="33" t="s">
        <v>1955</v>
      </c>
    </row>
    <row r="10022" spans="1:44" x14ac:dyDescent="0.25">
      <c r="A10022" s="33">
        <v>11920</v>
      </c>
      <c r="B10022" s="33" t="s">
        <v>977</v>
      </c>
      <c r="C10022" s="33">
        <v>105</v>
      </c>
      <c r="D10022" s="1" t="s">
        <v>853</v>
      </c>
      <c r="E10022" s="33"/>
      <c r="F10022" s="33" t="s">
        <v>859</v>
      </c>
      <c r="G10022" s="34">
        <v>6</v>
      </c>
      <c r="H10022" s="33">
        <v>19</v>
      </c>
      <c r="I10022" s="33">
        <v>7.54</v>
      </c>
      <c r="J10022" s="33">
        <v>7.7</v>
      </c>
      <c r="K10022" s="37">
        <v>5533</v>
      </c>
      <c r="L10022" s="35"/>
      <c r="M10022" s="33"/>
      <c r="N10022" s="33">
        <v>56.25</v>
      </c>
      <c r="O10022" s="33"/>
      <c r="P10022" s="33"/>
      <c r="Q10022" s="33"/>
      <c r="R10022" s="33"/>
      <c r="S10022" s="33"/>
      <c r="T10022" s="33"/>
      <c r="U10022" s="33"/>
      <c r="V10022" s="33"/>
      <c r="W10022" s="33"/>
      <c r="Y10022" s="33">
        <v>2.0499999999999998</v>
      </c>
      <c r="Z10022" s="33">
        <v>1.42</v>
      </c>
      <c r="AA10022" s="33">
        <v>2.0499999999999998</v>
      </c>
      <c r="AB10022" s="33">
        <v>0.04</v>
      </c>
      <c r="AC10022" s="33">
        <v>7.0000000000000007E-2</v>
      </c>
      <c r="AD10022" s="33"/>
      <c r="AE10022" s="33"/>
      <c r="AF10022" s="33"/>
      <c r="AG10022" s="33"/>
      <c r="AH10022" s="33"/>
      <c r="AI10022" s="33"/>
      <c r="AJ10022" s="33" t="s">
        <v>413</v>
      </c>
      <c r="AK10022" s="36">
        <v>41.41</v>
      </c>
      <c r="AL10022" s="36">
        <v>123.98</v>
      </c>
      <c r="AM10022" s="33">
        <v>300</v>
      </c>
      <c r="AN10022" s="37"/>
      <c r="AO10022" s="33">
        <v>1</v>
      </c>
      <c r="AP10022" s="33"/>
      <c r="AQ10022">
        <v>80426</v>
      </c>
      <c r="AR10022" s="33" t="s">
        <v>1955</v>
      </c>
    </row>
    <row r="10023" spans="1:44" x14ac:dyDescent="0.25">
      <c r="A10023" s="33">
        <v>11921</v>
      </c>
      <c r="B10023" s="33" t="s">
        <v>184</v>
      </c>
      <c r="C10023" s="33">
        <v>105</v>
      </c>
      <c r="D10023" s="33" t="s">
        <v>853</v>
      </c>
      <c r="E10023" s="33"/>
      <c r="F10023" s="33" t="s">
        <v>859</v>
      </c>
      <c r="G10023" s="34">
        <v>7</v>
      </c>
      <c r="H10023" s="33">
        <v>19</v>
      </c>
      <c r="I10023" s="33">
        <v>6.69</v>
      </c>
      <c r="J10023" s="33">
        <v>10.6</v>
      </c>
      <c r="K10023" s="37">
        <v>2566</v>
      </c>
      <c r="L10023" s="35">
        <v>1.1016717037326647</v>
      </c>
      <c r="M10023" s="33"/>
      <c r="N10023" s="33">
        <v>78.527000000000001</v>
      </c>
      <c r="O10023" s="33">
        <v>43.948999999999998</v>
      </c>
      <c r="P10023" s="33">
        <v>8.4580000000000002</v>
      </c>
      <c r="Q10023" s="33">
        <v>8.9589999999999996</v>
      </c>
      <c r="R10023" s="33">
        <v>6.46</v>
      </c>
      <c r="S10023" s="33"/>
      <c r="T10023" s="33"/>
      <c r="U10023" s="33"/>
      <c r="V10023" s="33"/>
      <c r="W10023" s="33"/>
      <c r="Y10023" s="33">
        <v>0.7</v>
      </c>
      <c r="Z10023" s="33">
        <v>0.23</v>
      </c>
      <c r="AA10023" s="33">
        <v>0.7</v>
      </c>
      <c r="AB10023" s="33">
        <v>7.0000000000000007E-2</v>
      </c>
      <c r="AC10023" s="33">
        <v>0.31</v>
      </c>
      <c r="AD10023" s="33"/>
      <c r="AE10023" s="33"/>
      <c r="AF10023" s="33"/>
      <c r="AG10023" s="33"/>
      <c r="AH10023" s="33"/>
      <c r="AI10023" s="33"/>
      <c r="AJ10023" s="33" t="s">
        <v>413</v>
      </c>
      <c r="AK10023" s="36">
        <v>41.41</v>
      </c>
      <c r="AL10023" s="36">
        <v>123.98</v>
      </c>
      <c r="AM10023" s="33">
        <v>280</v>
      </c>
      <c r="AN10023" s="37"/>
      <c r="AO10023" s="33">
        <v>1</v>
      </c>
      <c r="AP10023" s="33"/>
      <c r="AQ10023">
        <v>80426</v>
      </c>
      <c r="AR10023" s="33" t="s">
        <v>1955</v>
      </c>
    </row>
    <row r="10024" spans="1:44" x14ac:dyDescent="0.25">
      <c r="A10024" s="33">
        <v>11922</v>
      </c>
      <c r="B10024" s="33" t="s">
        <v>990</v>
      </c>
      <c r="C10024" s="33">
        <v>180</v>
      </c>
      <c r="D10024" s="33" t="s">
        <v>851</v>
      </c>
      <c r="E10024" s="33"/>
      <c r="F10024" s="33" t="s">
        <v>859</v>
      </c>
      <c r="G10024" s="34">
        <v>0</v>
      </c>
      <c r="H10024" s="33">
        <v>12</v>
      </c>
      <c r="I10024" s="33">
        <v>9.5299999999999994</v>
      </c>
      <c r="J10024" s="33">
        <v>9.9</v>
      </c>
      <c r="K10024" s="37">
        <v>1610</v>
      </c>
      <c r="L10024" s="2">
        <f>N10024/((1668.67)*(1-EXP(-(0.022864)*I10024))^(1.61028))</f>
        <v>0.46453495496245428</v>
      </c>
      <c r="M10024" s="33"/>
      <c r="N10024" s="33">
        <v>56.100999999999999</v>
      </c>
      <c r="O10024" s="33">
        <v>33.119999999999997</v>
      </c>
      <c r="P10024" s="33">
        <v>5.3710000000000004</v>
      </c>
      <c r="Q10024" s="33">
        <v>6.8310000000000004</v>
      </c>
      <c r="R10024" s="33">
        <v>3.1589999999999998</v>
      </c>
      <c r="S10024" s="33"/>
      <c r="T10024" s="33"/>
      <c r="U10024" s="33"/>
      <c r="V10024" s="33"/>
      <c r="W10024" s="33"/>
      <c r="Y10024" s="33">
        <v>1.3149999999999999</v>
      </c>
      <c r="Z10024" s="33"/>
      <c r="AA10024" s="33"/>
      <c r="AB10024" s="33"/>
      <c r="AC10024" s="33">
        <v>0.34300000000000003</v>
      </c>
      <c r="AD10024" s="33"/>
      <c r="AE10024" s="33"/>
      <c r="AF10024" s="33">
        <v>0</v>
      </c>
      <c r="AG10024" s="33"/>
      <c r="AH10024" s="33"/>
      <c r="AI10024" s="33">
        <v>0.53200000000000003</v>
      </c>
      <c r="AJ10024" s="33" t="s">
        <v>413</v>
      </c>
      <c r="AK10024" s="36">
        <v>26.24</v>
      </c>
      <c r="AL10024" s="36">
        <v>116.51</v>
      </c>
      <c r="AM10024" s="33">
        <v>391</v>
      </c>
      <c r="AN10024" s="37"/>
      <c r="AO10024" s="33">
        <v>1</v>
      </c>
      <c r="AP10024" s="33"/>
      <c r="AQ10024">
        <v>40118</v>
      </c>
      <c r="AR10024" s="33" t="s">
        <v>1956</v>
      </c>
    </row>
    <row r="10025" spans="1:44" x14ac:dyDescent="0.25">
      <c r="A10025" s="33">
        <v>11923</v>
      </c>
      <c r="B10025" s="33" t="s">
        <v>990</v>
      </c>
      <c r="C10025" s="33">
        <v>180</v>
      </c>
      <c r="D10025" s="33" t="s">
        <v>851</v>
      </c>
      <c r="E10025" s="33"/>
      <c r="F10025" s="33" t="s">
        <v>859</v>
      </c>
      <c r="G10025" s="34"/>
      <c r="H10025" s="33">
        <v>12</v>
      </c>
      <c r="I10025" s="33">
        <v>15.38</v>
      </c>
      <c r="J10025" s="33">
        <v>16.149999999999999</v>
      </c>
      <c r="K10025" s="37">
        <v>840</v>
      </c>
      <c r="L10025" s="2">
        <f>N10025/((1668.67)*(1-EXP(-(0.022864)*I10025))^(1.61028))</f>
        <v>0.53363632215862078</v>
      </c>
      <c r="M10025" s="33"/>
      <c r="N10025" s="33">
        <v>125.708</v>
      </c>
      <c r="O10025" s="33">
        <v>50.83</v>
      </c>
      <c r="P10025" s="33">
        <v>5.4</v>
      </c>
      <c r="Q10025" s="33">
        <v>10.417999999999999</v>
      </c>
      <c r="R10025" s="33">
        <v>4.492</v>
      </c>
      <c r="S10025" s="33"/>
      <c r="T10025" s="33"/>
      <c r="U10025" s="33"/>
      <c r="V10025" s="33"/>
      <c r="W10025" s="33"/>
      <c r="Y10025" s="33">
        <v>2.746</v>
      </c>
      <c r="Z10025" s="33"/>
      <c r="AA10025" s="33"/>
      <c r="AB10025" s="33"/>
      <c r="AC10025" s="33">
        <v>0.56599999999999995</v>
      </c>
      <c r="AD10025" s="33"/>
      <c r="AE10025" s="33"/>
      <c r="AF10025" s="33">
        <v>0</v>
      </c>
      <c r="AG10025" s="33"/>
      <c r="AH10025" s="33"/>
      <c r="AI10025" s="33">
        <v>1.18</v>
      </c>
      <c r="AJ10025" s="33" t="s">
        <v>413</v>
      </c>
      <c r="AK10025" s="36">
        <v>26.24</v>
      </c>
      <c r="AL10025" s="36">
        <v>116.51</v>
      </c>
      <c r="AM10025" s="33">
        <v>391</v>
      </c>
      <c r="AN10025" s="37"/>
      <c r="AO10025" s="33">
        <v>1</v>
      </c>
      <c r="AP10025" s="33"/>
      <c r="AQ10025">
        <v>40118</v>
      </c>
      <c r="AR10025" s="33" t="s">
        <v>1956</v>
      </c>
    </row>
    <row r="10026" spans="1:44" x14ac:dyDescent="0.25">
      <c r="A10026" s="33">
        <v>11924</v>
      </c>
      <c r="B10026" s="33" t="s">
        <v>1076</v>
      </c>
      <c r="C10026" s="33">
        <v>121</v>
      </c>
      <c r="D10026" s="33" t="s">
        <v>1015</v>
      </c>
      <c r="E10026" s="33"/>
      <c r="F10026" s="33" t="s">
        <v>859</v>
      </c>
      <c r="G10026" s="34"/>
      <c r="H10026" s="33">
        <v>5</v>
      </c>
      <c r="I10026" s="33">
        <v>6</v>
      </c>
      <c r="J10026" s="33">
        <v>6.12</v>
      </c>
      <c r="K10026" s="37">
        <v>3000</v>
      </c>
      <c r="L10026" s="35"/>
      <c r="M10026" s="33"/>
      <c r="N10026" s="33">
        <v>24.445</v>
      </c>
      <c r="O10026" s="33">
        <v>13.56</v>
      </c>
      <c r="P10026" s="33">
        <v>1.25</v>
      </c>
      <c r="Q10026" s="33">
        <v>6.73</v>
      </c>
      <c r="R10026" s="33">
        <v>6.9</v>
      </c>
      <c r="S10026" s="33"/>
      <c r="T10026" s="33"/>
      <c r="U10026" s="33"/>
      <c r="V10026" s="33"/>
      <c r="W10026" s="33"/>
      <c r="Y10026" s="33">
        <v>0.23</v>
      </c>
      <c r="Z10026" s="33">
        <v>0.19</v>
      </c>
      <c r="AA10026" s="33">
        <v>0.23</v>
      </c>
      <c r="AB10026" s="33">
        <v>0.26</v>
      </c>
      <c r="AC10026" s="33">
        <v>0.61</v>
      </c>
      <c r="AD10026" s="33"/>
      <c r="AE10026" s="33"/>
      <c r="AF10026" s="33">
        <v>0</v>
      </c>
      <c r="AG10026" s="33"/>
      <c r="AH10026" s="33"/>
      <c r="AI10026" s="33">
        <v>1.57</v>
      </c>
      <c r="AJ10026" s="33" t="s">
        <v>413</v>
      </c>
      <c r="AK10026" s="36">
        <v>26.45</v>
      </c>
      <c r="AL10026" s="36">
        <v>103.4</v>
      </c>
      <c r="AM10026" s="33">
        <v>2150</v>
      </c>
      <c r="AN10026" s="37"/>
      <c r="AP10026" s="33"/>
      <c r="AQ10026">
        <v>80102</v>
      </c>
      <c r="AR10026" s="33" t="s">
        <v>1957</v>
      </c>
    </row>
    <row r="10027" spans="1:44" x14ac:dyDescent="0.25">
      <c r="A10027" s="33">
        <v>11925</v>
      </c>
      <c r="B10027" s="33" t="s">
        <v>996</v>
      </c>
      <c r="C10027" s="33">
        <v>101</v>
      </c>
      <c r="D10027" s="33" t="s">
        <v>851</v>
      </c>
      <c r="E10027" s="33"/>
      <c r="F10027" s="33" t="s">
        <v>859</v>
      </c>
      <c r="G10027" s="34">
        <v>7</v>
      </c>
      <c r="H10027" s="33">
        <v>16</v>
      </c>
      <c r="I10027" s="33">
        <v>5</v>
      </c>
      <c r="J10027" s="33">
        <v>6.1</v>
      </c>
      <c r="K10027" s="37">
        <v>4900</v>
      </c>
      <c r="L10027" s="35">
        <v>0.77583385886325162</v>
      </c>
      <c r="M10027" s="33"/>
      <c r="N10027" s="33">
        <v>35.799999999999997</v>
      </c>
      <c r="O10027" s="33">
        <v>19.579999999999998</v>
      </c>
      <c r="P10027" s="33">
        <v>2.97</v>
      </c>
      <c r="Q10027" s="33">
        <v>10.32</v>
      </c>
      <c r="R10027" s="33">
        <v>7.38</v>
      </c>
      <c r="S10027" s="33"/>
      <c r="T10027" s="33"/>
      <c r="U10027" s="33"/>
      <c r="V10027" s="33"/>
      <c r="W10027" s="33"/>
      <c r="Y10027" s="33">
        <v>0.27</v>
      </c>
      <c r="Z10027" s="33"/>
      <c r="AA10027" s="33"/>
      <c r="AB10027" s="33"/>
      <c r="AC10027" s="33">
        <v>0.82</v>
      </c>
      <c r="AD10027" s="33"/>
      <c r="AE10027" s="33"/>
      <c r="AF10027" s="33">
        <v>0</v>
      </c>
      <c r="AG10027" s="33"/>
      <c r="AH10027" s="33"/>
      <c r="AI10027" s="33">
        <v>1.46</v>
      </c>
      <c r="AJ10027" s="33" t="s">
        <v>413</v>
      </c>
      <c r="AK10027" s="36">
        <v>26.45</v>
      </c>
      <c r="AL10027" s="36">
        <v>103.4</v>
      </c>
      <c r="AM10027" s="33">
        <v>2480</v>
      </c>
      <c r="AN10027" s="37"/>
      <c r="AP10027" s="33"/>
      <c r="AQ10027">
        <v>80102</v>
      </c>
      <c r="AR10027" s="33" t="s">
        <v>1958</v>
      </c>
    </row>
    <row r="10028" spans="1:44" x14ac:dyDescent="0.25">
      <c r="A10028" s="33">
        <v>11926</v>
      </c>
      <c r="B10028" s="33" t="s">
        <v>1019</v>
      </c>
      <c r="C10028" s="33">
        <v>121</v>
      </c>
      <c r="D10028" s="33" t="s">
        <v>1015</v>
      </c>
      <c r="E10028" s="33"/>
      <c r="F10028" s="33" t="s">
        <v>859</v>
      </c>
      <c r="G10028" s="34"/>
      <c r="H10028" s="33">
        <v>10</v>
      </c>
      <c r="I10028" s="33">
        <v>13.8</v>
      </c>
      <c r="J10028" s="33">
        <v>15.2</v>
      </c>
      <c r="K10028" s="37">
        <v>2325</v>
      </c>
      <c r="L10028" s="35"/>
      <c r="M10028" s="33"/>
      <c r="N10028" s="33">
        <v>373.47</v>
      </c>
      <c r="O10028" s="33">
        <v>172.65</v>
      </c>
      <c r="P10028" s="33">
        <v>24.72</v>
      </c>
      <c r="Q10028" s="33">
        <v>49.24</v>
      </c>
      <c r="R10028" s="33">
        <v>11.5</v>
      </c>
      <c r="S10028" s="33"/>
      <c r="T10028" s="33"/>
      <c r="U10028" s="33"/>
      <c r="V10028" s="33"/>
      <c r="W10028" s="33"/>
      <c r="Y10028" s="33"/>
      <c r="Z10028" s="33"/>
      <c r="AA10028" s="33"/>
      <c r="AB10028" s="33"/>
      <c r="AC10028" s="33"/>
      <c r="AD10028" s="33"/>
      <c r="AE10028" s="33"/>
      <c r="AF10028" s="33"/>
      <c r="AG10028" s="33"/>
      <c r="AH10028" s="33"/>
      <c r="AI10028" s="33"/>
      <c r="AJ10028" s="33" t="s">
        <v>413</v>
      </c>
      <c r="AK10028" s="36">
        <v>24.89</v>
      </c>
      <c r="AL10028" s="36">
        <v>118.91</v>
      </c>
      <c r="AM10028" s="33">
        <v>45</v>
      </c>
      <c r="AN10028" s="33"/>
      <c r="AO10028" s="33">
        <v>1</v>
      </c>
      <c r="AP10028" s="33"/>
      <c r="AQ10028">
        <v>40118</v>
      </c>
      <c r="AR10028" s="33" t="s">
        <v>1959</v>
      </c>
    </row>
    <row r="10029" spans="1:44" x14ac:dyDescent="0.25">
      <c r="A10029" s="33">
        <v>11927</v>
      </c>
      <c r="B10029" s="33" t="s">
        <v>1094</v>
      </c>
      <c r="C10029" s="33">
        <v>121</v>
      </c>
      <c r="D10029" s="33" t="s">
        <v>1015</v>
      </c>
      <c r="E10029" s="33"/>
      <c r="F10029" s="33" t="s">
        <v>859</v>
      </c>
      <c r="G10029" s="34">
        <v>0</v>
      </c>
      <c r="H10029" s="33">
        <v>10</v>
      </c>
      <c r="I10029" s="33">
        <v>9.5</v>
      </c>
      <c r="J10029" s="33">
        <v>9.4</v>
      </c>
      <c r="K10029" s="37">
        <v>2375</v>
      </c>
      <c r="L10029" s="35"/>
      <c r="M10029" s="33"/>
      <c r="N10029" s="33"/>
      <c r="O10029" s="33">
        <v>108.51</v>
      </c>
      <c r="P10029" s="33">
        <v>17.8</v>
      </c>
      <c r="Q10029" s="33">
        <v>15.82</v>
      </c>
      <c r="R10029" s="33">
        <v>7.25</v>
      </c>
      <c r="S10029" s="33"/>
      <c r="T10029" s="33"/>
      <c r="U10029" s="33"/>
      <c r="V10029" s="33"/>
      <c r="W10029" s="33"/>
      <c r="Y10029" s="33"/>
      <c r="Z10029" s="33"/>
      <c r="AA10029" s="33"/>
      <c r="AB10029" s="33"/>
      <c r="AC10029" s="33"/>
      <c r="AD10029" s="33"/>
      <c r="AE10029" s="33"/>
      <c r="AF10029" s="33"/>
      <c r="AG10029" s="33"/>
      <c r="AH10029" s="33"/>
      <c r="AI10029" s="33"/>
      <c r="AJ10029" s="33" t="s">
        <v>413</v>
      </c>
      <c r="AK10029" s="36">
        <v>24.89</v>
      </c>
      <c r="AL10029" s="36">
        <v>118.91</v>
      </c>
      <c r="AM10029" s="33">
        <v>45</v>
      </c>
      <c r="AN10029" s="33"/>
      <c r="AO10029" s="33">
        <v>1</v>
      </c>
      <c r="AP10029" s="33"/>
      <c r="AQ10029">
        <v>40118</v>
      </c>
      <c r="AR10029" s="33" t="s">
        <v>1959</v>
      </c>
    </row>
    <row r="10030" spans="1:44" x14ac:dyDescent="0.25">
      <c r="A10030" s="33">
        <v>11928</v>
      </c>
      <c r="B10030" s="33" t="s">
        <v>1112</v>
      </c>
      <c r="C10030" s="33">
        <v>121</v>
      </c>
      <c r="D10030" s="33" t="s">
        <v>1015</v>
      </c>
      <c r="E10030" s="33"/>
      <c r="F10030" s="33" t="s">
        <v>859</v>
      </c>
      <c r="G10030" s="34"/>
      <c r="H10030" s="33">
        <v>10</v>
      </c>
      <c r="I10030" s="33">
        <v>14.9</v>
      </c>
      <c r="J10030" s="33">
        <v>17.600000000000001</v>
      </c>
      <c r="K10030" s="37">
        <v>2300</v>
      </c>
      <c r="L10030" s="35"/>
      <c r="M10030" s="33"/>
      <c r="N10030" s="33">
        <v>409.63</v>
      </c>
      <c r="O10030" s="33">
        <v>207.99</v>
      </c>
      <c r="P10030" s="33">
        <v>26.47</v>
      </c>
      <c r="Q10030" s="33">
        <v>51.760000000000005</v>
      </c>
      <c r="R10030" s="33">
        <v>12.33</v>
      </c>
      <c r="S10030" s="33"/>
      <c r="T10030" s="33"/>
      <c r="U10030" s="33"/>
      <c r="V10030" s="33"/>
      <c r="W10030" s="33"/>
      <c r="Y10030" s="33"/>
      <c r="Z10030" s="33"/>
      <c r="AA10030" s="33"/>
      <c r="AB10030" s="33"/>
      <c r="AC10030" s="33"/>
      <c r="AD10030" s="33"/>
      <c r="AE10030" s="33"/>
      <c r="AF10030" s="33"/>
      <c r="AG10030" s="33"/>
      <c r="AH10030" s="33"/>
      <c r="AI10030" s="33"/>
      <c r="AJ10030" s="33" t="s">
        <v>413</v>
      </c>
      <c r="AK10030" s="36">
        <v>24.89</v>
      </c>
      <c r="AL10030" s="36">
        <v>118.91</v>
      </c>
      <c r="AM10030" s="33">
        <v>45</v>
      </c>
      <c r="AN10030" s="33"/>
      <c r="AO10030" s="33">
        <v>1</v>
      </c>
      <c r="AP10030" s="33"/>
      <c r="AQ10030">
        <v>40118</v>
      </c>
      <c r="AR10030" s="33" t="s">
        <v>1959</v>
      </c>
    </row>
    <row r="10031" spans="1:44" x14ac:dyDescent="0.25">
      <c r="A10031" s="33">
        <v>11929</v>
      </c>
      <c r="B10031" s="33" t="s">
        <v>1081</v>
      </c>
      <c r="C10031" s="33">
        <v>180</v>
      </c>
      <c r="D10031" s="33"/>
      <c r="E10031" s="33"/>
      <c r="F10031" s="33" t="s">
        <v>859</v>
      </c>
      <c r="G10031" s="34"/>
      <c r="H10031" s="33">
        <v>10</v>
      </c>
      <c r="I10031" s="33">
        <v>9</v>
      </c>
      <c r="J10031" s="33">
        <v>8.6</v>
      </c>
      <c r="K10031" s="37">
        <v>2500</v>
      </c>
      <c r="L10031" s="35"/>
      <c r="M10031" s="33"/>
      <c r="N10031" s="33"/>
      <c r="O10031" s="33">
        <v>95.57</v>
      </c>
      <c r="P10031" s="33">
        <v>17.32</v>
      </c>
      <c r="Q10031" s="33">
        <v>8.0299999999999994</v>
      </c>
      <c r="R10031" s="33">
        <v>6.48</v>
      </c>
      <c r="S10031" s="33"/>
      <c r="T10031" s="33"/>
      <c r="U10031" s="33"/>
      <c r="V10031" s="33"/>
      <c r="W10031" s="33"/>
      <c r="Y10031" s="33"/>
      <c r="Z10031" s="33"/>
      <c r="AA10031" s="33"/>
      <c r="AB10031" s="33"/>
      <c r="AC10031" s="33"/>
      <c r="AD10031" s="33"/>
      <c r="AE10031" s="33"/>
      <c r="AF10031" s="33"/>
      <c r="AG10031" s="33"/>
      <c r="AH10031" s="33"/>
      <c r="AI10031" s="33"/>
      <c r="AJ10031" s="33" t="s">
        <v>413</v>
      </c>
      <c r="AK10031" s="36">
        <v>24.89</v>
      </c>
      <c r="AL10031" s="36">
        <v>118.91</v>
      </c>
      <c r="AM10031" s="33">
        <v>45</v>
      </c>
      <c r="AN10031" s="33"/>
      <c r="AO10031" s="33">
        <v>1</v>
      </c>
      <c r="AP10031" s="33"/>
      <c r="AQ10031">
        <v>40118</v>
      </c>
      <c r="AR10031" s="33" t="s">
        <v>1959</v>
      </c>
    </row>
    <row r="10032" spans="1:44" x14ac:dyDescent="0.25">
      <c r="A10032" s="33">
        <v>11930</v>
      </c>
      <c r="B10032" s="33" t="s">
        <v>1012</v>
      </c>
      <c r="C10032" s="33">
        <v>180</v>
      </c>
      <c r="D10032" s="33"/>
      <c r="E10032" s="33"/>
      <c r="F10032" s="33" t="s">
        <v>859</v>
      </c>
      <c r="G10032" s="34"/>
      <c r="H10032" s="33">
        <v>3.5</v>
      </c>
      <c r="I10032" s="33"/>
      <c r="J10032" s="33"/>
      <c r="K10032" s="37">
        <v>3175</v>
      </c>
      <c r="L10032" s="35"/>
      <c r="M10032" s="33"/>
      <c r="N10032" s="33"/>
      <c r="O10032" s="33">
        <v>29.181000000000001</v>
      </c>
      <c r="P10032" s="33">
        <v>6.1189999999999998</v>
      </c>
      <c r="Q10032" s="33">
        <v>2.5239999999999996</v>
      </c>
      <c r="R10032" s="33">
        <v>2.4670000000000001</v>
      </c>
      <c r="S10032" s="33"/>
      <c r="T10032" s="33"/>
      <c r="U10032" s="33"/>
      <c r="V10032" s="33"/>
      <c r="W10032" s="33"/>
      <c r="Y10032" s="33"/>
      <c r="Z10032" s="33"/>
      <c r="AA10032" s="33"/>
      <c r="AB10032" s="33"/>
      <c r="AC10032" s="33"/>
      <c r="AD10032" s="33"/>
      <c r="AE10032" s="33"/>
      <c r="AF10032" s="33"/>
      <c r="AG10032" s="33"/>
      <c r="AH10032" s="33"/>
      <c r="AI10032" s="33"/>
      <c r="AJ10032" s="33" t="s">
        <v>413</v>
      </c>
      <c r="AK10032" s="36">
        <v>21.14</v>
      </c>
      <c r="AL10032" s="36">
        <v>110.06</v>
      </c>
      <c r="AM10032" s="33">
        <v>25</v>
      </c>
      <c r="AN10032" s="37"/>
      <c r="AO10032" s="33">
        <v>1</v>
      </c>
      <c r="AP10032" s="33"/>
      <c r="AQ10032">
        <v>40149</v>
      </c>
      <c r="AR10032" s="33" t="s">
        <v>1960</v>
      </c>
    </row>
    <row r="10033" spans="1:44" x14ac:dyDescent="0.25">
      <c r="A10033" s="33">
        <v>11931</v>
      </c>
      <c r="B10033" s="33" t="s">
        <v>1012</v>
      </c>
      <c r="C10033" s="33">
        <v>180</v>
      </c>
      <c r="D10033" s="33"/>
      <c r="E10033" s="33"/>
      <c r="F10033" s="33" t="s">
        <v>859</v>
      </c>
      <c r="G10033" s="34"/>
      <c r="H10033" s="33">
        <v>6.5</v>
      </c>
      <c r="I10033" s="33"/>
      <c r="J10033" s="33"/>
      <c r="K10033" s="37">
        <v>3455</v>
      </c>
      <c r="L10033" s="35"/>
      <c r="M10033" s="33"/>
      <c r="N10033" s="33"/>
      <c r="O10033" s="33">
        <v>48.97</v>
      </c>
      <c r="P10033" s="33">
        <v>8.7119999999999997</v>
      </c>
      <c r="Q10033" s="33">
        <v>2.8120000000000003</v>
      </c>
      <c r="R10033" s="33">
        <v>2.125</v>
      </c>
      <c r="S10033" s="33"/>
      <c r="T10033" s="33"/>
      <c r="U10033" s="33"/>
      <c r="V10033" s="33"/>
      <c r="W10033" s="33"/>
      <c r="Y10033" s="33"/>
      <c r="Z10033" s="33"/>
      <c r="AA10033" s="33"/>
      <c r="AB10033" s="33"/>
      <c r="AC10033" s="33"/>
      <c r="AD10033" s="33"/>
      <c r="AE10033" s="33"/>
      <c r="AF10033" s="33"/>
      <c r="AG10033" s="33"/>
      <c r="AH10033" s="33"/>
      <c r="AI10033" s="33"/>
      <c r="AJ10033" s="33" t="s">
        <v>413</v>
      </c>
      <c r="AK10033" s="36">
        <v>21.14</v>
      </c>
      <c r="AL10033" s="36">
        <v>110.06</v>
      </c>
      <c r="AM10033" s="33">
        <v>25</v>
      </c>
      <c r="AN10033" s="37"/>
      <c r="AO10033" s="33">
        <v>1</v>
      </c>
      <c r="AP10033" s="33"/>
      <c r="AQ10033">
        <v>40149</v>
      </c>
      <c r="AR10033" s="33" t="s">
        <v>1960</v>
      </c>
    </row>
    <row r="10034" spans="1:44" x14ac:dyDescent="0.25">
      <c r="A10034" s="33">
        <v>11932</v>
      </c>
      <c r="B10034" s="33" t="s">
        <v>1086</v>
      </c>
      <c r="C10034" s="33">
        <v>180</v>
      </c>
      <c r="D10034" s="33"/>
      <c r="E10034" s="33"/>
      <c r="F10034" s="33" t="s">
        <v>859</v>
      </c>
      <c r="G10034" s="34"/>
      <c r="H10034" s="33">
        <v>6.5</v>
      </c>
      <c r="I10034" s="33"/>
      <c r="J10034" s="33"/>
      <c r="K10034" s="37">
        <v>1215</v>
      </c>
      <c r="L10034" s="35"/>
      <c r="M10034" s="33"/>
      <c r="N10034" s="33"/>
      <c r="O10034" s="33">
        <v>60.064</v>
      </c>
      <c r="P10034" s="33">
        <v>9.0389999999999997</v>
      </c>
      <c r="Q10034" s="33">
        <v>3.7300000000000004</v>
      </c>
      <c r="R10034" s="33">
        <v>2.6779999999999999</v>
      </c>
      <c r="S10034" s="33"/>
      <c r="T10034" s="33"/>
      <c r="U10034" s="33"/>
      <c r="V10034" s="33"/>
      <c r="W10034" s="33"/>
      <c r="Y10034" s="33"/>
      <c r="Z10034" s="33"/>
      <c r="AA10034" s="33"/>
      <c r="AB10034" s="33"/>
      <c r="AC10034" s="33"/>
      <c r="AD10034" s="33"/>
      <c r="AE10034" s="33"/>
      <c r="AF10034" s="33"/>
      <c r="AG10034" s="33"/>
      <c r="AH10034" s="33"/>
      <c r="AI10034" s="33"/>
      <c r="AJ10034" s="33" t="s">
        <v>413</v>
      </c>
      <c r="AK10034" s="36">
        <v>20.7</v>
      </c>
      <c r="AL10034" s="36">
        <v>110.04</v>
      </c>
      <c r="AM10034" s="33">
        <v>50</v>
      </c>
      <c r="AN10034" s="37"/>
      <c r="AO10034" s="33">
        <v>1</v>
      </c>
      <c r="AP10034" s="33"/>
      <c r="AQ10034">
        <v>40149</v>
      </c>
      <c r="AR10034" s="33" t="s">
        <v>1960</v>
      </c>
    </row>
    <row r="10035" spans="1:44" x14ac:dyDescent="0.25">
      <c r="A10035" s="33">
        <v>11933</v>
      </c>
      <c r="B10035" s="33" t="s">
        <v>1086</v>
      </c>
      <c r="C10035" s="33">
        <v>180</v>
      </c>
      <c r="D10035" s="33"/>
      <c r="E10035" s="33"/>
      <c r="F10035" s="33" t="s">
        <v>859</v>
      </c>
      <c r="G10035" s="34"/>
      <c r="H10035" s="33">
        <v>10.5</v>
      </c>
      <c r="I10035" s="33"/>
      <c r="J10035" s="33"/>
      <c r="K10035" s="37">
        <v>1285</v>
      </c>
      <c r="L10035" s="35"/>
      <c r="M10035" s="33"/>
      <c r="N10035" s="33"/>
      <c r="O10035" s="33">
        <v>92.882000000000005</v>
      </c>
      <c r="P10035" s="33">
        <v>12.361000000000001</v>
      </c>
      <c r="Q10035" s="33">
        <v>6.1</v>
      </c>
      <c r="R10035" s="33">
        <v>3.198</v>
      </c>
      <c r="S10035" s="33"/>
      <c r="T10035" s="33"/>
      <c r="U10035" s="33"/>
      <c r="V10035" s="33"/>
      <c r="W10035" s="33"/>
      <c r="Y10035" s="33"/>
      <c r="Z10035" s="33"/>
      <c r="AA10035" s="33"/>
      <c r="AB10035" s="33"/>
      <c r="AC10035" s="33"/>
      <c r="AD10035" s="33"/>
      <c r="AE10035" s="33"/>
      <c r="AF10035" s="33"/>
      <c r="AG10035" s="33"/>
      <c r="AH10035" s="33"/>
      <c r="AI10035" s="33"/>
      <c r="AJ10035" s="33" t="s">
        <v>413</v>
      </c>
      <c r="AK10035" s="36">
        <v>20.7</v>
      </c>
      <c r="AL10035" s="36">
        <v>110.04</v>
      </c>
      <c r="AM10035" s="33">
        <v>50</v>
      </c>
      <c r="AN10035" s="37"/>
      <c r="AO10035" s="33">
        <v>1</v>
      </c>
      <c r="AP10035" s="33"/>
      <c r="AQ10035">
        <v>40149</v>
      </c>
      <c r="AR10035" s="33" t="s">
        <v>1960</v>
      </c>
    </row>
    <row r="10036" spans="1:44" x14ac:dyDescent="0.25">
      <c r="A10036" s="33">
        <v>11934</v>
      </c>
      <c r="B10036" s="33" t="s">
        <v>1086</v>
      </c>
      <c r="C10036" s="33">
        <v>180</v>
      </c>
      <c r="D10036" s="33"/>
      <c r="E10036" s="33"/>
      <c r="F10036" s="33" t="s">
        <v>859</v>
      </c>
      <c r="G10036" s="34"/>
      <c r="H10036" s="33">
        <v>3.5</v>
      </c>
      <c r="I10036" s="33"/>
      <c r="J10036" s="33"/>
      <c r="K10036" s="37">
        <v>2565</v>
      </c>
      <c r="L10036" s="35"/>
      <c r="M10036" s="33"/>
      <c r="N10036" s="33"/>
      <c r="O10036" s="33">
        <v>32.566000000000003</v>
      </c>
      <c r="P10036" s="33">
        <v>7.0410000000000004</v>
      </c>
      <c r="Q10036" s="33">
        <v>3.0210000000000004</v>
      </c>
      <c r="R10036" s="33">
        <v>1.9350000000000001</v>
      </c>
      <c r="S10036" s="33"/>
      <c r="T10036" s="33"/>
      <c r="U10036" s="33"/>
      <c r="V10036" s="33"/>
      <c r="W10036" s="33"/>
      <c r="Y10036" s="33"/>
      <c r="Z10036" s="33"/>
      <c r="AA10036" s="33"/>
      <c r="AB10036" s="33"/>
      <c r="AC10036" s="33"/>
      <c r="AD10036" s="33"/>
      <c r="AE10036" s="33"/>
      <c r="AF10036" s="33"/>
      <c r="AG10036" s="33"/>
      <c r="AH10036" s="33"/>
      <c r="AI10036" s="33"/>
      <c r="AJ10036" s="33" t="s">
        <v>413</v>
      </c>
      <c r="AK10036" s="36">
        <v>20.7</v>
      </c>
      <c r="AL10036" s="36">
        <v>110.04</v>
      </c>
      <c r="AM10036" s="33">
        <v>50</v>
      </c>
      <c r="AN10036" s="37"/>
      <c r="AO10036" s="33">
        <v>1</v>
      </c>
      <c r="AP10036" s="33"/>
      <c r="AQ10036">
        <v>40149</v>
      </c>
      <c r="AR10036" s="33" t="s">
        <v>1960</v>
      </c>
    </row>
    <row r="10037" spans="1:44" x14ac:dyDescent="0.25">
      <c r="A10037" s="33">
        <v>11935</v>
      </c>
      <c r="B10037" s="33" t="s">
        <v>1086</v>
      </c>
      <c r="C10037" s="33">
        <v>180</v>
      </c>
      <c r="D10037" s="33"/>
      <c r="E10037" s="33"/>
      <c r="F10037" s="33" t="s">
        <v>859</v>
      </c>
      <c r="G10037" s="34"/>
      <c r="H10037" s="33">
        <v>4.5</v>
      </c>
      <c r="I10037" s="33"/>
      <c r="J10037" s="33"/>
      <c r="K10037" s="37">
        <v>2195</v>
      </c>
      <c r="L10037" s="35"/>
      <c r="M10037" s="33"/>
      <c r="N10037" s="33"/>
      <c r="O10037" s="33">
        <v>29.771000000000001</v>
      </c>
      <c r="P10037" s="33">
        <v>5.9160000000000004</v>
      </c>
      <c r="Q10037" s="33">
        <v>2.1229999999999998</v>
      </c>
      <c r="R10037" s="33">
        <v>2.6880000000000002</v>
      </c>
      <c r="S10037" s="33"/>
      <c r="T10037" s="33"/>
      <c r="U10037" s="33"/>
      <c r="V10037" s="33"/>
      <c r="W10037" s="33"/>
      <c r="Y10037" s="33"/>
      <c r="Z10037" s="33"/>
      <c r="AA10037" s="33"/>
      <c r="AB10037" s="33"/>
      <c r="AC10037" s="33"/>
      <c r="AD10037" s="33"/>
      <c r="AE10037" s="33"/>
      <c r="AF10037" s="33"/>
      <c r="AG10037" s="33"/>
      <c r="AH10037" s="33"/>
      <c r="AI10037" s="33"/>
      <c r="AJ10037" s="33" t="s">
        <v>413</v>
      </c>
      <c r="AK10037" s="36">
        <v>20.7</v>
      </c>
      <c r="AL10037" s="36">
        <v>110.04</v>
      </c>
      <c r="AM10037" s="33">
        <v>50</v>
      </c>
      <c r="AN10037" s="37"/>
      <c r="AO10037" s="33">
        <v>1</v>
      </c>
      <c r="AP10037" s="33"/>
      <c r="AQ10037">
        <v>40149</v>
      </c>
      <c r="AR10037" s="33" t="s">
        <v>1960</v>
      </c>
    </row>
    <row r="10038" spans="1:44" x14ac:dyDescent="0.25">
      <c r="A10038" s="33">
        <v>11936</v>
      </c>
      <c r="B10038" s="33" t="s">
        <v>978</v>
      </c>
      <c r="C10038" s="33">
        <v>180</v>
      </c>
      <c r="D10038" s="33"/>
      <c r="E10038" s="33" t="s">
        <v>740</v>
      </c>
      <c r="F10038" s="33" t="s">
        <v>864</v>
      </c>
      <c r="G10038" s="34"/>
      <c r="H10038" s="33"/>
      <c r="I10038" s="33"/>
      <c r="J10038" s="33"/>
      <c r="K10038" s="37"/>
      <c r="L10038" s="35"/>
      <c r="M10038" s="33"/>
      <c r="N10038" s="33"/>
      <c r="O10038" s="33">
        <v>61.024999999999999</v>
      </c>
      <c r="P10038" s="33"/>
      <c r="Q10038" s="33">
        <v>12.529</v>
      </c>
      <c r="R10038" s="33">
        <v>2.0030000000000001</v>
      </c>
      <c r="S10038" s="33"/>
      <c r="T10038" s="33"/>
      <c r="U10038" s="33"/>
      <c r="V10038" s="33"/>
      <c r="W10038" s="33"/>
      <c r="Y10038" s="33"/>
      <c r="Z10038" s="33"/>
      <c r="AA10038" s="33"/>
      <c r="AB10038" s="33"/>
      <c r="AC10038" s="33"/>
      <c r="AD10038" s="33"/>
      <c r="AE10038" s="33"/>
      <c r="AF10038" s="33">
        <v>0</v>
      </c>
      <c r="AG10038" s="33"/>
      <c r="AH10038" s="33"/>
      <c r="AI10038" s="33">
        <v>7.4980000000000002</v>
      </c>
      <c r="AJ10038" s="33" t="s">
        <v>413</v>
      </c>
      <c r="AK10038" s="36">
        <v>18.71</v>
      </c>
      <c r="AL10038" s="36">
        <v>108.83</v>
      </c>
      <c r="AM10038" s="33">
        <v>200</v>
      </c>
      <c r="AN10038" s="37"/>
      <c r="AP10038" s="33"/>
      <c r="AQ10038">
        <v>40149</v>
      </c>
      <c r="AR10038" s="33" t="s">
        <v>1961</v>
      </c>
    </row>
    <row r="10039" spans="1:44" x14ac:dyDescent="0.25">
      <c r="A10039" s="33">
        <v>11937</v>
      </c>
      <c r="B10039" s="33" t="s">
        <v>912</v>
      </c>
      <c r="C10039" s="33">
        <v>180</v>
      </c>
      <c r="D10039" s="1" t="s">
        <v>148</v>
      </c>
      <c r="E10039" s="33"/>
      <c r="F10039" s="33" t="s">
        <v>859</v>
      </c>
      <c r="G10039" s="34"/>
      <c r="H10039" s="33">
        <v>25</v>
      </c>
      <c r="I10039" s="33">
        <v>10.5</v>
      </c>
      <c r="J10039" s="33">
        <v>12.6</v>
      </c>
      <c r="K10039" s="37">
        <v>1978</v>
      </c>
      <c r="L10039" s="35"/>
      <c r="M10039" s="33"/>
      <c r="N10039" s="33">
        <v>143.03700000000001</v>
      </c>
      <c r="O10039" s="33">
        <v>53.39</v>
      </c>
      <c r="P10039" s="33"/>
      <c r="Q10039" s="33">
        <v>18.369999999999997</v>
      </c>
      <c r="R10039" s="33">
        <v>9.31</v>
      </c>
      <c r="S10039" s="33"/>
      <c r="T10039" s="33"/>
      <c r="U10039" s="33"/>
      <c r="V10039" s="33"/>
      <c r="W10039" s="33"/>
      <c r="Y10039" s="33">
        <v>1.72</v>
      </c>
      <c r="Z10039" s="33">
        <v>1.1499999999999999</v>
      </c>
      <c r="AA10039" s="33">
        <v>1.7199999999999998</v>
      </c>
      <c r="AB10039" s="33">
        <v>0.17</v>
      </c>
      <c r="AC10039" s="33">
        <v>0.4</v>
      </c>
      <c r="AD10039" s="33"/>
      <c r="AE10039" s="33"/>
      <c r="AF10039" s="33"/>
      <c r="AG10039" s="33"/>
      <c r="AH10039" s="33"/>
      <c r="AI10039" s="33"/>
      <c r="AJ10039" s="33" t="s">
        <v>413</v>
      </c>
      <c r="AK10039" s="36">
        <v>22.68</v>
      </c>
      <c r="AL10039" s="36">
        <v>112.9</v>
      </c>
      <c r="AM10039" s="33">
        <v>100</v>
      </c>
      <c r="AN10039" s="37"/>
      <c r="AP10039" s="33"/>
      <c r="AQ10039">
        <v>40149</v>
      </c>
      <c r="AR10039" s="33" t="s">
        <v>1962</v>
      </c>
    </row>
    <row r="10040" spans="1:44" x14ac:dyDescent="0.25">
      <c r="A10040" s="33">
        <v>11938</v>
      </c>
      <c r="B10040" s="33" t="s">
        <v>1019</v>
      </c>
      <c r="C10040" s="33">
        <v>121</v>
      </c>
      <c r="D10040" s="33" t="s">
        <v>1015</v>
      </c>
      <c r="E10040" s="33"/>
      <c r="F10040" s="33" t="s">
        <v>859</v>
      </c>
      <c r="G10040" s="34">
        <v>3</v>
      </c>
      <c r="H10040" s="33">
        <v>21</v>
      </c>
      <c r="I10040" s="33">
        <v>13.2</v>
      </c>
      <c r="J10040" s="33">
        <v>18.899999999999999</v>
      </c>
      <c r="K10040" s="37">
        <v>853</v>
      </c>
      <c r="L10040" s="35"/>
      <c r="M10040" s="33"/>
      <c r="N10040" s="33">
        <v>145.83600000000001</v>
      </c>
      <c r="O10040" s="33">
        <v>116.26</v>
      </c>
      <c r="P10040" s="33"/>
      <c r="Q10040" s="33">
        <v>14.9</v>
      </c>
      <c r="R10040" s="33">
        <v>3.72</v>
      </c>
      <c r="S10040" s="33"/>
      <c r="T10040" s="33"/>
      <c r="U10040" s="33"/>
      <c r="V10040" s="33"/>
      <c r="W10040" s="33"/>
      <c r="Y10040" s="33">
        <v>1.57</v>
      </c>
      <c r="Z10040" s="33">
        <v>1.0900000000000001</v>
      </c>
      <c r="AA10040" s="33">
        <v>1.56</v>
      </c>
      <c r="AB10040" s="33">
        <v>0.37</v>
      </c>
      <c r="AC10040" s="33">
        <v>0.75</v>
      </c>
      <c r="AD10040" s="33"/>
      <c r="AE10040" s="33"/>
      <c r="AF10040" s="33"/>
      <c r="AG10040" s="33"/>
      <c r="AH10040" s="33"/>
      <c r="AI10040" s="33"/>
      <c r="AJ10040" s="33" t="s">
        <v>413</v>
      </c>
      <c r="AK10040" s="36">
        <v>22.68</v>
      </c>
      <c r="AL10040" s="36">
        <v>112.9</v>
      </c>
      <c r="AM10040" s="33">
        <v>100</v>
      </c>
      <c r="AN10040" s="37"/>
      <c r="AP10040" s="33"/>
      <c r="AQ10040">
        <v>40149</v>
      </c>
      <c r="AR10040" s="33" t="s">
        <v>1962</v>
      </c>
    </row>
    <row r="10041" spans="1:44" x14ac:dyDescent="0.25">
      <c r="A10041" s="33">
        <v>11939</v>
      </c>
      <c r="B10041" s="33" t="s">
        <v>1005</v>
      </c>
      <c r="C10041" s="33">
        <v>180</v>
      </c>
      <c r="D10041" s="33"/>
      <c r="E10041" s="33"/>
      <c r="F10041" s="33" t="s">
        <v>859</v>
      </c>
      <c r="G10041" s="34"/>
      <c r="H10041" s="33">
        <v>18</v>
      </c>
      <c r="I10041" s="33">
        <v>9.3000000000000007</v>
      </c>
      <c r="J10041" s="33">
        <v>14.1</v>
      </c>
      <c r="K10041" s="37">
        <v>1344</v>
      </c>
      <c r="L10041" s="35"/>
      <c r="M10041" s="33"/>
      <c r="N10041" s="33">
        <v>99.600999999999999</v>
      </c>
      <c r="O10041" s="33">
        <v>68.63</v>
      </c>
      <c r="P10041" s="33"/>
      <c r="Q10041" s="33">
        <v>23.35</v>
      </c>
      <c r="R10041" s="33">
        <v>5.32</v>
      </c>
      <c r="S10041" s="33"/>
      <c r="T10041" s="33"/>
      <c r="U10041" s="33"/>
      <c r="V10041" s="33"/>
      <c r="W10041" s="33"/>
      <c r="Y10041" s="33">
        <v>5.59</v>
      </c>
      <c r="Z10041" s="33">
        <v>3.93</v>
      </c>
      <c r="AA10041" s="33">
        <v>5.59</v>
      </c>
      <c r="AB10041" s="33">
        <v>0.3</v>
      </c>
      <c r="AC10041" s="33">
        <v>0.45</v>
      </c>
      <c r="AD10041" s="33"/>
      <c r="AE10041" s="33"/>
      <c r="AF10041" s="33"/>
      <c r="AG10041" s="33"/>
      <c r="AH10041" s="33"/>
      <c r="AI10041" s="33"/>
      <c r="AJ10041" s="33" t="s">
        <v>413</v>
      </c>
      <c r="AK10041" s="36">
        <v>22.68</v>
      </c>
      <c r="AL10041" s="36">
        <v>112.9</v>
      </c>
      <c r="AM10041" s="33">
        <v>100</v>
      </c>
      <c r="AN10041" s="37"/>
      <c r="AP10041" s="33"/>
      <c r="AQ10041">
        <v>40149</v>
      </c>
      <c r="AR10041" s="33" t="s">
        <v>1962</v>
      </c>
    </row>
    <row r="10042" spans="1:44" x14ac:dyDescent="0.25">
      <c r="A10042" s="33">
        <v>11940</v>
      </c>
      <c r="B10042" s="33" t="s">
        <v>991</v>
      </c>
      <c r="C10042" s="33">
        <v>101</v>
      </c>
      <c r="D10042" s="33" t="s">
        <v>851</v>
      </c>
      <c r="E10042" s="33"/>
      <c r="F10042" s="33" t="s">
        <v>859</v>
      </c>
      <c r="G10042" s="34">
        <v>8</v>
      </c>
      <c r="H10042" s="33">
        <v>25</v>
      </c>
      <c r="I10042" s="33">
        <v>6.8</v>
      </c>
      <c r="J10042" s="33">
        <v>11.7</v>
      </c>
      <c r="K10042" s="37">
        <v>1754</v>
      </c>
      <c r="L10042" s="35">
        <v>1.0156583935534356</v>
      </c>
      <c r="M10042" s="33"/>
      <c r="N10042" s="33">
        <v>75.192999999999998</v>
      </c>
      <c r="O10042" s="33">
        <v>32.81</v>
      </c>
      <c r="P10042" s="33"/>
      <c r="Q10042" s="33">
        <v>15.94</v>
      </c>
      <c r="R10042" s="33">
        <v>5.26</v>
      </c>
      <c r="S10042" s="33"/>
      <c r="T10042" s="33"/>
      <c r="U10042" s="33"/>
      <c r="V10042" s="33"/>
      <c r="W10042" s="33"/>
      <c r="Y10042" s="33"/>
      <c r="Z10042" s="33"/>
      <c r="AA10042" s="33"/>
      <c r="AB10042" s="33"/>
      <c r="AC10042" s="33"/>
      <c r="AD10042" s="33"/>
      <c r="AE10042" s="33"/>
      <c r="AF10042" s="33">
        <v>0</v>
      </c>
      <c r="AG10042" s="33"/>
      <c r="AH10042" s="33"/>
      <c r="AI10042" s="33">
        <v>9.77</v>
      </c>
      <c r="AJ10042" s="33" t="s">
        <v>413</v>
      </c>
      <c r="AK10042" s="36">
        <v>40.01</v>
      </c>
      <c r="AL10042" s="36">
        <v>116.21</v>
      </c>
      <c r="AM10042" s="33">
        <v>560</v>
      </c>
      <c r="AN10042" s="33"/>
      <c r="AO10042" s="33">
        <v>1</v>
      </c>
      <c r="AP10042" s="33"/>
      <c r="AQ10042">
        <v>80424</v>
      </c>
      <c r="AR10042" s="33" t="s">
        <v>1963</v>
      </c>
    </row>
    <row r="10043" spans="1:44" x14ac:dyDescent="0.25">
      <c r="A10043" s="33">
        <v>11941</v>
      </c>
      <c r="B10043" s="33" t="s">
        <v>979</v>
      </c>
      <c r="C10043" s="33">
        <v>180</v>
      </c>
      <c r="D10043" s="33" t="s">
        <v>851</v>
      </c>
      <c r="E10043" s="33"/>
      <c r="F10043" s="33" t="s">
        <v>859</v>
      </c>
      <c r="G10043" s="34"/>
      <c r="H10043" s="33">
        <v>25</v>
      </c>
      <c r="I10043" s="33">
        <v>6.21</v>
      </c>
      <c r="J10043" s="33">
        <v>10.119999999999999</v>
      </c>
      <c r="K10043" s="37">
        <v>1937</v>
      </c>
      <c r="L10043" s="35"/>
      <c r="M10043" s="33"/>
      <c r="N10043" s="33">
        <v>67.116</v>
      </c>
      <c r="O10043" s="33">
        <v>33.53</v>
      </c>
      <c r="P10043" s="33"/>
      <c r="Q10043" s="33">
        <v>13.650000000000002</v>
      </c>
      <c r="R10043" s="33">
        <v>5.36</v>
      </c>
      <c r="S10043" s="33"/>
      <c r="T10043" s="33"/>
      <c r="U10043" s="33"/>
      <c r="V10043" s="33"/>
      <c r="W10043" s="33"/>
      <c r="Y10043" s="33"/>
      <c r="Z10043" s="33"/>
      <c r="AA10043" s="33"/>
      <c r="AB10043" s="33"/>
      <c r="AC10043" s="33"/>
      <c r="AD10043" s="33"/>
      <c r="AE10043" s="33"/>
      <c r="AF10043" s="33">
        <v>0</v>
      </c>
      <c r="AG10043" s="33"/>
      <c r="AH10043" s="33"/>
      <c r="AI10043" s="33">
        <v>10.43</v>
      </c>
      <c r="AJ10043" s="33" t="s">
        <v>413</v>
      </c>
      <c r="AK10043" s="36">
        <v>40.01</v>
      </c>
      <c r="AL10043" s="36">
        <v>116.21</v>
      </c>
      <c r="AM10043" s="33">
        <v>580</v>
      </c>
      <c r="AN10043" s="33"/>
      <c r="AO10043" s="33">
        <v>1</v>
      </c>
      <c r="AP10043" s="33"/>
      <c r="AQ10043">
        <v>80424</v>
      </c>
      <c r="AR10043" s="33" t="s">
        <v>1963</v>
      </c>
    </row>
    <row r="10044" spans="1:44" x14ac:dyDescent="0.25">
      <c r="A10044" s="33">
        <v>11942</v>
      </c>
      <c r="B10044" s="33" t="s">
        <v>991</v>
      </c>
      <c r="C10044" s="33">
        <v>101</v>
      </c>
      <c r="D10044" s="33" t="s">
        <v>851</v>
      </c>
      <c r="E10044" s="33"/>
      <c r="F10044" s="33" t="s">
        <v>859</v>
      </c>
      <c r="G10044" s="34">
        <v>7</v>
      </c>
      <c r="H10044" s="33">
        <v>34</v>
      </c>
      <c r="I10044" s="33">
        <v>11.65</v>
      </c>
      <c r="J10044" s="33">
        <v>18.45</v>
      </c>
      <c r="K10044" s="37">
        <v>1035</v>
      </c>
      <c r="L10044" s="35">
        <v>1.3587949734205234</v>
      </c>
      <c r="M10044" s="33"/>
      <c r="N10044" s="33">
        <v>216.845</v>
      </c>
      <c r="O10044" s="33">
        <v>64.728999999999999</v>
      </c>
      <c r="P10044" s="33">
        <v>10.167</v>
      </c>
      <c r="Q10044" s="33">
        <v>20.182000000000002</v>
      </c>
      <c r="R10044" s="33">
        <v>11.635</v>
      </c>
      <c r="S10044" s="33"/>
      <c r="T10044" s="33"/>
      <c r="U10044" s="33"/>
      <c r="V10044" s="33"/>
      <c r="W10044" s="33"/>
      <c r="Y10044" s="33">
        <v>1.1399999999999999</v>
      </c>
      <c r="Z10044" s="33"/>
      <c r="AA10044" s="33"/>
      <c r="AB10044" s="33"/>
      <c r="AC10044" s="33">
        <v>0.46400000000000002</v>
      </c>
      <c r="AD10044" s="33"/>
      <c r="AE10044" s="33"/>
      <c r="AF10044" s="33"/>
      <c r="AG10044" s="33"/>
      <c r="AH10044" s="33"/>
      <c r="AI10044" s="33"/>
      <c r="AJ10044" s="33" t="s">
        <v>413</v>
      </c>
      <c r="AK10044" s="36">
        <v>36.72</v>
      </c>
      <c r="AL10044" s="36">
        <v>112.05</v>
      </c>
      <c r="AM10044" s="33">
        <v>1730</v>
      </c>
      <c r="AN10044" s="37"/>
      <c r="AP10044" s="33"/>
      <c r="AQ10044">
        <v>80411</v>
      </c>
      <c r="AR10044" s="33" t="s">
        <v>1964</v>
      </c>
    </row>
    <row r="10045" spans="1:44" x14ac:dyDescent="0.25">
      <c r="A10045" s="33">
        <v>11943</v>
      </c>
      <c r="B10045" s="33" t="s">
        <v>977</v>
      </c>
      <c r="C10045" s="33">
        <v>105</v>
      </c>
      <c r="D10045" s="1" t="s">
        <v>853</v>
      </c>
      <c r="E10045" s="33"/>
      <c r="F10045" s="33" t="s">
        <v>864</v>
      </c>
      <c r="G10045" s="34">
        <v>8</v>
      </c>
      <c r="H10045" s="33">
        <v>220</v>
      </c>
      <c r="I10045" s="33">
        <v>23.1</v>
      </c>
      <c r="J10045" s="33">
        <v>37.4</v>
      </c>
      <c r="K10045" s="37"/>
      <c r="L10045" s="35"/>
      <c r="M10045" s="33"/>
      <c r="N10045" s="33"/>
      <c r="O10045" s="33">
        <v>206.4</v>
      </c>
      <c r="P10045" s="33">
        <v>15.4</v>
      </c>
      <c r="Q10045" s="33">
        <v>54</v>
      </c>
      <c r="R10045" s="33">
        <v>7.9</v>
      </c>
      <c r="S10045" s="33"/>
      <c r="T10045" s="33"/>
      <c r="U10045" s="33"/>
      <c r="V10045" s="33"/>
      <c r="W10045" s="33"/>
      <c r="Y10045" s="33"/>
      <c r="Z10045" s="33"/>
      <c r="AA10045" s="33"/>
      <c r="AB10045" s="33"/>
      <c r="AC10045" s="33"/>
      <c r="AD10045" s="33"/>
      <c r="AE10045" s="33"/>
      <c r="AF10045" s="33"/>
      <c r="AG10045" s="33"/>
      <c r="AH10045" s="33"/>
      <c r="AI10045" s="33"/>
      <c r="AJ10045" s="33" t="s">
        <v>413</v>
      </c>
      <c r="AK10045" s="36">
        <v>47.22</v>
      </c>
      <c r="AL10045" s="36">
        <v>128.77000000000001</v>
      </c>
      <c r="AM10045" s="33">
        <v>424</v>
      </c>
      <c r="AN10045" s="37"/>
      <c r="AP10045" s="33"/>
      <c r="AQ10045">
        <v>80426</v>
      </c>
      <c r="AR10045" s="33" t="s">
        <v>1965</v>
      </c>
    </row>
    <row r="10046" spans="1:44" x14ac:dyDescent="0.25">
      <c r="A10046" s="33">
        <v>11944</v>
      </c>
      <c r="B10046" s="33" t="s">
        <v>184</v>
      </c>
      <c r="C10046" s="33">
        <v>105</v>
      </c>
      <c r="D10046" s="33" t="s">
        <v>853</v>
      </c>
      <c r="E10046" s="33"/>
      <c r="F10046" s="33" t="s">
        <v>859</v>
      </c>
      <c r="G10046" s="34">
        <v>8</v>
      </c>
      <c r="H10046" s="33">
        <v>22</v>
      </c>
      <c r="I10046" s="33">
        <v>6.4</v>
      </c>
      <c r="J10046" s="33">
        <v>8.6999999999999993</v>
      </c>
      <c r="K10046" s="37">
        <v>2713</v>
      </c>
      <c r="L10046" s="35">
        <v>0.71778271637090652</v>
      </c>
      <c r="M10046" s="33"/>
      <c r="N10046" s="33">
        <v>48.719000000000001</v>
      </c>
      <c r="O10046" s="33">
        <v>22.934000000000001</v>
      </c>
      <c r="P10046" s="33"/>
      <c r="Q10046" s="33">
        <v>10.18</v>
      </c>
      <c r="R10046" s="33">
        <v>8.6370000000000005</v>
      </c>
      <c r="S10046" s="33"/>
      <c r="T10046" s="33"/>
      <c r="U10046" s="33"/>
      <c r="V10046" s="33"/>
      <c r="W10046" s="33"/>
      <c r="Y10046" s="33"/>
      <c r="Z10046" s="33"/>
      <c r="AA10046" s="33"/>
      <c r="AB10046" s="33"/>
      <c r="AC10046" s="33"/>
      <c r="AD10046" s="33"/>
      <c r="AE10046" s="33"/>
      <c r="AF10046" s="33"/>
      <c r="AG10046" s="33"/>
      <c r="AH10046" s="33"/>
      <c r="AI10046" s="33"/>
      <c r="AJ10046" s="33" t="s">
        <v>413</v>
      </c>
      <c r="AK10046" s="36">
        <v>45.15</v>
      </c>
      <c r="AL10046" s="36">
        <v>130.05000000000001</v>
      </c>
      <c r="AM10046" s="33">
        <v>450</v>
      </c>
      <c r="AN10046" s="33"/>
      <c r="AP10046" s="33"/>
      <c r="AQ10046">
        <v>80426</v>
      </c>
      <c r="AR10046" s="33" t="s">
        <v>1966</v>
      </c>
    </row>
    <row r="10047" spans="1:44" x14ac:dyDescent="0.25">
      <c r="A10047" s="33">
        <v>11945</v>
      </c>
      <c r="B10047" s="33" t="s">
        <v>184</v>
      </c>
      <c r="C10047" s="33">
        <v>105</v>
      </c>
      <c r="D10047" s="33" t="s">
        <v>853</v>
      </c>
      <c r="E10047" s="33"/>
      <c r="F10047" s="33" t="s">
        <v>859</v>
      </c>
      <c r="G10047" s="34">
        <v>8</v>
      </c>
      <c r="H10047" s="33">
        <v>21</v>
      </c>
      <c r="I10047" s="33">
        <v>5.5</v>
      </c>
      <c r="J10047" s="33">
        <v>7.38</v>
      </c>
      <c r="K10047" s="37">
        <v>4275</v>
      </c>
      <c r="L10047" s="35">
        <v>0.86924160395793959</v>
      </c>
      <c r="M10047" s="33"/>
      <c r="N10047" s="33">
        <v>47.472999999999999</v>
      </c>
      <c r="O10047" s="33">
        <v>24.027999999999999</v>
      </c>
      <c r="P10047" s="33"/>
      <c r="Q10047" s="33">
        <v>10.076000000000002</v>
      </c>
      <c r="R10047" s="33">
        <v>8.5909999999999993</v>
      </c>
      <c r="S10047" s="33"/>
      <c r="T10047" s="33"/>
      <c r="U10047" s="33"/>
      <c r="V10047" s="33"/>
      <c r="W10047" s="33"/>
      <c r="Y10047" s="33"/>
      <c r="Z10047" s="33"/>
      <c r="AA10047" s="33"/>
      <c r="AB10047" s="33"/>
      <c r="AC10047" s="33"/>
      <c r="AD10047" s="33"/>
      <c r="AE10047" s="33"/>
      <c r="AF10047" s="33"/>
      <c r="AG10047" s="33"/>
      <c r="AH10047" s="33"/>
      <c r="AI10047" s="33"/>
      <c r="AJ10047" s="33" t="s">
        <v>413</v>
      </c>
      <c r="AK10047" s="36">
        <v>45.15</v>
      </c>
      <c r="AL10047" s="36">
        <v>130.05000000000001</v>
      </c>
      <c r="AM10047" s="33">
        <v>450</v>
      </c>
      <c r="AN10047" s="33"/>
      <c r="AP10047" s="33"/>
      <c r="AQ10047">
        <v>80426</v>
      </c>
      <c r="AR10047" s="33" t="s">
        <v>1966</v>
      </c>
    </row>
    <row r="10048" spans="1:44" x14ac:dyDescent="0.25">
      <c r="A10048" s="33">
        <v>11946</v>
      </c>
      <c r="B10048" s="33" t="s">
        <v>184</v>
      </c>
      <c r="C10048" s="33">
        <v>105</v>
      </c>
      <c r="D10048" s="33" t="s">
        <v>853</v>
      </c>
      <c r="E10048" s="33"/>
      <c r="F10048" s="33" t="s">
        <v>859</v>
      </c>
      <c r="G10048" s="34">
        <v>9</v>
      </c>
      <c r="H10048" s="33">
        <v>22</v>
      </c>
      <c r="I10048" s="33">
        <v>5.55</v>
      </c>
      <c r="J10048" s="33">
        <v>7.1</v>
      </c>
      <c r="K10048" s="37">
        <v>4275</v>
      </c>
      <c r="L10048" s="35">
        <v>0.77636602151852796</v>
      </c>
      <c r="M10048" s="33"/>
      <c r="N10048" s="33">
        <v>44.338000000000001</v>
      </c>
      <c r="O10048" s="33">
        <v>22.475999999999999</v>
      </c>
      <c r="P10048" s="33"/>
      <c r="Q10048" s="33">
        <v>8.8760000000000012</v>
      </c>
      <c r="R10048" s="33">
        <v>7.5839999999999996</v>
      </c>
      <c r="S10048" s="33"/>
      <c r="T10048" s="33"/>
      <c r="U10048" s="33"/>
      <c r="V10048" s="33"/>
      <c r="W10048" s="33"/>
      <c r="Y10048" s="33"/>
      <c r="Z10048" s="33"/>
      <c r="AA10048" s="33"/>
      <c r="AB10048" s="33"/>
      <c r="AC10048" s="33"/>
      <c r="AD10048" s="33"/>
      <c r="AE10048" s="33"/>
      <c r="AF10048" s="33"/>
      <c r="AG10048" s="33"/>
      <c r="AH10048" s="33"/>
      <c r="AI10048" s="33"/>
      <c r="AJ10048" s="33" t="s">
        <v>413</v>
      </c>
      <c r="AK10048" s="36">
        <v>45.15</v>
      </c>
      <c r="AL10048" s="36">
        <v>130.05000000000001</v>
      </c>
      <c r="AM10048" s="33">
        <v>450</v>
      </c>
      <c r="AN10048" s="33"/>
      <c r="AP10048" s="33"/>
      <c r="AQ10048">
        <v>80426</v>
      </c>
      <c r="AR10048" s="33" t="s">
        <v>1966</v>
      </c>
    </row>
    <row r="10049" spans="1:44" x14ac:dyDescent="0.25">
      <c r="A10049" s="33">
        <v>11947</v>
      </c>
      <c r="B10049" s="33" t="s">
        <v>184</v>
      </c>
      <c r="C10049" s="33">
        <v>105</v>
      </c>
      <c r="D10049" s="33" t="s">
        <v>853</v>
      </c>
      <c r="E10049" s="33"/>
      <c r="F10049" s="33" t="s">
        <v>859</v>
      </c>
      <c r="G10049" s="34">
        <v>8</v>
      </c>
      <c r="H10049" s="33">
        <v>21</v>
      </c>
      <c r="I10049" s="33">
        <v>4.8</v>
      </c>
      <c r="J10049" s="33">
        <v>6.4</v>
      </c>
      <c r="K10049" s="37">
        <v>3700</v>
      </c>
      <c r="L10049" s="35">
        <v>0.60053469701393314</v>
      </c>
      <c r="M10049" s="33"/>
      <c r="N10049" s="33">
        <v>26.966999999999999</v>
      </c>
      <c r="O10049" s="33">
        <v>14.97</v>
      </c>
      <c r="P10049" s="33"/>
      <c r="Q10049" s="33">
        <v>6.0449999999999999</v>
      </c>
      <c r="R10049" s="33">
        <v>5.173</v>
      </c>
      <c r="S10049" s="33"/>
      <c r="T10049" s="33"/>
      <c r="U10049" s="33"/>
      <c r="V10049" s="33"/>
      <c r="W10049" s="33"/>
      <c r="Y10049" s="33"/>
      <c r="Z10049" s="33"/>
      <c r="AA10049" s="33"/>
      <c r="AB10049" s="33"/>
      <c r="AC10049" s="33"/>
      <c r="AD10049" s="33"/>
      <c r="AE10049" s="33"/>
      <c r="AF10049" s="33"/>
      <c r="AG10049" s="33"/>
      <c r="AH10049" s="33"/>
      <c r="AI10049" s="33"/>
      <c r="AJ10049" s="33" t="s">
        <v>413</v>
      </c>
      <c r="AK10049" s="36">
        <v>45.15</v>
      </c>
      <c r="AL10049" s="36">
        <v>130.05000000000001</v>
      </c>
      <c r="AM10049" s="33">
        <v>450</v>
      </c>
      <c r="AN10049" s="33"/>
      <c r="AP10049" s="33"/>
      <c r="AQ10049">
        <v>80426</v>
      </c>
      <c r="AR10049" s="33" t="s">
        <v>1966</v>
      </c>
    </row>
    <row r="10050" spans="1:44" x14ac:dyDescent="0.25">
      <c r="A10050" s="33">
        <v>11948</v>
      </c>
      <c r="B10050" s="33" t="s">
        <v>184</v>
      </c>
      <c r="C10050" s="33">
        <v>105</v>
      </c>
      <c r="D10050" s="33" t="s">
        <v>853</v>
      </c>
      <c r="E10050" s="33"/>
      <c r="F10050" s="33" t="s">
        <v>859</v>
      </c>
      <c r="G10050" s="34">
        <v>5</v>
      </c>
      <c r="H10050" s="33">
        <v>21</v>
      </c>
      <c r="I10050" s="33">
        <v>5.35</v>
      </c>
      <c r="J10050" s="33">
        <v>7.1</v>
      </c>
      <c r="K10050" s="37">
        <v>3175</v>
      </c>
      <c r="L10050" s="35">
        <v>0.61787460246329973</v>
      </c>
      <c r="M10050" s="33"/>
      <c r="N10050" s="33">
        <v>31.742999999999999</v>
      </c>
      <c r="O10050" s="33">
        <v>16.463000000000001</v>
      </c>
      <c r="P10050" s="33"/>
      <c r="Q10050" s="33">
        <v>6.6109999999999989</v>
      </c>
      <c r="R10050" s="33">
        <v>5.65</v>
      </c>
      <c r="S10050" s="33"/>
      <c r="T10050" s="33"/>
      <c r="U10050" s="33"/>
      <c r="V10050" s="33"/>
      <c r="W10050" s="33"/>
      <c r="Y10050" s="33"/>
      <c r="Z10050" s="33"/>
      <c r="AA10050" s="33"/>
      <c r="AB10050" s="33"/>
      <c r="AC10050" s="33"/>
      <c r="AD10050" s="33"/>
      <c r="AE10050" s="33"/>
      <c r="AF10050" s="33"/>
      <c r="AG10050" s="33"/>
      <c r="AH10050" s="33"/>
      <c r="AI10050" s="33"/>
      <c r="AJ10050" s="33" t="s">
        <v>413</v>
      </c>
      <c r="AK10050" s="36">
        <v>45.15</v>
      </c>
      <c r="AL10050" s="36">
        <v>130.05000000000001</v>
      </c>
      <c r="AM10050" s="33">
        <v>450</v>
      </c>
      <c r="AN10050" s="33"/>
      <c r="AP10050" s="33"/>
      <c r="AQ10050">
        <v>80426</v>
      </c>
      <c r="AR10050" s="33" t="s">
        <v>1966</v>
      </c>
    </row>
    <row r="10051" spans="1:44" x14ac:dyDescent="0.25">
      <c r="A10051" s="33">
        <v>11949</v>
      </c>
      <c r="B10051" s="33" t="s">
        <v>184</v>
      </c>
      <c r="C10051" s="33">
        <v>105</v>
      </c>
      <c r="D10051" s="33" t="s">
        <v>853</v>
      </c>
      <c r="E10051" s="33"/>
      <c r="F10051" s="33" t="s">
        <v>859</v>
      </c>
      <c r="G10051" s="34">
        <v>6</v>
      </c>
      <c r="H10051" s="33">
        <v>22</v>
      </c>
      <c r="I10051" s="33">
        <v>7.98</v>
      </c>
      <c r="J10051" s="33">
        <v>13.2</v>
      </c>
      <c r="K10051" s="37">
        <v>1775</v>
      </c>
      <c r="L10051" s="35">
        <v>0.98675860824607931</v>
      </c>
      <c r="M10051" s="33"/>
      <c r="N10051" s="33">
        <v>91.492000000000004</v>
      </c>
      <c r="O10051" s="33">
        <v>34.488</v>
      </c>
      <c r="P10051" s="33"/>
      <c r="Q10051" s="33">
        <v>20.155000000000001</v>
      </c>
      <c r="R10051" s="33">
        <v>15.14</v>
      </c>
      <c r="S10051" s="33"/>
      <c r="T10051" s="33"/>
      <c r="U10051" s="33"/>
      <c r="V10051" s="33"/>
      <c r="W10051" s="33"/>
      <c r="Y10051" s="33"/>
      <c r="Z10051" s="33"/>
      <c r="AA10051" s="33"/>
      <c r="AB10051" s="33"/>
      <c r="AC10051" s="33"/>
      <c r="AD10051" s="33"/>
      <c r="AE10051" s="33"/>
      <c r="AF10051" s="33"/>
      <c r="AG10051" s="33"/>
      <c r="AH10051" s="33"/>
      <c r="AI10051" s="33"/>
      <c r="AJ10051" s="33" t="s">
        <v>413</v>
      </c>
      <c r="AK10051" s="36">
        <v>45.28</v>
      </c>
      <c r="AL10051" s="36">
        <v>127.52</v>
      </c>
      <c r="AM10051" s="33">
        <v>450</v>
      </c>
      <c r="AN10051" s="33"/>
      <c r="AP10051" s="33"/>
      <c r="AQ10051">
        <v>80426</v>
      </c>
      <c r="AR10051" s="33" t="s">
        <v>1966</v>
      </c>
    </row>
    <row r="10052" spans="1:44" x14ac:dyDescent="0.25">
      <c r="A10052" s="33">
        <v>11950</v>
      </c>
      <c r="B10052" s="33" t="s">
        <v>184</v>
      </c>
      <c r="C10052" s="33">
        <v>105</v>
      </c>
      <c r="D10052" s="33" t="s">
        <v>853</v>
      </c>
      <c r="E10052" s="33"/>
      <c r="F10052" s="33" t="s">
        <v>859</v>
      </c>
      <c r="G10052" s="34">
        <v>6</v>
      </c>
      <c r="H10052" s="33">
        <v>22</v>
      </c>
      <c r="I10052" s="33">
        <v>7.7</v>
      </c>
      <c r="J10052" s="33">
        <v>13</v>
      </c>
      <c r="K10052" s="37">
        <v>2025</v>
      </c>
      <c r="L10052" s="35">
        <v>1.1121931304300463</v>
      </c>
      <c r="M10052" s="33"/>
      <c r="N10052" s="33">
        <v>97.686000000000007</v>
      </c>
      <c r="O10052" s="33">
        <v>38.392000000000003</v>
      </c>
      <c r="P10052" s="33"/>
      <c r="Q10052" s="33">
        <v>20.058999999999997</v>
      </c>
      <c r="R10052" s="33">
        <v>16.850000000000001</v>
      </c>
      <c r="S10052" s="33"/>
      <c r="T10052" s="33"/>
      <c r="U10052" s="33"/>
      <c r="V10052" s="33"/>
      <c r="W10052" s="33"/>
      <c r="Y10052" s="33"/>
      <c r="Z10052" s="33"/>
      <c r="AA10052" s="33"/>
      <c r="AB10052" s="33"/>
      <c r="AC10052" s="33"/>
      <c r="AD10052" s="33"/>
      <c r="AE10052" s="33"/>
      <c r="AF10052" s="33"/>
      <c r="AG10052" s="33"/>
      <c r="AH10052" s="33"/>
      <c r="AI10052" s="33"/>
      <c r="AJ10052" s="33" t="s">
        <v>413</v>
      </c>
      <c r="AK10052" s="36">
        <v>45.28</v>
      </c>
      <c r="AL10052" s="36">
        <v>127.52</v>
      </c>
      <c r="AM10052" s="33">
        <v>450</v>
      </c>
      <c r="AN10052" s="33"/>
      <c r="AP10052" s="33"/>
      <c r="AQ10052">
        <v>80426</v>
      </c>
      <c r="AR10052" s="33" t="s">
        <v>1966</v>
      </c>
    </row>
    <row r="10053" spans="1:44" x14ac:dyDescent="0.25">
      <c r="A10053" s="33">
        <v>11951</v>
      </c>
      <c r="B10053" s="33" t="s">
        <v>184</v>
      </c>
      <c r="C10053" s="33">
        <v>105</v>
      </c>
      <c r="D10053" s="33" t="s">
        <v>853</v>
      </c>
      <c r="E10053" s="33"/>
      <c r="F10053" s="33" t="s">
        <v>859</v>
      </c>
      <c r="G10053" s="34">
        <v>7</v>
      </c>
      <c r="H10053" s="33">
        <v>22</v>
      </c>
      <c r="I10053" s="33">
        <v>7.3</v>
      </c>
      <c r="J10053" s="33">
        <v>12.3</v>
      </c>
      <c r="K10053" s="37">
        <v>2140</v>
      </c>
      <c r="L10053" s="35">
        <v>1.0799273423552873</v>
      </c>
      <c r="M10053" s="33"/>
      <c r="N10053" s="33">
        <v>87.614999999999995</v>
      </c>
      <c r="O10053" s="33">
        <v>36.128999999999998</v>
      </c>
      <c r="P10053" s="33"/>
      <c r="Q10053" s="33">
        <v>20.158000000000001</v>
      </c>
      <c r="R10053" s="33">
        <v>15.656000000000001</v>
      </c>
      <c r="S10053" s="33"/>
      <c r="T10053" s="33"/>
      <c r="U10053" s="33"/>
      <c r="V10053" s="33"/>
      <c r="W10053" s="33"/>
      <c r="Y10053" s="33"/>
      <c r="Z10053" s="33"/>
      <c r="AA10053" s="33"/>
      <c r="AB10053" s="33"/>
      <c r="AC10053" s="33"/>
      <c r="AD10053" s="33"/>
      <c r="AE10053" s="33"/>
      <c r="AF10053" s="33"/>
      <c r="AG10053" s="33"/>
      <c r="AH10053" s="33"/>
      <c r="AI10053" s="33"/>
      <c r="AJ10053" s="33" t="s">
        <v>413</v>
      </c>
      <c r="AK10053" s="36">
        <v>45.28</v>
      </c>
      <c r="AL10053" s="36">
        <v>127.52</v>
      </c>
      <c r="AM10053" s="33">
        <v>450</v>
      </c>
      <c r="AN10053" s="33"/>
      <c r="AP10053" s="33"/>
      <c r="AQ10053">
        <v>80426</v>
      </c>
      <c r="AR10053" s="33" t="s">
        <v>1966</v>
      </c>
    </row>
    <row r="10054" spans="1:44" x14ac:dyDescent="0.25">
      <c r="A10054" s="33">
        <v>11952</v>
      </c>
      <c r="B10054" s="33" t="s">
        <v>184</v>
      </c>
      <c r="C10054" s="33">
        <v>105</v>
      </c>
      <c r="D10054" s="33" t="s">
        <v>853</v>
      </c>
      <c r="E10054" s="33"/>
      <c r="F10054" s="33" t="s">
        <v>859</v>
      </c>
      <c r="G10054" s="34">
        <v>7</v>
      </c>
      <c r="H10054" s="33">
        <v>17</v>
      </c>
      <c r="I10054" s="33">
        <v>5.8</v>
      </c>
      <c r="J10054" s="33">
        <v>7.1</v>
      </c>
      <c r="K10054" s="37">
        <v>1950</v>
      </c>
      <c r="L10054" s="35">
        <v>0.36670895771483258</v>
      </c>
      <c r="M10054" s="33"/>
      <c r="N10054" s="33">
        <v>21.135000000000002</v>
      </c>
      <c r="O10054" s="33">
        <v>13.44</v>
      </c>
      <c r="P10054" s="33"/>
      <c r="Q10054" s="33">
        <v>5.2560000000000002</v>
      </c>
      <c r="R10054" s="33">
        <v>3.9049999999999998</v>
      </c>
      <c r="S10054" s="33"/>
      <c r="T10054" s="33"/>
      <c r="U10054" s="33"/>
      <c r="V10054" s="33"/>
      <c r="W10054" s="33"/>
      <c r="Y10054" s="33"/>
      <c r="Z10054" s="33"/>
      <c r="AA10054" s="33"/>
      <c r="AB10054" s="33"/>
      <c r="AC10054" s="33"/>
      <c r="AD10054" s="33"/>
      <c r="AE10054" s="33"/>
      <c r="AF10054" s="33"/>
      <c r="AG10054" s="33"/>
      <c r="AH10054" s="33"/>
      <c r="AI10054" s="33"/>
      <c r="AJ10054" s="33" t="s">
        <v>413</v>
      </c>
      <c r="AK10054" s="36">
        <v>45.28</v>
      </c>
      <c r="AL10054" s="36">
        <v>127.52</v>
      </c>
      <c r="AM10054" s="33">
        <v>450</v>
      </c>
      <c r="AN10054" s="33"/>
      <c r="AP10054" s="33"/>
      <c r="AQ10054">
        <v>80426</v>
      </c>
      <c r="AR10054" s="33" t="s">
        <v>1966</v>
      </c>
    </row>
    <row r="10055" spans="1:44" x14ac:dyDescent="0.25">
      <c r="A10055" s="33">
        <v>11953</v>
      </c>
      <c r="B10055" s="33" t="s">
        <v>184</v>
      </c>
      <c r="C10055" s="33">
        <v>105</v>
      </c>
      <c r="D10055" s="33" t="s">
        <v>853</v>
      </c>
      <c r="E10055" s="33"/>
      <c r="F10055" s="33" t="s">
        <v>859</v>
      </c>
      <c r="G10055" s="34">
        <v>7</v>
      </c>
      <c r="H10055" s="33">
        <v>18</v>
      </c>
      <c r="I10055" s="33">
        <v>6.45</v>
      </c>
      <c r="J10055" s="33">
        <v>8.4</v>
      </c>
      <c r="K10055" s="37">
        <v>3670</v>
      </c>
      <c r="L10055" s="35">
        <v>0.91711952962797028</v>
      </c>
      <c r="M10055" s="33"/>
      <c r="N10055" s="33">
        <v>61.917999999999999</v>
      </c>
      <c r="O10055" s="33">
        <v>29.016999999999999</v>
      </c>
      <c r="P10055" s="33"/>
      <c r="Q10055" s="33">
        <v>14.743</v>
      </c>
      <c r="R10055" s="33">
        <v>11.065</v>
      </c>
      <c r="S10055" s="33"/>
      <c r="T10055" s="33"/>
      <c r="U10055" s="33"/>
      <c r="V10055" s="33"/>
      <c r="W10055" s="33"/>
      <c r="Y10055" s="33"/>
      <c r="Z10055" s="33"/>
      <c r="AA10055" s="33"/>
      <c r="AB10055" s="33"/>
      <c r="AC10055" s="33"/>
      <c r="AD10055" s="33"/>
      <c r="AE10055" s="33"/>
      <c r="AF10055" s="33"/>
      <c r="AG10055" s="33"/>
      <c r="AH10055" s="33"/>
      <c r="AI10055" s="33"/>
      <c r="AJ10055" s="33" t="s">
        <v>413</v>
      </c>
      <c r="AK10055" s="36">
        <v>45.28</v>
      </c>
      <c r="AL10055" s="36">
        <v>127.52</v>
      </c>
      <c r="AM10055" s="33">
        <v>450</v>
      </c>
      <c r="AN10055" s="33"/>
      <c r="AP10055" s="33"/>
      <c r="AQ10055">
        <v>80426</v>
      </c>
      <c r="AR10055" s="33" t="s">
        <v>1966</v>
      </c>
    </row>
    <row r="10056" spans="1:44" x14ac:dyDescent="0.25">
      <c r="A10056" s="33">
        <v>11954</v>
      </c>
      <c r="B10056" s="33" t="s">
        <v>184</v>
      </c>
      <c r="C10056" s="33">
        <v>105</v>
      </c>
      <c r="D10056" s="33" t="s">
        <v>853</v>
      </c>
      <c r="E10056" s="33"/>
      <c r="F10056" s="33" t="s">
        <v>859</v>
      </c>
      <c r="G10056" s="34">
        <v>7</v>
      </c>
      <c r="H10056" s="33">
        <v>18</v>
      </c>
      <c r="I10056" s="33">
        <v>6.6</v>
      </c>
      <c r="J10056" s="33">
        <v>8.1999999999999993</v>
      </c>
      <c r="K10056" s="37">
        <v>4030</v>
      </c>
      <c r="L10056" s="35">
        <v>0.9490247662956196</v>
      </c>
      <c r="M10056" s="33"/>
      <c r="N10056" s="33">
        <v>66.299000000000007</v>
      </c>
      <c r="O10056" s="33">
        <v>29.823</v>
      </c>
      <c r="P10056" s="33"/>
      <c r="Q10056" s="33">
        <v>16.171999999999997</v>
      </c>
      <c r="R10056" s="33">
        <v>11.682</v>
      </c>
      <c r="S10056" s="33"/>
      <c r="T10056" s="33"/>
      <c r="U10056" s="33"/>
      <c r="V10056" s="33"/>
      <c r="W10056" s="33"/>
      <c r="Y10056" s="33"/>
      <c r="Z10056" s="33"/>
      <c r="AA10056" s="33"/>
      <c r="AB10056" s="33"/>
      <c r="AC10056" s="33"/>
      <c r="AD10056" s="33"/>
      <c r="AE10056" s="33"/>
      <c r="AF10056" s="33"/>
      <c r="AG10056" s="33"/>
      <c r="AH10056" s="33"/>
      <c r="AI10056" s="33"/>
      <c r="AJ10056" s="33" t="s">
        <v>413</v>
      </c>
      <c r="AK10056" s="36">
        <v>45.28</v>
      </c>
      <c r="AL10056" s="36">
        <v>127.52</v>
      </c>
      <c r="AM10056" s="33">
        <v>450</v>
      </c>
      <c r="AN10056" s="33"/>
      <c r="AP10056" s="33"/>
      <c r="AQ10056">
        <v>80426</v>
      </c>
      <c r="AR10056" s="33" t="s">
        <v>1966</v>
      </c>
    </row>
    <row r="10057" spans="1:44" x14ac:dyDescent="0.25">
      <c r="A10057" s="33">
        <v>11955</v>
      </c>
      <c r="B10057" s="33" t="s">
        <v>184</v>
      </c>
      <c r="C10057" s="33">
        <v>105</v>
      </c>
      <c r="D10057" s="33" t="s">
        <v>853</v>
      </c>
      <c r="E10057" s="33"/>
      <c r="F10057" s="33" t="s">
        <v>859</v>
      </c>
      <c r="G10057" s="34">
        <v>6</v>
      </c>
      <c r="H10057" s="33">
        <v>17</v>
      </c>
      <c r="I10057" s="33">
        <v>6.75</v>
      </c>
      <c r="J10057" s="33">
        <v>8.1999999999999993</v>
      </c>
      <c r="K10057" s="37">
        <v>4590</v>
      </c>
      <c r="L10057" s="35">
        <v>1.0738898977097899</v>
      </c>
      <c r="M10057" s="33"/>
      <c r="N10057" s="33">
        <v>77.227999999999994</v>
      </c>
      <c r="O10057" s="33">
        <v>34.090000000000003</v>
      </c>
      <c r="P10057" s="33"/>
      <c r="Q10057" s="33">
        <v>18.614999999999998</v>
      </c>
      <c r="R10057" s="33">
        <v>13.367000000000001</v>
      </c>
      <c r="S10057" s="33"/>
      <c r="T10057" s="33"/>
      <c r="U10057" s="33"/>
      <c r="V10057" s="33"/>
      <c r="W10057" s="33"/>
      <c r="Y10057" s="33"/>
      <c r="Z10057" s="33"/>
      <c r="AA10057" s="33"/>
      <c r="AB10057" s="33"/>
      <c r="AC10057" s="33"/>
      <c r="AD10057" s="33"/>
      <c r="AE10057" s="33"/>
      <c r="AF10057" s="33"/>
      <c r="AG10057" s="33"/>
      <c r="AH10057" s="33"/>
      <c r="AI10057" s="33"/>
      <c r="AJ10057" s="33" t="s">
        <v>413</v>
      </c>
      <c r="AK10057" s="36">
        <v>45.28</v>
      </c>
      <c r="AL10057" s="36">
        <v>127.52</v>
      </c>
      <c r="AM10057" s="33">
        <v>450</v>
      </c>
      <c r="AN10057" s="33"/>
      <c r="AP10057" s="33"/>
      <c r="AQ10057">
        <v>80426</v>
      </c>
      <c r="AR10057" s="33" t="s">
        <v>1966</v>
      </c>
    </row>
    <row r="10058" spans="1:44" x14ac:dyDescent="0.25">
      <c r="A10058" s="33">
        <v>11956</v>
      </c>
      <c r="B10058" s="33" t="s">
        <v>184</v>
      </c>
      <c r="C10058" s="33">
        <v>105</v>
      </c>
      <c r="D10058" s="33" t="s">
        <v>853</v>
      </c>
      <c r="E10058" s="33"/>
      <c r="F10058" s="33" t="s">
        <v>859</v>
      </c>
      <c r="G10058" s="34">
        <v>5</v>
      </c>
      <c r="H10058" s="33">
        <v>17</v>
      </c>
      <c r="I10058" s="33">
        <v>7.5</v>
      </c>
      <c r="J10058" s="33">
        <v>11.1</v>
      </c>
      <c r="K10058" s="37">
        <v>1420</v>
      </c>
      <c r="L10058" s="35">
        <v>0.56229857633638958</v>
      </c>
      <c r="M10058" s="33"/>
      <c r="N10058" s="33">
        <v>48.643999999999998</v>
      </c>
      <c r="O10058" s="33">
        <v>19.125</v>
      </c>
      <c r="P10058" s="33"/>
      <c r="Q10058" s="33">
        <v>10.295</v>
      </c>
      <c r="R10058" s="33">
        <v>8.0510000000000002</v>
      </c>
      <c r="S10058" s="33"/>
      <c r="T10058" s="33"/>
      <c r="U10058" s="33"/>
      <c r="V10058" s="33"/>
      <c r="W10058" s="33"/>
      <c r="Y10058" s="33"/>
      <c r="Z10058" s="33"/>
      <c r="AA10058" s="33"/>
      <c r="AB10058" s="33"/>
      <c r="AC10058" s="33"/>
      <c r="AD10058" s="33"/>
      <c r="AE10058" s="33"/>
      <c r="AF10058" s="33"/>
      <c r="AG10058" s="33"/>
      <c r="AH10058" s="33"/>
      <c r="AI10058" s="33"/>
      <c r="AJ10058" s="33" t="s">
        <v>413</v>
      </c>
      <c r="AK10058" s="36">
        <v>45.28</v>
      </c>
      <c r="AL10058" s="36">
        <v>127.52</v>
      </c>
      <c r="AM10058" s="33">
        <v>450</v>
      </c>
      <c r="AN10058" s="33"/>
      <c r="AP10058" s="33"/>
      <c r="AQ10058">
        <v>80426</v>
      </c>
      <c r="AR10058" s="33" t="s">
        <v>1966</v>
      </c>
    </row>
    <row r="10059" spans="1:44" x14ac:dyDescent="0.25">
      <c r="A10059" s="33">
        <v>11957</v>
      </c>
      <c r="B10059" s="33" t="s">
        <v>5323</v>
      </c>
      <c r="C10059" s="33">
        <v>110</v>
      </c>
      <c r="D10059" s="33" t="s">
        <v>147</v>
      </c>
      <c r="E10059" s="33"/>
      <c r="F10059" s="33" t="s">
        <v>860</v>
      </c>
      <c r="G10059" s="34">
        <v>8</v>
      </c>
      <c r="H10059" s="33">
        <v>33</v>
      </c>
      <c r="I10059" s="33">
        <v>7.4</v>
      </c>
      <c r="J10059" s="33">
        <v>8.4</v>
      </c>
      <c r="K10059" s="37">
        <v>1136</v>
      </c>
      <c r="L10059" s="35">
        <v>0.38970422535211269</v>
      </c>
      <c r="M10059" s="33"/>
      <c r="N10059" s="33">
        <v>27.669</v>
      </c>
      <c r="O10059" s="33">
        <v>17</v>
      </c>
      <c r="P10059" s="33">
        <v>3.9039999999999999</v>
      </c>
      <c r="Q10059" s="33">
        <v>4.9149999999999991</v>
      </c>
      <c r="R10059" s="33">
        <v>2.528</v>
      </c>
      <c r="S10059" s="33"/>
      <c r="T10059" s="33"/>
      <c r="U10059" s="33"/>
      <c r="V10059" s="33"/>
      <c r="W10059" s="33"/>
      <c r="Y10059" s="33"/>
      <c r="Z10059" s="33"/>
      <c r="AA10059" s="33"/>
      <c r="AB10059" s="33"/>
      <c r="AC10059" s="33"/>
      <c r="AD10059" s="33"/>
      <c r="AE10059" s="33"/>
      <c r="AF10059" s="33">
        <v>0</v>
      </c>
      <c r="AG10059" s="33"/>
      <c r="AH10059" s="33"/>
      <c r="AI10059" s="33">
        <v>7.2469999999999999</v>
      </c>
      <c r="AJ10059" s="33" t="s">
        <v>413</v>
      </c>
      <c r="AK10059" s="36">
        <v>35.08</v>
      </c>
      <c r="AL10059" s="36">
        <v>108.55</v>
      </c>
      <c r="AM10059" s="33">
        <v>1700</v>
      </c>
      <c r="AN10059" s="33"/>
      <c r="AP10059" s="33"/>
      <c r="AQ10059">
        <v>80411</v>
      </c>
      <c r="AR10059" s="33" t="s">
        <v>1967</v>
      </c>
    </row>
    <row r="10060" spans="1:44" x14ac:dyDescent="0.25">
      <c r="A10060" s="33">
        <v>11958</v>
      </c>
      <c r="B10060" s="33" t="s">
        <v>991</v>
      </c>
      <c r="C10060" s="33">
        <v>180</v>
      </c>
      <c r="D10060" s="33" t="s">
        <v>851</v>
      </c>
      <c r="E10060" s="33"/>
      <c r="F10060" s="33" t="s">
        <v>859</v>
      </c>
      <c r="G10060" s="34">
        <v>4</v>
      </c>
      <c r="H10060" s="33">
        <v>18</v>
      </c>
      <c r="I10060" s="33">
        <v>10</v>
      </c>
      <c r="J10060" s="33">
        <v>12.3</v>
      </c>
      <c r="K10060" s="37">
        <v>2233</v>
      </c>
      <c r="L10060" s="35">
        <v>1.2573370491747846</v>
      </c>
      <c r="M10060" s="33"/>
      <c r="N10060" s="33">
        <v>178.48</v>
      </c>
      <c r="O10060" s="33">
        <v>36.722000000000001</v>
      </c>
      <c r="P10060" s="33">
        <v>10.372</v>
      </c>
      <c r="Q10060" s="33">
        <v>11.757999999999999</v>
      </c>
      <c r="R10060" s="33">
        <v>8.0410000000000004</v>
      </c>
      <c r="S10060" s="33"/>
      <c r="T10060" s="33"/>
      <c r="U10060" s="33"/>
      <c r="V10060" s="33"/>
      <c r="W10060" s="33"/>
      <c r="Y10060" s="33"/>
      <c r="Z10060" s="33"/>
      <c r="AA10060" s="33"/>
      <c r="AB10060" s="33"/>
      <c r="AC10060" s="33"/>
      <c r="AD10060" s="33"/>
      <c r="AE10060" s="33"/>
      <c r="AF10060" s="33">
        <v>0</v>
      </c>
      <c r="AG10060" s="33"/>
      <c r="AH10060" s="33"/>
      <c r="AI10060" s="33">
        <v>4.234</v>
      </c>
      <c r="AJ10060" s="33" t="s">
        <v>413</v>
      </c>
      <c r="AK10060" s="36">
        <v>34.82</v>
      </c>
      <c r="AL10060" s="36">
        <v>108.13</v>
      </c>
      <c r="AM10060" s="33">
        <v>1400</v>
      </c>
      <c r="AN10060" s="33"/>
      <c r="AO10060" s="33">
        <v>1</v>
      </c>
      <c r="AP10060" s="33"/>
      <c r="AQ10060">
        <v>80424</v>
      </c>
      <c r="AR10060" s="33" t="s">
        <v>1968</v>
      </c>
    </row>
    <row r="10061" spans="1:44" x14ac:dyDescent="0.25">
      <c r="A10061" s="33">
        <v>11961</v>
      </c>
      <c r="B10061" s="33" t="s">
        <v>1054</v>
      </c>
      <c r="C10061" s="33">
        <v>101</v>
      </c>
      <c r="D10061" s="33" t="s">
        <v>851</v>
      </c>
      <c r="E10061" s="33"/>
      <c r="F10061" s="33" t="s">
        <v>859</v>
      </c>
      <c r="G10061" s="34">
        <v>4</v>
      </c>
      <c r="H10061" s="33">
        <v>12</v>
      </c>
      <c r="I10061" s="33">
        <v>6.05</v>
      </c>
      <c r="J10061" s="33">
        <v>6.8</v>
      </c>
      <c r="K10061" s="37">
        <v>7500</v>
      </c>
      <c r="L10061" s="35">
        <v>1.4953700171751592</v>
      </c>
      <c r="M10061" s="33"/>
      <c r="N10061" s="33">
        <v>98.1</v>
      </c>
      <c r="O10061" s="33">
        <v>36.756</v>
      </c>
      <c r="P10061" s="33"/>
      <c r="Q10061" s="33">
        <v>11.276999999999999</v>
      </c>
      <c r="R10061" s="33">
        <v>13.76</v>
      </c>
      <c r="S10061" s="33"/>
      <c r="T10061" s="33"/>
      <c r="U10061" s="33"/>
      <c r="V10061" s="33"/>
      <c r="W10061" s="33"/>
      <c r="Y10061" s="33"/>
      <c r="Z10061" s="33"/>
      <c r="AA10061" s="33"/>
      <c r="AB10061" s="33"/>
      <c r="AC10061" s="33"/>
      <c r="AD10061" s="33"/>
      <c r="AE10061" s="33"/>
      <c r="AF10061" s="33"/>
      <c r="AG10061" s="33">
        <v>6.1310000000000002</v>
      </c>
      <c r="AH10061" s="33"/>
      <c r="AI10061" s="33"/>
      <c r="AJ10061" s="33" t="s">
        <v>413</v>
      </c>
      <c r="AK10061" s="36">
        <v>27.48</v>
      </c>
      <c r="AL10061" s="36">
        <v>119.47</v>
      </c>
      <c r="AM10061" s="33">
        <v>437</v>
      </c>
      <c r="AN10061" s="33"/>
      <c r="AP10061" s="33"/>
      <c r="AQ10061">
        <v>40118</v>
      </c>
      <c r="AR10061" s="33" t="s">
        <v>1969</v>
      </c>
    </row>
    <row r="10062" spans="1:44" x14ac:dyDescent="0.25">
      <c r="A10062" s="33">
        <v>11962</v>
      </c>
      <c r="B10062" s="33" t="s">
        <v>1054</v>
      </c>
      <c r="C10062" s="33">
        <v>101</v>
      </c>
      <c r="D10062" s="33" t="s">
        <v>851</v>
      </c>
      <c r="E10062" s="33"/>
      <c r="F10062" s="33" t="s">
        <v>859</v>
      </c>
      <c r="G10062" s="34">
        <v>4</v>
      </c>
      <c r="H10062" s="33">
        <v>12</v>
      </c>
      <c r="I10062" s="33">
        <v>6.6</v>
      </c>
      <c r="J10062" s="33">
        <v>7.8</v>
      </c>
      <c r="K10062" s="37">
        <v>4500</v>
      </c>
      <c r="L10062" s="35">
        <v>1.1087563188049265</v>
      </c>
      <c r="M10062" s="33"/>
      <c r="N10062" s="33">
        <v>83.2</v>
      </c>
      <c r="O10062" s="33">
        <v>30.815000000000001</v>
      </c>
      <c r="P10062" s="33"/>
      <c r="Q10062" s="33">
        <v>9.2940000000000005</v>
      </c>
      <c r="R10062" s="33">
        <v>11.170999999999999</v>
      </c>
      <c r="S10062" s="33"/>
      <c r="T10062" s="33"/>
      <c r="U10062" s="33"/>
      <c r="V10062" s="33"/>
      <c r="W10062" s="33"/>
      <c r="Y10062" s="33"/>
      <c r="Z10062" s="33"/>
      <c r="AA10062" s="33"/>
      <c r="AB10062" s="33"/>
      <c r="AC10062" s="33"/>
      <c r="AD10062" s="33"/>
      <c r="AE10062" s="33"/>
      <c r="AF10062" s="33"/>
      <c r="AG10062" s="33">
        <v>3.8260000000000001</v>
      </c>
      <c r="AH10062" s="33"/>
      <c r="AI10062" s="33"/>
      <c r="AJ10062" s="33" t="s">
        <v>413</v>
      </c>
      <c r="AK10062" s="36">
        <v>27.48</v>
      </c>
      <c r="AL10062" s="36">
        <v>119.47</v>
      </c>
      <c r="AM10062" s="33">
        <v>437</v>
      </c>
      <c r="AN10062" s="33"/>
      <c r="AP10062" s="33"/>
      <c r="AQ10062">
        <v>40118</v>
      </c>
      <c r="AR10062" s="33" t="s">
        <v>1969</v>
      </c>
    </row>
    <row r="10063" spans="1:44" x14ac:dyDescent="0.25">
      <c r="A10063" s="33">
        <v>11963</v>
      </c>
      <c r="B10063" s="33" t="s">
        <v>1054</v>
      </c>
      <c r="C10063" s="33">
        <v>101</v>
      </c>
      <c r="D10063" s="33" t="s">
        <v>851</v>
      </c>
      <c r="E10063" s="33"/>
      <c r="F10063" s="33" t="s">
        <v>859</v>
      </c>
      <c r="G10063" s="34">
        <v>3</v>
      </c>
      <c r="H10063" s="33">
        <v>12</v>
      </c>
      <c r="I10063" s="33">
        <v>6.75</v>
      </c>
      <c r="J10063" s="33">
        <v>8.1999999999999993</v>
      </c>
      <c r="K10063" s="37">
        <v>3600</v>
      </c>
      <c r="L10063" s="2">
        <f>N10063/((1668.67)*(1-EXP(-(0.022864)*I10063))^(1.61028))</f>
        <v>0.9831656495572183</v>
      </c>
      <c r="M10063" s="33"/>
      <c r="N10063" s="33">
        <v>71.599999999999994</v>
      </c>
      <c r="O10063" s="33">
        <v>26.422999999999998</v>
      </c>
      <c r="P10063" s="33"/>
      <c r="Q10063" s="33">
        <v>7.9149999999999991</v>
      </c>
      <c r="R10063" s="33">
        <v>9.4589999999999996</v>
      </c>
      <c r="S10063" s="33"/>
      <c r="T10063" s="33"/>
      <c r="U10063" s="33"/>
      <c r="V10063" s="33"/>
      <c r="W10063" s="33"/>
      <c r="Y10063" s="33"/>
      <c r="Z10063" s="33"/>
      <c r="AA10063" s="33"/>
      <c r="AB10063" s="33"/>
      <c r="AC10063" s="33"/>
      <c r="AD10063" s="33"/>
      <c r="AE10063" s="33"/>
      <c r="AF10063" s="33"/>
      <c r="AG10063" s="33">
        <v>1.766</v>
      </c>
      <c r="AH10063" s="33"/>
      <c r="AI10063" s="33"/>
      <c r="AJ10063" s="33" t="s">
        <v>413</v>
      </c>
      <c r="AK10063" s="36">
        <v>27.48</v>
      </c>
      <c r="AL10063" s="36">
        <v>119.47</v>
      </c>
      <c r="AM10063" s="33">
        <v>437</v>
      </c>
      <c r="AN10063" s="33"/>
      <c r="AP10063" s="33"/>
      <c r="AQ10063">
        <v>40118</v>
      </c>
      <c r="AR10063" s="33" t="s">
        <v>1969</v>
      </c>
    </row>
    <row r="10064" spans="1:44" x14ac:dyDescent="0.25">
      <c r="A10064" s="33">
        <v>11964</v>
      </c>
      <c r="B10064" s="33" t="s">
        <v>1054</v>
      </c>
      <c r="C10064" s="33">
        <v>101</v>
      </c>
      <c r="D10064" s="33" t="s">
        <v>851</v>
      </c>
      <c r="E10064" s="33"/>
      <c r="F10064" s="33" t="s">
        <v>859</v>
      </c>
      <c r="G10064" s="34">
        <v>3</v>
      </c>
      <c r="H10064" s="33">
        <v>12</v>
      </c>
      <c r="I10064" s="33">
        <v>6.75</v>
      </c>
      <c r="J10064" s="33">
        <v>8.1</v>
      </c>
      <c r="K10064" s="37">
        <v>3000</v>
      </c>
      <c r="L10064" s="2">
        <f>N10064/((1668.67)*(1-EXP(-(0.022864)*I10064))^(1.61028))</f>
        <v>0.8156430109455135</v>
      </c>
      <c r="M10064" s="33"/>
      <c r="N10064" s="33">
        <v>59.4</v>
      </c>
      <c r="O10064" s="33">
        <v>21.92</v>
      </c>
      <c r="P10064" s="33"/>
      <c r="Q10064" s="33">
        <v>6.5690000000000008</v>
      </c>
      <c r="R10064" s="33">
        <v>7.8529999999999998</v>
      </c>
      <c r="S10064" s="33"/>
      <c r="T10064" s="33"/>
      <c r="U10064" s="33"/>
      <c r="V10064" s="33"/>
      <c r="W10064" s="33"/>
      <c r="Y10064" s="33"/>
      <c r="Z10064" s="33"/>
      <c r="AA10064" s="33"/>
      <c r="AB10064" s="33"/>
      <c r="AC10064" s="33"/>
      <c r="AD10064" s="33"/>
      <c r="AE10064" s="33"/>
      <c r="AF10064" s="33"/>
      <c r="AG10064" s="33"/>
      <c r="AH10064" s="33"/>
      <c r="AI10064" s="33"/>
      <c r="AJ10064" s="33" t="s">
        <v>413</v>
      </c>
      <c r="AK10064" s="36">
        <v>27.48</v>
      </c>
      <c r="AL10064" s="36">
        <v>119.47</v>
      </c>
      <c r="AM10064" s="33">
        <v>437</v>
      </c>
      <c r="AN10064" s="33"/>
      <c r="AP10064" s="33"/>
      <c r="AQ10064">
        <v>40118</v>
      </c>
      <c r="AR10064" s="33" t="s">
        <v>1969</v>
      </c>
    </row>
    <row r="10065" spans="1:44" x14ac:dyDescent="0.25">
      <c r="A10065" s="33">
        <v>11965</v>
      </c>
      <c r="B10065" s="33" t="s">
        <v>1054</v>
      </c>
      <c r="C10065" s="33">
        <v>101</v>
      </c>
      <c r="D10065" s="33" t="s">
        <v>851</v>
      </c>
      <c r="E10065" s="33"/>
      <c r="F10065" s="33" t="s">
        <v>859</v>
      </c>
      <c r="G10065" s="34">
        <v>3</v>
      </c>
      <c r="H10065" s="33">
        <v>12</v>
      </c>
      <c r="I10065" s="33">
        <v>8.3000000000000007</v>
      </c>
      <c r="J10065" s="33">
        <v>10.8</v>
      </c>
      <c r="K10065" s="37">
        <v>3600</v>
      </c>
      <c r="L10065" s="2">
        <f>N10065/((1668.67)*(1-EXP(-(0.022864)*I10065))^(1.61028))</f>
        <v>1.3850896858375312</v>
      </c>
      <c r="M10065" s="33"/>
      <c r="N10065" s="33">
        <v>136.864</v>
      </c>
      <c r="O10065" s="33">
        <v>41.512</v>
      </c>
      <c r="P10065" s="33"/>
      <c r="Q10065" s="33">
        <v>8.668000000000001</v>
      </c>
      <c r="R10065" s="33">
        <v>11.769</v>
      </c>
      <c r="S10065" s="33"/>
      <c r="T10065" s="33"/>
      <c r="U10065" s="33"/>
      <c r="V10065" s="33"/>
      <c r="W10065" s="33"/>
      <c r="Y10065" s="33"/>
      <c r="Z10065" s="33"/>
      <c r="AA10065" s="33"/>
      <c r="AB10065" s="33"/>
      <c r="AC10065" s="33"/>
      <c r="AD10065" s="33"/>
      <c r="AE10065" s="33"/>
      <c r="AF10065" s="33"/>
      <c r="AG10065" s="33">
        <v>7.6589999999999998</v>
      </c>
      <c r="AH10065" s="33"/>
      <c r="AI10065" s="33"/>
      <c r="AJ10065" s="33" t="s">
        <v>413</v>
      </c>
      <c r="AK10065" s="36">
        <v>27.48</v>
      </c>
      <c r="AL10065" s="36">
        <v>119.47</v>
      </c>
      <c r="AM10065" s="33">
        <v>437</v>
      </c>
      <c r="AN10065" s="33">
        <v>1998</v>
      </c>
      <c r="AP10065" s="33"/>
      <c r="AQ10065">
        <v>40118</v>
      </c>
      <c r="AR10065" s="33" t="s">
        <v>1969</v>
      </c>
    </row>
    <row r="10066" spans="1:44" x14ac:dyDescent="0.25">
      <c r="A10066" s="33">
        <v>11966</v>
      </c>
      <c r="B10066" s="33" t="s">
        <v>1054</v>
      </c>
      <c r="C10066" s="33">
        <v>101</v>
      </c>
      <c r="D10066" s="33" t="s">
        <v>851</v>
      </c>
      <c r="E10066" s="33"/>
      <c r="F10066" s="33" t="s">
        <v>859</v>
      </c>
      <c r="G10066" s="34">
        <v>3</v>
      </c>
      <c r="H10066" s="33">
        <v>12</v>
      </c>
      <c r="I10066" s="33">
        <v>8.33</v>
      </c>
      <c r="J10066" s="33">
        <v>13.3</v>
      </c>
      <c r="K10066" s="37">
        <v>2565</v>
      </c>
      <c r="L10066" s="2">
        <f>N10066/((1668.67)*(1-EXP(-(0.022864)*I10066))^(1.61028))</f>
        <v>1.4941462422521445</v>
      </c>
      <c r="M10066" s="33"/>
      <c r="N10066" s="33">
        <v>148.42099999999999</v>
      </c>
      <c r="O10066" s="33">
        <v>40.661000000000001</v>
      </c>
      <c r="P10066" s="33"/>
      <c r="Q10066" s="33">
        <v>8.6960000000000015</v>
      </c>
      <c r="R10066" s="33">
        <v>11.795999999999999</v>
      </c>
      <c r="S10066" s="33"/>
      <c r="T10066" s="33"/>
      <c r="U10066" s="33"/>
      <c r="V10066" s="33"/>
      <c r="W10066" s="33"/>
      <c r="Y10066" s="33"/>
      <c r="Z10066" s="33"/>
      <c r="AA10066" s="33"/>
      <c r="AB10066" s="33"/>
      <c r="AC10066" s="33"/>
      <c r="AD10066" s="33"/>
      <c r="AE10066" s="33"/>
      <c r="AF10066" s="33"/>
      <c r="AG10066" s="33">
        <v>7.5</v>
      </c>
      <c r="AH10066" s="33"/>
      <c r="AI10066" s="33"/>
      <c r="AJ10066" s="33" t="s">
        <v>413</v>
      </c>
      <c r="AK10066" s="36">
        <v>27.48</v>
      </c>
      <c r="AL10066" s="36">
        <v>119.47</v>
      </c>
      <c r="AM10066" s="33">
        <v>437</v>
      </c>
      <c r="AN10066" s="33"/>
      <c r="AP10066" s="33"/>
      <c r="AQ10066">
        <v>40118</v>
      </c>
      <c r="AR10066" s="33" t="s">
        <v>1969</v>
      </c>
    </row>
    <row r="10067" spans="1:44" x14ac:dyDescent="0.25">
      <c r="A10067" s="33">
        <v>11967</v>
      </c>
      <c r="B10067" s="33" t="s">
        <v>1113</v>
      </c>
      <c r="C10067" s="33">
        <v>180</v>
      </c>
      <c r="D10067" s="33"/>
      <c r="E10067" s="33"/>
      <c r="F10067" s="33" t="s">
        <v>859</v>
      </c>
      <c r="G10067" s="34"/>
      <c r="H10067" s="33">
        <v>14</v>
      </c>
      <c r="I10067" s="33">
        <v>22.4</v>
      </c>
      <c r="J10067" s="33">
        <v>19.8</v>
      </c>
      <c r="K10067" s="37">
        <v>525</v>
      </c>
      <c r="L10067" s="35"/>
      <c r="M10067" s="33"/>
      <c r="N10067" s="33">
        <v>174.04900000000001</v>
      </c>
      <c r="O10067" s="33">
        <v>71.319999999999993</v>
      </c>
      <c r="P10067" s="33">
        <v>11.83</v>
      </c>
      <c r="Q10067" s="33">
        <v>7.3</v>
      </c>
      <c r="R10067" s="33">
        <v>2.2999999999999998</v>
      </c>
      <c r="S10067" s="33"/>
      <c r="T10067" s="33"/>
      <c r="U10067" s="33"/>
      <c r="V10067" s="33"/>
      <c r="W10067" s="33"/>
      <c r="Y10067" s="33">
        <v>0.22500000000000001</v>
      </c>
      <c r="Z10067" s="33">
        <v>0.21299999999999999</v>
      </c>
      <c r="AA10067" s="33">
        <v>0.22500000000000001</v>
      </c>
      <c r="AB10067" s="33">
        <v>0.434</v>
      </c>
      <c r="AC10067" s="33">
        <v>0.746</v>
      </c>
      <c r="AD10067" s="33"/>
      <c r="AE10067" s="33"/>
      <c r="AF10067" s="33"/>
      <c r="AG10067" s="33"/>
      <c r="AH10067" s="33"/>
      <c r="AI10067" s="33"/>
      <c r="AJ10067" s="33" t="s">
        <v>413</v>
      </c>
      <c r="AK10067" s="36">
        <v>26.8</v>
      </c>
      <c r="AL10067" s="36">
        <v>117.8</v>
      </c>
      <c r="AM10067" s="33">
        <v>550</v>
      </c>
      <c r="AN10067" s="33"/>
      <c r="AO10067" s="33">
        <v>1</v>
      </c>
      <c r="AP10067" s="33"/>
      <c r="AQ10067">
        <v>40118</v>
      </c>
      <c r="AR10067" s="33" t="s">
        <v>1970</v>
      </c>
    </row>
    <row r="10068" spans="1:44" x14ac:dyDescent="0.25">
      <c r="A10068" s="33">
        <v>11968</v>
      </c>
      <c r="B10068" s="33" t="s">
        <v>1014</v>
      </c>
      <c r="C10068" s="1">
        <v>180</v>
      </c>
      <c r="D10068" s="33" t="s">
        <v>1195</v>
      </c>
      <c r="E10068" s="33"/>
      <c r="F10068" s="33" t="s">
        <v>859</v>
      </c>
      <c r="G10068" s="34">
        <v>4</v>
      </c>
      <c r="H10068" s="33">
        <v>15</v>
      </c>
      <c r="I10068" s="33">
        <v>8.8000000000000007</v>
      </c>
      <c r="J10068" s="33">
        <v>6.9</v>
      </c>
      <c r="K10068" s="37">
        <v>2783</v>
      </c>
      <c r="L10068" s="35"/>
      <c r="M10068" s="33"/>
      <c r="N10068" s="33">
        <v>44.018000000000001</v>
      </c>
      <c r="O10068" s="33">
        <v>28.456</v>
      </c>
      <c r="P10068" s="33">
        <v>6.1909999999999998</v>
      </c>
      <c r="Q10068" s="33">
        <v>8.2680000000000007</v>
      </c>
      <c r="R10068" s="33">
        <v>2.552</v>
      </c>
      <c r="S10068" s="33"/>
      <c r="T10068" s="33"/>
      <c r="U10068" s="33"/>
      <c r="V10068" s="33"/>
      <c r="W10068" s="33"/>
      <c r="Y10068" s="33"/>
      <c r="Z10068" s="33">
        <v>6.3E-2</v>
      </c>
      <c r="AA10068" s="33"/>
      <c r="AB10068" s="33">
        <v>0.183</v>
      </c>
      <c r="AC10068" s="33"/>
      <c r="AD10068" s="33"/>
      <c r="AE10068" s="33"/>
      <c r="AF10068" s="33">
        <v>0</v>
      </c>
      <c r="AG10068" s="33"/>
      <c r="AH10068" s="33"/>
      <c r="AI10068" s="33">
        <v>7.1150000000000002</v>
      </c>
      <c r="AJ10068" s="33" t="s">
        <v>413</v>
      </c>
      <c r="AK10068" s="36">
        <v>35.049999999999997</v>
      </c>
      <c r="AL10068" s="36">
        <v>107.82</v>
      </c>
      <c r="AM10068" s="33">
        <v>1080</v>
      </c>
      <c r="AN10068" s="37"/>
      <c r="AP10068" s="33"/>
      <c r="AQ10068">
        <v>80424</v>
      </c>
      <c r="AR10068" s="33" t="s">
        <v>3528</v>
      </c>
    </row>
    <row r="10069" spans="1:44" x14ac:dyDescent="0.25">
      <c r="A10069" s="33">
        <v>11969</v>
      </c>
      <c r="B10069" s="33" t="s">
        <v>980</v>
      </c>
      <c r="C10069" s="33">
        <v>180</v>
      </c>
      <c r="D10069" s="33"/>
      <c r="E10069" s="33"/>
      <c r="F10069" s="33" t="s">
        <v>864</v>
      </c>
      <c r="G10069" s="34"/>
      <c r="H10069" s="33" t="s">
        <v>878</v>
      </c>
      <c r="I10069" s="33"/>
      <c r="J10069" s="33"/>
      <c r="K10069" s="37"/>
      <c r="L10069" s="35"/>
      <c r="M10069" s="33"/>
      <c r="N10069" s="33"/>
      <c r="O10069" s="33">
        <v>101.39400000000001</v>
      </c>
      <c r="P10069" s="33">
        <v>9.923</v>
      </c>
      <c r="Q10069" s="33">
        <v>48.670999999999999</v>
      </c>
      <c r="R10069" s="33">
        <v>15.359</v>
      </c>
      <c r="S10069" s="33"/>
      <c r="T10069" s="33"/>
      <c r="U10069" s="33"/>
      <c r="V10069" s="33"/>
      <c r="W10069" s="33"/>
      <c r="Y10069" s="33">
        <v>1.7170000000000001</v>
      </c>
      <c r="Z10069" s="33">
        <v>1.23</v>
      </c>
      <c r="AA10069" s="33">
        <v>1.716</v>
      </c>
      <c r="AB10069" s="33">
        <v>3.2000000000000001E-2</v>
      </c>
      <c r="AC10069" s="33">
        <v>9.1999999999999998E-2</v>
      </c>
      <c r="AD10069" s="33"/>
      <c r="AE10069" s="33"/>
      <c r="AF10069" s="33"/>
      <c r="AG10069" s="33"/>
      <c r="AH10069" s="33"/>
      <c r="AI10069" s="33"/>
      <c r="AJ10069" s="33" t="s">
        <v>413</v>
      </c>
      <c r="AK10069" s="36">
        <v>23.17</v>
      </c>
      <c r="AL10069" s="36">
        <v>112.52</v>
      </c>
      <c r="AM10069" s="33">
        <v>200</v>
      </c>
      <c r="AN10069" s="37"/>
      <c r="AP10069" s="33"/>
      <c r="AQ10069">
        <v>40118</v>
      </c>
      <c r="AR10069" s="33" t="s">
        <v>3529</v>
      </c>
    </row>
    <row r="10070" spans="1:44" x14ac:dyDescent="0.25">
      <c r="A10070" s="33">
        <v>11970</v>
      </c>
      <c r="B10070" s="33" t="s">
        <v>167</v>
      </c>
      <c r="C10070" s="33">
        <v>180</v>
      </c>
      <c r="D10070" s="1" t="s">
        <v>148</v>
      </c>
      <c r="E10070" s="33"/>
      <c r="F10070" s="33" t="s">
        <v>859</v>
      </c>
      <c r="G10070" s="34"/>
      <c r="H10070" s="33">
        <v>7</v>
      </c>
      <c r="I10070" s="33">
        <v>8.3000000000000007</v>
      </c>
      <c r="J10070" s="33">
        <v>10.8</v>
      </c>
      <c r="K10070" s="37">
        <v>3600</v>
      </c>
      <c r="L10070" s="35"/>
      <c r="M10070" s="33"/>
      <c r="N10070" s="33">
        <v>139.96600000000001</v>
      </c>
      <c r="O10070" s="33">
        <v>41.512</v>
      </c>
      <c r="P10070" s="33"/>
      <c r="Q10070" s="33">
        <v>8.668000000000001</v>
      </c>
      <c r="R10070" s="33">
        <v>11.769</v>
      </c>
      <c r="S10070" s="33"/>
      <c r="T10070" s="33"/>
      <c r="U10070" s="33"/>
      <c r="V10070" s="33"/>
      <c r="W10070" s="33"/>
      <c r="Y10070" s="33"/>
      <c r="Z10070" s="33"/>
      <c r="AA10070" s="33"/>
      <c r="AB10070" s="33"/>
      <c r="AC10070" s="33"/>
      <c r="AD10070" s="33"/>
      <c r="AE10070" s="33"/>
      <c r="AF10070" s="33">
        <v>0</v>
      </c>
      <c r="AG10070" s="33"/>
      <c r="AH10070" s="33"/>
      <c r="AI10070" s="33">
        <v>7.6589999999999998</v>
      </c>
      <c r="AJ10070" s="33" t="s">
        <v>413</v>
      </c>
      <c r="AK10070" s="36">
        <v>28.9</v>
      </c>
      <c r="AL10070" s="36">
        <v>111.24</v>
      </c>
      <c r="AM10070" s="33">
        <v>132</v>
      </c>
      <c r="AN10070" s="37"/>
      <c r="AP10070" s="33"/>
      <c r="AQ10070">
        <v>80101</v>
      </c>
      <c r="AR10070" s="33" t="s">
        <v>3530</v>
      </c>
    </row>
    <row r="10071" spans="1:44" x14ac:dyDescent="0.25">
      <c r="A10071" s="33">
        <v>11971</v>
      </c>
      <c r="B10071" s="1" t="s">
        <v>164</v>
      </c>
      <c r="C10071" s="33">
        <v>104</v>
      </c>
      <c r="D10071" s="33" t="s">
        <v>145</v>
      </c>
      <c r="E10071" s="33"/>
      <c r="F10071" s="33" t="s">
        <v>864</v>
      </c>
      <c r="G10071" s="34"/>
      <c r="H10071" s="33" t="s">
        <v>878</v>
      </c>
      <c r="I10071" s="33">
        <v>18.86</v>
      </c>
      <c r="J10071" s="33">
        <v>24.58</v>
      </c>
      <c r="K10071" s="37"/>
      <c r="L10071" s="35"/>
      <c r="M10071" s="33"/>
      <c r="N10071" s="33"/>
      <c r="O10071" s="33">
        <v>138.71899999999999</v>
      </c>
      <c r="P10071" s="33"/>
      <c r="Q10071" s="33">
        <v>20.125</v>
      </c>
      <c r="R10071" s="33">
        <v>3.2970000000000002</v>
      </c>
      <c r="S10071" s="33"/>
      <c r="T10071" s="33"/>
      <c r="U10071" s="33"/>
      <c r="V10071" s="33"/>
      <c r="W10071" s="33"/>
      <c r="Y10071" s="33">
        <v>2.222</v>
      </c>
      <c r="Z10071" s="33">
        <v>1.4139999999999999</v>
      </c>
      <c r="AA10071" s="33">
        <v>2.222</v>
      </c>
      <c r="AB10071" s="33">
        <v>0.72299999999999998</v>
      </c>
      <c r="AC10071" s="33">
        <v>1.5109999999999999</v>
      </c>
      <c r="AD10071" s="33"/>
      <c r="AE10071" s="33"/>
      <c r="AF10071" s="33"/>
      <c r="AG10071" s="33"/>
      <c r="AH10071" s="33"/>
      <c r="AI10071" s="33"/>
      <c r="AJ10071" s="33" t="s">
        <v>413</v>
      </c>
      <c r="AK10071" s="36">
        <v>37.83</v>
      </c>
      <c r="AL10071" s="36">
        <v>110.8</v>
      </c>
      <c r="AM10071" s="33">
        <v>2060</v>
      </c>
      <c r="AN10071" s="37"/>
      <c r="AP10071" s="33"/>
      <c r="AQ10071">
        <v>80411</v>
      </c>
      <c r="AR10071" s="33" t="s">
        <v>3531</v>
      </c>
    </row>
    <row r="10072" spans="1:44" x14ac:dyDescent="0.25">
      <c r="A10072" s="33">
        <v>11972</v>
      </c>
      <c r="B10072" s="33" t="s">
        <v>991</v>
      </c>
      <c r="C10072" s="33">
        <v>101</v>
      </c>
      <c r="D10072" s="33" t="s">
        <v>851</v>
      </c>
      <c r="E10072" s="33"/>
      <c r="F10072" s="33" t="s">
        <v>860</v>
      </c>
      <c r="G10072" s="34"/>
      <c r="H10072" s="33">
        <v>26</v>
      </c>
      <c r="I10072" s="33"/>
      <c r="J10072" s="33"/>
      <c r="K10072" s="37"/>
      <c r="L10072" s="35"/>
      <c r="M10072" s="33"/>
      <c r="N10072" s="33">
        <v>89.406999999999996</v>
      </c>
      <c r="O10072" s="33">
        <v>51.628999999999998</v>
      </c>
      <c r="P10072" s="33">
        <v>6.5110000000000001</v>
      </c>
      <c r="Q10072" s="33">
        <v>14.637</v>
      </c>
      <c r="R10072" s="33">
        <v>8.3309999999999995</v>
      </c>
      <c r="S10072" s="33"/>
      <c r="T10072" s="33"/>
      <c r="U10072" s="33"/>
      <c r="V10072" s="33"/>
      <c r="W10072" s="33"/>
      <c r="Y10072" s="33">
        <v>0.73899999999999999</v>
      </c>
      <c r="Z10072" s="33">
        <v>0.52500000000000002</v>
      </c>
      <c r="AA10072" s="33">
        <v>0.73899999999999999</v>
      </c>
      <c r="AB10072" s="33">
        <v>0.14199999999999999</v>
      </c>
      <c r="AC10072" s="33">
        <v>0.27500000000000002</v>
      </c>
      <c r="AD10072" s="33"/>
      <c r="AE10072" s="33"/>
      <c r="AF10072" s="33">
        <v>0</v>
      </c>
      <c r="AG10072" s="33"/>
      <c r="AH10072" s="33"/>
      <c r="AI10072" s="33">
        <v>9.0489999999999995</v>
      </c>
      <c r="AJ10072" s="33" t="s">
        <v>413</v>
      </c>
      <c r="AK10072" s="36">
        <v>35.28</v>
      </c>
      <c r="AL10072" s="36">
        <v>108.45</v>
      </c>
      <c r="AM10072" s="33">
        <v>1675</v>
      </c>
      <c r="AN10072" s="37"/>
      <c r="AP10072" s="33"/>
      <c r="AQ10072">
        <v>80411</v>
      </c>
      <c r="AR10072" s="33" t="s">
        <v>3532</v>
      </c>
    </row>
    <row r="10073" spans="1:44" x14ac:dyDescent="0.25">
      <c r="A10073" s="33">
        <v>11973</v>
      </c>
      <c r="B10073" s="33" t="s">
        <v>5323</v>
      </c>
      <c r="C10073" s="33">
        <v>110</v>
      </c>
      <c r="D10073" s="33" t="s">
        <v>147</v>
      </c>
      <c r="E10073" s="33"/>
      <c r="F10073" s="33" t="s">
        <v>860</v>
      </c>
      <c r="G10073" s="34"/>
      <c r="H10073" s="33">
        <v>25</v>
      </c>
      <c r="I10073" s="33"/>
      <c r="J10073" s="33"/>
      <c r="K10073" s="37"/>
      <c r="L10073" s="35"/>
      <c r="M10073" s="33"/>
      <c r="N10073" s="33">
        <v>126.312</v>
      </c>
      <c r="O10073" s="33">
        <v>79.551000000000002</v>
      </c>
      <c r="P10073" s="33">
        <v>16.742999999999999</v>
      </c>
      <c r="Q10073" s="33">
        <v>18.154</v>
      </c>
      <c r="R10073" s="33">
        <v>3.3730000000000002</v>
      </c>
      <c r="S10073" s="33"/>
      <c r="T10073" s="33"/>
      <c r="U10073" s="33"/>
      <c r="V10073" s="33"/>
      <c r="W10073" s="33"/>
      <c r="Y10073" s="33">
        <v>1.1950000000000001</v>
      </c>
      <c r="Z10073" s="33">
        <v>0.65200000000000002</v>
      </c>
      <c r="AA10073" s="33">
        <v>1.1950000000000001</v>
      </c>
      <c r="AB10073" s="33">
        <v>0.32200000000000001</v>
      </c>
      <c r="AC10073" s="33">
        <v>0.82099999999999995</v>
      </c>
      <c r="AD10073" s="33"/>
      <c r="AE10073" s="33"/>
      <c r="AF10073" s="33">
        <v>0</v>
      </c>
      <c r="AG10073" s="33"/>
      <c r="AH10073" s="33"/>
      <c r="AI10073" s="33">
        <v>11.875</v>
      </c>
      <c r="AJ10073" s="33" t="s">
        <v>413</v>
      </c>
      <c r="AK10073" s="36">
        <v>35.28</v>
      </c>
      <c r="AL10073" s="36">
        <v>108.45</v>
      </c>
      <c r="AM10073" s="33">
        <v>1675</v>
      </c>
      <c r="AN10073" s="37"/>
      <c r="AP10073" s="33"/>
      <c r="AQ10073">
        <v>80411</v>
      </c>
      <c r="AR10073" s="33" t="s">
        <v>3532</v>
      </c>
    </row>
    <row r="10074" spans="1:44" x14ac:dyDescent="0.25">
      <c r="A10074" s="33">
        <v>11974</v>
      </c>
      <c r="B10074" s="33" t="s">
        <v>1014</v>
      </c>
      <c r="C10074" s="1">
        <v>180</v>
      </c>
      <c r="D10074" s="33" t="s">
        <v>1195</v>
      </c>
      <c r="E10074" s="33"/>
      <c r="F10074" s="33" t="s">
        <v>859</v>
      </c>
      <c r="G10074" s="34"/>
      <c r="H10074" s="33">
        <v>25</v>
      </c>
      <c r="I10074" s="33"/>
      <c r="J10074" s="33"/>
      <c r="K10074" s="37"/>
      <c r="L10074" s="35"/>
      <c r="M10074" s="33"/>
      <c r="N10074" s="33">
        <v>137.31899999999999</v>
      </c>
      <c r="O10074" s="33">
        <v>86.361999999999995</v>
      </c>
      <c r="P10074" s="33">
        <v>17.402999999999999</v>
      </c>
      <c r="Q10074" s="33">
        <v>18.449000000000002</v>
      </c>
      <c r="R10074" s="33">
        <v>5.5110000000000001</v>
      </c>
      <c r="S10074" s="33"/>
      <c r="T10074" s="33"/>
      <c r="U10074" s="33"/>
      <c r="V10074" s="33"/>
      <c r="W10074" s="33"/>
      <c r="Y10074" s="33">
        <v>1.3380000000000001</v>
      </c>
      <c r="Z10074" s="33">
        <v>0.71399999999999997</v>
      </c>
      <c r="AA10074" s="33">
        <v>1.3380000000000001</v>
      </c>
      <c r="AB10074" s="33">
        <v>0.372</v>
      </c>
      <c r="AC10074" s="33">
        <v>0.96399999999999997</v>
      </c>
      <c r="AD10074" s="33"/>
      <c r="AE10074" s="33"/>
      <c r="AF10074" s="33">
        <v>0</v>
      </c>
      <c r="AG10074" s="33"/>
      <c r="AH10074" s="33"/>
      <c r="AI10074" s="33">
        <v>12.637</v>
      </c>
      <c r="AJ10074" s="33" t="s">
        <v>413</v>
      </c>
      <c r="AK10074" s="36">
        <v>35.28</v>
      </c>
      <c r="AL10074" s="36">
        <v>108.45</v>
      </c>
      <c r="AM10074" s="33">
        <v>1675</v>
      </c>
      <c r="AN10074" s="37"/>
      <c r="AP10074" s="33"/>
      <c r="AQ10074">
        <v>80411</v>
      </c>
      <c r="AR10074" s="33" t="s">
        <v>3532</v>
      </c>
    </row>
    <row r="10075" spans="1:44" x14ac:dyDescent="0.25">
      <c r="A10075" s="33">
        <v>11975</v>
      </c>
      <c r="B10075" s="33" t="s">
        <v>991</v>
      </c>
      <c r="C10075" s="33">
        <v>101</v>
      </c>
      <c r="D10075" s="33" t="s">
        <v>851</v>
      </c>
      <c r="E10075" s="33"/>
      <c r="F10075" s="33" t="s">
        <v>859</v>
      </c>
      <c r="G10075" s="34">
        <v>7</v>
      </c>
      <c r="H10075" s="33">
        <v>10</v>
      </c>
      <c r="I10075" s="33">
        <v>3.2</v>
      </c>
      <c r="J10075" s="33"/>
      <c r="K10075" s="37">
        <v>2870</v>
      </c>
      <c r="L10075" s="35"/>
      <c r="M10075" s="33"/>
      <c r="N10075" s="33"/>
      <c r="O10075" s="33">
        <v>5.12</v>
      </c>
      <c r="P10075" s="33">
        <v>1.33</v>
      </c>
      <c r="Q10075" s="33">
        <v>2.1700000000000004</v>
      </c>
      <c r="R10075" s="33">
        <v>2.61</v>
      </c>
      <c r="S10075" s="33"/>
      <c r="T10075" s="33"/>
      <c r="U10075" s="33"/>
      <c r="V10075" s="33"/>
      <c r="W10075" s="33"/>
      <c r="Y10075" s="33"/>
      <c r="Z10075" s="33"/>
      <c r="AA10075" s="33"/>
      <c r="AB10075" s="33"/>
      <c r="AC10075" s="33"/>
      <c r="AD10075" s="33"/>
      <c r="AE10075" s="33"/>
      <c r="AF10075" s="33"/>
      <c r="AG10075" s="33"/>
      <c r="AH10075" s="33"/>
      <c r="AI10075" s="33"/>
      <c r="AJ10075" s="33" t="s">
        <v>413</v>
      </c>
      <c r="AK10075" s="36">
        <v>35.28</v>
      </c>
      <c r="AL10075" s="36">
        <v>108.45</v>
      </c>
      <c r="AM10075" s="33">
        <v>1562</v>
      </c>
      <c r="AN10075" s="37"/>
      <c r="AP10075" s="33"/>
      <c r="AQ10075">
        <v>80411</v>
      </c>
      <c r="AR10075" s="33" t="s">
        <v>3533</v>
      </c>
    </row>
    <row r="10076" spans="1:44" x14ac:dyDescent="0.25">
      <c r="A10076" s="33">
        <v>11976</v>
      </c>
      <c r="B10076" s="33" t="s">
        <v>991</v>
      </c>
      <c r="C10076" s="33">
        <v>101</v>
      </c>
      <c r="D10076" s="33" t="s">
        <v>851</v>
      </c>
      <c r="E10076" s="33"/>
      <c r="F10076" s="33" t="s">
        <v>859</v>
      </c>
      <c r="G10076" s="34">
        <v>7</v>
      </c>
      <c r="H10076" s="33">
        <v>30</v>
      </c>
      <c r="I10076" s="33">
        <v>10.8</v>
      </c>
      <c r="J10076" s="33"/>
      <c r="K10076" s="37">
        <v>2250</v>
      </c>
      <c r="L10076" s="35"/>
      <c r="M10076" s="33"/>
      <c r="N10076" s="33"/>
      <c r="O10076" s="33">
        <v>44</v>
      </c>
      <c r="P10076" s="33">
        <v>8.42</v>
      </c>
      <c r="Q10076" s="33">
        <v>12.649999999999999</v>
      </c>
      <c r="R10076" s="33">
        <v>12.23</v>
      </c>
      <c r="S10076" s="33"/>
      <c r="T10076" s="33"/>
      <c r="U10076" s="33"/>
      <c r="V10076" s="33"/>
      <c r="W10076" s="33"/>
      <c r="Y10076" s="33"/>
      <c r="Z10076" s="33"/>
      <c r="AA10076" s="33"/>
      <c r="AB10076" s="33"/>
      <c r="AC10076" s="33"/>
      <c r="AD10076" s="33"/>
      <c r="AE10076" s="33"/>
      <c r="AF10076" s="33"/>
      <c r="AG10076" s="33"/>
      <c r="AH10076" s="33"/>
      <c r="AI10076" s="33"/>
      <c r="AJ10076" s="33" t="s">
        <v>413</v>
      </c>
      <c r="AK10076" s="36">
        <v>35.28</v>
      </c>
      <c r="AL10076" s="36">
        <v>108.45</v>
      </c>
      <c r="AM10076" s="33">
        <v>1598</v>
      </c>
      <c r="AN10076" s="37"/>
      <c r="AP10076" s="33"/>
      <c r="AQ10076">
        <v>80411</v>
      </c>
      <c r="AR10076" s="33" t="s">
        <v>3533</v>
      </c>
    </row>
    <row r="10077" spans="1:44" x14ac:dyDescent="0.25">
      <c r="A10077" s="33">
        <v>11977</v>
      </c>
      <c r="B10077" s="33" t="s">
        <v>991</v>
      </c>
      <c r="C10077" s="33">
        <v>101</v>
      </c>
      <c r="D10077" s="33" t="s">
        <v>851</v>
      </c>
      <c r="E10077" s="33"/>
      <c r="F10077" s="33" t="s">
        <v>859</v>
      </c>
      <c r="G10077" s="34">
        <v>8</v>
      </c>
      <c r="H10077" s="33">
        <v>50</v>
      </c>
      <c r="I10077" s="33">
        <v>13.5</v>
      </c>
      <c r="J10077" s="33"/>
      <c r="K10077" s="37">
        <v>2150</v>
      </c>
      <c r="L10077" s="35"/>
      <c r="M10077" s="33"/>
      <c r="N10077" s="33"/>
      <c r="O10077" s="33">
        <v>64</v>
      </c>
      <c r="P10077" s="33">
        <v>10.36</v>
      </c>
      <c r="Q10077" s="33">
        <v>14.319999999999999</v>
      </c>
      <c r="R10077" s="33">
        <v>11.92</v>
      </c>
      <c r="S10077" s="33"/>
      <c r="T10077" s="33"/>
      <c r="U10077" s="33"/>
      <c r="V10077" s="33"/>
      <c r="W10077" s="33"/>
      <c r="Y10077" s="33"/>
      <c r="Z10077" s="33"/>
      <c r="AA10077" s="33"/>
      <c r="AB10077" s="33"/>
      <c r="AC10077" s="33"/>
      <c r="AD10077" s="33"/>
      <c r="AE10077" s="33"/>
      <c r="AF10077" s="33"/>
      <c r="AG10077" s="33"/>
      <c r="AH10077" s="33"/>
      <c r="AI10077" s="33"/>
      <c r="AJ10077" s="33" t="s">
        <v>413</v>
      </c>
      <c r="AK10077" s="36">
        <v>35.28</v>
      </c>
      <c r="AL10077" s="36">
        <v>108.45</v>
      </c>
      <c r="AM10077" s="33">
        <v>1600</v>
      </c>
      <c r="AN10077" s="37"/>
      <c r="AP10077" s="33"/>
      <c r="AQ10077">
        <v>80411</v>
      </c>
      <c r="AR10077" s="33" t="s">
        <v>3533</v>
      </c>
    </row>
    <row r="10078" spans="1:44" x14ac:dyDescent="0.25">
      <c r="A10078" s="33">
        <v>11978</v>
      </c>
      <c r="B10078" s="33" t="s">
        <v>991</v>
      </c>
      <c r="C10078" s="33">
        <v>101</v>
      </c>
      <c r="D10078" s="33" t="s">
        <v>851</v>
      </c>
      <c r="E10078" s="33"/>
      <c r="F10078" s="33" t="s">
        <v>864</v>
      </c>
      <c r="G10078" s="34">
        <v>9</v>
      </c>
      <c r="H10078" s="33">
        <v>80</v>
      </c>
      <c r="I10078" s="33">
        <v>16.3</v>
      </c>
      <c r="J10078" s="33"/>
      <c r="K10078" s="37">
        <v>2100</v>
      </c>
      <c r="L10078" s="35"/>
      <c r="M10078" s="33"/>
      <c r="N10078" s="33"/>
      <c r="O10078" s="33">
        <v>80.88</v>
      </c>
      <c r="P10078" s="33">
        <v>13.26</v>
      </c>
      <c r="Q10078" s="33">
        <v>16.63</v>
      </c>
      <c r="R10078" s="33">
        <v>14.11</v>
      </c>
      <c r="S10078" s="33"/>
      <c r="T10078" s="33"/>
      <c r="U10078" s="33"/>
      <c r="V10078" s="33"/>
      <c r="W10078" s="33"/>
      <c r="Y10078" s="33"/>
      <c r="Z10078" s="33"/>
      <c r="AA10078" s="33"/>
      <c r="AB10078" s="33"/>
      <c r="AC10078" s="33"/>
      <c r="AD10078" s="33"/>
      <c r="AE10078" s="33"/>
      <c r="AF10078" s="33"/>
      <c r="AG10078" s="33"/>
      <c r="AH10078" s="33"/>
      <c r="AI10078" s="33"/>
      <c r="AJ10078" s="33" t="s">
        <v>413</v>
      </c>
      <c r="AK10078" s="36">
        <v>35.28</v>
      </c>
      <c r="AL10078" s="36">
        <v>108.45</v>
      </c>
      <c r="AM10078" s="33">
        <v>1620</v>
      </c>
      <c r="AN10078" s="37"/>
      <c r="AP10078" s="33"/>
      <c r="AQ10078">
        <v>80411</v>
      </c>
      <c r="AR10078" s="33" t="s">
        <v>3533</v>
      </c>
    </row>
    <row r="10079" spans="1:44" x14ac:dyDescent="0.25">
      <c r="A10079" s="33">
        <v>11979</v>
      </c>
      <c r="B10079" s="33" t="s">
        <v>985</v>
      </c>
      <c r="C10079" s="33">
        <v>104</v>
      </c>
      <c r="D10079" s="33" t="s">
        <v>145</v>
      </c>
      <c r="E10079" s="33"/>
      <c r="F10079" s="33" t="s">
        <v>859</v>
      </c>
      <c r="G10079" s="34">
        <v>6</v>
      </c>
      <c r="H10079" s="33">
        <v>18</v>
      </c>
      <c r="I10079" s="33">
        <v>8.8000000000000007</v>
      </c>
      <c r="J10079" s="33">
        <v>9.68</v>
      </c>
      <c r="K10079" s="37">
        <v>6624</v>
      </c>
      <c r="L10079" s="35">
        <v>1.9989376519301085</v>
      </c>
      <c r="M10079" s="33"/>
      <c r="N10079" s="33">
        <v>193.5</v>
      </c>
      <c r="O10079" s="33">
        <v>128.24</v>
      </c>
      <c r="P10079" s="33"/>
      <c r="Q10079" s="33">
        <v>51.300000000000004</v>
      </c>
      <c r="R10079" s="33">
        <v>12.04</v>
      </c>
      <c r="S10079" s="33"/>
      <c r="T10079" s="33"/>
      <c r="U10079" s="33"/>
      <c r="V10079" s="33"/>
      <c r="W10079" s="33"/>
      <c r="Y10079" s="33"/>
      <c r="Z10079" s="33"/>
      <c r="AA10079" s="33"/>
      <c r="AB10079" s="33"/>
      <c r="AC10079" s="33"/>
      <c r="AD10079" s="33"/>
      <c r="AE10079" s="33"/>
      <c r="AF10079" s="33"/>
      <c r="AG10079" s="33">
        <v>19.43</v>
      </c>
      <c r="AH10079" s="33"/>
      <c r="AI10079" s="33"/>
      <c r="AJ10079" s="33" t="s">
        <v>413</v>
      </c>
      <c r="AK10079" s="36">
        <v>41.29</v>
      </c>
      <c r="AL10079" s="36">
        <v>116.32</v>
      </c>
      <c r="AM10079" s="33">
        <v>1590</v>
      </c>
      <c r="AN10079" s="37">
        <v>1983</v>
      </c>
      <c r="AO10079" s="33">
        <v>1</v>
      </c>
      <c r="AP10079" s="33"/>
      <c r="AQ10079">
        <v>80411</v>
      </c>
      <c r="AR10079" s="33" t="s">
        <v>3534</v>
      </c>
    </row>
    <row r="10080" spans="1:44" x14ac:dyDescent="0.25">
      <c r="A10080" s="33">
        <v>11980</v>
      </c>
      <c r="B10080" s="33" t="s">
        <v>985</v>
      </c>
      <c r="C10080" s="33">
        <v>104</v>
      </c>
      <c r="D10080" s="33" t="s">
        <v>145</v>
      </c>
      <c r="E10080" s="33"/>
      <c r="F10080" s="33" t="s">
        <v>859</v>
      </c>
      <c r="G10080" s="34">
        <v>4</v>
      </c>
      <c r="H10080" s="33">
        <v>16</v>
      </c>
      <c r="I10080" s="33">
        <v>8.31</v>
      </c>
      <c r="J10080" s="33">
        <v>10.4</v>
      </c>
      <c r="K10080" s="37">
        <v>4656</v>
      </c>
      <c r="L10080" s="35"/>
      <c r="M10080" s="33"/>
      <c r="N10080" s="33">
        <v>150.59</v>
      </c>
      <c r="O10080" s="33">
        <v>86.22</v>
      </c>
      <c r="P10080" s="33"/>
      <c r="Q10080" s="33">
        <v>39.96</v>
      </c>
      <c r="R10080" s="33">
        <v>9.4600000000000009</v>
      </c>
      <c r="S10080" s="33"/>
      <c r="T10080" s="33"/>
      <c r="U10080" s="33"/>
      <c r="V10080" s="33"/>
      <c r="W10080" s="33"/>
      <c r="Y10080" s="33"/>
      <c r="Z10080" s="33"/>
      <c r="AA10080" s="33"/>
      <c r="AB10080" s="33"/>
      <c r="AC10080" s="33"/>
      <c r="AD10080" s="33"/>
      <c r="AE10080" s="33"/>
      <c r="AF10080" s="33"/>
      <c r="AG10080" s="33">
        <v>2.84</v>
      </c>
      <c r="AH10080" s="33"/>
      <c r="AI10080" s="33"/>
      <c r="AJ10080" s="33" t="s">
        <v>413</v>
      </c>
      <c r="AK10080" s="36">
        <v>41.29</v>
      </c>
      <c r="AL10080" s="36">
        <v>116.32</v>
      </c>
      <c r="AM10080" s="33">
        <v>1590</v>
      </c>
      <c r="AN10080" s="37"/>
      <c r="AO10080" s="33">
        <v>1</v>
      </c>
      <c r="AP10080" s="33"/>
      <c r="AQ10080">
        <v>80411</v>
      </c>
      <c r="AR10080" s="33" t="s">
        <v>3534</v>
      </c>
    </row>
    <row r="10081" spans="1:44" x14ac:dyDescent="0.25">
      <c r="A10081" s="33">
        <v>11981</v>
      </c>
      <c r="B10081" s="33" t="s">
        <v>985</v>
      </c>
      <c r="C10081" s="33">
        <v>104</v>
      </c>
      <c r="D10081" s="33" t="s">
        <v>145</v>
      </c>
      <c r="E10081" s="33"/>
      <c r="F10081" s="33" t="s">
        <v>859</v>
      </c>
      <c r="G10081" s="34">
        <v>6</v>
      </c>
      <c r="H10081" s="33">
        <v>16</v>
      </c>
      <c r="I10081" s="33">
        <v>6.28</v>
      </c>
      <c r="J10081" s="33">
        <v>10.27</v>
      </c>
      <c r="K10081" s="37">
        <v>2208</v>
      </c>
      <c r="L10081" s="35">
        <v>1.0814859162695758</v>
      </c>
      <c r="M10081" s="33"/>
      <c r="N10081" s="33">
        <v>56.5</v>
      </c>
      <c r="O10081" s="33">
        <v>38.979999999999997</v>
      </c>
      <c r="P10081" s="33"/>
      <c r="Q10081" s="33">
        <v>32.900000000000006</v>
      </c>
      <c r="R10081" s="33">
        <v>5.44</v>
      </c>
      <c r="S10081" s="33"/>
      <c r="T10081" s="33"/>
      <c r="U10081" s="33"/>
      <c r="V10081" s="33"/>
      <c r="W10081" s="33"/>
      <c r="Y10081" s="33"/>
      <c r="Z10081" s="33"/>
      <c r="AA10081" s="33"/>
      <c r="AB10081" s="33"/>
      <c r="AC10081" s="33"/>
      <c r="AD10081" s="33"/>
      <c r="AE10081" s="33"/>
      <c r="AF10081" s="33"/>
      <c r="AG10081" s="33"/>
      <c r="AH10081" s="33"/>
      <c r="AI10081" s="33"/>
      <c r="AJ10081" s="33" t="s">
        <v>413</v>
      </c>
      <c r="AK10081" s="36">
        <v>41.29</v>
      </c>
      <c r="AL10081" s="36">
        <v>116.32</v>
      </c>
      <c r="AM10081" s="33">
        <v>1590</v>
      </c>
      <c r="AN10081" s="37"/>
      <c r="AO10081" s="33">
        <v>1</v>
      </c>
      <c r="AP10081" s="33"/>
      <c r="AQ10081">
        <v>80411</v>
      </c>
      <c r="AR10081" s="33" t="s">
        <v>3534</v>
      </c>
    </row>
    <row r="10082" spans="1:44" x14ac:dyDescent="0.25">
      <c r="A10082" s="33">
        <v>11982</v>
      </c>
      <c r="B10082" s="33" t="s">
        <v>1114</v>
      </c>
      <c r="C10082" s="33">
        <v>180</v>
      </c>
      <c r="D10082" s="33" t="s">
        <v>851</v>
      </c>
      <c r="E10082" s="33"/>
      <c r="F10082" s="33" t="s">
        <v>859</v>
      </c>
      <c r="G10082" s="34">
        <v>4</v>
      </c>
      <c r="H10082" s="33">
        <v>17</v>
      </c>
      <c r="I10082" s="33">
        <v>9.7100000000000009</v>
      </c>
      <c r="J10082" s="33">
        <v>11.64</v>
      </c>
      <c r="K10082" s="37">
        <v>2566</v>
      </c>
      <c r="L10082" s="35">
        <v>0.9768796005648247</v>
      </c>
      <c r="M10082" s="33"/>
      <c r="N10082" s="33">
        <v>132.56899999999999</v>
      </c>
      <c r="O10082" s="33">
        <v>86.721000000000004</v>
      </c>
      <c r="P10082" s="33">
        <v>12.257</v>
      </c>
      <c r="Q10082" s="33">
        <v>26.682000000000002</v>
      </c>
      <c r="R10082" s="33">
        <v>12.08</v>
      </c>
      <c r="S10082" s="33"/>
      <c r="T10082" s="33"/>
      <c r="U10082" s="33"/>
      <c r="V10082" s="33"/>
      <c r="W10082" s="33"/>
      <c r="Y10082" s="33">
        <v>5.1070000000000002</v>
      </c>
      <c r="Z10082" s="33">
        <v>4.1689999999999996</v>
      </c>
      <c r="AA10082" s="33">
        <v>5.1069999999999993</v>
      </c>
      <c r="AB10082" s="33">
        <v>0.439</v>
      </c>
      <c r="AC10082" s="33">
        <v>0.91500000000000004</v>
      </c>
      <c r="AD10082" s="33"/>
      <c r="AE10082" s="33"/>
      <c r="AF10082" s="33">
        <v>0</v>
      </c>
      <c r="AG10082" s="33"/>
      <c r="AH10082" s="33"/>
      <c r="AI10082" s="33">
        <v>5.7789999999999999</v>
      </c>
      <c r="AJ10082" s="33" t="s">
        <v>413</v>
      </c>
      <c r="AK10082" s="36">
        <v>28.53</v>
      </c>
      <c r="AL10082" s="36">
        <v>106.1</v>
      </c>
      <c r="AM10082" s="33">
        <v>930</v>
      </c>
      <c r="AN10082" s="37"/>
      <c r="AP10082" s="33"/>
      <c r="AQ10082">
        <v>80101</v>
      </c>
      <c r="AR10082" s="33" t="s">
        <v>3535</v>
      </c>
    </row>
    <row r="10083" spans="1:44" x14ac:dyDescent="0.25">
      <c r="A10083" s="33">
        <v>11983</v>
      </c>
      <c r="B10083" s="33" t="s">
        <v>992</v>
      </c>
      <c r="C10083" s="33">
        <v>124</v>
      </c>
      <c r="D10083" s="33" t="s">
        <v>845</v>
      </c>
      <c r="E10083" s="33"/>
      <c r="F10083" s="33" t="s">
        <v>860</v>
      </c>
      <c r="G10083" s="34">
        <v>5</v>
      </c>
      <c r="H10083" s="33">
        <v>38</v>
      </c>
      <c r="I10083" s="33">
        <v>16.5</v>
      </c>
      <c r="J10083" s="33">
        <v>12</v>
      </c>
      <c r="K10083" s="37">
        <v>1280</v>
      </c>
      <c r="L10083" s="35">
        <v>1.1904761904761905</v>
      </c>
      <c r="M10083" s="33"/>
      <c r="N10083" s="33">
        <v>200</v>
      </c>
      <c r="O10083" s="33">
        <v>141.52199999999999</v>
      </c>
      <c r="P10083" s="33">
        <v>11.394</v>
      </c>
      <c r="Q10083" s="33">
        <v>19.680999999999997</v>
      </c>
      <c r="R10083" s="33">
        <v>2.0190000000000001</v>
      </c>
      <c r="S10083" s="33"/>
      <c r="T10083" s="33"/>
      <c r="U10083" s="33"/>
      <c r="V10083" s="33"/>
      <c r="W10083" s="33"/>
      <c r="Y10083" s="33">
        <v>8.5960000000000001</v>
      </c>
      <c r="Z10083" s="33">
        <v>5.2320000000000002</v>
      </c>
      <c r="AA10083" s="33">
        <v>8.5960000000000001</v>
      </c>
      <c r="AB10083" s="33">
        <v>1.1220000000000001</v>
      </c>
      <c r="AC10083" s="33">
        <v>1.71</v>
      </c>
      <c r="AD10083" s="33"/>
      <c r="AE10083" s="33"/>
      <c r="AF10083" s="33">
        <v>0</v>
      </c>
      <c r="AG10083" s="33"/>
      <c r="AH10083" s="33"/>
      <c r="AI10083" s="33">
        <v>11.035</v>
      </c>
      <c r="AJ10083" s="33" t="s">
        <v>413</v>
      </c>
      <c r="AK10083" s="36">
        <v>45.28</v>
      </c>
      <c r="AL10083" s="36">
        <v>127.52</v>
      </c>
      <c r="AM10083" s="33">
        <v>380</v>
      </c>
      <c r="AN10083" s="37"/>
      <c r="AP10083" s="33"/>
      <c r="AQ10083">
        <v>80426</v>
      </c>
      <c r="AR10083" s="33" t="s">
        <v>3536</v>
      </c>
    </row>
    <row r="10084" spans="1:44" x14ac:dyDescent="0.25">
      <c r="A10084" s="33">
        <v>11984</v>
      </c>
      <c r="B10084" s="33" t="s">
        <v>167</v>
      </c>
      <c r="C10084" s="33">
        <v>180</v>
      </c>
      <c r="D10084" s="1" t="s">
        <v>148</v>
      </c>
      <c r="E10084" s="33"/>
      <c r="F10084" s="33" t="s">
        <v>859</v>
      </c>
      <c r="G10084" s="34"/>
      <c r="H10084" s="33">
        <v>19</v>
      </c>
      <c r="I10084" s="33">
        <v>11.1</v>
      </c>
      <c r="J10084" s="33">
        <v>13.2</v>
      </c>
      <c r="K10084" s="37">
        <v>2250</v>
      </c>
      <c r="L10084" s="35"/>
      <c r="M10084" s="33"/>
      <c r="N10084" s="33">
        <v>209.7</v>
      </c>
      <c r="O10084" s="33">
        <v>78.819999999999993</v>
      </c>
      <c r="P10084" s="33">
        <v>10.88</v>
      </c>
      <c r="Q10084" s="33">
        <v>10.83</v>
      </c>
      <c r="R10084" s="33">
        <v>11.78</v>
      </c>
      <c r="S10084" s="33"/>
      <c r="T10084" s="33"/>
      <c r="U10084" s="33"/>
      <c r="V10084" s="33"/>
      <c r="W10084" s="33"/>
      <c r="Y10084" s="33"/>
      <c r="Z10084" s="33"/>
      <c r="AA10084" s="33"/>
      <c r="AB10084" s="33"/>
      <c r="AC10084" s="33"/>
      <c r="AD10084" s="33"/>
      <c r="AE10084" s="33"/>
      <c r="AF10084" s="33"/>
      <c r="AG10084" s="33"/>
      <c r="AH10084" s="33"/>
      <c r="AI10084" s="33"/>
      <c r="AJ10084" s="33" t="s">
        <v>413</v>
      </c>
      <c r="AK10084" s="36">
        <v>26.78</v>
      </c>
      <c r="AL10084" s="36">
        <v>109.63</v>
      </c>
      <c r="AM10084" s="33">
        <v>378</v>
      </c>
      <c r="AN10084" s="37"/>
      <c r="AP10084" s="33"/>
      <c r="AQ10084">
        <v>80101</v>
      </c>
      <c r="AR10084" s="33" t="s">
        <v>1971</v>
      </c>
    </row>
    <row r="10085" spans="1:44" x14ac:dyDescent="0.25">
      <c r="A10085" s="33">
        <v>11985</v>
      </c>
      <c r="B10085" s="33" t="s">
        <v>1007</v>
      </c>
      <c r="C10085" s="33">
        <v>180</v>
      </c>
      <c r="D10085" s="33"/>
      <c r="E10085" s="33"/>
      <c r="F10085" s="33" t="s">
        <v>859</v>
      </c>
      <c r="G10085" s="34"/>
      <c r="H10085" s="33">
        <v>10</v>
      </c>
      <c r="I10085" s="33">
        <v>11.3</v>
      </c>
      <c r="J10085" s="33">
        <v>11.3</v>
      </c>
      <c r="K10085" s="37">
        <v>1530</v>
      </c>
      <c r="L10085" s="35"/>
      <c r="M10085" s="33"/>
      <c r="N10085" s="33">
        <v>88.484999999999999</v>
      </c>
      <c r="O10085" s="33">
        <v>39.381</v>
      </c>
      <c r="P10085" s="33"/>
      <c r="Q10085" s="33">
        <v>13.715</v>
      </c>
      <c r="R10085" s="33">
        <v>7.0529999999999999</v>
      </c>
      <c r="S10085" s="33"/>
      <c r="T10085" s="33"/>
      <c r="U10085" s="33"/>
      <c r="V10085" s="33"/>
      <c r="W10085" s="33"/>
      <c r="Y10085" s="33">
        <v>0.28699999999999998</v>
      </c>
      <c r="Z10085" s="33"/>
      <c r="AA10085" s="33"/>
      <c r="AB10085" s="33"/>
      <c r="AC10085" s="33">
        <v>0.06</v>
      </c>
      <c r="AD10085" s="33"/>
      <c r="AE10085" s="33"/>
      <c r="AF10085" s="33">
        <v>0</v>
      </c>
      <c r="AG10085" s="33"/>
      <c r="AH10085" s="33"/>
      <c r="AI10085" s="33">
        <v>3.5129999999999999</v>
      </c>
      <c r="AJ10085" s="33" t="s">
        <v>413</v>
      </c>
      <c r="AK10085" s="36">
        <v>26.16</v>
      </c>
      <c r="AL10085" s="36">
        <v>117.54</v>
      </c>
      <c r="AM10085" s="33">
        <v>310</v>
      </c>
      <c r="AN10085" s="37"/>
      <c r="AO10085" s="33">
        <v>1</v>
      </c>
      <c r="AP10085" s="33"/>
      <c r="AQ10085">
        <v>40118</v>
      </c>
      <c r="AR10085" s="33" t="s">
        <v>1972</v>
      </c>
    </row>
    <row r="10086" spans="1:44" x14ac:dyDescent="0.25">
      <c r="A10086" s="33">
        <v>11986</v>
      </c>
      <c r="B10086" s="33" t="s">
        <v>990</v>
      </c>
      <c r="C10086" s="33">
        <v>180</v>
      </c>
      <c r="D10086" s="33" t="s">
        <v>851</v>
      </c>
      <c r="E10086" s="33"/>
      <c r="F10086" s="33" t="s">
        <v>859</v>
      </c>
      <c r="G10086" s="34"/>
      <c r="H10086" s="33">
        <v>29</v>
      </c>
      <c r="I10086" s="33"/>
      <c r="J10086" s="33"/>
      <c r="K10086" s="37">
        <v>1155</v>
      </c>
      <c r="L10086" s="35"/>
      <c r="M10086" s="33"/>
      <c r="N10086" s="33"/>
      <c r="O10086" s="33">
        <v>71.078999999999994</v>
      </c>
      <c r="P10086" s="33">
        <v>6.2619999999999996</v>
      </c>
      <c r="Q10086" s="33">
        <v>3.4819999999999998</v>
      </c>
      <c r="R10086" s="33">
        <v>2.7090000000000001</v>
      </c>
      <c r="S10086" s="33"/>
      <c r="T10086" s="33"/>
      <c r="U10086" s="33"/>
      <c r="V10086" s="33"/>
      <c r="W10086" s="33"/>
      <c r="Y10086" s="33"/>
      <c r="Z10086" s="33"/>
      <c r="AA10086" s="33"/>
      <c r="AB10086" s="33"/>
      <c r="AC10086" s="33"/>
      <c r="AD10086" s="33"/>
      <c r="AE10086" s="33"/>
      <c r="AF10086" s="33"/>
      <c r="AG10086" s="33"/>
      <c r="AH10086" s="33"/>
      <c r="AI10086" s="33"/>
      <c r="AJ10086" s="33" t="s">
        <v>413</v>
      </c>
      <c r="AK10086" s="36">
        <v>32.31</v>
      </c>
      <c r="AL10086" s="36">
        <v>118.34</v>
      </c>
      <c r="AM10086" s="33">
        <v>100</v>
      </c>
      <c r="AN10086" s="37"/>
      <c r="AO10086" s="33">
        <v>1</v>
      </c>
      <c r="AP10086" s="33"/>
      <c r="AQ10086">
        <v>80415</v>
      </c>
      <c r="AR10086" s="33" t="s">
        <v>1973</v>
      </c>
    </row>
    <row r="10087" spans="1:44" x14ac:dyDescent="0.25">
      <c r="A10087" s="33">
        <v>11987</v>
      </c>
      <c r="B10087" s="33" t="s">
        <v>990</v>
      </c>
      <c r="C10087" s="33">
        <v>180</v>
      </c>
      <c r="D10087" s="33" t="s">
        <v>851</v>
      </c>
      <c r="E10087" s="33"/>
      <c r="F10087" s="33" t="s">
        <v>859</v>
      </c>
      <c r="G10087" s="34"/>
      <c r="H10087" s="33">
        <v>23</v>
      </c>
      <c r="I10087" s="33"/>
      <c r="J10087" s="33"/>
      <c r="K10087" s="37">
        <v>990</v>
      </c>
      <c r="L10087" s="35"/>
      <c r="M10087" s="33"/>
      <c r="N10087" s="33"/>
      <c r="O10087" s="33">
        <v>64.623000000000005</v>
      </c>
      <c r="P10087" s="33">
        <v>5.734</v>
      </c>
      <c r="Q10087" s="33">
        <v>13.109000000000002</v>
      </c>
      <c r="R10087" s="33">
        <v>6.593</v>
      </c>
      <c r="S10087" s="33"/>
      <c r="T10087" s="33"/>
      <c r="U10087" s="33"/>
      <c r="V10087" s="33"/>
      <c r="W10087" s="33"/>
      <c r="Y10087" s="33"/>
      <c r="Z10087" s="33"/>
      <c r="AA10087" s="33"/>
      <c r="AB10087" s="33"/>
      <c r="AC10087" s="33"/>
      <c r="AD10087" s="33"/>
      <c r="AE10087" s="33"/>
      <c r="AF10087" s="33"/>
      <c r="AG10087" s="33"/>
      <c r="AH10087" s="33"/>
      <c r="AI10087" s="33"/>
      <c r="AJ10087" s="33" t="s">
        <v>413</v>
      </c>
      <c r="AK10087" s="36">
        <v>32.56</v>
      </c>
      <c r="AL10087" s="36">
        <v>118.52</v>
      </c>
      <c r="AM10087" s="33">
        <v>180</v>
      </c>
      <c r="AN10087" s="37"/>
      <c r="AO10087" s="33">
        <v>1</v>
      </c>
      <c r="AP10087" s="33"/>
      <c r="AQ10087">
        <v>80415</v>
      </c>
      <c r="AR10087" s="33" t="s">
        <v>1973</v>
      </c>
    </row>
    <row r="10088" spans="1:44" x14ac:dyDescent="0.25">
      <c r="A10088" s="33">
        <v>11988</v>
      </c>
      <c r="B10088" s="33" t="s">
        <v>990</v>
      </c>
      <c r="C10088" s="33">
        <v>180</v>
      </c>
      <c r="D10088" s="33" t="s">
        <v>851</v>
      </c>
      <c r="E10088" s="33"/>
      <c r="F10088" s="33" t="s">
        <v>859</v>
      </c>
      <c r="G10088" s="34"/>
      <c r="H10088" s="33">
        <v>23</v>
      </c>
      <c r="I10088" s="33"/>
      <c r="J10088" s="33"/>
      <c r="K10088" s="37">
        <v>1560</v>
      </c>
      <c r="L10088" s="35"/>
      <c r="M10088" s="33"/>
      <c r="N10088" s="33"/>
      <c r="O10088" s="33">
        <v>45.247999999999998</v>
      </c>
      <c r="P10088" s="33">
        <v>4.3730000000000002</v>
      </c>
      <c r="Q10088" s="33">
        <v>7.4029999999999996</v>
      </c>
      <c r="R10088" s="33">
        <v>1.284</v>
      </c>
      <c r="S10088" s="33"/>
      <c r="T10088" s="33"/>
      <c r="U10088" s="33"/>
      <c r="V10088" s="33"/>
      <c r="W10088" s="33"/>
      <c r="Y10088" s="33"/>
      <c r="Z10088" s="33"/>
      <c r="AA10088" s="33"/>
      <c r="AB10088" s="33"/>
      <c r="AC10088" s="33"/>
      <c r="AD10088" s="33"/>
      <c r="AE10088" s="33"/>
      <c r="AF10088" s="33"/>
      <c r="AG10088" s="33"/>
      <c r="AH10088" s="33"/>
      <c r="AI10088" s="33"/>
      <c r="AJ10088" s="33" t="s">
        <v>413</v>
      </c>
      <c r="AK10088" s="36">
        <v>32.56</v>
      </c>
      <c r="AL10088" s="36">
        <v>118.52</v>
      </c>
      <c r="AM10088" s="33">
        <v>140</v>
      </c>
      <c r="AN10088" s="37"/>
      <c r="AO10088" s="33">
        <v>1</v>
      </c>
      <c r="AP10088" s="33"/>
      <c r="AQ10088">
        <v>80415</v>
      </c>
      <c r="AR10088" s="33" t="s">
        <v>1973</v>
      </c>
    </row>
    <row r="10089" spans="1:44" x14ac:dyDescent="0.25">
      <c r="A10089" s="33">
        <v>11989</v>
      </c>
      <c r="B10089" s="33" t="s">
        <v>990</v>
      </c>
      <c r="C10089" s="33">
        <v>180</v>
      </c>
      <c r="D10089" s="33" t="s">
        <v>851</v>
      </c>
      <c r="E10089" s="33"/>
      <c r="F10089" s="33" t="s">
        <v>859</v>
      </c>
      <c r="G10089" s="34"/>
      <c r="H10089" s="33">
        <v>19</v>
      </c>
      <c r="I10089" s="33"/>
      <c r="J10089" s="33"/>
      <c r="K10089" s="37">
        <v>1755</v>
      </c>
      <c r="L10089" s="35"/>
      <c r="M10089" s="33"/>
      <c r="N10089" s="33"/>
      <c r="O10089" s="33">
        <v>72.287999999999997</v>
      </c>
      <c r="P10089" s="33">
        <v>6.835</v>
      </c>
      <c r="Q10089" s="33">
        <v>6.6069999999999993</v>
      </c>
      <c r="R10089" s="33">
        <v>2.673</v>
      </c>
      <c r="S10089" s="33"/>
      <c r="T10089" s="33"/>
      <c r="U10089" s="33"/>
      <c r="V10089" s="33"/>
      <c r="W10089" s="33"/>
      <c r="Y10089" s="33"/>
      <c r="Z10089" s="33"/>
      <c r="AA10089" s="33"/>
      <c r="AB10089" s="33"/>
      <c r="AC10089" s="33"/>
      <c r="AD10089" s="33"/>
      <c r="AE10089" s="33"/>
      <c r="AF10089" s="33"/>
      <c r="AG10089" s="33"/>
      <c r="AH10089" s="33"/>
      <c r="AI10089" s="33"/>
      <c r="AJ10089" s="33" t="s">
        <v>413</v>
      </c>
      <c r="AK10089" s="36">
        <v>32.659999999999997</v>
      </c>
      <c r="AL10089" s="36">
        <v>118.07</v>
      </c>
      <c r="AM10089" s="33">
        <v>120</v>
      </c>
      <c r="AN10089" s="37"/>
      <c r="AO10089" s="33">
        <v>1</v>
      </c>
      <c r="AP10089" s="33"/>
      <c r="AQ10089">
        <v>80415</v>
      </c>
      <c r="AR10089" s="33" t="s">
        <v>1973</v>
      </c>
    </row>
    <row r="10090" spans="1:44" x14ac:dyDescent="0.25">
      <c r="A10090" s="33">
        <v>11990</v>
      </c>
      <c r="B10090" s="33" t="s">
        <v>990</v>
      </c>
      <c r="C10090" s="33">
        <v>180</v>
      </c>
      <c r="D10090" s="33" t="s">
        <v>851</v>
      </c>
      <c r="E10090" s="33"/>
      <c r="F10090" s="33" t="s">
        <v>859</v>
      </c>
      <c r="G10090" s="34"/>
      <c r="H10090" s="33">
        <v>21</v>
      </c>
      <c r="I10090" s="33"/>
      <c r="J10090" s="33"/>
      <c r="K10090" s="37">
        <v>1425</v>
      </c>
      <c r="L10090" s="35"/>
      <c r="M10090" s="33"/>
      <c r="N10090" s="33"/>
      <c r="O10090" s="33">
        <v>43.33</v>
      </c>
      <c r="P10090" s="33">
        <v>4.3650000000000002</v>
      </c>
      <c r="Q10090" s="33">
        <v>12.068</v>
      </c>
      <c r="R10090" s="33">
        <v>3.1110000000000002</v>
      </c>
      <c r="S10090" s="33"/>
      <c r="T10090" s="33"/>
      <c r="U10090" s="33"/>
      <c r="V10090" s="33"/>
      <c r="W10090" s="33"/>
      <c r="Y10090" s="33"/>
      <c r="Z10090" s="33"/>
      <c r="AA10090" s="33"/>
      <c r="AB10090" s="33"/>
      <c r="AC10090" s="33"/>
      <c r="AD10090" s="33"/>
      <c r="AE10090" s="33"/>
      <c r="AF10090" s="33"/>
      <c r="AG10090" s="33"/>
      <c r="AH10090" s="33"/>
      <c r="AI10090" s="33"/>
      <c r="AJ10090" s="33" t="s">
        <v>413</v>
      </c>
      <c r="AK10090" s="36">
        <v>32.659999999999997</v>
      </c>
      <c r="AL10090" s="36">
        <v>118.07</v>
      </c>
      <c r="AM10090" s="33">
        <v>100</v>
      </c>
      <c r="AN10090" s="37"/>
      <c r="AO10090" s="33">
        <v>1</v>
      </c>
      <c r="AP10090" s="33"/>
      <c r="AQ10090">
        <v>80415</v>
      </c>
      <c r="AR10090" s="33" t="s">
        <v>1973</v>
      </c>
    </row>
    <row r="10091" spans="1:44" x14ac:dyDescent="0.25">
      <c r="A10091" s="33">
        <v>11991</v>
      </c>
      <c r="B10091" s="33" t="s">
        <v>990</v>
      </c>
      <c r="C10091" s="33">
        <v>180</v>
      </c>
      <c r="D10091" s="33" t="s">
        <v>851</v>
      </c>
      <c r="E10091" s="33"/>
      <c r="F10091" s="33" t="s">
        <v>859</v>
      </c>
      <c r="G10091" s="34"/>
      <c r="H10091" s="33">
        <v>29</v>
      </c>
      <c r="I10091" s="33"/>
      <c r="J10091" s="33"/>
      <c r="K10091" s="37">
        <v>1380</v>
      </c>
      <c r="L10091" s="35"/>
      <c r="M10091" s="33"/>
      <c r="N10091" s="33"/>
      <c r="O10091" s="33">
        <v>74.465999999999994</v>
      </c>
      <c r="P10091" s="33">
        <v>6.09</v>
      </c>
      <c r="Q10091" s="33">
        <v>11.487</v>
      </c>
      <c r="R10091" s="33">
        <v>1.988</v>
      </c>
      <c r="S10091" s="33"/>
      <c r="T10091" s="33"/>
      <c r="U10091" s="33"/>
      <c r="V10091" s="33"/>
      <c r="W10091" s="33"/>
      <c r="Y10091" s="33"/>
      <c r="Z10091" s="33"/>
      <c r="AA10091" s="33"/>
      <c r="AB10091" s="33"/>
      <c r="AC10091" s="33"/>
      <c r="AD10091" s="33"/>
      <c r="AE10091" s="33"/>
      <c r="AF10091" s="33"/>
      <c r="AG10091" s="33"/>
      <c r="AH10091" s="33"/>
      <c r="AI10091" s="33"/>
      <c r="AJ10091" s="33" t="s">
        <v>413</v>
      </c>
      <c r="AK10091" s="36">
        <v>32.659999999999997</v>
      </c>
      <c r="AL10091" s="36">
        <v>118.07</v>
      </c>
      <c r="AM10091" s="33">
        <v>100</v>
      </c>
      <c r="AN10091" s="37"/>
      <c r="AO10091" s="33">
        <v>1</v>
      </c>
      <c r="AP10091" s="33"/>
      <c r="AQ10091">
        <v>80415</v>
      </c>
      <c r="AR10091" s="33" t="s">
        <v>1973</v>
      </c>
    </row>
    <row r="10092" spans="1:44" x14ac:dyDescent="0.25">
      <c r="A10092" s="33">
        <v>11992</v>
      </c>
      <c r="B10092" s="33" t="s">
        <v>990</v>
      </c>
      <c r="C10092" s="33">
        <v>180</v>
      </c>
      <c r="D10092" s="33" t="s">
        <v>851</v>
      </c>
      <c r="E10092" s="33"/>
      <c r="F10092" s="33" t="s">
        <v>859</v>
      </c>
      <c r="G10092" s="34"/>
      <c r="H10092" s="33">
        <v>19</v>
      </c>
      <c r="I10092" s="33"/>
      <c r="J10092" s="33"/>
      <c r="K10092" s="37">
        <v>990</v>
      </c>
      <c r="L10092" s="35"/>
      <c r="M10092" s="33"/>
      <c r="N10092" s="33"/>
      <c r="O10092" s="33">
        <v>71.456000000000003</v>
      </c>
      <c r="P10092" s="33">
        <v>4.3440000000000003</v>
      </c>
      <c r="Q10092" s="33">
        <v>10.478</v>
      </c>
      <c r="R10092" s="33">
        <v>2.4809999999999999</v>
      </c>
      <c r="S10092" s="33"/>
      <c r="T10092" s="33"/>
      <c r="U10092" s="33"/>
      <c r="V10092" s="33"/>
      <c r="W10092" s="33"/>
      <c r="Y10092" s="33"/>
      <c r="Z10092" s="33"/>
      <c r="AA10092" s="33"/>
      <c r="AB10092" s="33"/>
      <c r="AC10092" s="33"/>
      <c r="AD10092" s="33"/>
      <c r="AE10092" s="33"/>
      <c r="AF10092" s="33"/>
      <c r="AG10092" s="33"/>
      <c r="AH10092" s="33"/>
      <c r="AI10092" s="33"/>
      <c r="AJ10092" s="33" t="s">
        <v>413</v>
      </c>
      <c r="AK10092" s="36">
        <v>29.72</v>
      </c>
      <c r="AL10092" s="36">
        <v>118.34</v>
      </c>
      <c r="AM10092" s="33">
        <v>155</v>
      </c>
      <c r="AN10092" s="37"/>
      <c r="AO10092" s="33">
        <v>1</v>
      </c>
      <c r="AP10092" s="33"/>
      <c r="AQ10092">
        <v>80415</v>
      </c>
      <c r="AR10092" s="33" t="s">
        <v>1974</v>
      </c>
    </row>
    <row r="10093" spans="1:44" x14ac:dyDescent="0.25">
      <c r="A10093" s="33">
        <v>11993</v>
      </c>
      <c r="B10093" s="33" t="s">
        <v>990</v>
      </c>
      <c r="C10093" s="33">
        <v>180</v>
      </c>
      <c r="D10093" s="33" t="s">
        <v>851</v>
      </c>
      <c r="E10093" s="33"/>
      <c r="F10093" s="33" t="s">
        <v>859</v>
      </c>
      <c r="G10093" s="34"/>
      <c r="H10093" s="33">
        <v>22</v>
      </c>
      <c r="I10093" s="33"/>
      <c r="J10093" s="33"/>
      <c r="K10093" s="37">
        <v>1860</v>
      </c>
      <c r="L10093" s="35"/>
      <c r="M10093" s="33"/>
      <c r="N10093" s="33"/>
      <c r="O10093" s="33">
        <v>85.438000000000002</v>
      </c>
      <c r="P10093" s="33">
        <v>8.8529999999999998</v>
      </c>
      <c r="Q10093" s="33">
        <v>8.0830000000000002</v>
      </c>
      <c r="R10093" s="33">
        <v>3.9489999999999998</v>
      </c>
      <c r="S10093" s="33"/>
      <c r="T10093" s="33"/>
      <c r="U10093" s="33"/>
      <c r="V10093" s="33"/>
      <c r="W10093" s="33"/>
      <c r="Y10093" s="33"/>
      <c r="Z10093" s="33"/>
      <c r="AA10093" s="33"/>
      <c r="AB10093" s="33"/>
      <c r="AC10093" s="33"/>
      <c r="AD10093" s="33"/>
      <c r="AE10093" s="33"/>
      <c r="AF10093" s="33"/>
      <c r="AG10093" s="33"/>
      <c r="AH10093" s="33"/>
      <c r="AI10093" s="33"/>
      <c r="AJ10093" s="33" t="s">
        <v>413</v>
      </c>
      <c r="AK10093" s="36">
        <v>29.72</v>
      </c>
      <c r="AL10093" s="36">
        <v>118.34</v>
      </c>
      <c r="AM10093" s="33">
        <v>155</v>
      </c>
      <c r="AN10093" s="37"/>
      <c r="AO10093" s="33">
        <v>1</v>
      </c>
      <c r="AP10093" s="33"/>
      <c r="AQ10093">
        <v>80415</v>
      </c>
      <c r="AR10093" s="33" t="s">
        <v>1974</v>
      </c>
    </row>
    <row r="10094" spans="1:44" x14ac:dyDescent="0.25">
      <c r="A10094" s="33">
        <v>11994</v>
      </c>
      <c r="B10094" s="33" t="s">
        <v>1111</v>
      </c>
      <c r="C10094" s="33">
        <v>180</v>
      </c>
      <c r="D10094" s="33"/>
      <c r="E10094" s="33"/>
      <c r="F10094" s="33" t="s">
        <v>859</v>
      </c>
      <c r="G10094" s="34"/>
      <c r="H10094" s="33">
        <v>13</v>
      </c>
      <c r="I10094" s="33">
        <v>3.21</v>
      </c>
      <c r="J10094" s="33">
        <v>2.4500000000000002</v>
      </c>
      <c r="K10094" s="37">
        <v>5220</v>
      </c>
      <c r="L10094" s="35"/>
      <c r="M10094" s="33"/>
      <c r="N10094" s="33">
        <v>8.8849999999999998</v>
      </c>
      <c r="O10094" s="33">
        <v>3.1829999999999998</v>
      </c>
      <c r="P10094" s="33"/>
      <c r="Q10094" s="33">
        <v>1.0540000000000003</v>
      </c>
      <c r="R10094" s="33">
        <v>2.5209999999999999</v>
      </c>
      <c r="S10094" s="33"/>
      <c r="T10094" s="33"/>
      <c r="U10094" s="33"/>
      <c r="V10094" s="33"/>
      <c r="W10094" s="33"/>
      <c r="Y10094" s="33"/>
      <c r="Z10094" s="33"/>
      <c r="AA10094" s="33"/>
      <c r="AB10094" s="33"/>
      <c r="AC10094" s="33"/>
      <c r="AD10094" s="33"/>
      <c r="AE10094" s="33"/>
      <c r="AF10094" s="33"/>
      <c r="AG10094" s="33"/>
      <c r="AH10094" s="33"/>
      <c r="AI10094" s="33"/>
      <c r="AJ10094" s="33" t="s">
        <v>413</v>
      </c>
      <c r="AK10094" s="36">
        <v>30.28</v>
      </c>
      <c r="AL10094" s="36">
        <v>105.03</v>
      </c>
      <c r="AM10094" s="33">
        <v>425</v>
      </c>
      <c r="AN10094" s="37"/>
      <c r="AO10094" s="33">
        <v>1</v>
      </c>
      <c r="AP10094" s="33"/>
      <c r="AQ10094">
        <v>80437</v>
      </c>
      <c r="AR10094" s="33" t="s">
        <v>1975</v>
      </c>
    </row>
    <row r="10095" spans="1:44" x14ac:dyDescent="0.25">
      <c r="A10095" s="33">
        <v>11995</v>
      </c>
      <c r="B10095" s="33" t="s">
        <v>1111</v>
      </c>
      <c r="C10095" s="33">
        <v>180</v>
      </c>
      <c r="D10095" s="33"/>
      <c r="E10095" s="33"/>
      <c r="F10095" s="33" t="s">
        <v>859</v>
      </c>
      <c r="G10095" s="34"/>
      <c r="H10095" s="33">
        <v>14</v>
      </c>
      <c r="I10095" s="33">
        <v>3.54</v>
      </c>
      <c r="J10095" s="33">
        <v>2.91</v>
      </c>
      <c r="K10095" s="37">
        <v>5040</v>
      </c>
      <c r="L10095" s="35"/>
      <c r="M10095" s="33"/>
      <c r="N10095" s="33">
        <v>10.762</v>
      </c>
      <c r="O10095" s="33">
        <v>3.464</v>
      </c>
      <c r="P10095" s="33"/>
      <c r="Q10095" s="33">
        <v>1.1620000000000004</v>
      </c>
      <c r="R10095" s="33">
        <v>2.5019999999999998</v>
      </c>
      <c r="S10095" s="33"/>
      <c r="T10095" s="33"/>
      <c r="U10095" s="33"/>
      <c r="V10095" s="33"/>
      <c r="W10095" s="33"/>
      <c r="Y10095" s="33"/>
      <c r="Z10095" s="33"/>
      <c r="AA10095" s="33"/>
      <c r="AB10095" s="33"/>
      <c r="AC10095" s="33"/>
      <c r="AD10095" s="33"/>
      <c r="AE10095" s="33"/>
      <c r="AF10095" s="33"/>
      <c r="AG10095" s="33"/>
      <c r="AH10095" s="33"/>
      <c r="AI10095" s="33"/>
      <c r="AJ10095" s="33" t="s">
        <v>413</v>
      </c>
      <c r="AK10095" s="36">
        <v>30.28</v>
      </c>
      <c r="AL10095" s="36">
        <v>105.03</v>
      </c>
      <c r="AM10095" s="33">
        <v>425</v>
      </c>
      <c r="AN10095" s="37"/>
      <c r="AO10095" s="33">
        <v>1</v>
      </c>
      <c r="AP10095" s="33"/>
      <c r="AQ10095">
        <v>80437</v>
      </c>
      <c r="AR10095" s="33" t="s">
        <v>1975</v>
      </c>
    </row>
    <row r="10096" spans="1:44" x14ac:dyDescent="0.25">
      <c r="A10096" s="33">
        <v>11996</v>
      </c>
      <c r="B10096" s="33" t="s">
        <v>1111</v>
      </c>
      <c r="C10096" s="33">
        <v>180</v>
      </c>
      <c r="D10096" s="33"/>
      <c r="E10096" s="33"/>
      <c r="F10096" s="33" t="s">
        <v>859</v>
      </c>
      <c r="G10096" s="34"/>
      <c r="H10096" s="33">
        <v>15</v>
      </c>
      <c r="I10096" s="33">
        <v>3.8</v>
      </c>
      <c r="J10096" s="33">
        <v>3.24</v>
      </c>
      <c r="K10096" s="37">
        <v>4815</v>
      </c>
      <c r="L10096" s="35"/>
      <c r="M10096" s="33"/>
      <c r="N10096" s="33">
        <v>13.79</v>
      </c>
      <c r="O10096" s="33">
        <v>4.6150000000000002</v>
      </c>
      <c r="P10096" s="33"/>
      <c r="Q10096" s="33">
        <v>1.5190000000000006</v>
      </c>
      <c r="R10096" s="33">
        <v>3.3039999999999998</v>
      </c>
      <c r="S10096" s="33"/>
      <c r="T10096" s="33"/>
      <c r="U10096" s="33"/>
      <c r="V10096" s="33"/>
      <c r="W10096" s="33"/>
      <c r="Y10096" s="33"/>
      <c r="Z10096" s="33"/>
      <c r="AA10096" s="33"/>
      <c r="AB10096" s="33"/>
      <c r="AC10096" s="33"/>
      <c r="AD10096" s="33"/>
      <c r="AE10096" s="33"/>
      <c r="AF10096" s="33"/>
      <c r="AG10096" s="33"/>
      <c r="AH10096" s="33"/>
      <c r="AI10096" s="33"/>
      <c r="AJ10096" s="33" t="s">
        <v>413</v>
      </c>
      <c r="AK10096" s="36">
        <v>30.28</v>
      </c>
      <c r="AL10096" s="36">
        <v>105.03</v>
      </c>
      <c r="AM10096" s="33">
        <v>425</v>
      </c>
      <c r="AN10096" s="37"/>
      <c r="AO10096" s="33">
        <v>1</v>
      </c>
      <c r="AP10096" s="33"/>
      <c r="AQ10096">
        <v>80437</v>
      </c>
      <c r="AR10096" s="33" t="s">
        <v>1975</v>
      </c>
    </row>
    <row r="10097" spans="1:44" x14ac:dyDescent="0.25">
      <c r="A10097" s="33">
        <v>11997</v>
      </c>
      <c r="B10097" s="33" t="s">
        <v>1111</v>
      </c>
      <c r="C10097" s="33">
        <v>180</v>
      </c>
      <c r="D10097" s="33"/>
      <c r="E10097" s="33"/>
      <c r="F10097" s="33" t="s">
        <v>859</v>
      </c>
      <c r="G10097" s="34"/>
      <c r="H10097" s="33">
        <v>26</v>
      </c>
      <c r="I10097" s="33">
        <v>6.2</v>
      </c>
      <c r="J10097" s="33">
        <v>6.3</v>
      </c>
      <c r="K10097" s="37">
        <v>3105</v>
      </c>
      <c r="L10097" s="35"/>
      <c r="M10097" s="33"/>
      <c r="N10097" s="33">
        <v>35.223999999999997</v>
      </c>
      <c r="O10097" s="33">
        <v>17.725999999999999</v>
      </c>
      <c r="P10097" s="33"/>
      <c r="Q10097" s="33">
        <v>5.0179999999999998</v>
      </c>
      <c r="R10097" s="33">
        <v>7.915</v>
      </c>
      <c r="S10097" s="33"/>
      <c r="T10097" s="33"/>
      <c r="U10097" s="33"/>
      <c r="V10097" s="33"/>
      <c r="W10097" s="33"/>
      <c r="Y10097" s="33"/>
      <c r="Z10097" s="33"/>
      <c r="AA10097" s="33"/>
      <c r="AB10097" s="33"/>
      <c r="AC10097" s="33"/>
      <c r="AD10097" s="33"/>
      <c r="AE10097" s="33"/>
      <c r="AF10097" s="33"/>
      <c r="AG10097" s="33"/>
      <c r="AH10097" s="33"/>
      <c r="AI10097" s="33"/>
      <c r="AJ10097" s="33" t="s">
        <v>413</v>
      </c>
      <c r="AK10097" s="36">
        <v>30.28</v>
      </c>
      <c r="AL10097" s="36">
        <v>105.03</v>
      </c>
      <c r="AM10097" s="33">
        <v>425</v>
      </c>
      <c r="AN10097" s="37"/>
      <c r="AO10097" s="33">
        <v>1</v>
      </c>
      <c r="AP10097" s="33"/>
      <c r="AQ10097">
        <v>80437</v>
      </c>
      <c r="AR10097" s="33" t="s">
        <v>1975</v>
      </c>
    </row>
    <row r="10098" spans="1:44" x14ac:dyDescent="0.25">
      <c r="A10098" s="33">
        <v>11998</v>
      </c>
      <c r="B10098" s="33" t="s">
        <v>1019</v>
      </c>
      <c r="C10098" s="33">
        <v>121</v>
      </c>
      <c r="D10098" s="33" t="s">
        <v>1015</v>
      </c>
      <c r="E10098" s="33"/>
      <c r="F10098" s="33" t="s">
        <v>859</v>
      </c>
      <c r="G10098" s="34"/>
      <c r="H10098" s="33">
        <v>11</v>
      </c>
      <c r="I10098" s="33"/>
      <c r="J10098" s="33"/>
      <c r="K10098" s="37"/>
      <c r="L10098" s="35"/>
      <c r="M10098" s="33"/>
      <c r="N10098" s="33"/>
      <c r="O10098" s="33">
        <v>63.11</v>
      </c>
      <c r="P10098" s="33"/>
      <c r="Q10098" s="33">
        <v>13.95</v>
      </c>
      <c r="R10098" s="33">
        <v>4.03</v>
      </c>
      <c r="S10098" s="33"/>
      <c r="T10098" s="33"/>
      <c r="U10098" s="33"/>
      <c r="V10098" s="33"/>
      <c r="W10098" s="33"/>
      <c r="Y10098" s="33"/>
      <c r="Z10098" s="33"/>
      <c r="AA10098" s="33"/>
      <c r="AB10098" s="33"/>
      <c r="AC10098" s="33"/>
      <c r="AD10098" s="33"/>
      <c r="AE10098" s="33"/>
      <c r="AF10098" s="33"/>
      <c r="AG10098" s="33"/>
      <c r="AH10098" s="33"/>
      <c r="AI10098" s="33"/>
      <c r="AJ10098" s="33" t="s">
        <v>413</v>
      </c>
      <c r="AK10098" s="36">
        <v>22.68</v>
      </c>
      <c r="AL10098" s="36">
        <v>112.9</v>
      </c>
      <c r="AM10098" s="33">
        <v>30</v>
      </c>
      <c r="AN10098" s="37"/>
      <c r="AP10098" s="33"/>
      <c r="AQ10098">
        <v>40149</v>
      </c>
      <c r="AR10098" s="33" t="s">
        <v>1976</v>
      </c>
    </row>
    <row r="10099" spans="1:44" x14ac:dyDescent="0.25">
      <c r="A10099" s="33">
        <v>11999</v>
      </c>
      <c r="B10099" s="33" t="s">
        <v>167</v>
      </c>
      <c r="C10099" s="33">
        <v>180</v>
      </c>
      <c r="D10099" s="1" t="s">
        <v>148</v>
      </c>
      <c r="E10099" s="33"/>
      <c r="F10099" s="33" t="s">
        <v>859</v>
      </c>
      <c r="G10099" s="34"/>
      <c r="H10099" s="33">
        <v>26</v>
      </c>
      <c r="I10099" s="33">
        <v>12</v>
      </c>
      <c r="J10099" s="33">
        <v>12.9</v>
      </c>
      <c r="K10099" s="37">
        <v>3600</v>
      </c>
      <c r="L10099" s="35"/>
      <c r="M10099" s="33"/>
      <c r="N10099" s="33">
        <v>288.70699999999999</v>
      </c>
      <c r="O10099" s="33">
        <v>100.6</v>
      </c>
      <c r="P10099" s="33"/>
      <c r="Q10099" s="33">
        <v>9.2999999999999989</v>
      </c>
      <c r="R10099" s="33">
        <v>9.6</v>
      </c>
      <c r="S10099" s="33"/>
      <c r="T10099" s="33"/>
      <c r="U10099" s="33"/>
      <c r="V10099" s="33"/>
      <c r="W10099" s="33"/>
      <c r="Y10099" s="33"/>
      <c r="Z10099" s="33"/>
      <c r="AA10099" s="33"/>
      <c r="AB10099" s="33"/>
      <c r="AC10099" s="33"/>
      <c r="AD10099" s="33"/>
      <c r="AE10099" s="33"/>
      <c r="AF10099" s="33"/>
      <c r="AG10099" s="33"/>
      <c r="AH10099" s="33"/>
      <c r="AI10099" s="33"/>
      <c r="AJ10099" s="33" t="s">
        <v>413</v>
      </c>
      <c r="AK10099" s="36">
        <v>30.3</v>
      </c>
      <c r="AL10099" s="36">
        <v>118.46</v>
      </c>
      <c r="AM10099" s="33">
        <v>648</v>
      </c>
      <c r="AN10099" s="37"/>
      <c r="AP10099" s="33"/>
      <c r="AQ10099">
        <v>80415</v>
      </c>
      <c r="AR10099" s="33" t="s">
        <v>1977</v>
      </c>
    </row>
    <row r="10100" spans="1:44" x14ac:dyDescent="0.25">
      <c r="A10100" s="33">
        <v>12000</v>
      </c>
      <c r="B10100" s="33" t="s">
        <v>1115</v>
      </c>
      <c r="C10100" s="33">
        <v>131</v>
      </c>
      <c r="D10100" s="33" t="s">
        <v>2</v>
      </c>
      <c r="E10100" s="33"/>
      <c r="F10100" s="33" t="s">
        <v>864</v>
      </c>
      <c r="G10100" s="34">
        <v>2</v>
      </c>
      <c r="H10100" s="33">
        <v>6</v>
      </c>
      <c r="I10100" s="33">
        <v>3.8</v>
      </c>
      <c r="J10100" s="33">
        <v>5.5</v>
      </c>
      <c r="K10100" s="37">
        <v>2396</v>
      </c>
      <c r="L10100" s="35"/>
      <c r="M10100" s="33"/>
      <c r="N10100" s="33">
        <v>10.398</v>
      </c>
      <c r="O10100" s="33">
        <v>10.782</v>
      </c>
      <c r="P10100" s="33">
        <v>3.8340000000000001</v>
      </c>
      <c r="Q10100" s="33">
        <v>6.23</v>
      </c>
      <c r="R10100" s="33">
        <v>3.5939999999999999</v>
      </c>
      <c r="S10100" s="33"/>
      <c r="T10100" s="33"/>
      <c r="U10100" s="33"/>
      <c r="V10100" s="33"/>
      <c r="W10100" s="33"/>
      <c r="Y10100" s="33"/>
      <c r="Z10100" s="33"/>
      <c r="AA10100" s="33"/>
      <c r="AB10100" s="33"/>
      <c r="AC10100" s="33"/>
      <c r="AD10100" s="33"/>
      <c r="AE10100" s="33"/>
      <c r="AF10100" s="33"/>
      <c r="AG10100" s="33"/>
      <c r="AH10100" s="33"/>
      <c r="AI10100" s="33"/>
      <c r="AJ10100" s="33" t="s">
        <v>413</v>
      </c>
      <c r="AK10100" s="36">
        <v>38.979999999999997</v>
      </c>
      <c r="AL10100" s="36">
        <v>113.6</v>
      </c>
      <c r="AM10100" s="33">
        <v>1550</v>
      </c>
      <c r="AN10100" s="37"/>
      <c r="AO10100" s="33">
        <v>1</v>
      </c>
      <c r="AP10100" s="33"/>
      <c r="AQ10100">
        <v>80411</v>
      </c>
      <c r="AR10100" s="33" t="s">
        <v>1978</v>
      </c>
    </row>
    <row r="10101" spans="1:44" x14ac:dyDescent="0.25">
      <c r="A10101" s="33">
        <v>12001</v>
      </c>
      <c r="B10101" s="33" t="s">
        <v>1115</v>
      </c>
      <c r="C10101" s="33">
        <v>131</v>
      </c>
      <c r="D10101" s="33" t="s">
        <v>2</v>
      </c>
      <c r="E10101" s="33"/>
      <c r="F10101" s="33" t="s">
        <v>864</v>
      </c>
      <c r="G10101" s="34">
        <v>3</v>
      </c>
      <c r="H10101" s="33">
        <v>8</v>
      </c>
      <c r="I10101" s="33">
        <v>7</v>
      </c>
      <c r="J10101" s="33">
        <v>4.0999999999999996</v>
      </c>
      <c r="K10101" s="37">
        <v>2314</v>
      </c>
      <c r="L10101" s="35"/>
      <c r="M10101" s="33"/>
      <c r="N10101" s="33"/>
      <c r="O10101" s="33">
        <v>15.734999999999999</v>
      </c>
      <c r="P10101" s="33">
        <v>6.016</v>
      </c>
      <c r="Q10101" s="33">
        <v>8.5620000000000012</v>
      </c>
      <c r="R10101" s="33">
        <v>5.3220000000000001</v>
      </c>
      <c r="S10101" s="33"/>
      <c r="T10101" s="33"/>
      <c r="U10101" s="33"/>
      <c r="V10101" s="33"/>
      <c r="W10101" s="33"/>
      <c r="Y10101" s="33"/>
      <c r="Z10101" s="33"/>
      <c r="AA10101" s="33"/>
      <c r="AB10101" s="33"/>
      <c r="AC10101" s="33"/>
      <c r="AD10101" s="33"/>
      <c r="AE10101" s="33"/>
      <c r="AF10101" s="33"/>
      <c r="AG10101" s="33"/>
      <c r="AH10101" s="33"/>
      <c r="AI10101" s="33"/>
      <c r="AJ10101" s="33" t="s">
        <v>413</v>
      </c>
      <c r="AK10101" s="36">
        <v>38.979999999999997</v>
      </c>
      <c r="AL10101" s="36">
        <v>113.6</v>
      </c>
      <c r="AM10101" s="33">
        <v>1550</v>
      </c>
      <c r="AN10101" s="37"/>
      <c r="AO10101" s="33">
        <v>1</v>
      </c>
      <c r="AP10101" s="33"/>
      <c r="AQ10101">
        <v>80411</v>
      </c>
      <c r="AR10101" s="33" t="s">
        <v>1978</v>
      </c>
    </row>
    <row r="10102" spans="1:44" x14ac:dyDescent="0.25">
      <c r="A10102" s="33">
        <v>12002</v>
      </c>
      <c r="B10102" s="33" t="s">
        <v>1115</v>
      </c>
      <c r="C10102" s="33">
        <v>131</v>
      </c>
      <c r="D10102" s="33" t="s">
        <v>2</v>
      </c>
      <c r="E10102" s="33"/>
      <c r="F10102" s="33" t="s">
        <v>864</v>
      </c>
      <c r="G10102" s="34">
        <v>2</v>
      </c>
      <c r="H10102" s="33">
        <v>9</v>
      </c>
      <c r="I10102" s="33">
        <v>8.8000000000000007</v>
      </c>
      <c r="J10102" s="33">
        <v>5.7</v>
      </c>
      <c r="K10102" s="37">
        <v>2178</v>
      </c>
      <c r="L10102" s="35"/>
      <c r="M10102" s="33"/>
      <c r="N10102" s="33">
        <v>23.507999999999999</v>
      </c>
      <c r="O10102" s="33">
        <v>20.472999999999999</v>
      </c>
      <c r="P10102" s="33">
        <v>7.8410000000000002</v>
      </c>
      <c r="Q10102" s="33">
        <v>11.108000000000001</v>
      </c>
      <c r="R10102" s="33">
        <v>6.0979999999999999</v>
      </c>
      <c r="S10102" s="33"/>
      <c r="T10102" s="33"/>
      <c r="U10102" s="33"/>
      <c r="V10102" s="33"/>
      <c r="W10102" s="33"/>
      <c r="Y10102" s="33"/>
      <c r="Z10102" s="33"/>
      <c r="AA10102" s="33"/>
      <c r="AB10102" s="33"/>
      <c r="AC10102" s="33"/>
      <c r="AD10102" s="33"/>
      <c r="AE10102" s="33"/>
      <c r="AF10102" s="33"/>
      <c r="AG10102" s="33"/>
      <c r="AH10102" s="33"/>
      <c r="AI10102" s="33"/>
      <c r="AJ10102" s="33" t="s">
        <v>413</v>
      </c>
      <c r="AK10102" s="36">
        <v>38.979999999999997</v>
      </c>
      <c r="AL10102" s="36">
        <v>113.6</v>
      </c>
      <c r="AM10102" s="33">
        <v>1550</v>
      </c>
      <c r="AN10102" s="37"/>
      <c r="AO10102" s="33">
        <v>1</v>
      </c>
      <c r="AP10102" s="33"/>
      <c r="AQ10102">
        <v>80411</v>
      </c>
      <c r="AR10102" s="33" t="s">
        <v>1978</v>
      </c>
    </row>
    <row r="10103" spans="1:44" x14ac:dyDescent="0.25">
      <c r="A10103" s="33">
        <v>12003</v>
      </c>
      <c r="B10103" s="33" t="s">
        <v>1115</v>
      </c>
      <c r="C10103" s="33">
        <v>131</v>
      </c>
      <c r="D10103" s="33" t="s">
        <v>2</v>
      </c>
      <c r="E10103" s="33"/>
      <c r="F10103" s="33" t="s">
        <v>864</v>
      </c>
      <c r="G10103" s="34">
        <v>2</v>
      </c>
      <c r="H10103" s="33">
        <v>12</v>
      </c>
      <c r="I10103" s="33">
        <v>10.7</v>
      </c>
      <c r="J10103" s="33">
        <v>7</v>
      </c>
      <c r="K10103" s="37">
        <v>2215</v>
      </c>
      <c r="L10103" s="35"/>
      <c r="M10103" s="33"/>
      <c r="N10103" s="33"/>
      <c r="O10103" s="33">
        <v>44.521999999999998</v>
      </c>
      <c r="P10103" s="33">
        <v>13.29</v>
      </c>
      <c r="Q10103" s="33">
        <v>16.390999999999998</v>
      </c>
      <c r="R10103" s="33">
        <v>16.613</v>
      </c>
      <c r="S10103" s="33"/>
      <c r="T10103" s="33"/>
      <c r="U10103" s="33"/>
      <c r="V10103" s="33"/>
      <c r="W10103" s="33"/>
      <c r="Y10103" s="33"/>
      <c r="Z10103" s="33"/>
      <c r="AA10103" s="33"/>
      <c r="AB10103" s="33"/>
      <c r="AC10103" s="33"/>
      <c r="AD10103" s="33"/>
      <c r="AE10103" s="33"/>
      <c r="AF10103" s="33"/>
      <c r="AG10103" s="33"/>
      <c r="AH10103" s="33"/>
      <c r="AI10103" s="33"/>
      <c r="AJ10103" s="33" t="s">
        <v>413</v>
      </c>
      <c r="AK10103" s="36">
        <v>38.979999999999997</v>
      </c>
      <c r="AL10103" s="36">
        <v>113.6</v>
      </c>
      <c r="AM10103" s="33">
        <v>1550</v>
      </c>
      <c r="AN10103" s="37"/>
      <c r="AO10103" s="33">
        <v>1</v>
      </c>
      <c r="AP10103" s="33"/>
      <c r="AQ10103">
        <v>80411</v>
      </c>
      <c r="AR10103" s="33" t="s">
        <v>1978</v>
      </c>
    </row>
    <row r="10104" spans="1:44" x14ac:dyDescent="0.25">
      <c r="A10104" s="33">
        <v>12004</v>
      </c>
      <c r="B10104" s="33" t="s">
        <v>1115</v>
      </c>
      <c r="C10104" s="33">
        <v>131</v>
      </c>
      <c r="D10104" s="33" t="s">
        <v>2</v>
      </c>
      <c r="E10104" s="33"/>
      <c r="F10104" s="33" t="s">
        <v>864</v>
      </c>
      <c r="G10104" s="34">
        <v>3</v>
      </c>
      <c r="H10104" s="33">
        <v>13</v>
      </c>
      <c r="I10104" s="33">
        <v>9</v>
      </c>
      <c r="J10104" s="33">
        <v>7.5</v>
      </c>
      <c r="K10104" s="37">
        <v>2103</v>
      </c>
      <c r="L10104" s="35"/>
      <c r="M10104" s="33"/>
      <c r="N10104" s="33"/>
      <c r="O10104" s="33">
        <v>48.369</v>
      </c>
      <c r="P10104" s="33">
        <v>14.510999999999999</v>
      </c>
      <c r="Q10104" s="33">
        <v>17.034000000000002</v>
      </c>
      <c r="R10104" s="33">
        <v>16.614000000000001</v>
      </c>
      <c r="S10104" s="33"/>
      <c r="T10104" s="33"/>
      <c r="U10104" s="33"/>
      <c r="V10104" s="33"/>
      <c r="W10104" s="33"/>
      <c r="Y10104" s="33"/>
      <c r="Z10104" s="33"/>
      <c r="AA10104" s="33"/>
      <c r="AB10104" s="33"/>
      <c r="AC10104" s="33"/>
      <c r="AD10104" s="33"/>
      <c r="AE10104" s="33"/>
      <c r="AF10104" s="33"/>
      <c r="AG10104" s="33"/>
      <c r="AH10104" s="33"/>
      <c r="AI10104" s="33"/>
      <c r="AJ10104" s="33" t="s">
        <v>413</v>
      </c>
      <c r="AK10104" s="36">
        <v>38.979999999999997</v>
      </c>
      <c r="AL10104" s="36">
        <v>113.6</v>
      </c>
      <c r="AM10104" s="33">
        <v>1550</v>
      </c>
      <c r="AN10104" s="37"/>
      <c r="AO10104" s="33">
        <v>1</v>
      </c>
      <c r="AP10104" s="33"/>
      <c r="AQ10104">
        <v>80411</v>
      </c>
      <c r="AR10104" s="33" t="s">
        <v>1978</v>
      </c>
    </row>
    <row r="10105" spans="1:44" x14ac:dyDescent="0.25">
      <c r="A10105" s="33">
        <v>12005</v>
      </c>
      <c r="B10105" s="33" t="s">
        <v>1115</v>
      </c>
      <c r="C10105" s="33">
        <v>131</v>
      </c>
      <c r="D10105" s="33" t="s">
        <v>2</v>
      </c>
      <c r="E10105" s="33"/>
      <c r="F10105" s="33" t="s">
        <v>864</v>
      </c>
      <c r="G10105" s="34">
        <v>3</v>
      </c>
      <c r="H10105" s="33">
        <v>14</v>
      </c>
      <c r="I10105" s="33">
        <v>9.8000000000000007</v>
      </c>
      <c r="J10105" s="33">
        <v>7.7</v>
      </c>
      <c r="K10105" s="37">
        <v>2078</v>
      </c>
      <c r="L10105" s="35"/>
      <c r="M10105" s="33"/>
      <c r="N10105" s="33"/>
      <c r="O10105" s="33">
        <v>83.328000000000003</v>
      </c>
      <c r="P10105" s="33">
        <v>16.207999999999998</v>
      </c>
      <c r="Q10105" s="33">
        <v>22.443000000000005</v>
      </c>
      <c r="R10105" s="33">
        <v>22.65</v>
      </c>
      <c r="S10105" s="33"/>
      <c r="T10105" s="33"/>
      <c r="U10105" s="33"/>
      <c r="V10105" s="33"/>
      <c r="W10105" s="33"/>
      <c r="Y10105" s="33"/>
      <c r="Z10105" s="33"/>
      <c r="AA10105" s="33"/>
      <c r="AB10105" s="33"/>
      <c r="AC10105" s="33"/>
      <c r="AD10105" s="33"/>
      <c r="AE10105" s="33"/>
      <c r="AF10105" s="33"/>
      <c r="AG10105" s="33"/>
      <c r="AH10105" s="33"/>
      <c r="AI10105" s="33"/>
      <c r="AJ10105" s="33" t="s">
        <v>413</v>
      </c>
      <c r="AK10105" s="36">
        <v>38.979999999999997</v>
      </c>
      <c r="AL10105" s="36">
        <v>113.6</v>
      </c>
      <c r="AM10105" s="33">
        <v>1550</v>
      </c>
      <c r="AN10105" s="37"/>
      <c r="AO10105" s="33">
        <v>1</v>
      </c>
      <c r="AP10105" s="33"/>
      <c r="AQ10105">
        <v>80411</v>
      </c>
      <c r="AR10105" s="33" t="s">
        <v>1978</v>
      </c>
    </row>
    <row r="10106" spans="1:44" x14ac:dyDescent="0.25">
      <c r="A10106" s="33">
        <v>12006</v>
      </c>
      <c r="B10106" s="33" t="s">
        <v>1115</v>
      </c>
      <c r="C10106" s="33">
        <v>131</v>
      </c>
      <c r="D10106" s="33" t="s">
        <v>2</v>
      </c>
      <c r="E10106" s="33"/>
      <c r="F10106" s="33" t="s">
        <v>864</v>
      </c>
      <c r="G10106" s="34">
        <v>3</v>
      </c>
      <c r="H10106" s="33">
        <v>18</v>
      </c>
      <c r="I10106" s="33">
        <v>12.9</v>
      </c>
      <c r="J10106" s="33">
        <v>14.4</v>
      </c>
      <c r="K10106" s="37">
        <v>1858</v>
      </c>
      <c r="L10106" s="35"/>
      <c r="M10106" s="33"/>
      <c r="N10106" s="33">
        <v>187.62700000000001</v>
      </c>
      <c r="O10106" s="33">
        <v>136.191</v>
      </c>
      <c r="P10106" s="33">
        <v>21.553000000000001</v>
      </c>
      <c r="Q10106" s="33">
        <v>37.346000000000004</v>
      </c>
      <c r="R10106" s="33">
        <v>30.285</v>
      </c>
      <c r="S10106" s="33"/>
      <c r="T10106" s="33"/>
      <c r="U10106" s="33"/>
      <c r="V10106" s="33"/>
      <c r="W10106" s="33"/>
      <c r="Y10106" s="33"/>
      <c r="Z10106" s="33"/>
      <c r="AA10106" s="33"/>
      <c r="AB10106" s="33"/>
      <c r="AC10106" s="33"/>
      <c r="AD10106" s="33"/>
      <c r="AE10106" s="33"/>
      <c r="AF10106" s="33"/>
      <c r="AG10106" s="33"/>
      <c r="AH10106" s="33"/>
      <c r="AI10106" s="33"/>
      <c r="AJ10106" s="33" t="s">
        <v>413</v>
      </c>
      <c r="AK10106" s="36">
        <v>38.979999999999997</v>
      </c>
      <c r="AL10106" s="36">
        <v>113.6</v>
      </c>
      <c r="AM10106" s="33">
        <v>1550</v>
      </c>
      <c r="AN10106" s="37"/>
      <c r="AO10106" s="33">
        <v>1</v>
      </c>
      <c r="AP10106" s="33"/>
      <c r="AQ10106">
        <v>80411</v>
      </c>
      <c r="AR10106" s="33" t="s">
        <v>1978</v>
      </c>
    </row>
    <row r="10107" spans="1:44" x14ac:dyDescent="0.25">
      <c r="A10107" s="33">
        <v>12007</v>
      </c>
      <c r="B10107" s="33" t="s">
        <v>1115</v>
      </c>
      <c r="C10107" s="33">
        <v>131</v>
      </c>
      <c r="D10107" s="33" t="s">
        <v>2</v>
      </c>
      <c r="E10107" s="33"/>
      <c r="F10107" s="33" t="s">
        <v>864</v>
      </c>
      <c r="G10107" s="34">
        <v>2</v>
      </c>
      <c r="H10107" s="33">
        <v>20</v>
      </c>
      <c r="I10107" s="33">
        <v>14.5</v>
      </c>
      <c r="J10107" s="33">
        <v>17.100000000000001</v>
      </c>
      <c r="K10107" s="37">
        <v>1737</v>
      </c>
      <c r="L10107" s="35"/>
      <c r="M10107" s="33"/>
      <c r="N10107" s="33">
        <v>278.03100000000001</v>
      </c>
      <c r="O10107" s="33">
        <v>173.35300000000001</v>
      </c>
      <c r="P10107" s="33">
        <v>23.623000000000001</v>
      </c>
      <c r="Q10107" s="33">
        <v>55.235999999999997</v>
      </c>
      <c r="R10107" s="33">
        <v>37.866999999999997</v>
      </c>
      <c r="S10107" s="33"/>
      <c r="T10107" s="33"/>
      <c r="U10107" s="33"/>
      <c r="V10107" s="33"/>
      <c r="W10107" s="33"/>
      <c r="Y10107" s="33"/>
      <c r="Z10107" s="33"/>
      <c r="AA10107" s="33"/>
      <c r="AB10107" s="33"/>
      <c r="AC10107" s="33"/>
      <c r="AD10107" s="33"/>
      <c r="AE10107" s="33"/>
      <c r="AF10107" s="33"/>
      <c r="AG10107" s="33"/>
      <c r="AH10107" s="33"/>
      <c r="AI10107" s="33"/>
      <c r="AJ10107" s="33" t="s">
        <v>413</v>
      </c>
      <c r="AK10107" s="36">
        <v>38.979999999999997</v>
      </c>
      <c r="AL10107" s="36">
        <v>113.6</v>
      </c>
      <c r="AM10107" s="33">
        <v>1550</v>
      </c>
      <c r="AN10107" s="37"/>
      <c r="AO10107" s="33">
        <v>1</v>
      </c>
      <c r="AP10107" s="33"/>
      <c r="AQ10107">
        <v>80411</v>
      </c>
      <c r="AR10107" s="33" t="s">
        <v>1978</v>
      </c>
    </row>
    <row r="10108" spans="1:44" x14ac:dyDescent="0.25">
      <c r="A10108" s="33">
        <v>12008</v>
      </c>
      <c r="B10108" s="33" t="s">
        <v>1115</v>
      </c>
      <c r="C10108" s="33">
        <v>131</v>
      </c>
      <c r="D10108" s="33" t="s">
        <v>2</v>
      </c>
      <c r="E10108" s="33"/>
      <c r="F10108" s="33" t="s">
        <v>864</v>
      </c>
      <c r="G10108" s="34">
        <v>3</v>
      </c>
      <c r="H10108" s="33">
        <v>24</v>
      </c>
      <c r="I10108" s="33">
        <v>16</v>
      </c>
      <c r="J10108" s="33">
        <v>20.2</v>
      </c>
      <c r="K10108" s="37">
        <v>1533</v>
      </c>
      <c r="L10108" s="35"/>
      <c r="M10108" s="33"/>
      <c r="N10108" s="33">
        <v>377.83199999999999</v>
      </c>
      <c r="O10108" s="33">
        <v>207.41499999999999</v>
      </c>
      <c r="P10108" s="33">
        <v>23.454999999999998</v>
      </c>
      <c r="Q10108" s="33">
        <v>62.24</v>
      </c>
      <c r="R10108" s="33">
        <v>37.865000000000002</v>
      </c>
      <c r="S10108" s="33"/>
      <c r="T10108" s="33"/>
      <c r="U10108" s="33"/>
      <c r="V10108" s="33"/>
      <c r="W10108" s="33"/>
      <c r="Y10108" s="33"/>
      <c r="Z10108" s="33"/>
      <c r="AA10108" s="33"/>
      <c r="AB10108" s="33"/>
      <c r="AC10108" s="33"/>
      <c r="AD10108" s="33"/>
      <c r="AE10108" s="33"/>
      <c r="AF10108" s="33"/>
      <c r="AG10108" s="33"/>
      <c r="AH10108" s="33"/>
      <c r="AI10108" s="33"/>
      <c r="AJ10108" s="33" t="s">
        <v>413</v>
      </c>
      <c r="AK10108" s="36">
        <v>38.979999999999997</v>
      </c>
      <c r="AL10108" s="36">
        <v>113.6</v>
      </c>
      <c r="AM10108" s="33">
        <v>1550</v>
      </c>
      <c r="AN10108" s="37"/>
      <c r="AO10108" s="33">
        <v>1</v>
      </c>
      <c r="AP10108" s="33"/>
      <c r="AQ10108">
        <v>80411</v>
      </c>
      <c r="AR10108" s="33" t="s">
        <v>1978</v>
      </c>
    </row>
    <row r="10109" spans="1:44" x14ac:dyDescent="0.25">
      <c r="A10109" s="33">
        <v>12009</v>
      </c>
      <c r="B10109" s="33" t="s">
        <v>1115</v>
      </c>
      <c r="C10109" s="33">
        <v>131</v>
      </c>
      <c r="D10109" s="33" t="s">
        <v>2</v>
      </c>
      <c r="E10109" s="33"/>
      <c r="F10109" s="33" t="s">
        <v>864</v>
      </c>
      <c r="G10109" s="34">
        <v>3</v>
      </c>
      <c r="H10109" s="33">
        <v>27</v>
      </c>
      <c r="I10109" s="33">
        <v>15.1</v>
      </c>
      <c r="J10109" s="33">
        <v>21.2</v>
      </c>
      <c r="K10109" s="37">
        <v>1321</v>
      </c>
      <c r="L10109" s="35"/>
      <c r="M10109" s="33"/>
      <c r="N10109" s="33">
        <v>338.44299999999998</v>
      </c>
      <c r="O10109" s="33">
        <v>210.83199999999999</v>
      </c>
      <c r="P10109" s="33">
        <v>21.664000000000001</v>
      </c>
      <c r="Q10109" s="33">
        <v>59.445000000000007</v>
      </c>
      <c r="R10109" s="33">
        <v>34.213999999999999</v>
      </c>
      <c r="S10109" s="33"/>
      <c r="T10109" s="33"/>
      <c r="U10109" s="33"/>
      <c r="V10109" s="33"/>
      <c r="W10109" s="33"/>
      <c r="Y10109" s="33"/>
      <c r="Z10109" s="33"/>
      <c r="AA10109" s="33"/>
      <c r="AB10109" s="33"/>
      <c r="AC10109" s="33"/>
      <c r="AD10109" s="33"/>
      <c r="AE10109" s="33"/>
      <c r="AF10109" s="33"/>
      <c r="AG10109" s="33"/>
      <c r="AH10109" s="33"/>
      <c r="AI10109" s="33"/>
      <c r="AJ10109" s="33" t="s">
        <v>413</v>
      </c>
      <c r="AK10109" s="36">
        <v>38.979999999999997</v>
      </c>
      <c r="AL10109" s="36">
        <v>113.6</v>
      </c>
      <c r="AM10109" s="33">
        <v>1550</v>
      </c>
      <c r="AN10109" s="37"/>
      <c r="AO10109" s="33">
        <v>1</v>
      </c>
      <c r="AP10109" s="33"/>
      <c r="AQ10109">
        <v>80411</v>
      </c>
      <c r="AR10109" s="33" t="s">
        <v>1978</v>
      </c>
    </row>
    <row r="10110" spans="1:44" x14ac:dyDescent="0.25">
      <c r="A10110" s="33">
        <v>12010</v>
      </c>
      <c r="B10110" s="33" t="s">
        <v>1115</v>
      </c>
      <c r="C10110" s="33">
        <v>131</v>
      </c>
      <c r="D10110" s="33" t="s">
        <v>2</v>
      </c>
      <c r="E10110" s="33"/>
      <c r="F10110" s="33" t="s">
        <v>864</v>
      </c>
      <c r="G10110" s="34">
        <v>6</v>
      </c>
      <c r="H10110" s="33">
        <v>31</v>
      </c>
      <c r="I10110" s="33">
        <v>17.5</v>
      </c>
      <c r="J10110" s="33">
        <v>21.8</v>
      </c>
      <c r="K10110" s="37">
        <v>1345</v>
      </c>
      <c r="L10110" s="35"/>
      <c r="M10110" s="33"/>
      <c r="N10110" s="33">
        <v>422.28699999999998</v>
      </c>
      <c r="O10110" s="33">
        <v>250.17</v>
      </c>
      <c r="P10110" s="33">
        <v>21.655000000000001</v>
      </c>
      <c r="Q10110" s="33">
        <v>71.823000000000008</v>
      </c>
      <c r="R10110" s="33">
        <v>35.238999999999997</v>
      </c>
      <c r="S10110" s="33"/>
      <c r="T10110" s="33"/>
      <c r="U10110" s="33"/>
      <c r="V10110" s="33"/>
      <c r="W10110" s="33"/>
      <c r="Y10110" s="33"/>
      <c r="Z10110" s="33"/>
      <c r="AA10110" s="33"/>
      <c r="AB10110" s="33"/>
      <c r="AC10110" s="33"/>
      <c r="AD10110" s="33"/>
      <c r="AE10110" s="33"/>
      <c r="AF10110" s="33"/>
      <c r="AG10110" s="33"/>
      <c r="AH10110" s="33"/>
      <c r="AI10110" s="33"/>
      <c r="AJ10110" s="33" t="s">
        <v>413</v>
      </c>
      <c r="AK10110" s="36">
        <v>38.979999999999997</v>
      </c>
      <c r="AL10110" s="36">
        <v>113.6</v>
      </c>
      <c r="AM10110" s="33">
        <v>1550</v>
      </c>
      <c r="AN10110" s="37"/>
      <c r="AO10110" s="33">
        <v>1</v>
      </c>
      <c r="AP10110" s="33"/>
      <c r="AQ10110">
        <v>80411</v>
      </c>
      <c r="AR10110" s="33" t="s">
        <v>1978</v>
      </c>
    </row>
    <row r="10111" spans="1:44" x14ac:dyDescent="0.25">
      <c r="A10111" s="33">
        <v>12011</v>
      </c>
      <c r="B10111" s="33" t="s">
        <v>1115</v>
      </c>
      <c r="C10111" s="33">
        <v>131</v>
      </c>
      <c r="D10111" s="33" t="s">
        <v>2</v>
      </c>
      <c r="E10111" s="33"/>
      <c r="F10111" s="33" t="s">
        <v>864</v>
      </c>
      <c r="G10111" s="34">
        <v>5</v>
      </c>
      <c r="H10111" s="33">
        <v>33</v>
      </c>
      <c r="I10111" s="33">
        <v>20.8</v>
      </c>
      <c r="J10111" s="33">
        <v>23.7</v>
      </c>
      <c r="K10111" s="37">
        <v>1267</v>
      </c>
      <c r="L10111" s="35"/>
      <c r="M10111" s="33"/>
      <c r="N10111" s="33">
        <v>559</v>
      </c>
      <c r="O10111" s="33">
        <v>269.99799999999999</v>
      </c>
      <c r="P10111" s="33">
        <v>25.213000000000001</v>
      </c>
      <c r="Q10111" s="33">
        <v>78.046999999999997</v>
      </c>
      <c r="R10111" s="33">
        <v>35.856000000000002</v>
      </c>
      <c r="S10111" s="33"/>
      <c r="T10111" s="33"/>
      <c r="U10111" s="33"/>
      <c r="V10111" s="33"/>
      <c r="W10111" s="33"/>
      <c r="Y10111" s="33"/>
      <c r="Z10111" s="33"/>
      <c r="AA10111" s="33"/>
      <c r="AB10111" s="33"/>
      <c r="AC10111" s="33"/>
      <c r="AD10111" s="33"/>
      <c r="AE10111" s="33"/>
      <c r="AF10111" s="33"/>
      <c r="AG10111" s="33"/>
      <c r="AH10111" s="33"/>
      <c r="AI10111" s="33"/>
      <c r="AJ10111" s="33" t="s">
        <v>413</v>
      </c>
      <c r="AK10111" s="36">
        <v>38.979999999999997</v>
      </c>
      <c r="AL10111" s="36">
        <v>113.6</v>
      </c>
      <c r="AM10111" s="33">
        <v>1550</v>
      </c>
      <c r="AN10111" s="37"/>
      <c r="AO10111" s="33">
        <v>1</v>
      </c>
      <c r="AP10111" s="33"/>
      <c r="AQ10111">
        <v>80411</v>
      </c>
      <c r="AR10111" s="33" t="s">
        <v>1978</v>
      </c>
    </row>
    <row r="10112" spans="1:44" x14ac:dyDescent="0.25">
      <c r="A10112" s="33">
        <v>12012</v>
      </c>
      <c r="B10112" s="33" t="s">
        <v>1115</v>
      </c>
      <c r="C10112" s="33">
        <v>131</v>
      </c>
      <c r="D10112" s="33" t="s">
        <v>2</v>
      </c>
      <c r="E10112" s="33"/>
      <c r="F10112" s="33" t="s">
        <v>864</v>
      </c>
      <c r="G10112" s="34">
        <v>6</v>
      </c>
      <c r="H10112" s="33">
        <v>38</v>
      </c>
      <c r="I10112" s="33">
        <v>16.899999999999999</v>
      </c>
      <c r="J10112" s="33">
        <v>24.5</v>
      </c>
      <c r="K10112" s="37">
        <v>1056</v>
      </c>
      <c r="L10112" s="35"/>
      <c r="M10112" s="33"/>
      <c r="N10112" s="33">
        <v>404.40499999999997</v>
      </c>
      <c r="O10112" s="33">
        <v>232.53100000000001</v>
      </c>
      <c r="P10112" s="33">
        <v>21.331</v>
      </c>
      <c r="Q10112" s="33">
        <v>66.421999999999997</v>
      </c>
      <c r="R10112" s="33">
        <v>29.146000000000001</v>
      </c>
      <c r="S10112" s="33"/>
      <c r="T10112" s="33"/>
      <c r="U10112" s="33"/>
      <c r="V10112" s="33"/>
      <c r="W10112" s="33"/>
      <c r="Y10112" s="33"/>
      <c r="Z10112" s="33"/>
      <c r="AA10112" s="33"/>
      <c r="AB10112" s="33"/>
      <c r="AC10112" s="33"/>
      <c r="AD10112" s="33"/>
      <c r="AE10112" s="33"/>
      <c r="AF10112" s="33"/>
      <c r="AG10112" s="33"/>
      <c r="AH10112" s="33"/>
      <c r="AI10112" s="33"/>
      <c r="AJ10112" s="33" t="s">
        <v>413</v>
      </c>
      <c r="AK10112" s="36">
        <v>38.979999999999997</v>
      </c>
      <c r="AL10112" s="36">
        <v>113.6</v>
      </c>
      <c r="AM10112" s="33">
        <v>1550</v>
      </c>
      <c r="AN10112" s="37"/>
      <c r="AO10112" s="33">
        <v>1</v>
      </c>
      <c r="AP10112" s="33"/>
      <c r="AQ10112">
        <v>80411</v>
      </c>
      <c r="AR10112" s="33" t="s">
        <v>1978</v>
      </c>
    </row>
    <row r="10113" spans="1:44" x14ac:dyDescent="0.25">
      <c r="A10113" s="33">
        <v>12013</v>
      </c>
      <c r="B10113" s="33" t="s">
        <v>1115</v>
      </c>
      <c r="C10113" s="33">
        <v>131</v>
      </c>
      <c r="D10113" s="33" t="s">
        <v>2</v>
      </c>
      <c r="E10113" s="33"/>
      <c r="F10113" s="33" t="s">
        <v>864</v>
      </c>
      <c r="G10113" s="34">
        <v>5</v>
      </c>
      <c r="H10113" s="33">
        <v>43</v>
      </c>
      <c r="I10113" s="33">
        <v>19.2</v>
      </c>
      <c r="J10113" s="33">
        <v>24</v>
      </c>
      <c r="K10113" s="37">
        <v>872</v>
      </c>
      <c r="L10113" s="35"/>
      <c r="M10113" s="33"/>
      <c r="N10113" s="33">
        <v>364.06099999999998</v>
      </c>
      <c r="O10113" s="33">
        <v>202.47800000000001</v>
      </c>
      <c r="P10113" s="33">
        <v>17.789000000000001</v>
      </c>
      <c r="Q10113" s="33">
        <v>54.675000000000004</v>
      </c>
      <c r="R10113" s="33">
        <v>25.811</v>
      </c>
      <c r="S10113" s="33"/>
      <c r="T10113" s="33"/>
      <c r="U10113" s="33"/>
      <c r="V10113" s="33"/>
      <c r="W10113" s="33"/>
      <c r="Y10113" s="33"/>
      <c r="Z10113" s="33"/>
      <c r="AA10113" s="33"/>
      <c r="AB10113" s="33"/>
      <c r="AC10113" s="33"/>
      <c r="AD10113" s="33"/>
      <c r="AE10113" s="33"/>
      <c r="AF10113" s="33"/>
      <c r="AG10113" s="33"/>
      <c r="AH10113" s="33"/>
      <c r="AI10113" s="33"/>
      <c r="AJ10113" s="33" t="s">
        <v>413</v>
      </c>
      <c r="AK10113" s="36">
        <v>38.979999999999997</v>
      </c>
      <c r="AL10113" s="36">
        <v>113.6</v>
      </c>
      <c r="AM10113" s="33">
        <v>1550</v>
      </c>
      <c r="AN10113" s="37"/>
      <c r="AO10113" s="33">
        <v>1</v>
      </c>
      <c r="AP10113" s="33"/>
      <c r="AQ10113">
        <v>80411</v>
      </c>
      <c r="AR10113" s="33" t="s">
        <v>1978</v>
      </c>
    </row>
    <row r="10114" spans="1:44" x14ac:dyDescent="0.25">
      <c r="A10114" s="33">
        <v>12014</v>
      </c>
      <c r="B10114" s="33" t="s">
        <v>1115</v>
      </c>
      <c r="C10114" s="33">
        <v>131</v>
      </c>
      <c r="D10114" s="33" t="s">
        <v>2</v>
      </c>
      <c r="E10114" s="33"/>
      <c r="F10114" s="33" t="s">
        <v>864</v>
      </c>
      <c r="G10114" s="34">
        <v>4</v>
      </c>
      <c r="H10114" s="33">
        <v>44</v>
      </c>
      <c r="I10114" s="33">
        <v>21.2</v>
      </c>
      <c r="J10114" s="33">
        <v>25.5</v>
      </c>
      <c r="K10114" s="37">
        <v>842</v>
      </c>
      <c r="L10114" s="35"/>
      <c r="M10114" s="33"/>
      <c r="N10114" s="33">
        <v>438.19</v>
      </c>
      <c r="O10114" s="33">
        <v>219.762</v>
      </c>
      <c r="P10114" s="33">
        <v>17.765999999999998</v>
      </c>
      <c r="Q10114" s="33">
        <v>56.245999999999995</v>
      </c>
      <c r="R10114" s="33">
        <v>25.849</v>
      </c>
      <c r="S10114" s="33"/>
      <c r="T10114" s="33"/>
      <c r="U10114" s="33"/>
      <c r="V10114" s="33"/>
      <c r="W10114" s="33"/>
      <c r="Y10114" s="33"/>
      <c r="Z10114" s="33"/>
      <c r="AA10114" s="33"/>
      <c r="AB10114" s="33"/>
      <c r="AC10114" s="33"/>
      <c r="AD10114" s="33"/>
      <c r="AE10114" s="33"/>
      <c r="AF10114" s="33"/>
      <c r="AG10114" s="33"/>
      <c r="AH10114" s="33"/>
      <c r="AI10114" s="33"/>
      <c r="AJ10114" s="33" t="s">
        <v>413</v>
      </c>
      <c r="AK10114" s="36">
        <v>38.979999999999997</v>
      </c>
      <c r="AL10114" s="36">
        <v>113.6</v>
      </c>
      <c r="AM10114" s="33">
        <v>1550</v>
      </c>
      <c r="AN10114" s="37"/>
      <c r="AO10114" s="33">
        <v>1</v>
      </c>
      <c r="AP10114" s="33"/>
      <c r="AQ10114">
        <v>80411</v>
      </c>
      <c r="AR10114" s="33" t="s">
        <v>1978</v>
      </c>
    </row>
    <row r="10115" spans="1:44" x14ac:dyDescent="0.25">
      <c r="A10115" s="33">
        <v>12015</v>
      </c>
      <c r="B10115" s="33" t="s">
        <v>1113</v>
      </c>
      <c r="C10115" s="33">
        <v>180</v>
      </c>
      <c r="D10115" s="33"/>
      <c r="E10115" s="33"/>
      <c r="F10115" s="33" t="s">
        <v>859</v>
      </c>
      <c r="G10115" s="34"/>
      <c r="H10115" s="33">
        <v>6</v>
      </c>
      <c r="I10115" s="33"/>
      <c r="J10115" s="33"/>
      <c r="K10115" s="37"/>
      <c r="L10115" s="35"/>
      <c r="M10115" s="33"/>
      <c r="N10115" s="33">
        <v>9.93</v>
      </c>
      <c r="O10115" s="33">
        <v>3.21</v>
      </c>
      <c r="P10115" s="33">
        <v>0.31</v>
      </c>
      <c r="Q10115" s="33">
        <v>3.3199999999999994</v>
      </c>
      <c r="R10115" s="33">
        <v>0.78</v>
      </c>
      <c r="S10115" s="33"/>
      <c r="T10115" s="33"/>
      <c r="U10115" s="33"/>
      <c r="V10115" s="33"/>
      <c r="W10115" s="33"/>
      <c r="Y10115" s="33"/>
      <c r="Z10115" s="33"/>
      <c r="AA10115" s="33"/>
      <c r="AB10115" s="33"/>
      <c r="AC10115" s="33"/>
      <c r="AD10115" s="33"/>
      <c r="AE10115" s="33"/>
      <c r="AF10115" s="33"/>
      <c r="AG10115" s="33"/>
      <c r="AH10115" s="33"/>
      <c r="AI10115" s="33"/>
      <c r="AJ10115" s="33" t="s">
        <v>413</v>
      </c>
      <c r="AK10115" s="36">
        <v>24.47</v>
      </c>
      <c r="AL10115" s="36">
        <v>112.75</v>
      </c>
      <c r="AM10115" s="33">
        <v>100</v>
      </c>
      <c r="AN10115" s="37"/>
      <c r="AP10115" s="33"/>
      <c r="AQ10115">
        <v>40118</v>
      </c>
      <c r="AR10115" s="33" t="s">
        <v>1979</v>
      </c>
    </row>
    <row r="10116" spans="1:44" x14ac:dyDescent="0.25">
      <c r="A10116" s="33">
        <v>12016</v>
      </c>
      <c r="B10116" s="33" t="s">
        <v>972</v>
      </c>
      <c r="C10116" s="33">
        <v>131</v>
      </c>
      <c r="D10116" s="33" t="s">
        <v>2</v>
      </c>
      <c r="E10116" s="33"/>
      <c r="F10116" s="33" t="s">
        <v>859</v>
      </c>
      <c r="G10116" s="34"/>
      <c r="H10116" s="33">
        <v>8</v>
      </c>
      <c r="I10116" s="33">
        <v>12.91</v>
      </c>
      <c r="J10116" s="33">
        <v>15.62</v>
      </c>
      <c r="K10116" s="37"/>
      <c r="L10116" s="35"/>
      <c r="M10116" s="33"/>
      <c r="N10116" s="33"/>
      <c r="O10116" s="33">
        <v>15.629</v>
      </c>
      <c r="P10116" s="33"/>
      <c r="Q10116" s="33">
        <v>3.5960000000000001</v>
      </c>
      <c r="R10116" s="33">
        <v>1.9530000000000001</v>
      </c>
      <c r="S10116" s="33"/>
      <c r="T10116" s="33"/>
      <c r="U10116" s="33"/>
      <c r="V10116" s="33"/>
      <c r="W10116" s="33"/>
      <c r="Y10116" s="33"/>
      <c r="Z10116" s="33"/>
      <c r="AA10116" s="33"/>
      <c r="AB10116" s="33"/>
      <c r="AC10116" s="33"/>
      <c r="AD10116" s="33"/>
      <c r="AE10116" s="33"/>
      <c r="AF10116" s="33"/>
      <c r="AG10116" s="33"/>
      <c r="AH10116" s="33"/>
      <c r="AI10116" s="33"/>
      <c r="AJ10116" s="33" t="s">
        <v>413</v>
      </c>
      <c r="AK10116" s="36">
        <v>42.12</v>
      </c>
      <c r="AL10116" s="36">
        <v>119.47</v>
      </c>
      <c r="AM10116" s="33">
        <v>615</v>
      </c>
      <c r="AN10116" s="37"/>
      <c r="AO10116" s="33">
        <v>1</v>
      </c>
      <c r="AP10116" s="33"/>
      <c r="AQ10116">
        <v>80813</v>
      </c>
      <c r="AR10116" s="33" t="s">
        <v>1980</v>
      </c>
    </row>
    <row r="10117" spans="1:44" x14ac:dyDescent="0.25">
      <c r="A10117" s="33">
        <v>12017</v>
      </c>
      <c r="B10117" s="33" t="s">
        <v>972</v>
      </c>
      <c r="C10117" s="33">
        <v>131</v>
      </c>
      <c r="D10117" s="33" t="s">
        <v>2</v>
      </c>
      <c r="E10117" s="33"/>
      <c r="F10117" s="33" t="s">
        <v>859</v>
      </c>
      <c r="G10117" s="34"/>
      <c r="H10117" s="33">
        <v>8</v>
      </c>
      <c r="I10117" s="33">
        <v>14.22</v>
      </c>
      <c r="J10117" s="33">
        <v>17.09</v>
      </c>
      <c r="K10117" s="37"/>
      <c r="L10117" s="35"/>
      <c r="M10117" s="33"/>
      <c r="N10117" s="33"/>
      <c r="O10117" s="33">
        <v>18.023</v>
      </c>
      <c r="P10117" s="33"/>
      <c r="Q10117" s="33">
        <v>7.4540000000000006</v>
      </c>
      <c r="R10117" s="33">
        <v>2.4940000000000002</v>
      </c>
      <c r="S10117" s="33"/>
      <c r="T10117" s="33"/>
      <c r="U10117" s="33"/>
      <c r="V10117" s="33"/>
      <c r="W10117" s="33"/>
      <c r="Y10117" s="33"/>
      <c r="Z10117" s="33"/>
      <c r="AA10117" s="33"/>
      <c r="AB10117" s="33"/>
      <c r="AC10117" s="33"/>
      <c r="AD10117" s="33"/>
      <c r="AE10117" s="33"/>
      <c r="AF10117" s="33"/>
      <c r="AG10117" s="33"/>
      <c r="AH10117" s="33"/>
      <c r="AI10117" s="33"/>
      <c r="AJ10117" s="33" t="s">
        <v>413</v>
      </c>
      <c r="AK10117" s="36">
        <v>42.12</v>
      </c>
      <c r="AL10117" s="36">
        <v>119.47</v>
      </c>
      <c r="AM10117" s="33">
        <v>615</v>
      </c>
      <c r="AN10117" s="37"/>
      <c r="AO10117" s="33">
        <v>1</v>
      </c>
      <c r="AP10117" s="33"/>
      <c r="AQ10117">
        <v>80813</v>
      </c>
      <c r="AR10117" s="33" t="s">
        <v>1980</v>
      </c>
    </row>
    <row r="10118" spans="1:44" x14ac:dyDescent="0.25">
      <c r="A10118" s="33">
        <v>12018</v>
      </c>
      <c r="B10118" s="33" t="s">
        <v>993</v>
      </c>
      <c r="C10118" s="33">
        <v>131</v>
      </c>
      <c r="D10118" s="33" t="s">
        <v>2</v>
      </c>
      <c r="E10118" s="33"/>
      <c r="F10118" s="33" t="s">
        <v>859</v>
      </c>
      <c r="G10118" s="34"/>
      <c r="H10118" s="33">
        <v>8</v>
      </c>
      <c r="I10118" s="33">
        <v>15.3</v>
      </c>
      <c r="J10118" s="33">
        <v>15.7</v>
      </c>
      <c r="K10118" s="37">
        <v>1250</v>
      </c>
      <c r="L10118" s="35"/>
      <c r="M10118" s="33"/>
      <c r="N10118" s="33">
        <v>177.965</v>
      </c>
      <c r="O10118" s="33">
        <v>58.966999999999999</v>
      </c>
      <c r="P10118" s="33">
        <v>7.2930000000000001</v>
      </c>
      <c r="Q10118" s="33">
        <v>13.233000000000001</v>
      </c>
      <c r="R10118" s="33">
        <v>4.2990000000000004</v>
      </c>
      <c r="S10118" s="33"/>
      <c r="T10118" s="33"/>
      <c r="U10118" s="33"/>
      <c r="V10118" s="33"/>
      <c r="W10118" s="33"/>
      <c r="Y10118" s="33"/>
      <c r="Z10118" s="33"/>
      <c r="AA10118" s="33"/>
      <c r="AB10118" s="33"/>
      <c r="AC10118" s="33"/>
      <c r="AD10118" s="33"/>
      <c r="AE10118" s="33"/>
      <c r="AF10118" s="33"/>
      <c r="AG10118" s="33"/>
      <c r="AH10118" s="33"/>
      <c r="AI10118" s="33"/>
      <c r="AJ10118" s="33" t="s">
        <v>413</v>
      </c>
      <c r="AK10118" s="36">
        <v>48.05</v>
      </c>
      <c r="AL10118" s="36">
        <v>124.45</v>
      </c>
      <c r="AM10118" s="33">
        <v>200</v>
      </c>
      <c r="AN10118" s="37"/>
      <c r="AO10118" s="33">
        <v>1</v>
      </c>
      <c r="AP10118" s="33"/>
      <c r="AQ10118">
        <v>80813</v>
      </c>
      <c r="AR10118" s="33" t="s">
        <v>1981</v>
      </c>
    </row>
    <row r="10119" spans="1:44" x14ac:dyDescent="0.25">
      <c r="A10119" s="33">
        <v>12019</v>
      </c>
      <c r="B10119" s="33" t="s">
        <v>993</v>
      </c>
      <c r="C10119" s="33">
        <v>131</v>
      </c>
      <c r="D10119" s="33" t="s">
        <v>2</v>
      </c>
      <c r="E10119" s="33"/>
      <c r="F10119" s="33" t="s">
        <v>859</v>
      </c>
      <c r="G10119" s="34"/>
      <c r="H10119" s="33">
        <v>8</v>
      </c>
      <c r="I10119" s="33">
        <v>15</v>
      </c>
      <c r="J10119" s="33">
        <v>16.899999999999999</v>
      </c>
      <c r="K10119" s="37">
        <v>833</v>
      </c>
      <c r="L10119" s="35"/>
      <c r="M10119" s="33"/>
      <c r="N10119" s="33">
        <v>134.77699999999999</v>
      </c>
      <c r="O10119" s="33">
        <v>42.789000000000001</v>
      </c>
      <c r="P10119" s="33">
        <v>5.1349999999999998</v>
      </c>
      <c r="Q10119" s="33">
        <v>11.697000000000001</v>
      </c>
      <c r="R10119" s="33">
        <v>3.3210000000000002</v>
      </c>
      <c r="S10119" s="33"/>
      <c r="T10119" s="33"/>
      <c r="U10119" s="33"/>
      <c r="V10119" s="33"/>
      <c r="W10119" s="33"/>
      <c r="Y10119" s="33"/>
      <c r="Z10119" s="33"/>
      <c r="AA10119" s="33"/>
      <c r="AB10119" s="33"/>
      <c r="AC10119" s="33"/>
      <c r="AD10119" s="33"/>
      <c r="AE10119" s="33"/>
      <c r="AF10119" s="33"/>
      <c r="AG10119" s="33"/>
      <c r="AH10119" s="33"/>
      <c r="AI10119" s="33"/>
      <c r="AJ10119" s="33" t="s">
        <v>413</v>
      </c>
      <c r="AK10119" s="36">
        <v>48.05</v>
      </c>
      <c r="AL10119" s="36">
        <v>124.45</v>
      </c>
      <c r="AM10119" s="33">
        <v>200</v>
      </c>
      <c r="AN10119" s="37"/>
      <c r="AO10119" s="33">
        <v>1</v>
      </c>
      <c r="AP10119" s="33"/>
      <c r="AQ10119">
        <v>80813</v>
      </c>
      <c r="AR10119" s="33" t="s">
        <v>1981</v>
      </c>
    </row>
    <row r="10120" spans="1:44" x14ac:dyDescent="0.25">
      <c r="A10120" s="33">
        <v>12020</v>
      </c>
      <c r="B10120" s="33" t="s">
        <v>993</v>
      </c>
      <c r="C10120" s="33">
        <v>131</v>
      </c>
      <c r="D10120" s="33" t="s">
        <v>2</v>
      </c>
      <c r="E10120" s="33"/>
      <c r="F10120" s="33" t="s">
        <v>859</v>
      </c>
      <c r="G10120" s="34"/>
      <c r="H10120" s="33">
        <v>8</v>
      </c>
      <c r="I10120" s="33">
        <v>15.02</v>
      </c>
      <c r="J10120" s="33">
        <v>18.18</v>
      </c>
      <c r="K10120" s="37">
        <v>625</v>
      </c>
      <c r="L10120" s="35"/>
      <c r="M10120" s="33"/>
      <c r="N10120" s="33">
        <v>117.131</v>
      </c>
      <c r="O10120" s="33">
        <v>37.630000000000003</v>
      </c>
      <c r="P10120" s="33">
        <v>4.4989999999999997</v>
      </c>
      <c r="Q10120" s="33">
        <v>10.166</v>
      </c>
      <c r="R10120" s="33">
        <v>3.1040000000000001</v>
      </c>
      <c r="S10120" s="33"/>
      <c r="T10120" s="33"/>
      <c r="U10120" s="33"/>
      <c r="V10120" s="33"/>
      <c r="W10120" s="33"/>
      <c r="Y10120" s="33"/>
      <c r="Z10120" s="33"/>
      <c r="AA10120" s="33"/>
      <c r="AB10120" s="33"/>
      <c r="AC10120" s="33"/>
      <c r="AD10120" s="33"/>
      <c r="AE10120" s="33"/>
      <c r="AF10120" s="33"/>
      <c r="AG10120" s="33"/>
      <c r="AH10120" s="33"/>
      <c r="AI10120" s="33"/>
      <c r="AJ10120" s="33" t="s">
        <v>413</v>
      </c>
      <c r="AK10120" s="36">
        <v>48.05</v>
      </c>
      <c r="AL10120" s="36">
        <v>124.45</v>
      </c>
      <c r="AM10120" s="33">
        <v>200</v>
      </c>
      <c r="AN10120" s="37"/>
      <c r="AO10120" s="33">
        <v>1</v>
      </c>
      <c r="AP10120" s="33"/>
      <c r="AQ10120">
        <v>80813</v>
      </c>
      <c r="AR10120" s="33" t="s">
        <v>1981</v>
      </c>
    </row>
    <row r="10121" spans="1:44" x14ac:dyDescent="0.25">
      <c r="A10121" s="33">
        <v>12021</v>
      </c>
      <c r="B10121" s="33" t="s">
        <v>993</v>
      </c>
      <c r="C10121" s="33">
        <v>131</v>
      </c>
      <c r="D10121" s="33" t="s">
        <v>2</v>
      </c>
      <c r="E10121" s="33"/>
      <c r="F10121" s="33" t="s">
        <v>859</v>
      </c>
      <c r="G10121" s="34"/>
      <c r="H10121" s="33">
        <v>8</v>
      </c>
      <c r="I10121" s="33">
        <v>15</v>
      </c>
      <c r="J10121" s="33">
        <v>18.62</v>
      </c>
      <c r="K10121" s="37">
        <v>500</v>
      </c>
      <c r="L10121" s="35"/>
      <c r="M10121" s="33"/>
      <c r="N10121" s="33">
        <v>98.165000000000006</v>
      </c>
      <c r="O10121" s="33">
        <v>32.753999999999998</v>
      </c>
      <c r="P10121" s="33">
        <v>4.1020000000000003</v>
      </c>
      <c r="Q10121" s="33">
        <v>8.6</v>
      </c>
      <c r="R10121" s="33">
        <v>2.8530000000000002</v>
      </c>
      <c r="S10121" s="33"/>
      <c r="T10121" s="33"/>
      <c r="U10121" s="33"/>
      <c r="V10121" s="33"/>
      <c r="W10121" s="33"/>
      <c r="Y10121" s="33"/>
      <c r="Z10121" s="33"/>
      <c r="AA10121" s="33"/>
      <c r="AB10121" s="33"/>
      <c r="AC10121" s="33"/>
      <c r="AD10121" s="33"/>
      <c r="AE10121" s="33"/>
      <c r="AF10121" s="33"/>
      <c r="AG10121" s="33"/>
      <c r="AH10121" s="33"/>
      <c r="AI10121" s="33"/>
      <c r="AJ10121" s="33" t="s">
        <v>413</v>
      </c>
      <c r="AK10121" s="36">
        <v>48.05</v>
      </c>
      <c r="AL10121" s="36">
        <v>124.45</v>
      </c>
      <c r="AM10121" s="33">
        <v>200</v>
      </c>
      <c r="AN10121" s="37"/>
      <c r="AO10121" s="33">
        <v>1</v>
      </c>
      <c r="AP10121" s="33"/>
      <c r="AQ10121">
        <v>80813</v>
      </c>
      <c r="AR10121" s="33" t="s">
        <v>1981</v>
      </c>
    </row>
    <row r="10122" spans="1:44" x14ac:dyDescent="0.25">
      <c r="A10122" s="33">
        <v>12022</v>
      </c>
      <c r="B10122" s="33" t="s">
        <v>993</v>
      </c>
      <c r="C10122" s="33">
        <v>131</v>
      </c>
      <c r="D10122" s="33" t="s">
        <v>2</v>
      </c>
      <c r="E10122" s="33"/>
      <c r="F10122" s="33" t="s">
        <v>859</v>
      </c>
      <c r="G10122" s="34"/>
      <c r="H10122" s="33">
        <v>8</v>
      </c>
      <c r="I10122" s="33">
        <v>14.8</v>
      </c>
      <c r="J10122" s="33">
        <v>18.97</v>
      </c>
      <c r="K10122" s="37">
        <v>417</v>
      </c>
      <c r="L10122" s="35"/>
      <c r="M10122" s="33"/>
      <c r="N10122" s="33">
        <v>83.775999999999996</v>
      </c>
      <c r="O10122" s="33">
        <v>27.797000000000001</v>
      </c>
      <c r="P10122" s="33">
        <v>3.4350000000000001</v>
      </c>
      <c r="Q10122" s="33">
        <v>7.3100000000000005</v>
      </c>
      <c r="R10122" s="33">
        <v>2.4420000000000002</v>
      </c>
      <c r="S10122" s="33"/>
      <c r="T10122" s="33"/>
      <c r="U10122" s="33"/>
      <c r="V10122" s="33"/>
      <c r="W10122" s="33"/>
      <c r="Y10122" s="33"/>
      <c r="Z10122" s="33"/>
      <c r="AA10122" s="33"/>
      <c r="AB10122" s="33"/>
      <c r="AC10122" s="33"/>
      <c r="AD10122" s="33"/>
      <c r="AE10122" s="33"/>
      <c r="AF10122" s="33"/>
      <c r="AG10122" s="33"/>
      <c r="AH10122" s="33"/>
      <c r="AI10122" s="33"/>
      <c r="AJ10122" s="33" t="s">
        <v>413</v>
      </c>
      <c r="AK10122" s="36">
        <v>48.05</v>
      </c>
      <c r="AL10122" s="36">
        <v>124.45</v>
      </c>
      <c r="AM10122" s="33">
        <v>200</v>
      </c>
      <c r="AN10122" s="37"/>
      <c r="AO10122" s="33">
        <v>1</v>
      </c>
      <c r="AP10122" s="33"/>
      <c r="AQ10122">
        <v>80813</v>
      </c>
      <c r="AR10122" s="33" t="s">
        <v>1981</v>
      </c>
    </row>
    <row r="10123" spans="1:44" x14ac:dyDescent="0.25">
      <c r="A10123" s="33">
        <v>12023</v>
      </c>
      <c r="B10123" s="33" t="s">
        <v>981</v>
      </c>
      <c r="C10123" s="33">
        <v>180</v>
      </c>
      <c r="D10123" s="33"/>
      <c r="E10123" s="33"/>
      <c r="F10123" s="33" t="s">
        <v>860</v>
      </c>
      <c r="G10123" s="34"/>
      <c r="H10123" s="33">
        <v>43</v>
      </c>
      <c r="I10123" s="33">
        <v>15</v>
      </c>
      <c r="J10123" s="33">
        <v>8.42</v>
      </c>
      <c r="K10123" s="37">
        <v>2050</v>
      </c>
      <c r="L10123" s="35"/>
      <c r="M10123" s="33"/>
      <c r="N10123" s="33">
        <v>87.38</v>
      </c>
      <c r="O10123" s="33">
        <v>46.292999999999999</v>
      </c>
      <c r="P10123" s="33"/>
      <c r="Q10123" s="33">
        <v>13.184000000000001</v>
      </c>
      <c r="R10123" s="33">
        <v>3.1709999999999998</v>
      </c>
      <c r="S10123" s="33"/>
      <c r="T10123" s="33"/>
      <c r="U10123" s="33"/>
      <c r="V10123" s="33"/>
      <c r="W10123" s="33"/>
      <c r="Y10123" s="33"/>
      <c r="Z10123" s="33">
        <v>6.5</v>
      </c>
      <c r="AA10123" s="33"/>
      <c r="AB10123" s="33">
        <v>0.23</v>
      </c>
      <c r="AC10123" s="33"/>
      <c r="AD10123" s="33"/>
      <c r="AE10123" s="33"/>
      <c r="AF10123" s="33"/>
      <c r="AG10123" s="33"/>
      <c r="AH10123" s="33"/>
      <c r="AI10123" s="33"/>
      <c r="AJ10123" s="33" t="s">
        <v>413</v>
      </c>
      <c r="AK10123" s="36">
        <v>24.77</v>
      </c>
      <c r="AL10123" s="36">
        <v>109.88</v>
      </c>
      <c r="AM10123" s="33">
        <v>314</v>
      </c>
      <c r="AN10123" s="37"/>
      <c r="AP10123" s="33"/>
      <c r="AQ10123">
        <v>40118</v>
      </c>
      <c r="AR10123" s="33" t="s">
        <v>1982</v>
      </c>
    </row>
    <row r="10124" spans="1:44" x14ac:dyDescent="0.25">
      <c r="A10124" s="33">
        <v>12024</v>
      </c>
      <c r="B10124" s="33" t="s">
        <v>167</v>
      </c>
      <c r="C10124" s="33">
        <v>180</v>
      </c>
      <c r="D10124" s="1" t="s">
        <v>148</v>
      </c>
      <c r="E10124" s="33"/>
      <c r="F10124" s="33" t="s">
        <v>859</v>
      </c>
      <c r="G10124" s="34"/>
      <c r="H10124" s="33">
        <v>14</v>
      </c>
      <c r="I10124" s="33">
        <v>10.14</v>
      </c>
      <c r="J10124" s="33">
        <v>10.82</v>
      </c>
      <c r="K10124" s="37">
        <v>2850</v>
      </c>
      <c r="L10124" s="35"/>
      <c r="M10124" s="33"/>
      <c r="N10124" s="33">
        <v>174.58</v>
      </c>
      <c r="O10124" s="33">
        <v>62.15</v>
      </c>
      <c r="P10124" s="33"/>
      <c r="Q10124" s="33">
        <v>10.210000000000001</v>
      </c>
      <c r="R10124" s="33">
        <v>8.5500000000000007</v>
      </c>
      <c r="S10124" s="33"/>
      <c r="T10124" s="33"/>
      <c r="U10124" s="33"/>
      <c r="V10124" s="33"/>
      <c r="W10124" s="33"/>
      <c r="Y10124" s="33"/>
      <c r="Z10124" s="33">
        <v>0.74</v>
      </c>
      <c r="AA10124" s="33"/>
      <c r="AB10124" s="33">
        <v>1.24</v>
      </c>
      <c r="AC10124" s="33"/>
      <c r="AD10124" s="33"/>
      <c r="AE10124" s="33"/>
      <c r="AF10124" s="33"/>
      <c r="AG10124" s="33"/>
      <c r="AH10124" s="33"/>
      <c r="AI10124" s="33"/>
      <c r="AJ10124" s="33" t="s">
        <v>413</v>
      </c>
      <c r="AK10124" s="36">
        <v>24.77</v>
      </c>
      <c r="AL10124" s="36">
        <v>109.88</v>
      </c>
      <c r="AM10124" s="33">
        <v>258</v>
      </c>
      <c r="AN10124" s="37"/>
      <c r="AP10124" s="33"/>
      <c r="AQ10124">
        <v>40118</v>
      </c>
      <c r="AR10124" s="33" t="s">
        <v>1983</v>
      </c>
    </row>
    <row r="10125" spans="1:44" x14ac:dyDescent="0.25">
      <c r="A10125" s="33">
        <v>12025</v>
      </c>
      <c r="B10125" s="33" t="s">
        <v>990</v>
      </c>
      <c r="C10125" s="33">
        <v>180</v>
      </c>
      <c r="D10125" s="33" t="s">
        <v>851</v>
      </c>
      <c r="E10125" s="33"/>
      <c r="F10125" s="33" t="s">
        <v>859</v>
      </c>
      <c r="G10125" s="34">
        <v>5</v>
      </c>
      <c r="H10125" s="33">
        <v>41</v>
      </c>
      <c r="I10125" s="33">
        <v>18.09</v>
      </c>
      <c r="J10125" s="33">
        <v>22.82</v>
      </c>
      <c r="K10125" s="37">
        <v>725</v>
      </c>
      <c r="L10125" s="35">
        <v>0.80346130388647996</v>
      </c>
      <c r="M10125" s="33"/>
      <c r="N10125" s="33">
        <v>263.85000000000002</v>
      </c>
      <c r="O10125" s="33">
        <v>148.03</v>
      </c>
      <c r="P10125" s="33"/>
      <c r="Q10125" s="33">
        <v>36.89</v>
      </c>
      <c r="R10125" s="33">
        <v>6.96</v>
      </c>
      <c r="S10125" s="33"/>
      <c r="T10125" s="33"/>
      <c r="U10125" s="33"/>
      <c r="V10125" s="33"/>
      <c r="W10125" s="33"/>
      <c r="Y10125" s="33"/>
      <c r="Z10125" s="33">
        <v>10.57</v>
      </c>
      <c r="AA10125" s="33"/>
      <c r="AB10125" s="33">
        <v>0.18</v>
      </c>
      <c r="AC10125" s="33"/>
      <c r="AD10125" s="33"/>
      <c r="AE10125" s="33"/>
      <c r="AF10125" s="33"/>
      <c r="AG10125" s="33"/>
      <c r="AH10125" s="33"/>
      <c r="AI10125" s="33"/>
      <c r="AJ10125" s="33" t="s">
        <v>413</v>
      </c>
      <c r="AK10125" s="36">
        <v>24.77</v>
      </c>
      <c r="AL10125" s="36">
        <v>109.88</v>
      </c>
      <c r="AM10125" s="33">
        <v>258</v>
      </c>
      <c r="AN10125" s="37"/>
      <c r="AP10125" s="33"/>
      <c r="AQ10125">
        <v>40118</v>
      </c>
      <c r="AR10125" s="33" t="s">
        <v>1983</v>
      </c>
    </row>
    <row r="10126" spans="1:44" x14ac:dyDescent="0.25">
      <c r="A10126" s="33">
        <v>12026</v>
      </c>
      <c r="B10126" s="33" t="s">
        <v>990</v>
      </c>
      <c r="C10126" s="33">
        <v>180</v>
      </c>
      <c r="D10126" s="33" t="s">
        <v>851</v>
      </c>
      <c r="E10126" s="33"/>
      <c r="F10126" s="33" t="s">
        <v>859</v>
      </c>
      <c r="G10126" s="34">
        <v>2</v>
      </c>
      <c r="H10126" s="33">
        <v>17</v>
      </c>
      <c r="I10126" s="33">
        <v>13.54</v>
      </c>
      <c r="J10126" s="33">
        <v>15.57</v>
      </c>
      <c r="K10126" s="37">
        <v>1550</v>
      </c>
      <c r="L10126" s="2">
        <f>N10126/((1668.67)*(1-EXP(-(0.022864)*I10126))^(1.61028))</f>
        <v>1.2380905384036172</v>
      </c>
      <c r="M10126" s="33"/>
      <c r="N10126" s="33">
        <v>245.28</v>
      </c>
      <c r="O10126" s="33">
        <v>127.44</v>
      </c>
      <c r="P10126" s="33"/>
      <c r="Q10126" s="33">
        <v>26.77</v>
      </c>
      <c r="R10126" s="33">
        <v>6.7</v>
      </c>
      <c r="S10126" s="33"/>
      <c r="T10126" s="33"/>
      <c r="U10126" s="33"/>
      <c r="V10126" s="33"/>
      <c r="W10126" s="33"/>
      <c r="Y10126" s="33"/>
      <c r="Z10126" s="33">
        <v>0.54</v>
      </c>
      <c r="AA10126" s="33"/>
      <c r="AB10126" s="33">
        <v>0.37</v>
      </c>
      <c r="AC10126" s="33"/>
      <c r="AD10126" s="33"/>
      <c r="AE10126" s="33"/>
      <c r="AF10126" s="33"/>
      <c r="AG10126" s="33"/>
      <c r="AH10126" s="33"/>
      <c r="AI10126" s="33"/>
      <c r="AJ10126" s="33" t="s">
        <v>413</v>
      </c>
      <c r="AK10126" s="36">
        <v>24.77</v>
      </c>
      <c r="AL10126" s="36">
        <v>109.88</v>
      </c>
      <c r="AM10126" s="33">
        <v>258</v>
      </c>
      <c r="AN10126" s="37"/>
      <c r="AP10126" s="33"/>
      <c r="AQ10126">
        <v>40118</v>
      </c>
      <c r="AR10126" s="33" t="s">
        <v>1983</v>
      </c>
    </row>
    <row r="10127" spans="1:44" x14ac:dyDescent="0.25">
      <c r="A10127" s="33">
        <v>12027</v>
      </c>
      <c r="B10127" s="33" t="s">
        <v>912</v>
      </c>
      <c r="C10127" s="33">
        <v>180</v>
      </c>
      <c r="D10127" s="1" t="s">
        <v>148</v>
      </c>
      <c r="E10127" s="33"/>
      <c r="F10127" s="33" t="s">
        <v>859</v>
      </c>
      <c r="G10127" s="34"/>
      <c r="H10127" s="33">
        <v>24</v>
      </c>
      <c r="I10127" s="33">
        <v>9.6</v>
      </c>
      <c r="J10127" s="33">
        <v>10.69</v>
      </c>
      <c r="K10127" s="37">
        <v>3550</v>
      </c>
      <c r="L10127" s="35"/>
      <c r="M10127" s="33"/>
      <c r="N10127" s="33">
        <v>249.27</v>
      </c>
      <c r="O10127" s="33">
        <v>98.05</v>
      </c>
      <c r="P10127" s="33"/>
      <c r="Q10127" s="33">
        <v>17.489999999999998</v>
      </c>
      <c r="R10127" s="33">
        <v>10.48</v>
      </c>
      <c r="S10127" s="33"/>
      <c r="T10127" s="33"/>
      <c r="U10127" s="33"/>
      <c r="V10127" s="33"/>
      <c r="W10127" s="33"/>
      <c r="Y10127" s="33"/>
      <c r="Z10127" s="33">
        <v>0.15</v>
      </c>
      <c r="AA10127" s="33"/>
      <c r="AB10127" s="33">
        <v>0.08</v>
      </c>
      <c r="AC10127" s="33"/>
      <c r="AD10127" s="33"/>
      <c r="AE10127" s="33"/>
      <c r="AF10127" s="33"/>
      <c r="AG10127" s="33"/>
      <c r="AH10127" s="33"/>
      <c r="AI10127" s="33"/>
      <c r="AJ10127" s="33" t="s">
        <v>413</v>
      </c>
      <c r="AK10127" s="36">
        <v>24.77</v>
      </c>
      <c r="AL10127" s="36">
        <v>109.88</v>
      </c>
      <c r="AM10127" s="33">
        <v>258</v>
      </c>
      <c r="AN10127" s="37"/>
      <c r="AP10127" s="33"/>
      <c r="AQ10127">
        <v>40118</v>
      </c>
      <c r="AR10127" s="33" t="s">
        <v>1983</v>
      </c>
    </row>
    <row r="10128" spans="1:44" x14ac:dyDescent="0.25">
      <c r="A10128" s="33">
        <v>12028</v>
      </c>
      <c r="B10128" s="33" t="s">
        <v>912</v>
      </c>
      <c r="C10128" s="33">
        <v>180</v>
      </c>
      <c r="D10128" s="1" t="s">
        <v>148</v>
      </c>
      <c r="E10128" s="33"/>
      <c r="F10128" s="33" t="s">
        <v>859</v>
      </c>
      <c r="G10128" s="34"/>
      <c r="H10128" s="33">
        <v>9</v>
      </c>
      <c r="I10128" s="33">
        <v>6.66</v>
      </c>
      <c r="J10128" s="33">
        <v>6.73</v>
      </c>
      <c r="K10128" s="37">
        <v>4500</v>
      </c>
      <c r="L10128" s="35"/>
      <c r="M10128" s="33"/>
      <c r="N10128" s="33">
        <v>87.87</v>
      </c>
      <c r="O10128" s="33">
        <v>32.840000000000003</v>
      </c>
      <c r="P10128" s="33"/>
      <c r="Q10128" s="33">
        <v>5.01</v>
      </c>
      <c r="R10128" s="33">
        <v>5.34</v>
      </c>
      <c r="S10128" s="33"/>
      <c r="T10128" s="33"/>
      <c r="U10128" s="33"/>
      <c r="V10128" s="33"/>
      <c r="W10128" s="33"/>
      <c r="Y10128" s="33"/>
      <c r="Z10128" s="33">
        <v>1.59</v>
      </c>
      <c r="AA10128" s="33"/>
      <c r="AB10128" s="33">
        <v>0.28999999999999998</v>
      </c>
      <c r="AC10128" s="33"/>
      <c r="AD10128" s="33"/>
      <c r="AE10128" s="33"/>
      <c r="AF10128" s="33"/>
      <c r="AG10128" s="33"/>
      <c r="AH10128" s="33"/>
      <c r="AI10128" s="33"/>
      <c r="AJ10128" s="33" t="s">
        <v>413</v>
      </c>
      <c r="AK10128" s="36">
        <v>24.77</v>
      </c>
      <c r="AL10128" s="36">
        <v>109.88</v>
      </c>
      <c r="AM10128" s="33">
        <v>258</v>
      </c>
      <c r="AN10128" s="37"/>
      <c r="AP10128" s="33"/>
      <c r="AQ10128">
        <v>40118</v>
      </c>
      <c r="AR10128" s="33" t="s">
        <v>1983</v>
      </c>
    </row>
    <row r="10129" spans="1:44" x14ac:dyDescent="0.25">
      <c r="A10129" s="33">
        <v>12029</v>
      </c>
      <c r="B10129" s="33" t="s">
        <v>912</v>
      </c>
      <c r="C10129" s="33">
        <v>180</v>
      </c>
      <c r="D10129" s="1" t="s">
        <v>148</v>
      </c>
      <c r="E10129" s="33"/>
      <c r="F10129" s="33" t="s">
        <v>859</v>
      </c>
      <c r="G10129" s="34"/>
      <c r="H10129" s="33">
        <v>9</v>
      </c>
      <c r="I10129" s="33">
        <v>8.85</v>
      </c>
      <c r="J10129" s="33">
        <v>9.4499999999999993</v>
      </c>
      <c r="K10129" s="37">
        <v>3950</v>
      </c>
      <c r="L10129" s="35"/>
      <c r="M10129" s="33"/>
      <c r="N10129" s="33">
        <v>171.73</v>
      </c>
      <c r="O10129" s="33">
        <v>78.349999999999994</v>
      </c>
      <c r="P10129" s="33"/>
      <c r="Q10129" s="33">
        <v>13.25</v>
      </c>
      <c r="R10129" s="33">
        <v>5.69</v>
      </c>
      <c r="S10129" s="33"/>
      <c r="T10129" s="33"/>
      <c r="U10129" s="33"/>
      <c r="V10129" s="33"/>
      <c r="W10129" s="33"/>
      <c r="Y10129" s="33"/>
      <c r="Z10129" s="33">
        <v>0.13</v>
      </c>
      <c r="AA10129" s="33"/>
      <c r="AB10129" s="33">
        <v>0.03</v>
      </c>
      <c r="AC10129" s="33"/>
      <c r="AD10129" s="33"/>
      <c r="AE10129" s="33"/>
      <c r="AF10129" s="33"/>
      <c r="AG10129" s="33"/>
      <c r="AH10129" s="33"/>
      <c r="AI10129" s="33"/>
      <c r="AJ10129" s="33" t="s">
        <v>413</v>
      </c>
      <c r="AK10129" s="36">
        <v>24.77</v>
      </c>
      <c r="AL10129" s="36">
        <v>109.88</v>
      </c>
      <c r="AM10129" s="33">
        <v>258</v>
      </c>
      <c r="AN10129" s="37"/>
      <c r="AP10129" s="33"/>
      <c r="AQ10129">
        <v>40118</v>
      </c>
      <c r="AR10129" s="33" t="s">
        <v>1983</v>
      </c>
    </row>
    <row r="10130" spans="1:44" x14ac:dyDescent="0.25">
      <c r="A10130" s="33">
        <v>12030</v>
      </c>
      <c r="B10130" s="33" t="s">
        <v>990</v>
      </c>
      <c r="C10130" s="33">
        <v>180</v>
      </c>
      <c r="D10130" s="33" t="s">
        <v>851</v>
      </c>
      <c r="E10130" s="33"/>
      <c r="F10130" s="33" t="s">
        <v>860</v>
      </c>
      <c r="G10130" s="34">
        <v>7</v>
      </c>
      <c r="H10130" s="33">
        <v>46</v>
      </c>
      <c r="I10130" s="33">
        <v>14.1</v>
      </c>
      <c r="J10130" s="33">
        <v>17.100000000000001</v>
      </c>
      <c r="K10130" s="37">
        <v>1120</v>
      </c>
      <c r="L10130" s="35">
        <v>0.80821923088902536</v>
      </c>
      <c r="M10130" s="33"/>
      <c r="N10130" s="33">
        <v>172.19399999999999</v>
      </c>
      <c r="O10130" s="33">
        <v>98.67</v>
      </c>
      <c r="P10130" s="33">
        <v>5.66</v>
      </c>
      <c r="Q10130" s="33">
        <v>14.290000000000001</v>
      </c>
      <c r="R10130" s="33">
        <v>2.92</v>
      </c>
      <c r="S10130" s="33"/>
      <c r="T10130" s="33"/>
      <c r="U10130" s="33"/>
      <c r="V10130" s="33"/>
      <c r="W10130" s="33"/>
      <c r="Y10130" s="33">
        <v>7.97</v>
      </c>
      <c r="Z10130" s="33">
        <v>6.62</v>
      </c>
      <c r="AA10130" s="33">
        <v>7.9700000000000006</v>
      </c>
      <c r="AB10130" s="33">
        <v>1.1399999999999999</v>
      </c>
      <c r="AC10130" s="33">
        <v>2.13</v>
      </c>
      <c r="AD10130" s="33"/>
      <c r="AE10130" s="33"/>
      <c r="AF10130" s="33">
        <v>0</v>
      </c>
      <c r="AG10130" s="33"/>
      <c r="AH10130" s="33"/>
      <c r="AI10130" s="33">
        <v>8.26</v>
      </c>
      <c r="AJ10130" s="33" t="s">
        <v>413</v>
      </c>
      <c r="AK10130" s="36">
        <v>29.63</v>
      </c>
      <c r="AL10130" s="36">
        <v>106.68</v>
      </c>
      <c r="AM10130" s="33">
        <v>492</v>
      </c>
      <c r="AN10130" s="37"/>
      <c r="AP10130" s="33"/>
      <c r="AQ10130">
        <v>80417</v>
      </c>
      <c r="AR10130" s="33" t="s">
        <v>1984</v>
      </c>
    </row>
    <row r="10131" spans="1:44" x14ac:dyDescent="0.25">
      <c r="A10131" s="33">
        <v>12031</v>
      </c>
      <c r="B10131" s="33" t="s">
        <v>991</v>
      </c>
      <c r="C10131" s="33">
        <v>101</v>
      </c>
      <c r="D10131" s="33" t="s">
        <v>851</v>
      </c>
      <c r="E10131" s="33"/>
      <c r="F10131" s="33" t="s">
        <v>859</v>
      </c>
      <c r="G10131" s="34">
        <v>7</v>
      </c>
      <c r="H10131" s="33">
        <v>21</v>
      </c>
      <c r="I10131" s="33">
        <v>6.1</v>
      </c>
      <c r="J10131" s="33">
        <v>9.5</v>
      </c>
      <c r="K10131" s="37">
        <v>2222</v>
      </c>
      <c r="L10131" s="35">
        <v>1.0401084416575233</v>
      </c>
      <c r="M10131" s="33"/>
      <c r="N10131" s="33">
        <v>64.626999999999995</v>
      </c>
      <c r="O10131" s="33">
        <v>23.998000000000001</v>
      </c>
      <c r="P10131" s="33"/>
      <c r="Q10131" s="33">
        <v>11.776999999999999</v>
      </c>
      <c r="R10131" s="33">
        <v>7.3330000000000002</v>
      </c>
      <c r="S10131" s="33"/>
      <c r="T10131" s="33"/>
      <c r="U10131" s="33"/>
      <c r="V10131" s="33"/>
      <c r="W10131" s="33"/>
      <c r="Y10131" s="33"/>
      <c r="Z10131" s="33"/>
      <c r="AA10131" s="33"/>
      <c r="AB10131" s="33"/>
      <c r="AC10131" s="33"/>
      <c r="AD10131" s="33"/>
      <c r="AE10131" s="33"/>
      <c r="AF10131" s="33"/>
      <c r="AG10131" s="33"/>
      <c r="AH10131" s="33"/>
      <c r="AI10131" s="33"/>
      <c r="AJ10131" s="33" t="s">
        <v>413</v>
      </c>
      <c r="AK10131" s="36">
        <v>37.18</v>
      </c>
      <c r="AL10131" s="36">
        <v>111.01</v>
      </c>
      <c r="AM10131" s="33">
        <v>1275</v>
      </c>
      <c r="AN10131" s="37"/>
      <c r="AO10131" s="33">
        <v>1</v>
      </c>
      <c r="AP10131" s="33"/>
      <c r="AQ10131">
        <v>80411</v>
      </c>
      <c r="AR10131" s="33" t="s">
        <v>1985</v>
      </c>
    </row>
    <row r="10132" spans="1:44" x14ac:dyDescent="0.25">
      <c r="A10132" s="33">
        <v>12032</v>
      </c>
      <c r="B10132" s="33" t="s">
        <v>991</v>
      </c>
      <c r="C10132" s="33">
        <v>101</v>
      </c>
      <c r="D10132" s="33" t="s">
        <v>851</v>
      </c>
      <c r="E10132" s="33"/>
      <c r="F10132" s="33" t="s">
        <v>859</v>
      </c>
      <c r="G10132" s="34">
        <v>8</v>
      </c>
      <c r="H10132" s="33">
        <v>21</v>
      </c>
      <c r="I10132" s="33">
        <v>5.0999999999999996</v>
      </c>
      <c r="J10132" s="33">
        <v>8.5</v>
      </c>
      <c r="K10132" s="37">
        <v>2222</v>
      </c>
      <c r="L10132" s="35">
        <v>0.88278930693982161</v>
      </c>
      <c r="M10132" s="33"/>
      <c r="N10132" s="33">
        <v>43.256</v>
      </c>
      <c r="O10132" s="33">
        <v>17.109000000000002</v>
      </c>
      <c r="P10132" s="33"/>
      <c r="Q10132" s="33">
        <v>9.777000000000001</v>
      </c>
      <c r="R10132" s="33">
        <v>5.9989999999999997</v>
      </c>
      <c r="S10132" s="33"/>
      <c r="T10132" s="33"/>
      <c r="U10132" s="33"/>
      <c r="V10132" s="33"/>
      <c r="W10132" s="33"/>
      <c r="Y10132" s="33"/>
      <c r="Z10132" s="33"/>
      <c r="AA10132" s="33"/>
      <c r="AB10132" s="33"/>
      <c r="AC10132" s="33"/>
      <c r="AD10132" s="33"/>
      <c r="AE10132" s="33"/>
      <c r="AF10132" s="33"/>
      <c r="AG10132" s="33"/>
      <c r="AH10132" s="33"/>
      <c r="AI10132" s="33"/>
      <c r="AJ10132" s="33" t="s">
        <v>413</v>
      </c>
      <c r="AK10132" s="36">
        <v>37.18</v>
      </c>
      <c r="AL10132" s="36">
        <v>111.01</v>
      </c>
      <c r="AM10132" s="33">
        <v>1275</v>
      </c>
      <c r="AN10132" s="37"/>
      <c r="AO10132" s="33">
        <v>1</v>
      </c>
      <c r="AP10132" s="33"/>
      <c r="AQ10132">
        <v>80411</v>
      </c>
      <c r="AR10132" s="33" t="s">
        <v>1985</v>
      </c>
    </row>
    <row r="10133" spans="1:44" x14ac:dyDescent="0.25">
      <c r="A10133" s="33">
        <v>12033</v>
      </c>
      <c r="B10133" s="33" t="s">
        <v>1039</v>
      </c>
      <c r="C10133" s="33">
        <v>180</v>
      </c>
      <c r="D10133" s="33" t="s">
        <v>851</v>
      </c>
      <c r="E10133" s="33"/>
      <c r="F10133" s="33" t="s">
        <v>859</v>
      </c>
      <c r="G10133" s="34">
        <v>2</v>
      </c>
      <c r="H10133" s="33">
        <v>10</v>
      </c>
      <c r="I10133" s="33">
        <v>7.94</v>
      </c>
      <c r="J10133" s="33">
        <v>11.55</v>
      </c>
      <c r="K10133" s="37">
        <v>2393</v>
      </c>
      <c r="L10133" s="2">
        <f>N10133/((1668.67)*(1-EXP(-(0.022864)*I10133))^(1.61028))</f>
        <v>1.0749754956977462</v>
      </c>
      <c r="M10133" s="33"/>
      <c r="N10133" s="33">
        <v>99.537999999999997</v>
      </c>
      <c r="O10133" s="33">
        <v>60.31</v>
      </c>
      <c r="P10133" s="33">
        <v>10.039999999999999</v>
      </c>
      <c r="Q10133" s="33">
        <v>13.259999999999998</v>
      </c>
      <c r="R10133" s="33">
        <v>13.57</v>
      </c>
      <c r="S10133" s="33"/>
      <c r="T10133" s="33"/>
      <c r="U10133" s="33"/>
      <c r="V10133" s="33"/>
      <c r="W10133" s="33"/>
      <c r="Y10133" s="33">
        <v>0</v>
      </c>
      <c r="Z10133" s="33">
        <v>0</v>
      </c>
      <c r="AA10133" s="33">
        <v>0</v>
      </c>
      <c r="AB10133" s="33">
        <v>0</v>
      </c>
      <c r="AC10133" s="33">
        <v>0</v>
      </c>
      <c r="AD10133" s="33"/>
      <c r="AE10133" s="33"/>
      <c r="AF10133" s="33"/>
      <c r="AG10133" s="33">
        <v>0.33</v>
      </c>
      <c r="AH10133" s="33"/>
      <c r="AI10133" s="33"/>
      <c r="AJ10133" s="33" t="s">
        <v>413</v>
      </c>
      <c r="AK10133" s="36">
        <v>23.67</v>
      </c>
      <c r="AL10133" s="36">
        <v>117.41</v>
      </c>
      <c r="AM10133" s="33">
        <v>3</v>
      </c>
      <c r="AN10133" s="37"/>
      <c r="AO10133" s="33">
        <v>1</v>
      </c>
      <c r="AP10133" s="33"/>
      <c r="AQ10133">
        <v>40149</v>
      </c>
      <c r="AR10133" s="33" t="s">
        <v>1986</v>
      </c>
    </row>
    <row r="10134" spans="1:44" x14ac:dyDescent="0.25">
      <c r="A10134" s="33">
        <v>12034</v>
      </c>
      <c r="B10134" s="33" t="s">
        <v>1112</v>
      </c>
      <c r="C10134" s="33">
        <v>121</v>
      </c>
      <c r="D10134" s="33" t="s">
        <v>1015</v>
      </c>
      <c r="E10134" s="33"/>
      <c r="F10134" s="33" t="s">
        <v>859</v>
      </c>
      <c r="G10134" s="34"/>
      <c r="H10134" s="33">
        <v>10</v>
      </c>
      <c r="I10134" s="33">
        <v>13.86</v>
      </c>
      <c r="J10134" s="33">
        <v>20.6</v>
      </c>
      <c r="K10134" s="37">
        <v>835</v>
      </c>
      <c r="L10134" s="35"/>
      <c r="M10134" s="33"/>
      <c r="N10134" s="33">
        <v>178.07499999999999</v>
      </c>
      <c r="O10134" s="33">
        <v>99.56</v>
      </c>
      <c r="P10134" s="33">
        <v>13.1</v>
      </c>
      <c r="Q10134" s="33">
        <v>12.530000000000001</v>
      </c>
      <c r="R10134" s="33">
        <v>8.39</v>
      </c>
      <c r="S10134" s="33"/>
      <c r="T10134" s="33"/>
      <c r="U10134" s="33"/>
      <c r="V10134" s="33"/>
      <c r="W10134" s="33"/>
      <c r="Y10134" s="33">
        <v>0</v>
      </c>
      <c r="Z10134" s="33">
        <v>0</v>
      </c>
      <c r="AA10134" s="33">
        <v>0</v>
      </c>
      <c r="AB10134" s="33">
        <v>0</v>
      </c>
      <c r="AC10134" s="33">
        <v>0</v>
      </c>
      <c r="AD10134" s="33"/>
      <c r="AE10134" s="33"/>
      <c r="AF10134" s="33"/>
      <c r="AG10134" s="33">
        <v>4.66</v>
      </c>
      <c r="AH10134" s="33"/>
      <c r="AI10134" s="33"/>
      <c r="AJ10134" s="33" t="s">
        <v>413</v>
      </c>
      <c r="AK10134" s="36">
        <v>23.67</v>
      </c>
      <c r="AL10134" s="36">
        <v>117.41</v>
      </c>
      <c r="AM10134" s="33">
        <v>3</v>
      </c>
      <c r="AN10134" s="37"/>
      <c r="AO10134" s="33">
        <v>1</v>
      </c>
      <c r="AP10134" s="33"/>
      <c r="AQ10134">
        <v>40149</v>
      </c>
      <c r="AR10134" s="33" t="s">
        <v>1986</v>
      </c>
    </row>
    <row r="10135" spans="1:44" x14ac:dyDescent="0.25">
      <c r="A10135" s="33">
        <v>12035</v>
      </c>
      <c r="B10135" s="33" t="s">
        <v>1004</v>
      </c>
      <c r="C10135" s="33">
        <v>180</v>
      </c>
      <c r="D10135" s="33"/>
      <c r="E10135" s="33"/>
      <c r="F10135" s="33" t="s">
        <v>859</v>
      </c>
      <c r="G10135" s="34"/>
      <c r="H10135" s="33">
        <v>30</v>
      </c>
      <c r="I10135" s="33">
        <v>16.7</v>
      </c>
      <c r="J10135" s="33">
        <v>17.100000000000001</v>
      </c>
      <c r="K10135" s="37">
        <v>1230</v>
      </c>
      <c r="L10135" s="35"/>
      <c r="M10135" s="33"/>
      <c r="N10135" s="33">
        <v>242.3</v>
      </c>
      <c r="O10135" s="33">
        <v>121.3</v>
      </c>
      <c r="P10135" s="33"/>
      <c r="Q10135" s="33">
        <v>27.799999999999997</v>
      </c>
      <c r="R10135" s="33">
        <v>4.67</v>
      </c>
      <c r="S10135" s="33"/>
      <c r="T10135" s="33"/>
      <c r="U10135" s="33"/>
      <c r="V10135" s="33"/>
      <c r="W10135" s="33"/>
      <c r="Y10135" s="33"/>
      <c r="Z10135" s="33"/>
      <c r="AA10135" s="33"/>
      <c r="AB10135" s="33"/>
      <c r="AC10135" s="33"/>
      <c r="AD10135" s="33"/>
      <c r="AE10135" s="33"/>
      <c r="AF10135" s="33"/>
      <c r="AG10135" s="33"/>
      <c r="AH10135" s="33"/>
      <c r="AI10135" s="33"/>
      <c r="AJ10135" s="33" t="s">
        <v>413</v>
      </c>
      <c r="AK10135" s="36">
        <v>26.15</v>
      </c>
      <c r="AL10135" s="36">
        <v>119.11</v>
      </c>
      <c r="AM10135" s="33">
        <v>185</v>
      </c>
      <c r="AN10135" s="33"/>
      <c r="AP10135" s="33"/>
      <c r="AQ10135">
        <v>40118</v>
      </c>
      <c r="AR10135" s="33" t="s">
        <v>1987</v>
      </c>
    </row>
    <row r="10136" spans="1:44" x14ac:dyDescent="0.25">
      <c r="A10136" s="33">
        <v>12036</v>
      </c>
      <c r="B10136" s="33" t="s">
        <v>1004</v>
      </c>
      <c r="C10136" s="33">
        <v>180</v>
      </c>
      <c r="D10136" s="33"/>
      <c r="E10136" s="33"/>
      <c r="F10136" s="33" t="s">
        <v>859</v>
      </c>
      <c r="G10136" s="34"/>
      <c r="H10136" s="33">
        <v>30</v>
      </c>
      <c r="I10136" s="33">
        <v>23</v>
      </c>
      <c r="J10136" s="33">
        <v>22.6</v>
      </c>
      <c r="K10136" s="37">
        <v>825</v>
      </c>
      <c r="L10136" s="35"/>
      <c r="M10136" s="33"/>
      <c r="N10136" s="33">
        <v>382.8</v>
      </c>
      <c r="O10136" s="33">
        <v>201.1</v>
      </c>
      <c r="P10136" s="33"/>
      <c r="Q10136" s="33">
        <v>58.699999999999996</v>
      </c>
      <c r="R10136" s="33">
        <v>4.95</v>
      </c>
      <c r="S10136" s="33"/>
      <c r="T10136" s="33"/>
      <c r="U10136" s="33"/>
      <c r="V10136" s="33"/>
      <c r="W10136" s="33"/>
      <c r="Y10136" s="33"/>
      <c r="Z10136" s="33"/>
      <c r="AA10136" s="33"/>
      <c r="AB10136" s="33"/>
      <c r="AC10136" s="33"/>
      <c r="AD10136" s="33"/>
      <c r="AE10136" s="33"/>
      <c r="AF10136" s="33"/>
      <c r="AG10136" s="33"/>
      <c r="AH10136" s="33"/>
      <c r="AI10136" s="33"/>
      <c r="AJ10136" s="33" t="s">
        <v>413</v>
      </c>
      <c r="AK10136" s="36">
        <v>26.15</v>
      </c>
      <c r="AL10136" s="36">
        <v>119.11</v>
      </c>
      <c r="AM10136" s="33">
        <v>185</v>
      </c>
      <c r="AN10136" s="33"/>
      <c r="AP10136" s="33"/>
      <c r="AQ10136">
        <v>40118</v>
      </c>
      <c r="AR10136" s="33" t="s">
        <v>1987</v>
      </c>
    </row>
    <row r="10137" spans="1:44" x14ac:dyDescent="0.25">
      <c r="A10137" s="33">
        <v>12037</v>
      </c>
      <c r="B10137" s="33" t="s">
        <v>1037</v>
      </c>
      <c r="C10137" s="33">
        <v>131</v>
      </c>
      <c r="D10137" s="33" t="s">
        <v>2</v>
      </c>
      <c r="E10137" s="33"/>
      <c r="F10137" s="33" t="s">
        <v>859</v>
      </c>
      <c r="G10137" s="34"/>
      <c r="H10137" s="33">
        <v>4.5</v>
      </c>
      <c r="I10137" s="33">
        <v>13.1</v>
      </c>
      <c r="J10137" s="33">
        <v>15.6</v>
      </c>
      <c r="K10137" s="37">
        <v>556</v>
      </c>
      <c r="L10137" s="35"/>
      <c r="M10137" s="33"/>
      <c r="N10137" s="33">
        <v>70.394999999999996</v>
      </c>
      <c r="O10137" s="33">
        <v>22.545999999999999</v>
      </c>
      <c r="P10137" s="33">
        <v>5.032</v>
      </c>
      <c r="Q10137" s="33">
        <v>7.0560000000000009</v>
      </c>
      <c r="R10137" s="33">
        <v>3.7029999999999998</v>
      </c>
      <c r="S10137" s="33"/>
      <c r="T10137" s="33"/>
      <c r="U10137" s="33"/>
      <c r="V10137" s="33"/>
      <c r="W10137" s="33"/>
      <c r="Y10137" s="33"/>
      <c r="Z10137" s="33"/>
      <c r="AA10137" s="33"/>
      <c r="AB10137" s="33"/>
      <c r="AC10137" s="33"/>
      <c r="AD10137" s="33"/>
      <c r="AE10137" s="33"/>
      <c r="AF10137" s="33"/>
      <c r="AG10137" s="33"/>
      <c r="AH10137" s="33"/>
      <c r="AI10137" s="33"/>
      <c r="AJ10137" s="33" t="s">
        <v>413</v>
      </c>
      <c r="AK10137" s="36">
        <v>42.07</v>
      </c>
      <c r="AL10137" s="36">
        <v>119.45</v>
      </c>
      <c r="AM10137" s="33">
        <v>660</v>
      </c>
      <c r="AN10137" s="37"/>
      <c r="AO10137" s="33">
        <v>1</v>
      </c>
      <c r="AP10137" s="33"/>
      <c r="AQ10137">
        <v>80813</v>
      </c>
      <c r="AR10137" s="33" t="s">
        <v>3537</v>
      </c>
    </row>
    <row r="10138" spans="1:44" x14ac:dyDescent="0.25">
      <c r="A10138" s="33">
        <v>12038</v>
      </c>
      <c r="B10138" s="33" t="s">
        <v>1037</v>
      </c>
      <c r="C10138" s="33">
        <v>131</v>
      </c>
      <c r="D10138" s="33" t="s">
        <v>2</v>
      </c>
      <c r="E10138" s="33"/>
      <c r="F10138" s="33" t="s">
        <v>859</v>
      </c>
      <c r="G10138" s="34"/>
      <c r="H10138" s="33">
        <v>4.5</v>
      </c>
      <c r="I10138" s="33">
        <v>12.9</v>
      </c>
      <c r="J10138" s="33">
        <v>15.6</v>
      </c>
      <c r="K10138" s="37">
        <v>556</v>
      </c>
      <c r="L10138" s="35"/>
      <c r="M10138" s="33"/>
      <c r="N10138" s="33">
        <v>49.628999999999998</v>
      </c>
      <c r="O10138" s="33">
        <v>19.309999999999999</v>
      </c>
      <c r="P10138" s="33">
        <v>3.3530000000000002</v>
      </c>
      <c r="Q10138" s="33">
        <v>2.4189999999999996</v>
      </c>
      <c r="R10138" s="33">
        <v>4.4480000000000004</v>
      </c>
      <c r="S10138" s="33"/>
      <c r="T10138" s="33"/>
      <c r="U10138" s="33"/>
      <c r="V10138" s="33"/>
      <c r="W10138" s="33"/>
      <c r="Y10138" s="33"/>
      <c r="Z10138" s="33"/>
      <c r="AA10138" s="33"/>
      <c r="AB10138" s="33"/>
      <c r="AC10138" s="33"/>
      <c r="AD10138" s="33"/>
      <c r="AE10138" s="33"/>
      <c r="AF10138" s="33"/>
      <c r="AG10138" s="33"/>
      <c r="AH10138" s="33"/>
      <c r="AI10138" s="33"/>
      <c r="AJ10138" s="33" t="s">
        <v>413</v>
      </c>
      <c r="AK10138" s="36">
        <v>42.07</v>
      </c>
      <c r="AL10138" s="36">
        <v>119.45</v>
      </c>
      <c r="AM10138" s="33">
        <v>660</v>
      </c>
      <c r="AN10138" s="37"/>
      <c r="AO10138" s="33">
        <v>1</v>
      </c>
      <c r="AP10138" s="33"/>
      <c r="AQ10138">
        <v>80813</v>
      </c>
      <c r="AR10138" s="33" t="s">
        <v>3537</v>
      </c>
    </row>
    <row r="10139" spans="1:44" x14ac:dyDescent="0.25">
      <c r="A10139" s="33">
        <v>12039</v>
      </c>
      <c r="B10139" s="33" t="s">
        <v>1037</v>
      </c>
      <c r="C10139" s="33">
        <v>131</v>
      </c>
      <c r="D10139" s="33" t="s">
        <v>2</v>
      </c>
      <c r="E10139" s="33"/>
      <c r="F10139" s="33" t="s">
        <v>859</v>
      </c>
      <c r="G10139" s="34"/>
      <c r="H10139" s="33">
        <v>4.5</v>
      </c>
      <c r="I10139" s="33">
        <v>11.5</v>
      </c>
      <c r="J10139" s="33">
        <v>13.6</v>
      </c>
      <c r="K10139" s="37">
        <v>556</v>
      </c>
      <c r="L10139" s="35"/>
      <c r="M10139" s="33"/>
      <c r="N10139" s="33">
        <v>39.887</v>
      </c>
      <c r="O10139" s="33">
        <v>15.923999999999999</v>
      </c>
      <c r="P10139" s="33">
        <v>3.92</v>
      </c>
      <c r="Q10139" s="33">
        <v>3.1970000000000001</v>
      </c>
      <c r="R10139" s="33">
        <v>4.3479999999999999</v>
      </c>
      <c r="S10139" s="33"/>
      <c r="T10139" s="33"/>
      <c r="U10139" s="33"/>
      <c r="V10139" s="33"/>
      <c r="W10139" s="33"/>
      <c r="Y10139" s="33"/>
      <c r="Z10139" s="33"/>
      <c r="AA10139" s="33"/>
      <c r="AB10139" s="33"/>
      <c r="AC10139" s="33"/>
      <c r="AD10139" s="33"/>
      <c r="AE10139" s="33"/>
      <c r="AF10139" s="33"/>
      <c r="AG10139" s="33"/>
      <c r="AH10139" s="33"/>
      <c r="AI10139" s="33"/>
      <c r="AJ10139" s="33" t="s">
        <v>413</v>
      </c>
      <c r="AK10139" s="36">
        <v>42.07</v>
      </c>
      <c r="AL10139" s="36">
        <v>119.45</v>
      </c>
      <c r="AM10139" s="33">
        <v>660</v>
      </c>
      <c r="AN10139" s="37"/>
      <c r="AO10139" s="33">
        <v>1</v>
      </c>
      <c r="AP10139" s="33"/>
      <c r="AQ10139">
        <v>80813</v>
      </c>
      <c r="AR10139" s="33" t="s">
        <v>3537</v>
      </c>
    </row>
    <row r="10140" spans="1:44" x14ac:dyDescent="0.25">
      <c r="A10140" s="33">
        <v>12040</v>
      </c>
      <c r="B10140" s="33" t="s">
        <v>1116</v>
      </c>
      <c r="C10140" s="33">
        <v>131</v>
      </c>
      <c r="D10140" s="33" t="s">
        <v>2</v>
      </c>
      <c r="E10140" s="33"/>
      <c r="F10140" s="33" t="s">
        <v>859</v>
      </c>
      <c r="G10140" s="34"/>
      <c r="H10140" s="33">
        <v>4.5</v>
      </c>
      <c r="I10140" s="33">
        <v>8.6999999999999993</v>
      </c>
      <c r="J10140" s="33">
        <v>8.9</v>
      </c>
      <c r="K10140" s="37">
        <v>556</v>
      </c>
      <c r="L10140" s="35"/>
      <c r="M10140" s="33"/>
      <c r="N10140" s="33">
        <v>13.583</v>
      </c>
      <c r="O10140" s="33">
        <v>6.11</v>
      </c>
      <c r="P10140" s="33">
        <v>1.19</v>
      </c>
      <c r="Q10140" s="33">
        <v>1.429</v>
      </c>
      <c r="R10140" s="33">
        <v>1.74</v>
      </c>
      <c r="S10140" s="33"/>
      <c r="T10140" s="33"/>
      <c r="U10140" s="33"/>
      <c r="V10140" s="33"/>
      <c r="W10140" s="33"/>
      <c r="Y10140" s="33"/>
      <c r="Z10140" s="33"/>
      <c r="AA10140" s="33"/>
      <c r="AB10140" s="33"/>
      <c r="AC10140" s="33"/>
      <c r="AD10140" s="33"/>
      <c r="AE10140" s="33"/>
      <c r="AF10140" s="33"/>
      <c r="AG10140" s="33"/>
      <c r="AH10140" s="33"/>
      <c r="AI10140" s="33"/>
      <c r="AJ10140" s="33" t="s">
        <v>413</v>
      </c>
      <c r="AK10140" s="36">
        <v>42.07</v>
      </c>
      <c r="AL10140" s="36">
        <v>119.45</v>
      </c>
      <c r="AM10140" s="33">
        <v>660</v>
      </c>
      <c r="AN10140" s="37"/>
      <c r="AO10140" s="33">
        <v>1</v>
      </c>
      <c r="AP10140" s="33"/>
      <c r="AQ10140">
        <v>80813</v>
      </c>
      <c r="AR10140" s="33" t="s">
        <v>3537</v>
      </c>
    </row>
    <row r="10141" spans="1:44" x14ac:dyDescent="0.25">
      <c r="A10141" s="33">
        <v>12041</v>
      </c>
      <c r="B10141" s="33" t="s">
        <v>167</v>
      </c>
      <c r="C10141" s="33">
        <v>180</v>
      </c>
      <c r="D10141" s="1" t="s">
        <v>148</v>
      </c>
      <c r="E10141" s="33"/>
      <c r="F10141" s="33" t="s">
        <v>859</v>
      </c>
      <c r="G10141" s="34"/>
      <c r="H10141" s="33">
        <v>31</v>
      </c>
      <c r="I10141" s="33">
        <v>14.8</v>
      </c>
      <c r="J10141" s="33">
        <v>15.5</v>
      </c>
      <c r="K10141" s="37">
        <v>1560</v>
      </c>
      <c r="L10141" s="35"/>
      <c r="M10141" s="33"/>
      <c r="N10141" s="33">
        <v>222.76300000000001</v>
      </c>
      <c r="O10141" s="33">
        <v>134.61000000000001</v>
      </c>
      <c r="P10141" s="33">
        <v>21.196000000000002</v>
      </c>
      <c r="Q10141" s="33">
        <v>19.896999999999998</v>
      </c>
      <c r="R10141" s="33">
        <v>10.791</v>
      </c>
      <c r="S10141" s="33"/>
      <c r="T10141" s="33"/>
      <c r="U10141" s="33"/>
      <c r="V10141" s="33"/>
      <c r="W10141" s="33"/>
      <c r="Y10141" s="33">
        <v>3.9409999999999998</v>
      </c>
      <c r="Z10141" s="33">
        <v>2.9969999999999999</v>
      </c>
      <c r="AA10141" s="33">
        <v>3.9409999999999998</v>
      </c>
      <c r="AB10141" s="33">
        <v>5.8999999999999997E-2</v>
      </c>
      <c r="AC10141" s="33">
        <v>0.68799999999999994</v>
      </c>
      <c r="AD10141" s="33"/>
      <c r="AE10141" s="33"/>
      <c r="AF10141" s="33">
        <v>0</v>
      </c>
      <c r="AG10141" s="33"/>
      <c r="AH10141" s="33"/>
      <c r="AI10141" s="33">
        <v>2.1819999999999999</v>
      </c>
      <c r="AJ10141" s="33" t="s">
        <v>413</v>
      </c>
      <c r="AK10141" s="36">
        <v>26.78</v>
      </c>
      <c r="AL10141" s="36">
        <v>109.63</v>
      </c>
      <c r="AM10141" s="33">
        <v>400</v>
      </c>
      <c r="AN10141" s="37"/>
      <c r="AP10141" s="33"/>
      <c r="AQ10141">
        <v>80101</v>
      </c>
      <c r="AR10141" s="33" t="s">
        <v>3538</v>
      </c>
    </row>
    <row r="10142" spans="1:44" x14ac:dyDescent="0.25">
      <c r="A10142" s="33">
        <v>12042</v>
      </c>
      <c r="B10142" s="33" t="s">
        <v>985</v>
      </c>
      <c r="C10142" s="33">
        <v>104</v>
      </c>
      <c r="D10142" s="33" t="s">
        <v>145</v>
      </c>
      <c r="E10142" s="33"/>
      <c r="F10142" s="33" t="s">
        <v>859</v>
      </c>
      <c r="G10142" s="34"/>
      <c r="H10142" s="33">
        <v>10</v>
      </c>
      <c r="I10142" s="33">
        <v>10.9</v>
      </c>
      <c r="J10142" s="33">
        <v>9.6999999999999993</v>
      </c>
      <c r="K10142" s="37">
        <v>3167</v>
      </c>
      <c r="L10142" s="35"/>
      <c r="M10142" s="33"/>
      <c r="N10142" s="33">
        <v>119.131</v>
      </c>
      <c r="O10142" s="33">
        <v>55.67</v>
      </c>
      <c r="P10142" s="33"/>
      <c r="Q10142" s="33">
        <v>14.729999999999999</v>
      </c>
      <c r="R10142" s="33">
        <v>4.5999999999999996</v>
      </c>
      <c r="S10142" s="33"/>
      <c r="T10142" s="33"/>
      <c r="U10142" s="33"/>
      <c r="V10142" s="33"/>
      <c r="W10142" s="33"/>
      <c r="Y10142" s="33"/>
      <c r="Z10142" s="33"/>
      <c r="AA10142" s="33"/>
      <c r="AB10142" s="33"/>
      <c r="AC10142" s="33"/>
      <c r="AD10142" s="33"/>
      <c r="AE10142" s="33"/>
      <c r="AF10142" s="33"/>
      <c r="AG10142" s="33"/>
      <c r="AH10142" s="33"/>
      <c r="AI10142" s="33"/>
      <c r="AJ10142" s="33" t="s">
        <v>413</v>
      </c>
      <c r="AK10142" s="36">
        <v>33.71</v>
      </c>
      <c r="AL10142" s="36">
        <v>111.32</v>
      </c>
      <c r="AM10142" s="33">
        <v>1600</v>
      </c>
      <c r="AN10142" s="37"/>
      <c r="AP10142" s="33"/>
      <c r="AQ10142">
        <v>80434</v>
      </c>
      <c r="AR10142" s="33" t="s">
        <v>1988</v>
      </c>
    </row>
    <row r="10143" spans="1:44" x14ac:dyDescent="0.25">
      <c r="A10143" s="33">
        <v>12043</v>
      </c>
      <c r="B10143" s="33" t="s">
        <v>985</v>
      </c>
      <c r="C10143" s="33">
        <v>104</v>
      </c>
      <c r="D10143" s="33" t="s">
        <v>145</v>
      </c>
      <c r="E10143" s="33"/>
      <c r="F10143" s="33" t="s">
        <v>859</v>
      </c>
      <c r="G10143" s="34">
        <v>2</v>
      </c>
      <c r="H10143" s="33">
        <v>20</v>
      </c>
      <c r="I10143" s="33">
        <v>14.6</v>
      </c>
      <c r="J10143" s="33">
        <v>13.6</v>
      </c>
      <c r="K10143" s="37">
        <v>2350</v>
      </c>
      <c r="L10143" s="35"/>
      <c r="M10143" s="33"/>
      <c r="N10143" s="33">
        <v>232.75800000000001</v>
      </c>
      <c r="O10143" s="33">
        <v>101.46</v>
      </c>
      <c r="P10143" s="33"/>
      <c r="Q10143" s="33">
        <v>20.420000000000002</v>
      </c>
      <c r="R10143" s="33">
        <v>6</v>
      </c>
      <c r="S10143" s="33"/>
      <c r="T10143" s="33"/>
      <c r="U10143" s="33"/>
      <c r="V10143" s="33"/>
      <c r="W10143" s="33"/>
      <c r="Y10143" s="33"/>
      <c r="Z10143" s="33"/>
      <c r="AA10143" s="33"/>
      <c r="AB10143" s="33"/>
      <c r="AC10143" s="33"/>
      <c r="AD10143" s="33"/>
      <c r="AE10143" s="33"/>
      <c r="AF10143" s="33"/>
      <c r="AG10143" s="33"/>
      <c r="AH10143" s="33"/>
      <c r="AI10143" s="33"/>
      <c r="AJ10143" s="33" t="s">
        <v>413</v>
      </c>
      <c r="AK10143" s="36">
        <v>33.71</v>
      </c>
      <c r="AL10143" s="36">
        <v>111.32</v>
      </c>
      <c r="AM10143" s="33">
        <v>1600</v>
      </c>
      <c r="AN10143" s="37"/>
      <c r="AP10143" s="33"/>
      <c r="AQ10143">
        <v>80434</v>
      </c>
      <c r="AR10143" s="33" t="s">
        <v>1988</v>
      </c>
    </row>
    <row r="10144" spans="1:44" x14ac:dyDescent="0.25">
      <c r="A10144" s="33">
        <v>12044</v>
      </c>
      <c r="B10144" s="33" t="s">
        <v>985</v>
      </c>
      <c r="C10144" s="33">
        <v>104</v>
      </c>
      <c r="D10144" s="33" t="s">
        <v>145</v>
      </c>
      <c r="E10144" s="33"/>
      <c r="F10144" s="33" t="s">
        <v>859</v>
      </c>
      <c r="G10144" s="34">
        <v>1</v>
      </c>
      <c r="H10144" s="33">
        <v>23</v>
      </c>
      <c r="I10144" s="33">
        <v>22.2</v>
      </c>
      <c r="J10144" s="33">
        <v>22.1</v>
      </c>
      <c r="K10144" s="37">
        <v>1083</v>
      </c>
      <c r="L10144" s="35"/>
      <c r="M10144" s="33"/>
      <c r="N10144" s="33">
        <v>430.69799999999998</v>
      </c>
      <c r="O10144" s="33">
        <v>169.9</v>
      </c>
      <c r="P10144" s="33"/>
      <c r="Q10144" s="33">
        <v>23.1</v>
      </c>
      <c r="R10144" s="33">
        <v>6.26</v>
      </c>
      <c r="S10144" s="33"/>
      <c r="T10144" s="33"/>
      <c r="U10144" s="33"/>
      <c r="V10144" s="33"/>
      <c r="W10144" s="33"/>
      <c r="Y10144" s="33"/>
      <c r="Z10144" s="33"/>
      <c r="AA10144" s="33"/>
      <c r="AB10144" s="33"/>
      <c r="AC10144" s="33"/>
      <c r="AD10144" s="33"/>
      <c r="AE10144" s="33"/>
      <c r="AF10144" s="33"/>
      <c r="AG10144" s="33"/>
      <c r="AH10144" s="33"/>
      <c r="AI10144" s="33"/>
      <c r="AJ10144" s="33" t="s">
        <v>413</v>
      </c>
      <c r="AK10144" s="36">
        <v>33.71</v>
      </c>
      <c r="AL10144" s="36">
        <v>111.32</v>
      </c>
      <c r="AM10144" s="33">
        <v>1600</v>
      </c>
      <c r="AN10144" s="37"/>
      <c r="AP10144" s="33"/>
      <c r="AQ10144">
        <v>80434</v>
      </c>
      <c r="AR10144" s="33" t="s">
        <v>1988</v>
      </c>
    </row>
    <row r="10145" spans="1:50" x14ac:dyDescent="0.25">
      <c r="A10145" s="33">
        <v>12045</v>
      </c>
      <c r="B10145" s="33" t="s">
        <v>985</v>
      </c>
      <c r="C10145" s="33">
        <v>104</v>
      </c>
      <c r="D10145" s="33" t="s">
        <v>145</v>
      </c>
      <c r="E10145" s="33"/>
      <c r="F10145" s="33" t="s">
        <v>859</v>
      </c>
      <c r="G10145" s="34">
        <v>2</v>
      </c>
      <c r="H10145" s="33">
        <v>33</v>
      </c>
      <c r="I10145" s="33">
        <v>25.5</v>
      </c>
      <c r="J10145" s="33">
        <v>24.4</v>
      </c>
      <c r="K10145" s="37">
        <v>738</v>
      </c>
      <c r="L10145" s="35"/>
      <c r="M10145" s="33"/>
      <c r="N10145" s="33">
        <v>410.94400000000002</v>
      </c>
      <c r="O10145" s="33">
        <v>159.76</v>
      </c>
      <c r="P10145" s="33"/>
      <c r="Q10145" s="33">
        <v>19.57</v>
      </c>
      <c r="R10145" s="33">
        <v>5.17</v>
      </c>
      <c r="S10145" s="33"/>
      <c r="T10145" s="33"/>
      <c r="U10145" s="33"/>
      <c r="V10145" s="33"/>
      <c r="W10145" s="33"/>
      <c r="Y10145" s="33"/>
      <c r="Z10145" s="33"/>
      <c r="AA10145" s="33"/>
      <c r="AB10145" s="33"/>
      <c r="AC10145" s="33"/>
      <c r="AD10145" s="33"/>
      <c r="AE10145" s="33"/>
      <c r="AF10145" s="33"/>
      <c r="AG10145" s="33"/>
      <c r="AH10145" s="33"/>
      <c r="AI10145" s="33"/>
      <c r="AJ10145" s="33" t="s">
        <v>413</v>
      </c>
      <c r="AK10145" s="36">
        <v>33.71</v>
      </c>
      <c r="AL10145" s="36">
        <v>111.32</v>
      </c>
      <c r="AM10145" s="33">
        <v>1600</v>
      </c>
      <c r="AN10145" s="37"/>
      <c r="AP10145" s="33"/>
      <c r="AQ10145">
        <v>80434</v>
      </c>
      <c r="AR10145" s="33" t="s">
        <v>1988</v>
      </c>
    </row>
    <row r="10146" spans="1:50" x14ac:dyDescent="0.25">
      <c r="A10146" s="33">
        <v>12046</v>
      </c>
      <c r="B10146" s="33" t="s">
        <v>991</v>
      </c>
      <c r="C10146" s="33">
        <v>101</v>
      </c>
      <c r="D10146" s="33" t="s">
        <v>851</v>
      </c>
      <c r="E10146" s="33"/>
      <c r="F10146" s="33" t="s">
        <v>859</v>
      </c>
      <c r="G10146" s="34"/>
      <c r="H10146" s="33">
        <v>37</v>
      </c>
      <c r="I10146" s="33"/>
      <c r="J10146" s="33"/>
      <c r="K10146" s="37">
        <v>900</v>
      </c>
      <c r="L10146" s="35"/>
      <c r="M10146" s="33"/>
      <c r="N10146" s="33"/>
      <c r="O10146" s="33">
        <v>41.265000000000001</v>
      </c>
      <c r="P10146" s="33">
        <v>7.84</v>
      </c>
      <c r="Q10146" s="33">
        <v>10.644000000000002</v>
      </c>
      <c r="R10146" s="33">
        <v>7.6829999999999998</v>
      </c>
      <c r="S10146" s="33"/>
      <c r="T10146" s="33"/>
      <c r="U10146" s="33"/>
      <c r="V10146" s="33"/>
      <c r="W10146" s="33"/>
      <c r="Y10146" s="33"/>
      <c r="Z10146" s="33"/>
      <c r="AA10146" s="33"/>
      <c r="AB10146" s="33"/>
      <c r="AC10146" s="33"/>
      <c r="AD10146" s="33"/>
      <c r="AE10146" s="33"/>
      <c r="AF10146" s="33"/>
      <c r="AG10146" s="33"/>
      <c r="AH10146" s="33"/>
      <c r="AI10146" s="33"/>
      <c r="AJ10146" s="33" t="s">
        <v>413</v>
      </c>
      <c r="AK10146" s="36">
        <v>40.28</v>
      </c>
      <c r="AL10146" s="36">
        <v>115.92</v>
      </c>
      <c r="AM10146" s="33">
        <v>747</v>
      </c>
      <c r="AN10146" s="37"/>
      <c r="AP10146" s="33"/>
      <c r="AQ10146">
        <v>80411</v>
      </c>
      <c r="AR10146" s="33" t="s">
        <v>1989</v>
      </c>
    </row>
    <row r="10147" spans="1:50" x14ac:dyDescent="0.25">
      <c r="A10147" s="33">
        <v>12047</v>
      </c>
      <c r="B10147" s="33" t="s">
        <v>991</v>
      </c>
      <c r="C10147" s="33">
        <v>101</v>
      </c>
      <c r="D10147" s="33" t="s">
        <v>851</v>
      </c>
      <c r="E10147" s="33"/>
      <c r="F10147" s="33" t="s">
        <v>859</v>
      </c>
      <c r="G10147" s="34"/>
      <c r="H10147" s="33">
        <v>37</v>
      </c>
      <c r="I10147" s="33"/>
      <c r="J10147" s="33"/>
      <c r="K10147" s="37">
        <v>1500</v>
      </c>
      <c r="L10147" s="35"/>
      <c r="M10147" s="33"/>
      <c r="N10147" s="33"/>
      <c r="O10147" s="33">
        <v>53.537999999999997</v>
      </c>
      <c r="P10147" s="33">
        <v>10.172000000000001</v>
      </c>
      <c r="Q10147" s="33">
        <v>13.823</v>
      </c>
      <c r="R10147" s="33">
        <v>10.422000000000001</v>
      </c>
      <c r="S10147" s="33"/>
      <c r="T10147" s="33"/>
      <c r="U10147" s="33"/>
      <c r="V10147" s="33"/>
      <c r="W10147" s="33"/>
      <c r="Y10147" s="33"/>
      <c r="Z10147" s="33"/>
      <c r="AA10147" s="33"/>
      <c r="AB10147" s="33"/>
      <c r="AC10147" s="33"/>
      <c r="AD10147" s="33"/>
      <c r="AE10147" s="33"/>
      <c r="AF10147" s="33"/>
      <c r="AG10147" s="33"/>
      <c r="AH10147" s="33"/>
      <c r="AI10147" s="33"/>
      <c r="AJ10147" s="33" t="s">
        <v>413</v>
      </c>
      <c r="AK10147" s="36">
        <v>40.28</v>
      </c>
      <c r="AL10147" s="36">
        <v>115.92</v>
      </c>
      <c r="AM10147" s="33">
        <v>747</v>
      </c>
      <c r="AN10147" s="37"/>
      <c r="AP10147" s="33"/>
      <c r="AQ10147">
        <v>80411</v>
      </c>
      <c r="AR10147" s="33" t="s">
        <v>1989</v>
      </c>
    </row>
    <row r="10148" spans="1:50" x14ac:dyDescent="0.25">
      <c r="A10148" s="33">
        <v>12048</v>
      </c>
      <c r="B10148" s="33" t="s">
        <v>991</v>
      </c>
      <c r="C10148" s="33">
        <v>101</v>
      </c>
      <c r="D10148" s="33" t="s">
        <v>851</v>
      </c>
      <c r="E10148" s="33"/>
      <c r="F10148" s="33" t="s">
        <v>859</v>
      </c>
      <c r="G10148" s="34"/>
      <c r="H10148" s="33">
        <v>37</v>
      </c>
      <c r="I10148" s="33"/>
      <c r="J10148" s="33"/>
      <c r="K10148" s="37">
        <v>2000</v>
      </c>
      <c r="L10148" s="35"/>
      <c r="M10148" s="33"/>
      <c r="N10148" s="33"/>
      <c r="O10148" s="33">
        <v>34.372999999999998</v>
      </c>
      <c r="P10148" s="33">
        <v>6.5309999999999997</v>
      </c>
      <c r="Q10148" s="33">
        <v>8.8960000000000008</v>
      </c>
      <c r="R10148" s="33">
        <v>7.468</v>
      </c>
      <c r="S10148" s="33"/>
      <c r="T10148" s="33"/>
      <c r="U10148" s="33"/>
      <c r="V10148" s="33"/>
      <c r="W10148" s="33"/>
      <c r="Y10148" s="33"/>
      <c r="Z10148" s="33"/>
      <c r="AA10148" s="33"/>
      <c r="AB10148" s="33"/>
      <c r="AC10148" s="33"/>
      <c r="AD10148" s="33"/>
      <c r="AE10148" s="33"/>
      <c r="AF10148" s="33"/>
      <c r="AG10148" s="33"/>
      <c r="AH10148" s="33"/>
      <c r="AI10148" s="33"/>
      <c r="AJ10148" s="33" t="s">
        <v>413</v>
      </c>
      <c r="AK10148" s="36">
        <v>40.28</v>
      </c>
      <c r="AL10148" s="36">
        <v>115.92</v>
      </c>
      <c r="AM10148" s="33">
        <v>747</v>
      </c>
      <c r="AN10148" s="37"/>
      <c r="AP10148" s="33"/>
      <c r="AQ10148">
        <v>80411</v>
      </c>
      <c r="AR10148" s="33" t="s">
        <v>1989</v>
      </c>
    </row>
    <row r="10149" spans="1:50" x14ac:dyDescent="0.25">
      <c r="A10149" s="33">
        <v>12049</v>
      </c>
      <c r="B10149" s="33" t="s">
        <v>991</v>
      </c>
      <c r="C10149" s="33">
        <v>101</v>
      </c>
      <c r="D10149" s="33" t="s">
        <v>851</v>
      </c>
      <c r="E10149" s="33"/>
      <c r="F10149" s="33" t="s">
        <v>859</v>
      </c>
      <c r="G10149" s="34">
        <v>7</v>
      </c>
      <c r="H10149" s="33">
        <v>20</v>
      </c>
      <c r="I10149" s="33">
        <v>6.5</v>
      </c>
      <c r="J10149" s="33">
        <v>11.9</v>
      </c>
      <c r="K10149" s="37">
        <v>2479</v>
      </c>
      <c r="L10149" s="35">
        <v>1.7652171955366591</v>
      </c>
      <c r="M10149" s="33"/>
      <c r="N10149" s="33">
        <v>120.55200000000001</v>
      </c>
      <c r="O10149" s="33">
        <v>54.731000000000002</v>
      </c>
      <c r="P10149" s="33"/>
      <c r="Q10149" s="33">
        <v>13.426999999999998</v>
      </c>
      <c r="R10149" s="33">
        <v>12.569000000000001</v>
      </c>
      <c r="S10149" s="33"/>
      <c r="T10149" s="33"/>
      <c r="U10149" s="33"/>
      <c r="V10149" s="33"/>
      <c r="W10149" s="33"/>
      <c r="Y10149" s="33"/>
      <c r="Z10149" s="33"/>
      <c r="AA10149" s="33"/>
      <c r="AB10149" s="33"/>
      <c r="AC10149" s="33"/>
      <c r="AD10149" s="33"/>
      <c r="AE10149" s="33"/>
      <c r="AF10149" s="33"/>
      <c r="AG10149" s="33"/>
      <c r="AH10149" s="33"/>
      <c r="AI10149" s="33"/>
      <c r="AJ10149" s="33" t="s">
        <v>413</v>
      </c>
      <c r="AK10149" s="36">
        <v>34.15</v>
      </c>
      <c r="AL10149" s="36">
        <v>105.4</v>
      </c>
      <c r="AM10149" s="33">
        <v>1565</v>
      </c>
      <c r="AN10149" s="33"/>
      <c r="AO10149" s="33">
        <v>1</v>
      </c>
      <c r="AP10149" s="33"/>
      <c r="AQ10149">
        <v>80411</v>
      </c>
      <c r="AR10149" s="33" t="s">
        <v>1990</v>
      </c>
    </row>
    <row r="10150" spans="1:50" x14ac:dyDescent="0.25">
      <c r="A10150" s="33">
        <v>12050</v>
      </c>
      <c r="B10150" s="33" t="s">
        <v>991</v>
      </c>
      <c r="C10150" s="33">
        <v>101</v>
      </c>
      <c r="D10150" s="33" t="s">
        <v>851</v>
      </c>
      <c r="E10150" s="33"/>
      <c r="F10150" s="33" t="s">
        <v>859</v>
      </c>
      <c r="G10150" s="34">
        <v>7</v>
      </c>
      <c r="H10150" s="33">
        <v>20</v>
      </c>
      <c r="I10150" s="33">
        <v>7.2</v>
      </c>
      <c r="J10150" s="33">
        <v>12.5</v>
      </c>
      <c r="K10150" s="37">
        <v>2058</v>
      </c>
      <c r="L10150" s="35">
        <v>1.5387962853774444</v>
      </c>
      <c r="M10150" s="33"/>
      <c r="N10150" s="33">
        <v>122.31699999999999</v>
      </c>
      <c r="O10150" s="33">
        <v>49.789000000000001</v>
      </c>
      <c r="P10150" s="33"/>
      <c r="Q10150" s="33">
        <v>12.413</v>
      </c>
      <c r="R10150" s="33">
        <v>11.581</v>
      </c>
      <c r="S10150" s="33"/>
      <c r="T10150" s="33"/>
      <c r="U10150" s="33"/>
      <c r="V10150" s="33"/>
      <c r="W10150" s="33"/>
      <c r="Y10150" s="33"/>
      <c r="Z10150" s="33"/>
      <c r="AA10150" s="33"/>
      <c r="AB10150" s="33"/>
      <c r="AC10150" s="33"/>
      <c r="AD10150" s="33"/>
      <c r="AE10150" s="33"/>
      <c r="AF10150" s="33"/>
      <c r="AG10150" s="33"/>
      <c r="AH10150" s="33"/>
      <c r="AI10150" s="33"/>
      <c r="AJ10150" s="33" t="s">
        <v>413</v>
      </c>
      <c r="AK10150" s="36">
        <v>34.15</v>
      </c>
      <c r="AL10150" s="36">
        <v>105.4</v>
      </c>
      <c r="AM10150" s="33">
        <v>1565</v>
      </c>
      <c r="AN10150" s="33"/>
      <c r="AO10150" s="33">
        <v>1</v>
      </c>
      <c r="AP10150" s="33"/>
      <c r="AQ10150">
        <v>80411</v>
      </c>
      <c r="AR10150" s="33" t="s">
        <v>1990</v>
      </c>
    </row>
    <row r="10151" spans="1:50" x14ac:dyDescent="0.25">
      <c r="A10151" s="33">
        <v>12051</v>
      </c>
      <c r="B10151" s="33" t="s">
        <v>991</v>
      </c>
      <c r="C10151" s="33">
        <v>101</v>
      </c>
      <c r="D10151" s="33" t="s">
        <v>851</v>
      </c>
      <c r="E10151" s="33"/>
      <c r="F10151" s="33" t="s">
        <v>859</v>
      </c>
      <c r="G10151" s="34">
        <v>7</v>
      </c>
      <c r="H10151" s="33">
        <v>20</v>
      </c>
      <c r="I10151" s="33">
        <v>7.1</v>
      </c>
      <c r="J10151" s="33">
        <v>13</v>
      </c>
      <c r="K10151" s="37">
        <v>1877</v>
      </c>
      <c r="L10151" s="35">
        <v>1.5282668493070586</v>
      </c>
      <c r="M10151" s="33"/>
      <c r="N10151" s="33">
        <v>118.98699999999999</v>
      </c>
      <c r="O10151" s="33">
        <v>43.293999999999997</v>
      </c>
      <c r="P10151" s="33"/>
      <c r="Q10151" s="33">
        <v>12.027000000000001</v>
      </c>
      <c r="R10151" s="33">
        <v>10.792999999999999</v>
      </c>
      <c r="S10151" s="33"/>
      <c r="T10151" s="33"/>
      <c r="U10151" s="33"/>
      <c r="V10151" s="33"/>
      <c r="W10151" s="33"/>
      <c r="Y10151" s="33"/>
      <c r="Z10151" s="33"/>
      <c r="AA10151" s="33"/>
      <c r="AB10151" s="33"/>
      <c r="AC10151" s="33"/>
      <c r="AD10151" s="33"/>
      <c r="AE10151" s="33"/>
      <c r="AF10151" s="33"/>
      <c r="AG10151" s="33"/>
      <c r="AH10151" s="33"/>
      <c r="AI10151" s="33"/>
      <c r="AJ10151" s="33" t="s">
        <v>413</v>
      </c>
      <c r="AK10151" s="36">
        <v>34.15</v>
      </c>
      <c r="AL10151" s="36">
        <v>105.4</v>
      </c>
      <c r="AM10151" s="33">
        <v>1565</v>
      </c>
      <c r="AN10151" s="33"/>
      <c r="AO10151" s="33">
        <v>1</v>
      </c>
      <c r="AP10151" s="33"/>
      <c r="AQ10151">
        <v>80411</v>
      </c>
      <c r="AR10151" s="33" t="s">
        <v>1990</v>
      </c>
    </row>
    <row r="10152" spans="1:50" x14ac:dyDescent="0.25">
      <c r="A10152" s="33">
        <v>12052</v>
      </c>
      <c r="B10152" s="33" t="s">
        <v>991</v>
      </c>
      <c r="C10152" s="33">
        <v>101</v>
      </c>
      <c r="D10152" s="33" t="s">
        <v>851</v>
      </c>
      <c r="E10152" s="33"/>
      <c r="F10152" s="33" t="s">
        <v>859</v>
      </c>
      <c r="G10152" s="34">
        <v>7</v>
      </c>
      <c r="H10152" s="33">
        <v>20</v>
      </c>
      <c r="I10152" s="33">
        <v>6.4</v>
      </c>
      <c r="J10152" s="33">
        <v>11.3</v>
      </c>
      <c r="K10152" s="37">
        <v>1692</v>
      </c>
      <c r="L10152" s="35">
        <v>1.0946126924617439</v>
      </c>
      <c r="M10152" s="33"/>
      <c r="N10152" s="33">
        <v>73.051000000000002</v>
      </c>
      <c r="O10152" s="33">
        <v>41.161999999999999</v>
      </c>
      <c r="P10152" s="33"/>
      <c r="Q10152" s="33">
        <v>11.898999999999999</v>
      </c>
      <c r="R10152" s="33">
        <v>9.8510000000000009</v>
      </c>
      <c r="S10152" s="33"/>
      <c r="T10152" s="33"/>
      <c r="U10152" s="33"/>
      <c r="V10152" s="33"/>
      <c r="W10152" s="33"/>
      <c r="Y10152" s="33"/>
      <c r="Z10152" s="33"/>
      <c r="AA10152" s="33"/>
      <c r="AB10152" s="33"/>
      <c r="AC10152" s="33"/>
      <c r="AD10152" s="33"/>
      <c r="AE10152" s="33"/>
      <c r="AF10152" s="33"/>
      <c r="AG10152" s="33"/>
      <c r="AH10152" s="33"/>
      <c r="AI10152" s="33"/>
      <c r="AJ10152" s="33" t="s">
        <v>413</v>
      </c>
      <c r="AK10152" s="36">
        <v>34.15</v>
      </c>
      <c r="AL10152" s="36">
        <v>105.4</v>
      </c>
      <c r="AM10152" s="33">
        <v>1565</v>
      </c>
      <c r="AN10152" s="33"/>
      <c r="AO10152" s="33">
        <v>1</v>
      </c>
      <c r="AP10152" s="33"/>
      <c r="AQ10152">
        <v>80411</v>
      </c>
      <c r="AR10152" s="33" t="s">
        <v>1990</v>
      </c>
    </row>
    <row r="10153" spans="1:50" x14ac:dyDescent="0.25">
      <c r="A10153" s="33">
        <v>12053</v>
      </c>
      <c r="B10153" s="33" t="s">
        <v>991</v>
      </c>
      <c r="C10153" s="33">
        <v>101</v>
      </c>
      <c r="D10153" s="33" t="s">
        <v>851</v>
      </c>
      <c r="E10153" s="33"/>
      <c r="F10153" s="33" t="s">
        <v>859</v>
      </c>
      <c r="G10153" s="34">
        <v>7</v>
      </c>
      <c r="H10153" s="33">
        <v>20</v>
      </c>
      <c r="I10153" s="33">
        <v>6.7</v>
      </c>
      <c r="J10153" s="33">
        <v>12.2</v>
      </c>
      <c r="K10153" s="37">
        <v>1500</v>
      </c>
      <c r="L10153" s="35">
        <v>1.1062297490626714</v>
      </c>
      <c r="M10153" s="33"/>
      <c r="N10153" s="33">
        <v>79.027000000000001</v>
      </c>
      <c r="O10153" s="33">
        <v>38.456000000000003</v>
      </c>
      <c r="P10153" s="33"/>
      <c r="Q10153" s="33">
        <v>12.297999999999998</v>
      </c>
      <c r="R10153" s="33">
        <v>8.4740000000000002</v>
      </c>
      <c r="S10153" s="33"/>
      <c r="T10153" s="33"/>
      <c r="U10153" s="33"/>
      <c r="V10153" s="33"/>
      <c r="W10153" s="33"/>
      <c r="Y10153" s="33"/>
      <c r="Z10153" s="33"/>
      <c r="AA10153" s="33"/>
      <c r="AB10153" s="33"/>
      <c r="AC10153" s="33"/>
      <c r="AD10153" s="33"/>
      <c r="AE10153" s="33"/>
      <c r="AF10153" s="33"/>
      <c r="AG10153" s="33"/>
      <c r="AH10153" s="33"/>
      <c r="AI10153" s="33"/>
      <c r="AJ10153" s="33" t="s">
        <v>413</v>
      </c>
      <c r="AK10153" s="36">
        <v>34.15</v>
      </c>
      <c r="AL10153" s="36">
        <v>105.4</v>
      </c>
      <c r="AM10153" s="33">
        <v>1565</v>
      </c>
      <c r="AN10153" s="33"/>
      <c r="AO10153" s="33">
        <v>1</v>
      </c>
      <c r="AP10153" s="33"/>
      <c r="AQ10153">
        <v>80411</v>
      </c>
      <c r="AR10153" s="33" t="s">
        <v>1990</v>
      </c>
    </row>
    <row r="10154" spans="1:50" x14ac:dyDescent="0.25">
      <c r="A10154" s="33">
        <v>12054</v>
      </c>
      <c r="B10154" s="33" t="s">
        <v>991</v>
      </c>
      <c r="C10154" s="33">
        <v>101</v>
      </c>
      <c r="D10154" s="33" t="s">
        <v>851</v>
      </c>
      <c r="E10154" s="33"/>
      <c r="F10154" s="33" t="s">
        <v>859</v>
      </c>
      <c r="G10154" s="34">
        <v>6</v>
      </c>
      <c r="H10154" s="33">
        <v>20</v>
      </c>
      <c r="I10154" s="33">
        <v>7.8</v>
      </c>
      <c r="J10154" s="33">
        <v>13.9</v>
      </c>
      <c r="K10154" s="37">
        <v>1520</v>
      </c>
      <c r="L10154" s="35">
        <v>1.3511596312462739</v>
      </c>
      <c r="M10154" s="33"/>
      <c r="N10154" s="33">
        <v>121.02</v>
      </c>
      <c r="O10154" s="33">
        <v>37.970999999999997</v>
      </c>
      <c r="P10154" s="33"/>
      <c r="Q10154" s="33">
        <v>12.162000000000001</v>
      </c>
      <c r="R10154" s="33">
        <v>8.7260000000000009</v>
      </c>
      <c r="S10154" s="33"/>
      <c r="T10154" s="33"/>
      <c r="U10154" s="33"/>
      <c r="V10154" s="33"/>
      <c r="W10154" s="33"/>
      <c r="Y10154" s="33"/>
      <c r="Z10154" s="33"/>
      <c r="AA10154" s="33"/>
      <c r="AB10154" s="33"/>
      <c r="AC10154" s="33"/>
      <c r="AD10154" s="33"/>
      <c r="AE10154" s="33"/>
      <c r="AF10154" s="33"/>
      <c r="AG10154" s="33"/>
      <c r="AH10154" s="33"/>
      <c r="AI10154" s="33"/>
      <c r="AJ10154" s="33" t="s">
        <v>413</v>
      </c>
      <c r="AK10154" s="36">
        <v>34.15</v>
      </c>
      <c r="AL10154" s="36">
        <v>105.4</v>
      </c>
      <c r="AM10154" s="33">
        <v>1565</v>
      </c>
      <c r="AN10154" s="33"/>
      <c r="AO10154" s="33">
        <v>1</v>
      </c>
      <c r="AP10154" s="33"/>
      <c r="AQ10154">
        <v>80411</v>
      </c>
      <c r="AR10154" s="33" t="s">
        <v>1990</v>
      </c>
    </row>
    <row r="10155" spans="1:50" x14ac:dyDescent="0.25">
      <c r="A10155" s="33">
        <v>12055</v>
      </c>
      <c r="B10155" s="33" t="s">
        <v>991</v>
      </c>
      <c r="C10155" s="33">
        <v>101</v>
      </c>
      <c r="D10155" s="33" t="s">
        <v>851</v>
      </c>
      <c r="E10155" s="33"/>
      <c r="F10155" s="33" t="s">
        <v>859</v>
      </c>
      <c r="G10155" s="34">
        <v>6</v>
      </c>
      <c r="H10155" s="33">
        <v>20</v>
      </c>
      <c r="I10155" s="33">
        <v>7.9</v>
      </c>
      <c r="J10155" s="33">
        <v>14.2</v>
      </c>
      <c r="K10155" s="37">
        <v>1380</v>
      </c>
      <c r="L10155" s="35">
        <v>1.2718488565823836</v>
      </c>
      <c r="M10155" s="33"/>
      <c r="N10155" s="33">
        <v>116.13800000000001</v>
      </c>
      <c r="O10155" s="33">
        <v>36.475000000000001</v>
      </c>
      <c r="P10155" s="33"/>
      <c r="Q10155" s="33">
        <v>11.074999999999999</v>
      </c>
      <c r="R10155" s="33">
        <v>8.0109999999999992</v>
      </c>
      <c r="S10155" s="33"/>
      <c r="T10155" s="33"/>
      <c r="U10155" s="33"/>
      <c r="V10155" s="33"/>
      <c r="W10155" s="33"/>
      <c r="Y10155" s="33"/>
      <c r="Z10155" s="33"/>
      <c r="AA10155" s="33"/>
      <c r="AB10155" s="33"/>
      <c r="AC10155" s="33"/>
      <c r="AD10155" s="33"/>
      <c r="AE10155" s="33"/>
      <c r="AF10155" s="33"/>
      <c r="AG10155" s="33"/>
      <c r="AH10155" s="33"/>
      <c r="AI10155" s="33"/>
      <c r="AJ10155" s="33" t="s">
        <v>413</v>
      </c>
      <c r="AK10155" s="36">
        <v>34.15</v>
      </c>
      <c r="AL10155" s="36">
        <v>105.4</v>
      </c>
      <c r="AM10155" s="33">
        <v>1565</v>
      </c>
      <c r="AN10155" s="33"/>
      <c r="AO10155" s="33">
        <v>1</v>
      </c>
      <c r="AP10155" s="33"/>
      <c r="AQ10155">
        <v>80411</v>
      </c>
      <c r="AR10155" s="33" t="s">
        <v>1990</v>
      </c>
    </row>
    <row r="10156" spans="1:50" x14ac:dyDescent="0.25">
      <c r="A10156" s="33">
        <v>12056</v>
      </c>
      <c r="B10156" s="33" t="s">
        <v>991</v>
      </c>
      <c r="C10156" s="33">
        <v>101</v>
      </c>
      <c r="D10156" s="33" t="s">
        <v>851</v>
      </c>
      <c r="E10156" s="33"/>
      <c r="F10156" s="33" t="s">
        <v>859</v>
      </c>
      <c r="G10156" s="34">
        <v>6</v>
      </c>
      <c r="H10156" s="33">
        <v>20</v>
      </c>
      <c r="I10156" s="33">
        <v>8.1</v>
      </c>
      <c r="J10156" s="33">
        <v>14.5</v>
      </c>
      <c r="K10156" s="37">
        <v>1285</v>
      </c>
      <c r="L10156" s="35">
        <v>1.219038944006563</v>
      </c>
      <c r="M10156" s="33"/>
      <c r="N10156" s="33">
        <v>115.61499999999999</v>
      </c>
      <c r="O10156" s="33">
        <v>29.376000000000001</v>
      </c>
      <c r="P10156" s="33"/>
      <c r="Q10156" s="33">
        <v>9.891</v>
      </c>
      <c r="R10156" s="33">
        <v>7.3680000000000003</v>
      </c>
      <c r="S10156" s="33"/>
      <c r="T10156" s="33"/>
      <c r="U10156" s="33"/>
      <c r="V10156" s="33"/>
      <c r="W10156" s="33"/>
      <c r="Y10156" s="33"/>
      <c r="Z10156" s="33"/>
      <c r="AA10156" s="33"/>
      <c r="AB10156" s="33"/>
      <c r="AC10156" s="33"/>
      <c r="AD10156" s="33"/>
      <c r="AE10156" s="33"/>
      <c r="AF10156" s="33"/>
      <c r="AG10156" s="33"/>
      <c r="AH10156" s="33"/>
      <c r="AI10156" s="33"/>
      <c r="AJ10156" s="33" t="s">
        <v>413</v>
      </c>
      <c r="AK10156" s="36">
        <v>34.15</v>
      </c>
      <c r="AL10156" s="36">
        <v>105.4</v>
      </c>
      <c r="AM10156" s="33">
        <v>1565</v>
      </c>
      <c r="AN10156" s="33"/>
      <c r="AO10156" s="33">
        <v>1</v>
      </c>
      <c r="AP10156" s="33"/>
      <c r="AQ10156">
        <v>80411</v>
      </c>
      <c r="AR10156" s="33" t="s">
        <v>1990</v>
      </c>
    </row>
    <row r="10157" spans="1:50" x14ac:dyDescent="0.25">
      <c r="A10157" s="33">
        <v>12057</v>
      </c>
      <c r="B10157" s="33" t="s">
        <v>1022</v>
      </c>
      <c r="C10157" s="33">
        <v>180</v>
      </c>
      <c r="D10157" s="33"/>
      <c r="E10157" s="33"/>
      <c r="F10157" s="33" t="s">
        <v>859</v>
      </c>
      <c r="G10157" s="34"/>
      <c r="H10157" s="33">
        <v>28</v>
      </c>
      <c r="I10157" s="33">
        <v>17.399999999999999</v>
      </c>
      <c r="J10157" s="33">
        <v>18.79</v>
      </c>
      <c r="K10157" s="37">
        <v>1100</v>
      </c>
      <c r="L10157" s="35"/>
      <c r="M10157" s="33"/>
      <c r="N10157" s="33">
        <v>233.2</v>
      </c>
      <c r="O10157" s="33">
        <v>136.78899999999999</v>
      </c>
      <c r="P10157" s="33">
        <v>11.882999999999999</v>
      </c>
      <c r="Q10157" s="33">
        <v>52.023000000000003</v>
      </c>
      <c r="R10157" s="33">
        <v>9.6440000000000001</v>
      </c>
      <c r="S10157" s="33"/>
      <c r="T10157" s="33"/>
      <c r="U10157" s="33"/>
      <c r="V10157" s="33"/>
      <c r="W10157" s="33"/>
      <c r="Y10157" s="33">
        <v>0.79600000000000004</v>
      </c>
      <c r="Z10157" s="33"/>
      <c r="AA10157" s="33"/>
      <c r="AB10157" s="33"/>
      <c r="AC10157" s="33">
        <v>5.6000000000000001E-2</v>
      </c>
      <c r="AD10157" s="33"/>
      <c r="AE10157" s="33"/>
      <c r="AF10157" s="33">
        <v>0</v>
      </c>
      <c r="AG10157" s="33"/>
      <c r="AH10157" s="33"/>
      <c r="AI10157" s="33">
        <v>7.7160000000000002</v>
      </c>
      <c r="AJ10157" s="33" t="s">
        <v>413</v>
      </c>
      <c r="AK10157" s="36">
        <v>26.16</v>
      </c>
      <c r="AL10157" s="36">
        <v>117.54</v>
      </c>
      <c r="AM10157" s="33">
        <v>240</v>
      </c>
      <c r="AN10157" s="33"/>
      <c r="AO10157" s="33">
        <v>1</v>
      </c>
      <c r="AP10157" s="33"/>
      <c r="AQ10157">
        <v>40118</v>
      </c>
      <c r="AR10157" s="33" t="s">
        <v>1991</v>
      </c>
    </row>
    <row r="10158" spans="1:50" x14ac:dyDescent="0.25">
      <c r="A10158" s="33">
        <v>12058</v>
      </c>
      <c r="B10158" s="33" t="s">
        <v>1117</v>
      </c>
      <c r="C10158" s="33">
        <v>180</v>
      </c>
      <c r="D10158" s="1" t="s">
        <v>1206</v>
      </c>
      <c r="E10158" s="33"/>
      <c r="F10158" s="33" t="s">
        <v>859</v>
      </c>
      <c r="G10158" s="34"/>
      <c r="H10158" s="33">
        <v>8</v>
      </c>
      <c r="I10158" s="33">
        <v>7.1</v>
      </c>
      <c r="J10158" s="33">
        <v>7.5</v>
      </c>
      <c r="K10158" s="37">
        <v>2400</v>
      </c>
      <c r="L10158" s="35"/>
      <c r="M10158" s="33"/>
      <c r="N10158" s="33">
        <v>40.61</v>
      </c>
      <c r="O10158" s="33">
        <v>13.99</v>
      </c>
      <c r="P10158" s="33"/>
      <c r="Q10158" s="33">
        <v>8.89</v>
      </c>
      <c r="R10158" s="33">
        <v>7.1</v>
      </c>
      <c r="S10158" s="33"/>
      <c r="T10158" s="33"/>
      <c r="U10158" s="33"/>
      <c r="V10158" s="33"/>
      <c r="W10158" s="33"/>
      <c r="Y10158" s="33"/>
      <c r="Z10158" s="33"/>
      <c r="AA10158" s="33"/>
      <c r="AB10158" s="33"/>
      <c r="AC10158" s="33"/>
      <c r="AD10158" s="33"/>
      <c r="AE10158" s="33"/>
      <c r="AF10158" s="33">
        <v>0</v>
      </c>
      <c r="AG10158" s="33"/>
      <c r="AH10158" s="33"/>
      <c r="AI10158" s="33">
        <v>8.39</v>
      </c>
      <c r="AJ10158" s="33" t="s">
        <v>413</v>
      </c>
      <c r="AK10158" s="36">
        <v>26.47</v>
      </c>
      <c r="AL10158" s="36">
        <v>119.02</v>
      </c>
      <c r="AM10158" s="33">
        <v>1010</v>
      </c>
      <c r="AN10158" s="33"/>
      <c r="AO10158" s="33">
        <v>1</v>
      </c>
      <c r="AP10158" s="33"/>
      <c r="AQ10158">
        <v>40118</v>
      </c>
      <c r="AR10158" s="33" t="s">
        <v>1992</v>
      </c>
      <c r="AU10158" s="38"/>
      <c r="AV10158" s="38"/>
      <c r="AW10158" s="38"/>
      <c r="AX10158" s="38"/>
    </row>
    <row r="10159" spans="1:50" x14ac:dyDescent="0.25">
      <c r="A10159" s="33">
        <v>12059</v>
      </c>
      <c r="B10159" s="33" t="s">
        <v>1117</v>
      </c>
      <c r="C10159" s="33">
        <v>180</v>
      </c>
      <c r="D10159" s="1" t="s">
        <v>1206</v>
      </c>
      <c r="E10159" s="33"/>
      <c r="F10159" s="33" t="s">
        <v>859</v>
      </c>
      <c r="G10159" s="34"/>
      <c r="H10159" s="33">
        <v>8</v>
      </c>
      <c r="I10159" s="33">
        <v>7.3</v>
      </c>
      <c r="J10159" s="33">
        <v>7.6</v>
      </c>
      <c r="K10159" s="37">
        <v>3000</v>
      </c>
      <c r="L10159" s="35"/>
      <c r="M10159" s="33"/>
      <c r="N10159" s="33">
        <v>54.11</v>
      </c>
      <c r="O10159" s="33">
        <v>18.8</v>
      </c>
      <c r="P10159" s="33"/>
      <c r="Q10159" s="33">
        <v>10.669999999999998</v>
      </c>
      <c r="R10159" s="33">
        <v>10.39</v>
      </c>
      <c r="S10159" s="33"/>
      <c r="T10159" s="33"/>
      <c r="U10159" s="33"/>
      <c r="V10159" s="33"/>
      <c r="W10159" s="33"/>
      <c r="Y10159" s="33"/>
      <c r="Z10159" s="33"/>
      <c r="AA10159" s="33"/>
      <c r="AB10159" s="33"/>
      <c r="AC10159" s="33"/>
      <c r="AD10159" s="33"/>
      <c r="AE10159" s="33"/>
      <c r="AF10159" s="33">
        <v>0</v>
      </c>
      <c r="AG10159" s="33"/>
      <c r="AH10159" s="33"/>
      <c r="AI10159" s="33">
        <v>5.7</v>
      </c>
      <c r="AJ10159" s="33" t="s">
        <v>413</v>
      </c>
      <c r="AK10159" s="36">
        <v>26.47</v>
      </c>
      <c r="AL10159" s="36">
        <v>119.02</v>
      </c>
      <c r="AM10159" s="33">
        <v>1010</v>
      </c>
      <c r="AN10159" s="33"/>
      <c r="AO10159" s="33">
        <v>1</v>
      </c>
      <c r="AP10159" s="33"/>
      <c r="AQ10159">
        <v>40118</v>
      </c>
      <c r="AR10159" s="33" t="s">
        <v>1992</v>
      </c>
    </row>
    <row r="10160" spans="1:50" x14ac:dyDescent="0.25">
      <c r="A10160" s="33">
        <v>12060</v>
      </c>
      <c r="B10160" s="33" t="s">
        <v>1117</v>
      </c>
      <c r="C10160" s="33">
        <v>180</v>
      </c>
      <c r="D10160" s="1" t="s">
        <v>1206</v>
      </c>
      <c r="E10160" s="33"/>
      <c r="F10160" s="33" t="s">
        <v>859</v>
      </c>
      <c r="G10160" s="34"/>
      <c r="H10160" s="33">
        <v>8</v>
      </c>
      <c r="I10160" s="33">
        <v>6.6</v>
      </c>
      <c r="J10160" s="33">
        <v>7.4</v>
      </c>
      <c r="K10160" s="37">
        <v>3600</v>
      </c>
      <c r="L10160" s="35"/>
      <c r="M10160" s="33"/>
      <c r="N10160" s="33">
        <v>49.72</v>
      </c>
      <c r="O10160" s="33">
        <v>16.96</v>
      </c>
      <c r="P10160" s="33"/>
      <c r="Q10160" s="33">
        <v>10.18</v>
      </c>
      <c r="R10160" s="33">
        <v>9.07</v>
      </c>
      <c r="S10160" s="33"/>
      <c r="T10160" s="33"/>
      <c r="U10160" s="33"/>
      <c r="V10160" s="33"/>
      <c r="W10160" s="33"/>
      <c r="Y10160" s="33"/>
      <c r="Z10160" s="33"/>
      <c r="AA10160" s="33"/>
      <c r="AB10160" s="33"/>
      <c r="AC10160" s="33"/>
      <c r="AD10160" s="33"/>
      <c r="AE10160" s="33"/>
      <c r="AF10160" s="33">
        <v>0</v>
      </c>
      <c r="AG10160" s="33"/>
      <c r="AH10160" s="33"/>
      <c r="AI10160" s="33">
        <v>4.92</v>
      </c>
      <c r="AJ10160" s="33" t="s">
        <v>413</v>
      </c>
      <c r="AK10160" s="36">
        <v>26.47</v>
      </c>
      <c r="AL10160" s="36">
        <v>119.02</v>
      </c>
      <c r="AM10160" s="33">
        <v>1010</v>
      </c>
      <c r="AN10160" s="33"/>
      <c r="AO10160" s="33">
        <v>1</v>
      </c>
      <c r="AP10160" s="33"/>
      <c r="AQ10160">
        <v>40118</v>
      </c>
      <c r="AR10160" s="33" t="s">
        <v>1992</v>
      </c>
    </row>
    <row r="10161" spans="1:44" x14ac:dyDescent="0.25">
      <c r="A10161" s="33">
        <v>12061</v>
      </c>
      <c r="B10161" s="33" t="s">
        <v>1117</v>
      </c>
      <c r="C10161" s="33">
        <v>180</v>
      </c>
      <c r="D10161" s="1" t="s">
        <v>1206</v>
      </c>
      <c r="E10161" s="33"/>
      <c r="F10161" s="33" t="s">
        <v>859</v>
      </c>
      <c r="G10161" s="34"/>
      <c r="H10161" s="33">
        <v>8</v>
      </c>
      <c r="I10161" s="33">
        <v>6</v>
      </c>
      <c r="J10161" s="33">
        <v>6.2</v>
      </c>
      <c r="K10161" s="37">
        <v>4050</v>
      </c>
      <c r="L10161" s="35"/>
      <c r="M10161" s="33"/>
      <c r="N10161" s="33">
        <v>40.1</v>
      </c>
      <c r="O10161" s="33">
        <v>18.64</v>
      </c>
      <c r="P10161" s="33"/>
      <c r="Q10161" s="33">
        <v>6.01</v>
      </c>
      <c r="R10161" s="33">
        <v>5.5</v>
      </c>
      <c r="S10161" s="33"/>
      <c r="T10161" s="33"/>
      <c r="U10161" s="33"/>
      <c r="V10161" s="33"/>
      <c r="W10161" s="33"/>
      <c r="Y10161" s="33"/>
      <c r="Z10161" s="33"/>
      <c r="AA10161" s="33"/>
      <c r="AB10161" s="33"/>
      <c r="AC10161" s="33"/>
      <c r="AD10161" s="33"/>
      <c r="AE10161" s="33"/>
      <c r="AF10161" s="33">
        <v>0</v>
      </c>
      <c r="AG10161" s="33"/>
      <c r="AH10161" s="33"/>
      <c r="AI10161" s="33">
        <v>3.88</v>
      </c>
      <c r="AJ10161" s="33" t="s">
        <v>413</v>
      </c>
      <c r="AK10161" s="36">
        <v>26.47</v>
      </c>
      <c r="AL10161" s="36">
        <v>119.02</v>
      </c>
      <c r="AM10161" s="33">
        <v>1010</v>
      </c>
      <c r="AN10161" s="33"/>
      <c r="AO10161" s="33">
        <v>1</v>
      </c>
      <c r="AP10161" s="33"/>
      <c r="AQ10161">
        <v>40118</v>
      </c>
      <c r="AR10161" s="33" t="s">
        <v>1992</v>
      </c>
    </row>
    <row r="10162" spans="1:44" x14ac:dyDescent="0.25">
      <c r="A10162" s="33">
        <v>12063</v>
      </c>
      <c r="B10162" s="33" t="s">
        <v>1094</v>
      </c>
      <c r="C10162" s="33">
        <v>121</v>
      </c>
      <c r="D10162" s="33" t="s">
        <v>1015</v>
      </c>
      <c r="E10162" s="33"/>
      <c r="F10162" s="33" t="s">
        <v>859</v>
      </c>
      <c r="G10162" s="34"/>
      <c r="H10162" s="33">
        <v>4</v>
      </c>
      <c r="I10162" s="33"/>
      <c r="J10162" s="33"/>
      <c r="K10162" s="37"/>
      <c r="L10162" s="35"/>
      <c r="M10162" s="33"/>
      <c r="N10162" s="33">
        <v>128.34</v>
      </c>
      <c r="O10162" s="33">
        <v>49.82</v>
      </c>
      <c r="P10162" s="33"/>
      <c r="Q10162" s="33">
        <v>16.380000000000003</v>
      </c>
      <c r="R10162" s="33">
        <v>9.2899999999999991</v>
      </c>
      <c r="S10162" s="33"/>
      <c r="T10162" s="33"/>
      <c r="U10162" s="33"/>
      <c r="V10162" s="33"/>
      <c r="W10162" s="33"/>
      <c r="Y10162" s="33"/>
      <c r="Z10162" s="33"/>
      <c r="AA10162" s="33"/>
      <c r="AB10162" s="33"/>
      <c r="AC10162" s="33"/>
      <c r="AD10162" s="33"/>
      <c r="AE10162" s="33"/>
      <c r="AF10162" s="33"/>
      <c r="AG10162" s="33"/>
      <c r="AH10162" s="33"/>
      <c r="AI10162" s="33"/>
      <c r="AJ10162" s="33" t="s">
        <v>413</v>
      </c>
      <c r="AK10162" s="36">
        <v>20.41</v>
      </c>
      <c r="AL10162" s="36">
        <v>110.21</v>
      </c>
      <c r="AM10162" s="33">
        <v>70</v>
      </c>
      <c r="AN10162" s="37"/>
      <c r="AO10162" s="33">
        <v>1</v>
      </c>
      <c r="AP10162" s="33"/>
      <c r="AQ10162">
        <v>40169</v>
      </c>
      <c r="AR10162" s="33" t="s">
        <v>1993</v>
      </c>
    </row>
    <row r="10163" spans="1:44" x14ac:dyDescent="0.25">
      <c r="A10163" s="33">
        <v>12064</v>
      </c>
      <c r="B10163" s="33" t="s">
        <v>1019</v>
      </c>
      <c r="C10163" s="33">
        <v>121</v>
      </c>
      <c r="D10163" s="33" t="s">
        <v>1015</v>
      </c>
      <c r="E10163" s="33"/>
      <c r="F10163" s="33" t="s">
        <v>859</v>
      </c>
      <c r="G10163" s="34"/>
      <c r="H10163" s="33">
        <v>4</v>
      </c>
      <c r="I10163" s="33"/>
      <c r="J10163" s="33"/>
      <c r="K10163" s="37"/>
      <c r="L10163" s="35"/>
      <c r="M10163" s="33"/>
      <c r="N10163" s="33">
        <v>146.35</v>
      </c>
      <c r="O10163" s="33">
        <v>59.13</v>
      </c>
      <c r="P10163" s="33"/>
      <c r="Q10163" s="33">
        <v>12.26</v>
      </c>
      <c r="R10163" s="33">
        <v>1.93</v>
      </c>
      <c r="S10163" s="33"/>
      <c r="T10163" s="33"/>
      <c r="U10163" s="33"/>
      <c r="V10163" s="33"/>
      <c r="W10163" s="33"/>
      <c r="Y10163" s="33"/>
      <c r="Z10163" s="33"/>
      <c r="AA10163" s="33"/>
      <c r="AB10163" s="33"/>
      <c r="AC10163" s="33"/>
      <c r="AD10163" s="33"/>
      <c r="AE10163" s="33"/>
      <c r="AF10163" s="33"/>
      <c r="AG10163" s="33"/>
      <c r="AH10163" s="33"/>
      <c r="AI10163" s="33"/>
      <c r="AJ10163" s="33" t="s">
        <v>413</v>
      </c>
      <c r="AK10163" s="36">
        <v>20.41</v>
      </c>
      <c r="AL10163" s="36">
        <v>110.21</v>
      </c>
      <c r="AM10163" s="33">
        <v>70</v>
      </c>
      <c r="AN10163" s="37"/>
      <c r="AO10163" s="33">
        <v>1</v>
      </c>
      <c r="AP10163" s="33"/>
      <c r="AQ10163">
        <v>40169</v>
      </c>
      <c r="AR10163" s="33" t="s">
        <v>1993</v>
      </c>
    </row>
    <row r="10164" spans="1:44" x14ac:dyDescent="0.25">
      <c r="A10164" s="33">
        <v>12065</v>
      </c>
      <c r="B10164" s="33" t="s">
        <v>1123</v>
      </c>
      <c r="C10164" s="33">
        <v>180</v>
      </c>
      <c r="D10164" s="33"/>
      <c r="E10164" s="33"/>
      <c r="F10164" s="33" t="s">
        <v>859</v>
      </c>
      <c r="G10164" s="34"/>
      <c r="H10164" s="33">
        <v>4</v>
      </c>
      <c r="I10164" s="33"/>
      <c r="J10164" s="33"/>
      <c r="K10164" s="37"/>
      <c r="L10164" s="35"/>
      <c r="M10164" s="33"/>
      <c r="N10164" s="33">
        <v>85.22</v>
      </c>
      <c r="O10164" s="33">
        <v>51.3</v>
      </c>
      <c r="P10164" s="33"/>
      <c r="Q10164" s="33">
        <v>7.5499999999999989</v>
      </c>
      <c r="R10164" s="33">
        <v>8.24</v>
      </c>
      <c r="S10164" s="33"/>
      <c r="T10164" s="33"/>
      <c r="U10164" s="33"/>
      <c r="V10164" s="33"/>
      <c r="W10164" s="33"/>
      <c r="Y10164" s="33"/>
      <c r="Z10164" s="33"/>
      <c r="AA10164" s="33"/>
      <c r="AB10164" s="33"/>
      <c r="AC10164" s="33"/>
      <c r="AD10164" s="33"/>
      <c r="AE10164" s="33"/>
      <c r="AF10164" s="33"/>
      <c r="AG10164" s="33"/>
      <c r="AH10164" s="33"/>
      <c r="AI10164" s="33"/>
      <c r="AJ10164" s="33" t="s">
        <v>413</v>
      </c>
      <c r="AK10164" s="36">
        <v>20.41</v>
      </c>
      <c r="AL10164" s="36">
        <v>110.21</v>
      </c>
      <c r="AM10164" s="33">
        <v>70</v>
      </c>
      <c r="AN10164" s="37"/>
      <c r="AO10164" s="33">
        <v>1</v>
      </c>
      <c r="AP10164" s="33"/>
      <c r="AQ10164">
        <v>40169</v>
      </c>
      <c r="AR10164" s="33" t="s">
        <v>1993</v>
      </c>
    </row>
    <row r="10165" spans="1:44" x14ac:dyDescent="0.25">
      <c r="A10165" s="33">
        <v>12066</v>
      </c>
      <c r="B10165" s="33" t="s">
        <v>1084</v>
      </c>
      <c r="C10165" s="33">
        <v>180</v>
      </c>
      <c r="D10165" s="33"/>
      <c r="E10165" s="33"/>
      <c r="F10165" s="33" t="s">
        <v>859</v>
      </c>
      <c r="G10165" s="34"/>
      <c r="H10165" s="33">
        <v>4</v>
      </c>
      <c r="I10165" s="33"/>
      <c r="J10165" s="33"/>
      <c r="K10165" s="37"/>
      <c r="L10165" s="35"/>
      <c r="M10165" s="33"/>
      <c r="N10165" s="33">
        <v>166.56</v>
      </c>
      <c r="O10165" s="33">
        <v>74.19</v>
      </c>
      <c r="P10165" s="33"/>
      <c r="Q10165" s="33">
        <v>4.0600000000000005</v>
      </c>
      <c r="R10165" s="33">
        <v>2.27</v>
      </c>
      <c r="S10165" s="33"/>
      <c r="T10165" s="33"/>
      <c r="U10165" s="33"/>
      <c r="V10165" s="33"/>
      <c r="W10165" s="33"/>
      <c r="Y10165" s="33"/>
      <c r="Z10165" s="33"/>
      <c r="AA10165" s="33"/>
      <c r="AB10165" s="33"/>
      <c r="AC10165" s="33"/>
      <c r="AD10165" s="33"/>
      <c r="AE10165" s="33"/>
      <c r="AF10165" s="33"/>
      <c r="AG10165" s="33"/>
      <c r="AH10165" s="33"/>
      <c r="AI10165" s="33"/>
      <c r="AJ10165" s="33" t="s">
        <v>413</v>
      </c>
      <c r="AK10165" s="36">
        <v>20.41</v>
      </c>
      <c r="AL10165" s="36">
        <v>110.21</v>
      </c>
      <c r="AM10165" s="33">
        <v>70</v>
      </c>
      <c r="AN10165" s="37"/>
      <c r="AO10165" s="33">
        <v>1</v>
      </c>
      <c r="AP10165" s="33"/>
      <c r="AQ10165">
        <v>40169</v>
      </c>
      <c r="AR10165" s="33" t="s">
        <v>1993</v>
      </c>
    </row>
    <row r="10166" spans="1:44" x14ac:dyDescent="0.25">
      <c r="A10166" s="33">
        <v>12067</v>
      </c>
      <c r="B10166" s="33" t="s">
        <v>1085</v>
      </c>
      <c r="C10166" s="33">
        <v>180</v>
      </c>
      <c r="D10166" s="33" t="s">
        <v>1249</v>
      </c>
      <c r="E10166" s="33"/>
      <c r="F10166" s="33" t="s">
        <v>859</v>
      </c>
      <c r="G10166" s="34"/>
      <c r="H10166" s="33">
        <v>4</v>
      </c>
      <c r="I10166" s="33"/>
      <c r="J10166" s="33"/>
      <c r="K10166" s="37"/>
      <c r="L10166" s="35"/>
      <c r="M10166" s="33"/>
      <c r="N10166" s="33">
        <v>139.72</v>
      </c>
      <c r="O10166" s="33">
        <v>74.7</v>
      </c>
      <c r="P10166" s="33"/>
      <c r="Q10166" s="33">
        <v>5.1000000000000014</v>
      </c>
      <c r="R10166" s="33">
        <v>3.78</v>
      </c>
      <c r="S10166" s="33"/>
      <c r="T10166" s="33"/>
      <c r="U10166" s="33"/>
      <c r="V10166" s="33"/>
      <c r="W10166" s="33"/>
      <c r="Y10166" s="33"/>
      <c r="Z10166" s="33"/>
      <c r="AA10166" s="33"/>
      <c r="AB10166" s="33"/>
      <c r="AC10166" s="33"/>
      <c r="AD10166" s="33"/>
      <c r="AE10166" s="33"/>
      <c r="AF10166" s="33"/>
      <c r="AG10166" s="33"/>
      <c r="AH10166" s="33"/>
      <c r="AI10166" s="33"/>
      <c r="AJ10166" s="33" t="s">
        <v>413</v>
      </c>
      <c r="AK10166" s="36">
        <v>20.41</v>
      </c>
      <c r="AL10166" s="36">
        <v>110.21</v>
      </c>
      <c r="AM10166" s="33">
        <v>70</v>
      </c>
      <c r="AN10166" s="37"/>
      <c r="AO10166" s="33">
        <v>1</v>
      </c>
      <c r="AP10166" s="33"/>
      <c r="AQ10166">
        <v>40169</v>
      </c>
      <c r="AR10166" s="33" t="s">
        <v>1993</v>
      </c>
    </row>
    <row r="10167" spans="1:44" x14ac:dyDescent="0.25">
      <c r="A10167" s="33">
        <v>12068</v>
      </c>
      <c r="B10167" s="33" t="s">
        <v>5294</v>
      </c>
      <c r="C10167" s="33">
        <v>180</v>
      </c>
      <c r="D10167" s="33"/>
      <c r="E10167" s="33"/>
      <c r="F10167" s="33" t="s">
        <v>859</v>
      </c>
      <c r="G10167" s="34"/>
      <c r="H10167" s="33">
        <v>4</v>
      </c>
      <c r="I10167" s="33"/>
      <c r="J10167" s="33"/>
      <c r="K10167" s="37"/>
      <c r="L10167" s="35"/>
      <c r="M10167" s="33"/>
      <c r="N10167" s="33">
        <v>136.99</v>
      </c>
      <c r="O10167" s="33">
        <v>61.22</v>
      </c>
      <c r="P10167" s="33"/>
      <c r="Q10167" s="33">
        <v>5.18</v>
      </c>
      <c r="R10167" s="33">
        <v>2.79</v>
      </c>
      <c r="S10167" s="33"/>
      <c r="T10167" s="33"/>
      <c r="U10167" s="33"/>
      <c r="V10167" s="33"/>
      <c r="W10167" s="33"/>
      <c r="Y10167" s="33"/>
      <c r="Z10167" s="33"/>
      <c r="AA10167" s="33"/>
      <c r="AB10167" s="33"/>
      <c r="AC10167" s="33"/>
      <c r="AD10167" s="33"/>
      <c r="AE10167" s="33"/>
      <c r="AF10167" s="33"/>
      <c r="AG10167" s="33"/>
      <c r="AH10167" s="33"/>
      <c r="AI10167" s="33"/>
      <c r="AJ10167" s="33" t="s">
        <v>413</v>
      </c>
      <c r="AK10167" s="36">
        <v>20.41</v>
      </c>
      <c r="AL10167" s="36">
        <v>110.21</v>
      </c>
      <c r="AM10167" s="33">
        <v>70</v>
      </c>
      <c r="AN10167" s="37"/>
      <c r="AO10167" s="33">
        <v>1</v>
      </c>
      <c r="AP10167" s="33"/>
      <c r="AQ10167">
        <v>40169</v>
      </c>
      <c r="AR10167" s="33" t="s">
        <v>1993</v>
      </c>
    </row>
    <row r="10168" spans="1:44" x14ac:dyDescent="0.25">
      <c r="A10168" s="33">
        <v>12069</v>
      </c>
      <c r="B10168" s="33" t="s">
        <v>1068</v>
      </c>
      <c r="C10168" s="33">
        <v>180</v>
      </c>
      <c r="D10168" s="33"/>
      <c r="E10168" s="33"/>
      <c r="F10168" s="33" t="s">
        <v>859</v>
      </c>
      <c r="G10168" s="34"/>
      <c r="H10168" s="33">
        <v>4</v>
      </c>
      <c r="I10168" s="33"/>
      <c r="J10168" s="33"/>
      <c r="K10168" s="37"/>
      <c r="L10168" s="35"/>
      <c r="M10168" s="33"/>
      <c r="N10168" s="33">
        <v>217.43</v>
      </c>
      <c r="O10168" s="33">
        <v>118.27</v>
      </c>
      <c r="P10168" s="33"/>
      <c r="Q10168" s="33">
        <v>5.15</v>
      </c>
      <c r="R10168" s="33">
        <v>2.94</v>
      </c>
      <c r="S10168" s="33"/>
      <c r="T10168" s="33"/>
      <c r="U10168" s="33"/>
      <c r="V10168" s="33"/>
      <c r="W10168" s="33"/>
      <c r="Y10168" s="33"/>
      <c r="Z10168" s="33"/>
      <c r="AA10168" s="33"/>
      <c r="AB10168" s="33"/>
      <c r="AC10168" s="33"/>
      <c r="AD10168" s="33"/>
      <c r="AE10168" s="33"/>
      <c r="AF10168" s="33"/>
      <c r="AG10168" s="33"/>
      <c r="AH10168" s="33"/>
      <c r="AI10168" s="33"/>
      <c r="AJ10168" s="33" t="s">
        <v>413</v>
      </c>
      <c r="AK10168" s="36">
        <v>20.41</v>
      </c>
      <c r="AL10168" s="36">
        <v>110.21</v>
      </c>
      <c r="AM10168" s="33">
        <v>70</v>
      </c>
      <c r="AN10168" s="37"/>
      <c r="AO10168" s="33">
        <v>1</v>
      </c>
      <c r="AP10168" s="33"/>
      <c r="AQ10168">
        <v>40169</v>
      </c>
      <c r="AR10168" s="33" t="s">
        <v>1993</v>
      </c>
    </row>
    <row r="10169" spans="1:44" x14ac:dyDescent="0.25">
      <c r="A10169" s="33">
        <v>12070</v>
      </c>
      <c r="B10169" s="33" t="s">
        <v>1067</v>
      </c>
      <c r="C10169" s="33">
        <v>180</v>
      </c>
      <c r="D10169" s="33"/>
      <c r="E10169" s="33"/>
      <c r="F10169" s="33" t="s">
        <v>859</v>
      </c>
      <c r="G10169" s="34"/>
      <c r="H10169" s="33">
        <v>4</v>
      </c>
      <c r="I10169" s="33"/>
      <c r="J10169" s="33"/>
      <c r="K10169" s="37"/>
      <c r="L10169" s="35"/>
      <c r="M10169" s="33"/>
      <c r="N10169" s="33">
        <v>101.86</v>
      </c>
      <c r="O10169" s="33">
        <v>56.44</v>
      </c>
      <c r="P10169" s="33"/>
      <c r="Q10169" s="33">
        <v>3.5600000000000005</v>
      </c>
      <c r="R10169" s="33">
        <v>1.59</v>
      </c>
      <c r="S10169" s="33"/>
      <c r="T10169" s="33"/>
      <c r="U10169" s="33"/>
      <c r="V10169" s="33"/>
      <c r="W10169" s="33"/>
      <c r="Y10169" s="33"/>
      <c r="Z10169" s="33"/>
      <c r="AA10169" s="33"/>
      <c r="AB10169" s="33"/>
      <c r="AC10169" s="33"/>
      <c r="AD10169" s="33"/>
      <c r="AE10169" s="33"/>
      <c r="AF10169" s="33"/>
      <c r="AG10169" s="33"/>
      <c r="AH10169" s="33"/>
      <c r="AI10169" s="33"/>
      <c r="AJ10169" s="33" t="s">
        <v>413</v>
      </c>
      <c r="AK10169" s="36">
        <v>20.41</v>
      </c>
      <c r="AL10169" s="36">
        <v>110.21</v>
      </c>
      <c r="AM10169" s="33">
        <v>70</v>
      </c>
      <c r="AN10169" s="37"/>
      <c r="AO10169" s="33">
        <v>1</v>
      </c>
      <c r="AP10169" s="33"/>
      <c r="AQ10169">
        <v>40169</v>
      </c>
      <c r="AR10169" s="33" t="s">
        <v>1993</v>
      </c>
    </row>
    <row r="10170" spans="1:44" x14ac:dyDescent="0.25">
      <c r="A10170" s="33">
        <v>12071</v>
      </c>
      <c r="B10170" s="33" t="s">
        <v>1065</v>
      </c>
      <c r="C10170" s="33">
        <v>180</v>
      </c>
      <c r="D10170" s="33"/>
      <c r="E10170" s="33"/>
      <c r="F10170" s="33" t="s">
        <v>859</v>
      </c>
      <c r="G10170" s="34"/>
      <c r="H10170" s="33">
        <v>4</v>
      </c>
      <c r="I10170" s="33"/>
      <c r="J10170" s="33"/>
      <c r="K10170" s="37"/>
      <c r="L10170" s="35"/>
      <c r="M10170" s="33"/>
      <c r="N10170" s="33">
        <v>135.69</v>
      </c>
      <c r="O10170" s="33">
        <v>50.7</v>
      </c>
      <c r="P10170" s="33"/>
      <c r="Q10170" s="33">
        <v>7.93</v>
      </c>
      <c r="R10170" s="33">
        <v>1.1599999999999999</v>
      </c>
      <c r="S10170" s="33"/>
      <c r="T10170" s="33"/>
      <c r="U10170" s="33"/>
      <c r="V10170" s="33"/>
      <c r="W10170" s="33"/>
      <c r="Y10170" s="33"/>
      <c r="Z10170" s="33"/>
      <c r="AA10170" s="33"/>
      <c r="AB10170" s="33"/>
      <c r="AC10170" s="33"/>
      <c r="AD10170" s="33"/>
      <c r="AE10170" s="33"/>
      <c r="AF10170" s="33"/>
      <c r="AG10170" s="33"/>
      <c r="AH10170" s="33"/>
      <c r="AI10170" s="33"/>
      <c r="AJ10170" s="33" t="s">
        <v>413</v>
      </c>
      <c r="AK10170" s="36">
        <v>20.41</v>
      </c>
      <c r="AL10170" s="36">
        <v>110.21</v>
      </c>
      <c r="AM10170" s="33">
        <v>70</v>
      </c>
      <c r="AN10170" s="37"/>
      <c r="AO10170" s="33">
        <v>1</v>
      </c>
      <c r="AP10170" s="33"/>
      <c r="AQ10170">
        <v>40169</v>
      </c>
      <c r="AR10170" s="33" t="s">
        <v>1993</v>
      </c>
    </row>
    <row r="10171" spans="1:44" x14ac:dyDescent="0.25">
      <c r="A10171" s="33">
        <v>12072</v>
      </c>
      <c r="B10171" s="33" t="s">
        <v>1118</v>
      </c>
      <c r="C10171" s="33">
        <v>180</v>
      </c>
      <c r="D10171" s="33"/>
      <c r="E10171" s="33"/>
      <c r="F10171" s="33" t="s">
        <v>859</v>
      </c>
      <c r="G10171" s="34"/>
      <c r="H10171" s="33">
        <v>4</v>
      </c>
      <c r="I10171" s="33"/>
      <c r="J10171" s="33"/>
      <c r="K10171" s="37"/>
      <c r="L10171" s="35"/>
      <c r="M10171" s="33"/>
      <c r="N10171" s="33">
        <v>65.680000000000007</v>
      </c>
      <c r="O10171" s="33">
        <v>27.17</v>
      </c>
      <c r="P10171" s="33"/>
      <c r="Q10171" s="33">
        <v>4.45</v>
      </c>
      <c r="R10171" s="33">
        <v>0.97</v>
      </c>
      <c r="S10171" s="33"/>
      <c r="T10171" s="33"/>
      <c r="U10171" s="33"/>
      <c r="V10171" s="33"/>
      <c r="W10171" s="33"/>
      <c r="Y10171" s="33"/>
      <c r="Z10171" s="33"/>
      <c r="AA10171" s="33"/>
      <c r="AB10171" s="33"/>
      <c r="AC10171" s="33"/>
      <c r="AD10171" s="33"/>
      <c r="AE10171" s="33"/>
      <c r="AF10171" s="33"/>
      <c r="AG10171" s="33"/>
      <c r="AH10171" s="33"/>
      <c r="AI10171" s="33"/>
      <c r="AJ10171" s="33" t="s">
        <v>413</v>
      </c>
      <c r="AK10171" s="36">
        <v>20.41</v>
      </c>
      <c r="AL10171" s="36">
        <v>110.21</v>
      </c>
      <c r="AM10171" s="33">
        <v>70</v>
      </c>
      <c r="AN10171" s="37"/>
      <c r="AO10171" s="33">
        <v>1</v>
      </c>
      <c r="AP10171" s="33"/>
      <c r="AQ10171">
        <v>40169</v>
      </c>
      <c r="AR10171" s="33" t="s">
        <v>1993</v>
      </c>
    </row>
    <row r="10172" spans="1:44" x14ac:dyDescent="0.25">
      <c r="A10172" s="33">
        <v>12073</v>
      </c>
      <c r="B10172" s="33" t="s">
        <v>1119</v>
      </c>
      <c r="C10172" s="33">
        <v>121</v>
      </c>
      <c r="D10172" s="33" t="s">
        <v>1015</v>
      </c>
      <c r="E10172" s="33"/>
      <c r="F10172" s="33" t="s">
        <v>859</v>
      </c>
      <c r="G10172" s="34">
        <v>4</v>
      </c>
      <c r="H10172" s="33">
        <v>7</v>
      </c>
      <c r="I10172" s="33">
        <v>5.61</v>
      </c>
      <c r="J10172" s="33">
        <v>5.86</v>
      </c>
      <c r="K10172" s="37">
        <v>1988</v>
      </c>
      <c r="L10172" s="35">
        <v>0.96153846153846156</v>
      </c>
      <c r="M10172" s="33"/>
      <c r="N10172" s="33">
        <v>25</v>
      </c>
      <c r="O10172" s="33">
        <v>20.754999999999999</v>
      </c>
      <c r="P10172" s="33"/>
      <c r="Q10172" s="33">
        <v>4.2539999999999996</v>
      </c>
      <c r="R10172" s="33">
        <v>4.1950000000000003</v>
      </c>
      <c r="S10172" s="33"/>
      <c r="T10172" s="33"/>
      <c r="U10172" s="33"/>
      <c r="V10172" s="33"/>
      <c r="W10172" s="33"/>
      <c r="Y10172" s="33"/>
      <c r="Z10172" s="33"/>
      <c r="AA10172" s="33"/>
      <c r="AB10172" s="33"/>
      <c r="AC10172" s="33"/>
      <c r="AD10172" s="33"/>
      <c r="AE10172" s="33"/>
      <c r="AF10172" s="33"/>
      <c r="AG10172" s="33"/>
      <c r="AH10172" s="33"/>
      <c r="AI10172" s="33"/>
      <c r="AJ10172" s="33" t="s">
        <v>413</v>
      </c>
      <c r="AK10172" s="36">
        <v>23.23</v>
      </c>
      <c r="AL10172" s="36">
        <v>113.47</v>
      </c>
      <c r="AM10172" s="33">
        <v>50</v>
      </c>
      <c r="AN10172" s="37"/>
      <c r="AO10172" s="33">
        <v>1</v>
      </c>
      <c r="AP10172" s="33"/>
      <c r="AQ10172">
        <v>40149</v>
      </c>
      <c r="AR10172" s="33" t="s">
        <v>1994</v>
      </c>
    </row>
    <row r="10173" spans="1:44" x14ac:dyDescent="0.25">
      <c r="A10173" s="33">
        <v>12074</v>
      </c>
      <c r="B10173" s="33" t="s">
        <v>1112</v>
      </c>
      <c r="C10173" s="33">
        <v>121</v>
      </c>
      <c r="D10173" s="33" t="s">
        <v>1015</v>
      </c>
      <c r="E10173" s="33"/>
      <c r="F10173" s="33" t="s">
        <v>859</v>
      </c>
      <c r="G10173" s="34">
        <v>3</v>
      </c>
      <c r="H10173" s="33">
        <v>7</v>
      </c>
      <c r="I10173" s="33">
        <v>6.8</v>
      </c>
      <c r="J10173" s="33">
        <v>6.74</v>
      </c>
      <c r="K10173" s="37">
        <v>1888</v>
      </c>
      <c r="L10173" s="35"/>
      <c r="M10173" s="33"/>
      <c r="N10173" s="33">
        <v>30.7</v>
      </c>
      <c r="O10173" s="33">
        <v>21.050999999999998</v>
      </c>
      <c r="P10173" s="33"/>
      <c r="Q10173" s="33">
        <v>3.9270000000000005</v>
      </c>
      <c r="R10173" s="33">
        <v>4.4370000000000003</v>
      </c>
      <c r="S10173" s="33"/>
      <c r="T10173" s="33"/>
      <c r="U10173" s="33"/>
      <c r="V10173" s="33"/>
      <c r="W10173" s="33"/>
      <c r="Y10173" s="33"/>
      <c r="Z10173" s="33"/>
      <c r="AA10173" s="33"/>
      <c r="AB10173" s="33"/>
      <c r="AC10173" s="33"/>
      <c r="AD10173" s="33"/>
      <c r="AE10173" s="33"/>
      <c r="AF10173" s="33"/>
      <c r="AG10173" s="33"/>
      <c r="AH10173" s="33"/>
      <c r="AI10173" s="33"/>
      <c r="AJ10173" s="33" t="s">
        <v>413</v>
      </c>
      <c r="AK10173" s="36">
        <v>23.23</v>
      </c>
      <c r="AL10173" s="36">
        <v>113.47</v>
      </c>
      <c r="AM10173" s="33">
        <v>50</v>
      </c>
      <c r="AN10173" s="37"/>
      <c r="AO10173" s="33">
        <v>1</v>
      </c>
      <c r="AP10173" s="33"/>
      <c r="AQ10173">
        <v>40149</v>
      </c>
      <c r="AR10173" s="33" t="s">
        <v>1994</v>
      </c>
    </row>
    <row r="10174" spans="1:44" x14ac:dyDescent="0.25">
      <c r="A10174" s="33">
        <v>12075</v>
      </c>
      <c r="B10174" s="33" t="s">
        <v>1019</v>
      </c>
      <c r="C10174" s="33">
        <v>121</v>
      </c>
      <c r="D10174" s="33" t="s">
        <v>1015</v>
      </c>
      <c r="E10174" s="33"/>
      <c r="F10174" s="33" t="s">
        <v>859</v>
      </c>
      <c r="G10174" s="34">
        <v>3</v>
      </c>
      <c r="H10174" s="33">
        <v>7</v>
      </c>
      <c r="I10174" s="33">
        <v>6.36</v>
      </c>
      <c r="J10174" s="33">
        <v>7.43</v>
      </c>
      <c r="K10174" s="37">
        <v>2233</v>
      </c>
      <c r="L10174" s="35"/>
      <c r="M10174" s="33"/>
      <c r="N10174" s="33">
        <v>38.9</v>
      </c>
      <c r="O10174" s="33">
        <v>35.17</v>
      </c>
      <c r="P10174" s="33"/>
      <c r="Q10174" s="33">
        <v>4.3770000000000007</v>
      </c>
      <c r="R10174" s="33">
        <v>5.4039999999999999</v>
      </c>
      <c r="S10174" s="33"/>
      <c r="T10174" s="33"/>
      <c r="U10174" s="33"/>
      <c r="V10174" s="33"/>
      <c r="W10174" s="33"/>
      <c r="Y10174" s="33"/>
      <c r="Z10174" s="33"/>
      <c r="AA10174" s="33"/>
      <c r="AB10174" s="33"/>
      <c r="AC10174" s="33"/>
      <c r="AD10174" s="33"/>
      <c r="AE10174" s="33"/>
      <c r="AF10174" s="33"/>
      <c r="AG10174" s="33"/>
      <c r="AH10174" s="33"/>
      <c r="AI10174" s="33"/>
      <c r="AJ10174" s="33" t="s">
        <v>413</v>
      </c>
      <c r="AK10174" s="36">
        <v>23.23</v>
      </c>
      <c r="AL10174" s="36">
        <v>113.47</v>
      </c>
      <c r="AM10174" s="33">
        <v>50</v>
      </c>
      <c r="AN10174" s="37"/>
      <c r="AO10174" s="33">
        <v>1</v>
      </c>
      <c r="AP10174" s="33"/>
      <c r="AQ10174">
        <v>40149</v>
      </c>
      <c r="AR10174" s="33" t="s">
        <v>1994</v>
      </c>
    </row>
    <row r="10175" spans="1:44" x14ac:dyDescent="0.25">
      <c r="A10175" s="33">
        <v>12076</v>
      </c>
      <c r="B10175" s="33" t="s">
        <v>1091</v>
      </c>
      <c r="C10175" s="33">
        <v>121</v>
      </c>
      <c r="D10175" s="33" t="s">
        <v>1015</v>
      </c>
      <c r="E10175" s="33"/>
      <c r="F10175" s="33" t="s">
        <v>859</v>
      </c>
      <c r="G10175" s="34">
        <v>3</v>
      </c>
      <c r="H10175" s="33">
        <v>7</v>
      </c>
      <c r="I10175" s="33">
        <v>3.36</v>
      </c>
      <c r="J10175" s="33">
        <v>2.83</v>
      </c>
      <c r="K10175" s="37">
        <v>1495</v>
      </c>
      <c r="L10175" s="35"/>
      <c r="M10175" s="33"/>
      <c r="N10175" s="33">
        <v>3.09</v>
      </c>
      <c r="O10175" s="33">
        <v>4.8289999999999997</v>
      </c>
      <c r="P10175" s="33"/>
      <c r="Q10175" s="33">
        <v>1.4510000000000001</v>
      </c>
      <c r="R10175" s="33">
        <v>1.375</v>
      </c>
      <c r="S10175" s="33"/>
      <c r="T10175" s="33"/>
      <c r="U10175" s="33"/>
      <c r="V10175" s="33"/>
      <c r="W10175" s="33"/>
      <c r="Y10175" s="33"/>
      <c r="Z10175" s="33"/>
      <c r="AA10175" s="33"/>
      <c r="AB10175" s="33"/>
      <c r="AC10175" s="33"/>
      <c r="AD10175" s="33"/>
      <c r="AE10175" s="33"/>
      <c r="AF10175" s="33"/>
      <c r="AG10175" s="33"/>
      <c r="AH10175" s="33"/>
      <c r="AI10175" s="33"/>
      <c r="AJ10175" s="33" t="s">
        <v>413</v>
      </c>
      <c r="AK10175" s="36">
        <v>23.23</v>
      </c>
      <c r="AL10175" s="36">
        <v>113.47</v>
      </c>
      <c r="AM10175" s="33">
        <v>50</v>
      </c>
      <c r="AN10175" s="37"/>
      <c r="AO10175" s="33">
        <v>1</v>
      </c>
      <c r="AP10175" s="33"/>
      <c r="AQ10175">
        <v>40149</v>
      </c>
      <c r="AR10175" s="33" t="s">
        <v>1994</v>
      </c>
    </row>
    <row r="10176" spans="1:44" x14ac:dyDescent="0.25">
      <c r="A10176" s="33">
        <v>12077</v>
      </c>
      <c r="B10176" s="33" t="s">
        <v>1076</v>
      </c>
      <c r="C10176" s="33">
        <v>121</v>
      </c>
      <c r="D10176" s="33" t="s">
        <v>1015</v>
      </c>
      <c r="E10176" s="33"/>
      <c r="F10176" s="33" t="s">
        <v>859</v>
      </c>
      <c r="G10176" s="34">
        <v>3</v>
      </c>
      <c r="H10176" s="33">
        <v>7</v>
      </c>
      <c r="I10176" s="33">
        <v>3.5</v>
      </c>
      <c r="J10176" s="33">
        <v>3.44</v>
      </c>
      <c r="K10176" s="37">
        <v>1208</v>
      </c>
      <c r="L10176" s="35"/>
      <c r="M10176" s="33"/>
      <c r="N10176" s="33">
        <v>3.93</v>
      </c>
      <c r="O10176" s="33">
        <v>4.6749999999999998</v>
      </c>
      <c r="P10176" s="33"/>
      <c r="Q10176" s="33">
        <v>1.788</v>
      </c>
      <c r="R10176" s="33">
        <v>1.8</v>
      </c>
      <c r="S10176" s="33"/>
      <c r="T10176" s="33"/>
      <c r="U10176" s="33"/>
      <c r="V10176" s="33"/>
      <c r="W10176" s="33"/>
      <c r="Y10176" s="33"/>
      <c r="Z10176" s="33"/>
      <c r="AA10176" s="33"/>
      <c r="AB10176" s="33"/>
      <c r="AC10176" s="33"/>
      <c r="AD10176" s="33"/>
      <c r="AE10176" s="33"/>
      <c r="AF10176" s="33"/>
      <c r="AG10176" s="33"/>
      <c r="AH10176" s="33"/>
      <c r="AI10176" s="33"/>
      <c r="AJ10176" s="33" t="s">
        <v>413</v>
      </c>
      <c r="AK10176" s="36">
        <v>23.23</v>
      </c>
      <c r="AL10176" s="36">
        <v>113.47</v>
      </c>
      <c r="AM10176" s="33">
        <v>50</v>
      </c>
      <c r="AN10176" s="37"/>
      <c r="AO10176" s="33">
        <v>1</v>
      </c>
      <c r="AP10176" s="33"/>
      <c r="AQ10176">
        <v>40149</v>
      </c>
      <c r="AR10176" s="33" t="s">
        <v>1994</v>
      </c>
    </row>
    <row r="10177" spans="1:44" x14ac:dyDescent="0.25">
      <c r="A10177" s="33">
        <v>12079</v>
      </c>
      <c r="B10177" s="33" t="s">
        <v>167</v>
      </c>
      <c r="C10177" s="33">
        <v>180</v>
      </c>
      <c r="D10177" s="1" t="s">
        <v>148</v>
      </c>
      <c r="E10177" s="33"/>
      <c r="F10177" s="33" t="s">
        <v>859</v>
      </c>
      <c r="G10177" s="34"/>
      <c r="H10177" s="33">
        <v>33</v>
      </c>
      <c r="I10177" s="33">
        <v>12.3</v>
      </c>
      <c r="J10177" s="33">
        <v>14.95</v>
      </c>
      <c r="K10177" s="37">
        <v>1359</v>
      </c>
      <c r="L10177" s="35"/>
      <c r="M10177" s="33"/>
      <c r="N10177" s="33">
        <v>153.5</v>
      </c>
      <c r="O10177" s="33">
        <v>84.88</v>
      </c>
      <c r="P10177" s="33">
        <v>13.07</v>
      </c>
      <c r="Q10177" s="33">
        <v>7.9099999999999993</v>
      </c>
      <c r="R10177" s="33">
        <v>7.38</v>
      </c>
      <c r="S10177" s="33"/>
      <c r="T10177" s="33"/>
      <c r="U10177" s="33"/>
      <c r="V10177" s="33"/>
      <c r="W10177" s="33"/>
      <c r="Y10177" s="33"/>
      <c r="Z10177" s="33"/>
      <c r="AA10177" s="33"/>
      <c r="AB10177" s="33"/>
      <c r="AC10177" s="33"/>
      <c r="AD10177" s="33"/>
      <c r="AE10177" s="33"/>
      <c r="AF10177" s="33">
        <v>0</v>
      </c>
      <c r="AG10177" s="33"/>
      <c r="AH10177" s="33"/>
      <c r="AI10177" s="33">
        <v>1.5589999999999999</v>
      </c>
      <c r="AJ10177" s="33" t="s">
        <v>413</v>
      </c>
      <c r="AK10177" s="36">
        <v>26.1</v>
      </c>
      <c r="AL10177" s="36">
        <v>118.2</v>
      </c>
      <c r="AM10177" s="33">
        <v>260</v>
      </c>
      <c r="AN10177" s="37"/>
      <c r="AO10177" s="33">
        <v>1</v>
      </c>
      <c r="AP10177" s="33"/>
      <c r="AQ10177">
        <v>40118</v>
      </c>
      <c r="AR10177" s="33" t="s">
        <v>1995</v>
      </c>
    </row>
    <row r="10178" spans="1:44" x14ac:dyDescent="0.25">
      <c r="A10178" s="33">
        <v>12080</v>
      </c>
      <c r="B10178" s="33" t="s">
        <v>899</v>
      </c>
      <c r="C10178" s="33">
        <v>180</v>
      </c>
      <c r="D10178" s="1" t="s">
        <v>148</v>
      </c>
      <c r="E10178" s="33"/>
      <c r="F10178" s="33" t="s">
        <v>859</v>
      </c>
      <c r="G10178" s="34"/>
      <c r="H10178" s="33">
        <v>33</v>
      </c>
      <c r="I10178" s="33">
        <v>14.87</v>
      </c>
      <c r="J10178" s="33">
        <v>18.100000000000001</v>
      </c>
      <c r="K10178" s="37">
        <v>990</v>
      </c>
      <c r="L10178" s="35"/>
      <c r="M10178" s="33"/>
      <c r="N10178" s="33">
        <v>186.8</v>
      </c>
      <c r="O10178" s="33">
        <v>76.760000000000005</v>
      </c>
      <c r="P10178" s="33">
        <v>9.84</v>
      </c>
      <c r="Q10178" s="33">
        <v>13.440000000000001</v>
      </c>
      <c r="R10178" s="33">
        <v>6.56</v>
      </c>
      <c r="S10178" s="33"/>
      <c r="T10178" s="33"/>
      <c r="U10178" s="33"/>
      <c r="V10178" s="33"/>
      <c r="W10178" s="33"/>
      <c r="Y10178" s="33"/>
      <c r="Z10178" s="33"/>
      <c r="AA10178" s="33"/>
      <c r="AB10178" s="33"/>
      <c r="AC10178" s="33"/>
      <c r="AD10178" s="33"/>
      <c r="AE10178" s="33"/>
      <c r="AF10178" s="33">
        <v>0</v>
      </c>
      <c r="AG10178" s="33"/>
      <c r="AH10178" s="33"/>
      <c r="AI10178" s="33">
        <v>1.84</v>
      </c>
      <c r="AJ10178" s="33" t="s">
        <v>413</v>
      </c>
      <c r="AK10178" s="36">
        <v>26.1</v>
      </c>
      <c r="AL10178" s="36">
        <v>118.2</v>
      </c>
      <c r="AM10178" s="33">
        <v>260</v>
      </c>
      <c r="AN10178" s="37"/>
      <c r="AO10178" s="33">
        <v>1</v>
      </c>
      <c r="AP10178" s="33"/>
      <c r="AQ10178">
        <v>40118</v>
      </c>
      <c r="AR10178" s="33" t="s">
        <v>1995</v>
      </c>
    </row>
    <row r="10179" spans="1:44" x14ac:dyDescent="0.25">
      <c r="A10179" s="33">
        <v>12086</v>
      </c>
      <c r="B10179" s="33" t="s">
        <v>167</v>
      </c>
      <c r="C10179" s="33">
        <v>180</v>
      </c>
      <c r="D10179" s="1" t="s">
        <v>148</v>
      </c>
      <c r="E10179" s="33"/>
      <c r="F10179" s="33" t="s">
        <v>859</v>
      </c>
      <c r="G10179" s="34"/>
      <c r="H10179" s="33">
        <v>87</v>
      </c>
      <c r="I10179" s="33">
        <v>28.2</v>
      </c>
      <c r="J10179" s="33">
        <v>28.3</v>
      </c>
      <c r="K10179" s="37">
        <v>1061</v>
      </c>
      <c r="L10179" s="35"/>
      <c r="M10179" s="33"/>
      <c r="N10179" s="33">
        <v>962</v>
      </c>
      <c r="O10179" s="33">
        <v>314.88</v>
      </c>
      <c r="P10179" s="33">
        <v>40.25</v>
      </c>
      <c r="Q10179" s="33">
        <v>16.259999999999998</v>
      </c>
      <c r="R10179" s="33">
        <v>6.92</v>
      </c>
      <c r="S10179" s="33"/>
      <c r="T10179" s="33"/>
      <c r="U10179" s="33"/>
      <c r="V10179" s="33"/>
      <c r="W10179" s="33"/>
      <c r="Y10179" s="33">
        <v>4.91</v>
      </c>
      <c r="Z10179" s="33">
        <v>2.69</v>
      </c>
      <c r="AA10179" s="33">
        <v>4.91</v>
      </c>
      <c r="AB10179" s="33">
        <v>5.62</v>
      </c>
      <c r="AC10179" s="33">
        <v>17.12</v>
      </c>
      <c r="AD10179" s="33"/>
      <c r="AE10179" s="33"/>
      <c r="AF10179" s="33">
        <v>7.58</v>
      </c>
      <c r="AG10179" s="33"/>
      <c r="AH10179" s="33"/>
      <c r="AI10179" s="33">
        <v>4.99</v>
      </c>
      <c r="AJ10179" s="33" t="s">
        <v>413</v>
      </c>
      <c r="AK10179" s="36">
        <v>26.47</v>
      </c>
      <c r="AL10179" s="36">
        <v>117.95</v>
      </c>
      <c r="AM10179" s="33">
        <v>200</v>
      </c>
      <c r="AN10179" s="37"/>
      <c r="AP10179" s="33"/>
      <c r="AQ10179">
        <v>40118</v>
      </c>
      <c r="AR10179" s="33" t="s">
        <v>1996</v>
      </c>
    </row>
    <row r="10180" spans="1:44" x14ac:dyDescent="0.25">
      <c r="A10180" s="33">
        <v>12087</v>
      </c>
      <c r="B10180" s="33" t="s">
        <v>167</v>
      </c>
      <c r="C10180" s="33">
        <v>180</v>
      </c>
      <c r="D10180" s="1" t="s">
        <v>148</v>
      </c>
      <c r="E10180" s="33"/>
      <c r="F10180" s="33" t="s">
        <v>859</v>
      </c>
      <c r="G10180" s="34"/>
      <c r="H10180" s="33">
        <v>40</v>
      </c>
      <c r="I10180" s="33">
        <v>25.4</v>
      </c>
      <c r="J10180" s="33">
        <v>24.5</v>
      </c>
      <c r="K10180" s="37">
        <v>1316</v>
      </c>
      <c r="L10180" s="35"/>
      <c r="M10180" s="33"/>
      <c r="N10180" s="33">
        <v>806</v>
      </c>
      <c r="O10180" s="33">
        <v>282.16000000000003</v>
      </c>
      <c r="P10180" s="33">
        <v>28.83</v>
      </c>
      <c r="Q10180" s="33">
        <v>13.91</v>
      </c>
      <c r="R10180" s="33">
        <v>10.11</v>
      </c>
      <c r="S10180" s="33"/>
      <c r="T10180" s="33"/>
      <c r="U10180" s="33"/>
      <c r="V10180" s="33"/>
      <c r="W10180" s="33"/>
      <c r="Y10180" s="33">
        <v>5.08</v>
      </c>
      <c r="Z10180" s="33">
        <v>3.08</v>
      </c>
      <c r="AA10180" s="33">
        <v>5.08</v>
      </c>
      <c r="AB10180" s="33">
        <v>3.56</v>
      </c>
      <c r="AC10180" s="33">
        <v>5.05</v>
      </c>
      <c r="AD10180" s="33"/>
      <c r="AE10180" s="33"/>
      <c r="AF10180" s="33">
        <v>2.7</v>
      </c>
      <c r="AG10180" s="33"/>
      <c r="AH10180" s="33"/>
      <c r="AI10180" s="33">
        <v>12.739000000000001</v>
      </c>
      <c r="AJ10180" s="33" t="s">
        <v>413</v>
      </c>
      <c r="AK10180" s="36">
        <v>26.47</v>
      </c>
      <c r="AL10180" s="36">
        <v>117.95</v>
      </c>
      <c r="AM10180" s="33">
        <v>235</v>
      </c>
      <c r="AN10180" s="37"/>
      <c r="AP10180" s="33"/>
      <c r="AQ10180">
        <v>40118</v>
      </c>
      <c r="AR10180" s="33" t="s">
        <v>1996</v>
      </c>
    </row>
    <row r="10181" spans="1:44" x14ac:dyDescent="0.25">
      <c r="A10181" s="33">
        <v>12088</v>
      </c>
      <c r="B10181" s="33" t="s">
        <v>167</v>
      </c>
      <c r="C10181" s="33">
        <v>180</v>
      </c>
      <c r="D10181" s="1" t="s">
        <v>148</v>
      </c>
      <c r="E10181" s="33"/>
      <c r="F10181" s="33" t="s">
        <v>859</v>
      </c>
      <c r="G10181" s="34"/>
      <c r="H10181" s="33">
        <v>10</v>
      </c>
      <c r="I10181" s="33">
        <v>8.6300000000000008</v>
      </c>
      <c r="J10181" s="33">
        <v>11.7</v>
      </c>
      <c r="K10181" s="37">
        <v>3600</v>
      </c>
      <c r="L10181" s="35"/>
      <c r="M10181" s="33"/>
      <c r="N10181" s="33">
        <v>188.67599999999999</v>
      </c>
      <c r="O10181" s="33">
        <v>70.451999999999998</v>
      </c>
      <c r="P10181" s="33">
        <v>10.548</v>
      </c>
      <c r="Q10181" s="33">
        <v>25.254000000000001</v>
      </c>
      <c r="R10181" s="33">
        <v>16.596</v>
      </c>
      <c r="S10181" s="33"/>
      <c r="T10181" s="33"/>
      <c r="U10181" s="33"/>
      <c r="V10181" s="33"/>
      <c r="W10181" s="33"/>
      <c r="Y10181" s="33"/>
      <c r="Z10181" s="33"/>
      <c r="AA10181" s="33"/>
      <c r="AB10181" s="33"/>
      <c r="AC10181" s="33"/>
      <c r="AD10181" s="33"/>
      <c r="AE10181" s="33"/>
      <c r="AF10181" s="33">
        <v>0</v>
      </c>
      <c r="AG10181" s="33"/>
      <c r="AH10181" s="33"/>
      <c r="AI10181" s="33">
        <v>0.72799999999999998</v>
      </c>
      <c r="AJ10181" s="33" t="s">
        <v>413</v>
      </c>
      <c r="AK10181" s="36">
        <v>26.47</v>
      </c>
      <c r="AL10181" s="36">
        <v>117.95</v>
      </c>
      <c r="AM10181" s="33">
        <v>200</v>
      </c>
      <c r="AN10181" s="33"/>
      <c r="AP10181" s="33"/>
      <c r="AQ10181">
        <v>40118</v>
      </c>
      <c r="AR10181" s="33" t="s">
        <v>1997</v>
      </c>
    </row>
    <row r="10182" spans="1:44" x14ac:dyDescent="0.25">
      <c r="A10182" s="33">
        <v>12089</v>
      </c>
      <c r="B10182" s="33" t="s">
        <v>928</v>
      </c>
      <c r="C10182" s="33">
        <v>180</v>
      </c>
      <c r="D10182" s="1" t="s">
        <v>148</v>
      </c>
      <c r="E10182" s="33"/>
      <c r="F10182" s="33" t="s">
        <v>859</v>
      </c>
      <c r="G10182" s="34"/>
      <c r="H10182" s="33">
        <v>10</v>
      </c>
      <c r="I10182" s="33">
        <v>9.36</v>
      </c>
      <c r="J10182" s="33">
        <v>11.18</v>
      </c>
      <c r="K10182" s="37">
        <v>3600</v>
      </c>
      <c r="L10182" s="35"/>
      <c r="M10182" s="33"/>
      <c r="N10182" s="33">
        <v>194.464</v>
      </c>
      <c r="O10182" s="33">
        <v>75.497</v>
      </c>
      <c r="P10182" s="33">
        <v>13.443</v>
      </c>
      <c r="Q10182" s="33">
        <v>24.230000000000004</v>
      </c>
      <c r="R10182" s="33">
        <v>18.606999999999999</v>
      </c>
      <c r="S10182" s="33"/>
      <c r="T10182" s="33"/>
      <c r="U10182" s="33"/>
      <c r="V10182" s="33"/>
      <c r="W10182" s="33"/>
      <c r="Y10182" s="33"/>
      <c r="Z10182" s="33"/>
      <c r="AA10182" s="33"/>
      <c r="AB10182" s="33"/>
      <c r="AC10182" s="33"/>
      <c r="AD10182" s="33"/>
      <c r="AE10182" s="33"/>
      <c r="AF10182" s="33">
        <v>0</v>
      </c>
      <c r="AG10182" s="33"/>
      <c r="AH10182" s="33"/>
      <c r="AI10182" s="33">
        <v>3.4630000000000001</v>
      </c>
      <c r="AJ10182" s="33" t="s">
        <v>413</v>
      </c>
      <c r="AK10182" s="36">
        <v>26.47</v>
      </c>
      <c r="AL10182" s="36">
        <v>117.95</v>
      </c>
      <c r="AM10182" s="33">
        <v>200</v>
      </c>
      <c r="AN10182" s="33"/>
      <c r="AP10182" s="33"/>
      <c r="AQ10182">
        <v>40118</v>
      </c>
      <c r="AR10182" s="33" t="s">
        <v>1997</v>
      </c>
    </row>
    <row r="10183" spans="1:44" x14ac:dyDescent="0.25">
      <c r="A10183" s="33">
        <v>12090</v>
      </c>
      <c r="B10183" s="33" t="s">
        <v>990</v>
      </c>
      <c r="C10183" s="33">
        <v>180</v>
      </c>
      <c r="D10183" s="33" t="s">
        <v>851</v>
      </c>
      <c r="E10183" s="33"/>
      <c r="F10183" s="33" t="s">
        <v>859</v>
      </c>
      <c r="G10183" s="34">
        <v>1</v>
      </c>
      <c r="H10183" s="33">
        <v>23</v>
      </c>
      <c r="I10183" s="33">
        <v>19.3</v>
      </c>
      <c r="J10183" s="33">
        <v>20.5</v>
      </c>
      <c r="K10183" s="37">
        <v>1200</v>
      </c>
      <c r="L10183" s="2">
        <f>N10183/((1668.67)*(1-EXP(-(0.022864)*I10183))^(1.61028))</f>
        <v>1.0845585437568572</v>
      </c>
      <c r="M10183" s="33"/>
      <c r="N10183" s="33">
        <v>344.24799999999999</v>
      </c>
      <c r="O10183" s="33">
        <v>162.28800000000001</v>
      </c>
      <c r="P10183" s="33"/>
      <c r="Q10183" s="33">
        <v>17.244</v>
      </c>
      <c r="R10183" s="33">
        <v>3.528</v>
      </c>
      <c r="S10183" s="33"/>
      <c r="T10183" s="33"/>
      <c r="U10183" s="33"/>
      <c r="V10183" s="33"/>
      <c r="W10183" s="33"/>
      <c r="Y10183" s="33">
        <v>9.3800000000000008</v>
      </c>
      <c r="Z10183" s="33"/>
      <c r="AA10183" s="33"/>
      <c r="AB10183" s="33"/>
      <c r="AC10183" s="33">
        <v>1.47</v>
      </c>
      <c r="AD10183" s="33"/>
      <c r="AE10183" s="33"/>
      <c r="AF10183" s="33">
        <v>0</v>
      </c>
      <c r="AG10183" s="33"/>
      <c r="AH10183" s="33"/>
      <c r="AI10183" s="33">
        <v>3.65</v>
      </c>
      <c r="AJ10183" s="33" t="s">
        <v>413</v>
      </c>
      <c r="AK10183" s="36">
        <v>26.38</v>
      </c>
      <c r="AL10183" s="36">
        <v>117.79</v>
      </c>
      <c r="AM10183" s="33">
        <v>225</v>
      </c>
      <c r="AN10183" s="33"/>
      <c r="AO10183" s="33">
        <v>1</v>
      </c>
      <c r="AP10183" s="33"/>
      <c r="AQ10183">
        <v>40118</v>
      </c>
      <c r="AR10183" s="33" t="s">
        <v>1998</v>
      </c>
    </row>
    <row r="10184" spans="1:44" x14ac:dyDescent="0.25">
      <c r="A10184" s="33">
        <v>12091</v>
      </c>
      <c r="B10184" s="33" t="s">
        <v>990</v>
      </c>
      <c r="C10184" s="33">
        <v>180</v>
      </c>
      <c r="D10184" s="33" t="s">
        <v>851</v>
      </c>
      <c r="E10184" s="33"/>
      <c r="F10184" s="33" t="s">
        <v>859</v>
      </c>
      <c r="G10184" s="34">
        <v>2</v>
      </c>
      <c r="H10184" s="33">
        <v>23</v>
      </c>
      <c r="I10184" s="33">
        <v>18.7</v>
      </c>
      <c r="J10184" s="33">
        <v>19</v>
      </c>
      <c r="K10184" s="37">
        <v>1200</v>
      </c>
      <c r="L10184" s="2">
        <f>N10184/((1668.67)*(1-EXP(-(0.022864)*I10184))^(1.61028))</f>
        <v>0.95318045341291247</v>
      </c>
      <c r="M10184" s="33"/>
      <c r="N10184" s="33">
        <v>290.50799999999998</v>
      </c>
      <c r="O10184" s="33">
        <v>144.18</v>
      </c>
      <c r="P10184" s="33"/>
      <c r="Q10184" s="33">
        <v>16.38</v>
      </c>
      <c r="R10184" s="33">
        <v>4.2960000000000003</v>
      </c>
      <c r="S10184" s="33"/>
      <c r="T10184" s="33"/>
      <c r="U10184" s="33"/>
      <c r="V10184" s="33"/>
      <c r="W10184" s="33"/>
      <c r="Y10184" s="33">
        <v>4.25</v>
      </c>
      <c r="Z10184" s="33"/>
      <c r="AA10184" s="33"/>
      <c r="AB10184" s="33"/>
      <c r="AC10184" s="33">
        <v>2.4300000000000002</v>
      </c>
      <c r="AD10184" s="33"/>
      <c r="AE10184" s="33"/>
      <c r="AF10184" s="33">
        <v>0</v>
      </c>
      <c r="AG10184" s="33"/>
      <c r="AH10184" s="33"/>
      <c r="AI10184" s="33">
        <v>1.62</v>
      </c>
      <c r="AJ10184" s="33" t="s">
        <v>413</v>
      </c>
      <c r="AK10184" s="36">
        <v>26.38</v>
      </c>
      <c r="AL10184" s="36">
        <v>117.79</v>
      </c>
      <c r="AM10184" s="33">
        <v>225</v>
      </c>
      <c r="AN10184" s="33"/>
      <c r="AO10184" s="33">
        <v>1</v>
      </c>
      <c r="AP10184" s="33"/>
      <c r="AQ10184">
        <v>40118</v>
      </c>
      <c r="AR10184" s="33" t="s">
        <v>1998</v>
      </c>
    </row>
    <row r="10185" spans="1:44" x14ac:dyDescent="0.25">
      <c r="A10185" s="33">
        <v>12092</v>
      </c>
      <c r="B10185" s="33" t="s">
        <v>990</v>
      </c>
      <c r="C10185" s="33">
        <v>180</v>
      </c>
      <c r="D10185" s="33" t="s">
        <v>851</v>
      </c>
      <c r="E10185" s="33"/>
      <c r="F10185" s="33" t="s">
        <v>859</v>
      </c>
      <c r="G10185" s="34">
        <v>3</v>
      </c>
      <c r="H10185" s="33">
        <v>23</v>
      </c>
      <c r="I10185" s="33">
        <v>15.8</v>
      </c>
      <c r="J10185" s="33">
        <v>15.6</v>
      </c>
      <c r="K10185" s="37">
        <v>2430</v>
      </c>
      <c r="L10185" s="2">
        <f>N10185/((1668.67)*(1-EXP(-(0.022864)*I10185))^(1.61028))</f>
        <v>1.4306227381645662</v>
      </c>
      <c r="M10185" s="33"/>
      <c r="N10185" s="33">
        <v>349.40199999999999</v>
      </c>
      <c r="O10185" s="33">
        <v>221.93199999999999</v>
      </c>
      <c r="P10185" s="33"/>
      <c r="Q10185" s="33">
        <v>24.762</v>
      </c>
      <c r="R10185" s="33">
        <v>6.9980000000000002</v>
      </c>
      <c r="S10185" s="33"/>
      <c r="T10185" s="33"/>
      <c r="U10185" s="33"/>
      <c r="V10185" s="33"/>
      <c r="W10185" s="33"/>
      <c r="Y10185" s="33">
        <v>3.09</v>
      </c>
      <c r="Z10185" s="33"/>
      <c r="AA10185" s="33"/>
      <c r="AB10185" s="33"/>
      <c r="AC10185" s="33">
        <v>2.59</v>
      </c>
      <c r="AD10185" s="33"/>
      <c r="AE10185" s="33"/>
      <c r="AF10185" s="33">
        <v>0</v>
      </c>
      <c r="AG10185" s="33"/>
      <c r="AH10185" s="33"/>
      <c r="AI10185" s="33">
        <v>1.68</v>
      </c>
      <c r="AJ10185" s="33" t="s">
        <v>413</v>
      </c>
      <c r="AK10185" s="36">
        <v>26.38</v>
      </c>
      <c r="AL10185" s="36">
        <v>117.79</v>
      </c>
      <c r="AM10185" s="33">
        <v>225</v>
      </c>
      <c r="AN10185" s="33"/>
      <c r="AO10185" s="33">
        <v>1</v>
      </c>
      <c r="AP10185" s="33"/>
      <c r="AQ10185">
        <v>40118</v>
      </c>
      <c r="AR10185" s="33" t="s">
        <v>1998</v>
      </c>
    </row>
    <row r="10186" spans="1:44" x14ac:dyDescent="0.25">
      <c r="A10186" s="33">
        <v>12093</v>
      </c>
      <c r="B10186" s="33" t="s">
        <v>167</v>
      </c>
      <c r="C10186" s="33">
        <v>180</v>
      </c>
      <c r="D10186" s="1" t="s">
        <v>148</v>
      </c>
      <c r="E10186" s="33"/>
      <c r="F10186" s="33" t="s">
        <v>859</v>
      </c>
      <c r="G10186" s="34"/>
      <c r="H10186" s="33">
        <v>10</v>
      </c>
      <c r="I10186" s="33">
        <v>7.4</v>
      </c>
      <c r="J10186" s="33">
        <v>8.5</v>
      </c>
      <c r="K10186" s="37">
        <v>2842</v>
      </c>
      <c r="L10186" s="35"/>
      <c r="M10186" s="33"/>
      <c r="N10186" s="33">
        <v>64.855999999999995</v>
      </c>
      <c r="O10186" s="33">
        <v>69</v>
      </c>
      <c r="P10186" s="33"/>
      <c r="Q10186" s="33">
        <v>9.9600000000000009</v>
      </c>
      <c r="R10186" s="33">
        <v>5.0999999999999996</v>
      </c>
      <c r="S10186" s="33"/>
      <c r="T10186" s="33"/>
      <c r="U10186" s="33"/>
      <c r="V10186" s="33"/>
      <c r="W10186" s="33"/>
      <c r="Y10186" s="33">
        <v>1.43</v>
      </c>
      <c r="Z10186" s="33"/>
      <c r="AA10186" s="33"/>
      <c r="AB10186" s="33"/>
      <c r="AC10186" s="33">
        <v>0.65</v>
      </c>
      <c r="AD10186" s="33"/>
      <c r="AE10186" s="33"/>
      <c r="AF10186" s="33">
        <v>0</v>
      </c>
      <c r="AG10186" s="33"/>
      <c r="AH10186" s="33"/>
      <c r="AI10186" s="33">
        <v>5.47</v>
      </c>
      <c r="AJ10186" s="33" t="s">
        <v>413</v>
      </c>
      <c r="AK10186" s="36">
        <v>26.56</v>
      </c>
      <c r="AL10186" s="36">
        <v>117.78</v>
      </c>
      <c r="AM10186" s="33">
        <v>665</v>
      </c>
      <c r="AN10186" s="33">
        <v>2001</v>
      </c>
      <c r="AO10186" s="33">
        <v>1</v>
      </c>
      <c r="AP10186" s="33"/>
      <c r="AQ10186">
        <v>40118</v>
      </c>
      <c r="AR10186" s="33" t="s">
        <v>1999</v>
      </c>
    </row>
    <row r="10187" spans="1:44" x14ac:dyDescent="0.25">
      <c r="A10187" s="33">
        <v>12094</v>
      </c>
      <c r="B10187" s="33" t="s">
        <v>918</v>
      </c>
      <c r="C10187" s="33">
        <v>180</v>
      </c>
      <c r="D10187" s="1" t="s">
        <v>148</v>
      </c>
      <c r="E10187" s="33"/>
      <c r="F10187" s="33" t="s">
        <v>859</v>
      </c>
      <c r="G10187" s="34"/>
      <c r="H10187" s="33">
        <v>10</v>
      </c>
      <c r="I10187" s="33">
        <v>8.33</v>
      </c>
      <c r="J10187" s="33">
        <v>9.43</v>
      </c>
      <c r="K10187" s="37">
        <v>2918</v>
      </c>
      <c r="L10187" s="35"/>
      <c r="M10187" s="33"/>
      <c r="N10187" s="33">
        <v>91.022000000000006</v>
      </c>
      <c r="O10187" s="33">
        <v>84.16</v>
      </c>
      <c r="P10187" s="33"/>
      <c r="Q10187" s="33">
        <v>11.639999999999999</v>
      </c>
      <c r="R10187" s="33">
        <v>6.15</v>
      </c>
      <c r="S10187" s="33"/>
      <c r="T10187" s="33"/>
      <c r="U10187" s="33"/>
      <c r="V10187" s="33"/>
      <c r="W10187" s="33"/>
      <c r="Y10187" s="33">
        <v>1.85</v>
      </c>
      <c r="Z10187" s="33"/>
      <c r="AA10187" s="33"/>
      <c r="AB10187" s="33"/>
      <c r="AC10187" s="33">
        <v>1.02</v>
      </c>
      <c r="AD10187" s="33"/>
      <c r="AE10187" s="33"/>
      <c r="AF10187" s="33">
        <v>0</v>
      </c>
      <c r="AG10187" s="33"/>
      <c r="AH10187" s="33"/>
      <c r="AI10187" s="33">
        <v>15.7</v>
      </c>
      <c r="AJ10187" s="33" t="s">
        <v>413</v>
      </c>
      <c r="AK10187" s="36">
        <v>26.56</v>
      </c>
      <c r="AL10187" s="36">
        <v>117.78</v>
      </c>
      <c r="AM10187" s="33">
        <v>665</v>
      </c>
      <c r="AN10187" s="33">
        <v>2001</v>
      </c>
      <c r="AO10187" s="33">
        <v>1</v>
      </c>
      <c r="AP10187" s="33"/>
      <c r="AQ10187">
        <v>40118</v>
      </c>
      <c r="AR10187" s="33" t="s">
        <v>1999</v>
      </c>
    </row>
    <row r="10188" spans="1:44" x14ac:dyDescent="0.25">
      <c r="A10188" s="33">
        <v>12095</v>
      </c>
      <c r="B10188" s="33" t="s">
        <v>1120</v>
      </c>
      <c r="C10188" s="33">
        <v>104</v>
      </c>
      <c r="D10188" s="33" t="s">
        <v>145</v>
      </c>
      <c r="E10188" s="33"/>
      <c r="F10188" s="33" t="s">
        <v>859</v>
      </c>
      <c r="G10188" s="34">
        <v>3</v>
      </c>
      <c r="H10188" s="33">
        <v>22</v>
      </c>
      <c r="I10188" s="33">
        <v>13.75</v>
      </c>
      <c r="J10188" s="33">
        <v>17.02</v>
      </c>
      <c r="K10188" s="37">
        <v>1359</v>
      </c>
      <c r="L10188" s="35"/>
      <c r="M10188" s="33"/>
      <c r="N10188" s="33">
        <v>198.54</v>
      </c>
      <c r="O10188" s="33">
        <v>73.37</v>
      </c>
      <c r="P10188" s="33">
        <v>11.08</v>
      </c>
      <c r="Q10188" s="33">
        <v>17.91</v>
      </c>
      <c r="R10188" s="33">
        <v>3.97</v>
      </c>
      <c r="S10188" s="33"/>
      <c r="T10188" s="33"/>
      <c r="U10188" s="33"/>
      <c r="V10188" s="33"/>
      <c r="W10188" s="33"/>
      <c r="Y10188" s="33">
        <v>1.37</v>
      </c>
      <c r="Z10188" s="33">
        <v>1.08</v>
      </c>
      <c r="AA10188" s="33">
        <v>1.37</v>
      </c>
      <c r="AB10188" s="33">
        <v>1.45</v>
      </c>
      <c r="AC10188" s="33">
        <v>6</v>
      </c>
      <c r="AD10188" s="33"/>
      <c r="AE10188" s="33"/>
      <c r="AF10188" s="33">
        <v>0</v>
      </c>
      <c r="AG10188" s="33"/>
      <c r="AH10188" s="33"/>
      <c r="AI10188" s="33">
        <v>14.23</v>
      </c>
      <c r="AJ10188" s="33" t="s">
        <v>413</v>
      </c>
      <c r="AK10188" s="36">
        <v>31.08</v>
      </c>
      <c r="AL10188" s="36">
        <v>103.13</v>
      </c>
      <c r="AM10188" s="33">
        <v>1667</v>
      </c>
      <c r="AN10188" s="37">
        <v>1989</v>
      </c>
      <c r="AP10188" s="33"/>
      <c r="AQ10188">
        <v>80518</v>
      </c>
      <c r="AR10188" s="33" t="s">
        <v>3539</v>
      </c>
    </row>
    <row r="10189" spans="1:44" x14ac:dyDescent="0.25">
      <c r="A10189" s="33">
        <v>12096</v>
      </c>
      <c r="B10189" s="33" t="s">
        <v>982</v>
      </c>
      <c r="C10189" s="33">
        <v>180</v>
      </c>
      <c r="D10189" s="33"/>
      <c r="E10189" s="33"/>
      <c r="F10189" s="33" t="s">
        <v>860</v>
      </c>
      <c r="G10189" s="34"/>
      <c r="H10189" s="33">
        <v>30</v>
      </c>
      <c r="I10189" s="33">
        <v>14.67</v>
      </c>
      <c r="J10189" s="33">
        <v>14.71</v>
      </c>
      <c r="K10189" s="37">
        <v>1310</v>
      </c>
      <c r="L10189" s="35"/>
      <c r="M10189" s="33"/>
      <c r="N10189" s="33">
        <v>208.381</v>
      </c>
      <c r="O10189" s="33">
        <v>99.537999999999997</v>
      </c>
      <c r="P10189" s="33">
        <v>8.1219999999999999</v>
      </c>
      <c r="Q10189" s="33">
        <v>20.018999999999998</v>
      </c>
      <c r="R10189" s="33">
        <v>8.0410000000000004</v>
      </c>
      <c r="S10189" s="33"/>
      <c r="T10189" s="33"/>
      <c r="U10189" s="33"/>
      <c r="V10189" s="33"/>
      <c r="W10189" s="33"/>
      <c r="Y10189" s="33">
        <v>6.5309999999999997</v>
      </c>
      <c r="Z10189" s="33">
        <v>2.08</v>
      </c>
      <c r="AA10189" s="33">
        <v>6.5309999999999997</v>
      </c>
      <c r="AB10189" s="33">
        <v>0.218</v>
      </c>
      <c r="AC10189" s="33">
        <v>0.39</v>
      </c>
      <c r="AD10189" s="33"/>
      <c r="AE10189" s="33"/>
      <c r="AF10189" s="33">
        <v>0</v>
      </c>
      <c r="AG10189" s="33"/>
      <c r="AH10189" s="33"/>
      <c r="AI10189" s="33">
        <v>2.1640000000000001</v>
      </c>
      <c r="AJ10189" s="33" t="s">
        <v>413</v>
      </c>
      <c r="AK10189" s="36">
        <v>29.5</v>
      </c>
      <c r="AL10189" s="36">
        <v>104.33</v>
      </c>
      <c r="AM10189" s="33">
        <v>700</v>
      </c>
      <c r="AN10189" s="37">
        <v>1991</v>
      </c>
      <c r="AO10189" s="33">
        <v>1</v>
      </c>
      <c r="AP10189" s="33"/>
      <c r="AQ10189">
        <v>80437</v>
      </c>
      <c r="AR10189" s="33" t="s">
        <v>2000</v>
      </c>
    </row>
    <row r="10190" spans="1:44" x14ac:dyDescent="0.25">
      <c r="A10190" s="33">
        <v>12097</v>
      </c>
      <c r="B10190" s="33" t="s">
        <v>914</v>
      </c>
      <c r="C10190" s="33">
        <v>180</v>
      </c>
      <c r="D10190" s="33"/>
      <c r="E10190" s="33"/>
      <c r="F10190" s="33" t="s">
        <v>860</v>
      </c>
      <c r="G10190" s="34"/>
      <c r="H10190" s="33">
        <v>30</v>
      </c>
      <c r="I10190" s="33">
        <v>13.21</v>
      </c>
      <c r="J10190" s="33">
        <v>13.15</v>
      </c>
      <c r="K10190" s="37">
        <v>1500</v>
      </c>
      <c r="L10190" s="35"/>
      <c r="M10190" s="33"/>
      <c r="N10190" s="33">
        <v>159.89099999999999</v>
      </c>
      <c r="O10190" s="33">
        <v>71.483000000000004</v>
      </c>
      <c r="P10190" s="33">
        <v>6.2469999999999999</v>
      </c>
      <c r="Q10190" s="33">
        <v>11.344000000000001</v>
      </c>
      <c r="R10190" s="33">
        <v>4.556</v>
      </c>
      <c r="S10190" s="33"/>
      <c r="T10190" s="33"/>
      <c r="U10190" s="33"/>
      <c r="V10190" s="33"/>
      <c r="W10190" s="33"/>
      <c r="Y10190" s="33">
        <v>2.3439999999999999</v>
      </c>
      <c r="Z10190" s="33">
        <v>1.0129999999999999</v>
      </c>
      <c r="AA10190" s="33">
        <v>2.3439999999999999</v>
      </c>
      <c r="AB10190" s="33">
        <v>18.071999999999999</v>
      </c>
      <c r="AC10190" s="33">
        <v>35.229999999999997</v>
      </c>
      <c r="AD10190" s="33"/>
      <c r="AE10190" s="33"/>
      <c r="AF10190" s="33">
        <v>0</v>
      </c>
      <c r="AG10190" s="33"/>
      <c r="AH10190" s="33"/>
      <c r="AI10190" s="33">
        <v>1.9119999999999999</v>
      </c>
      <c r="AJ10190" s="33" t="s">
        <v>413</v>
      </c>
      <c r="AK10190" s="36">
        <v>29.5</v>
      </c>
      <c r="AL10190" s="36">
        <v>104.33</v>
      </c>
      <c r="AM10190" s="33">
        <v>700</v>
      </c>
      <c r="AN10190" s="37">
        <v>1991</v>
      </c>
      <c r="AO10190" s="33">
        <v>1</v>
      </c>
      <c r="AP10190" s="33"/>
      <c r="AQ10190">
        <v>80437</v>
      </c>
      <c r="AR10190" s="33" t="s">
        <v>2000</v>
      </c>
    </row>
    <row r="10191" spans="1:44" x14ac:dyDescent="0.25">
      <c r="A10191" s="33">
        <v>12098</v>
      </c>
      <c r="B10191" s="33" t="s">
        <v>983</v>
      </c>
      <c r="C10191" s="33">
        <v>180</v>
      </c>
      <c r="D10191" s="33"/>
      <c r="E10191" s="33"/>
      <c r="F10191" s="33" t="s">
        <v>860</v>
      </c>
      <c r="G10191" s="34"/>
      <c r="H10191" s="33">
        <v>31</v>
      </c>
      <c r="I10191" s="33">
        <v>11.12</v>
      </c>
      <c r="J10191" s="33">
        <v>12.83</v>
      </c>
      <c r="K10191" s="37">
        <v>1740</v>
      </c>
      <c r="L10191" s="35"/>
      <c r="M10191" s="33"/>
      <c r="N10191" s="33">
        <v>158.495</v>
      </c>
      <c r="O10191" s="33">
        <v>71.376000000000005</v>
      </c>
      <c r="P10191" s="33">
        <v>6.5789999999999997</v>
      </c>
      <c r="Q10191" s="33">
        <v>11.850000000000001</v>
      </c>
      <c r="R10191" s="33">
        <v>5.1529999999999996</v>
      </c>
      <c r="S10191" s="33"/>
      <c r="T10191" s="33"/>
      <c r="U10191" s="33"/>
      <c r="V10191" s="33"/>
      <c r="W10191" s="33"/>
      <c r="Y10191" s="33">
        <v>4.3390000000000004</v>
      </c>
      <c r="Z10191" s="33">
        <v>2.6539999999999999</v>
      </c>
      <c r="AA10191" s="33">
        <v>4.3390000000000004</v>
      </c>
      <c r="AB10191" s="33">
        <v>0.70899999999999996</v>
      </c>
      <c r="AC10191" s="33">
        <v>1.0189999999999999</v>
      </c>
      <c r="AD10191" s="33"/>
      <c r="AE10191" s="33"/>
      <c r="AF10191" s="33">
        <v>0</v>
      </c>
      <c r="AG10191" s="33"/>
      <c r="AH10191" s="33"/>
      <c r="AI10191" s="33">
        <v>3.6259999999999999</v>
      </c>
      <c r="AJ10191" s="33" t="s">
        <v>413</v>
      </c>
      <c r="AK10191" s="36">
        <v>29.5</v>
      </c>
      <c r="AL10191" s="36">
        <v>104.33</v>
      </c>
      <c r="AM10191" s="33">
        <v>700</v>
      </c>
      <c r="AN10191" s="37">
        <v>1991</v>
      </c>
      <c r="AO10191" s="33">
        <v>1</v>
      </c>
      <c r="AP10191" s="33"/>
      <c r="AQ10191">
        <v>80437</v>
      </c>
      <c r="AR10191" s="33" t="s">
        <v>2000</v>
      </c>
    </row>
    <row r="10192" spans="1:44" x14ac:dyDescent="0.25">
      <c r="A10192" s="33">
        <v>12099</v>
      </c>
      <c r="B10192" s="33" t="s">
        <v>1122</v>
      </c>
      <c r="C10192" s="33">
        <v>180</v>
      </c>
      <c r="D10192" s="33"/>
      <c r="E10192" s="33"/>
      <c r="F10192" s="33" t="s">
        <v>859</v>
      </c>
      <c r="G10192" s="34"/>
      <c r="H10192" s="33">
        <v>30</v>
      </c>
      <c r="I10192" s="33">
        <v>11.1</v>
      </c>
      <c r="J10192" s="33">
        <v>13.2</v>
      </c>
      <c r="K10192" s="37">
        <v>1923</v>
      </c>
      <c r="L10192" s="35"/>
      <c r="M10192" s="33"/>
      <c r="N10192" s="33">
        <v>149.071</v>
      </c>
      <c r="O10192" s="33">
        <v>72.088999999999999</v>
      </c>
      <c r="P10192" s="33">
        <v>10.638</v>
      </c>
      <c r="Q10192" s="33">
        <v>8.8119999999999994</v>
      </c>
      <c r="R10192" s="33">
        <v>2.6720000000000002</v>
      </c>
      <c r="S10192" s="33"/>
      <c r="T10192" s="33"/>
      <c r="U10192" s="33"/>
      <c r="V10192" s="33"/>
      <c r="W10192" s="33"/>
      <c r="Y10192" s="33"/>
      <c r="Z10192" s="33"/>
      <c r="AA10192" s="33"/>
      <c r="AB10192" s="33"/>
      <c r="AC10192" s="33"/>
      <c r="AD10192" s="33"/>
      <c r="AE10192" s="33"/>
      <c r="AF10192" s="33"/>
      <c r="AG10192" s="33"/>
      <c r="AH10192" s="33"/>
      <c r="AI10192" s="33"/>
      <c r="AJ10192" s="33" t="s">
        <v>413</v>
      </c>
      <c r="AK10192" s="36">
        <v>18.71</v>
      </c>
      <c r="AL10192" s="36">
        <v>108.83</v>
      </c>
      <c r="AM10192" s="33">
        <v>880</v>
      </c>
      <c r="AN10192" s="37">
        <v>1995</v>
      </c>
      <c r="AP10192" s="33"/>
      <c r="AQ10192">
        <v>40149</v>
      </c>
      <c r="AR10192" s="33" t="s">
        <v>2001</v>
      </c>
    </row>
    <row r="10193" spans="1:44" x14ac:dyDescent="0.25">
      <c r="A10193" s="33">
        <v>12100</v>
      </c>
      <c r="B10193" s="33" t="s">
        <v>167</v>
      </c>
      <c r="C10193" s="33">
        <v>180</v>
      </c>
      <c r="D10193" s="1" t="s">
        <v>148</v>
      </c>
      <c r="E10193" s="33"/>
      <c r="F10193" s="33" t="s">
        <v>859</v>
      </c>
      <c r="G10193" s="34"/>
      <c r="H10193" s="33">
        <v>5</v>
      </c>
      <c r="I10193" s="33">
        <v>2.4900000000000002</v>
      </c>
      <c r="J10193" s="33">
        <v>3</v>
      </c>
      <c r="K10193" s="37">
        <v>2550</v>
      </c>
      <c r="L10193" s="35"/>
      <c r="M10193" s="33"/>
      <c r="N10193" s="33">
        <v>2.2949999999999999</v>
      </c>
      <c r="O10193" s="33">
        <v>2.2000000000000002</v>
      </c>
      <c r="P10193" s="33">
        <v>1</v>
      </c>
      <c r="Q10193" s="33">
        <v>0.30000000000000004</v>
      </c>
      <c r="R10193" s="33">
        <v>0.7</v>
      </c>
      <c r="S10193" s="33"/>
      <c r="T10193" s="33"/>
      <c r="U10193" s="33"/>
      <c r="V10193" s="33"/>
      <c r="W10193" s="33"/>
      <c r="Y10193" s="33"/>
      <c r="Z10193" s="33"/>
      <c r="AA10193" s="33"/>
      <c r="AB10193" s="33"/>
      <c r="AC10193" s="33"/>
      <c r="AD10193" s="33"/>
      <c r="AE10193" s="33"/>
      <c r="AF10193" s="33"/>
      <c r="AG10193" s="33"/>
      <c r="AH10193" s="33"/>
      <c r="AI10193" s="33"/>
      <c r="AJ10193" s="33" t="s">
        <v>413</v>
      </c>
      <c r="AK10193" s="36">
        <v>25.99</v>
      </c>
      <c r="AL10193" s="36">
        <v>107.96</v>
      </c>
      <c r="AM10193" s="33">
        <v>400</v>
      </c>
      <c r="AN10193" s="37">
        <v>1976</v>
      </c>
      <c r="AP10193" s="33"/>
      <c r="AQ10193">
        <v>80101</v>
      </c>
      <c r="AR10193" s="33" t="s">
        <v>3540</v>
      </c>
    </row>
    <row r="10194" spans="1:44" x14ac:dyDescent="0.25">
      <c r="A10194" s="33">
        <v>12101</v>
      </c>
      <c r="B10194" s="33" t="s">
        <v>167</v>
      </c>
      <c r="C10194" s="33">
        <v>180</v>
      </c>
      <c r="D10194" s="1" t="s">
        <v>148</v>
      </c>
      <c r="E10194" s="33"/>
      <c r="F10194" s="33" t="s">
        <v>859</v>
      </c>
      <c r="G10194" s="34"/>
      <c r="H10194" s="33">
        <v>12</v>
      </c>
      <c r="I10194" s="33">
        <v>16.8</v>
      </c>
      <c r="J10194" s="33">
        <v>21.5</v>
      </c>
      <c r="K10194" s="37">
        <v>810</v>
      </c>
      <c r="L10194" s="35"/>
      <c r="M10194" s="33"/>
      <c r="N10194" s="33">
        <v>267.5</v>
      </c>
      <c r="O10194" s="33">
        <v>125</v>
      </c>
      <c r="P10194" s="33">
        <v>15.1</v>
      </c>
      <c r="Q10194" s="33">
        <v>18.2</v>
      </c>
      <c r="R10194" s="33">
        <v>14.7</v>
      </c>
      <c r="S10194" s="33"/>
      <c r="T10194" s="33"/>
      <c r="U10194" s="33"/>
      <c r="V10194" s="33"/>
      <c r="W10194" s="33"/>
      <c r="Y10194" s="33"/>
      <c r="Z10194" s="33"/>
      <c r="AA10194" s="33"/>
      <c r="AB10194" s="33"/>
      <c r="AC10194" s="33"/>
      <c r="AD10194" s="33"/>
      <c r="AE10194" s="33"/>
      <c r="AF10194" s="33"/>
      <c r="AG10194" s="33"/>
      <c r="AH10194" s="33"/>
      <c r="AI10194" s="33"/>
      <c r="AJ10194" s="33" t="s">
        <v>413</v>
      </c>
      <c r="AK10194" s="36">
        <v>25.99</v>
      </c>
      <c r="AL10194" s="36">
        <v>107.96</v>
      </c>
      <c r="AM10194" s="33">
        <v>400</v>
      </c>
      <c r="AN10194" s="37">
        <v>1976</v>
      </c>
      <c r="AP10194" s="33"/>
      <c r="AQ10194">
        <v>80101</v>
      </c>
      <c r="AR10194" s="33" t="s">
        <v>3540</v>
      </c>
    </row>
    <row r="10195" spans="1:44" x14ac:dyDescent="0.25">
      <c r="A10195" s="33">
        <v>12102</v>
      </c>
      <c r="B10195" s="33" t="s">
        <v>167</v>
      </c>
      <c r="C10195" s="33">
        <v>180</v>
      </c>
      <c r="D10195" s="1" t="s">
        <v>148</v>
      </c>
      <c r="E10195" s="33"/>
      <c r="F10195" s="33" t="s">
        <v>859</v>
      </c>
      <c r="G10195" s="34"/>
      <c r="H10195" s="33">
        <v>12</v>
      </c>
      <c r="I10195" s="33">
        <v>12.6</v>
      </c>
      <c r="J10195" s="33">
        <v>14.7</v>
      </c>
      <c r="K10195" s="37">
        <v>1080</v>
      </c>
      <c r="L10195" s="35"/>
      <c r="M10195" s="33"/>
      <c r="N10195" s="33">
        <v>138.5</v>
      </c>
      <c r="O10195" s="33">
        <v>47.8</v>
      </c>
      <c r="P10195" s="33">
        <v>5.2</v>
      </c>
      <c r="Q10195" s="33">
        <v>6.1999999999999993</v>
      </c>
      <c r="R10195" s="33">
        <v>8.3000000000000007</v>
      </c>
      <c r="S10195" s="33"/>
      <c r="T10195" s="33"/>
      <c r="U10195" s="33"/>
      <c r="V10195" s="33"/>
      <c r="W10195" s="33"/>
      <c r="Y10195" s="33"/>
      <c r="Z10195" s="33"/>
      <c r="AA10195" s="33"/>
      <c r="AB10195" s="33"/>
      <c r="AC10195" s="33"/>
      <c r="AD10195" s="33"/>
      <c r="AE10195" s="33"/>
      <c r="AF10195" s="33"/>
      <c r="AG10195" s="33"/>
      <c r="AH10195" s="33"/>
      <c r="AI10195" s="33"/>
      <c r="AJ10195" s="33" t="s">
        <v>413</v>
      </c>
      <c r="AK10195" s="36">
        <v>25.99</v>
      </c>
      <c r="AL10195" s="36">
        <v>107.96</v>
      </c>
      <c r="AM10195" s="33">
        <v>400</v>
      </c>
      <c r="AN10195" s="37">
        <v>1976</v>
      </c>
      <c r="AP10195" s="33"/>
      <c r="AQ10195">
        <v>80101</v>
      </c>
      <c r="AR10195" s="33" t="s">
        <v>3540</v>
      </c>
    </row>
    <row r="10196" spans="1:44" x14ac:dyDescent="0.25">
      <c r="A10196" s="33">
        <v>12103</v>
      </c>
      <c r="B10196" s="33" t="s">
        <v>167</v>
      </c>
      <c r="C10196" s="33">
        <v>180</v>
      </c>
      <c r="D10196" s="1" t="s">
        <v>148</v>
      </c>
      <c r="E10196" s="33"/>
      <c r="F10196" s="33" t="s">
        <v>859</v>
      </c>
      <c r="G10196" s="34"/>
      <c r="H10196" s="33">
        <v>12</v>
      </c>
      <c r="I10196" s="33">
        <v>15.6</v>
      </c>
      <c r="J10196" s="33">
        <v>18.399999999999999</v>
      </c>
      <c r="K10196" s="37">
        <v>1185</v>
      </c>
      <c r="L10196" s="35"/>
      <c r="M10196" s="33"/>
      <c r="N10196" s="33">
        <v>264.68</v>
      </c>
      <c r="O10196" s="33">
        <v>78</v>
      </c>
      <c r="P10196" s="33">
        <v>7.2</v>
      </c>
      <c r="Q10196" s="33">
        <v>6.2</v>
      </c>
      <c r="R10196" s="33">
        <v>7.3</v>
      </c>
      <c r="S10196" s="33"/>
      <c r="T10196" s="33"/>
      <c r="U10196" s="33"/>
      <c r="V10196" s="33"/>
      <c r="W10196" s="33"/>
      <c r="Y10196" s="33"/>
      <c r="Z10196" s="33"/>
      <c r="AA10196" s="33"/>
      <c r="AB10196" s="33"/>
      <c r="AC10196" s="33"/>
      <c r="AD10196" s="33"/>
      <c r="AE10196" s="33"/>
      <c r="AF10196" s="33"/>
      <c r="AG10196" s="33"/>
      <c r="AH10196" s="33"/>
      <c r="AI10196" s="33"/>
      <c r="AJ10196" s="33" t="s">
        <v>413</v>
      </c>
      <c r="AK10196" s="36">
        <v>25.99</v>
      </c>
      <c r="AL10196" s="36">
        <v>107.96</v>
      </c>
      <c r="AM10196" s="33">
        <v>400</v>
      </c>
      <c r="AN10196" s="37">
        <v>1976</v>
      </c>
      <c r="AP10196" s="33"/>
      <c r="AQ10196">
        <v>80101</v>
      </c>
      <c r="AR10196" s="33" t="s">
        <v>3540</v>
      </c>
    </row>
    <row r="10197" spans="1:44" x14ac:dyDescent="0.25">
      <c r="A10197" s="33">
        <v>12104</v>
      </c>
      <c r="B10197" s="33" t="s">
        <v>167</v>
      </c>
      <c r="C10197" s="33">
        <v>180</v>
      </c>
      <c r="D10197" s="1" t="s">
        <v>148</v>
      </c>
      <c r="E10197" s="33"/>
      <c r="F10197" s="33" t="s">
        <v>859</v>
      </c>
      <c r="G10197" s="34"/>
      <c r="H10197" s="33">
        <v>12</v>
      </c>
      <c r="I10197" s="33">
        <v>10.1</v>
      </c>
      <c r="J10197" s="33">
        <v>12.2</v>
      </c>
      <c r="K10197" s="37">
        <v>1950</v>
      </c>
      <c r="L10197" s="35"/>
      <c r="M10197" s="33"/>
      <c r="N10197" s="33">
        <v>156.80000000000001</v>
      </c>
      <c r="O10197" s="33">
        <v>49.8</v>
      </c>
      <c r="P10197" s="33">
        <v>6.5</v>
      </c>
      <c r="Q10197" s="33">
        <v>7.1</v>
      </c>
      <c r="R10197" s="33">
        <v>8.4</v>
      </c>
      <c r="S10197" s="33"/>
      <c r="T10197" s="33"/>
      <c r="U10197" s="33"/>
      <c r="V10197" s="33"/>
      <c r="W10197" s="33"/>
      <c r="Y10197" s="33"/>
      <c r="Z10197" s="33"/>
      <c r="AA10197" s="33"/>
      <c r="AB10197" s="33"/>
      <c r="AC10197" s="33"/>
      <c r="AD10197" s="33"/>
      <c r="AE10197" s="33"/>
      <c r="AF10197" s="33"/>
      <c r="AG10197" s="33"/>
      <c r="AH10197" s="33"/>
      <c r="AI10197" s="33"/>
      <c r="AJ10197" s="33" t="s">
        <v>413</v>
      </c>
      <c r="AK10197" s="36">
        <v>25.99</v>
      </c>
      <c r="AL10197" s="36">
        <v>107.96</v>
      </c>
      <c r="AM10197" s="33">
        <v>400</v>
      </c>
      <c r="AN10197" s="37">
        <v>1976</v>
      </c>
      <c r="AP10197" s="33"/>
      <c r="AQ10197">
        <v>80101</v>
      </c>
      <c r="AR10197" s="33" t="s">
        <v>3540</v>
      </c>
    </row>
    <row r="10198" spans="1:44" x14ac:dyDescent="0.25">
      <c r="A10198" s="33">
        <v>12107</v>
      </c>
      <c r="B10198" s="1" t="s">
        <v>164</v>
      </c>
      <c r="C10198" s="33">
        <v>104</v>
      </c>
      <c r="D10198" s="33" t="s">
        <v>145</v>
      </c>
      <c r="E10198" s="33"/>
      <c r="F10198" s="33" t="s">
        <v>859</v>
      </c>
      <c r="G10198" s="34">
        <v>7</v>
      </c>
      <c r="H10198" s="33">
        <v>16</v>
      </c>
      <c r="I10198" s="33">
        <v>5.88</v>
      </c>
      <c r="J10198" s="33">
        <v>11.28</v>
      </c>
      <c r="K10198" s="37">
        <v>1550</v>
      </c>
      <c r="L10198" s="35">
        <v>0.78766666666666663</v>
      </c>
      <c r="M10198" s="33"/>
      <c r="N10198" s="33">
        <v>42.533999999999999</v>
      </c>
      <c r="O10198" s="33">
        <v>15.68</v>
      </c>
      <c r="P10198" s="33">
        <v>3.2280000000000002</v>
      </c>
      <c r="Q10198" s="33">
        <v>9.9860000000000007</v>
      </c>
      <c r="R10198" s="33">
        <v>1.0069999999999999</v>
      </c>
      <c r="S10198" s="33"/>
      <c r="T10198" s="33"/>
      <c r="U10198" s="33"/>
      <c r="V10198" s="33"/>
      <c r="W10198" s="33"/>
      <c r="Y10198" s="33">
        <v>7.234</v>
      </c>
      <c r="Z10198" s="33"/>
      <c r="AA10198" s="33"/>
      <c r="AB10198" s="33"/>
      <c r="AC10198" s="33">
        <v>3.02</v>
      </c>
      <c r="AD10198" s="33"/>
      <c r="AE10198" s="33"/>
      <c r="AF10198" s="33">
        <v>0</v>
      </c>
      <c r="AG10198" s="33"/>
      <c r="AH10198" s="33"/>
      <c r="AI10198" s="33">
        <v>16.686</v>
      </c>
      <c r="AJ10198" s="33" t="s">
        <v>413</v>
      </c>
      <c r="AK10198" s="36">
        <v>37.229999999999997</v>
      </c>
      <c r="AL10198" s="36">
        <v>100.65</v>
      </c>
      <c r="AM10198" s="33">
        <v>2810</v>
      </c>
      <c r="AN10198" s="37">
        <v>1976</v>
      </c>
      <c r="AO10198" s="33">
        <v>1</v>
      </c>
      <c r="AP10198" s="33"/>
      <c r="AQ10198">
        <v>81002</v>
      </c>
      <c r="AR10198" s="33" t="s">
        <v>2002</v>
      </c>
    </row>
    <row r="10199" spans="1:44" x14ac:dyDescent="0.25">
      <c r="A10199" s="33">
        <v>12108</v>
      </c>
      <c r="B10199" s="33" t="s">
        <v>992</v>
      </c>
      <c r="C10199" s="33">
        <v>124</v>
      </c>
      <c r="D10199" s="33" t="s">
        <v>845</v>
      </c>
      <c r="E10199" s="33"/>
      <c r="F10199" s="33" t="s">
        <v>860</v>
      </c>
      <c r="G10199" s="34">
        <v>8</v>
      </c>
      <c r="H10199" s="33">
        <v>46</v>
      </c>
      <c r="I10199" s="33">
        <v>10.6</v>
      </c>
      <c r="J10199" s="33">
        <v>12.31</v>
      </c>
      <c r="K10199" s="37">
        <v>513</v>
      </c>
      <c r="L10199" s="35">
        <v>0.36172093023255814</v>
      </c>
      <c r="M10199" s="33"/>
      <c r="N10199" s="33">
        <v>31.108000000000001</v>
      </c>
      <c r="O10199" s="33">
        <v>15.430999999999999</v>
      </c>
      <c r="P10199" s="33">
        <v>2.6469999999999998</v>
      </c>
      <c r="Q10199" s="33">
        <v>2.8559999999999999</v>
      </c>
      <c r="R10199" s="33">
        <v>0.371</v>
      </c>
      <c r="S10199" s="33"/>
      <c r="T10199" s="33"/>
      <c r="U10199" s="33"/>
      <c r="V10199" s="33"/>
      <c r="W10199" s="33"/>
      <c r="Y10199" s="33">
        <v>4.5209999999999999</v>
      </c>
      <c r="Z10199" s="33"/>
      <c r="AA10199" s="33"/>
      <c r="AB10199" s="33"/>
      <c r="AC10199" s="33">
        <v>6.9820000000000002</v>
      </c>
      <c r="AD10199" s="33"/>
      <c r="AE10199" s="33"/>
      <c r="AF10199" s="33">
        <v>0</v>
      </c>
      <c r="AG10199" s="33"/>
      <c r="AH10199" s="33"/>
      <c r="AI10199" s="33">
        <v>29.876999999999999</v>
      </c>
      <c r="AJ10199" s="33" t="s">
        <v>413</v>
      </c>
      <c r="AK10199" s="36">
        <v>37.229999999999997</v>
      </c>
      <c r="AL10199" s="36">
        <v>100.65</v>
      </c>
      <c r="AM10199" s="33">
        <v>2860</v>
      </c>
      <c r="AN10199" s="37">
        <v>1991</v>
      </c>
      <c r="AO10199" s="33">
        <v>1</v>
      </c>
      <c r="AP10199" s="33"/>
      <c r="AQ10199">
        <v>81002</v>
      </c>
      <c r="AR10199" s="33" t="s">
        <v>2002</v>
      </c>
    </row>
    <row r="10200" spans="1:44" x14ac:dyDescent="0.25">
      <c r="A10200" s="33">
        <v>12109</v>
      </c>
      <c r="B10200" s="33" t="s">
        <v>984</v>
      </c>
      <c r="C10200" s="33">
        <v>180</v>
      </c>
      <c r="D10200" s="33"/>
      <c r="E10200" s="33"/>
      <c r="F10200" s="33" t="s">
        <v>864</v>
      </c>
      <c r="G10200" s="34"/>
      <c r="H10200" s="33">
        <v>48</v>
      </c>
      <c r="I10200" s="33"/>
      <c r="J10200" s="33">
        <v>10.39</v>
      </c>
      <c r="K10200" s="37">
        <v>3044</v>
      </c>
      <c r="L10200" s="35"/>
      <c r="M10200" s="33"/>
      <c r="N10200" s="33"/>
      <c r="O10200" s="33">
        <v>127.83</v>
      </c>
      <c r="P10200" s="33"/>
      <c r="Q10200" s="33"/>
      <c r="R10200" s="33"/>
      <c r="S10200" s="33"/>
      <c r="T10200" s="33"/>
      <c r="U10200" s="33"/>
      <c r="V10200" s="33"/>
      <c r="W10200" s="33"/>
      <c r="Y10200" s="33"/>
      <c r="Z10200" s="33">
        <v>3.53</v>
      </c>
      <c r="AA10200" s="33"/>
      <c r="AB10200" s="33">
        <v>0.42</v>
      </c>
      <c r="AC10200" s="33"/>
      <c r="AD10200" s="33"/>
      <c r="AE10200" s="33"/>
      <c r="AF10200" s="33"/>
      <c r="AG10200" s="33"/>
      <c r="AH10200" s="33"/>
      <c r="AI10200" s="33"/>
      <c r="AJ10200" s="33" t="s">
        <v>413</v>
      </c>
      <c r="AK10200" s="36">
        <v>25.33</v>
      </c>
      <c r="AL10200" s="36">
        <v>107.94</v>
      </c>
      <c r="AM10200" s="33">
        <v>820</v>
      </c>
      <c r="AN10200" s="37">
        <v>1993</v>
      </c>
      <c r="AP10200" s="33"/>
      <c r="AQ10200">
        <v>40118</v>
      </c>
      <c r="AR10200" s="33" t="s">
        <v>2003</v>
      </c>
    </row>
    <row r="10201" spans="1:44" x14ac:dyDescent="0.25">
      <c r="A10201" s="33">
        <v>12110</v>
      </c>
      <c r="B10201" s="33" t="s">
        <v>1121</v>
      </c>
      <c r="C10201" s="33">
        <v>127</v>
      </c>
      <c r="D10201" s="1" t="s">
        <v>832</v>
      </c>
      <c r="E10201" s="33"/>
      <c r="F10201" s="33" t="s">
        <v>859</v>
      </c>
      <c r="G10201" s="34">
        <v>0</v>
      </c>
      <c r="H10201" s="33">
        <v>14</v>
      </c>
      <c r="I10201" s="33">
        <v>18.399999999999999</v>
      </c>
      <c r="J10201" s="33">
        <v>19.2</v>
      </c>
      <c r="K10201" s="37">
        <v>1520</v>
      </c>
      <c r="L10201" s="35"/>
      <c r="M10201" s="33"/>
      <c r="N10201" s="33">
        <v>389.22199999999998</v>
      </c>
      <c r="O10201" s="33">
        <v>173.81</v>
      </c>
      <c r="P10201" s="33">
        <v>18.95</v>
      </c>
      <c r="Q10201" s="33">
        <v>36.21</v>
      </c>
      <c r="R10201" s="33">
        <v>6.92</v>
      </c>
      <c r="S10201" s="33"/>
      <c r="T10201" s="33"/>
      <c r="U10201" s="33"/>
      <c r="V10201" s="33"/>
      <c r="W10201" s="33"/>
      <c r="Y10201" s="33">
        <v>9.27</v>
      </c>
      <c r="Z10201" s="33">
        <v>7.62</v>
      </c>
      <c r="AA10201" s="33">
        <v>9.27</v>
      </c>
      <c r="AB10201" s="33"/>
      <c r="AC10201" s="33">
        <v>4.93</v>
      </c>
      <c r="AD10201" s="33"/>
      <c r="AE10201" s="33"/>
      <c r="AF10201" s="33">
        <v>0</v>
      </c>
      <c r="AG10201" s="33"/>
      <c r="AH10201" s="33"/>
      <c r="AI10201" s="33">
        <v>5.12</v>
      </c>
      <c r="AJ10201" s="33" t="s">
        <v>413</v>
      </c>
      <c r="AK10201" s="36">
        <v>26.63</v>
      </c>
      <c r="AL10201" s="36">
        <v>117.95</v>
      </c>
      <c r="AM10201" s="33">
        <v>350</v>
      </c>
      <c r="AN10201" s="37">
        <v>2000</v>
      </c>
      <c r="AO10201" s="33">
        <v>1</v>
      </c>
      <c r="AP10201" s="33"/>
      <c r="AQ10201">
        <v>40118</v>
      </c>
      <c r="AR10201" s="33" t="s">
        <v>2004</v>
      </c>
    </row>
    <row r="10202" spans="1:44" x14ac:dyDescent="0.25">
      <c r="A10202" s="33">
        <v>12111</v>
      </c>
      <c r="B10202" s="33" t="s">
        <v>1064</v>
      </c>
      <c r="C10202" s="33">
        <v>180</v>
      </c>
      <c r="D10202" s="33"/>
      <c r="E10202" s="33"/>
      <c r="F10202" s="33" t="s">
        <v>859</v>
      </c>
      <c r="G10202" s="34"/>
      <c r="H10202" s="33">
        <v>3.6</v>
      </c>
      <c r="I10202" s="33">
        <v>14.33</v>
      </c>
      <c r="J10202" s="33">
        <v>9.23</v>
      </c>
      <c r="K10202" s="37">
        <v>1380</v>
      </c>
      <c r="L10202" s="35"/>
      <c r="M10202" s="33"/>
      <c r="N10202" s="33">
        <v>59.064</v>
      </c>
      <c r="O10202" s="33">
        <v>34.234000000000002</v>
      </c>
      <c r="P10202" s="33">
        <v>4.4189999999999996</v>
      </c>
      <c r="Q10202" s="33">
        <v>3.5020000000000002</v>
      </c>
      <c r="R10202" s="33">
        <v>1.6819999999999999</v>
      </c>
      <c r="S10202" s="33"/>
      <c r="T10202" s="33"/>
      <c r="U10202" s="33"/>
      <c r="V10202" s="33"/>
      <c r="W10202" s="33"/>
      <c r="Y10202" s="33"/>
      <c r="Z10202" s="33"/>
      <c r="AA10202" s="33"/>
      <c r="AB10202" s="33"/>
      <c r="AC10202" s="33"/>
      <c r="AD10202" s="33"/>
      <c r="AE10202" s="33"/>
      <c r="AF10202" s="33"/>
      <c r="AG10202" s="33">
        <v>1.349</v>
      </c>
      <c r="AH10202" s="33"/>
      <c r="AI10202" s="33"/>
      <c r="AJ10202" s="33" t="s">
        <v>413</v>
      </c>
      <c r="AK10202" s="36">
        <v>22.33</v>
      </c>
      <c r="AL10202" s="36">
        <v>107.84</v>
      </c>
      <c r="AM10202" s="33">
        <v>90</v>
      </c>
      <c r="AN10202" s="37">
        <v>2004</v>
      </c>
      <c r="AP10202" s="33"/>
      <c r="AQ10202">
        <v>40149</v>
      </c>
      <c r="AR10202" s="33" t="s">
        <v>2005</v>
      </c>
    </row>
    <row r="10203" spans="1:44" x14ac:dyDescent="0.25">
      <c r="A10203" s="33">
        <v>12112</v>
      </c>
      <c r="B10203" s="33" t="s">
        <v>1064</v>
      </c>
      <c r="C10203" s="33">
        <v>180</v>
      </c>
      <c r="D10203" s="33"/>
      <c r="E10203" s="33"/>
      <c r="F10203" s="33" t="s">
        <v>859</v>
      </c>
      <c r="G10203" s="34"/>
      <c r="H10203" s="33">
        <v>3.6</v>
      </c>
      <c r="I10203" s="33">
        <v>14.38</v>
      </c>
      <c r="J10203" s="33">
        <v>8.58</v>
      </c>
      <c r="K10203" s="37">
        <v>1455</v>
      </c>
      <c r="L10203" s="35"/>
      <c r="M10203" s="33"/>
      <c r="N10203" s="33">
        <v>54.125999999999998</v>
      </c>
      <c r="O10203" s="33">
        <v>31.686</v>
      </c>
      <c r="P10203" s="33">
        <v>3.9889999999999999</v>
      </c>
      <c r="Q10203" s="33">
        <v>2.8490000000000002</v>
      </c>
      <c r="R10203" s="33">
        <v>1.319</v>
      </c>
      <c r="S10203" s="33"/>
      <c r="T10203" s="33"/>
      <c r="U10203" s="33"/>
      <c r="V10203" s="33"/>
      <c r="W10203" s="33"/>
      <c r="Y10203" s="33"/>
      <c r="Z10203" s="33"/>
      <c r="AA10203" s="33"/>
      <c r="AB10203" s="33"/>
      <c r="AC10203" s="33"/>
      <c r="AD10203" s="33"/>
      <c r="AE10203" s="33"/>
      <c r="AF10203" s="33"/>
      <c r="AG10203" s="33">
        <v>1.216</v>
      </c>
      <c r="AH10203" s="33"/>
      <c r="AI10203" s="33"/>
      <c r="AJ10203" s="33" t="s">
        <v>413</v>
      </c>
      <c r="AK10203" s="36">
        <v>22.33</v>
      </c>
      <c r="AL10203" s="36">
        <v>107.84</v>
      </c>
      <c r="AM10203" s="33">
        <v>87</v>
      </c>
      <c r="AN10203" s="37">
        <v>2004</v>
      </c>
      <c r="AP10203" s="33"/>
      <c r="AQ10203">
        <v>40149</v>
      </c>
      <c r="AR10203" s="33" t="s">
        <v>2005</v>
      </c>
    </row>
    <row r="10204" spans="1:44" x14ac:dyDescent="0.25">
      <c r="A10204" s="33">
        <v>12113</v>
      </c>
      <c r="B10204" s="33" t="s">
        <v>1064</v>
      </c>
      <c r="C10204" s="33">
        <v>180</v>
      </c>
      <c r="D10204" s="33"/>
      <c r="E10204" s="33"/>
      <c r="F10204" s="33" t="s">
        <v>859</v>
      </c>
      <c r="G10204" s="34"/>
      <c r="H10204" s="33">
        <v>3.6</v>
      </c>
      <c r="I10204" s="33">
        <v>15.27</v>
      </c>
      <c r="J10204" s="33">
        <v>10.06</v>
      </c>
      <c r="K10204" s="37">
        <v>1395</v>
      </c>
      <c r="L10204" s="35"/>
      <c r="M10204" s="33"/>
      <c r="N10204" s="33">
        <v>73.935000000000002</v>
      </c>
      <c r="O10204" s="33">
        <v>43.018999999999998</v>
      </c>
      <c r="P10204" s="33">
        <v>5.3860000000000001</v>
      </c>
      <c r="Q10204" s="33">
        <v>4.9139999999999997</v>
      </c>
      <c r="R10204" s="33">
        <v>2.5649999999999999</v>
      </c>
      <c r="S10204" s="33"/>
      <c r="T10204" s="33"/>
      <c r="U10204" s="33"/>
      <c r="V10204" s="33"/>
      <c r="W10204" s="33"/>
      <c r="Y10204" s="33"/>
      <c r="Z10204" s="33"/>
      <c r="AA10204" s="33"/>
      <c r="AB10204" s="33"/>
      <c r="AC10204" s="33"/>
      <c r="AD10204" s="33"/>
      <c r="AE10204" s="33"/>
      <c r="AF10204" s="33"/>
      <c r="AG10204" s="33">
        <v>1.6459999999999999</v>
      </c>
      <c r="AH10204" s="33"/>
      <c r="AI10204" s="33"/>
      <c r="AJ10204" s="33" t="s">
        <v>413</v>
      </c>
      <c r="AK10204" s="36">
        <v>22.33</v>
      </c>
      <c r="AL10204" s="36">
        <v>107.84</v>
      </c>
      <c r="AM10204" s="33">
        <v>112</v>
      </c>
      <c r="AN10204" s="37">
        <v>2004</v>
      </c>
      <c r="AP10204" s="33"/>
      <c r="AQ10204">
        <v>40149</v>
      </c>
      <c r="AR10204" s="33" t="s">
        <v>2005</v>
      </c>
    </row>
    <row r="10205" spans="1:44" x14ac:dyDescent="0.25">
      <c r="A10205" s="33">
        <v>12114</v>
      </c>
      <c r="B10205" s="33" t="s">
        <v>1064</v>
      </c>
      <c r="C10205" s="33">
        <v>180</v>
      </c>
      <c r="D10205" s="33"/>
      <c r="E10205" s="33"/>
      <c r="F10205" s="33" t="s">
        <v>859</v>
      </c>
      <c r="G10205" s="34"/>
      <c r="H10205" s="33">
        <v>6</v>
      </c>
      <c r="I10205" s="33">
        <v>13.69</v>
      </c>
      <c r="J10205" s="33">
        <v>16.66</v>
      </c>
      <c r="K10205" s="37">
        <v>600</v>
      </c>
      <c r="L10205" s="35"/>
      <c r="M10205" s="33"/>
      <c r="N10205" s="33">
        <v>82.665000000000006</v>
      </c>
      <c r="O10205" s="33">
        <v>60.76</v>
      </c>
      <c r="P10205" s="33">
        <v>5.19</v>
      </c>
      <c r="Q10205" s="33">
        <v>9.08</v>
      </c>
      <c r="R10205" s="33">
        <v>3.57</v>
      </c>
      <c r="S10205" s="33"/>
      <c r="T10205" s="33"/>
      <c r="U10205" s="33"/>
      <c r="V10205" s="33"/>
      <c r="W10205" s="33"/>
      <c r="Y10205" s="33"/>
      <c r="Z10205" s="33"/>
      <c r="AA10205" s="33"/>
      <c r="AB10205" s="33"/>
      <c r="AC10205" s="33"/>
      <c r="AD10205" s="33"/>
      <c r="AE10205" s="33"/>
      <c r="AF10205" s="33"/>
      <c r="AG10205" s="33"/>
      <c r="AH10205" s="33"/>
      <c r="AI10205" s="33"/>
      <c r="AJ10205" s="33" t="s">
        <v>413</v>
      </c>
      <c r="AK10205" s="36">
        <v>25.6</v>
      </c>
      <c r="AL10205" s="36">
        <v>113.63</v>
      </c>
      <c r="AM10205" s="33">
        <v>355</v>
      </c>
      <c r="AN10205" s="37">
        <v>2005</v>
      </c>
      <c r="AP10205" s="33"/>
      <c r="AQ10205">
        <v>40118</v>
      </c>
      <c r="AR10205" s="33" t="s">
        <v>2006</v>
      </c>
    </row>
    <row r="10206" spans="1:44" x14ac:dyDescent="0.25">
      <c r="A10206" s="33">
        <v>12115</v>
      </c>
      <c r="B10206" s="33" t="s">
        <v>1064</v>
      </c>
      <c r="C10206" s="33">
        <v>180</v>
      </c>
      <c r="D10206" s="33"/>
      <c r="E10206" s="33"/>
      <c r="F10206" s="33" t="s">
        <v>859</v>
      </c>
      <c r="G10206" s="34"/>
      <c r="H10206" s="33">
        <v>6</v>
      </c>
      <c r="I10206" s="33">
        <v>12.53</v>
      </c>
      <c r="J10206" s="33">
        <v>12.89</v>
      </c>
      <c r="K10206" s="37">
        <v>900</v>
      </c>
      <c r="L10206" s="35"/>
      <c r="M10206" s="33"/>
      <c r="N10206" s="33">
        <v>67.938999999999993</v>
      </c>
      <c r="O10206" s="33">
        <v>49.19</v>
      </c>
      <c r="P10206" s="33">
        <v>4.67</v>
      </c>
      <c r="Q10206" s="33">
        <v>8.09</v>
      </c>
      <c r="R10206" s="33">
        <v>4.9400000000000004</v>
      </c>
      <c r="S10206" s="33"/>
      <c r="T10206" s="33"/>
      <c r="U10206" s="33"/>
      <c r="V10206" s="33"/>
      <c r="W10206" s="33"/>
      <c r="Y10206" s="33"/>
      <c r="Z10206" s="33"/>
      <c r="AA10206" s="33"/>
      <c r="AB10206" s="33"/>
      <c r="AC10206" s="33"/>
      <c r="AD10206" s="33"/>
      <c r="AE10206" s="33"/>
      <c r="AF10206" s="33"/>
      <c r="AG10206" s="33"/>
      <c r="AH10206" s="33"/>
      <c r="AI10206" s="33"/>
      <c r="AJ10206" s="33" t="s">
        <v>413</v>
      </c>
      <c r="AK10206" s="36">
        <v>25.6</v>
      </c>
      <c r="AL10206" s="36">
        <v>113.63</v>
      </c>
      <c r="AM10206" s="33">
        <v>355</v>
      </c>
      <c r="AN10206" s="37">
        <v>2005</v>
      </c>
      <c r="AP10206" s="33"/>
      <c r="AQ10206">
        <v>40118</v>
      </c>
      <c r="AR10206" s="33" t="s">
        <v>2006</v>
      </c>
    </row>
    <row r="10207" spans="1:44" x14ac:dyDescent="0.25">
      <c r="A10207" s="33">
        <v>12116</v>
      </c>
      <c r="B10207" s="33" t="s">
        <v>1064</v>
      </c>
      <c r="C10207" s="33">
        <v>180</v>
      </c>
      <c r="D10207" s="33"/>
      <c r="E10207" s="33"/>
      <c r="F10207" s="33" t="s">
        <v>859</v>
      </c>
      <c r="G10207" s="34"/>
      <c r="H10207" s="33">
        <v>6</v>
      </c>
      <c r="I10207" s="33">
        <v>12.01</v>
      </c>
      <c r="J10207" s="33">
        <v>9.07</v>
      </c>
      <c r="K10207" s="37">
        <v>1200</v>
      </c>
      <c r="L10207" s="35"/>
      <c r="M10207" s="33"/>
      <c r="N10207" s="33">
        <v>42.988999999999997</v>
      </c>
      <c r="O10207" s="33">
        <v>20.14</v>
      </c>
      <c r="P10207" s="33">
        <v>2.1800000000000002</v>
      </c>
      <c r="Q10207" s="33">
        <v>3.7299999999999995</v>
      </c>
      <c r="R10207" s="33">
        <v>3.91</v>
      </c>
      <c r="S10207" s="33"/>
      <c r="T10207" s="33"/>
      <c r="U10207" s="33"/>
      <c r="V10207" s="33"/>
      <c r="W10207" s="33"/>
      <c r="Y10207" s="33"/>
      <c r="Z10207" s="33"/>
      <c r="AA10207" s="33"/>
      <c r="AB10207" s="33"/>
      <c r="AC10207" s="33"/>
      <c r="AD10207" s="33"/>
      <c r="AE10207" s="33"/>
      <c r="AF10207" s="33"/>
      <c r="AG10207" s="33"/>
      <c r="AH10207" s="33"/>
      <c r="AI10207" s="33"/>
      <c r="AJ10207" s="33" t="s">
        <v>413</v>
      </c>
      <c r="AK10207" s="36">
        <v>25.6</v>
      </c>
      <c r="AL10207" s="36">
        <v>113.63</v>
      </c>
      <c r="AM10207" s="33">
        <v>355</v>
      </c>
      <c r="AN10207" s="37">
        <v>2005</v>
      </c>
      <c r="AP10207" s="33"/>
      <c r="AQ10207">
        <v>40118</v>
      </c>
      <c r="AR10207" s="33" t="s">
        <v>2006</v>
      </c>
    </row>
    <row r="10208" spans="1:44" x14ac:dyDescent="0.25">
      <c r="A10208" s="33">
        <v>12117</v>
      </c>
      <c r="B10208" s="33" t="s">
        <v>990</v>
      </c>
      <c r="C10208" s="33">
        <v>180</v>
      </c>
      <c r="D10208" s="33" t="s">
        <v>851</v>
      </c>
      <c r="E10208" s="33"/>
      <c r="F10208" s="33" t="s">
        <v>859</v>
      </c>
      <c r="G10208" s="34"/>
      <c r="H10208" s="33">
        <v>40</v>
      </c>
      <c r="I10208" s="33"/>
      <c r="J10208" s="33"/>
      <c r="K10208" s="37">
        <v>425</v>
      </c>
      <c r="L10208" s="35"/>
      <c r="M10208" s="33"/>
      <c r="N10208" s="33"/>
      <c r="O10208" s="33">
        <v>127.5</v>
      </c>
      <c r="P10208" s="33"/>
      <c r="Q10208" s="33"/>
      <c r="R10208" s="33"/>
      <c r="S10208" s="33"/>
      <c r="T10208" s="33"/>
      <c r="U10208" s="33"/>
      <c r="V10208" s="33"/>
      <c r="W10208" s="33"/>
      <c r="Y10208" s="33"/>
      <c r="Z10208" s="33"/>
      <c r="AA10208" s="33"/>
      <c r="AB10208" s="33"/>
      <c r="AC10208" s="33"/>
      <c r="AD10208" s="33"/>
      <c r="AE10208" s="33"/>
      <c r="AF10208" s="33"/>
      <c r="AG10208" s="33"/>
      <c r="AH10208" s="33"/>
      <c r="AI10208" s="33"/>
      <c r="AJ10208" s="33" t="s">
        <v>413</v>
      </c>
      <c r="AK10208" s="36">
        <v>25.68</v>
      </c>
      <c r="AL10208" s="36">
        <v>117.72</v>
      </c>
      <c r="AM10208" s="33">
        <v>860</v>
      </c>
      <c r="AN10208" s="33">
        <v>2006</v>
      </c>
      <c r="AO10208" s="33">
        <v>1</v>
      </c>
      <c r="AP10208" s="33"/>
      <c r="AQ10208">
        <v>40118</v>
      </c>
      <c r="AR10208" s="33" t="s">
        <v>2007</v>
      </c>
    </row>
    <row r="10209" spans="1:44" x14ac:dyDescent="0.25">
      <c r="A10209" s="33">
        <v>12118</v>
      </c>
      <c r="B10209" s="33" t="s">
        <v>909</v>
      </c>
      <c r="C10209" s="33">
        <v>180</v>
      </c>
      <c r="D10209" s="33"/>
      <c r="E10209" s="33"/>
      <c r="F10209" s="33" t="s">
        <v>859</v>
      </c>
      <c r="G10209" s="34"/>
      <c r="H10209" s="33">
        <v>40</v>
      </c>
      <c r="I10209" s="33"/>
      <c r="J10209" s="33">
        <v>28.31</v>
      </c>
      <c r="K10209" s="37">
        <v>425</v>
      </c>
      <c r="L10209" s="35"/>
      <c r="M10209" s="33"/>
      <c r="N10209" s="33"/>
      <c r="O10209" s="33">
        <v>175.5</v>
      </c>
      <c r="P10209" s="33">
        <v>26.3</v>
      </c>
      <c r="Q10209" s="33"/>
      <c r="R10209" s="33"/>
      <c r="S10209" s="33"/>
      <c r="T10209" s="33"/>
      <c r="U10209" s="33"/>
      <c r="V10209" s="33"/>
      <c r="W10209" s="33"/>
      <c r="Y10209" s="33"/>
      <c r="Z10209" s="33"/>
      <c r="AA10209" s="33"/>
      <c r="AB10209" s="33"/>
      <c r="AC10209" s="33"/>
      <c r="AD10209" s="33"/>
      <c r="AE10209" s="33"/>
      <c r="AF10209" s="33"/>
      <c r="AG10209" s="33"/>
      <c r="AH10209" s="33"/>
      <c r="AI10209" s="33"/>
      <c r="AJ10209" s="33" t="s">
        <v>413</v>
      </c>
      <c r="AK10209" s="36">
        <v>25.68</v>
      </c>
      <c r="AL10209" s="36">
        <v>117.72</v>
      </c>
      <c r="AM10209" s="33">
        <v>860</v>
      </c>
      <c r="AN10209" s="33">
        <v>2006</v>
      </c>
      <c r="AO10209" s="33">
        <v>1</v>
      </c>
      <c r="AP10209" s="33"/>
      <c r="AQ10209">
        <v>40118</v>
      </c>
      <c r="AR10209" s="33" t="s">
        <v>2007</v>
      </c>
    </row>
    <row r="10210" spans="1:44" x14ac:dyDescent="0.25">
      <c r="A10210" s="33">
        <v>12119</v>
      </c>
      <c r="B10210" s="43" t="s">
        <v>5221</v>
      </c>
      <c r="C10210" s="1">
        <v>180</v>
      </c>
      <c r="D10210" s="43" t="s">
        <v>151</v>
      </c>
      <c r="F10210" s="1" t="s">
        <v>445</v>
      </c>
      <c r="H10210" s="1" t="s">
        <v>5308</v>
      </c>
      <c r="I10210" s="43">
        <v>7</v>
      </c>
      <c r="J10210" s="43">
        <v>2.5</v>
      </c>
      <c r="K10210" s="3">
        <v>9900</v>
      </c>
      <c r="L10210" s="43"/>
      <c r="N10210" s="43">
        <v>28.7</v>
      </c>
      <c r="Q10210" s="43">
        <v>12.3</v>
      </c>
      <c r="R10210" s="43">
        <v>7.2</v>
      </c>
      <c r="AJ10210" s="1" t="s">
        <v>5295</v>
      </c>
      <c r="AK10210" s="19">
        <v>21</v>
      </c>
      <c r="AL10210" s="19">
        <v>96</v>
      </c>
      <c r="AN10210" s="3">
        <v>1962</v>
      </c>
      <c r="AQ10210">
        <v>40117</v>
      </c>
      <c r="AR10210" s="43" t="s">
        <v>5297</v>
      </c>
    </row>
    <row r="10211" spans="1:44" x14ac:dyDescent="0.25">
      <c r="A10211" s="33">
        <v>12120</v>
      </c>
      <c r="B10211" s="43" t="s">
        <v>5222</v>
      </c>
      <c r="C10211" s="1">
        <v>180</v>
      </c>
      <c r="D10211" s="43" t="s">
        <v>151</v>
      </c>
      <c r="F10211" s="1" t="s">
        <v>445</v>
      </c>
      <c r="H10211" s="1" t="s">
        <v>5308</v>
      </c>
      <c r="I10211" s="43">
        <v>14</v>
      </c>
      <c r="J10211" s="43">
        <v>4.5</v>
      </c>
      <c r="K10211" s="3">
        <v>20726</v>
      </c>
      <c r="L10211" s="43"/>
      <c r="N10211" s="43">
        <v>113.8</v>
      </c>
      <c r="Q10211" s="43">
        <v>54.7</v>
      </c>
      <c r="R10211" s="43">
        <v>10.6</v>
      </c>
      <c r="AJ10211" s="1" t="s">
        <v>5295</v>
      </c>
      <c r="AK10211" s="19">
        <v>17.5</v>
      </c>
      <c r="AL10211" s="19">
        <v>97</v>
      </c>
      <c r="AN10211" s="3">
        <v>1962</v>
      </c>
      <c r="AQ10211">
        <v>40132</v>
      </c>
      <c r="AR10211" s="43" t="s">
        <v>5297</v>
      </c>
    </row>
    <row r="10212" spans="1:44" x14ac:dyDescent="0.25">
      <c r="A10212" s="33">
        <v>12121</v>
      </c>
      <c r="B10212" s="43" t="s">
        <v>5223</v>
      </c>
      <c r="C10212" s="1">
        <v>180</v>
      </c>
      <c r="D10212" s="43" t="s">
        <v>151</v>
      </c>
      <c r="F10212" s="1" t="s">
        <v>445</v>
      </c>
      <c r="H10212" s="1" t="s">
        <v>5308</v>
      </c>
      <c r="I10212" s="43">
        <v>15</v>
      </c>
      <c r="J10212" s="43">
        <v>7.7</v>
      </c>
      <c r="K10212" s="3">
        <v>19106</v>
      </c>
      <c r="L10212" s="43"/>
      <c r="N10212" s="43">
        <v>140.30000000000001</v>
      </c>
      <c r="Q10212" s="43">
        <v>6.6</v>
      </c>
      <c r="R10212" s="43">
        <v>6.6</v>
      </c>
      <c r="AJ10212" s="1" t="s">
        <v>5295</v>
      </c>
      <c r="AK10212" s="19">
        <v>19</v>
      </c>
      <c r="AL10212" s="19">
        <v>96.5</v>
      </c>
      <c r="AN10212" s="3">
        <v>1962</v>
      </c>
      <c r="AQ10212">
        <v>40205</v>
      </c>
      <c r="AR10212" s="43" t="s">
        <v>5297</v>
      </c>
    </row>
    <row r="10213" spans="1:44" x14ac:dyDescent="0.25">
      <c r="A10213" s="33">
        <v>12122</v>
      </c>
      <c r="B10213" s="43" t="s">
        <v>5224</v>
      </c>
      <c r="C10213" s="1">
        <v>180</v>
      </c>
      <c r="D10213" s="1" t="s">
        <v>6121</v>
      </c>
      <c r="F10213" s="1" t="s">
        <v>445</v>
      </c>
      <c r="H10213" s="1" t="s">
        <v>5308</v>
      </c>
      <c r="I10213" s="43">
        <v>16.600000000000001</v>
      </c>
      <c r="J10213" s="43">
        <v>32.9</v>
      </c>
      <c r="K10213" s="3">
        <v>745</v>
      </c>
      <c r="L10213" s="43"/>
      <c r="N10213" s="43">
        <v>319</v>
      </c>
      <c r="Q10213" s="43">
        <v>130</v>
      </c>
      <c r="R10213" s="43">
        <v>5.8</v>
      </c>
      <c r="S10213" s="43">
        <v>91</v>
      </c>
      <c r="AJ10213" s="1" t="s">
        <v>5296</v>
      </c>
      <c r="AK10213" s="19">
        <v>27.63</v>
      </c>
      <c r="AL10213" s="19">
        <v>85.5</v>
      </c>
      <c r="AM10213" s="43">
        <v>2270</v>
      </c>
      <c r="AN10213" s="3">
        <v>1965</v>
      </c>
      <c r="AQ10213">
        <v>40401</v>
      </c>
      <c r="AR10213" s="43" t="s">
        <v>5304</v>
      </c>
    </row>
    <row r="10214" spans="1:44" x14ac:dyDescent="0.25">
      <c r="A10214" s="33">
        <v>12123</v>
      </c>
      <c r="B10214" s="43" t="s">
        <v>5225</v>
      </c>
      <c r="C10214" s="1">
        <v>180</v>
      </c>
      <c r="D10214" s="1" t="s">
        <v>5688</v>
      </c>
      <c r="F10214" s="1" t="s">
        <v>445</v>
      </c>
      <c r="H10214" s="1" t="s">
        <v>5308</v>
      </c>
      <c r="I10214" s="43">
        <v>22.9</v>
      </c>
      <c r="J10214" s="43">
        <v>37.4</v>
      </c>
      <c r="K10214" s="3">
        <v>600</v>
      </c>
      <c r="L10214" s="43"/>
      <c r="N10214" s="43">
        <v>338</v>
      </c>
      <c r="Q10214" s="43">
        <v>131</v>
      </c>
      <c r="R10214" s="43">
        <v>8.1</v>
      </c>
      <c r="S10214" s="43">
        <v>96</v>
      </c>
      <c r="AJ10214" s="1" t="s">
        <v>5296</v>
      </c>
      <c r="AK10214" s="19">
        <v>27.63</v>
      </c>
      <c r="AL10214" s="19">
        <v>85.5</v>
      </c>
      <c r="AM10214" s="43">
        <v>2390</v>
      </c>
      <c r="AN10214" s="3">
        <v>1965</v>
      </c>
      <c r="AQ10214">
        <v>40401</v>
      </c>
      <c r="AR10214" s="43" t="s">
        <v>5304</v>
      </c>
    </row>
    <row r="10215" spans="1:44" x14ac:dyDescent="0.25">
      <c r="A10215" s="33">
        <v>12124</v>
      </c>
      <c r="B10215" s="43" t="s">
        <v>5226</v>
      </c>
      <c r="C10215" s="1">
        <v>180</v>
      </c>
      <c r="D10215" s="1" t="s">
        <v>5881</v>
      </c>
      <c r="F10215" s="1" t="s">
        <v>445</v>
      </c>
      <c r="H10215" s="1" t="s">
        <v>5308</v>
      </c>
      <c r="I10215" s="43">
        <v>8.3000000000000007</v>
      </c>
      <c r="J10215" s="43">
        <v>12.3</v>
      </c>
      <c r="K10215" s="3">
        <v>3320</v>
      </c>
      <c r="L10215" s="43"/>
      <c r="N10215" s="43">
        <v>67</v>
      </c>
      <c r="Q10215" s="43">
        <v>27</v>
      </c>
      <c r="R10215" s="43">
        <v>10.4</v>
      </c>
      <c r="S10215" s="43">
        <v>23</v>
      </c>
      <c r="AJ10215" s="1" t="s">
        <v>5296</v>
      </c>
      <c r="AK10215" s="19">
        <v>27.63</v>
      </c>
      <c r="AL10215" s="19">
        <v>85.5</v>
      </c>
      <c r="AM10215" s="43">
        <v>3830</v>
      </c>
      <c r="AN10215" s="3">
        <v>1965</v>
      </c>
      <c r="AQ10215">
        <v>40401</v>
      </c>
      <c r="AR10215" s="43" t="s">
        <v>5304</v>
      </c>
    </row>
    <row r="10216" spans="1:44" x14ac:dyDescent="0.25">
      <c r="A10216" s="33">
        <v>12125</v>
      </c>
      <c r="B10216" s="43" t="s">
        <v>5227</v>
      </c>
      <c r="C10216" s="1">
        <v>180</v>
      </c>
      <c r="D10216" s="1" t="s">
        <v>6357</v>
      </c>
      <c r="F10216" s="1" t="s">
        <v>445</v>
      </c>
      <c r="H10216" s="1" t="s">
        <v>5308</v>
      </c>
      <c r="I10216" s="43">
        <v>1.2</v>
      </c>
      <c r="J10216" s="43"/>
      <c r="K10216" s="3">
        <v>201600</v>
      </c>
      <c r="L10216" s="43"/>
      <c r="N10216" s="43">
        <v>1.1000000000000001</v>
      </c>
      <c r="Q10216" s="43">
        <v>2.2000000000000002</v>
      </c>
      <c r="R10216" s="43">
        <v>4.7</v>
      </c>
      <c r="S10216" s="43">
        <v>6.7</v>
      </c>
      <c r="AJ10216" s="1" t="s">
        <v>5296</v>
      </c>
      <c r="AK10216" s="19">
        <v>27.63</v>
      </c>
      <c r="AL10216" s="19">
        <v>85.5</v>
      </c>
      <c r="AM10216" s="43">
        <v>3870</v>
      </c>
      <c r="AN10216" s="3">
        <v>1965</v>
      </c>
      <c r="AQ10216">
        <v>40401</v>
      </c>
      <c r="AR10216" s="43" t="s">
        <v>5304</v>
      </c>
    </row>
    <row r="10217" spans="1:44" x14ac:dyDescent="0.25">
      <c r="A10217" s="33">
        <v>12126</v>
      </c>
      <c r="B10217" s="43" t="s">
        <v>5228</v>
      </c>
      <c r="C10217" s="1">
        <v>180</v>
      </c>
      <c r="D10217" s="1" t="s">
        <v>5631</v>
      </c>
      <c r="F10217" s="1" t="s">
        <v>445</v>
      </c>
      <c r="H10217" s="1" t="s">
        <v>5308</v>
      </c>
      <c r="I10217" s="43">
        <v>1.2</v>
      </c>
      <c r="J10217" s="43"/>
      <c r="K10217" s="3">
        <v>1350000</v>
      </c>
      <c r="L10217" s="43"/>
      <c r="N10217" s="43">
        <v>65</v>
      </c>
      <c r="Q10217" s="43"/>
      <c r="R10217" s="43">
        <v>103.5</v>
      </c>
      <c r="S10217" s="43">
        <v>242</v>
      </c>
      <c r="AJ10217" s="1" t="s">
        <v>5296</v>
      </c>
      <c r="AK10217" s="19">
        <v>27.63</v>
      </c>
      <c r="AL10217" s="19">
        <v>85.5</v>
      </c>
      <c r="AM10217" s="43">
        <v>4050</v>
      </c>
      <c r="AN10217" s="3">
        <v>1965</v>
      </c>
      <c r="AQ10217">
        <v>40401</v>
      </c>
      <c r="AR10217" s="43" t="s">
        <v>5304</v>
      </c>
    </row>
    <row r="10218" spans="1:44" x14ac:dyDescent="0.25">
      <c r="A10218" s="33">
        <v>12127</v>
      </c>
      <c r="B10218" s="43" t="s">
        <v>5229</v>
      </c>
      <c r="C10218" s="1">
        <v>180</v>
      </c>
      <c r="D10218" s="1" t="s">
        <v>6096</v>
      </c>
      <c r="F10218" s="1" t="s">
        <v>445</v>
      </c>
      <c r="H10218" s="1" t="s">
        <v>5308</v>
      </c>
      <c r="I10218" s="43">
        <v>23.6</v>
      </c>
      <c r="J10218" s="43">
        <v>31.8</v>
      </c>
      <c r="K10218" s="3">
        <v>913</v>
      </c>
      <c r="L10218" s="43"/>
      <c r="N10218" s="43">
        <v>346</v>
      </c>
      <c r="Q10218" s="43">
        <v>51</v>
      </c>
      <c r="R10218" s="43">
        <v>20.2</v>
      </c>
      <c r="S10218" s="43">
        <v>102</v>
      </c>
      <c r="AJ10218" s="1" t="s">
        <v>5296</v>
      </c>
      <c r="AK10218" s="19">
        <v>27.63</v>
      </c>
      <c r="AL10218" s="19">
        <v>85.5</v>
      </c>
      <c r="AM10218" s="43">
        <v>2920</v>
      </c>
      <c r="AN10218" s="3">
        <v>1965</v>
      </c>
      <c r="AQ10218">
        <v>40401</v>
      </c>
      <c r="AR10218" s="43" t="s">
        <v>5304</v>
      </c>
    </row>
    <row r="10219" spans="1:44" x14ac:dyDescent="0.25">
      <c r="A10219" s="33">
        <v>12128</v>
      </c>
      <c r="B10219" s="43" t="s">
        <v>5230</v>
      </c>
      <c r="C10219" s="1">
        <v>180</v>
      </c>
      <c r="D10219" s="1" t="s">
        <v>5611</v>
      </c>
      <c r="F10219" s="1" t="s">
        <v>445</v>
      </c>
      <c r="H10219" s="1" t="s">
        <v>5308</v>
      </c>
      <c r="I10219" s="43">
        <v>23.1</v>
      </c>
      <c r="J10219" s="43">
        <v>40.700000000000003</v>
      </c>
      <c r="K10219" s="3">
        <v>563</v>
      </c>
      <c r="L10219" s="43"/>
      <c r="N10219" s="43">
        <v>339</v>
      </c>
      <c r="Q10219" s="43">
        <v>41</v>
      </c>
      <c r="R10219" s="43">
        <v>20.100000000000001</v>
      </c>
      <c r="S10219" s="43">
        <v>100</v>
      </c>
      <c r="AJ10219" s="1" t="s">
        <v>5296</v>
      </c>
      <c r="AK10219" s="19">
        <v>27.63</v>
      </c>
      <c r="AL10219" s="19">
        <v>85.5</v>
      </c>
      <c r="AM10219" s="43" t="s">
        <v>5305</v>
      </c>
      <c r="AN10219" s="3">
        <v>1965</v>
      </c>
      <c r="AQ10219">
        <v>40401</v>
      </c>
      <c r="AR10219" s="43" t="s">
        <v>5304</v>
      </c>
    </row>
    <row r="10220" spans="1:44" x14ac:dyDescent="0.25">
      <c r="A10220" s="33">
        <v>12129</v>
      </c>
      <c r="B10220" s="43" t="s">
        <v>5230</v>
      </c>
      <c r="C10220" s="1">
        <v>180</v>
      </c>
      <c r="D10220" s="1" t="s">
        <v>5611</v>
      </c>
      <c r="F10220" s="1" t="s">
        <v>445</v>
      </c>
      <c r="H10220" s="1" t="s">
        <v>5308</v>
      </c>
      <c r="I10220" s="43">
        <v>22.1</v>
      </c>
      <c r="J10220" s="43">
        <v>32.6</v>
      </c>
      <c r="K10220" s="3">
        <v>713</v>
      </c>
      <c r="L10220" s="43"/>
      <c r="N10220" s="43">
        <v>271</v>
      </c>
      <c r="Q10220" s="43">
        <v>40</v>
      </c>
      <c r="R10220" s="43">
        <v>17.5</v>
      </c>
      <c r="S10220" s="43">
        <v>80</v>
      </c>
      <c r="AJ10220" s="1" t="s">
        <v>5296</v>
      </c>
      <c r="AK10220" s="19">
        <v>27.63</v>
      </c>
      <c r="AL10220" s="19">
        <v>85.5</v>
      </c>
      <c r="AM10220" s="43" t="s">
        <v>5305</v>
      </c>
      <c r="AN10220" s="3">
        <v>1965</v>
      </c>
      <c r="AQ10220">
        <v>40401</v>
      </c>
      <c r="AR10220" s="43" t="s">
        <v>5304</v>
      </c>
    </row>
    <row r="10221" spans="1:44" x14ac:dyDescent="0.25">
      <c r="A10221" s="33">
        <v>12130</v>
      </c>
      <c r="B10221" s="43" t="s">
        <v>5230</v>
      </c>
      <c r="C10221" s="1">
        <v>180</v>
      </c>
      <c r="D10221" s="1" t="s">
        <v>5611</v>
      </c>
      <c r="F10221" s="1" t="s">
        <v>445</v>
      </c>
      <c r="H10221" s="1" t="s">
        <v>5308</v>
      </c>
      <c r="I10221" s="43">
        <v>20</v>
      </c>
      <c r="J10221" s="43">
        <v>39.4</v>
      </c>
      <c r="K10221" s="3">
        <v>488</v>
      </c>
      <c r="L10221" s="43"/>
      <c r="N10221" s="43">
        <v>289</v>
      </c>
      <c r="Q10221" s="43">
        <v>36</v>
      </c>
      <c r="R10221" s="43">
        <v>14.2</v>
      </c>
      <c r="S10221" s="43">
        <v>85</v>
      </c>
      <c r="AJ10221" s="1" t="s">
        <v>5296</v>
      </c>
      <c r="AK10221" s="19">
        <v>27.63</v>
      </c>
      <c r="AL10221" s="19">
        <v>85.5</v>
      </c>
      <c r="AM10221" s="43" t="s">
        <v>5305</v>
      </c>
      <c r="AN10221" s="3">
        <v>1965</v>
      </c>
      <c r="AQ10221">
        <v>40401</v>
      </c>
      <c r="AR10221" s="43" t="s">
        <v>5304</v>
      </c>
    </row>
    <row r="10222" spans="1:44" x14ac:dyDescent="0.25">
      <c r="A10222" s="33">
        <v>12131</v>
      </c>
      <c r="B10222" s="43" t="s">
        <v>5230</v>
      </c>
      <c r="C10222" s="1">
        <v>180</v>
      </c>
      <c r="D10222" s="1" t="s">
        <v>5611</v>
      </c>
      <c r="F10222" s="1" t="s">
        <v>445</v>
      </c>
      <c r="H10222" s="1" t="s">
        <v>5308</v>
      </c>
      <c r="I10222" s="43">
        <v>21.9</v>
      </c>
      <c r="J10222" s="43">
        <v>48.1</v>
      </c>
      <c r="K10222" s="3">
        <v>275</v>
      </c>
      <c r="L10222" s="43"/>
      <c r="N10222" s="43">
        <v>231</v>
      </c>
      <c r="Q10222" s="43">
        <v>28</v>
      </c>
      <c r="R10222" s="43">
        <v>10.7</v>
      </c>
      <c r="S10222" s="43">
        <v>67</v>
      </c>
      <c r="AJ10222" s="1" t="s">
        <v>5296</v>
      </c>
      <c r="AK10222" s="19">
        <v>27.63</v>
      </c>
      <c r="AL10222" s="19">
        <v>85.5</v>
      </c>
      <c r="AM10222" s="43" t="s">
        <v>5305</v>
      </c>
      <c r="AN10222" s="3">
        <v>1965</v>
      </c>
      <c r="AQ10222">
        <v>40401</v>
      </c>
      <c r="AR10222" s="43" t="s">
        <v>5304</v>
      </c>
    </row>
    <row r="10223" spans="1:44" x14ac:dyDescent="0.25">
      <c r="A10223" s="33">
        <v>12132</v>
      </c>
      <c r="B10223" s="43" t="s">
        <v>5230</v>
      </c>
      <c r="C10223" s="1">
        <v>180</v>
      </c>
      <c r="D10223" s="1" t="s">
        <v>6165</v>
      </c>
      <c r="F10223" s="1" t="s">
        <v>445</v>
      </c>
      <c r="H10223" s="1" t="s">
        <v>5308</v>
      </c>
      <c r="I10223" s="43">
        <v>11.6</v>
      </c>
      <c r="J10223" s="43">
        <v>19.8</v>
      </c>
      <c r="K10223" s="3">
        <v>1450</v>
      </c>
      <c r="L10223" s="43"/>
      <c r="N10223" s="43">
        <v>127</v>
      </c>
      <c r="Q10223" s="43">
        <v>22</v>
      </c>
      <c r="R10223" s="43">
        <v>9.4</v>
      </c>
      <c r="S10223" s="43">
        <v>38</v>
      </c>
      <c r="AJ10223" s="1" t="s">
        <v>5296</v>
      </c>
      <c r="AK10223" s="19">
        <v>27.63</v>
      </c>
      <c r="AL10223" s="19">
        <v>85.5</v>
      </c>
      <c r="AM10223" s="43" t="s">
        <v>5305</v>
      </c>
      <c r="AN10223" s="3">
        <v>1965</v>
      </c>
      <c r="AQ10223">
        <v>40401</v>
      </c>
      <c r="AR10223" s="43" t="s">
        <v>5304</v>
      </c>
    </row>
    <row r="10224" spans="1:44" x14ac:dyDescent="0.25">
      <c r="A10224" s="33">
        <v>12133</v>
      </c>
      <c r="B10224" s="43" t="s">
        <v>5231</v>
      </c>
      <c r="C10224" s="1">
        <v>180</v>
      </c>
      <c r="D10224" s="1" t="s">
        <v>5614</v>
      </c>
      <c r="F10224" s="1" t="s">
        <v>445</v>
      </c>
      <c r="H10224" s="1" t="s">
        <v>5308</v>
      </c>
      <c r="I10224" s="43">
        <v>30.6</v>
      </c>
      <c r="J10224" s="43">
        <v>58.6</v>
      </c>
      <c r="K10224" s="3">
        <v>280</v>
      </c>
      <c r="L10224" s="43"/>
      <c r="N10224" s="43">
        <v>429</v>
      </c>
      <c r="Q10224" s="43">
        <v>70</v>
      </c>
      <c r="R10224" s="43">
        <v>12</v>
      </c>
      <c r="S10224" s="43">
        <v>127</v>
      </c>
      <c r="AJ10224" s="1" t="s">
        <v>5296</v>
      </c>
      <c r="AK10224" s="19">
        <v>27.63</v>
      </c>
      <c r="AL10224" s="19">
        <v>85.5</v>
      </c>
      <c r="AM10224" s="43" t="s">
        <v>5306</v>
      </c>
      <c r="AN10224" s="3">
        <v>1965</v>
      </c>
      <c r="AQ10224">
        <v>40401</v>
      </c>
      <c r="AR10224" s="43" t="s">
        <v>5304</v>
      </c>
    </row>
    <row r="10225" spans="1:44" x14ac:dyDescent="0.25">
      <c r="A10225" s="33">
        <v>12134</v>
      </c>
      <c r="B10225" s="43" t="s">
        <v>5231</v>
      </c>
      <c r="C10225" s="1">
        <v>180</v>
      </c>
      <c r="D10225" s="1" t="s">
        <v>5963</v>
      </c>
      <c r="F10225" s="1" t="s">
        <v>445</v>
      </c>
      <c r="H10225" s="1" t="s">
        <v>5308</v>
      </c>
      <c r="I10225" s="43">
        <v>37.1</v>
      </c>
      <c r="J10225" s="43">
        <v>62.5</v>
      </c>
      <c r="K10225" s="3">
        <v>220</v>
      </c>
      <c r="L10225" s="43"/>
      <c r="N10225" s="43">
        <v>461</v>
      </c>
      <c r="Q10225" s="43">
        <v>90</v>
      </c>
      <c r="R10225" s="43">
        <v>5.5</v>
      </c>
      <c r="S10225" s="43">
        <v>125</v>
      </c>
      <c r="AJ10225" s="1" t="s">
        <v>5296</v>
      </c>
      <c r="AK10225" s="19">
        <v>27.63</v>
      </c>
      <c r="AL10225" s="19">
        <v>85.5</v>
      </c>
      <c r="AM10225" s="43" t="s">
        <v>5307</v>
      </c>
      <c r="AN10225" s="3">
        <v>1965</v>
      </c>
      <c r="AQ10225">
        <v>40401</v>
      </c>
      <c r="AR10225" s="43" t="s">
        <v>5304</v>
      </c>
    </row>
    <row r="10226" spans="1:44" x14ac:dyDescent="0.25">
      <c r="A10226" s="33">
        <v>12135</v>
      </c>
      <c r="B10226" s="43" t="s">
        <v>179</v>
      </c>
      <c r="C10226" s="1">
        <v>102</v>
      </c>
      <c r="D10226" s="1" t="s">
        <v>6043</v>
      </c>
      <c r="F10226" s="1" t="s">
        <v>445</v>
      </c>
      <c r="G10226" s="1">
        <v>9</v>
      </c>
      <c r="H10226" s="1">
        <v>108</v>
      </c>
      <c r="I10226" s="1">
        <v>18.899999999999999</v>
      </c>
      <c r="J10226" s="1">
        <v>21.7</v>
      </c>
      <c r="K10226" s="3">
        <v>2156</v>
      </c>
      <c r="N10226" s="1">
        <v>355</v>
      </c>
      <c r="O10226" s="1">
        <v>142.4</v>
      </c>
      <c r="P10226" s="1">
        <v>17.600000000000001</v>
      </c>
      <c r="Q10226" s="1">
        <v>18.5</v>
      </c>
      <c r="R10226" s="1">
        <v>11.5</v>
      </c>
      <c r="AJ10226" s="1" t="s">
        <v>406</v>
      </c>
      <c r="AK10226" s="19">
        <v>50</v>
      </c>
      <c r="AL10226" s="19">
        <v>140</v>
      </c>
      <c r="AM10226" s="1" t="s">
        <v>5309</v>
      </c>
      <c r="AN10226" s="3">
        <v>1973</v>
      </c>
      <c r="AQ10226">
        <v>80606</v>
      </c>
      <c r="AR10226" s="1" t="s">
        <v>3329</v>
      </c>
    </row>
    <row r="10227" spans="1:44" x14ac:dyDescent="0.25">
      <c r="A10227" s="33">
        <v>12136</v>
      </c>
      <c r="B10227" s="1" t="s">
        <v>1233</v>
      </c>
      <c r="C10227" s="1">
        <v>101</v>
      </c>
      <c r="D10227" s="1" t="s">
        <v>5627</v>
      </c>
      <c r="F10227" s="1" t="s">
        <v>445</v>
      </c>
      <c r="G10227" s="1">
        <v>11</v>
      </c>
      <c r="H10227" s="1">
        <v>28</v>
      </c>
      <c r="I10227" s="1">
        <v>2.2999999999999998</v>
      </c>
      <c r="J10227" s="1"/>
      <c r="K10227" s="3">
        <v>33600</v>
      </c>
      <c r="L10227" s="2">
        <v>2</v>
      </c>
      <c r="N10227" s="1">
        <v>41.6</v>
      </c>
      <c r="O10227" s="1">
        <v>12.4</v>
      </c>
      <c r="Q10227" s="1">
        <v>2.44</v>
      </c>
      <c r="R10227" s="1">
        <v>2.59</v>
      </c>
      <c r="S10227" s="1">
        <v>7.97</v>
      </c>
      <c r="AJ10227" s="1" t="s">
        <v>406</v>
      </c>
      <c r="AK10227" s="19">
        <v>64.5</v>
      </c>
      <c r="AL10227" s="19">
        <v>55.5</v>
      </c>
      <c r="AN10227" s="3">
        <v>1985</v>
      </c>
      <c r="AQ10227">
        <v>80608</v>
      </c>
      <c r="AR10227" s="1" t="s">
        <v>559</v>
      </c>
    </row>
    <row r="10228" spans="1:44" x14ac:dyDescent="0.25">
      <c r="A10228" s="33">
        <v>12137</v>
      </c>
      <c r="B10228" s="1" t="s">
        <v>1233</v>
      </c>
      <c r="C10228" s="1">
        <v>101</v>
      </c>
      <c r="D10228" s="1" t="s">
        <v>5627</v>
      </c>
      <c r="F10228" s="1" t="s">
        <v>445</v>
      </c>
      <c r="G10228" s="1">
        <v>8</v>
      </c>
      <c r="H10228" s="1">
        <v>40</v>
      </c>
      <c r="I10228" s="1">
        <v>9.8000000000000007</v>
      </c>
      <c r="J10228" s="1">
        <v>9.6</v>
      </c>
      <c r="K10228" s="3">
        <v>2475</v>
      </c>
      <c r="L10228" s="2">
        <f>N10228/((1581.94)*(1-EXP(-(0.021301)*I10228))^(1.51716))</f>
        <v>0.73182971767302596</v>
      </c>
      <c r="N10228" s="1">
        <v>92</v>
      </c>
      <c r="O10228" s="1">
        <v>36.6</v>
      </c>
      <c r="P10228" s="1">
        <v>5.5</v>
      </c>
      <c r="Q10228" s="1">
        <v>4.0999999999999996</v>
      </c>
      <c r="R10228" s="1">
        <v>4.0999999999999996</v>
      </c>
      <c r="AJ10228" s="1" t="s">
        <v>406</v>
      </c>
      <c r="AK10228" s="20">
        <v>59.5</v>
      </c>
      <c r="AL10228" s="19">
        <v>90</v>
      </c>
      <c r="AN10228" s="3">
        <v>1996</v>
      </c>
      <c r="AQ10228">
        <v>80611</v>
      </c>
      <c r="AR10228" s="1" t="s">
        <v>5310</v>
      </c>
    </row>
    <row r="10229" spans="1:44" x14ac:dyDescent="0.25">
      <c r="A10229" s="33">
        <v>12138</v>
      </c>
      <c r="B10229" s="1" t="s">
        <v>1233</v>
      </c>
      <c r="C10229" s="1">
        <v>101</v>
      </c>
      <c r="D10229" s="1" t="s">
        <v>5627</v>
      </c>
      <c r="F10229" s="1" t="s">
        <v>445</v>
      </c>
      <c r="G10229" s="1">
        <v>9</v>
      </c>
      <c r="H10229" s="1">
        <v>14</v>
      </c>
      <c r="I10229" s="1">
        <v>2</v>
      </c>
      <c r="J10229" s="1"/>
      <c r="K10229" s="3">
        <v>9900</v>
      </c>
      <c r="L10229" s="2">
        <f>N10229/((1668.67)*(1-EXP(-(0.022864)*I10229))^(1.61028))</f>
        <v>0.53603268219329625</v>
      </c>
      <c r="N10229" s="1">
        <v>6</v>
      </c>
      <c r="O10229" s="1">
        <v>2.4</v>
      </c>
      <c r="Q10229" s="1">
        <v>0.9</v>
      </c>
      <c r="R10229" s="1">
        <v>1.7</v>
      </c>
      <c r="AJ10229" s="1" t="s">
        <v>406</v>
      </c>
      <c r="AK10229" s="20">
        <v>60.72</v>
      </c>
      <c r="AL10229" s="19">
        <v>89.13</v>
      </c>
      <c r="AN10229" s="3">
        <v>1997</v>
      </c>
      <c r="AQ10229">
        <v>80611</v>
      </c>
      <c r="AR10229" s="1" t="s">
        <v>572</v>
      </c>
    </row>
    <row r="10230" spans="1:44" x14ac:dyDescent="0.25">
      <c r="A10230" s="33">
        <v>12139</v>
      </c>
      <c r="B10230" s="1" t="s">
        <v>1233</v>
      </c>
      <c r="C10230" s="1">
        <v>101</v>
      </c>
      <c r="D10230" s="1" t="s">
        <v>5627</v>
      </c>
      <c r="F10230" s="33" t="s">
        <v>859</v>
      </c>
      <c r="G10230" s="1">
        <v>7</v>
      </c>
      <c r="H10230" s="1">
        <v>25</v>
      </c>
      <c r="I10230" s="1">
        <v>8.9</v>
      </c>
      <c r="J10230" s="1">
        <v>8.4</v>
      </c>
      <c r="K10230" s="3">
        <v>7756</v>
      </c>
      <c r="N10230" s="1">
        <v>192</v>
      </c>
      <c r="O10230" s="1">
        <v>115.1</v>
      </c>
      <c r="Q10230" s="1">
        <v>16.8</v>
      </c>
      <c r="R10230" s="1">
        <v>10.4</v>
      </c>
      <c r="AJ10230" s="1" t="s">
        <v>406</v>
      </c>
      <c r="AK10230" s="20">
        <v>50</v>
      </c>
      <c r="AL10230" s="19">
        <v>41</v>
      </c>
      <c r="AN10230" s="3">
        <v>1986</v>
      </c>
      <c r="AQ10230">
        <v>80814</v>
      </c>
      <c r="AR10230" s="1" t="s">
        <v>318</v>
      </c>
    </row>
    <row r="10231" spans="1:44" x14ac:dyDescent="0.25">
      <c r="A10231" s="33">
        <v>12140</v>
      </c>
      <c r="B10231" s="1" t="s">
        <v>1233</v>
      </c>
      <c r="C10231" s="1">
        <v>101</v>
      </c>
      <c r="D10231" s="1" t="s">
        <v>5627</v>
      </c>
      <c r="F10231" s="33" t="s">
        <v>859</v>
      </c>
      <c r="G10231" s="1">
        <v>6</v>
      </c>
      <c r="H10231" s="1">
        <v>26</v>
      </c>
      <c r="I10231" s="1">
        <v>11.5</v>
      </c>
      <c r="J10231" s="1">
        <v>13.8</v>
      </c>
      <c r="K10231" s="3">
        <v>1457</v>
      </c>
      <c r="L10231" s="2">
        <f>N10231/((1963.5)*(1-EXP(-(0.024337)*I10231))^(1.76926))</f>
        <v>0.82709611068376876</v>
      </c>
      <c r="N10231" s="1">
        <v>134</v>
      </c>
      <c r="O10231" s="1">
        <v>62.8</v>
      </c>
      <c r="Q10231" s="1">
        <v>13.3</v>
      </c>
      <c r="R10231" s="1">
        <v>8.1999999999999993</v>
      </c>
      <c r="S10231" s="22"/>
      <c r="AJ10231" s="1" t="s">
        <v>406</v>
      </c>
      <c r="AK10231" s="20">
        <v>55</v>
      </c>
      <c r="AL10231" s="19">
        <v>82.5</v>
      </c>
      <c r="AN10231" s="3">
        <v>1966</v>
      </c>
      <c r="AQ10231">
        <v>80809</v>
      </c>
      <c r="AR10231" s="1" t="s">
        <v>329</v>
      </c>
    </row>
    <row r="10232" spans="1:44" x14ac:dyDescent="0.25">
      <c r="A10232" s="33">
        <v>12141</v>
      </c>
      <c r="B10232" s="1" t="s">
        <v>5216</v>
      </c>
      <c r="C10232" s="1">
        <v>124</v>
      </c>
      <c r="D10232" s="1" t="s">
        <v>6344</v>
      </c>
      <c r="F10232" s="1" t="s">
        <v>445</v>
      </c>
      <c r="G10232" s="1">
        <v>6</v>
      </c>
      <c r="H10232" s="1">
        <v>47</v>
      </c>
      <c r="I10232" s="1">
        <v>18.399999999999999</v>
      </c>
      <c r="J10232" s="1">
        <v>13.8</v>
      </c>
      <c r="K10232" s="3">
        <v>2038</v>
      </c>
      <c r="L10232" s="2">
        <f>N10232/((17848.7)*(1-EXP(-(0.003475)*I10232))^(1.61462))</f>
        <v>1.2848383793393499</v>
      </c>
      <c r="N10232" s="1">
        <v>257</v>
      </c>
      <c r="O10232" s="1">
        <v>125.5</v>
      </c>
      <c r="P10232" s="1">
        <v>11.9</v>
      </c>
      <c r="Q10232" s="1">
        <v>13.6</v>
      </c>
      <c r="R10232" s="1">
        <v>3.12</v>
      </c>
      <c r="AJ10232" s="1" t="s">
        <v>406</v>
      </c>
      <c r="AK10232" s="20">
        <v>62</v>
      </c>
      <c r="AL10232" s="19">
        <v>34</v>
      </c>
      <c r="AN10232" s="3">
        <v>1969</v>
      </c>
      <c r="AQ10232">
        <v>80608</v>
      </c>
      <c r="AR10232" s="1" t="s">
        <v>3375</v>
      </c>
    </row>
    <row r="10233" spans="1:44" x14ac:dyDescent="0.25">
      <c r="A10233" s="33">
        <v>12142</v>
      </c>
      <c r="B10233" s="43" t="s">
        <v>473</v>
      </c>
      <c r="C10233" s="1">
        <v>131</v>
      </c>
      <c r="D10233" s="1" t="s">
        <v>5629</v>
      </c>
      <c r="F10233" s="1" t="s">
        <v>445</v>
      </c>
      <c r="G10233" s="1">
        <v>4</v>
      </c>
      <c r="H10233" s="1">
        <v>21</v>
      </c>
      <c r="I10233" s="1">
        <v>13.7</v>
      </c>
      <c r="J10233" s="1">
        <v>19.2</v>
      </c>
      <c r="K10233" s="3">
        <v>1036</v>
      </c>
      <c r="N10233" s="1">
        <v>173</v>
      </c>
      <c r="O10233" s="1">
        <v>96</v>
      </c>
      <c r="P10233" s="1">
        <v>15.7</v>
      </c>
      <c r="Q10233" s="1">
        <v>11.4</v>
      </c>
      <c r="R10233" s="1">
        <v>9.4</v>
      </c>
      <c r="AJ10233" s="1" t="s">
        <v>703</v>
      </c>
      <c r="AK10233" s="19">
        <v>51.5</v>
      </c>
      <c r="AL10233" s="19">
        <v>31.67</v>
      </c>
      <c r="AN10233" s="3">
        <v>1973</v>
      </c>
      <c r="AQ10233">
        <v>80412</v>
      </c>
      <c r="AR10233" s="1" t="s">
        <v>371</v>
      </c>
    </row>
    <row r="10234" spans="1:44" x14ac:dyDescent="0.25">
      <c r="A10234" s="33">
        <v>12143</v>
      </c>
      <c r="B10234" s="1" t="s">
        <v>5283</v>
      </c>
      <c r="C10234" s="1">
        <v>110</v>
      </c>
      <c r="D10234" s="1" t="s">
        <v>6374</v>
      </c>
      <c r="F10234" s="1" t="s">
        <v>445</v>
      </c>
      <c r="G10234" s="1">
        <v>7</v>
      </c>
      <c r="H10234" s="1">
        <v>74</v>
      </c>
      <c r="I10234" s="1">
        <v>22.2</v>
      </c>
      <c r="J10234" s="1">
        <v>25.1</v>
      </c>
      <c r="K10234" s="3">
        <v>526</v>
      </c>
      <c r="N10234" s="1">
        <v>219</v>
      </c>
      <c r="O10234" s="1">
        <v>111.91</v>
      </c>
      <c r="P10234" s="1">
        <v>14.93</v>
      </c>
      <c r="Q10234" s="1">
        <v>15.41</v>
      </c>
      <c r="R10234" s="1">
        <v>1.83</v>
      </c>
      <c r="S10234" s="1">
        <v>17.91</v>
      </c>
      <c r="AJ10234" s="1" t="s">
        <v>703</v>
      </c>
      <c r="AK10234" s="19">
        <v>49.5</v>
      </c>
      <c r="AL10234" s="19">
        <v>27.5</v>
      </c>
      <c r="AN10234" s="3">
        <v>2004</v>
      </c>
      <c r="AQ10234">
        <v>80412</v>
      </c>
      <c r="AR10234" s="1" t="s">
        <v>4614</v>
      </c>
    </row>
    <row r="10235" spans="1:44" x14ac:dyDescent="0.25">
      <c r="A10235" s="1">
        <v>12144</v>
      </c>
      <c r="B10235" s="1" t="s">
        <v>1233</v>
      </c>
      <c r="C10235" s="1">
        <v>101</v>
      </c>
      <c r="D10235" s="1" t="s">
        <v>5627</v>
      </c>
      <c r="E10235" s="1" t="s">
        <v>706</v>
      </c>
      <c r="F10235" s="1" t="s">
        <v>859</v>
      </c>
      <c r="G10235" s="1">
        <v>7</v>
      </c>
      <c r="H10235" s="1">
        <v>25</v>
      </c>
      <c r="I10235" s="1">
        <v>10</v>
      </c>
      <c r="J10235" s="24">
        <v>8</v>
      </c>
      <c r="K10235" s="3">
        <v>4663</v>
      </c>
      <c r="L10235" s="2">
        <f>N10235/((26176.8)*(1-EXP(-(0.002979)*I10235))^(1.55979))</f>
        <v>1.0779484450783119</v>
      </c>
      <c r="M10235" s="1">
        <v>23.54</v>
      </c>
      <c r="N10235" s="1">
        <v>114.9</v>
      </c>
      <c r="O10235" s="1">
        <v>46.67</v>
      </c>
      <c r="P10235" s="1">
        <v>4.4000000000000004</v>
      </c>
      <c r="Q10235" s="1">
        <v>7.77</v>
      </c>
      <c r="R10235" s="1">
        <v>2.4700000000000002</v>
      </c>
      <c r="AJ10235" s="1" t="s">
        <v>703</v>
      </c>
      <c r="AK10235" s="19">
        <v>51.924472000000002</v>
      </c>
      <c r="AL10235" s="19">
        <v>25.543278000000001</v>
      </c>
      <c r="AN10235" s="3">
        <v>2014</v>
      </c>
      <c r="AO10235" s="1">
        <v>3</v>
      </c>
      <c r="AQ10235">
        <v>80412</v>
      </c>
      <c r="AR10235" s="1" t="s">
        <v>5327</v>
      </c>
    </row>
    <row r="10236" spans="1:44" x14ac:dyDescent="0.25">
      <c r="A10236" s="1">
        <v>12145</v>
      </c>
      <c r="B10236" s="1" t="s">
        <v>1233</v>
      </c>
      <c r="C10236" s="1">
        <v>101</v>
      </c>
      <c r="D10236" s="1" t="s">
        <v>6385</v>
      </c>
      <c r="E10236" s="1" t="s">
        <v>706</v>
      </c>
      <c r="F10236" s="1" t="s">
        <v>859</v>
      </c>
      <c r="G10236" s="1">
        <v>6</v>
      </c>
      <c r="H10236" s="1">
        <v>48</v>
      </c>
      <c r="I10236" s="1">
        <v>18.7</v>
      </c>
      <c r="J10236" s="24">
        <v>15.8</v>
      </c>
      <c r="K10236" s="3">
        <v>1465</v>
      </c>
      <c r="L10236" s="2">
        <f>N10236/((26176.8)*(1-EXP(-(0.002979)*I10236))^(1.55979))</f>
        <v>0.85993629603852095</v>
      </c>
      <c r="M10236" s="1">
        <v>27.19</v>
      </c>
      <c r="N10236" s="1">
        <v>238.5</v>
      </c>
      <c r="O10236" s="1">
        <v>91.699999999999989</v>
      </c>
      <c r="P10236" s="1">
        <v>5.96</v>
      </c>
      <c r="Q10236" s="1">
        <v>20.6</v>
      </c>
      <c r="R10236" s="1">
        <v>6.3</v>
      </c>
      <c r="AJ10236" s="1" t="s">
        <v>703</v>
      </c>
      <c r="AK10236" s="19">
        <v>51.925249999999998</v>
      </c>
      <c r="AL10236" s="19">
        <v>25.538471999999999</v>
      </c>
      <c r="AN10236" s="3">
        <v>2014</v>
      </c>
      <c r="AO10236" s="1">
        <v>3</v>
      </c>
      <c r="AQ10236">
        <v>80412</v>
      </c>
      <c r="AR10236" s="1" t="s">
        <v>5327</v>
      </c>
    </row>
    <row r="10237" spans="1:44" x14ac:dyDescent="0.25">
      <c r="A10237" s="1">
        <v>12146</v>
      </c>
      <c r="B10237" s="1" t="s">
        <v>1233</v>
      </c>
      <c r="C10237" s="1">
        <v>101</v>
      </c>
      <c r="D10237" s="1" t="s">
        <v>5627</v>
      </c>
      <c r="E10237" s="1" t="s">
        <v>706</v>
      </c>
      <c r="F10237" s="1" t="s">
        <v>859</v>
      </c>
      <c r="G10237" s="1">
        <v>7</v>
      </c>
      <c r="H10237" s="1">
        <v>90</v>
      </c>
      <c r="I10237" s="1">
        <v>23.5</v>
      </c>
      <c r="J10237" s="24">
        <v>29.3</v>
      </c>
      <c r="K10237" s="3">
        <v>488</v>
      </c>
      <c r="L10237" s="2">
        <f>N10237/((26176.8)*(1-EXP(-(0.002979)*I10237))^(1.55979))</f>
        <v>0.94577199562633196</v>
      </c>
      <c r="M10237" s="1">
        <v>32.97</v>
      </c>
      <c r="N10237" s="1">
        <v>370.5</v>
      </c>
      <c r="O10237" s="1">
        <v>151.95000000000002</v>
      </c>
      <c r="P10237" s="1">
        <v>11.55</v>
      </c>
      <c r="Q10237" s="1">
        <v>27.49</v>
      </c>
      <c r="R10237" s="1">
        <v>10.58</v>
      </c>
      <c r="AJ10237" s="1" t="s">
        <v>703</v>
      </c>
      <c r="AK10237" s="19">
        <v>51.933722000000003</v>
      </c>
      <c r="AL10237" s="19">
        <v>25.545943999999999</v>
      </c>
      <c r="AN10237" s="3">
        <v>2014</v>
      </c>
      <c r="AO10237" s="1">
        <v>3</v>
      </c>
      <c r="AQ10237">
        <v>80412</v>
      </c>
      <c r="AR10237" s="1" t="s">
        <v>5327</v>
      </c>
    </row>
    <row r="10238" spans="1:44" x14ac:dyDescent="0.25">
      <c r="A10238" s="1">
        <v>12147</v>
      </c>
      <c r="B10238" s="1" t="s">
        <v>1233</v>
      </c>
      <c r="C10238" s="1">
        <v>101</v>
      </c>
      <c r="D10238" s="1" t="s">
        <v>6380</v>
      </c>
      <c r="E10238" s="1" t="s">
        <v>706</v>
      </c>
      <c r="F10238" s="1" t="s">
        <v>859</v>
      </c>
      <c r="G10238" s="1">
        <v>6</v>
      </c>
      <c r="H10238" s="1">
        <v>15</v>
      </c>
      <c r="I10238" s="1">
        <v>7.7</v>
      </c>
      <c r="J10238" s="24">
        <v>7.1</v>
      </c>
      <c r="K10238" s="3">
        <v>4455</v>
      </c>
      <c r="L10238" s="2">
        <f>N10238/((26176.8)*(1-EXP(-(0.002979)*I10238))^(1.55979))</f>
        <v>0.89783817205490524</v>
      </c>
      <c r="M10238" s="1">
        <v>18.38</v>
      </c>
      <c r="N10238" s="1">
        <v>64</v>
      </c>
      <c r="O10238" s="1">
        <v>21.700000000000003</v>
      </c>
      <c r="P10238" s="1">
        <v>3.6</v>
      </c>
      <c r="Q10238" s="1">
        <v>10.73</v>
      </c>
      <c r="R10238" s="1">
        <v>6.4</v>
      </c>
      <c r="AJ10238" s="1" t="s">
        <v>703</v>
      </c>
      <c r="AK10238" s="19">
        <v>51.923444000000003</v>
      </c>
      <c r="AL10238" s="19">
        <v>25.524277999999999</v>
      </c>
      <c r="AN10238" s="3">
        <v>2014</v>
      </c>
      <c r="AO10238" s="1">
        <v>3</v>
      </c>
      <c r="AQ10238">
        <v>80412</v>
      </c>
      <c r="AR10238" s="1" t="s">
        <v>5327</v>
      </c>
    </row>
    <row r="10239" spans="1:44" x14ac:dyDescent="0.25">
      <c r="A10239" s="1">
        <v>12148</v>
      </c>
      <c r="B10239" s="1" t="s">
        <v>1233</v>
      </c>
      <c r="C10239" s="1">
        <v>101</v>
      </c>
      <c r="D10239" s="1" t="s">
        <v>5627</v>
      </c>
      <c r="E10239" s="1" t="s">
        <v>706</v>
      </c>
      <c r="F10239" s="1" t="s">
        <v>859</v>
      </c>
      <c r="G10239" s="1">
        <v>3</v>
      </c>
      <c r="H10239" s="1">
        <v>33</v>
      </c>
      <c r="I10239" s="1">
        <v>21.2</v>
      </c>
      <c r="J10239" s="24">
        <v>20.8</v>
      </c>
      <c r="K10239" s="3">
        <v>1464</v>
      </c>
      <c r="L10239" s="2">
        <f>N10239/((26176.8)*(1-EXP(-(0.002979)*I10239))^(1.55979))</f>
        <v>1.5189195032830094</v>
      </c>
      <c r="M10239" s="1">
        <v>45.24</v>
      </c>
      <c r="N10239" s="1">
        <v>509.4</v>
      </c>
      <c r="O10239" s="1">
        <v>179.4</v>
      </c>
      <c r="P10239" s="1">
        <v>12.4</v>
      </c>
      <c r="Q10239" s="1">
        <v>18.8</v>
      </c>
      <c r="R10239" s="1">
        <v>12.5</v>
      </c>
      <c r="AJ10239" s="1" t="s">
        <v>703</v>
      </c>
      <c r="AK10239" s="19">
        <v>50.2</v>
      </c>
      <c r="AL10239" s="19">
        <v>30</v>
      </c>
      <c r="AN10239" s="3">
        <v>2014</v>
      </c>
      <c r="AO10239" s="1">
        <v>3</v>
      </c>
      <c r="AQ10239">
        <v>80412</v>
      </c>
      <c r="AR10239" s="1" t="s">
        <v>5327</v>
      </c>
    </row>
    <row r="10240" spans="1:44" x14ac:dyDescent="0.25">
      <c r="A10240" s="1">
        <v>12149</v>
      </c>
      <c r="B10240" s="1" t="s">
        <v>1233</v>
      </c>
      <c r="C10240" s="1">
        <v>101</v>
      </c>
      <c r="D10240" s="1" t="s">
        <v>6187</v>
      </c>
      <c r="E10240" s="1" t="s">
        <v>706</v>
      </c>
      <c r="F10240" s="1" t="s">
        <v>859</v>
      </c>
      <c r="G10240" s="1">
        <v>4</v>
      </c>
      <c r="H10240" s="1">
        <v>65</v>
      </c>
      <c r="I10240" s="1">
        <v>29.7</v>
      </c>
      <c r="J10240" s="24">
        <v>35</v>
      </c>
      <c r="K10240" s="3">
        <v>524</v>
      </c>
      <c r="L10240" s="2">
        <f>N10240/((26176.8)*(1-EXP(-(0.002979)*I10240))^(1.55979))</f>
        <v>0.86851110934273734</v>
      </c>
      <c r="M10240" s="1">
        <v>37.979999999999997</v>
      </c>
      <c r="N10240" s="1">
        <v>483.3</v>
      </c>
      <c r="O10240" s="1">
        <v>150.5</v>
      </c>
      <c r="P10240" s="1">
        <v>10.8</v>
      </c>
      <c r="Q10240" s="1">
        <v>10.199999999999999</v>
      </c>
      <c r="R10240" s="1">
        <v>3.4</v>
      </c>
      <c r="AJ10240" s="1" t="s">
        <v>703</v>
      </c>
      <c r="AK10240" s="19">
        <v>50.2</v>
      </c>
      <c r="AL10240" s="19">
        <v>30</v>
      </c>
      <c r="AN10240" s="3">
        <v>2014</v>
      </c>
      <c r="AO10240" s="1">
        <v>3</v>
      </c>
      <c r="AQ10240">
        <v>80412</v>
      </c>
      <c r="AR10240" s="1" t="s">
        <v>5327</v>
      </c>
    </row>
    <row r="10241" spans="1:45" x14ac:dyDescent="0.25">
      <c r="A10241" s="1">
        <v>12150</v>
      </c>
      <c r="B10241" s="1" t="s">
        <v>1233</v>
      </c>
      <c r="C10241" s="1">
        <v>101</v>
      </c>
      <c r="D10241" s="1" t="s">
        <v>6187</v>
      </c>
      <c r="E10241" s="1" t="s">
        <v>706</v>
      </c>
      <c r="F10241" s="1" t="s">
        <v>859</v>
      </c>
      <c r="G10241" s="1">
        <v>4</v>
      </c>
      <c r="H10241" s="1">
        <v>64</v>
      </c>
      <c r="I10241" s="1">
        <v>29.9</v>
      </c>
      <c r="J10241" s="24">
        <v>35.700000000000003</v>
      </c>
      <c r="K10241" s="3">
        <v>495</v>
      </c>
      <c r="L10241" s="2">
        <f>N10241/((26176.8)*(1-EXP(-(0.002979)*I10241))^(1.55979))</f>
        <v>0.95717928745569769</v>
      </c>
      <c r="M10241" s="1">
        <v>38.67</v>
      </c>
      <c r="N10241" s="1">
        <v>538</v>
      </c>
      <c r="O10241" s="1">
        <v>171.4</v>
      </c>
      <c r="P10241" s="1">
        <v>6.9</v>
      </c>
      <c r="Q10241" s="1">
        <v>18.5</v>
      </c>
      <c r="R10241" s="1">
        <v>6.5</v>
      </c>
      <c r="AJ10241" s="1" t="s">
        <v>703</v>
      </c>
      <c r="AK10241" s="19">
        <v>50.2</v>
      </c>
      <c r="AL10241" s="19">
        <v>30</v>
      </c>
      <c r="AN10241" s="3">
        <v>2014</v>
      </c>
      <c r="AO10241" s="1">
        <v>3</v>
      </c>
      <c r="AQ10241">
        <v>80412</v>
      </c>
      <c r="AR10241" s="1" t="s">
        <v>5327</v>
      </c>
    </row>
    <row r="10242" spans="1:45" x14ac:dyDescent="0.25">
      <c r="A10242" s="1">
        <v>12151</v>
      </c>
      <c r="B10242" s="1" t="s">
        <v>1233</v>
      </c>
      <c r="C10242" s="1">
        <v>101</v>
      </c>
      <c r="D10242" s="1" t="s">
        <v>6385</v>
      </c>
      <c r="E10242" s="1" t="s">
        <v>706</v>
      </c>
      <c r="F10242" s="1" t="s">
        <v>859</v>
      </c>
      <c r="G10242" s="1">
        <v>4</v>
      </c>
      <c r="H10242" s="1">
        <v>77</v>
      </c>
      <c r="I10242" s="1">
        <v>32.4</v>
      </c>
      <c r="J10242" s="24">
        <v>34.9</v>
      </c>
      <c r="K10242" s="3">
        <v>682</v>
      </c>
      <c r="L10242" s="2">
        <f>N10242/((26176.8)*(1-EXP(-(0.002979)*I10242))^(1.55979))</f>
        <v>1.0624628015072699</v>
      </c>
      <c r="M10242" s="1">
        <v>46.79</v>
      </c>
      <c r="N10242" s="1">
        <v>673</v>
      </c>
      <c r="O10242" s="1">
        <v>242</v>
      </c>
      <c r="P10242" s="1">
        <v>14.1</v>
      </c>
      <c r="Q10242" s="1">
        <v>10</v>
      </c>
      <c r="R10242" s="1">
        <v>5.0999999999999996</v>
      </c>
      <c r="AJ10242" s="1" t="s">
        <v>703</v>
      </c>
      <c r="AK10242" s="19">
        <v>50.2</v>
      </c>
      <c r="AL10242" s="19">
        <v>30</v>
      </c>
      <c r="AN10242" s="3">
        <v>2014</v>
      </c>
      <c r="AO10242" s="1">
        <v>3</v>
      </c>
      <c r="AQ10242">
        <v>80412</v>
      </c>
      <c r="AR10242" s="1" t="s">
        <v>5327</v>
      </c>
    </row>
    <row r="10243" spans="1:45" x14ac:dyDescent="0.25">
      <c r="A10243" s="1">
        <v>12152</v>
      </c>
      <c r="B10243" s="1" t="s">
        <v>1233</v>
      </c>
      <c r="C10243" s="1">
        <v>101</v>
      </c>
      <c r="D10243" s="1" t="s">
        <v>5627</v>
      </c>
      <c r="E10243" s="1" t="s">
        <v>706</v>
      </c>
      <c r="F10243" s="1" t="s">
        <v>859</v>
      </c>
      <c r="G10243" s="1">
        <v>4</v>
      </c>
      <c r="H10243" s="1">
        <v>62</v>
      </c>
      <c r="I10243" s="1">
        <v>27</v>
      </c>
      <c r="J10243" s="24">
        <v>27.2</v>
      </c>
      <c r="K10243" s="3">
        <v>659</v>
      </c>
      <c r="L10243" s="2">
        <f>N10243/((26176.8)*(1-EXP(-(0.002979)*I10243))^(1.55979))</f>
        <v>0.97187266066987787</v>
      </c>
      <c r="M10243" s="1">
        <v>36.79</v>
      </c>
      <c r="N10243" s="1">
        <v>469</v>
      </c>
      <c r="O10243" s="1">
        <v>179.79999999999998</v>
      </c>
      <c r="P10243" s="1">
        <v>12.2</v>
      </c>
      <c r="Q10243" s="1">
        <v>13</v>
      </c>
      <c r="R10243" s="1">
        <v>4.5999999999999996</v>
      </c>
      <c r="AJ10243" s="1" t="s">
        <v>703</v>
      </c>
      <c r="AK10243" s="19">
        <v>50.2</v>
      </c>
      <c r="AL10243" s="19">
        <v>30</v>
      </c>
      <c r="AN10243" s="3">
        <v>2014</v>
      </c>
      <c r="AO10243" s="1">
        <v>3</v>
      </c>
      <c r="AQ10243">
        <v>80412</v>
      </c>
      <c r="AR10243" s="1" t="s">
        <v>5327</v>
      </c>
    </row>
    <row r="10244" spans="1:45" x14ac:dyDescent="0.25">
      <c r="A10244" s="1">
        <v>12153</v>
      </c>
      <c r="B10244" s="1" t="s">
        <v>1233</v>
      </c>
      <c r="C10244" s="1">
        <v>101</v>
      </c>
      <c r="D10244" s="1" t="s">
        <v>5627</v>
      </c>
      <c r="E10244" s="1" t="s">
        <v>706</v>
      </c>
      <c r="F10244" s="1" t="s">
        <v>859</v>
      </c>
      <c r="G10244" s="1">
        <v>5</v>
      </c>
      <c r="H10244" s="1">
        <v>15</v>
      </c>
      <c r="I10244" s="1">
        <v>8.1999999999999993</v>
      </c>
      <c r="J10244" s="24">
        <v>8.9</v>
      </c>
      <c r="K10244" s="3">
        <v>3656</v>
      </c>
      <c r="L10244" s="2">
        <f>N10244/((26176.8)*(1-EXP(-(0.002979)*I10244))^(1.55979))</f>
        <v>1.1649931012979104</v>
      </c>
      <c r="M10244" s="1">
        <v>20.329999999999998</v>
      </c>
      <c r="N10244" s="1">
        <v>91.5</v>
      </c>
      <c r="O10244" s="1">
        <v>30.599999999999998</v>
      </c>
      <c r="P10244" s="1">
        <v>5.7</v>
      </c>
      <c r="Q10244" s="1">
        <v>9</v>
      </c>
      <c r="R10244" s="1">
        <v>7.7</v>
      </c>
      <c r="AJ10244" s="1" t="s">
        <v>703</v>
      </c>
      <c r="AK10244" s="19">
        <v>50.2</v>
      </c>
      <c r="AL10244" s="19">
        <v>30</v>
      </c>
      <c r="AN10244" s="3">
        <v>2014</v>
      </c>
      <c r="AO10244" s="1">
        <v>3</v>
      </c>
      <c r="AQ10244">
        <v>80412</v>
      </c>
      <c r="AR10244" s="1" t="s">
        <v>5327</v>
      </c>
    </row>
    <row r="10245" spans="1:45" x14ac:dyDescent="0.25">
      <c r="A10245" s="1">
        <v>12154</v>
      </c>
      <c r="B10245" s="1" t="s">
        <v>1233</v>
      </c>
      <c r="C10245" s="1">
        <v>101</v>
      </c>
      <c r="D10245" s="1" t="s">
        <v>6387</v>
      </c>
      <c r="E10245" s="1" t="s">
        <v>706</v>
      </c>
      <c r="F10245" s="1" t="s">
        <v>859</v>
      </c>
      <c r="G10245" s="1">
        <v>3</v>
      </c>
      <c r="H10245" s="1">
        <v>58</v>
      </c>
      <c r="I10245" s="1">
        <v>29.7</v>
      </c>
      <c r="J10245" s="24">
        <v>31.4</v>
      </c>
      <c r="K10245" s="3">
        <v>569</v>
      </c>
      <c r="L10245" s="2">
        <f>N10245/((26176.8)*(1-EXP(-(0.002979)*I10245))^(1.55979))</f>
        <v>1.0431837346854107</v>
      </c>
      <c r="M10245" s="1">
        <v>40.76</v>
      </c>
      <c r="N10245" s="1">
        <v>580.5</v>
      </c>
      <c r="O10245" s="1">
        <v>222.1</v>
      </c>
      <c r="P10245" s="1">
        <v>15.9</v>
      </c>
      <c r="Q10245" s="1">
        <v>11.1</v>
      </c>
      <c r="R10245" s="1">
        <v>3.5</v>
      </c>
      <c r="AJ10245" s="1" t="s">
        <v>703</v>
      </c>
      <c r="AK10245" s="19">
        <v>50.2</v>
      </c>
      <c r="AL10245" s="19">
        <v>30</v>
      </c>
      <c r="AN10245" s="3">
        <v>2014</v>
      </c>
      <c r="AO10245" s="1">
        <v>3</v>
      </c>
      <c r="AQ10245">
        <v>80412</v>
      </c>
      <c r="AR10245" s="1" t="s">
        <v>5327</v>
      </c>
    </row>
    <row r="10246" spans="1:45" x14ac:dyDescent="0.25">
      <c r="A10246" s="1">
        <v>12155</v>
      </c>
      <c r="B10246" s="1" t="s">
        <v>1233</v>
      </c>
      <c r="C10246" s="1">
        <v>101</v>
      </c>
      <c r="D10246" s="1" t="s">
        <v>6387</v>
      </c>
      <c r="E10246" s="1" t="s">
        <v>706</v>
      </c>
      <c r="F10246" s="1" t="s">
        <v>859</v>
      </c>
      <c r="G10246" s="1">
        <v>3</v>
      </c>
      <c r="H10246" s="1">
        <v>40</v>
      </c>
      <c r="I10246" s="1">
        <v>22.5</v>
      </c>
      <c r="J10246" s="24">
        <v>25.4</v>
      </c>
      <c r="K10246" s="3">
        <v>924</v>
      </c>
      <c r="L10246" s="2">
        <f>N10246/((26176.8)*(1-EXP(-(0.002979)*I10246))^(1.55979))</f>
        <v>1.2919219367124801</v>
      </c>
      <c r="M10246" s="1">
        <v>41.62</v>
      </c>
      <c r="N10246" s="1">
        <v>474</v>
      </c>
      <c r="O10246" s="1">
        <v>160.79999999999998</v>
      </c>
      <c r="P10246" s="1">
        <v>11.2</v>
      </c>
      <c r="Q10246" s="1">
        <v>17.7</v>
      </c>
      <c r="R10246" s="1">
        <v>7.6</v>
      </c>
      <c r="AJ10246" s="1" t="s">
        <v>703</v>
      </c>
      <c r="AK10246" s="19">
        <v>50.2</v>
      </c>
      <c r="AL10246" s="19">
        <v>30</v>
      </c>
      <c r="AN10246" s="3">
        <v>2014</v>
      </c>
      <c r="AO10246" s="1">
        <v>3</v>
      </c>
      <c r="AQ10246">
        <v>80412</v>
      </c>
      <c r="AR10246" s="1" t="s">
        <v>5327</v>
      </c>
    </row>
    <row r="10247" spans="1:45" x14ac:dyDescent="0.25">
      <c r="A10247" s="1">
        <v>12156</v>
      </c>
      <c r="B10247" s="1" t="s">
        <v>1233</v>
      </c>
      <c r="C10247" s="1">
        <v>101</v>
      </c>
      <c r="D10247" s="1" t="s">
        <v>5627</v>
      </c>
      <c r="E10247" s="1" t="s">
        <v>706</v>
      </c>
      <c r="F10247" s="1" t="s">
        <v>859</v>
      </c>
      <c r="G10247" s="1">
        <v>4</v>
      </c>
      <c r="H10247" s="1">
        <v>40</v>
      </c>
      <c r="I10247" s="1">
        <v>22.2</v>
      </c>
      <c r="J10247" s="24">
        <v>21.8</v>
      </c>
      <c r="K10247" s="3">
        <v>770</v>
      </c>
      <c r="L10247" s="2">
        <f>N10247/((26176.8)*(1-EXP(-(0.002979)*I10247))^(1.55979))</f>
        <v>0.88167944483366179</v>
      </c>
      <c r="M10247" s="1">
        <v>28.74</v>
      </c>
      <c r="N10247" s="1">
        <v>317</v>
      </c>
      <c r="O10247" s="1">
        <v>112.60000000000001</v>
      </c>
      <c r="P10247" s="1">
        <v>8.9</v>
      </c>
      <c r="Q10247" s="1">
        <v>8.8000000000000007</v>
      </c>
      <c r="R10247" s="1">
        <v>4.4000000000000004</v>
      </c>
      <c r="AJ10247" s="1" t="s">
        <v>703</v>
      </c>
      <c r="AK10247" s="19">
        <v>50.2</v>
      </c>
      <c r="AL10247" s="19">
        <v>30</v>
      </c>
      <c r="AN10247" s="3">
        <v>2014</v>
      </c>
      <c r="AO10247" s="1">
        <v>3</v>
      </c>
      <c r="AQ10247">
        <v>80412</v>
      </c>
      <c r="AR10247" s="1" t="s">
        <v>5327</v>
      </c>
    </row>
    <row r="10248" spans="1:45" x14ac:dyDescent="0.25">
      <c r="A10248" s="1">
        <v>12157</v>
      </c>
      <c r="B10248" s="1" t="s">
        <v>1233</v>
      </c>
      <c r="C10248" s="1">
        <v>101</v>
      </c>
      <c r="D10248" s="1" t="s">
        <v>5627</v>
      </c>
      <c r="E10248" s="1" t="s">
        <v>706</v>
      </c>
      <c r="F10248" s="1" t="s">
        <v>859</v>
      </c>
      <c r="G10248" s="1">
        <v>3</v>
      </c>
      <c r="H10248" s="1">
        <v>25</v>
      </c>
      <c r="I10248" s="1">
        <v>15.1</v>
      </c>
      <c r="J10248" s="24">
        <v>15.5</v>
      </c>
      <c r="K10248" s="3">
        <v>2200</v>
      </c>
      <c r="L10248" s="2">
        <f>N10248/((26176.8)*(1-EXP(-(0.002979)*I10248))^(1.55979))</f>
        <v>1.3177386059588714</v>
      </c>
      <c r="M10248" s="1">
        <v>35.89</v>
      </c>
      <c r="N10248" s="1">
        <v>264</v>
      </c>
      <c r="O10248" s="1">
        <v>89</v>
      </c>
      <c r="P10248" s="1">
        <v>8.6</v>
      </c>
      <c r="Q10248" s="1">
        <v>16.3</v>
      </c>
      <c r="R10248" s="1">
        <v>5.4</v>
      </c>
      <c r="AJ10248" s="1" t="s">
        <v>703</v>
      </c>
      <c r="AK10248" s="19">
        <v>50.2</v>
      </c>
      <c r="AL10248" s="19">
        <v>30</v>
      </c>
      <c r="AN10248" s="3">
        <v>2014</v>
      </c>
      <c r="AO10248" s="1">
        <v>3</v>
      </c>
      <c r="AQ10248">
        <v>80412</v>
      </c>
      <c r="AR10248" s="1" t="s">
        <v>5327</v>
      </c>
    </row>
    <row r="10249" spans="1:45" x14ac:dyDescent="0.25">
      <c r="A10249" s="1">
        <v>12158</v>
      </c>
      <c r="B10249" s="1" t="s">
        <v>1233</v>
      </c>
      <c r="C10249" s="1">
        <v>101</v>
      </c>
      <c r="D10249" s="1" t="s">
        <v>5627</v>
      </c>
      <c r="E10249" s="1" t="s">
        <v>706</v>
      </c>
      <c r="F10249" s="1" t="s">
        <v>859</v>
      </c>
      <c r="G10249" s="1">
        <v>3</v>
      </c>
      <c r="H10249" s="1">
        <v>29</v>
      </c>
      <c r="I10249" s="1">
        <v>17.8</v>
      </c>
      <c r="J10249" s="24">
        <v>17.8</v>
      </c>
      <c r="K10249" s="3">
        <v>1671</v>
      </c>
      <c r="L10249" s="2">
        <f>N10249/((26176.8)*(1-EXP(-(0.002979)*I10249))^(1.55979))</f>
        <v>1.3600637750362303</v>
      </c>
      <c r="M10249" s="1">
        <v>35.409999999999997</v>
      </c>
      <c r="N10249" s="1">
        <v>350</v>
      </c>
      <c r="O10249" s="1">
        <v>117.4</v>
      </c>
      <c r="P10249" s="1">
        <v>9.4</v>
      </c>
      <c r="Q10249" s="1">
        <v>13.2</v>
      </c>
      <c r="R10249" s="1">
        <v>6.7</v>
      </c>
      <c r="AJ10249" s="1" t="s">
        <v>703</v>
      </c>
      <c r="AK10249" s="19">
        <v>50.2</v>
      </c>
      <c r="AL10249" s="19">
        <v>30</v>
      </c>
      <c r="AN10249" s="3">
        <v>2014</v>
      </c>
      <c r="AO10249" s="1">
        <v>3</v>
      </c>
      <c r="AQ10249">
        <v>80412</v>
      </c>
      <c r="AR10249" s="1" t="s">
        <v>5327</v>
      </c>
    </row>
    <row r="10250" spans="1:45" x14ac:dyDescent="0.25">
      <c r="A10250" s="1">
        <v>12159</v>
      </c>
      <c r="B10250" s="1" t="s">
        <v>1233</v>
      </c>
      <c r="C10250" s="1">
        <v>101</v>
      </c>
      <c r="D10250" s="1" t="s">
        <v>5627</v>
      </c>
      <c r="E10250" s="1" t="s">
        <v>706</v>
      </c>
      <c r="F10250" s="1" t="s">
        <v>859</v>
      </c>
      <c r="G10250" s="1">
        <v>3</v>
      </c>
      <c r="H10250" s="1">
        <v>52</v>
      </c>
      <c r="I10250" s="1">
        <v>28.9</v>
      </c>
      <c r="J10250" s="24">
        <v>18.600000000000001</v>
      </c>
      <c r="K10250" s="3">
        <v>611</v>
      </c>
      <c r="L10250" s="2">
        <f>N10250/((26176.8)*(1-EXP(-(0.002979)*I10250))^(1.55979))</f>
        <v>1.0819019381520081</v>
      </c>
      <c r="M10250" s="1">
        <v>38.94</v>
      </c>
      <c r="N10250" s="1">
        <v>578</v>
      </c>
      <c r="O10250" s="1">
        <v>222.1</v>
      </c>
      <c r="P10250" s="1">
        <v>13</v>
      </c>
      <c r="Q10250" s="1">
        <v>12.8</v>
      </c>
      <c r="R10250" s="1">
        <v>4</v>
      </c>
      <c r="AJ10250" s="1" t="s">
        <v>703</v>
      </c>
      <c r="AK10250" s="19">
        <v>50.2</v>
      </c>
      <c r="AL10250" s="19">
        <v>30</v>
      </c>
      <c r="AN10250" s="3">
        <v>2014</v>
      </c>
      <c r="AO10250" s="1">
        <v>3</v>
      </c>
      <c r="AQ10250">
        <v>80412</v>
      </c>
      <c r="AR10250" s="1" t="s">
        <v>5327</v>
      </c>
    </row>
    <row r="10251" spans="1:45" x14ac:dyDescent="0.25">
      <c r="A10251" s="1">
        <v>12160</v>
      </c>
      <c r="B10251" s="1" t="s">
        <v>1233</v>
      </c>
      <c r="C10251" s="1">
        <v>101</v>
      </c>
      <c r="D10251" s="1" t="s">
        <v>5627</v>
      </c>
      <c r="E10251" s="1" t="s">
        <v>706</v>
      </c>
      <c r="F10251" s="1" t="s">
        <v>859</v>
      </c>
      <c r="G10251" s="1">
        <v>3</v>
      </c>
      <c r="H10251" s="1">
        <v>43</v>
      </c>
      <c r="I10251" s="1">
        <v>25.4</v>
      </c>
      <c r="J10251" s="24">
        <v>27.4</v>
      </c>
      <c r="K10251" s="3">
        <v>632</v>
      </c>
      <c r="L10251" s="2">
        <f>N10251/((26176.8)*(1-EXP(-(0.002979)*I10251))^(1.55979))</f>
        <v>1.1082666043623772</v>
      </c>
      <c r="M10251" s="1">
        <v>38.08</v>
      </c>
      <c r="N10251" s="1">
        <v>488</v>
      </c>
      <c r="O10251" s="1">
        <v>174.79999999999998</v>
      </c>
      <c r="P10251" s="1">
        <v>10.6</v>
      </c>
      <c r="Q10251" s="1">
        <v>14.3</v>
      </c>
      <c r="R10251" s="1">
        <v>7.4</v>
      </c>
      <c r="AJ10251" s="1" t="s">
        <v>703</v>
      </c>
      <c r="AK10251" s="19">
        <v>50.2</v>
      </c>
      <c r="AL10251" s="19">
        <v>30</v>
      </c>
      <c r="AN10251" s="3">
        <v>2014</v>
      </c>
      <c r="AO10251" s="1">
        <v>3</v>
      </c>
      <c r="AQ10251">
        <v>80412</v>
      </c>
      <c r="AR10251" s="1" t="s">
        <v>5327</v>
      </c>
    </row>
    <row r="10252" spans="1:45" x14ac:dyDescent="0.25">
      <c r="A10252" s="1">
        <v>12161</v>
      </c>
      <c r="B10252" s="1" t="s">
        <v>1233</v>
      </c>
      <c r="C10252" s="1">
        <v>101</v>
      </c>
      <c r="D10252" s="1" t="s">
        <v>5627</v>
      </c>
      <c r="E10252" s="1" t="s">
        <v>706</v>
      </c>
      <c r="F10252" s="1" t="s">
        <v>859</v>
      </c>
      <c r="G10252" s="1">
        <v>3</v>
      </c>
      <c r="H10252" s="1">
        <v>77</v>
      </c>
      <c r="I10252" s="1">
        <v>34.200000000000003</v>
      </c>
      <c r="J10252" s="24">
        <v>37.6</v>
      </c>
      <c r="K10252" s="3">
        <v>404</v>
      </c>
      <c r="L10252" s="2">
        <f>N10252/((26176.8)*(1-EXP(-(0.002979)*I10252))^(1.55979))</f>
        <v>0.92519439318436436</v>
      </c>
      <c r="M10252" s="1">
        <v>41.47</v>
      </c>
      <c r="N10252" s="1">
        <v>635</v>
      </c>
      <c r="O10252" s="1">
        <v>265.10000000000002</v>
      </c>
      <c r="P10252" s="1">
        <v>16.7</v>
      </c>
      <c r="Q10252" s="1">
        <v>20.3</v>
      </c>
      <c r="R10252" s="1">
        <v>4</v>
      </c>
      <c r="AJ10252" s="1" t="s">
        <v>703</v>
      </c>
      <c r="AK10252" s="19">
        <v>50.2</v>
      </c>
      <c r="AL10252" s="19">
        <v>30</v>
      </c>
      <c r="AN10252" s="3">
        <v>2014</v>
      </c>
      <c r="AO10252" s="1">
        <v>1</v>
      </c>
      <c r="AQ10252">
        <v>80412</v>
      </c>
      <c r="AR10252" s="1" t="s">
        <v>5327</v>
      </c>
    </row>
    <row r="10253" spans="1:45" x14ac:dyDescent="0.25">
      <c r="A10253" s="1">
        <v>12162</v>
      </c>
      <c r="B10253" s="1" t="s">
        <v>1233</v>
      </c>
      <c r="C10253" s="1">
        <v>101</v>
      </c>
      <c r="D10253" s="1" t="s">
        <v>6387</v>
      </c>
      <c r="E10253" s="1" t="s">
        <v>706</v>
      </c>
      <c r="F10253" s="1" t="s">
        <v>859</v>
      </c>
      <c r="G10253" s="1">
        <v>3</v>
      </c>
      <c r="H10253" s="1">
        <v>65</v>
      </c>
      <c r="I10253" s="1">
        <v>32</v>
      </c>
      <c r="J10253" s="24">
        <v>34</v>
      </c>
      <c r="K10253" s="3">
        <v>454</v>
      </c>
      <c r="L10253" s="2">
        <f>N10253/((26176.8)*(1-EXP(-(0.002979)*I10253))^(1.55979))</f>
        <v>0.93913815442161208</v>
      </c>
      <c r="M10253" s="1">
        <v>38.86</v>
      </c>
      <c r="N10253" s="1">
        <v>584</v>
      </c>
      <c r="O10253" s="1">
        <v>214</v>
      </c>
      <c r="P10253" s="1">
        <v>13.1</v>
      </c>
      <c r="Q10253" s="1">
        <v>14.1</v>
      </c>
      <c r="R10253" s="1">
        <v>3.6</v>
      </c>
      <c r="AJ10253" s="1" t="s">
        <v>703</v>
      </c>
      <c r="AK10253" s="19">
        <v>50.2</v>
      </c>
      <c r="AL10253" s="19">
        <v>30</v>
      </c>
      <c r="AN10253" s="3">
        <v>2014</v>
      </c>
      <c r="AO10253" s="1">
        <v>3</v>
      </c>
      <c r="AQ10253">
        <v>80412</v>
      </c>
      <c r="AR10253" s="1" t="s">
        <v>5327</v>
      </c>
    </row>
    <row r="10254" spans="1:45" x14ac:dyDescent="0.25">
      <c r="A10254" s="1">
        <v>12163</v>
      </c>
      <c r="B10254" s="1" t="s">
        <v>1233</v>
      </c>
      <c r="C10254" s="1">
        <v>101</v>
      </c>
      <c r="D10254" s="1" t="s">
        <v>6387</v>
      </c>
      <c r="E10254" s="1" t="s">
        <v>706</v>
      </c>
      <c r="F10254" s="1" t="s">
        <v>859</v>
      </c>
      <c r="G10254" s="1">
        <v>2</v>
      </c>
      <c r="H10254" s="1">
        <v>43</v>
      </c>
      <c r="I10254" s="1">
        <v>27.2</v>
      </c>
      <c r="J10254" s="24">
        <v>24.8</v>
      </c>
      <c r="K10254" s="3">
        <v>979</v>
      </c>
      <c r="L10254" s="2">
        <f>N10254/((26176.8)*(1-EXP(-(0.002979)*I10254))^(1.55979))</f>
        <v>1.2714756621967993</v>
      </c>
      <c r="M10254" s="1">
        <v>45.74</v>
      </c>
      <c r="N10254" s="1">
        <v>620.4</v>
      </c>
      <c r="O10254" s="1">
        <v>202.2</v>
      </c>
      <c r="P10254" s="1">
        <v>14.5</v>
      </c>
      <c r="Q10254" s="1">
        <v>13.1</v>
      </c>
      <c r="R10254" s="1">
        <v>5.3</v>
      </c>
      <c r="AJ10254" s="1" t="s">
        <v>703</v>
      </c>
      <c r="AK10254" s="19">
        <v>50.2</v>
      </c>
      <c r="AL10254" s="19">
        <v>30</v>
      </c>
      <c r="AN10254" s="3">
        <v>2014</v>
      </c>
      <c r="AO10254" s="1">
        <v>3</v>
      </c>
      <c r="AQ10254">
        <v>80412</v>
      </c>
      <c r="AR10254" s="1" t="s">
        <v>5327</v>
      </c>
      <c r="AS10254" s="19"/>
    </row>
    <row r="10255" spans="1:45" x14ac:dyDescent="0.25">
      <c r="A10255" s="1">
        <v>12164</v>
      </c>
      <c r="B10255" s="1" t="s">
        <v>1233</v>
      </c>
      <c r="C10255" s="1">
        <v>101</v>
      </c>
      <c r="D10255" s="1" t="s">
        <v>5627</v>
      </c>
      <c r="E10255" s="1" t="s">
        <v>706</v>
      </c>
      <c r="F10255" s="1" t="s">
        <v>859</v>
      </c>
      <c r="G10255" s="1">
        <v>4</v>
      </c>
      <c r="H10255" s="1">
        <v>45</v>
      </c>
      <c r="I10255" s="1">
        <v>24.2</v>
      </c>
      <c r="J10255" s="24">
        <v>25</v>
      </c>
      <c r="K10255" s="3">
        <v>922</v>
      </c>
      <c r="L10255" s="2">
        <f>N10255/((26176.8)*(1-EXP(-(0.002979)*I10255))^(1.55979))</f>
        <v>1.3804316215556944</v>
      </c>
      <c r="M10255" s="1">
        <v>45.11</v>
      </c>
      <c r="N10255" s="1">
        <v>565.20000000000005</v>
      </c>
      <c r="O10255" s="1">
        <v>234.79999999999998</v>
      </c>
      <c r="P10255" s="1">
        <v>16.2</v>
      </c>
      <c r="Q10255" s="1">
        <v>12.6</v>
      </c>
      <c r="R10255" s="1">
        <v>5.8</v>
      </c>
      <c r="AJ10255" s="1" t="s">
        <v>703</v>
      </c>
      <c r="AK10255" s="19">
        <v>50.2</v>
      </c>
      <c r="AL10255" s="19">
        <v>30</v>
      </c>
      <c r="AN10255" s="3">
        <v>2014</v>
      </c>
      <c r="AO10255" s="1">
        <v>3</v>
      </c>
      <c r="AQ10255">
        <v>80412</v>
      </c>
      <c r="AR10255" s="1" t="s">
        <v>5327</v>
      </c>
    </row>
    <row r="10256" spans="1:45" x14ac:dyDescent="0.25">
      <c r="A10256" s="1">
        <v>12165</v>
      </c>
      <c r="B10256" s="1" t="s">
        <v>1233</v>
      </c>
      <c r="C10256" s="1">
        <v>101</v>
      </c>
      <c r="D10256" s="1" t="s">
        <v>5627</v>
      </c>
      <c r="E10256" s="1" t="s">
        <v>706</v>
      </c>
      <c r="F10256" s="1" t="s">
        <v>859</v>
      </c>
      <c r="G10256" s="1">
        <v>4</v>
      </c>
      <c r="H10256" s="1">
        <v>41</v>
      </c>
      <c r="I10256" s="1">
        <v>20.7</v>
      </c>
      <c r="J10256" s="24">
        <v>18.3</v>
      </c>
      <c r="K10256" s="3">
        <v>1480</v>
      </c>
      <c r="L10256" s="2">
        <f>N10256/((26176.8)*(1-EXP(-(0.002979)*I10256))^(1.55979))</f>
        <v>1.2757896124098753</v>
      </c>
      <c r="M10256" s="1">
        <v>38.42</v>
      </c>
      <c r="N10256" s="1">
        <v>412.7</v>
      </c>
      <c r="O10256" s="1">
        <v>144.80000000000001</v>
      </c>
      <c r="P10256" s="1">
        <v>13.9</v>
      </c>
      <c r="Q10256" s="1">
        <v>7.9</v>
      </c>
      <c r="R10256" s="1">
        <v>2.8</v>
      </c>
      <c r="AJ10256" s="1" t="s">
        <v>703</v>
      </c>
      <c r="AK10256" s="19">
        <v>50.2</v>
      </c>
      <c r="AL10256" s="19">
        <v>30</v>
      </c>
      <c r="AN10256" s="3">
        <v>2014</v>
      </c>
      <c r="AO10256" s="1">
        <v>3</v>
      </c>
      <c r="AQ10256">
        <v>80412</v>
      </c>
      <c r="AR10256" s="1" t="s">
        <v>5327</v>
      </c>
    </row>
    <row r="10257" spans="1:50" x14ac:dyDescent="0.25">
      <c r="A10257" s="1">
        <v>12166</v>
      </c>
      <c r="B10257" s="1" t="s">
        <v>1233</v>
      </c>
      <c r="C10257" s="1">
        <v>101</v>
      </c>
      <c r="D10257" s="1" t="s">
        <v>5627</v>
      </c>
      <c r="E10257" s="1" t="s">
        <v>706</v>
      </c>
      <c r="F10257" s="1" t="s">
        <v>859</v>
      </c>
      <c r="G10257" s="1">
        <v>4</v>
      </c>
      <c r="H10257" s="1">
        <v>66</v>
      </c>
      <c r="I10257" s="1">
        <v>28.9</v>
      </c>
      <c r="J10257" s="24">
        <v>29</v>
      </c>
      <c r="K10257" s="3">
        <v>640</v>
      </c>
      <c r="L10257" s="2">
        <f>N10257/((26176.8)*(1-EXP(-(0.002979)*I10257))^(1.55979))</f>
        <v>1.1024917674247972</v>
      </c>
      <c r="M10257" s="1">
        <v>42.18</v>
      </c>
      <c r="N10257" s="1">
        <v>589</v>
      </c>
      <c r="O10257" s="1">
        <v>254.20000000000002</v>
      </c>
      <c r="P10257" s="1">
        <v>17.3</v>
      </c>
      <c r="Q10257" s="1">
        <v>14.9</v>
      </c>
      <c r="R10257" s="1">
        <v>6.3</v>
      </c>
      <c r="AJ10257" s="1" t="s">
        <v>703</v>
      </c>
      <c r="AK10257" s="19">
        <v>50.2</v>
      </c>
      <c r="AL10257" s="19">
        <v>30</v>
      </c>
      <c r="AN10257" s="3">
        <v>2014</v>
      </c>
      <c r="AO10257" s="1">
        <v>3</v>
      </c>
      <c r="AQ10257">
        <v>80412</v>
      </c>
      <c r="AR10257" s="1" t="s">
        <v>5327</v>
      </c>
    </row>
    <row r="10258" spans="1:50" x14ac:dyDescent="0.25">
      <c r="A10258" s="1">
        <v>12167</v>
      </c>
      <c r="B10258" s="1" t="s">
        <v>1233</v>
      </c>
      <c r="C10258" s="1">
        <v>101</v>
      </c>
      <c r="D10258" s="1" t="s">
        <v>5627</v>
      </c>
      <c r="E10258" s="1" t="s">
        <v>706</v>
      </c>
      <c r="F10258" s="1" t="s">
        <v>859</v>
      </c>
      <c r="G10258" s="1">
        <v>4</v>
      </c>
      <c r="H10258" s="1">
        <v>82</v>
      </c>
      <c r="I10258" s="1">
        <v>31.6</v>
      </c>
      <c r="J10258" s="24">
        <v>34.1</v>
      </c>
      <c r="K10258" s="3">
        <v>348</v>
      </c>
      <c r="L10258" s="2">
        <f>N10258/((26176.8)*(1-EXP(-(0.002979)*I10258))^(1.55979))</f>
        <v>0.84053875938418532</v>
      </c>
      <c r="M10258" s="1">
        <v>31.7</v>
      </c>
      <c r="N10258" s="1">
        <v>513</v>
      </c>
      <c r="O10258" s="1">
        <v>218.4</v>
      </c>
      <c r="P10258" s="1">
        <v>16</v>
      </c>
      <c r="Q10258" s="1">
        <v>12.7</v>
      </c>
      <c r="R10258" s="1">
        <v>5.2</v>
      </c>
      <c r="AJ10258" s="1" t="s">
        <v>703</v>
      </c>
      <c r="AK10258" s="19">
        <v>50.2</v>
      </c>
      <c r="AL10258" s="19">
        <v>30</v>
      </c>
      <c r="AN10258" s="3">
        <v>2014</v>
      </c>
      <c r="AO10258" s="1">
        <v>3</v>
      </c>
      <c r="AQ10258">
        <v>80412</v>
      </c>
      <c r="AR10258" s="1" t="s">
        <v>5327</v>
      </c>
      <c r="AU10258" s="38"/>
      <c r="AV10258" s="38"/>
      <c r="AW10258" s="38"/>
      <c r="AX10258" s="38"/>
    </row>
    <row r="10259" spans="1:50" x14ac:dyDescent="0.25">
      <c r="A10259" s="1">
        <v>12168</v>
      </c>
      <c r="B10259" s="1" t="s">
        <v>1233</v>
      </c>
      <c r="C10259" s="1">
        <v>101</v>
      </c>
      <c r="D10259" s="1" t="s">
        <v>5627</v>
      </c>
      <c r="E10259" s="1" t="s">
        <v>706</v>
      </c>
      <c r="F10259" s="1" t="s">
        <v>859</v>
      </c>
      <c r="G10259" s="1">
        <v>4</v>
      </c>
      <c r="H10259" s="1">
        <v>79</v>
      </c>
      <c r="I10259" s="1">
        <v>32.299999999999997</v>
      </c>
      <c r="J10259" s="24">
        <v>34.200000000000003</v>
      </c>
      <c r="K10259" s="3">
        <v>494</v>
      </c>
      <c r="L10259" s="2">
        <f>N10259/((26176.8)*(1-EXP(-(0.002979)*I10259))^(1.55979))</f>
        <v>1.0705258578562129</v>
      </c>
      <c r="M10259" s="1">
        <v>42.02</v>
      </c>
      <c r="N10259" s="1">
        <v>675</v>
      </c>
      <c r="O10259" s="1">
        <v>282.20000000000005</v>
      </c>
      <c r="P10259" s="1">
        <v>13.6</v>
      </c>
      <c r="Q10259" s="1">
        <v>15.1</v>
      </c>
      <c r="R10259" s="1">
        <v>6.5</v>
      </c>
      <c r="AJ10259" s="1" t="s">
        <v>703</v>
      </c>
      <c r="AK10259" s="19">
        <v>50.2</v>
      </c>
      <c r="AL10259" s="19">
        <v>30</v>
      </c>
      <c r="AN10259" s="3">
        <v>2014</v>
      </c>
      <c r="AO10259" s="1">
        <v>3</v>
      </c>
      <c r="AQ10259">
        <v>80412</v>
      </c>
      <c r="AR10259" s="1" t="s">
        <v>5327</v>
      </c>
      <c r="AU10259" s="32"/>
      <c r="AV10259" s="32"/>
      <c r="AW10259" s="32"/>
      <c r="AX10259" s="32"/>
    </row>
    <row r="10260" spans="1:50" x14ac:dyDescent="0.25">
      <c r="A10260" s="1">
        <v>12169</v>
      </c>
      <c r="B10260" s="1" t="s">
        <v>1233</v>
      </c>
      <c r="C10260" s="1">
        <v>101</v>
      </c>
      <c r="D10260" s="1" t="s">
        <v>6385</v>
      </c>
      <c r="E10260" s="1" t="s">
        <v>706</v>
      </c>
      <c r="F10260" s="1" t="s">
        <v>859</v>
      </c>
      <c r="G10260" s="1">
        <v>5</v>
      </c>
      <c r="H10260" s="1">
        <v>39</v>
      </c>
      <c r="I10260" s="1">
        <v>19.3</v>
      </c>
      <c r="J10260" s="24">
        <v>18.5</v>
      </c>
      <c r="K10260" s="3">
        <v>1540</v>
      </c>
      <c r="L10260" s="2">
        <f>N10260/((26176.8)*(1-EXP(-(0.002979)*I10260))^(1.55979))</f>
        <v>1.0781979175520691</v>
      </c>
      <c r="M10260" s="1">
        <v>36.22</v>
      </c>
      <c r="N10260" s="1">
        <v>313.7</v>
      </c>
      <c r="O10260" s="1">
        <v>107.14</v>
      </c>
      <c r="P10260" s="1">
        <v>6.37</v>
      </c>
      <c r="Q10260" s="1">
        <v>13.63</v>
      </c>
      <c r="R10260" s="1">
        <v>4.45</v>
      </c>
      <c r="AJ10260" s="1" t="s">
        <v>703</v>
      </c>
      <c r="AK10260" s="19">
        <v>50.5</v>
      </c>
      <c r="AL10260" s="19">
        <v>29.5</v>
      </c>
      <c r="AN10260" s="3">
        <v>2014</v>
      </c>
      <c r="AO10260" s="1">
        <v>5</v>
      </c>
      <c r="AQ10260">
        <v>80412</v>
      </c>
      <c r="AR10260" s="1" t="s">
        <v>5327</v>
      </c>
    </row>
    <row r="10261" spans="1:50" x14ac:dyDescent="0.25">
      <c r="A10261" s="1">
        <v>12170</v>
      </c>
      <c r="B10261" s="1" t="s">
        <v>1233</v>
      </c>
      <c r="C10261" s="1">
        <v>101</v>
      </c>
      <c r="D10261" s="1" t="s">
        <v>5627</v>
      </c>
      <c r="E10261" s="1" t="s">
        <v>706</v>
      </c>
      <c r="F10261" s="1" t="s">
        <v>859</v>
      </c>
      <c r="G10261" s="1">
        <v>2</v>
      </c>
      <c r="H10261" s="1">
        <v>16</v>
      </c>
      <c r="I10261" s="1">
        <v>13.6</v>
      </c>
      <c r="J10261" s="24">
        <v>12.9</v>
      </c>
      <c r="K10261" s="3">
        <v>2030</v>
      </c>
      <c r="L10261" s="2">
        <f>N10261/((26176.8)*(1-EXP(-(0.002979)*I10261))^(1.55979))</f>
        <v>1.0558255128945828</v>
      </c>
      <c r="M10261" s="1">
        <v>25.47</v>
      </c>
      <c r="N10261" s="1">
        <v>180.3</v>
      </c>
      <c r="O10261" s="1">
        <v>82.25</v>
      </c>
      <c r="P10261" s="1">
        <v>10.210000000000001</v>
      </c>
      <c r="Q10261" s="1">
        <v>32.03</v>
      </c>
      <c r="R10261" s="1">
        <v>10.77</v>
      </c>
      <c r="AJ10261" s="1" t="s">
        <v>703</v>
      </c>
      <c r="AK10261" s="19">
        <v>50.5</v>
      </c>
      <c r="AL10261" s="19">
        <v>29.5</v>
      </c>
      <c r="AN10261" s="3">
        <v>2014</v>
      </c>
      <c r="AO10261" s="1">
        <v>5</v>
      </c>
      <c r="AQ10261">
        <v>80412</v>
      </c>
      <c r="AR10261" s="1" t="s">
        <v>5327</v>
      </c>
    </row>
    <row r="10262" spans="1:50" x14ac:dyDescent="0.25">
      <c r="A10262" s="1">
        <v>12171</v>
      </c>
      <c r="B10262" s="1" t="s">
        <v>1233</v>
      </c>
      <c r="C10262" s="1">
        <v>101</v>
      </c>
      <c r="D10262" s="1" t="s">
        <v>6385</v>
      </c>
      <c r="E10262" s="1" t="s">
        <v>706</v>
      </c>
      <c r="F10262" s="1" t="s">
        <v>859</v>
      </c>
      <c r="G10262" s="1">
        <v>5</v>
      </c>
      <c r="H10262" s="1">
        <v>24</v>
      </c>
      <c r="I10262" s="1">
        <v>13.7</v>
      </c>
      <c r="J10262" s="24">
        <v>11.7</v>
      </c>
      <c r="K10262" s="3">
        <v>1938</v>
      </c>
      <c r="L10262" s="2">
        <f>N10262/((26176.8)*(1-EXP(-(0.002979)*I10262))^(1.55979))</f>
        <v>0.83386628361721193</v>
      </c>
      <c r="M10262" s="1">
        <v>20.53</v>
      </c>
      <c r="N10262" s="1">
        <v>144</v>
      </c>
      <c r="O10262" s="1">
        <v>42.81</v>
      </c>
      <c r="P10262" s="1">
        <v>4.7699999999999996</v>
      </c>
      <c r="Q10262" s="1">
        <v>18.12</v>
      </c>
      <c r="R10262" s="1">
        <v>9.08</v>
      </c>
      <c r="AJ10262" s="1" t="s">
        <v>703</v>
      </c>
      <c r="AK10262" s="19">
        <v>50.5</v>
      </c>
      <c r="AL10262" s="19">
        <v>29.5</v>
      </c>
      <c r="AN10262" s="3">
        <v>2014</v>
      </c>
      <c r="AO10262" s="1">
        <v>5</v>
      </c>
      <c r="AQ10262">
        <v>80412</v>
      </c>
      <c r="AR10262" s="1" t="s">
        <v>5327</v>
      </c>
    </row>
    <row r="10263" spans="1:50" x14ac:dyDescent="0.25">
      <c r="A10263" s="1">
        <v>12172</v>
      </c>
      <c r="B10263" s="1" t="s">
        <v>1233</v>
      </c>
      <c r="C10263" s="1">
        <v>101</v>
      </c>
      <c r="D10263" s="1" t="s">
        <v>5627</v>
      </c>
      <c r="E10263" s="1" t="s">
        <v>706</v>
      </c>
      <c r="F10263" s="1" t="s">
        <v>859</v>
      </c>
      <c r="G10263" s="1">
        <v>5</v>
      </c>
      <c r="H10263" s="1">
        <v>56</v>
      </c>
      <c r="I10263" s="1">
        <v>25.4</v>
      </c>
      <c r="J10263" s="24">
        <v>21.7</v>
      </c>
      <c r="K10263" s="3">
        <v>1204</v>
      </c>
      <c r="L10263" s="2">
        <f>N10263/((26176.8)*(1-EXP(-(0.002979)*I10263))^(1.55979))</f>
        <v>1.288587031383633</v>
      </c>
      <c r="M10263" s="1">
        <v>44.47</v>
      </c>
      <c r="N10263" s="1">
        <v>567.4</v>
      </c>
      <c r="O10263" s="1">
        <v>209.05</v>
      </c>
      <c r="P10263" s="1">
        <v>16.52</v>
      </c>
      <c r="Q10263" s="1">
        <v>8.7899999999999991</v>
      </c>
      <c r="R10263" s="1">
        <v>4.43</v>
      </c>
      <c r="AJ10263" s="1" t="s">
        <v>703</v>
      </c>
      <c r="AK10263" s="19">
        <v>50.5</v>
      </c>
      <c r="AL10263" s="19">
        <v>29.5</v>
      </c>
      <c r="AN10263" s="3">
        <v>2014</v>
      </c>
      <c r="AO10263" s="1">
        <v>4</v>
      </c>
      <c r="AQ10263">
        <v>80412</v>
      </c>
      <c r="AR10263" s="1" t="s">
        <v>5327</v>
      </c>
    </row>
    <row r="10264" spans="1:50" x14ac:dyDescent="0.25">
      <c r="A10264" s="1">
        <v>12173</v>
      </c>
      <c r="B10264" s="1" t="s">
        <v>1233</v>
      </c>
      <c r="C10264" s="1">
        <v>101</v>
      </c>
      <c r="D10264" s="1" t="s">
        <v>5627</v>
      </c>
      <c r="E10264" s="1" t="s">
        <v>706</v>
      </c>
      <c r="F10264" s="1" t="s">
        <v>859</v>
      </c>
      <c r="G10264" s="1">
        <v>5</v>
      </c>
      <c r="H10264" s="1">
        <v>53</v>
      </c>
      <c r="I10264" s="1">
        <v>23.4</v>
      </c>
      <c r="J10264" s="24">
        <v>23.7</v>
      </c>
      <c r="K10264" s="3">
        <v>867</v>
      </c>
      <c r="L10264" s="2">
        <f>N10264/((26176.8)*(1-EXP(-(0.002979)*I10264))^(1.55979))</f>
        <v>1.1255388877865855</v>
      </c>
      <c r="M10264" s="1">
        <v>38.380000000000003</v>
      </c>
      <c r="N10264" s="1">
        <v>438.1</v>
      </c>
      <c r="O10264" s="1">
        <v>148.32</v>
      </c>
      <c r="P10264" s="1">
        <v>6.92</v>
      </c>
      <c r="Q10264" s="1">
        <v>9.81</v>
      </c>
      <c r="R10264" s="1">
        <v>3.86</v>
      </c>
      <c r="AJ10264" s="1" t="s">
        <v>703</v>
      </c>
      <c r="AK10264" s="19">
        <v>50.5</v>
      </c>
      <c r="AL10264" s="19">
        <v>29.5</v>
      </c>
      <c r="AN10264" s="3">
        <v>2014</v>
      </c>
      <c r="AO10264" s="1">
        <v>5</v>
      </c>
      <c r="AQ10264">
        <v>80412</v>
      </c>
      <c r="AR10264" s="1" t="s">
        <v>5327</v>
      </c>
    </row>
    <row r="10265" spans="1:50" x14ac:dyDescent="0.25">
      <c r="A10265" s="1">
        <v>12174</v>
      </c>
      <c r="B10265" s="1" t="s">
        <v>1233</v>
      </c>
      <c r="C10265" s="1">
        <v>101</v>
      </c>
      <c r="D10265" s="1" t="s">
        <v>5627</v>
      </c>
      <c r="E10265" s="1" t="s">
        <v>706</v>
      </c>
      <c r="F10265" s="1" t="s">
        <v>859</v>
      </c>
      <c r="G10265" s="1">
        <v>4</v>
      </c>
      <c r="H10265" s="1">
        <v>45</v>
      </c>
      <c r="I10265" s="1">
        <v>22.7</v>
      </c>
      <c r="J10265" s="24">
        <v>21.1</v>
      </c>
      <c r="K10265" s="3">
        <v>946</v>
      </c>
      <c r="L10265" s="2">
        <f>N10265/((26176.8)*(1-EXP(-(0.002979)*I10265))^(1.55979))</f>
        <v>0.9464156900098426</v>
      </c>
      <c r="M10265" s="1">
        <v>33.01</v>
      </c>
      <c r="N10265" s="1">
        <v>351.9</v>
      </c>
      <c r="O10265" s="1">
        <v>174.35000000000002</v>
      </c>
      <c r="P10265" s="1">
        <v>11.52</v>
      </c>
      <c r="Q10265" s="1">
        <v>13.2</v>
      </c>
      <c r="R10265" s="1">
        <v>4.5999999999999996</v>
      </c>
      <c r="AJ10265" s="1" t="s">
        <v>703</v>
      </c>
      <c r="AK10265" s="19">
        <v>50.5</v>
      </c>
      <c r="AL10265" s="19">
        <v>29.5</v>
      </c>
      <c r="AN10265" s="3">
        <v>2014</v>
      </c>
      <c r="AO10265" s="1">
        <v>5</v>
      </c>
      <c r="AQ10265">
        <v>80412</v>
      </c>
      <c r="AR10265" s="1" t="s">
        <v>5327</v>
      </c>
    </row>
    <row r="10266" spans="1:50" x14ac:dyDescent="0.25">
      <c r="A10266" s="1">
        <v>12175</v>
      </c>
      <c r="B10266" s="1" t="s">
        <v>1233</v>
      </c>
      <c r="C10266" s="1">
        <v>101</v>
      </c>
      <c r="D10266" s="1" t="s">
        <v>5627</v>
      </c>
      <c r="E10266" s="1" t="s">
        <v>706</v>
      </c>
      <c r="F10266" s="1" t="s">
        <v>859</v>
      </c>
      <c r="G10266" s="1">
        <v>6</v>
      </c>
      <c r="H10266" s="1">
        <v>67</v>
      </c>
      <c r="I10266" s="1">
        <v>25.4</v>
      </c>
      <c r="J10266" s="24">
        <v>25.3</v>
      </c>
      <c r="K10266" s="3">
        <v>620</v>
      </c>
      <c r="L10266" s="2">
        <f>N10266/((26176.8)*(1-EXP(-(0.002979)*I10266))^(1.55979))</f>
        <v>0.80394749578746216</v>
      </c>
      <c r="M10266" s="1">
        <v>31.22</v>
      </c>
      <c r="N10266" s="1">
        <v>354</v>
      </c>
      <c r="O10266" s="1">
        <v>132.81</v>
      </c>
      <c r="P10266" s="1">
        <v>6.55</v>
      </c>
      <c r="Q10266" s="1">
        <v>6.1</v>
      </c>
      <c r="R10266" s="1">
        <v>4.3499999999999996</v>
      </c>
      <c r="AJ10266" s="1" t="s">
        <v>703</v>
      </c>
      <c r="AK10266" s="19">
        <v>50.5</v>
      </c>
      <c r="AL10266" s="19">
        <v>29.5</v>
      </c>
      <c r="AN10266" s="3">
        <v>2014</v>
      </c>
      <c r="AO10266" s="1">
        <v>3</v>
      </c>
      <c r="AQ10266">
        <v>80412</v>
      </c>
      <c r="AR10266" s="1" t="s">
        <v>5327</v>
      </c>
    </row>
    <row r="10267" spans="1:50" x14ac:dyDescent="0.25">
      <c r="A10267" s="1">
        <v>12176</v>
      </c>
      <c r="B10267" s="1" t="s">
        <v>1233</v>
      </c>
      <c r="C10267" s="1">
        <v>101</v>
      </c>
      <c r="D10267" s="1" t="s">
        <v>5627</v>
      </c>
      <c r="E10267" s="1" t="s">
        <v>706</v>
      </c>
      <c r="F10267" s="1" t="s">
        <v>859</v>
      </c>
      <c r="G10267" s="1">
        <v>3</v>
      </c>
      <c r="H10267" s="1">
        <v>37</v>
      </c>
      <c r="I10267" s="1">
        <v>22.8</v>
      </c>
      <c r="J10267" s="24">
        <v>21.8</v>
      </c>
      <c r="K10267" s="3">
        <v>862</v>
      </c>
      <c r="L10267" s="2">
        <f>N10267/((26176.8)*(1-EXP(-(0.002979)*I10267))^(1.55979))</f>
        <v>0.87096840694392885</v>
      </c>
      <c r="M10267" s="1">
        <v>32.299999999999997</v>
      </c>
      <c r="N10267" s="1">
        <v>326</v>
      </c>
      <c r="O10267" s="1">
        <v>120.55</v>
      </c>
      <c r="P10267" s="1">
        <v>8.61</v>
      </c>
      <c r="Q10267" s="1">
        <v>6.62</v>
      </c>
      <c r="R10267" s="1">
        <v>3.44</v>
      </c>
      <c r="AJ10267" s="1" t="s">
        <v>703</v>
      </c>
      <c r="AK10267" s="19">
        <v>50.5</v>
      </c>
      <c r="AL10267" s="19">
        <v>29.5</v>
      </c>
      <c r="AN10267" s="3">
        <v>2014</v>
      </c>
      <c r="AO10267" s="1">
        <v>3</v>
      </c>
      <c r="AQ10267">
        <v>80412</v>
      </c>
      <c r="AR10267" s="1" t="s">
        <v>5327</v>
      </c>
    </row>
    <row r="10268" spans="1:50" x14ac:dyDescent="0.25">
      <c r="A10268" s="1">
        <v>12177</v>
      </c>
      <c r="B10268" s="1" t="s">
        <v>1233</v>
      </c>
      <c r="C10268" s="1">
        <v>101</v>
      </c>
      <c r="D10268" s="1" t="s">
        <v>5627</v>
      </c>
      <c r="E10268" s="1" t="s">
        <v>706</v>
      </c>
      <c r="F10268" s="1" t="s">
        <v>859</v>
      </c>
      <c r="G10268" s="1">
        <v>4</v>
      </c>
      <c r="H10268" s="1">
        <v>21</v>
      </c>
      <c r="I10268" s="1">
        <v>13.5</v>
      </c>
      <c r="J10268" s="24">
        <v>11.8</v>
      </c>
      <c r="K10268" s="3">
        <v>2324</v>
      </c>
      <c r="L10268" s="2">
        <f>N10268/((26176.8)*(1-EXP(-(0.002979)*I10268))^(1.55979))</f>
        <v>1.0364147806822008</v>
      </c>
      <c r="M10268" s="1">
        <v>25.59</v>
      </c>
      <c r="N10268" s="1">
        <v>175</v>
      </c>
      <c r="O10268" s="1">
        <v>63.69</v>
      </c>
      <c r="P10268" s="1">
        <v>6.19</v>
      </c>
      <c r="AJ10268" s="1" t="s">
        <v>703</v>
      </c>
      <c r="AK10268" s="19">
        <v>50.5</v>
      </c>
      <c r="AL10268" s="19">
        <v>29.5</v>
      </c>
      <c r="AN10268" s="3">
        <v>2014</v>
      </c>
      <c r="AO10268" s="1">
        <v>2</v>
      </c>
      <c r="AQ10268">
        <v>80412</v>
      </c>
      <c r="AR10268" s="1" t="s">
        <v>5327</v>
      </c>
    </row>
    <row r="10269" spans="1:50" x14ac:dyDescent="0.25">
      <c r="A10269" s="1">
        <v>12178</v>
      </c>
      <c r="B10269" s="1" t="s">
        <v>1233</v>
      </c>
      <c r="C10269" s="1">
        <v>101</v>
      </c>
      <c r="D10269" s="1" t="s">
        <v>5627</v>
      </c>
      <c r="E10269" s="1" t="s">
        <v>706</v>
      </c>
      <c r="F10269" s="1" t="s">
        <v>859</v>
      </c>
      <c r="G10269" s="1">
        <v>4</v>
      </c>
      <c r="H10269" s="1">
        <v>49</v>
      </c>
      <c r="I10269" s="1">
        <v>25.4</v>
      </c>
      <c r="J10269" s="24">
        <v>23.7</v>
      </c>
      <c r="K10269" s="3">
        <v>977</v>
      </c>
      <c r="L10269" s="2">
        <f>N10269/((26176.8)*(1-EXP(-(0.002979)*I10269))^(1.55979))</f>
        <v>1.1820753433824127</v>
      </c>
      <c r="M10269" s="1">
        <v>43.13</v>
      </c>
      <c r="N10269" s="1">
        <v>520.5</v>
      </c>
      <c r="O10269" s="1">
        <v>193.05</v>
      </c>
      <c r="P10269" s="1">
        <v>13.25</v>
      </c>
      <c r="Q10269" s="1">
        <v>14.52</v>
      </c>
      <c r="R10269" s="1">
        <v>10.46</v>
      </c>
      <c r="AJ10269" s="1" t="s">
        <v>703</v>
      </c>
      <c r="AK10269" s="19">
        <v>50.5</v>
      </c>
      <c r="AL10269" s="19">
        <v>29.5</v>
      </c>
      <c r="AN10269" s="3">
        <v>2014</v>
      </c>
      <c r="AO10269" s="1">
        <v>3</v>
      </c>
      <c r="AQ10269">
        <v>80412</v>
      </c>
      <c r="AR10269" s="1" t="s">
        <v>5327</v>
      </c>
    </row>
    <row r="10270" spans="1:50" x14ac:dyDescent="0.25">
      <c r="A10270" s="1">
        <v>12179</v>
      </c>
      <c r="B10270" s="1" t="s">
        <v>1233</v>
      </c>
      <c r="C10270" s="1">
        <v>101</v>
      </c>
      <c r="D10270" s="1" t="s">
        <v>5627</v>
      </c>
      <c r="F10270" s="1" t="s">
        <v>445</v>
      </c>
      <c r="G10270" s="1">
        <v>5</v>
      </c>
      <c r="H10270" s="1">
        <v>169</v>
      </c>
      <c r="I10270" s="1">
        <v>35</v>
      </c>
      <c r="J10270" s="24">
        <v>53.9</v>
      </c>
      <c r="K10270" s="3">
        <v>69</v>
      </c>
      <c r="L10270" s="2">
        <f>N10270/((26176.8)*(1-EXP(-(0.002979)*I10270))^(1.55979))</f>
        <v>0.3224220757140947</v>
      </c>
      <c r="M10270" s="1">
        <v>13.91</v>
      </c>
      <c r="N10270" s="1">
        <v>229</v>
      </c>
      <c r="O10270" s="1">
        <v>94.55</v>
      </c>
      <c r="P10270" s="1">
        <v>4.6500000000000004</v>
      </c>
      <c r="Q10270" s="1">
        <v>5.35</v>
      </c>
      <c r="R10270" s="1">
        <v>1.01</v>
      </c>
      <c r="AJ10270" s="1" t="s">
        <v>703</v>
      </c>
      <c r="AK10270" s="19">
        <v>51</v>
      </c>
      <c r="AL10270" s="19">
        <v>24</v>
      </c>
      <c r="AN10270" s="3">
        <v>2014</v>
      </c>
      <c r="AO10270" s="1">
        <v>3</v>
      </c>
      <c r="AQ10270">
        <v>80412</v>
      </c>
      <c r="AR10270" s="1" t="s">
        <v>5327</v>
      </c>
    </row>
    <row r="10271" spans="1:50" x14ac:dyDescent="0.25">
      <c r="A10271" s="1">
        <v>12180</v>
      </c>
      <c r="B10271" s="1" t="s">
        <v>1233</v>
      </c>
      <c r="C10271" s="1">
        <v>101</v>
      </c>
      <c r="D10271" s="1" t="s">
        <v>6387</v>
      </c>
      <c r="F10271" s="1" t="s">
        <v>445</v>
      </c>
      <c r="G10271" s="1">
        <v>6</v>
      </c>
      <c r="H10271" s="1">
        <v>143</v>
      </c>
      <c r="I10271" s="1">
        <v>29.1</v>
      </c>
      <c r="J10271" s="24">
        <v>47.3</v>
      </c>
      <c r="K10271" s="3">
        <v>236</v>
      </c>
      <c r="L10271" s="2">
        <f>N10271/((26176.8)*(1-EXP(-(0.002979)*I10271))^(1.55979))</f>
        <v>0.540966046103869</v>
      </c>
      <c r="M10271" s="1">
        <v>23.76</v>
      </c>
      <c r="N10271" s="1">
        <v>292</v>
      </c>
      <c r="O10271" s="1">
        <v>117.12</v>
      </c>
      <c r="P10271" s="1">
        <v>5.56</v>
      </c>
      <c r="Q10271" s="1">
        <v>13.44</v>
      </c>
      <c r="R10271" s="1">
        <v>3.44</v>
      </c>
      <c r="AJ10271" s="1" t="s">
        <v>703</v>
      </c>
      <c r="AK10271" s="19">
        <v>51</v>
      </c>
      <c r="AL10271" s="19">
        <v>24</v>
      </c>
      <c r="AN10271" s="3">
        <v>2014</v>
      </c>
      <c r="AO10271" s="1">
        <v>3</v>
      </c>
      <c r="AQ10271">
        <v>80412</v>
      </c>
      <c r="AR10271" s="1" t="s">
        <v>5327</v>
      </c>
    </row>
    <row r="10272" spans="1:50" x14ac:dyDescent="0.25">
      <c r="A10272" s="1">
        <v>12181</v>
      </c>
      <c r="B10272" s="1" t="s">
        <v>1233</v>
      </c>
      <c r="C10272" s="1">
        <v>101</v>
      </c>
      <c r="D10272" s="1" t="s">
        <v>6387</v>
      </c>
      <c r="F10272" s="1" t="s">
        <v>445</v>
      </c>
      <c r="G10272" s="1">
        <v>6</v>
      </c>
      <c r="H10272" s="1">
        <v>161</v>
      </c>
      <c r="I10272" s="1">
        <v>31.1</v>
      </c>
      <c r="J10272" s="24">
        <v>47.6</v>
      </c>
      <c r="K10272" s="3">
        <v>178</v>
      </c>
      <c r="L10272" s="2">
        <f>N10272/((26176.8)*(1-EXP(-(0.002979)*I10272))^(1.55979))</f>
        <v>0.44630274230138306</v>
      </c>
      <c r="M10272" s="1">
        <v>18.96</v>
      </c>
      <c r="N10272" s="1">
        <v>266</v>
      </c>
      <c r="O10272" s="1">
        <v>120.44</v>
      </c>
      <c r="P10272" s="1">
        <v>6.7</v>
      </c>
      <c r="Q10272" s="1">
        <v>12.86</v>
      </c>
      <c r="R10272" s="1">
        <v>1.54</v>
      </c>
      <c r="AJ10272" s="1" t="s">
        <v>703</v>
      </c>
      <c r="AK10272" s="19">
        <v>51</v>
      </c>
      <c r="AL10272" s="19">
        <v>24</v>
      </c>
      <c r="AN10272" s="3">
        <v>2014</v>
      </c>
      <c r="AO10272" s="1">
        <v>3</v>
      </c>
      <c r="AQ10272">
        <v>80412</v>
      </c>
      <c r="AR10272" s="1" t="s">
        <v>5327</v>
      </c>
    </row>
    <row r="10273" spans="1:44" x14ac:dyDescent="0.25">
      <c r="A10273" s="1">
        <v>12182</v>
      </c>
      <c r="B10273" s="1" t="s">
        <v>1233</v>
      </c>
      <c r="C10273" s="1">
        <v>101</v>
      </c>
      <c r="D10273" s="1" t="s">
        <v>6387</v>
      </c>
      <c r="F10273" s="1" t="s">
        <v>445</v>
      </c>
      <c r="G10273" s="1">
        <v>6</v>
      </c>
      <c r="H10273" s="1">
        <v>154</v>
      </c>
      <c r="I10273" s="1">
        <v>33.200000000000003</v>
      </c>
      <c r="J10273" s="24">
        <v>48.6</v>
      </c>
      <c r="K10273" s="3">
        <v>298</v>
      </c>
      <c r="L10273" s="2">
        <f>N10273/((26176.8)*(1-EXP(-(0.002979)*I10273))^(1.55979))</f>
        <v>0.43087985620173624</v>
      </c>
      <c r="M10273" s="1">
        <v>20</v>
      </c>
      <c r="N10273" s="1">
        <v>283</v>
      </c>
      <c r="O10273" s="1">
        <v>132.41</v>
      </c>
      <c r="P10273" s="1">
        <v>7.23</v>
      </c>
      <c r="Q10273" s="1">
        <v>8.31</v>
      </c>
      <c r="R10273" s="1">
        <v>1.93</v>
      </c>
      <c r="AJ10273" s="1" t="s">
        <v>703</v>
      </c>
      <c r="AK10273" s="19">
        <v>50.45</v>
      </c>
      <c r="AL10273" s="19">
        <v>30.3</v>
      </c>
      <c r="AN10273" s="3">
        <v>2014</v>
      </c>
      <c r="AO10273" s="1">
        <v>3</v>
      </c>
      <c r="AQ10273">
        <v>80412</v>
      </c>
      <c r="AR10273" s="1" t="s">
        <v>5327</v>
      </c>
    </row>
    <row r="10274" spans="1:44" x14ac:dyDescent="0.25">
      <c r="A10274" s="1">
        <v>12183</v>
      </c>
      <c r="B10274" s="1" t="s">
        <v>1233</v>
      </c>
      <c r="C10274" s="1">
        <v>101</v>
      </c>
      <c r="D10274" s="1" t="s">
        <v>5627</v>
      </c>
      <c r="F10274" s="1" t="s">
        <v>445</v>
      </c>
      <c r="G10274" s="1">
        <v>6</v>
      </c>
      <c r="H10274" s="1">
        <v>143</v>
      </c>
      <c r="I10274" s="1">
        <v>32.9</v>
      </c>
      <c r="J10274" s="24">
        <v>49</v>
      </c>
      <c r="K10274" s="3">
        <v>240</v>
      </c>
      <c r="L10274" s="2">
        <f>N10274/((26176.8)*(1-EXP(-(0.002979)*I10274))^(1.55979))</f>
        <v>0.45832912233290152</v>
      </c>
      <c r="M10274" s="1">
        <v>23.38</v>
      </c>
      <c r="N10274" s="1">
        <v>297</v>
      </c>
      <c r="O10274" s="1">
        <v>136.94999999999999</v>
      </c>
      <c r="P10274" s="1">
        <v>5.65</v>
      </c>
      <c r="Q10274" s="1">
        <v>8.0399999999999991</v>
      </c>
      <c r="R10274" s="1">
        <v>3.37</v>
      </c>
      <c r="AJ10274" s="1" t="s">
        <v>703</v>
      </c>
      <c r="AK10274" s="19">
        <v>50.45</v>
      </c>
      <c r="AL10274" s="19">
        <v>30.3</v>
      </c>
      <c r="AN10274" s="3">
        <v>2014</v>
      </c>
      <c r="AO10274" s="1">
        <v>3</v>
      </c>
      <c r="AQ10274">
        <v>80412</v>
      </c>
      <c r="AR10274" s="1" t="s">
        <v>5327</v>
      </c>
    </row>
    <row r="10275" spans="1:44" x14ac:dyDescent="0.25">
      <c r="A10275" s="1">
        <v>12184</v>
      </c>
      <c r="B10275" s="1" t="s">
        <v>1233</v>
      </c>
      <c r="C10275" s="1">
        <v>101</v>
      </c>
      <c r="D10275" s="1" t="s">
        <v>6387</v>
      </c>
      <c r="F10275" s="1" t="s">
        <v>445</v>
      </c>
      <c r="G10275" s="1">
        <v>6</v>
      </c>
      <c r="H10275" s="1">
        <v>157</v>
      </c>
      <c r="I10275" s="1">
        <v>33.1</v>
      </c>
      <c r="J10275" s="24">
        <v>51.2</v>
      </c>
      <c r="K10275" s="3">
        <v>250</v>
      </c>
      <c r="L10275" s="2">
        <f>N10275/((26176.8)*(1-EXP(-(0.002979)*I10275))^(1.55979))</f>
        <v>0.40222561996980799</v>
      </c>
      <c r="M10275" s="1">
        <v>20.21</v>
      </c>
      <c r="N10275" s="1">
        <v>263</v>
      </c>
      <c r="O10275" s="1">
        <v>113.17</v>
      </c>
      <c r="P10275" s="1">
        <v>6.1</v>
      </c>
      <c r="Q10275" s="1">
        <v>8.0500000000000007</v>
      </c>
      <c r="R10275" s="1">
        <v>2.2000000000000002</v>
      </c>
      <c r="AJ10275" s="1" t="s">
        <v>703</v>
      </c>
      <c r="AK10275" s="19">
        <v>50.45</v>
      </c>
      <c r="AL10275" s="19">
        <v>30.3</v>
      </c>
      <c r="AN10275" s="3">
        <v>2014</v>
      </c>
      <c r="AO10275" s="1">
        <v>3</v>
      </c>
      <c r="AQ10275">
        <v>80412</v>
      </c>
      <c r="AR10275" s="1" t="s">
        <v>5327</v>
      </c>
    </row>
    <row r="10276" spans="1:44" x14ac:dyDescent="0.25">
      <c r="A10276" s="1">
        <v>12185</v>
      </c>
      <c r="B10276" s="1" t="s">
        <v>1233</v>
      </c>
      <c r="C10276" s="1">
        <v>101</v>
      </c>
      <c r="D10276" s="1" t="s">
        <v>5627</v>
      </c>
      <c r="F10276" s="1" t="s">
        <v>445</v>
      </c>
      <c r="G10276" s="1">
        <v>7</v>
      </c>
      <c r="H10276" s="1">
        <v>155</v>
      </c>
      <c r="I10276" s="1">
        <v>29.7</v>
      </c>
      <c r="J10276" s="24">
        <v>49.5</v>
      </c>
      <c r="K10276" s="3">
        <v>194</v>
      </c>
      <c r="L10276" s="2">
        <f>N10276/((26176.8)*(1-EXP(-(0.002979)*I10276))^(1.55979))</f>
        <v>0.47621651970996359</v>
      </c>
      <c r="M10276" s="1">
        <v>21.25</v>
      </c>
      <c r="N10276" s="1">
        <v>265</v>
      </c>
      <c r="O10276" s="1">
        <v>109.03</v>
      </c>
      <c r="P10276" s="1">
        <v>11.2</v>
      </c>
      <c r="Q10276" s="1">
        <v>10.65</v>
      </c>
      <c r="R10276" s="1">
        <v>2.61</v>
      </c>
      <c r="AJ10276" s="1" t="s">
        <v>703</v>
      </c>
      <c r="AK10276" s="19">
        <v>50.5</v>
      </c>
      <c r="AL10276" s="19">
        <v>30.7</v>
      </c>
      <c r="AN10276" s="3">
        <v>2014</v>
      </c>
      <c r="AO10276" s="1">
        <v>3</v>
      </c>
      <c r="AQ10276">
        <v>80419</v>
      </c>
      <c r="AR10276" s="1" t="s">
        <v>5327</v>
      </c>
    </row>
    <row r="10277" spans="1:44" x14ac:dyDescent="0.25">
      <c r="A10277" s="1">
        <v>12186</v>
      </c>
      <c r="B10277" s="1" t="s">
        <v>1233</v>
      </c>
      <c r="C10277" s="1">
        <v>101</v>
      </c>
      <c r="D10277" s="1" t="s">
        <v>6387</v>
      </c>
      <c r="F10277" s="1" t="s">
        <v>445</v>
      </c>
      <c r="G10277" s="1">
        <v>7</v>
      </c>
      <c r="H10277" s="1">
        <v>143</v>
      </c>
      <c r="I10277" s="1">
        <v>25.7</v>
      </c>
      <c r="J10277" s="24">
        <v>39.9</v>
      </c>
      <c r="K10277" s="3">
        <v>257</v>
      </c>
      <c r="L10277" s="2">
        <f>N10277/((26176.8)*(1-EXP(-(0.002979)*I10277))^(1.55979))</f>
        <v>0.47751064188883707</v>
      </c>
      <c r="M10277" s="1">
        <v>19.91</v>
      </c>
      <c r="N10277" s="1">
        <v>214</v>
      </c>
      <c r="O10277" s="1">
        <v>69.48</v>
      </c>
      <c r="P10277" s="1">
        <v>5.38</v>
      </c>
      <c r="Q10277" s="1">
        <v>10.9</v>
      </c>
      <c r="R10277" s="1">
        <v>2.0499999999999998</v>
      </c>
      <c r="AJ10277" s="1" t="s">
        <v>703</v>
      </c>
      <c r="AK10277" s="19">
        <v>50.55</v>
      </c>
      <c r="AL10277" s="19">
        <v>30.35</v>
      </c>
      <c r="AN10277" s="3">
        <v>2014</v>
      </c>
      <c r="AO10277" s="1">
        <v>3</v>
      </c>
      <c r="AQ10277">
        <v>80412</v>
      </c>
      <c r="AR10277" s="1" t="s">
        <v>5327</v>
      </c>
    </row>
    <row r="10278" spans="1:44" x14ac:dyDescent="0.25">
      <c r="A10278" s="1">
        <v>12187</v>
      </c>
      <c r="B10278" s="1" t="s">
        <v>1233</v>
      </c>
      <c r="C10278" s="1">
        <v>101</v>
      </c>
      <c r="D10278" s="1" t="s">
        <v>5627</v>
      </c>
      <c r="F10278" s="1" t="s">
        <v>445</v>
      </c>
      <c r="G10278" s="1">
        <v>5</v>
      </c>
      <c r="H10278" s="1">
        <v>132</v>
      </c>
      <c r="I10278" s="1">
        <v>36.1</v>
      </c>
      <c r="J10278" s="24">
        <v>46.5</v>
      </c>
      <c r="K10278" s="3">
        <v>231</v>
      </c>
      <c r="L10278" s="2">
        <f>N10278/((26176.8)*(1-EXP(-(0.002979)*I10278))^(1.55979))</f>
        <v>0.81640569865395074</v>
      </c>
      <c r="M10278" s="1">
        <v>29.06</v>
      </c>
      <c r="N10278" s="1">
        <v>607</v>
      </c>
      <c r="O10278" s="1">
        <v>271.51</v>
      </c>
      <c r="P10278" s="1">
        <v>15.25</v>
      </c>
      <c r="Q10278" s="1">
        <v>21.52</v>
      </c>
      <c r="R10278" s="1">
        <v>6.77</v>
      </c>
      <c r="AJ10278" s="1" t="s">
        <v>703</v>
      </c>
      <c r="AK10278" s="19">
        <v>50.7</v>
      </c>
      <c r="AL10278" s="19">
        <v>30.8</v>
      </c>
      <c r="AN10278" s="3">
        <v>2014</v>
      </c>
      <c r="AO10278" s="1">
        <v>3</v>
      </c>
      <c r="AQ10278">
        <v>80419</v>
      </c>
      <c r="AR10278" s="1" t="s">
        <v>5327</v>
      </c>
    </row>
    <row r="10279" spans="1:44" x14ac:dyDescent="0.25">
      <c r="A10279" s="1">
        <v>12188</v>
      </c>
      <c r="B10279" s="1" t="s">
        <v>1233</v>
      </c>
      <c r="C10279" s="1">
        <v>101</v>
      </c>
      <c r="D10279" s="1" t="s">
        <v>6387</v>
      </c>
      <c r="F10279" s="1" t="s">
        <v>445</v>
      </c>
      <c r="G10279" s="1">
        <v>6</v>
      </c>
      <c r="H10279" s="1">
        <v>175</v>
      </c>
      <c r="I10279" s="1">
        <v>31.7</v>
      </c>
      <c r="J10279" s="24">
        <v>55.1</v>
      </c>
      <c r="K10279" s="3">
        <v>133</v>
      </c>
      <c r="L10279" s="2">
        <f>N10279/((26176.8)*(1-EXP(-(0.002979)*I10279))^(1.55979))</f>
        <v>0.55283951889278948</v>
      </c>
      <c r="M10279" s="1">
        <v>26.39</v>
      </c>
      <c r="N10279" s="1">
        <v>339</v>
      </c>
      <c r="O10279" s="1">
        <v>132.61000000000001</v>
      </c>
      <c r="P10279" s="1">
        <v>7.28</v>
      </c>
      <c r="Q10279" s="1">
        <v>15.65</v>
      </c>
      <c r="R10279" s="1">
        <v>3.48</v>
      </c>
      <c r="AJ10279" s="1" t="s">
        <v>703</v>
      </c>
      <c r="AK10279" s="19">
        <v>50.7</v>
      </c>
      <c r="AL10279" s="19">
        <v>30.8</v>
      </c>
      <c r="AN10279" s="3">
        <v>2014</v>
      </c>
      <c r="AO10279" s="1">
        <v>1</v>
      </c>
      <c r="AQ10279">
        <v>80419</v>
      </c>
      <c r="AR10279" s="1" t="s">
        <v>5327</v>
      </c>
    </row>
    <row r="10280" spans="1:44" x14ac:dyDescent="0.25">
      <c r="A10280" s="1">
        <v>12189</v>
      </c>
      <c r="B10280" s="1" t="s">
        <v>1233</v>
      </c>
      <c r="C10280" s="1">
        <v>101</v>
      </c>
      <c r="D10280" s="1" t="s">
        <v>5627</v>
      </c>
      <c r="F10280" s="1" t="s">
        <v>445</v>
      </c>
      <c r="G10280" s="1">
        <v>4</v>
      </c>
      <c r="H10280" s="1">
        <v>63</v>
      </c>
      <c r="I10280" s="1">
        <v>27.3</v>
      </c>
      <c r="J10280" s="24">
        <v>27.2</v>
      </c>
      <c r="K10280" s="3">
        <v>108</v>
      </c>
      <c r="L10280" s="2">
        <f>N10280/((26176.8)*(1-EXP(-(0.002979)*I10280))^(1.55979))</f>
        <v>1.1882790703100159</v>
      </c>
      <c r="M10280" s="1">
        <v>43.78</v>
      </c>
      <c r="N10280" s="1">
        <v>583</v>
      </c>
      <c r="O10280" s="1">
        <v>253.11</v>
      </c>
      <c r="P10280" s="1">
        <v>18.489999999999998</v>
      </c>
      <c r="Q10280" s="1">
        <v>25.81</v>
      </c>
      <c r="R10280" s="1">
        <v>5.7</v>
      </c>
      <c r="AJ10280" s="1" t="s">
        <v>703</v>
      </c>
      <c r="AK10280" s="19">
        <v>51.1</v>
      </c>
      <c r="AL10280" s="19">
        <v>28.5</v>
      </c>
      <c r="AN10280" s="3">
        <v>2014</v>
      </c>
      <c r="AO10280" s="1">
        <v>5</v>
      </c>
      <c r="AQ10280">
        <v>80412</v>
      </c>
      <c r="AR10280" s="1" t="s">
        <v>5327</v>
      </c>
    </row>
    <row r="10281" spans="1:44" x14ac:dyDescent="0.25">
      <c r="A10281" s="1">
        <v>12190</v>
      </c>
      <c r="B10281" s="1" t="s">
        <v>1233</v>
      </c>
      <c r="C10281" s="1">
        <v>101</v>
      </c>
      <c r="D10281" s="1" t="s">
        <v>5627</v>
      </c>
      <c r="E10281" s="1" t="s">
        <v>706</v>
      </c>
      <c r="F10281" s="1" t="s">
        <v>859</v>
      </c>
      <c r="G10281" s="1">
        <v>7</v>
      </c>
      <c r="H10281" s="1">
        <v>37</v>
      </c>
      <c r="I10281" s="1">
        <v>12.6</v>
      </c>
      <c r="J10281" s="24">
        <v>16</v>
      </c>
      <c r="K10281" s="3">
        <v>1276</v>
      </c>
      <c r="L10281" s="2">
        <f>N10281/((1668.67)*(1-EXP(-(0.022864)*I10281))^(1.61028))</f>
        <v>0.85747890252716308</v>
      </c>
      <c r="M10281" s="1">
        <v>25.71</v>
      </c>
      <c r="N10281" s="1">
        <v>153.80000000000001</v>
      </c>
      <c r="AJ10281" s="1" t="s">
        <v>703</v>
      </c>
      <c r="AK10281" s="19">
        <v>46.5</v>
      </c>
      <c r="AL10281" s="19">
        <v>33</v>
      </c>
      <c r="AN10281" s="3">
        <v>2014</v>
      </c>
      <c r="AQ10281">
        <v>80814</v>
      </c>
      <c r="AR10281" s="1" t="s">
        <v>5327</v>
      </c>
    </row>
    <row r="10282" spans="1:44" x14ac:dyDescent="0.25">
      <c r="A10282" s="1">
        <v>12191</v>
      </c>
      <c r="B10282" s="1" t="s">
        <v>1233</v>
      </c>
      <c r="C10282" s="1">
        <v>101</v>
      </c>
      <c r="D10282" s="1" t="s">
        <v>5627</v>
      </c>
      <c r="E10282" s="1" t="s">
        <v>706</v>
      </c>
      <c r="F10282" s="1" t="s">
        <v>859</v>
      </c>
      <c r="G10282" s="1">
        <v>6</v>
      </c>
      <c r="H10282" s="1">
        <v>29</v>
      </c>
      <c r="I10282" s="1">
        <v>11.6</v>
      </c>
      <c r="J10282" s="24">
        <v>12</v>
      </c>
      <c r="K10282" s="3">
        <v>3270</v>
      </c>
      <c r="L10282" s="2">
        <f>N10282/((1668.67)*(1-EXP(-(0.022864)*I10282))^(1.61028))</f>
        <v>1.2179026384595957</v>
      </c>
      <c r="M10282" s="1">
        <v>36.869999999999997</v>
      </c>
      <c r="N10282" s="1">
        <v>194.6</v>
      </c>
      <c r="AJ10282" s="1" t="s">
        <v>703</v>
      </c>
      <c r="AK10282" s="19">
        <v>46.5</v>
      </c>
      <c r="AL10282" s="19">
        <v>33</v>
      </c>
      <c r="AN10282" s="3">
        <v>2014</v>
      </c>
      <c r="AQ10282">
        <v>80814</v>
      </c>
      <c r="AR10282" s="1" t="s">
        <v>5327</v>
      </c>
    </row>
    <row r="10283" spans="1:44" x14ac:dyDescent="0.25">
      <c r="A10283" s="1">
        <v>12192</v>
      </c>
      <c r="B10283" s="1" t="s">
        <v>1233</v>
      </c>
      <c r="C10283" s="1">
        <v>101</v>
      </c>
      <c r="D10283" s="1" t="s">
        <v>5627</v>
      </c>
      <c r="E10283" s="1" t="s">
        <v>706</v>
      </c>
      <c r="F10283" s="1" t="s">
        <v>859</v>
      </c>
      <c r="G10283" s="1">
        <v>7</v>
      </c>
      <c r="H10283" s="1">
        <v>30</v>
      </c>
      <c r="I10283" s="1">
        <v>11</v>
      </c>
      <c r="J10283" s="24">
        <v>14.8</v>
      </c>
      <c r="K10283" s="3">
        <v>1867</v>
      </c>
      <c r="L10283" s="2">
        <f>N10283/((1668.67)*(1-EXP(-(0.022864)*I10283))^(1.61028))</f>
        <v>1.2492856710936913</v>
      </c>
      <c r="M10283" s="1">
        <v>32.31</v>
      </c>
      <c r="N10283" s="1">
        <v>185.2</v>
      </c>
      <c r="AJ10283" s="1" t="s">
        <v>703</v>
      </c>
      <c r="AK10283" s="19">
        <v>46.5</v>
      </c>
      <c r="AL10283" s="19">
        <v>33</v>
      </c>
      <c r="AN10283" s="3">
        <v>2014</v>
      </c>
      <c r="AQ10283">
        <v>80814</v>
      </c>
      <c r="AR10283" s="1" t="s">
        <v>5327</v>
      </c>
    </row>
    <row r="10284" spans="1:44" x14ac:dyDescent="0.25">
      <c r="A10284" s="1">
        <v>12193</v>
      </c>
      <c r="B10284" s="1" t="s">
        <v>1233</v>
      </c>
      <c r="C10284" s="1">
        <v>101</v>
      </c>
      <c r="D10284" s="1" t="s">
        <v>5627</v>
      </c>
      <c r="E10284" s="1" t="s">
        <v>706</v>
      </c>
      <c r="F10284" s="1" t="s">
        <v>859</v>
      </c>
      <c r="G10284" s="1">
        <v>5</v>
      </c>
      <c r="H10284" s="1">
        <v>24</v>
      </c>
      <c r="I10284" s="1">
        <v>12</v>
      </c>
      <c r="J10284" s="24">
        <v>14.5</v>
      </c>
      <c r="K10284" s="3">
        <v>2580</v>
      </c>
      <c r="L10284" s="2">
        <f>N10284/((1668.67)*(1-EXP(-(0.022864)*I10284))^(1.61028))</f>
        <v>1.6435366934336526</v>
      </c>
      <c r="M10284" s="1">
        <v>42.75</v>
      </c>
      <c r="N10284" s="1">
        <v>275.39999999999998</v>
      </c>
      <c r="AJ10284" s="1" t="s">
        <v>703</v>
      </c>
      <c r="AK10284" s="19">
        <v>46.5</v>
      </c>
      <c r="AL10284" s="19">
        <v>33</v>
      </c>
      <c r="AN10284" s="3">
        <v>2014</v>
      </c>
      <c r="AQ10284">
        <v>80814</v>
      </c>
      <c r="AR10284" s="1" t="s">
        <v>5327</v>
      </c>
    </row>
    <row r="10285" spans="1:44" x14ac:dyDescent="0.25">
      <c r="A10285" s="1">
        <v>12194</v>
      </c>
      <c r="B10285" s="1" t="s">
        <v>1233</v>
      </c>
      <c r="C10285" s="1">
        <v>101</v>
      </c>
      <c r="D10285" s="1" t="s">
        <v>5627</v>
      </c>
      <c r="E10285" s="1" t="s">
        <v>706</v>
      </c>
      <c r="F10285" s="1" t="s">
        <v>859</v>
      </c>
      <c r="G10285" s="1">
        <v>4</v>
      </c>
      <c r="H10285" s="1">
        <v>26</v>
      </c>
      <c r="I10285" s="1">
        <v>14.7</v>
      </c>
      <c r="J10285" s="24">
        <v>15.4</v>
      </c>
      <c r="K10285" s="3">
        <v>1473</v>
      </c>
      <c r="L10285" s="2">
        <f>N10285/((1668.67)*(1-EXP(-(0.022864)*I10285))^(1.61028))</f>
        <v>0.84015792565556258</v>
      </c>
      <c r="M10285" s="1">
        <v>27.38</v>
      </c>
      <c r="N10285" s="1">
        <v>186.2</v>
      </c>
      <c r="AJ10285" s="1" t="s">
        <v>703</v>
      </c>
      <c r="AK10285" s="19">
        <v>46.5</v>
      </c>
      <c r="AL10285" s="19">
        <v>33</v>
      </c>
      <c r="AN10285" s="3">
        <v>2014</v>
      </c>
      <c r="AQ10285">
        <v>80814</v>
      </c>
      <c r="AR10285" s="1" t="s">
        <v>5327</v>
      </c>
    </row>
    <row r="10286" spans="1:44" x14ac:dyDescent="0.25">
      <c r="A10286" s="1">
        <v>12195</v>
      </c>
      <c r="B10286" s="1" t="s">
        <v>1233</v>
      </c>
      <c r="C10286" s="1">
        <v>101</v>
      </c>
      <c r="D10286" s="1" t="s">
        <v>5627</v>
      </c>
      <c r="E10286" s="1" t="s">
        <v>706</v>
      </c>
      <c r="F10286" s="1" t="s">
        <v>859</v>
      </c>
      <c r="G10286" s="1">
        <v>7</v>
      </c>
      <c r="H10286" s="1">
        <v>30</v>
      </c>
      <c r="I10286" s="1">
        <v>10.7</v>
      </c>
      <c r="J10286" s="24">
        <v>14.2</v>
      </c>
      <c r="K10286" s="3">
        <v>1214</v>
      </c>
      <c r="L10286" s="2">
        <f>N10286/((1668.67)*(1-EXP(-(0.022864)*I10286))^(1.61028))</f>
        <v>0.81590353856794551</v>
      </c>
      <c r="M10286" s="1">
        <v>19.350000000000001</v>
      </c>
      <c r="N10286" s="1">
        <v>116.3</v>
      </c>
      <c r="AJ10286" s="1" t="s">
        <v>703</v>
      </c>
      <c r="AK10286" s="19">
        <v>46.5</v>
      </c>
      <c r="AL10286" s="19">
        <v>33</v>
      </c>
      <c r="AN10286" s="3">
        <v>2014</v>
      </c>
      <c r="AQ10286">
        <v>80814</v>
      </c>
      <c r="AR10286" s="1" t="s">
        <v>5327</v>
      </c>
    </row>
    <row r="10287" spans="1:44" x14ac:dyDescent="0.25">
      <c r="A10287" s="1">
        <v>12196</v>
      </c>
      <c r="B10287" s="1" t="s">
        <v>1233</v>
      </c>
      <c r="C10287" s="1">
        <v>101</v>
      </c>
      <c r="D10287" s="1" t="s">
        <v>5627</v>
      </c>
      <c r="E10287" s="1" t="s">
        <v>706</v>
      </c>
      <c r="F10287" s="1" t="s">
        <v>859</v>
      </c>
      <c r="G10287" s="1">
        <v>7</v>
      </c>
      <c r="H10287" s="1">
        <v>37</v>
      </c>
      <c r="I10287" s="1">
        <v>12.7</v>
      </c>
      <c r="J10287" s="24">
        <v>15.5</v>
      </c>
      <c r="K10287" s="3">
        <v>1184</v>
      </c>
      <c r="L10287" s="2">
        <f>N10287/((1668.67)*(1-EXP(-(0.022864)*I10287))^(1.61028))</f>
        <v>0.7990392524469373</v>
      </c>
      <c r="M10287" s="1">
        <v>22.2</v>
      </c>
      <c r="N10287" s="1">
        <v>144.9</v>
      </c>
      <c r="AJ10287" s="1" t="s">
        <v>703</v>
      </c>
      <c r="AK10287" s="19">
        <v>46.5</v>
      </c>
      <c r="AL10287" s="19">
        <v>33</v>
      </c>
      <c r="AN10287" s="3">
        <v>2014</v>
      </c>
      <c r="AQ10287">
        <v>80814</v>
      </c>
      <c r="AR10287" s="1" t="s">
        <v>5327</v>
      </c>
    </row>
    <row r="10288" spans="1:44" x14ac:dyDescent="0.25">
      <c r="A10288" s="1">
        <v>12197</v>
      </c>
      <c r="B10288" s="1" t="s">
        <v>1233</v>
      </c>
      <c r="C10288" s="1">
        <v>101</v>
      </c>
      <c r="D10288" s="1" t="s">
        <v>5627</v>
      </c>
      <c r="E10288" s="1" t="s">
        <v>706</v>
      </c>
      <c r="F10288" s="1" t="s">
        <v>859</v>
      </c>
      <c r="G10288" s="1">
        <v>6</v>
      </c>
      <c r="H10288" s="1">
        <v>34</v>
      </c>
      <c r="I10288" s="1">
        <v>14.7</v>
      </c>
      <c r="J10288" s="24">
        <v>16.600000000000001</v>
      </c>
      <c r="K10288" s="3">
        <v>662</v>
      </c>
      <c r="L10288" s="2">
        <f>N10288/((1668.67)*(1-EXP(-(0.022864)*I10288))^(1.61028))</f>
        <v>0.46249295048171413</v>
      </c>
      <c r="M10288" s="1">
        <v>14.29</v>
      </c>
      <c r="N10288" s="1">
        <v>102.5</v>
      </c>
      <c r="AJ10288" s="1" t="s">
        <v>703</v>
      </c>
      <c r="AK10288" s="19">
        <v>46.5</v>
      </c>
      <c r="AL10288" s="19">
        <v>33</v>
      </c>
      <c r="AN10288" s="3">
        <v>2014</v>
      </c>
      <c r="AQ10288">
        <v>80814</v>
      </c>
      <c r="AR10288" s="1" t="s">
        <v>5327</v>
      </c>
    </row>
    <row r="10289" spans="1:50" x14ac:dyDescent="0.25">
      <c r="A10289" s="1">
        <v>12198</v>
      </c>
      <c r="B10289" s="1" t="s">
        <v>1233</v>
      </c>
      <c r="C10289" s="1">
        <v>101</v>
      </c>
      <c r="D10289" s="1" t="s">
        <v>5627</v>
      </c>
      <c r="E10289" s="1" t="s">
        <v>706</v>
      </c>
      <c r="F10289" s="1" t="s">
        <v>859</v>
      </c>
      <c r="G10289" s="1">
        <v>8</v>
      </c>
      <c r="H10289" s="1">
        <v>29</v>
      </c>
      <c r="I10289" s="1">
        <v>10.5</v>
      </c>
      <c r="J10289" s="24">
        <v>12</v>
      </c>
      <c r="K10289" s="3">
        <v>2576</v>
      </c>
      <c r="L10289" s="2">
        <f>N10289/((1668.67)*(1-EXP(-(0.022864)*I10289))^(1.61028))</f>
        <v>1.0766403869724916</v>
      </c>
      <c r="M10289" s="1">
        <v>29.04</v>
      </c>
      <c r="N10289" s="1">
        <v>149.4</v>
      </c>
      <c r="AJ10289" s="1" t="s">
        <v>703</v>
      </c>
      <c r="AK10289" s="19">
        <v>46.5</v>
      </c>
      <c r="AL10289" s="19">
        <v>33</v>
      </c>
      <c r="AN10289" s="3">
        <v>2014</v>
      </c>
      <c r="AQ10289">
        <v>80814</v>
      </c>
      <c r="AR10289" s="1" t="s">
        <v>5327</v>
      </c>
    </row>
    <row r="10290" spans="1:50" x14ac:dyDescent="0.25">
      <c r="A10290" s="1">
        <v>12199</v>
      </c>
      <c r="B10290" s="1" t="s">
        <v>1233</v>
      </c>
      <c r="C10290" s="1">
        <v>101</v>
      </c>
      <c r="D10290" s="1" t="s">
        <v>5627</v>
      </c>
      <c r="E10290" s="1" t="s">
        <v>706</v>
      </c>
      <c r="F10290" s="1" t="s">
        <v>859</v>
      </c>
      <c r="G10290" s="1">
        <v>8</v>
      </c>
      <c r="H10290" s="1">
        <v>33</v>
      </c>
      <c r="I10290" s="1">
        <v>13.1</v>
      </c>
      <c r="J10290" s="24">
        <v>13.2</v>
      </c>
      <c r="K10290" s="3">
        <v>1700</v>
      </c>
      <c r="L10290" s="2">
        <f>N10290/((1668.67)*(1-EXP(-(0.022864)*I10290))^(1.61028))</f>
        <v>0.75595117107215881</v>
      </c>
      <c r="M10290" s="1">
        <v>23.29</v>
      </c>
      <c r="N10290" s="1">
        <v>143.1</v>
      </c>
      <c r="AJ10290" s="1" t="s">
        <v>703</v>
      </c>
      <c r="AK10290" s="19">
        <v>46.5</v>
      </c>
      <c r="AL10290" s="19">
        <v>33</v>
      </c>
      <c r="AN10290" s="3">
        <v>2014</v>
      </c>
      <c r="AQ10290">
        <v>80814</v>
      </c>
      <c r="AR10290" s="1" t="s">
        <v>5327</v>
      </c>
    </row>
    <row r="10291" spans="1:50" x14ac:dyDescent="0.25">
      <c r="A10291" s="1">
        <v>12200</v>
      </c>
      <c r="B10291" s="1" t="s">
        <v>1233</v>
      </c>
      <c r="C10291" s="1">
        <v>101</v>
      </c>
      <c r="D10291" s="1" t="s">
        <v>5627</v>
      </c>
      <c r="E10291" s="1" t="s">
        <v>706</v>
      </c>
      <c r="F10291" s="1" t="s">
        <v>859</v>
      </c>
      <c r="G10291" s="1">
        <v>9</v>
      </c>
      <c r="H10291" s="1">
        <v>19</v>
      </c>
      <c r="I10291" s="1">
        <v>7.2</v>
      </c>
      <c r="J10291" s="24">
        <v>9.6</v>
      </c>
      <c r="K10291" s="3">
        <v>2108</v>
      </c>
      <c r="L10291" s="2">
        <f>N10291/((1668.67)*(1-EXP(-(0.022864)*I10291))^(1.61028))</f>
        <v>0.71862801556284206</v>
      </c>
      <c r="M10291" s="1">
        <v>15.39</v>
      </c>
      <c r="N10291" s="1">
        <v>57.6</v>
      </c>
      <c r="AJ10291" s="1" t="s">
        <v>703</v>
      </c>
      <c r="AK10291" s="19">
        <v>46.5</v>
      </c>
      <c r="AL10291" s="19">
        <v>33</v>
      </c>
      <c r="AN10291" s="3">
        <v>2014</v>
      </c>
      <c r="AQ10291">
        <v>80814</v>
      </c>
      <c r="AR10291" s="1" t="s">
        <v>5327</v>
      </c>
    </row>
    <row r="10292" spans="1:50" x14ac:dyDescent="0.25">
      <c r="A10292" s="1">
        <v>12201</v>
      </c>
      <c r="B10292" s="1" t="s">
        <v>1233</v>
      </c>
      <c r="C10292" s="1">
        <v>101</v>
      </c>
      <c r="D10292" s="1" t="s">
        <v>5627</v>
      </c>
      <c r="E10292" s="1" t="s">
        <v>706</v>
      </c>
      <c r="F10292" s="1" t="s">
        <v>859</v>
      </c>
      <c r="G10292" s="1">
        <v>8</v>
      </c>
      <c r="H10292" s="1">
        <v>25</v>
      </c>
      <c r="I10292" s="1">
        <v>9.4</v>
      </c>
      <c r="J10292" s="24">
        <v>10.6</v>
      </c>
      <c r="K10292" s="3">
        <v>2585</v>
      </c>
      <c r="L10292" s="2">
        <f>N10292/((1668.67)*(1-EXP(-(0.022864)*I10292))^(1.61028))</f>
        <v>0.90541171613023896</v>
      </c>
      <c r="M10292" s="1">
        <v>22.96</v>
      </c>
      <c r="N10292" s="1">
        <v>107.2</v>
      </c>
      <c r="AJ10292" s="1" t="s">
        <v>703</v>
      </c>
      <c r="AK10292" s="19">
        <v>46.5</v>
      </c>
      <c r="AL10292" s="19">
        <v>33</v>
      </c>
      <c r="AN10292" s="3">
        <v>2014</v>
      </c>
      <c r="AQ10292">
        <v>80814</v>
      </c>
      <c r="AR10292" s="1" t="s">
        <v>5327</v>
      </c>
    </row>
    <row r="10293" spans="1:50" x14ac:dyDescent="0.25">
      <c r="A10293" s="1">
        <v>12202</v>
      </c>
      <c r="B10293" s="1" t="s">
        <v>5259</v>
      </c>
      <c r="C10293" s="1">
        <v>1011</v>
      </c>
      <c r="D10293" s="1" t="s">
        <v>5627</v>
      </c>
      <c r="E10293" s="1" t="s">
        <v>706</v>
      </c>
      <c r="F10293" s="1" t="s">
        <v>859</v>
      </c>
      <c r="G10293" s="1">
        <v>9</v>
      </c>
      <c r="H10293" s="1">
        <v>26</v>
      </c>
      <c r="I10293" s="1">
        <v>5.6</v>
      </c>
      <c r="J10293" s="24">
        <v>7</v>
      </c>
      <c r="K10293" s="3">
        <v>4240</v>
      </c>
      <c r="L10293" s="1">
        <v>0.77</v>
      </c>
      <c r="M10293" s="1">
        <v>16.260000000000002</v>
      </c>
      <c r="N10293" s="1">
        <v>65.400000000000006</v>
      </c>
      <c r="O10293" s="1">
        <v>27.05</v>
      </c>
      <c r="P10293" s="1">
        <v>7.79</v>
      </c>
      <c r="Q10293" s="1">
        <v>17.66</v>
      </c>
      <c r="R10293" s="1">
        <v>3.37</v>
      </c>
      <c r="AJ10293" s="1" t="s">
        <v>703</v>
      </c>
      <c r="AK10293" s="19">
        <v>46.6</v>
      </c>
      <c r="AL10293" s="19">
        <v>32.729999999999997</v>
      </c>
      <c r="AN10293" s="3">
        <v>2014</v>
      </c>
      <c r="AO10293" s="1">
        <v>4</v>
      </c>
      <c r="AQ10293">
        <v>80814</v>
      </c>
      <c r="AR10293" s="1" t="s">
        <v>5327</v>
      </c>
    </row>
    <row r="10294" spans="1:50" x14ac:dyDescent="0.25">
      <c r="A10294" s="1">
        <v>12203</v>
      </c>
      <c r="B10294" s="1" t="s">
        <v>5259</v>
      </c>
      <c r="C10294" s="1">
        <v>1011</v>
      </c>
      <c r="D10294" s="1" t="s">
        <v>5627</v>
      </c>
      <c r="E10294" s="1" t="s">
        <v>706</v>
      </c>
      <c r="F10294" s="1" t="s">
        <v>859</v>
      </c>
      <c r="G10294" s="1">
        <v>7</v>
      </c>
      <c r="H10294" s="1">
        <v>24</v>
      </c>
      <c r="I10294" s="1">
        <v>8.8000000000000007</v>
      </c>
      <c r="J10294" s="24">
        <v>10.6</v>
      </c>
      <c r="K10294" s="3">
        <v>3037</v>
      </c>
      <c r="L10294" s="1">
        <v>0.8</v>
      </c>
      <c r="M10294" s="1">
        <v>26.73</v>
      </c>
      <c r="N10294" s="1">
        <v>138</v>
      </c>
      <c r="O10294" s="1">
        <v>58.97</v>
      </c>
      <c r="P10294" s="1">
        <v>10.8</v>
      </c>
      <c r="Q10294" s="1">
        <v>30.92</v>
      </c>
      <c r="R10294" s="1">
        <v>6.9</v>
      </c>
      <c r="AJ10294" s="1" t="s">
        <v>703</v>
      </c>
      <c r="AK10294" s="19">
        <v>46.6</v>
      </c>
      <c r="AL10294" s="19">
        <v>32.729999999999997</v>
      </c>
      <c r="AN10294" s="3">
        <v>2014</v>
      </c>
      <c r="AO10294" s="1">
        <v>4</v>
      </c>
      <c r="AQ10294">
        <v>80814</v>
      </c>
      <c r="AR10294" s="1" t="s">
        <v>5327</v>
      </c>
      <c r="AU10294" s="32"/>
      <c r="AV10294" s="32"/>
      <c r="AW10294" s="32"/>
      <c r="AX10294" s="32"/>
    </row>
    <row r="10295" spans="1:50" x14ac:dyDescent="0.25">
      <c r="A10295" s="1">
        <v>12204</v>
      </c>
      <c r="B10295" s="1" t="s">
        <v>5259</v>
      </c>
      <c r="C10295" s="1">
        <v>1011</v>
      </c>
      <c r="D10295" s="1" t="s">
        <v>5627</v>
      </c>
      <c r="E10295" s="1" t="s">
        <v>706</v>
      </c>
      <c r="F10295" s="1" t="s">
        <v>859</v>
      </c>
      <c r="G10295" s="1">
        <v>8</v>
      </c>
      <c r="H10295" s="1">
        <v>16</v>
      </c>
      <c r="I10295" s="1">
        <v>4.4000000000000004</v>
      </c>
      <c r="J10295" s="24">
        <v>6.4</v>
      </c>
      <c r="K10295" s="3">
        <v>4260</v>
      </c>
      <c r="L10295" s="1">
        <v>0.91</v>
      </c>
      <c r="M10295" s="1">
        <v>13.68</v>
      </c>
      <c r="N10295" s="1">
        <v>44</v>
      </c>
      <c r="O10295" s="1">
        <v>18.37</v>
      </c>
      <c r="P10295" s="1">
        <v>4.66</v>
      </c>
      <c r="Q10295" s="1">
        <v>8.2200000000000006</v>
      </c>
      <c r="R10295" s="1">
        <v>2.64</v>
      </c>
      <c r="AJ10295" s="1" t="s">
        <v>703</v>
      </c>
      <c r="AK10295" s="19">
        <v>46.6</v>
      </c>
      <c r="AL10295" s="19">
        <v>32.729999999999997</v>
      </c>
      <c r="AN10295" s="3">
        <v>2014</v>
      </c>
      <c r="AO10295" s="1">
        <v>4</v>
      </c>
      <c r="AQ10295">
        <v>80814</v>
      </c>
      <c r="AR10295" s="1" t="s">
        <v>5327</v>
      </c>
    </row>
    <row r="10296" spans="1:50" x14ac:dyDescent="0.25">
      <c r="A10296" s="1">
        <v>12205</v>
      </c>
      <c r="B10296" s="1" t="s">
        <v>5259</v>
      </c>
      <c r="C10296" s="1">
        <v>1011</v>
      </c>
      <c r="D10296" s="1" t="s">
        <v>5627</v>
      </c>
      <c r="E10296" s="1" t="s">
        <v>706</v>
      </c>
      <c r="F10296" s="1" t="s">
        <v>859</v>
      </c>
      <c r="G10296" s="1">
        <v>10</v>
      </c>
      <c r="H10296" s="1">
        <v>51</v>
      </c>
      <c r="I10296" s="1">
        <v>8.6</v>
      </c>
      <c r="J10296" s="24">
        <v>13.9</v>
      </c>
      <c r="K10296" s="3">
        <v>1886</v>
      </c>
      <c r="L10296" s="1">
        <v>0.87</v>
      </c>
      <c r="M10296" s="1">
        <v>28.62</v>
      </c>
      <c r="N10296" s="1">
        <v>153</v>
      </c>
      <c r="O10296" s="1">
        <v>64.61</v>
      </c>
      <c r="P10296" s="1">
        <v>13.24</v>
      </c>
      <c r="Q10296" s="1">
        <v>46.7</v>
      </c>
      <c r="R10296" s="1">
        <v>8.48</v>
      </c>
      <c r="AJ10296" s="1" t="s">
        <v>703</v>
      </c>
      <c r="AK10296" s="19">
        <v>46.6</v>
      </c>
      <c r="AL10296" s="19">
        <v>32.729999999999997</v>
      </c>
      <c r="AM10296" s="19"/>
      <c r="AN10296" s="3">
        <v>2014</v>
      </c>
      <c r="AO10296" s="1">
        <v>4</v>
      </c>
      <c r="AQ10296">
        <v>80814</v>
      </c>
      <c r="AR10296" s="1" t="s">
        <v>5327</v>
      </c>
    </row>
    <row r="10297" spans="1:50" x14ac:dyDescent="0.25">
      <c r="A10297" s="1">
        <v>12206</v>
      </c>
      <c r="B10297" s="1" t="s">
        <v>5259</v>
      </c>
      <c r="C10297" s="1">
        <v>1011</v>
      </c>
      <c r="D10297" s="1" t="s">
        <v>5627</v>
      </c>
      <c r="E10297" s="1" t="s">
        <v>706</v>
      </c>
      <c r="F10297" s="1" t="s">
        <v>859</v>
      </c>
      <c r="G10297" s="1">
        <v>9</v>
      </c>
      <c r="H10297" s="1">
        <v>46</v>
      </c>
      <c r="I10297" s="1">
        <v>10</v>
      </c>
      <c r="J10297" s="24">
        <v>11.3</v>
      </c>
      <c r="K10297" s="3">
        <v>3260</v>
      </c>
      <c r="L10297" s="1">
        <v>0.89</v>
      </c>
      <c r="M10297" s="1">
        <v>32.799999999999997</v>
      </c>
      <c r="N10297" s="1">
        <v>205</v>
      </c>
      <c r="O10297" s="1">
        <v>87.039999999999992</v>
      </c>
      <c r="P10297" s="1">
        <v>17.32</v>
      </c>
      <c r="Q10297" s="1">
        <v>30.9</v>
      </c>
      <c r="R10297" s="1">
        <v>5.59</v>
      </c>
      <c r="AJ10297" s="1" t="s">
        <v>703</v>
      </c>
      <c r="AK10297" s="19">
        <v>46.6</v>
      </c>
      <c r="AL10297" s="19">
        <v>32.729999999999997</v>
      </c>
      <c r="AN10297" s="3">
        <v>2014</v>
      </c>
      <c r="AO10297" s="1">
        <v>4</v>
      </c>
      <c r="AQ10297">
        <v>80814</v>
      </c>
      <c r="AR10297" s="1" t="s">
        <v>5327</v>
      </c>
    </row>
    <row r="10298" spans="1:50" x14ac:dyDescent="0.25">
      <c r="A10298" s="1">
        <v>12207</v>
      </c>
      <c r="B10298" s="1" t="s">
        <v>5259</v>
      </c>
      <c r="C10298" s="1">
        <v>1011</v>
      </c>
      <c r="D10298" s="1" t="s">
        <v>5627</v>
      </c>
      <c r="E10298" s="1" t="s">
        <v>706</v>
      </c>
      <c r="F10298" s="1" t="s">
        <v>859</v>
      </c>
      <c r="G10298" s="1">
        <v>8</v>
      </c>
      <c r="H10298" s="1">
        <v>29</v>
      </c>
      <c r="I10298" s="1">
        <v>8.9</v>
      </c>
      <c r="J10298" s="24">
        <v>9</v>
      </c>
      <c r="K10298" s="3">
        <v>3595</v>
      </c>
      <c r="L10298" s="1">
        <v>0.68</v>
      </c>
      <c r="M10298" s="1">
        <v>22.94</v>
      </c>
      <c r="N10298" s="1">
        <v>126</v>
      </c>
      <c r="O10298" s="1">
        <v>53.230000000000004</v>
      </c>
      <c r="P10298" s="1">
        <v>10.84</v>
      </c>
      <c r="Q10298" s="1">
        <v>17.13</v>
      </c>
      <c r="R10298" s="1">
        <v>3.31</v>
      </c>
      <c r="AJ10298" s="1" t="s">
        <v>703</v>
      </c>
      <c r="AK10298" s="19">
        <v>46.6</v>
      </c>
      <c r="AL10298" s="19">
        <v>32.729999999999997</v>
      </c>
      <c r="AN10298" s="3">
        <v>2014</v>
      </c>
      <c r="AO10298" s="1">
        <v>4</v>
      </c>
      <c r="AQ10298">
        <v>80814</v>
      </c>
      <c r="AR10298" s="1" t="s">
        <v>5327</v>
      </c>
    </row>
    <row r="10299" spans="1:50" x14ac:dyDescent="0.25">
      <c r="A10299" s="1">
        <v>12208</v>
      </c>
      <c r="B10299" s="1" t="s">
        <v>5259</v>
      </c>
      <c r="C10299" s="1">
        <v>1011</v>
      </c>
      <c r="D10299" s="1" t="s">
        <v>5627</v>
      </c>
      <c r="E10299" s="1" t="s">
        <v>706</v>
      </c>
      <c r="F10299" s="1" t="s">
        <v>859</v>
      </c>
      <c r="G10299" s="1">
        <v>8</v>
      </c>
      <c r="H10299" s="1">
        <v>21</v>
      </c>
      <c r="I10299" s="1">
        <v>5.0999999999999996</v>
      </c>
      <c r="J10299" s="24">
        <v>8.3000000000000007</v>
      </c>
      <c r="K10299" s="3">
        <v>2315</v>
      </c>
      <c r="L10299" s="1">
        <v>0.67</v>
      </c>
      <c r="N10299" s="1">
        <v>30.3</v>
      </c>
      <c r="O10299" s="1">
        <v>18.13</v>
      </c>
      <c r="P10299" s="1">
        <v>4.46</v>
      </c>
      <c r="Q10299" s="1">
        <v>10.1</v>
      </c>
      <c r="R10299" s="1">
        <v>2.72</v>
      </c>
      <c r="AJ10299" s="1" t="s">
        <v>703</v>
      </c>
      <c r="AK10299" s="19">
        <v>46.5</v>
      </c>
      <c r="AL10299" s="19">
        <v>32.64</v>
      </c>
      <c r="AN10299" s="3">
        <v>2014</v>
      </c>
      <c r="AO10299" s="1">
        <v>4</v>
      </c>
      <c r="AQ10299">
        <v>80814</v>
      </c>
      <c r="AR10299" s="1" t="s">
        <v>5327</v>
      </c>
    </row>
    <row r="10300" spans="1:50" x14ac:dyDescent="0.25">
      <c r="A10300" s="1">
        <v>12209</v>
      </c>
      <c r="B10300" s="1" t="s">
        <v>5259</v>
      </c>
      <c r="C10300" s="1">
        <v>1011</v>
      </c>
      <c r="D10300" s="1" t="s">
        <v>5627</v>
      </c>
      <c r="E10300" s="1" t="s">
        <v>706</v>
      </c>
      <c r="F10300" s="1" t="s">
        <v>859</v>
      </c>
      <c r="G10300" s="1">
        <v>6</v>
      </c>
      <c r="H10300" s="1">
        <v>25</v>
      </c>
      <c r="I10300" s="1">
        <v>10</v>
      </c>
      <c r="J10300" s="24">
        <v>12.7</v>
      </c>
      <c r="K10300" s="3">
        <v>2286</v>
      </c>
      <c r="L10300" s="1">
        <v>0.78</v>
      </c>
      <c r="N10300" s="1">
        <v>130.4</v>
      </c>
      <c r="O10300" s="1">
        <v>72.260000000000005</v>
      </c>
      <c r="P10300" s="1">
        <v>13.45</v>
      </c>
      <c r="Q10300" s="1">
        <v>29.55</v>
      </c>
      <c r="R10300" s="1">
        <v>6.08</v>
      </c>
      <c r="AJ10300" s="1" t="s">
        <v>703</v>
      </c>
      <c r="AK10300" s="19">
        <v>46.5</v>
      </c>
      <c r="AL10300" s="19">
        <v>32.64</v>
      </c>
      <c r="AN10300" s="3">
        <v>2014</v>
      </c>
      <c r="AO10300" s="1">
        <v>4</v>
      </c>
      <c r="AQ10300">
        <v>80814</v>
      </c>
      <c r="AR10300" s="1" t="s">
        <v>5327</v>
      </c>
    </row>
    <row r="10301" spans="1:50" x14ac:dyDescent="0.25">
      <c r="A10301" s="1">
        <v>12210</v>
      </c>
      <c r="B10301" s="1" t="s">
        <v>5259</v>
      </c>
      <c r="C10301" s="1">
        <v>1011</v>
      </c>
      <c r="D10301" s="1" t="s">
        <v>5627</v>
      </c>
      <c r="E10301" s="1" t="s">
        <v>706</v>
      </c>
      <c r="F10301" s="1" t="s">
        <v>859</v>
      </c>
      <c r="G10301" s="1">
        <v>7</v>
      </c>
      <c r="H10301" s="1">
        <v>33</v>
      </c>
      <c r="I10301" s="1">
        <v>10.6</v>
      </c>
      <c r="J10301" s="24">
        <v>14.9</v>
      </c>
      <c r="K10301" s="3">
        <v>1600</v>
      </c>
      <c r="L10301" s="1">
        <v>0.73</v>
      </c>
      <c r="N10301" s="1">
        <v>140.1</v>
      </c>
      <c r="O10301" s="1">
        <v>74.47</v>
      </c>
      <c r="P10301" s="1">
        <v>11.28</v>
      </c>
      <c r="Q10301" s="1">
        <v>24.38</v>
      </c>
      <c r="R10301" s="1">
        <v>4.67</v>
      </c>
      <c r="AJ10301" s="1" t="s">
        <v>703</v>
      </c>
      <c r="AK10301" s="19">
        <v>46.4</v>
      </c>
      <c r="AL10301" s="19">
        <v>32.6</v>
      </c>
      <c r="AN10301" s="3">
        <v>2014</v>
      </c>
      <c r="AO10301" s="1">
        <v>4</v>
      </c>
      <c r="AQ10301">
        <v>80814</v>
      </c>
      <c r="AR10301" s="1" t="s">
        <v>5327</v>
      </c>
    </row>
    <row r="10302" spans="1:50" x14ac:dyDescent="0.25">
      <c r="A10302" s="1">
        <v>12211</v>
      </c>
      <c r="B10302" s="1" t="s">
        <v>5259</v>
      </c>
      <c r="C10302" s="1">
        <v>1011</v>
      </c>
      <c r="D10302" s="1" t="s">
        <v>5627</v>
      </c>
      <c r="E10302" s="1" t="s">
        <v>706</v>
      </c>
      <c r="F10302" s="1" t="s">
        <v>859</v>
      </c>
      <c r="G10302" s="1">
        <v>9</v>
      </c>
      <c r="H10302" s="1">
        <v>15</v>
      </c>
      <c r="I10302" s="1">
        <v>2.9</v>
      </c>
      <c r="J10302" s="24">
        <v>3.7</v>
      </c>
      <c r="K10302" s="3">
        <v>3848</v>
      </c>
      <c r="L10302" s="1">
        <v>0.56000000000000005</v>
      </c>
      <c r="N10302" s="1">
        <v>8.8000000000000007</v>
      </c>
      <c r="O10302" s="1">
        <v>5.75</v>
      </c>
      <c r="P10302" s="1">
        <v>1.78</v>
      </c>
      <c r="Q10302" s="1">
        <v>4.21</v>
      </c>
      <c r="R10302" s="1">
        <v>1.41</v>
      </c>
      <c r="AJ10302" s="1" t="s">
        <v>703</v>
      </c>
      <c r="AK10302" s="19">
        <v>46.4</v>
      </c>
      <c r="AL10302" s="19">
        <v>32.6</v>
      </c>
      <c r="AN10302" s="3">
        <v>2014</v>
      </c>
      <c r="AO10302" s="1">
        <v>4</v>
      </c>
      <c r="AQ10302">
        <v>80814</v>
      </c>
      <c r="AR10302" s="1" t="s">
        <v>5327</v>
      </c>
    </row>
    <row r="10303" spans="1:50" x14ac:dyDescent="0.25">
      <c r="A10303" s="1">
        <v>12212</v>
      </c>
      <c r="B10303" s="1" t="s">
        <v>5259</v>
      </c>
      <c r="C10303" s="1">
        <v>1011</v>
      </c>
      <c r="D10303" s="1" t="s">
        <v>5627</v>
      </c>
      <c r="E10303" s="1" t="s">
        <v>706</v>
      </c>
      <c r="F10303" s="1" t="s">
        <v>859</v>
      </c>
      <c r="G10303" s="1">
        <v>9</v>
      </c>
      <c r="H10303" s="1">
        <v>17</v>
      </c>
      <c r="I10303" s="1">
        <v>3.1</v>
      </c>
      <c r="J10303" s="24">
        <v>4.4000000000000004</v>
      </c>
      <c r="K10303" s="3">
        <v>3416</v>
      </c>
      <c r="L10303" s="1">
        <v>0.62</v>
      </c>
      <c r="N10303" s="1">
        <v>10.9</v>
      </c>
      <c r="O10303" s="1">
        <v>6.74</v>
      </c>
      <c r="P10303" s="1">
        <v>1.82</v>
      </c>
      <c r="Q10303" s="1">
        <v>4.93</v>
      </c>
      <c r="R10303" s="1">
        <v>2.0299999999999998</v>
      </c>
      <c r="AJ10303" s="1" t="s">
        <v>703</v>
      </c>
      <c r="AK10303" s="19">
        <v>46.4</v>
      </c>
      <c r="AL10303" s="19">
        <v>32.6</v>
      </c>
      <c r="AN10303" s="3">
        <v>2014</v>
      </c>
      <c r="AO10303" s="1">
        <v>5</v>
      </c>
      <c r="AQ10303">
        <v>80814</v>
      </c>
      <c r="AR10303" s="1" t="s">
        <v>5327</v>
      </c>
    </row>
    <row r="10304" spans="1:50" x14ac:dyDescent="0.25">
      <c r="A10304" s="1">
        <v>12213</v>
      </c>
      <c r="B10304" s="1" t="s">
        <v>5259</v>
      </c>
      <c r="C10304" s="1">
        <v>1011</v>
      </c>
      <c r="D10304" s="1" t="s">
        <v>5627</v>
      </c>
      <c r="E10304" s="1" t="s">
        <v>706</v>
      </c>
      <c r="F10304" s="1" t="s">
        <v>859</v>
      </c>
      <c r="G10304" s="1">
        <v>7</v>
      </c>
      <c r="H10304" s="1">
        <v>16</v>
      </c>
      <c r="I10304" s="1">
        <v>4.7</v>
      </c>
      <c r="J10304" s="24">
        <v>6.7</v>
      </c>
      <c r="K10304" s="3">
        <v>3145</v>
      </c>
      <c r="L10304" s="1">
        <v>0.66</v>
      </c>
      <c r="N10304" s="1">
        <v>26.9</v>
      </c>
      <c r="O10304" s="1">
        <v>15.350000000000001</v>
      </c>
      <c r="P10304" s="1">
        <v>3.22</v>
      </c>
      <c r="Q10304" s="1">
        <v>13.2</v>
      </c>
      <c r="R10304" s="1">
        <v>3.41</v>
      </c>
      <c r="AJ10304" s="1" t="s">
        <v>703</v>
      </c>
      <c r="AK10304" s="19">
        <v>46.6</v>
      </c>
      <c r="AL10304" s="19">
        <v>32.729999999999997</v>
      </c>
      <c r="AN10304" s="3">
        <v>2014</v>
      </c>
      <c r="AO10304" s="1">
        <v>4</v>
      </c>
      <c r="AQ10304">
        <v>80814</v>
      </c>
      <c r="AR10304" s="1" t="s">
        <v>5327</v>
      </c>
    </row>
    <row r="10305" spans="1:44" x14ac:dyDescent="0.25">
      <c r="A10305" s="1">
        <v>12214</v>
      </c>
      <c r="B10305" s="1" t="s">
        <v>5259</v>
      </c>
      <c r="C10305" s="1">
        <v>1011</v>
      </c>
      <c r="D10305" s="1" t="s">
        <v>5627</v>
      </c>
      <c r="E10305" s="1" t="s">
        <v>706</v>
      </c>
      <c r="F10305" s="1" t="s">
        <v>859</v>
      </c>
      <c r="G10305" s="1">
        <v>8</v>
      </c>
      <c r="H10305" s="1">
        <v>37</v>
      </c>
      <c r="I10305" s="1">
        <v>9.6999999999999993</v>
      </c>
      <c r="J10305" s="24">
        <v>17.100000000000001</v>
      </c>
      <c r="K10305" s="3">
        <v>1243</v>
      </c>
      <c r="L10305" s="1">
        <v>0.79</v>
      </c>
      <c r="N10305" s="1">
        <v>122.1</v>
      </c>
      <c r="O10305" s="1">
        <v>67.28</v>
      </c>
      <c r="P10305" s="1">
        <v>12.21</v>
      </c>
      <c r="Q10305" s="1">
        <v>36.840000000000003</v>
      </c>
      <c r="R10305" s="1">
        <v>9.4499999999999993</v>
      </c>
      <c r="AJ10305" s="1" t="s">
        <v>703</v>
      </c>
      <c r="AK10305" s="19">
        <v>46.6</v>
      </c>
      <c r="AL10305" s="19">
        <v>32.729999999999997</v>
      </c>
      <c r="AN10305" s="3">
        <v>2014</v>
      </c>
      <c r="AO10305" s="1">
        <v>4</v>
      </c>
      <c r="AQ10305">
        <v>80814</v>
      </c>
      <c r="AR10305" s="1" t="s">
        <v>5327</v>
      </c>
    </row>
    <row r="10306" spans="1:44" x14ac:dyDescent="0.25">
      <c r="A10306" s="1">
        <v>12215</v>
      </c>
      <c r="B10306" s="1" t="s">
        <v>5259</v>
      </c>
      <c r="C10306" s="1">
        <v>1011</v>
      </c>
      <c r="D10306" s="1" t="s">
        <v>5627</v>
      </c>
      <c r="E10306" s="1" t="s">
        <v>706</v>
      </c>
      <c r="F10306" s="1" t="s">
        <v>859</v>
      </c>
      <c r="G10306" s="1">
        <v>7</v>
      </c>
      <c r="H10306" s="1">
        <v>22</v>
      </c>
      <c r="I10306" s="1">
        <v>6.6</v>
      </c>
      <c r="J10306" s="24">
        <v>9.6999999999999993</v>
      </c>
      <c r="K10306" s="3">
        <v>3106</v>
      </c>
      <c r="L10306" s="1">
        <v>0.9</v>
      </c>
      <c r="N10306" s="1">
        <v>93.7</v>
      </c>
      <c r="O10306" s="1">
        <v>39.32</v>
      </c>
      <c r="P10306" s="1">
        <v>9.33</v>
      </c>
      <c r="Q10306" s="1">
        <v>22.39</v>
      </c>
      <c r="R10306" s="1">
        <v>4.83</v>
      </c>
      <c r="AJ10306" s="1" t="s">
        <v>703</v>
      </c>
      <c r="AK10306" s="19">
        <v>46.6</v>
      </c>
      <c r="AL10306" s="19">
        <v>32.729999999999997</v>
      </c>
      <c r="AN10306" s="3">
        <v>2014</v>
      </c>
      <c r="AO10306" s="1">
        <v>4</v>
      </c>
      <c r="AQ10306">
        <v>80814</v>
      </c>
      <c r="AR10306" s="1" t="s">
        <v>5327</v>
      </c>
    </row>
    <row r="10307" spans="1:44" x14ac:dyDescent="0.25">
      <c r="A10307" s="1">
        <v>12216</v>
      </c>
      <c r="B10307" s="1" t="s">
        <v>5259</v>
      </c>
      <c r="C10307" s="1">
        <v>1011</v>
      </c>
      <c r="D10307" s="1" t="s">
        <v>5627</v>
      </c>
      <c r="E10307" s="1" t="s">
        <v>706</v>
      </c>
      <c r="F10307" s="1" t="s">
        <v>859</v>
      </c>
      <c r="G10307" s="1">
        <v>9</v>
      </c>
      <c r="H10307" s="1">
        <v>25</v>
      </c>
      <c r="I10307" s="1">
        <v>5.8</v>
      </c>
      <c r="J10307" s="24">
        <v>7.8</v>
      </c>
      <c r="K10307" s="3">
        <v>3383</v>
      </c>
      <c r="L10307" s="1">
        <v>0.73</v>
      </c>
      <c r="N10307" s="1">
        <v>62.8</v>
      </c>
      <c r="O10307" s="1">
        <v>26.14</v>
      </c>
      <c r="P10307" s="1">
        <v>6.93</v>
      </c>
      <c r="Q10307" s="1">
        <v>8.7799999999999994</v>
      </c>
      <c r="R10307" s="1">
        <v>2.67</v>
      </c>
      <c r="AJ10307" s="1" t="s">
        <v>703</v>
      </c>
      <c r="AK10307" s="19">
        <v>46.6</v>
      </c>
      <c r="AL10307" s="19">
        <v>32.729999999999997</v>
      </c>
      <c r="AN10307" s="3">
        <v>2014</v>
      </c>
      <c r="AO10307" s="1">
        <v>4</v>
      </c>
      <c r="AQ10307">
        <v>80814</v>
      </c>
      <c r="AR10307" s="1" t="s">
        <v>5327</v>
      </c>
    </row>
    <row r="10308" spans="1:44" x14ac:dyDescent="0.25">
      <c r="A10308" s="1">
        <v>12217</v>
      </c>
      <c r="B10308" s="1" t="s">
        <v>5259</v>
      </c>
      <c r="C10308" s="1">
        <v>1011</v>
      </c>
      <c r="D10308" s="1" t="s">
        <v>5627</v>
      </c>
      <c r="E10308" s="1" t="s">
        <v>706</v>
      </c>
      <c r="F10308" s="1" t="s">
        <v>859</v>
      </c>
      <c r="G10308" s="1">
        <v>8</v>
      </c>
      <c r="H10308" s="1">
        <v>24</v>
      </c>
      <c r="I10308" s="1">
        <v>7.2</v>
      </c>
      <c r="J10308" s="24">
        <v>10.7</v>
      </c>
      <c r="K10308" s="3">
        <v>2351</v>
      </c>
      <c r="L10308" s="1">
        <v>0.76</v>
      </c>
      <c r="N10308" s="1">
        <v>91.9</v>
      </c>
      <c r="O10308" s="1">
        <v>38.64</v>
      </c>
      <c r="P10308" s="1">
        <v>8.92</v>
      </c>
      <c r="Q10308" s="1">
        <v>15.54</v>
      </c>
      <c r="R10308" s="1">
        <v>3.94</v>
      </c>
      <c r="AJ10308" s="1" t="s">
        <v>703</v>
      </c>
      <c r="AK10308" s="19">
        <v>46.6</v>
      </c>
      <c r="AL10308" s="19">
        <v>32.729999999999997</v>
      </c>
      <c r="AN10308" s="3">
        <v>2014</v>
      </c>
      <c r="AQ10308">
        <v>80814</v>
      </c>
      <c r="AR10308" s="1" t="s">
        <v>5327</v>
      </c>
    </row>
    <row r="10309" spans="1:44" x14ac:dyDescent="0.25">
      <c r="A10309" s="1">
        <v>12218</v>
      </c>
      <c r="B10309" s="1" t="s">
        <v>5259</v>
      </c>
      <c r="C10309" s="1">
        <v>1011</v>
      </c>
      <c r="D10309" s="1" t="s">
        <v>5627</v>
      </c>
      <c r="E10309" s="1" t="s">
        <v>706</v>
      </c>
      <c r="F10309" s="1" t="s">
        <v>859</v>
      </c>
      <c r="G10309" s="1">
        <v>8</v>
      </c>
      <c r="H10309" s="1">
        <v>14</v>
      </c>
      <c r="I10309" s="1">
        <v>3.4</v>
      </c>
      <c r="J10309" s="24">
        <v>4.8</v>
      </c>
      <c r="K10309" s="3">
        <v>4305</v>
      </c>
      <c r="L10309" s="1">
        <v>0.8</v>
      </c>
      <c r="N10309" s="1">
        <v>25.2</v>
      </c>
      <c r="O10309" s="1">
        <v>10.42</v>
      </c>
      <c r="P10309" s="1">
        <v>2.98</v>
      </c>
      <c r="Q10309" s="1">
        <v>11.5</v>
      </c>
      <c r="R10309" s="1">
        <v>3.5</v>
      </c>
      <c r="AJ10309" s="1" t="s">
        <v>703</v>
      </c>
      <c r="AK10309" s="19">
        <v>46.6</v>
      </c>
      <c r="AL10309" s="19">
        <v>32.729999999999997</v>
      </c>
      <c r="AN10309" s="3">
        <v>2014</v>
      </c>
      <c r="AO10309" s="1">
        <v>4</v>
      </c>
      <c r="AQ10309">
        <v>80814</v>
      </c>
      <c r="AR10309" s="1" t="s">
        <v>5327</v>
      </c>
    </row>
    <row r="10310" spans="1:44" x14ac:dyDescent="0.25">
      <c r="A10310" s="1">
        <v>12219</v>
      </c>
      <c r="B10310" s="1" t="s">
        <v>5259</v>
      </c>
      <c r="C10310" s="1">
        <v>1011</v>
      </c>
      <c r="D10310" s="1" t="s">
        <v>5627</v>
      </c>
      <c r="E10310" s="1" t="s">
        <v>706</v>
      </c>
      <c r="F10310" s="1" t="s">
        <v>859</v>
      </c>
      <c r="G10310" s="1">
        <v>7</v>
      </c>
      <c r="H10310" s="1">
        <v>35</v>
      </c>
      <c r="I10310" s="1">
        <v>12.2</v>
      </c>
      <c r="J10310" s="24">
        <v>20.3</v>
      </c>
      <c r="K10310" s="3">
        <v>704</v>
      </c>
      <c r="L10310" s="1">
        <v>0.55000000000000004</v>
      </c>
      <c r="N10310" s="1">
        <v>155.9</v>
      </c>
      <c r="O10310" s="1">
        <v>66.78</v>
      </c>
      <c r="P10310" s="1">
        <v>11.22</v>
      </c>
      <c r="Q10310" s="1">
        <v>35.51</v>
      </c>
      <c r="R10310" s="1">
        <v>10.43</v>
      </c>
      <c r="AJ10310" s="1" t="s">
        <v>703</v>
      </c>
      <c r="AK10310" s="19">
        <v>46.6</v>
      </c>
      <c r="AL10310" s="19">
        <v>32.729999999999997</v>
      </c>
      <c r="AN10310" s="3">
        <v>2014</v>
      </c>
      <c r="AO10310" s="1">
        <v>3</v>
      </c>
      <c r="AQ10310">
        <v>80814</v>
      </c>
      <c r="AR10310" s="1" t="s">
        <v>5327</v>
      </c>
    </row>
    <row r="10311" spans="1:44" x14ac:dyDescent="0.25">
      <c r="A10311" s="1">
        <v>12220</v>
      </c>
      <c r="B10311" s="1" t="s">
        <v>5259</v>
      </c>
      <c r="C10311" s="1">
        <v>1011</v>
      </c>
      <c r="D10311" s="1" t="s">
        <v>5627</v>
      </c>
      <c r="E10311" s="1" t="s">
        <v>706</v>
      </c>
      <c r="F10311" s="1" t="s">
        <v>859</v>
      </c>
      <c r="G10311" s="1">
        <v>9</v>
      </c>
      <c r="H10311" s="1">
        <v>22</v>
      </c>
      <c r="I10311" s="1">
        <v>4.5999999999999996</v>
      </c>
      <c r="J10311" s="24">
        <v>6.9</v>
      </c>
      <c r="K10311" s="3">
        <v>3633</v>
      </c>
      <c r="L10311" s="1">
        <v>0.85</v>
      </c>
      <c r="N10311" s="1">
        <v>46.3</v>
      </c>
      <c r="O10311" s="1">
        <v>19.04</v>
      </c>
      <c r="P10311" s="1">
        <v>5.87</v>
      </c>
      <c r="Q10311" s="1">
        <v>13.06</v>
      </c>
      <c r="R10311" s="1">
        <v>2.91</v>
      </c>
      <c r="AJ10311" s="1" t="s">
        <v>703</v>
      </c>
      <c r="AK10311" s="19">
        <v>46.6</v>
      </c>
      <c r="AL10311" s="19">
        <v>32.729999999999997</v>
      </c>
      <c r="AN10311" s="3">
        <v>2014</v>
      </c>
      <c r="AO10311" s="1">
        <v>4</v>
      </c>
      <c r="AQ10311">
        <v>80814</v>
      </c>
      <c r="AR10311" s="1" t="s">
        <v>5327</v>
      </c>
    </row>
    <row r="10312" spans="1:44" x14ac:dyDescent="0.25">
      <c r="A10312" s="1">
        <v>12221</v>
      </c>
      <c r="B10312" s="1" t="s">
        <v>5259</v>
      </c>
      <c r="C10312" s="1">
        <v>1011</v>
      </c>
      <c r="D10312" s="1" t="s">
        <v>5627</v>
      </c>
      <c r="E10312" s="1" t="s">
        <v>706</v>
      </c>
      <c r="F10312" s="1" t="s">
        <v>859</v>
      </c>
      <c r="G10312" s="1">
        <v>7</v>
      </c>
      <c r="H10312" s="1">
        <v>54</v>
      </c>
      <c r="I10312" s="1">
        <v>16</v>
      </c>
      <c r="J10312" s="24">
        <v>22.9</v>
      </c>
      <c r="K10312" s="3">
        <v>929</v>
      </c>
      <c r="L10312" s="1">
        <v>0.79</v>
      </c>
      <c r="N10312" s="1">
        <v>313.60000000000002</v>
      </c>
      <c r="O10312" s="1">
        <v>135.16</v>
      </c>
      <c r="P10312" s="1">
        <v>19.93</v>
      </c>
      <c r="Q10312" s="1">
        <v>44.91</v>
      </c>
      <c r="R10312" s="1">
        <v>13.14</v>
      </c>
      <c r="AJ10312" s="1" t="s">
        <v>703</v>
      </c>
      <c r="AK10312" s="19">
        <v>46.6</v>
      </c>
      <c r="AL10312" s="19">
        <v>32.729999999999997</v>
      </c>
      <c r="AN10312" s="3">
        <v>2014</v>
      </c>
      <c r="AO10312" s="1">
        <v>4</v>
      </c>
      <c r="AQ10312">
        <v>80814</v>
      </c>
      <c r="AR10312" s="1" t="s">
        <v>5327</v>
      </c>
    </row>
    <row r="10313" spans="1:44" x14ac:dyDescent="0.25">
      <c r="A10313" s="1">
        <v>12222</v>
      </c>
      <c r="B10313" s="1" t="s">
        <v>5259</v>
      </c>
      <c r="C10313" s="1">
        <v>1011</v>
      </c>
      <c r="D10313" s="1" t="s">
        <v>5627</v>
      </c>
      <c r="E10313" s="1" t="s">
        <v>706</v>
      </c>
      <c r="F10313" s="1" t="s">
        <v>859</v>
      </c>
      <c r="G10313" s="1">
        <v>8</v>
      </c>
      <c r="H10313" s="1">
        <v>31</v>
      </c>
      <c r="I10313" s="1">
        <v>7.9</v>
      </c>
      <c r="L10313" s="1">
        <v>1.22</v>
      </c>
      <c r="N10313" s="1">
        <v>191.2</v>
      </c>
      <c r="O10313" s="1">
        <v>81.86</v>
      </c>
      <c r="P10313" s="1">
        <v>13.89</v>
      </c>
      <c r="Q10313" s="1">
        <v>16.68</v>
      </c>
      <c r="R10313" s="1">
        <v>7.16</v>
      </c>
      <c r="AJ10313" s="1" t="s">
        <v>703</v>
      </c>
      <c r="AK10313" s="19">
        <v>46.6</v>
      </c>
      <c r="AL10313" s="19">
        <v>32.729999999999997</v>
      </c>
      <c r="AN10313" s="3">
        <v>2014</v>
      </c>
      <c r="AO10313" s="1">
        <v>3</v>
      </c>
      <c r="AQ10313">
        <v>80814</v>
      </c>
      <c r="AR10313" s="1" t="s">
        <v>5327</v>
      </c>
    </row>
    <row r="10314" spans="1:44" x14ac:dyDescent="0.25">
      <c r="A10314" s="1">
        <v>12223</v>
      </c>
      <c r="B10314" s="1" t="s">
        <v>5259</v>
      </c>
      <c r="C10314" s="1">
        <v>1011</v>
      </c>
      <c r="D10314" s="1" t="s">
        <v>5627</v>
      </c>
      <c r="E10314" s="1" t="s">
        <v>706</v>
      </c>
      <c r="F10314" s="1" t="s">
        <v>859</v>
      </c>
      <c r="G10314" s="1">
        <v>8</v>
      </c>
      <c r="H10314" s="1">
        <v>34</v>
      </c>
      <c r="I10314" s="1">
        <v>10.5</v>
      </c>
      <c r="L10314" s="1">
        <v>0.52</v>
      </c>
      <c r="N10314" s="1">
        <v>118.8</v>
      </c>
      <c r="O10314" s="1">
        <v>50.980000000000004</v>
      </c>
      <c r="P10314" s="1">
        <v>8.27</v>
      </c>
      <c r="Q10314" s="1">
        <v>13.77</v>
      </c>
      <c r="R10314" s="1">
        <v>3.33</v>
      </c>
      <c r="AJ10314" s="1" t="s">
        <v>703</v>
      </c>
      <c r="AK10314" s="19">
        <v>46.6</v>
      </c>
      <c r="AL10314" s="19">
        <v>32.729999999999997</v>
      </c>
      <c r="AN10314" s="3">
        <v>2014</v>
      </c>
      <c r="AO10314" s="1">
        <v>4</v>
      </c>
      <c r="AQ10314">
        <v>80814</v>
      </c>
      <c r="AR10314" s="1" t="s">
        <v>5327</v>
      </c>
    </row>
    <row r="10315" spans="1:44" x14ac:dyDescent="0.25">
      <c r="A10315" s="1">
        <v>12224</v>
      </c>
      <c r="B10315" s="1" t="s">
        <v>5259</v>
      </c>
      <c r="C10315" s="1">
        <v>1011</v>
      </c>
      <c r="D10315" s="1" t="s">
        <v>5627</v>
      </c>
      <c r="E10315" s="1" t="s">
        <v>706</v>
      </c>
      <c r="F10315" s="1" t="s">
        <v>859</v>
      </c>
      <c r="G10315" s="1">
        <v>9</v>
      </c>
      <c r="H10315" s="1">
        <v>22</v>
      </c>
      <c r="I10315" s="1">
        <v>3.6</v>
      </c>
      <c r="L10315" s="1">
        <v>1.1399999999999999</v>
      </c>
      <c r="N10315" s="1">
        <v>43.7</v>
      </c>
      <c r="O10315" s="1">
        <v>18.059999999999999</v>
      </c>
      <c r="P10315" s="1">
        <v>5.21</v>
      </c>
      <c r="Q10315" s="1">
        <v>5.2</v>
      </c>
      <c r="R10315" s="1">
        <v>1.54</v>
      </c>
      <c r="AJ10315" s="1" t="s">
        <v>703</v>
      </c>
      <c r="AK10315" s="19">
        <v>46.6</v>
      </c>
      <c r="AL10315" s="19">
        <v>32.729999999999997</v>
      </c>
      <c r="AN10315" s="3">
        <v>2014</v>
      </c>
      <c r="AO10315" s="1">
        <v>3</v>
      </c>
      <c r="AQ10315">
        <v>80814</v>
      </c>
      <c r="AR10315" s="1" t="s">
        <v>5327</v>
      </c>
    </row>
    <row r="10316" spans="1:44" x14ac:dyDescent="0.25">
      <c r="A10316" s="1">
        <v>12225</v>
      </c>
      <c r="B10316" s="1" t="s">
        <v>5259</v>
      </c>
      <c r="C10316" s="1">
        <v>1011</v>
      </c>
      <c r="D10316" s="1" t="s">
        <v>5627</v>
      </c>
      <c r="E10316" s="1" t="s">
        <v>706</v>
      </c>
      <c r="F10316" s="1" t="s">
        <v>859</v>
      </c>
      <c r="G10316" s="1">
        <v>11</v>
      </c>
      <c r="H10316" s="1">
        <v>55</v>
      </c>
      <c r="I10316" s="1">
        <v>5.5</v>
      </c>
      <c r="L10316" s="1">
        <v>1.1499999999999999</v>
      </c>
      <c r="N10316" s="1">
        <v>87.6</v>
      </c>
      <c r="O10316" s="1">
        <v>36.4</v>
      </c>
      <c r="P10316" s="1">
        <v>9.84</v>
      </c>
      <c r="Q10316" s="1">
        <v>17.29</v>
      </c>
      <c r="R10316" s="1">
        <v>4.4800000000000004</v>
      </c>
      <c r="AJ10316" s="1" t="s">
        <v>703</v>
      </c>
      <c r="AK10316" s="19">
        <v>46.6</v>
      </c>
      <c r="AL10316" s="19">
        <v>32.729999999999997</v>
      </c>
      <c r="AN10316" s="3">
        <v>2014</v>
      </c>
      <c r="AO10316" s="1">
        <v>4</v>
      </c>
      <c r="AQ10316">
        <v>80814</v>
      </c>
      <c r="AR10316" s="1" t="s">
        <v>5327</v>
      </c>
    </row>
    <row r="10317" spans="1:44" x14ac:dyDescent="0.25">
      <c r="A10317" s="1">
        <v>12226</v>
      </c>
      <c r="B10317" s="1" t="s">
        <v>5259</v>
      </c>
      <c r="C10317" s="1">
        <v>1011</v>
      </c>
      <c r="D10317" s="1" t="s">
        <v>5627</v>
      </c>
      <c r="E10317" s="1" t="s">
        <v>706</v>
      </c>
      <c r="F10317" s="1" t="s">
        <v>859</v>
      </c>
      <c r="G10317" s="1">
        <v>6</v>
      </c>
      <c r="H10317" s="1">
        <v>25</v>
      </c>
      <c r="I10317" s="1">
        <v>10.3</v>
      </c>
      <c r="L10317" s="1">
        <v>0.97</v>
      </c>
      <c r="N10317" s="1">
        <v>218.7</v>
      </c>
      <c r="O10317" s="1">
        <v>93.18</v>
      </c>
      <c r="P10317" s="1">
        <v>17.32</v>
      </c>
      <c r="Q10317" s="1">
        <v>18.690000000000001</v>
      </c>
      <c r="R10317" s="1">
        <v>5.61</v>
      </c>
      <c r="AJ10317" s="1" t="s">
        <v>703</v>
      </c>
      <c r="AK10317" s="19">
        <v>46.6</v>
      </c>
      <c r="AL10317" s="19">
        <v>32.729999999999997</v>
      </c>
      <c r="AN10317" s="3">
        <v>2014</v>
      </c>
      <c r="AO10317" s="1">
        <v>4</v>
      </c>
      <c r="AQ10317">
        <v>80814</v>
      </c>
      <c r="AR10317" s="1" t="s">
        <v>5327</v>
      </c>
    </row>
    <row r="10318" spans="1:44" x14ac:dyDescent="0.25">
      <c r="A10318" s="1">
        <v>12227</v>
      </c>
      <c r="B10318" s="1" t="s">
        <v>5259</v>
      </c>
      <c r="C10318" s="1">
        <v>1011</v>
      </c>
      <c r="D10318" s="1" t="s">
        <v>5627</v>
      </c>
      <c r="E10318" s="1" t="s">
        <v>706</v>
      </c>
      <c r="F10318" s="1" t="s">
        <v>859</v>
      </c>
      <c r="G10318" s="1">
        <v>8</v>
      </c>
      <c r="H10318" s="1">
        <v>52</v>
      </c>
      <c r="I10318" s="1">
        <v>14.2</v>
      </c>
      <c r="L10318" s="1">
        <v>0.78</v>
      </c>
      <c r="N10318" s="1">
        <v>270.8</v>
      </c>
      <c r="O10318" s="1">
        <v>115.31</v>
      </c>
      <c r="P10318" s="1">
        <v>21.68</v>
      </c>
      <c r="Q10318" s="1">
        <v>33.68</v>
      </c>
      <c r="R10318" s="1">
        <v>9.25</v>
      </c>
      <c r="AJ10318" s="1" t="s">
        <v>703</v>
      </c>
      <c r="AK10318" s="19">
        <v>46.6</v>
      </c>
      <c r="AL10318" s="19">
        <v>32.729999999999997</v>
      </c>
      <c r="AN10318" s="3">
        <v>2014</v>
      </c>
      <c r="AO10318" s="1">
        <v>4</v>
      </c>
      <c r="AQ10318">
        <v>80814</v>
      </c>
      <c r="AR10318" s="1" t="s">
        <v>5327</v>
      </c>
    </row>
    <row r="10319" spans="1:44" x14ac:dyDescent="0.25">
      <c r="A10319" s="1">
        <v>12228</v>
      </c>
      <c r="B10319" s="1" t="s">
        <v>5259</v>
      </c>
      <c r="C10319" s="1">
        <v>1011</v>
      </c>
      <c r="D10319" s="1" t="s">
        <v>5627</v>
      </c>
      <c r="E10319" s="1" t="s">
        <v>706</v>
      </c>
      <c r="F10319" s="1" t="s">
        <v>859</v>
      </c>
      <c r="G10319" s="1">
        <v>8</v>
      </c>
      <c r="H10319" s="1">
        <v>31</v>
      </c>
      <c r="I10319" s="1">
        <v>8.4</v>
      </c>
      <c r="L10319" s="1">
        <v>0.69</v>
      </c>
      <c r="N10319" s="1">
        <v>117.8</v>
      </c>
      <c r="O10319" s="1">
        <v>49.85</v>
      </c>
      <c r="P10319" s="1">
        <v>10.39</v>
      </c>
      <c r="Q10319" s="1">
        <v>14.12</v>
      </c>
      <c r="R10319" s="1">
        <v>5.33</v>
      </c>
      <c r="AJ10319" s="1" t="s">
        <v>703</v>
      </c>
      <c r="AK10319" s="19">
        <v>46.6</v>
      </c>
      <c r="AL10319" s="19">
        <v>32.729999999999997</v>
      </c>
      <c r="AN10319" s="3">
        <v>2014</v>
      </c>
      <c r="AO10319" s="1">
        <v>4</v>
      </c>
      <c r="AQ10319">
        <v>80814</v>
      </c>
      <c r="AR10319" s="1" t="s">
        <v>5327</v>
      </c>
    </row>
    <row r="10320" spans="1:44" x14ac:dyDescent="0.25">
      <c r="A10320" s="1">
        <v>12229</v>
      </c>
      <c r="B10320" s="1" t="s">
        <v>5259</v>
      </c>
      <c r="C10320" s="1">
        <v>1011</v>
      </c>
      <c r="D10320" s="1" t="s">
        <v>5627</v>
      </c>
      <c r="E10320" s="1" t="s">
        <v>706</v>
      </c>
      <c r="F10320" s="1" t="s">
        <v>859</v>
      </c>
      <c r="G10320" s="1">
        <v>9</v>
      </c>
      <c r="H10320" s="1">
        <v>27</v>
      </c>
      <c r="I10320" s="1">
        <v>5.4</v>
      </c>
      <c r="L10320" s="1">
        <v>1.05</v>
      </c>
      <c r="N10320" s="1">
        <v>79</v>
      </c>
      <c r="O10320" s="1">
        <v>33.04</v>
      </c>
      <c r="P10320" s="1">
        <v>8.23</v>
      </c>
      <c r="Q10320" s="1">
        <v>15.89</v>
      </c>
      <c r="R10320" s="1">
        <v>5.71</v>
      </c>
      <c r="AJ10320" s="1" t="s">
        <v>703</v>
      </c>
      <c r="AK10320" s="19">
        <v>46.6</v>
      </c>
      <c r="AL10320" s="19">
        <v>32.729999999999997</v>
      </c>
      <c r="AN10320" s="3">
        <v>2014</v>
      </c>
      <c r="AO10320" s="1">
        <v>4</v>
      </c>
      <c r="AQ10320">
        <v>80814</v>
      </c>
      <c r="AR10320" s="1" t="s">
        <v>5327</v>
      </c>
    </row>
    <row r="10321" spans="1:44" x14ac:dyDescent="0.25">
      <c r="A10321" s="1">
        <v>12230</v>
      </c>
      <c r="B10321" s="1" t="s">
        <v>5259</v>
      </c>
      <c r="C10321" s="1">
        <v>1011</v>
      </c>
      <c r="D10321" s="1" t="s">
        <v>5627</v>
      </c>
      <c r="E10321" s="1" t="s">
        <v>706</v>
      </c>
      <c r="F10321" s="1" t="s">
        <v>859</v>
      </c>
      <c r="G10321" s="1">
        <v>9</v>
      </c>
      <c r="H10321" s="1">
        <v>35</v>
      </c>
      <c r="I10321" s="1">
        <v>8.1999999999999993</v>
      </c>
      <c r="L10321" s="1">
        <v>1.37</v>
      </c>
      <c r="N10321" s="1">
        <v>233</v>
      </c>
      <c r="O10321" s="1">
        <v>99.199999999999989</v>
      </c>
      <c r="P10321" s="1">
        <v>18.38</v>
      </c>
      <c r="Q10321" s="1">
        <v>11.03</v>
      </c>
      <c r="R10321" s="1">
        <v>4.3499999999999996</v>
      </c>
      <c r="AJ10321" s="1" t="s">
        <v>703</v>
      </c>
      <c r="AK10321" s="19">
        <v>46.6</v>
      </c>
      <c r="AL10321" s="19">
        <v>32.729999999999997</v>
      </c>
      <c r="AN10321" s="3">
        <v>2014</v>
      </c>
      <c r="AO10321" s="1">
        <v>4</v>
      </c>
      <c r="AQ10321">
        <v>80814</v>
      </c>
      <c r="AR10321" s="1" t="s">
        <v>5327</v>
      </c>
    </row>
    <row r="10322" spans="1:44" x14ac:dyDescent="0.25">
      <c r="A10322" s="1">
        <v>12231</v>
      </c>
      <c r="B10322" s="1" t="s">
        <v>5259</v>
      </c>
      <c r="C10322" s="1">
        <v>1011</v>
      </c>
      <c r="D10322" s="1" t="s">
        <v>5627</v>
      </c>
      <c r="E10322" s="1" t="s">
        <v>706</v>
      </c>
      <c r="F10322" s="1" t="s">
        <v>859</v>
      </c>
      <c r="G10322" s="1">
        <v>8</v>
      </c>
      <c r="H10322" s="1">
        <v>35</v>
      </c>
      <c r="I10322" s="1">
        <v>9</v>
      </c>
      <c r="L10322" s="1">
        <v>0.77</v>
      </c>
      <c r="N10322" s="1">
        <v>157</v>
      </c>
      <c r="O10322" s="1">
        <v>66.72</v>
      </c>
      <c r="P10322" s="1">
        <v>13.55</v>
      </c>
      <c r="AJ10322" s="1" t="s">
        <v>703</v>
      </c>
      <c r="AK10322" s="19">
        <v>46.6</v>
      </c>
      <c r="AL10322" s="19">
        <v>32.729999999999997</v>
      </c>
      <c r="AN10322" s="3">
        <v>2014</v>
      </c>
      <c r="AO10322" s="1">
        <v>3</v>
      </c>
      <c r="AQ10322">
        <v>80814</v>
      </c>
      <c r="AR10322" s="1" t="s">
        <v>5327</v>
      </c>
    </row>
    <row r="10323" spans="1:44" x14ac:dyDescent="0.25">
      <c r="A10323" s="1">
        <v>12232</v>
      </c>
      <c r="B10323" s="1" t="s">
        <v>5259</v>
      </c>
      <c r="C10323" s="1">
        <v>1011</v>
      </c>
      <c r="D10323" s="1" t="s">
        <v>5627</v>
      </c>
      <c r="E10323" s="1" t="s">
        <v>706</v>
      </c>
      <c r="F10323" s="1" t="s">
        <v>859</v>
      </c>
      <c r="G10323" s="1">
        <v>9</v>
      </c>
      <c r="H10323" s="1">
        <v>35</v>
      </c>
      <c r="I10323" s="1">
        <v>8.1</v>
      </c>
      <c r="L10323" s="1">
        <v>1.19</v>
      </c>
      <c r="N10323" s="1">
        <v>187</v>
      </c>
      <c r="O10323" s="1">
        <v>79.2</v>
      </c>
      <c r="P10323" s="1">
        <v>15.74</v>
      </c>
      <c r="AJ10323" s="1" t="s">
        <v>703</v>
      </c>
      <c r="AK10323" s="19">
        <v>46.6</v>
      </c>
      <c r="AL10323" s="19">
        <v>32.729999999999997</v>
      </c>
      <c r="AN10323" s="3">
        <v>2014</v>
      </c>
      <c r="AO10323" s="1">
        <v>1</v>
      </c>
      <c r="AQ10323">
        <v>80814</v>
      </c>
      <c r="AR10323" s="1" t="s">
        <v>5327</v>
      </c>
    </row>
    <row r="10324" spans="1:44" x14ac:dyDescent="0.25">
      <c r="A10324" s="1">
        <v>12233</v>
      </c>
      <c r="B10324" s="1" t="s">
        <v>5259</v>
      </c>
      <c r="C10324" s="1">
        <v>1011</v>
      </c>
      <c r="D10324" s="1" t="s">
        <v>5627</v>
      </c>
      <c r="E10324" s="1" t="s">
        <v>706</v>
      </c>
      <c r="F10324" s="1" t="s">
        <v>859</v>
      </c>
      <c r="G10324" s="1">
        <v>9</v>
      </c>
      <c r="H10324" s="1">
        <v>23</v>
      </c>
      <c r="I10324" s="1">
        <v>5.6</v>
      </c>
      <c r="L10324" s="1">
        <v>0.75</v>
      </c>
      <c r="N10324" s="1">
        <v>55.8</v>
      </c>
      <c r="O10324" s="1">
        <v>23.25</v>
      </c>
      <c r="P10324" s="1">
        <v>6.07</v>
      </c>
      <c r="Q10324" s="1">
        <v>9.7899999999999991</v>
      </c>
      <c r="R10324" s="1">
        <v>4.5599999999999996</v>
      </c>
      <c r="AJ10324" s="1" t="s">
        <v>703</v>
      </c>
      <c r="AK10324" s="19">
        <v>46.6</v>
      </c>
      <c r="AL10324" s="19">
        <v>32.729999999999997</v>
      </c>
      <c r="AN10324" s="3">
        <v>2014</v>
      </c>
      <c r="AO10324" s="1">
        <v>4</v>
      </c>
      <c r="AQ10324">
        <v>80814</v>
      </c>
      <c r="AR10324" s="1" t="s">
        <v>5327</v>
      </c>
    </row>
    <row r="10325" spans="1:44" x14ac:dyDescent="0.25">
      <c r="A10325" s="1">
        <v>12234</v>
      </c>
      <c r="B10325" s="1" t="s">
        <v>5259</v>
      </c>
      <c r="C10325" s="1">
        <v>1011</v>
      </c>
      <c r="D10325" s="1" t="s">
        <v>5627</v>
      </c>
      <c r="E10325" s="1" t="s">
        <v>706</v>
      </c>
      <c r="F10325" s="1" t="s">
        <v>859</v>
      </c>
      <c r="G10325" s="1">
        <v>8</v>
      </c>
      <c r="H10325" s="1">
        <v>28</v>
      </c>
      <c r="I10325" s="1">
        <v>7.8</v>
      </c>
      <c r="L10325" s="1">
        <v>0.83</v>
      </c>
      <c r="N10325" s="1">
        <v>117</v>
      </c>
      <c r="O10325" s="1">
        <v>49.699999999999996</v>
      </c>
      <c r="P10325" s="1">
        <v>9.4700000000000006</v>
      </c>
      <c r="Q10325" s="1">
        <v>17.059999999999999</v>
      </c>
      <c r="R10325" s="1">
        <v>5.97</v>
      </c>
      <c r="AJ10325" s="1" t="s">
        <v>703</v>
      </c>
      <c r="AK10325" s="19">
        <v>46.6</v>
      </c>
      <c r="AL10325" s="19">
        <v>32.729999999999997</v>
      </c>
      <c r="AN10325" s="3">
        <v>2014</v>
      </c>
      <c r="AO10325" s="1">
        <v>4</v>
      </c>
      <c r="AQ10325">
        <v>80814</v>
      </c>
      <c r="AR10325" s="1" t="s">
        <v>5327</v>
      </c>
    </row>
    <row r="10326" spans="1:44" x14ac:dyDescent="0.25">
      <c r="A10326" s="1">
        <v>12235</v>
      </c>
      <c r="B10326" s="1" t="s">
        <v>5259</v>
      </c>
      <c r="C10326" s="1">
        <v>1011</v>
      </c>
      <c r="D10326" s="1" t="s">
        <v>5627</v>
      </c>
      <c r="E10326" s="1" t="s">
        <v>706</v>
      </c>
      <c r="F10326" s="1" t="s">
        <v>859</v>
      </c>
      <c r="G10326" s="1">
        <v>8</v>
      </c>
      <c r="H10326" s="1">
        <v>41</v>
      </c>
      <c r="I10326" s="1">
        <v>9.9</v>
      </c>
      <c r="L10326" s="1">
        <v>1.56</v>
      </c>
      <c r="N10326" s="1">
        <v>329</v>
      </c>
      <c r="O10326" s="1">
        <v>139.57</v>
      </c>
      <c r="P10326" s="1">
        <v>27.95</v>
      </c>
      <c r="Q10326" s="1">
        <v>40.369999999999997</v>
      </c>
      <c r="R10326" s="1">
        <v>11.54</v>
      </c>
      <c r="AJ10326" s="1" t="s">
        <v>703</v>
      </c>
      <c r="AK10326" s="19">
        <v>46.6</v>
      </c>
      <c r="AL10326" s="19">
        <v>32.729999999999997</v>
      </c>
      <c r="AN10326" s="3">
        <v>2014</v>
      </c>
      <c r="AO10326" s="1">
        <v>4</v>
      </c>
      <c r="AQ10326">
        <v>80814</v>
      </c>
      <c r="AR10326" s="1" t="s">
        <v>5327</v>
      </c>
    </row>
    <row r="10327" spans="1:44" x14ac:dyDescent="0.25">
      <c r="A10327" s="1">
        <v>12236</v>
      </c>
      <c r="B10327" s="1" t="s">
        <v>5259</v>
      </c>
      <c r="C10327" s="1">
        <v>1011</v>
      </c>
      <c r="D10327" s="1" t="s">
        <v>5627</v>
      </c>
      <c r="E10327" s="1" t="s">
        <v>706</v>
      </c>
      <c r="F10327" s="1" t="s">
        <v>859</v>
      </c>
      <c r="G10327" s="1">
        <v>8</v>
      </c>
      <c r="H10327" s="1">
        <v>18</v>
      </c>
      <c r="I10327" s="1">
        <v>4.9000000000000004</v>
      </c>
      <c r="L10327" s="2">
        <v>0.61</v>
      </c>
      <c r="N10327" s="1">
        <v>35.4</v>
      </c>
      <c r="O10327" s="1">
        <v>14.719999999999999</v>
      </c>
      <c r="P10327" s="1">
        <v>3.94</v>
      </c>
      <c r="Q10327" s="1">
        <v>10.99</v>
      </c>
      <c r="R10327" s="1">
        <v>2.5099999999999998</v>
      </c>
      <c r="AJ10327" s="1" t="s">
        <v>703</v>
      </c>
      <c r="AK10327" s="19">
        <v>46.6</v>
      </c>
      <c r="AL10327" s="19">
        <v>32.729999999999997</v>
      </c>
      <c r="AN10327" s="3">
        <v>2014</v>
      </c>
      <c r="AO10327" s="1">
        <v>4</v>
      </c>
      <c r="AQ10327">
        <v>80814</v>
      </c>
      <c r="AR10327" s="1" t="s">
        <v>5327</v>
      </c>
    </row>
    <row r="10328" spans="1:44" x14ac:dyDescent="0.25">
      <c r="A10328" s="1">
        <v>12237</v>
      </c>
      <c r="B10328" s="1" t="s">
        <v>5259</v>
      </c>
      <c r="C10328" s="1">
        <v>1011</v>
      </c>
      <c r="D10328" s="1" t="s">
        <v>5627</v>
      </c>
      <c r="E10328" s="1" t="s">
        <v>706</v>
      </c>
      <c r="F10328" s="1" t="s">
        <v>859</v>
      </c>
      <c r="G10328" s="1">
        <v>9</v>
      </c>
      <c r="H10328" s="1">
        <v>32</v>
      </c>
      <c r="I10328" s="1">
        <v>7.5</v>
      </c>
      <c r="L10328" s="2">
        <v>0.93</v>
      </c>
      <c r="N10328" s="1">
        <v>128</v>
      </c>
      <c r="O10328" s="1">
        <v>54.04</v>
      </c>
      <c r="P10328" s="1">
        <v>11.87</v>
      </c>
      <c r="AJ10328" s="1" t="s">
        <v>703</v>
      </c>
      <c r="AK10328" s="19">
        <v>46.6</v>
      </c>
      <c r="AL10328" s="19">
        <v>32.729999999999997</v>
      </c>
      <c r="AN10328" s="3">
        <v>2014</v>
      </c>
      <c r="AO10328" s="1">
        <v>4</v>
      </c>
      <c r="AQ10328">
        <v>80814</v>
      </c>
      <c r="AR10328" s="1" t="s">
        <v>5327</v>
      </c>
    </row>
    <row r="10329" spans="1:44" x14ac:dyDescent="0.25">
      <c r="A10329" s="1">
        <v>12238</v>
      </c>
      <c r="B10329" s="1" t="s">
        <v>5259</v>
      </c>
      <c r="C10329" s="1">
        <v>1011</v>
      </c>
      <c r="D10329" s="1" t="s">
        <v>5627</v>
      </c>
      <c r="E10329" s="1" t="s">
        <v>706</v>
      </c>
      <c r="F10329" s="1" t="s">
        <v>859</v>
      </c>
      <c r="G10329" s="1">
        <v>8</v>
      </c>
      <c r="H10329" s="1">
        <v>41</v>
      </c>
      <c r="I10329" s="1">
        <v>11.6</v>
      </c>
      <c r="L10329" s="2">
        <v>0.75</v>
      </c>
      <c r="N10329" s="1">
        <v>199</v>
      </c>
      <c r="O10329" s="1">
        <v>84.649999999999991</v>
      </c>
      <c r="P10329" s="1">
        <v>15.74</v>
      </c>
      <c r="Q10329" s="1">
        <v>36.19</v>
      </c>
      <c r="R10329" s="1">
        <v>7.35</v>
      </c>
      <c r="AJ10329" s="1" t="s">
        <v>703</v>
      </c>
      <c r="AK10329" s="19">
        <v>46.6</v>
      </c>
      <c r="AL10329" s="19">
        <v>32.729999999999997</v>
      </c>
      <c r="AN10329" s="3">
        <v>2014</v>
      </c>
      <c r="AO10329" s="1">
        <v>4</v>
      </c>
      <c r="AQ10329">
        <v>80814</v>
      </c>
      <c r="AR10329" s="1" t="s">
        <v>5327</v>
      </c>
    </row>
    <row r="10330" spans="1:44" x14ac:dyDescent="0.25">
      <c r="A10330" s="1">
        <v>12239</v>
      </c>
      <c r="B10330" s="1" t="s">
        <v>5259</v>
      </c>
      <c r="C10330" s="1">
        <v>1011</v>
      </c>
      <c r="D10330" s="1" t="s">
        <v>5627</v>
      </c>
      <c r="E10330" s="1" t="s">
        <v>706</v>
      </c>
      <c r="F10330" s="1" t="s">
        <v>859</v>
      </c>
      <c r="G10330" s="1">
        <v>9</v>
      </c>
      <c r="H10330" s="1">
        <v>14</v>
      </c>
      <c r="I10330" s="1">
        <v>2.5</v>
      </c>
      <c r="L10330" s="2">
        <v>0.48</v>
      </c>
      <c r="N10330" s="1">
        <v>9.8000000000000007</v>
      </c>
      <c r="O10330" s="1">
        <v>4.0299999999999994</v>
      </c>
      <c r="P10330" s="1">
        <v>1.23</v>
      </c>
      <c r="Q10330" s="1">
        <v>6.3</v>
      </c>
      <c r="R10330" s="1">
        <v>2.42</v>
      </c>
      <c r="AJ10330" s="1" t="s">
        <v>703</v>
      </c>
      <c r="AK10330" s="19">
        <v>46.6</v>
      </c>
      <c r="AL10330" s="19">
        <v>32.729999999999997</v>
      </c>
      <c r="AN10330" s="3">
        <v>2014</v>
      </c>
      <c r="AO10330" s="1">
        <v>1</v>
      </c>
      <c r="AQ10330">
        <v>80814</v>
      </c>
      <c r="AR10330" s="1" t="s">
        <v>5327</v>
      </c>
    </row>
    <row r="10331" spans="1:44" x14ac:dyDescent="0.25">
      <c r="A10331" s="1">
        <v>12240</v>
      </c>
      <c r="B10331" s="1" t="s">
        <v>5259</v>
      </c>
      <c r="C10331" s="1">
        <v>1011</v>
      </c>
      <c r="D10331" s="1" t="s">
        <v>5627</v>
      </c>
      <c r="E10331" s="1" t="s">
        <v>706</v>
      </c>
      <c r="F10331" s="1" t="s">
        <v>859</v>
      </c>
      <c r="G10331" s="1">
        <v>7</v>
      </c>
      <c r="H10331" s="1">
        <v>90</v>
      </c>
      <c r="I10331" s="1">
        <v>25</v>
      </c>
      <c r="L10331" s="2">
        <v>0.54</v>
      </c>
      <c r="N10331" s="1">
        <v>422</v>
      </c>
      <c r="AJ10331" s="1" t="s">
        <v>703</v>
      </c>
      <c r="AK10331" s="19">
        <v>46.6</v>
      </c>
      <c r="AL10331" s="19">
        <v>32.729999999999997</v>
      </c>
      <c r="AN10331" s="3">
        <v>2014</v>
      </c>
      <c r="AQ10331">
        <v>80814</v>
      </c>
      <c r="AR10331" s="1" t="s">
        <v>5327</v>
      </c>
    </row>
    <row r="10332" spans="1:44" x14ac:dyDescent="0.25">
      <c r="A10332" s="1">
        <v>12241</v>
      </c>
      <c r="B10332" s="1" t="s">
        <v>5259</v>
      </c>
      <c r="C10332" s="1">
        <v>1011</v>
      </c>
      <c r="D10332" s="1" t="s">
        <v>5627</v>
      </c>
      <c r="E10332" s="1" t="s">
        <v>706</v>
      </c>
      <c r="F10332" s="1" t="s">
        <v>859</v>
      </c>
      <c r="G10332" s="1">
        <v>8</v>
      </c>
      <c r="H10332" s="1">
        <v>90</v>
      </c>
      <c r="I10332" s="1">
        <v>19</v>
      </c>
      <c r="L10332" s="2">
        <v>0.62</v>
      </c>
      <c r="N10332" s="1">
        <v>384</v>
      </c>
      <c r="AJ10332" s="1" t="s">
        <v>703</v>
      </c>
      <c r="AK10332" s="19">
        <v>46.6</v>
      </c>
      <c r="AL10332" s="19">
        <v>32.729999999999997</v>
      </c>
      <c r="AN10332" s="3">
        <v>2014</v>
      </c>
      <c r="AQ10332">
        <v>80814</v>
      </c>
      <c r="AR10332" s="1" t="s">
        <v>5327</v>
      </c>
    </row>
    <row r="10333" spans="1:44" x14ac:dyDescent="0.25">
      <c r="A10333" s="1">
        <v>12242</v>
      </c>
      <c r="B10333" s="1" t="s">
        <v>5259</v>
      </c>
      <c r="C10333" s="1">
        <v>1011</v>
      </c>
      <c r="D10333" s="1" t="s">
        <v>5627</v>
      </c>
      <c r="E10333" s="1" t="s">
        <v>706</v>
      </c>
      <c r="F10333" s="1" t="s">
        <v>859</v>
      </c>
      <c r="G10333" s="1">
        <v>7</v>
      </c>
      <c r="H10333" s="1">
        <v>94</v>
      </c>
      <c r="I10333" s="1">
        <v>22.8</v>
      </c>
      <c r="L10333" s="2">
        <v>0.7</v>
      </c>
      <c r="N10333" s="1">
        <v>498</v>
      </c>
      <c r="AJ10333" s="1" t="s">
        <v>703</v>
      </c>
      <c r="AK10333" s="19">
        <v>46.6</v>
      </c>
      <c r="AL10333" s="19">
        <v>32.729999999999997</v>
      </c>
      <c r="AN10333" s="3">
        <v>2014</v>
      </c>
      <c r="AQ10333">
        <v>80814</v>
      </c>
      <c r="AR10333" s="1" t="s">
        <v>5327</v>
      </c>
    </row>
    <row r="10334" spans="1:44" x14ac:dyDescent="0.25">
      <c r="A10334" s="1">
        <v>12243</v>
      </c>
      <c r="B10334" s="1" t="s">
        <v>5259</v>
      </c>
      <c r="C10334" s="1">
        <v>1011</v>
      </c>
      <c r="D10334" s="1" t="s">
        <v>5627</v>
      </c>
      <c r="E10334" s="1" t="s">
        <v>706</v>
      </c>
      <c r="F10334" s="1" t="s">
        <v>859</v>
      </c>
      <c r="G10334" s="1">
        <v>9</v>
      </c>
      <c r="H10334" s="1">
        <v>91</v>
      </c>
      <c r="I10334" s="1">
        <v>16.2</v>
      </c>
      <c r="L10334" s="2">
        <v>0.61</v>
      </c>
      <c r="N10334" s="1">
        <v>235</v>
      </c>
      <c r="AJ10334" s="1" t="s">
        <v>703</v>
      </c>
      <c r="AK10334" s="19">
        <v>46.6</v>
      </c>
      <c r="AL10334" s="19">
        <v>32.729999999999997</v>
      </c>
      <c r="AN10334" s="3">
        <v>2014</v>
      </c>
      <c r="AQ10334">
        <v>80814</v>
      </c>
      <c r="AR10334" s="1" t="s">
        <v>5327</v>
      </c>
    </row>
    <row r="10335" spans="1:44" x14ac:dyDescent="0.25">
      <c r="A10335" s="1">
        <v>12244</v>
      </c>
      <c r="B10335" s="1" t="s">
        <v>5259</v>
      </c>
      <c r="C10335" s="1">
        <v>1011</v>
      </c>
      <c r="D10335" s="1" t="s">
        <v>5627</v>
      </c>
      <c r="E10335" s="1" t="s">
        <v>706</v>
      </c>
      <c r="F10335" s="1" t="s">
        <v>859</v>
      </c>
      <c r="G10335" s="1">
        <v>9</v>
      </c>
      <c r="H10335" s="1">
        <v>100</v>
      </c>
      <c r="I10335" s="1">
        <v>18.8</v>
      </c>
      <c r="L10335" s="2">
        <v>0.67</v>
      </c>
      <c r="N10335" s="1">
        <v>341</v>
      </c>
      <c r="AJ10335" s="1" t="s">
        <v>703</v>
      </c>
      <c r="AK10335" s="19">
        <v>46.6</v>
      </c>
      <c r="AL10335" s="19">
        <v>32.729999999999997</v>
      </c>
      <c r="AN10335" s="3">
        <v>2014</v>
      </c>
      <c r="AQ10335">
        <v>80814</v>
      </c>
      <c r="AR10335" s="1" t="s">
        <v>5327</v>
      </c>
    </row>
    <row r="10336" spans="1:44" x14ac:dyDescent="0.25">
      <c r="A10336" s="1">
        <v>12245</v>
      </c>
      <c r="B10336" s="1" t="s">
        <v>5259</v>
      </c>
      <c r="C10336" s="1">
        <v>1011</v>
      </c>
      <c r="D10336" s="1" t="s">
        <v>5627</v>
      </c>
      <c r="E10336" s="1" t="s">
        <v>706</v>
      </c>
      <c r="F10336" s="1" t="s">
        <v>859</v>
      </c>
      <c r="G10336" s="1">
        <v>10</v>
      </c>
      <c r="H10336" s="1">
        <v>70</v>
      </c>
      <c r="I10336" s="1">
        <v>11.8</v>
      </c>
      <c r="L10336" s="2">
        <v>0.84</v>
      </c>
      <c r="N10336" s="1">
        <v>196</v>
      </c>
      <c r="AJ10336" s="1" t="s">
        <v>703</v>
      </c>
      <c r="AK10336" s="19">
        <v>46.6</v>
      </c>
      <c r="AL10336" s="19">
        <v>32.729999999999997</v>
      </c>
      <c r="AN10336" s="3">
        <v>2014</v>
      </c>
      <c r="AQ10336">
        <v>80814</v>
      </c>
      <c r="AR10336" s="1" t="s">
        <v>5327</v>
      </c>
    </row>
    <row r="10337" spans="1:44" x14ac:dyDescent="0.25">
      <c r="A10337" s="1">
        <v>12246</v>
      </c>
      <c r="B10337" s="1" t="s">
        <v>5259</v>
      </c>
      <c r="C10337" s="1">
        <v>1011</v>
      </c>
      <c r="D10337" s="1" t="s">
        <v>5627</v>
      </c>
      <c r="E10337" s="1" t="s">
        <v>706</v>
      </c>
      <c r="F10337" s="1" t="s">
        <v>859</v>
      </c>
      <c r="G10337" s="1">
        <v>8</v>
      </c>
      <c r="H10337" s="1">
        <v>61</v>
      </c>
      <c r="I10337" s="1">
        <v>15.3</v>
      </c>
      <c r="L10337" s="2">
        <v>1.08</v>
      </c>
      <c r="N10337" s="1">
        <v>375</v>
      </c>
      <c r="AJ10337" s="1" t="s">
        <v>703</v>
      </c>
      <c r="AK10337" s="19">
        <v>46.6</v>
      </c>
      <c r="AL10337" s="19">
        <v>32.729999999999997</v>
      </c>
      <c r="AN10337" s="3">
        <v>2014</v>
      </c>
      <c r="AQ10337">
        <v>80814</v>
      </c>
      <c r="AR10337" s="1" t="s">
        <v>5327</v>
      </c>
    </row>
    <row r="10338" spans="1:44" x14ac:dyDescent="0.25">
      <c r="A10338" s="1">
        <v>12247</v>
      </c>
      <c r="B10338" s="1" t="s">
        <v>5259</v>
      </c>
      <c r="C10338" s="1">
        <v>1011</v>
      </c>
      <c r="D10338" s="1" t="s">
        <v>5627</v>
      </c>
      <c r="E10338" s="1" t="s">
        <v>706</v>
      </c>
      <c r="F10338" s="1" t="s">
        <v>859</v>
      </c>
      <c r="G10338" s="1">
        <v>8</v>
      </c>
      <c r="H10338" s="1">
        <v>105</v>
      </c>
      <c r="I10338" s="1">
        <v>22.8</v>
      </c>
      <c r="L10338" s="2">
        <v>0.48</v>
      </c>
      <c r="N10338" s="1">
        <v>259</v>
      </c>
      <c r="AJ10338" s="1" t="s">
        <v>703</v>
      </c>
      <c r="AK10338" s="19">
        <v>46.6</v>
      </c>
      <c r="AL10338" s="19">
        <v>32.729999999999997</v>
      </c>
      <c r="AN10338" s="3">
        <v>2014</v>
      </c>
      <c r="AQ10338">
        <v>80814</v>
      </c>
      <c r="AR10338" s="1" t="s">
        <v>5327</v>
      </c>
    </row>
    <row r="10339" spans="1:44" x14ac:dyDescent="0.25">
      <c r="A10339" s="1">
        <v>12248</v>
      </c>
      <c r="B10339" s="1" t="s">
        <v>5259</v>
      </c>
      <c r="C10339" s="1">
        <v>1011</v>
      </c>
      <c r="D10339" s="1" t="s">
        <v>5627</v>
      </c>
      <c r="E10339" s="1" t="s">
        <v>706</v>
      </c>
      <c r="F10339" s="1" t="s">
        <v>859</v>
      </c>
      <c r="G10339" s="1">
        <v>11</v>
      </c>
      <c r="H10339" s="1">
        <v>90</v>
      </c>
      <c r="I10339" s="1">
        <v>10.3</v>
      </c>
      <c r="L10339" s="2">
        <v>0.41</v>
      </c>
      <c r="N10339" s="1">
        <v>101</v>
      </c>
      <c r="AJ10339" s="1" t="s">
        <v>703</v>
      </c>
      <c r="AK10339" s="19">
        <v>46.6</v>
      </c>
      <c r="AL10339" s="19">
        <v>32.729999999999997</v>
      </c>
      <c r="AN10339" s="3">
        <v>2014</v>
      </c>
      <c r="AQ10339">
        <v>80814</v>
      </c>
      <c r="AR10339" s="1" t="s">
        <v>5327</v>
      </c>
    </row>
    <row r="10340" spans="1:44" x14ac:dyDescent="0.25">
      <c r="A10340" s="1">
        <v>12249</v>
      </c>
      <c r="B10340" s="1" t="s">
        <v>5259</v>
      </c>
      <c r="C10340" s="1">
        <v>1011</v>
      </c>
      <c r="D10340" s="1" t="s">
        <v>5627</v>
      </c>
      <c r="E10340" s="1" t="s">
        <v>706</v>
      </c>
      <c r="F10340" s="1" t="s">
        <v>859</v>
      </c>
      <c r="G10340" s="1">
        <v>10</v>
      </c>
      <c r="H10340" s="1">
        <v>92</v>
      </c>
      <c r="I10340" s="1">
        <v>13.5</v>
      </c>
      <c r="L10340" s="2">
        <v>0.51</v>
      </c>
      <c r="N10340" s="1">
        <v>164</v>
      </c>
      <c r="AJ10340" s="1" t="s">
        <v>703</v>
      </c>
      <c r="AK10340" s="19">
        <v>46.6</v>
      </c>
      <c r="AL10340" s="19">
        <v>32.729999999999997</v>
      </c>
      <c r="AN10340" s="3">
        <v>2014</v>
      </c>
      <c r="AQ10340">
        <v>80814</v>
      </c>
      <c r="AR10340" s="1" t="s">
        <v>5327</v>
      </c>
    </row>
    <row r="10341" spans="1:44" x14ac:dyDescent="0.25">
      <c r="A10341" s="1">
        <v>12250</v>
      </c>
      <c r="B10341" s="1" t="s">
        <v>5259</v>
      </c>
      <c r="C10341" s="1">
        <v>1011</v>
      </c>
      <c r="D10341" s="1" t="s">
        <v>5627</v>
      </c>
      <c r="E10341" s="1" t="s">
        <v>706</v>
      </c>
      <c r="F10341" s="1" t="s">
        <v>859</v>
      </c>
      <c r="G10341" s="1">
        <v>8</v>
      </c>
      <c r="H10341" s="1">
        <v>99</v>
      </c>
      <c r="I10341" s="1">
        <v>21.2</v>
      </c>
      <c r="L10341" s="1">
        <v>0.52</v>
      </c>
      <c r="N10341" s="1">
        <v>310</v>
      </c>
      <c r="AJ10341" s="1" t="s">
        <v>703</v>
      </c>
      <c r="AK10341" s="19">
        <v>46.6</v>
      </c>
      <c r="AL10341" s="19">
        <v>32.729999999999997</v>
      </c>
      <c r="AN10341" s="3">
        <v>2014</v>
      </c>
      <c r="AQ10341">
        <v>80814</v>
      </c>
      <c r="AR10341" s="1" t="s">
        <v>5327</v>
      </c>
    </row>
    <row r="10342" spans="1:44" x14ac:dyDescent="0.25">
      <c r="A10342" s="1">
        <v>12251</v>
      </c>
      <c r="B10342" s="1" t="s">
        <v>5259</v>
      </c>
      <c r="C10342" s="1">
        <v>1011</v>
      </c>
      <c r="D10342" s="1" t="s">
        <v>5627</v>
      </c>
      <c r="E10342" s="1" t="s">
        <v>706</v>
      </c>
      <c r="F10342" s="1" t="s">
        <v>859</v>
      </c>
      <c r="G10342" s="1">
        <v>8</v>
      </c>
      <c r="H10342" s="1">
        <v>103</v>
      </c>
      <c r="I10342" s="1">
        <v>21.7</v>
      </c>
      <c r="L10342" s="1">
        <v>1.59</v>
      </c>
      <c r="N10342" s="1">
        <v>1012</v>
      </c>
      <c r="AJ10342" s="1" t="s">
        <v>703</v>
      </c>
      <c r="AK10342" s="19">
        <v>46.6</v>
      </c>
      <c r="AL10342" s="19">
        <v>32.729999999999997</v>
      </c>
      <c r="AN10342" s="3">
        <v>2014</v>
      </c>
      <c r="AQ10342">
        <v>80814</v>
      </c>
      <c r="AR10342" s="1" t="s">
        <v>5327</v>
      </c>
    </row>
    <row r="10343" spans="1:44" x14ac:dyDescent="0.25">
      <c r="A10343" s="1">
        <v>12252</v>
      </c>
      <c r="B10343" s="1" t="s">
        <v>5259</v>
      </c>
      <c r="C10343" s="1">
        <v>1011</v>
      </c>
      <c r="D10343" s="1" t="s">
        <v>5627</v>
      </c>
      <c r="E10343" s="1" t="s">
        <v>706</v>
      </c>
      <c r="F10343" s="1" t="s">
        <v>859</v>
      </c>
      <c r="G10343" s="1">
        <v>8</v>
      </c>
      <c r="H10343" s="1">
        <v>101</v>
      </c>
      <c r="I10343" s="1">
        <v>20.3</v>
      </c>
      <c r="L10343" s="1">
        <v>0.38</v>
      </c>
      <c r="N10343" s="1">
        <v>206</v>
      </c>
      <c r="AJ10343" s="1" t="s">
        <v>703</v>
      </c>
      <c r="AK10343" s="19">
        <v>46.6</v>
      </c>
      <c r="AL10343" s="19">
        <v>32.729999999999997</v>
      </c>
      <c r="AN10343" s="3">
        <v>2014</v>
      </c>
      <c r="AQ10343">
        <v>80814</v>
      </c>
      <c r="AR10343" s="1" t="s">
        <v>5327</v>
      </c>
    </row>
    <row r="10344" spans="1:44" x14ac:dyDescent="0.25">
      <c r="A10344" s="1">
        <v>12253</v>
      </c>
      <c r="B10344" s="1" t="s">
        <v>5259</v>
      </c>
      <c r="C10344" s="1">
        <v>1011</v>
      </c>
      <c r="D10344" s="1" t="s">
        <v>5627</v>
      </c>
      <c r="E10344" s="1" t="s">
        <v>706</v>
      </c>
      <c r="F10344" s="1" t="s">
        <v>859</v>
      </c>
      <c r="G10344" s="1">
        <v>6</v>
      </c>
      <c r="H10344" s="1">
        <v>47</v>
      </c>
      <c r="I10344" s="1">
        <v>17.8</v>
      </c>
      <c r="L10344" s="1">
        <v>0.78</v>
      </c>
      <c r="N10344" s="1">
        <v>442</v>
      </c>
      <c r="AJ10344" s="1" t="s">
        <v>703</v>
      </c>
      <c r="AK10344" s="19">
        <v>46.6</v>
      </c>
      <c r="AL10344" s="19">
        <v>32.729999999999997</v>
      </c>
      <c r="AN10344" s="3">
        <v>2014</v>
      </c>
      <c r="AQ10344">
        <v>80814</v>
      </c>
      <c r="AR10344" s="1" t="s">
        <v>5327</v>
      </c>
    </row>
    <row r="10345" spans="1:44" x14ac:dyDescent="0.25">
      <c r="A10345" s="1">
        <v>12254</v>
      </c>
      <c r="B10345" s="1" t="s">
        <v>855</v>
      </c>
      <c r="C10345" s="1">
        <v>102</v>
      </c>
      <c r="D10345" s="1" t="s">
        <v>6396</v>
      </c>
      <c r="F10345" s="1" t="s">
        <v>445</v>
      </c>
      <c r="G10345" s="1">
        <v>5</v>
      </c>
      <c r="H10345" s="1">
        <v>27</v>
      </c>
      <c r="I10345" s="1">
        <v>10.1</v>
      </c>
      <c r="L10345" s="2">
        <v>0.94</v>
      </c>
      <c r="N10345" s="1">
        <v>201.5</v>
      </c>
      <c r="AJ10345" s="1" t="s">
        <v>703</v>
      </c>
      <c r="AK10345" s="19">
        <v>48.2</v>
      </c>
      <c r="AL10345" s="19">
        <v>25.2</v>
      </c>
      <c r="AN10345" s="3">
        <v>2014</v>
      </c>
      <c r="AQ10345">
        <v>80504</v>
      </c>
      <c r="AR10345" s="1" t="s">
        <v>5327</v>
      </c>
    </row>
    <row r="10346" spans="1:44" x14ac:dyDescent="0.25">
      <c r="A10346" s="1">
        <v>12256</v>
      </c>
      <c r="B10346" s="1" t="s">
        <v>855</v>
      </c>
      <c r="C10346" s="1">
        <v>102</v>
      </c>
      <c r="D10346" s="1" t="s">
        <v>5910</v>
      </c>
      <c r="F10346" s="1" t="s">
        <v>445</v>
      </c>
      <c r="G10346" s="1">
        <v>3</v>
      </c>
      <c r="H10346" s="1">
        <v>39</v>
      </c>
      <c r="I10346" s="1">
        <v>21.8</v>
      </c>
      <c r="J10346" s="1">
        <v>22.1</v>
      </c>
      <c r="K10346" s="3">
        <v>1040</v>
      </c>
      <c r="L10346" s="2">
        <v>0.72</v>
      </c>
      <c r="M10346" s="1">
        <v>38.65</v>
      </c>
      <c r="N10346" s="1">
        <v>416.8</v>
      </c>
      <c r="AJ10346" s="1" t="s">
        <v>703</v>
      </c>
      <c r="AK10346" s="19">
        <v>48.2</v>
      </c>
      <c r="AL10346" s="19">
        <v>25.2</v>
      </c>
      <c r="AN10346" s="3">
        <v>2014</v>
      </c>
      <c r="AO10346" s="1">
        <v>2</v>
      </c>
      <c r="AQ10346">
        <v>80504</v>
      </c>
      <c r="AR10346" s="1" t="s">
        <v>5327</v>
      </c>
    </row>
    <row r="10347" spans="1:44" x14ac:dyDescent="0.25">
      <c r="A10347" s="1">
        <v>12258</v>
      </c>
      <c r="B10347" s="1" t="s">
        <v>5219</v>
      </c>
      <c r="C10347" s="1">
        <v>103</v>
      </c>
      <c r="D10347" s="1" t="s">
        <v>5957</v>
      </c>
      <c r="F10347" s="1" t="s">
        <v>445</v>
      </c>
      <c r="G10347" s="1">
        <v>6</v>
      </c>
      <c r="H10347" s="1">
        <v>23</v>
      </c>
      <c r="I10347" s="1">
        <v>9</v>
      </c>
      <c r="J10347" s="24">
        <v>8.3000000000000007</v>
      </c>
      <c r="L10347" s="1">
        <v>0.97</v>
      </c>
      <c r="N10347" s="1">
        <v>106.5</v>
      </c>
      <c r="AJ10347" s="1" t="s">
        <v>703</v>
      </c>
      <c r="AK10347" s="19">
        <v>48.2</v>
      </c>
      <c r="AL10347" s="19">
        <v>25.2</v>
      </c>
      <c r="AN10347" s="3">
        <v>2014</v>
      </c>
      <c r="AQ10347">
        <v>80504</v>
      </c>
      <c r="AR10347" s="1" t="s">
        <v>5327</v>
      </c>
    </row>
    <row r="10348" spans="1:44" x14ac:dyDescent="0.25">
      <c r="A10348" s="1">
        <v>12259</v>
      </c>
      <c r="B10348" s="1" t="s">
        <v>5219</v>
      </c>
      <c r="C10348" s="1">
        <v>103</v>
      </c>
      <c r="D10348" s="1" t="s">
        <v>5959</v>
      </c>
      <c r="F10348" s="1" t="s">
        <v>445</v>
      </c>
      <c r="G10348" s="1">
        <v>6</v>
      </c>
      <c r="H10348" s="1">
        <v>9</v>
      </c>
      <c r="I10348" s="1">
        <v>3.8</v>
      </c>
      <c r="J10348" s="24">
        <v>4.5</v>
      </c>
      <c r="L10348" s="1">
        <v>1.1499999999999999</v>
      </c>
      <c r="N10348" s="1">
        <v>21.2</v>
      </c>
      <c r="AJ10348" s="1" t="s">
        <v>703</v>
      </c>
      <c r="AK10348" s="19">
        <v>48.2</v>
      </c>
      <c r="AL10348" s="19">
        <v>25.3</v>
      </c>
      <c r="AN10348" s="3">
        <v>2014</v>
      </c>
      <c r="AQ10348">
        <v>80504</v>
      </c>
      <c r="AR10348" s="1" t="s">
        <v>5327</v>
      </c>
    </row>
    <row r="10349" spans="1:44" x14ac:dyDescent="0.25">
      <c r="A10349" s="1">
        <v>12260</v>
      </c>
      <c r="B10349" s="1" t="s">
        <v>1233</v>
      </c>
      <c r="C10349" s="1">
        <v>101</v>
      </c>
      <c r="D10349" s="1" t="s">
        <v>5627</v>
      </c>
      <c r="G10349" s="1">
        <v>7</v>
      </c>
      <c r="H10349" s="1">
        <v>68</v>
      </c>
      <c r="I10349" s="1">
        <v>20.7</v>
      </c>
      <c r="L10349" s="1">
        <v>1.07</v>
      </c>
      <c r="N10349" s="1">
        <v>496</v>
      </c>
      <c r="O10349" s="1">
        <v>199.7</v>
      </c>
      <c r="P10349" s="1">
        <v>29.53</v>
      </c>
      <c r="Q10349" s="1">
        <v>22.25</v>
      </c>
      <c r="R10349" s="1">
        <v>12.35</v>
      </c>
      <c r="AJ10349" s="1" t="s">
        <v>703</v>
      </c>
      <c r="AK10349" s="19">
        <v>48.4</v>
      </c>
      <c r="AL10349" s="19">
        <v>35.200000000000003</v>
      </c>
      <c r="AN10349" s="3">
        <v>2014</v>
      </c>
      <c r="AQ10349">
        <v>80814</v>
      </c>
      <c r="AR10349" s="1" t="s">
        <v>5327</v>
      </c>
    </row>
    <row r="10350" spans="1:44" x14ac:dyDescent="0.25">
      <c r="A10350" s="1">
        <v>12261</v>
      </c>
      <c r="B10350" s="1" t="s">
        <v>1233</v>
      </c>
      <c r="C10350" s="1">
        <v>101</v>
      </c>
      <c r="D10350" s="1" t="s">
        <v>5627</v>
      </c>
      <c r="G10350" s="1">
        <v>8</v>
      </c>
      <c r="H10350" s="1">
        <v>33</v>
      </c>
      <c r="I10350" s="1">
        <v>19.899999999999999</v>
      </c>
      <c r="L10350" s="1">
        <v>0.65</v>
      </c>
      <c r="N10350" s="1">
        <v>277</v>
      </c>
      <c r="O10350" s="1">
        <v>118.78</v>
      </c>
      <c r="P10350" s="1">
        <v>5.78</v>
      </c>
      <c r="Q10350" s="1">
        <v>10.32</v>
      </c>
      <c r="R10350" s="1">
        <v>8.18</v>
      </c>
      <c r="AJ10350" s="1" t="s">
        <v>703</v>
      </c>
      <c r="AK10350" s="19">
        <v>48.5</v>
      </c>
      <c r="AL10350" s="19">
        <v>34.9</v>
      </c>
      <c r="AN10350" s="3">
        <v>2014</v>
      </c>
      <c r="AQ10350">
        <v>80814</v>
      </c>
      <c r="AR10350" s="1" t="s">
        <v>5327</v>
      </c>
    </row>
    <row r="10351" spans="1:44" x14ac:dyDescent="0.25">
      <c r="A10351" s="1">
        <v>12262</v>
      </c>
      <c r="B10351" s="1" t="s">
        <v>5331</v>
      </c>
      <c r="C10351" s="1">
        <v>180</v>
      </c>
      <c r="D10351" s="1" t="s">
        <v>5976</v>
      </c>
      <c r="G10351" s="1">
        <v>9</v>
      </c>
      <c r="H10351" s="1">
        <v>11</v>
      </c>
      <c r="I10351" s="1">
        <v>3.8</v>
      </c>
      <c r="L10351" s="1">
        <v>0.88</v>
      </c>
      <c r="N10351" s="1">
        <v>8.1</v>
      </c>
      <c r="AJ10351" s="1" t="s">
        <v>703</v>
      </c>
      <c r="AK10351" s="19">
        <v>48.5</v>
      </c>
      <c r="AL10351" s="19">
        <v>34.9</v>
      </c>
      <c r="AN10351" s="3">
        <v>2014</v>
      </c>
      <c r="AQ10351">
        <v>80814</v>
      </c>
      <c r="AR10351" s="1" t="s">
        <v>5327</v>
      </c>
    </row>
    <row r="10352" spans="1:44" x14ac:dyDescent="0.25">
      <c r="A10352" s="1">
        <v>12263</v>
      </c>
      <c r="B10352" s="1" t="s">
        <v>1233</v>
      </c>
      <c r="C10352" s="1">
        <v>101</v>
      </c>
      <c r="D10352" s="1" t="s">
        <v>5660</v>
      </c>
      <c r="G10352" s="1">
        <v>8</v>
      </c>
      <c r="H10352" s="1">
        <v>41</v>
      </c>
      <c r="I10352" s="1">
        <v>23.6</v>
      </c>
      <c r="L10352" s="1">
        <v>0.68</v>
      </c>
      <c r="N10352" s="1">
        <v>232</v>
      </c>
      <c r="AJ10352" s="1" t="s">
        <v>703</v>
      </c>
      <c r="AK10352" s="19">
        <v>48.5</v>
      </c>
      <c r="AL10352" s="19">
        <v>34.9</v>
      </c>
      <c r="AN10352" s="3">
        <v>2014</v>
      </c>
      <c r="AQ10352">
        <v>80814</v>
      </c>
      <c r="AR10352" s="1" t="s">
        <v>5327</v>
      </c>
    </row>
    <row r="10354" spans="1:44" x14ac:dyDescent="0.25">
      <c r="A10354" s="2"/>
      <c r="B10354" s="2"/>
      <c r="C10354" s="2"/>
      <c r="D10354" s="2"/>
      <c r="E10354" s="2"/>
      <c r="F10354" s="2"/>
      <c r="G10354" s="2"/>
      <c r="H10354" s="2"/>
      <c r="I10354" s="2"/>
      <c r="J10354" s="2"/>
      <c r="K10354" s="2"/>
      <c r="M10354" s="2"/>
      <c r="N10354" s="2"/>
      <c r="O10354" s="2"/>
      <c r="P10354" s="2"/>
      <c r="Q10354" s="2"/>
      <c r="R10354" s="2"/>
      <c r="S10354" s="2"/>
      <c r="T10354" s="2"/>
      <c r="U10354" s="2"/>
      <c r="V10354" s="2"/>
      <c r="W10354" s="2"/>
      <c r="X10354" s="2"/>
      <c r="Y10354" s="2"/>
      <c r="Z10354" s="2"/>
      <c r="AA10354" s="2"/>
      <c r="AB10354" s="2"/>
      <c r="AC10354" s="2"/>
      <c r="AD10354" s="2"/>
      <c r="AE10354" s="2"/>
      <c r="AF10354" s="2"/>
      <c r="AG10354" s="2"/>
      <c r="AH10354" s="2"/>
      <c r="AI10354" s="2"/>
      <c r="AJ10354" s="66"/>
      <c r="AK10354" s="66"/>
      <c r="AL10354" s="66"/>
      <c r="AM10354" s="66"/>
      <c r="AN10354" s="2"/>
      <c r="AO10354" s="2"/>
      <c r="AP10354" s="66"/>
      <c r="AQ10354" s="66"/>
      <c r="AR10354" s="66"/>
    </row>
    <row r="10355" spans="1:44" x14ac:dyDescent="0.25">
      <c r="A10355" s="67"/>
      <c r="B10355" s="67"/>
      <c r="C10355" s="67"/>
      <c r="D10355" s="67"/>
      <c r="E10355" s="67"/>
      <c r="F10355" s="67"/>
      <c r="G10355" s="67"/>
      <c r="H10355" s="67"/>
      <c r="I10355" s="67"/>
      <c r="J10355" s="67"/>
      <c r="K10355" s="67"/>
      <c r="L10355" s="67"/>
      <c r="M10355" s="67"/>
      <c r="N10355" s="67"/>
      <c r="O10355" s="67"/>
      <c r="P10355" s="67"/>
      <c r="Q10355" s="67"/>
      <c r="R10355" s="67"/>
      <c r="S10355" s="67"/>
      <c r="T10355" s="67"/>
      <c r="U10355" s="67"/>
      <c r="V10355" s="67"/>
      <c r="W10355" s="67"/>
      <c r="X10355" s="67"/>
      <c r="Y10355" s="67"/>
      <c r="Z10355" s="67"/>
      <c r="AA10355" s="67"/>
      <c r="AB10355" s="67"/>
      <c r="AC10355" s="67"/>
      <c r="AD10355" s="67"/>
      <c r="AE10355" s="67"/>
      <c r="AF10355" s="67"/>
      <c r="AG10355" s="67"/>
      <c r="AH10355" s="67"/>
      <c r="AI10355" s="67"/>
      <c r="AJ10355" s="66"/>
      <c r="AK10355" s="66"/>
      <c r="AL10355" s="66"/>
      <c r="AM10355" s="66"/>
      <c r="AN10355" s="67"/>
      <c r="AO10355" s="67"/>
      <c r="AP10355" s="66"/>
      <c r="AQ10355" s="66"/>
      <c r="AR10355" s="66"/>
    </row>
    <row r="10356" spans="1:44" x14ac:dyDescent="0.25">
      <c r="A10356" s="67"/>
      <c r="B10356" s="67"/>
      <c r="C10356" s="67"/>
      <c r="D10356" s="67"/>
      <c r="E10356" s="67"/>
      <c r="F10356" s="67"/>
      <c r="G10356" s="67"/>
      <c r="H10356" s="67"/>
      <c r="I10356" s="67"/>
      <c r="J10356" s="67"/>
      <c r="K10356" s="67"/>
      <c r="L10356" s="67"/>
      <c r="M10356" s="67"/>
      <c r="N10356" s="67"/>
      <c r="O10356" s="67"/>
      <c r="P10356" s="67"/>
      <c r="Q10356" s="67"/>
      <c r="R10356" s="67"/>
      <c r="S10356" s="67"/>
      <c r="T10356" s="67"/>
      <c r="U10356" s="67"/>
      <c r="V10356" s="67"/>
      <c r="W10356" s="67"/>
      <c r="X10356" s="67"/>
      <c r="Y10356" s="67"/>
      <c r="Z10356" s="67"/>
      <c r="AA10356" s="67"/>
      <c r="AB10356" s="67"/>
      <c r="AC10356" s="67"/>
      <c r="AD10356" s="67"/>
      <c r="AE10356" s="67"/>
      <c r="AF10356" s="67"/>
      <c r="AG10356" s="67"/>
      <c r="AH10356" s="67"/>
      <c r="AI10356" s="67"/>
      <c r="AJ10356" s="66"/>
      <c r="AK10356" s="66"/>
      <c r="AL10356" s="66"/>
      <c r="AM10356" s="66"/>
      <c r="AN10356" s="67"/>
      <c r="AO10356" s="67"/>
      <c r="AP10356" s="66"/>
      <c r="AQ10356" s="66"/>
      <c r="AR10356" s="66"/>
    </row>
    <row r="10357" spans="1:44" x14ac:dyDescent="0.25">
      <c r="C10357" s="66"/>
      <c r="D10357" s="66"/>
      <c r="E10357" s="66"/>
      <c r="F10357" s="66"/>
      <c r="G10357" s="66"/>
      <c r="H10357" s="66"/>
      <c r="I10357" s="66"/>
      <c r="J10357" s="66"/>
      <c r="K10357" s="66"/>
      <c r="L10357" s="66"/>
      <c r="M10357" s="66"/>
      <c r="N10357" s="66"/>
      <c r="O10357" s="66"/>
      <c r="P10357" s="66"/>
      <c r="Q10357" s="66"/>
      <c r="R10357" s="66"/>
      <c r="S10357" s="66"/>
      <c r="T10357" s="66"/>
      <c r="U10357" s="66"/>
      <c r="V10357" s="66"/>
      <c r="W10357" s="66"/>
      <c r="X10357" s="66"/>
      <c r="Y10357" s="66"/>
      <c r="Z10357" s="66"/>
      <c r="AA10357" s="66"/>
      <c r="AB10357" s="66"/>
      <c r="AC10357" s="66"/>
      <c r="AD10357" s="66"/>
      <c r="AE10357" s="66"/>
      <c r="AF10357" s="66"/>
      <c r="AG10357" s="66"/>
      <c r="AH10357" s="66"/>
      <c r="AI10357" s="66"/>
      <c r="AJ10357" s="66"/>
      <c r="AK10357" s="66"/>
      <c r="AL10357" s="66"/>
      <c r="AM10357" s="66"/>
      <c r="AN10357" s="66"/>
      <c r="AO10357" s="66"/>
      <c r="AP10357" s="66"/>
      <c r="AQ10357" s="66"/>
      <c r="AR10357" s="66"/>
    </row>
    <row r="10446" spans="10:10" x14ac:dyDescent="0.25">
      <c r="J10446" s="1"/>
    </row>
    <row r="10507" spans="10:10" x14ac:dyDescent="0.25">
      <c r="J10507" s="1"/>
    </row>
  </sheetData>
  <sortState ref="A2:BW10507">
    <sortCondition ref="A2:A10507"/>
  </sortState>
  <phoneticPr fontId="6" type="noConversion"/>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64"/>
  <sheetViews>
    <sheetView workbookViewId="0">
      <pane xSplit="1" ySplit="1" topLeftCell="B2" activePane="bottomRight" state="frozen"/>
      <selection pane="topRight" activeCell="B1" sqref="B1"/>
      <selection pane="bottomLeft" activeCell="A2" sqref="A2"/>
      <selection pane="bottomRight" activeCell="B24" sqref="B24"/>
    </sheetView>
  </sheetViews>
  <sheetFormatPr defaultColWidth="8.85546875" defaultRowHeight="15" x14ac:dyDescent="0.2"/>
  <cols>
    <col min="1" max="1" width="6.42578125" style="6" bestFit="1" customWidth="1"/>
    <col min="2" max="2" width="8.85546875" style="6"/>
    <col min="3" max="3" width="19.42578125" style="6" bestFit="1" customWidth="1"/>
    <col min="4" max="4" width="35.28515625" style="7" bestFit="1" customWidth="1"/>
    <col min="5" max="5" width="34.42578125" style="6" bestFit="1" customWidth="1"/>
    <col min="6" max="16384" width="8.85546875" style="6"/>
  </cols>
  <sheetData>
    <row r="1" spans="1:5" s="48" customFormat="1" ht="15.75" x14ac:dyDescent="0.25">
      <c r="A1" s="48" t="s">
        <v>831</v>
      </c>
      <c r="B1" s="48" t="s">
        <v>856</v>
      </c>
      <c r="C1" s="48" t="s">
        <v>1143</v>
      </c>
      <c r="D1" s="48" t="s">
        <v>1142</v>
      </c>
      <c r="E1" s="48" t="s">
        <v>857</v>
      </c>
    </row>
    <row r="2" spans="1:5" x14ac:dyDescent="0.2">
      <c r="A2" s="5">
        <v>101</v>
      </c>
      <c r="B2" s="6" t="s">
        <v>851</v>
      </c>
      <c r="C2" s="5" t="s">
        <v>3</v>
      </c>
      <c r="D2" s="8" t="s">
        <v>1233</v>
      </c>
      <c r="E2" s="5" t="s">
        <v>4</v>
      </c>
    </row>
    <row r="3" spans="1:5" x14ac:dyDescent="0.2">
      <c r="A3" s="5">
        <v>102</v>
      </c>
      <c r="B3" s="6" t="s">
        <v>863</v>
      </c>
      <c r="C3" s="5" t="s">
        <v>5</v>
      </c>
      <c r="D3" s="8" t="s">
        <v>1215</v>
      </c>
      <c r="E3" s="5" t="s">
        <v>6</v>
      </c>
    </row>
    <row r="4" spans="1:5" x14ac:dyDescent="0.2">
      <c r="A4" s="5">
        <v>103</v>
      </c>
      <c r="B4" s="6" t="s">
        <v>1025</v>
      </c>
      <c r="C4" s="5" t="s">
        <v>7</v>
      </c>
      <c r="D4" s="8" t="s">
        <v>1172</v>
      </c>
      <c r="E4" s="5" t="s">
        <v>1244</v>
      </c>
    </row>
    <row r="5" spans="1:5" x14ac:dyDescent="0.2">
      <c r="A5" s="5">
        <v>104</v>
      </c>
      <c r="B5" s="6" t="s">
        <v>145</v>
      </c>
      <c r="C5" s="5" t="s">
        <v>8</v>
      </c>
      <c r="D5" s="8" t="s">
        <v>1193</v>
      </c>
      <c r="E5" s="5" t="s">
        <v>9</v>
      </c>
    </row>
    <row r="6" spans="1:5" x14ac:dyDescent="0.2">
      <c r="A6" s="6">
        <v>105</v>
      </c>
      <c r="B6" s="6" t="s">
        <v>853</v>
      </c>
      <c r="C6" s="6" t="s">
        <v>852</v>
      </c>
      <c r="D6" s="7" t="s">
        <v>184</v>
      </c>
      <c r="E6" s="5" t="s">
        <v>854</v>
      </c>
    </row>
    <row r="7" spans="1:5" x14ac:dyDescent="0.2">
      <c r="A7" s="5">
        <v>105</v>
      </c>
      <c r="B7" s="6" t="s">
        <v>1026</v>
      </c>
      <c r="C7" s="6" t="s">
        <v>834</v>
      </c>
      <c r="D7" s="7" t="s">
        <v>1234</v>
      </c>
      <c r="E7" s="5" t="s">
        <v>10</v>
      </c>
    </row>
    <row r="8" spans="1:5" x14ac:dyDescent="0.2">
      <c r="A8" s="5">
        <v>106</v>
      </c>
      <c r="B8" s="5" t="s">
        <v>1192</v>
      </c>
      <c r="C8" s="5" t="s">
        <v>11</v>
      </c>
      <c r="D8" s="8" t="s">
        <v>1237</v>
      </c>
      <c r="E8" s="5" t="s">
        <v>12</v>
      </c>
    </row>
    <row r="9" spans="1:5" x14ac:dyDescent="0.2">
      <c r="A9" s="5">
        <v>110</v>
      </c>
      <c r="B9" s="6" t="s">
        <v>147</v>
      </c>
      <c r="C9" s="5" t="s">
        <v>13</v>
      </c>
      <c r="D9" s="8" t="s">
        <v>1231</v>
      </c>
      <c r="E9" s="5" t="s">
        <v>14</v>
      </c>
    </row>
    <row r="10" spans="1:5" x14ac:dyDescent="0.2">
      <c r="A10" s="5">
        <v>111</v>
      </c>
      <c r="B10" s="6" t="s">
        <v>147</v>
      </c>
      <c r="C10" s="5" t="s">
        <v>1236</v>
      </c>
      <c r="D10" s="8" t="s">
        <v>1231</v>
      </c>
      <c r="E10" s="5" t="s">
        <v>15</v>
      </c>
    </row>
    <row r="11" spans="1:5" x14ac:dyDescent="0.2">
      <c r="A11" s="5">
        <v>112</v>
      </c>
      <c r="B11" s="5" t="s">
        <v>839</v>
      </c>
      <c r="C11" s="5" t="s">
        <v>16</v>
      </c>
      <c r="D11" s="8" t="s">
        <v>1156</v>
      </c>
      <c r="E11" s="5" t="s">
        <v>17</v>
      </c>
    </row>
    <row r="12" spans="1:5" x14ac:dyDescent="0.2">
      <c r="A12" s="5">
        <v>113</v>
      </c>
      <c r="B12" s="5" t="s">
        <v>842</v>
      </c>
      <c r="C12" s="5" t="s">
        <v>843</v>
      </c>
      <c r="D12" s="8" t="s">
        <v>1188</v>
      </c>
      <c r="E12" s="5" t="s">
        <v>18</v>
      </c>
    </row>
    <row r="13" spans="1:5" x14ac:dyDescent="0.2">
      <c r="A13" s="5">
        <v>114</v>
      </c>
      <c r="B13" s="5" t="s">
        <v>1144</v>
      </c>
      <c r="C13" s="5" t="s">
        <v>19</v>
      </c>
      <c r="D13" s="8" t="s">
        <v>1153</v>
      </c>
      <c r="E13" s="5" t="s">
        <v>20</v>
      </c>
    </row>
    <row r="14" spans="1:5" x14ac:dyDescent="0.2">
      <c r="A14" s="5">
        <v>115</v>
      </c>
      <c r="B14" s="5" t="s">
        <v>840</v>
      </c>
      <c r="C14" s="5" t="s">
        <v>21</v>
      </c>
      <c r="D14" s="8" t="s">
        <v>1198</v>
      </c>
      <c r="E14" s="5" t="s">
        <v>22</v>
      </c>
    </row>
    <row r="15" spans="1:5" x14ac:dyDescent="0.2">
      <c r="A15" s="5">
        <v>116</v>
      </c>
      <c r="B15" s="5" t="s">
        <v>848</v>
      </c>
      <c r="C15" s="5" t="s">
        <v>847</v>
      </c>
      <c r="D15" s="8" t="s">
        <v>1171</v>
      </c>
      <c r="E15" s="5" t="s">
        <v>23</v>
      </c>
    </row>
    <row r="16" spans="1:5" x14ac:dyDescent="0.2">
      <c r="A16" s="5">
        <v>120</v>
      </c>
      <c r="B16" s="5" t="s">
        <v>1210</v>
      </c>
      <c r="C16" s="5" t="s">
        <v>1211</v>
      </c>
      <c r="D16" s="8" t="s">
        <v>1212</v>
      </c>
      <c r="E16" s="5" t="s">
        <v>24</v>
      </c>
    </row>
    <row r="17" spans="1:5" x14ac:dyDescent="0.2">
      <c r="A17" s="5">
        <v>121</v>
      </c>
      <c r="B17" s="5" t="s">
        <v>1015</v>
      </c>
      <c r="C17" s="5" t="s">
        <v>25</v>
      </c>
      <c r="D17" s="8" t="s">
        <v>1152</v>
      </c>
      <c r="E17" s="5" t="s">
        <v>1250</v>
      </c>
    </row>
    <row r="18" spans="1:5" x14ac:dyDescent="0.2">
      <c r="A18" s="5">
        <v>124</v>
      </c>
      <c r="B18" s="6" t="s">
        <v>845</v>
      </c>
      <c r="C18" s="5" t="s">
        <v>26</v>
      </c>
      <c r="D18" s="8" t="s">
        <v>1157</v>
      </c>
      <c r="E18" s="5" t="s">
        <v>27</v>
      </c>
    </row>
    <row r="19" spans="1:5" x14ac:dyDescent="0.2">
      <c r="A19" s="5">
        <v>125</v>
      </c>
      <c r="B19" s="6" t="s">
        <v>833</v>
      </c>
      <c r="C19" s="5" t="s">
        <v>28</v>
      </c>
      <c r="D19" s="8" t="s">
        <v>744</v>
      </c>
      <c r="E19" s="5" t="s">
        <v>29</v>
      </c>
    </row>
    <row r="20" spans="1:5" x14ac:dyDescent="0.2">
      <c r="A20" s="5">
        <v>126</v>
      </c>
      <c r="B20" s="6" t="s">
        <v>832</v>
      </c>
      <c r="C20" s="5" t="s">
        <v>30</v>
      </c>
      <c r="D20" s="8" t="s">
        <v>1228</v>
      </c>
      <c r="E20" s="5" t="s">
        <v>31</v>
      </c>
    </row>
    <row r="21" spans="1:5" x14ac:dyDescent="0.2">
      <c r="A21" s="5">
        <v>127</v>
      </c>
      <c r="B21" s="6" t="s">
        <v>832</v>
      </c>
      <c r="C21" s="5" t="s">
        <v>1230</v>
      </c>
      <c r="D21" s="8" t="s">
        <v>1229</v>
      </c>
      <c r="E21" s="5" t="s">
        <v>32</v>
      </c>
    </row>
    <row r="22" spans="1:5" x14ac:dyDescent="0.2">
      <c r="A22" s="5">
        <v>130</v>
      </c>
      <c r="B22" s="6" t="s">
        <v>846</v>
      </c>
      <c r="C22" s="5" t="s">
        <v>33</v>
      </c>
      <c r="D22" s="8" t="s">
        <v>1194</v>
      </c>
      <c r="E22" s="5" t="s">
        <v>34</v>
      </c>
    </row>
    <row r="23" spans="1:5" x14ac:dyDescent="0.2">
      <c r="A23" s="6">
        <v>131</v>
      </c>
      <c r="B23" s="6" t="s">
        <v>1163</v>
      </c>
      <c r="C23" s="6" t="s">
        <v>1164</v>
      </c>
      <c r="D23" s="7" t="s">
        <v>1165</v>
      </c>
      <c r="E23" s="6" t="s">
        <v>5318</v>
      </c>
    </row>
    <row r="24" spans="1:5" x14ac:dyDescent="0.2">
      <c r="A24" s="5">
        <v>131</v>
      </c>
      <c r="B24" s="6" t="s">
        <v>2</v>
      </c>
      <c r="C24" s="5" t="s">
        <v>35</v>
      </c>
      <c r="D24" s="8" t="s">
        <v>1207</v>
      </c>
      <c r="E24" s="5" t="s">
        <v>36</v>
      </c>
    </row>
    <row r="25" spans="1:5" x14ac:dyDescent="0.2">
      <c r="A25" s="5">
        <v>132</v>
      </c>
      <c r="B25" s="5" t="s">
        <v>844</v>
      </c>
      <c r="C25" s="5" t="s">
        <v>37</v>
      </c>
      <c r="D25" s="8" t="s">
        <v>1222</v>
      </c>
      <c r="E25" s="5" t="s">
        <v>38</v>
      </c>
    </row>
    <row r="26" spans="1:5" x14ac:dyDescent="0.2">
      <c r="A26" s="5">
        <v>144</v>
      </c>
      <c r="B26" s="5" t="s">
        <v>842</v>
      </c>
      <c r="C26" s="5" t="s">
        <v>841</v>
      </c>
      <c r="D26" s="8" t="s">
        <v>1235</v>
      </c>
      <c r="E26" s="5" t="s">
        <v>39</v>
      </c>
    </row>
    <row r="27" spans="1:5" x14ac:dyDescent="0.2">
      <c r="A27" s="5">
        <v>155</v>
      </c>
      <c r="B27" s="5" t="s">
        <v>1242</v>
      </c>
      <c r="C27" s="5" t="s">
        <v>1241</v>
      </c>
      <c r="D27" s="8" t="s">
        <v>1240</v>
      </c>
      <c r="E27" s="5" t="s">
        <v>40</v>
      </c>
    </row>
    <row r="28" spans="1:5" x14ac:dyDescent="0.2">
      <c r="A28" s="5">
        <v>163</v>
      </c>
      <c r="B28" s="5" t="s">
        <v>1213</v>
      </c>
      <c r="C28" s="5" t="s">
        <v>1238</v>
      </c>
      <c r="D28" s="8" t="s">
        <v>1214</v>
      </c>
      <c r="E28" s="5" t="s">
        <v>41</v>
      </c>
    </row>
    <row r="29" spans="1:5" x14ac:dyDescent="0.2">
      <c r="A29" s="5">
        <v>166</v>
      </c>
      <c r="B29" s="5" t="s">
        <v>1223</v>
      </c>
      <c r="C29" s="5" t="s">
        <v>1224</v>
      </c>
      <c r="D29" s="8" t="s">
        <v>1225</v>
      </c>
      <c r="E29" s="5" t="s">
        <v>42</v>
      </c>
    </row>
    <row r="30" spans="1:5" x14ac:dyDescent="0.2">
      <c r="A30" s="5">
        <v>171</v>
      </c>
      <c r="B30" s="5" t="s">
        <v>849</v>
      </c>
      <c r="C30" s="5" t="s">
        <v>1148</v>
      </c>
      <c r="D30" s="8"/>
      <c r="E30" s="5" t="s">
        <v>43</v>
      </c>
    </row>
    <row r="31" spans="1:5" x14ac:dyDescent="0.2">
      <c r="A31" s="5">
        <v>177</v>
      </c>
      <c r="B31" s="5" t="s">
        <v>836</v>
      </c>
      <c r="C31" s="5" t="s">
        <v>835</v>
      </c>
      <c r="D31" s="8" t="s">
        <v>1243</v>
      </c>
      <c r="E31" s="5" t="s">
        <v>44</v>
      </c>
    </row>
    <row r="32" spans="1:5" x14ac:dyDescent="0.2">
      <c r="A32" s="6">
        <v>180</v>
      </c>
      <c r="B32" s="6" t="s">
        <v>149</v>
      </c>
      <c r="C32" s="6" t="s">
        <v>1170</v>
      </c>
      <c r="D32" s="7" t="s">
        <v>987</v>
      </c>
    </row>
    <row r="33" spans="1:5" x14ac:dyDescent="0.2">
      <c r="A33" s="6">
        <v>180</v>
      </c>
      <c r="B33" s="6" t="s">
        <v>1140</v>
      </c>
      <c r="C33" s="6" t="s">
        <v>1141</v>
      </c>
      <c r="D33" s="7" t="s">
        <v>747</v>
      </c>
    </row>
    <row r="34" spans="1:5" x14ac:dyDescent="0.2">
      <c r="A34" s="6">
        <v>180</v>
      </c>
      <c r="B34" s="6" t="s">
        <v>1249</v>
      </c>
      <c r="C34" s="6" t="s">
        <v>1174</v>
      </c>
      <c r="D34" s="7" t="s">
        <v>156</v>
      </c>
    </row>
    <row r="35" spans="1:5" x14ac:dyDescent="0.2">
      <c r="A35" s="6">
        <v>180</v>
      </c>
      <c r="B35" s="6" t="s">
        <v>1177</v>
      </c>
      <c r="C35" s="6" t="s">
        <v>1178</v>
      </c>
      <c r="D35" s="7" t="s">
        <v>1179</v>
      </c>
    </row>
    <row r="36" spans="1:5" x14ac:dyDescent="0.2">
      <c r="A36" s="6">
        <v>180</v>
      </c>
      <c r="B36" s="6" t="s">
        <v>1180</v>
      </c>
      <c r="C36" s="6" t="s">
        <v>1181</v>
      </c>
      <c r="D36" s="7" t="s">
        <v>1182</v>
      </c>
    </row>
    <row r="37" spans="1:5" x14ac:dyDescent="0.2">
      <c r="A37" s="6">
        <v>180</v>
      </c>
      <c r="B37" s="6" t="s">
        <v>1183</v>
      </c>
      <c r="C37" s="6" t="s">
        <v>1184</v>
      </c>
      <c r="D37" s="7" t="s">
        <v>758</v>
      </c>
      <c r="E37" s="6" t="s">
        <v>1247</v>
      </c>
    </row>
    <row r="38" spans="1:5" x14ac:dyDescent="0.2">
      <c r="A38" s="6">
        <v>180</v>
      </c>
      <c r="B38" s="6" t="s">
        <v>1185</v>
      </c>
      <c r="C38" s="6" t="s">
        <v>1186</v>
      </c>
      <c r="D38" s="7" t="s">
        <v>1187</v>
      </c>
    </row>
    <row r="39" spans="1:5" x14ac:dyDescent="0.2">
      <c r="A39" s="6">
        <v>180</v>
      </c>
      <c r="B39" s="6" t="s">
        <v>1189</v>
      </c>
      <c r="C39" s="6" t="s">
        <v>1190</v>
      </c>
      <c r="D39" s="7" t="s">
        <v>1191</v>
      </c>
    </row>
    <row r="40" spans="1:5" x14ac:dyDescent="0.2">
      <c r="A40" s="6">
        <v>180</v>
      </c>
      <c r="B40" s="6" t="s">
        <v>1195</v>
      </c>
      <c r="C40" s="6" t="s">
        <v>1251</v>
      </c>
      <c r="D40" s="7" t="s">
        <v>754</v>
      </c>
      <c r="E40" s="6" t="s">
        <v>1250</v>
      </c>
    </row>
    <row r="41" spans="1:5" x14ac:dyDescent="0.2">
      <c r="A41" s="6">
        <v>180</v>
      </c>
      <c r="B41" s="6" t="s">
        <v>1145</v>
      </c>
      <c r="C41" s="6" t="s">
        <v>1146</v>
      </c>
      <c r="D41" s="7" t="s">
        <v>1146</v>
      </c>
    </row>
    <row r="42" spans="1:5" x14ac:dyDescent="0.2">
      <c r="A42" s="5">
        <v>180</v>
      </c>
      <c r="B42" s="5" t="s">
        <v>1196</v>
      </c>
      <c r="C42" s="5" t="s">
        <v>1197</v>
      </c>
      <c r="D42" s="8" t="s">
        <v>1197</v>
      </c>
      <c r="E42" s="5"/>
    </row>
    <row r="43" spans="1:5" x14ac:dyDescent="0.2">
      <c r="A43" s="6">
        <v>180</v>
      </c>
      <c r="B43" s="6" t="s">
        <v>150</v>
      </c>
      <c r="C43" s="6" t="s">
        <v>1199</v>
      </c>
      <c r="D43" s="7" t="s">
        <v>1200</v>
      </c>
    </row>
    <row r="44" spans="1:5" x14ac:dyDescent="0.2">
      <c r="A44" s="6">
        <v>180</v>
      </c>
      <c r="B44" s="6" t="s">
        <v>696</v>
      </c>
      <c r="C44" s="6" t="s">
        <v>1201</v>
      </c>
      <c r="D44" s="7" t="s">
        <v>1202</v>
      </c>
    </row>
    <row r="45" spans="1:5" x14ac:dyDescent="0.2">
      <c r="A45" s="6">
        <v>180</v>
      </c>
      <c r="B45" s="6" t="s">
        <v>1203</v>
      </c>
      <c r="C45" s="6" t="s">
        <v>1204</v>
      </c>
      <c r="D45" s="6" t="s">
        <v>1205</v>
      </c>
    </row>
    <row r="46" spans="1:5" x14ac:dyDescent="0.2">
      <c r="A46" s="6">
        <v>180</v>
      </c>
      <c r="B46" s="6" t="s">
        <v>1206</v>
      </c>
      <c r="C46" s="6" t="s">
        <v>1253</v>
      </c>
      <c r="D46" s="7" t="s">
        <v>1252</v>
      </c>
    </row>
    <row r="47" spans="1:5" x14ac:dyDescent="0.2">
      <c r="A47" s="5">
        <v>180</v>
      </c>
      <c r="B47" s="5" t="s">
        <v>1150</v>
      </c>
      <c r="C47" s="5" t="s">
        <v>1151</v>
      </c>
      <c r="D47" s="8" t="s">
        <v>1248</v>
      </c>
      <c r="E47" s="5" t="s">
        <v>45</v>
      </c>
    </row>
    <row r="48" spans="1:5" x14ac:dyDescent="0.2">
      <c r="A48" s="6">
        <v>180</v>
      </c>
      <c r="B48" s="6" t="s">
        <v>1216</v>
      </c>
      <c r="C48" s="6" t="s">
        <v>1217</v>
      </c>
      <c r="D48" s="7" t="s">
        <v>1218</v>
      </c>
    </row>
    <row r="49" spans="1:5" x14ac:dyDescent="0.2">
      <c r="A49" s="6">
        <v>180</v>
      </c>
      <c r="B49" s="6" t="s">
        <v>1219</v>
      </c>
      <c r="C49" s="6" t="s">
        <v>1220</v>
      </c>
      <c r="D49" s="7" t="s">
        <v>1221</v>
      </c>
    </row>
    <row r="50" spans="1:5" x14ac:dyDescent="0.2">
      <c r="A50" s="5">
        <v>180</v>
      </c>
      <c r="B50" s="5" t="s">
        <v>697</v>
      </c>
      <c r="C50" s="5" t="s">
        <v>1226</v>
      </c>
      <c r="D50" s="8" t="s">
        <v>1227</v>
      </c>
      <c r="E50" s="5"/>
    </row>
    <row r="51" spans="1:5" x14ac:dyDescent="0.2">
      <c r="A51" s="5">
        <v>181</v>
      </c>
      <c r="B51" s="5" t="s">
        <v>151</v>
      </c>
      <c r="C51" s="5" t="s">
        <v>1154</v>
      </c>
      <c r="D51" s="8" t="s">
        <v>1155</v>
      </c>
      <c r="E51" s="5" t="s">
        <v>46</v>
      </c>
    </row>
    <row r="52" spans="1:5" x14ac:dyDescent="0.2">
      <c r="A52" s="10">
        <v>182</v>
      </c>
      <c r="B52" s="10" t="s">
        <v>1345</v>
      </c>
      <c r="C52" s="10" t="s">
        <v>1255</v>
      </c>
      <c r="D52" s="11" t="s">
        <v>1256</v>
      </c>
      <c r="E52" s="10" t="s">
        <v>47</v>
      </c>
    </row>
    <row r="53" spans="1:5" x14ac:dyDescent="0.2">
      <c r="A53" s="5">
        <v>184</v>
      </c>
      <c r="B53" s="5" t="s">
        <v>1245</v>
      </c>
      <c r="C53" s="5" t="s">
        <v>1175</v>
      </c>
      <c r="D53" s="8" t="s">
        <v>1246</v>
      </c>
      <c r="E53" s="5" t="s">
        <v>48</v>
      </c>
    </row>
    <row r="54" spans="1:5" x14ac:dyDescent="0.2">
      <c r="A54" s="5">
        <v>191</v>
      </c>
      <c r="B54" s="5" t="s">
        <v>838</v>
      </c>
      <c r="C54" s="5" t="s">
        <v>837</v>
      </c>
      <c r="D54" s="8" t="s">
        <v>185</v>
      </c>
      <c r="E54" s="5" t="s">
        <v>49</v>
      </c>
    </row>
    <row r="55" spans="1:5" x14ac:dyDescent="0.2">
      <c r="A55" s="5">
        <v>193</v>
      </c>
      <c r="B55" s="5" t="s">
        <v>850</v>
      </c>
      <c r="C55" s="5" t="s">
        <v>1232</v>
      </c>
      <c r="D55" s="8" t="s">
        <v>1176</v>
      </c>
      <c r="E55" s="5" t="s">
        <v>50</v>
      </c>
    </row>
    <row r="56" spans="1:5" x14ac:dyDescent="0.2">
      <c r="A56" s="5">
        <v>197</v>
      </c>
      <c r="B56" s="6" t="s">
        <v>1208</v>
      </c>
      <c r="C56" s="6" t="s">
        <v>1209</v>
      </c>
      <c r="D56" s="7" t="s">
        <v>1209</v>
      </c>
      <c r="E56" s="5" t="s">
        <v>5359</v>
      </c>
    </row>
    <row r="57" spans="1:5" x14ac:dyDescent="0.2">
      <c r="A57" s="5">
        <v>1011</v>
      </c>
      <c r="B57" s="6" t="s">
        <v>3759</v>
      </c>
      <c r="C57" s="6" t="s">
        <v>5539</v>
      </c>
      <c r="D57" s="7" t="s">
        <v>5538</v>
      </c>
      <c r="E57" s="5" t="s">
        <v>3761</v>
      </c>
    </row>
    <row r="58" spans="1:5" x14ac:dyDescent="0.2">
      <c r="A58" s="5">
        <v>1012</v>
      </c>
      <c r="B58" s="6" t="s">
        <v>3759</v>
      </c>
      <c r="C58" s="6" t="s">
        <v>5539</v>
      </c>
      <c r="D58" s="7" t="s">
        <v>757</v>
      </c>
      <c r="E58" s="5" t="s">
        <v>3760</v>
      </c>
    </row>
    <row r="59" spans="1:5" x14ac:dyDescent="0.2">
      <c r="B59" s="6" t="s">
        <v>1158</v>
      </c>
      <c r="C59" s="6" t="s">
        <v>1159</v>
      </c>
      <c r="D59" s="7" t="s">
        <v>768</v>
      </c>
    </row>
    <row r="60" spans="1:5" x14ac:dyDescent="0.2">
      <c r="B60" s="6" t="s">
        <v>1161</v>
      </c>
      <c r="C60" s="6" t="s">
        <v>1162</v>
      </c>
      <c r="D60" s="7" t="s">
        <v>761</v>
      </c>
    </row>
    <row r="61" spans="1:5" x14ac:dyDescent="0.2">
      <c r="B61" s="6" t="s">
        <v>1166</v>
      </c>
      <c r="C61" s="6" t="s">
        <v>1167</v>
      </c>
      <c r="D61" s="7" t="s">
        <v>766</v>
      </c>
    </row>
    <row r="62" spans="1:5" x14ac:dyDescent="0.2">
      <c r="B62" s="6" t="s">
        <v>1168</v>
      </c>
      <c r="C62" s="6" t="s">
        <v>1169</v>
      </c>
      <c r="D62" s="7" t="s">
        <v>762</v>
      </c>
    </row>
    <row r="63" spans="1:5" x14ac:dyDescent="0.2">
      <c r="B63" s="6" t="s">
        <v>5317</v>
      </c>
      <c r="C63" s="6" t="s">
        <v>1160</v>
      </c>
      <c r="D63" s="7" t="s">
        <v>765</v>
      </c>
    </row>
    <row r="64" spans="1:5" x14ac:dyDescent="0.2">
      <c r="B64" s="6" t="s">
        <v>148</v>
      </c>
      <c r="C64" s="6" t="s">
        <v>1173</v>
      </c>
      <c r="D64" s="7" t="s">
        <v>167</v>
      </c>
    </row>
  </sheetData>
  <sortState ref="A2:E89">
    <sortCondition ref="A2:A89"/>
  </sortState>
  <phoneticPr fontId="6" type="noConversion"/>
  <pageMargins left="0.7" right="0.7" top="0.75" bottom="0.75" header="0.3" footer="0.3"/>
  <pageSetup paperSize="9" orientation="portrait" horizontalDpi="1200" verticalDpi="1200"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4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9.7109375" bestFit="1" customWidth="1"/>
    <col min="2" max="2" width="60" bestFit="1" customWidth="1"/>
    <col min="3" max="3" width="9.5703125" bestFit="1" customWidth="1"/>
    <col min="4" max="4" width="45.85546875" bestFit="1" customWidth="1"/>
    <col min="5" max="5" width="10" bestFit="1" customWidth="1"/>
    <col min="6" max="7" width="10" customWidth="1"/>
    <col min="9" max="9" width="14" bestFit="1" customWidth="1"/>
    <col min="10" max="10" width="4.28515625" bestFit="1" customWidth="1"/>
    <col min="11" max="14" width="4" bestFit="1" customWidth="1"/>
    <col min="15" max="18" width="3" bestFit="1" customWidth="1"/>
    <col min="19" max="22" width="4" bestFit="1" customWidth="1"/>
    <col min="23" max="24" width="3" bestFit="1" customWidth="1"/>
  </cols>
  <sheetData>
    <row r="1" spans="1:10" x14ac:dyDescent="0.25">
      <c r="A1" t="s">
        <v>5398</v>
      </c>
      <c r="B1" t="s">
        <v>5399</v>
      </c>
      <c r="C1" t="s">
        <v>5400</v>
      </c>
      <c r="D1" t="s">
        <v>5401</v>
      </c>
      <c r="E1" t="s">
        <v>5402</v>
      </c>
      <c r="H1" s="57"/>
    </row>
    <row r="2" spans="1:10" x14ac:dyDescent="0.25">
      <c r="A2">
        <v>40106</v>
      </c>
      <c r="B2" s="58" t="s">
        <v>5403</v>
      </c>
      <c r="C2" s="58">
        <v>1</v>
      </c>
      <c r="D2" s="58" t="s">
        <v>5404</v>
      </c>
      <c r="E2" s="57">
        <v>4</v>
      </c>
      <c r="F2" s="57"/>
      <c r="G2" s="57"/>
      <c r="J2" s="58"/>
    </row>
    <row r="3" spans="1:10" x14ac:dyDescent="0.25">
      <c r="A3">
        <v>40117</v>
      </c>
      <c r="B3" s="58" t="s">
        <v>5405</v>
      </c>
      <c r="C3" s="58">
        <v>1</v>
      </c>
      <c r="D3" s="58" t="s">
        <v>5404</v>
      </c>
      <c r="E3" s="57">
        <v>1</v>
      </c>
      <c r="F3" s="57"/>
      <c r="G3" s="57"/>
      <c r="J3" s="58"/>
    </row>
    <row r="4" spans="1:10" x14ac:dyDescent="0.25">
      <c r="A4">
        <v>40118</v>
      </c>
      <c r="B4" s="58" t="s">
        <v>5406</v>
      </c>
      <c r="C4" s="58">
        <v>1</v>
      </c>
      <c r="D4" s="58" t="s">
        <v>5404</v>
      </c>
      <c r="E4" s="57">
        <v>638</v>
      </c>
      <c r="F4" s="57"/>
      <c r="G4" s="57"/>
      <c r="J4" s="58"/>
    </row>
    <row r="5" spans="1:10" x14ac:dyDescent="0.25">
      <c r="A5">
        <v>40120</v>
      </c>
      <c r="B5" s="58" t="s">
        <v>5407</v>
      </c>
      <c r="C5" s="58">
        <v>1</v>
      </c>
      <c r="D5" s="58" t="s">
        <v>5404</v>
      </c>
      <c r="E5" s="57">
        <v>6</v>
      </c>
      <c r="F5" s="57"/>
      <c r="G5" s="57"/>
      <c r="J5" s="58"/>
    </row>
    <row r="6" spans="1:10" x14ac:dyDescent="0.25">
      <c r="A6">
        <v>40132</v>
      </c>
      <c r="B6" s="58" t="s">
        <v>5408</v>
      </c>
      <c r="C6" s="58">
        <v>1</v>
      </c>
      <c r="D6" s="58" t="s">
        <v>5404</v>
      </c>
      <c r="E6" s="57">
        <v>1</v>
      </c>
      <c r="F6" s="57"/>
      <c r="G6" s="57"/>
      <c r="J6" s="58"/>
    </row>
    <row r="7" spans="1:10" x14ac:dyDescent="0.25">
      <c r="A7">
        <v>40136</v>
      </c>
      <c r="B7" s="58" t="s">
        <v>5409</v>
      </c>
      <c r="C7" s="58">
        <v>1</v>
      </c>
      <c r="D7" s="58" t="s">
        <v>5404</v>
      </c>
      <c r="E7" s="57">
        <v>1</v>
      </c>
      <c r="F7" s="57"/>
      <c r="G7" s="57"/>
      <c r="J7" s="58"/>
    </row>
    <row r="8" spans="1:10" x14ac:dyDescent="0.25">
      <c r="A8">
        <v>40137</v>
      </c>
      <c r="B8" s="58" t="s">
        <v>5410</v>
      </c>
      <c r="C8" s="58">
        <v>1</v>
      </c>
      <c r="D8" s="58" t="s">
        <v>5404</v>
      </c>
      <c r="E8" s="57">
        <v>37</v>
      </c>
      <c r="F8" s="57"/>
      <c r="G8" s="57"/>
      <c r="J8" s="58"/>
    </row>
    <row r="9" spans="1:10" x14ac:dyDescent="0.25">
      <c r="A9">
        <v>40139</v>
      </c>
      <c r="B9" s="58" t="s">
        <v>5411</v>
      </c>
      <c r="C9" s="58">
        <v>1</v>
      </c>
      <c r="D9" s="58" t="s">
        <v>5404</v>
      </c>
      <c r="E9" s="57">
        <v>3</v>
      </c>
      <c r="F9" s="57"/>
      <c r="G9" s="57"/>
      <c r="J9" s="58"/>
    </row>
    <row r="10" spans="1:10" x14ac:dyDescent="0.25">
      <c r="A10">
        <v>40149</v>
      </c>
      <c r="B10" s="58" t="s">
        <v>5412</v>
      </c>
      <c r="C10" s="58">
        <v>1</v>
      </c>
      <c r="D10" s="58" t="s">
        <v>5404</v>
      </c>
      <c r="E10" s="57">
        <v>136</v>
      </c>
      <c r="F10" s="57"/>
      <c r="G10" s="57"/>
      <c r="J10" s="58"/>
    </row>
    <row r="11" spans="1:10" x14ac:dyDescent="0.25">
      <c r="A11">
        <v>40163</v>
      </c>
      <c r="B11" s="58" t="s">
        <v>5413</v>
      </c>
      <c r="C11" s="58">
        <v>1</v>
      </c>
      <c r="D11" s="58" t="s">
        <v>5404</v>
      </c>
      <c r="E11" s="57">
        <v>3</v>
      </c>
      <c r="F11" s="57"/>
      <c r="G11" s="57"/>
      <c r="J11" s="58"/>
    </row>
    <row r="12" spans="1:10" x14ac:dyDescent="0.25">
      <c r="A12">
        <v>40166</v>
      </c>
      <c r="B12" s="58" t="s">
        <v>5414</v>
      </c>
      <c r="C12" s="58">
        <v>1</v>
      </c>
      <c r="D12" s="58" t="s">
        <v>5404</v>
      </c>
      <c r="E12" s="57">
        <v>21</v>
      </c>
      <c r="F12" s="57"/>
      <c r="G12" s="57"/>
      <c r="J12" s="58"/>
    </row>
    <row r="13" spans="1:10" x14ac:dyDescent="0.25">
      <c r="A13">
        <v>40169</v>
      </c>
      <c r="B13" s="58" t="s">
        <v>5415</v>
      </c>
      <c r="C13" s="58">
        <v>1</v>
      </c>
      <c r="D13" s="58" t="s">
        <v>5404</v>
      </c>
      <c r="E13" s="57">
        <v>13</v>
      </c>
      <c r="F13" s="57"/>
      <c r="G13" s="57"/>
      <c r="J13" s="58"/>
    </row>
    <row r="14" spans="1:10" x14ac:dyDescent="0.25">
      <c r="A14">
        <v>40170</v>
      </c>
      <c r="B14" s="58" t="s">
        <v>5416</v>
      </c>
      <c r="C14" s="58">
        <v>1</v>
      </c>
      <c r="D14" s="58" t="s">
        <v>5404</v>
      </c>
      <c r="E14" s="57">
        <v>1</v>
      </c>
      <c r="F14" s="57"/>
      <c r="G14" s="57"/>
      <c r="J14" s="58"/>
    </row>
    <row r="15" spans="1:10" x14ac:dyDescent="0.25">
      <c r="A15">
        <v>40172</v>
      </c>
      <c r="B15" s="58" t="s">
        <v>5417</v>
      </c>
      <c r="C15" s="58">
        <v>1</v>
      </c>
      <c r="D15" s="58" t="s">
        <v>5404</v>
      </c>
      <c r="E15" s="57">
        <v>4</v>
      </c>
      <c r="F15" s="57"/>
      <c r="G15" s="57"/>
      <c r="J15" s="58"/>
    </row>
    <row r="16" spans="1:10" x14ac:dyDescent="0.25">
      <c r="A16">
        <v>80101</v>
      </c>
      <c r="B16" s="58" t="s">
        <v>5418</v>
      </c>
      <c r="C16" s="58">
        <v>1</v>
      </c>
      <c r="D16" s="58" t="s">
        <v>5404</v>
      </c>
      <c r="E16" s="57">
        <v>256</v>
      </c>
      <c r="F16" s="57"/>
      <c r="G16" s="57"/>
      <c r="J16" s="58"/>
    </row>
    <row r="17" spans="1:10" x14ac:dyDescent="0.25">
      <c r="A17">
        <v>80102</v>
      </c>
      <c r="B17" s="58" t="s">
        <v>5419</v>
      </c>
      <c r="C17" s="58">
        <v>1</v>
      </c>
      <c r="D17" s="58" t="s">
        <v>5404</v>
      </c>
      <c r="E17" s="57">
        <v>72</v>
      </c>
      <c r="F17" s="57"/>
      <c r="G17" s="57"/>
      <c r="J17" s="58"/>
    </row>
    <row r="18" spans="1:10" x14ac:dyDescent="0.25">
      <c r="A18">
        <v>40202</v>
      </c>
      <c r="B18" s="58" t="s">
        <v>5420</v>
      </c>
      <c r="C18" s="58">
        <v>2</v>
      </c>
      <c r="D18" s="58" t="s">
        <v>5421</v>
      </c>
      <c r="E18" s="57">
        <v>3</v>
      </c>
      <c r="F18" s="57"/>
      <c r="G18" s="57"/>
      <c r="J18" s="58"/>
    </row>
    <row r="19" spans="1:10" x14ac:dyDescent="0.25">
      <c r="A19">
        <v>40203</v>
      </c>
      <c r="B19" s="58" t="s">
        <v>5422</v>
      </c>
      <c r="C19" s="58">
        <v>2</v>
      </c>
      <c r="D19" s="58" t="s">
        <v>5421</v>
      </c>
      <c r="E19" s="57">
        <v>2</v>
      </c>
      <c r="F19" s="57"/>
      <c r="G19" s="57"/>
      <c r="J19" s="58"/>
    </row>
    <row r="20" spans="1:10" x14ac:dyDescent="0.25">
      <c r="A20">
        <v>40205</v>
      </c>
      <c r="B20" s="58" t="s">
        <v>5423</v>
      </c>
      <c r="C20" s="58">
        <v>2</v>
      </c>
      <c r="D20" s="58" t="s">
        <v>5421</v>
      </c>
      <c r="E20" s="57">
        <v>1</v>
      </c>
      <c r="F20" s="57"/>
      <c r="G20" s="57"/>
      <c r="J20" s="58"/>
    </row>
    <row r="21" spans="1:10" x14ac:dyDescent="0.25">
      <c r="A21">
        <v>40401</v>
      </c>
      <c r="B21" s="58" t="s">
        <v>5424</v>
      </c>
      <c r="C21" s="58">
        <v>4</v>
      </c>
      <c r="D21" s="58" t="s">
        <v>5425</v>
      </c>
      <c r="E21" s="57">
        <v>17</v>
      </c>
      <c r="F21" s="57"/>
      <c r="G21" s="57"/>
      <c r="J21" s="58"/>
    </row>
    <row r="22" spans="1:10" x14ac:dyDescent="0.25">
      <c r="A22">
        <v>40403</v>
      </c>
      <c r="B22" s="58" t="s">
        <v>5426</v>
      </c>
      <c r="C22" s="58">
        <v>4</v>
      </c>
      <c r="D22" s="58" t="s">
        <v>5425</v>
      </c>
      <c r="E22" s="57">
        <v>3</v>
      </c>
      <c r="F22" s="57"/>
      <c r="G22" s="57"/>
      <c r="J22" s="58"/>
    </row>
    <row r="23" spans="1:10" x14ac:dyDescent="0.25">
      <c r="A23">
        <v>80401</v>
      </c>
      <c r="B23" s="58" t="s">
        <v>5427</v>
      </c>
      <c r="C23" s="58">
        <v>4</v>
      </c>
      <c r="D23" s="58" t="s">
        <v>5425</v>
      </c>
      <c r="E23" s="57">
        <v>1</v>
      </c>
      <c r="F23" s="57"/>
      <c r="J23" s="58"/>
    </row>
    <row r="24" spans="1:10" x14ac:dyDescent="0.25">
      <c r="A24">
        <v>80402</v>
      </c>
      <c r="B24" s="58" t="s">
        <v>5428</v>
      </c>
      <c r="C24" s="58">
        <v>4</v>
      </c>
      <c r="D24" s="58" t="s">
        <v>5425</v>
      </c>
      <c r="E24" s="57">
        <v>85</v>
      </c>
      <c r="F24" s="57"/>
      <c r="J24" s="58"/>
    </row>
    <row r="25" spans="1:10" x14ac:dyDescent="0.25">
      <c r="A25">
        <v>80404</v>
      </c>
      <c r="B25" s="58" t="s">
        <v>5429</v>
      </c>
      <c r="C25" s="58">
        <v>4</v>
      </c>
      <c r="D25" s="58" t="s">
        <v>5425</v>
      </c>
      <c r="E25" s="57">
        <v>69</v>
      </c>
      <c r="F25" s="57"/>
      <c r="J25" s="58"/>
    </row>
    <row r="26" spans="1:10" x14ac:dyDescent="0.25">
      <c r="A26">
        <v>80405</v>
      </c>
      <c r="B26" s="58" t="s">
        <v>5430</v>
      </c>
      <c r="C26" s="58">
        <v>4</v>
      </c>
      <c r="D26" s="58" t="s">
        <v>5425</v>
      </c>
      <c r="E26" s="57">
        <v>133</v>
      </c>
      <c r="F26" s="57"/>
      <c r="J26" s="58"/>
    </row>
    <row r="27" spans="1:10" x14ac:dyDescent="0.25">
      <c r="A27">
        <v>80406</v>
      </c>
      <c r="B27" s="58" t="s">
        <v>5431</v>
      </c>
      <c r="C27" s="58">
        <v>4</v>
      </c>
      <c r="D27" s="58" t="s">
        <v>5425</v>
      </c>
      <c r="E27" s="57">
        <v>2</v>
      </c>
      <c r="F27" s="57"/>
      <c r="J27" s="58"/>
    </row>
    <row r="28" spans="1:10" x14ac:dyDescent="0.25">
      <c r="A28">
        <v>80407</v>
      </c>
      <c r="B28" s="58" t="s">
        <v>5432</v>
      </c>
      <c r="C28" s="58">
        <v>4</v>
      </c>
      <c r="D28" s="58" t="s">
        <v>5425</v>
      </c>
      <c r="E28" s="57">
        <v>7</v>
      </c>
      <c r="F28" s="57"/>
      <c r="J28" s="58"/>
    </row>
    <row r="29" spans="1:10" x14ac:dyDescent="0.25">
      <c r="A29">
        <v>80408</v>
      </c>
      <c r="B29" s="58" t="s">
        <v>5433</v>
      </c>
      <c r="C29" s="58">
        <v>4</v>
      </c>
      <c r="D29" s="58" t="s">
        <v>5425</v>
      </c>
      <c r="E29" s="57">
        <v>39</v>
      </c>
      <c r="F29" s="57"/>
      <c r="J29" s="58"/>
    </row>
    <row r="30" spans="1:10" x14ac:dyDescent="0.25">
      <c r="A30">
        <v>80409</v>
      </c>
      <c r="B30" s="58" t="s">
        <v>5434</v>
      </c>
      <c r="C30" s="58">
        <v>4</v>
      </c>
      <c r="D30" s="58" t="s">
        <v>5425</v>
      </c>
      <c r="E30" s="57">
        <v>58</v>
      </c>
      <c r="F30" s="57"/>
      <c r="J30" s="58"/>
    </row>
    <row r="31" spans="1:10" x14ac:dyDescent="0.25">
      <c r="A31">
        <v>80411</v>
      </c>
      <c r="B31" s="58" t="s">
        <v>5435</v>
      </c>
      <c r="C31" s="58">
        <v>4</v>
      </c>
      <c r="D31" s="58" t="s">
        <v>5425</v>
      </c>
      <c r="E31" s="57">
        <v>468</v>
      </c>
      <c r="F31" s="57"/>
      <c r="J31" s="58"/>
    </row>
    <row r="32" spans="1:10" x14ac:dyDescent="0.25">
      <c r="A32">
        <v>80412</v>
      </c>
      <c r="B32" s="58" t="s">
        <v>5436</v>
      </c>
      <c r="C32" s="58">
        <v>4</v>
      </c>
      <c r="D32" s="58" t="s">
        <v>5425</v>
      </c>
      <c r="E32" s="57">
        <v>912</v>
      </c>
      <c r="F32" s="57"/>
      <c r="J32" s="58"/>
    </row>
    <row r="33" spans="1:10" x14ac:dyDescent="0.25">
      <c r="A33">
        <v>80413</v>
      </c>
      <c r="B33" s="58" t="s">
        <v>5437</v>
      </c>
      <c r="C33" s="58">
        <v>4</v>
      </c>
      <c r="D33" s="58" t="s">
        <v>5425</v>
      </c>
      <c r="E33" s="57">
        <v>8</v>
      </c>
      <c r="F33" s="57"/>
      <c r="J33" s="58"/>
    </row>
    <row r="34" spans="1:10" x14ac:dyDescent="0.25">
      <c r="A34">
        <v>80414</v>
      </c>
      <c r="B34" s="58" t="s">
        <v>5438</v>
      </c>
      <c r="C34" s="58">
        <v>4</v>
      </c>
      <c r="D34" s="58" t="s">
        <v>5425</v>
      </c>
      <c r="E34" s="57">
        <v>32</v>
      </c>
      <c r="F34" s="57"/>
      <c r="J34" s="58"/>
    </row>
    <row r="35" spans="1:10" x14ac:dyDescent="0.25">
      <c r="A35">
        <v>80415</v>
      </c>
      <c r="B35" s="58" t="s">
        <v>5439</v>
      </c>
      <c r="C35" s="58">
        <v>4</v>
      </c>
      <c r="D35" s="58" t="s">
        <v>5425</v>
      </c>
      <c r="E35" s="57">
        <v>286</v>
      </c>
      <c r="F35" s="57"/>
      <c r="J35" s="58"/>
    </row>
    <row r="36" spans="1:10" x14ac:dyDescent="0.25">
      <c r="A36">
        <v>80416</v>
      </c>
      <c r="B36" s="58" t="s">
        <v>5440</v>
      </c>
      <c r="C36" s="58">
        <v>4</v>
      </c>
      <c r="D36" s="58" t="s">
        <v>5425</v>
      </c>
      <c r="E36" s="57">
        <v>11</v>
      </c>
      <c r="F36" s="57"/>
      <c r="J36" s="58"/>
    </row>
    <row r="37" spans="1:10" x14ac:dyDescent="0.25">
      <c r="A37">
        <v>80417</v>
      </c>
      <c r="B37" s="58" t="s">
        <v>5441</v>
      </c>
      <c r="C37" s="58">
        <v>4</v>
      </c>
      <c r="D37" s="58" t="s">
        <v>5425</v>
      </c>
      <c r="E37" s="57">
        <v>39</v>
      </c>
      <c r="F37" s="57"/>
      <c r="J37" s="58"/>
    </row>
    <row r="38" spans="1:10" x14ac:dyDescent="0.25">
      <c r="A38">
        <v>80418</v>
      </c>
      <c r="B38" s="58" t="s">
        <v>5442</v>
      </c>
      <c r="C38" s="58">
        <v>4</v>
      </c>
      <c r="D38" s="58" t="s">
        <v>5425</v>
      </c>
      <c r="E38" s="57">
        <v>1</v>
      </c>
      <c r="F38" s="57"/>
      <c r="J38" s="58"/>
    </row>
    <row r="39" spans="1:10" x14ac:dyDescent="0.25">
      <c r="A39">
        <v>80419</v>
      </c>
      <c r="B39" s="58" t="s">
        <v>5443</v>
      </c>
      <c r="C39" s="58">
        <v>4</v>
      </c>
      <c r="D39" s="58" t="s">
        <v>5425</v>
      </c>
      <c r="E39" s="57">
        <v>469</v>
      </c>
      <c r="F39" s="57"/>
      <c r="J39" s="58"/>
    </row>
    <row r="40" spans="1:10" x14ac:dyDescent="0.25">
      <c r="A40">
        <v>80421</v>
      </c>
      <c r="B40" s="58" t="s">
        <v>5444</v>
      </c>
      <c r="C40" s="58">
        <v>4</v>
      </c>
      <c r="D40" s="58" t="s">
        <v>5425</v>
      </c>
      <c r="E40" s="57">
        <v>47</v>
      </c>
      <c r="F40" s="57"/>
      <c r="J40" s="58"/>
    </row>
    <row r="41" spans="1:10" x14ac:dyDescent="0.25">
      <c r="A41">
        <v>80422</v>
      </c>
      <c r="B41" s="58" t="s">
        <v>5445</v>
      </c>
      <c r="C41" s="58">
        <v>4</v>
      </c>
      <c r="D41" s="58" t="s">
        <v>5425</v>
      </c>
      <c r="E41" s="57">
        <v>6</v>
      </c>
      <c r="F41" s="57"/>
      <c r="J41" s="58"/>
    </row>
    <row r="42" spans="1:10" x14ac:dyDescent="0.25">
      <c r="A42">
        <v>80423</v>
      </c>
      <c r="B42" s="58" t="s">
        <v>5446</v>
      </c>
      <c r="C42" s="58">
        <v>4</v>
      </c>
      <c r="D42" s="58" t="s">
        <v>5425</v>
      </c>
      <c r="E42" s="57">
        <v>5</v>
      </c>
      <c r="F42" s="57"/>
      <c r="J42" s="58"/>
    </row>
    <row r="43" spans="1:10" x14ac:dyDescent="0.25">
      <c r="A43">
        <v>80424</v>
      </c>
      <c r="B43" s="58" t="s">
        <v>5447</v>
      </c>
      <c r="C43" s="58">
        <v>4</v>
      </c>
      <c r="D43" s="58" t="s">
        <v>5425</v>
      </c>
      <c r="E43" s="57">
        <v>97</v>
      </c>
      <c r="F43" s="57"/>
      <c r="J43" s="58"/>
    </row>
    <row r="44" spans="1:10" x14ac:dyDescent="0.25">
      <c r="A44">
        <v>80426</v>
      </c>
      <c r="B44" s="58" t="s">
        <v>5448</v>
      </c>
      <c r="C44" s="58">
        <v>4</v>
      </c>
      <c r="D44" s="58" t="s">
        <v>5425</v>
      </c>
      <c r="E44" s="57">
        <v>179</v>
      </c>
      <c r="F44" s="57"/>
      <c r="J44" s="58"/>
    </row>
    <row r="45" spans="1:10" x14ac:dyDescent="0.25">
      <c r="A45">
        <v>80427</v>
      </c>
      <c r="B45" s="58" t="s">
        <v>5449</v>
      </c>
      <c r="C45" s="58">
        <v>4</v>
      </c>
      <c r="D45" s="58" t="s">
        <v>5425</v>
      </c>
      <c r="E45" s="57">
        <v>6</v>
      </c>
      <c r="F45" s="57"/>
      <c r="J45" s="58"/>
    </row>
    <row r="46" spans="1:10" x14ac:dyDescent="0.25">
      <c r="A46">
        <v>80428</v>
      </c>
      <c r="B46" s="58" t="s">
        <v>5450</v>
      </c>
      <c r="C46" s="58">
        <v>4</v>
      </c>
      <c r="D46" s="58" t="s">
        <v>5425</v>
      </c>
      <c r="E46" s="57">
        <v>95</v>
      </c>
      <c r="F46" s="57"/>
      <c r="J46" s="58"/>
    </row>
    <row r="47" spans="1:10" x14ac:dyDescent="0.25">
      <c r="A47">
        <v>80430</v>
      </c>
      <c r="B47" s="58" t="s">
        <v>5451</v>
      </c>
      <c r="C47" s="58">
        <v>4</v>
      </c>
      <c r="D47" s="58" t="s">
        <v>5425</v>
      </c>
      <c r="E47" s="57">
        <v>26</v>
      </c>
      <c r="F47" s="57"/>
      <c r="J47" s="58"/>
    </row>
    <row r="48" spans="1:10" x14ac:dyDescent="0.25">
      <c r="A48">
        <v>80431</v>
      </c>
      <c r="B48" s="58" t="s">
        <v>5452</v>
      </c>
      <c r="C48" s="58">
        <v>4</v>
      </c>
      <c r="D48" s="58" t="s">
        <v>5425</v>
      </c>
      <c r="E48" s="57">
        <v>59</v>
      </c>
      <c r="F48" s="57"/>
      <c r="J48" s="58"/>
    </row>
    <row r="49" spans="1:10" x14ac:dyDescent="0.25">
      <c r="A49">
        <v>80434</v>
      </c>
      <c r="B49" s="58" t="s">
        <v>5453</v>
      </c>
      <c r="C49" s="58">
        <v>4</v>
      </c>
      <c r="D49" s="58" t="s">
        <v>5425</v>
      </c>
      <c r="E49" s="57">
        <v>54</v>
      </c>
      <c r="F49" s="57"/>
      <c r="J49" s="58"/>
    </row>
    <row r="50" spans="1:10" x14ac:dyDescent="0.25">
      <c r="A50">
        <v>80435</v>
      </c>
      <c r="B50" s="58" t="s">
        <v>5454</v>
      </c>
      <c r="C50" s="58">
        <v>4</v>
      </c>
      <c r="D50" s="58" t="s">
        <v>5425</v>
      </c>
      <c r="E50" s="57">
        <v>3</v>
      </c>
      <c r="F50" s="57"/>
      <c r="J50" s="58"/>
    </row>
    <row r="51" spans="1:10" x14ac:dyDescent="0.25">
      <c r="A51">
        <v>80436</v>
      </c>
      <c r="B51" s="58" t="s">
        <v>5455</v>
      </c>
      <c r="C51" s="58">
        <v>4</v>
      </c>
      <c r="D51" s="58" t="s">
        <v>5425</v>
      </c>
      <c r="E51" s="57">
        <v>781</v>
      </c>
      <c r="F51" s="57"/>
      <c r="J51" s="58"/>
    </row>
    <row r="52" spans="1:10" x14ac:dyDescent="0.25">
      <c r="A52">
        <v>80437</v>
      </c>
      <c r="B52" s="58" t="s">
        <v>5456</v>
      </c>
      <c r="C52" s="58">
        <v>4</v>
      </c>
      <c r="D52" s="58" t="s">
        <v>5425</v>
      </c>
      <c r="E52" s="57">
        <v>27</v>
      </c>
      <c r="F52" s="57"/>
      <c r="J52" s="58"/>
    </row>
    <row r="53" spans="1:10" x14ac:dyDescent="0.25">
      <c r="A53">
        <v>80438</v>
      </c>
      <c r="B53" s="58" t="s">
        <v>5457</v>
      </c>
      <c r="C53" s="58">
        <v>4</v>
      </c>
      <c r="D53" s="58" t="s">
        <v>5425</v>
      </c>
      <c r="E53" s="57">
        <v>2</v>
      </c>
      <c r="F53" s="57"/>
      <c r="J53" s="58"/>
    </row>
    <row r="54" spans="1:10" x14ac:dyDescent="0.25">
      <c r="A54">
        <v>80440</v>
      </c>
      <c r="B54" s="58" t="s">
        <v>5458</v>
      </c>
      <c r="C54" s="58">
        <v>4</v>
      </c>
      <c r="D54" s="58" t="s">
        <v>5425</v>
      </c>
      <c r="E54" s="57">
        <v>209</v>
      </c>
      <c r="F54" s="57"/>
      <c r="J54" s="58"/>
    </row>
    <row r="55" spans="1:10" x14ac:dyDescent="0.25">
      <c r="A55">
        <v>80441</v>
      </c>
      <c r="B55" s="58" t="s">
        <v>5459</v>
      </c>
      <c r="C55" s="58">
        <v>4</v>
      </c>
      <c r="D55" s="58" t="s">
        <v>5425</v>
      </c>
      <c r="E55" s="57">
        <v>64</v>
      </c>
      <c r="F55" s="57"/>
      <c r="J55" s="58"/>
    </row>
    <row r="56" spans="1:10" x14ac:dyDescent="0.25">
      <c r="A56">
        <v>80442</v>
      </c>
      <c r="B56" s="58" t="s">
        <v>5460</v>
      </c>
      <c r="C56" s="58">
        <v>4</v>
      </c>
      <c r="D56" s="58" t="s">
        <v>5425</v>
      </c>
      <c r="E56" s="57">
        <v>3</v>
      </c>
      <c r="F56" s="57"/>
      <c r="J56" s="58"/>
    </row>
    <row r="57" spans="1:10" x14ac:dyDescent="0.25">
      <c r="A57">
        <v>80443</v>
      </c>
      <c r="B57" s="58" t="s">
        <v>5461</v>
      </c>
      <c r="C57" s="58">
        <v>4</v>
      </c>
      <c r="D57" s="58" t="s">
        <v>5425</v>
      </c>
      <c r="E57" s="57">
        <v>84</v>
      </c>
      <c r="F57" s="57"/>
      <c r="J57" s="58"/>
    </row>
    <row r="58" spans="1:10" x14ac:dyDescent="0.25">
      <c r="A58">
        <v>80444</v>
      </c>
      <c r="B58" s="58" t="s">
        <v>5462</v>
      </c>
      <c r="C58" s="58">
        <v>4</v>
      </c>
      <c r="D58" s="58" t="s">
        <v>5425</v>
      </c>
      <c r="E58" s="57">
        <v>91</v>
      </c>
      <c r="F58" s="57"/>
      <c r="J58" s="58"/>
    </row>
    <row r="59" spans="1:10" x14ac:dyDescent="0.25">
      <c r="A59">
        <v>80445</v>
      </c>
      <c r="B59" s="58" t="s">
        <v>5463</v>
      </c>
      <c r="C59" s="58">
        <v>4</v>
      </c>
      <c r="D59" s="58" t="s">
        <v>5425</v>
      </c>
      <c r="E59" s="57">
        <v>194</v>
      </c>
      <c r="F59" s="57"/>
      <c r="J59" s="58"/>
    </row>
    <row r="60" spans="1:10" x14ac:dyDescent="0.25">
      <c r="A60">
        <v>80446</v>
      </c>
      <c r="B60" s="58" t="s">
        <v>5464</v>
      </c>
      <c r="C60" s="58">
        <v>4</v>
      </c>
      <c r="D60" s="58" t="s">
        <v>5425</v>
      </c>
      <c r="E60" s="57">
        <v>1</v>
      </c>
      <c r="F60" s="57"/>
      <c r="J60" s="58"/>
    </row>
    <row r="61" spans="1:10" x14ac:dyDescent="0.25">
      <c r="A61">
        <v>40501</v>
      </c>
      <c r="B61" s="58" t="s">
        <v>5465</v>
      </c>
      <c r="C61" s="58">
        <v>5</v>
      </c>
      <c r="D61" s="58" t="s">
        <v>5466</v>
      </c>
      <c r="E61" s="57">
        <v>1</v>
      </c>
      <c r="F61" s="57"/>
      <c r="G61" s="57"/>
      <c r="J61" s="58"/>
    </row>
    <row r="62" spans="1:10" x14ac:dyDescent="0.25">
      <c r="A62">
        <v>80501</v>
      </c>
      <c r="B62" s="58" t="s">
        <v>5467</v>
      </c>
      <c r="C62" s="58">
        <v>5</v>
      </c>
      <c r="D62" s="58" t="s">
        <v>5466</v>
      </c>
      <c r="E62" s="57">
        <v>5</v>
      </c>
      <c r="F62" s="57"/>
      <c r="J62" s="58"/>
    </row>
    <row r="63" spans="1:10" x14ac:dyDescent="0.25">
      <c r="A63">
        <v>80502</v>
      </c>
      <c r="B63" s="58" t="s">
        <v>5468</v>
      </c>
      <c r="C63" s="58">
        <v>5</v>
      </c>
      <c r="D63" s="58" t="s">
        <v>5466</v>
      </c>
      <c r="E63" s="57">
        <v>5</v>
      </c>
      <c r="F63" s="57"/>
      <c r="J63" s="58"/>
    </row>
    <row r="64" spans="1:10" x14ac:dyDescent="0.25">
      <c r="A64">
        <v>80504</v>
      </c>
      <c r="B64" s="58" t="s">
        <v>5469</v>
      </c>
      <c r="C64" s="58">
        <v>5</v>
      </c>
      <c r="D64" s="58" t="s">
        <v>5466</v>
      </c>
      <c r="E64" s="57">
        <v>182</v>
      </c>
      <c r="F64" s="57"/>
      <c r="J64" s="58"/>
    </row>
    <row r="65" spans="1:10" x14ac:dyDescent="0.25">
      <c r="A65">
        <v>80505</v>
      </c>
      <c r="B65" s="58" t="s">
        <v>5470</v>
      </c>
      <c r="C65" s="58">
        <v>5</v>
      </c>
      <c r="D65" s="58" t="s">
        <v>5466</v>
      </c>
      <c r="E65" s="57">
        <v>103</v>
      </c>
      <c r="F65" s="57"/>
      <c r="J65" s="58"/>
    </row>
    <row r="66" spans="1:10" x14ac:dyDescent="0.25">
      <c r="A66">
        <v>80508</v>
      </c>
      <c r="B66" s="58" t="s">
        <v>5471</v>
      </c>
      <c r="C66" s="58">
        <v>5</v>
      </c>
      <c r="D66" s="58" t="s">
        <v>5466</v>
      </c>
      <c r="E66" s="57">
        <v>2</v>
      </c>
      <c r="F66" s="57"/>
      <c r="J66" s="58"/>
    </row>
    <row r="67" spans="1:10" x14ac:dyDescent="0.25">
      <c r="A67">
        <v>80509</v>
      </c>
      <c r="B67" s="58" t="s">
        <v>5472</v>
      </c>
      <c r="C67" s="58">
        <v>5</v>
      </c>
      <c r="D67" s="58" t="s">
        <v>5466</v>
      </c>
      <c r="E67" s="57">
        <v>41</v>
      </c>
      <c r="F67" s="57"/>
      <c r="J67" s="58"/>
    </row>
    <row r="68" spans="1:10" x14ac:dyDescent="0.25">
      <c r="A68">
        <v>80510</v>
      </c>
      <c r="B68" s="58" t="s">
        <v>5473</v>
      </c>
      <c r="C68" s="58">
        <v>5</v>
      </c>
      <c r="D68" s="58" t="s">
        <v>5466</v>
      </c>
      <c r="E68" s="57">
        <v>23</v>
      </c>
      <c r="F68" s="57"/>
      <c r="J68" s="58"/>
    </row>
    <row r="69" spans="1:10" x14ac:dyDescent="0.25">
      <c r="A69">
        <v>80511</v>
      </c>
      <c r="B69" s="58" t="s">
        <v>5474</v>
      </c>
      <c r="C69" s="58">
        <v>5</v>
      </c>
      <c r="D69" s="58" t="s">
        <v>5466</v>
      </c>
      <c r="E69" s="57">
        <v>9</v>
      </c>
      <c r="F69" s="57"/>
      <c r="J69" s="58"/>
    </row>
    <row r="70" spans="1:10" x14ac:dyDescent="0.25">
      <c r="A70">
        <v>80514</v>
      </c>
      <c r="B70" s="58" t="s">
        <v>5475</v>
      </c>
      <c r="C70" s="58">
        <v>5</v>
      </c>
      <c r="D70" s="58" t="s">
        <v>5466</v>
      </c>
      <c r="E70" s="57">
        <v>29</v>
      </c>
      <c r="F70" s="57"/>
      <c r="J70" s="58"/>
    </row>
    <row r="71" spans="1:10" x14ac:dyDescent="0.25">
      <c r="A71">
        <v>80516</v>
      </c>
      <c r="B71" s="58" t="s">
        <v>5476</v>
      </c>
      <c r="C71" s="58">
        <v>5</v>
      </c>
      <c r="D71" s="58" t="s">
        <v>5466</v>
      </c>
      <c r="E71" s="57">
        <v>43</v>
      </c>
      <c r="F71" s="57"/>
      <c r="J71" s="58"/>
    </row>
    <row r="72" spans="1:10" x14ac:dyDescent="0.25">
      <c r="A72">
        <v>80517</v>
      </c>
      <c r="B72" s="58" t="s">
        <v>5477</v>
      </c>
      <c r="C72" s="58">
        <v>5</v>
      </c>
      <c r="D72" s="58" t="s">
        <v>5466</v>
      </c>
      <c r="E72" s="57">
        <v>1</v>
      </c>
      <c r="F72" s="57"/>
      <c r="G72" s="57"/>
      <c r="J72" s="58"/>
    </row>
    <row r="73" spans="1:10" x14ac:dyDescent="0.25">
      <c r="A73">
        <v>80518</v>
      </c>
      <c r="B73" s="58" t="s">
        <v>5478</v>
      </c>
      <c r="C73" s="58">
        <v>5</v>
      </c>
      <c r="D73" s="58" t="s">
        <v>5466</v>
      </c>
      <c r="E73" s="57">
        <v>66</v>
      </c>
      <c r="F73" s="57"/>
      <c r="G73" s="57"/>
      <c r="J73" s="58"/>
    </row>
    <row r="74" spans="1:10" x14ac:dyDescent="0.25">
      <c r="A74">
        <v>80519</v>
      </c>
      <c r="B74" s="58" t="s">
        <v>5479</v>
      </c>
      <c r="C74" s="58">
        <v>5</v>
      </c>
      <c r="D74" s="58" t="s">
        <v>5466</v>
      </c>
      <c r="E74" s="57">
        <v>144</v>
      </c>
      <c r="F74" s="57"/>
      <c r="G74" s="57"/>
      <c r="J74" s="58"/>
    </row>
    <row r="75" spans="1:10" x14ac:dyDescent="0.25">
      <c r="A75">
        <v>80521</v>
      </c>
      <c r="B75" s="58" t="s">
        <v>5480</v>
      </c>
      <c r="C75" s="58">
        <v>5</v>
      </c>
      <c r="D75" s="58" t="s">
        <v>5466</v>
      </c>
      <c r="E75" s="57">
        <v>1</v>
      </c>
      <c r="F75" s="57"/>
      <c r="G75" s="57"/>
      <c r="J75" s="58"/>
    </row>
    <row r="76" spans="1:10" x14ac:dyDescent="0.25">
      <c r="A76">
        <v>80601</v>
      </c>
      <c r="B76" s="58" t="s">
        <v>5481</v>
      </c>
      <c r="C76" s="58">
        <v>6</v>
      </c>
      <c r="D76" s="58" t="s">
        <v>5482</v>
      </c>
      <c r="E76" s="57">
        <v>395</v>
      </c>
      <c r="F76" s="57"/>
      <c r="G76" s="57"/>
      <c r="J76" s="58"/>
    </row>
    <row r="77" spans="1:10" x14ac:dyDescent="0.25">
      <c r="A77">
        <v>80604</v>
      </c>
      <c r="B77" s="58" t="s">
        <v>5483</v>
      </c>
      <c r="C77" s="58">
        <v>6</v>
      </c>
      <c r="D77" s="58" t="s">
        <v>5482</v>
      </c>
      <c r="E77" s="57">
        <v>3</v>
      </c>
      <c r="F77" s="57"/>
      <c r="G77" s="57"/>
      <c r="J77" s="58"/>
    </row>
    <row r="78" spans="1:10" x14ac:dyDescent="0.25">
      <c r="A78">
        <v>80605</v>
      </c>
      <c r="B78" s="58" t="s">
        <v>5484</v>
      </c>
      <c r="C78" s="58">
        <v>6</v>
      </c>
      <c r="D78" s="58" t="s">
        <v>5482</v>
      </c>
      <c r="E78" s="57">
        <v>50</v>
      </c>
      <c r="F78" s="57"/>
      <c r="G78" s="57"/>
      <c r="J78" s="58"/>
    </row>
    <row r="79" spans="1:10" x14ac:dyDescent="0.25">
      <c r="A79">
        <v>80606</v>
      </c>
      <c r="B79" s="58" t="s">
        <v>5485</v>
      </c>
      <c r="C79" s="58">
        <v>6</v>
      </c>
      <c r="D79" s="58" t="s">
        <v>5482</v>
      </c>
      <c r="E79" s="57">
        <v>29</v>
      </c>
      <c r="F79" s="57"/>
      <c r="G79" s="57"/>
      <c r="J79" s="58"/>
    </row>
    <row r="80" spans="1:10" x14ac:dyDescent="0.25">
      <c r="A80">
        <v>80608</v>
      </c>
      <c r="B80" s="58" t="s">
        <v>5486</v>
      </c>
      <c r="C80" s="58">
        <v>6</v>
      </c>
      <c r="D80" s="58" t="s">
        <v>5482</v>
      </c>
      <c r="E80" s="57">
        <v>1031</v>
      </c>
      <c r="F80" s="57"/>
      <c r="G80" s="57"/>
      <c r="J80" s="58"/>
    </row>
    <row r="81" spans="1:10" x14ac:dyDescent="0.25">
      <c r="A81">
        <v>80609</v>
      </c>
      <c r="B81" s="58" t="s">
        <v>5487</v>
      </c>
      <c r="C81" s="58">
        <v>6</v>
      </c>
      <c r="D81" s="58" t="s">
        <v>5482</v>
      </c>
      <c r="E81" s="57">
        <v>69</v>
      </c>
      <c r="F81" s="57"/>
      <c r="G81" s="57"/>
      <c r="J81" s="58"/>
    </row>
    <row r="82" spans="1:10" x14ac:dyDescent="0.25">
      <c r="A82">
        <v>80610</v>
      </c>
      <c r="B82" s="58" t="s">
        <v>5488</v>
      </c>
      <c r="C82" s="58">
        <v>6</v>
      </c>
      <c r="D82" s="58" t="s">
        <v>5482</v>
      </c>
      <c r="E82" s="57">
        <v>121</v>
      </c>
      <c r="F82" s="57"/>
      <c r="G82" s="57"/>
      <c r="J82" s="58"/>
    </row>
    <row r="83" spans="1:10" x14ac:dyDescent="0.25">
      <c r="A83">
        <v>80611</v>
      </c>
      <c r="B83" s="58" t="s">
        <v>5489</v>
      </c>
      <c r="C83" s="58">
        <v>6</v>
      </c>
      <c r="D83" s="58" t="s">
        <v>5482</v>
      </c>
      <c r="E83" s="57">
        <v>374</v>
      </c>
      <c r="F83" s="57"/>
      <c r="G83" s="57"/>
      <c r="J83" s="58"/>
    </row>
    <row r="84" spans="1:10" x14ac:dyDescent="0.25">
      <c r="A84">
        <v>80802</v>
      </c>
      <c r="B84" s="58" t="s">
        <v>5490</v>
      </c>
      <c r="C84" s="58">
        <v>8</v>
      </c>
      <c r="D84" s="58" t="s">
        <v>5491</v>
      </c>
      <c r="E84" s="57">
        <v>44</v>
      </c>
      <c r="F84" s="57"/>
      <c r="G84" s="57"/>
      <c r="J84" s="58"/>
    </row>
    <row r="85" spans="1:10" x14ac:dyDescent="0.25">
      <c r="A85">
        <v>80804</v>
      </c>
      <c r="B85" s="58" t="s">
        <v>5492</v>
      </c>
      <c r="C85" s="58">
        <v>8</v>
      </c>
      <c r="D85" s="58" t="s">
        <v>5491</v>
      </c>
      <c r="E85" s="57">
        <v>1</v>
      </c>
      <c r="F85" s="57"/>
      <c r="G85" s="57"/>
      <c r="J85" s="58"/>
    </row>
    <row r="86" spans="1:10" x14ac:dyDescent="0.25">
      <c r="A86">
        <v>80808</v>
      </c>
      <c r="B86" s="58" t="s">
        <v>5493</v>
      </c>
      <c r="C86" s="58">
        <v>8</v>
      </c>
      <c r="D86" s="58" t="s">
        <v>5491</v>
      </c>
      <c r="E86" s="57">
        <v>1</v>
      </c>
      <c r="F86" s="57"/>
      <c r="G86" s="57"/>
      <c r="J86" s="58"/>
    </row>
    <row r="87" spans="1:10" x14ac:dyDescent="0.25">
      <c r="A87">
        <v>80809</v>
      </c>
      <c r="B87" s="58" t="s">
        <v>5494</v>
      </c>
      <c r="C87" s="58">
        <v>8</v>
      </c>
      <c r="D87" s="58" t="s">
        <v>5491</v>
      </c>
      <c r="E87" s="57">
        <v>166</v>
      </c>
      <c r="F87" s="57"/>
      <c r="G87" s="57"/>
      <c r="J87" s="58"/>
    </row>
    <row r="88" spans="1:10" x14ac:dyDescent="0.25">
      <c r="A88">
        <v>80810</v>
      </c>
      <c r="B88" s="58" t="s">
        <v>5495</v>
      </c>
      <c r="C88" s="58">
        <v>8</v>
      </c>
      <c r="D88" s="58" t="s">
        <v>5491</v>
      </c>
      <c r="E88" s="57">
        <v>274</v>
      </c>
      <c r="F88" s="57"/>
      <c r="G88" s="57"/>
      <c r="J88" s="58"/>
    </row>
    <row r="89" spans="1:10" x14ac:dyDescent="0.25">
      <c r="A89">
        <v>80811</v>
      </c>
      <c r="B89" s="58" t="s">
        <v>5496</v>
      </c>
      <c r="C89" s="58">
        <v>8</v>
      </c>
      <c r="D89" s="58" t="s">
        <v>5491</v>
      </c>
      <c r="E89" s="57">
        <v>74</v>
      </c>
      <c r="F89" s="57"/>
      <c r="G89" s="57"/>
      <c r="J89" s="58"/>
    </row>
    <row r="90" spans="1:10" x14ac:dyDescent="0.25">
      <c r="A90">
        <v>80813</v>
      </c>
      <c r="B90" s="58" t="s">
        <v>5497</v>
      </c>
      <c r="C90" s="58">
        <v>8</v>
      </c>
      <c r="D90" s="58" t="s">
        <v>5491</v>
      </c>
      <c r="E90" s="57">
        <v>71</v>
      </c>
      <c r="F90" s="57"/>
      <c r="G90" s="57"/>
      <c r="J90" s="58"/>
    </row>
    <row r="91" spans="1:10" x14ac:dyDescent="0.25">
      <c r="A91">
        <v>80814</v>
      </c>
      <c r="B91" s="58" t="s">
        <v>5498</v>
      </c>
      <c r="C91" s="58">
        <v>8</v>
      </c>
      <c r="D91" s="58" t="s">
        <v>5491</v>
      </c>
      <c r="E91" s="57">
        <v>486</v>
      </c>
      <c r="F91" s="57"/>
      <c r="G91" s="57"/>
      <c r="J91" s="58"/>
    </row>
    <row r="92" spans="1:10" x14ac:dyDescent="0.25">
      <c r="A92">
        <v>80815</v>
      </c>
      <c r="B92" s="58" t="s">
        <v>5499</v>
      </c>
      <c r="C92" s="58">
        <v>8</v>
      </c>
      <c r="D92" s="58" t="s">
        <v>5491</v>
      </c>
      <c r="E92" s="57">
        <v>20</v>
      </c>
      <c r="F92" s="57"/>
      <c r="G92" s="57"/>
      <c r="J92" s="58"/>
    </row>
    <row r="93" spans="1:10" x14ac:dyDescent="0.25">
      <c r="A93">
        <v>80816</v>
      </c>
      <c r="B93" s="58" t="s">
        <v>5500</v>
      </c>
      <c r="C93" s="58">
        <v>8</v>
      </c>
      <c r="D93" s="58" t="s">
        <v>5491</v>
      </c>
      <c r="E93" s="57">
        <v>7</v>
      </c>
      <c r="F93" s="57"/>
      <c r="G93" s="57"/>
      <c r="J93" s="58"/>
    </row>
    <row r="94" spans="1:10" x14ac:dyDescent="0.25">
      <c r="A94">
        <v>80817</v>
      </c>
      <c r="B94" s="58" t="s">
        <v>5501</v>
      </c>
      <c r="C94" s="58">
        <v>8</v>
      </c>
      <c r="D94" s="58" t="s">
        <v>5491</v>
      </c>
      <c r="E94" s="57">
        <v>221</v>
      </c>
      <c r="F94" s="57"/>
      <c r="G94" s="57"/>
      <c r="J94" s="58"/>
    </row>
    <row r="95" spans="1:10" x14ac:dyDescent="0.25">
      <c r="A95">
        <v>80818</v>
      </c>
      <c r="B95" s="58" t="s">
        <v>5502</v>
      </c>
      <c r="C95" s="58">
        <v>8</v>
      </c>
      <c r="D95" s="58" t="s">
        <v>5491</v>
      </c>
      <c r="E95" s="57">
        <v>20</v>
      </c>
      <c r="F95" s="57"/>
      <c r="G95" s="57"/>
      <c r="J95" s="58"/>
    </row>
    <row r="96" spans="1:10" x14ac:dyDescent="0.25">
      <c r="A96">
        <v>80901</v>
      </c>
      <c r="B96" s="58" t="s">
        <v>5503</v>
      </c>
      <c r="C96" s="58">
        <v>9</v>
      </c>
      <c r="D96" s="58" t="s">
        <v>5504</v>
      </c>
      <c r="E96" s="57">
        <v>7</v>
      </c>
      <c r="F96" s="57"/>
      <c r="G96" s="57"/>
      <c r="J96" s="58"/>
    </row>
    <row r="97" spans="1:10" x14ac:dyDescent="0.25">
      <c r="A97">
        <v>80903</v>
      </c>
      <c r="B97" s="58" t="s">
        <v>5505</v>
      </c>
      <c r="C97" s="58">
        <v>9</v>
      </c>
      <c r="D97" s="58" t="s">
        <v>5504</v>
      </c>
      <c r="E97" s="57">
        <v>9</v>
      </c>
      <c r="F97" s="57"/>
      <c r="G97" s="57"/>
      <c r="J97" s="58"/>
    </row>
    <row r="98" spans="1:10" x14ac:dyDescent="0.25">
      <c r="A98">
        <v>80907</v>
      </c>
      <c r="B98" s="58" t="s">
        <v>5506</v>
      </c>
      <c r="C98" s="58">
        <v>9</v>
      </c>
      <c r="D98" s="58" t="s">
        <v>5504</v>
      </c>
      <c r="E98" s="57">
        <v>23</v>
      </c>
      <c r="F98" s="57"/>
      <c r="G98" s="57"/>
      <c r="J98" s="58"/>
    </row>
    <row r="99" spans="1:10" x14ac:dyDescent="0.25">
      <c r="A99">
        <v>81001</v>
      </c>
      <c r="B99" s="58" t="s">
        <v>5507</v>
      </c>
      <c r="C99" s="58">
        <v>10</v>
      </c>
      <c r="D99" s="58" t="s">
        <v>5508</v>
      </c>
      <c r="E99" s="57">
        <v>4</v>
      </c>
      <c r="F99" s="57"/>
      <c r="G99" s="57"/>
      <c r="J99" s="58"/>
    </row>
    <row r="100" spans="1:10" x14ac:dyDescent="0.25">
      <c r="A100">
        <v>81002</v>
      </c>
      <c r="B100" s="58" t="s">
        <v>5509</v>
      </c>
      <c r="C100" s="58">
        <v>10</v>
      </c>
      <c r="D100" s="58" t="s">
        <v>5508</v>
      </c>
      <c r="E100" s="57">
        <v>6</v>
      </c>
      <c r="F100" s="57"/>
      <c r="G100" s="57"/>
      <c r="J100" s="58"/>
    </row>
    <row r="101" spans="1:10" x14ac:dyDescent="0.25">
      <c r="A101">
        <v>81003</v>
      </c>
      <c r="B101" s="58" t="s">
        <v>5510</v>
      </c>
      <c r="C101" s="58">
        <v>10</v>
      </c>
      <c r="D101" s="58" t="s">
        <v>5508</v>
      </c>
      <c r="E101" s="57">
        <v>18</v>
      </c>
      <c r="F101" s="57"/>
      <c r="G101" s="57"/>
      <c r="J101" s="58"/>
    </row>
    <row r="102" spans="1:10" x14ac:dyDescent="0.25">
      <c r="A102">
        <v>81007</v>
      </c>
      <c r="B102" s="58" t="s">
        <v>5511</v>
      </c>
      <c r="C102" s="58">
        <v>10</v>
      </c>
      <c r="D102" s="58" t="s">
        <v>5508</v>
      </c>
      <c r="E102" s="57">
        <v>3</v>
      </c>
      <c r="F102" s="57"/>
      <c r="G102" s="57"/>
      <c r="J102" s="58"/>
    </row>
    <row r="103" spans="1:10" x14ac:dyDescent="0.25">
      <c r="A103">
        <v>81013</v>
      </c>
      <c r="B103" s="58" t="s">
        <v>5512</v>
      </c>
      <c r="C103" s="58">
        <v>10</v>
      </c>
      <c r="D103" s="58" t="s">
        <v>5508</v>
      </c>
      <c r="E103" s="57">
        <v>24</v>
      </c>
      <c r="F103" s="57"/>
      <c r="G103" s="57"/>
      <c r="J103" s="58"/>
    </row>
    <row r="104" spans="1:10" x14ac:dyDescent="0.25">
      <c r="A104">
        <v>81015</v>
      </c>
      <c r="B104" s="58" t="s">
        <v>5513</v>
      </c>
      <c r="C104" s="58">
        <v>10</v>
      </c>
      <c r="D104" s="58" t="s">
        <v>5508</v>
      </c>
      <c r="E104" s="57">
        <v>13</v>
      </c>
      <c r="F104" s="57"/>
      <c r="G104" s="57"/>
      <c r="J104" s="58"/>
    </row>
    <row r="105" spans="1:10" x14ac:dyDescent="0.25">
      <c r="A105">
        <v>81017</v>
      </c>
      <c r="B105" s="58" t="s">
        <v>5514</v>
      </c>
      <c r="C105" s="58">
        <v>10</v>
      </c>
      <c r="D105" s="58" t="s">
        <v>5508</v>
      </c>
      <c r="E105" s="57">
        <v>63</v>
      </c>
      <c r="F105" s="57"/>
      <c r="G105" s="57"/>
      <c r="J105" s="58"/>
    </row>
    <row r="106" spans="1:10" x14ac:dyDescent="0.25">
      <c r="A106">
        <v>81019</v>
      </c>
      <c r="B106" s="58" t="s">
        <v>5515</v>
      </c>
      <c r="C106" s="58">
        <v>10</v>
      </c>
      <c r="D106" s="58" t="s">
        <v>5508</v>
      </c>
      <c r="E106" s="57">
        <v>34</v>
      </c>
      <c r="F106" s="57"/>
      <c r="G106" s="57"/>
      <c r="J106" s="58"/>
    </row>
    <row r="107" spans="1:10" x14ac:dyDescent="0.25">
      <c r="A107">
        <v>81022</v>
      </c>
      <c r="B107" s="58" t="s">
        <v>5516</v>
      </c>
      <c r="C107" s="58">
        <v>10</v>
      </c>
      <c r="D107" s="58" t="s">
        <v>5508</v>
      </c>
      <c r="E107" s="57">
        <v>6</v>
      </c>
      <c r="F107" s="57"/>
      <c r="G107" s="57"/>
      <c r="J107" s="58"/>
    </row>
    <row r="108" spans="1:10" x14ac:dyDescent="0.25">
      <c r="A108">
        <v>51113</v>
      </c>
      <c r="B108" s="58" t="s">
        <v>5517</v>
      </c>
      <c r="C108" s="58">
        <v>11</v>
      </c>
      <c r="D108" s="58" t="s">
        <v>5518</v>
      </c>
      <c r="E108" s="57">
        <v>1</v>
      </c>
      <c r="F108" s="57"/>
      <c r="G108" s="57"/>
      <c r="J108" s="58"/>
    </row>
    <row r="109" spans="1:10" x14ac:dyDescent="0.25">
      <c r="A109">
        <v>81103</v>
      </c>
      <c r="B109" s="58" t="s">
        <v>5519</v>
      </c>
      <c r="C109" s="58">
        <v>11</v>
      </c>
      <c r="D109" s="58" t="s">
        <v>5518</v>
      </c>
      <c r="E109" s="57">
        <v>26</v>
      </c>
      <c r="F109" s="57"/>
      <c r="G109" s="57"/>
      <c r="J109" s="58"/>
    </row>
    <row r="110" spans="1:10" x14ac:dyDescent="0.25">
      <c r="A110">
        <v>81105</v>
      </c>
      <c r="B110" s="58" t="s">
        <v>5520</v>
      </c>
      <c r="C110" s="58">
        <v>11</v>
      </c>
      <c r="D110" s="58" t="s">
        <v>5518</v>
      </c>
      <c r="E110" s="57">
        <v>1</v>
      </c>
      <c r="F110" s="57"/>
      <c r="G110" s="57"/>
      <c r="J110" s="58"/>
    </row>
    <row r="111" spans="1:10" x14ac:dyDescent="0.25">
      <c r="A111">
        <v>81108</v>
      </c>
      <c r="B111" s="58" t="s">
        <v>5521</v>
      </c>
      <c r="C111" s="58">
        <v>11</v>
      </c>
      <c r="D111" s="58" t="s">
        <v>5518</v>
      </c>
      <c r="E111" s="57">
        <v>7</v>
      </c>
      <c r="F111" s="57"/>
      <c r="G111" s="57"/>
      <c r="J111" s="58"/>
    </row>
    <row r="112" spans="1:10" x14ac:dyDescent="0.25">
      <c r="A112">
        <v>81111</v>
      </c>
      <c r="B112" s="58" t="s">
        <v>5522</v>
      </c>
      <c r="C112" s="58">
        <v>11</v>
      </c>
      <c r="D112" s="58" t="s">
        <v>5518</v>
      </c>
      <c r="E112" s="57">
        <v>14</v>
      </c>
      <c r="F112" s="57"/>
      <c r="G112" s="57"/>
      <c r="J112" s="58"/>
    </row>
    <row r="113" spans="1:10" x14ac:dyDescent="0.25">
      <c r="A113">
        <v>81112</v>
      </c>
      <c r="B113" s="58" t="s">
        <v>5523</v>
      </c>
      <c r="C113" s="58">
        <v>11</v>
      </c>
      <c r="D113" s="58" t="s">
        <v>5518</v>
      </c>
      <c r="E113" s="57">
        <v>1</v>
      </c>
      <c r="F113" s="57"/>
      <c r="G113" s="57"/>
      <c r="J113" s="58"/>
    </row>
    <row r="114" spans="1:10" x14ac:dyDescent="0.25">
      <c r="A114">
        <v>81114</v>
      </c>
      <c r="B114" s="58" t="s">
        <v>5524</v>
      </c>
      <c r="C114" s="58">
        <v>11</v>
      </c>
      <c r="D114" s="58" t="s">
        <v>5518</v>
      </c>
      <c r="E114" s="57">
        <v>17</v>
      </c>
      <c r="F114" s="57"/>
      <c r="G114" s="57"/>
      <c r="J114" s="58"/>
    </row>
    <row r="115" spans="1:10" x14ac:dyDescent="0.25">
      <c r="A115">
        <v>81209</v>
      </c>
      <c r="B115" s="58" t="s">
        <v>5525</v>
      </c>
      <c r="C115" s="58">
        <v>12</v>
      </c>
      <c r="D115" s="58" t="s">
        <v>5526</v>
      </c>
      <c r="E115" s="57">
        <v>10</v>
      </c>
      <c r="F115" s="57"/>
      <c r="G115" s="57"/>
      <c r="J115" s="58"/>
    </row>
    <row r="116" spans="1:10" x14ac:dyDescent="0.25">
      <c r="A116">
        <v>81211</v>
      </c>
      <c r="B116" s="58" t="s">
        <v>5527</v>
      </c>
      <c r="C116" s="58">
        <v>12</v>
      </c>
      <c r="D116" s="58" t="s">
        <v>5526</v>
      </c>
      <c r="E116" s="57">
        <v>26</v>
      </c>
      <c r="F116" s="57"/>
      <c r="G116" s="57"/>
      <c r="J116" s="58"/>
    </row>
    <row r="117" spans="1:10" x14ac:dyDescent="0.25">
      <c r="A117">
        <v>81215</v>
      </c>
      <c r="B117" s="58" t="s">
        <v>5528</v>
      </c>
      <c r="C117" s="58">
        <v>12</v>
      </c>
      <c r="D117" s="58" t="s">
        <v>5526</v>
      </c>
      <c r="E117" s="57">
        <v>10</v>
      </c>
      <c r="G117" s="57"/>
      <c r="J117" s="58"/>
    </row>
    <row r="118" spans="1:10" x14ac:dyDescent="0.25">
      <c r="A118">
        <v>81216</v>
      </c>
      <c r="B118" s="58" t="s">
        <v>5529</v>
      </c>
      <c r="C118" s="58">
        <v>12</v>
      </c>
      <c r="D118" s="58" t="s">
        <v>5526</v>
      </c>
      <c r="E118" s="57">
        <v>8</v>
      </c>
      <c r="G118" s="57"/>
      <c r="J118" s="58"/>
    </row>
    <row r="119" spans="1:10" x14ac:dyDescent="0.25">
      <c r="A119">
        <v>81222</v>
      </c>
      <c r="B119" s="58" t="s">
        <v>5530</v>
      </c>
      <c r="C119" s="58">
        <v>12</v>
      </c>
      <c r="D119" s="58" t="s">
        <v>5526</v>
      </c>
      <c r="E119" s="57">
        <v>1</v>
      </c>
      <c r="G119" s="57"/>
      <c r="J119" s="58"/>
    </row>
    <row r="120" spans="1:10" x14ac:dyDescent="0.25">
      <c r="A120">
        <v>41303</v>
      </c>
      <c r="B120" s="58" t="s">
        <v>5531</v>
      </c>
      <c r="C120" s="58">
        <v>13</v>
      </c>
      <c r="D120" s="58" t="s">
        <v>5532</v>
      </c>
      <c r="E120" s="57">
        <v>8</v>
      </c>
      <c r="F120" s="57"/>
      <c r="G120" s="57"/>
      <c r="J120" s="58"/>
    </row>
    <row r="121" spans="1:10" x14ac:dyDescent="0.25">
      <c r="A121">
        <v>81312</v>
      </c>
      <c r="B121" s="58" t="s">
        <v>5533</v>
      </c>
      <c r="C121" s="58">
        <v>13</v>
      </c>
      <c r="D121" s="58" t="s">
        <v>5532</v>
      </c>
      <c r="E121" s="57">
        <v>1</v>
      </c>
      <c r="G121" s="57"/>
      <c r="J121" s="58"/>
    </row>
    <row r="122" spans="1:10" x14ac:dyDescent="0.25">
      <c r="A122">
        <v>81317</v>
      </c>
      <c r="B122" s="58" t="s">
        <v>5534</v>
      </c>
      <c r="C122" s="58">
        <v>13</v>
      </c>
      <c r="D122" s="58" t="s">
        <v>5532</v>
      </c>
      <c r="E122" s="57">
        <v>11</v>
      </c>
      <c r="G122" s="57"/>
      <c r="J122" s="58"/>
    </row>
    <row r="123" spans="1:10" x14ac:dyDescent="0.25">
      <c r="A123">
        <v>81318</v>
      </c>
      <c r="B123" s="58" t="s">
        <v>5535</v>
      </c>
      <c r="C123" s="58">
        <v>13</v>
      </c>
      <c r="D123" s="58" t="s">
        <v>5532</v>
      </c>
      <c r="E123" s="57">
        <v>5</v>
      </c>
      <c r="G123" s="57"/>
      <c r="J123" s="58"/>
    </row>
    <row r="124" spans="1:10" x14ac:dyDescent="0.25">
      <c r="A124">
        <v>81330</v>
      </c>
      <c r="B124" s="58" t="s">
        <v>5536</v>
      </c>
      <c r="C124" s="58">
        <v>13</v>
      </c>
      <c r="D124" s="58" t="s">
        <v>5532</v>
      </c>
      <c r="E124" s="57">
        <v>6</v>
      </c>
      <c r="G124" s="57"/>
      <c r="J124" s="58"/>
    </row>
    <row r="125" spans="1:10" x14ac:dyDescent="0.25">
      <c r="G125" s="57"/>
      <c r="J125" s="58"/>
    </row>
    <row r="126" spans="1:10" x14ac:dyDescent="0.25">
      <c r="G126" s="57"/>
      <c r="J126" s="58"/>
    </row>
    <row r="127" spans="1:10" x14ac:dyDescent="0.25">
      <c r="G127" s="57"/>
      <c r="J127" s="58"/>
    </row>
    <row r="128" spans="1:10" x14ac:dyDescent="0.25">
      <c r="G128" s="57"/>
      <c r="J128" s="58"/>
    </row>
    <row r="129" spans="10:10" x14ac:dyDescent="0.25">
      <c r="J129" s="58"/>
    </row>
    <row r="130" spans="10:10" x14ac:dyDescent="0.25">
      <c r="J130" s="58"/>
    </row>
    <row r="131" spans="10:10" x14ac:dyDescent="0.25">
      <c r="J131" s="58"/>
    </row>
    <row r="132" spans="10:10" x14ac:dyDescent="0.25">
      <c r="J132" s="58"/>
    </row>
    <row r="133" spans="10:10" x14ac:dyDescent="0.25">
      <c r="J133" s="58"/>
    </row>
    <row r="134" spans="10:10" x14ac:dyDescent="0.25">
      <c r="J134" s="58"/>
    </row>
    <row r="135" spans="10:10" x14ac:dyDescent="0.25">
      <c r="J135" s="58"/>
    </row>
    <row r="136" spans="10:10" x14ac:dyDescent="0.25">
      <c r="J136" s="58"/>
    </row>
    <row r="137" spans="10:10" x14ac:dyDescent="0.25">
      <c r="J137" s="58"/>
    </row>
    <row r="138" spans="10:10" x14ac:dyDescent="0.25">
      <c r="J138" s="58"/>
    </row>
    <row r="139" spans="10:10" x14ac:dyDescent="0.25">
      <c r="J139" s="58"/>
    </row>
    <row r="140" spans="10:10" x14ac:dyDescent="0.25">
      <c r="J140" s="58"/>
    </row>
    <row r="141" spans="10:10" x14ac:dyDescent="0.25">
      <c r="J141" s="5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E1031"/>
  <sheetViews>
    <sheetView workbookViewId="0">
      <pane xSplit="2" ySplit="1" topLeftCell="D2" activePane="bottomRight" state="frozen"/>
      <selection pane="topRight" activeCell="C1" sqref="C1"/>
      <selection pane="bottomLeft" activeCell="A2" sqref="A2"/>
      <selection pane="bottomRight" activeCell="D30" sqref="D30"/>
    </sheetView>
  </sheetViews>
  <sheetFormatPr defaultColWidth="8.85546875" defaultRowHeight="15" x14ac:dyDescent="0.25"/>
  <cols>
    <col min="1" max="1" width="31.42578125" style="13" customWidth="1"/>
    <col min="2" max="2" width="8.42578125" style="13" bestFit="1" customWidth="1"/>
    <col min="3" max="3" width="66.28515625" style="13" customWidth="1"/>
    <col min="4" max="4" width="87.85546875" style="13" customWidth="1"/>
    <col min="5" max="5" width="9.42578125" style="13" bestFit="1" customWidth="1"/>
    <col min="6" max="255" width="26.85546875" style="13" customWidth="1"/>
    <col min="256" max="16384" width="8.85546875" style="13"/>
  </cols>
  <sheetData>
    <row r="1" spans="1:5" customFormat="1" x14ac:dyDescent="0.25">
      <c r="A1" s="12" t="s">
        <v>1262</v>
      </c>
      <c r="B1" s="12" t="s">
        <v>736</v>
      </c>
      <c r="C1" s="12" t="s">
        <v>1264</v>
      </c>
      <c r="D1" s="12" t="s">
        <v>1261</v>
      </c>
      <c r="E1" s="12" t="s">
        <v>1263</v>
      </c>
    </row>
    <row r="2" spans="1:5" s="12" customFormat="1" ht="30" x14ac:dyDescent="0.25">
      <c r="A2" s="13" t="s">
        <v>4947</v>
      </c>
      <c r="B2" s="13" t="s">
        <v>1265</v>
      </c>
      <c r="C2" s="13" t="s">
        <v>1266</v>
      </c>
      <c r="D2" s="13" t="s">
        <v>1268</v>
      </c>
      <c r="E2" s="13" t="s">
        <v>1267</v>
      </c>
    </row>
    <row r="3" spans="1:5" ht="30" x14ac:dyDescent="0.25">
      <c r="A3" s="13" t="s">
        <v>1269</v>
      </c>
      <c r="B3" s="13" t="s">
        <v>1272</v>
      </c>
      <c r="C3" s="13" t="s">
        <v>1270</v>
      </c>
      <c r="D3" s="13" t="s">
        <v>1271</v>
      </c>
      <c r="E3" s="13" t="s">
        <v>1267</v>
      </c>
    </row>
    <row r="4" spans="1:5" ht="30" x14ac:dyDescent="0.25">
      <c r="A4" s="13" t="s">
        <v>1274</v>
      </c>
      <c r="B4" s="13">
        <v>1966</v>
      </c>
      <c r="C4" s="13" t="s">
        <v>1275</v>
      </c>
      <c r="D4" s="13" t="s">
        <v>1276</v>
      </c>
      <c r="E4" s="13" t="s">
        <v>1267</v>
      </c>
    </row>
    <row r="5" spans="1:5" ht="30" x14ac:dyDescent="0.25">
      <c r="A5" s="13" t="s">
        <v>1277</v>
      </c>
      <c r="B5" s="13">
        <v>1973</v>
      </c>
      <c r="C5" s="13" t="s">
        <v>1278</v>
      </c>
      <c r="D5" s="13" t="s">
        <v>1279</v>
      </c>
      <c r="E5" s="13" t="s">
        <v>1267</v>
      </c>
    </row>
    <row r="6" spans="1:5" x14ac:dyDescent="0.25">
      <c r="A6" s="14" t="s">
        <v>1314</v>
      </c>
      <c r="B6" s="13">
        <v>2001</v>
      </c>
      <c r="C6" s="13" t="s">
        <v>1315</v>
      </c>
      <c r="D6" s="13" t="s">
        <v>1316</v>
      </c>
    </row>
    <row r="7" spans="1:5" ht="30" x14ac:dyDescent="0.25">
      <c r="A7" s="14" t="s">
        <v>1317</v>
      </c>
      <c r="B7" s="13">
        <v>1996</v>
      </c>
      <c r="C7" s="13" t="s">
        <v>1318</v>
      </c>
      <c r="D7" s="15" t="s">
        <v>1319</v>
      </c>
    </row>
    <row r="8" spans="1:5" ht="30" x14ac:dyDescent="0.25">
      <c r="A8" s="13" t="s">
        <v>1283</v>
      </c>
      <c r="B8" s="13">
        <v>1968</v>
      </c>
      <c r="C8" s="13" t="s">
        <v>1284</v>
      </c>
      <c r="D8" s="13" t="s">
        <v>1285</v>
      </c>
    </row>
    <row r="9" spans="1:5" x14ac:dyDescent="0.25">
      <c r="A9" s="13" t="s">
        <v>1286</v>
      </c>
      <c r="B9" s="13">
        <v>1970</v>
      </c>
      <c r="C9" s="13" t="s">
        <v>1288</v>
      </c>
      <c r="D9" s="13" t="s">
        <v>1287</v>
      </c>
    </row>
    <row r="10" spans="1:5" x14ac:dyDescent="0.25">
      <c r="A10" s="13" t="s">
        <v>1286</v>
      </c>
      <c r="B10" s="13">
        <v>1971</v>
      </c>
      <c r="C10" s="13" t="s">
        <v>1290</v>
      </c>
      <c r="D10" s="13" t="s">
        <v>1289</v>
      </c>
    </row>
    <row r="11" spans="1:5" ht="30" x14ac:dyDescent="0.25">
      <c r="A11" s="13" t="s">
        <v>1291</v>
      </c>
      <c r="B11" s="13">
        <v>1972</v>
      </c>
      <c r="C11" s="13" t="s">
        <v>1293</v>
      </c>
      <c r="D11" s="13" t="s">
        <v>1292</v>
      </c>
    </row>
    <row r="12" spans="1:5" ht="30" x14ac:dyDescent="0.25">
      <c r="A12" s="13" t="s">
        <v>4948</v>
      </c>
      <c r="B12" s="13">
        <v>1950</v>
      </c>
      <c r="C12" s="13" t="s">
        <v>1294</v>
      </c>
      <c r="D12" s="13" t="s">
        <v>1295</v>
      </c>
      <c r="E12" s="13" t="s">
        <v>1267</v>
      </c>
    </row>
    <row r="13" spans="1:5" ht="45" x14ac:dyDescent="0.25">
      <c r="A13" s="13" t="s">
        <v>1296</v>
      </c>
      <c r="B13" s="13">
        <v>2005</v>
      </c>
      <c r="C13" s="13" t="s">
        <v>1298</v>
      </c>
      <c r="D13" s="13" t="s">
        <v>1297</v>
      </c>
    </row>
    <row r="14" spans="1:5" ht="30" x14ac:dyDescent="0.25">
      <c r="A14" s="13" t="s">
        <v>1299</v>
      </c>
      <c r="B14" s="13" t="s">
        <v>1300</v>
      </c>
      <c r="C14" s="13" t="s">
        <v>1301</v>
      </c>
      <c r="D14" s="13" t="s">
        <v>1302</v>
      </c>
    </row>
    <row r="15" spans="1:5" ht="30" x14ac:dyDescent="0.25">
      <c r="A15" s="13" t="s">
        <v>1299</v>
      </c>
      <c r="B15" s="13" t="s">
        <v>1273</v>
      </c>
      <c r="C15" s="13" t="s">
        <v>1304</v>
      </c>
      <c r="D15" s="13" t="s">
        <v>1303</v>
      </c>
    </row>
    <row r="16" spans="1:5" ht="30" x14ac:dyDescent="0.25">
      <c r="A16" s="13" t="s">
        <v>5077</v>
      </c>
      <c r="B16" s="13">
        <v>1983</v>
      </c>
      <c r="C16" s="13" t="s">
        <v>4655</v>
      </c>
      <c r="D16" s="13" t="s">
        <v>4656</v>
      </c>
      <c r="E16" s="13" t="s">
        <v>1267</v>
      </c>
    </row>
    <row r="17" spans="1:5" ht="30" x14ac:dyDescent="0.25">
      <c r="A17" s="13" t="s">
        <v>1311</v>
      </c>
      <c r="B17" s="13">
        <v>1967</v>
      </c>
      <c r="C17" s="13" t="s">
        <v>1313</v>
      </c>
      <c r="D17" s="13" t="s">
        <v>1312</v>
      </c>
      <c r="E17" s="13" t="s">
        <v>1267</v>
      </c>
    </row>
    <row r="18" spans="1:5" ht="30" x14ac:dyDescent="0.25">
      <c r="A18" s="13" t="s">
        <v>1308</v>
      </c>
      <c r="B18" s="13">
        <v>1972</v>
      </c>
      <c r="C18" s="13" t="s">
        <v>1309</v>
      </c>
      <c r="D18" s="13" t="s">
        <v>1310</v>
      </c>
      <c r="E18" s="13" t="s">
        <v>1267</v>
      </c>
    </row>
    <row r="19" spans="1:5" ht="30" x14ac:dyDescent="0.25">
      <c r="A19" s="13" t="s">
        <v>1280</v>
      </c>
      <c r="B19" s="13">
        <v>1973</v>
      </c>
      <c r="C19" s="13" t="s">
        <v>1281</v>
      </c>
      <c r="D19" s="13" t="s">
        <v>1282</v>
      </c>
      <c r="E19" s="13" t="s">
        <v>1267</v>
      </c>
    </row>
    <row r="20" spans="1:5" ht="30" x14ac:dyDescent="0.25">
      <c r="A20" s="13" t="s">
        <v>1305</v>
      </c>
      <c r="B20" s="13">
        <v>1990</v>
      </c>
      <c r="C20" s="13" t="s">
        <v>1306</v>
      </c>
      <c r="D20" s="13" t="s">
        <v>1307</v>
      </c>
      <c r="E20" s="13" t="s">
        <v>1267</v>
      </c>
    </row>
    <row r="21" spans="1:5" ht="30" x14ac:dyDescent="0.25">
      <c r="A21" s="13" t="s">
        <v>4949</v>
      </c>
      <c r="B21" s="13">
        <v>1991</v>
      </c>
      <c r="C21" s="13" t="s">
        <v>1321</v>
      </c>
      <c r="D21" s="13" t="s">
        <v>1320</v>
      </c>
    </row>
    <row r="22" spans="1:5" ht="45" x14ac:dyDescent="0.25">
      <c r="A22" s="13" t="s">
        <v>4496</v>
      </c>
      <c r="B22" s="13">
        <v>1970</v>
      </c>
      <c r="C22" s="13" t="s">
        <v>4495</v>
      </c>
      <c r="D22" s="13" t="s">
        <v>3068</v>
      </c>
    </row>
    <row r="23" spans="1:5" ht="30" x14ac:dyDescent="0.25">
      <c r="A23" s="13" t="s">
        <v>1322</v>
      </c>
      <c r="B23" s="13">
        <v>1973</v>
      </c>
      <c r="C23" s="13" t="s">
        <v>1324</v>
      </c>
      <c r="D23" s="13" t="s">
        <v>1323</v>
      </c>
    </row>
    <row r="24" spans="1:5" ht="30" x14ac:dyDescent="0.25">
      <c r="A24" s="13" t="s">
        <v>1325</v>
      </c>
      <c r="B24" s="13">
        <v>1962</v>
      </c>
      <c r="C24" s="13" t="s">
        <v>1327</v>
      </c>
      <c r="D24" s="13" t="s">
        <v>1326</v>
      </c>
    </row>
    <row r="25" spans="1:5" ht="30" x14ac:dyDescent="0.25">
      <c r="A25" s="13" t="s">
        <v>1325</v>
      </c>
      <c r="B25" s="13">
        <v>1965</v>
      </c>
      <c r="C25" s="13" t="s">
        <v>1332</v>
      </c>
      <c r="D25" s="13" t="s">
        <v>1331</v>
      </c>
    </row>
    <row r="26" spans="1:5" ht="30" x14ac:dyDescent="0.25">
      <c r="A26" s="13" t="s">
        <v>5070</v>
      </c>
      <c r="B26" s="13">
        <v>1977</v>
      </c>
      <c r="C26" s="13" t="s">
        <v>5069</v>
      </c>
      <c r="D26" s="13" t="s">
        <v>3069</v>
      </c>
    </row>
    <row r="27" spans="1:5" ht="30" x14ac:dyDescent="0.25">
      <c r="A27" s="13" t="s">
        <v>1328</v>
      </c>
      <c r="B27" s="13">
        <v>1968</v>
      </c>
      <c r="C27" s="13" t="s">
        <v>1330</v>
      </c>
      <c r="D27" s="13" t="s">
        <v>1329</v>
      </c>
    </row>
    <row r="28" spans="1:5" ht="45" x14ac:dyDescent="0.25">
      <c r="A28" s="13" t="s">
        <v>5066</v>
      </c>
      <c r="B28" s="13">
        <v>1962</v>
      </c>
      <c r="C28" s="13" t="s">
        <v>5065</v>
      </c>
      <c r="D28" s="13" t="s">
        <v>3070</v>
      </c>
    </row>
    <row r="29" spans="1:5" ht="30" x14ac:dyDescent="0.25">
      <c r="A29" s="13" t="s">
        <v>1336</v>
      </c>
      <c r="B29" s="13">
        <v>2001</v>
      </c>
      <c r="C29" s="13" t="s">
        <v>1337</v>
      </c>
      <c r="D29" s="13" t="s">
        <v>5367</v>
      </c>
      <c r="E29" s="13" t="s">
        <v>1267</v>
      </c>
    </row>
    <row r="30" spans="1:5" ht="30" x14ac:dyDescent="0.25">
      <c r="A30" s="13" t="s">
        <v>4950</v>
      </c>
      <c r="B30" s="13">
        <v>1976</v>
      </c>
      <c r="C30" s="13" t="s">
        <v>1339</v>
      </c>
      <c r="D30" s="13" t="s">
        <v>1341</v>
      </c>
      <c r="E30" s="13" t="s">
        <v>1267</v>
      </c>
    </row>
    <row r="31" spans="1:5" x14ac:dyDescent="0.25">
      <c r="A31" s="13" t="s">
        <v>4950</v>
      </c>
      <c r="B31" s="13">
        <v>1977</v>
      </c>
      <c r="C31" s="13" t="s">
        <v>1338</v>
      </c>
      <c r="D31" s="13" t="s">
        <v>1340</v>
      </c>
      <c r="E31" s="13" t="s">
        <v>1267</v>
      </c>
    </row>
    <row r="32" spans="1:5" ht="30" x14ac:dyDescent="0.25">
      <c r="A32" s="13" t="s">
        <v>1342</v>
      </c>
      <c r="B32" s="13">
        <v>1986</v>
      </c>
      <c r="C32" s="13" t="s">
        <v>1343</v>
      </c>
      <c r="D32" s="13" t="s">
        <v>1344</v>
      </c>
      <c r="E32" s="13" t="s">
        <v>1267</v>
      </c>
    </row>
    <row r="33" spans="1:5" ht="30" x14ac:dyDescent="0.25">
      <c r="A33" s="13" t="s">
        <v>4951</v>
      </c>
      <c r="B33" s="13">
        <v>1982</v>
      </c>
      <c r="C33" s="13" t="s">
        <v>1346</v>
      </c>
      <c r="D33" s="13" t="s">
        <v>1347</v>
      </c>
      <c r="E33" s="13" t="s">
        <v>1267</v>
      </c>
    </row>
    <row r="34" spans="1:5" ht="45" x14ac:dyDescent="0.25">
      <c r="A34" s="13" t="s">
        <v>1348</v>
      </c>
      <c r="B34" s="13">
        <v>1986</v>
      </c>
      <c r="C34" s="13" t="s">
        <v>4513</v>
      </c>
      <c r="D34" s="13" t="s">
        <v>3071</v>
      </c>
      <c r="E34" s="13" t="s">
        <v>1350</v>
      </c>
    </row>
    <row r="35" spans="1:5" ht="30" x14ac:dyDescent="0.25">
      <c r="A35" s="13" t="s">
        <v>1348</v>
      </c>
      <c r="B35" s="13">
        <v>1991</v>
      </c>
      <c r="C35" s="13" t="s">
        <v>1349</v>
      </c>
      <c r="D35" s="13" t="s">
        <v>1351</v>
      </c>
      <c r="E35" s="13" t="s">
        <v>1350</v>
      </c>
    </row>
    <row r="36" spans="1:5" ht="30" x14ac:dyDescent="0.25">
      <c r="A36" s="13" t="s">
        <v>4901</v>
      </c>
      <c r="B36" s="13">
        <v>2002</v>
      </c>
      <c r="C36" s="13" t="s">
        <v>4902</v>
      </c>
      <c r="D36" s="13" t="s">
        <v>4903</v>
      </c>
    </row>
    <row r="37" spans="1:5" ht="30" x14ac:dyDescent="0.25">
      <c r="A37" s="13" t="s">
        <v>1352</v>
      </c>
      <c r="B37" s="13">
        <v>1976</v>
      </c>
      <c r="C37" s="13" t="s">
        <v>1354</v>
      </c>
      <c r="D37" s="13" t="s">
        <v>1353</v>
      </c>
      <c r="E37" s="13" t="s">
        <v>1267</v>
      </c>
    </row>
    <row r="38" spans="1:5" ht="30" x14ac:dyDescent="0.25">
      <c r="A38" s="13" t="s">
        <v>4952</v>
      </c>
      <c r="B38" s="13">
        <v>1975</v>
      </c>
      <c r="C38" s="13" t="s">
        <v>4459</v>
      </c>
      <c r="D38" s="13" t="s">
        <v>4460</v>
      </c>
      <c r="E38" s="13" t="s">
        <v>1267</v>
      </c>
    </row>
    <row r="39" spans="1:5" ht="30" x14ac:dyDescent="0.25">
      <c r="A39" s="13" t="s">
        <v>1355</v>
      </c>
      <c r="B39" s="13">
        <v>1986</v>
      </c>
      <c r="C39" s="13" t="s">
        <v>1356</v>
      </c>
      <c r="D39" s="13" t="s">
        <v>1357</v>
      </c>
      <c r="E39" s="13" t="s">
        <v>1267</v>
      </c>
    </row>
    <row r="40" spans="1:5" ht="30" x14ac:dyDescent="0.25">
      <c r="A40" s="13" t="s">
        <v>4953</v>
      </c>
      <c r="B40" s="13">
        <v>1974</v>
      </c>
      <c r="C40" s="13" t="s">
        <v>1359</v>
      </c>
      <c r="D40" s="13" t="s">
        <v>1358</v>
      </c>
      <c r="E40" s="13" t="s">
        <v>1267</v>
      </c>
    </row>
    <row r="41" spans="1:5" ht="30" x14ac:dyDescent="0.25">
      <c r="A41" s="13" t="s">
        <v>4689</v>
      </c>
      <c r="B41" s="13">
        <v>1978</v>
      </c>
      <c r="C41" s="13" t="s">
        <v>4688</v>
      </c>
      <c r="D41" s="13" t="s">
        <v>3072</v>
      </c>
      <c r="E41" s="13" t="s">
        <v>1267</v>
      </c>
    </row>
    <row r="42" spans="1:5" x14ac:dyDescent="0.25">
      <c r="A42" s="13" t="s">
        <v>1360</v>
      </c>
      <c r="B42" s="13">
        <v>1983</v>
      </c>
      <c r="C42" s="13" t="s">
        <v>1361</v>
      </c>
      <c r="D42" s="13" t="s">
        <v>1362</v>
      </c>
      <c r="E42" s="13" t="s">
        <v>1267</v>
      </c>
    </row>
    <row r="43" spans="1:5" x14ac:dyDescent="0.25">
      <c r="A43" s="13" t="s">
        <v>1363</v>
      </c>
      <c r="B43" s="13">
        <v>1978</v>
      </c>
      <c r="C43" s="13" t="s">
        <v>1364</v>
      </c>
      <c r="D43" s="13" t="s">
        <v>1365</v>
      </c>
      <c r="E43" s="13" t="s">
        <v>1267</v>
      </c>
    </row>
    <row r="44" spans="1:5" ht="30" x14ac:dyDescent="0.25">
      <c r="A44" s="13" t="s">
        <v>4905</v>
      </c>
      <c r="B44" s="13">
        <v>1990</v>
      </c>
      <c r="C44" s="13" t="s">
        <v>4906</v>
      </c>
      <c r="D44" s="13" t="s">
        <v>4907</v>
      </c>
      <c r="E44" s="13" t="s">
        <v>1267</v>
      </c>
    </row>
    <row r="45" spans="1:5" ht="30" x14ac:dyDescent="0.25">
      <c r="A45" s="13" t="s">
        <v>1366</v>
      </c>
      <c r="B45" s="13">
        <v>2002</v>
      </c>
      <c r="C45" s="13" t="s">
        <v>1367</v>
      </c>
      <c r="D45" s="13" t="s">
        <v>1368</v>
      </c>
      <c r="E45" s="13" t="s">
        <v>1267</v>
      </c>
    </row>
    <row r="46" spans="1:5" ht="30" x14ac:dyDescent="0.25">
      <c r="A46" s="13" t="s">
        <v>1372</v>
      </c>
      <c r="B46" s="13">
        <v>1980</v>
      </c>
      <c r="C46" s="13" t="s">
        <v>1374</v>
      </c>
      <c r="D46" s="13" t="s">
        <v>1373</v>
      </c>
    </row>
    <row r="47" spans="1:5" ht="30" x14ac:dyDescent="0.25">
      <c r="A47" s="13" t="s">
        <v>4954</v>
      </c>
      <c r="B47" s="13">
        <v>2000</v>
      </c>
      <c r="C47" s="13" t="s">
        <v>1375</v>
      </c>
      <c r="D47" s="13" t="s">
        <v>1376</v>
      </c>
      <c r="E47" s="13" t="s">
        <v>1267</v>
      </c>
    </row>
    <row r="48" spans="1:5" x14ac:dyDescent="0.25">
      <c r="A48" s="13" t="s">
        <v>3675</v>
      </c>
      <c r="B48" s="13">
        <v>1998</v>
      </c>
      <c r="C48" s="13" t="s">
        <v>3676</v>
      </c>
      <c r="D48" s="13" t="s">
        <v>3677</v>
      </c>
      <c r="E48" s="13" t="s">
        <v>1267</v>
      </c>
    </row>
    <row r="49" spans="1:5" ht="30" x14ac:dyDescent="0.25">
      <c r="A49" s="13" t="s">
        <v>4955</v>
      </c>
      <c r="B49" s="13">
        <v>2004</v>
      </c>
      <c r="C49" s="13" t="s">
        <v>1377</v>
      </c>
      <c r="D49" s="13" t="s">
        <v>1378</v>
      </c>
      <c r="E49" s="13" t="s">
        <v>1267</v>
      </c>
    </row>
    <row r="50" spans="1:5" ht="30" x14ac:dyDescent="0.25">
      <c r="A50" s="13" t="s">
        <v>4956</v>
      </c>
      <c r="B50" s="13">
        <v>2003</v>
      </c>
      <c r="C50" s="13" t="s">
        <v>1381</v>
      </c>
      <c r="D50" s="13" t="s">
        <v>1382</v>
      </c>
      <c r="E50" s="13" t="s">
        <v>1267</v>
      </c>
    </row>
    <row r="51" spans="1:5" ht="45" x14ac:dyDescent="0.25">
      <c r="A51" s="13" t="s">
        <v>1386</v>
      </c>
      <c r="B51" s="13">
        <v>2008</v>
      </c>
      <c r="C51" s="13" t="s">
        <v>1387</v>
      </c>
      <c r="D51" s="13" t="s">
        <v>1388</v>
      </c>
    </row>
    <row r="52" spans="1:5" x14ac:dyDescent="0.25">
      <c r="A52" s="13" t="s">
        <v>1383</v>
      </c>
      <c r="B52" s="13">
        <v>1980</v>
      </c>
      <c r="C52" s="13" t="s">
        <v>1384</v>
      </c>
      <c r="D52" s="13" t="s">
        <v>1385</v>
      </c>
    </row>
    <row r="53" spans="1:5" ht="30" x14ac:dyDescent="0.25">
      <c r="A53" s="13" t="s">
        <v>1389</v>
      </c>
      <c r="B53" s="13">
        <v>2006</v>
      </c>
      <c r="C53" s="13" t="s">
        <v>1391</v>
      </c>
      <c r="D53" s="13" t="s">
        <v>1390</v>
      </c>
    </row>
    <row r="54" spans="1:5" ht="75" x14ac:dyDescent="0.25">
      <c r="A54" s="13" t="s">
        <v>1392</v>
      </c>
      <c r="B54" s="13">
        <v>1989</v>
      </c>
      <c r="C54" s="13" t="s">
        <v>1393</v>
      </c>
      <c r="D54" s="13" t="s">
        <v>1395</v>
      </c>
      <c r="E54" s="13" t="s">
        <v>1394</v>
      </c>
    </row>
    <row r="55" spans="1:5" ht="30" x14ac:dyDescent="0.25">
      <c r="A55" s="13" t="s">
        <v>1399</v>
      </c>
      <c r="B55" s="13">
        <v>1984</v>
      </c>
      <c r="C55" s="13" t="s">
        <v>1400</v>
      </c>
      <c r="D55" s="13" t="s">
        <v>1401</v>
      </c>
    </row>
    <row r="56" spans="1:5" ht="30" x14ac:dyDescent="0.25">
      <c r="A56" s="13" t="s">
        <v>1396</v>
      </c>
      <c r="B56" s="13">
        <v>1991</v>
      </c>
      <c r="C56" s="13" t="s">
        <v>1397</v>
      </c>
      <c r="D56" s="13" t="s">
        <v>1398</v>
      </c>
    </row>
    <row r="57" spans="1:5" x14ac:dyDescent="0.25">
      <c r="A57" s="13" t="s">
        <v>4957</v>
      </c>
      <c r="B57" s="13">
        <v>1996</v>
      </c>
      <c r="C57" s="13" t="s">
        <v>1403</v>
      </c>
      <c r="D57" s="13" t="s">
        <v>1402</v>
      </c>
    </row>
    <row r="58" spans="1:5" ht="30" x14ac:dyDescent="0.25">
      <c r="A58" s="13" t="s">
        <v>4957</v>
      </c>
      <c r="B58" s="13">
        <v>1997</v>
      </c>
      <c r="C58" s="13" t="s">
        <v>1408</v>
      </c>
      <c r="D58" s="13" t="s">
        <v>1407</v>
      </c>
    </row>
    <row r="59" spans="1:5" ht="30" x14ac:dyDescent="0.25">
      <c r="A59" s="13" t="s">
        <v>1409</v>
      </c>
      <c r="B59" s="13">
        <v>1988</v>
      </c>
      <c r="C59" s="13" t="s">
        <v>1410</v>
      </c>
      <c r="D59" s="13" t="s">
        <v>1411</v>
      </c>
      <c r="E59" s="13" t="s">
        <v>1267</v>
      </c>
    </row>
    <row r="60" spans="1:5" ht="30" x14ac:dyDescent="0.25">
      <c r="A60" s="13" t="s">
        <v>4958</v>
      </c>
      <c r="B60" s="13">
        <v>1979</v>
      </c>
      <c r="C60" s="13" t="s">
        <v>1412</v>
      </c>
      <c r="D60" s="13" t="s">
        <v>1413</v>
      </c>
      <c r="E60" s="13" t="s">
        <v>1267</v>
      </c>
    </row>
    <row r="61" spans="1:5" x14ac:dyDescent="0.25">
      <c r="A61" s="13" t="s">
        <v>1414</v>
      </c>
      <c r="B61" s="13">
        <v>1965</v>
      </c>
      <c r="C61" s="13" t="s">
        <v>4760</v>
      </c>
      <c r="D61" s="13" t="s">
        <v>4762</v>
      </c>
      <c r="E61" s="13" t="s">
        <v>1267</v>
      </c>
    </row>
    <row r="62" spans="1:5" x14ac:dyDescent="0.25">
      <c r="A62" s="13" t="s">
        <v>1414</v>
      </c>
      <c r="B62" s="13" t="s">
        <v>4202</v>
      </c>
      <c r="C62" s="13" t="s">
        <v>4761</v>
      </c>
      <c r="D62" s="13" t="s">
        <v>4763</v>
      </c>
      <c r="E62" s="13" t="s">
        <v>1267</v>
      </c>
    </row>
    <row r="63" spans="1:5" ht="30" x14ac:dyDescent="0.25">
      <c r="A63" s="13" t="s">
        <v>1414</v>
      </c>
      <c r="B63" s="13" t="s">
        <v>1417</v>
      </c>
      <c r="C63" s="13" t="s">
        <v>1415</v>
      </c>
      <c r="D63" s="13" t="s">
        <v>1416</v>
      </c>
      <c r="E63" s="13" t="s">
        <v>1267</v>
      </c>
    </row>
    <row r="64" spans="1:5" ht="30" x14ac:dyDescent="0.25">
      <c r="A64" s="13" t="s">
        <v>4959</v>
      </c>
      <c r="B64" s="13">
        <v>1967</v>
      </c>
      <c r="C64" s="13" t="s">
        <v>4759</v>
      </c>
      <c r="D64" s="13" t="s">
        <v>3073</v>
      </c>
      <c r="E64" s="13" t="s">
        <v>1267</v>
      </c>
    </row>
    <row r="65" spans="1:5" ht="30" x14ac:dyDescent="0.25">
      <c r="A65" s="13" t="s">
        <v>4960</v>
      </c>
      <c r="B65" s="13">
        <v>1969</v>
      </c>
      <c r="C65" s="13" t="s">
        <v>1418</v>
      </c>
      <c r="D65" s="13" t="s">
        <v>1419</v>
      </c>
      <c r="E65" s="13" t="s">
        <v>1267</v>
      </c>
    </row>
    <row r="66" spans="1:5" x14ac:dyDescent="0.25">
      <c r="A66" s="13" t="s">
        <v>1420</v>
      </c>
      <c r="B66" s="13">
        <v>1979</v>
      </c>
      <c r="C66" s="13" t="s">
        <v>1422</v>
      </c>
      <c r="D66" s="13" t="s">
        <v>1421</v>
      </c>
      <c r="E66" s="13" t="s">
        <v>1350</v>
      </c>
    </row>
    <row r="67" spans="1:5" ht="45" x14ac:dyDescent="0.25">
      <c r="A67" s="13" t="s">
        <v>2760</v>
      </c>
      <c r="B67" s="13">
        <v>1985</v>
      </c>
      <c r="C67" s="13" t="s">
        <v>2762</v>
      </c>
      <c r="D67" s="13" t="s">
        <v>2761</v>
      </c>
      <c r="E67" s="13" t="s">
        <v>1350</v>
      </c>
    </row>
    <row r="68" spans="1:5" ht="30" x14ac:dyDescent="0.25">
      <c r="A68" s="13" t="s">
        <v>1423</v>
      </c>
      <c r="B68" s="13">
        <v>1988</v>
      </c>
      <c r="C68" s="13" t="s">
        <v>1430</v>
      </c>
      <c r="D68" s="13" t="s">
        <v>1429</v>
      </c>
      <c r="E68" s="13" t="s">
        <v>1428</v>
      </c>
    </row>
    <row r="69" spans="1:5" x14ac:dyDescent="0.25">
      <c r="A69" s="13" t="s">
        <v>1423</v>
      </c>
      <c r="B69" s="13">
        <v>1989</v>
      </c>
      <c r="C69" s="13" t="s">
        <v>1425</v>
      </c>
      <c r="D69" s="13" t="s">
        <v>1424</v>
      </c>
    </row>
    <row r="70" spans="1:5" ht="30" x14ac:dyDescent="0.25">
      <c r="A70" s="13" t="s">
        <v>1423</v>
      </c>
      <c r="B70" s="13">
        <v>1990</v>
      </c>
      <c r="C70" s="13" t="s">
        <v>1426</v>
      </c>
      <c r="D70" s="13" t="s">
        <v>1427</v>
      </c>
      <c r="E70" s="13" t="s">
        <v>1428</v>
      </c>
    </row>
    <row r="71" spans="1:5" ht="30" x14ac:dyDescent="0.25">
      <c r="A71" s="13" t="s">
        <v>1431</v>
      </c>
      <c r="B71" s="13">
        <v>2006</v>
      </c>
      <c r="C71" s="13" t="s">
        <v>1433</v>
      </c>
      <c r="D71" s="13" t="s">
        <v>1432</v>
      </c>
    </row>
    <row r="72" spans="1:5" ht="30" x14ac:dyDescent="0.25">
      <c r="A72" s="13" t="s">
        <v>1434</v>
      </c>
      <c r="B72" s="13">
        <v>1978</v>
      </c>
      <c r="C72" s="13" t="s">
        <v>1436</v>
      </c>
      <c r="D72" s="13" t="s">
        <v>1435</v>
      </c>
    </row>
    <row r="73" spans="1:5" ht="60" x14ac:dyDescent="0.25">
      <c r="A73" s="13" t="s">
        <v>152</v>
      </c>
      <c r="B73" s="13">
        <v>2016</v>
      </c>
      <c r="C73" s="13" t="s">
        <v>1259</v>
      </c>
      <c r="D73" s="13" t="s">
        <v>5312</v>
      </c>
      <c r="E73" s="13" t="s">
        <v>1260</v>
      </c>
    </row>
    <row r="74" spans="1:5" ht="30" x14ac:dyDescent="0.25">
      <c r="A74" s="13" t="s">
        <v>1442</v>
      </c>
      <c r="B74" s="13">
        <v>2008</v>
      </c>
      <c r="C74" s="13" t="s">
        <v>1443</v>
      </c>
      <c r="D74" s="13" t="s">
        <v>1444</v>
      </c>
      <c r="E74" s="13" t="s">
        <v>1267</v>
      </c>
    </row>
    <row r="75" spans="1:5" ht="30" x14ac:dyDescent="0.25">
      <c r="A75" s="13" t="s">
        <v>1445</v>
      </c>
      <c r="B75" s="13">
        <v>1987</v>
      </c>
      <c r="C75" s="13" t="s">
        <v>1447</v>
      </c>
      <c r="D75" s="13" t="s">
        <v>1446</v>
      </c>
      <c r="E75" s="13" t="s">
        <v>1448</v>
      </c>
    </row>
    <row r="76" spans="1:5" ht="60" x14ac:dyDescent="0.25">
      <c r="A76" s="13" t="s">
        <v>1449</v>
      </c>
      <c r="B76" s="13">
        <v>2009</v>
      </c>
      <c r="C76" s="13" t="s">
        <v>1451</v>
      </c>
      <c r="D76" s="13" t="s">
        <v>1450</v>
      </c>
    </row>
    <row r="77" spans="1:5" ht="30" x14ac:dyDescent="0.25">
      <c r="A77" s="13" t="s">
        <v>1452</v>
      </c>
      <c r="B77" s="13">
        <v>1981</v>
      </c>
      <c r="C77" s="13" t="s">
        <v>1456</v>
      </c>
      <c r="D77" s="13" t="s">
        <v>1455</v>
      </c>
      <c r="E77" s="13" t="s">
        <v>1267</v>
      </c>
    </row>
    <row r="78" spans="1:5" ht="45" x14ac:dyDescent="0.25">
      <c r="A78" s="13" t="s">
        <v>1452</v>
      </c>
      <c r="B78" s="13">
        <v>1983</v>
      </c>
      <c r="C78" s="13" t="s">
        <v>1454</v>
      </c>
      <c r="D78" s="13" t="s">
        <v>1453</v>
      </c>
      <c r="E78" s="13" t="s">
        <v>1267</v>
      </c>
    </row>
    <row r="79" spans="1:5" x14ac:dyDescent="0.25">
      <c r="A79" s="13" t="s">
        <v>1459</v>
      </c>
      <c r="B79" s="13">
        <v>1987</v>
      </c>
      <c r="C79" s="13" t="s">
        <v>1469</v>
      </c>
      <c r="D79" s="13" t="s">
        <v>1470</v>
      </c>
      <c r="E79" s="13" t="s">
        <v>1267</v>
      </c>
    </row>
    <row r="80" spans="1:5" ht="30" x14ac:dyDescent="0.25">
      <c r="A80" s="13" t="s">
        <v>1459</v>
      </c>
      <c r="B80" s="13">
        <v>1994</v>
      </c>
      <c r="C80" s="13" t="s">
        <v>5210</v>
      </c>
      <c r="D80" s="13" t="s">
        <v>5209</v>
      </c>
    </row>
    <row r="81" spans="1:5" ht="30" x14ac:dyDescent="0.25">
      <c r="A81" s="13" t="s">
        <v>1459</v>
      </c>
      <c r="B81" s="13">
        <v>2001</v>
      </c>
      <c r="C81" s="13" t="s">
        <v>1474</v>
      </c>
      <c r="D81" s="13" t="s">
        <v>1473</v>
      </c>
      <c r="E81" s="13" t="s">
        <v>1267</v>
      </c>
    </row>
    <row r="82" spans="1:5" ht="30" x14ac:dyDescent="0.25">
      <c r="A82" s="13" t="s">
        <v>1459</v>
      </c>
      <c r="B82" s="13">
        <v>2005</v>
      </c>
      <c r="C82" s="13" t="s">
        <v>1472</v>
      </c>
      <c r="D82" s="13" t="s">
        <v>1471</v>
      </c>
      <c r="E82" s="13" t="s">
        <v>1267</v>
      </c>
    </row>
    <row r="83" spans="1:5" ht="30" x14ac:dyDescent="0.25">
      <c r="A83" s="13" t="s">
        <v>1459</v>
      </c>
      <c r="B83" s="13">
        <v>2007</v>
      </c>
      <c r="C83" s="13" t="s">
        <v>1461</v>
      </c>
      <c r="D83" s="13" t="s">
        <v>1462</v>
      </c>
      <c r="E83" s="13" t="s">
        <v>1267</v>
      </c>
    </row>
    <row r="84" spans="1:5" ht="30" x14ac:dyDescent="0.25">
      <c r="A84" s="13" t="s">
        <v>4918</v>
      </c>
      <c r="B84" s="13">
        <v>1977</v>
      </c>
      <c r="C84" s="13" t="s">
        <v>4916</v>
      </c>
      <c r="D84" s="13" t="s">
        <v>4917</v>
      </c>
    </row>
    <row r="85" spans="1:5" ht="30" x14ac:dyDescent="0.25">
      <c r="A85" s="13" t="s">
        <v>4961</v>
      </c>
      <c r="B85" s="13">
        <v>1982</v>
      </c>
      <c r="C85" s="13" t="s">
        <v>1464</v>
      </c>
      <c r="D85" s="13" t="s">
        <v>1463</v>
      </c>
      <c r="E85" s="13" t="s">
        <v>1267</v>
      </c>
    </row>
    <row r="86" spans="1:5" ht="30" x14ac:dyDescent="0.25">
      <c r="A86" s="13" t="s">
        <v>1460</v>
      </c>
      <c r="B86" s="13">
        <v>2006</v>
      </c>
      <c r="C86" s="13" t="s">
        <v>1457</v>
      </c>
      <c r="D86" s="13" t="s">
        <v>1458</v>
      </c>
      <c r="E86" s="13" t="s">
        <v>1267</v>
      </c>
    </row>
    <row r="87" spans="1:5" ht="30" x14ac:dyDescent="0.25">
      <c r="A87" s="13" t="s">
        <v>1468</v>
      </c>
      <c r="B87" s="13">
        <v>2006</v>
      </c>
      <c r="C87" s="13" t="s">
        <v>1467</v>
      </c>
      <c r="D87" s="13" t="s">
        <v>1466</v>
      </c>
      <c r="E87" s="13" t="s">
        <v>1267</v>
      </c>
    </row>
    <row r="88" spans="1:5" ht="30" x14ac:dyDescent="0.25">
      <c r="A88" s="13" t="s">
        <v>4923</v>
      </c>
      <c r="B88" s="13">
        <v>2005</v>
      </c>
      <c r="C88" s="13" t="s">
        <v>4920</v>
      </c>
      <c r="D88" s="13" t="s">
        <v>4921</v>
      </c>
    </row>
    <row r="89" spans="1:5" x14ac:dyDescent="0.25">
      <c r="A89" s="13" t="s">
        <v>4962</v>
      </c>
      <c r="B89" s="13">
        <v>1971</v>
      </c>
      <c r="C89" s="13" t="s">
        <v>4814</v>
      </c>
      <c r="D89" s="13" t="s">
        <v>3074</v>
      </c>
      <c r="E89" s="13" t="s">
        <v>1267</v>
      </c>
    </row>
    <row r="90" spans="1:5" ht="30" x14ac:dyDescent="0.25">
      <c r="A90" s="13" t="s">
        <v>4924</v>
      </c>
      <c r="B90" s="13">
        <v>1994</v>
      </c>
      <c r="C90" s="13" t="s">
        <v>4925</v>
      </c>
      <c r="D90" s="13" t="s">
        <v>4926</v>
      </c>
    </row>
    <row r="91" spans="1:5" x14ac:dyDescent="0.25">
      <c r="A91" s="13" t="s">
        <v>1475</v>
      </c>
      <c r="B91" s="13">
        <v>1970</v>
      </c>
      <c r="C91" s="13" t="s">
        <v>1477</v>
      </c>
      <c r="D91" s="13" t="s">
        <v>1476</v>
      </c>
      <c r="E91" s="13" t="s">
        <v>1267</v>
      </c>
    </row>
    <row r="92" spans="1:5" ht="30" x14ac:dyDescent="0.25">
      <c r="A92" s="13" t="s">
        <v>3176</v>
      </c>
      <c r="B92" s="13">
        <v>1989</v>
      </c>
      <c r="C92" s="13" t="s">
        <v>3175</v>
      </c>
      <c r="D92" s="13" t="s">
        <v>3075</v>
      </c>
      <c r="E92" s="13" t="s">
        <v>1267</v>
      </c>
    </row>
    <row r="93" spans="1:5" ht="30" x14ac:dyDescent="0.25">
      <c r="A93" s="13" t="s">
        <v>1478</v>
      </c>
      <c r="B93" s="13">
        <v>1985</v>
      </c>
      <c r="C93" s="13" t="s">
        <v>1480</v>
      </c>
      <c r="D93" s="13" t="s">
        <v>1479</v>
      </c>
    </row>
    <row r="94" spans="1:5" ht="60" x14ac:dyDescent="0.25">
      <c r="A94" s="13" t="s">
        <v>1501</v>
      </c>
      <c r="B94" s="13">
        <v>1983</v>
      </c>
      <c r="C94" s="13" t="s">
        <v>1503</v>
      </c>
      <c r="D94" s="13" t="s">
        <v>1502</v>
      </c>
      <c r="E94" s="13" t="s">
        <v>1267</v>
      </c>
    </row>
    <row r="95" spans="1:5" ht="30" x14ac:dyDescent="0.25">
      <c r="A95" s="13" t="s">
        <v>4498</v>
      </c>
      <c r="B95" s="13" t="s">
        <v>3104</v>
      </c>
      <c r="C95" s="13" t="s">
        <v>4497</v>
      </c>
      <c r="D95" s="13" t="s">
        <v>3076</v>
      </c>
    </row>
    <row r="96" spans="1:5" x14ac:dyDescent="0.25">
      <c r="A96" s="13" t="s">
        <v>4507</v>
      </c>
      <c r="B96" s="13">
        <v>1986</v>
      </c>
      <c r="C96" s="13" t="s">
        <v>4506</v>
      </c>
      <c r="D96" s="13" t="s">
        <v>3077</v>
      </c>
      <c r="E96" s="13" t="s">
        <v>1267</v>
      </c>
    </row>
    <row r="97" spans="1:5" ht="30" x14ac:dyDescent="0.25">
      <c r="A97" s="13" t="s">
        <v>1495</v>
      </c>
      <c r="B97" s="13">
        <v>1982</v>
      </c>
      <c r="C97" s="13" t="s">
        <v>1497</v>
      </c>
      <c r="D97" s="13" t="s">
        <v>1496</v>
      </c>
      <c r="E97" s="13" t="s">
        <v>1267</v>
      </c>
    </row>
    <row r="98" spans="1:5" ht="30" x14ac:dyDescent="0.25">
      <c r="A98" s="13" t="s">
        <v>1481</v>
      </c>
      <c r="B98" s="13">
        <v>1970</v>
      </c>
      <c r="C98" s="13" t="s">
        <v>1483</v>
      </c>
      <c r="D98" s="13" t="s">
        <v>1482</v>
      </c>
      <c r="E98" s="13" t="s">
        <v>1267</v>
      </c>
    </row>
    <row r="99" spans="1:5" ht="30" x14ac:dyDescent="0.25">
      <c r="A99" s="13" t="s">
        <v>1481</v>
      </c>
      <c r="B99" s="13" t="s">
        <v>1484</v>
      </c>
      <c r="C99" s="13" t="s">
        <v>1486</v>
      </c>
      <c r="D99" s="13" t="s">
        <v>1485</v>
      </c>
      <c r="E99" s="13" t="s">
        <v>1267</v>
      </c>
    </row>
    <row r="100" spans="1:5" ht="30" x14ac:dyDescent="0.25">
      <c r="A100" s="13" t="s">
        <v>4963</v>
      </c>
      <c r="B100" s="13">
        <v>1976</v>
      </c>
      <c r="C100" s="13" t="s">
        <v>1494</v>
      </c>
      <c r="D100" s="13" t="s">
        <v>1493</v>
      </c>
      <c r="E100" s="13" t="s">
        <v>1267</v>
      </c>
    </row>
    <row r="101" spans="1:5" x14ac:dyDescent="0.25">
      <c r="A101" s="13" t="s">
        <v>1504</v>
      </c>
      <c r="B101" s="13">
        <v>1932</v>
      </c>
      <c r="C101" s="13" t="s">
        <v>1506</v>
      </c>
      <c r="D101" s="13" t="s">
        <v>1505</v>
      </c>
      <c r="E101" s="13" t="s">
        <v>1507</v>
      </c>
    </row>
    <row r="102" spans="1:5" ht="30" x14ac:dyDescent="0.25">
      <c r="A102" s="13" t="s">
        <v>1509</v>
      </c>
      <c r="B102" s="13">
        <v>1927</v>
      </c>
      <c r="C102" s="13" t="s">
        <v>1510</v>
      </c>
      <c r="D102" s="13" t="s">
        <v>1511</v>
      </c>
      <c r="E102" s="13" t="s">
        <v>1512</v>
      </c>
    </row>
    <row r="103" spans="1:5" ht="30" x14ac:dyDescent="0.25">
      <c r="A103" s="13" t="s">
        <v>1513</v>
      </c>
      <c r="B103" s="13">
        <v>1985</v>
      </c>
      <c r="C103" s="13" t="s">
        <v>1517</v>
      </c>
      <c r="D103" s="13" t="s">
        <v>1516</v>
      </c>
    </row>
    <row r="104" spans="1:5" ht="30" x14ac:dyDescent="0.25">
      <c r="A104" s="13" t="s">
        <v>1513</v>
      </c>
      <c r="B104" s="13">
        <v>1986</v>
      </c>
      <c r="C104" s="13" t="s">
        <v>1515</v>
      </c>
      <c r="D104" s="13" t="s">
        <v>1514</v>
      </c>
    </row>
    <row r="105" spans="1:5" ht="30" x14ac:dyDescent="0.25">
      <c r="A105" s="13" t="s">
        <v>1518</v>
      </c>
      <c r="B105" s="13">
        <v>2000</v>
      </c>
      <c r="C105" s="13" t="s">
        <v>1520</v>
      </c>
      <c r="D105" s="13" t="s">
        <v>1519</v>
      </c>
    </row>
    <row r="106" spans="1:5" ht="30" x14ac:dyDescent="0.25">
      <c r="A106" s="13" t="s">
        <v>3658</v>
      </c>
      <c r="B106" s="13">
        <v>2005</v>
      </c>
      <c r="C106" s="13" t="s">
        <v>3659</v>
      </c>
      <c r="D106" s="13" t="s">
        <v>3660</v>
      </c>
      <c r="E106" s="13" t="s">
        <v>1267</v>
      </c>
    </row>
    <row r="107" spans="1:5" ht="30" x14ac:dyDescent="0.25">
      <c r="A107" s="13" t="s">
        <v>1521</v>
      </c>
      <c r="B107" s="13">
        <v>1983</v>
      </c>
      <c r="C107" s="13" t="s">
        <v>1523</v>
      </c>
      <c r="D107" s="13" t="s">
        <v>1522</v>
      </c>
      <c r="E107" s="13" t="s">
        <v>1350</v>
      </c>
    </row>
    <row r="108" spans="1:5" ht="30" x14ac:dyDescent="0.25">
      <c r="A108" s="13" t="s">
        <v>1521</v>
      </c>
      <c r="B108" s="13">
        <v>1986</v>
      </c>
      <c r="C108" s="13" t="s">
        <v>1525</v>
      </c>
      <c r="D108" s="13" t="s">
        <v>1524</v>
      </c>
      <c r="E108" s="13" t="s">
        <v>1350</v>
      </c>
    </row>
    <row r="109" spans="1:5" ht="30" x14ac:dyDescent="0.25">
      <c r="A109" s="13" t="s">
        <v>1526</v>
      </c>
      <c r="B109" s="13" t="s">
        <v>1508</v>
      </c>
      <c r="C109" s="13" t="s">
        <v>1528</v>
      </c>
      <c r="D109" s="13" t="s">
        <v>1527</v>
      </c>
    </row>
    <row r="110" spans="1:5" x14ac:dyDescent="0.25">
      <c r="A110" s="13" t="s">
        <v>1529</v>
      </c>
      <c r="B110" s="13">
        <v>1986</v>
      </c>
      <c r="C110" s="13" t="s">
        <v>1532</v>
      </c>
      <c r="D110" s="13" t="s">
        <v>1531</v>
      </c>
      <c r="E110" s="13" t="s">
        <v>1428</v>
      </c>
    </row>
    <row r="111" spans="1:5" ht="30" x14ac:dyDescent="0.25">
      <c r="A111" s="13" t="s">
        <v>1539</v>
      </c>
      <c r="B111" s="13" t="s">
        <v>1540</v>
      </c>
      <c r="C111" s="13" t="s">
        <v>1542</v>
      </c>
      <c r="D111" s="13" t="s">
        <v>1541</v>
      </c>
      <c r="E111" s="13" t="s">
        <v>1267</v>
      </c>
    </row>
    <row r="112" spans="1:5" x14ac:dyDescent="0.25">
      <c r="A112" s="13" t="s">
        <v>4964</v>
      </c>
      <c r="B112" s="13">
        <v>1988</v>
      </c>
      <c r="C112" s="13" t="s">
        <v>4864</v>
      </c>
      <c r="D112" s="13" t="s">
        <v>4865</v>
      </c>
    </row>
    <row r="113" spans="1:5" ht="30" x14ac:dyDescent="0.25">
      <c r="A113" s="13" t="s">
        <v>1533</v>
      </c>
      <c r="B113" s="13">
        <v>1986</v>
      </c>
      <c r="C113" s="13" t="s">
        <v>1535</v>
      </c>
      <c r="D113" s="13" t="s">
        <v>1534</v>
      </c>
      <c r="E113" s="13" t="s">
        <v>1267</v>
      </c>
    </row>
    <row r="114" spans="1:5" x14ac:dyDescent="0.25">
      <c r="A114" s="13" t="s">
        <v>1536</v>
      </c>
      <c r="B114" s="13">
        <v>1987</v>
      </c>
      <c r="C114" s="13" t="s">
        <v>1538</v>
      </c>
      <c r="D114" s="13" t="s">
        <v>1537</v>
      </c>
      <c r="E114" s="13" t="s">
        <v>1267</v>
      </c>
    </row>
    <row r="115" spans="1:5" ht="30" x14ac:dyDescent="0.25">
      <c r="A115" s="13" t="s">
        <v>1543</v>
      </c>
      <c r="B115" s="13">
        <v>1988</v>
      </c>
      <c r="C115" s="13" t="s">
        <v>1545</v>
      </c>
      <c r="D115" s="13" t="s">
        <v>1544</v>
      </c>
      <c r="E115" s="13" t="s">
        <v>1267</v>
      </c>
    </row>
    <row r="116" spans="1:5" ht="30" x14ac:dyDescent="0.25">
      <c r="A116" s="13" t="s">
        <v>4965</v>
      </c>
      <c r="B116" s="13" t="s">
        <v>4640</v>
      </c>
      <c r="C116" s="13" t="s">
        <v>4641</v>
      </c>
      <c r="D116" s="13" t="s">
        <v>3078</v>
      </c>
      <c r="E116" s="13" t="s">
        <v>1267</v>
      </c>
    </row>
    <row r="117" spans="1:5" x14ac:dyDescent="0.25">
      <c r="A117" s="13" t="s">
        <v>1546</v>
      </c>
      <c r="B117" s="13">
        <v>1996</v>
      </c>
      <c r="C117" s="13" t="s">
        <v>1530</v>
      </c>
      <c r="D117" s="13" t="s">
        <v>1547</v>
      </c>
      <c r="E117" s="13" t="s">
        <v>1267</v>
      </c>
    </row>
    <row r="118" spans="1:5" x14ac:dyDescent="0.25">
      <c r="A118" s="13" t="s">
        <v>4966</v>
      </c>
      <c r="B118" s="13">
        <v>1945</v>
      </c>
      <c r="C118" s="13" t="s">
        <v>1551</v>
      </c>
      <c r="D118" s="13" t="s">
        <v>1549</v>
      </c>
    </row>
    <row r="119" spans="1:5" x14ac:dyDescent="0.25">
      <c r="A119" s="13" t="s">
        <v>4966</v>
      </c>
      <c r="B119" s="13">
        <v>1947</v>
      </c>
      <c r="C119" s="13" t="s">
        <v>1553</v>
      </c>
      <c r="D119" s="13" t="s">
        <v>1552</v>
      </c>
    </row>
    <row r="120" spans="1:5" x14ac:dyDescent="0.25">
      <c r="A120" s="13" t="s">
        <v>4966</v>
      </c>
      <c r="B120" s="13">
        <v>1948</v>
      </c>
      <c r="C120" s="13" t="s">
        <v>1548</v>
      </c>
      <c r="D120" s="13" t="s">
        <v>1550</v>
      </c>
    </row>
    <row r="121" spans="1:5" ht="30" x14ac:dyDescent="0.25">
      <c r="A121" s="13" t="s">
        <v>4108</v>
      </c>
      <c r="B121" s="13">
        <v>1986</v>
      </c>
      <c r="C121" s="13" t="s">
        <v>4109</v>
      </c>
      <c r="D121" s="13" t="s">
        <v>4110</v>
      </c>
      <c r="E121" s="13" t="s">
        <v>1267</v>
      </c>
    </row>
    <row r="122" spans="1:5" ht="30" x14ac:dyDescent="0.25">
      <c r="A122" s="13" t="s">
        <v>1554</v>
      </c>
      <c r="B122" s="13">
        <v>1978</v>
      </c>
      <c r="C122" s="13" t="s">
        <v>1556</v>
      </c>
      <c r="D122" s="13" t="s">
        <v>1555</v>
      </c>
      <c r="E122" s="13" t="s">
        <v>1267</v>
      </c>
    </row>
    <row r="123" spans="1:5" ht="30" x14ac:dyDescent="0.25">
      <c r="A123" s="13" t="s">
        <v>1560</v>
      </c>
      <c r="B123" s="13">
        <v>1978</v>
      </c>
      <c r="C123" s="13" t="s">
        <v>1562</v>
      </c>
      <c r="D123" s="13" t="s">
        <v>1561</v>
      </c>
    </row>
    <row r="124" spans="1:5" ht="30" x14ac:dyDescent="0.25">
      <c r="A124" s="13" t="s">
        <v>1563</v>
      </c>
      <c r="B124" s="13">
        <v>1991</v>
      </c>
      <c r="C124" s="13" t="s">
        <v>1564</v>
      </c>
      <c r="D124" s="13" t="s">
        <v>1565</v>
      </c>
    </row>
    <row r="125" spans="1:5" ht="75" x14ac:dyDescent="0.25">
      <c r="A125" s="13" t="s">
        <v>1566</v>
      </c>
      <c r="B125" s="13">
        <v>1989</v>
      </c>
      <c r="C125" s="13" t="s">
        <v>1567</v>
      </c>
      <c r="D125" s="13" t="s">
        <v>1568</v>
      </c>
      <c r="E125" s="13" t="s">
        <v>1394</v>
      </c>
    </row>
    <row r="126" spans="1:5" ht="45" x14ac:dyDescent="0.25">
      <c r="A126" s="13" t="s">
        <v>1569</v>
      </c>
      <c r="B126" s="13">
        <v>1983</v>
      </c>
      <c r="C126" s="13" t="s">
        <v>1570</v>
      </c>
      <c r="D126" s="13" t="s">
        <v>1571</v>
      </c>
      <c r="E126" s="13" t="s">
        <v>1394</v>
      </c>
    </row>
    <row r="127" spans="1:5" x14ac:dyDescent="0.25">
      <c r="A127" s="13" t="s">
        <v>1572</v>
      </c>
      <c r="B127" s="13">
        <v>1991</v>
      </c>
      <c r="C127" s="13" t="s">
        <v>1574</v>
      </c>
      <c r="D127" s="13" t="s">
        <v>1573</v>
      </c>
    </row>
    <row r="128" spans="1:5" ht="30" x14ac:dyDescent="0.25">
      <c r="A128" s="13" t="s">
        <v>1578</v>
      </c>
      <c r="B128" s="13">
        <v>2000</v>
      </c>
      <c r="C128" s="13" t="s">
        <v>1580</v>
      </c>
      <c r="D128" s="13" t="s">
        <v>1579</v>
      </c>
    </row>
    <row r="129" spans="1:5" ht="30" x14ac:dyDescent="0.25">
      <c r="A129" s="13" t="s">
        <v>1438</v>
      </c>
      <c r="B129" s="13">
        <v>1980</v>
      </c>
      <c r="C129" s="13" t="s">
        <v>1582</v>
      </c>
      <c r="D129" s="13" t="s">
        <v>1581</v>
      </c>
    </row>
    <row r="130" spans="1:5" x14ac:dyDescent="0.25">
      <c r="A130" s="13" t="s">
        <v>1438</v>
      </c>
      <c r="B130" s="13">
        <v>1982</v>
      </c>
      <c r="C130" s="13" t="s">
        <v>1440</v>
      </c>
      <c r="D130" s="13" t="s">
        <v>1439</v>
      </c>
    </row>
    <row r="131" spans="1:5" ht="45" x14ac:dyDescent="0.25">
      <c r="A131" s="13" t="s">
        <v>2992</v>
      </c>
      <c r="B131" s="13">
        <v>1974</v>
      </c>
      <c r="C131" s="13" t="s">
        <v>2994</v>
      </c>
      <c r="D131" s="13" t="s">
        <v>2993</v>
      </c>
      <c r="E131" s="13" t="s">
        <v>1394</v>
      </c>
    </row>
    <row r="132" spans="1:5" ht="30" x14ac:dyDescent="0.25">
      <c r="A132" s="13" t="s">
        <v>4967</v>
      </c>
      <c r="B132" s="13">
        <v>2006</v>
      </c>
      <c r="C132" s="13" t="s">
        <v>1583</v>
      </c>
      <c r="D132" s="13" t="s">
        <v>1584</v>
      </c>
    </row>
    <row r="133" spans="1:5" x14ac:dyDescent="0.25">
      <c r="A133" s="13" t="s">
        <v>1585</v>
      </c>
      <c r="B133" s="13">
        <v>1979</v>
      </c>
      <c r="C133" s="13" t="s">
        <v>1587</v>
      </c>
      <c r="D133" s="13" t="s">
        <v>1586</v>
      </c>
    </row>
    <row r="134" spans="1:5" ht="30" x14ac:dyDescent="0.25">
      <c r="A134" s="13" t="s">
        <v>1588</v>
      </c>
      <c r="B134" s="13">
        <v>1998</v>
      </c>
      <c r="C134" s="13" t="s">
        <v>1590</v>
      </c>
      <c r="D134" s="13" t="s">
        <v>1589</v>
      </c>
    </row>
    <row r="135" spans="1:5" x14ac:dyDescent="0.25">
      <c r="A135" s="13" t="s">
        <v>1594</v>
      </c>
      <c r="B135" s="13">
        <v>1990</v>
      </c>
      <c r="C135" s="13" t="s">
        <v>1596</v>
      </c>
      <c r="D135" s="13" t="s">
        <v>1595</v>
      </c>
    </row>
    <row r="136" spans="1:5" ht="30" x14ac:dyDescent="0.25">
      <c r="A136" s="13" t="s">
        <v>4968</v>
      </c>
      <c r="B136" s="13">
        <v>1980</v>
      </c>
      <c r="C136" s="13" t="s">
        <v>2009</v>
      </c>
      <c r="D136" s="13" t="s">
        <v>2008</v>
      </c>
      <c r="E136" s="13" t="s">
        <v>1465</v>
      </c>
    </row>
    <row r="137" spans="1:5" ht="30" x14ac:dyDescent="0.25">
      <c r="A137" s="13" t="s">
        <v>2010</v>
      </c>
      <c r="B137" s="13">
        <v>1991</v>
      </c>
      <c r="C137" s="13" t="s">
        <v>2012</v>
      </c>
      <c r="D137" s="13" t="s">
        <v>2011</v>
      </c>
      <c r="E137" s="13" t="s">
        <v>1465</v>
      </c>
    </row>
    <row r="138" spans="1:5" x14ac:dyDescent="0.25">
      <c r="A138" s="13" t="s">
        <v>2013</v>
      </c>
      <c r="B138" s="13">
        <v>1989</v>
      </c>
      <c r="C138" s="13" t="s">
        <v>2014</v>
      </c>
      <c r="D138" s="13" t="s">
        <v>2015</v>
      </c>
      <c r="E138" s="13" t="s">
        <v>1465</v>
      </c>
    </row>
    <row r="139" spans="1:5" ht="30" x14ac:dyDescent="0.25">
      <c r="A139" s="13" t="s">
        <v>2701</v>
      </c>
      <c r="B139" s="13">
        <v>1971</v>
      </c>
      <c r="C139" s="13" t="s">
        <v>2700</v>
      </c>
      <c r="D139" s="13" t="s">
        <v>2016</v>
      </c>
      <c r="E139" s="13" t="s">
        <v>1267</v>
      </c>
    </row>
    <row r="140" spans="1:5" x14ac:dyDescent="0.25">
      <c r="A140" s="13" t="s">
        <v>2701</v>
      </c>
      <c r="B140" s="13">
        <v>1972</v>
      </c>
      <c r="C140" s="13" t="s">
        <v>2704</v>
      </c>
      <c r="D140" s="13" t="s">
        <v>2017</v>
      </c>
      <c r="E140" s="13" t="s">
        <v>1267</v>
      </c>
    </row>
    <row r="141" spans="1:5" ht="30" x14ac:dyDescent="0.25">
      <c r="A141" s="13" t="s">
        <v>2702</v>
      </c>
      <c r="B141" s="13">
        <v>1975</v>
      </c>
      <c r="C141" s="13" t="s">
        <v>2707</v>
      </c>
      <c r="D141" s="13" t="s">
        <v>2018</v>
      </c>
      <c r="E141" s="13" t="s">
        <v>1267</v>
      </c>
    </row>
    <row r="142" spans="1:5" x14ac:dyDescent="0.25">
      <c r="A142" s="13" t="s">
        <v>2702</v>
      </c>
      <c r="B142" s="13">
        <v>1976</v>
      </c>
      <c r="C142" s="13" t="s">
        <v>2710</v>
      </c>
      <c r="D142" s="13" t="s">
        <v>2019</v>
      </c>
      <c r="E142" s="13" t="s">
        <v>1267</v>
      </c>
    </row>
    <row r="143" spans="1:5" ht="30" x14ac:dyDescent="0.25">
      <c r="A143" s="13" t="s">
        <v>2702</v>
      </c>
      <c r="B143" s="13">
        <v>1977</v>
      </c>
      <c r="C143" s="13" t="s">
        <v>2708</v>
      </c>
      <c r="D143" s="13" t="s">
        <v>2709</v>
      </c>
      <c r="E143" s="13" t="s">
        <v>1267</v>
      </c>
    </row>
    <row r="144" spans="1:5" ht="30" x14ac:dyDescent="0.25">
      <c r="A144" s="13" t="s">
        <v>5166</v>
      </c>
      <c r="B144" s="13">
        <v>1983</v>
      </c>
      <c r="C144" s="13" t="s">
        <v>5167</v>
      </c>
      <c r="D144" s="13" t="s">
        <v>5168</v>
      </c>
    </row>
    <row r="145" spans="1:5" ht="30" x14ac:dyDescent="0.25">
      <c r="A145" s="13" t="s">
        <v>4969</v>
      </c>
      <c r="B145" s="13">
        <v>1978</v>
      </c>
      <c r="C145" s="13" t="s">
        <v>2711</v>
      </c>
      <c r="D145" s="13" t="s">
        <v>2020</v>
      </c>
      <c r="E145" s="13" t="s">
        <v>1267</v>
      </c>
    </row>
    <row r="146" spans="1:5" x14ac:dyDescent="0.25">
      <c r="A146" s="13" t="s">
        <v>2703</v>
      </c>
      <c r="B146" s="13">
        <v>1992</v>
      </c>
      <c r="C146" s="13" t="s">
        <v>2716</v>
      </c>
      <c r="D146" s="13" t="s">
        <v>2022</v>
      </c>
      <c r="E146" s="13" t="s">
        <v>1267</v>
      </c>
    </row>
    <row r="147" spans="1:5" x14ac:dyDescent="0.25">
      <c r="A147" s="13" t="s">
        <v>2703</v>
      </c>
      <c r="B147" s="13">
        <v>1997</v>
      </c>
      <c r="C147" s="13" t="s">
        <v>2717</v>
      </c>
      <c r="D147" s="13" t="s">
        <v>2021</v>
      </c>
      <c r="E147" s="13" t="s">
        <v>1267</v>
      </c>
    </row>
    <row r="148" spans="1:5" ht="30" x14ac:dyDescent="0.25">
      <c r="A148" s="13" t="s">
        <v>2713</v>
      </c>
      <c r="B148" s="13">
        <v>1980</v>
      </c>
      <c r="C148" s="13" t="s">
        <v>2712</v>
      </c>
      <c r="D148" s="13" t="s">
        <v>2023</v>
      </c>
      <c r="E148" s="13" t="s">
        <v>1267</v>
      </c>
    </row>
    <row r="149" spans="1:5" ht="30" x14ac:dyDescent="0.25">
      <c r="A149" s="13" t="s">
        <v>2714</v>
      </c>
      <c r="B149" s="13">
        <v>1978</v>
      </c>
      <c r="C149" s="13" t="s">
        <v>2715</v>
      </c>
      <c r="D149" s="13" t="s">
        <v>2024</v>
      </c>
      <c r="E149" s="13" t="s">
        <v>1267</v>
      </c>
    </row>
    <row r="150" spans="1:5" ht="30" x14ac:dyDescent="0.25">
      <c r="A150" s="13" t="s">
        <v>2719</v>
      </c>
      <c r="B150" s="13">
        <v>1978</v>
      </c>
      <c r="C150" s="13" t="s">
        <v>2718</v>
      </c>
      <c r="D150" s="13" t="s">
        <v>2025</v>
      </c>
    </row>
    <row r="151" spans="1:5" ht="45" x14ac:dyDescent="0.25">
      <c r="A151" s="13" t="s">
        <v>2721</v>
      </c>
      <c r="B151" s="13">
        <v>1992</v>
      </c>
      <c r="C151" s="13" t="s">
        <v>2722</v>
      </c>
      <c r="D151" s="13" t="s">
        <v>2723</v>
      </c>
      <c r="E151" s="13" t="s">
        <v>1267</v>
      </c>
    </row>
    <row r="152" spans="1:5" ht="30" x14ac:dyDescent="0.25">
      <c r="A152" s="13" t="s">
        <v>4546</v>
      </c>
      <c r="B152" s="13">
        <v>1995</v>
      </c>
      <c r="C152" s="13" t="s">
        <v>4545</v>
      </c>
      <c r="D152" s="13" t="s">
        <v>2026</v>
      </c>
    </row>
    <row r="153" spans="1:5" ht="30" x14ac:dyDescent="0.25">
      <c r="A153" s="13" t="s">
        <v>4555</v>
      </c>
      <c r="B153" s="13">
        <v>1998</v>
      </c>
      <c r="C153" s="13" t="s">
        <v>4554</v>
      </c>
      <c r="D153" s="13" t="s">
        <v>2027</v>
      </c>
    </row>
    <row r="154" spans="1:5" ht="30" x14ac:dyDescent="0.25">
      <c r="A154" s="13" t="s">
        <v>2729</v>
      </c>
      <c r="B154" s="13" t="s">
        <v>1601</v>
      </c>
      <c r="C154" s="13" t="s">
        <v>2728</v>
      </c>
      <c r="D154" s="13" t="s">
        <v>2028</v>
      </c>
    </row>
    <row r="155" spans="1:5" ht="30" x14ac:dyDescent="0.25">
      <c r="A155" s="13" t="s">
        <v>2729</v>
      </c>
      <c r="B155" s="13" t="s">
        <v>1604</v>
      </c>
      <c r="C155" s="13" t="s">
        <v>2730</v>
      </c>
      <c r="D155" s="13" t="s">
        <v>2029</v>
      </c>
    </row>
    <row r="156" spans="1:5" ht="30" x14ac:dyDescent="0.25">
      <c r="A156" s="13" t="s">
        <v>5085</v>
      </c>
      <c r="B156" s="13">
        <v>2004</v>
      </c>
      <c r="C156" s="13" t="s">
        <v>5084</v>
      </c>
      <c r="D156" s="13" t="s">
        <v>2030</v>
      </c>
      <c r="E156" s="13" t="s">
        <v>1267</v>
      </c>
    </row>
    <row r="157" spans="1:5" ht="30" x14ac:dyDescent="0.25">
      <c r="A157" s="13" t="s">
        <v>5085</v>
      </c>
      <c r="B157" s="13">
        <v>2008</v>
      </c>
      <c r="C157" s="13" t="s">
        <v>5096</v>
      </c>
      <c r="D157" s="13" t="s">
        <v>5097</v>
      </c>
      <c r="E157" s="13" t="s">
        <v>1267</v>
      </c>
    </row>
    <row r="158" spans="1:5" x14ac:dyDescent="0.25">
      <c r="A158" s="13" t="s">
        <v>4553</v>
      </c>
      <c r="B158" s="13">
        <v>1992</v>
      </c>
      <c r="C158" s="13" t="s">
        <v>4552</v>
      </c>
      <c r="D158" s="13" t="s">
        <v>2031</v>
      </c>
      <c r="E158" s="13" t="s">
        <v>1267</v>
      </c>
    </row>
    <row r="159" spans="1:5" ht="30" x14ac:dyDescent="0.25">
      <c r="A159" s="13" t="s">
        <v>2736</v>
      </c>
      <c r="B159" s="13">
        <v>1948</v>
      </c>
      <c r="C159" s="13" t="s">
        <v>2735</v>
      </c>
      <c r="D159" s="13" t="s">
        <v>2032</v>
      </c>
    </row>
    <row r="160" spans="1:5" ht="30" x14ac:dyDescent="0.25">
      <c r="A160" s="13" t="s">
        <v>2736</v>
      </c>
      <c r="B160" s="13">
        <v>1953</v>
      </c>
      <c r="C160" s="13" t="s">
        <v>2741</v>
      </c>
      <c r="D160" s="13" t="s">
        <v>2034</v>
      </c>
      <c r="E160" s="13" t="s">
        <v>1267</v>
      </c>
    </row>
    <row r="161" spans="1:5" x14ac:dyDescent="0.25">
      <c r="A161" s="13" t="s">
        <v>2736</v>
      </c>
      <c r="B161" s="13">
        <v>1956</v>
      </c>
      <c r="C161" s="13" t="s">
        <v>2742</v>
      </c>
      <c r="D161" s="13" t="s">
        <v>2033</v>
      </c>
      <c r="E161" s="13" t="s">
        <v>1267</v>
      </c>
    </row>
    <row r="162" spans="1:5" ht="30" x14ac:dyDescent="0.25">
      <c r="A162" s="13" t="s">
        <v>2732</v>
      </c>
      <c r="B162" s="13">
        <v>1960</v>
      </c>
      <c r="C162" s="13" t="s">
        <v>2731</v>
      </c>
      <c r="D162" s="13" t="s">
        <v>2035</v>
      </c>
      <c r="E162" s="13" t="s">
        <v>1267</v>
      </c>
    </row>
    <row r="163" spans="1:5" ht="30" x14ac:dyDescent="0.25">
      <c r="A163" s="13" t="s">
        <v>2733</v>
      </c>
      <c r="B163" s="13">
        <v>1981</v>
      </c>
      <c r="C163" s="13" t="s">
        <v>2734</v>
      </c>
      <c r="D163" s="13" t="s">
        <v>2036</v>
      </c>
      <c r="E163" s="13" t="s">
        <v>1267</v>
      </c>
    </row>
    <row r="164" spans="1:5" ht="30" x14ac:dyDescent="0.25">
      <c r="A164" s="13" t="s">
        <v>2737</v>
      </c>
      <c r="B164" s="13">
        <v>1975</v>
      </c>
      <c r="C164" s="13" t="s">
        <v>2743</v>
      </c>
      <c r="D164" s="13" t="s">
        <v>2037</v>
      </c>
      <c r="E164" s="13" t="s">
        <v>1267</v>
      </c>
    </row>
    <row r="165" spans="1:5" ht="30" x14ac:dyDescent="0.25">
      <c r="A165" s="13" t="s">
        <v>2739</v>
      </c>
      <c r="B165" s="13">
        <v>1981</v>
      </c>
      <c r="C165" s="13" t="s">
        <v>2744</v>
      </c>
      <c r="D165" s="13" t="s">
        <v>2038</v>
      </c>
    </row>
    <row r="166" spans="1:5" ht="30" x14ac:dyDescent="0.25">
      <c r="A166" s="13" t="s">
        <v>2746</v>
      </c>
      <c r="B166" s="13">
        <v>1981</v>
      </c>
      <c r="C166" s="13" t="s">
        <v>2745</v>
      </c>
      <c r="D166" s="13" t="s">
        <v>2039</v>
      </c>
    </row>
    <row r="167" spans="1:5" ht="30" x14ac:dyDescent="0.25">
      <c r="A167" s="13" t="s">
        <v>2740</v>
      </c>
      <c r="B167" s="13">
        <v>1985</v>
      </c>
      <c r="C167" s="13" t="s">
        <v>3182</v>
      </c>
      <c r="D167" s="13" t="s">
        <v>2040</v>
      </c>
      <c r="E167" s="13" t="s">
        <v>1428</v>
      </c>
    </row>
    <row r="168" spans="1:5" x14ac:dyDescent="0.25">
      <c r="A168" s="13" t="s">
        <v>4791</v>
      </c>
      <c r="B168" s="13">
        <v>1978</v>
      </c>
      <c r="C168" s="13" t="s">
        <v>4792</v>
      </c>
      <c r="D168" s="13" t="s">
        <v>4793</v>
      </c>
      <c r="E168" s="13" t="s">
        <v>1267</v>
      </c>
    </row>
    <row r="169" spans="1:5" ht="30" x14ac:dyDescent="0.25">
      <c r="A169" s="13" t="s">
        <v>2738</v>
      </c>
      <c r="B169" s="13">
        <v>1974</v>
      </c>
      <c r="C169" s="13" t="s">
        <v>2748</v>
      </c>
      <c r="D169" s="13" t="s">
        <v>2041</v>
      </c>
      <c r="E169" s="13" t="s">
        <v>1267</v>
      </c>
    </row>
    <row r="170" spans="1:5" ht="30" x14ac:dyDescent="0.25">
      <c r="A170" s="13" t="s">
        <v>4970</v>
      </c>
      <c r="B170" s="13" t="s">
        <v>2751</v>
      </c>
      <c r="C170" s="13" t="s">
        <v>2750</v>
      </c>
      <c r="D170" s="13" t="s">
        <v>2042</v>
      </c>
    </row>
    <row r="171" spans="1:5" ht="30" x14ac:dyDescent="0.25">
      <c r="A171" s="13" t="s">
        <v>4971</v>
      </c>
      <c r="B171" s="13" t="s">
        <v>2752</v>
      </c>
      <c r="C171" s="13" t="s">
        <v>2753</v>
      </c>
      <c r="D171" s="13" t="s">
        <v>2043</v>
      </c>
    </row>
    <row r="172" spans="1:5" ht="30" x14ac:dyDescent="0.25">
      <c r="A172" s="13" t="s">
        <v>4972</v>
      </c>
      <c r="B172" s="13">
        <v>1985</v>
      </c>
      <c r="C172" s="13" t="s">
        <v>4566</v>
      </c>
      <c r="D172" s="13" t="s">
        <v>2044</v>
      </c>
      <c r="E172" s="13" t="s">
        <v>1267</v>
      </c>
    </row>
    <row r="173" spans="1:5" ht="30" x14ac:dyDescent="0.25">
      <c r="A173" s="13" t="s">
        <v>4972</v>
      </c>
      <c r="B173" s="13">
        <v>1987</v>
      </c>
      <c r="C173" s="13" t="s">
        <v>4567</v>
      </c>
      <c r="D173" s="13" t="s">
        <v>2045</v>
      </c>
      <c r="E173" s="13" t="s">
        <v>1267</v>
      </c>
    </row>
    <row r="174" spans="1:5" ht="30" x14ac:dyDescent="0.25">
      <c r="A174" s="13" t="s">
        <v>4973</v>
      </c>
      <c r="B174" s="13">
        <v>1971</v>
      </c>
      <c r="C174" s="13" t="s">
        <v>4751</v>
      </c>
      <c r="D174" s="13" t="s">
        <v>2046</v>
      </c>
      <c r="E174" s="13" t="s">
        <v>1267</v>
      </c>
    </row>
    <row r="175" spans="1:5" x14ac:dyDescent="0.25">
      <c r="A175" s="13" t="s">
        <v>2747</v>
      </c>
      <c r="B175" s="13">
        <v>1968</v>
      </c>
      <c r="C175" s="13" t="s">
        <v>2754</v>
      </c>
      <c r="D175" s="13" t="s">
        <v>2047</v>
      </c>
    </row>
    <row r="176" spans="1:5" ht="30" x14ac:dyDescent="0.25">
      <c r="A176" s="13" t="s">
        <v>2749</v>
      </c>
      <c r="B176" s="13">
        <v>1984</v>
      </c>
      <c r="C176" s="13" t="s">
        <v>2755</v>
      </c>
      <c r="D176" s="13" t="s">
        <v>2049</v>
      </c>
      <c r="E176" s="13" t="s">
        <v>1350</v>
      </c>
    </row>
    <row r="177" spans="1:5" ht="30" x14ac:dyDescent="0.25">
      <c r="A177" s="13" t="s">
        <v>2749</v>
      </c>
      <c r="B177" s="13">
        <v>1987</v>
      </c>
      <c r="C177" s="13" t="s">
        <v>2766</v>
      </c>
      <c r="D177" s="13" t="s">
        <v>2048</v>
      </c>
      <c r="E177" s="13" t="s">
        <v>1350</v>
      </c>
    </row>
    <row r="178" spans="1:5" ht="45" x14ac:dyDescent="0.25">
      <c r="A178" s="13" t="s">
        <v>2757</v>
      </c>
      <c r="B178" s="13">
        <v>1986</v>
      </c>
      <c r="C178" s="13" t="s">
        <v>2756</v>
      </c>
      <c r="D178" s="13" t="s">
        <v>2050</v>
      </c>
      <c r="E178" s="13" t="s">
        <v>1350</v>
      </c>
    </row>
    <row r="179" spans="1:5" ht="45" x14ac:dyDescent="0.25">
      <c r="A179" s="13" t="s">
        <v>2759</v>
      </c>
      <c r="B179" s="13">
        <v>1987</v>
      </c>
      <c r="C179" s="13" t="s">
        <v>2758</v>
      </c>
      <c r="D179" s="13" t="s">
        <v>2051</v>
      </c>
      <c r="E179" s="13" t="s">
        <v>1350</v>
      </c>
    </row>
    <row r="180" spans="1:5" x14ac:dyDescent="0.25">
      <c r="A180" s="13" t="s">
        <v>2770</v>
      </c>
      <c r="B180" s="13">
        <v>1990</v>
      </c>
      <c r="C180" s="13" t="s">
        <v>2769</v>
      </c>
      <c r="D180" s="13" t="s">
        <v>2052</v>
      </c>
      <c r="E180" s="13" t="s">
        <v>1465</v>
      </c>
    </row>
    <row r="181" spans="1:5" ht="30" x14ac:dyDescent="0.25">
      <c r="A181" s="13" t="s">
        <v>2767</v>
      </c>
      <c r="B181" s="13">
        <v>1989</v>
      </c>
      <c r="C181" s="13" t="s">
        <v>2768</v>
      </c>
      <c r="D181" s="13" t="s">
        <v>2053</v>
      </c>
      <c r="E181" s="13" t="s">
        <v>1465</v>
      </c>
    </row>
    <row r="182" spans="1:5" ht="45" x14ac:dyDescent="0.25">
      <c r="A182" s="13" t="s">
        <v>4974</v>
      </c>
      <c r="B182" s="13">
        <v>1966</v>
      </c>
      <c r="C182" s="13" t="s">
        <v>2773</v>
      </c>
      <c r="D182" s="13" t="s">
        <v>2774</v>
      </c>
    </row>
    <row r="183" spans="1:5" ht="30" x14ac:dyDescent="0.25">
      <c r="A183" s="13" t="s">
        <v>2775</v>
      </c>
      <c r="B183" s="13">
        <v>1969</v>
      </c>
      <c r="C183" s="13" t="s">
        <v>2776</v>
      </c>
      <c r="D183" s="13" t="s">
        <v>2777</v>
      </c>
    </row>
    <row r="184" spans="1:5" ht="30" x14ac:dyDescent="0.25">
      <c r="A184" s="13" t="s">
        <v>2779</v>
      </c>
      <c r="B184" s="13">
        <v>1967</v>
      </c>
      <c r="C184" s="13" t="s">
        <v>2778</v>
      </c>
      <c r="D184" s="13" t="s">
        <v>2054</v>
      </c>
    </row>
    <row r="185" spans="1:5" ht="30" x14ac:dyDescent="0.25">
      <c r="A185" s="13" t="s">
        <v>2771</v>
      </c>
      <c r="B185" s="13" t="s">
        <v>2782</v>
      </c>
      <c r="C185" s="13" t="s">
        <v>2785</v>
      </c>
      <c r="D185" s="13" t="s">
        <v>2055</v>
      </c>
    </row>
    <row r="186" spans="1:5" ht="30" x14ac:dyDescent="0.25">
      <c r="A186" s="13" t="s">
        <v>2772</v>
      </c>
      <c r="B186" s="13">
        <v>1971</v>
      </c>
      <c r="C186" s="13" t="s">
        <v>2780</v>
      </c>
      <c r="D186" s="13" t="s">
        <v>2056</v>
      </c>
    </row>
    <row r="187" spans="1:5" ht="30" x14ac:dyDescent="0.25">
      <c r="A187" s="13" t="s">
        <v>4975</v>
      </c>
      <c r="B187" s="13" t="s">
        <v>2781</v>
      </c>
      <c r="C187" s="13" t="s">
        <v>2784</v>
      </c>
      <c r="D187" s="13" t="s">
        <v>2783</v>
      </c>
    </row>
    <row r="188" spans="1:5" x14ac:dyDescent="0.25">
      <c r="A188" s="13" t="s">
        <v>2786</v>
      </c>
      <c r="B188" s="13">
        <v>1977</v>
      </c>
      <c r="C188" s="13" t="s">
        <v>2787</v>
      </c>
      <c r="D188" s="13" t="s">
        <v>2788</v>
      </c>
      <c r="E188" s="13" t="s">
        <v>1267</v>
      </c>
    </row>
    <row r="189" spans="1:5" ht="30" x14ac:dyDescent="0.25">
      <c r="A189" s="13" t="s">
        <v>2805</v>
      </c>
      <c r="B189" s="13">
        <v>1970</v>
      </c>
      <c r="C189" s="13" t="s">
        <v>2804</v>
      </c>
      <c r="D189" s="13" t="s">
        <v>2057</v>
      </c>
      <c r="E189" s="13" t="s">
        <v>1267</v>
      </c>
    </row>
    <row r="190" spans="1:5" ht="30" x14ac:dyDescent="0.25">
      <c r="A190" s="13" t="s">
        <v>2805</v>
      </c>
      <c r="B190" s="13">
        <v>2009</v>
      </c>
      <c r="C190" s="13" t="s">
        <v>2809</v>
      </c>
      <c r="D190" s="13" t="s">
        <v>2808</v>
      </c>
      <c r="E190" s="13" t="s">
        <v>1267</v>
      </c>
    </row>
    <row r="191" spans="1:5" ht="30" x14ac:dyDescent="0.25">
      <c r="A191" s="13" t="s">
        <v>2803</v>
      </c>
      <c r="B191" s="13">
        <v>1971</v>
      </c>
      <c r="C191" s="13" t="s">
        <v>2802</v>
      </c>
      <c r="D191" s="13" t="s">
        <v>2058</v>
      </c>
      <c r="E191" s="13" t="s">
        <v>1267</v>
      </c>
    </row>
    <row r="192" spans="1:5" ht="30" x14ac:dyDescent="0.25">
      <c r="A192" s="13" t="s">
        <v>2796</v>
      </c>
      <c r="B192" s="13">
        <v>1970</v>
      </c>
      <c r="C192" s="13" t="s">
        <v>2807</v>
      </c>
      <c r="D192" s="13" t="s">
        <v>2060</v>
      </c>
      <c r="E192" s="13" t="s">
        <v>1267</v>
      </c>
    </row>
    <row r="193" spans="1:5" ht="30" x14ac:dyDescent="0.25">
      <c r="A193" s="13" t="s">
        <v>2796</v>
      </c>
      <c r="B193" s="13">
        <v>1975</v>
      </c>
      <c r="C193" s="13" t="s">
        <v>2795</v>
      </c>
      <c r="D193" s="13" t="s">
        <v>2059</v>
      </c>
      <c r="E193" s="13" t="s">
        <v>1267</v>
      </c>
    </row>
    <row r="194" spans="1:5" ht="30" x14ac:dyDescent="0.25">
      <c r="A194" s="13" t="s">
        <v>3829</v>
      </c>
      <c r="B194" s="13">
        <v>1988</v>
      </c>
      <c r="C194" s="13" t="s">
        <v>3828</v>
      </c>
      <c r="D194" s="13" t="s">
        <v>2061</v>
      </c>
      <c r="E194" s="13" t="s">
        <v>1267</v>
      </c>
    </row>
    <row r="195" spans="1:5" x14ac:dyDescent="0.25">
      <c r="A195" s="13" t="s">
        <v>2806</v>
      </c>
      <c r="B195" s="13">
        <v>1946</v>
      </c>
      <c r="C195" s="13" t="s">
        <v>2810</v>
      </c>
      <c r="D195" s="13" t="s">
        <v>2812</v>
      </c>
      <c r="E195" s="13" t="s">
        <v>1267</v>
      </c>
    </row>
    <row r="196" spans="1:5" ht="30" x14ac:dyDescent="0.25">
      <c r="A196" s="13" t="s">
        <v>2806</v>
      </c>
      <c r="B196" s="13">
        <v>1960</v>
      </c>
      <c r="C196" s="13" t="s">
        <v>2811</v>
      </c>
      <c r="D196" s="13" t="s">
        <v>2062</v>
      </c>
      <c r="E196" s="13" t="s">
        <v>1267</v>
      </c>
    </row>
    <row r="197" spans="1:5" ht="30" x14ac:dyDescent="0.25">
      <c r="A197" s="13" t="s">
        <v>4976</v>
      </c>
      <c r="B197" s="13">
        <v>1974</v>
      </c>
      <c r="C197" s="13" t="s">
        <v>2816</v>
      </c>
      <c r="D197" s="13" t="s">
        <v>2063</v>
      </c>
      <c r="E197" s="13" t="s">
        <v>1267</v>
      </c>
    </row>
    <row r="198" spans="1:5" ht="30" x14ac:dyDescent="0.25">
      <c r="A198" s="13" t="s">
        <v>4265</v>
      </c>
      <c r="B198" s="13">
        <v>1934</v>
      </c>
      <c r="C198" s="13" t="s">
        <v>4264</v>
      </c>
      <c r="D198" s="13" t="s">
        <v>2064</v>
      </c>
      <c r="E198" s="13" t="s">
        <v>1267</v>
      </c>
    </row>
    <row r="199" spans="1:5" ht="45" x14ac:dyDescent="0.25">
      <c r="A199" s="13" t="s">
        <v>4977</v>
      </c>
      <c r="B199" s="13">
        <v>1986</v>
      </c>
      <c r="C199" s="13" t="s">
        <v>4165</v>
      </c>
      <c r="D199" s="13" t="s">
        <v>2065</v>
      </c>
      <c r="E199" s="13" t="s">
        <v>1267</v>
      </c>
    </row>
    <row r="200" spans="1:5" x14ac:dyDescent="0.25">
      <c r="A200" s="13" t="s">
        <v>4978</v>
      </c>
      <c r="B200" s="13">
        <v>1954</v>
      </c>
      <c r="C200" s="13" t="s">
        <v>3713</v>
      </c>
      <c r="D200" s="13" t="s">
        <v>2066</v>
      </c>
      <c r="E200" s="13" t="s">
        <v>1267</v>
      </c>
    </row>
    <row r="201" spans="1:5" ht="30" x14ac:dyDescent="0.25">
      <c r="A201" s="13" t="s">
        <v>2818</v>
      </c>
      <c r="B201" s="13">
        <v>1974</v>
      </c>
      <c r="C201" s="13" t="s">
        <v>2817</v>
      </c>
      <c r="D201" s="13" t="s">
        <v>2067</v>
      </c>
    </row>
    <row r="202" spans="1:5" ht="30" x14ac:dyDescent="0.25">
      <c r="A202" s="13" t="s">
        <v>2819</v>
      </c>
      <c r="B202" s="13">
        <v>1986</v>
      </c>
      <c r="C202" s="13" t="s">
        <v>2820</v>
      </c>
      <c r="D202" s="13" t="s">
        <v>2821</v>
      </c>
    </row>
    <row r="203" spans="1:5" ht="30" x14ac:dyDescent="0.25">
      <c r="A203" s="13" t="s">
        <v>2823</v>
      </c>
      <c r="B203" s="13">
        <v>1988</v>
      </c>
      <c r="C203" s="13" t="s">
        <v>2822</v>
      </c>
      <c r="D203" s="13" t="s">
        <v>2068</v>
      </c>
      <c r="E203" s="13" t="s">
        <v>1267</v>
      </c>
    </row>
    <row r="204" spans="1:5" ht="30" x14ac:dyDescent="0.25">
      <c r="A204" s="13" t="s">
        <v>2825</v>
      </c>
      <c r="B204" s="13">
        <v>1983</v>
      </c>
      <c r="C204" s="13" t="s">
        <v>2826</v>
      </c>
      <c r="D204" s="13" t="s">
        <v>2828</v>
      </c>
      <c r="E204" s="13" t="s">
        <v>1267</v>
      </c>
    </row>
    <row r="205" spans="1:5" ht="30" x14ac:dyDescent="0.25">
      <c r="A205" s="13" t="s">
        <v>2824</v>
      </c>
      <c r="B205" s="13">
        <v>1982</v>
      </c>
      <c r="C205" s="13" t="s">
        <v>2827</v>
      </c>
      <c r="D205" s="13" t="s">
        <v>2829</v>
      </c>
      <c r="E205" s="13" t="s">
        <v>1267</v>
      </c>
    </row>
    <row r="206" spans="1:5" x14ac:dyDescent="0.25">
      <c r="A206" s="13" t="s">
        <v>4747</v>
      </c>
      <c r="B206" s="13">
        <v>1986</v>
      </c>
      <c r="C206" s="13" t="s">
        <v>4746</v>
      </c>
      <c r="D206" s="13" t="s">
        <v>2069</v>
      </c>
      <c r="E206" s="13" t="s">
        <v>1267</v>
      </c>
    </row>
    <row r="207" spans="1:5" ht="30" x14ac:dyDescent="0.25">
      <c r="A207" s="13" t="s">
        <v>4979</v>
      </c>
      <c r="B207" s="13">
        <v>2005</v>
      </c>
      <c r="C207" s="13" t="s">
        <v>1379</v>
      </c>
      <c r="D207" s="13" t="s">
        <v>1380</v>
      </c>
      <c r="E207" s="13" t="s">
        <v>1267</v>
      </c>
    </row>
    <row r="208" spans="1:5" x14ac:dyDescent="0.25">
      <c r="A208" s="13" t="s">
        <v>4980</v>
      </c>
      <c r="B208" s="13">
        <v>1985</v>
      </c>
      <c r="C208" s="13" t="s">
        <v>4637</v>
      </c>
      <c r="D208" s="13" t="s">
        <v>4638</v>
      </c>
      <c r="E208" s="13" t="s">
        <v>1267</v>
      </c>
    </row>
    <row r="209" spans="1:5" ht="30" x14ac:dyDescent="0.25">
      <c r="A209" s="13" t="s">
        <v>2830</v>
      </c>
      <c r="B209" s="13">
        <v>1983</v>
      </c>
      <c r="C209" s="13" t="s">
        <v>2831</v>
      </c>
      <c r="D209" s="13" t="s">
        <v>2832</v>
      </c>
      <c r="E209" s="13" t="s">
        <v>1267</v>
      </c>
    </row>
    <row r="210" spans="1:5" x14ac:dyDescent="0.25">
      <c r="A210" s="13" t="s">
        <v>2834</v>
      </c>
      <c r="B210" s="13">
        <v>1996</v>
      </c>
      <c r="C210" s="13" t="s">
        <v>2833</v>
      </c>
      <c r="D210" s="13" t="s">
        <v>2070</v>
      </c>
    </row>
    <row r="211" spans="1:5" ht="30" x14ac:dyDescent="0.25">
      <c r="A211" s="13" t="s">
        <v>5082</v>
      </c>
      <c r="B211" s="13">
        <v>1996</v>
      </c>
      <c r="C211" s="13" t="s">
        <v>5081</v>
      </c>
      <c r="D211" s="13" t="s">
        <v>2071</v>
      </c>
      <c r="E211" s="13" t="s">
        <v>1465</v>
      </c>
    </row>
    <row r="212" spans="1:5" ht="30" x14ac:dyDescent="0.25">
      <c r="A212" s="13" t="s">
        <v>2835</v>
      </c>
      <c r="B212" s="13">
        <v>1972</v>
      </c>
      <c r="C212" s="13" t="s">
        <v>2836</v>
      </c>
      <c r="D212" s="13" t="s">
        <v>2837</v>
      </c>
    </row>
    <row r="213" spans="1:5" ht="30" x14ac:dyDescent="0.25">
      <c r="A213" s="13" t="s">
        <v>2838</v>
      </c>
      <c r="B213" s="13">
        <v>1991</v>
      </c>
      <c r="C213" s="13" t="s">
        <v>2839</v>
      </c>
      <c r="D213" s="13" t="s">
        <v>2072</v>
      </c>
    </row>
    <row r="214" spans="1:5" ht="30" x14ac:dyDescent="0.25">
      <c r="A214" s="13" t="s">
        <v>1575</v>
      </c>
      <c r="B214" s="13">
        <v>1980</v>
      </c>
      <c r="C214" s="13" t="s">
        <v>1577</v>
      </c>
      <c r="D214" s="13" t="s">
        <v>1576</v>
      </c>
    </row>
    <row r="215" spans="1:5" x14ac:dyDescent="0.25">
      <c r="A215" s="13" t="s">
        <v>2842</v>
      </c>
      <c r="B215" s="13">
        <v>1987</v>
      </c>
      <c r="C215" s="13" t="s">
        <v>2841</v>
      </c>
      <c r="D215" s="13" t="s">
        <v>2075</v>
      </c>
    </row>
    <row r="216" spans="1:5" ht="30" x14ac:dyDescent="0.25">
      <c r="A216" s="13" t="s">
        <v>2844</v>
      </c>
      <c r="B216" s="13">
        <v>1983</v>
      </c>
      <c r="C216" s="13" t="s">
        <v>2843</v>
      </c>
      <c r="D216" s="13" t="s">
        <v>2076</v>
      </c>
    </row>
    <row r="217" spans="1:5" ht="30" x14ac:dyDescent="0.25">
      <c r="A217" s="13" t="s">
        <v>2847</v>
      </c>
      <c r="B217" s="13">
        <v>1989</v>
      </c>
      <c r="C217" s="13" t="s">
        <v>2846</v>
      </c>
      <c r="D217" s="13" t="s">
        <v>2077</v>
      </c>
      <c r="E217" s="13" t="s">
        <v>1267</v>
      </c>
    </row>
    <row r="218" spans="1:5" ht="30" x14ac:dyDescent="0.25">
      <c r="A218" s="13" t="s">
        <v>2847</v>
      </c>
      <c r="B218" s="13">
        <v>1993</v>
      </c>
      <c r="C218" s="13" t="s">
        <v>2848</v>
      </c>
      <c r="D218" s="13" t="s">
        <v>2078</v>
      </c>
      <c r="E218" s="13" t="s">
        <v>1267</v>
      </c>
    </row>
    <row r="219" spans="1:5" ht="30" x14ac:dyDescent="0.25">
      <c r="A219" s="13" t="s">
        <v>2854</v>
      </c>
      <c r="B219" s="13">
        <v>1982</v>
      </c>
      <c r="C219" s="13" t="s">
        <v>2853</v>
      </c>
      <c r="D219" s="13" t="s">
        <v>2079</v>
      </c>
    </row>
    <row r="220" spans="1:5" ht="30" x14ac:dyDescent="0.25">
      <c r="A220" s="13" t="s">
        <v>2845</v>
      </c>
      <c r="B220" s="13">
        <v>1970</v>
      </c>
      <c r="C220" s="13" t="s">
        <v>2852</v>
      </c>
      <c r="D220" s="13" t="s">
        <v>2080</v>
      </c>
    </row>
    <row r="221" spans="1:5" ht="30" x14ac:dyDescent="0.25">
      <c r="A221" s="13" t="s">
        <v>2856</v>
      </c>
      <c r="B221" s="13">
        <v>1977</v>
      </c>
      <c r="C221" s="13" t="s">
        <v>2855</v>
      </c>
      <c r="D221" s="13" t="s">
        <v>2081</v>
      </c>
    </row>
    <row r="222" spans="1:5" x14ac:dyDescent="0.25">
      <c r="A222" s="13" t="s">
        <v>2858</v>
      </c>
      <c r="B222" s="13">
        <v>1983</v>
      </c>
      <c r="C222" s="13" t="s">
        <v>2857</v>
      </c>
      <c r="D222" s="13" t="s">
        <v>2860</v>
      </c>
      <c r="E222" s="13" t="s">
        <v>2859</v>
      </c>
    </row>
    <row r="223" spans="1:5" ht="30" x14ac:dyDescent="0.25">
      <c r="A223" s="13" t="s">
        <v>2862</v>
      </c>
      <c r="B223" s="13">
        <v>1981</v>
      </c>
      <c r="C223" s="13" t="s">
        <v>2861</v>
      </c>
      <c r="D223" s="13" t="s">
        <v>2082</v>
      </c>
    </row>
    <row r="224" spans="1:5" ht="30" x14ac:dyDescent="0.25">
      <c r="A224" s="13" t="s">
        <v>2864</v>
      </c>
      <c r="B224" s="13">
        <v>1967</v>
      </c>
      <c r="C224" s="13" t="s">
        <v>2863</v>
      </c>
      <c r="D224" s="13" t="s">
        <v>2083</v>
      </c>
    </row>
    <row r="225" spans="1:5" ht="45" x14ac:dyDescent="0.25">
      <c r="A225" s="13" t="s">
        <v>2872</v>
      </c>
      <c r="B225" s="13">
        <v>1971</v>
      </c>
      <c r="C225" s="13" t="s">
        <v>2871</v>
      </c>
      <c r="D225" s="13" t="s">
        <v>2084</v>
      </c>
    </row>
    <row r="226" spans="1:5" ht="45" x14ac:dyDescent="0.25">
      <c r="A226" s="13" t="s">
        <v>2866</v>
      </c>
      <c r="B226" s="13">
        <v>1967</v>
      </c>
      <c r="C226" s="13" t="s">
        <v>2865</v>
      </c>
      <c r="D226" s="13" t="s">
        <v>2085</v>
      </c>
    </row>
    <row r="227" spans="1:5" ht="60" x14ac:dyDescent="0.25">
      <c r="A227" s="13" t="s">
        <v>2870</v>
      </c>
      <c r="B227" s="13">
        <v>1979</v>
      </c>
      <c r="C227" s="13" t="s">
        <v>2869</v>
      </c>
      <c r="D227" s="13" t="s">
        <v>2086</v>
      </c>
    </row>
    <row r="228" spans="1:5" ht="60" x14ac:dyDescent="0.25">
      <c r="A228" s="13" t="s">
        <v>2868</v>
      </c>
      <c r="B228" s="13">
        <v>1977</v>
      </c>
      <c r="C228" s="13" t="s">
        <v>2867</v>
      </c>
      <c r="D228" s="13" t="s">
        <v>2087</v>
      </c>
    </row>
    <row r="229" spans="1:5" x14ac:dyDescent="0.25">
      <c r="A229" s="13" t="s">
        <v>4981</v>
      </c>
      <c r="B229" s="13">
        <v>1996</v>
      </c>
      <c r="C229" s="13" t="s">
        <v>4756</v>
      </c>
      <c r="D229" s="13" t="s">
        <v>2088</v>
      </c>
      <c r="E229" s="13" t="s">
        <v>1267</v>
      </c>
    </row>
    <row r="230" spans="1:5" ht="30" x14ac:dyDescent="0.25">
      <c r="A230" s="13" t="s">
        <v>2877</v>
      </c>
      <c r="B230" s="13">
        <v>2001</v>
      </c>
      <c r="C230" s="13" t="s">
        <v>2875</v>
      </c>
      <c r="D230" s="13" t="s">
        <v>2090</v>
      </c>
      <c r="E230" s="13" t="s">
        <v>1267</v>
      </c>
    </row>
    <row r="231" spans="1:5" x14ac:dyDescent="0.25">
      <c r="A231" s="13" t="s">
        <v>2877</v>
      </c>
      <c r="B231" s="13">
        <v>2005</v>
      </c>
      <c r="C231" s="13" t="s">
        <v>2876</v>
      </c>
      <c r="D231" s="13" t="s">
        <v>2089</v>
      </c>
      <c r="E231" s="13" t="s">
        <v>1267</v>
      </c>
    </row>
    <row r="232" spans="1:5" ht="30" x14ac:dyDescent="0.25">
      <c r="A232" s="13" t="s">
        <v>2879</v>
      </c>
      <c r="B232" s="13" t="s">
        <v>2881</v>
      </c>
      <c r="C232" s="13" t="s">
        <v>2878</v>
      </c>
      <c r="D232" s="13" t="s">
        <v>2091</v>
      </c>
    </row>
    <row r="233" spans="1:5" ht="30" x14ac:dyDescent="0.25">
      <c r="A233" s="13" t="s">
        <v>2880</v>
      </c>
      <c r="B233" s="13" t="s">
        <v>2874</v>
      </c>
      <c r="C233" s="13" t="s">
        <v>2873</v>
      </c>
      <c r="D233" s="13" t="s">
        <v>2092</v>
      </c>
      <c r="E233" s="13" t="s">
        <v>1267</v>
      </c>
    </row>
    <row r="234" spans="1:5" ht="30" x14ac:dyDescent="0.25">
      <c r="A234" s="13" t="s">
        <v>2882</v>
      </c>
      <c r="B234" s="13">
        <v>1968</v>
      </c>
      <c r="C234" s="13" t="s">
        <v>2097</v>
      </c>
      <c r="D234" s="13" t="s">
        <v>2098</v>
      </c>
      <c r="E234" s="13" t="s">
        <v>1267</v>
      </c>
    </row>
    <row r="235" spans="1:5" x14ac:dyDescent="0.25">
      <c r="A235" s="13" t="s">
        <v>2882</v>
      </c>
      <c r="B235" s="13">
        <v>1969</v>
      </c>
      <c r="C235" s="13" t="s">
        <v>2093</v>
      </c>
      <c r="D235" s="13" t="s">
        <v>2094</v>
      </c>
      <c r="E235" s="13" t="s">
        <v>1267</v>
      </c>
    </row>
    <row r="236" spans="1:5" ht="30" x14ac:dyDescent="0.25">
      <c r="A236" s="13" t="s">
        <v>2882</v>
      </c>
      <c r="B236" s="13">
        <v>1975</v>
      </c>
      <c r="C236" s="13" t="s">
        <v>2095</v>
      </c>
      <c r="D236" s="13" t="s">
        <v>2096</v>
      </c>
      <c r="E236" s="13" t="s">
        <v>1267</v>
      </c>
    </row>
    <row r="237" spans="1:5" x14ac:dyDescent="0.25">
      <c r="A237" s="13" t="s">
        <v>2882</v>
      </c>
      <c r="B237" s="13">
        <v>1976</v>
      </c>
      <c r="C237" s="13" t="s">
        <v>2883</v>
      </c>
      <c r="D237" s="13" t="s">
        <v>2884</v>
      </c>
      <c r="E237" s="13" t="s">
        <v>1267</v>
      </c>
    </row>
    <row r="238" spans="1:5" x14ac:dyDescent="0.25">
      <c r="A238" s="13" t="s">
        <v>2882</v>
      </c>
      <c r="B238" s="13">
        <v>1990</v>
      </c>
      <c r="C238" s="13" t="s">
        <v>2885</v>
      </c>
      <c r="D238" s="13" t="s">
        <v>2886</v>
      </c>
      <c r="E238" s="13" t="s">
        <v>1267</v>
      </c>
    </row>
    <row r="239" spans="1:5" ht="45" x14ac:dyDescent="0.25">
      <c r="A239" s="13" t="s">
        <v>2888</v>
      </c>
      <c r="B239" s="13" t="s">
        <v>1597</v>
      </c>
      <c r="C239" s="13" t="s">
        <v>2887</v>
      </c>
      <c r="D239" s="13" t="s">
        <v>2099</v>
      </c>
    </row>
    <row r="240" spans="1:5" ht="30" x14ac:dyDescent="0.25">
      <c r="A240" s="13" t="s">
        <v>2890</v>
      </c>
      <c r="B240" s="13" t="s">
        <v>1598</v>
      </c>
      <c r="C240" s="13" t="s">
        <v>2889</v>
      </c>
      <c r="D240" s="13" t="s">
        <v>2100</v>
      </c>
    </row>
    <row r="241" spans="1:5" ht="30" x14ac:dyDescent="0.25">
      <c r="A241" s="13" t="s">
        <v>2894</v>
      </c>
      <c r="B241" s="13">
        <v>1970</v>
      </c>
      <c r="C241" s="13" t="s">
        <v>2893</v>
      </c>
      <c r="D241" s="13" t="s">
        <v>2101</v>
      </c>
      <c r="E241" s="13" t="s">
        <v>1350</v>
      </c>
    </row>
    <row r="242" spans="1:5" x14ac:dyDescent="0.25">
      <c r="A242" s="13" t="s">
        <v>2894</v>
      </c>
      <c r="B242" s="13">
        <v>1973</v>
      </c>
      <c r="C242" s="13" t="s">
        <v>2895</v>
      </c>
      <c r="D242" s="13" t="s">
        <v>2102</v>
      </c>
    </row>
    <row r="243" spans="1:5" ht="30" x14ac:dyDescent="0.25">
      <c r="A243" s="13" t="s">
        <v>2896</v>
      </c>
      <c r="B243" s="13">
        <v>1980</v>
      </c>
      <c r="C243" s="13" t="s">
        <v>2897</v>
      </c>
      <c r="D243" s="13" t="s">
        <v>2898</v>
      </c>
      <c r="E243" s="13" t="s">
        <v>1267</v>
      </c>
    </row>
    <row r="244" spans="1:5" ht="30" x14ac:dyDescent="0.25">
      <c r="A244" s="13" t="s">
        <v>4982</v>
      </c>
      <c r="B244" s="13">
        <v>1968</v>
      </c>
      <c r="C244" s="13" t="s">
        <v>4543</v>
      </c>
      <c r="D244" s="13" t="s">
        <v>2103</v>
      </c>
      <c r="E244" s="13" t="s">
        <v>1267</v>
      </c>
    </row>
    <row r="245" spans="1:5" ht="30" x14ac:dyDescent="0.25">
      <c r="A245" s="13" t="s">
        <v>2904</v>
      </c>
      <c r="B245" s="13">
        <v>1980</v>
      </c>
      <c r="C245" s="13" t="s">
        <v>2903</v>
      </c>
      <c r="D245" s="13" t="s">
        <v>2104</v>
      </c>
      <c r="E245" s="13" t="s">
        <v>1267</v>
      </c>
    </row>
    <row r="246" spans="1:5" ht="30" x14ac:dyDescent="0.25">
      <c r="A246" s="13" t="s">
        <v>4890</v>
      </c>
      <c r="B246" s="13">
        <v>1975</v>
      </c>
      <c r="C246" s="13" t="s">
        <v>4887</v>
      </c>
      <c r="D246" s="13" t="s">
        <v>4888</v>
      </c>
      <c r="E246" s="13" t="s">
        <v>1267</v>
      </c>
    </row>
    <row r="247" spans="1:5" ht="30" x14ac:dyDescent="0.25">
      <c r="A247" s="13" t="s">
        <v>2900</v>
      </c>
      <c r="B247" s="13">
        <v>1981</v>
      </c>
      <c r="C247" s="13" t="s">
        <v>2899</v>
      </c>
      <c r="D247" s="13" t="s">
        <v>2105</v>
      </c>
      <c r="E247" s="13" t="s">
        <v>1267</v>
      </c>
    </row>
    <row r="248" spans="1:5" ht="30" x14ac:dyDescent="0.25">
      <c r="A248" s="13" t="s">
        <v>2902</v>
      </c>
      <c r="B248" s="13">
        <v>1976</v>
      </c>
      <c r="C248" s="13" t="s">
        <v>2901</v>
      </c>
      <c r="D248" s="13" t="s">
        <v>2106</v>
      </c>
      <c r="E248" s="13" t="s">
        <v>1267</v>
      </c>
    </row>
    <row r="249" spans="1:5" ht="30" x14ac:dyDescent="0.25">
      <c r="A249" s="13" t="s">
        <v>2907</v>
      </c>
      <c r="B249" s="13">
        <v>1975</v>
      </c>
      <c r="C249" s="13" t="s">
        <v>2906</v>
      </c>
      <c r="D249" s="13" t="s">
        <v>2107</v>
      </c>
    </row>
    <row r="250" spans="1:5" ht="30" x14ac:dyDescent="0.25">
      <c r="A250" s="13" t="s">
        <v>2908</v>
      </c>
      <c r="B250" s="13">
        <v>1970</v>
      </c>
      <c r="C250" s="13" t="s">
        <v>2909</v>
      </c>
      <c r="D250" s="13" t="s">
        <v>2910</v>
      </c>
      <c r="E250" s="13" t="s">
        <v>1267</v>
      </c>
    </row>
    <row r="251" spans="1:5" ht="30" x14ac:dyDescent="0.25">
      <c r="A251" s="13" t="s">
        <v>4692</v>
      </c>
      <c r="B251" s="13">
        <v>1979</v>
      </c>
      <c r="C251" s="13" t="s">
        <v>4693</v>
      </c>
      <c r="D251" s="13" t="s">
        <v>4694</v>
      </c>
      <c r="E251" s="13" t="s">
        <v>1267</v>
      </c>
    </row>
    <row r="252" spans="1:5" ht="30" x14ac:dyDescent="0.25">
      <c r="A252" s="13" t="s">
        <v>4692</v>
      </c>
      <c r="B252" s="13">
        <v>1985</v>
      </c>
      <c r="C252" s="13" t="s">
        <v>4870</v>
      </c>
      <c r="D252" s="13" t="s">
        <v>4871</v>
      </c>
    </row>
    <row r="253" spans="1:5" ht="30" x14ac:dyDescent="0.25">
      <c r="A253" s="13" t="s">
        <v>2912</v>
      </c>
      <c r="B253" s="13">
        <v>1991</v>
      </c>
      <c r="C253" s="13" t="s">
        <v>2911</v>
      </c>
      <c r="D253" s="13" t="s">
        <v>2108</v>
      </c>
      <c r="E253" s="13" t="s">
        <v>1267</v>
      </c>
    </row>
    <row r="254" spans="1:5" ht="30" x14ac:dyDescent="0.25">
      <c r="A254" s="13" t="s">
        <v>2912</v>
      </c>
      <c r="B254" s="13">
        <v>1992</v>
      </c>
      <c r="C254" s="13" t="s">
        <v>2913</v>
      </c>
      <c r="D254" s="13" t="s">
        <v>2914</v>
      </c>
      <c r="E254" s="13" t="s">
        <v>1267</v>
      </c>
    </row>
    <row r="255" spans="1:5" ht="30" x14ac:dyDescent="0.25">
      <c r="A255" s="13" t="s">
        <v>4983</v>
      </c>
      <c r="B255" s="13">
        <v>1975</v>
      </c>
      <c r="C255" s="13" t="s">
        <v>2915</v>
      </c>
      <c r="D255" s="13" t="s">
        <v>2109</v>
      </c>
      <c r="E255" s="13" t="s">
        <v>1267</v>
      </c>
    </row>
    <row r="256" spans="1:5" ht="30" x14ac:dyDescent="0.25">
      <c r="A256" s="13" t="s">
        <v>3772</v>
      </c>
      <c r="B256" s="13">
        <v>1974</v>
      </c>
      <c r="C256" s="13" t="s">
        <v>3771</v>
      </c>
      <c r="D256" s="13" t="s">
        <v>2110</v>
      </c>
      <c r="E256" s="13" t="s">
        <v>1267</v>
      </c>
    </row>
    <row r="257" spans="1:5" ht="30" x14ac:dyDescent="0.25">
      <c r="A257" s="13" t="s">
        <v>2917</v>
      </c>
      <c r="B257" s="13">
        <v>1972</v>
      </c>
      <c r="C257" s="13" t="s">
        <v>2916</v>
      </c>
      <c r="D257" s="13" t="s">
        <v>2111</v>
      </c>
      <c r="E257" s="13" t="s">
        <v>1267</v>
      </c>
    </row>
    <row r="258" spans="1:5" ht="30" x14ac:dyDescent="0.25">
      <c r="A258" s="13" t="s">
        <v>2921</v>
      </c>
      <c r="B258" s="13">
        <v>1981</v>
      </c>
      <c r="C258" s="13" t="s">
        <v>2920</v>
      </c>
      <c r="D258" s="13" t="s">
        <v>2112</v>
      </c>
    </row>
    <row r="259" spans="1:5" ht="30" x14ac:dyDescent="0.25">
      <c r="A259" s="13" t="s">
        <v>2919</v>
      </c>
      <c r="B259" s="13">
        <v>2000</v>
      </c>
      <c r="C259" s="13" t="s">
        <v>2918</v>
      </c>
      <c r="D259" s="13" t="s">
        <v>2113</v>
      </c>
    </row>
    <row r="260" spans="1:5" ht="30" x14ac:dyDescent="0.25">
      <c r="A260" s="13" t="s">
        <v>2922</v>
      </c>
      <c r="B260" s="13">
        <v>2004</v>
      </c>
      <c r="C260" s="13" t="s">
        <v>2925</v>
      </c>
      <c r="D260" s="13" t="s">
        <v>2926</v>
      </c>
      <c r="E260" s="13" t="s">
        <v>1267</v>
      </c>
    </row>
    <row r="261" spans="1:5" ht="30" x14ac:dyDescent="0.25">
      <c r="A261" s="13" t="s">
        <v>4984</v>
      </c>
      <c r="B261" s="13">
        <v>1973</v>
      </c>
      <c r="C261" s="13" t="s">
        <v>4757</v>
      </c>
      <c r="D261" s="13" t="s">
        <v>4772</v>
      </c>
      <c r="E261" s="13" t="s">
        <v>1267</v>
      </c>
    </row>
    <row r="262" spans="1:5" ht="30" x14ac:dyDescent="0.25">
      <c r="A262" s="13" t="s">
        <v>4984</v>
      </c>
      <c r="B262" s="13">
        <v>1997</v>
      </c>
      <c r="C262" s="13" t="s">
        <v>4770</v>
      </c>
      <c r="D262" s="13" t="s">
        <v>4771</v>
      </c>
      <c r="E262" s="13" t="s">
        <v>1267</v>
      </c>
    </row>
    <row r="263" spans="1:5" ht="30" x14ac:dyDescent="0.25">
      <c r="A263" s="13" t="s">
        <v>2923</v>
      </c>
      <c r="B263" s="13">
        <v>2011</v>
      </c>
      <c r="C263" s="13" t="s">
        <v>2935</v>
      </c>
      <c r="D263" s="13" t="s">
        <v>2936</v>
      </c>
      <c r="E263" s="13" t="s">
        <v>1267</v>
      </c>
    </row>
    <row r="264" spans="1:5" ht="30" x14ac:dyDescent="0.25">
      <c r="A264" s="13" t="s">
        <v>2938</v>
      </c>
      <c r="B264" s="13">
        <v>2002</v>
      </c>
      <c r="C264" s="13" t="s">
        <v>2937</v>
      </c>
      <c r="D264" s="13" t="s">
        <v>2114</v>
      </c>
    </row>
    <row r="265" spans="1:5" ht="30" x14ac:dyDescent="0.25">
      <c r="A265" s="13" t="s">
        <v>2940</v>
      </c>
      <c r="B265" s="13">
        <v>1986</v>
      </c>
      <c r="C265" s="13" t="s">
        <v>2939</v>
      </c>
      <c r="D265" s="13" t="s">
        <v>2115</v>
      </c>
      <c r="E265" s="13" t="s">
        <v>1350</v>
      </c>
    </row>
    <row r="266" spans="1:5" ht="30" x14ac:dyDescent="0.25">
      <c r="A266" s="13" t="s">
        <v>2924</v>
      </c>
      <c r="B266" s="13">
        <v>1979</v>
      </c>
      <c r="C266" s="13" t="s">
        <v>2941</v>
      </c>
      <c r="D266" s="13" t="s">
        <v>2116</v>
      </c>
      <c r="E266" s="13" t="s">
        <v>1267</v>
      </c>
    </row>
    <row r="267" spans="1:5" ht="45" x14ac:dyDescent="0.25">
      <c r="A267" s="13" t="s">
        <v>2953</v>
      </c>
      <c r="B267" s="13">
        <v>2006</v>
      </c>
      <c r="C267" s="13" t="s">
        <v>2952</v>
      </c>
      <c r="D267" s="13" t="s">
        <v>2119</v>
      </c>
      <c r="E267" s="13" t="s">
        <v>1267</v>
      </c>
    </row>
    <row r="268" spans="1:5" ht="30" x14ac:dyDescent="0.25">
      <c r="A268" s="13" t="s">
        <v>2953</v>
      </c>
      <c r="B268" s="13">
        <v>2007</v>
      </c>
      <c r="C268" s="13" t="s">
        <v>2954</v>
      </c>
      <c r="D268" s="13" t="s">
        <v>2117</v>
      </c>
      <c r="E268" s="13" t="s">
        <v>1267</v>
      </c>
    </row>
    <row r="269" spans="1:5" ht="30" x14ac:dyDescent="0.25">
      <c r="A269" s="13" t="s">
        <v>2953</v>
      </c>
      <c r="B269" s="13">
        <v>2009</v>
      </c>
      <c r="C269" s="13" t="s">
        <v>2955</v>
      </c>
      <c r="D269" s="13" t="s">
        <v>2118</v>
      </c>
      <c r="E269" s="13" t="s">
        <v>1267</v>
      </c>
    </row>
    <row r="270" spans="1:5" ht="45" x14ac:dyDescent="0.25">
      <c r="A270" s="13" t="s">
        <v>2949</v>
      </c>
      <c r="B270" s="13">
        <v>2008</v>
      </c>
      <c r="C270" s="13" t="s">
        <v>2948</v>
      </c>
      <c r="D270" s="13" t="s">
        <v>2120</v>
      </c>
      <c r="E270" s="13" t="s">
        <v>1267</v>
      </c>
    </row>
    <row r="271" spans="1:5" ht="30" x14ac:dyDescent="0.25">
      <c r="A271" s="13" t="s">
        <v>2945</v>
      </c>
      <c r="B271" s="13">
        <v>1986</v>
      </c>
      <c r="C271" s="13" t="s">
        <v>2944</v>
      </c>
      <c r="D271" s="13" t="s">
        <v>2121</v>
      </c>
      <c r="E271" s="13" t="s">
        <v>1267</v>
      </c>
    </row>
    <row r="272" spans="1:5" ht="30" x14ac:dyDescent="0.25">
      <c r="A272" s="13" t="s">
        <v>2943</v>
      </c>
      <c r="B272" s="13">
        <v>1986</v>
      </c>
      <c r="C272" s="13" t="s">
        <v>2942</v>
      </c>
      <c r="D272" s="13" t="s">
        <v>2122</v>
      </c>
      <c r="E272" s="13" t="s">
        <v>1267</v>
      </c>
    </row>
    <row r="273" spans="1:5" ht="30" x14ac:dyDescent="0.25">
      <c r="A273" s="13" t="s">
        <v>2943</v>
      </c>
      <c r="B273" s="13">
        <v>1988</v>
      </c>
      <c r="C273" s="13" t="s">
        <v>5078</v>
      </c>
      <c r="D273" s="13" t="s">
        <v>2123</v>
      </c>
      <c r="E273" s="13" t="s">
        <v>1267</v>
      </c>
    </row>
    <row r="274" spans="1:5" ht="30" x14ac:dyDescent="0.25">
      <c r="A274" s="13" t="s">
        <v>2947</v>
      </c>
      <c r="B274" s="13">
        <v>2007</v>
      </c>
      <c r="C274" s="13" t="s">
        <v>2946</v>
      </c>
      <c r="D274" s="13" t="s">
        <v>2124</v>
      </c>
      <c r="E274" s="13" t="s">
        <v>1267</v>
      </c>
    </row>
    <row r="275" spans="1:5" ht="30" x14ac:dyDescent="0.25">
      <c r="A275" s="13" t="s">
        <v>2951</v>
      </c>
      <c r="B275" s="13">
        <v>2009</v>
      </c>
      <c r="C275" s="13" t="s">
        <v>2950</v>
      </c>
      <c r="D275" s="13" t="s">
        <v>2125</v>
      </c>
      <c r="E275" s="13" t="s">
        <v>1267</v>
      </c>
    </row>
    <row r="276" spans="1:5" ht="30" x14ac:dyDescent="0.25">
      <c r="A276" s="13" t="s">
        <v>2958</v>
      </c>
      <c r="B276" s="13">
        <v>1976</v>
      </c>
      <c r="C276" s="13" t="s">
        <v>2956</v>
      </c>
      <c r="D276" s="13" t="s">
        <v>2126</v>
      </c>
      <c r="E276" s="13" t="s">
        <v>1267</v>
      </c>
    </row>
    <row r="277" spans="1:5" ht="30" x14ac:dyDescent="0.25">
      <c r="A277" s="13" t="s">
        <v>3270</v>
      </c>
      <c r="B277" s="13">
        <v>1996</v>
      </c>
      <c r="C277" s="13" t="s">
        <v>3271</v>
      </c>
      <c r="D277" s="13" t="s">
        <v>3272</v>
      </c>
      <c r="E277" s="13" t="s">
        <v>1260</v>
      </c>
    </row>
    <row r="278" spans="1:5" ht="30" x14ac:dyDescent="0.25">
      <c r="A278" s="13" t="s">
        <v>2957</v>
      </c>
      <c r="B278" s="13">
        <v>1981</v>
      </c>
      <c r="C278" s="13" t="s">
        <v>2959</v>
      </c>
      <c r="D278" s="13" t="s">
        <v>2127</v>
      </c>
      <c r="E278" s="13" t="s">
        <v>1267</v>
      </c>
    </row>
    <row r="279" spans="1:5" x14ac:dyDescent="0.25">
      <c r="A279" s="13" t="s">
        <v>2961</v>
      </c>
      <c r="B279" s="13">
        <v>1989</v>
      </c>
      <c r="C279" s="13" t="s">
        <v>2960</v>
      </c>
      <c r="D279" s="13" t="s">
        <v>2128</v>
      </c>
    </row>
    <row r="280" spans="1:5" ht="30" x14ac:dyDescent="0.25">
      <c r="A280" s="13" t="s">
        <v>2963</v>
      </c>
      <c r="B280" s="13">
        <v>1994</v>
      </c>
      <c r="C280" s="13" t="s">
        <v>2962</v>
      </c>
      <c r="D280" s="13" t="s">
        <v>2129</v>
      </c>
      <c r="E280" s="13" t="s">
        <v>1465</v>
      </c>
    </row>
    <row r="281" spans="1:5" ht="30" x14ac:dyDescent="0.25">
      <c r="A281" s="13" t="s">
        <v>2971</v>
      </c>
      <c r="B281" s="13">
        <v>1972</v>
      </c>
      <c r="C281" s="13" t="s">
        <v>2970</v>
      </c>
      <c r="D281" s="13" t="s">
        <v>2130</v>
      </c>
    </row>
    <row r="282" spans="1:5" ht="30" x14ac:dyDescent="0.25">
      <c r="A282" s="13" t="s">
        <v>2965</v>
      </c>
      <c r="B282" s="13">
        <v>1969</v>
      </c>
      <c r="C282" s="13" t="s">
        <v>2964</v>
      </c>
      <c r="D282" s="13" t="s">
        <v>2131</v>
      </c>
    </row>
    <row r="283" spans="1:5" ht="30" x14ac:dyDescent="0.25">
      <c r="A283" s="13" t="s">
        <v>2973</v>
      </c>
      <c r="B283" s="13">
        <v>1965</v>
      </c>
      <c r="C283" s="13" t="s">
        <v>2972</v>
      </c>
      <c r="D283" s="13" t="s">
        <v>2132</v>
      </c>
    </row>
    <row r="284" spans="1:5" ht="30" x14ac:dyDescent="0.25">
      <c r="A284" s="13" t="s">
        <v>2984</v>
      </c>
      <c r="B284" s="13" t="s">
        <v>2978</v>
      </c>
      <c r="C284" s="13" t="s">
        <v>2983</v>
      </c>
      <c r="D284" s="13" t="s">
        <v>2979</v>
      </c>
    </row>
    <row r="285" spans="1:5" ht="30" x14ac:dyDescent="0.25">
      <c r="A285" s="13" t="s">
        <v>2981</v>
      </c>
      <c r="B285" s="13">
        <v>1968</v>
      </c>
      <c r="C285" s="13" t="s">
        <v>2980</v>
      </c>
      <c r="D285" s="13" t="s">
        <v>4058</v>
      </c>
    </row>
    <row r="286" spans="1:5" ht="30" x14ac:dyDescent="0.25">
      <c r="A286" s="13" t="s">
        <v>2975</v>
      </c>
      <c r="B286" s="13" t="s">
        <v>2977</v>
      </c>
      <c r="C286" s="13" t="s">
        <v>2974</v>
      </c>
      <c r="D286" s="13" t="s">
        <v>2133</v>
      </c>
    </row>
    <row r="287" spans="1:5" ht="30" x14ac:dyDescent="0.25">
      <c r="A287" s="13" t="s">
        <v>2986</v>
      </c>
      <c r="B287" s="13">
        <v>1983</v>
      </c>
      <c r="C287" s="13" t="s">
        <v>2985</v>
      </c>
      <c r="D287" s="13" t="s">
        <v>2134</v>
      </c>
    </row>
    <row r="288" spans="1:5" ht="30" x14ac:dyDescent="0.25">
      <c r="A288" s="13" t="s">
        <v>2988</v>
      </c>
      <c r="B288" s="13">
        <v>1983</v>
      </c>
      <c r="C288" s="13" t="s">
        <v>2987</v>
      </c>
      <c r="D288" s="13" t="s">
        <v>2135</v>
      </c>
    </row>
    <row r="289" spans="1:5" ht="30" x14ac:dyDescent="0.25">
      <c r="A289" s="13" t="s">
        <v>2976</v>
      </c>
      <c r="B289" s="13">
        <v>1990</v>
      </c>
      <c r="C289" s="13" t="s">
        <v>2989</v>
      </c>
      <c r="D289" s="13" t="s">
        <v>2136</v>
      </c>
    </row>
    <row r="290" spans="1:5" ht="45" x14ac:dyDescent="0.25">
      <c r="A290" s="13" t="s">
        <v>2991</v>
      </c>
      <c r="B290" s="13">
        <v>1974</v>
      </c>
      <c r="C290" s="13" t="s">
        <v>2990</v>
      </c>
      <c r="D290" s="13" t="s">
        <v>2137</v>
      </c>
      <c r="E290" s="13" t="s">
        <v>1394</v>
      </c>
    </row>
    <row r="291" spans="1:5" ht="30" x14ac:dyDescent="0.25">
      <c r="A291" s="13" t="s">
        <v>2996</v>
      </c>
      <c r="B291" s="13">
        <v>2002</v>
      </c>
      <c r="C291" s="13" t="s">
        <v>2995</v>
      </c>
      <c r="D291" s="13" t="s">
        <v>2138</v>
      </c>
    </row>
    <row r="292" spans="1:5" ht="30" x14ac:dyDescent="0.25">
      <c r="A292" s="13" t="s">
        <v>2998</v>
      </c>
      <c r="B292" s="13">
        <v>1995</v>
      </c>
      <c r="C292" s="13" t="s">
        <v>2997</v>
      </c>
      <c r="D292" s="13" t="s">
        <v>2139</v>
      </c>
    </row>
    <row r="293" spans="1:5" ht="30" x14ac:dyDescent="0.25">
      <c r="A293" s="13" t="s">
        <v>3000</v>
      </c>
      <c r="B293" s="13">
        <v>1964</v>
      </c>
      <c r="C293" s="13" t="s">
        <v>2999</v>
      </c>
      <c r="D293" s="13" t="s">
        <v>2140</v>
      </c>
    </row>
    <row r="294" spans="1:5" ht="30" x14ac:dyDescent="0.25">
      <c r="A294" s="13" t="s">
        <v>3005</v>
      </c>
      <c r="B294" s="13">
        <v>1969</v>
      </c>
      <c r="C294" s="13" t="s">
        <v>3004</v>
      </c>
      <c r="D294" s="13" t="s">
        <v>2141</v>
      </c>
    </row>
    <row r="295" spans="1:5" ht="30" x14ac:dyDescent="0.25">
      <c r="A295" s="13" t="s">
        <v>3007</v>
      </c>
      <c r="B295" s="13">
        <v>2004</v>
      </c>
      <c r="C295" s="13" t="s">
        <v>3006</v>
      </c>
      <c r="D295" s="13" t="s">
        <v>2142</v>
      </c>
    </row>
    <row r="296" spans="1:5" x14ac:dyDescent="0.25">
      <c r="A296" s="13" t="s">
        <v>4985</v>
      </c>
      <c r="B296" s="13">
        <v>1971</v>
      </c>
      <c r="C296" s="13" t="s">
        <v>3008</v>
      </c>
      <c r="D296" s="13" t="s">
        <v>2143</v>
      </c>
    </row>
    <row r="297" spans="1:5" ht="30" x14ac:dyDescent="0.25">
      <c r="A297" s="13" t="s">
        <v>3010</v>
      </c>
      <c r="B297" s="13">
        <v>1975</v>
      </c>
      <c r="C297" s="13" t="s">
        <v>3009</v>
      </c>
      <c r="D297" s="13" t="s">
        <v>2144</v>
      </c>
    </row>
    <row r="298" spans="1:5" ht="30" x14ac:dyDescent="0.25">
      <c r="A298" s="13" t="s">
        <v>4346</v>
      </c>
      <c r="B298" s="13">
        <v>2009</v>
      </c>
      <c r="C298" s="13" t="s">
        <v>4347</v>
      </c>
      <c r="D298" s="13" t="s">
        <v>4348</v>
      </c>
      <c r="E298" s="13" t="s">
        <v>1267</v>
      </c>
    </row>
    <row r="299" spans="1:5" ht="30" x14ac:dyDescent="0.25">
      <c r="A299" s="13" t="s">
        <v>3174</v>
      </c>
      <c r="B299" s="13" t="s">
        <v>2751</v>
      </c>
      <c r="C299" s="13" t="s">
        <v>3173</v>
      </c>
      <c r="D299" s="13" t="s">
        <v>2145</v>
      </c>
      <c r="E299" s="13" t="s">
        <v>1267</v>
      </c>
    </row>
    <row r="300" spans="1:5" ht="30" x14ac:dyDescent="0.25">
      <c r="A300" s="13" t="s">
        <v>3016</v>
      </c>
      <c r="B300" s="13">
        <v>1976</v>
      </c>
      <c r="C300" s="13" t="s">
        <v>3015</v>
      </c>
      <c r="D300" s="13" t="s">
        <v>2147</v>
      </c>
      <c r="E300" s="13" t="s">
        <v>1267</v>
      </c>
    </row>
    <row r="301" spans="1:5" ht="30" x14ac:dyDescent="0.25">
      <c r="A301" s="13" t="s">
        <v>4986</v>
      </c>
      <c r="B301" s="13" t="s">
        <v>2752</v>
      </c>
      <c r="C301" s="13" t="s">
        <v>3014</v>
      </c>
      <c r="D301" s="13" t="s">
        <v>2146</v>
      </c>
      <c r="E301" s="13" t="s">
        <v>1267</v>
      </c>
    </row>
    <row r="302" spans="1:5" ht="30" x14ac:dyDescent="0.25">
      <c r="A302" s="13" t="s">
        <v>4877</v>
      </c>
      <c r="B302" s="13">
        <v>1968</v>
      </c>
      <c r="C302" s="13" t="s">
        <v>4878</v>
      </c>
      <c r="D302" s="13" t="s">
        <v>4879</v>
      </c>
    </row>
    <row r="303" spans="1:5" ht="30" x14ac:dyDescent="0.25">
      <c r="A303" s="13" t="s">
        <v>4877</v>
      </c>
      <c r="B303" s="13">
        <v>1974</v>
      </c>
      <c r="C303" s="13" t="s">
        <v>5104</v>
      </c>
      <c r="D303" s="13" t="s">
        <v>5103</v>
      </c>
      <c r="E303" s="13" t="s">
        <v>1267</v>
      </c>
    </row>
    <row r="304" spans="1:5" ht="30" x14ac:dyDescent="0.25">
      <c r="A304" s="13" t="s">
        <v>4987</v>
      </c>
      <c r="B304" s="13" t="s">
        <v>4822</v>
      </c>
      <c r="C304" s="13" t="s">
        <v>4820</v>
      </c>
      <c r="D304" s="13" t="s">
        <v>2149</v>
      </c>
      <c r="E304" s="13" t="s">
        <v>1267</v>
      </c>
    </row>
    <row r="305" spans="1:5" ht="30" x14ac:dyDescent="0.25">
      <c r="A305" s="13" t="s">
        <v>4987</v>
      </c>
      <c r="B305" s="13" t="s">
        <v>4821</v>
      </c>
      <c r="C305" s="13" t="s">
        <v>4819</v>
      </c>
      <c r="D305" s="13" t="s">
        <v>2148</v>
      </c>
      <c r="E305" s="13" t="s">
        <v>1267</v>
      </c>
    </row>
    <row r="306" spans="1:5" x14ac:dyDescent="0.25">
      <c r="A306" s="13" t="s">
        <v>3020</v>
      </c>
      <c r="B306" s="13">
        <v>1968</v>
      </c>
      <c r="C306" s="13" t="s">
        <v>3019</v>
      </c>
      <c r="D306" s="13" t="s">
        <v>2150</v>
      </c>
      <c r="E306" s="13" t="s">
        <v>1267</v>
      </c>
    </row>
    <row r="307" spans="1:5" ht="30" x14ac:dyDescent="0.25">
      <c r="A307" s="13" t="s">
        <v>4988</v>
      </c>
      <c r="B307" s="13">
        <v>1984</v>
      </c>
      <c r="C307" s="13" t="s">
        <v>4768</v>
      </c>
      <c r="D307" s="13" t="s">
        <v>2151</v>
      </c>
      <c r="E307" s="13" t="s">
        <v>1267</v>
      </c>
    </row>
    <row r="308" spans="1:5" x14ac:dyDescent="0.25">
      <c r="A308" s="13" t="s">
        <v>3018</v>
      </c>
      <c r="B308" s="13">
        <v>1968</v>
      </c>
      <c r="C308" s="13" t="s">
        <v>3017</v>
      </c>
      <c r="D308" s="13" t="s">
        <v>2152</v>
      </c>
      <c r="E308" s="13" t="s">
        <v>1267</v>
      </c>
    </row>
    <row r="309" spans="1:5" x14ac:dyDescent="0.25">
      <c r="A309" s="13" t="s">
        <v>3018</v>
      </c>
      <c r="B309" s="13">
        <v>1970</v>
      </c>
      <c r="C309" s="13" t="s">
        <v>4742</v>
      </c>
      <c r="D309" s="13" t="s">
        <v>2153</v>
      </c>
      <c r="E309" s="13" t="s">
        <v>1267</v>
      </c>
    </row>
    <row r="310" spans="1:5" x14ac:dyDescent="0.25">
      <c r="A310" s="13" t="s">
        <v>3018</v>
      </c>
      <c r="B310" s="13">
        <v>1982</v>
      </c>
      <c r="C310" s="13" t="s">
        <v>3021</v>
      </c>
      <c r="D310" s="13" t="s">
        <v>2154</v>
      </c>
      <c r="E310" s="13" t="s">
        <v>1267</v>
      </c>
    </row>
    <row r="311" spans="1:5" ht="30" x14ac:dyDescent="0.25">
      <c r="A311" s="13" t="s">
        <v>4736</v>
      </c>
      <c r="B311" s="13">
        <v>1977</v>
      </c>
      <c r="C311" s="13" t="s">
        <v>4737</v>
      </c>
      <c r="D311" s="13" t="s">
        <v>2155</v>
      </c>
      <c r="E311" s="13" t="s">
        <v>1267</v>
      </c>
    </row>
    <row r="312" spans="1:5" ht="30" x14ac:dyDescent="0.25">
      <c r="A312" s="13" t="s">
        <v>3023</v>
      </c>
      <c r="B312" s="13">
        <v>1992</v>
      </c>
      <c r="C312" s="13" t="s">
        <v>3022</v>
      </c>
      <c r="D312" s="13" t="s">
        <v>2156</v>
      </c>
      <c r="E312" s="13" t="s">
        <v>1350</v>
      </c>
    </row>
    <row r="313" spans="1:5" x14ac:dyDescent="0.25">
      <c r="A313" s="13" t="s">
        <v>4722</v>
      </c>
      <c r="B313" s="13">
        <v>1975</v>
      </c>
      <c r="C313" s="13" t="s">
        <v>4721</v>
      </c>
      <c r="D313" s="13" t="s">
        <v>2157</v>
      </c>
      <c r="E313" s="13" t="s">
        <v>1267</v>
      </c>
    </row>
    <row r="314" spans="1:5" ht="30" x14ac:dyDescent="0.25">
      <c r="A314" s="13" t="s">
        <v>3026</v>
      </c>
      <c r="B314" s="13">
        <v>1979</v>
      </c>
      <c r="C314" s="13" t="s">
        <v>3025</v>
      </c>
      <c r="D314" s="13" t="s">
        <v>2158</v>
      </c>
      <c r="E314" s="13" t="s">
        <v>1267</v>
      </c>
    </row>
    <row r="315" spans="1:5" ht="30" x14ac:dyDescent="0.25">
      <c r="A315" s="13" t="s">
        <v>3030</v>
      </c>
      <c r="B315" s="13">
        <v>1971</v>
      </c>
      <c r="C315" s="13" t="s">
        <v>3029</v>
      </c>
      <c r="D315" s="13" t="s">
        <v>2159</v>
      </c>
      <c r="E315" s="13" t="s">
        <v>1267</v>
      </c>
    </row>
    <row r="316" spans="1:5" x14ac:dyDescent="0.25">
      <c r="A316" s="13" t="s">
        <v>3030</v>
      </c>
      <c r="B316" s="13">
        <v>1974</v>
      </c>
      <c r="C316" s="13" t="s">
        <v>5100</v>
      </c>
      <c r="D316" s="13" t="s">
        <v>5101</v>
      </c>
    </row>
    <row r="317" spans="1:5" ht="30" x14ac:dyDescent="0.25">
      <c r="A317" s="13" t="s">
        <v>3028</v>
      </c>
      <c r="B317" s="13">
        <v>1977</v>
      </c>
      <c r="C317" s="13" t="s">
        <v>3027</v>
      </c>
      <c r="D317" s="13" t="s">
        <v>2160</v>
      </c>
      <c r="E317" s="13" t="s">
        <v>1267</v>
      </c>
    </row>
    <row r="318" spans="1:5" ht="30" x14ac:dyDescent="0.25">
      <c r="A318" s="13" t="s">
        <v>3024</v>
      </c>
      <c r="B318" s="13">
        <v>1985</v>
      </c>
      <c r="C318" s="13" t="s">
        <v>3033</v>
      </c>
      <c r="D318" s="13" t="s">
        <v>3032</v>
      </c>
    </row>
    <row r="319" spans="1:5" ht="45" x14ac:dyDescent="0.25">
      <c r="A319" s="13" t="s">
        <v>3035</v>
      </c>
      <c r="B319" s="13">
        <v>1999</v>
      </c>
      <c r="C319" s="13" t="s">
        <v>3034</v>
      </c>
      <c r="D319" s="13" t="s">
        <v>2161</v>
      </c>
    </row>
    <row r="320" spans="1:5" ht="30" x14ac:dyDescent="0.25">
      <c r="A320" s="13" t="s">
        <v>3031</v>
      </c>
      <c r="B320" s="13">
        <v>1986</v>
      </c>
      <c r="C320" s="13" t="s">
        <v>3040</v>
      </c>
      <c r="D320" s="13" t="s">
        <v>2163</v>
      </c>
      <c r="E320" s="13" t="s">
        <v>1465</v>
      </c>
    </row>
    <row r="321" spans="1:5" ht="30" x14ac:dyDescent="0.25">
      <c r="A321" s="13" t="s">
        <v>3037</v>
      </c>
      <c r="B321" s="13" t="s">
        <v>3038</v>
      </c>
      <c r="C321" s="13" t="s">
        <v>3036</v>
      </c>
      <c r="D321" s="13" t="s">
        <v>2162</v>
      </c>
    </row>
    <row r="322" spans="1:5" ht="30" x14ac:dyDescent="0.25">
      <c r="A322" s="13" t="s">
        <v>3042</v>
      </c>
      <c r="B322" s="13">
        <v>1984</v>
      </c>
      <c r="C322" s="13" t="s">
        <v>3041</v>
      </c>
      <c r="D322" s="13" t="s">
        <v>2164</v>
      </c>
    </row>
    <row r="323" spans="1:5" ht="30" x14ac:dyDescent="0.25">
      <c r="A323" s="13" t="s">
        <v>1333</v>
      </c>
      <c r="B323" s="13">
        <v>1964</v>
      </c>
      <c r="C323" s="13" t="s">
        <v>1335</v>
      </c>
      <c r="D323" s="13" t="s">
        <v>1334</v>
      </c>
    </row>
    <row r="324" spans="1:5" ht="30" x14ac:dyDescent="0.25">
      <c r="A324" s="13" t="s">
        <v>4989</v>
      </c>
      <c r="B324" s="13">
        <v>1984</v>
      </c>
      <c r="C324" s="13" t="s">
        <v>4786</v>
      </c>
      <c r="D324" s="13" t="s">
        <v>2165</v>
      </c>
      <c r="E324" s="13" t="s">
        <v>1267</v>
      </c>
    </row>
    <row r="325" spans="1:5" ht="30" x14ac:dyDescent="0.25">
      <c r="A325" s="13" t="s">
        <v>3055</v>
      </c>
      <c r="B325" s="13">
        <v>1989</v>
      </c>
      <c r="C325" s="13" t="s">
        <v>3054</v>
      </c>
      <c r="D325" s="13" t="s">
        <v>2166</v>
      </c>
    </row>
    <row r="326" spans="1:5" ht="30" x14ac:dyDescent="0.25">
      <c r="A326" s="13" t="s">
        <v>3055</v>
      </c>
      <c r="B326" s="13">
        <v>1992</v>
      </c>
      <c r="C326" s="13" t="s">
        <v>3056</v>
      </c>
      <c r="D326" s="13" t="s">
        <v>2168</v>
      </c>
    </row>
    <row r="327" spans="1:5" ht="30" x14ac:dyDescent="0.25">
      <c r="A327" s="13" t="s">
        <v>3055</v>
      </c>
      <c r="B327" s="13">
        <v>1994</v>
      </c>
      <c r="C327" s="13" t="s">
        <v>3057</v>
      </c>
      <c r="D327" s="13" t="s">
        <v>2167</v>
      </c>
    </row>
    <row r="328" spans="1:5" ht="30" x14ac:dyDescent="0.25">
      <c r="A328" s="13" t="s">
        <v>4990</v>
      </c>
      <c r="B328" s="13">
        <v>1998</v>
      </c>
      <c r="C328" s="13" t="s">
        <v>3043</v>
      </c>
      <c r="D328" s="13" t="s">
        <v>2169</v>
      </c>
    </row>
    <row r="329" spans="1:5" ht="30" x14ac:dyDescent="0.25">
      <c r="A329" s="13" t="s">
        <v>4991</v>
      </c>
      <c r="B329" s="13">
        <v>2003</v>
      </c>
      <c r="C329" s="13" t="s">
        <v>3044</v>
      </c>
      <c r="D329" s="13" t="s">
        <v>2170</v>
      </c>
    </row>
    <row r="330" spans="1:5" ht="45" x14ac:dyDescent="0.25">
      <c r="A330" s="13" t="s">
        <v>4992</v>
      </c>
      <c r="B330" s="13">
        <v>1997</v>
      </c>
      <c r="C330" s="13" t="s">
        <v>3045</v>
      </c>
      <c r="D330" s="13" t="s">
        <v>2171</v>
      </c>
    </row>
    <row r="331" spans="1:5" ht="45" x14ac:dyDescent="0.25">
      <c r="A331" s="13" t="s">
        <v>4992</v>
      </c>
      <c r="B331" s="13" t="s">
        <v>3038</v>
      </c>
      <c r="C331" s="13" t="s">
        <v>3046</v>
      </c>
      <c r="D331" s="13" t="s">
        <v>2172</v>
      </c>
    </row>
    <row r="332" spans="1:5" ht="30" x14ac:dyDescent="0.25">
      <c r="A332" s="13" t="s">
        <v>3049</v>
      </c>
      <c r="B332" s="13" t="s">
        <v>3047</v>
      </c>
      <c r="C332" s="13" t="s">
        <v>3048</v>
      </c>
      <c r="D332" s="13" t="s">
        <v>2173</v>
      </c>
    </row>
    <row r="333" spans="1:5" ht="30" x14ac:dyDescent="0.25">
      <c r="A333" s="13" t="s">
        <v>3053</v>
      </c>
      <c r="B333" s="13">
        <v>2010</v>
      </c>
      <c r="C333" s="13" t="s">
        <v>3052</v>
      </c>
      <c r="D333" s="4" t="s">
        <v>708</v>
      </c>
    </row>
    <row r="334" spans="1:5" ht="30" x14ac:dyDescent="0.25">
      <c r="A334" s="13" t="s">
        <v>3059</v>
      </c>
      <c r="B334" s="13">
        <v>1977</v>
      </c>
      <c r="C334" s="13" t="s">
        <v>3058</v>
      </c>
      <c r="D334" s="13" t="s">
        <v>2174</v>
      </c>
    </row>
    <row r="335" spans="1:5" x14ac:dyDescent="0.25">
      <c r="A335" s="13" t="s">
        <v>3060</v>
      </c>
      <c r="B335" s="13">
        <v>1983</v>
      </c>
      <c r="C335" s="13" t="s">
        <v>3061</v>
      </c>
      <c r="D335" s="13" t="s">
        <v>3062</v>
      </c>
      <c r="E335" s="13" t="s">
        <v>1267</v>
      </c>
    </row>
    <row r="336" spans="1:5" ht="30" x14ac:dyDescent="0.25">
      <c r="A336" s="13" t="s">
        <v>4993</v>
      </c>
      <c r="B336" s="13">
        <v>1998</v>
      </c>
      <c r="C336" s="13" t="s">
        <v>4591</v>
      </c>
      <c r="D336" s="13" t="s">
        <v>4592</v>
      </c>
      <c r="E336" s="13" t="s">
        <v>1260</v>
      </c>
    </row>
    <row r="337" spans="1:5" ht="30" x14ac:dyDescent="0.25">
      <c r="A337" s="13" t="s">
        <v>4682</v>
      </c>
      <c r="B337" s="13">
        <v>1970</v>
      </c>
      <c r="C337" s="13" t="s">
        <v>4681</v>
      </c>
      <c r="D337" s="13" t="s">
        <v>2175</v>
      </c>
      <c r="E337" s="13" t="s">
        <v>1267</v>
      </c>
    </row>
    <row r="338" spans="1:5" ht="30" x14ac:dyDescent="0.25">
      <c r="A338" s="13" t="s">
        <v>4684</v>
      </c>
      <c r="B338" s="13">
        <v>1973</v>
      </c>
      <c r="C338" s="13" t="s">
        <v>4683</v>
      </c>
      <c r="D338" s="13" t="s">
        <v>2176</v>
      </c>
      <c r="E338" s="13" t="s">
        <v>1267</v>
      </c>
    </row>
    <row r="339" spans="1:5" x14ac:dyDescent="0.25">
      <c r="A339" s="13" t="s">
        <v>3064</v>
      </c>
      <c r="B339" s="13">
        <v>1965</v>
      </c>
      <c r="C339" s="13" t="s">
        <v>3063</v>
      </c>
      <c r="D339" s="13" t="s">
        <v>2177</v>
      </c>
    </row>
    <row r="340" spans="1:5" ht="45" x14ac:dyDescent="0.25">
      <c r="A340" s="13" t="s">
        <v>4994</v>
      </c>
      <c r="B340" s="13">
        <v>1994</v>
      </c>
      <c r="C340" s="13" t="s">
        <v>3065</v>
      </c>
      <c r="D340" s="13" t="s">
        <v>2178</v>
      </c>
    </row>
    <row r="341" spans="1:5" ht="30" x14ac:dyDescent="0.25">
      <c r="A341" s="13" t="s">
        <v>4745</v>
      </c>
      <c r="B341" s="13">
        <v>1986</v>
      </c>
      <c r="C341" s="13" t="s">
        <v>4744</v>
      </c>
      <c r="D341" s="13" t="s">
        <v>2179</v>
      </c>
      <c r="E341" s="13" t="s">
        <v>1267</v>
      </c>
    </row>
    <row r="342" spans="1:5" ht="30" x14ac:dyDescent="0.25">
      <c r="A342" s="13" t="s">
        <v>3067</v>
      </c>
      <c r="B342" s="13">
        <v>2009</v>
      </c>
      <c r="C342" s="13" t="s">
        <v>3066</v>
      </c>
      <c r="D342" s="13" t="s">
        <v>2180</v>
      </c>
      <c r="E342" s="13" t="s">
        <v>1267</v>
      </c>
    </row>
    <row r="343" spans="1:5" ht="30" x14ac:dyDescent="0.25">
      <c r="A343" s="13" t="s">
        <v>3080</v>
      </c>
      <c r="B343" s="13">
        <v>1976</v>
      </c>
      <c r="C343" s="13" t="s">
        <v>3079</v>
      </c>
      <c r="D343" s="13" t="s">
        <v>2182</v>
      </c>
      <c r="E343" s="13" t="s">
        <v>1267</v>
      </c>
    </row>
    <row r="344" spans="1:5" ht="30" x14ac:dyDescent="0.25">
      <c r="A344" s="13" t="s">
        <v>3080</v>
      </c>
      <c r="B344" s="13">
        <v>1978</v>
      </c>
      <c r="C344" s="13" t="s">
        <v>4541</v>
      </c>
      <c r="D344" s="13" t="s">
        <v>2181</v>
      </c>
      <c r="E344" s="13" t="s">
        <v>1267</v>
      </c>
    </row>
    <row r="345" spans="1:5" x14ac:dyDescent="0.25">
      <c r="A345" s="13" t="s">
        <v>3081</v>
      </c>
      <c r="B345" s="13">
        <v>2003</v>
      </c>
      <c r="C345" s="13" t="s">
        <v>3082</v>
      </c>
      <c r="D345" s="13" t="s">
        <v>3083</v>
      </c>
      <c r="E345" s="13" t="s">
        <v>1267</v>
      </c>
    </row>
    <row r="346" spans="1:5" ht="45" x14ac:dyDescent="0.25">
      <c r="A346" s="13" t="s">
        <v>3085</v>
      </c>
      <c r="B346" s="13">
        <v>1974</v>
      </c>
      <c r="C346" s="13" t="s">
        <v>3084</v>
      </c>
      <c r="D346" s="13" t="s">
        <v>2183</v>
      </c>
    </row>
    <row r="347" spans="1:5" ht="30" x14ac:dyDescent="0.25">
      <c r="A347" s="13" t="s">
        <v>3087</v>
      </c>
      <c r="B347" s="13">
        <v>1992</v>
      </c>
      <c r="C347" s="13" t="s">
        <v>3086</v>
      </c>
      <c r="D347" s="13" t="s">
        <v>2184</v>
      </c>
    </row>
    <row r="348" spans="1:5" ht="30" x14ac:dyDescent="0.25">
      <c r="A348" s="13" t="s">
        <v>3088</v>
      </c>
      <c r="B348" s="13">
        <v>1987</v>
      </c>
      <c r="C348" s="13" t="s">
        <v>3089</v>
      </c>
      <c r="D348" s="13" t="s">
        <v>3090</v>
      </c>
      <c r="E348" s="13" t="s">
        <v>1267</v>
      </c>
    </row>
    <row r="349" spans="1:5" x14ac:dyDescent="0.25">
      <c r="A349" s="13" t="s">
        <v>4995</v>
      </c>
      <c r="B349" s="13">
        <v>1979</v>
      </c>
      <c r="C349" s="13" t="s">
        <v>3091</v>
      </c>
      <c r="D349" s="13" t="s">
        <v>3092</v>
      </c>
      <c r="E349" s="13" t="s">
        <v>1267</v>
      </c>
    </row>
    <row r="350" spans="1:5" ht="30" x14ac:dyDescent="0.25">
      <c r="A350" s="13" t="s">
        <v>3095</v>
      </c>
      <c r="B350" s="13">
        <v>1972</v>
      </c>
      <c r="C350" s="13" t="s">
        <v>3094</v>
      </c>
      <c r="D350" s="13" t="s">
        <v>3093</v>
      </c>
      <c r="E350" s="13" t="s">
        <v>1267</v>
      </c>
    </row>
    <row r="351" spans="1:5" x14ac:dyDescent="0.25">
      <c r="A351" s="13" t="s">
        <v>1487</v>
      </c>
      <c r="B351" s="13">
        <v>1968</v>
      </c>
      <c r="C351" s="13" t="s">
        <v>1489</v>
      </c>
      <c r="D351" s="13" t="s">
        <v>1488</v>
      </c>
      <c r="E351" s="13" t="s">
        <v>1267</v>
      </c>
    </row>
    <row r="352" spans="1:5" ht="45" x14ac:dyDescent="0.25">
      <c r="A352" s="13" t="s">
        <v>3096</v>
      </c>
      <c r="B352" s="13">
        <v>1975</v>
      </c>
      <c r="C352" s="13" t="s">
        <v>3097</v>
      </c>
      <c r="D352" s="13" t="s">
        <v>2185</v>
      </c>
    </row>
    <row r="353" spans="1:5" ht="30" x14ac:dyDescent="0.25">
      <c r="A353" s="13" t="s">
        <v>3099</v>
      </c>
      <c r="B353" s="13">
        <v>1979</v>
      </c>
      <c r="C353" s="13" t="s">
        <v>3098</v>
      </c>
      <c r="D353" s="13" t="s">
        <v>2186</v>
      </c>
    </row>
    <row r="354" spans="1:5" ht="30" x14ac:dyDescent="0.25">
      <c r="A354" s="13" t="s">
        <v>3140</v>
      </c>
      <c r="B354" s="13">
        <v>1977</v>
      </c>
      <c r="C354" s="13" t="s">
        <v>3141</v>
      </c>
      <c r="D354" s="13" t="s">
        <v>3142</v>
      </c>
    </row>
    <row r="355" spans="1:5" ht="45" x14ac:dyDescent="0.25">
      <c r="A355" s="13" t="s">
        <v>3101</v>
      </c>
      <c r="B355" s="13" t="s">
        <v>1484</v>
      </c>
      <c r="C355" s="13" t="s">
        <v>3100</v>
      </c>
      <c r="D355" s="13" t="s">
        <v>2187</v>
      </c>
    </row>
    <row r="356" spans="1:5" ht="30" x14ac:dyDescent="0.25">
      <c r="A356" s="13" t="s">
        <v>3103</v>
      </c>
      <c r="B356" s="13" t="s">
        <v>3104</v>
      </c>
      <c r="C356" s="13" t="s">
        <v>3102</v>
      </c>
      <c r="D356" s="13" t="s">
        <v>2188</v>
      </c>
    </row>
    <row r="357" spans="1:5" x14ac:dyDescent="0.25">
      <c r="A357" s="13" t="s">
        <v>5106</v>
      </c>
      <c r="B357" s="13">
        <v>2002</v>
      </c>
      <c r="C357" s="13" t="s">
        <v>5107</v>
      </c>
      <c r="D357" s="13" t="s">
        <v>5109</v>
      </c>
    </row>
    <row r="358" spans="1:5" x14ac:dyDescent="0.25">
      <c r="A358" s="13" t="s">
        <v>3143</v>
      </c>
      <c r="B358" s="13">
        <v>1973</v>
      </c>
      <c r="C358" s="13" t="s">
        <v>3145</v>
      </c>
      <c r="D358" s="13" t="s">
        <v>3147</v>
      </c>
      <c r="E358" s="13" t="s">
        <v>1267</v>
      </c>
    </row>
    <row r="359" spans="1:5" ht="30" x14ac:dyDescent="0.25">
      <c r="A359" s="13" t="s">
        <v>3150</v>
      </c>
      <c r="B359" s="13">
        <v>1978</v>
      </c>
      <c r="C359" s="13" t="s">
        <v>3149</v>
      </c>
      <c r="D359" s="13" t="s">
        <v>2189</v>
      </c>
      <c r="E359" s="13" t="s">
        <v>1267</v>
      </c>
    </row>
    <row r="360" spans="1:5" ht="45" x14ac:dyDescent="0.25">
      <c r="A360" s="13" t="s">
        <v>3144</v>
      </c>
      <c r="B360" s="13">
        <v>1977</v>
      </c>
      <c r="C360" s="13" t="s">
        <v>3146</v>
      </c>
      <c r="D360" s="13" t="s">
        <v>3148</v>
      </c>
      <c r="E360" s="13" t="s">
        <v>1267</v>
      </c>
    </row>
    <row r="361" spans="1:5" ht="30" x14ac:dyDescent="0.25">
      <c r="A361" s="13" t="s">
        <v>3153</v>
      </c>
      <c r="B361" s="13">
        <v>1977</v>
      </c>
      <c r="C361" s="13" t="s">
        <v>3152</v>
      </c>
      <c r="D361" s="13" t="s">
        <v>2190</v>
      </c>
    </row>
    <row r="362" spans="1:5" ht="30" x14ac:dyDescent="0.25">
      <c r="A362" s="13" t="s">
        <v>4675</v>
      </c>
      <c r="B362" s="13">
        <v>1972</v>
      </c>
      <c r="C362" s="13" t="s">
        <v>4829</v>
      </c>
      <c r="D362" s="13" t="s">
        <v>4676</v>
      </c>
      <c r="E362" s="13" t="s">
        <v>1267</v>
      </c>
    </row>
    <row r="363" spans="1:5" ht="30" x14ac:dyDescent="0.25">
      <c r="A363" s="13" t="s">
        <v>4520</v>
      </c>
      <c r="B363" s="13">
        <v>1966</v>
      </c>
      <c r="C363" s="13" t="s">
        <v>4523</v>
      </c>
      <c r="D363" s="13" t="s">
        <v>2192</v>
      </c>
      <c r="E363" s="13" t="s">
        <v>1267</v>
      </c>
    </row>
    <row r="364" spans="1:5" x14ac:dyDescent="0.25">
      <c r="A364" s="13" t="s">
        <v>4520</v>
      </c>
      <c r="B364" s="13">
        <v>1967</v>
      </c>
      <c r="C364" s="13" t="s">
        <v>4519</v>
      </c>
      <c r="D364" s="13" t="s">
        <v>2191</v>
      </c>
    </row>
    <row r="365" spans="1:5" ht="30" x14ac:dyDescent="0.25">
      <c r="A365" s="13" t="s">
        <v>4520</v>
      </c>
      <c r="B365" s="13">
        <v>1971</v>
      </c>
      <c r="C365" s="13" t="s">
        <v>4521</v>
      </c>
      <c r="D365" s="13" t="s">
        <v>4522</v>
      </c>
      <c r="E365" s="13" t="s">
        <v>1267</v>
      </c>
    </row>
    <row r="366" spans="1:5" ht="30" x14ac:dyDescent="0.25">
      <c r="A366" s="13" t="s">
        <v>4996</v>
      </c>
      <c r="B366" s="13">
        <v>1988</v>
      </c>
      <c r="C366" s="13" t="s">
        <v>4623</v>
      </c>
      <c r="D366" s="13" t="s">
        <v>2193</v>
      </c>
      <c r="E366" s="13" t="s">
        <v>1267</v>
      </c>
    </row>
    <row r="367" spans="1:5" x14ac:dyDescent="0.25">
      <c r="A367" s="13" t="s">
        <v>4753</v>
      </c>
      <c r="B367" s="13">
        <v>1971</v>
      </c>
      <c r="C367" s="13" t="s">
        <v>4752</v>
      </c>
      <c r="D367" s="13" t="s">
        <v>2194</v>
      </c>
      <c r="E367" s="13" t="s">
        <v>1267</v>
      </c>
    </row>
    <row r="368" spans="1:5" ht="30" x14ac:dyDescent="0.25">
      <c r="A368" s="13" t="s">
        <v>4723</v>
      </c>
      <c r="B368" s="13">
        <v>1977</v>
      </c>
      <c r="C368" s="13" t="s">
        <v>4724</v>
      </c>
      <c r="D368" s="13" t="s">
        <v>4725</v>
      </c>
      <c r="E368" s="13" t="s">
        <v>1267</v>
      </c>
    </row>
    <row r="369" spans="1:5" ht="30" x14ac:dyDescent="0.25">
      <c r="A369" s="13" t="s">
        <v>3157</v>
      </c>
      <c r="B369" s="13">
        <v>1963</v>
      </c>
      <c r="C369" s="13" t="s">
        <v>3156</v>
      </c>
      <c r="D369" s="13" t="s">
        <v>2195</v>
      </c>
    </row>
    <row r="370" spans="1:5" ht="30" x14ac:dyDescent="0.25">
      <c r="A370" s="13" t="s">
        <v>3155</v>
      </c>
      <c r="B370" s="13">
        <v>1968</v>
      </c>
      <c r="C370" s="13" t="s">
        <v>3154</v>
      </c>
      <c r="D370" s="13" t="s">
        <v>2196</v>
      </c>
    </row>
    <row r="371" spans="1:5" ht="30" x14ac:dyDescent="0.25">
      <c r="A371" s="13" t="s">
        <v>3159</v>
      </c>
      <c r="B371" s="13">
        <v>1964</v>
      </c>
      <c r="C371" s="13" t="s">
        <v>3160</v>
      </c>
      <c r="D371" s="13" t="s">
        <v>2198</v>
      </c>
    </row>
    <row r="372" spans="1:5" ht="45" x14ac:dyDescent="0.25">
      <c r="A372" s="13" t="s">
        <v>3159</v>
      </c>
      <c r="B372" s="13">
        <v>1967</v>
      </c>
      <c r="C372" s="13" t="s">
        <v>3158</v>
      </c>
      <c r="D372" s="13" t="s">
        <v>2197</v>
      </c>
    </row>
    <row r="373" spans="1:5" ht="60" x14ac:dyDescent="0.25">
      <c r="A373" s="13" t="s">
        <v>3162</v>
      </c>
      <c r="B373" s="13">
        <v>2010</v>
      </c>
      <c r="C373" s="13" t="s">
        <v>3161</v>
      </c>
      <c r="D373" s="13" t="s">
        <v>2199</v>
      </c>
      <c r="E373" s="13" t="s">
        <v>1267</v>
      </c>
    </row>
    <row r="374" spans="1:5" x14ac:dyDescent="0.25">
      <c r="A374" s="13" t="s">
        <v>1498</v>
      </c>
      <c r="B374" s="13">
        <v>1986</v>
      </c>
      <c r="C374" s="13" t="s">
        <v>1500</v>
      </c>
      <c r="D374" s="13" t="s">
        <v>1499</v>
      </c>
      <c r="E374" s="13" t="s">
        <v>1267</v>
      </c>
    </row>
    <row r="375" spans="1:5" ht="30" x14ac:dyDescent="0.25">
      <c r="A375" s="13" t="s">
        <v>1498</v>
      </c>
      <c r="B375" s="13">
        <v>1987</v>
      </c>
      <c r="C375" s="13" t="s">
        <v>5111</v>
      </c>
      <c r="D375" s="13" t="s">
        <v>5112</v>
      </c>
    </row>
    <row r="376" spans="1:5" ht="30" x14ac:dyDescent="0.25">
      <c r="A376" s="13" t="s">
        <v>3164</v>
      </c>
      <c r="B376" s="13">
        <v>1969</v>
      </c>
      <c r="C376" s="13" t="s">
        <v>3163</v>
      </c>
      <c r="D376" s="13" t="s">
        <v>2201</v>
      </c>
      <c r="E376" s="13" t="s">
        <v>1267</v>
      </c>
    </row>
    <row r="377" spans="1:5" ht="30" x14ac:dyDescent="0.25">
      <c r="A377" s="13" t="s">
        <v>3164</v>
      </c>
      <c r="B377" s="13">
        <v>1970</v>
      </c>
      <c r="C377" s="13" t="s">
        <v>3165</v>
      </c>
      <c r="D377" s="13" t="s">
        <v>2200</v>
      </c>
      <c r="E377" s="13" t="s">
        <v>1267</v>
      </c>
    </row>
    <row r="378" spans="1:5" ht="30" x14ac:dyDescent="0.25">
      <c r="A378" s="13" t="s">
        <v>3164</v>
      </c>
      <c r="B378" s="13">
        <v>1972</v>
      </c>
      <c r="C378" s="13" t="s">
        <v>5114</v>
      </c>
      <c r="D378" s="13" t="s">
        <v>5115</v>
      </c>
    </row>
    <row r="379" spans="1:5" ht="30" x14ac:dyDescent="0.25">
      <c r="A379" s="13" t="s">
        <v>3170</v>
      </c>
      <c r="B379" s="13">
        <v>1981</v>
      </c>
      <c r="C379" s="13" t="s">
        <v>3169</v>
      </c>
      <c r="D379" s="13" t="s">
        <v>2202</v>
      </c>
    </row>
    <row r="380" spans="1:5" ht="30" x14ac:dyDescent="0.25">
      <c r="A380" s="13" t="s">
        <v>5117</v>
      </c>
      <c r="B380" s="13">
        <v>2005</v>
      </c>
      <c r="C380" s="13" t="s">
        <v>5118</v>
      </c>
      <c r="D380" s="13" t="s">
        <v>5119</v>
      </c>
    </row>
    <row r="381" spans="1:5" ht="30" x14ac:dyDescent="0.25">
      <c r="A381" s="13" t="s">
        <v>5117</v>
      </c>
      <c r="B381" s="13">
        <v>2007</v>
      </c>
      <c r="C381" s="13" t="s">
        <v>5121</v>
      </c>
      <c r="D381" s="13" t="s">
        <v>5122</v>
      </c>
    </row>
    <row r="382" spans="1:5" ht="30" x14ac:dyDescent="0.25">
      <c r="A382" s="13" t="s">
        <v>3172</v>
      </c>
      <c r="B382" s="13">
        <v>1977</v>
      </c>
      <c r="C382" s="13" t="s">
        <v>3171</v>
      </c>
      <c r="D382" s="13" t="s">
        <v>2203</v>
      </c>
      <c r="E382" s="13" t="s">
        <v>1267</v>
      </c>
    </row>
    <row r="383" spans="1:5" ht="30" x14ac:dyDescent="0.25">
      <c r="A383" s="13" t="s">
        <v>3177</v>
      </c>
      <c r="B383" s="13">
        <v>1955</v>
      </c>
      <c r="C383" s="13" t="s">
        <v>3178</v>
      </c>
      <c r="D383" s="13" t="s">
        <v>3179</v>
      </c>
      <c r="E383" s="13" t="s">
        <v>1267</v>
      </c>
    </row>
    <row r="384" spans="1:5" ht="30" x14ac:dyDescent="0.25">
      <c r="A384" s="13" t="s">
        <v>3181</v>
      </c>
      <c r="B384" s="13">
        <v>1992</v>
      </c>
      <c r="C384" s="13" t="s">
        <v>3180</v>
      </c>
      <c r="D384" s="13" t="s">
        <v>2204</v>
      </c>
      <c r="E384" s="13" t="s">
        <v>1428</v>
      </c>
    </row>
    <row r="385" spans="1:5" x14ac:dyDescent="0.25">
      <c r="A385" s="13" t="s">
        <v>4997</v>
      </c>
      <c r="B385" s="13">
        <v>1967</v>
      </c>
      <c r="C385" s="13" t="s">
        <v>4818</v>
      </c>
      <c r="D385" s="13" t="s">
        <v>2205</v>
      </c>
      <c r="E385" s="13" t="s">
        <v>1267</v>
      </c>
    </row>
    <row r="386" spans="1:5" ht="45" x14ac:dyDescent="0.25">
      <c r="A386" s="13" t="s">
        <v>3184</v>
      </c>
      <c r="B386" s="13">
        <v>2004</v>
      </c>
      <c r="C386" s="13" t="s">
        <v>3183</v>
      </c>
      <c r="D386" s="13" t="s">
        <v>2206</v>
      </c>
    </row>
    <row r="387" spans="1:5" ht="30" x14ac:dyDescent="0.25">
      <c r="A387" s="13" t="s">
        <v>5068</v>
      </c>
      <c r="B387" s="13">
        <v>1968</v>
      </c>
      <c r="C387" s="13" t="s">
        <v>5067</v>
      </c>
      <c r="D387" s="13" t="s">
        <v>2207</v>
      </c>
      <c r="E387" s="13" t="s">
        <v>1267</v>
      </c>
    </row>
    <row r="388" spans="1:5" ht="30" x14ac:dyDescent="0.25">
      <c r="A388" s="13" t="s">
        <v>3187</v>
      </c>
      <c r="B388" s="13" t="s">
        <v>3185</v>
      </c>
      <c r="C388" s="13" t="s">
        <v>3186</v>
      </c>
      <c r="D388" s="13" t="s">
        <v>2208</v>
      </c>
      <c r="E388" s="13" t="s">
        <v>1267</v>
      </c>
    </row>
    <row r="389" spans="1:5" ht="30" x14ac:dyDescent="0.25">
      <c r="A389" s="13" t="s">
        <v>3189</v>
      </c>
      <c r="B389" s="13">
        <v>1986</v>
      </c>
      <c r="C389" s="13" t="s">
        <v>3188</v>
      </c>
      <c r="D389" s="13" t="s">
        <v>2209</v>
      </c>
      <c r="E389" s="13" t="s">
        <v>1267</v>
      </c>
    </row>
    <row r="390" spans="1:5" x14ac:dyDescent="0.25">
      <c r="A390" s="13" t="s">
        <v>4998</v>
      </c>
      <c r="B390" s="13">
        <v>1974</v>
      </c>
      <c r="C390" s="13" t="s">
        <v>4534</v>
      </c>
      <c r="D390" s="13" t="s">
        <v>2210</v>
      </c>
      <c r="E390" s="13" t="s">
        <v>1267</v>
      </c>
    </row>
    <row r="391" spans="1:5" x14ac:dyDescent="0.25">
      <c r="A391" s="13" t="s">
        <v>3672</v>
      </c>
      <c r="B391" s="13">
        <v>1982</v>
      </c>
      <c r="C391" s="13" t="s">
        <v>3671</v>
      </c>
      <c r="D391" s="13" t="s">
        <v>2211</v>
      </c>
    </row>
    <row r="392" spans="1:5" ht="30" x14ac:dyDescent="0.25">
      <c r="A392" s="13" t="s">
        <v>4999</v>
      </c>
      <c r="B392" s="13">
        <v>2007</v>
      </c>
      <c r="C392" s="13" t="s">
        <v>3190</v>
      </c>
      <c r="D392" s="13" t="s">
        <v>2212</v>
      </c>
      <c r="E392" s="13" t="s">
        <v>1267</v>
      </c>
    </row>
    <row r="393" spans="1:5" ht="30" x14ac:dyDescent="0.25">
      <c r="A393" s="13" t="s">
        <v>4800</v>
      </c>
      <c r="B393" s="13">
        <v>1975</v>
      </c>
      <c r="C393" s="13" t="s">
        <v>4799</v>
      </c>
      <c r="D393" s="13" t="s">
        <v>2213</v>
      </c>
      <c r="E393" s="13" t="s">
        <v>1267</v>
      </c>
    </row>
    <row r="394" spans="1:5" ht="30" x14ac:dyDescent="0.25">
      <c r="A394" s="13" t="s">
        <v>5000</v>
      </c>
      <c r="B394" s="13">
        <v>1985</v>
      </c>
      <c r="C394" s="13" t="s">
        <v>3192</v>
      </c>
      <c r="D394" s="13" t="s">
        <v>2214</v>
      </c>
      <c r="E394" s="13" t="s">
        <v>1267</v>
      </c>
    </row>
    <row r="395" spans="1:5" ht="30" x14ac:dyDescent="0.25">
      <c r="A395" s="13" t="s">
        <v>5001</v>
      </c>
      <c r="B395" s="13">
        <v>2003</v>
      </c>
      <c r="C395" s="13" t="s">
        <v>3191</v>
      </c>
      <c r="D395" s="13" t="s">
        <v>2215</v>
      </c>
      <c r="E395" s="13" t="s">
        <v>1267</v>
      </c>
    </row>
    <row r="396" spans="1:5" ht="30" x14ac:dyDescent="0.25">
      <c r="A396" s="13" t="s">
        <v>3197</v>
      </c>
      <c r="B396" s="13">
        <v>1976</v>
      </c>
      <c r="C396" s="13" t="s">
        <v>3196</v>
      </c>
      <c r="D396" s="13" t="s">
        <v>2216</v>
      </c>
      <c r="E396" s="13" t="s">
        <v>1267</v>
      </c>
    </row>
    <row r="397" spans="1:5" ht="30" x14ac:dyDescent="0.25">
      <c r="A397" s="13" t="s">
        <v>3194</v>
      </c>
      <c r="B397" s="13">
        <v>1977</v>
      </c>
      <c r="C397" s="13" t="s">
        <v>3193</v>
      </c>
      <c r="D397" s="13" t="s">
        <v>2217</v>
      </c>
      <c r="E397" s="13" t="s">
        <v>1267</v>
      </c>
    </row>
    <row r="398" spans="1:5" x14ac:dyDescent="0.25">
      <c r="A398" s="13" t="s">
        <v>3199</v>
      </c>
      <c r="B398" s="13">
        <v>1988</v>
      </c>
      <c r="C398" s="13" t="s">
        <v>4807</v>
      </c>
      <c r="D398" s="13" t="s">
        <v>2219</v>
      </c>
      <c r="E398" s="13" t="s">
        <v>1267</v>
      </c>
    </row>
    <row r="399" spans="1:5" ht="30" x14ac:dyDescent="0.25">
      <c r="A399" s="13" t="s">
        <v>3199</v>
      </c>
      <c r="B399" s="13">
        <v>1991</v>
      </c>
      <c r="C399" s="13" t="s">
        <v>3198</v>
      </c>
      <c r="D399" s="13" t="s">
        <v>2218</v>
      </c>
      <c r="E399" s="13" t="s">
        <v>1267</v>
      </c>
    </row>
    <row r="400" spans="1:5" ht="30" x14ac:dyDescent="0.25">
      <c r="A400" s="13" t="s">
        <v>3195</v>
      </c>
      <c r="B400" s="13">
        <v>1983</v>
      </c>
      <c r="C400" s="13" t="s">
        <v>3200</v>
      </c>
      <c r="D400" s="13" t="s">
        <v>2220</v>
      </c>
      <c r="E400" s="13" t="s">
        <v>1267</v>
      </c>
    </row>
    <row r="401" spans="1:5" x14ac:dyDescent="0.25">
      <c r="A401" s="13" t="s">
        <v>3201</v>
      </c>
      <c r="B401" s="13">
        <v>1955</v>
      </c>
      <c r="C401" s="13" t="s">
        <v>3202</v>
      </c>
      <c r="D401" s="13" t="s">
        <v>3203</v>
      </c>
      <c r="E401" s="13" t="s">
        <v>1267</v>
      </c>
    </row>
    <row r="402" spans="1:5" x14ac:dyDescent="0.25">
      <c r="A402" s="13" t="s">
        <v>3204</v>
      </c>
      <c r="B402" s="13">
        <v>2007</v>
      </c>
      <c r="C402" s="13" t="s">
        <v>3207</v>
      </c>
      <c r="D402" s="13" t="s">
        <v>3208</v>
      </c>
      <c r="E402" s="13" t="s">
        <v>1267</v>
      </c>
    </row>
    <row r="403" spans="1:5" ht="30" x14ac:dyDescent="0.25">
      <c r="A403" s="13" t="s">
        <v>3209</v>
      </c>
      <c r="B403" s="13">
        <v>1992</v>
      </c>
      <c r="C403" s="13" t="s">
        <v>3210</v>
      </c>
      <c r="D403" s="13" t="s">
        <v>2221</v>
      </c>
      <c r="E403" s="13" t="s">
        <v>1350</v>
      </c>
    </row>
    <row r="404" spans="1:5" x14ac:dyDescent="0.25">
      <c r="A404" s="13" t="s">
        <v>3205</v>
      </c>
      <c r="B404" s="13">
        <v>1965</v>
      </c>
      <c r="C404" s="13" t="s">
        <v>3211</v>
      </c>
      <c r="D404" s="13" t="s">
        <v>2222</v>
      </c>
      <c r="E404" s="13" t="s">
        <v>1267</v>
      </c>
    </row>
    <row r="405" spans="1:5" ht="60" x14ac:dyDescent="0.25">
      <c r="A405" s="13" t="s">
        <v>3212</v>
      </c>
      <c r="B405" s="13">
        <v>1984</v>
      </c>
      <c r="C405" s="13" t="s">
        <v>3213</v>
      </c>
      <c r="D405" s="13" t="s">
        <v>2223</v>
      </c>
      <c r="E405" s="13" t="s">
        <v>1267</v>
      </c>
    </row>
    <row r="406" spans="1:5" ht="45" x14ac:dyDescent="0.25">
      <c r="A406" s="13" t="s">
        <v>2798</v>
      </c>
      <c r="B406" s="13">
        <v>1975</v>
      </c>
      <c r="C406" s="13" t="s">
        <v>2797</v>
      </c>
      <c r="D406" s="13" t="s">
        <v>2224</v>
      </c>
      <c r="E406" s="13" t="s">
        <v>1267</v>
      </c>
    </row>
    <row r="407" spans="1:5" ht="30" x14ac:dyDescent="0.25">
      <c r="A407" s="13" t="s">
        <v>3206</v>
      </c>
      <c r="B407" s="13">
        <v>1980</v>
      </c>
      <c r="C407" s="13" t="s">
        <v>3214</v>
      </c>
      <c r="D407" s="13" t="s">
        <v>2226</v>
      </c>
      <c r="E407" s="13" t="s">
        <v>1267</v>
      </c>
    </row>
    <row r="408" spans="1:5" ht="30" x14ac:dyDescent="0.25">
      <c r="A408" s="13" t="s">
        <v>3206</v>
      </c>
      <c r="B408" s="13">
        <v>1982</v>
      </c>
      <c r="C408" s="13" t="s">
        <v>4785</v>
      </c>
      <c r="D408" s="13" t="s">
        <v>2225</v>
      </c>
      <c r="E408" s="13" t="s">
        <v>1267</v>
      </c>
    </row>
    <row r="409" spans="1:5" x14ac:dyDescent="0.25">
      <c r="A409" s="13" t="s">
        <v>5002</v>
      </c>
      <c r="B409" s="13">
        <v>1985</v>
      </c>
      <c r="C409" s="13" t="s">
        <v>4577</v>
      </c>
      <c r="D409" s="13" t="s">
        <v>4578</v>
      </c>
      <c r="E409" s="13" t="s">
        <v>1267</v>
      </c>
    </row>
    <row r="410" spans="1:5" x14ac:dyDescent="0.25">
      <c r="A410" s="13" t="s">
        <v>5002</v>
      </c>
      <c r="B410" s="13">
        <v>1987</v>
      </c>
      <c r="C410" s="13" t="s">
        <v>4576</v>
      </c>
      <c r="D410" s="13" t="s">
        <v>2227</v>
      </c>
      <c r="E410" s="13" t="s">
        <v>1267</v>
      </c>
    </row>
    <row r="411" spans="1:5" ht="30" x14ac:dyDescent="0.25">
      <c r="A411" s="13" t="s">
        <v>5003</v>
      </c>
      <c r="B411" s="13">
        <v>1982</v>
      </c>
      <c r="C411" s="13" t="s">
        <v>4549</v>
      </c>
      <c r="D411" s="13" t="s">
        <v>2228</v>
      </c>
      <c r="E411" s="13" t="s">
        <v>1267</v>
      </c>
    </row>
    <row r="412" spans="1:5" ht="30" x14ac:dyDescent="0.25">
      <c r="A412" s="13" t="s">
        <v>3216</v>
      </c>
      <c r="B412" s="13">
        <v>1975</v>
      </c>
      <c r="C412" s="13" t="s">
        <v>3215</v>
      </c>
      <c r="D412" s="13" t="s">
        <v>3217</v>
      </c>
      <c r="E412" s="13" t="s">
        <v>1267</v>
      </c>
    </row>
    <row r="413" spans="1:5" ht="30" x14ac:dyDescent="0.25">
      <c r="A413" s="13" t="s">
        <v>4646</v>
      </c>
      <c r="B413" s="13">
        <v>1963</v>
      </c>
      <c r="C413" s="13" t="s">
        <v>4647</v>
      </c>
      <c r="D413" s="13" t="s">
        <v>2230</v>
      </c>
      <c r="E413" s="13" t="s">
        <v>1267</v>
      </c>
    </row>
    <row r="414" spans="1:5" ht="30" x14ac:dyDescent="0.25">
      <c r="A414" s="13" t="s">
        <v>4646</v>
      </c>
      <c r="B414" s="13">
        <v>1964</v>
      </c>
      <c r="C414" s="13" t="s">
        <v>4645</v>
      </c>
      <c r="D414" s="13" t="s">
        <v>2229</v>
      </c>
      <c r="E414" s="13" t="s">
        <v>1267</v>
      </c>
    </row>
    <row r="415" spans="1:5" ht="30" x14ac:dyDescent="0.25">
      <c r="A415" s="13" t="s">
        <v>2764</v>
      </c>
      <c r="B415" s="13">
        <v>1976</v>
      </c>
      <c r="C415" s="13" t="s">
        <v>2763</v>
      </c>
      <c r="D415" s="13" t="s">
        <v>2231</v>
      </c>
      <c r="E415" s="13" t="s">
        <v>1350</v>
      </c>
    </row>
    <row r="416" spans="1:5" x14ac:dyDescent="0.25">
      <c r="A416" s="13" t="s">
        <v>4454</v>
      </c>
      <c r="B416" s="13">
        <v>2000</v>
      </c>
      <c r="C416" s="13" t="s">
        <v>4455</v>
      </c>
      <c r="D416" s="13" t="s">
        <v>4456</v>
      </c>
      <c r="E416" s="13" t="s">
        <v>1267</v>
      </c>
    </row>
    <row r="417" spans="1:5" ht="30" x14ac:dyDescent="0.25">
      <c r="A417" s="13" t="s">
        <v>3221</v>
      </c>
      <c r="B417" s="13">
        <v>1975</v>
      </c>
      <c r="C417" s="13" t="s">
        <v>3220</v>
      </c>
      <c r="D417" s="13" t="s">
        <v>2233</v>
      </c>
      <c r="E417" s="13" t="s">
        <v>1267</v>
      </c>
    </row>
    <row r="418" spans="1:5" ht="30" x14ac:dyDescent="0.25">
      <c r="A418" s="13" t="s">
        <v>3221</v>
      </c>
      <c r="B418" s="13">
        <v>1977</v>
      </c>
      <c r="C418" s="13" t="s">
        <v>3222</v>
      </c>
      <c r="D418" s="13" t="s">
        <v>2232</v>
      </c>
      <c r="E418" s="13" t="s">
        <v>1267</v>
      </c>
    </row>
    <row r="419" spans="1:5" ht="30" x14ac:dyDescent="0.25">
      <c r="A419" s="13" t="s">
        <v>2765</v>
      </c>
      <c r="B419" s="13">
        <v>1971</v>
      </c>
      <c r="C419" s="13" t="s">
        <v>3218</v>
      </c>
      <c r="D419" s="13" t="s">
        <v>2234</v>
      </c>
      <c r="E419" s="13" t="s">
        <v>1267</v>
      </c>
    </row>
    <row r="420" spans="1:5" ht="30" x14ac:dyDescent="0.25">
      <c r="A420" s="13" t="s">
        <v>2765</v>
      </c>
      <c r="B420" s="13">
        <v>1974</v>
      </c>
      <c r="C420" s="13" t="s">
        <v>3219</v>
      </c>
      <c r="D420" s="13" t="s">
        <v>2235</v>
      </c>
      <c r="E420" s="13" t="s">
        <v>1267</v>
      </c>
    </row>
    <row r="421" spans="1:5" ht="30" x14ac:dyDescent="0.25">
      <c r="A421" s="13" t="s">
        <v>3223</v>
      </c>
      <c r="B421" s="13" t="s">
        <v>2874</v>
      </c>
      <c r="C421" s="13" t="s">
        <v>3224</v>
      </c>
      <c r="D421" s="13" t="s">
        <v>3226</v>
      </c>
      <c r="E421" s="13" t="s">
        <v>1267</v>
      </c>
    </row>
    <row r="422" spans="1:5" ht="30" x14ac:dyDescent="0.25">
      <c r="A422" s="13" t="s">
        <v>3223</v>
      </c>
      <c r="B422" s="13" t="s">
        <v>2881</v>
      </c>
      <c r="C422" s="13" t="s">
        <v>3224</v>
      </c>
      <c r="D422" s="13" t="s">
        <v>3225</v>
      </c>
      <c r="E422" s="13" t="s">
        <v>1267</v>
      </c>
    </row>
    <row r="423" spans="1:5" x14ac:dyDescent="0.25">
      <c r="A423" s="13" t="s">
        <v>3228</v>
      </c>
      <c r="B423" s="13">
        <v>1978</v>
      </c>
      <c r="C423" s="13" t="s">
        <v>3227</v>
      </c>
      <c r="D423" s="13" t="s">
        <v>2237</v>
      </c>
      <c r="E423" s="13" t="s">
        <v>1267</v>
      </c>
    </row>
    <row r="424" spans="1:5" ht="30" x14ac:dyDescent="0.25">
      <c r="A424" s="13" t="s">
        <v>3228</v>
      </c>
      <c r="B424" s="13">
        <v>1986</v>
      </c>
      <c r="C424" s="13" t="s">
        <v>4673</v>
      </c>
      <c r="D424" s="13" t="s">
        <v>2236</v>
      </c>
      <c r="E424" s="13" t="s">
        <v>1267</v>
      </c>
    </row>
    <row r="425" spans="1:5" ht="30" x14ac:dyDescent="0.25">
      <c r="A425" s="13" t="s">
        <v>3230</v>
      </c>
      <c r="B425" s="13">
        <v>1979</v>
      </c>
      <c r="C425" s="13" t="s">
        <v>3229</v>
      </c>
      <c r="D425" s="13" t="s">
        <v>2238</v>
      </c>
      <c r="E425" s="13" t="s">
        <v>1507</v>
      </c>
    </row>
    <row r="426" spans="1:5" ht="45" x14ac:dyDescent="0.25">
      <c r="A426" s="13" t="s">
        <v>3232</v>
      </c>
      <c r="B426" s="13">
        <v>1986</v>
      </c>
      <c r="C426" s="13" t="s">
        <v>3231</v>
      </c>
      <c r="D426" s="13" t="s">
        <v>2239</v>
      </c>
    </row>
    <row r="427" spans="1:5" ht="30" x14ac:dyDescent="0.25">
      <c r="A427" s="13" t="s">
        <v>3234</v>
      </c>
      <c r="B427" s="13">
        <v>1993</v>
      </c>
      <c r="C427" s="13" t="s">
        <v>3233</v>
      </c>
      <c r="D427" s="13" t="s">
        <v>2240</v>
      </c>
    </row>
    <row r="428" spans="1:5" ht="30" x14ac:dyDescent="0.25">
      <c r="A428" s="13" t="s">
        <v>5004</v>
      </c>
      <c r="B428" s="13">
        <v>1994</v>
      </c>
      <c r="C428" s="13" t="s">
        <v>3235</v>
      </c>
      <c r="D428" s="13" t="s">
        <v>3236</v>
      </c>
      <c r="E428" s="13" t="s">
        <v>1267</v>
      </c>
    </row>
    <row r="429" spans="1:5" x14ac:dyDescent="0.25">
      <c r="A429" s="13" t="s">
        <v>5004</v>
      </c>
      <c r="B429" s="13">
        <v>2002</v>
      </c>
      <c r="C429" s="13" t="s">
        <v>3237</v>
      </c>
      <c r="D429" s="13" t="s">
        <v>3238</v>
      </c>
      <c r="E429" s="13" t="s">
        <v>1267</v>
      </c>
    </row>
    <row r="430" spans="1:5" ht="30" x14ac:dyDescent="0.25">
      <c r="A430" s="13" t="s">
        <v>3240</v>
      </c>
      <c r="B430" s="13">
        <v>1973</v>
      </c>
      <c r="C430" s="13" t="s">
        <v>3239</v>
      </c>
      <c r="D430" s="13" t="s">
        <v>2241</v>
      </c>
      <c r="E430" s="13" t="s">
        <v>1267</v>
      </c>
    </row>
    <row r="431" spans="1:5" ht="30" x14ac:dyDescent="0.25">
      <c r="A431" s="13" t="s">
        <v>3246</v>
      </c>
      <c r="B431" s="13">
        <v>1977</v>
      </c>
      <c r="C431" s="13" t="s">
        <v>3245</v>
      </c>
      <c r="D431" s="13" t="s">
        <v>2242</v>
      </c>
      <c r="E431" s="13" t="s">
        <v>1267</v>
      </c>
    </row>
    <row r="432" spans="1:5" ht="30" x14ac:dyDescent="0.25">
      <c r="A432" s="13" t="s">
        <v>3248</v>
      </c>
      <c r="B432" s="13">
        <v>1984</v>
      </c>
      <c r="C432" s="13" t="s">
        <v>3247</v>
      </c>
      <c r="D432" s="13" t="s">
        <v>2243</v>
      </c>
      <c r="E432" s="13" t="s">
        <v>1267</v>
      </c>
    </row>
    <row r="433" spans="1:5" ht="30" x14ac:dyDescent="0.25">
      <c r="A433" s="13" t="s">
        <v>3254</v>
      </c>
      <c r="B433" s="13" t="s">
        <v>3252</v>
      </c>
      <c r="C433" s="13" t="s">
        <v>3258</v>
      </c>
      <c r="D433" s="13" t="s">
        <v>3257</v>
      </c>
      <c r="E433" s="13" t="s">
        <v>1267</v>
      </c>
    </row>
    <row r="434" spans="1:5" ht="30" x14ac:dyDescent="0.25">
      <c r="A434" s="13" t="s">
        <v>3254</v>
      </c>
      <c r="B434" s="13" t="s">
        <v>3253</v>
      </c>
      <c r="C434" s="13" t="s">
        <v>3255</v>
      </c>
      <c r="D434" s="13" t="s">
        <v>3256</v>
      </c>
      <c r="E434" s="13" t="s">
        <v>1267</v>
      </c>
    </row>
    <row r="435" spans="1:5" x14ac:dyDescent="0.25">
      <c r="A435" s="13" t="s">
        <v>4851</v>
      </c>
      <c r="B435" s="13">
        <v>1988</v>
      </c>
      <c r="C435" s="13" t="s">
        <v>4853</v>
      </c>
      <c r="D435" s="13" t="s">
        <v>4852</v>
      </c>
    </row>
    <row r="436" spans="1:5" ht="30" x14ac:dyDescent="0.25">
      <c r="A436" s="13" t="s">
        <v>3251</v>
      </c>
      <c r="B436" s="13">
        <v>1997</v>
      </c>
      <c r="C436" s="13" t="s">
        <v>3250</v>
      </c>
      <c r="D436" s="13" t="s">
        <v>2244</v>
      </c>
    </row>
    <row r="437" spans="1:5" ht="30" x14ac:dyDescent="0.25">
      <c r="A437" s="13" t="s">
        <v>4600</v>
      </c>
      <c r="B437" s="13">
        <v>1995</v>
      </c>
      <c r="C437" s="13" t="s">
        <v>4608</v>
      </c>
      <c r="D437" s="13" t="s">
        <v>2245</v>
      </c>
    </row>
    <row r="438" spans="1:5" x14ac:dyDescent="0.25">
      <c r="A438" s="13" t="s">
        <v>4601</v>
      </c>
      <c r="B438" s="13">
        <v>1996</v>
      </c>
      <c r="C438" s="13" t="s">
        <v>3274</v>
      </c>
      <c r="D438" s="13" t="s">
        <v>2246</v>
      </c>
    </row>
    <row r="439" spans="1:5" ht="30" x14ac:dyDescent="0.25">
      <c r="A439" s="13" t="s">
        <v>4602</v>
      </c>
      <c r="B439" s="13" t="s">
        <v>4836</v>
      </c>
      <c r="C439" s="13" t="s">
        <v>3283</v>
      </c>
      <c r="D439" s="13" t="s">
        <v>3285</v>
      </c>
      <c r="E439" s="13" t="s">
        <v>1260</v>
      </c>
    </row>
    <row r="440" spans="1:5" ht="45" x14ac:dyDescent="0.25">
      <c r="A440" s="13" t="s">
        <v>3275</v>
      </c>
      <c r="B440" s="13">
        <v>2010</v>
      </c>
      <c r="C440" s="13" t="s">
        <v>3276</v>
      </c>
      <c r="D440" s="13" t="s">
        <v>3277</v>
      </c>
      <c r="E440" s="13" t="s">
        <v>1260</v>
      </c>
    </row>
    <row r="441" spans="1:5" ht="30" x14ac:dyDescent="0.25">
      <c r="A441" s="13" t="s">
        <v>4603</v>
      </c>
      <c r="B441" s="13" t="s">
        <v>4837</v>
      </c>
      <c r="C441" s="13" t="s">
        <v>3266</v>
      </c>
      <c r="D441" s="13" t="s">
        <v>3284</v>
      </c>
      <c r="E441" s="13" t="s">
        <v>1260</v>
      </c>
    </row>
    <row r="442" spans="1:5" x14ac:dyDescent="0.25">
      <c r="A442" s="13" t="s">
        <v>4599</v>
      </c>
      <c r="B442" s="13">
        <v>2009</v>
      </c>
      <c r="C442" s="13" t="s">
        <v>3259</v>
      </c>
      <c r="D442" s="13" t="s">
        <v>3263</v>
      </c>
      <c r="E442" s="13" t="s">
        <v>1260</v>
      </c>
    </row>
    <row r="443" spans="1:5" ht="30" x14ac:dyDescent="0.25">
      <c r="A443" s="13" t="s">
        <v>4598</v>
      </c>
      <c r="B443" s="13">
        <v>2006</v>
      </c>
      <c r="C443" s="13" t="s">
        <v>3260</v>
      </c>
      <c r="D443" s="13" t="s">
        <v>3264</v>
      </c>
      <c r="E443" s="13" t="s">
        <v>1260</v>
      </c>
    </row>
    <row r="444" spans="1:5" x14ac:dyDescent="0.25">
      <c r="A444" s="13" t="s">
        <v>4597</v>
      </c>
      <c r="B444" s="13">
        <v>2006</v>
      </c>
      <c r="C444" s="13" t="s">
        <v>3261</v>
      </c>
      <c r="D444" s="13" t="s">
        <v>3265</v>
      </c>
      <c r="E444" s="13" t="s">
        <v>1260</v>
      </c>
    </row>
    <row r="445" spans="1:5" x14ac:dyDescent="0.25">
      <c r="A445" s="13" t="s">
        <v>3553</v>
      </c>
      <c r="B445" s="13">
        <v>2011</v>
      </c>
      <c r="C445" s="13" t="s">
        <v>3557</v>
      </c>
      <c r="D445" s="14" t="s">
        <v>3556</v>
      </c>
      <c r="E445" s="13" t="s">
        <v>1260</v>
      </c>
    </row>
    <row r="446" spans="1:5" ht="30" x14ac:dyDescent="0.25">
      <c r="A446" s="13" t="s">
        <v>4596</v>
      </c>
      <c r="B446" s="13" t="s">
        <v>4835</v>
      </c>
      <c r="C446" s="13" t="s">
        <v>3262</v>
      </c>
      <c r="D446" s="13" t="s">
        <v>3558</v>
      </c>
      <c r="E446" s="13" t="s">
        <v>1260</v>
      </c>
    </row>
    <row r="447" spans="1:5" ht="105" x14ac:dyDescent="0.25">
      <c r="A447" s="13" t="s">
        <v>5347</v>
      </c>
      <c r="B447" s="13">
        <v>2016</v>
      </c>
      <c r="C447" s="13" t="s">
        <v>5348</v>
      </c>
      <c r="D447" s="13" t="s">
        <v>5349</v>
      </c>
      <c r="E447" s="13" t="s">
        <v>1260</v>
      </c>
    </row>
    <row r="448" spans="1:5" ht="30" x14ac:dyDescent="0.25">
      <c r="A448" s="13" t="s">
        <v>3278</v>
      </c>
      <c r="B448" s="13">
        <v>2011</v>
      </c>
      <c r="C448" s="13" t="s">
        <v>3280</v>
      </c>
      <c r="D448" s="13" t="s">
        <v>3279</v>
      </c>
      <c r="E448" s="13" t="s">
        <v>1260</v>
      </c>
    </row>
    <row r="449" spans="1:5" ht="30" x14ac:dyDescent="0.25">
      <c r="A449" s="13" t="s">
        <v>5346</v>
      </c>
      <c r="B449" s="13">
        <v>2012</v>
      </c>
      <c r="C449" s="13" t="s">
        <v>3282</v>
      </c>
      <c r="D449" s="13" t="s">
        <v>3281</v>
      </c>
      <c r="E449" s="13" t="s">
        <v>1260</v>
      </c>
    </row>
    <row r="450" spans="1:5" ht="30" x14ac:dyDescent="0.25">
      <c r="A450" s="13" t="s">
        <v>3559</v>
      </c>
      <c r="B450" s="13">
        <v>1981</v>
      </c>
      <c r="C450" s="13" t="s">
        <v>3273</v>
      </c>
      <c r="D450" s="13" t="s">
        <v>3560</v>
      </c>
      <c r="E450" s="13" t="s">
        <v>1267</v>
      </c>
    </row>
    <row r="451" spans="1:5" ht="30" x14ac:dyDescent="0.25">
      <c r="A451" s="13" t="s">
        <v>3167</v>
      </c>
      <c r="B451" s="13">
        <v>1969</v>
      </c>
      <c r="C451" s="13" t="s">
        <v>3166</v>
      </c>
      <c r="D451" s="13" t="s">
        <v>2247</v>
      </c>
      <c r="E451" s="13" t="s">
        <v>1267</v>
      </c>
    </row>
    <row r="452" spans="1:5" ht="30" x14ac:dyDescent="0.25">
      <c r="A452" s="13" t="s">
        <v>3167</v>
      </c>
      <c r="B452" s="13">
        <v>1970</v>
      </c>
      <c r="C452" s="13" t="s">
        <v>3168</v>
      </c>
      <c r="D452" s="13" t="s">
        <v>2248</v>
      </c>
      <c r="E452" s="13" t="s">
        <v>1267</v>
      </c>
    </row>
    <row r="453" spans="1:5" ht="30" x14ac:dyDescent="0.25">
      <c r="A453" s="13" t="s">
        <v>3554</v>
      </c>
      <c r="B453" s="13">
        <v>1980</v>
      </c>
      <c r="C453" s="13" t="s">
        <v>3561</v>
      </c>
      <c r="D453" s="13" t="s">
        <v>3562</v>
      </c>
      <c r="E453" s="13" t="s">
        <v>1267</v>
      </c>
    </row>
    <row r="454" spans="1:5" ht="30" x14ac:dyDescent="0.25">
      <c r="A454" s="13" t="s">
        <v>3848</v>
      </c>
      <c r="B454" s="13">
        <v>2001</v>
      </c>
      <c r="C454" s="13" t="s">
        <v>3847</v>
      </c>
      <c r="D454" s="13" t="s">
        <v>2249</v>
      </c>
    </row>
    <row r="455" spans="1:5" ht="30" x14ac:dyDescent="0.25">
      <c r="A455" s="13" t="s">
        <v>2934</v>
      </c>
      <c r="B455" s="13">
        <v>1983</v>
      </c>
      <c r="C455" s="13" t="s">
        <v>2933</v>
      </c>
      <c r="D455" s="13" t="s">
        <v>2250</v>
      </c>
      <c r="E455" s="13" t="s">
        <v>1267</v>
      </c>
    </row>
    <row r="456" spans="1:5" ht="30" x14ac:dyDescent="0.25">
      <c r="A456" s="13" t="s">
        <v>3555</v>
      </c>
      <c r="B456" s="13">
        <v>1997</v>
      </c>
      <c r="C456" s="13" t="s">
        <v>3563</v>
      </c>
      <c r="D456" s="13" t="s">
        <v>2251</v>
      </c>
      <c r="E456" s="13" t="s">
        <v>1267</v>
      </c>
    </row>
    <row r="457" spans="1:5" ht="30" x14ac:dyDescent="0.25">
      <c r="A457" s="13" t="s">
        <v>3565</v>
      </c>
      <c r="B457" s="13">
        <v>1978</v>
      </c>
      <c r="C457" s="13" t="s">
        <v>3564</v>
      </c>
      <c r="D457" s="13" t="s">
        <v>2252</v>
      </c>
      <c r="E457" s="13" t="s">
        <v>1448</v>
      </c>
    </row>
    <row r="458" spans="1:5" ht="30" x14ac:dyDescent="0.25">
      <c r="A458" s="13" t="s">
        <v>3567</v>
      </c>
      <c r="B458" s="13">
        <v>1986</v>
      </c>
      <c r="C458" s="13" t="s">
        <v>3566</v>
      </c>
      <c r="D458" s="13" t="s">
        <v>2253</v>
      </c>
    </row>
    <row r="459" spans="1:5" ht="30" x14ac:dyDescent="0.25">
      <c r="A459" s="13" t="s">
        <v>3569</v>
      </c>
      <c r="B459" s="13">
        <v>1988</v>
      </c>
      <c r="C459" s="13" t="s">
        <v>3568</v>
      </c>
      <c r="D459" s="13" t="s">
        <v>2254</v>
      </c>
    </row>
    <row r="460" spans="1:5" ht="30" x14ac:dyDescent="0.25">
      <c r="A460" s="13" t="s">
        <v>3571</v>
      </c>
      <c r="B460" s="13">
        <v>1982</v>
      </c>
      <c r="C460" s="13" t="s">
        <v>3570</v>
      </c>
      <c r="D460" s="13" t="s">
        <v>2255</v>
      </c>
    </row>
    <row r="461" spans="1:5" ht="30" x14ac:dyDescent="0.25">
      <c r="A461" s="13" t="s">
        <v>3573</v>
      </c>
      <c r="B461" s="13">
        <v>1977</v>
      </c>
      <c r="C461" s="13" t="s">
        <v>3572</v>
      </c>
      <c r="D461" s="13" t="s">
        <v>2256</v>
      </c>
      <c r="E461" s="13" t="s">
        <v>1267</v>
      </c>
    </row>
    <row r="462" spans="1:5" ht="30" x14ac:dyDescent="0.25">
      <c r="A462" s="13" t="s">
        <v>3573</v>
      </c>
      <c r="B462" s="13">
        <v>1985</v>
      </c>
      <c r="C462" s="13" t="s">
        <v>5126</v>
      </c>
      <c r="D462" s="13" t="s">
        <v>5125</v>
      </c>
      <c r="E462" s="13" t="s">
        <v>1267</v>
      </c>
    </row>
    <row r="463" spans="1:5" ht="30" x14ac:dyDescent="0.25">
      <c r="A463" s="13" t="s">
        <v>3577</v>
      </c>
      <c r="B463" s="13">
        <v>1981</v>
      </c>
      <c r="C463" s="13" t="s">
        <v>3574</v>
      </c>
      <c r="D463" s="13" t="s">
        <v>2257</v>
      </c>
      <c r="E463" s="13" t="s">
        <v>1465</v>
      </c>
    </row>
    <row r="464" spans="1:5" ht="30" x14ac:dyDescent="0.25">
      <c r="A464" s="13" t="s">
        <v>3580</v>
      </c>
      <c r="B464" s="13">
        <v>1985</v>
      </c>
      <c r="C464" s="13" t="s">
        <v>3579</v>
      </c>
      <c r="D464" s="13" t="s">
        <v>2073</v>
      </c>
      <c r="E464" s="13" t="s">
        <v>1465</v>
      </c>
    </row>
    <row r="465" spans="1:5" ht="30" x14ac:dyDescent="0.25">
      <c r="A465" s="13" t="s">
        <v>3580</v>
      </c>
      <c r="B465" s="13">
        <v>1995</v>
      </c>
      <c r="C465" s="13" t="s">
        <v>3581</v>
      </c>
      <c r="D465" s="13" t="s">
        <v>2074</v>
      </c>
    </row>
    <row r="466" spans="1:5" ht="30" x14ac:dyDescent="0.25">
      <c r="A466" s="13" t="s">
        <v>3585</v>
      </c>
      <c r="B466" s="13">
        <v>2009</v>
      </c>
      <c r="C466" s="13" t="s">
        <v>3575</v>
      </c>
      <c r="D466" s="13" t="s">
        <v>3587</v>
      </c>
      <c r="E466" s="13" t="s">
        <v>1267</v>
      </c>
    </row>
    <row r="467" spans="1:5" ht="45" x14ac:dyDescent="0.25">
      <c r="A467" s="13" t="s">
        <v>3584</v>
      </c>
      <c r="B467" s="13">
        <v>2009</v>
      </c>
      <c r="C467" s="13" t="s">
        <v>3583</v>
      </c>
      <c r="D467" s="13" t="s">
        <v>2258</v>
      </c>
      <c r="E467" s="13" t="s">
        <v>1267</v>
      </c>
    </row>
    <row r="468" spans="1:5" ht="30" x14ac:dyDescent="0.25">
      <c r="A468" s="13" t="s">
        <v>3589</v>
      </c>
      <c r="B468" s="13">
        <v>1990</v>
      </c>
      <c r="C468" s="13" t="s">
        <v>3588</v>
      </c>
      <c r="D468" s="13" t="s">
        <v>2259</v>
      </c>
      <c r="E468" s="13" t="s">
        <v>1465</v>
      </c>
    </row>
    <row r="469" spans="1:5" ht="30" x14ac:dyDescent="0.25">
      <c r="A469" s="13" t="s">
        <v>3578</v>
      </c>
      <c r="B469" s="13">
        <v>1994</v>
      </c>
      <c r="C469" s="13" t="s">
        <v>3590</v>
      </c>
      <c r="D469" s="13" t="s">
        <v>2260</v>
      </c>
      <c r="E469" s="13" t="s">
        <v>1465</v>
      </c>
    </row>
    <row r="470" spans="1:5" ht="30" x14ac:dyDescent="0.25">
      <c r="A470" s="13" t="s">
        <v>3591</v>
      </c>
      <c r="B470" s="13">
        <v>2007</v>
      </c>
      <c r="C470" s="13" t="s">
        <v>3576</v>
      </c>
      <c r="D470" s="13" t="s">
        <v>3592</v>
      </c>
      <c r="E470" s="13" t="s">
        <v>1267</v>
      </c>
    </row>
    <row r="471" spans="1:5" x14ac:dyDescent="0.25">
      <c r="A471" s="13" t="s">
        <v>3594</v>
      </c>
      <c r="B471" s="13">
        <v>1983</v>
      </c>
      <c r="C471" s="13" t="s">
        <v>3593</v>
      </c>
      <c r="D471" s="13" t="s">
        <v>2261</v>
      </c>
      <c r="E471" s="13" t="s">
        <v>1267</v>
      </c>
    </row>
    <row r="472" spans="1:5" ht="30" x14ac:dyDescent="0.25">
      <c r="A472" s="13" t="s">
        <v>3596</v>
      </c>
      <c r="B472" s="13">
        <v>1978</v>
      </c>
      <c r="C472" s="13" t="s">
        <v>3595</v>
      </c>
      <c r="D472" s="13" t="s">
        <v>2262</v>
      </c>
    </row>
    <row r="473" spans="1:5" ht="30" x14ac:dyDescent="0.25">
      <c r="A473" s="13" t="s">
        <v>2789</v>
      </c>
      <c r="B473" s="13">
        <v>1980</v>
      </c>
      <c r="C473" s="13" t="s">
        <v>2793</v>
      </c>
      <c r="D473" s="13" t="s">
        <v>2794</v>
      </c>
      <c r="E473" s="13" t="s">
        <v>1267</v>
      </c>
    </row>
    <row r="474" spans="1:5" ht="30" x14ac:dyDescent="0.25">
      <c r="A474" s="13" t="s">
        <v>2790</v>
      </c>
      <c r="B474" s="13">
        <v>1970</v>
      </c>
      <c r="C474" s="13" t="s">
        <v>3586</v>
      </c>
      <c r="D474" s="13" t="s">
        <v>3599</v>
      </c>
      <c r="E474" s="13" t="s">
        <v>1267</v>
      </c>
    </row>
    <row r="475" spans="1:5" x14ac:dyDescent="0.25">
      <c r="A475" s="13" t="s">
        <v>3598</v>
      </c>
      <c r="B475" s="13">
        <v>1970</v>
      </c>
      <c r="C475" s="13" t="s">
        <v>3597</v>
      </c>
      <c r="D475" s="13" t="s">
        <v>2263</v>
      </c>
      <c r="E475" s="13" t="s">
        <v>1267</v>
      </c>
    </row>
    <row r="476" spans="1:5" x14ac:dyDescent="0.25">
      <c r="A476" s="13" t="s">
        <v>3601</v>
      </c>
      <c r="B476" s="13">
        <v>1980</v>
      </c>
      <c r="C476" s="13" t="s">
        <v>3600</v>
      </c>
      <c r="D476" s="13" t="s">
        <v>2264</v>
      </c>
      <c r="E476" s="13" t="s">
        <v>1267</v>
      </c>
    </row>
    <row r="477" spans="1:5" ht="30" x14ac:dyDescent="0.25">
      <c r="A477" s="13" t="s">
        <v>5005</v>
      </c>
      <c r="B477" s="13">
        <v>1971</v>
      </c>
      <c r="C477" s="13" t="s">
        <v>4816</v>
      </c>
      <c r="D477" s="13" t="s">
        <v>2265</v>
      </c>
      <c r="E477" s="13" t="s">
        <v>1267</v>
      </c>
    </row>
    <row r="478" spans="1:5" ht="30" x14ac:dyDescent="0.25">
      <c r="A478" s="13" t="s">
        <v>2791</v>
      </c>
      <c r="B478" s="13">
        <v>1996</v>
      </c>
      <c r="C478" s="13" t="s">
        <v>3603</v>
      </c>
      <c r="D478" s="13" t="s">
        <v>2267</v>
      </c>
      <c r="E478" s="13" t="s">
        <v>1267</v>
      </c>
    </row>
    <row r="479" spans="1:5" ht="30" x14ac:dyDescent="0.25">
      <c r="A479" s="13" t="s">
        <v>5006</v>
      </c>
      <c r="B479" s="13">
        <v>1991</v>
      </c>
      <c r="C479" s="13" t="s">
        <v>3602</v>
      </c>
      <c r="D479" s="13" t="s">
        <v>2266</v>
      </c>
      <c r="E479" s="13" t="s">
        <v>1267</v>
      </c>
    </row>
    <row r="480" spans="1:5" ht="30" x14ac:dyDescent="0.25">
      <c r="A480" s="13" t="s">
        <v>2792</v>
      </c>
      <c r="B480" s="13">
        <v>1996</v>
      </c>
      <c r="C480" s="13" t="s">
        <v>3604</v>
      </c>
      <c r="D480" s="13" t="s">
        <v>2268</v>
      </c>
      <c r="E480" s="13" t="s">
        <v>1465</v>
      </c>
    </row>
    <row r="481" spans="1:5" ht="30" x14ac:dyDescent="0.25">
      <c r="A481" s="13" t="s">
        <v>1606</v>
      </c>
      <c r="B481" s="13">
        <v>2014</v>
      </c>
      <c r="C481" s="13" t="s">
        <v>1605</v>
      </c>
      <c r="D481" s="13" t="s">
        <v>1607</v>
      </c>
    </row>
    <row r="482" spans="1:5" ht="30" x14ac:dyDescent="0.25">
      <c r="A482" s="13" t="s">
        <v>4343</v>
      </c>
      <c r="B482" s="13">
        <v>2007</v>
      </c>
      <c r="C482" s="13" t="s">
        <v>4344</v>
      </c>
      <c r="D482" s="13" t="s">
        <v>4345</v>
      </c>
      <c r="E482" s="13" t="s">
        <v>1267</v>
      </c>
    </row>
    <row r="483" spans="1:5" ht="30" x14ac:dyDescent="0.25">
      <c r="A483" s="13" t="s">
        <v>3607</v>
      </c>
      <c r="B483" s="13">
        <v>2004</v>
      </c>
      <c r="C483" s="13" t="s">
        <v>3608</v>
      </c>
      <c r="D483" s="13" t="s">
        <v>3612</v>
      </c>
      <c r="E483" s="13" t="s">
        <v>1267</v>
      </c>
    </row>
    <row r="484" spans="1:5" ht="30" x14ac:dyDescent="0.25">
      <c r="A484" s="13" t="s">
        <v>3614</v>
      </c>
      <c r="B484" s="13">
        <v>1970</v>
      </c>
      <c r="C484" s="13" t="s">
        <v>3613</v>
      </c>
      <c r="D484" s="13" t="s">
        <v>2269</v>
      </c>
      <c r="E484" s="13" t="s">
        <v>1267</v>
      </c>
    </row>
    <row r="485" spans="1:5" x14ac:dyDescent="0.25">
      <c r="A485" s="13" t="s">
        <v>4525</v>
      </c>
      <c r="B485" s="13">
        <v>1985</v>
      </c>
      <c r="C485" s="13" t="s">
        <v>4528</v>
      </c>
      <c r="D485" s="13" t="s">
        <v>4527</v>
      </c>
      <c r="E485" s="13" t="s">
        <v>1267</v>
      </c>
    </row>
    <row r="486" spans="1:5" ht="30" x14ac:dyDescent="0.25">
      <c r="A486" s="13" t="s">
        <v>4525</v>
      </c>
      <c r="B486" s="13">
        <v>1987</v>
      </c>
      <c r="C486" s="13" t="s">
        <v>4524</v>
      </c>
      <c r="D486" s="13" t="s">
        <v>2270</v>
      </c>
      <c r="E486" s="13" t="s">
        <v>1267</v>
      </c>
    </row>
    <row r="487" spans="1:5" ht="30" x14ac:dyDescent="0.25">
      <c r="A487" s="13" t="s">
        <v>3619</v>
      </c>
      <c r="B487" s="13">
        <v>1978</v>
      </c>
      <c r="C487" s="13" t="s">
        <v>3609</v>
      </c>
      <c r="D487" s="13" t="s">
        <v>3620</v>
      </c>
      <c r="E487" s="13" t="s">
        <v>1267</v>
      </c>
    </row>
    <row r="488" spans="1:5" ht="30" x14ac:dyDescent="0.25">
      <c r="A488" s="13" t="s">
        <v>3615</v>
      </c>
      <c r="B488" s="13">
        <v>1974</v>
      </c>
      <c r="C488" s="13" t="s">
        <v>3610</v>
      </c>
      <c r="D488" s="13" t="s">
        <v>3616</v>
      </c>
      <c r="E488" s="13" t="s">
        <v>1267</v>
      </c>
    </row>
    <row r="489" spans="1:5" ht="30" x14ac:dyDescent="0.25">
      <c r="A489" s="13" t="s">
        <v>3618</v>
      </c>
      <c r="B489" s="13">
        <v>1973</v>
      </c>
      <c r="C489" s="13" t="s">
        <v>3617</v>
      </c>
      <c r="D489" s="13" t="s">
        <v>2271</v>
      </c>
      <c r="E489" s="13" t="s">
        <v>1267</v>
      </c>
    </row>
    <row r="490" spans="1:5" x14ac:dyDescent="0.25">
      <c r="A490" s="13" t="s">
        <v>3622</v>
      </c>
      <c r="B490" s="13">
        <v>1971</v>
      </c>
      <c r="C490" s="13" t="s">
        <v>3621</v>
      </c>
      <c r="D490" s="13" t="s">
        <v>2272</v>
      </c>
      <c r="E490" s="13" t="s">
        <v>1267</v>
      </c>
    </row>
    <row r="491" spans="1:5" x14ac:dyDescent="0.25">
      <c r="A491" s="13" t="s">
        <v>3626</v>
      </c>
      <c r="B491" s="13">
        <v>1974</v>
      </c>
      <c r="C491" s="13" t="s">
        <v>3625</v>
      </c>
      <c r="D491" s="13" t="s">
        <v>2273</v>
      </c>
    </row>
    <row r="492" spans="1:5" ht="30" x14ac:dyDescent="0.25">
      <c r="A492" s="13" t="s">
        <v>3624</v>
      </c>
      <c r="B492" s="13">
        <v>1982</v>
      </c>
      <c r="C492" s="13" t="s">
        <v>3623</v>
      </c>
      <c r="D492" s="13" t="s">
        <v>2274</v>
      </c>
    </row>
    <row r="493" spans="1:5" x14ac:dyDescent="0.25">
      <c r="A493" s="13" t="s">
        <v>3627</v>
      </c>
      <c r="B493" s="13">
        <v>1991</v>
      </c>
      <c r="C493" s="13" t="s">
        <v>3611</v>
      </c>
      <c r="D493" s="13" t="s">
        <v>3628</v>
      </c>
      <c r="E493" s="13" t="s">
        <v>1267</v>
      </c>
    </row>
    <row r="494" spans="1:5" ht="30" x14ac:dyDescent="0.25">
      <c r="A494" s="13" t="s">
        <v>3631</v>
      </c>
      <c r="B494" s="13">
        <v>1961</v>
      </c>
      <c r="C494" s="13" t="s">
        <v>3630</v>
      </c>
      <c r="D494" s="13" t="s">
        <v>2277</v>
      </c>
    </row>
    <row r="495" spans="1:5" x14ac:dyDescent="0.25">
      <c r="A495" s="13" t="s">
        <v>3631</v>
      </c>
      <c r="B495" s="13">
        <v>1967</v>
      </c>
      <c r="C495" s="13" t="s">
        <v>3632</v>
      </c>
      <c r="D495" s="13" t="s">
        <v>2276</v>
      </c>
      <c r="E495" s="13" t="s">
        <v>1267</v>
      </c>
    </row>
    <row r="496" spans="1:5" x14ac:dyDescent="0.25">
      <c r="A496" s="13" t="s">
        <v>3631</v>
      </c>
      <c r="B496" s="13" t="s">
        <v>3185</v>
      </c>
      <c r="C496" s="13" t="s">
        <v>3635</v>
      </c>
      <c r="D496" s="13" t="s">
        <v>3636</v>
      </c>
      <c r="E496" s="13" t="s">
        <v>1267</v>
      </c>
    </row>
    <row r="497" spans="1:5" ht="30" x14ac:dyDescent="0.25">
      <c r="A497" s="13" t="s">
        <v>3631</v>
      </c>
      <c r="B497" s="13" t="s">
        <v>3633</v>
      </c>
      <c r="C497" s="13" t="s">
        <v>3634</v>
      </c>
      <c r="D497" s="13" t="s">
        <v>2275</v>
      </c>
      <c r="E497" s="13" t="s">
        <v>1267</v>
      </c>
    </row>
    <row r="498" spans="1:5" x14ac:dyDescent="0.25">
      <c r="A498" s="13" t="s">
        <v>2706</v>
      </c>
      <c r="B498" s="13">
        <v>1979</v>
      </c>
      <c r="C498" s="13" t="s">
        <v>2705</v>
      </c>
      <c r="D498" s="13" t="s">
        <v>2278</v>
      </c>
      <c r="E498" s="13" t="s">
        <v>1267</v>
      </c>
    </row>
    <row r="499" spans="1:5" ht="30" x14ac:dyDescent="0.25">
      <c r="A499" s="13" t="s">
        <v>2706</v>
      </c>
      <c r="B499" s="13">
        <v>1981</v>
      </c>
      <c r="C499" s="13" t="s">
        <v>5129</v>
      </c>
      <c r="D499" s="13" t="s">
        <v>3629</v>
      </c>
      <c r="E499" s="13" t="s">
        <v>1267</v>
      </c>
    </row>
    <row r="500" spans="1:5" ht="30" x14ac:dyDescent="0.25">
      <c r="A500" s="13" t="s">
        <v>3638</v>
      </c>
      <c r="B500" s="13">
        <v>1970</v>
      </c>
      <c r="C500" s="13" t="s">
        <v>3637</v>
      </c>
      <c r="D500" s="13" t="s">
        <v>2279</v>
      </c>
      <c r="E500" s="13" t="s">
        <v>1350</v>
      </c>
    </row>
    <row r="501" spans="1:5" ht="30" x14ac:dyDescent="0.25">
      <c r="A501" s="13" t="s">
        <v>5007</v>
      </c>
      <c r="B501" s="13">
        <v>1961</v>
      </c>
      <c r="C501" s="13" t="s">
        <v>3640</v>
      </c>
      <c r="D501" s="13" t="s">
        <v>2281</v>
      </c>
      <c r="E501" s="13" t="s">
        <v>1267</v>
      </c>
    </row>
    <row r="502" spans="1:5" ht="30" x14ac:dyDescent="0.25">
      <c r="A502" s="13" t="s">
        <v>5007</v>
      </c>
      <c r="B502" s="13">
        <v>1962</v>
      </c>
      <c r="C502" s="13" t="s">
        <v>3639</v>
      </c>
      <c r="D502" s="13" t="s">
        <v>2280</v>
      </c>
      <c r="E502" s="13" t="s">
        <v>1267</v>
      </c>
    </row>
    <row r="503" spans="1:5" ht="30" x14ac:dyDescent="0.25">
      <c r="A503" s="13" t="s">
        <v>3642</v>
      </c>
      <c r="B503" s="13">
        <v>1978</v>
      </c>
      <c r="C503" s="13" t="s">
        <v>3641</v>
      </c>
      <c r="D503" s="13" t="s">
        <v>2282</v>
      </c>
      <c r="E503" s="13" t="s">
        <v>1267</v>
      </c>
    </row>
    <row r="504" spans="1:5" ht="45" x14ac:dyDescent="0.25">
      <c r="A504" s="13" t="s">
        <v>4516</v>
      </c>
      <c r="B504" s="13">
        <v>1983</v>
      </c>
      <c r="C504" s="13" t="s">
        <v>4515</v>
      </c>
      <c r="D504" s="13" t="s">
        <v>2283</v>
      </c>
      <c r="E504" s="13" t="s">
        <v>1350</v>
      </c>
    </row>
    <row r="505" spans="1:5" ht="30" x14ac:dyDescent="0.25">
      <c r="A505" s="13" t="s">
        <v>4657</v>
      </c>
      <c r="B505" s="13">
        <v>2002</v>
      </c>
      <c r="C505" s="13" t="s">
        <v>4658</v>
      </c>
      <c r="D505" s="13" t="s">
        <v>4659</v>
      </c>
    </row>
    <row r="506" spans="1:5" x14ac:dyDescent="0.25">
      <c r="A506" s="13" t="s">
        <v>3644</v>
      </c>
      <c r="B506" s="13">
        <v>2004</v>
      </c>
      <c r="C506" s="13" t="s">
        <v>3643</v>
      </c>
      <c r="D506" s="13" t="s">
        <v>2284</v>
      </c>
      <c r="E506" s="13" t="s">
        <v>1267</v>
      </c>
    </row>
    <row r="507" spans="1:5" ht="30" x14ac:dyDescent="0.25">
      <c r="A507" s="13" t="s">
        <v>3644</v>
      </c>
      <c r="B507" s="13">
        <v>2005</v>
      </c>
      <c r="C507" s="13" t="s">
        <v>3645</v>
      </c>
      <c r="D507" s="13" t="s">
        <v>3646</v>
      </c>
      <c r="E507" s="13" t="s">
        <v>1267</v>
      </c>
    </row>
    <row r="508" spans="1:5" ht="30" x14ac:dyDescent="0.25">
      <c r="A508" s="13" t="s">
        <v>3648</v>
      </c>
      <c r="B508" s="13">
        <v>2008</v>
      </c>
      <c r="C508" s="13" t="s">
        <v>3647</v>
      </c>
      <c r="D508" s="13" t="s">
        <v>2285</v>
      </c>
      <c r="E508" s="13" t="s">
        <v>1267</v>
      </c>
    </row>
    <row r="509" spans="1:5" ht="30" x14ac:dyDescent="0.25">
      <c r="A509" s="13" t="s">
        <v>5132</v>
      </c>
      <c r="B509" s="13">
        <v>1998</v>
      </c>
      <c r="C509" s="13" t="s">
        <v>5131</v>
      </c>
      <c r="D509" s="13" t="s">
        <v>5133</v>
      </c>
      <c r="E509" s="13" t="s">
        <v>1267</v>
      </c>
    </row>
    <row r="510" spans="1:5" ht="30" x14ac:dyDescent="0.25">
      <c r="A510" s="13" t="s">
        <v>3650</v>
      </c>
      <c r="B510" s="13">
        <v>1971</v>
      </c>
      <c r="C510" s="13" t="s">
        <v>3651</v>
      </c>
      <c r="D510" s="13" t="s">
        <v>2287</v>
      </c>
    </row>
    <row r="511" spans="1:5" ht="45" x14ac:dyDescent="0.25">
      <c r="A511" s="13" t="s">
        <v>3650</v>
      </c>
      <c r="B511" s="13">
        <v>1977</v>
      </c>
      <c r="C511" s="13" t="s">
        <v>3649</v>
      </c>
      <c r="D511" s="13" t="s">
        <v>2286</v>
      </c>
    </row>
    <row r="512" spans="1:5" ht="60" x14ac:dyDescent="0.25">
      <c r="A512" s="13" t="s">
        <v>3653</v>
      </c>
      <c r="B512" s="13">
        <v>1998</v>
      </c>
      <c r="C512" s="13" t="s">
        <v>3652</v>
      </c>
      <c r="D512" s="13" t="s">
        <v>2288</v>
      </c>
      <c r="E512" s="13" t="s">
        <v>1394</v>
      </c>
    </row>
    <row r="513" spans="1:5" ht="30" x14ac:dyDescent="0.25">
      <c r="A513" s="13" t="s">
        <v>3657</v>
      </c>
      <c r="B513" s="13">
        <v>2005</v>
      </c>
      <c r="C513" s="13" t="s">
        <v>3656</v>
      </c>
      <c r="D513" s="13" t="s">
        <v>2289</v>
      </c>
      <c r="E513" s="13" t="s">
        <v>1267</v>
      </c>
    </row>
    <row r="514" spans="1:5" ht="30" x14ac:dyDescent="0.25">
      <c r="A514" s="13" t="s">
        <v>3662</v>
      </c>
      <c r="B514" s="13">
        <v>1974</v>
      </c>
      <c r="C514" s="13" t="s">
        <v>3661</v>
      </c>
      <c r="D514" s="13" t="s">
        <v>2292</v>
      </c>
      <c r="E514" s="13" t="s">
        <v>1267</v>
      </c>
    </row>
    <row r="515" spans="1:5" ht="30" x14ac:dyDescent="0.25">
      <c r="A515" s="13" t="s">
        <v>3662</v>
      </c>
      <c r="B515" s="13">
        <v>1977</v>
      </c>
      <c r="C515" s="13" t="s">
        <v>3663</v>
      </c>
      <c r="D515" s="13" t="s">
        <v>2291</v>
      </c>
      <c r="E515" s="13" t="s">
        <v>1267</v>
      </c>
    </row>
    <row r="516" spans="1:5" x14ac:dyDescent="0.25">
      <c r="A516" s="13" t="s">
        <v>3662</v>
      </c>
      <c r="B516" s="13">
        <v>1978</v>
      </c>
      <c r="C516" s="13" t="s">
        <v>5071</v>
      </c>
      <c r="D516" s="13" t="s">
        <v>2290</v>
      </c>
      <c r="E516" s="13" t="s">
        <v>1267</v>
      </c>
    </row>
    <row r="517" spans="1:5" ht="30" x14ac:dyDescent="0.25">
      <c r="A517" s="13" t="s">
        <v>3665</v>
      </c>
      <c r="B517" s="13">
        <v>1977</v>
      </c>
      <c r="C517" s="13" t="s">
        <v>3664</v>
      </c>
      <c r="D517" s="13" t="s">
        <v>2293</v>
      </c>
      <c r="E517" s="13" t="s">
        <v>1267</v>
      </c>
    </row>
    <row r="518" spans="1:5" ht="30" x14ac:dyDescent="0.25">
      <c r="A518" s="13" t="s">
        <v>3667</v>
      </c>
      <c r="B518" s="13">
        <v>1977</v>
      </c>
      <c r="C518" s="13" t="s">
        <v>3666</v>
      </c>
      <c r="D518" s="13" t="s">
        <v>2294</v>
      </c>
      <c r="E518" s="13" t="s">
        <v>1267</v>
      </c>
    </row>
    <row r="519" spans="1:5" ht="30" x14ac:dyDescent="0.25">
      <c r="A519" s="13" t="s">
        <v>3669</v>
      </c>
      <c r="B519" s="13">
        <v>1974</v>
      </c>
      <c r="C519" s="13" t="s">
        <v>3668</v>
      </c>
      <c r="D519" s="13" t="s">
        <v>2295</v>
      </c>
    </row>
    <row r="520" spans="1:5" ht="30" x14ac:dyDescent="0.25">
      <c r="A520" s="13" t="s">
        <v>5008</v>
      </c>
      <c r="B520" s="13">
        <v>1981</v>
      </c>
      <c r="C520" s="13" t="s">
        <v>3670</v>
      </c>
      <c r="D520" s="13" t="s">
        <v>2296</v>
      </c>
    </row>
    <row r="521" spans="1:5" ht="30" x14ac:dyDescent="0.25">
      <c r="A521" s="13" t="s">
        <v>5135</v>
      </c>
      <c r="B521" s="13">
        <v>1993</v>
      </c>
      <c r="C521" s="13" t="s">
        <v>5136</v>
      </c>
      <c r="D521" s="13" t="s">
        <v>5137</v>
      </c>
    </row>
    <row r="522" spans="1:5" ht="30" x14ac:dyDescent="0.25">
      <c r="A522" s="13" t="s">
        <v>4652</v>
      </c>
      <c r="B522" s="13">
        <v>1986</v>
      </c>
      <c r="C522" s="13" t="s">
        <v>4651</v>
      </c>
      <c r="D522" s="13" t="s">
        <v>2297</v>
      </c>
      <c r="E522" s="13" t="s">
        <v>1267</v>
      </c>
    </row>
    <row r="523" spans="1:5" ht="30" x14ac:dyDescent="0.25">
      <c r="A523" s="13" t="s">
        <v>4686</v>
      </c>
      <c r="B523" s="13">
        <v>1982</v>
      </c>
      <c r="C523" s="13" t="s">
        <v>4685</v>
      </c>
      <c r="D523" s="13" t="s">
        <v>2298</v>
      </c>
      <c r="E523" s="13" t="s">
        <v>1267</v>
      </c>
    </row>
    <row r="524" spans="1:5" x14ac:dyDescent="0.25">
      <c r="A524" s="13" t="s">
        <v>3674</v>
      </c>
      <c r="B524" s="13">
        <v>1992</v>
      </c>
      <c r="C524" s="13" t="s">
        <v>3673</v>
      </c>
      <c r="D524" s="13" t="s">
        <v>2299</v>
      </c>
      <c r="E524" s="13" t="s">
        <v>1267</v>
      </c>
    </row>
    <row r="525" spans="1:5" ht="30" x14ac:dyDescent="0.25">
      <c r="A525" s="13" t="s">
        <v>3683</v>
      </c>
      <c r="B525" s="13">
        <v>1976</v>
      </c>
      <c r="C525" s="13" t="s">
        <v>3682</v>
      </c>
      <c r="D525" s="13" t="s">
        <v>2300</v>
      </c>
    </row>
    <row r="526" spans="1:5" x14ac:dyDescent="0.25">
      <c r="A526" s="13" t="s">
        <v>3685</v>
      </c>
      <c r="B526" s="13">
        <v>1976</v>
      </c>
      <c r="C526" s="13" t="s">
        <v>3684</v>
      </c>
      <c r="D526" s="13" t="s">
        <v>2301</v>
      </c>
    </row>
    <row r="527" spans="1:5" ht="30" x14ac:dyDescent="0.25">
      <c r="A527" s="13" t="s">
        <v>3687</v>
      </c>
      <c r="B527" s="13">
        <v>1980</v>
      </c>
      <c r="C527" s="13" t="s">
        <v>3686</v>
      </c>
      <c r="D527" s="13" t="s">
        <v>2302</v>
      </c>
    </row>
    <row r="528" spans="1:5" x14ac:dyDescent="0.25">
      <c r="A528" s="13" t="s">
        <v>3689</v>
      </c>
      <c r="B528" s="13">
        <v>1955</v>
      </c>
      <c r="C528" s="13" t="s">
        <v>3688</v>
      </c>
      <c r="D528" s="13" t="s">
        <v>2303</v>
      </c>
      <c r="E528" s="13" t="s">
        <v>1267</v>
      </c>
    </row>
    <row r="529" spans="1:5" ht="30" x14ac:dyDescent="0.25">
      <c r="A529" s="13" t="s">
        <v>3691</v>
      </c>
      <c r="B529" s="13">
        <v>1967</v>
      </c>
      <c r="C529" s="13" t="s">
        <v>3690</v>
      </c>
      <c r="D529" s="13" t="s">
        <v>2304</v>
      </c>
    </row>
    <row r="530" spans="1:5" ht="30" x14ac:dyDescent="0.25">
      <c r="A530" s="13" t="s">
        <v>3696</v>
      </c>
      <c r="B530" s="13">
        <v>1998</v>
      </c>
      <c r="C530" s="13" t="s">
        <v>3692</v>
      </c>
      <c r="D530" s="13" t="s">
        <v>3693</v>
      </c>
      <c r="E530" s="13" t="s">
        <v>1267</v>
      </c>
    </row>
    <row r="531" spans="1:5" ht="30" x14ac:dyDescent="0.25">
      <c r="A531" s="13" t="s">
        <v>3695</v>
      </c>
      <c r="B531" s="13">
        <v>1974</v>
      </c>
      <c r="C531" s="13" t="s">
        <v>3694</v>
      </c>
      <c r="D531" s="13" t="s">
        <v>2305</v>
      </c>
      <c r="E531" s="13" t="s">
        <v>1267</v>
      </c>
    </row>
    <row r="532" spans="1:5" x14ac:dyDescent="0.25">
      <c r="A532" s="13" t="s">
        <v>3698</v>
      </c>
      <c r="B532" s="13">
        <v>1975</v>
      </c>
      <c r="C532" s="13" t="s">
        <v>3697</v>
      </c>
      <c r="D532" s="13" t="s">
        <v>2306</v>
      </c>
      <c r="E532" s="13" t="s">
        <v>1267</v>
      </c>
    </row>
    <row r="533" spans="1:5" ht="30" x14ac:dyDescent="0.25">
      <c r="A533" s="13" t="s">
        <v>3700</v>
      </c>
      <c r="B533" s="13">
        <v>1981</v>
      </c>
      <c r="C533" s="13" t="s">
        <v>3699</v>
      </c>
      <c r="D533" s="13" t="s">
        <v>2307</v>
      </c>
    </row>
    <row r="534" spans="1:5" x14ac:dyDescent="0.25">
      <c r="A534" s="13" t="s">
        <v>3701</v>
      </c>
      <c r="B534" s="13">
        <v>1977</v>
      </c>
      <c r="C534" s="13" t="s">
        <v>3702</v>
      </c>
      <c r="D534" s="13" t="s">
        <v>3703</v>
      </c>
      <c r="E534" s="13" t="s">
        <v>1267</v>
      </c>
    </row>
    <row r="535" spans="1:5" ht="30" x14ac:dyDescent="0.25">
      <c r="A535" s="13" t="s">
        <v>3701</v>
      </c>
      <c r="B535" s="13">
        <v>1978</v>
      </c>
      <c r="C535" s="13" t="s">
        <v>4573</v>
      </c>
      <c r="D535" s="13" t="s">
        <v>2310</v>
      </c>
      <c r="E535" s="13" t="s">
        <v>1267</v>
      </c>
    </row>
    <row r="536" spans="1:5" ht="30" x14ac:dyDescent="0.25">
      <c r="A536" s="13" t="s">
        <v>3701</v>
      </c>
      <c r="B536" s="13">
        <v>1983</v>
      </c>
      <c r="C536" s="13" t="s">
        <v>3706</v>
      </c>
      <c r="D536" s="13" t="s">
        <v>2309</v>
      </c>
      <c r="E536" s="13" t="s">
        <v>1267</v>
      </c>
    </row>
    <row r="537" spans="1:5" ht="30" x14ac:dyDescent="0.25">
      <c r="A537" s="13" t="s">
        <v>3701</v>
      </c>
      <c r="B537" s="13">
        <v>1984</v>
      </c>
      <c r="C537" s="13" t="s">
        <v>4580</v>
      </c>
      <c r="D537" s="13" t="s">
        <v>2308</v>
      </c>
      <c r="E537" s="13" t="s">
        <v>1267</v>
      </c>
    </row>
    <row r="538" spans="1:5" ht="30" x14ac:dyDescent="0.25">
      <c r="A538" s="13" t="s">
        <v>3704</v>
      </c>
      <c r="B538" s="13">
        <v>1986</v>
      </c>
      <c r="C538" s="13" t="s">
        <v>3705</v>
      </c>
      <c r="D538" s="13" t="s">
        <v>2311</v>
      </c>
      <c r="E538" s="13" t="s">
        <v>1267</v>
      </c>
    </row>
    <row r="539" spans="1:5" ht="30" x14ac:dyDescent="0.25">
      <c r="A539" s="13" t="s">
        <v>3708</v>
      </c>
      <c r="B539" s="13">
        <v>1980</v>
      </c>
      <c r="C539" s="13" t="s">
        <v>3707</v>
      </c>
      <c r="D539" s="13" t="s">
        <v>2312</v>
      </c>
    </row>
    <row r="540" spans="1:5" x14ac:dyDescent="0.25">
      <c r="A540" s="13" t="s">
        <v>4509</v>
      </c>
      <c r="B540" s="13">
        <v>1962</v>
      </c>
      <c r="C540" s="13" t="s">
        <v>4508</v>
      </c>
      <c r="D540" s="13" t="s">
        <v>2313</v>
      </c>
      <c r="E540" s="13" t="s">
        <v>1267</v>
      </c>
    </row>
    <row r="541" spans="1:5" ht="30" x14ac:dyDescent="0.25">
      <c r="A541" s="13" t="s">
        <v>2724</v>
      </c>
      <c r="B541" s="13">
        <v>1954</v>
      </c>
      <c r="C541" s="13" t="s">
        <v>3712</v>
      </c>
      <c r="D541" s="13" t="s">
        <v>2317</v>
      </c>
      <c r="E541" s="13" t="s">
        <v>1267</v>
      </c>
    </row>
    <row r="542" spans="1:5" x14ac:dyDescent="0.25">
      <c r="A542" s="13" t="s">
        <v>2724</v>
      </c>
      <c r="B542" s="13">
        <v>1964</v>
      </c>
      <c r="C542" s="13" t="s">
        <v>2725</v>
      </c>
      <c r="D542" s="13" t="s">
        <v>2726</v>
      </c>
      <c r="E542" s="13" t="s">
        <v>1267</v>
      </c>
    </row>
    <row r="543" spans="1:5" ht="30" x14ac:dyDescent="0.25">
      <c r="A543" s="13" t="s">
        <v>2724</v>
      </c>
      <c r="B543" s="13">
        <v>1967</v>
      </c>
      <c r="C543" s="13" t="s">
        <v>3716</v>
      </c>
      <c r="D543" s="13" t="s">
        <v>2315</v>
      </c>
      <c r="E543" s="13" t="s">
        <v>1267</v>
      </c>
    </row>
    <row r="544" spans="1:5" ht="30" x14ac:dyDescent="0.25">
      <c r="A544" s="13" t="s">
        <v>2724</v>
      </c>
      <c r="B544" s="13">
        <v>1970</v>
      </c>
      <c r="C544" s="13" t="s">
        <v>3718</v>
      </c>
      <c r="D544" s="13" t="s">
        <v>2314</v>
      </c>
      <c r="E544" s="13" t="s">
        <v>1267</v>
      </c>
    </row>
    <row r="545" spans="1:5" x14ac:dyDescent="0.25">
      <c r="A545" s="13" t="s">
        <v>2724</v>
      </c>
      <c r="B545" s="13">
        <v>1971</v>
      </c>
      <c r="C545" s="13" t="s">
        <v>3719</v>
      </c>
      <c r="D545" s="13" t="s">
        <v>3720</v>
      </c>
      <c r="E545" s="13" t="s">
        <v>1267</v>
      </c>
    </row>
    <row r="546" spans="1:5" x14ac:dyDescent="0.25">
      <c r="A546" s="13" t="s">
        <v>2724</v>
      </c>
      <c r="B546" s="13">
        <v>1974</v>
      </c>
      <c r="C546" s="13" t="s">
        <v>3721</v>
      </c>
      <c r="D546" s="13" t="s">
        <v>2318</v>
      </c>
      <c r="E546" s="13" t="s">
        <v>1267</v>
      </c>
    </row>
    <row r="547" spans="1:5" x14ac:dyDescent="0.25">
      <c r="A547" s="13" t="s">
        <v>2724</v>
      </c>
      <c r="B547" s="13">
        <v>1975</v>
      </c>
      <c r="C547" s="13" t="s">
        <v>3717</v>
      </c>
      <c r="D547" s="13" t="s">
        <v>2316</v>
      </c>
      <c r="E547" s="13" t="s">
        <v>1267</v>
      </c>
    </row>
    <row r="548" spans="1:5" x14ac:dyDescent="0.25">
      <c r="A548" s="13" t="s">
        <v>3709</v>
      </c>
      <c r="B548" s="13">
        <v>1965</v>
      </c>
      <c r="C548" s="13" t="s">
        <v>3710</v>
      </c>
      <c r="D548" s="13" t="s">
        <v>3711</v>
      </c>
      <c r="E548" s="13" t="s">
        <v>1267</v>
      </c>
    </row>
    <row r="549" spans="1:5" x14ac:dyDescent="0.25">
      <c r="A549" s="13" t="s">
        <v>3723</v>
      </c>
      <c r="B549" s="13">
        <v>1977</v>
      </c>
      <c r="C549" s="13" t="s">
        <v>3722</v>
      </c>
      <c r="D549" s="13" t="s">
        <v>2319</v>
      </c>
      <c r="E549" s="13" t="s">
        <v>1267</v>
      </c>
    </row>
    <row r="550" spans="1:5" ht="30" x14ac:dyDescent="0.25">
      <c r="A550" s="13" t="s">
        <v>3725</v>
      </c>
      <c r="B550" s="13">
        <v>1982</v>
      </c>
      <c r="C550" s="13" t="s">
        <v>3724</v>
      </c>
      <c r="D550" s="13" t="s">
        <v>2320</v>
      </c>
      <c r="E550" s="13" t="s">
        <v>1267</v>
      </c>
    </row>
    <row r="551" spans="1:5" ht="30" x14ac:dyDescent="0.25">
      <c r="A551" s="13" t="s">
        <v>3715</v>
      </c>
      <c r="B551" s="13">
        <v>1965</v>
      </c>
      <c r="C551" s="13" t="s">
        <v>3714</v>
      </c>
      <c r="D551" s="13" t="s">
        <v>2321</v>
      </c>
      <c r="E551" s="13" t="s">
        <v>1267</v>
      </c>
    </row>
    <row r="552" spans="1:5" ht="30" x14ac:dyDescent="0.25">
      <c r="A552" s="13" t="s">
        <v>3727</v>
      </c>
      <c r="B552" s="13">
        <v>1946</v>
      </c>
      <c r="C552" s="13" t="s">
        <v>3726</v>
      </c>
      <c r="D552" s="13" t="s">
        <v>2322</v>
      </c>
    </row>
    <row r="553" spans="1:5" x14ac:dyDescent="0.25">
      <c r="A553" s="13" t="s">
        <v>3728</v>
      </c>
      <c r="B553" s="13">
        <v>1973</v>
      </c>
      <c r="C553" s="13" t="s">
        <v>3730</v>
      </c>
      <c r="D553" s="13" t="s">
        <v>3729</v>
      </c>
      <c r="E553" s="13" t="s">
        <v>1267</v>
      </c>
    </row>
    <row r="554" spans="1:5" x14ac:dyDescent="0.25">
      <c r="A554" s="13" t="s">
        <v>3733</v>
      </c>
      <c r="B554" s="13">
        <v>1975</v>
      </c>
      <c r="C554" s="13" t="s">
        <v>3734</v>
      </c>
      <c r="D554" s="13" t="s">
        <v>3735</v>
      </c>
      <c r="E554" s="13" t="s">
        <v>1267</v>
      </c>
    </row>
    <row r="555" spans="1:5" ht="30" x14ac:dyDescent="0.25">
      <c r="A555" s="13" t="s">
        <v>3886</v>
      </c>
      <c r="B555" s="13">
        <v>1976</v>
      </c>
      <c r="C555" s="13" t="s">
        <v>3885</v>
      </c>
      <c r="D555" s="13" t="s">
        <v>2323</v>
      </c>
      <c r="E555" s="13" t="s">
        <v>1267</v>
      </c>
    </row>
    <row r="556" spans="1:5" ht="30" x14ac:dyDescent="0.25">
      <c r="A556" s="13" t="s">
        <v>3732</v>
      </c>
      <c r="B556" s="13">
        <v>1973</v>
      </c>
      <c r="C556" s="13" t="s">
        <v>3731</v>
      </c>
      <c r="D556" s="13" t="s">
        <v>2324</v>
      </c>
      <c r="E556" s="13" t="s">
        <v>1267</v>
      </c>
    </row>
    <row r="557" spans="1:5" ht="30" x14ac:dyDescent="0.25">
      <c r="A557" s="13" t="s">
        <v>3737</v>
      </c>
      <c r="B557" s="13">
        <v>1978</v>
      </c>
      <c r="C557" s="13" t="s">
        <v>3736</v>
      </c>
      <c r="D557" s="13" t="s">
        <v>2325</v>
      </c>
      <c r="E557" s="13" t="s">
        <v>1267</v>
      </c>
    </row>
    <row r="558" spans="1:5" ht="30" x14ac:dyDescent="0.25">
      <c r="A558" s="13" t="s">
        <v>3740</v>
      </c>
      <c r="B558" s="13">
        <v>1979</v>
      </c>
      <c r="C558" s="13" t="s">
        <v>3738</v>
      </c>
      <c r="D558" s="13" t="s">
        <v>2327</v>
      </c>
      <c r="E558" s="13" t="s">
        <v>1267</v>
      </c>
    </row>
    <row r="559" spans="1:5" ht="30" x14ac:dyDescent="0.25">
      <c r="A559" s="13" t="s">
        <v>3740</v>
      </c>
      <c r="B559" s="13">
        <v>1980</v>
      </c>
      <c r="C559" s="13" t="s">
        <v>3741</v>
      </c>
      <c r="D559" s="13" t="s">
        <v>2328</v>
      </c>
      <c r="E559" s="13" t="s">
        <v>1267</v>
      </c>
    </row>
    <row r="560" spans="1:5" ht="30" x14ac:dyDescent="0.25">
      <c r="A560" s="13" t="s">
        <v>3740</v>
      </c>
      <c r="B560" s="13">
        <v>1984</v>
      </c>
      <c r="C560" s="13" t="s">
        <v>3742</v>
      </c>
      <c r="D560" s="13" t="s">
        <v>3743</v>
      </c>
      <c r="E560" s="13" t="s">
        <v>1267</v>
      </c>
    </row>
    <row r="561" spans="1:5" x14ac:dyDescent="0.25">
      <c r="A561" s="13" t="s">
        <v>3740</v>
      </c>
      <c r="B561" s="13">
        <v>1988</v>
      </c>
      <c r="C561" s="13" t="s">
        <v>4884</v>
      </c>
      <c r="D561" s="13" t="s">
        <v>4883</v>
      </c>
    </row>
    <row r="562" spans="1:5" ht="30" x14ac:dyDescent="0.25">
      <c r="A562" s="13" t="s">
        <v>3740</v>
      </c>
      <c r="B562" s="13">
        <v>1990</v>
      </c>
      <c r="C562" s="13" t="s">
        <v>3739</v>
      </c>
      <c r="D562" s="13" t="s">
        <v>2326</v>
      </c>
      <c r="E562" s="13" t="s">
        <v>1267</v>
      </c>
    </row>
    <row r="563" spans="1:5" ht="30" x14ac:dyDescent="0.25">
      <c r="A563" s="13" t="s">
        <v>3745</v>
      </c>
      <c r="B563" s="13">
        <v>2002</v>
      </c>
      <c r="C563" s="13" t="s">
        <v>3744</v>
      </c>
      <c r="D563" s="13" t="s">
        <v>2329</v>
      </c>
    </row>
    <row r="564" spans="1:5" ht="30" x14ac:dyDescent="0.25">
      <c r="A564" s="13" t="s">
        <v>4809</v>
      </c>
      <c r="B564" s="13">
        <v>1993</v>
      </c>
      <c r="C564" s="13" t="s">
        <v>4810</v>
      </c>
      <c r="D564" s="13" t="s">
        <v>4811</v>
      </c>
      <c r="E564" s="13" t="s">
        <v>1267</v>
      </c>
    </row>
    <row r="565" spans="1:5" ht="30" x14ac:dyDescent="0.25">
      <c r="A565" s="13" t="s">
        <v>3747</v>
      </c>
      <c r="B565" s="13">
        <v>1972</v>
      </c>
      <c r="C565" s="13" t="s">
        <v>3746</v>
      </c>
      <c r="D565" s="13" t="s">
        <v>2330</v>
      </c>
    </row>
    <row r="566" spans="1:5" ht="30" x14ac:dyDescent="0.25">
      <c r="A566" s="13" t="s">
        <v>3747</v>
      </c>
      <c r="B566" s="13">
        <v>1978</v>
      </c>
      <c r="C566" s="13" t="s">
        <v>4839</v>
      </c>
      <c r="D566" s="13" t="s">
        <v>4840</v>
      </c>
      <c r="E566" s="13" t="s">
        <v>1267</v>
      </c>
    </row>
    <row r="567" spans="1:5" x14ac:dyDescent="0.25">
      <c r="A567" s="13" t="s">
        <v>3749</v>
      </c>
      <c r="B567" s="13">
        <v>1972</v>
      </c>
      <c r="C567" s="13" t="s">
        <v>3748</v>
      </c>
      <c r="D567" s="13" t="s">
        <v>2331</v>
      </c>
      <c r="E567" s="13" t="s">
        <v>1267</v>
      </c>
    </row>
    <row r="568" spans="1:5" ht="45" x14ac:dyDescent="0.25">
      <c r="A568" s="13" t="s">
        <v>3751</v>
      </c>
      <c r="B568" s="13">
        <v>2007</v>
      </c>
      <c r="C568" s="13" t="s">
        <v>3750</v>
      </c>
      <c r="D568" s="13" t="s">
        <v>2332</v>
      </c>
      <c r="E568" s="13" t="s">
        <v>1267</v>
      </c>
    </row>
    <row r="569" spans="1:5" ht="45" x14ac:dyDescent="0.25">
      <c r="A569" s="13" t="s">
        <v>3753</v>
      </c>
      <c r="B569" s="13">
        <v>2008</v>
      </c>
      <c r="C569" s="13" t="s">
        <v>3752</v>
      </c>
      <c r="D569" s="13" t="s">
        <v>2333</v>
      </c>
      <c r="E569" s="13" t="s">
        <v>1267</v>
      </c>
    </row>
    <row r="570" spans="1:5" x14ac:dyDescent="0.25">
      <c r="A570" s="13" t="s">
        <v>3755</v>
      </c>
      <c r="B570" s="13">
        <v>1976</v>
      </c>
      <c r="C570" s="13" t="s">
        <v>3756</v>
      </c>
      <c r="D570" s="13" t="s">
        <v>2335</v>
      </c>
      <c r="E570" s="13" t="s">
        <v>1267</v>
      </c>
    </row>
    <row r="571" spans="1:5" ht="30" x14ac:dyDescent="0.25">
      <c r="A571" s="13" t="s">
        <v>3755</v>
      </c>
      <c r="B571" s="13">
        <v>1978</v>
      </c>
      <c r="C571" s="13" t="s">
        <v>3754</v>
      </c>
      <c r="D571" s="13" t="s">
        <v>2334</v>
      </c>
      <c r="E571" s="13" t="s">
        <v>1267</v>
      </c>
    </row>
    <row r="572" spans="1:5" ht="30" x14ac:dyDescent="0.25">
      <c r="A572" s="13" t="s">
        <v>3758</v>
      </c>
      <c r="B572" s="13">
        <v>1983</v>
      </c>
      <c r="C572" s="13" t="s">
        <v>3757</v>
      </c>
      <c r="D572" s="13" t="s">
        <v>2336</v>
      </c>
    </row>
    <row r="573" spans="1:5" ht="30" x14ac:dyDescent="0.25">
      <c r="A573" s="13" t="s">
        <v>3762</v>
      </c>
      <c r="B573" s="13">
        <v>1998</v>
      </c>
      <c r="C573" s="13" t="s">
        <v>3763</v>
      </c>
      <c r="D573" s="13" t="s">
        <v>3764</v>
      </c>
    </row>
    <row r="574" spans="1:5" ht="30" x14ac:dyDescent="0.25">
      <c r="A574" s="13" t="s">
        <v>4802</v>
      </c>
      <c r="B574" s="13" t="s">
        <v>4804</v>
      </c>
      <c r="C574" s="13" t="s">
        <v>4803</v>
      </c>
      <c r="D574" s="13" t="s">
        <v>2338</v>
      </c>
      <c r="E574" s="13" t="s">
        <v>1267</v>
      </c>
    </row>
    <row r="575" spans="1:5" ht="30" x14ac:dyDescent="0.25">
      <c r="A575" s="13" t="s">
        <v>4802</v>
      </c>
      <c r="B575" s="13" t="s">
        <v>4805</v>
      </c>
      <c r="C575" s="13" t="s">
        <v>4801</v>
      </c>
      <c r="D575" s="13" t="s">
        <v>2337</v>
      </c>
      <c r="E575" s="13" t="s">
        <v>1267</v>
      </c>
    </row>
    <row r="576" spans="1:5" ht="30" x14ac:dyDescent="0.25">
      <c r="A576" s="13" t="s">
        <v>3766</v>
      </c>
      <c r="B576" s="13" t="s">
        <v>3767</v>
      </c>
      <c r="C576" s="13" t="s">
        <v>3765</v>
      </c>
      <c r="D576" s="13" t="s">
        <v>2339</v>
      </c>
      <c r="E576" s="13" t="s">
        <v>1267</v>
      </c>
    </row>
    <row r="577" spans="1:5" ht="45" x14ac:dyDescent="0.25">
      <c r="A577" s="13" t="s">
        <v>3770</v>
      </c>
      <c r="B577" s="13" t="s">
        <v>3768</v>
      </c>
      <c r="C577" s="13" t="s">
        <v>3769</v>
      </c>
      <c r="D577" s="13" t="s">
        <v>2340</v>
      </c>
      <c r="E577" s="13" t="s">
        <v>1267</v>
      </c>
    </row>
    <row r="578" spans="1:5" ht="30" x14ac:dyDescent="0.25">
      <c r="A578" s="13" t="s">
        <v>3774</v>
      </c>
      <c r="B578" s="13">
        <v>1967</v>
      </c>
      <c r="C578" s="13" t="s">
        <v>3773</v>
      </c>
      <c r="D578" s="13" t="s">
        <v>2341</v>
      </c>
      <c r="E578" s="13" t="s">
        <v>1267</v>
      </c>
    </row>
    <row r="579" spans="1:5" ht="30" x14ac:dyDescent="0.25">
      <c r="A579" s="13" t="s">
        <v>3776</v>
      </c>
      <c r="B579" s="13">
        <v>2004</v>
      </c>
      <c r="C579" s="13" t="s">
        <v>3775</v>
      </c>
      <c r="D579" s="13" t="s">
        <v>2342</v>
      </c>
    </row>
    <row r="580" spans="1:5" ht="30" x14ac:dyDescent="0.25">
      <c r="A580" s="13" t="s">
        <v>3606</v>
      </c>
      <c r="B580" s="13">
        <v>2001</v>
      </c>
      <c r="C580" s="13" t="s">
        <v>3605</v>
      </c>
      <c r="D580" s="13" t="s">
        <v>2343</v>
      </c>
    </row>
    <row r="581" spans="1:5" ht="30" x14ac:dyDescent="0.25">
      <c r="A581" s="13" t="s">
        <v>3778</v>
      </c>
      <c r="B581" s="13">
        <v>1972</v>
      </c>
      <c r="C581" s="13" t="s">
        <v>3777</v>
      </c>
      <c r="D581" s="13" t="s">
        <v>2344</v>
      </c>
    </row>
    <row r="582" spans="1:5" ht="30" x14ac:dyDescent="0.25">
      <c r="A582" s="13" t="s">
        <v>3780</v>
      </c>
      <c r="B582" s="13">
        <v>1977</v>
      </c>
      <c r="C582" s="13" t="s">
        <v>3779</v>
      </c>
      <c r="D582" s="13" t="s">
        <v>2345</v>
      </c>
    </row>
    <row r="583" spans="1:5" ht="30" x14ac:dyDescent="0.25">
      <c r="A583" s="13" t="s">
        <v>3784</v>
      </c>
      <c r="B583" s="13">
        <v>1986</v>
      </c>
      <c r="C583" s="13" t="s">
        <v>3783</v>
      </c>
      <c r="D583" s="13" t="s">
        <v>2346</v>
      </c>
      <c r="E583" s="13" t="s">
        <v>1350</v>
      </c>
    </row>
    <row r="584" spans="1:5" x14ac:dyDescent="0.25">
      <c r="A584" s="13" t="s">
        <v>3786</v>
      </c>
      <c r="B584" s="13">
        <v>1984</v>
      </c>
      <c r="C584" s="13" t="s">
        <v>3785</v>
      </c>
      <c r="D584" s="13" t="s">
        <v>2347</v>
      </c>
      <c r="E584" s="13" t="s">
        <v>1267</v>
      </c>
    </row>
    <row r="585" spans="1:5" ht="30" x14ac:dyDescent="0.25">
      <c r="A585" s="13" t="s">
        <v>3788</v>
      </c>
      <c r="B585" s="13">
        <v>1993</v>
      </c>
      <c r="C585" s="13" t="s">
        <v>3787</v>
      </c>
      <c r="D585" s="13" t="s">
        <v>2348</v>
      </c>
    </row>
    <row r="586" spans="1:5" x14ac:dyDescent="0.25">
      <c r="A586" s="13" t="s">
        <v>3789</v>
      </c>
      <c r="B586" s="13">
        <v>1976</v>
      </c>
      <c r="C586" s="13" t="s">
        <v>4234</v>
      </c>
      <c r="D586" s="13" t="s">
        <v>2349</v>
      </c>
      <c r="E586" s="13" t="s">
        <v>1267</v>
      </c>
    </row>
    <row r="587" spans="1:5" ht="30" x14ac:dyDescent="0.25">
      <c r="A587" s="13" t="s">
        <v>3789</v>
      </c>
      <c r="B587" s="13">
        <v>1986</v>
      </c>
      <c r="C587" s="13" t="s">
        <v>3790</v>
      </c>
      <c r="D587" s="13" t="s">
        <v>3791</v>
      </c>
      <c r="E587" s="13" t="s">
        <v>1267</v>
      </c>
    </row>
    <row r="588" spans="1:5" ht="30" x14ac:dyDescent="0.25">
      <c r="A588" s="13" t="s">
        <v>3793</v>
      </c>
      <c r="B588" s="13">
        <v>1971</v>
      </c>
      <c r="C588" s="13" t="s">
        <v>3792</v>
      </c>
      <c r="D588" s="13" t="s">
        <v>2350</v>
      </c>
    </row>
    <row r="589" spans="1:5" ht="30" x14ac:dyDescent="0.25">
      <c r="A589" s="13" t="s">
        <v>3267</v>
      </c>
      <c r="B589" s="13">
        <v>1992</v>
      </c>
      <c r="C589" s="13" t="s">
        <v>3268</v>
      </c>
      <c r="D589" s="13" t="s">
        <v>3269</v>
      </c>
      <c r="E589" s="13" t="s">
        <v>1267</v>
      </c>
    </row>
    <row r="590" spans="1:5" ht="30" x14ac:dyDescent="0.25">
      <c r="A590" s="13" t="s">
        <v>3795</v>
      </c>
      <c r="B590" s="13">
        <v>1977</v>
      </c>
      <c r="C590" s="13" t="s">
        <v>3794</v>
      </c>
      <c r="D590" s="13" t="s">
        <v>3796</v>
      </c>
      <c r="E590" s="13" t="s">
        <v>1260</v>
      </c>
    </row>
    <row r="591" spans="1:5" ht="30" x14ac:dyDescent="0.25">
      <c r="A591" s="13" t="s">
        <v>3795</v>
      </c>
      <c r="B591" s="13">
        <v>1983</v>
      </c>
      <c r="C591" s="13" t="s">
        <v>3797</v>
      </c>
      <c r="D591" s="13" t="s">
        <v>2351</v>
      </c>
      <c r="E591" s="13" t="s">
        <v>1267</v>
      </c>
    </row>
    <row r="592" spans="1:5" ht="45" x14ac:dyDescent="0.25">
      <c r="A592" s="13" t="s">
        <v>3800</v>
      </c>
      <c r="B592" s="13">
        <v>1987</v>
      </c>
      <c r="C592" s="13" t="s">
        <v>3799</v>
      </c>
      <c r="D592" s="13" t="s">
        <v>2352</v>
      </c>
      <c r="E592" s="13" t="s">
        <v>1267</v>
      </c>
    </row>
    <row r="593" spans="1:5" ht="30" x14ac:dyDescent="0.25">
      <c r="A593" s="13" t="s">
        <v>5009</v>
      </c>
      <c r="B593" s="13">
        <v>1986</v>
      </c>
      <c r="C593" s="13" t="s">
        <v>3798</v>
      </c>
      <c r="D593" s="13" t="s">
        <v>2353</v>
      </c>
      <c r="E593" s="13" t="s">
        <v>1267</v>
      </c>
    </row>
    <row r="594" spans="1:5" ht="45" x14ac:dyDescent="0.25">
      <c r="A594" s="13" t="s">
        <v>3802</v>
      </c>
      <c r="B594" s="13">
        <v>1973</v>
      </c>
      <c r="C594" s="13" t="s">
        <v>3801</v>
      </c>
      <c r="D594" s="13" t="s">
        <v>2354</v>
      </c>
    </row>
    <row r="595" spans="1:5" x14ac:dyDescent="0.25">
      <c r="A595" s="13" t="s">
        <v>3804</v>
      </c>
      <c r="B595" s="13">
        <v>1961</v>
      </c>
      <c r="C595" s="13" t="s">
        <v>3803</v>
      </c>
      <c r="D595" s="13" t="s">
        <v>2355</v>
      </c>
    </row>
    <row r="596" spans="1:5" ht="45" x14ac:dyDescent="0.25">
      <c r="A596" s="13" t="s">
        <v>3808</v>
      </c>
      <c r="B596" s="13" t="s">
        <v>3805</v>
      </c>
      <c r="C596" s="13" t="s">
        <v>3807</v>
      </c>
      <c r="D596" s="13" t="s">
        <v>2356</v>
      </c>
    </row>
    <row r="597" spans="1:5" ht="30" x14ac:dyDescent="0.25">
      <c r="A597" s="13" t="s">
        <v>3810</v>
      </c>
      <c r="B597" s="13" t="s">
        <v>3806</v>
      </c>
      <c r="C597" s="13" t="s">
        <v>3809</v>
      </c>
      <c r="D597" s="13" t="s">
        <v>2357</v>
      </c>
    </row>
    <row r="598" spans="1:5" ht="30" x14ac:dyDescent="0.25">
      <c r="A598" s="13" t="s">
        <v>3812</v>
      </c>
      <c r="B598" s="13">
        <v>1958</v>
      </c>
      <c r="C598" s="13" t="s">
        <v>3811</v>
      </c>
      <c r="D598" s="13" t="s">
        <v>2358</v>
      </c>
      <c r="E598" s="13" t="s">
        <v>1267</v>
      </c>
    </row>
    <row r="599" spans="1:5" ht="30" x14ac:dyDescent="0.25">
      <c r="A599" s="13" t="s">
        <v>4911</v>
      </c>
      <c r="B599" s="13">
        <v>1977</v>
      </c>
      <c r="C599" s="13" t="s">
        <v>4910</v>
      </c>
      <c r="D599" s="13" t="s">
        <v>2359</v>
      </c>
    </row>
    <row r="600" spans="1:5" ht="30" x14ac:dyDescent="0.25">
      <c r="A600" s="13" t="s">
        <v>3814</v>
      </c>
      <c r="B600" s="13">
        <v>1975</v>
      </c>
      <c r="C600" s="13" t="s">
        <v>3813</v>
      </c>
      <c r="D600" s="13" t="s">
        <v>2360</v>
      </c>
      <c r="E600" s="13" t="s">
        <v>1267</v>
      </c>
    </row>
    <row r="601" spans="1:5" x14ac:dyDescent="0.25">
      <c r="A601" s="13" t="s">
        <v>3816</v>
      </c>
      <c r="B601" s="13">
        <v>1962</v>
      </c>
      <c r="C601" s="13" t="s">
        <v>3815</v>
      </c>
      <c r="D601" s="13" t="s">
        <v>2361</v>
      </c>
      <c r="E601" s="13" t="s">
        <v>1267</v>
      </c>
    </row>
    <row r="602" spans="1:5" ht="30" x14ac:dyDescent="0.25">
      <c r="A602" s="13" t="s">
        <v>1404</v>
      </c>
      <c r="B602" s="13">
        <v>1991</v>
      </c>
      <c r="C602" s="13" t="s">
        <v>1406</v>
      </c>
      <c r="D602" s="13" t="s">
        <v>1405</v>
      </c>
    </row>
    <row r="603" spans="1:5" ht="30" x14ac:dyDescent="0.25">
      <c r="A603" s="13" t="s">
        <v>3819</v>
      </c>
      <c r="B603" s="13">
        <v>1986</v>
      </c>
      <c r="C603" s="13" t="s">
        <v>3820</v>
      </c>
      <c r="D603" s="13" t="s">
        <v>3822</v>
      </c>
      <c r="E603" s="13" t="s">
        <v>1267</v>
      </c>
    </row>
    <row r="604" spans="1:5" ht="30" x14ac:dyDescent="0.25">
      <c r="A604" s="13" t="s">
        <v>3818</v>
      </c>
      <c r="B604" s="13">
        <v>1983</v>
      </c>
      <c r="C604" s="13" t="s">
        <v>3817</v>
      </c>
      <c r="D604" s="13" t="s">
        <v>2362</v>
      </c>
      <c r="E604" s="13" t="s">
        <v>1267</v>
      </c>
    </row>
    <row r="605" spans="1:5" ht="30" x14ac:dyDescent="0.25">
      <c r="A605" s="13" t="s">
        <v>3824</v>
      </c>
      <c r="B605" s="13">
        <v>1974</v>
      </c>
      <c r="C605" s="13" t="s">
        <v>3823</v>
      </c>
      <c r="D605" s="13" t="s">
        <v>2363</v>
      </c>
    </row>
    <row r="606" spans="1:5" ht="30" x14ac:dyDescent="0.25">
      <c r="A606" s="13" t="s">
        <v>5010</v>
      </c>
      <c r="B606" s="13">
        <v>1982</v>
      </c>
      <c r="C606" s="13" t="s">
        <v>2799</v>
      </c>
      <c r="D606" s="13" t="s">
        <v>2364</v>
      </c>
      <c r="E606" s="13" t="s">
        <v>1267</v>
      </c>
    </row>
    <row r="607" spans="1:5" x14ac:dyDescent="0.25">
      <c r="A607" s="13" t="s">
        <v>3825</v>
      </c>
      <c r="B607" s="13">
        <v>1951</v>
      </c>
      <c r="C607" s="13" t="s">
        <v>3826</v>
      </c>
      <c r="D607" s="13" t="s">
        <v>3827</v>
      </c>
      <c r="E607" s="13" t="s">
        <v>1267</v>
      </c>
    </row>
    <row r="608" spans="1:5" x14ac:dyDescent="0.25">
      <c r="A608" s="13" t="s">
        <v>3825</v>
      </c>
      <c r="B608" s="13">
        <v>1955</v>
      </c>
      <c r="C608" s="13" t="s">
        <v>3830</v>
      </c>
      <c r="D608" s="13" t="s">
        <v>3831</v>
      </c>
      <c r="E608" s="13" t="s">
        <v>1267</v>
      </c>
    </row>
    <row r="609" spans="1:5" ht="60" x14ac:dyDescent="0.25">
      <c r="A609" s="13" t="s">
        <v>3925</v>
      </c>
      <c r="B609" s="13">
        <v>1974</v>
      </c>
      <c r="C609" s="13" t="s">
        <v>3924</v>
      </c>
      <c r="D609" s="13" t="s">
        <v>2365</v>
      </c>
      <c r="E609" s="13" t="s">
        <v>1267</v>
      </c>
    </row>
    <row r="610" spans="1:5" ht="30" x14ac:dyDescent="0.25">
      <c r="A610" s="13" t="s">
        <v>3833</v>
      </c>
      <c r="B610" s="13">
        <v>1975</v>
      </c>
      <c r="C610" s="13" t="s">
        <v>3832</v>
      </c>
      <c r="D610" s="13" t="s">
        <v>2366</v>
      </c>
      <c r="E610" s="13" t="s">
        <v>1267</v>
      </c>
    </row>
    <row r="611" spans="1:5" ht="30" x14ac:dyDescent="0.25">
      <c r="A611" s="13" t="s">
        <v>3833</v>
      </c>
      <c r="B611" s="13">
        <v>1982</v>
      </c>
      <c r="C611" s="13" t="s">
        <v>3821</v>
      </c>
      <c r="D611" s="13" t="s">
        <v>3834</v>
      </c>
      <c r="E611" s="13" t="s">
        <v>1267</v>
      </c>
    </row>
    <row r="612" spans="1:5" ht="30" x14ac:dyDescent="0.25">
      <c r="A612" s="13" t="s">
        <v>4538</v>
      </c>
      <c r="B612" s="13">
        <v>1992</v>
      </c>
      <c r="C612" s="13" t="s">
        <v>4537</v>
      </c>
      <c r="D612" s="13" t="s">
        <v>2367</v>
      </c>
      <c r="E612" s="13" t="s">
        <v>1267</v>
      </c>
    </row>
    <row r="613" spans="1:5" ht="30" x14ac:dyDescent="0.25">
      <c r="A613" s="13" t="s">
        <v>3836</v>
      </c>
      <c r="B613" s="13">
        <v>1958</v>
      </c>
      <c r="C613" s="13" t="s">
        <v>3835</v>
      </c>
      <c r="D613" s="13" t="s">
        <v>2368</v>
      </c>
    </row>
    <row r="614" spans="1:5" ht="30" x14ac:dyDescent="0.25">
      <c r="A614" s="13" t="s">
        <v>3838</v>
      </c>
      <c r="B614" s="13">
        <v>1956</v>
      </c>
      <c r="C614" s="13" t="s">
        <v>3837</v>
      </c>
      <c r="D614" s="13" t="s">
        <v>2369</v>
      </c>
      <c r="E614" s="13" t="s">
        <v>1267</v>
      </c>
    </row>
    <row r="615" spans="1:5" ht="45" x14ac:dyDescent="0.25">
      <c r="A615" s="13" t="s">
        <v>3840</v>
      </c>
      <c r="B615" s="13">
        <v>1989</v>
      </c>
      <c r="C615" s="13" t="s">
        <v>3839</v>
      </c>
      <c r="D615" s="13" t="s">
        <v>2370</v>
      </c>
      <c r="E615" s="13" t="s">
        <v>1267</v>
      </c>
    </row>
    <row r="616" spans="1:5" x14ac:dyDescent="0.25">
      <c r="A616" s="13" t="s">
        <v>3843</v>
      </c>
      <c r="B616" s="13">
        <v>1978</v>
      </c>
      <c r="C616" s="13" t="s">
        <v>3842</v>
      </c>
      <c r="D616" s="13" t="s">
        <v>2371</v>
      </c>
      <c r="E616" s="13" t="s">
        <v>1428</v>
      </c>
    </row>
    <row r="617" spans="1:5" ht="30" x14ac:dyDescent="0.25">
      <c r="A617" s="13" t="s">
        <v>3844</v>
      </c>
      <c r="B617" s="13">
        <v>1998</v>
      </c>
      <c r="C617" s="13" t="s">
        <v>3845</v>
      </c>
      <c r="D617" s="13" t="s">
        <v>3846</v>
      </c>
      <c r="E617" s="13" t="s">
        <v>1448</v>
      </c>
    </row>
    <row r="618" spans="1:5" ht="30" x14ac:dyDescent="0.25">
      <c r="A618" s="13" t="s">
        <v>3856</v>
      </c>
      <c r="B618" s="13">
        <v>1956</v>
      </c>
      <c r="C618" s="13" t="s">
        <v>3855</v>
      </c>
      <c r="D618" s="13" t="s">
        <v>2373</v>
      </c>
    </row>
    <row r="619" spans="1:5" x14ac:dyDescent="0.25">
      <c r="A619" s="13" t="s">
        <v>3856</v>
      </c>
      <c r="B619" s="13">
        <v>1957</v>
      </c>
      <c r="C619" s="13" t="s">
        <v>3857</v>
      </c>
      <c r="D619" s="13" t="s">
        <v>2372</v>
      </c>
    </row>
    <row r="620" spans="1:5" ht="30" x14ac:dyDescent="0.25">
      <c r="A620" s="13" t="s">
        <v>3850</v>
      </c>
      <c r="B620" s="13" t="s">
        <v>3854</v>
      </c>
      <c r="C620" s="13" t="s">
        <v>3851</v>
      </c>
      <c r="D620" s="13" t="s">
        <v>2375</v>
      </c>
    </row>
    <row r="621" spans="1:5" ht="30" x14ac:dyDescent="0.25">
      <c r="A621" s="13" t="s">
        <v>3850</v>
      </c>
      <c r="B621" s="13" t="s">
        <v>3852</v>
      </c>
      <c r="C621" s="13" t="s">
        <v>2376</v>
      </c>
      <c r="D621" s="13" t="s">
        <v>2377</v>
      </c>
    </row>
    <row r="622" spans="1:5" ht="30" x14ac:dyDescent="0.25">
      <c r="A622" s="13" t="s">
        <v>3850</v>
      </c>
      <c r="B622" s="13" t="s">
        <v>3853</v>
      </c>
      <c r="C622" s="13" t="s">
        <v>3849</v>
      </c>
      <c r="D622" s="13" t="s">
        <v>2374</v>
      </c>
    </row>
    <row r="623" spans="1:5" ht="30" x14ac:dyDescent="0.25">
      <c r="A623" s="13" t="s">
        <v>3861</v>
      </c>
      <c r="B623" s="13">
        <v>1980</v>
      </c>
      <c r="C623" s="13" t="s">
        <v>3859</v>
      </c>
      <c r="D623" s="13" t="s">
        <v>2378</v>
      </c>
    </row>
    <row r="624" spans="1:5" x14ac:dyDescent="0.25">
      <c r="A624" s="13" t="s">
        <v>3862</v>
      </c>
      <c r="B624" s="13">
        <v>1991</v>
      </c>
      <c r="C624" s="13" t="s">
        <v>3860</v>
      </c>
      <c r="D624" s="13" t="s">
        <v>3863</v>
      </c>
    </row>
    <row r="625" spans="1:5" x14ac:dyDescent="0.25">
      <c r="A625" s="13" t="s">
        <v>3867</v>
      </c>
      <c r="B625" s="13">
        <v>1977</v>
      </c>
      <c r="C625" s="13" t="s">
        <v>3868</v>
      </c>
      <c r="D625" s="13" t="s">
        <v>3869</v>
      </c>
      <c r="E625" s="13" t="s">
        <v>1267</v>
      </c>
    </row>
    <row r="626" spans="1:5" ht="30" x14ac:dyDescent="0.25">
      <c r="A626" s="13" t="s">
        <v>3864</v>
      </c>
      <c r="B626" s="13">
        <v>1980</v>
      </c>
      <c r="C626" s="13" t="s">
        <v>3865</v>
      </c>
      <c r="D626" s="13" t="s">
        <v>3866</v>
      </c>
      <c r="E626" s="13" t="s">
        <v>1267</v>
      </c>
    </row>
    <row r="627" spans="1:5" ht="30" x14ac:dyDescent="0.25">
      <c r="A627" s="13" t="s">
        <v>3871</v>
      </c>
      <c r="B627" s="13">
        <v>1985</v>
      </c>
      <c r="C627" s="13" t="s">
        <v>3870</v>
      </c>
      <c r="D627" s="13" t="s">
        <v>2379</v>
      </c>
      <c r="E627" s="13" t="s">
        <v>1267</v>
      </c>
    </row>
    <row r="628" spans="1:5" x14ac:dyDescent="0.25">
      <c r="A628" s="13" t="s">
        <v>3952</v>
      </c>
      <c r="B628" s="13">
        <v>1980</v>
      </c>
      <c r="C628" s="13" t="s">
        <v>3951</v>
      </c>
      <c r="D628" s="13" t="s">
        <v>2380</v>
      </c>
    </row>
    <row r="629" spans="1:5" ht="30" x14ac:dyDescent="0.25">
      <c r="A629" s="13" t="s">
        <v>3873</v>
      </c>
      <c r="B629" s="13">
        <v>1962</v>
      </c>
      <c r="C629" s="13" t="s">
        <v>3872</v>
      </c>
      <c r="D629" s="13" t="s">
        <v>2381</v>
      </c>
      <c r="E629" s="13" t="s">
        <v>1267</v>
      </c>
    </row>
    <row r="630" spans="1:5" ht="30" x14ac:dyDescent="0.25">
      <c r="A630" s="13" t="s">
        <v>4715</v>
      </c>
      <c r="B630" s="13">
        <v>1972</v>
      </c>
      <c r="C630" s="13" t="s">
        <v>4714</v>
      </c>
      <c r="D630" s="13" t="s">
        <v>2382</v>
      </c>
      <c r="E630" s="13" t="s">
        <v>1267</v>
      </c>
    </row>
    <row r="631" spans="1:5" ht="30" x14ac:dyDescent="0.25">
      <c r="A631" s="13" t="s">
        <v>4715</v>
      </c>
      <c r="B631" s="13">
        <v>1974</v>
      </c>
      <c r="C631" s="13" t="s">
        <v>4867</v>
      </c>
      <c r="D631" s="13" t="s">
        <v>4868</v>
      </c>
    </row>
    <row r="632" spans="1:5" ht="30" x14ac:dyDescent="0.25">
      <c r="A632" s="13" t="s">
        <v>3876</v>
      </c>
      <c r="B632" s="13">
        <v>1977</v>
      </c>
      <c r="C632" s="13" t="s">
        <v>3875</v>
      </c>
      <c r="D632" s="13" t="s">
        <v>2383</v>
      </c>
      <c r="E632" s="13" t="s">
        <v>1267</v>
      </c>
    </row>
    <row r="633" spans="1:5" ht="30" x14ac:dyDescent="0.25">
      <c r="A633" s="13" t="s">
        <v>3877</v>
      </c>
      <c r="B633" s="13">
        <v>2003</v>
      </c>
      <c r="C633" s="13" t="s">
        <v>3878</v>
      </c>
      <c r="D633" s="13" t="s">
        <v>3879</v>
      </c>
      <c r="E633" s="13" t="s">
        <v>1267</v>
      </c>
    </row>
    <row r="634" spans="1:5" ht="30" x14ac:dyDescent="0.25">
      <c r="A634" s="13" t="s">
        <v>3881</v>
      </c>
      <c r="B634" s="13">
        <v>1980</v>
      </c>
      <c r="C634" s="13" t="s">
        <v>3880</v>
      </c>
      <c r="D634" s="13" t="s">
        <v>2384</v>
      </c>
      <c r="E634" s="13" t="s">
        <v>1350</v>
      </c>
    </row>
    <row r="635" spans="1:5" ht="30" x14ac:dyDescent="0.25">
      <c r="A635" s="13" t="s">
        <v>3881</v>
      </c>
      <c r="B635" s="13">
        <v>1984</v>
      </c>
      <c r="C635" s="13" t="s">
        <v>3882</v>
      </c>
      <c r="D635" s="13" t="s">
        <v>2385</v>
      </c>
      <c r="E635" s="13" t="s">
        <v>1350</v>
      </c>
    </row>
    <row r="636" spans="1:5" ht="30" x14ac:dyDescent="0.25">
      <c r="A636" s="13" t="s">
        <v>3884</v>
      </c>
      <c r="B636" s="13">
        <v>1969</v>
      </c>
      <c r="C636" s="13" t="s">
        <v>4626</v>
      </c>
      <c r="D636" s="13" t="s">
        <v>2386</v>
      </c>
      <c r="E636" s="13" t="s">
        <v>1267</v>
      </c>
    </row>
    <row r="637" spans="1:5" ht="30" x14ac:dyDescent="0.25">
      <c r="A637" s="13" t="s">
        <v>3884</v>
      </c>
      <c r="B637" s="13" t="s">
        <v>4624</v>
      </c>
      <c r="C637" s="13" t="s">
        <v>3883</v>
      </c>
      <c r="D637" s="13" t="s">
        <v>2388</v>
      </c>
      <c r="E637" s="13" t="s">
        <v>1267</v>
      </c>
    </row>
    <row r="638" spans="1:5" ht="30" x14ac:dyDescent="0.25">
      <c r="A638" s="13" t="s">
        <v>3884</v>
      </c>
      <c r="B638" s="13" t="s">
        <v>4569</v>
      </c>
      <c r="C638" s="13" t="s">
        <v>4570</v>
      </c>
      <c r="D638" s="13" t="s">
        <v>2387</v>
      </c>
      <c r="E638" s="13" t="s">
        <v>1267</v>
      </c>
    </row>
    <row r="639" spans="1:5" ht="30" x14ac:dyDescent="0.25">
      <c r="A639" s="13" t="s">
        <v>3887</v>
      </c>
      <c r="B639" s="13">
        <v>1986</v>
      </c>
      <c r="C639" s="13" t="s">
        <v>3888</v>
      </c>
      <c r="D639" s="13" t="s">
        <v>3889</v>
      </c>
    </row>
    <row r="640" spans="1:5" x14ac:dyDescent="0.25">
      <c r="A640" s="13" t="s">
        <v>3891</v>
      </c>
      <c r="B640" s="13">
        <v>1974</v>
      </c>
      <c r="C640" s="13" t="s">
        <v>3890</v>
      </c>
      <c r="D640" s="13" t="s">
        <v>2389</v>
      </c>
      <c r="E640" s="13" t="s">
        <v>1267</v>
      </c>
    </row>
    <row r="641" spans="1:5" ht="30" x14ac:dyDescent="0.25">
      <c r="A641" s="13" t="s">
        <v>3012</v>
      </c>
      <c r="B641" s="13">
        <v>1975</v>
      </c>
      <c r="C641" s="13" t="s">
        <v>3011</v>
      </c>
      <c r="D641" s="13" t="s">
        <v>2390</v>
      </c>
    </row>
    <row r="642" spans="1:5" ht="30" x14ac:dyDescent="0.25">
      <c r="A642" s="13" t="s">
        <v>5011</v>
      </c>
      <c r="B642" s="13">
        <v>2000</v>
      </c>
      <c r="C642" s="13" t="s">
        <v>3654</v>
      </c>
      <c r="D642" s="13" t="s">
        <v>2391</v>
      </c>
    </row>
    <row r="643" spans="1:5" ht="30" x14ac:dyDescent="0.25">
      <c r="A643" s="13" t="s">
        <v>1369</v>
      </c>
      <c r="B643" s="13">
        <v>2004</v>
      </c>
      <c r="C643" s="13" t="s">
        <v>1370</v>
      </c>
      <c r="D643" s="13" t="s">
        <v>1371</v>
      </c>
      <c r="E643" s="13" t="s">
        <v>1267</v>
      </c>
    </row>
    <row r="644" spans="1:5" x14ac:dyDescent="0.25">
      <c r="A644" s="13" t="s">
        <v>3893</v>
      </c>
      <c r="B644" s="13">
        <v>1966</v>
      </c>
      <c r="C644" s="13" t="s">
        <v>3892</v>
      </c>
      <c r="D644" s="13" t="s">
        <v>2392</v>
      </c>
    </row>
    <row r="645" spans="1:5" ht="30" x14ac:dyDescent="0.25">
      <c r="A645" s="13" t="s">
        <v>3894</v>
      </c>
      <c r="B645" s="13">
        <v>2002</v>
      </c>
      <c r="C645" s="13" t="s">
        <v>3898</v>
      </c>
      <c r="D645" s="13" t="s">
        <v>3895</v>
      </c>
    </row>
    <row r="646" spans="1:5" ht="30" x14ac:dyDescent="0.25">
      <c r="A646" s="13" t="s">
        <v>3897</v>
      </c>
      <c r="B646" s="13">
        <v>1967</v>
      </c>
      <c r="C646" s="13" t="s">
        <v>3896</v>
      </c>
      <c r="D646" s="13" t="s">
        <v>2393</v>
      </c>
    </row>
    <row r="647" spans="1:5" ht="30" x14ac:dyDescent="0.25">
      <c r="A647" s="13" t="s">
        <v>3900</v>
      </c>
      <c r="B647" s="13">
        <v>1965</v>
      </c>
      <c r="C647" s="13" t="s">
        <v>3899</v>
      </c>
      <c r="D647" s="13" t="s">
        <v>2394</v>
      </c>
      <c r="E647" s="13" t="s">
        <v>1267</v>
      </c>
    </row>
    <row r="648" spans="1:5" ht="30" x14ac:dyDescent="0.25">
      <c r="A648" s="13" t="s">
        <v>3901</v>
      </c>
      <c r="B648" s="13">
        <v>1979</v>
      </c>
      <c r="C648" s="13" t="s">
        <v>3902</v>
      </c>
      <c r="D648" s="13" t="s">
        <v>2395</v>
      </c>
      <c r="E648" s="13" t="s">
        <v>1267</v>
      </c>
    </row>
    <row r="649" spans="1:5" ht="30" x14ac:dyDescent="0.25">
      <c r="A649" s="13" t="s">
        <v>5073</v>
      </c>
      <c r="B649" s="13">
        <v>1979</v>
      </c>
      <c r="C649" s="13" t="s">
        <v>5072</v>
      </c>
      <c r="D649" s="13" t="s">
        <v>2396</v>
      </c>
      <c r="E649" s="13" t="s">
        <v>1267</v>
      </c>
    </row>
    <row r="650" spans="1:5" ht="30" x14ac:dyDescent="0.25">
      <c r="A650" s="13" t="s">
        <v>5141</v>
      </c>
      <c r="B650" s="13">
        <v>1958</v>
      </c>
      <c r="C650" s="13" t="s">
        <v>5142</v>
      </c>
      <c r="D650" s="13" t="s">
        <v>5143</v>
      </c>
    </row>
    <row r="651" spans="1:5" ht="30" x14ac:dyDescent="0.25">
      <c r="A651" s="13" t="s">
        <v>4703</v>
      </c>
      <c r="B651" s="13">
        <v>1984</v>
      </c>
      <c r="C651" s="13" t="s">
        <v>4702</v>
      </c>
      <c r="D651" s="13" t="s">
        <v>2397</v>
      </c>
      <c r="E651" s="13" t="s">
        <v>1267</v>
      </c>
    </row>
    <row r="652" spans="1:5" ht="45" x14ac:dyDescent="0.25">
      <c r="A652" s="13" t="s">
        <v>3904</v>
      </c>
      <c r="B652" s="13">
        <v>2002</v>
      </c>
      <c r="C652" s="13" t="s">
        <v>3903</v>
      </c>
      <c r="D652" s="13" t="s">
        <v>2398</v>
      </c>
      <c r="E652" s="13" t="s">
        <v>1267</v>
      </c>
    </row>
    <row r="653" spans="1:5" ht="30" x14ac:dyDescent="0.25">
      <c r="A653" s="13" t="s">
        <v>3906</v>
      </c>
      <c r="B653" s="13">
        <v>1972</v>
      </c>
      <c r="C653" s="13" t="s">
        <v>3905</v>
      </c>
      <c r="D653" s="13" t="s">
        <v>2399</v>
      </c>
    </row>
    <row r="654" spans="1:5" x14ac:dyDescent="0.25">
      <c r="A654" s="13" t="s">
        <v>3907</v>
      </c>
      <c r="B654" s="13">
        <v>1962</v>
      </c>
      <c r="C654" s="13" t="s">
        <v>3908</v>
      </c>
      <c r="D654" s="13" t="s">
        <v>3909</v>
      </c>
      <c r="E654" s="13" t="s">
        <v>1267</v>
      </c>
    </row>
    <row r="655" spans="1:5" ht="30" x14ac:dyDescent="0.25">
      <c r="A655" s="13" t="s">
        <v>4833</v>
      </c>
      <c r="B655" s="13">
        <v>1970</v>
      </c>
      <c r="C655" s="13" t="s">
        <v>4832</v>
      </c>
      <c r="D655" s="13" t="s">
        <v>2400</v>
      </c>
    </row>
    <row r="656" spans="1:5" x14ac:dyDescent="0.25">
      <c r="A656" s="13" t="s">
        <v>3910</v>
      </c>
      <c r="B656" s="13">
        <v>1973</v>
      </c>
      <c r="C656" s="13" t="s">
        <v>3911</v>
      </c>
      <c r="D656" s="13" t="s">
        <v>3913</v>
      </c>
      <c r="E656" s="13" t="s">
        <v>1267</v>
      </c>
    </row>
    <row r="657" spans="1:5" x14ac:dyDescent="0.25">
      <c r="A657" s="13" t="s">
        <v>5012</v>
      </c>
      <c r="B657" s="13">
        <v>1961</v>
      </c>
      <c r="C657" s="13" t="s">
        <v>4610</v>
      </c>
      <c r="D657" s="13" t="s">
        <v>2401</v>
      </c>
      <c r="E657" s="13" t="s">
        <v>1267</v>
      </c>
    </row>
    <row r="658" spans="1:5" ht="30" x14ac:dyDescent="0.25">
      <c r="A658" s="13" t="s">
        <v>5171</v>
      </c>
      <c r="B658" s="13">
        <v>1963</v>
      </c>
      <c r="C658" s="13" t="s">
        <v>5172</v>
      </c>
      <c r="D658" s="13" t="s">
        <v>5173</v>
      </c>
    </row>
    <row r="659" spans="1:5" ht="30" x14ac:dyDescent="0.25">
      <c r="A659" s="13" t="s">
        <v>3915</v>
      </c>
      <c r="B659" s="13">
        <v>1969</v>
      </c>
      <c r="C659" s="13" t="s">
        <v>3914</v>
      </c>
      <c r="D659" s="13" t="s">
        <v>2402</v>
      </c>
      <c r="E659" s="13" t="s">
        <v>1267</v>
      </c>
    </row>
    <row r="660" spans="1:5" x14ac:dyDescent="0.25">
      <c r="A660" s="13" t="s">
        <v>3242</v>
      </c>
      <c r="B660" s="13">
        <v>1963</v>
      </c>
      <c r="C660" s="13" t="s">
        <v>3912</v>
      </c>
      <c r="D660" s="13" t="s">
        <v>3922</v>
      </c>
      <c r="E660" s="13" t="s">
        <v>1267</v>
      </c>
    </row>
    <row r="661" spans="1:5" ht="30" x14ac:dyDescent="0.25">
      <c r="A661" s="13" t="s">
        <v>3242</v>
      </c>
      <c r="B661" s="13">
        <v>1967</v>
      </c>
      <c r="C661" s="13" t="s">
        <v>3923</v>
      </c>
      <c r="D661" s="13" t="s">
        <v>2404</v>
      </c>
      <c r="E661" s="13" t="s">
        <v>1267</v>
      </c>
    </row>
    <row r="662" spans="1:5" ht="30" x14ac:dyDescent="0.25">
      <c r="A662" s="13" t="s">
        <v>3242</v>
      </c>
      <c r="B662" s="13" t="s">
        <v>3104</v>
      </c>
      <c r="C662" s="13" t="s">
        <v>3241</v>
      </c>
      <c r="D662" s="13" t="s">
        <v>2403</v>
      </c>
      <c r="E662" s="13" t="s">
        <v>1267</v>
      </c>
    </row>
    <row r="663" spans="1:5" x14ac:dyDescent="0.25">
      <c r="A663" s="13" t="s">
        <v>3242</v>
      </c>
      <c r="B663" s="13" t="s">
        <v>1484</v>
      </c>
      <c r="C663" s="13" t="s">
        <v>3243</v>
      </c>
      <c r="D663" s="13" t="s">
        <v>3244</v>
      </c>
      <c r="E663" s="13" t="s">
        <v>1267</v>
      </c>
    </row>
    <row r="664" spans="1:5" ht="30" x14ac:dyDescent="0.25">
      <c r="A664" s="13" t="s">
        <v>3917</v>
      </c>
      <c r="B664" s="13">
        <v>1969</v>
      </c>
      <c r="C664" s="13" t="s">
        <v>3918</v>
      </c>
      <c r="D664" s="13" t="s">
        <v>3919</v>
      </c>
      <c r="E664" s="13" t="s">
        <v>1267</v>
      </c>
    </row>
    <row r="665" spans="1:5" ht="30" x14ac:dyDescent="0.25">
      <c r="A665" s="13" t="s">
        <v>3927</v>
      </c>
      <c r="B665" s="13">
        <v>1998</v>
      </c>
      <c r="C665" s="13" t="s">
        <v>3926</v>
      </c>
      <c r="D665" s="13" t="s">
        <v>2405</v>
      </c>
    </row>
    <row r="666" spans="1:5" ht="30" x14ac:dyDescent="0.25">
      <c r="A666" s="13" t="s">
        <v>3930</v>
      </c>
      <c r="B666" s="13">
        <v>2008</v>
      </c>
      <c r="C666" s="13" t="s">
        <v>3928</v>
      </c>
      <c r="D666" s="13" t="s">
        <v>2406</v>
      </c>
      <c r="E666" s="13" t="s">
        <v>1267</v>
      </c>
    </row>
    <row r="667" spans="1:5" ht="30" x14ac:dyDescent="0.25">
      <c r="A667" s="13" t="s">
        <v>3931</v>
      </c>
      <c r="B667" s="13">
        <v>1985</v>
      </c>
      <c r="C667" s="13" t="s">
        <v>3929</v>
      </c>
      <c r="D667" s="13" t="s">
        <v>3932</v>
      </c>
      <c r="E667" s="13" t="s">
        <v>1267</v>
      </c>
    </row>
    <row r="668" spans="1:5" ht="30" x14ac:dyDescent="0.25">
      <c r="A668" s="13" t="s">
        <v>4700</v>
      </c>
      <c r="B668" s="13">
        <v>1972</v>
      </c>
      <c r="C668" s="13" t="s">
        <v>4699</v>
      </c>
      <c r="D668" s="13" t="s">
        <v>2407</v>
      </c>
      <c r="E668" s="13" t="s">
        <v>1267</v>
      </c>
    </row>
    <row r="669" spans="1:5" ht="30" x14ac:dyDescent="0.25">
      <c r="A669" s="13" t="s">
        <v>2849</v>
      </c>
      <c r="B669" s="13">
        <v>1995</v>
      </c>
      <c r="C669" s="13" t="s">
        <v>2850</v>
      </c>
      <c r="D669" s="13" t="s">
        <v>2851</v>
      </c>
      <c r="E669" s="13" t="s">
        <v>1267</v>
      </c>
    </row>
    <row r="670" spans="1:5" ht="30" x14ac:dyDescent="0.25">
      <c r="A670" s="13" t="s">
        <v>4776</v>
      </c>
      <c r="B670" s="13">
        <v>1986</v>
      </c>
      <c r="C670" s="13" t="s">
        <v>4777</v>
      </c>
      <c r="D670" s="13" t="s">
        <v>4778</v>
      </c>
      <c r="E670" s="13" t="s">
        <v>1267</v>
      </c>
    </row>
    <row r="671" spans="1:5" ht="30" x14ac:dyDescent="0.25">
      <c r="A671" s="13" t="s">
        <v>3921</v>
      </c>
      <c r="B671" s="13">
        <v>1971</v>
      </c>
      <c r="C671" s="13" t="s">
        <v>3920</v>
      </c>
      <c r="D671" s="13" t="s">
        <v>2408</v>
      </c>
      <c r="E671" s="13" t="s">
        <v>1267</v>
      </c>
    </row>
    <row r="672" spans="1:5" ht="30" x14ac:dyDescent="0.25">
      <c r="A672" s="13" t="s">
        <v>5013</v>
      </c>
      <c r="B672" s="13">
        <v>1971</v>
      </c>
      <c r="C672" s="13" t="s">
        <v>4774</v>
      </c>
      <c r="D672" s="13" t="s">
        <v>2409</v>
      </c>
      <c r="E672" s="13" t="s">
        <v>1267</v>
      </c>
    </row>
    <row r="673" spans="1:5" ht="30" x14ac:dyDescent="0.25">
      <c r="A673" s="13" t="s">
        <v>3934</v>
      </c>
      <c r="B673" s="13">
        <v>1972</v>
      </c>
      <c r="C673" s="13" t="s">
        <v>3933</v>
      </c>
      <c r="D673" s="13" t="s">
        <v>2410</v>
      </c>
      <c r="E673" s="13" t="s">
        <v>1267</v>
      </c>
    </row>
    <row r="674" spans="1:5" ht="30" x14ac:dyDescent="0.25">
      <c r="A674" s="13" t="s">
        <v>4729</v>
      </c>
      <c r="B674" s="13">
        <v>1971</v>
      </c>
      <c r="C674" s="13" t="s">
        <v>4728</v>
      </c>
      <c r="D674" s="13" t="s">
        <v>2411</v>
      </c>
      <c r="E674" s="13" t="s">
        <v>1267</v>
      </c>
    </row>
    <row r="675" spans="1:5" x14ac:dyDescent="0.25">
      <c r="A675" s="13" t="s">
        <v>1557</v>
      </c>
      <c r="B675" s="13">
        <v>1978</v>
      </c>
      <c r="C675" s="13" t="s">
        <v>1559</v>
      </c>
      <c r="D675" s="13" t="s">
        <v>1558</v>
      </c>
      <c r="E675" s="13" t="s">
        <v>1267</v>
      </c>
    </row>
    <row r="676" spans="1:5" ht="30" x14ac:dyDescent="0.25">
      <c r="A676" s="13" t="s">
        <v>3936</v>
      </c>
      <c r="B676" s="13">
        <v>1983</v>
      </c>
      <c r="C676" s="13" t="s">
        <v>3935</v>
      </c>
      <c r="D676" s="13" t="s">
        <v>2412</v>
      </c>
      <c r="E676" s="13" t="s">
        <v>1267</v>
      </c>
    </row>
    <row r="677" spans="1:5" ht="30" x14ac:dyDescent="0.25">
      <c r="A677" s="13" t="s">
        <v>4697</v>
      </c>
      <c r="B677" s="13">
        <v>1967</v>
      </c>
      <c r="C677" s="13" t="s">
        <v>4696</v>
      </c>
      <c r="D677" s="13" t="s">
        <v>2413</v>
      </c>
      <c r="E677" s="13" t="s">
        <v>1267</v>
      </c>
    </row>
    <row r="678" spans="1:5" ht="30" x14ac:dyDescent="0.25">
      <c r="A678" s="13" t="s">
        <v>3938</v>
      </c>
      <c r="B678" s="13">
        <v>1983</v>
      </c>
      <c r="C678" s="13" t="s">
        <v>3937</v>
      </c>
      <c r="D678" s="13" t="s">
        <v>2414</v>
      </c>
      <c r="E678" s="13" t="s">
        <v>1507</v>
      </c>
    </row>
    <row r="679" spans="1:5" x14ac:dyDescent="0.25">
      <c r="A679" s="13" t="s">
        <v>3939</v>
      </c>
      <c r="B679" s="13">
        <v>1952</v>
      </c>
      <c r="C679" s="13" t="s">
        <v>3940</v>
      </c>
      <c r="D679" s="13" t="s">
        <v>3942</v>
      </c>
      <c r="E679" s="13" t="s">
        <v>1267</v>
      </c>
    </row>
    <row r="680" spans="1:5" ht="30" x14ac:dyDescent="0.25">
      <c r="A680" s="13" t="s">
        <v>3950</v>
      </c>
      <c r="B680" s="13">
        <v>1978</v>
      </c>
      <c r="C680" s="13" t="s">
        <v>3949</v>
      </c>
      <c r="D680" s="13" t="s">
        <v>2415</v>
      </c>
    </row>
    <row r="681" spans="1:5" ht="45" x14ac:dyDescent="0.25">
      <c r="A681" s="13" t="s">
        <v>3946</v>
      </c>
      <c r="B681" s="13">
        <v>1992</v>
      </c>
      <c r="C681" s="13" t="s">
        <v>3945</v>
      </c>
      <c r="D681" s="13" t="s">
        <v>2416</v>
      </c>
    </row>
    <row r="682" spans="1:5" ht="30" x14ac:dyDescent="0.25">
      <c r="A682" s="13" t="s">
        <v>3955</v>
      </c>
      <c r="B682" s="13">
        <v>2001</v>
      </c>
      <c r="C682" s="13" t="s">
        <v>3954</v>
      </c>
      <c r="D682" s="13" t="s">
        <v>2417</v>
      </c>
    </row>
    <row r="683" spans="1:5" ht="45" x14ac:dyDescent="0.25">
      <c r="A683" s="13" t="s">
        <v>3948</v>
      </c>
      <c r="B683" s="13">
        <v>1995</v>
      </c>
      <c r="C683" s="13" t="s">
        <v>3947</v>
      </c>
      <c r="D683" s="13" t="s">
        <v>2418</v>
      </c>
    </row>
    <row r="684" spans="1:5" ht="30" x14ac:dyDescent="0.25">
      <c r="A684" s="13" t="s">
        <v>3944</v>
      </c>
      <c r="B684" s="13">
        <v>1996</v>
      </c>
      <c r="C684" s="13" t="s">
        <v>3943</v>
      </c>
      <c r="D684" s="13" t="s">
        <v>2419</v>
      </c>
    </row>
    <row r="685" spans="1:5" ht="30" x14ac:dyDescent="0.25">
      <c r="A685" s="13" t="s">
        <v>3957</v>
      </c>
      <c r="B685" s="13">
        <v>1992</v>
      </c>
      <c r="C685" s="13" t="s">
        <v>3956</v>
      </c>
      <c r="D685" s="13" t="s">
        <v>2420</v>
      </c>
    </row>
    <row r="686" spans="1:5" x14ac:dyDescent="0.25">
      <c r="A686" s="13" t="s">
        <v>3959</v>
      </c>
      <c r="B686" s="13">
        <v>1996</v>
      </c>
      <c r="C686" s="13" t="s">
        <v>3958</v>
      </c>
      <c r="D686" s="13" t="s">
        <v>2421</v>
      </c>
      <c r="E686" s="13" t="s">
        <v>1507</v>
      </c>
    </row>
    <row r="687" spans="1:5" ht="30" x14ac:dyDescent="0.25">
      <c r="A687" s="13" t="s">
        <v>3961</v>
      </c>
      <c r="B687" s="13">
        <v>1988</v>
      </c>
      <c r="C687" s="13" t="s">
        <v>3960</v>
      </c>
      <c r="D687" s="13" t="s">
        <v>2422</v>
      </c>
    </row>
    <row r="688" spans="1:5" x14ac:dyDescent="0.25">
      <c r="A688" s="13" t="s">
        <v>3962</v>
      </c>
      <c r="B688" s="13">
        <v>1975</v>
      </c>
      <c r="C688" s="13" t="s">
        <v>3963</v>
      </c>
      <c r="D688" s="13" t="s">
        <v>3964</v>
      </c>
      <c r="E688" s="13" t="s">
        <v>1267</v>
      </c>
    </row>
    <row r="689" spans="1:5" x14ac:dyDescent="0.25">
      <c r="A689" s="13" t="s">
        <v>5014</v>
      </c>
      <c r="B689" s="13">
        <v>1961</v>
      </c>
      <c r="C689" s="13" t="s">
        <v>3969</v>
      </c>
      <c r="D689" s="13" t="s">
        <v>2423</v>
      </c>
      <c r="E689" s="13" t="s">
        <v>1267</v>
      </c>
    </row>
    <row r="690" spans="1:5" x14ac:dyDescent="0.25">
      <c r="A690" s="13" t="s">
        <v>3966</v>
      </c>
      <c r="B690" s="13">
        <v>1953</v>
      </c>
      <c r="C690" s="13" t="s">
        <v>3965</v>
      </c>
      <c r="D690" s="13" t="s">
        <v>2424</v>
      </c>
      <c r="E690" s="13" t="s">
        <v>1267</v>
      </c>
    </row>
    <row r="691" spans="1:5" ht="30" x14ac:dyDescent="0.25">
      <c r="A691" s="13" t="s">
        <v>3967</v>
      </c>
      <c r="B691" s="13">
        <v>1959</v>
      </c>
      <c r="C691" s="13" t="s">
        <v>3941</v>
      </c>
      <c r="D691" s="13" t="s">
        <v>3968</v>
      </c>
      <c r="E691" s="13" t="s">
        <v>1267</v>
      </c>
    </row>
    <row r="692" spans="1:5" ht="45" x14ac:dyDescent="0.25">
      <c r="A692" s="13" t="s">
        <v>3970</v>
      </c>
      <c r="B692" s="13">
        <v>1964</v>
      </c>
      <c r="C692" s="13" t="s">
        <v>3971</v>
      </c>
      <c r="D692" s="13" t="s">
        <v>3972</v>
      </c>
      <c r="E692" s="13" t="s">
        <v>3973</v>
      </c>
    </row>
    <row r="693" spans="1:5" ht="30" x14ac:dyDescent="0.25">
      <c r="A693" s="13" t="s">
        <v>3975</v>
      </c>
      <c r="B693" s="13">
        <v>1979</v>
      </c>
      <c r="C693" s="13" t="s">
        <v>3974</v>
      </c>
      <c r="D693" s="13" t="s">
        <v>2425</v>
      </c>
    </row>
    <row r="694" spans="1:5" x14ac:dyDescent="0.25">
      <c r="A694" s="13" t="s">
        <v>2813</v>
      </c>
      <c r="B694" s="13">
        <v>1967</v>
      </c>
      <c r="C694" s="13" t="s">
        <v>2814</v>
      </c>
      <c r="D694" s="13" t="s">
        <v>2815</v>
      </c>
    </row>
    <row r="695" spans="1:5" x14ac:dyDescent="0.25">
      <c r="A695" s="13" t="s">
        <v>5015</v>
      </c>
      <c r="B695" s="13">
        <v>1965</v>
      </c>
      <c r="C695" s="13" t="s">
        <v>3874</v>
      </c>
      <c r="D695" s="13" t="s">
        <v>2426</v>
      </c>
      <c r="E695" s="13" t="s">
        <v>1267</v>
      </c>
    </row>
    <row r="696" spans="1:5" ht="30" x14ac:dyDescent="0.25">
      <c r="A696" s="13" t="s">
        <v>3982</v>
      </c>
      <c r="B696" s="13">
        <v>1975</v>
      </c>
      <c r="C696" s="13" t="s">
        <v>3981</v>
      </c>
      <c r="D696" s="13" t="s">
        <v>2427</v>
      </c>
      <c r="E696" s="13" t="s">
        <v>1267</v>
      </c>
    </row>
    <row r="697" spans="1:5" ht="45" x14ac:dyDescent="0.25">
      <c r="A697" s="13" t="s">
        <v>3980</v>
      </c>
      <c r="B697" s="13">
        <v>1974</v>
      </c>
      <c r="C697" s="13" t="s">
        <v>3979</v>
      </c>
      <c r="D697" s="13" t="s">
        <v>2428</v>
      </c>
      <c r="E697" s="13" t="s">
        <v>1267</v>
      </c>
    </row>
    <row r="698" spans="1:5" ht="30" x14ac:dyDescent="0.25">
      <c r="A698" s="13" t="s">
        <v>3985</v>
      </c>
      <c r="B698" s="13">
        <v>1978</v>
      </c>
      <c r="C698" s="13" t="s">
        <v>3986</v>
      </c>
      <c r="D698" s="13" t="s">
        <v>2430</v>
      </c>
      <c r="E698" s="13" t="s">
        <v>1267</v>
      </c>
    </row>
    <row r="699" spans="1:5" ht="30" x14ac:dyDescent="0.25">
      <c r="A699" s="13" t="s">
        <v>3985</v>
      </c>
      <c r="B699" s="13">
        <v>1981</v>
      </c>
      <c r="C699" s="13" t="s">
        <v>3984</v>
      </c>
      <c r="D699" s="13" t="s">
        <v>2429</v>
      </c>
      <c r="E699" s="13" t="s">
        <v>1267</v>
      </c>
    </row>
    <row r="700" spans="1:5" ht="30" x14ac:dyDescent="0.25">
      <c r="A700" s="13" t="s">
        <v>4144</v>
      </c>
      <c r="B700" s="13">
        <v>1976</v>
      </c>
      <c r="C700" s="13" t="s">
        <v>4143</v>
      </c>
      <c r="D700" s="13" t="s">
        <v>2431</v>
      </c>
      <c r="E700" s="13" t="s">
        <v>1267</v>
      </c>
    </row>
    <row r="701" spans="1:5" ht="30" x14ac:dyDescent="0.25">
      <c r="A701" s="13" t="s">
        <v>3991</v>
      </c>
      <c r="B701" s="13">
        <v>1960</v>
      </c>
      <c r="C701" s="13" t="s">
        <v>3990</v>
      </c>
      <c r="D701" s="13" t="s">
        <v>2432</v>
      </c>
      <c r="E701" s="13" t="s">
        <v>1267</v>
      </c>
    </row>
    <row r="702" spans="1:5" ht="30" x14ac:dyDescent="0.25">
      <c r="A702" s="13" t="s">
        <v>5298</v>
      </c>
      <c r="B702" s="13">
        <v>1964</v>
      </c>
      <c r="C702" s="13" t="s">
        <v>5299</v>
      </c>
      <c r="D702" s="13" t="s">
        <v>5300</v>
      </c>
      <c r="E702" s="13" t="s">
        <v>1267</v>
      </c>
    </row>
    <row r="703" spans="1:5" ht="45" x14ac:dyDescent="0.25">
      <c r="A703" s="13" t="s">
        <v>4831</v>
      </c>
      <c r="B703" s="13">
        <v>1979</v>
      </c>
      <c r="C703" s="13" t="s">
        <v>4830</v>
      </c>
      <c r="D703" s="13" t="s">
        <v>2433</v>
      </c>
      <c r="E703" s="13" t="s">
        <v>1267</v>
      </c>
    </row>
    <row r="704" spans="1:5" ht="30" x14ac:dyDescent="0.25">
      <c r="A704" s="13" t="s">
        <v>3995</v>
      </c>
      <c r="B704" s="13">
        <v>1979</v>
      </c>
      <c r="C704" s="13" t="s">
        <v>5149</v>
      </c>
      <c r="D704" s="13" t="s">
        <v>2435</v>
      </c>
      <c r="E704" s="13" t="s">
        <v>1267</v>
      </c>
    </row>
    <row r="705" spans="1:5" ht="30" x14ac:dyDescent="0.25">
      <c r="A705" s="13" t="s">
        <v>3995</v>
      </c>
      <c r="B705" s="13">
        <v>1982</v>
      </c>
      <c r="C705" s="13" t="s">
        <v>3994</v>
      </c>
      <c r="D705" s="13" t="s">
        <v>2434</v>
      </c>
      <c r="E705" s="13" t="s">
        <v>1267</v>
      </c>
    </row>
    <row r="706" spans="1:5" x14ac:dyDescent="0.25">
      <c r="A706" s="13" t="s">
        <v>3995</v>
      </c>
      <c r="B706" s="13">
        <v>1986</v>
      </c>
      <c r="C706" s="13" t="s">
        <v>4789</v>
      </c>
      <c r="D706" s="13" t="s">
        <v>2436</v>
      </c>
      <c r="E706" s="13" t="s">
        <v>1267</v>
      </c>
    </row>
    <row r="707" spans="1:5" ht="30" x14ac:dyDescent="0.25">
      <c r="A707" s="13" t="s">
        <v>3997</v>
      </c>
      <c r="B707" s="13">
        <v>1975</v>
      </c>
      <c r="C707" s="13" t="s">
        <v>3996</v>
      </c>
      <c r="D707" s="13" t="s">
        <v>2437</v>
      </c>
      <c r="E707" s="13" t="s">
        <v>1267</v>
      </c>
    </row>
    <row r="708" spans="1:5" ht="30" x14ac:dyDescent="0.25">
      <c r="A708" s="13" t="s">
        <v>3999</v>
      </c>
      <c r="B708" s="13">
        <v>1966</v>
      </c>
      <c r="C708" s="13" t="s">
        <v>3998</v>
      </c>
      <c r="D708" s="13" t="s">
        <v>2438</v>
      </c>
      <c r="E708" s="13" t="s">
        <v>1267</v>
      </c>
    </row>
    <row r="709" spans="1:5" ht="30" x14ac:dyDescent="0.25">
      <c r="A709" s="13" t="s">
        <v>5016</v>
      </c>
      <c r="B709" s="13">
        <v>1976</v>
      </c>
      <c r="C709" s="13" t="s">
        <v>4000</v>
      </c>
      <c r="D709" s="13" t="s">
        <v>2439</v>
      </c>
      <c r="E709" s="13" t="s">
        <v>1267</v>
      </c>
    </row>
    <row r="710" spans="1:5" ht="30" x14ac:dyDescent="0.25">
      <c r="A710" s="13" t="s">
        <v>5017</v>
      </c>
      <c r="B710" s="13">
        <v>1974</v>
      </c>
      <c r="C710" s="13" t="s">
        <v>4001</v>
      </c>
      <c r="D710" s="13" t="s">
        <v>2440</v>
      </c>
      <c r="E710" s="13" t="s">
        <v>1267</v>
      </c>
    </row>
    <row r="711" spans="1:5" ht="30" x14ac:dyDescent="0.25">
      <c r="A711" s="13" t="s">
        <v>5018</v>
      </c>
      <c r="B711" s="13">
        <v>1977</v>
      </c>
      <c r="C711" s="13" t="s">
        <v>4002</v>
      </c>
      <c r="D711" s="13" t="s">
        <v>2441</v>
      </c>
      <c r="E711" s="13" t="s">
        <v>1267</v>
      </c>
    </row>
    <row r="712" spans="1:5" ht="30" x14ac:dyDescent="0.25">
      <c r="A712" s="13" t="s">
        <v>4004</v>
      </c>
      <c r="B712" s="13">
        <v>2010</v>
      </c>
      <c r="C712" s="13" t="s">
        <v>4003</v>
      </c>
      <c r="D712" s="13" t="s">
        <v>2442</v>
      </c>
      <c r="E712" s="13" t="s">
        <v>1267</v>
      </c>
    </row>
    <row r="713" spans="1:5" ht="30" x14ac:dyDescent="0.25">
      <c r="A713" s="13" t="s">
        <v>4006</v>
      </c>
      <c r="B713" s="13">
        <v>1967</v>
      </c>
      <c r="C713" s="13" t="s">
        <v>4007</v>
      </c>
      <c r="D713" s="13" t="s">
        <v>4008</v>
      </c>
      <c r="E713" s="13" t="s">
        <v>1267</v>
      </c>
    </row>
    <row r="714" spans="1:5" ht="30" x14ac:dyDescent="0.25">
      <c r="A714" s="13" t="s">
        <v>4006</v>
      </c>
      <c r="B714" s="13">
        <v>1977</v>
      </c>
      <c r="C714" s="13" t="s">
        <v>4005</v>
      </c>
      <c r="D714" s="13" t="s">
        <v>2443</v>
      </c>
      <c r="E714" s="13" t="s">
        <v>1267</v>
      </c>
    </row>
    <row r="715" spans="1:5" ht="30" x14ac:dyDescent="0.25">
      <c r="A715" s="13" t="s">
        <v>4010</v>
      </c>
      <c r="B715" s="13">
        <v>1989</v>
      </c>
      <c r="C715" s="13" t="s">
        <v>4009</v>
      </c>
      <c r="D715" s="13" t="s">
        <v>2444</v>
      </c>
    </row>
    <row r="716" spans="1:5" x14ac:dyDescent="0.25">
      <c r="A716" s="13" t="s">
        <v>5019</v>
      </c>
      <c r="B716" s="13">
        <v>1973</v>
      </c>
      <c r="C716" s="13" t="s">
        <v>4012</v>
      </c>
      <c r="D716" s="13" t="s">
        <v>2445</v>
      </c>
      <c r="E716" s="13" t="s">
        <v>1267</v>
      </c>
    </row>
    <row r="717" spans="1:5" ht="30" x14ac:dyDescent="0.25">
      <c r="A717" s="13" t="s">
        <v>4016</v>
      </c>
      <c r="B717" s="13">
        <v>1979</v>
      </c>
      <c r="C717" s="13" t="s">
        <v>4015</v>
      </c>
      <c r="D717" s="13" t="s">
        <v>2446</v>
      </c>
      <c r="E717" s="13" t="s">
        <v>1267</v>
      </c>
    </row>
    <row r="718" spans="1:5" ht="30" x14ac:dyDescent="0.25">
      <c r="A718" s="13" t="s">
        <v>4014</v>
      </c>
      <c r="B718" s="13">
        <v>1979</v>
      </c>
      <c r="C718" s="13" t="s">
        <v>4013</v>
      </c>
      <c r="D718" s="13" t="s">
        <v>2447</v>
      </c>
      <c r="E718" s="13" t="s">
        <v>1267</v>
      </c>
    </row>
    <row r="719" spans="1:5" ht="30" x14ac:dyDescent="0.25">
      <c r="A719" s="13" t="s">
        <v>4032</v>
      </c>
      <c r="B719" s="13">
        <v>1977</v>
      </c>
      <c r="C719" s="13" t="s">
        <v>4031</v>
      </c>
      <c r="D719" s="13" t="s">
        <v>2448</v>
      </c>
    </row>
    <row r="720" spans="1:5" ht="30" x14ac:dyDescent="0.25">
      <c r="A720" s="13" t="s">
        <v>4030</v>
      </c>
      <c r="B720" s="13">
        <v>1970</v>
      </c>
      <c r="C720" s="13" t="s">
        <v>4029</v>
      </c>
      <c r="D720" s="13" t="s">
        <v>2449</v>
      </c>
    </row>
    <row r="721" spans="1:5" ht="30" x14ac:dyDescent="0.25">
      <c r="A721" s="13" t="s">
        <v>4018</v>
      </c>
      <c r="B721" s="13">
        <v>1973</v>
      </c>
      <c r="C721" s="13" t="s">
        <v>4017</v>
      </c>
      <c r="D721" s="13" t="s">
        <v>2450</v>
      </c>
    </row>
    <row r="722" spans="1:5" x14ac:dyDescent="0.25">
      <c r="A722" s="13" t="s">
        <v>4028</v>
      </c>
      <c r="B722" s="13">
        <v>1965</v>
      </c>
      <c r="C722" s="13" t="s">
        <v>4026</v>
      </c>
      <c r="D722" s="13" t="s">
        <v>2451</v>
      </c>
    </row>
    <row r="723" spans="1:5" ht="30" x14ac:dyDescent="0.25">
      <c r="A723" s="13" t="s">
        <v>4025</v>
      </c>
      <c r="B723" s="13">
        <v>1972</v>
      </c>
      <c r="C723" s="13" t="s">
        <v>4024</v>
      </c>
      <c r="D723" s="13" t="s">
        <v>2452</v>
      </c>
    </row>
    <row r="724" spans="1:5" ht="30" x14ac:dyDescent="0.25">
      <c r="A724" s="13" t="s">
        <v>4023</v>
      </c>
      <c r="B724" s="13">
        <v>1980</v>
      </c>
      <c r="C724" s="13" t="s">
        <v>4022</v>
      </c>
      <c r="D724" s="13" t="s">
        <v>2453</v>
      </c>
    </row>
    <row r="725" spans="1:5" ht="30" x14ac:dyDescent="0.25">
      <c r="A725" s="13" t="s">
        <v>5020</v>
      </c>
      <c r="B725" s="13">
        <v>1973</v>
      </c>
      <c r="C725" s="13" t="s">
        <v>4558</v>
      </c>
      <c r="D725" s="13" t="s">
        <v>4559</v>
      </c>
      <c r="E725" s="13" t="s">
        <v>1267</v>
      </c>
    </row>
    <row r="726" spans="1:5" ht="30" x14ac:dyDescent="0.25">
      <c r="A726" s="13" t="s">
        <v>4033</v>
      </c>
      <c r="B726" s="13">
        <v>1991</v>
      </c>
      <c r="C726" s="13" t="s">
        <v>4027</v>
      </c>
      <c r="D726" s="13" t="s">
        <v>4034</v>
      </c>
      <c r="E726" s="13" t="s">
        <v>1267</v>
      </c>
    </row>
    <row r="727" spans="1:5" x14ac:dyDescent="0.25">
      <c r="A727" s="13" t="s">
        <v>4036</v>
      </c>
      <c r="B727" s="13">
        <v>1997</v>
      </c>
      <c r="C727" s="13" t="s">
        <v>4035</v>
      </c>
      <c r="D727" s="13" t="s">
        <v>2454</v>
      </c>
      <c r="E727" s="13" t="s">
        <v>1267</v>
      </c>
    </row>
    <row r="728" spans="1:5" ht="30" x14ac:dyDescent="0.25">
      <c r="A728" s="13" t="s">
        <v>2892</v>
      </c>
      <c r="B728" s="13">
        <v>2000</v>
      </c>
      <c r="C728" s="13" t="s">
        <v>2891</v>
      </c>
      <c r="D728" s="13" t="s">
        <v>2455</v>
      </c>
    </row>
    <row r="729" spans="1:5" ht="30" x14ac:dyDescent="0.25">
      <c r="A729" s="13" t="s">
        <v>4038</v>
      </c>
      <c r="B729" s="13">
        <v>1999</v>
      </c>
      <c r="C729" s="13" t="s">
        <v>4037</v>
      </c>
      <c r="D729" s="13" t="s">
        <v>2457</v>
      </c>
    </row>
    <row r="730" spans="1:5" ht="30" x14ac:dyDescent="0.25">
      <c r="A730" s="13" t="s">
        <v>4038</v>
      </c>
      <c r="B730" s="13">
        <v>2001</v>
      </c>
      <c r="C730" s="13" t="s">
        <v>4039</v>
      </c>
      <c r="D730" s="13" t="s">
        <v>2456</v>
      </c>
    </row>
    <row r="731" spans="1:5" ht="30" x14ac:dyDescent="0.25">
      <c r="A731" s="13" t="s">
        <v>4041</v>
      </c>
      <c r="B731" s="13">
        <v>1997</v>
      </c>
      <c r="C731" s="13" t="s">
        <v>4040</v>
      </c>
      <c r="D731" s="13" t="s">
        <v>2458</v>
      </c>
    </row>
    <row r="732" spans="1:5" ht="30" x14ac:dyDescent="0.25">
      <c r="A732" s="13" t="s">
        <v>5021</v>
      </c>
      <c r="B732" s="13">
        <v>1993</v>
      </c>
      <c r="C732" s="13" t="s">
        <v>4042</v>
      </c>
      <c r="D732" s="13" t="s">
        <v>4043</v>
      </c>
      <c r="E732" s="13" t="s">
        <v>1267</v>
      </c>
    </row>
    <row r="733" spans="1:5" x14ac:dyDescent="0.25">
      <c r="A733" s="13" t="s">
        <v>4046</v>
      </c>
      <c r="B733" s="13">
        <v>1984</v>
      </c>
      <c r="C733" s="13" t="s">
        <v>4045</v>
      </c>
      <c r="D733" s="13" t="s">
        <v>2459</v>
      </c>
      <c r="E733" s="13" t="s">
        <v>1428</v>
      </c>
    </row>
    <row r="734" spans="1:5" ht="30" x14ac:dyDescent="0.25">
      <c r="A734" s="13" t="s">
        <v>4048</v>
      </c>
      <c r="B734" s="13">
        <v>1971</v>
      </c>
      <c r="C734" s="13" t="s">
        <v>4047</v>
      </c>
      <c r="D734" s="13" t="s">
        <v>2460</v>
      </c>
    </row>
    <row r="735" spans="1:5" ht="30" x14ac:dyDescent="0.25">
      <c r="A735" s="13" t="s">
        <v>4020</v>
      </c>
      <c r="B735" s="13">
        <v>1979</v>
      </c>
      <c r="C735" s="13" t="s">
        <v>5074</v>
      </c>
      <c r="D735" s="13" t="s">
        <v>2462</v>
      </c>
    </row>
    <row r="736" spans="1:5" ht="30" x14ac:dyDescent="0.25">
      <c r="A736" s="13" t="s">
        <v>4020</v>
      </c>
      <c r="B736" s="13">
        <v>1979</v>
      </c>
      <c r="C736" s="13" t="s">
        <v>5075</v>
      </c>
      <c r="D736" s="13" t="s">
        <v>2472</v>
      </c>
    </row>
    <row r="737" spans="1:5" ht="30" x14ac:dyDescent="0.25">
      <c r="A737" s="13" t="s">
        <v>4020</v>
      </c>
      <c r="B737" s="13">
        <v>1979</v>
      </c>
      <c r="C737" s="13" t="s">
        <v>5076</v>
      </c>
      <c r="D737" s="13" t="s">
        <v>2473</v>
      </c>
    </row>
    <row r="738" spans="1:5" ht="30" x14ac:dyDescent="0.25">
      <c r="A738" s="13" t="s">
        <v>4020</v>
      </c>
      <c r="B738" s="13" t="s">
        <v>4061</v>
      </c>
      <c r="C738" s="13" t="s">
        <v>4062</v>
      </c>
      <c r="D738" s="13" t="s">
        <v>2470</v>
      </c>
    </row>
    <row r="739" spans="1:5" ht="45" x14ac:dyDescent="0.25">
      <c r="A739" s="13" t="s">
        <v>4020</v>
      </c>
      <c r="B739" s="13" t="s">
        <v>4059</v>
      </c>
      <c r="C739" s="13" t="s">
        <v>4060</v>
      </c>
      <c r="D739" s="13" t="s">
        <v>2464</v>
      </c>
    </row>
    <row r="740" spans="1:5" ht="30" x14ac:dyDescent="0.25">
      <c r="A740" s="13" t="s">
        <v>4020</v>
      </c>
      <c r="B740" s="13" t="s">
        <v>3185</v>
      </c>
      <c r="C740" s="13" t="s">
        <v>4056</v>
      </c>
      <c r="D740" s="13" t="s">
        <v>2469</v>
      </c>
    </row>
    <row r="741" spans="1:5" ht="30" x14ac:dyDescent="0.25">
      <c r="A741" s="13" t="s">
        <v>4020</v>
      </c>
      <c r="B741" s="13" t="s">
        <v>3633</v>
      </c>
      <c r="C741" s="13" t="s">
        <v>4053</v>
      </c>
      <c r="D741" s="13" t="s">
        <v>2461</v>
      </c>
    </row>
    <row r="742" spans="1:5" ht="30" x14ac:dyDescent="0.25">
      <c r="A742" s="13" t="s">
        <v>4020</v>
      </c>
      <c r="B742" s="13" t="s">
        <v>3678</v>
      </c>
      <c r="C742" s="13" t="s">
        <v>4065</v>
      </c>
      <c r="D742" s="13" t="s">
        <v>2471</v>
      </c>
    </row>
    <row r="743" spans="1:5" ht="30" x14ac:dyDescent="0.25">
      <c r="A743" s="13" t="s">
        <v>4020</v>
      </c>
      <c r="B743" s="13" t="s">
        <v>3976</v>
      </c>
      <c r="C743" s="13" t="s">
        <v>4064</v>
      </c>
      <c r="D743" s="13" t="s">
        <v>2468</v>
      </c>
    </row>
    <row r="744" spans="1:5" ht="30" x14ac:dyDescent="0.25">
      <c r="A744" s="13" t="s">
        <v>4020</v>
      </c>
      <c r="B744" s="13" t="s">
        <v>3767</v>
      </c>
      <c r="C744" s="13" t="s">
        <v>4072</v>
      </c>
      <c r="D744" s="13" t="s">
        <v>2466</v>
      </c>
    </row>
    <row r="745" spans="1:5" ht="45" x14ac:dyDescent="0.25">
      <c r="A745" s="13" t="s">
        <v>4020</v>
      </c>
      <c r="B745" s="13" t="s">
        <v>3768</v>
      </c>
      <c r="C745" s="13" t="s">
        <v>4071</v>
      </c>
      <c r="D745" s="13" t="s">
        <v>2465</v>
      </c>
    </row>
    <row r="746" spans="1:5" ht="45" x14ac:dyDescent="0.25">
      <c r="A746" s="13" t="s">
        <v>4020</v>
      </c>
      <c r="B746" s="13" t="s">
        <v>4070</v>
      </c>
      <c r="C746" s="13" t="s">
        <v>4073</v>
      </c>
      <c r="D746" s="13" t="s">
        <v>2467</v>
      </c>
    </row>
    <row r="747" spans="1:5" ht="30" x14ac:dyDescent="0.25">
      <c r="A747" s="13" t="s">
        <v>4020</v>
      </c>
      <c r="B747" s="13" t="s">
        <v>4021</v>
      </c>
      <c r="C747" s="13" t="s">
        <v>4019</v>
      </c>
      <c r="D747" s="13" t="s">
        <v>2463</v>
      </c>
    </row>
    <row r="748" spans="1:5" ht="45" x14ac:dyDescent="0.25">
      <c r="A748" s="13" t="s">
        <v>4052</v>
      </c>
      <c r="B748" s="13">
        <v>1956</v>
      </c>
      <c r="C748" s="13" t="s">
        <v>4051</v>
      </c>
      <c r="D748" s="13" t="s">
        <v>2474</v>
      </c>
    </row>
    <row r="749" spans="1:5" ht="45" x14ac:dyDescent="0.25">
      <c r="A749" s="13" t="s">
        <v>4055</v>
      </c>
      <c r="B749" s="13">
        <v>1974</v>
      </c>
      <c r="C749" s="13" t="s">
        <v>4054</v>
      </c>
      <c r="D749" s="13" t="s">
        <v>2475</v>
      </c>
    </row>
    <row r="750" spans="1:5" ht="45" x14ac:dyDescent="0.25">
      <c r="A750" s="13" t="s">
        <v>4050</v>
      </c>
      <c r="B750" s="13">
        <v>1966</v>
      </c>
      <c r="C750" s="13" t="s">
        <v>4049</v>
      </c>
      <c r="D750" s="13" t="s">
        <v>2476</v>
      </c>
    </row>
    <row r="751" spans="1:5" ht="45" x14ac:dyDescent="0.25">
      <c r="A751" s="13" t="s">
        <v>4069</v>
      </c>
      <c r="B751" s="13" t="s">
        <v>4066</v>
      </c>
      <c r="C751" s="13" t="s">
        <v>4068</v>
      </c>
      <c r="D751" s="13" t="s">
        <v>2477</v>
      </c>
    </row>
    <row r="752" spans="1:5" ht="30" x14ac:dyDescent="0.25">
      <c r="A752" s="13" t="s">
        <v>5022</v>
      </c>
      <c r="B752" s="13">
        <v>1983</v>
      </c>
      <c r="C752" s="13" t="s">
        <v>4550</v>
      </c>
      <c r="D752" s="13" t="s">
        <v>2478</v>
      </c>
      <c r="E752" s="13" t="s">
        <v>1267</v>
      </c>
    </row>
    <row r="753" spans="1:5" x14ac:dyDescent="0.25">
      <c r="A753" s="13" t="s">
        <v>5023</v>
      </c>
      <c r="B753" s="13">
        <v>1961</v>
      </c>
      <c r="C753" s="13" t="s">
        <v>4074</v>
      </c>
      <c r="D753" s="13" t="s">
        <v>4075</v>
      </c>
      <c r="E753" s="13" t="s">
        <v>1267</v>
      </c>
    </row>
    <row r="754" spans="1:5" ht="30" x14ac:dyDescent="0.25">
      <c r="A754" s="13" t="s">
        <v>5024</v>
      </c>
      <c r="B754" s="13">
        <v>2000</v>
      </c>
      <c r="C754" s="13" t="s">
        <v>3655</v>
      </c>
      <c r="D754" s="13" t="s">
        <v>2479</v>
      </c>
    </row>
    <row r="755" spans="1:5" ht="45" x14ac:dyDescent="0.25">
      <c r="A755" s="13" t="s">
        <v>5025</v>
      </c>
      <c r="B755" s="13">
        <v>1995</v>
      </c>
      <c r="C755" s="13" t="s">
        <v>4076</v>
      </c>
      <c r="D755" s="13" t="s">
        <v>2480</v>
      </c>
    </row>
    <row r="756" spans="1:5" ht="30" x14ac:dyDescent="0.25">
      <c r="A756" s="13" t="s">
        <v>4078</v>
      </c>
      <c r="B756" s="13">
        <v>1972</v>
      </c>
      <c r="C756" s="13" t="s">
        <v>4077</v>
      </c>
      <c r="D756" s="13" t="s">
        <v>2481</v>
      </c>
    </row>
    <row r="757" spans="1:5" x14ac:dyDescent="0.25">
      <c r="A757" s="13" t="s">
        <v>4709</v>
      </c>
      <c r="B757" s="13">
        <v>1978</v>
      </c>
      <c r="C757" s="13" t="s">
        <v>4710</v>
      </c>
      <c r="D757" s="13" t="s">
        <v>4711</v>
      </c>
      <c r="E757" s="13" t="s">
        <v>1267</v>
      </c>
    </row>
    <row r="758" spans="1:5" ht="30" x14ac:dyDescent="0.25">
      <c r="A758" s="13" t="s">
        <v>5026</v>
      </c>
      <c r="B758" s="13">
        <v>1978</v>
      </c>
      <c r="C758" s="13" t="s">
        <v>4079</v>
      </c>
      <c r="D758" s="13" t="s">
        <v>2482</v>
      </c>
      <c r="E758" s="13" t="s">
        <v>1267</v>
      </c>
    </row>
    <row r="759" spans="1:5" x14ac:dyDescent="0.25">
      <c r="A759" s="13" t="s">
        <v>4135</v>
      </c>
      <c r="B759" s="13">
        <v>1971</v>
      </c>
      <c r="C759" s="13" t="s">
        <v>4749</v>
      </c>
      <c r="D759" s="13" t="s">
        <v>2483</v>
      </c>
      <c r="E759" s="13" t="s">
        <v>1267</v>
      </c>
    </row>
    <row r="760" spans="1:5" ht="30" x14ac:dyDescent="0.25">
      <c r="A760" s="13" t="s">
        <v>4135</v>
      </c>
      <c r="B760" s="13">
        <v>1975</v>
      </c>
      <c r="C760" s="13" t="s">
        <v>4136</v>
      </c>
      <c r="D760" s="13" t="s">
        <v>4137</v>
      </c>
      <c r="E760" s="13" t="s">
        <v>1267</v>
      </c>
    </row>
    <row r="761" spans="1:5" ht="30" x14ac:dyDescent="0.25">
      <c r="A761" s="13" t="s">
        <v>4826</v>
      </c>
      <c r="B761" s="13">
        <v>1991</v>
      </c>
      <c r="C761" s="13" t="s">
        <v>4825</v>
      </c>
      <c r="D761" s="13" t="s">
        <v>2484</v>
      </c>
      <c r="E761" s="13" t="s">
        <v>1267</v>
      </c>
    </row>
    <row r="762" spans="1:5" ht="30" x14ac:dyDescent="0.25">
      <c r="A762" s="13" t="s">
        <v>5027</v>
      </c>
      <c r="B762" s="13">
        <v>1951</v>
      </c>
      <c r="C762" s="13" t="s">
        <v>4080</v>
      </c>
      <c r="D762" s="13" t="s">
        <v>2485</v>
      </c>
      <c r="E762" s="13" t="s">
        <v>1267</v>
      </c>
    </row>
    <row r="763" spans="1:5" ht="30" x14ac:dyDescent="0.25">
      <c r="A763" s="13" t="s">
        <v>4082</v>
      </c>
      <c r="B763" s="13">
        <v>1984</v>
      </c>
      <c r="C763" s="13" t="s">
        <v>4081</v>
      </c>
      <c r="D763" s="13" t="s">
        <v>2486</v>
      </c>
      <c r="E763" s="13" t="s">
        <v>1267</v>
      </c>
    </row>
    <row r="764" spans="1:5" ht="30" x14ac:dyDescent="0.25">
      <c r="A764" s="13" t="s">
        <v>5028</v>
      </c>
      <c r="B764" s="13">
        <v>1968</v>
      </c>
      <c r="C764" s="13" t="s">
        <v>4083</v>
      </c>
      <c r="D764" s="13" t="s">
        <v>2487</v>
      </c>
      <c r="E764" s="13" t="s">
        <v>1267</v>
      </c>
    </row>
    <row r="765" spans="1:5" ht="30" x14ac:dyDescent="0.25">
      <c r="A765" s="13" t="s">
        <v>4085</v>
      </c>
      <c r="B765" s="13">
        <v>1982</v>
      </c>
      <c r="C765" s="13" t="s">
        <v>4086</v>
      </c>
      <c r="D765" s="13" t="s">
        <v>4087</v>
      </c>
      <c r="E765" s="13" t="s">
        <v>1267</v>
      </c>
    </row>
    <row r="766" spans="1:5" ht="30" x14ac:dyDescent="0.25">
      <c r="A766" s="13" t="s">
        <v>4085</v>
      </c>
      <c r="B766" s="13">
        <v>1984</v>
      </c>
      <c r="C766" s="13" t="s">
        <v>4084</v>
      </c>
      <c r="D766" s="13" t="s">
        <v>2488</v>
      </c>
      <c r="E766" s="13" t="s">
        <v>1267</v>
      </c>
    </row>
    <row r="767" spans="1:5" ht="30" x14ac:dyDescent="0.25">
      <c r="A767" s="13" t="s">
        <v>4089</v>
      </c>
      <c r="B767" s="13">
        <v>1981</v>
      </c>
      <c r="C767" s="13" t="s">
        <v>4088</v>
      </c>
      <c r="D767" s="13" t="s">
        <v>2489</v>
      </c>
    </row>
    <row r="768" spans="1:5" ht="45" x14ac:dyDescent="0.25">
      <c r="A768" s="13" t="s">
        <v>4585</v>
      </c>
      <c r="B768" s="13">
        <v>2001</v>
      </c>
      <c r="C768" s="13" t="s">
        <v>4090</v>
      </c>
      <c r="D768" s="13" t="s">
        <v>2490</v>
      </c>
      <c r="E768" s="13" t="s">
        <v>1267</v>
      </c>
    </row>
    <row r="769" spans="1:5" ht="30" x14ac:dyDescent="0.25">
      <c r="A769" s="13" t="s">
        <v>4091</v>
      </c>
      <c r="B769" s="13">
        <v>2008</v>
      </c>
      <c r="C769" s="13" t="s">
        <v>4093</v>
      </c>
      <c r="D769" s="13" t="s">
        <v>4092</v>
      </c>
      <c r="E769" s="13" t="s">
        <v>1267</v>
      </c>
    </row>
    <row r="770" spans="1:5" ht="45" x14ac:dyDescent="0.25">
      <c r="A770" s="13" t="s">
        <v>4733</v>
      </c>
      <c r="B770" s="13">
        <v>2000</v>
      </c>
      <c r="C770" s="13" t="s">
        <v>4734</v>
      </c>
      <c r="D770" s="13" t="s">
        <v>4735</v>
      </c>
      <c r="E770" s="13" t="s">
        <v>1267</v>
      </c>
    </row>
    <row r="771" spans="1:5" ht="75" x14ac:dyDescent="0.25">
      <c r="A771" s="13" t="s">
        <v>4619</v>
      </c>
      <c r="B771" s="13">
        <v>1979</v>
      </c>
      <c r="C771" s="13" t="s">
        <v>4620</v>
      </c>
      <c r="D771" s="13" t="s">
        <v>4621</v>
      </c>
      <c r="E771" s="13" t="s">
        <v>1267</v>
      </c>
    </row>
    <row r="772" spans="1:5" ht="30" x14ac:dyDescent="0.25">
      <c r="A772" s="13" t="s">
        <v>4095</v>
      </c>
      <c r="B772" s="13">
        <v>1971</v>
      </c>
      <c r="C772" s="13" t="s">
        <v>4094</v>
      </c>
      <c r="D772" s="13" t="s">
        <v>2491</v>
      </c>
      <c r="E772" s="13" t="s">
        <v>1267</v>
      </c>
    </row>
    <row r="773" spans="1:5" x14ac:dyDescent="0.25">
      <c r="A773" s="13" t="s">
        <v>5029</v>
      </c>
      <c r="B773" s="13">
        <v>1998</v>
      </c>
      <c r="C773" s="13" t="s">
        <v>4848</v>
      </c>
      <c r="D773" s="13" t="s">
        <v>4849</v>
      </c>
      <c r="E773" s="13" t="s">
        <v>1267</v>
      </c>
    </row>
    <row r="774" spans="1:5" ht="30" x14ac:dyDescent="0.25">
      <c r="A774" s="13" t="s">
        <v>5029</v>
      </c>
      <c r="B774" s="13">
        <v>2001</v>
      </c>
      <c r="C774" s="13" t="s">
        <v>4847</v>
      </c>
      <c r="D774" s="13" t="s">
        <v>2492</v>
      </c>
      <c r="E774" s="13" t="s">
        <v>1267</v>
      </c>
    </row>
    <row r="775" spans="1:5" x14ac:dyDescent="0.25">
      <c r="A775" s="13" t="s">
        <v>5030</v>
      </c>
      <c r="B775" s="13">
        <v>1983</v>
      </c>
      <c r="C775" s="13" t="s">
        <v>4780</v>
      </c>
      <c r="D775" s="13" t="s">
        <v>2493</v>
      </c>
      <c r="E775" s="13" t="s">
        <v>1267</v>
      </c>
    </row>
    <row r="776" spans="1:5" ht="30" x14ac:dyDescent="0.25">
      <c r="A776" s="13" t="s">
        <v>4097</v>
      </c>
      <c r="B776" s="13">
        <v>2001</v>
      </c>
      <c r="C776" s="13" t="s">
        <v>4096</v>
      </c>
      <c r="D776" s="13" t="s">
        <v>2494</v>
      </c>
      <c r="E776" s="13" t="s">
        <v>1465</v>
      </c>
    </row>
    <row r="777" spans="1:5" ht="30" x14ac:dyDescent="0.25">
      <c r="A777" s="13" t="s">
        <v>4099</v>
      </c>
      <c r="B777" s="13">
        <v>2002</v>
      </c>
      <c r="C777" s="13" t="s">
        <v>4098</v>
      </c>
      <c r="D777" s="13" t="s">
        <v>2495</v>
      </c>
    </row>
    <row r="778" spans="1:5" ht="60" x14ac:dyDescent="0.25">
      <c r="A778" s="13" t="s">
        <v>4101</v>
      </c>
      <c r="B778" s="13">
        <v>1999</v>
      </c>
      <c r="C778" s="13" t="s">
        <v>4100</v>
      </c>
      <c r="D778" s="13" t="s">
        <v>2496</v>
      </c>
    </row>
    <row r="779" spans="1:5" ht="30" x14ac:dyDescent="0.25">
      <c r="A779" s="13" t="s">
        <v>4103</v>
      </c>
      <c r="B779" s="13">
        <v>1963</v>
      </c>
      <c r="C779" s="13" t="s">
        <v>4102</v>
      </c>
      <c r="D779" s="13" t="s">
        <v>2497</v>
      </c>
    </row>
    <row r="780" spans="1:5" ht="30" x14ac:dyDescent="0.25">
      <c r="A780" s="13" t="s">
        <v>5031</v>
      </c>
      <c r="B780" s="13">
        <v>1976</v>
      </c>
      <c r="C780" s="13" t="s">
        <v>4104</v>
      </c>
      <c r="D780" s="13" t="s">
        <v>2498</v>
      </c>
      <c r="E780" s="13" t="s">
        <v>1267</v>
      </c>
    </row>
    <row r="781" spans="1:5" ht="30" x14ac:dyDescent="0.25">
      <c r="A781" s="13" t="s">
        <v>4828</v>
      </c>
      <c r="B781" s="13">
        <v>1991</v>
      </c>
      <c r="C781" s="13" t="s">
        <v>4827</v>
      </c>
      <c r="D781" s="13" t="s">
        <v>2499</v>
      </c>
      <c r="E781" s="13" t="s">
        <v>1267</v>
      </c>
    </row>
    <row r="782" spans="1:5" ht="30" x14ac:dyDescent="0.25">
      <c r="A782" s="13" t="s">
        <v>4707</v>
      </c>
      <c r="B782" s="13">
        <v>1998</v>
      </c>
      <c r="C782" s="13" t="s">
        <v>4706</v>
      </c>
      <c r="D782" s="13" t="s">
        <v>2500</v>
      </c>
      <c r="E782" s="13" t="s">
        <v>1267</v>
      </c>
    </row>
    <row r="783" spans="1:5" ht="30" x14ac:dyDescent="0.25">
      <c r="A783" s="13" t="s">
        <v>5032</v>
      </c>
      <c r="B783" s="13">
        <v>1977</v>
      </c>
      <c r="C783" s="13" t="s">
        <v>4105</v>
      </c>
      <c r="D783" s="13" t="s">
        <v>2501</v>
      </c>
      <c r="E783" s="13" t="s">
        <v>1267</v>
      </c>
    </row>
    <row r="784" spans="1:5" ht="30" x14ac:dyDescent="0.25">
      <c r="A784" s="13" t="s">
        <v>4107</v>
      </c>
      <c r="B784" s="13">
        <v>1982</v>
      </c>
      <c r="C784" s="13" t="s">
        <v>4106</v>
      </c>
      <c r="D784" s="13" t="s">
        <v>2502</v>
      </c>
      <c r="E784" s="13" t="s">
        <v>1267</v>
      </c>
    </row>
    <row r="785" spans="1:5" ht="30" x14ac:dyDescent="0.25">
      <c r="A785" s="13" t="s">
        <v>4111</v>
      </c>
      <c r="B785" s="13">
        <v>1985</v>
      </c>
      <c r="C785" s="13" t="s">
        <v>4112</v>
      </c>
      <c r="D785" s="13" t="s">
        <v>4113</v>
      </c>
      <c r="E785" s="13" t="s">
        <v>1267</v>
      </c>
    </row>
    <row r="786" spans="1:5" ht="30" x14ac:dyDescent="0.25">
      <c r="A786" s="13" t="s">
        <v>4115</v>
      </c>
      <c r="B786" s="13">
        <v>1990</v>
      </c>
      <c r="C786" s="13" t="s">
        <v>4114</v>
      </c>
      <c r="D786" s="13" t="s">
        <v>2503</v>
      </c>
      <c r="E786" s="13" t="s">
        <v>4116</v>
      </c>
    </row>
    <row r="787" spans="1:5" ht="30" x14ac:dyDescent="0.25">
      <c r="A787" s="13" t="s">
        <v>4123</v>
      </c>
      <c r="B787" s="13">
        <v>1980</v>
      </c>
      <c r="C787" s="13" t="s">
        <v>4122</v>
      </c>
      <c r="D787" s="13" t="s">
        <v>2504</v>
      </c>
    </row>
    <row r="788" spans="1:5" ht="30" x14ac:dyDescent="0.25">
      <c r="A788" s="13" t="s">
        <v>4117</v>
      </c>
      <c r="B788" s="13">
        <v>1979</v>
      </c>
      <c r="C788" s="13" t="s">
        <v>4118</v>
      </c>
      <c r="D788" s="13" t="s">
        <v>4119</v>
      </c>
    </row>
    <row r="789" spans="1:5" ht="30" x14ac:dyDescent="0.25">
      <c r="A789" s="13" t="s">
        <v>4121</v>
      </c>
      <c r="B789" s="13">
        <v>1976</v>
      </c>
      <c r="C789" s="13" t="s">
        <v>4120</v>
      </c>
      <c r="D789" s="13" t="s">
        <v>2505</v>
      </c>
    </row>
    <row r="790" spans="1:5" ht="30" x14ac:dyDescent="0.25">
      <c r="A790" s="13" t="s">
        <v>4125</v>
      </c>
      <c r="B790" s="13">
        <v>1972</v>
      </c>
      <c r="C790" s="13" t="s">
        <v>4124</v>
      </c>
      <c r="D790" s="13" t="s">
        <v>2507</v>
      </c>
      <c r="E790" s="13" t="s">
        <v>1267</v>
      </c>
    </row>
    <row r="791" spans="1:5" x14ac:dyDescent="0.25">
      <c r="A791" s="13" t="s">
        <v>5033</v>
      </c>
      <c r="B791" s="13">
        <v>1980</v>
      </c>
      <c r="C791" s="13" t="s">
        <v>4126</v>
      </c>
      <c r="D791" s="13" t="s">
        <v>2506</v>
      </c>
      <c r="E791" s="13" t="s">
        <v>1267</v>
      </c>
    </row>
    <row r="792" spans="1:5" ht="30" x14ac:dyDescent="0.25">
      <c r="A792" s="13" t="s">
        <v>4127</v>
      </c>
      <c r="B792" s="13">
        <v>1969</v>
      </c>
      <c r="C792" s="13" t="s">
        <v>4128</v>
      </c>
      <c r="D792" s="13" t="s">
        <v>4129</v>
      </c>
      <c r="E792" s="13" t="s">
        <v>1267</v>
      </c>
    </row>
    <row r="793" spans="1:5" ht="30" x14ac:dyDescent="0.25">
      <c r="A793" s="13" t="s">
        <v>3679</v>
      </c>
      <c r="B793" s="13">
        <v>1961</v>
      </c>
      <c r="C793" s="13" t="s">
        <v>4132</v>
      </c>
      <c r="D793" s="13" t="s">
        <v>2508</v>
      </c>
      <c r="E793" s="13" t="s">
        <v>1267</v>
      </c>
    </row>
    <row r="794" spans="1:5" x14ac:dyDescent="0.25">
      <c r="A794" s="13" t="s">
        <v>3679</v>
      </c>
      <c r="B794" s="13">
        <v>1963</v>
      </c>
      <c r="C794" s="13" t="s">
        <v>4912</v>
      </c>
      <c r="D794" s="13" t="s">
        <v>4913</v>
      </c>
    </row>
    <row r="795" spans="1:5" x14ac:dyDescent="0.25">
      <c r="A795" s="13" t="s">
        <v>3679</v>
      </c>
      <c r="B795" s="13">
        <v>1974</v>
      </c>
      <c r="C795" s="13" t="s">
        <v>4133</v>
      </c>
      <c r="D795" s="13" t="s">
        <v>2509</v>
      </c>
      <c r="E795" s="13" t="s">
        <v>1267</v>
      </c>
    </row>
    <row r="796" spans="1:5" x14ac:dyDescent="0.25">
      <c r="A796" s="13" t="s">
        <v>3679</v>
      </c>
      <c r="B796" s="13" t="s">
        <v>3678</v>
      </c>
      <c r="C796" s="13" t="s">
        <v>3680</v>
      </c>
      <c r="D796" s="13" t="s">
        <v>3681</v>
      </c>
      <c r="E796" s="13" t="s">
        <v>1267</v>
      </c>
    </row>
    <row r="797" spans="1:5" ht="30" x14ac:dyDescent="0.25">
      <c r="A797" s="13" t="s">
        <v>3679</v>
      </c>
      <c r="B797" s="13" t="s">
        <v>3976</v>
      </c>
      <c r="C797" s="13" t="s">
        <v>3977</v>
      </c>
      <c r="D797" s="13" t="s">
        <v>3978</v>
      </c>
      <c r="E797" s="13" t="s">
        <v>1267</v>
      </c>
    </row>
    <row r="798" spans="1:5" ht="30" x14ac:dyDescent="0.25">
      <c r="A798" s="13" t="s">
        <v>3679</v>
      </c>
      <c r="B798" s="13" t="s">
        <v>4915</v>
      </c>
      <c r="C798" s="13" t="s">
        <v>4134</v>
      </c>
      <c r="D798" s="13" t="s">
        <v>2510</v>
      </c>
      <c r="E798" s="13" t="s">
        <v>1267</v>
      </c>
    </row>
    <row r="799" spans="1:5" ht="30" x14ac:dyDescent="0.25">
      <c r="A799" s="13" t="s">
        <v>4131</v>
      </c>
      <c r="B799" s="13">
        <v>1969</v>
      </c>
      <c r="C799" s="13" t="s">
        <v>4750</v>
      </c>
      <c r="D799" s="13" t="s">
        <v>2511</v>
      </c>
      <c r="E799" s="13" t="s">
        <v>1267</v>
      </c>
    </row>
    <row r="800" spans="1:5" ht="30" x14ac:dyDescent="0.25">
      <c r="A800" s="13" t="s">
        <v>4131</v>
      </c>
      <c r="B800" s="13">
        <v>1974</v>
      </c>
      <c r="C800" s="13" t="s">
        <v>4130</v>
      </c>
      <c r="D800" s="13" t="s">
        <v>2512</v>
      </c>
      <c r="E800" s="13" t="s">
        <v>1267</v>
      </c>
    </row>
    <row r="801" spans="1:5" x14ac:dyDescent="0.25">
      <c r="A801" s="13" t="s">
        <v>5034</v>
      </c>
      <c r="B801" s="13">
        <v>1951</v>
      </c>
      <c r="C801" s="13" t="s">
        <v>4140</v>
      </c>
      <c r="D801" s="13" t="s">
        <v>2513</v>
      </c>
      <c r="E801" s="13" t="s">
        <v>1267</v>
      </c>
    </row>
    <row r="802" spans="1:5" ht="30" x14ac:dyDescent="0.25">
      <c r="A802" s="13" t="s">
        <v>4139</v>
      </c>
      <c r="B802" s="13">
        <v>1958</v>
      </c>
      <c r="C802" s="13" t="s">
        <v>4138</v>
      </c>
      <c r="D802" s="13" t="s">
        <v>2514</v>
      </c>
      <c r="E802" s="13" t="s">
        <v>1267</v>
      </c>
    </row>
    <row r="803" spans="1:5" ht="45" x14ac:dyDescent="0.25">
      <c r="A803" s="13" t="s">
        <v>5035</v>
      </c>
      <c r="B803" s="13">
        <v>1974</v>
      </c>
      <c r="C803" s="13" t="s">
        <v>3987</v>
      </c>
      <c r="D803" s="13" t="s">
        <v>2515</v>
      </c>
      <c r="E803" s="13" t="s">
        <v>1267</v>
      </c>
    </row>
    <row r="804" spans="1:5" ht="30" x14ac:dyDescent="0.25">
      <c r="A804" s="13" t="s">
        <v>3989</v>
      </c>
      <c r="B804" s="13">
        <v>1975</v>
      </c>
      <c r="C804" s="13" t="s">
        <v>3988</v>
      </c>
      <c r="D804" s="13" t="s">
        <v>2516</v>
      </c>
      <c r="E804" s="13" t="s">
        <v>1267</v>
      </c>
    </row>
    <row r="805" spans="1:5" ht="30" x14ac:dyDescent="0.25">
      <c r="A805" s="13" t="s">
        <v>4142</v>
      </c>
      <c r="B805" s="13">
        <v>1973</v>
      </c>
      <c r="C805" s="13" t="s">
        <v>4141</v>
      </c>
      <c r="D805" s="13" t="s">
        <v>2517</v>
      </c>
      <c r="E805" s="13" t="s">
        <v>1267</v>
      </c>
    </row>
    <row r="806" spans="1:5" x14ac:dyDescent="0.25">
      <c r="A806" s="13" t="s">
        <v>5036</v>
      </c>
      <c r="B806" s="13">
        <v>1969</v>
      </c>
      <c r="C806" s="13" t="s">
        <v>4145</v>
      </c>
      <c r="D806" s="13" t="s">
        <v>4147</v>
      </c>
      <c r="E806" s="13" t="s">
        <v>1267</v>
      </c>
    </row>
    <row r="807" spans="1:5" x14ac:dyDescent="0.25">
      <c r="A807" s="13" t="s">
        <v>5037</v>
      </c>
      <c r="B807" s="13">
        <v>1979</v>
      </c>
      <c r="C807" s="13" t="s">
        <v>4149</v>
      </c>
      <c r="D807" s="13" t="s">
        <v>2518</v>
      </c>
      <c r="E807" s="13" t="s">
        <v>1267</v>
      </c>
    </row>
    <row r="808" spans="1:5" ht="30" x14ac:dyDescent="0.25">
      <c r="A808" s="13" t="s">
        <v>5038</v>
      </c>
      <c r="B808" s="13">
        <v>1990</v>
      </c>
      <c r="C808" s="13" t="s">
        <v>4148</v>
      </c>
      <c r="D808" s="13" t="s">
        <v>2519</v>
      </c>
      <c r="E808" s="13" t="s">
        <v>1267</v>
      </c>
    </row>
    <row r="809" spans="1:5" ht="30" x14ac:dyDescent="0.25">
      <c r="A809" s="13" t="s">
        <v>5039</v>
      </c>
      <c r="B809" s="13">
        <v>1971</v>
      </c>
      <c r="C809" s="13" t="s">
        <v>4150</v>
      </c>
      <c r="D809" s="13" t="s">
        <v>2520</v>
      </c>
      <c r="E809" s="13" t="s">
        <v>1267</v>
      </c>
    </row>
    <row r="810" spans="1:5" x14ac:dyDescent="0.25">
      <c r="A810" s="13" t="s">
        <v>5145</v>
      </c>
      <c r="B810" s="13">
        <v>1976</v>
      </c>
      <c r="C810" s="13" t="s">
        <v>5146</v>
      </c>
      <c r="D810" s="13" t="s">
        <v>2884</v>
      </c>
    </row>
    <row r="811" spans="1:5" x14ac:dyDescent="0.25">
      <c r="A811" s="13" t="s">
        <v>5040</v>
      </c>
      <c r="B811" s="13">
        <v>1975</v>
      </c>
      <c r="C811" s="13" t="s">
        <v>4154</v>
      </c>
      <c r="D811" s="13" t="s">
        <v>2521</v>
      </c>
      <c r="E811" s="13" t="s">
        <v>1267</v>
      </c>
    </row>
    <row r="812" spans="1:5" x14ac:dyDescent="0.25">
      <c r="A812" s="13" t="s">
        <v>5040</v>
      </c>
      <c r="B812" s="13">
        <v>1978</v>
      </c>
      <c r="C812" s="13" t="s">
        <v>4155</v>
      </c>
      <c r="D812" s="13" t="s">
        <v>4156</v>
      </c>
      <c r="E812" s="13" t="s">
        <v>1267</v>
      </c>
    </row>
    <row r="813" spans="1:5" x14ac:dyDescent="0.25">
      <c r="A813" s="13" t="s">
        <v>4151</v>
      </c>
      <c r="B813" s="13">
        <v>2004</v>
      </c>
      <c r="C813" s="13" t="s">
        <v>4146</v>
      </c>
      <c r="D813" s="13" t="s">
        <v>4152</v>
      </c>
      <c r="E813" s="13" t="s">
        <v>1267</v>
      </c>
    </row>
    <row r="814" spans="1:5" x14ac:dyDescent="0.25">
      <c r="A814" s="13" t="s">
        <v>5041</v>
      </c>
      <c r="B814" s="13">
        <v>1961</v>
      </c>
      <c r="C814" s="13" t="s">
        <v>4153</v>
      </c>
      <c r="D814" s="13" t="s">
        <v>2522</v>
      </c>
      <c r="E814" s="13" t="s">
        <v>1267</v>
      </c>
    </row>
    <row r="815" spans="1:5" ht="30" x14ac:dyDescent="0.25">
      <c r="A815" s="13" t="s">
        <v>4158</v>
      </c>
      <c r="B815" s="13">
        <v>2000</v>
      </c>
      <c r="C815" s="13" t="s">
        <v>4157</v>
      </c>
      <c r="D815" s="13" t="s">
        <v>2523</v>
      </c>
      <c r="E815" s="13" t="s">
        <v>1267</v>
      </c>
    </row>
    <row r="816" spans="1:5" ht="30" x14ac:dyDescent="0.25">
      <c r="A816" s="13" t="s">
        <v>4160</v>
      </c>
      <c r="B816" s="13">
        <v>1973</v>
      </c>
      <c r="C816" s="13" t="s">
        <v>4159</v>
      </c>
      <c r="D816" s="13" t="s">
        <v>2524</v>
      </c>
      <c r="E816" s="13" t="s">
        <v>1507</v>
      </c>
    </row>
    <row r="817" spans="1:5" ht="30" x14ac:dyDescent="0.25">
      <c r="A817" s="13" t="s">
        <v>4162</v>
      </c>
      <c r="B817" s="13">
        <v>2001</v>
      </c>
      <c r="C817" s="13" t="s">
        <v>4161</v>
      </c>
      <c r="D817" s="13" t="s">
        <v>2525</v>
      </c>
    </row>
    <row r="818" spans="1:5" ht="30" x14ac:dyDescent="0.25">
      <c r="A818" s="13" t="s">
        <v>4164</v>
      </c>
      <c r="B818" s="13">
        <v>1982</v>
      </c>
      <c r="C818" s="13" t="s">
        <v>4163</v>
      </c>
      <c r="D818" s="13" t="s">
        <v>2526</v>
      </c>
    </row>
    <row r="819" spans="1:5" x14ac:dyDescent="0.25">
      <c r="A819" s="13" t="s">
        <v>5042</v>
      </c>
      <c r="B819" s="13">
        <v>1990</v>
      </c>
      <c r="C819" s="13" t="s">
        <v>4782</v>
      </c>
      <c r="D819" s="13" t="s">
        <v>2527</v>
      </c>
      <c r="E819" s="13" t="s">
        <v>1267</v>
      </c>
    </row>
    <row r="820" spans="1:5" x14ac:dyDescent="0.25">
      <c r="A820" s="13" t="s">
        <v>5042</v>
      </c>
      <c r="B820" s="13">
        <v>1996</v>
      </c>
      <c r="C820" s="13" t="s">
        <v>4783</v>
      </c>
      <c r="D820" s="13" t="s">
        <v>4784</v>
      </c>
      <c r="E820" s="13" t="s">
        <v>1267</v>
      </c>
    </row>
    <row r="821" spans="1:5" x14ac:dyDescent="0.25">
      <c r="A821" s="13" t="s">
        <v>2928</v>
      </c>
      <c r="B821" s="13">
        <v>1990</v>
      </c>
      <c r="C821" s="13" t="s">
        <v>2927</v>
      </c>
      <c r="D821" s="13" t="s">
        <v>2528</v>
      </c>
      <c r="E821" s="13" t="s">
        <v>1267</v>
      </c>
    </row>
    <row r="822" spans="1:5" ht="30" x14ac:dyDescent="0.25">
      <c r="A822" s="13" t="s">
        <v>2931</v>
      </c>
      <c r="B822" s="13">
        <v>2002</v>
      </c>
      <c r="C822" s="13" t="s">
        <v>2930</v>
      </c>
      <c r="D822" s="13" t="s">
        <v>2529</v>
      </c>
      <c r="E822" s="13" t="s">
        <v>1267</v>
      </c>
    </row>
    <row r="823" spans="1:5" ht="30" x14ac:dyDescent="0.25">
      <c r="A823" s="13" t="s">
        <v>2932</v>
      </c>
      <c r="B823" s="13">
        <v>2004</v>
      </c>
      <c r="C823" s="13" t="s">
        <v>4167</v>
      </c>
      <c r="D823" s="13" t="s">
        <v>2530</v>
      </c>
      <c r="E823" s="13" t="s">
        <v>1267</v>
      </c>
    </row>
    <row r="824" spans="1:5" ht="30" x14ac:dyDescent="0.25">
      <c r="A824" s="13" t="s">
        <v>2929</v>
      </c>
      <c r="B824" s="13">
        <v>2005</v>
      </c>
      <c r="C824" s="13" t="s">
        <v>4168</v>
      </c>
      <c r="D824" s="13" t="s">
        <v>2531</v>
      </c>
      <c r="E824" s="13" t="s">
        <v>1267</v>
      </c>
    </row>
    <row r="825" spans="1:5" ht="30" x14ac:dyDescent="0.25">
      <c r="A825" s="13" t="s">
        <v>2929</v>
      </c>
      <c r="B825" s="13">
        <v>2006</v>
      </c>
      <c r="C825" s="13" t="s">
        <v>4169</v>
      </c>
      <c r="D825" s="13" t="s">
        <v>2532</v>
      </c>
      <c r="E825" s="13" t="s">
        <v>1267</v>
      </c>
    </row>
    <row r="826" spans="1:5" x14ac:dyDescent="0.25">
      <c r="A826" s="13" t="s">
        <v>4171</v>
      </c>
      <c r="B826" s="13">
        <v>1973</v>
      </c>
      <c r="C826" s="13" t="s">
        <v>4679</v>
      </c>
      <c r="D826" s="13" t="s">
        <v>2533</v>
      </c>
      <c r="E826" s="13" t="s">
        <v>1267</v>
      </c>
    </row>
    <row r="827" spans="1:5" ht="30" x14ac:dyDescent="0.25">
      <c r="A827" s="13" t="s">
        <v>4171</v>
      </c>
      <c r="B827" s="13">
        <v>1975</v>
      </c>
      <c r="C827" s="13" t="s">
        <v>4170</v>
      </c>
      <c r="D827" s="13" t="s">
        <v>2534</v>
      </c>
    </row>
    <row r="828" spans="1:5" ht="30" x14ac:dyDescent="0.25">
      <c r="A828" s="13" t="s">
        <v>5043</v>
      </c>
      <c r="B828" s="13">
        <v>1970</v>
      </c>
      <c r="C828" s="13" t="s">
        <v>4172</v>
      </c>
      <c r="D828" s="13" t="s">
        <v>2535</v>
      </c>
    </row>
    <row r="829" spans="1:5" ht="30" x14ac:dyDescent="0.25">
      <c r="A829" s="13" t="s">
        <v>4174</v>
      </c>
      <c r="B829" s="13">
        <v>1973</v>
      </c>
      <c r="C829" s="13" t="s">
        <v>4173</v>
      </c>
      <c r="D829" s="13" t="s">
        <v>2536</v>
      </c>
      <c r="E829" s="13" t="s">
        <v>1267</v>
      </c>
    </row>
    <row r="830" spans="1:5" ht="30" x14ac:dyDescent="0.25">
      <c r="A830" s="13" t="s">
        <v>5044</v>
      </c>
      <c r="B830" s="13">
        <v>2004</v>
      </c>
      <c r="C830" s="13" t="s">
        <v>4175</v>
      </c>
      <c r="D830" s="13" t="s">
        <v>4176</v>
      </c>
      <c r="E830" s="13" t="s">
        <v>1267</v>
      </c>
    </row>
    <row r="831" spans="1:5" ht="30" x14ac:dyDescent="0.25">
      <c r="A831" s="13" t="s">
        <v>4178</v>
      </c>
      <c r="B831" s="13">
        <v>1931</v>
      </c>
      <c r="C831" s="13" t="s">
        <v>4177</v>
      </c>
      <c r="D831" s="13" t="s">
        <v>2537</v>
      </c>
      <c r="E831" s="13" t="s">
        <v>1267</v>
      </c>
    </row>
    <row r="832" spans="1:5" ht="30" x14ac:dyDescent="0.25">
      <c r="A832" s="13" t="s">
        <v>4184</v>
      </c>
      <c r="B832" s="13" t="s">
        <v>3805</v>
      </c>
      <c r="C832" s="13" t="s">
        <v>4189</v>
      </c>
      <c r="D832" s="13" t="s">
        <v>2538</v>
      </c>
    </row>
    <row r="833" spans="1:4" ht="30" x14ac:dyDescent="0.25">
      <c r="A833" s="13" t="s">
        <v>4184</v>
      </c>
      <c r="B833" s="13" t="s">
        <v>3806</v>
      </c>
      <c r="C833" s="13" t="s">
        <v>4183</v>
      </c>
      <c r="D833" s="13" t="s">
        <v>2539</v>
      </c>
    </row>
    <row r="834" spans="1:4" ht="30" x14ac:dyDescent="0.25">
      <c r="A834" s="13" t="s">
        <v>4184</v>
      </c>
      <c r="B834" s="13" t="s">
        <v>4061</v>
      </c>
      <c r="C834" s="13" t="s">
        <v>4188</v>
      </c>
      <c r="D834" s="13" t="s">
        <v>2541</v>
      </c>
    </row>
    <row r="835" spans="1:4" ht="30" x14ac:dyDescent="0.25">
      <c r="A835" s="13" t="s">
        <v>4184</v>
      </c>
      <c r="B835" s="13" t="s">
        <v>4059</v>
      </c>
      <c r="C835" s="13" t="s">
        <v>4185</v>
      </c>
      <c r="D835" s="13" t="s">
        <v>2540</v>
      </c>
    </row>
    <row r="836" spans="1:4" ht="30" x14ac:dyDescent="0.25">
      <c r="A836" s="13" t="s">
        <v>4204</v>
      </c>
      <c r="B836" s="13" t="s">
        <v>4202</v>
      </c>
      <c r="C836" s="13" t="s">
        <v>4203</v>
      </c>
      <c r="D836" s="13" t="s">
        <v>2542</v>
      </c>
    </row>
    <row r="837" spans="1:4" ht="30" x14ac:dyDescent="0.25">
      <c r="A837" s="13" t="s">
        <v>4209</v>
      </c>
      <c r="B837" s="13">
        <v>1969</v>
      </c>
      <c r="C837" s="13" t="s">
        <v>4208</v>
      </c>
      <c r="D837" s="13" t="s">
        <v>2543</v>
      </c>
    </row>
    <row r="838" spans="1:4" ht="30" x14ac:dyDescent="0.25">
      <c r="A838" s="13" t="s">
        <v>4206</v>
      </c>
      <c r="B838" s="13">
        <v>1970</v>
      </c>
      <c r="C838" s="13" t="s">
        <v>4205</v>
      </c>
      <c r="D838" s="13" t="s">
        <v>2544</v>
      </c>
    </row>
    <row r="839" spans="1:4" ht="30" x14ac:dyDescent="0.25">
      <c r="A839" s="13" t="s">
        <v>4201</v>
      </c>
      <c r="B839" s="13">
        <v>1966</v>
      </c>
      <c r="C839" s="13" t="s">
        <v>4200</v>
      </c>
      <c r="D839" s="13" t="s">
        <v>2545</v>
      </c>
    </row>
    <row r="840" spans="1:4" ht="30" x14ac:dyDescent="0.25">
      <c r="A840" s="13" t="s">
        <v>4187</v>
      </c>
      <c r="B840" s="13">
        <v>1963</v>
      </c>
      <c r="C840" s="13" t="s">
        <v>4186</v>
      </c>
      <c r="D840" s="13" t="s">
        <v>2547</v>
      </c>
    </row>
    <row r="841" spans="1:4" ht="30" x14ac:dyDescent="0.25">
      <c r="A841" s="13" t="s">
        <v>4187</v>
      </c>
      <c r="B841" s="13">
        <v>1965</v>
      </c>
      <c r="C841" s="13" t="s">
        <v>4191</v>
      </c>
      <c r="D841" s="13" t="s">
        <v>2548</v>
      </c>
    </row>
    <row r="842" spans="1:4" ht="30" x14ac:dyDescent="0.25">
      <c r="A842" s="13" t="s">
        <v>4187</v>
      </c>
      <c r="B842" s="13" t="s">
        <v>1417</v>
      </c>
      <c r="C842" s="13" t="s">
        <v>4199</v>
      </c>
      <c r="D842" s="13" t="s">
        <v>2546</v>
      </c>
    </row>
    <row r="843" spans="1:4" ht="30" x14ac:dyDescent="0.25">
      <c r="A843" s="13" t="s">
        <v>4198</v>
      </c>
      <c r="B843" s="13">
        <v>1966</v>
      </c>
      <c r="C843" s="13" t="s">
        <v>4197</v>
      </c>
      <c r="D843" s="13" t="s">
        <v>2549</v>
      </c>
    </row>
    <row r="844" spans="1:4" ht="30" x14ac:dyDescent="0.25">
      <c r="A844" s="13" t="s">
        <v>4193</v>
      </c>
      <c r="B844" s="13">
        <v>1964</v>
      </c>
      <c r="C844" s="13" t="s">
        <v>4192</v>
      </c>
      <c r="D844" s="13" t="s">
        <v>2550</v>
      </c>
    </row>
    <row r="845" spans="1:4" ht="45" x14ac:dyDescent="0.25">
      <c r="A845" s="13" t="s">
        <v>4182</v>
      </c>
      <c r="B845" s="13">
        <v>1962</v>
      </c>
      <c r="C845" s="13" t="s">
        <v>4181</v>
      </c>
      <c r="D845" s="13" t="s">
        <v>2551</v>
      </c>
    </row>
    <row r="846" spans="1:4" ht="45" x14ac:dyDescent="0.25">
      <c r="A846" s="13" t="s">
        <v>4212</v>
      </c>
      <c r="B846" s="13">
        <v>1977</v>
      </c>
      <c r="C846" s="13" t="s">
        <v>4211</v>
      </c>
      <c r="D846" s="13" t="s">
        <v>2552</v>
      </c>
    </row>
    <row r="847" spans="1:4" ht="45" x14ac:dyDescent="0.25">
      <c r="A847" s="13" t="s">
        <v>4180</v>
      </c>
      <c r="B847" s="13">
        <v>1961</v>
      </c>
      <c r="C847" s="13" t="s">
        <v>4179</v>
      </c>
      <c r="D847" s="13" t="s">
        <v>2553</v>
      </c>
    </row>
    <row r="848" spans="1:4" ht="30" x14ac:dyDescent="0.25">
      <c r="A848" s="13" t="s">
        <v>4214</v>
      </c>
      <c r="B848" s="13">
        <v>1975</v>
      </c>
      <c r="C848" s="13" t="s">
        <v>4213</v>
      </c>
      <c r="D848" s="13" t="s">
        <v>2554</v>
      </c>
    </row>
    <row r="849" spans="1:5" x14ac:dyDescent="0.25">
      <c r="A849" s="13" t="s">
        <v>3002</v>
      </c>
      <c r="B849" s="13">
        <v>1963</v>
      </c>
      <c r="C849" s="13" t="s">
        <v>3001</v>
      </c>
      <c r="D849" s="13" t="s">
        <v>2555</v>
      </c>
    </row>
    <row r="850" spans="1:5" ht="30" x14ac:dyDescent="0.25">
      <c r="A850" s="13" t="s">
        <v>3002</v>
      </c>
      <c r="B850" s="13">
        <v>1969</v>
      </c>
      <c r="C850" s="13" t="s">
        <v>3003</v>
      </c>
      <c r="D850" s="13" t="s">
        <v>2556</v>
      </c>
    </row>
    <row r="851" spans="1:5" ht="30" x14ac:dyDescent="0.25">
      <c r="A851" s="13" t="s">
        <v>4216</v>
      </c>
      <c r="B851" s="13">
        <v>1961</v>
      </c>
      <c r="C851" s="13" t="s">
        <v>4215</v>
      </c>
      <c r="D851" s="13" t="s">
        <v>2557</v>
      </c>
    </row>
    <row r="852" spans="1:5" x14ac:dyDescent="0.25">
      <c r="A852" s="13" t="s">
        <v>5045</v>
      </c>
      <c r="B852" s="13">
        <v>1979</v>
      </c>
      <c r="C852" s="13" t="s">
        <v>4589</v>
      </c>
      <c r="D852" s="13" t="s">
        <v>2558</v>
      </c>
      <c r="E852" s="13" t="s">
        <v>1267</v>
      </c>
    </row>
    <row r="853" spans="1:5" ht="30" x14ac:dyDescent="0.25">
      <c r="A853" s="13" t="s">
        <v>5045</v>
      </c>
      <c r="B853" s="13">
        <v>1980</v>
      </c>
      <c r="C853" s="13" t="s">
        <v>4588</v>
      </c>
      <c r="D853" s="13" t="s">
        <v>2559</v>
      </c>
      <c r="E853" s="13" t="s">
        <v>1267</v>
      </c>
    </row>
    <row r="854" spans="1:5" ht="30" x14ac:dyDescent="0.25">
      <c r="A854" s="13" t="s">
        <v>4218</v>
      </c>
      <c r="B854" s="13">
        <v>1970</v>
      </c>
      <c r="C854" s="13" t="s">
        <v>4217</v>
      </c>
      <c r="D854" s="13" t="s">
        <v>2560</v>
      </c>
      <c r="E854" s="13" t="s">
        <v>1267</v>
      </c>
    </row>
    <row r="855" spans="1:5" ht="30" x14ac:dyDescent="0.25">
      <c r="A855" s="13" t="s">
        <v>4219</v>
      </c>
      <c r="B855" s="13">
        <v>1986</v>
      </c>
      <c r="C855" s="13" t="s">
        <v>4220</v>
      </c>
      <c r="D855" s="13" t="s">
        <v>4221</v>
      </c>
      <c r="E855" s="13" t="s">
        <v>1267</v>
      </c>
    </row>
    <row r="856" spans="1:5" ht="45" x14ac:dyDescent="0.25">
      <c r="A856" s="13" t="s">
        <v>4224</v>
      </c>
      <c r="B856" s="13">
        <v>2004</v>
      </c>
      <c r="C856" s="13" t="s">
        <v>4223</v>
      </c>
      <c r="D856" s="13" t="s">
        <v>2561</v>
      </c>
    </row>
    <row r="857" spans="1:5" ht="30" x14ac:dyDescent="0.25">
      <c r="A857" s="13" t="s">
        <v>4226</v>
      </c>
      <c r="B857" s="13">
        <v>2003</v>
      </c>
      <c r="C857" s="13" t="s">
        <v>4225</v>
      </c>
      <c r="D857" s="13" t="s">
        <v>2562</v>
      </c>
    </row>
    <row r="858" spans="1:5" ht="30" x14ac:dyDescent="0.25">
      <c r="A858" s="13" t="s">
        <v>4228</v>
      </c>
      <c r="B858" s="13">
        <v>2005</v>
      </c>
      <c r="C858" s="13" t="s">
        <v>4227</v>
      </c>
      <c r="D858" s="13" t="s">
        <v>2563</v>
      </c>
      <c r="E858" s="13" t="s">
        <v>1267</v>
      </c>
    </row>
    <row r="859" spans="1:5" ht="30" x14ac:dyDescent="0.25">
      <c r="A859" s="13" t="s">
        <v>4230</v>
      </c>
      <c r="B859" s="13">
        <v>1983</v>
      </c>
      <c r="C859" s="13" t="s">
        <v>4229</v>
      </c>
      <c r="D859" s="13" t="s">
        <v>2564</v>
      </c>
    </row>
    <row r="860" spans="1:5" x14ac:dyDescent="0.25">
      <c r="A860" s="13" t="s">
        <v>5046</v>
      </c>
      <c r="B860" s="13">
        <v>1970</v>
      </c>
      <c r="C860" s="13" t="s">
        <v>4231</v>
      </c>
      <c r="D860" s="13" t="s">
        <v>2565</v>
      </c>
      <c r="E860" s="13" t="s">
        <v>1267</v>
      </c>
    </row>
    <row r="861" spans="1:5" ht="45" x14ac:dyDescent="0.25">
      <c r="A861" s="13" t="s">
        <v>5154</v>
      </c>
      <c r="B861" s="13">
        <v>2003</v>
      </c>
      <c r="C861" s="13" t="s">
        <v>5155</v>
      </c>
      <c r="D861" s="13" t="s">
        <v>5156</v>
      </c>
    </row>
    <row r="862" spans="1:5" ht="30" x14ac:dyDescent="0.25">
      <c r="A862" s="13" t="s">
        <v>5047</v>
      </c>
      <c r="B862" s="13">
        <v>1973</v>
      </c>
      <c r="C862" s="13" t="s">
        <v>4535</v>
      </c>
      <c r="D862" s="13" t="s">
        <v>2566</v>
      </c>
      <c r="E862" s="13" t="s">
        <v>1267</v>
      </c>
    </row>
    <row r="863" spans="1:5" x14ac:dyDescent="0.25">
      <c r="A863" s="13" t="s">
        <v>4233</v>
      </c>
      <c r="B863" s="13">
        <v>1976</v>
      </c>
      <c r="C863" s="13" t="s">
        <v>4232</v>
      </c>
      <c r="D863" s="13" t="s">
        <v>2567</v>
      </c>
      <c r="E863" s="13" t="s">
        <v>1267</v>
      </c>
    </row>
    <row r="864" spans="1:5" ht="30" x14ac:dyDescent="0.25">
      <c r="A864" s="13" t="s">
        <v>4236</v>
      </c>
      <c r="B864" s="13">
        <v>1968</v>
      </c>
      <c r="C864" s="13" t="s">
        <v>4235</v>
      </c>
      <c r="D864" s="13" t="s">
        <v>2568</v>
      </c>
      <c r="E864" s="13" t="s">
        <v>1267</v>
      </c>
    </row>
    <row r="865" spans="1:5" x14ac:dyDescent="0.25">
      <c r="A865" s="13" t="s">
        <v>4238</v>
      </c>
      <c r="B865" s="13">
        <v>1967</v>
      </c>
      <c r="C865" s="13" t="s">
        <v>4237</v>
      </c>
      <c r="D865" s="13" t="s">
        <v>2569</v>
      </c>
      <c r="E865" s="13" t="s">
        <v>1267</v>
      </c>
    </row>
    <row r="866" spans="1:5" ht="30" x14ac:dyDescent="0.25">
      <c r="A866" s="13" t="s">
        <v>4240</v>
      </c>
      <c r="B866" s="13">
        <v>2001</v>
      </c>
      <c r="C866" s="13" t="s">
        <v>4239</v>
      </c>
      <c r="D866" s="13" t="s">
        <v>2570</v>
      </c>
      <c r="E866" s="13" t="s">
        <v>1267</v>
      </c>
    </row>
    <row r="867" spans="1:5" ht="60" x14ac:dyDescent="0.25">
      <c r="A867" s="16" t="s">
        <v>4244</v>
      </c>
      <c r="B867" s="13">
        <v>2001</v>
      </c>
      <c r="C867" s="13" t="s">
        <v>4242</v>
      </c>
      <c r="D867" s="16" t="s">
        <v>4243</v>
      </c>
    </row>
    <row r="868" spans="1:5" ht="30" x14ac:dyDescent="0.25">
      <c r="A868" s="13" t="s">
        <v>4246</v>
      </c>
      <c r="B868" s="13" t="s">
        <v>4247</v>
      </c>
      <c r="C868" s="13" t="s">
        <v>4245</v>
      </c>
      <c r="D868" s="13" t="s">
        <v>2571</v>
      </c>
      <c r="E868" s="13" t="s">
        <v>1267</v>
      </c>
    </row>
    <row r="869" spans="1:5" ht="30" x14ac:dyDescent="0.25">
      <c r="A869" s="13" t="s">
        <v>4246</v>
      </c>
      <c r="B869" s="13" t="s">
        <v>4248</v>
      </c>
      <c r="C869" s="13" t="s">
        <v>4249</v>
      </c>
      <c r="D869" s="13" t="s">
        <v>4250</v>
      </c>
      <c r="E869" s="13" t="s">
        <v>1267</v>
      </c>
    </row>
    <row r="870" spans="1:5" ht="30" x14ac:dyDescent="0.25">
      <c r="A870" s="13" t="s">
        <v>4252</v>
      </c>
      <c r="B870" s="13">
        <v>1984</v>
      </c>
      <c r="C870" s="13" t="s">
        <v>4253</v>
      </c>
      <c r="D870" s="13" t="s">
        <v>2573</v>
      </c>
      <c r="E870" s="13" t="s">
        <v>1267</v>
      </c>
    </row>
    <row r="871" spans="1:5" ht="30" x14ac:dyDescent="0.25">
      <c r="A871" s="13" t="s">
        <v>4252</v>
      </c>
      <c r="B871" s="13">
        <v>1986</v>
      </c>
      <c r="C871" s="13" t="s">
        <v>4251</v>
      </c>
      <c r="D871" s="13" t="s">
        <v>2572</v>
      </c>
      <c r="E871" s="13" t="s">
        <v>1267</v>
      </c>
    </row>
    <row r="872" spans="1:5" ht="30" x14ac:dyDescent="0.25">
      <c r="A872" s="13" t="s">
        <v>4255</v>
      </c>
      <c r="B872" s="13">
        <v>1979</v>
      </c>
      <c r="C872" s="13" t="s">
        <v>4254</v>
      </c>
      <c r="D872" s="13" t="s">
        <v>2574</v>
      </c>
      <c r="E872" s="13" t="s">
        <v>1267</v>
      </c>
    </row>
    <row r="873" spans="1:5" ht="30" x14ac:dyDescent="0.25">
      <c r="A873" s="13" t="s">
        <v>4257</v>
      </c>
      <c r="B873" s="13">
        <v>1974</v>
      </c>
      <c r="C873" s="13" t="s">
        <v>4256</v>
      </c>
      <c r="D873" s="13" t="s">
        <v>2575</v>
      </c>
    </row>
    <row r="874" spans="1:5" ht="30" x14ac:dyDescent="0.25">
      <c r="A874" s="13" t="s">
        <v>4259</v>
      </c>
      <c r="B874" s="13">
        <v>1972</v>
      </c>
      <c r="C874" s="13" t="s">
        <v>4258</v>
      </c>
      <c r="D874" s="13" t="s">
        <v>2576</v>
      </c>
    </row>
    <row r="875" spans="1:5" ht="30" x14ac:dyDescent="0.25">
      <c r="A875" s="13" t="s">
        <v>4222</v>
      </c>
      <c r="B875" s="13">
        <v>1991</v>
      </c>
      <c r="C875" s="13" t="s">
        <v>5159</v>
      </c>
      <c r="D875" s="13" t="s">
        <v>2577</v>
      </c>
      <c r="E875" s="13" t="s">
        <v>1267</v>
      </c>
    </row>
    <row r="876" spans="1:5" ht="30" x14ac:dyDescent="0.25">
      <c r="A876" s="16" t="s">
        <v>5158</v>
      </c>
      <c r="B876" s="13">
        <v>2002</v>
      </c>
      <c r="C876" s="13" t="s">
        <v>5160</v>
      </c>
      <c r="D876" s="13" t="s">
        <v>5161</v>
      </c>
    </row>
    <row r="877" spans="1:5" ht="30" x14ac:dyDescent="0.25">
      <c r="A877" s="13" t="s">
        <v>4261</v>
      </c>
      <c r="B877" s="13">
        <v>1979</v>
      </c>
      <c r="C877" s="13" t="s">
        <v>4260</v>
      </c>
      <c r="D877" s="13" t="s">
        <v>2578</v>
      </c>
      <c r="E877" s="13" t="s">
        <v>1267</v>
      </c>
    </row>
    <row r="878" spans="1:5" ht="30" x14ac:dyDescent="0.25">
      <c r="A878" s="13" t="s">
        <v>5087</v>
      </c>
      <c r="B878" s="13" t="s">
        <v>5088</v>
      </c>
      <c r="C878" s="13" t="s">
        <v>5086</v>
      </c>
      <c r="D878" s="13" t="s">
        <v>2580</v>
      </c>
      <c r="E878" s="13" t="s">
        <v>1267</v>
      </c>
    </row>
    <row r="879" spans="1:5" ht="30" x14ac:dyDescent="0.25">
      <c r="A879" s="13" t="s">
        <v>4290</v>
      </c>
      <c r="B879" s="13">
        <v>1987</v>
      </c>
      <c r="C879" s="13" t="s">
        <v>4861</v>
      </c>
      <c r="D879" s="13" t="s">
        <v>4862</v>
      </c>
    </row>
    <row r="880" spans="1:5" ht="30" x14ac:dyDescent="0.25">
      <c r="A880" s="13" t="s">
        <v>4290</v>
      </c>
      <c r="B880" s="13">
        <v>1988</v>
      </c>
      <c r="C880" s="13" t="s">
        <v>4857</v>
      </c>
      <c r="D880" s="13" t="s">
        <v>4858</v>
      </c>
      <c r="E880" s="13" t="s">
        <v>1267</v>
      </c>
    </row>
    <row r="881" spans="1:5" x14ac:dyDescent="0.25">
      <c r="A881" s="13" t="s">
        <v>4290</v>
      </c>
      <c r="B881" s="13">
        <v>1988</v>
      </c>
      <c r="C881" s="13" t="s">
        <v>5079</v>
      </c>
      <c r="D881" s="13" t="s">
        <v>5080</v>
      </c>
      <c r="E881" s="13" t="s">
        <v>1267</v>
      </c>
    </row>
    <row r="882" spans="1:5" x14ac:dyDescent="0.25">
      <c r="A882" s="13" t="s">
        <v>4290</v>
      </c>
      <c r="B882" s="13">
        <v>1997</v>
      </c>
      <c r="C882" s="13" t="s">
        <v>4289</v>
      </c>
      <c r="D882" s="13" t="s">
        <v>4288</v>
      </c>
      <c r="E882" s="13" t="s">
        <v>1267</v>
      </c>
    </row>
    <row r="883" spans="1:5" x14ac:dyDescent="0.25">
      <c r="A883" s="13" t="s">
        <v>4290</v>
      </c>
      <c r="B883" s="13">
        <v>1998</v>
      </c>
      <c r="C883" s="13" t="s">
        <v>4292</v>
      </c>
      <c r="D883" s="13" t="s">
        <v>4291</v>
      </c>
      <c r="E883" s="13" t="s">
        <v>1267</v>
      </c>
    </row>
    <row r="884" spans="1:5" ht="30" x14ac:dyDescent="0.25">
      <c r="A884" s="13" t="s">
        <v>4290</v>
      </c>
      <c r="B884" s="13" t="s">
        <v>4726</v>
      </c>
      <c r="C884" s="13" t="s">
        <v>4727</v>
      </c>
      <c r="D884" s="13" t="s">
        <v>2587</v>
      </c>
      <c r="E884" s="13" t="s">
        <v>1267</v>
      </c>
    </row>
    <row r="885" spans="1:5" ht="60" x14ac:dyDescent="0.25">
      <c r="A885" s="13" t="s">
        <v>4287</v>
      </c>
      <c r="B885" s="13">
        <v>2010</v>
      </c>
      <c r="C885" s="13" t="s">
        <v>4286</v>
      </c>
      <c r="D885" s="13" t="s">
        <v>2588</v>
      </c>
      <c r="E885" s="13" t="s">
        <v>1267</v>
      </c>
    </row>
    <row r="886" spans="1:5" x14ac:dyDescent="0.25">
      <c r="A886" s="13" t="s">
        <v>4263</v>
      </c>
      <c r="B886" s="13">
        <v>2001</v>
      </c>
      <c r="C886" s="13" t="s">
        <v>4262</v>
      </c>
      <c r="D886" s="13" t="s">
        <v>2589</v>
      </c>
      <c r="E886" s="13" t="s">
        <v>1267</v>
      </c>
    </row>
    <row r="887" spans="1:5" ht="45" x14ac:dyDescent="0.25">
      <c r="A887" s="13" t="s">
        <v>4276</v>
      </c>
      <c r="B887" s="13" t="s">
        <v>4274</v>
      </c>
      <c r="C887" s="13" t="s">
        <v>4275</v>
      </c>
      <c r="D887" s="13" t="s">
        <v>2590</v>
      </c>
      <c r="E887" s="13" t="s">
        <v>1267</v>
      </c>
    </row>
    <row r="888" spans="1:5" ht="45" x14ac:dyDescent="0.25">
      <c r="A888" s="13" t="s">
        <v>4284</v>
      </c>
      <c r="B888" s="13">
        <v>2011</v>
      </c>
      <c r="C888" s="13" t="s">
        <v>4283</v>
      </c>
      <c r="D888" s="13" t="s">
        <v>2591</v>
      </c>
      <c r="E888" s="13" t="s">
        <v>1267</v>
      </c>
    </row>
    <row r="889" spans="1:5" ht="30" x14ac:dyDescent="0.25">
      <c r="A889" s="13" t="s">
        <v>4280</v>
      </c>
      <c r="B889" s="13" t="s">
        <v>4278</v>
      </c>
      <c r="C889" s="13" t="s">
        <v>4279</v>
      </c>
      <c r="D889" s="13" t="s">
        <v>2592</v>
      </c>
    </row>
    <row r="890" spans="1:5" ht="45" x14ac:dyDescent="0.25">
      <c r="A890" s="13" t="s">
        <v>5048</v>
      </c>
      <c r="B890" s="13" t="s">
        <v>3047</v>
      </c>
      <c r="C890" s="13" t="s">
        <v>4270</v>
      </c>
      <c r="D890" s="13" t="s">
        <v>2579</v>
      </c>
      <c r="E890" s="13" t="s">
        <v>1267</v>
      </c>
    </row>
    <row r="891" spans="1:5" ht="30" x14ac:dyDescent="0.25">
      <c r="A891" s="13" t="s">
        <v>4796</v>
      </c>
      <c r="B891" s="13" t="s">
        <v>4271</v>
      </c>
      <c r="C891" s="13" t="s">
        <v>4795</v>
      </c>
      <c r="D891" s="13" t="s">
        <v>2593</v>
      </c>
      <c r="E891" s="13" t="s">
        <v>1267</v>
      </c>
    </row>
    <row r="892" spans="1:5" ht="30" x14ac:dyDescent="0.25">
      <c r="A892" s="13" t="s">
        <v>5049</v>
      </c>
      <c r="B892" s="13" t="s">
        <v>4561</v>
      </c>
      <c r="C892" s="13" t="s">
        <v>4562</v>
      </c>
      <c r="D892" s="13" t="s">
        <v>2581</v>
      </c>
      <c r="E892" s="13" t="s">
        <v>1267</v>
      </c>
    </row>
    <row r="893" spans="1:5" ht="60" x14ac:dyDescent="0.25">
      <c r="A893" s="13" t="s">
        <v>5050</v>
      </c>
      <c r="B893" s="13" t="s">
        <v>3038</v>
      </c>
      <c r="C893" s="13" t="s">
        <v>4563</v>
      </c>
      <c r="D893" s="13" t="s">
        <v>2582</v>
      </c>
      <c r="E893" s="13" t="s">
        <v>1267</v>
      </c>
    </row>
    <row r="894" spans="1:5" ht="60" x14ac:dyDescent="0.25">
      <c r="A894" s="13" t="s">
        <v>5051</v>
      </c>
      <c r="B894" s="13" t="s">
        <v>1602</v>
      </c>
      <c r="C894" s="13" t="s">
        <v>4281</v>
      </c>
      <c r="D894" s="13" t="s">
        <v>2583</v>
      </c>
      <c r="E894" s="13" t="s">
        <v>1267</v>
      </c>
    </row>
    <row r="895" spans="1:5" ht="45" x14ac:dyDescent="0.25">
      <c r="A895" s="13" t="s">
        <v>5052</v>
      </c>
      <c r="B895" s="13" t="s">
        <v>1603</v>
      </c>
      <c r="C895" s="13" t="s">
        <v>4282</v>
      </c>
      <c r="D895" s="13" t="s">
        <v>2584</v>
      </c>
      <c r="E895" s="13" t="s">
        <v>1267</v>
      </c>
    </row>
    <row r="896" spans="1:5" ht="45" x14ac:dyDescent="0.25">
      <c r="A896" s="13" t="s">
        <v>5053</v>
      </c>
      <c r="B896" s="13">
        <v>2006</v>
      </c>
      <c r="C896" s="13" t="s">
        <v>4277</v>
      </c>
      <c r="D896" s="13" t="s">
        <v>2585</v>
      </c>
      <c r="E896" s="13" t="s">
        <v>1267</v>
      </c>
    </row>
    <row r="897" spans="1:5" x14ac:dyDescent="0.25">
      <c r="A897" s="13" t="s">
        <v>4730</v>
      </c>
      <c r="B897" s="13">
        <v>1998</v>
      </c>
      <c r="C897" s="13" t="s">
        <v>4731</v>
      </c>
      <c r="D897" s="13" t="s">
        <v>4732</v>
      </c>
      <c r="E897" s="13" t="s">
        <v>1267</v>
      </c>
    </row>
    <row r="898" spans="1:5" ht="45" x14ac:dyDescent="0.25">
      <c r="A898" s="13" t="s">
        <v>5054</v>
      </c>
      <c r="B898" s="13" t="s">
        <v>4661</v>
      </c>
      <c r="C898" s="13" t="s">
        <v>4660</v>
      </c>
      <c r="D898" s="13" t="s">
        <v>2586</v>
      </c>
      <c r="E898" s="13" t="s">
        <v>1267</v>
      </c>
    </row>
    <row r="899" spans="1:5" ht="60" x14ac:dyDescent="0.25">
      <c r="A899" s="13" t="s">
        <v>5055</v>
      </c>
      <c r="B899" s="13">
        <v>2007</v>
      </c>
      <c r="C899" s="13" t="s">
        <v>4285</v>
      </c>
      <c r="D899" s="13" t="s">
        <v>2594</v>
      </c>
      <c r="E899" s="13" t="s">
        <v>1267</v>
      </c>
    </row>
    <row r="900" spans="1:5" ht="30" x14ac:dyDescent="0.25">
      <c r="A900" s="13" t="s">
        <v>5056</v>
      </c>
      <c r="B900" s="13" t="s">
        <v>4273</v>
      </c>
      <c r="C900" s="13" t="s">
        <v>4272</v>
      </c>
      <c r="D900" s="13" t="s">
        <v>2595</v>
      </c>
      <c r="E900" s="13" t="s">
        <v>1267</v>
      </c>
    </row>
    <row r="901" spans="1:5" x14ac:dyDescent="0.25">
      <c r="A901" s="13" t="s">
        <v>5057</v>
      </c>
      <c r="B901" s="13">
        <v>1983</v>
      </c>
      <c r="C901" s="13" t="s">
        <v>4717</v>
      </c>
      <c r="D901" s="13" t="s">
        <v>2597</v>
      </c>
      <c r="E901" s="13" t="s">
        <v>1267</v>
      </c>
    </row>
    <row r="902" spans="1:5" ht="30" x14ac:dyDescent="0.25">
      <c r="A902" s="13" t="s">
        <v>5057</v>
      </c>
      <c r="B902" s="13">
        <v>1987</v>
      </c>
      <c r="C902" s="13" t="s">
        <v>4293</v>
      </c>
      <c r="D902" s="13" t="s">
        <v>2596</v>
      </c>
      <c r="E902" s="13" t="s">
        <v>1267</v>
      </c>
    </row>
    <row r="903" spans="1:5" ht="30" x14ac:dyDescent="0.25">
      <c r="A903" s="13" t="s">
        <v>4297</v>
      </c>
      <c r="B903" s="13">
        <v>1974</v>
      </c>
      <c r="C903" s="13" t="s">
        <v>4296</v>
      </c>
      <c r="D903" s="13" t="s">
        <v>2599</v>
      </c>
      <c r="E903" s="13" t="s">
        <v>1267</v>
      </c>
    </row>
    <row r="904" spans="1:5" ht="30" x14ac:dyDescent="0.25">
      <c r="A904" s="13" t="s">
        <v>2801</v>
      </c>
      <c r="B904" s="13">
        <v>1983</v>
      </c>
      <c r="C904" s="13" t="s">
        <v>2800</v>
      </c>
      <c r="D904" s="13" t="s">
        <v>2600</v>
      </c>
      <c r="E904" s="13" t="s">
        <v>1267</v>
      </c>
    </row>
    <row r="905" spans="1:5" ht="30" x14ac:dyDescent="0.25">
      <c r="A905" s="13" t="s">
        <v>4295</v>
      </c>
      <c r="B905" s="13">
        <v>1973</v>
      </c>
      <c r="C905" s="13" t="s">
        <v>4294</v>
      </c>
      <c r="D905" s="13" t="s">
        <v>2601</v>
      </c>
      <c r="E905" s="13" t="s">
        <v>1267</v>
      </c>
    </row>
    <row r="906" spans="1:5" ht="30" x14ac:dyDescent="0.25">
      <c r="A906" s="13" t="s">
        <v>5058</v>
      </c>
      <c r="B906" s="13">
        <v>1971</v>
      </c>
      <c r="C906" s="13" t="s">
        <v>4511</v>
      </c>
      <c r="D906" s="13" t="s">
        <v>2598</v>
      </c>
      <c r="E906" s="13" t="s">
        <v>1267</v>
      </c>
    </row>
    <row r="907" spans="1:5" x14ac:dyDescent="0.25">
      <c r="A907" s="13" t="s">
        <v>3993</v>
      </c>
      <c r="B907" s="13">
        <v>1970</v>
      </c>
      <c r="C907" s="13" t="s">
        <v>3992</v>
      </c>
      <c r="D907" s="13" t="s">
        <v>2608</v>
      </c>
      <c r="E907" s="13" t="s">
        <v>1267</v>
      </c>
    </row>
    <row r="908" spans="1:5" ht="30" x14ac:dyDescent="0.25">
      <c r="A908" s="13" t="s">
        <v>5059</v>
      </c>
      <c r="B908" s="13">
        <v>1980</v>
      </c>
      <c r="C908" s="13" t="s">
        <v>4302</v>
      </c>
      <c r="D908" s="13" t="s">
        <v>2602</v>
      </c>
      <c r="E908" s="13" t="s">
        <v>1267</v>
      </c>
    </row>
    <row r="909" spans="1:5" x14ac:dyDescent="0.25">
      <c r="A909" s="13" t="s">
        <v>4299</v>
      </c>
      <c r="B909" s="13">
        <v>1966</v>
      </c>
      <c r="C909" s="13" t="s">
        <v>4298</v>
      </c>
      <c r="D909" s="13" t="s">
        <v>2609</v>
      </c>
      <c r="E909" s="13" t="s">
        <v>1267</v>
      </c>
    </row>
    <row r="910" spans="1:5" ht="30" x14ac:dyDescent="0.25">
      <c r="A910" s="13" t="s">
        <v>5060</v>
      </c>
      <c r="B910" s="13" t="s">
        <v>4300</v>
      </c>
      <c r="C910" s="13" t="s">
        <v>4301</v>
      </c>
      <c r="D910" s="13" t="s">
        <v>2603</v>
      </c>
      <c r="E910" s="13" t="s">
        <v>1267</v>
      </c>
    </row>
    <row r="911" spans="1:5" x14ac:dyDescent="0.25">
      <c r="A911" s="13" t="s">
        <v>5061</v>
      </c>
      <c r="B911" s="13">
        <v>1996</v>
      </c>
      <c r="C911" s="13" t="s">
        <v>4556</v>
      </c>
      <c r="D911" s="13" t="s">
        <v>2604</v>
      </c>
      <c r="E911" s="13" t="s">
        <v>1267</v>
      </c>
    </row>
    <row r="912" spans="1:5" ht="30" x14ac:dyDescent="0.25">
      <c r="A912" s="13" t="s">
        <v>4307</v>
      </c>
      <c r="B912" s="13" t="s">
        <v>4305</v>
      </c>
      <c r="C912" s="13" t="s">
        <v>4306</v>
      </c>
      <c r="D912" s="13" t="s">
        <v>2610</v>
      </c>
      <c r="E912" s="13" t="s">
        <v>1267</v>
      </c>
    </row>
    <row r="913" spans="1:5" ht="30" x14ac:dyDescent="0.25">
      <c r="A913" s="13" t="s">
        <v>5062</v>
      </c>
      <c r="B913" s="13" t="s">
        <v>4303</v>
      </c>
      <c r="C913" s="13" t="s">
        <v>4304</v>
      </c>
      <c r="D913" s="13" t="s">
        <v>2605</v>
      </c>
      <c r="E913" s="13" t="s">
        <v>1267</v>
      </c>
    </row>
    <row r="914" spans="1:5" ht="30" x14ac:dyDescent="0.25">
      <c r="A914" s="13" t="s">
        <v>5063</v>
      </c>
      <c r="B914" s="13">
        <v>1986</v>
      </c>
      <c r="C914" s="13" t="s">
        <v>4310</v>
      </c>
      <c r="D914" s="13" t="s">
        <v>2606</v>
      </c>
      <c r="E914" s="13" t="s">
        <v>1267</v>
      </c>
    </row>
    <row r="915" spans="1:5" ht="30" x14ac:dyDescent="0.25">
      <c r="A915" s="13" t="s">
        <v>4309</v>
      </c>
      <c r="B915" s="13">
        <v>1984</v>
      </c>
      <c r="C915" s="13" t="s">
        <v>4308</v>
      </c>
      <c r="D915" s="13" t="s">
        <v>2611</v>
      </c>
      <c r="E915" s="13" t="s">
        <v>1267</v>
      </c>
    </row>
    <row r="916" spans="1:5" ht="30" x14ac:dyDescent="0.25">
      <c r="A916" s="13" t="s">
        <v>5152</v>
      </c>
      <c r="B916" s="13">
        <v>1988</v>
      </c>
      <c r="C916" s="13" t="s">
        <v>5150</v>
      </c>
      <c r="D916" s="13" t="s">
        <v>5151</v>
      </c>
    </row>
    <row r="917" spans="1:5" ht="60" x14ac:dyDescent="0.25">
      <c r="A917" s="13" t="s">
        <v>5064</v>
      </c>
      <c r="B917" s="13">
        <v>1997</v>
      </c>
      <c r="C917" s="13" t="s">
        <v>4311</v>
      </c>
      <c r="D917" s="13" t="s">
        <v>2607</v>
      </c>
      <c r="E917" s="13" t="s">
        <v>1267</v>
      </c>
    </row>
    <row r="918" spans="1:5" ht="30" x14ac:dyDescent="0.25">
      <c r="A918" s="13" t="s">
        <v>4313</v>
      </c>
      <c r="B918" s="13">
        <v>2005</v>
      </c>
      <c r="C918" s="13" t="s">
        <v>4312</v>
      </c>
      <c r="D918" s="13" t="s">
        <v>2612</v>
      </c>
      <c r="E918" s="13" t="s">
        <v>1267</v>
      </c>
    </row>
    <row r="919" spans="1:5" x14ac:dyDescent="0.25">
      <c r="A919" s="13" t="s">
        <v>4313</v>
      </c>
      <c r="B919" s="13">
        <v>2006</v>
      </c>
      <c r="C919" s="13" t="s">
        <v>4314</v>
      </c>
      <c r="D919" s="13" t="s">
        <v>4315</v>
      </c>
      <c r="E919" s="13" t="s">
        <v>1267</v>
      </c>
    </row>
    <row r="920" spans="1:5" x14ac:dyDescent="0.25">
      <c r="A920" s="13" t="s">
        <v>4320</v>
      </c>
      <c r="B920" s="13">
        <v>1973</v>
      </c>
      <c r="C920" s="13" t="s">
        <v>4319</v>
      </c>
      <c r="D920" s="13" t="s">
        <v>2617</v>
      </c>
      <c r="E920" s="13" t="s">
        <v>1267</v>
      </c>
    </row>
    <row r="921" spans="1:5" ht="30" x14ac:dyDescent="0.25">
      <c r="A921" s="13" t="s">
        <v>4320</v>
      </c>
      <c r="B921" s="13">
        <v>1979</v>
      </c>
      <c r="C921" s="13" t="s">
        <v>4323</v>
      </c>
      <c r="D921" s="13" t="s">
        <v>2613</v>
      </c>
      <c r="E921" s="13" t="s">
        <v>1267</v>
      </c>
    </row>
    <row r="922" spans="1:5" x14ac:dyDescent="0.25">
      <c r="A922" s="13" t="s">
        <v>4320</v>
      </c>
      <c r="B922" s="13" t="s">
        <v>3767</v>
      </c>
      <c r="C922" s="13" t="s">
        <v>4322</v>
      </c>
      <c r="D922" s="13" t="s">
        <v>2614</v>
      </c>
      <c r="E922" s="13" t="s">
        <v>1267</v>
      </c>
    </row>
    <row r="923" spans="1:5" ht="30" x14ac:dyDescent="0.25">
      <c r="A923" s="13" t="s">
        <v>4320</v>
      </c>
      <c r="B923" s="13" t="s">
        <v>3768</v>
      </c>
      <c r="C923" s="13" t="s">
        <v>4321</v>
      </c>
      <c r="D923" s="13" t="s">
        <v>2616</v>
      </c>
      <c r="E923" s="13" t="s">
        <v>1267</v>
      </c>
    </row>
    <row r="924" spans="1:5" ht="30" x14ac:dyDescent="0.25">
      <c r="A924" s="13" t="s">
        <v>4318</v>
      </c>
      <c r="B924" s="13" t="s">
        <v>4303</v>
      </c>
      <c r="C924" s="13" t="s">
        <v>4316</v>
      </c>
      <c r="D924" s="13" t="s">
        <v>2615</v>
      </c>
      <c r="E924" s="13" t="s">
        <v>1267</v>
      </c>
    </row>
    <row r="925" spans="1:5" ht="30" x14ac:dyDescent="0.25">
      <c r="A925" s="13" t="s">
        <v>4318</v>
      </c>
      <c r="B925" s="13" t="s">
        <v>4305</v>
      </c>
      <c r="C925" s="13" t="s">
        <v>4317</v>
      </c>
      <c r="D925" s="13" t="s">
        <v>2618</v>
      </c>
      <c r="E925" s="13" t="s">
        <v>1267</v>
      </c>
    </row>
    <row r="926" spans="1:5" x14ac:dyDescent="0.25">
      <c r="A926" s="13" t="s">
        <v>4330</v>
      </c>
      <c r="B926" s="13">
        <v>1984</v>
      </c>
      <c r="C926" s="13" t="s">
        <v>4501</v>
      </c>
      <c r="D926" s="13" t="s">
        <v>2619</v>
      </c>
      <c r="E926" s="13" t="s">
        <v>1267</v>
      </c>
    </row>
    <row r="927" spans="1:5" x14ac:dyDescent="0.25">
      <c r="A927" s="13" t="s">
        <v>4330</v>
      </c>
      <c r="B927" s="13">
        <v>1986</v>
      </c>
      <c r="C927" s="13" t="s">
        <v>4329</v>
      </c>
      <c r="D927" s="13" t="s">
        <v>2620</v>
      </c>
      <c r="E927" s="13" t="s">
        <v>1267</v>
      </c>
    </row>
    <row r="928" spans="1:5" x14ac:dyDescent="0.25">
      <c r="A928" s="13" t="s">
        <v>4330</v>
      </c>
      <c r="B928" s="13">
        <v>1988</v>
      </c>
      <c r="C928" s="13" t="s">
        <v>4332</v>
      </c>
      <c r="D928" s="13" t="s">
        <v>2621</v>
      </c>
      <c r="E928" s="13" t="s">
        <v>1267</v>
      </c>
    </row>
    <row r="929" spans="1:5" x14ac:dyDescent="0.25">
      <c r="A929" s="13" t="s">
        <v>4330</v>
      </c>
      <c r="B929" s="13">
        <v>1989</v>
      </c>
      <c r="C929" s="13" t="s">
        <v>4331</v>
      </c>
      <c r="D929" s="13" t="s">
        <v>2622</v>
      </c>
      <c r="E929" s="13" t="s">
        <v>1267</v>
      </c>
    </row>
    <row r="930" spans="1:5" ht="30" x14ac:dyDescent="0.25">
      <c r="A930" s="13" t="s">
        <v>4330</v>
      </c>
      <c r="B930" s="13">
        <v>1992</v>
      </c>
      <c r="C930" s="13" t="s">
        <v>4503</v>
      </c>
      <c r="D930" s="13" t="s">
        <v>4504</v>
      </c>
      <c r="E930" s="13" t="s">
        <v>1267</v>
      </c>
    </row>
    <row r="931" spans="1:5" ht="30" x14ac:dyDescent="0.25">
      <c r="A931" s="13" t="s">
        <v>4325</v>
      </c>
      <c r="B931" s="13">
        <v>1981</v>
      </c>
      <c r="C931" s="13" t="s">
        <v>4324</v>
      </c>
      <c r="D931" s="13" t="s">
        <v>2623</v>
      </c>
      <c r="E931" s="13" t="s">
        <v>1267</v>
      </c>
    </row>
    <row r="932" spans="1:5" ht="30" x14ac:dyDescent="0.25">
      <c r="A932" s="13" t="s">
        <v>4326</v>
      </c>
      <c r="B932" s="13">
        <v>1985</v>
      </c>
      <c r="C932" s="13" t="s">
        <v>4327</v>
      </c>
      <c r="D932" s="13" t="s">
        <v>4328</v>
      </c>
      <c r="E932" s="13" t="s">
        <v>1267</v>
      </c>
    </row>
    <row r="933" spans="1:5" ht="30" x14ac:dyDescent="0.25">
      <c r="A933" s="13" t="s">
        <v>4334</v>
      </c>
      <c r="B933" s="13">
        <v>1976</v>
      </c>
      <c r="C933" s="13" t="s">
        <v>4333</v>
      </c>
      <c r="D933" s="13" t="s">
        <v>2624</v>
      </c>
      <c r="E933" s="13" t="s">
        <v>1267</v>
      </c>
    </row>
    <row r="934" spans="1:5" ht="30" x14ac:dyDescent="0.25">
      <c r="A934" s="13" t="s">
        <v>4336</v>
      </c>
      <c r="B934" s="13">
        <v>1983</v>
      </c>
      <c r="C934" s="13" t="s">
        <v>4335</v>
      </c>
      <c r="D934" s="13" t="s">
        <v>2625</v>
      </c>
    </row>
    <row r="935" spans="1:5" ht="30" x14ac:dyDescent="0.25">
      <c r="A935" s="13" t="s">
        <v>4338</v>
      </c>
      <c r="B935" s="13">
        <v>2001</v>
      </c>
      <c r="C935" s="13" t="s">
        <v>4337</v>
      </c>
      <c r="D935" s="13" t="s">
        <v>2626</v>
      </c>
    </row>
    <row r="936" spans="1:5" ht="30" x14ac:dyDescent="0.25">
      <c r="A936" s="13" t="s">
        <v>4340</v>
      </c>
      <c r="B936" s="13">
        <v>1996</v>
      </c>
      <c r="C936" s="13" t="s">
        <v>4339</v>
      </c>
      <c r="D936" s="13" t="s">
        <v>2627</v>
      </c>
    </row>
    <row r="937" spans="1:5" ht="30" x14ac:dyDescent="0.25">
      <c r="A937" s="13" t="s">
        <v>4350</v>
      </c>
      <c r="B937" s="13">
        <v>2009</v>
      </c>
      <c r="C937" s="13" t="s">
        <v>4349</v>
      </c>
      <c r="D937" s="13" t="s">
        <v>2628</v>
      </c>
      <c r="E937" s="13" t="s">
        <v>1267</v>
      </c>
    </row>
    <row r="938" spans="1:5" ht="30" x14ac:dyDescent="0.25">
      <c r="A938" s="13" t="s">
        <v>4342</v>
      </c>
      <c r="B938" s="13">
        <v>2006</v>
      </c>
      <c r="C938" s="13" t="s">
        <v>4341</v>
      </c>
      <c r="D938" s="13" t="s">
        <v>2629</v>
      </c>
      <c r="E938" s="13" t="s">
        <v>1267</v>
      </c>
    </row>
    <row r="939" spans="1:5" x14ac:dyDescent="0.25">
      <c r="A939" s="13" t="s">
        <v>4354</v>
      </c>
      <c r="B939" s="13">
        <v>1969</v>
      </c>
      <c r="C939" s="13" t="s">
        <v>4358</v>
      </c>
      <c r="D939" s="13" t="s">
        <v>2631</v>
      </c>
      <c r="E939" s="13" t="s">
        <v>1267</v>
      </c>
    </row>
    <row r="940" spans="1:5" ht="30" x14ac:dyDescent="0.25">
      <c r="A940" s="13" t="s">
        <v>4354</v>
      </c>
      <c r="B940" s="13">
        <v>1973</v>
      </c>
      <c r="C940" s="13" t="s">
        <v>4357</v>
      </c>
      <c r="D940" s="13" t="s">
        <v>2630</v>
      </c>
      <c r="E940" s="13" t="s">
        <v>1267</v>
      </c>
    </row>
    <row r="941" spans="1:5" x14ac:dyDescent="0.25">
      <c r="A941" s="13" t="s">
        <v>4354</v>
      </c>
      <c r="B941" s="13">
        <v>1976</v>
      </c>
      <c r="C941" s="13" t="s">
        <v>4355</v>
      </c>
      <c r="D941" s="13" t="s">
        <v>4356</v>
      </c>
      <c r="E941" s="13" t="s">
        <v>1267</v>
      </c>
    </row>
    <row r="942" spans="1:5" ht="30" x14ac:dyDescent="0.25">
      <c r="A942" s="13" t="s">
        <v>4929</v>
      </c>
      <c r="B942" s="13">
        <v>1974</v>
      </c>
      <c r="C942" s="13" t="s">
        <v>4353</v>
      </c>
      <c r="D942" s="13" t="s">
        <v>2632</v>
      </c>
      <c r="E942" s="13" t="s">
        <v>1267</v>
      </c>
    </row>
    <row r="943" spans="1:5" ht="30" x14ac:dyDescent="0.25">
      <c r="A943" s="13" t="s">
        <v>4929</v>
      </c>
      <c r="B943" s="13">
        <v>1975</v>
      </c>
      <c r="C943" s="13" t="s">
        <v>4359</v>
      </c>
      <c r="D943" s="13" t="s">
        <v>2633</v>
      </c>
      <c r="E943" s="13" t="s">
        <v>1267</v>
      </c>
    </row>
    <row r="944" spans="1:5" x14ac:dyDescent="0.25">
      <c r="A944" s="13" t="s">
        <v>4352</v>
      </c>
      <c r="B944" s="13">
        <v>1971</v>
      </c>
      <c r="C944" s="13" t="s">
        <v>4351</v>
      </c>
      <c r="D944" s="13" t="s">
        <v>2634</v>
      </c>
      <c r="E944" s="13" t="s">
        <v>1267</v>
      </c>
    </row>
    <row r="945" spans="1:5" ht="30" x14ac:dyDescent="0.25">
      <c r="A945" s="13" t="s">
        <v>4930</v>
      </c>
      <c r="B945" s="13">
        <v>1969</v>
      </c>
      <c r="C945" s="13" t="s">
        <v>4612</v>
      </c>
      <c r="D945" s="13" t="s">
        <v>2635</v>
      </c>
      <c r="E945" s="13" t="s">
        <v>1267</v>
      </c>
    </row>
    <row r="946" spans="1:5" ht="30" x14ac:dyDescent="0.25">
      <c r="A946" s="13" t="s">
        <v>4931</v>
      </c>
      <c r="B946" s="13">
        <v>1978</v>
      </c>
      <c r="C946" s="13" t="s">
        <v>4360</v>
      </c>
      <c r="D946" s="13" t="s">
        <v>2636</v>
      </c>
      <c r="E946" s="13" t="s">
        <v>1267</v>
      </c>
    </row>
    <row r="947" spans="1:5" x14ac:dyDescent="0.25">
      <c r="A947" s="13" t="s">
        <v>4364</v>
      </c>
      <c r="B947" s="13">
        <v>1998</v>
      </c>
      <c r="C947" s="13" t="s">
        <v>4363</v>
      </c>
      <c r="D947" s="13" t="s">
        <v>2638</v>
      </c>
      <c r="E947" s="13" t="s">
        <v>1267</v>
      </c>
    </row>
    <row r="948" spans="1:5" ht="30" x14ac:dyDescent="0.25">
      <c r="A948" s="13" t="s">
        <v>4364</v>
      </c>
      <c r="B948" s="13">
        <v>2002</v>
      </c>
      <c r="C948" s="13" t="s">
        <v>4365</v>
      </c>
      <c r="D948" s="13" t="s">
        <v>2637</v>
      </c>
      <c r="E948" s="13" t="s">
        <v>1267</v>
      </c>
    </row>
    <row r="949" spans="1:5" ht="30" x14ac:dyDescent="0.25">
      <c r="A949" s="13" t="s">
        <v>5091</v>
      </c>
      <c r="B949" s="13">
        <v>1983</v>
      </c>
      <c r="C949" s="13" t="s">
        <v>5092</v>
      </c>
      <c r="D949" s="13" t="s">
        <v>5093</v>
      </c>
      <c r="E949" s="13" t="s">
        <v>1267</v>
      </c>
    </row>
    <row r="950" spans="1:5" ht="30" x14ac:dyDescent="0.25">
      <c r="A950" s="13" t="s">
        <v>4362</v>
      </c>
      <c r="B950" s="13">
        <v>2000</v>
      </c>
      <c r="C950" s="13" t="s">
        <v>4361</v>
      </c>
      <c r="D950" s="13" t="s">
        <v>2639</v>
      </c>
      <c r="E950" s="13" t="s">
        <v>1267</v>
      </c>
    </row>
    <row r="951" spans="1:5" ht="45" x14ac:dyDescent="0.25">
      <c r="A951" s="13" t="s">
        <v>4932</v>
      </c>
      <c r="B951" s="13">
        <v>1980</v>
      </c>
      <c r="C951" s="13" t="s">
        <v>4366</v>
      </c>
      <c r="D951" s="13" t="s">
        <v>2640</v>
      </c>
      <c r="E951" s="13" t="s">
        <v>1267</v>
      </c>
    </row>
    <row r="952" spans="1:5" ht="30" x14ac:dyDescent="0.25">
      <c r="A952" s="13" t="s">
        <v>4933</v>
      </c>
      <c r="B952" s="13">
        <v>1973</v>
      </c>
      <c r="C952" s="13" t="s">
        <v>4367</v>
      </c>
      <c r="D952" s="13" t="s">
        <v>4368</v>
      </c>
      <c r="E952" s="13" t="s">
        <v>1267</v>
      </c>
    </row>
    <row r="953" spans="1:5" x14ac:dyDescent="0.25">
      <c r="A953" s="13" t="s">
        <v>4370</v>
      </c>
      <c r="B953" s="13">
        <v>1977</v>
      </c>
      <c r="C953" s="13" t="s">
        <v>4369</v>
      </c>
      <c r="D953" s="13" t="s">
        <v>2641</v>
      </c>
      <c r="E953" s="13" t="s">
        <v>1428</v>
      </c>
    </row>
    <row r="954" spans="1:5" ht="30" x14ac:dyDescent="0.25">
      <c r="A954" s="13" t="s">
        <v>4370</v>
      </c>
      <c r="B954" s="13">
        <v>1981</v>
      </c>
      <c r="C954" s="13" t="s">
        <v>4371</v>
      </c>
      <c r="D954" s="13" t="s">
        <v>2642</v>
      </c>
      <c r="E954" s="13" t="s">
        <v>1428</v>
      </c>
    </row>
    <row r="955" spans="1:5" ht="30" x14ac:dyDescent="0.25">
      <c r="A955" s="13" t="s">
        <v>4373</v>
      </c>
      <c r="B955" s="13">
        <v>1975</v>
      </c>
      <c r="C955" s="13" t="s">
        <v>4372</v>
      </c>
      <c r="D955" s="13" t="s">
        <v>2643</v>
      </c>
    </row>
    <row r="956" spans="1:5" x14ac:dyDescent="0.25">
      <c r="A956" s="13" t="s">
        <v>4934</v>
      </c>
      <c r="B956" s="13">
        <v>1967</v>
      </c>
      <c r="C956" s="13" t="s">
        <v>4374</v>
      </c>
      <c r="D956" s="13" t="s">
        <v>2644</v>
      </c>
      <c r="E956" s="13" t="s">
        <v>1267</v>
      </c>
    </row>
    <row r="957" spans="1:5" ht="30" x14ac:dyDescent="0.25">
      <c r="A957" s="13" t="s">
        <v>4375</v>
      </c>
      <c r="B957" s="13">
        <v>1978</v>
      </c>
      <c r="C957" s="13" t="s">
        <v>4376</v>
      </c>
      <c r="D957" s="13" t="s">
        <v>4377</v>
      </c>
    </row>
    <row r="958" spans="1:5" ht="30" x14ac:dyDescent="0.25">
      <c r="A958" s="13" t="s">
        <v>4375</v>
      </c>
      <c r="B958" s="13">
        <v>1982</v>
      </c>
      <c r="C958" s="13" t="s">
        <v>4378</v>
      </c>
      <c r="D958" s="13" t="s">
        <v>2645</v>
      </c>
      <c r="E958" s="13" t="s">
        <v>1267</v>
      </c>
    </row>
    <row r="959" spans="1:5" ht="30" x14ac:dyDescent="0.25">
      <c r="A959" s="13" t="s">
        <v>4873</v>
      </c>
      <c r="B959" s="13">
        <v>1975</v>
      </c>
      <c r="C959" s="13" t="s">
        <v>4874</v>
      </c>
      <c r="D959" s="13" t="s">
        <v>4875</v>
      </c>
    </row>
    <row r="960" spans="1:5" x14ac:dyDescent="0.25">
      <c r="A960" s="13" t="s">
        <v>4380</v>
      </c>
      <c r="B960" s="13">
        <v>1972</v>
      </c>
      <c r="C960" s="13" t="s">
        <v>4379</v>
      </c>
      <c r="D960" s="13" t="s">
        <v>2647</v>
      </c>
    </row>
    <row r="961" spans="1:5" ht="30" x14ac:dyDescent="0.25">
      <c r="A961" s="13" t="s">
        <v>4380</v>
      </c>
      <c r="B961" s="13">
        <v>1976</v>
      </c>
      <c r="C961" s="13" t="s">
        <v>4384</v>
      </c>
      <c r="D961" s="13" t="s">
        <v>2650</v>
      </c>
    </row>
    <row r="962" spans="1:5" x14ac:dyDescent="0.25">
      <c r="A962" s="13" t="s">
        <v>4380</v>
      </c>
      <c r="B962" s="13">
        <v>1980</v>
      </c>
      <c r="C962" s="13" t="s">
        <v>4385</v>
      </c>
      <c r="D962" s="13" t="s">
        <v>2648</v>
      </c>
      <c r="E962" s="13" t="s">
        <v>1428</v>
      </c>
    </row>
    <row r="963" spans="1:5" x14ac:dyDescent="0.25">
      <c r="A963" s="13" t="s">
        <v>4380</v>
      </c>
      <c r="B963" s="13">
        <v>1981</v>
      </c>
      <c r="C963" s="13" t="s">
        <v>4387</v>
      </c>
      <c r="D963" s="13" t="s">
        <v>4388</v>
      </c>
    </row>
    <row r="964" spans="1:5" ht="30" x14ac:dyDescent="0.25">
      <c r="A964" s="13" t="s">
        <v>4380</v>
      </c>
      <c r="B964" s="13">
        <v>1982</v>
      </c>
      <c r="C964" s="13" t="s">
        <v>4386</v>
      </c>
      <c r="D964" s="13" t="s">
        <v>2649</v>
      </c>
    </row>
    <row r="965" spans="1:5" ht="30" x14ac:dyDescent="0.25">
      <c r="A965" s="13" t="s">
        <v>4380</v>
      </c>
      <c r="B965" s="13">
        <v>1983</v>
      </c>
      <c r="C965" s="13" t="s">
        <v>4389</v>
      </c>
      <c r="D965" s="13" t="s">
        <v>2651</v>
      </c>
    </row>
    <row r="966" spans="1:5" x14ac:dyDescent="0.25">
      <c r="A966" s="13" t="s">
        <v>4380</v>
      </c>
      <c r="B966" s="13">
        <v>1990</v>
      </c>
      <c r="C966" s="13" t="s">
        <v>4390</v>
      </c>
      <c r="D966" s="13" t="s">
        <v>2646</v>
      </c>
    </row>
    <row r="967" spans="1:5" x14ac:dyDescent="0.25">
      <c r="A967" s="13" t="s">
        <v>4380</v>
      </c>
      <c r="B967" s="13" t="s">
        <v>2751</v>
      </c>
      <c r="C967" s="13" t="s">
        <v>4383</v>
      </c>
      <c r="D967" s="13" t="s">
        <v>2652</v>
      </c>
      <c r="E967" s="13" t="s">
        <v>1428</v>
      </c>
    </row>
    <row r="968" spans="1:5" x14ac:dyDescent="0.25">
      <c r="A968" s="13" t="s">
        <v>4380</v>
      </c>
      <c r="B968" s="13" t="s">
        <v>2752</v>
      </c>
      <c r="C968" s="13" t="s">
        <v>4382</v>
      </c>
      <c r="D968" s="13" t="s">
        <v>4381</v>
      </c>
    </row>
    <row r="969" spans="1:5" ht="30" x14ac:dyDescent="0.25">
      <c r="A969" s="13" t="s">
        <v>4392</v>
      </c>
      <c r="B969" s="13">
        <v>2007</v>
      </c>
      <c r="C969" s="13" t="s">
        <v>4391</v>
      </c>
      <c r="D969" s="13" t="s">
        <v>2653</v>
      </c>
      <c r="E969" s="13" t="s">
        <v>1267</v>
      </c>
    </row>
    <row r="970" spans="1:5" ht="30" x14ac:dyDescent="0.25">
      <c r="A970" s="13" t="s">
        <v>4935</v>
      </c>
      <c r="B970" s="13">
        <v>1961</v>
      </c>
      <c r="C970" s="13" t="s">
        <v>4393</v>
      </c>
      <c r="D970" s="13" t="s">
        <v>2654</v>
      </c>
      <c r="E970" s="13" t="s">
        <v>1267</v>
      </c>
    </row>
    <row r="971" spans="1:5" ht="30" x14ac:dyDescent="0.25">
      <c r="A971" s="13" t="s">
        <v>4936</v>
      </c>
      <c r="B971" s="13">
        <v>1971</v>
      </c>
      <c r="C971" s="13" t="s">
        <v>4394</v>
      </c>
      <c r="D971" s="13" t="s">
        <v>2655</v>
      </c>
      <c r="E971" s="13" t="s">
        <v>1267</v>
      </c>
    </row>
    <row r="972" spans="1:5" ht="30" x14ac:dyDescent="0.25">
      <c r="A972" s="13" t="s">
        <v>4937</v>
      </c>
      <c r="B972" s="13">
        <v>1969</v>
      </c>
      <c r="C972" s="13" t="s">
        <v>4395</v>
      </c>
      <c r="D972" s="13" t="s">
        <v>4396</v>
      </c>
      <c r="E972" s="13" t="s">
        <v>1267</v>
      </c>
    </row>
    <row r="973" spans="1:5" ht="45" x14ac:dyDescent="0.25">
      <c r="A973" s="13" t="s">
        <v>4401</v>
      </c>
      <c r="B973" s="13">
        <v>2001</v>
      </c>
      <c r="C973" s="13" t="s">
        <v>4400</v>
      </c>
      <c r="D973" s="13" t="s">
        <v>2656</v>
      </c>
    </row>
    <row r="974" spans="1:5" ht="30" x14ac:dyDescent="0.25">
      <c r="A974" s="13" t="s">
        <v>4938</v>
      </c>
      <c r="B974" s="13" t="s">
        <v>1598</v>
      </c>
      <c r="C974" s="13" t="s">
        <v>1599</v>
      </c>
      <c r="D974" s="13" t="s">
        <v>1600</v>
      </c>
      <c r="E974" s="13" t="s">
        <v>1465</v>
      </c>
    </row>
    <row r="975" spans="1:5" ht="45" x14ac:dyDescent="0.25">
      <c r="A975" s="13" t="s">
        <v>4405</v>
      </c>
      <c r="B975" s="13">
        <v>2004</v>
      </c>
      <c r="C975" s="13" t="s">
        <v>4404</v>
      </c>
      <c r="D975" s="13" t="s">
        <v>2657</v>
      </c>
    </row>
    <row r="976" spans="1:5" x14ac:dyDescent="0.25">
      <c r="A976" s="13" t="s">
        <v>4403</v>
      </c>
      <c r="B976" s="13">
        <v>2000</v>
      </c>
      <c r="C976" s="13" t="s">
        <v>4402</v>
      </c>
      <c r="D976" s="13" t="s">
        <v>2658</v>
      </c>
      <c r="E976" s="13" t="s">
        <v>1465</v>
      </c>
    </row>
    <row r="977" spans="1:5" ht="30" x14ac:dyDescent="0.25">
      <c r="A977" s="13" t="s">
        <v>4407</v>
      </c>
      <c r="B977" s="13">
        <v>1985</v>
      </c>
      <c r="C977" s="13" t="s">
        <v>4406</v>
      </c>
      <c r="D977" s="13" t="s">
        <v>2659</v>
      </c>
    </row>
    <row r="978" spans="1:5" ht="30" x14ac:dyDescent="0.25">
      <c r="A978" s="13" t="s">
        <v>4939</v>
      </c>
      <c r="B978" s="13">
        <v>1999</v>
      </c>
      <c r="C978" s="13" t="s">
        <v>4408</v>
      </c>
      <c r="D978" s="13" t="s">
        <v>2660</v>
      </c>
    </row>
    <row r="979" spans="1:5" x14ac:dyDescent="0.25">
      <c r="A979" s="13" t="s">
        <v>4410</v>
      </c>
      <c r="B979" s="13">
        <v>1958</v>
      </c>
      <c r="C979" s="13" t="s">
        <v>4409</v>
      </c>
      <c r="D979" s="13" t="s">
        <v>2661</v>
      </c>
    </row>
    <row r="980" spans="1:5" ht="30" x14ac:dyDescent="0.25">
      <c r="A980" s="13" t="s">
        <v>4412</v>
      </c>
      <c r="B980" s="13">
        <v>1995</v>
      </c>
      <c r="C980" s="13" t="s">
        <v>4411</v>
      </c>
      <c r="D980" s="13" t="s">
        <v>2662</v>
      </c>
      <c r="E980" s="13" t="s">
        <v>1465</v>
      </c>
    </row>
    <row r="981" spans="1:5" ht="60" x14ac:dyDescent="0.25">
      <c r="A981" s="13" t="s">
        <v>1591</v>
      </c>
      <c r="B981" s="13">
        <v>2003</v>
      </c>
      <c r="C981" s="13" t="s">
        <v>1593</v>
      </c>
      <c r="D981" s="13" t="s">
        <v>1592</v>
      </c>
    </row>
    <row r="982" spans="1:5" ht="45" x14ac:dyDescent="0.25">
      <c r="A982" s="13" t="s">
        <v>4414</v>
      </c>
      <c r="B982" s="13">
        <v>1990</v>
      </c>
      <c r="C982" s="13" t="s">
        <v>4413</v>
      </c>
      <c r="D982" s="13" t="s">
        <v>2663</v>
      </c>
      <c r="E982" s="13" t="s">
        <v>1465</v>
      </c>
    </row>
    <row r="983" spans="1:5" ht="30" x14ac:dyDescent="0.25">
      <c r="A983" s="13" t="s">
        <v>4417</v>
      </c>
      <c r="B983" s="13">
        <v>1988</v>
      </c>
      <c r="C983" s="13" t="s">
        <v>4416</v>
      </c>
      <c r="D983" s="13" t="s">
        <v>2664</v>
      </c>
      <c r="E983" s="13" t="s">
        <v>1465</v>
      </c>
    </row>
    <row r="984" spans="1:5" ht="60" x14ac:dyDescent="0.25">
      <c r="A984" s="13" t="s">
        <v>4940</v>
      </c>
      <c r="B984" s="13">
        <v>1998</v>
      </c>
      <c r="C984" s="13" t="s">
        <v>4418</v>
      </c>
      <c r="D984" s="13" t="s">
        <v>2665</v>
      </c>
    </row>
    <row r="985" spans="1:5" x14ac:dyDescent="0.25">
      <c r="A985" s="13" t="s">
        <v>2967</v>
      </c>
      <c r="B985" s="13">
        <v>1968</v>
      </c>
      <c r="C985" s="13" t="s">
        <v>2966</v>
      </c>
      <c r="D985" s="13" t="s">
        <v>2666</v>
      </c>
    </row>
    <row r="986" spans="1:5" ht="45" x14ac:dyDescent="0.25">
      <c r="A986" s="13" t="s">
        <v>4422</v>
      </c>
      <c r="B986" s="13">
        <v>1965</v>
      </c>
      <c r="C986" s="13" t="s">
        <v>4421</v>
      </c>
      <c r="D986" s="13" t="s">
        <v>2667</v>
      </c>
    </row>
    <row r="987" spans="1:5" ht="30" x14ac:dyDescent="0.25">
      <c r="A987" s="13" t="s">
        <v>2968</v>
      </c>
      <c r="B987" s="13">
        <v>1970</v>
      </c>
      <c r="C987" s="13" t="s">
        <v>4419</v>
      </c>
      <c r="D987" s="13" t="s">
        <v>2668</v>
      </c>
    </row>
    <row r="988" spans="1:5" ht="30" x14ac:dyDescent="0.25">
      <c r="A988" s="13" t="s">
        <v>2969</v>
      </c>
      <c r="B988" s="13">
        <v>1975</v>
      </c>
      <c r="C988" s="13" t="s">
        <v>4420</v>
      </c>
      <c r="D988" s="13" t="s">
        <v>4423</v>
      </c>
      <c r="E988" s="13" t="s">
        <v>1267</v>
      </c>
    </row>
    <row r="989" spans="1:5" x14ac:dyDescent="0.25">
      <c r="A989" s="13" t="s">
        <v>4941</v>
      </c>
      <c r="B989" s="13">
        <v>1983</v>
      </c>
      <c r="C989" s="13" t="s">
        <v>4565</v>
      </c>
      <c r="D989" s="13" t="s">
        <v>2669</v>
      </c>
      <c r="E989" s="13" t="s">
        <v>1267</v>
      </c>
    </row>
    <row r="990" spans="1:5" ht="30" x14ac:dyDescent="0.25">
      <c r="A990" s="13" t="s">
        <v>4425</v>
      </c>
      <c r="B990" s="13">
        <v>1987</v>
      </c>
      <c r="C990" s="13" t="s">
        <v>4424</v>
      </c>
      <c r="D990" s="13" t="s">
        <v>2670</v>
      </c>
      <c r="E990" s="13" t="s">
        <v>1267</v>
      </c>
    </row>
    <row r="991" spans="1:5" ht="30" x14ac:dyDescent="0.25">
      <c r="A991" s="13" t="s">
        <v>4942</v>
      </c>
      <c r="B991" s="13" t="s">
        <v>4427</v>
      </c>
      <c r="C991" s="13" t="s">
        <v>4428</v>
      </c>
      <c r="D991" s="13" t="s">
        <v>4430</v>
      </c>
      <c r="E991" s="13" t="s">
        <v>1267</v>
      </c>
    </row>
    <row r="992" spans="1:5" ht="30" x14ac:dyDescent="0.25">
      <c r="A992" s="13" t="s">
        <v>4942</v>
      </c>
      <c r="B992" s="13" t="s">
        <v>4426</v>
      </c>
      <c r="C992" s="13" t="s">
        <v>4428</v>
      </c>
      <c r="D992" s="13" t="s">
        <v>4429</v>
      </c>
      <c r="E992" s="13" t="s">
        <v>1267</v>
      </c>
    </row>
    <row r="993" spans="1:5" ht="60" x14ac:dyDescent="0.25">
      <c r="A993" s="13" t="s">
        <v>4432</v>
      </c>
      <c r="B993" s="13">
        <v>1971</v>
      </c>
      <c r="C993" s="13" t="s">
        <v>4431</v>
      </c>
      <c r="D993" s="13" t="s">
        <v>2671</v>
      </c>
    </row>
    <row r="994" spans="1:5" ht="30" x14ac:dyDescent="0.25">
      <c r="A994" s="13" t="s">
        <v>4434</v>
      </c>
      <c r="B994" s="13">
        <v>1972</v>
      </c>
      <c r="C994" s="13" t="s">
        <v>4433</v>
      </c>
      <c r="D994" s="13" t="s">
        <v>2672</v>
      </c>
    </row>
    <row r="995" spans="1:5" ht="30" x14ac:dyDescent="0.25">
      <c r="A995" s="13" t="s">
        <v>4435</v>
      </c>
      <c r="B995" s="13">
        <v>1978</v>
      </c>
      <c r="C995" s="13" t="s">
        <v>4436</v>
      </c>
      <c r="D995" s="13" t="s">
        <v>4437</v>
      </c>
      <c r="E995" s="13" t="s">
        <v>1507</v>
      </c>
    </row>
    <row r="996" spans="1:5" ht="45" x14ac:dyDescent="0.25">
      <c r="A996" s="13" t="s">
        <v>5301</v>
      </c>
      <c r="B996" s="13">
        <v>1967</v>
      </c>
      <c r="C996" s="13" t="s">
        <v>5302</v>
      </c>
      <c r="D996" s="13" t="s">
        <v>5303</v>
      </c>
    </row>
    <row r="997" spans="1:5" ht="30" x14ac:dyDescent="0.25">
      <c r="A997" s="13" t="s">
        <v>4439</v>
      </c>
      <c r="B997" s="13">
        <v>1967</v>
      </c>
      <c r="C997" s="13" t="s">
        <v>4438</v>
      </c>
      <c r="D997" s="13" t="s">
        <v>2673</v>
      </c>
    </row>
    <row r="998" spans="1:5" ht="30" x14ac:dyDescent="0.25">
      <c r="A998" s="13" t="s">
        <v>4196</v>
      </c>
      <c r="B998" s="13">
        <v>1965</v>
      </c>
      <c r="C998" s="13" t="s">
        <v>4194</v>
      </c>
      <c r="D998" s="13" t="s">
        <v>2674</v>
      </c>
    </row>
    <row r="999" spans="1:5" ht="30" x14ac:dyDescent="0.25">
      <c r="A999" s="13" t="s">
        <v>4441</v>
      </c>
      <c r="B999" s="13">
        <v>1973</v>
      </c>
      <c r="C999" s="13" t="s">
        <v>4440</v>
      </c>
      <c r="D999" s="13" t="s">
        <v>2675</v>
      </c>
    </row>
    <row r="1000" spans="1:5" ht="30" x14ac:dyDescent="0.25">
      <c r="A1000" s="13" t="s">
        <v>4445</v>
      </c>
      <c r="B1000" s="13">
        <v>1971</v>
      </c>
      <c r="C1000" s="13" t="s">
        <v>4195</v>
      </c>
      <c r="D1000" s="13" t="s">
        <v>4446</v>
      </c>
      <c r="E1000" s="13" t="s">
        <v>1267</v>
      </c>
    </row>
    <row r="1001" spans="1:5" ht="30" x14ac:dyDescent="0.25">
      <c r="A1001" s="13" t="s">
        <v>4445</v>
      </c>
      <c r="B1001" s="13">
        <v>1975</v>
      </c>
      <c r="C1001" s="13" t="s">
        <v>4447</v>
      </c>
      <c r="D1001" s="13" t="s">
        <v>2676</v>
      </c>
      <c r="E1001" s="13" t="s">
        <v>1267</v>
      </c>
    </row>
    <row r="1002" spans="1:5" ht="30" x14ac:dyDescent="0.25">
      <c r="A1002" s="13" t="s">
        <v>1490</v>
      </c>
      <c r="B1002" s="13">
        <v>1961</v>
      </c>
      <c r="C1002" s="13" t="s">
        <v>1492</v>
      </c>
      <c r="D1002" s="13" t="s">
        <v>1491</v>
      </c>
      <c r="E1002" s="13" t="s">
        <v>1267</v>
      </c>
    </row>
    <row r="1003" spans="1:5" x14ac:dyDescent="0.25">
      <c r="A1003" s="13" t="s">
        <v>4442</v>
      </c>
      <c r="B1003" s="13">
        <v>1974</v>
      </c>
      <c r="C1003" s="13" t="s">
        <v>4443</v>
      </c>
      <c r="D1003" s="13" t="s">
        <v>4444</v>
      </c>
      <c r="E1003" s="13" t="s">
        <v>1267</v>
      </c>
    </row>
    <row r="1004" spans="1:5" ht="45" x14ac:dyDescent="0.25">
      <c r="A1004" s="13" t="s">
        <v>4449</v>
      </c>
      <c r="B1004" s="13">
        <v>2005</v>
      </c>
      <c r="C1004" s="13" t="s">
        <v>4448</v>
      </c>
      <c r="D1004" s="13" t="s">
        <v>2677</v>
      </c>
    </row>
    <row r="1005" spans="1:5" ht="30" x14ac:dyDescent="0.25">
      <c r="A1005" s="13" t="s">
        <v>4451</v>
      </c>
      <c r="B1005" s="13">
        <v>1997</v>
      </c>
      <c r="C1005" s="13" t="s">
        <v>4452</v>
      </c>
      <c r="D1005" s="13" t="s">
        <v>4453</v>
      </c>
      <c r="E1005" s="13" t="s">
        <v>1267</v>
      </c>
    </row>
    <row r="1006" spans="1:5" ht="30" x14ac:dyDescent="0.25">
      <c r="A1006" s="13" t="s">
        <v>4943</v>
      </c>
      <c r="B1006" s="13">
        <v>1997</v>
      </c>
      <c r="C1006" s="13" t="s">
        <v>4450</v>
      </c>
      <c r="D1006" s="13" t="s">
        <v>2678</v>
      </c>
      <c r="E1006" s="13" t="s">
        <v>1267</v>
      </c>
    </row>
    <row r="1007" spans="1:5" ht="30" x14ac:dyDescent="0.25">
      <c r="A1007" s="13" t="s">
        <v>4944</v>
      </c>
      <c r="B1007" s="13">
        <v>1973</v>
      </c>
      <c r="C1007" s="13" t="s">
        <v>4457</v>
      </c>
      <c r="D1007" s="13" t="s">
        <v>2679</v>
      </c>
      <c r="E1007" s="13" t="s">
        <v>1267</v>
      </c>
    </row>
    <row r="1008" spans="1:5" ht="30" x14ac:dyDescent="0.25">
      <c r="A1008" s="13" t="s">
        <v>4462</v>
      </c>
      <c r="B1008" s="13">
        <v>1986</v>
      </c>
      <c r="C1008" s="13" t="s">
        <v>4461</v>
      </c>
      <c r="D1008" s="13" t="s">
        <v>2680</v>
      </c>
    </row>
    <row r="1009" spans="1:5" ht="30" x14ac:dyDescent="0.25">
      <c r="A1009" s="13" t="s">
        <v>4464</v>
      </c>
      <c r="B1009" s="13">
        <v>1963</v>
      </c>
      <c r="C1009" s="13" t="s">
        <v>4463</v>
      </c>
      <c r="D1009" s="13" t="s">
        <v>2681</v>
      </c>
      <c r="E1009" s="13" t="s">
        <v>1267</v>
      </c>
    </row>
    <row r="1010" spans="1:5" ht="30" x14ac:dyDescent="0.25">
      <c r="A1010" s="13" t="s">
        <v>4469</v>
      </c>
      <c r="B1010" s="13">
        <v>1992</v>
      </c>
      <c r="C1010" s="13" t="s">
        <v>4468</v>
      </c>
      <c r="D1010" s="13" t="s">
        <v>2682</v>
      </c>
      <c r="E1010" s="13" t="s">
        <v>1465</v>
      </c>
    </row>
    <row r="1011" spans="1:5" x14ac:dyDescent="0.25">
      <c r="A1011" s="13" t="s">
        <v>4471</v>
      </c>
      <c r="B1011" s="13">
        <v>1992</v>
      </c>
      <c r="C1011" s="13" t="s">
        <v>4470</v>
      </c>
      <c r="D1011" s="13" t="s">
        <v>2683</v>
      </c>
      <c r="E1011" s="13" t="s">
        <v>1465</v>
      </c>
    </row>
    <row r="1012" spans="1:5" x14ac:dyDescent="0.25">
      <c r="A1012" s="13" t="s">
        <v>4466</v>
      </c>
      <c r="B1012" s="13">
        <v>1980</v>
      </c>
      <c r="C1012" s="13" t="s">
        <v>4465</v>
      </c>
      <c r="D1012" s="13" t="s">
        <v>2684</v>
      </c>
      <c r="E1012" s="13" t="s">
        <v>1465</v>
      </c>
    </row>
    <row r="1013" spans="1:5" ht="30" x14ac:dyDescent="0.25">
      <c r="A1013" s="13" t="s">
        <v>4945</v>
      </c>
      <c r="B1013" s="13">
        <v>1973</v>
      </c>
      <c r="C1013" s="13" t="s">
        <v>4472</v>
      </c>
      <c r="D1013" s="13" t="s">
        <v>2685</v>
      </c>
      <c r="E1013" s="13" t="s">
        <v>1267</v>
      </c>
    </row>
    <row r="1014" spans="1:5" ht="30" x14ac:dyDescent="0.25">
      <c r="A1014" s="13" t="s">
        <v>4945</v>
      </c>
      <c r="B1014" s="13" t="s">
        <v>4427</v>
      </c>
      <c r="C1014" s="13" t="s">
        <v>4475</v>
      </c>
      <c r="D1014" s="13" t="s">
        <v>4476</v>
      </c>
      <c r="E1014" s="13" t="s">
        <v>1267</v>
      </c>
    </row>
    <row r="1015" spans="1:5" ht="30" x14ac:dyDescent="0.25">
      <c r="A1015" s="13" t="s">
        <v>4945</v>
      </c>
      <c r="B1015" s="13" t="s">
        <v>4426</v>
      </c>
      <c r="C1015" s="13" t="s">
        <v>4475</v>
      </c>
      <c r="D1015" s="13" t="s">
        <v>4477</v>
      </c>
      <c r="E1015" s="13" t="s">
        <v>1267</v>
      </c>
    </row>
    <row r="1016" spans="1:5" ht="30" x14ac:dyDescent="0.25">
      <c r="A1016" s="13" t="s">
        <v>4945</v>
      </c>
      <c r="B1016" s="13" t="s">
        <v>4473</v>
      </c>
      <c r="C1016" s="13" t="s">
        <v>4474</v>
      </c>
      <c r="D1016" s="13" t="s">
        <v>2686</v>
      </c>
      <c r="E1016" s="13" t="s">
        <v>1267</v>
      </c>
    </row>
    <row r="1017" spans="1:5" ht="45" x14ac:dyDescent="0.25">
      <c r="A1017" s="13" t="s">
        <v>4479</v>
      </c>
      <c r="B1017" s="13">
        <v>2002</v>
      </c>
      <c r="C1017" s="13" t="s">
        <v>4478</v>
      </c>
      <c r="D1017" s="13" t="s">
        <v>2687</v>
      </c>
    </row>
    <row r="1018" spans="1:5" x14ac:dyDescent="0.25">
      <c r="A1018" s="13" t="s">
        <v>4483</v>
      </c>
      <c r="B1018" s="13">
        <v>1966</v>
      </c>
      <c r="C1018" s="13" t="s">
        <v>4482</v>
      </c>
      <c r="D1018" s="13" t="s">
        <v>2688</v>
      </c>
      <c r="E1018" s="13" t="s">
        <v>1267</v>
      </c>
    </row>
    <row r="1019" spans="1:5" ht="30" x14ac:dyDescent="0.25">
      <c r="A1019" s="13" t="s">
        <v>4481</v>
      </c>
      <c r="B1019" s="13">
        <v>1971</v>
      </c>
      <c r="C1019" s="13" t="s">
        <v>4480</v>
      </c>
      <c r="D1019" s="13" t="s">
        <v>2689</v>
      </c>
      <c r="E1019" s="13" t="s">
        <v>1267</v>
      </c>
    </row>
    <row r="1020" spans="1:5" x14ac:dyDescent="0.25">
      <c r="A1020" s="13" t="s">
        <v>4485</v>
      </c>
      <c r="B1020" s="13">
        <v>1993</v>
      </c>
      <c r="C1020" s="13" t="s">
        <v>4484</v>
      </c>
      <c r="D1020" s="13" t="s">
        <v>2690</v>
      </c>
      <c r="E1020" s="13" t="s">
        <v>1465</v>
      </c>
    </row>
    <row r="1021" spans="1:5" x14ac:dyDescent="0.25">
      <c r="A1021" s="13" t="s">
        <v>4532</v>
      </c>
      <c r="B1021" s="13">
        <v>1974</v>
      </c>
      <c r="C1021" s="13" t="s">
        <v>4531</v>
      </c>
      <c r="D1021" s="13" t="s">
        <v>2691</v>
      </c>
      <c r="E1021" s="13" t="s">
        <v>1267</v>
      </c>
    </row>
    <row r="1022" spans="1:5" ht="30" x14ac:dyDescent="0.25">
      <c r="A1022" s="13" t="s">
        <v>4487</v>
      </c>
      <c r="B1022" s="13">
        <v>1999</v>
      </c>
      <c r="C1022" s="13" t="s">
        <v>4486</v>
      </c>
      <c r="D1022" s="13" t="s">
        <v>2692</v>
      </c>
      <c r="E1022" s="13" t="s">
        <v>1267</v>
      </c>
    </row>
    <row r="1023" spans="1:5" ht="30" x14ac:dyDescent="0.25">
      <c r="A1023" s="13" t="s">
        <v>4397</v>
      </c>
      <c r="B1023" s="13">
        <v>1963</v>
      </c>
      <c r="C1023" s="13" t="s">
        <v>4398</v>
      </c>
      <c r="D1023" s="13" t="s">
        <v>4399</v>
      </c>
      <c r="E1023" s="13" t="s">
        <v>1267</v>
      </c>
    </row>
    <row r="1024" spans="1:5" ht="30" x14ac:dyDescent="0.25">
      <c r="A1024" s="13" t="s">
        <v>4489</v>
      </c>
      <c r="B1024" s="13">
        <v>1974</v>
      </c>
      <c r="C1024" s="13" t="s">
        <v>4488</v>
      </c>
      <c r="D1024" s="13" t="s">
        <v>2693</v>
      </c>
      <c r="E1024" s="13" t="s">
        <v>1267</v>
      </c>
    </row>
    <row r="1025" spans="1:5" ht="30" x14ac:dyDescent="0.25">
      <c r="A1025" s="13" t="s">
        <v>4267</v>
      </c>
      <c r="B1025" s="13">
        <v>1962</v>
      </c>
      <c r="C1025" s="13" t="s">
        <v>4266</v>
      </c>
      <c r="D1025" s="13" t="s">
        <v>2694</v>
      </c>
      <c r="E1025" s="13" t="s">
        <v>1267</v>
      </c>
    </row>
    <row r="1026" spans="1:5" ht="30" x14ac:dyDescent="0.25">
      <c r="A1026" s="13" t="s">
        <v>4267</v>
      </c>
      <c r="B1026" s="13">
        <v>1963</v>
      </c>
      <c r="C1026" s="13" t="s">
        <v>4268</v>
      </c>
      <c r="D1026" s="13" t="s">
        <v>4269</v>
      </c>
      <c r="E1026" s="13" t="s">
        <v>1267</v>
      </c>
    </row>
    <row r="1027" spans="1:5" x14ac:dyDescent="0.25">
      <c r="A1027" s="13" t="s">
        <v>4491</v>
      </c>
      <c r="B1027" s="13">
        <v>1995</v>
      </c>
      <c r="C1027" s="13" t="s">
        <v>4490</v>
      </c>
      <c r="D1027" s="13" t="s">
        <v>2695</v>
      </c>
      <c r="E1027" s="13" t="s">
        <v>1465</v>
      </c>
    </row>
    <row r="1028" spans="1:5" ht="30" x14ac:dyDescent="0.25">
      <c r="A1028" s="13" t="s">
        <v>4946</v>
      </c>
      <c r="B1028" s="13">
        <v>1977</v>
      </c>
      <c r="C1028" s="13" t="s">
        <v>4882</v>
      </c>
      <c r="D1028" s="13" t="s">
        <v>2696</v>
      </c>
      <c r="E1028" s="13" t="s">
        <v>1267</v>
      </c>
    </row>
    <row r="1029" spans="1:5" ht="30" x14ac:dyDescent="0.25">
      <c r="A1029" s="13" t="s">
        <v>4740</v>
      </c>
      <c r="B1029" s="13">
        <v>1977</v>
      </c>
      <c r="C1029" s="13" t="s">
        <v>4739</v>
      </c>
      <c r="D1029" s="13" t="s">
        <v>2697</v>
      </c>
      <c r="E1029" s="13" t="s">
        <v>1267</v>
      </c>
    </row>
    <row r="1030" spans="1:5" ht="30" x14ac:dyDescent="0.25">
      <c r="A1030" s="13" t="s">
        <v>4493</v>
      </c>
      <c r="B1030" s="13">
        <v>1975</v>
      </c>
      <c r="C1030" s="13" t="s">
        <v>4492</v>
      </c>
      <c r="D1030" s="13" t="s">
        <v>2698</v>
      </c>
      <c r="E1030" s="13" t="s">
        <v>1267</v>
      </c>
    </row>
    <row r="1031" spans="1:5" ht="30" x14ac:dyDescent="0.25">
      <c r="A1031" s="13" t="s">
        <v>4493</v>
      </c>
      <c r="B1031" s="13">
        <v>1978</v>
      </c>
      <c r="C1031" s="13" t="s">
        <v>4494</v>
      </c>
      <c r="D1031" s="13" t="s">
        <v>2699</v>
      </c>
      <c r="E1031" s="13" t="s">
        <v>1267</v>
      </c>
    </row>
  </sheetData>
  <sortState ref="A2:F1027">
    <sortCondition ref="A2:A1027"/>
    <sortCondition ref="B2:B1027"/>
  </sortState>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380"/>
  <sheetViews>
    <sheetView tabSelected="1" workbookViewId="0">
      <pane xSplit="1" ySplit="1" topLeftCell="B2" activePane="bottomRight" state="frozen"/>
      <selection pane="topRight" activeCell="B1" sqref="B1"/>
      <selection pane="bottomLeft" activeCell="A2" sqref="A2"/>
      <selection pane="bottomRight" activeCell="G8" sqref="G8"/>
    </sheetView>
  </sheetViews>
  <sheetFormatPr defaultColWidth="8.85546875" defaultRowHeight="15" x14ac:dyDescent="0.25"/>
  <cols>
    <col min="1" max="1" width="24" style="61" bestFit="1" customWidth="1"/>
    <col min="2" max="2" width="16.5703125" style="61" bestFit="1" customWidth="1"/>
    <col min="3" max="3" width="73" style="61" customWidth="1"/>
    <col min="4" max="16384" width="8.85546875" style="61"/>
  </cols>
  <sheetData>
    <row r="1" spans="1:4" s="60" customFormat="1" x14ac:dyDescent="0.25">
      <c r="A1" s="60" t="s">
        <v>5350</v>
      </c>
      <c r="B1" s="60" t="s">
        <v>5552</v>
      </c>
      <c r="C1" s="60" t="s">
        <v>5351</v>
      </c>
      <c r="D1" s="60" t="s">
        <v>5368</v>
      </c>
    </row>
    <row r="2" spans="1:4" x14ac:dyDescent="0.25">
      <c r="A2" s="29" t="s">
        <v>831</v>
      </c>
      <c r="B2" s="29" t="s">
        <v>5593</v>
      </c>
      <c r="C2" s="61" t="s">
        <v>5352</v>
      </c>
    </row>
    <row r="3" spans="1:4" x14ac:dyDescent="0.25">
      <c r="A3" s="50" t="s">
        <v>709</v>
      </c>
      <c r="B3" s="50" t="s">
        <v>5594</v>
      </c>
      <c r="C3" s="61" t="s">
        <v>5353</v>
      </c>
    </row>
    <row r="4" spans="1:4" x14ac:dyDescent="0.25">
      <c r="A4" s="50" t="s">
        <v>5212</v>
      </c>
      <c r="B4" s="50" t="s">
        <v>5595</v>
      </c>
      <c r="C4" s="61" t="s">
        <v>5358</v>
      </c>
    </row>
    <row r="5" spans="1:4" ht="30" x14ac:dyDescent="0.25">
      <c r="A5" s="50" t="s">
        <v>5213</v>
      </c>
      <c r="B5" s="50" t="s">
        <v>5592</v>
      </c>
      <c r="C5" s="61" t="s">
        <v>5968</v>
      </c>
    </row>
    <row r="6" spans="1:4" x14ac:dyDescent="0.25">
      <c r="A6" s="50" t="s">
        <v>710</v>
      </c>
      <c r="B6" s="50" t="s">
        <v>5591</v>
      </c>
      <c r="C6" s="62" t="s">
        <v>5354</v>
      </c>
    </row>
    <row r="7" spans="1:4" x14ac:dyDescent="0.25">
      <c r="A7" s="50" t="s">
        <v>711</v>
      </c>
      <c r="B7" s="50" t="s">
        <v>5590</v>
      </c>
      <c r="C7" s="61" t="s">
        <v>5355</v>
      </c>
    </row>
    <row r="8" spans="1:4" ht="30" x14ac:dyDescent="0.25">
      <c r="A8" s="50" t="s">
        <v>5362</v>
      </c>
      <c r="B8" s="50" t="s">
        <v>5588</v>
      </c>
      <c r="C8" s="61" t="s">
        <v>5544</v>
      </c>
    </row>
    <row r="9" spans="1:4" x14ac:dyDescent="0.25">
      <c r="A9" s="50" t="s">
        <v>5551</v>
      </c>
      <c r="B9" s="50" t="s">
        <v>5589</v>
      </c>
      <c r="C9" s="61" t="s">
        <v>5376</v>
      </c>
      <c r="D9" s="61" t="s">
        <v>5369</v>
      </c>
    </row>
    <row r="10" spans="1:4" ht="30" x14ac:dyDescent="0.25">
      <c r="A10" s="50" t="s">
        <v>739</v>
      </c>
      <c r="B10" s="50" t="s">
        <v>5585</v>
      </c>
      <c r="C10" s="61" t="s">
        <v>5545</v>
      </c>
      <c r="D10" s="61" t="s">
        <v>5370</v>
      </c>
    </row>
    <row r="11" spans="1:4" x14ac:dyDescent="0.25">
      <c r="A11" s="51" t="s">
        <v>5345</v>
      </c>
      <c r="B11" s="51" t="s">
        <v>5584</v>
      </c>
      <c r="C11" s="61" t="s">
        <v>5377</v>
      </c>
      <c r="D11" s="61" t="s">
        <v>5371</v>
      </c>
    </row>
    <row r="12" spans="1:4" x14ac:dyDescent="0.25">
      <c r="A12" s="50" t="s">
        <v>712</v>
      </c>
      <c r="B12" s="50" t="s">
        <v>5586</v>
      </c>
      <c r="C12" s="61" t="s">
        <v>5365</v>
      </c>
      <c r="D12" s="61" t="s">
        <v>5372</v>
      </c>
    </row>
    <row r="13" spans="1:4" ht="30" x14ac:dyDescent="0.25">
      <c r="A13" s="50" t="s">
        <v>737</v>
      </c>
      <c r="B13" s="50" t="s">
        <v>5583</v>
      </c>
      <c r="C13" s="61" t="s">
        <v>5546</v>
      </c>
    </row>
    <row r="14" spans="1:4" ht="30" x14ac:dyDescent="0.25">
      <c r="A14" s="50" t="s">
        <v>713</v>
      </c>
      <c r="B14" s="50" t="s">
        <v>5582</v>
      </c>
      <c r="C14" s="61" t="s">
        <v>5547</v>
      </c>
      <c r="D14" s="61" t="s">
        <v>5373</v>
      </c>
    </row>
    <row r="15" spans="1:4" x14ac:dyDescent="0.25">
      <c r="A15" s="52" t="s">
        <v>738</v>
      </c>
      <c r="B15" s="52"/>
      <c r="C15" s="61" t="s">
        <v>5540</v>
      </c>
      <c r="D15" s="61" t="s">
        <v>5374</v>
      </c>
    </row>
    <row r="16" spans="1:4" x14ac:dyDescent="0.25">
      <c r="A16" s="53" t="s">
        <v>714</v>
      </c>
      <c r="B16" s="53" t="s">
        <v>5553</v>
      </c>
      <c r="C16" s="61" t="s">
        <v>5378</v>
      </c>
      <c r="D16" s="61" t="s">
        <v>5375</v>
      </c>
    </row>
    <row r="17" spans="1:4" x14ac:dyDescent="0.25">
      <c r="A17" s="53" t="s">
        <v>715</v>
      </c>
      <c r="B17" s="53" t="s">
        <v>5557</v>
      </c>
      <c r="C17" s="61" t="s">
        <v>5548</v>
      </c>
      <c r="D17" s="61" t="s">
        <v>5375</v>
      </c>
    </row>
    <row r="18" spans="1:4" x14ac:dyDescent="0.25">
      <c r="A18" s="53" t="s">
        <v>716</v>
      </c>
      <c r="B18" s="53" t="s">
        <v>5554</v>
      </c>
      <c r="C18" s="61" t="s">
        <v>5549</v>
      </c>
      <c r="D18" s="61" t="s">
        <v>5375</v>
      </c>
    </row>
    <row r="19" spans="1:4" x14ac:dyDescent="0.25">
      <c r="A19" s="53" t="s">
        <v>717</v>
      </c>
      <c r="B19" s="53" t="s">
        <v>5555</v>
      </c>
      <c r="C19" s="61" t="s">
        <v>5379</v>
      </c>
      <c r="D19" s="61" t="s">
        <v>5375</v>
      </c>
    </row>
    <row r="20" spans="1:4" x14ac:dyDescent="0.25">
      <c r="A20" s="53" t="s">
        <v>718</v>
      </c>
      <c r="B20" s="53" t="s">
        <v>5556</v>
      </c>
      <c r="C20" s="61" t="s">
        <v>5380</v>
      </c>
      <c r="D20" s="61" t="s">
        <v>5375</v>
      </c>
    </row>
    <row r="21" spans="1:4" x14ac:dyDescent="0.25">
      <c r="A21" s="53" t="s">
        <v>725</v>
      </c>
      <c r="B21" s="53" t="s">
        <v>5560</v>
      </c>
      <c r="C21" s="61" t="s">
        <v>5381</v>
      </c>
      <c r="D21" s="61" t="s">
        <v>5375</v>
      </c>
    </row>
    <row r="22" spans="1:4" x14ac:dyDescent="0.25">
      <c r="A22" s="53" t="s">
        <v>726</v>
      </c>
      <c r="B22" s="53" t="s">
        <v>5561</v>
      </c>
      <c r="C22" s="61" t="s">
        <v>5382</v>
      </c>
      <c r="D22" s="61" t="s">
        <v>5375</v>
      </c>
    </row>
    <row r="23" spans="1:4" x14ac:dyDescent="0.25">
      <c r="A23" s="53" t="s">
        <v>727</v>
      </c>
      <c r="B23" s="53" t="s">
        <v>5562</v>
      </c>
      <c r="C23" s="61" t="s">
        <v>5383</v>
      </c>
      <c r="D23" s="61" t="s">
        <v>5375</v>
      </c>
    </row>
    <row r="24" spans="1:4" x14ac:dyDescent="0.25">
      <c r="A24" s="53" t="s">
        <v>728</v>
      </c>
      <c r="B24" s="53" t="s">
        <v>5563</v>
      </c>
      <c r="C24" s="61" t="s">
        <v>5384</v>
      </c>
      <c r="D24" s="61" t="s">
        <v>5375</v>
      </c>
    </row>
    <row r="25" spans="1:4" ht="30" x14ac:dyDescent="0.25">
      <c r="A25" s="53" t="s">
        <v>729</v>
      </c>
      <c r="B25" s="53" t="s">
        <v>5564</v>
      </c>
      <c r="C25" s="61" t="s">
        <v>5542</v>
      </c>
      <c r="D25" s="61" t="s">
        <v>5375</v>
      </c>
    </row>
    <row r="26" spans="1:4" x14ac:dyDescent="0.25">
      <c r="A26" s="53" t="s">
        <v>730</v>
      </c>
      <c r="B26" s="53" t="s">
        <v>5559</v>
      </c>
      <c r="C26" s="61" t="s">
        <v>5385</v>
      </c>
      <c r="D26" s="61" t="s">
        <v>5375</v>
      </c>
    </row>
    <row r="27" spans="1:4" x14ac:dyDescent="0.25">
      <c r="A27" s="53" t="s">
        <v>719</v>
      </c>
      <c r="B27" s="53" t="s">
        <v>5558</v>
      </c>
      <c r="C27" s="61" t="s">
        <v>5386</v>
      </c>
      <c r="D27" s="61" t="s">
        <v>5375</v>
      </c>
    </row>
    <row r="28" spans="1:4" x14ac:dyDescent="0.25">
      <c r="A28" s="53" t="s">
        <v>731</v>
      </c>
      <c r="B28" s="53" t="s">
        <v>5565</v>
      </c>
      <c r="C28" s="61" t="s">
        <v>5387</v>
      </c>
      <c r="D28" s="61" t="s">
        <v>5375</v>
      </c>
    </row>
    <row r="29" spans="1:4" x14ac:dyDescent="0.25">
      <c r="A29" s="53" t="s">
        <v>720</v>
      </c>
      <c r="B29" s="53" t="s">
        <v>5566</v>
      </c>
      <c r="C29" s="61" t="s">
        <v>5388</v>
      </c>
      <c r="D29" s="61" t="s">
        <v>5375</v>
      </c>
    </row>
    <row r="30" spans="1:4" x14ac:dyDescent="0.25">
      <c r="A30" s="53" t="s">
        <v>732</v>
      </c>
      <c r="B30" s="53" t="s">
        <v>5567</v>
      </c>
      <c r="C30" s="61" t="s">
        <v>5389</v>
      </c>
      <c r="D30" s="61" t="s">
        <v>5375</v>
      </c>
    </row>
    <row r="31" spans="1:4" x14ac:dyDescent="0.25">
      <c r="A31" s="54" t="s">
        <v>733</v>
      </c>
      <c r="B31" s="54" t="s">
        <v>5568</v>
      </c>
      <c r="C31" s="61" t="s">
        <v>5390</v>
      </c>
      <c r="D31" s="61" t="s">
        <v>5375</v>
      </c>
    </row>
    <row r="32" spans="1:4" x14ac:dyDescent="0.25">
      <c r="A32" s="54" t="s">
        <v>734</v>
      </c>
      <c r="B32" s="54" t="s">
        <v>5569</v>
      </c>
      <c r="C32" s="61" t="s">
        <v>5391</v>
      </c>
      <c r="D32" s="61" t="s">
        <v>5375</v>
      </c>
    </row>
    <row r="33" spans="1:4" x14ac:dyDescent="0.25">
      <c r="A33" s="54" t="s">
        <v>735</v>
      </c>
      <c r="B33" s="54" t="s">
        <v>5570</v>
      </c>
      <c r="C33" s="61" t="s">
        <v>5392</v>
      </c>
      <c r="D33" s="61" t="s">
        <v>5375</v>
      </c>
    </row>
    <row r="34" spans="1:4" x14ac:dyDescent="0.25">
      <c r="A34" s="54" t="s">
        <v>721</v>
      </c>
      <c r="B34" s="54" t="s">
        <v>5571</v>
      </c>
      <c r="C34" s="61" t="s">
        <v>5543</v>
      </c>
      <c r="D34" s="61" t="s">
        <v>5375</v>
      </c>
    </row>
    <row r="35" spans="1:4" x14ac:dyDescent="0.25">
      <c r="A35" s="54" t="s">
        <v>722</v>
      </c>
      <c r="B35" s="54" t="s">
        <v>5572</v>
      </c>
      <c r="C35" s="61" t="s">
        <v>5393</v>
      </c>
      <c r="D35" s="61" t="s">
        <v>5375</v>
      </c>
    </row>
    <row r="36" spans="1:4" x14ac:dyDescent="0.25">
      <c r="A36" s="54" t="s">
        <v>723</v>
      </c>
      <c r="B36" s="54" t="s">
        <v>5573</v>
      </c>
      <c r="C36" s="61" t="s">
        <v>5394</v>
      </c>
      <c r="D36" s="61" t="s">
        <v>5375</v>
      </c>
    </row>
    <row r="37" spans="1:4" x14ac:dyDescent="0.25">
      <c r="A37" s="59" t="s">
        <v>444</v>
      </c>
      <c r="B37" s="59" t="s">
        <v>5574</v>
      </c>
      <c r="C37" s="61" t="s">
        <v>5550</v>
      </c>
    </row>
    <row r="38" spans="1:4" x14ac:dyDescent="0.25">
      <c r="A38" s="59" t="s">
        <v>693</v>
      </c>
      <c r="B38" s="59" t="s">
        <v>5575</v>
      </c>
      <c r="C38" s="61" t="s">
        <v>5366</v>
      </c>
    </row>
    <row r="39" spans="1:4" x14ac:dyDescent="0.25">
      <c r="A39" s="59" t="s">
        <v>694</v>
      </c>
      <c r="B39" s="59" t="s">
        <v>5576</v>
      </c>
      <c r="C39" s="61" t="s">
        <v>5363</v>
      </c>
    </row>
    <row r="40" spans="1:4" x14ac:dyDescent="0.25">
      <c r="A40" s="59" t="s">
        <v>461</v>
      </c>
      <c r="B40" s="59" t="s">
        <v>5577</v>
      </c>
      <c r="C40" s="61" t="s">
        <v>5396</v>
      </c>
      <c r="D40" s="61" t="s">
        <v>5537</v>
      </c>
    </row>
    <row r="41" spans="1:4" x14ac:dyDescent="0.25">
      <c r="A41" s="59" t="s">
        <v>736</v>
      </c>
      <c r="B41" s="59" t="s">
        <v>5578</v>
      </c>
      <c r="C41" s="61" t="s">
        <v>5357</v>
      </c>
    </row>
    <row r="42" spans="1:4" x14ac:dyDescent="0.25">
      <c r="A42" s="59" t="s">
        <v>5344</v>
      </c>
      <c r="B42" s="59" t="s">
        <v>5587</v>
      </c>
      <c r="C42" s="61" t="s">
        <v>5364</v>
      </c>
    </row>
    <row r="43" spans="1:4" x14ac:dyDescent="0.25">
      <c r="A43" s="59" t="s">
        <v>462</v>
      </c>
      <c r="B43" s="59" t="s">
        <v>5579</v>
      </c>
      <c r="C43" s="61" t="s">
        <v>5356</v>
      </c>
    </row>
    <row r="44" spans="1:4" x14ac:dyDescent="0.25">
      <c r="A44" s="59" t="s">
        <v>5395</v>
      </c>
      <c r="B44" s="59" t="s">
        <v>5580</v>
      </c>
      <c r="C44" s="61" t="s">
        <v>5397</v>
      </c>
    </row>
    <row r="45" spans="1:4" x14ac:dyDescent="0.25">
      <c r="A45" s="59" t="s">
        <v>724</v>
      </c>
      <c r="B45" s="59" t="s">
        <v>5581</v>
      </c>
      <c r="C45" s="61" t="s">
        <v>5541</v>
      </c>
    </row>
    <row r="46" spans="1:4" x14ac:dyDescent="0.25">
      <c r="A46" s="63"/>
      <c r="B46" s="63"/>
    </row>
    <row r="47" spans="1:4" x14ac:dyDescent="0.25">
      <c r="A47" s="63"/>
      <c r="B47" s="63"/>
    </row>
    <row r="48" spans="1:4" x14ac:dyDescent="0.25">
      <c r="A48" s="63"/>
      <c r="B48" s="63"/>
    </row>
    <row r="49" spans="1:2" x14ac:dyDescent="0.25">
      <c r="A49" s="63"/>
      <c r="B49" s="63"/>
    </row>
    <row r="50" spans="1:2" x14ac:dyDescent="0.25">
      <c r="A50" s="63"/>
      <c r="B50" s="63"/>
    </row>
    <row r="51" spans="1:2" x14ac:dyDescent="0.25">
      <c r="A51" s="63"/>
      <c r="B51" s="63"/>
    </row>
    <row r="52" spans="1:2" x14ac:dyDescent="0.25">
      <c r="A52" s="63"/>
      <c r="B52" s="63"/>
    </row>
    <row r="53" spans="1:2" x14ac:dyDescent="0.25">
      <c r="A53" s="63"/>
      <c r="B53" s="63"/>
    </row>
    <row r="54" spans="1:2" x14ac:dyDescent="0.25">
      <c r="A54" s="63"/>
      <c r="B54" s="63"/>
    </row>
    <row r="55" spans="1:2" x14ac:dyDescent="0.25">
      <c r="A55" s="63"/>
      <c r="B55" s="63"/>
    </row>
    <row r="56" spans="1:2" x14ac:dyDescent="0.25">
      <c r="A56" s="63"/>
      <c r="B56" s="63"/>
    </row>
    <row r="57" spans="1:2" x14ac:dyDescent="0.25">
      <c r="A57" s="63"/>
      <c r="B57" s="63"/>
    </row>
    <row r="58" spans="1:2" x14ac:dyDescent="0.25">
      <c r="A58" s="63"/>
      <c r="B58" s="63"/>
    </row>
    <row r="59" spans="1:2" x14ac:dyDescent="0.25">
      <c r="A59" s="63"/>
      <c r="B59" s="63"/>
    </row>
    <row r="60" spans="1:2" x14ac:dyDescent="0.25">
      <c r="A60" s="63"/>
      <c r="B60" s="63"/>
    </row>
    <row r="61" spans="1:2" x14ac:dyDescent="0.25">
      <c r="A61" s="63"/>
      <c r="B61" s="63"/>
    </row>
    <row r="62" spans="1:2" x14ac:dyDescent="0.25">
      <c r="A62" s="63"/>
      <c r="B62" s="63"/>
    </row>
    <row r="63" spans="1:2" x14ac:dyDescent="0.25">
      <c r="A63" s="63"/>
      <c r="B63" s="63"/>
    </row>
    <row r="64" spans="1:2" x14ac:dyDescent="0.25">
      <c r="A64" s="63"/>
      <c r="B64" s="63"/>
    </row>
    <row r="65" spans="1:2" x14ac:dyDescent="0.25">
      <c r="A65" s="63"/>
      <c r="B65" s="63"/>
    </row>
    <row r="66" spans="1:2" x14ac:dyDescent="0.25">
      <c r="A66" s="63"/>
      <c r="B66" s="63"/>
    </row>
    <row r="67" spans="1:2" x14ac:dyDescent="0.25">
      <c r="A67" s="63"/>
      <c r="B67" s="63"/>
    </row>
    <row r="68" spans="1:2" x14ac:dyDescent="0.25">
      <c r="A68" s="63"/>
      <c r="B68" s="63"/>
    </row>
    <row r="69" spans="1:2" x14ac:dyDescent="0.25">
      <c r="A69" s="63"/>
      <c r="B69" s="63"/>
    </row>
    <row r="70" spans="1:2" x14ac:dyDescent="0.25">
      <c r="A70" s="63"/>
      <c r="B70" s="63"/>
    </row>
    <row r="71" spans="1:2" x14ac:dyDescent="0.25">
      <c r="A71" s="63"/>
      <c r="B71" s="63"/>
    </row>
    <row r="72" spans="1:2" x14ac:dyDescent="0.25">
      <c r="A72" s="63"/>
      <c r="B72" s="63"/>
    </row>
    <row r="73" spans="1:2" x14ac:dyDescent="0.25">
      <c r="A73" s="63"/>
      <c r="B73" s="63"/>
    </row>
    <row r="74" spans="1:2" x14ac:dyDescent="0.25">
      <c r="A74" s="63"/>
      <c r="B74" s="63"/>
    </row>
    <row r="75" spans="1:2" x14ac:dyDescent="0.25">
      <c r="A75" s="63"/>
      <c r="B75" s="63"/>
    </row>
    <row r="76" spans="1:2" x14ac:dyDescent="0.25">
      <c r="A76" s="63"/>
      <c r="B76" s="63"/>
    </row>
    <row r="77" spans="1:2" x14ac:dyDescent="0.25">
      <c r="A77" s="63"/>
      <c r="B77" s="63"/>
    </row>
    <row r="78" spans="1:2" x14ac:dyDescent="0.25">
      <c r="A78" s="63"/>
      <c r="B78" s="63"/>
    </row>
    <row r="79" spans="1:2" x14ac:dyDescent="0.25">
      <c r="A79" s="63"/>
      <c r="B79" s="63"/>
    </row>
    <row r="80" spans="1:2" x14ac:dyDescent="0.25">
      <c r="A80" s="63"/>
      <c r="B80" s="63"/>
    </row>
    <row r="81" spans="1:2" x14ac:dyDescent="0.25">
      <c r="A81" s="63"/>
      <c r="B81" s="63"/>
    </row>
    <row r="82" spans="1:2" x14ac:dyDescent="0.25">
      <c r="A82" s="63"/>
      <c r="B82" s="63"/>
    </row>
    <row r="83" spans="1:2" x14ac:dyDescent="0.25">
      <c r="A83" s="63"/>
      <c r="B83" s="63"/>
    </row>
    <row r="84" spans="1:2" x14ac:dyDescent="0.25">
      <c r="A84" s="63"/>
      <c r="B84" s="63"/>
    </row>
    <row r="85" spans="1:2" x14ac:dyDescent="0.25">
      <c r="A85" s="63"/>
      <c r="B85" s="63"/>
    </row>
    <row r="86" spans="1:2" x14ac:dyDescent="0.25">
      <c r="A86" s="63"/>
      <c r="B86" s="63"/>
    </row>
    <row r="87" spans="1:2" x14ac:dyDescent="0.25">
      <c r="A87" s="63"/>
      <c r="B87" s="63"/>
    </row>
    <row r="88" spans="1:2" x14ac:dyDescent="0.25">
      <c r="A88" s="63"/>
      <c r="B88" s="63"/>
    </row>
    <row r="89" spans="1:2" x14ac:dyDescent="0.25">
      <c r="A89" s="63"/>
      <c r="B89" s="63"/>
    </row>
    <row r="90" spans="1:2" x14ac:dyDescent="0.25">
      <c r="A90" s="63"/>
      <c r="B90" s="63"/>
    </row>
    <row r="91" spans="1:2" x14ac:dyDescent="0.25">
      <c r="A91" s="63"/>
      <c r="B91" s="63"/>
    </row>
    <row r="92" spans="1:2" x14ac:dyDescent="0.25">
      <c r="A92" s="63"/>
      <c r="B92" s="63"/>
    </row>
    <row r="93" spans="1:2" x14ac:dyDescent="0.25">
      <c r="A93" s="63"/>
      <c r="B93" s="63"/>
    </row>
    <row r="94" spans="1:2" x14ac:dyDescent="0.25">
      <c r="A94" s="63"/>
      <c r="B94" s="63"/>
    </row>
    <row r="95" spans="1:2" x14ac:dyDescent="0.25">
      <c r="A95" s="63"/>
      <c r="B95" s="63"/>
    </row>
    <row r="96" spans="1:2" x14ac:dyDescent="0.25">
      <c r="A96" s="63"/>
      <c r="B96" s="63"/>
    </row>
    <row r="97" spans="1:2" x14ac:dyDescent="0.25">
      <c r="A97" s="63"/>
      <c r="B97" s="63"/>
    </row>
    <row r="98" spans="1:2" x14ac:dyDescent="0.25">
      <c r="A98" s="63"/>
      <c r="B98" s="63"/>
    </row>
    <row r="99" spans="1:2" x14ac:dyDescent="0.25">
      <c r="A99" s="63"/>
      <c r="B99" s="63"/>
    </row>
    <row r="100" spans="1:2" x14ac:dyDescent="0.25">
      <c r="A100" s="63"/>
      <c r="B100" s="63"/>
    </row>
    <row r="101" spans="1:2" x14ac:dyDescent="0.25">
      <c r="A101" s="63"/>
      <c r="B101" s="63"/>
    </row>
    <row r="102" spans="1:2" x14ac:dyDescent="0.25">
      <c r="A102" s="63"/>
      <c r="B102" s="63"/>
    </row>
    <row r="103" spans="1:2" x14ac:dyDescent="0.25">
      <c r="A103" s="63"/>
      <c r="B103" s="63"/>
    </row>
    <row r="104" spans="1:2" x14ac:dyDescent="0.25">
      <c r="A104" s="63"/>
      <c r="B104" s="63"/>
    </row>
    <row r="105" spans="1:2" x14ac:dyDescent="0.25">
      <c r="A105" s="63"/>
      <c r="B105" s="63"/>
    </row>
    <row r="106" spans="1:2" x14ac:dyDescent="0.25">
      <c r="A106" s="63"/>
      <c r="B106" s="63"/>
    </row>
    <row r="107" spans="1:2" x14ac:dyDescent="0.25">
      <c r="A107" s="63"/>
      <c r="B107" s="63"/>
    </row>
    <row r="108" spans="1:2" x14ac:dyDescent="0.25">
      <c r="A108" s="63"/>
      <c r="B108" s="63"/>
    </row>
    <row r="109" spans="1:2" x14ac:dyDescent="0.25">
      <c r="A109" s="63"/>
      <c r="B109" s="63"/>
    </row>
    <row r="110" spans="1:2" x14ac:dyDescent="0.25">
      <c r="A110" s="63"/>
      <c r="B110" s="63"/>
    </row>
    <row r="111" spans="1:2" x14ac:dyDescent="0.25">
      <c r="A111" s="63"/>
      <c r="B111" s="63"/>
    </row>
    <row r="112" spans="1:2" x14ac:dyDescent="0.25">
      <c r="A112" s="63"/>
      <c r="B112" s="63"/>
    </row>
    <row r="113" spans="1:2" x14ac:dyDescent="0.25">
      <c r="A113" s="63"/>
      <c r="B113" s="63"/>
    </row>
    <row r="114" spans="1:2" x14ac:dyDescent="0.25">
      <c r="A114" s="63"/>
      <c r="B114" s="63"/>
    </row>
    <row r="115" spans="1:2" x14ac:dyDescent="0.25">
      <c r="A115" s="63"/>
      <c r="B115" s="63"/>
    </row>
    <row r="116" spans="1:2" x14ac:dyDescent="0.25">
      <c r="A116" s="63"/>
      <c r="B116" s="63"/>
    </row>
    <row r="117" spans="1:2" x14ac:dyDescent="0.25">
      <c r="A117" s="63"/>
      <c r="B117" s="63"/>
    </row>
    <row r="118" spans="1:2" x14ac:dyDescent="0.25">
      <c r="A118" s="63"/>
      <c r="B118" s="63"/>
    </row>
    <row r="119" spans="1:2" x14ac:dyDescent="0.25">
      <c r="A119" s="63"/>
      <c r="B119" s="63"/>
    </row>
    <row r="120" spans="1:2" x14ac:dyDescent="0.25">
      <c r="A120" s="63"/>
      <c r="B120" s="63"/>
    </row>
    <row r="121" spans="1:2" x14ac:dyDescent="0.25">
      <c r="A121" s="63"/>
      <c r="B121" s="63"/>
    </row>
    <row r="122" spans="1:2" x14ac:dyDescent="0.25">
      <c r="A122" s="63"/>
      <c r="B122" s="63"/>
    </row>
    <row r="123" spans="1:2" x14ac:dyDescent="0.25">
      <c r="A123" s="63"/>
      <c r="B123" s="63"/>
    </row>
    <row r="124" spans="1:2" x14ac:dyDescent="0.25">
      <c r="A124" s="63"/>
      <c r="B124" s="63"/>
    </row>
    <row r="125" spans="1:2" x14ac:dyDescent="0.25">
      <c r="A125" s="63"/>
      <c r="B125" s="63"/>
    </row>
    <row r="126" spans="1:2" x14ac:dyDescent="0.25">
      <c r="A126" s="63"/>
      <c r="B126" s="63"/>
    </row>
    <row r="127" spans="1:2" x14ac:dyDescent="0.25">
      <c r="A127" s="63"/>
      <c r="B127" s="63"/>
    </row>
    <row r="128" spans="1:2" x14ac:dyDescent="0.25">
      <c r="A128" s="63"/>
      <c r="B128" s="63"/>
    </row>
    <row r="129" spans="1:2" x14ac:dyDescent="0.25">
      <c r="A129" s="63"/>
      <c r="B129" s="63"/>
    </row>
    <row r="130" spans="1:2" x14ac:dyDescent="0.25">
      <c r="A130" s="63"/>
      <c r="B130" s="63"/>
    </row>
    <row r="131" spans="1:2" x14ac:dyDescent="0.25">
      <c r="A131" s="63"/>
      <c r="B131" s="63"/>
    </row>
    <row r="132" spans="1:2" x14ac:dyDescent="0.25">
      <c r="A132" s="63"/>
      <c r="B132" s="63"/>
    </row>
    <row r="133" spans="1:2" x14ac:dyDescent="0.25">
      <c r="A133" s="63"/>
      <c r="B133" s="63"/>
    </row>
    <row r="134" spans="1:2" x14ac:dyDescent="0.25">
      <c r="A134" s="63"/>
      <c r="B134" s="63"/>
    </row>
    <row r="135" spans="1:2" x14ac:dyDescent="0.25">
      <c r="A135" s="63"/>
      <c r="B135" s="63"/>
    </row>
    <row r="136" spans="1:2" x14ac:dyDescent="0.25">
      <c r="A136" s="63"/>
      <c r="B136" s="63"/>
    </row>
    <row r="137" spans="1:2" x14ac:dyDescent="0.25">
      <c r="A137" s="63"/>
      <c r="B137" s="63"/>
    </row>
    <row r="138" spans="1:2" x14ac:dyDescent="0.25">
      <c r="A138" s="63"/>
      <c r="B138" s="63"/>
    </row>
    <row r="139" spans="1:2" x14ac:dyDescent="0.25">
      <c r="A139" s="63"/>
      <c r="B139" s="63"/>
    </row>
    <row r="140" spans="1:2" x14ac:dyDescent="0.25">
      <c r="A140" s="63"/>
      <c r="B140" s="63"/>
    </row>
    <row r="141" spans="1:2" x14ac:dyDescent="0.25">
      <c r="A141" s="63"/>
      <c r="B141" s="63"/>
    </row>
    <row r="142" spans="1:2" x14ac:dyDescent="0.25">
      <c r="A142" s="63"/>
      <c r="B142" s="63"/>
    </row>
    <row r="143" spans="1:2" x14ac:dyDescent="0.25">
      <c r="A143" s="63"/>
      <c r="B143" s="63"/>
    </row>
    <row r="144" spans="1:2" x14ac:dyDescent="0.25">
      <c r="A144" s="63"/>
      <c r="B144" s="63"/>
    </row>
    <row r="145" spans="1:2" x14ac:dyDescent="0.25">
      <c r="A145" s="63"/>
      <c r="B145" s="63"/>
    </row>
    <row r="146" spans="1:2" x14ac:dyDescent="0.25">
      <c r="A146" s="63"/>
      <c r="B146" s="63"/>
    </row>
    <row r="147" spans="1:2" x14ac:dyDescent="0.25">
      <c r="A147" s="63"/>
      <c r="B147" s="63"/>
    </row>
    <row r="148" spans="1:2" x14ac:dyDescent="0.25">
      <c r="A148" s="63"/>
      <c r="B148" s="63"/>
    </row>
    <row r="149" spans="1:2" x14ac:dyDescent="0.25">
      <c r="A149" s="63"/>
      <c r="B149" s="63"/>
    </row>
    <row r="150" spans="1:2" x14ac:dyDescent="0.25">
      <c r="A150" s="63"/>
      <c r="B150" s="63"/>
    </row>
    <row r="151" spans="1:2" x14ac:dyDescent="0.25">
      <c r="A151" s="63"/>
      <c r="B151" s="63"/>
    </row>
    <row r="152" spans="1:2" x14ac:dyDescent="0.25">
      <c r="A152" s="63"/>
      <c r="B152" s="63"/>
    </row>
    <row r="153" spans="1:2" x14ac:dyDescent="0.25">
      <c r="A153" s="63"/>
      <c r="B153" s="63"/>
    </row>
    <row r="154" spans="1:2" x14ac:dyDescent="0.25">
      <c r="A154" s="63"/>
      <c r="B154" s="63"/>
    </row>
    <row r="155" spans="1:2" x14ac:dyDescent="0.25">
      <c r="A155" s="63"/>
      <c r="B155" s="63"/>
    </row>
    <row r="156" spans="1:2" x14ac:dyDescent="0.25">
      <c r="A156" s="63"/>
      <c r="B156" s="63"/>
    </row>
    <row r="157" spans="1:2" x14ac:dyDescent="0.25">
      <c r="A157" s="63"/>
      <c r="B157" s="63"/>
    </row>
    <row r="158" spans="1:2" x14ac:dyDescent="0.25">
      <c r="A158" s="63"/>
      <c r="B158" s="63"/>
    </row>
    <row r="159" spans="1:2" x14ac:dyDescent="0.25">
      <c r="A159" s="63"/>
      <c r="B159" s="63"/>
    </row>
    <row r="160" spans="1:2" x14ac:dyDescent="0.25">
      <c r="A160" s="63"/>
      <c r="B160" s="63"/>
    </row>
    <row r="161" spans="1:2" x14ac:dyDescent="0.25">
      <c r="A161" s="63"/>
      <c r="B161" s="63"/>
    </row>
    <row r="162" spans="1:2" x14ac:dyDescent="0.25">
      <c r="A162" s="63"/>
      <c r="B162" s="63"/>
    </row>
    <row r="163" spans="1:2" x14ac:dyDescent="0.25">
      <c r="A163" s="63"/>
      <c r="B163" s="63"/>
    </row>
    <row r="164" spans="1:2" x14ac:dyDescent="0.25">
      <c r="A164" s="63"/>
      <c r="B164" s="63"/>
    </row>
    <row r="165" spans="1:2" x14ac:dyDescent="0.25">
      <c r="A165" s="63"/>
      <c r="B165" s="63"/>
    </row>
    <row r="166" spans="1:2" x14ac:dyDescent="0.25">
      <c r="A166" s="63"/>
      <c r="B166" s="63"/>
    </row>
    <row r="167" spans="1:2" x14ac:dyDescent="0.25">
      <c r="A167" s="63"/>
      <c r="B167" s="63"/>
    </row>
    <row r="168" spans="1:2" x14ac:dyDescent="0.25">
      <c r="A168" s="63"/>
      <c r="B168" s="63"/>
    </row>
    <row r="169" spans="1:2" x14ac:dyDescent="0.25">
      <c r="A169" s="63"/>
      <c r="B169" s="63"/>
    </row>
    <row r="170" spans="1:2" x14ac:dyDescent="0.25">
      <c r="A170" s="63"/>
      <c r="B170" s="63"/>
    </row>
    <row r="171" spans="1:2" x14ac:dyDescent="0.25">
      <c r="A171" s="63"/>
      <c r="B171" s="63"/>
    </row>
    <row r="172" spans="1:2" x14ac:dyDescent="0.25">
      <c r="A172" s="63"/>
      <c r="B172" s="63"/>
    </row>
    <row r="173" spans="1:2" x14ac:dyDescent="0.25">
      <c r="A173" s="63"/>
      <c r="B173" s="63"/>
    </row>
    <row r="174" spans="1:2" x14ac:dyDescent="0.25">
      <c r="A174" s="63"/>
      <c r="B174" s="63"/>
    </row>
    <row r="175" spans="1:2" x14ac:dyDescent="0.25">
      <c r="A175" s="63"/>
      <c r="B175" s="63"/>
    </row>
    <row r="176" spans="1:2" x14ac:dyDescent="0.25">
      <c r="A176" s="63"/>
      <c r="B176" s="63"/>
    </row>
    <row r="177" spans="1:2" x14ac:dyDescent="0.25">
      <c r="A177" s="63"/>
      <c r="B177" s="63"/>
    </row>
    <row r="178" spans="1:2" x14ac:dyDescent="0.25">
      <c r="A178" s="63"/>
      <c r="B178" s="63"/>
    </row>
    <row r="179" spans="1:2" x14ac:dyDescent="0.25">
      <c r="A179" s="63"/>
      <c r="B179" s="63"/>
    </row>
    <row r="180" spans="1:2" x14ac:dyDescent="0.25">
      <c r="A180" s="63"/>
      <c r="B180" s="63"/>
    </row>
    <row r="181" spans="1:2" x14ac:dyDescent="0.25">
      <c r="A181" s="63"/>
      <c r="B181" s="63"/>
    </row>
    <row r="182" spans="1:2" x14ac:dyDescent="0.25">
      <c r="A182" s="63"/>
      <c r="B182" s="63"/>
    </row>
    <row r="183" spans="1:2" x14ac:dyDescent="0.25">
      <c r="A183" s="63"/>
      <c r="B183" s="63"/>
    </row>
    <row r="184" spans="1:2" x14ac:dyDescent="0.25">
      <c r="A184" s="63"/>
      <c r="B184" s="63"/>
    </row>
    <row r="185" spans="1:2" x14ac:dyDescent="0.25">
      <c r="A185" s="63"/>
      <c r="B185" s="63"/>
    </row>
    <row r="186" spans="1:2" x14ac:dyDescent="0.25">
      <c r="A186" s="63"/>
      <c r="B186" s="63"/>
    </row>
    <row r="187" spans="1:2" x14ac:dyDescent="0.25">
      <c r="A187" s="63"/>
      <c r="B187" s="63"/>
    </row>
    <row r="188" spans="1:2" x14ac:dyDescent="0.25">
      <c r="A188" s="63"/>
      <c r="B188" s="63"/>
    </row>
    <row r="189" spans="1:2" x14ac:dyDescent="0.25">
      <c r="A189" s="63"/>
      <c r="B189" s="63"/>
    </row>
    <row r="190" spans="1:2" x14ac:dyDescent="0.25">
      <c r="A190" s="63"/>
      <c r="B190" s="63"/>
    </row>
    <row r="191" spans="1:2" x14ac:dyDescent="0.25">
      <c r="A191" s="63"/>
      <c r="B191" s="63"/>
    </row>
    <row r="192" spans="1:2" x14ac:dyDescent="0.25">
      <c r="A192" s="63"/>
      <c r="B192" s="63"/>
    </row>
    <row r="193" spans="1:2" x14ac:dyDescent="0.25">
      <c r="A193" s="63"/>
      <c r="B193" s="63"/>
    </row>
    <row r="194" spans="1:2" x14ac:dyDescent="0.25">
      <c r="A194" s="63"/>
      <c r="B194" s="63"/>
    </row>
    <row r="195" spans="1:2" x14ac:dyDescent="0.25">
      <c r="A195" s="63"/>
      <c r="B195" s="63"/>
    </row>
    <row r="196" spans="1:2" x14ac:dyDescent="0.25">
      <c r="A196" s="63"/>
      <c r="B196" s="63"/>
    </row>
    <row r="197" spans="1:2" x14ac:dyDescent="0.25">
      <c r="A197" s="63"/>
      <c r="B197" s="63"/>
    </row>
    <row r="198" spans="1:2" x14ac:dyDescent="0.25">
      <c r="A198" s="63"/>
      <c r="B198" s="63"/>
    </row>
    <row r="199" spans="1:2" x14ac:dyDescent="0.25">
      <c r="A199" s="63"/>
      <c r="B199" s="63"/>
    </row>
    <row r="200" spans="1:2" x14ac:dyDescent="0.25">
      <c r="A200" s="63"/>
      <c r="B200" s="63"/>
    </row>
    <row r="201" spans="1:2" x14ac:dyDescent="0.25">
      <c r="A201" s="63"/>
      <c r="B201" s="63"/>
    </row>
    <row r="202" spans="1:2" x14ac:dyDescent="0.25">
      <c r="A202" s="63"/>
      <c r="B202" s="63"/>
    </row>
    <row r="203" spans="1:2" x14ac:dyDescent="0.25">
      <c r="A203" s="63"/>
      <c r="B203" s="63"/>
    </row>
    <row r="204" spans="1:2" x14ac:dyDescent="0.25">
      <c r="A204" s="63"/>
      <c r="B204" s="63"/>
    </row>
    <row r="205" spans="1:2" x14ac:dyDescent="0.25">
      <c r="A205" s="63"/>
      <c r="B205" s="63"/>
    </row>
    <row r="206" spans="1:2" x14ac:dyDescent="0.25">
      <c r="A206" s="63"/>
      <c r="B206" s="63"/>
    </row>
    <row r="207" spans="1:2" x14ac:dyDescent="0.25">
      <c r="A207" s="63"/>
      <c r="B207" s="63"/>
    </row>
    <row r="208" spans="1:2" x14ac:dyDescent="0.25">
      <c r="A208" s="63"/>
      <c r="B208" s="63"/>
    </row>
    <row r="209" spans="1:2" x14ac:dyDescent="0.25">
      <c r="A209" s="63"/>
      <c r="B209" s="63"/>
    </row>
    <row r="210" spans="1:2" x14ac:dyDescent="0.25">
      <c r="A210" s="63"/>
      <c r="B210" s="63"/>
    </row>
    <row r="211" spans="1:2" x14ac:dyDescent="0.25">
      <c r="A211" s="63"/>
      <c r="B211" s="63"/>
    </row>
    <row r="212" spans="1:2" x14ac:dyDescent="0.25">
      <c r="A212" s="63"/>
      <c r="B212" s="63"/>
    </row>
    <row r="213" spans="1:2" x14ac:dyDescent="0.25">
      <c r="A213" s="63"/>
      <c r="B213" s="63"/>
    </row>
    <row r="214" spans="1:2" x14ac:dyDescent="0.25">
      <c r="A214" s="63"/>
      <c r="B214" s="63"/>
    </row>
    <row r="215" spans="1:2" x14ac:dyDescent="0.25">
      <c r="A215" s="63"/>
      <c r="B215" s="63"/>
    </row>
    <row r="216" spans="1:2" x14ac:dyDescent="0.25">
      <c r="A216" s="63"/>
      <c r="B216" s="63"/>
    </row>
    <row r="217" spans="1:2" x14ac:dyDescent="0.25">
      <c r="A217" s="63"/>
      <c r="B217" s="63"/>
    </row>
    <row r="218" spans="1:2" x14ac:dyDescent="0.25">
      <c r="A218" s="63"/>
      <c r="B218" s="63"/>
    </row>
    <row r="219" spans="1:2" x14ac:dyDescent="0.25">
      <c r="A219" s="63"/>
      <c r="B219" s="63"/>
    </row>
    <row r="220" spans="1:2" x14ac:dyDescent="0.25">
      <c r="A220" s="63"/>
      <c r="B220" s="63"/>
    </row>
    <row r="221" spans="1:2" x14ac:dyDescent="0.25">
      <c r="A221" s="63"/>
      <c r="B221" s="63"/>
    </row>
    <row r="222" spans="1:2" x14ac:dyDescent="0.25">
      <c r="A222" s="63"/>
      <c r="B222" s="63"/>
    </row>
    <row r="223" spans="1:2" x14ac:dyDescent="0.25">
      <c r="A223" s="63"/>
      <c r="B223" s="63"/>
    </row>
    <row r="224" spans="1:2" x14ac:dyDescent="0.25">
      <c r="A224" s="63"/>
      <c r="B224" s="63"/>
    </row>
    <row r="225" spans="1:2" x14ac:dyDescent="0.25">
      <c r="A225" s="63"/>
      <c r="B225" s="63"/>
    </row>
    <row r="226" spans="1:2" x14ac:dyDescent="0.25">
      <c r="A226" s="63"/>
      <c r="B226" s="63"/>
    </row>
    <row r="227" spans="1:2" x14ac:dyDescent="0.25">
      <c r="A227" s="63"/>
      <c r="B227" s="63"/>
    </row>
    <row r="228" spans="1:2" x14ac:dyDescent="0.25">
      <c r="A228" s="63"/>
      <c r="B228" s="63"/>
    </row>
    <row r="229" spans="1:2" x14ac:dyDescent="0.25">
      <c r="A229" s="63"/>
      <c r="B229" s="63"/>
    </row>
    <row r="230" spans="1:2" x14ac:dyDescent="0.25">
      <c r="A230" s="63"/>
      <c r="B230" s="63"/>
    </row>
    <row r="231" spans="1:2" x14ac:dyDescent="0.25">
      <c r="A231" s="63"/>
      <c r="B231" s="63"/>
    </row>
    <row r="232" spans="1:2" x14ac:dyDescent="0.25">
      <c r="A232" s="63"/>
      <c r="B232" s="63"/>
    </row>
    <row r="233" spans="1:2" x14ac:dyDescent="0.25">
      <c r="A233" s="63"/>
      <c r="B233" s="63"/>
    </row>
    <row r="234" spans="1:2" x14ac:dyDescent="0.25">
      <c r="A234" s="63"/>
      <c r="B234" s="63"/>
    </row>
    <row r="235" spans="1:2" x14ac:dyDescent="0.25">
      <c r="A235" s="63"/>
      <c r="B235" s="63"/>
    </row>
    <row r="236" spans="1:2" x14ac:dyDescent="0.25">
      <c r="A236" s="63"/>
      <c r="B236" s="63"/>
    </row>
    <row r="237" spans="1:2" x14ac:dyDescent="0.25">
      <c r="A237" s="63"/>
      <c r="B237" s="63"/>
    </row>
    <row r="238" spans="1:2" x14ac:dyDescent="0.25">
      <c r="A238" s="63"/>
      <c r="B238" s="63"/>
    </row>
    <row r="239" spans="1:2" x14ac:dyDescent="0.25">
      <c r="A239" s="63"/>
      <c r="B239" s="63"/>
    </row>
    <row r="240" spans="1:2" x14ac:dyDescent="0.25">
      <c r="A240" s="63"/>
      <c r="B240" s="63"/>
    </row>
    <row r="241" spans="1:2" x14ac:dyDescent="0.25">
      <c r="A241" s="63"/>
      <c r="B241" s="63"/>
    </row>
    <row r="242" spans="1:2" x14ac:dyDescent="0.25">
      <c r="A242" s="63"/>
      <c r="B242" s="63"/>
    </row>
    <row r="243" spans="1:2" x14ac:dyDescent="0.25">
      <c r="A243" s="63"/>
      <c r="B243" s="63"/>
    </row>
    <row r="244" spans="1:2" x14ac:dyDescent="0.25">
      <c r="A244" s="63"/>
      <c r="B244" s="63"/>
    </row>
    <row r="245" spans="1:2" x14ac:dyDescent="0.25">
      <c r="A245" s="63"/>
      <c r="B245" s="63"/>
    </row>
    <row r="246" spans="1:2" x14ac:dyDescent="0.25">
      <c r="A246" s="63"/>
      <c r="B246" s="63"/>
    </row>
    <row r="247" spans="1:2" x14ac:dyDescent="0.25">
      <c r="A247" s="63"/>
      <c r="B247" s="63"/>
    </row>
    <row r="248" spans="1:2" x14ac:dyDescent="0.25">
      <c r="A248" s="63"/>
      <c r="B248" s="63"/>
    </row>
    <row r="249" spans="1:2" x14ac:dyDescent="0.25">
      <c r="A249" s="63"/>
      <c r="B249" s="63"/>
    </row>
    <row r="250" spans="1:2" x14ac:dyDescent="0.25">
      <c r="A250" s="63"/>
      <c r="B250" s="63"/>
    </row>
    <row r="251" spans="1:2" x14ac:dyDescent="0.25">
      <c r="A251" s="63"/>
      <c r="B251" s="63"/>
    </row>
    <row r="252" spans="1:2" x14ac:dyDescent="0.25">
      <c r="A252" s="63"/>
      <c r="B252" s="63"/>
    </row>
    <row r="253" spans="1:2" x14ac:dyDescent="0.25">
      <c r="A253" s="63"/>
      <c r="B253" s="63"/>
    </row>
    <row r="254" spans="1:2" x14ac:dyDescent="0.25">
      <c r="A254" s="63"/>
      <c r="B254" s="63"/>
    </row>
    <row r="255" spans="1:2" x14ac:dyDescent="0.25">
      <c r="A255" s="63"/>
      <c r="B255" s="63"/>
    </row>
    <row r="256" spans="1:2" x14ac:dyDescent="0.25">
      <c r="A256" s="63"/>
      <c r="B256" s="63"/>
    </row>
    <row r="257" spans="1:2" x14ac:dyDescent="0.25">
      <c r="A257" s="63"/>
      <c r="B257" s="63"/>
    </row>
    <row r="258" spans="1:2" x14ac:dyDescent="0.25">
      <c r="A258" s="63"/>
      <c r="B258" s="63"/>
    </row>
    <row r="259" spans="1:2" x14ac:dyDescent="0.25">
      <c r="A259" s="63"/>
      <c r="B259" s="63"/>
    </row>
    <row r="260" spans="1:2" x14ac:dyDescent="0.25">
      <c r="A260" s="63"/>
      <c r="B260" s="63"/>
    </row>
    <row r="261" spans="1:2" x14ac:dyDescent="0.25">
      <c r="A261" s="63"/>
      <c r="B261" s="63"/>
    </row>
    <row r="262" spans="1:2" x14ac:dyDescent="0.25">
      <c r="A262" s="63"/>
      <c r="B262" s="63"/>
    </row>
    <row r="263" spans="1:2" x14ac:dyDescent="0.25">
      <c r="A263" s="63"/>
      <c r="B263" s="63"/>
    </row>
    <row r="264" spans="1:2" x14ac:dyDescent="0.25">
      <c r="A264" s="63"/>
      <c r="B264" s="63"/>
    </row>
    <row r="265" spans="1:2" x14ac:dyDescent="0.25">
      <c r="A265" s="63"/>
      <c r="B265" s="63"/>
    </row>
    <row r="266" spans="1:2" x14ac:dyDescent="0.25">
      <c r="A266" s="63"/>
      <c r="B266" s="63"/>
    </row>
    <row r="267" spans="1:2" x14ac:dyDescent="0.25">
      <c r="A267" s="63"/>
      <c r="B267" s="63"/>
    </row>
    <row r="268" spans="1:2" x14ac:dyDescent="0.25">
      <c r="A268" s="63"/>
      <c r="B268" s="63"/>
    </row>
    <row r="269" spans="1:2" x14ac:dyDescent="0.25">
      <c r="A269" s="63"/>
      <c r="B269" s="63"/>
    </row>
    <row r="270" spans="1:2" x14ac:dyDescent="0.25">
      <c r="A270" s="63"/>
      <c r="B270" s="63"/>
    </row>
    <row r="271" spans="1:2" x14ac:dyDescent="0.25">
      <c r="A271" s="63"/>
      <c r="B271" s="63"/>
    </row>
    <row r="272" spans="1:2" x14ac:dyDescent="0.25">
      <c r="A272" s="63"/>
      <c r="B272" s="63"/>
    </row>
    <row r="273" spans="1:2" x14ac:dyDescent="0.25">
      <c r="A273" s="63"/>
      <c r="B273" s="63"/>
    </row>
    <row r="274" spans="1:2" x14ac:dyDescent="0.25">
      <c r="A274" s="63"/>
      <c r="B274" s="63"/>
    </row>
    <row r="275" spans="1:2" x14ac:dyDescent="0.25">
      <c r="A275" s="63"/>
      <c r="B275" s="63"/>
    </row>
    <row r="276" spans="1:2" x14ac:dyDescent="0.25">
      <c r="A276" s="63"/>
      <c r="B276" s="63"/>
    </row>
    <row r="277" spans="1:2" x14ac:dyDescent="0.25">
      <c r="A277" s="63"/>
      <c r="B277" s="63"/>
    </row>
    <row r="278" spans="1:2" x14ac:dyDescent="0.25">
      <c r="A278" s="63"/>
      <c r="B278" s="63"/>
    </row>
    <row r="279" spans="1:2" x14ac:dyDescent="0.25">
      <c r="A279" s="63"/>
      <c r="B279" s="63"/>
    </row>
    <row r="280" spans="1:2" x14ac:dyDescent="0.25">
      <c r="A280" s="63"/>
      <c r="B280" s="63"/>
    </row>
    <row r="281" spans="1:2" x14ac:dyDescent="0.25">
      <c r="A281" s="63"/>
      <c r="B281" s="63"/>
    </row>
    <row r="282" spans="1:2" x14ac:dyDescent="0.25">
      <c r="A282" s="63"/>
      <c r="B282" s="63"/>
    </row>
    <row r="283" spans="1:2" x14ac:dyDescent="0.25">
      <c r="A283" s="63"/>
      <c r="B283" s="63"/>
    </row>
    <row r="284" spans="1:2" x14ac:dyDescent="0.25">
      <c r="A284" s="63"/>
      <c r="B284" s="63"/>
    </row>
    <row r="285" spans="1:2" x14ac:dyDescent="0.25">
      <c r="A285" s="63"/>
      <c r="B285" s="63"/>
    </row>
    <row r="286" spans="1:2" x14ac:dyDescent="0.25">
      <c r="A286" s="63"/>
      <c r="B286" s="63"/>
    </row>
    <row r="287" spans="1:2" x14ac:dyDescent="0.25">
      <c r="A287" s="63"/>
      <c r="B287" s="63"/>
    </row>
    <row r="288" spans="1:2" x14ac:dyDescent="0.25">
      <c r="A288" s="63"/>
      <c r="B288" s="63"/>
    </row>
    <row r="289" spans="1:2" x14ac:dyDescent="0.25">
      <c r="A289" s="63"/>
      <c r="B289" s="63"/>
    </row>
    <row r="290" spans="1:2" x14ac:dyDescent="0.25">
      <c r="A290" s="63"/>
      <c r="B290" s="63"/>
    </row>
    <row r="291" spans="1:2" x14ac:dyDescent="0.25">
      <c r="A291" s="63"/>
      <c r="B291" s="63"/>
    </row>
    <row r="292" spans="1:2" x14ac:dyDescent="0.25">
      <c r="A292" s="63"/>
      <c r="B292" s="63"/>
    </row>
    <row r="293" spans="1:2" x14ac:dyDescent="0.25">
      <c r="A293" s="63"/>
      <c r="B293" s="63"/>
    </row>
    <row r="294" spans="1:2" x14ac:dyDescent="0.25">
      <c r="A294" s="63"/>
      <c r="B294" s="63"/>
    </row>
    <row r="295" spans="1:2" x14ac:dyDescent="0.25">
      <c r="A295" s="63"/>
      <c r="B295" s="63"/>
    </row>
    <row r="296" spans="1:2" x14ac:dyDescent="0.25">
      <c r="A296" s="63"/>
      <c r="B296" s="63"/>
    </row>
    <row r="297" spans="1:2" x14ac:dyDescent="0.25">
      <c r="A297" s="63"/>
      <c r="B297" s="63"/>
    </row>
    <row r="298" spans="1:2" x14ac:dyDescent="0.25">
      <c r="A298" s="63"/>
      <c r="B298" s="63"/>
    </row>
    <row r="299" spans="1:2" x14ac:dyDescent="0.25">
      <c r="A299" s="63"/>
      <c r="B299" s="63"/>
    </row>
    <row r="300" spans="1:2" x14ac:dyDescent="0.25">
      <c r="A300" s="63"/>
      <c r="B300" s="63"/>
    </row>
    <row r="301" spans="1:2" x14ac:dyDescent="0.25">
      <c r="A301" s="63"/>
      <c r="B301" s="63"/>
    </row>
    <row r="302" spans="1:2" x14ac:dyDescent="0.25">
      <c r="A302" s="63"/>
      <c r="B302" s="63"/>
    </row>
    <row r="303" spans="1:2" x14ac:dyDescent="0.25">
      <c r="A303" s="63"/>
      <c r="B303" s="63"/>
    </row>
    <row r="304" spans="1:2" x14ac:dyDescent="0.25">
      <c r="A304" s="63"/>
      <c r="B304" s="63"/>
    </row>
    <row r="305" spans="1:2" x14ac:dyDescent="0.25">
      <c r="A305" s="63"/>
      <c r="B305" s="63"/>
    </row>
    <row r="306" spans="1:2" x14ac:dyDescent="0.25">
      <c r="A306" s="63"/>
      <c r="B306" s="63"/>
    </row>
    <row r="307" spans="1:2" x14ac:dyDescent="0.25">
      <c r="A307" s="63"/>
      <c r="B307" s="63"/>
    </row>
    <row r="308" spans="1:2" x14ac:dyDescent="0.25">
      <c r="A308" s="63"/>
      <c r="B308" s="63"/>
    </row>
    <row r="309" spans="1:2" x14ac:dyDescent="0.25">
      <c r="A309" s="63"/>
      <c r="B309" s="63"/>
    </row>
    <row r="310" spans="1:2" x14ac:dyDescent="0.25">
      <c r="A310" s="63"/>
      <c r="B310" s="63"/>
    </row>
    <row r="311" spans="1:2" x14ac:dyDescent="0.25">
      <c r="A311" s="63"/>
      <c r="B311" s="63"/>
    </row>
    <row r="312" spans="1:2" x14ac:dyDescent="0.25">
      <c r="A312" s="63"/>
      <c r="B312" s="63"/>
    </row>
    <row r="313" spans="1:2" x14ac:dyDescent="0.25">
      <c r="A313" s="63"/>
      <c r="B313" s="63"/>
    </row>
    <row r="314" spans="1:2" x14ac:dyDescent="0.25">
      <c r="A314" s="63"/>
      <c r="B314" s="63"/>
    </row>
    <row r="315" spans="1:2" x14ac:dyDescent="0.25">
      <c r="A315" s="63"/>
      <c r="B315" s="63"/>
    </row>
    <row r="316" spans="1:2" x14ac:dyDescent="0.25">
      <c r="A316" s="63"/>
      <c r="B316" s="63"/>
    </row>
    <row r="317" spans="1:2" x14ac:dyDescent="0.25">
      <c r="A317" s="63"/>
      <c r="B317" s="63"/>
    </row>
    <row r="318" spans="1:2" x14ac:dyDescent="0.25">
      <c r="A318" s="63"/>
      <c r="B318" s="63"/>
    </row>
    <row r="319" spans="1:2" x14ac:dyDescent="0.25">
      <c r="A319" s="63"/>
      <c r="B319" s="63"/>
    </row>
    <row r="320" spans="1:2" x14ac:dyDescent="0.25">
      <c r="A320" s="63"/>
      <c r="B320" s="63"/>
    </row>
    <row r="321" spans="1:2" x14ac:dyDescent="0.25">
      <c r="A321" s="63"/>
      <c r="B321" s="63"/>
    </row>
    <row r="322" spans="1:2" x14ac:dyDescent="0.25">
      <c r="A322" s="63"/>
      <c r="B322" s="63"/>
    </row>
    <row r="323" spans="1:2" x14ac:dyDescent="0.25">
      <c r="A323" s="63"/>
      <c r="B323" s="63"/>
    </row>
    <row r="324" spans="1:2" x14ac:dyDescent="0.25">
      <c r="A324" s="63"/>
      <c r="B324" s="63"/>
    </row>
    <row r="325" spans="1:2" x14ac:dyDescent="0.25">
      <c r="A325" s="63"/>
      <c r="B325" s="63"/>
    </row>
    <row r="326" spans="1:2" x14ac:dyDescent="0.25">
      <c r="A326" s="63"/>
      <c r="B326" s="63"/>
    </row>
    <row r="327" spans="1:2" x14ac:dyDescent="0.25">
      <c r="A327" s="63"/>
      <c r="B327" s="63"/>
    </row>
    <row r="328" spans="1:2" x14ac:dyDescent="0.25">
      <c r="A328" s="63"/>
      <c r="B328" s="63"/>
    </row>
    <row r="329" spans="1:2" x14ac:dyDescent="0.25">
      <c r="A329" s="63"/>
      <c r="B329" s="63"/>
    </row>
    <row r="330" spans="1:2" x14ac:dyDescent="0.25">
      <c r="A330" s="63"/>
      <c r="B330" s="63"/>
    </row>
    <row r="331" spans="1:2" x14ac:dyDescent="0.25">
      <c r="A331" s="63"/>
      <c r="B331" s="63"/>
    </row>
    <row r="332" spans="1:2" x14ac:dyDescent="0.25">
      <c r="A332" s="63"/>
      <c r="B332" s="63"/>
    </row>
    <row r="333" spans="1:2" x14ac:dyDescent="0.25">
      <c r="A333" s="63"/>
      <c r="B333" s="63"/>
    </row>
    <row r="334" spans="1:2" x14ac:dyDescent="0.25">
      <c r="A334" s="63"/>
      <c r="B334" s="63"/>
    </row>
    <row r="335" spans="1:2" x14ac:dyDescent="0.25">
      <c r="A335" s="63"/>
      <c r="B335" s="63"/>
    </row>
    <row r="336" spans="1:2" x14ac:dyDescent="0.25">
      <c r="A336" s="63"/>
      <c r="B336" s="63"/>
    </row>
    <row r="337" spans="1:2" x14ac:dyDescent="0.25">
      <c r="A337" s="63"/>
      <c r="B337" s="63"/>
    </row>
    <row r="338" spans="1:2" x14ac:dyDescent="0.25">
      <c r="A338" s="63"/>
      <c r="B338" s="63"/>
    </row>
    <row r="339" spans="1:2" x14ac:dyDescent="0.25">
      <c r="A339" s="63"/>
      <c r="B339" s="63"/>
    </row>
    <row r="340" spans="1:2" x14ac:dyDescent="0.25">
      <c r="A340" s="63"/>
      <c r="B340" s="63"/>
    </row>
    <row r="341" spans="1:2" x14ac:dyDescent="0.25">
      <c r="A341" s="63"/>
      <c r="B341" s="63"/>
    </row>
    <row r="342" spans="1:2" x14ac:dyDescent="0.25">
      <c r="A342" s="63"/>
      <c r="B342" s="63"/>
    </row>
    <row r="343" spans="1:2" x14ac:dyDescent="0.25">
      <c r="A343" s="63"/>
      <c r="B343" s="63"/>
    </row>
    <row r="344" spans="1:2" x14ac:dyDescent="0.25">
      <c r="A344" s="63"/>
      <c r="B344" s="63"/>
    </row>
    <row r="345" spans="1:2" x14ac:dyDescent="0.25">
      <c r="A345" s="63"/>
      <c r="B345" s="63"/>
    </row>
    <row r="346" spans="1:2" x14ac:dyDescent="0.25">
      <c r="A346" s="63"/>
      <c r="B346" s="63"/>
    </row>
    <row r="347" spans="1:2" x14ac:dyDescent="0.25">
      <c r="A347" s="63"/>
      <c r="B347" s="63"/>
    </row>
    <row r="348" spans="1:2" x14ac:dyDescent="0.25">
      <c r="A348" s="63"/>
      <c r="B348" s="63"/>
    </row>
    <row r="349" spans="1:2" x14ac:dyDescent="0.25">
      <c r="A349" s="63"/>
      <c r="B349" s="63"/>
    </row>
    <row r="350" spans="1:2" x14ac:dyDescent="0.25">
      <c r="A350" s="63"/>
      <c r="B350" s="63"/>
    </row>
    <row r="351" spans="1:2" x14ac:dyDescent="0.25">
      <c r="A351" s="63"/>
      <c r="B351" s="63"/>
    </row>
    <row r="352" spans="1:2" x14ac:dyDescent="0.25">
      <c r="A352" s="63"/>
      <c r="B352" s="63"/>
    </row>
    <row r="353" spans="1:2" x14ac:dyDescent="0.25">
      <c r="A353" s="63"/>
      <c r="B353" s="63"/>
    </row>
    <row r="354" spans="1:2" x14ac:dyDescent="0.25">
      <c r="A354" s="63"/>
      <c r="B354" s="63"/>
    </row>
    <row r="355" spans="1:2" x14ac:dyDescent="0.25">
      <c r="A355" s="63"/>
      <c r="B355" s="63"/>
    </row>
    <row r="356" spans="1:2" x14ac:dyDescent="0.25">
      <c r="A356" s="63"/>
      <c r="B356" s="63"/>
    </row>
    <row r="357" spans="1:2" x14ac:dyDescent="0.25">
      <c r="A357" s="63"/>
      <c r="B357" s="63"/>
    </row>
    <row r="358" spans="1:2" x14ac:dyDescent="0.25">
      <c r="A358" s="63"/>
      <c r="B358" s="63"/>
    </row>
    <row r="359" spans="1:2" x14ac:dyDescent="0.25">
      <c r="A359" s="63"/>
      <c r="B359" s="63"/>
    </row>
    <row r="360" spans="1:2" x14ac:dyDescent="0.25">
      <c r="A360" s="63"/>
      <c r="B360" s="63"/>
    </row>
    <row r="361" spans="1:2" x14ac:dyDescent="0.25">
      <c r="A361" s="63"/>
      <c r="B361" s="63"/>
    </row>
    <row r="362" spans="1:2" x14ac:dyDescent="0.25">
      <c r="A362" s="63"/>
      <c r="B362" s="63"/>
    </row>
    <row r="363" spans="1:2" x14ac:dyDescent="0.25">
      <c r="A363" s="63"/>
      <c r="B363" s="63"/>
    </row>
    <row r="364" spans="1:2" x14ac:dyDescent="0.25">
      <c r="A364" s="63"/>
      <c r="B364" s="63"/>
    </row>
    <row r="365" spans="1:2" x14ac:dyDescent="0.25">
      <c r="A365" s="63"/>
      <c r="B365" s="63"/>
    </row>
    <row r="366" spans="1:2" x14ac:dyDescent="0.25">
      <c r="A366" s="63"/>
      <c r="B366" s="63"/>
    </row>
    <row r="367" spans="1:2" x14ac:dyDescent="0.25">
      <c r="A367" s="63"/>
      <c r="B367" s="63"/>
    </row>
    <row r="368" spans="1:2" x14ac:dyDescent="0.25">
      <c r="A368" s="63"/>
      <c r="B368" s="63"/>
    </row>
    <row r="369" spans="1:2" x14ac:dyDescent="0.25">
      <c r="A369" s="63"/>
      <c r="B369" s="63"/>
    </row>
    <row r="370" spans="1:2" x14ac:dyDescent="0.25">
      <c r="A370" s="63"/>
      <c r="B370" s="63"/>
    </row>
    <row r="371" spans="1:2" x14ac:dyDescent="0.25">
      <c r="A371" s="63"/>
      <c r="B371" s="63"/>
    </row>
    <row r="372" spans="1:2" x14ac:dyDescent="0.25">
      <c r="A372" s="63"/>
      <c r="B372" s="63"/>
    </row>
    <row r="373" spans="1:2" x14ac:dyDescent="0.25">
      <c r="A373" s="63"/>
      <c r="B373" s="63"/>
    </row>
    <row r="374" spans="1:2" x14ac:dyDescent="0.25">
      <c r="A374" s="63"/>
      <c r="B374" s="63"/>
    </row>
    <row r="375" spans="1:2" x14ac:dyDescent="0.25">
      <c r="A375" s="63"/>
      <c r="B375" s="63"/>
    </row>
    <row r="376" spans="1:2" x14ac:dyDescent="0.25">
      <c r="A376" s="63"/>
      <c r="B376" s="63"/>
    </row>
    <row r="377" spans="1:2" x14ac:dyDescent="0.25">
      <c r="A377" s="63"/>
      <c r="B377" s="63"/>
    </row>
    <row r="378" spans="1:2" x14ac:dyDescent="0.25">
      <c r="A378" s="63"/>
      <c r="B378" s="63"/>
    </row>
    <row r="379" spans="1:2" x14ac:dyDescent="0.25">
      <c r="A379" s="63"/>
      <c r="B379" s="63"/>
    </row>
    <row r="380" spans="1:2" x14ac:dyDescent="0.25">
      <c r="A380" s="63"/>
      <c r="B380" s="63"/>
    </row>
    <row r="381" spans="1:2" x14ac:dyDescent="0.25">
      <c r="A381" s="63"/>
      <c r="B381" s="63"/>
    </row>
    <row r="382" spans="1:2" x14ac:dyDescent="0.25">
      <c r="A382" s="63"/>
      <c r="B382" s="63"/>
    </row>
    <row r="383" spans="1:2" x14ac:dyDescent="0.25">
      <c r="A383" s="63"/>
      <c r="B383" s="63"/>
    </row>
    <row r="384" spans="1:2" x14ac:dyDescent="0.25">
      <c r="A384" s="63"/>
      <c r="B384" s="63"/>
    </row>
    <row r="385" spans="1:2" x14ac:dyDescent="0.25">
      <c r="A385" s="63"/>
      <c r="B385" s="63"/>
    </row>
    <row r="386" spans="1:2" x14ac:dyDescent="0.25">
      <c r="A386" s="63"/>
      <c r="B386" s="63"/>
    </row>
    <row r="387" spans="1:2" x14ac:dyDescent="0.25">
      <c r="A387" s="63"/>
      <c r="B387" s="63"/>
    </row>
    <row r="388" spans="1:2" x14ac:dyDescent="0.25">
      <c r="A388" s="63"/>
      <c r="B388" s="63"/>
    </row>
    <row r="389" spans="1:2" x14ac:dyDescent="0.25">
      <c r="A389" s="63"/>
      <c r="B389" s="63"/>
    </row>
    <row r="390" spans="1:2" x14ac:dyDescent="0.25">
      <c r="A390" s="63"/>
      <c r="B390" s="63"/>
    </row>
    <row r="391" spans="1:2" x14ac:dyDescent="0.25">
      <c r="A391" s="63"/>
      <c r="B391" s="63"/>
    </row>
    <row r="392" spans="1:2" x14ac:dyDescent="0.25">
      <c r="A392" s="63"/>
      <c r="B392" s="63"/>
    </row>
    <row r="393" spans="1:2" x14ac:dyDescent="0.25">
      <c r="A393" s="63"/>
      <c r="B393" s="63"/>
    </row>
    <row r="394" spans="1:2" x14ac:dyDescent="0.25">
      <c r="A394" s="63"/>
      <c r="B394" s="63"/>
    </row>
    <row r="395" spans="1:2" x14ac:dyDescent="0.25">
      <c r="A395" s="63"/>
      <c r="B395" s="63"/>
    </row>
    <row r="396" spans="1:2" x14ac:dyDescent="0.25">
      <c r="A396" s="63"/>
      <c r="B396" s="63"/>
    </row>
    <row r="397" spans="1:2" x14ac:dyDescent="0.25">
      <c r="A397" s="63"/>
      <c r="B397" s="63"/>
    </row>
    <row r="398" spans="1:2" x14ac:dyDescent="0.25">
      <c r="A398" s="63"/>
      <c r="B398" s="63"/>
    </row>
    <row r="399" spans="1:2" x14ac:dyDescent="0.25">
      <c r="A399" s="63"/>
      <c r="B399" s="63"/>
    </row>
    <row r="400" spans="1:2" x14ac:dyDescent="0.25">
      <c r="A400" s="63"/>
      <c r="B400" s="63"/>
    </row>
    <row r="401" spans="1:2" x14ac:dyDescent="0.25">
      <c r="A401" s="63"/>
      <c r="B401" s="63"/>
    </row>
    <row r="402" spans="1:2" x14ac:dyDescent="0.25">
      <c r="A402" s="63"/>
      <c r="B402" s="63"/>
    </row>
    <row r="403" spans="1:2" x14ac:dyDescent="0.25">
      <c r="A403" s="63"/>
      <c r="B403" s="63"/>
    </row>
    <row r="404" spans="1:2" x14ac:dyDescent="0.25">
      <c r="A404" s="63"/>
      <c r="B404" s="63"/>
    </row>
    <row r="405" spans="1:2" x14ac:dyDescent="0.25">
      <c r="A405" s="63"/>
      <c r="B405" s="63"/>
    </row>
    <row r="406" spans="1:2" x14ac:dyDescent="0.25">
      <c r="A406" s="63"/>
      <c r="B406" s="63"/>
    </row>
    <row r="407" spans="1:2" x14ac:dyDescent="0.25">
      <c r="A407" s="63"/>
      <c r="B407" s="63"/>
    </row>
    <row r="408" spans="1:2" x14ac:dyDescent="0.25">
      <c r="A408" s="63"/>
      <c r="B408" s="63"/>
    </row>
    <row r="409" spans="1:2" x14ac:dyDescent="0.25">
      <c r="A409" s="63"/>
      <c r="B409" s="63"/>
    </row>
    <row r="410" spans="1:2" x14ac:dyDescent="0.25">
      <c r="A410" s="63"/>
      <c r="B410" s="63"/>
    </row>
    <row r="411" spans="1:2" x14ac:dyDescent="0.25">
      <c r="A411" s="63"/>
      <c r="B411" s="63"/>
    </row>
    <row r="412" spans="1:2" x14ac:dyDescent="0.25">
      <c r="A412" s="63"/>
      <c r="B412" s="63"/>
    </row>
    <row r="413" spans="1:2" x14ac:dyDescent="0.25">
      <c r="A413" s="63"/>
      <c r="B413" s="63"/>
    </row>
    <row r="414" spans="1:2" x14ac:dyDescent="0.25">
      <c r="A414" s="63"/>
      <c r="B414" s="63"/>
    </row>
    <row r="415" spans="1:2" x14ac:dyDescent="0.25">
      <c r="A415" s="63"/>
      <c r="B415" s="63"/>
    </row>
    <row r="416" spans="1:2" x14ac:dyDescent="0.25">
      <c r="A416" s="63"/>
      <c r="B416" s="63"/>
    </row>
    <row r="417" spans="1:2" x14ac:dyDescent="0.25">
      <c r="A417" s="63"/>
      <c r="B417" s="63"/>
    </row>
    <row r="418" spans="1:2" x14ac:dyDescent="0.25">
      <c r="A418" s="63"/>
      <c r="B418" s="63"/>
    </row>
    <row r="419" spans="1:2" x14ac:dyDescent="0.25">
      <c r="A419" s="63"/>
      <c r="B419" s="63"/>
    </row>
    <row r="420" spans="1:2" x14ac:dyDescent="0.25">
      <c r="A420" s="63"/>
      <c r="B420" s="63"/>
    </row>
    <row r="421" spans="1:2" x14ac:dyDescent="0.25">
      <c r="A421" s="63"/>
      <c r="B421" s="63"/>
    </row>
    <row r="422" spans="1:2" x14ac:dyDescent="0.25">
      <c r="A422" s="63"/>
      <c r="B422" s="63"/>
    </row>
    <row r="423" spans="1:2" x14ac:dyDescent="0.25">
      <c r="A423" s="63"/>
      <c r="B423" s="63"/>
    </row>
    <row r="424" spans="1:2" x14ac:dyDescent="0.25">
      <c r="A424" s="63"/>
      <c r="B424" s="63"/>
    </row>
    <row r="425" spans="1:2" x14ac:dyDescent="0.25">
      <c r="A425" s="63"/>
      <c r="B425" s="63"/>
    </row>
    <row r="426" spans="1:2" x14ac:dyDescent="0.25">
      <c r="A426" s="63"/>
      <c r="B426" s="63"/>
    </row>
    <row r="427" spans="1:2" x14ac:dyDescent="0.25">
      <c r="A427" s="63"/>
      <c r="B427" s="63"/>
    </row>
    <row r="428" spans="1:2" x14ac:dyDescent="0.25">
      <c r="A428" s="63"/>
      <c r="B428" s="63"/>
    </row>
    <row r="429" spans="1:2" x14ac:dyDescent="0.25">
      <c r="A429" s="63"/>
      <c r="B429" s="63"/>
    </row>
    <row r="430" spans="1:2" x14ac:dyDescent="0.25">
      <c r="A430" s="63"/>
      <c r="B430" s="63"/>
    </row>
    <row r="431" spans="1:2" x14ac:dyDescent="0.25">
      <c r="A431" s="63"/>
      <c r="B431" s="63"/>
    </row>
    <row r="432" spans="1:2" x14ac:dyDescent="0.25">
      <c r="A432" s="63"/>
      <c r="B432" s="63"/>
    </row>
    <row r="433" spans="1:2" x14ac:dyDescent="0.25">
      <c r="A433" s="63"/>
      <c r="B433" s="63"/>
    </row>
    <row r="434" spans="1:2" x14ac:dyDescent="0.25">
      <c r="A434" s="63"/>
      <c r="B434" s="63"/>
    </row>
    <row r="435" spans="1:2" x14ac:dyDescent="0.25">
      <c r="A435" s="63"/>
      <c r="B435" s="63"/>
    </row>
    <row r="436" spans="1:2" x14ac:dyDescent="0.25">
      <c r="A436" s="63"/>
      <c r="B436" s="63"/>
    </row>
    <row r="437" spans="1:2" x14ac:dyDescent="0.25">
      <c r="A437" s="63"/>
      <c r="B437" s="63"/>
    </row>
    <row r="438" spans="1:2" x14ac:dyDescent="0.25">
      <c r="A438" s="63"/>
      <c r="B438" s="63"/>
    </row>
    <row r="439" spans="1:2" x14ac:dyDescent="0.25">
      <c r="A439" s="63"/>
      <c r="B439" s="63"/>
    </row>
    <row r="440" spans="1:2" x14ac:dyDescent="0.25">
      <c r="A440" s="63"/>
      <c r="B440" s="63"/>
    </row>
    <row r="441" spans="1:2" x14ac:dyDescent="0.25">
      <c r="A441" s="63"/>
      <c r="B441" s="63"/>
    </row>
    <row r="442" spans="1:2" x14ac:dyDescent="0.25">
      <c r="A442" s="63"/>
      <c r="B442" s="63"/>
    </row>
    <row r="443" spans="1:2" x14ac:dyDescent="0.25">
      <c r="A443" s="63"/>
      <c r="B443" s="63"/>
    </row>
    <row r="444" spans="1:2" x14ac:dyDescent="0.25">
      <c r="A444" s="63"/>
      <c r="B444" s="63"/>
    </row>
    <row r="445" spans="1:2" x14ac:dyDescent="0.25">
      <c r="A445" s="63"/>
      <c r="B445" s="63"/>
    </row>
    <row r="446" spans="1:2" x14ac:dyDescent="0.25">
      <c r="A446" s="63"/>
      <c r="B446" s="63"/>
    </row>
    <row r="447" spans="1:2" x14ac:dyDescent="0.25">
      <c r="A447" s="63"/>
      <c r="B447" s="63"/>
    </row>
    <row r="448" spans="1:2" x14ac:dyDescent="0.25">
      <c r="A448" s="63"/>
      <c r="B448" s="63"/>
    </row>
    <row r="449" spans="1:2" x14ac:dyDescent="0.25">
      <c r="A449" s="63"/>
      <c r="B449" s="63"/>
    </row>
    <row r="450" spans="1:2" x14ac:dyDescent="0.25">
      <c r="A450" s="63"/>
      <c r="B450" s="63"/>
    </row>
    <row r="451" spans="1:2" x14ac:dyDescent="0.25">
      <c r="A451" s="63"/>
      <c r="B451" s="63"/>
    </row>
    <row r="452" spans="1:2" x14ac:dyDescent="0.25">
      <c r="A452" s="63"/>
      <c r="B452" s="63"/>
    </row>
    <row r="453" spans="1:2" x14ac:dyDescent="0.25">
      <c r="A453" s="63"/>
      <c r="B453" s="63"/>
    </row>
    <row r="454" spans="1:2" x14ac:dyDescent="0.25">
      <c r="A454" s="63"/>
      <c r="B454" s="63"/>
    </row>
    <row r="455" spans="1:2" x14ac:dyDescent="0.25">
      <c r="A455" s="63"/>
      <c r="B455" s="63"/>
    </row>
    <row r="456" spans="1:2" x14ac:dyDescent="0.25">
      <c r="A456" s="63"/>
      <c r="B456" s="63"/>
    </row>
    <row r="457" spans="1:2" x14ac:dyDescent="0.25">
      <c r="A457" s="63"/>
      <c r="B457" s="63"/>
    </row>
    <row r="458" spans="1:2" x14ac:dyDescent="0.25">
      <c r="A458" s="63"/>
      <c r="B458" s="63"/>
    </row>
    <row r="459" spans="1:2" x14ac:dyDescent="0.25">
      <c r="A459" s="63"/>
      <c r="B459" s="63"/>
    </row>
    <row r="460" spans="1:2" x14ac:dyDescent="0.25">
      <c r="A460" s="63"/>
      <c r="B460" s="63"/>
    </row>
    <row r="461" spans="1:2" x14ac:dyDescent="0.25">
      <c r="A461" s="63"/>
      <c r="B461" s="63"/>
    </row>
    <row r="462" spans="1:2" x14ac:dyDescent="0.25">
      <c r="A462" s="63"/>
      <c r="B462" s="63"/>
    </row>
    <row r="463" spans="1:2" x14ac:dyDescent="0.25">
      <c r="A463" s="63"/>
      <c r="B463" s="63"/>
    </row>
    <row r="464" spans="1:2" x14ac:dyDescent="0.25">
      <c r="A464" s="63"/>
      <c r="B464" s="63"/>
    </row>
    <row r="465" spans="1:2" x14ac:dyDescent="0.25">
      <c r="A465" s="63"/>
      <c r="B465" s="63"/>
    </row>
    <row r="466" spans="1:2" x14ac:dyDescent="0.25">
      <c r="A466" s="63"/>
      <c r="B466" s="63"/>
    </row>
    <row r="467" spans="1:2" x14ac:dyDescent="0.25">
      <c r="A467" s="63"/>
      <c r="B467" s="63"/>
    </row>
    <row r="468" spans="1:2" x14ac:dyDescent="0.25">
      <c r="A468" s="63"/>
      <c r="B468" s="63"/>
    </row>
    <row r="469" spans="1:2" x14ac:dyDescent="0.25">
      <c r="A469" s="63"/>
      <c r="B469" s="63"/>
    </row>
    <row r="470" spans="1:2" x14ac:dyDescent="0.25">
      <c r="A470" s="63"/>
      <c r="B470" s="63"/>
    </row>
    <row r="471" spans="1:2" x14ac:dyDescent="0.25">
      <c r="A471" s="63"/>
      <c r="B471" s="63"/>
    </row>
    <row r="472" spans="1:2" x14ac:dyDescent="0.25">
      <c r="A472" s="63"/>
      <c r="B472" s="63"/>
    </row>
    <row r="473" spans="1:2" x14ac:dyDescent="0.25">
      <c r="A473" s="63"/>
      <c r="B473" s="63"/>
    </row>
    <row r="474" spans="1:2" x14ac:dyDescent="0.25">
      <c r="A474" s="63"/>
      <c r="B474" s="63"/>
    </row>
    <row r="475" spans="1:2" x14ac:dyDescent="0.25">
      <c r="A475" s="63"/>
      <c r="B475" s="63"/>
    </row>
    <row r="476" spans="1:2" x14ac:dyDescent="0.25">
      <c r="A476" s="63"/>
      <c r="B476" s="63"/>
    </row>
    <row r="477" spans="1:2" x14ac:dyDescent="0.25">
      <c r="A477" s="63"/>
      <c r="B477" s="63"/>
    </row>
    <row r="478" spans="1:2" x14ac:dyDescent="0.25">
      <c r="A478" s="63"/>
      <c r="B478" s="63"/>
    </row>
    <row r="479" spans="1:2" x14ac:dyDescent="0.25">
      <c r="A479" s="63"/>
      <c r="B479" s="63"/>
    </row>
    <row r="480" spans="1:2" x14ac:dyDescent="0.25">
      <c r="A480" s="63"/>
      <c r="B480" s="63"/>
    </row>
    <row r="481" spans="1:2" x14ac:dyDescent="0.25">
      <c r="A481" s="63"/>
      <c r="B481" s="63"/>
    </row>
    <row r="482" spans="1:2" x14ac:dyDescent="0.25">
      <c r="A482" s="63"/>
      <c r="B482" s="63"/>
    </row>
    <row r="483" spans="1:2" x14ac:dyDescent="0.25">
      <c r="A483" s="63"/>
      <c r="B483" s="63"/>
    </row>
    <row r="484" spans="1:2" x14ac:dyDescent="0.25">
      <c r="A484" s="63"/>
      <c r="B484" s="63"/>
    </row>
    <row r="485" spans="1:2" x14ac:dyDescent="0.25">
      <c r="A485" s="63"/>
      <c r="B485" s="63"/>
    </row>
    <row r="486" spans="1:2" x14ac:dyDescent="0.25">
      <c r="A486" s="63"/>
      <c r="B486" s="63"/>
    </row>
    <row r="487" spans="1:2" x14ac:dyDescent="0.25">
      <c r="A487" s="63"/>
      <c r="B487" s="63"/>
    </row>
    <row r="488" spans="1:2" x14ac:dyDescent="0.25">
      <c r="A488" s="63"/>
      <c r="B488" s="63"/>
    </row>
    <row r="489" spans="1:2" x14ac:dyDescent="0.25">
      <c r="A489" s="63"/>
      <c r="B489" s="63"/>
    </row>
    <row r="490" spans="1:2" x14ac:dyDescent="0.25">
      <c r="A490" s="63"/>
      <c r="B490" s="63"/>
    </row>
    <row r="491" spans="1:2" x14ac:dyDescent="0.25">
      <c r="A491" s="63"/>
      <c r="B491" s="63"/>
    </row>
    <row r="492" spans="1:2" x14ac:dyDescent="0.25">
      <c r="A492" s="63"/>
      <c r="B492" s="63"/>
    </row>
    <row r="493" spans="1:2" x14ac:dyDescent="0.25">
      <c r="A493" s="63"/>
      <c r="B493" s="63"/>
    </row>
    <row r="494" spans="1:2" x14ac:dyDescent="0.25">
      <c r="A494" s="63"/>
      <c r="B494" s="63"/>
    </row>
    <row r="495" spans="1:2" x14ac:dyDescent="0.25">
      <c r="A495" s="63"/>
      <c r="B495" s="63"/>
    </row>
    <row r="496" spans="1:2" x14ac:dyDescent="0.25">
      <c r="A496" s="63"/>
      <c r="B496" s="63"/>
    </row>
    <row r="497" spans="1:2" x14ac:dyDescent="0.25">
      <c r="A497" s="63"/>
      <c r="B497" s="63"/>
    </row>
    <row r="498" spans="1:2" x14ac:dyDescent="0.25">
      <c r="A498" s="63"/>
      <c r="B498" s="63"/>
    </row>
    <row r="499" spans="1:2" x14ac:dyDescent="0.25">
      <c r="A499" s="63"/>
      <c r="B499" s="63"/>
    </row>
    <row r="500" spans="1:2" x14ac:dyDescent="0.25">
      <c r="A500" s="63"/>
      <c r="B500" s="63"/>
    </row>
    <row r="501" spans="1:2" x14ac:dyDescent="0.25">
      <c r="A501" s="63"/>
      <c r="B501" s="63"/>
    </row>
    <row r="502" spans="1:2" x14ac:dyDescent="0.25">
      <c r="A502" s="63"/>
      <c r="B502" s="63"/>
    </row>
    <row r="503" spans="1:2" x14ac:dyDescent="0.25">
      <c r="A503" s="63"/>
      <c r="B503" s="63"/>
    </row>
    <row r="504" spans="1:2" x14ac:dyDescent="0.25">
      <c r="A504" s="63"/>
      <c r="B504" s="63"/>
    </row>
    <row r="505" spans="1:2" x14ac:dyDescent="0.25">
      <c r="A505" s="63"/>
      <c r="B505" s="63"/>
    </row>
    <row r="506" spans="1:2" x14ac:dyDescent="0.25">
      <c r="A506" s="63"/>
      <c r="B506" s="63"/>
    </row>
    <row r="507" spans="1:2" x14ac:dyDescent="0.25">
      <c r="A507" s="63"/>
      <c r="B507" s="63"/>
    </row>
    <row r="508" spans="1:2" x14ac:dyDescent="0.25">
      <c r="A508" s="63"/>
      <c r="B508" s="63"/>
    </row>
    <row r="509" spans="1:2" x14ac:dyDescent="0.25">
      <c r="A509" s="63"/>
      <c r="B509" s="63"/>
    </row>
    <row r="510" spans="1:2" x14ac:dyDescent="0.25">
      <c r="A510" s="63"/>
      <c r="B510" s="63"/>
    </row>
    <row r="511" spans="1:2" x14ac:dyDescent="0.25">
      <c r="A511" s="63"/>
      <c r="B511" s="63"/>
    </row>
    <row r="512" spans="1:2" x14ac:dyDescent="0.25">
      <c r="A512" s="63"/>
      <c r="B512" s="63"/>
    </row>
    <row r="513" spans="1:2" x14ac:dyDescent="0.25">
      <c r="A513" s="63"/>
      <c r="B513" s="63"/>
    </row>
    <row r="514" spans="1:2" x14ac:dyDescent="0.25">
      <c r="A514" s="63"/>
      <c r="B514" s="63"/>
    </row>
    <row r="515" spans="1:2" x14ac:dyDescent="0.25">
      <c r="A515" s="63"/>
      <c r="B515" s="63"/>
    </row>
    <row r="516" spans="1:2" x14ac:dyDescent="0.25">
      <c r="A516" s="63"/>
      <c r="B516" s="63"/>
    </row>
    <row r="517" spans="1:2" x14ac:dyDescent="0.25">
      <c r="A517" s="63"/>
      <c r="B517" s="63"/>
    </row>
    <row r="518" spans="1:2" x14ac:dyDescent="0.25">
      <c r="A518" s="63"/>
      <c r="B518" s="63"/>
    </row>
    <row r="519" spans="1:2" x14ac:dyDescent="0.25">
      <c r="A519" s="63"/>
      <c r="B519" s="63"/>
    </row>
    <row r="520" spans="1:2" x14ac:dyDescent="0.25">
      <c r="A520" s="63"/>
      <c r="B520" s="63"/>
    </row>
    <row r="521" spans="1:2" x14ac:dyDescent="0.25">
      <c r="A521" s="63"/>
      <c r="B521" s="63"/>
    </row>
    <row r="522" spans="1:2" x14ac:dyDescent="0.25">
      <c r="A522" s="63"/>
      <c r="B522" s="63"/>
    </row>
    <row r="523" spans="1:2" x14ac:dyDescent="0.25">
      <c r="A523" s="63"/>
      <c r="B523" s="63"/>
    </row>
    <row r="524" spans="1:2" x14ac:dyDescent="0.25">
      <c r="A524" s="63"/>
      <c r="B524" s="63"/>
    </row>
    <row r="525" spans="1:2" x14ac:dyDescent="0.25">
      <c r="A525" s="63"/>
      <c r="B525" s="63"/>
    </row>
    <row r="526" spans="1:2" x14ac:dyDescent="0.25">
      <c r="A526" s="63"/>
      <c r="B526" s="63"/>
    </row>
    <row r="527" spans="1:2" x14ac:dyDescent="0.25">
      <c r="A527" s="63"/>
      <c r="B527" s="63"/>
    </row>
    <row r="528" spans="1:2" x14ac:dyDescent="0.25">
      <c r="A528" s="63"/>
      <c r="B528" s="63"/>
    </row>
    <row r="529" spans="1:2" x14ac:dyDescent="0.25">
      <c r="A529" s="63"/>
      <c r="B529" s="63"/>
    </row>
    <row r="530" spans="1:2" x14ac:dyDescent="0.25">
      <c r="A530" s="63"/>
      <c r="B530" s="63"/>
    </row>
    <row r="531" spans="1:2" x14ac:dyDescent="0.25">
      <c r="A531" s="63"/>
      <c r="B531" s="63"/>
    </row>
    <row r="532" spans="1:2" x14ac:dyDescent="0.25">
      <c r="A532" s="63"/>
      <c r="B532" s="63"/>
    </row>
    <row r="533" spans="1:2" x14ac:dyDescent="0.25">
      <c r="A533" s="63"/>
      <c r="B533" s="63"/>
    </row>
    <row r="534" spans="1:2" x14ac:dyDescent="0.25">
      <c r="A534" s="63"/>
      <c r="B534" s="63"/>
    </row>
    <row r="535" spans="1:2" x14ac:dyDescent="0.25">
      <c r="A535" s="63"/>
      <c r="B535" s="63"/>
    </row>
    <row r="536" spans="1:2" x14ac:dyDescent="0.25">
      <c r="A536" s="63"/>
      <c r="B536" s="63"/>
    </row>
    <row r="537" spans="1:2" x14ac:dyDescent="0.25">
      <c r="A537" s="63"/>
      <c r="B537" s="63"/>
    </row>
    <row r="538" spans="1:2" x14ac:dyDescent="0.25">
      <c r="A538" s="63"/>
      <c r="B538" s="63"/>
    </row>
    <row r="539" spans="1:2" x14ac:dyDescent="0.25">
      <c r="A539" s="63"/>
      <c r="B539" s="63"/>
    </row>
    <row r="540" spans="1:2" x14ac:dyDescent="0.25">
      <c r="A540" s="63"/>
      <c r="B540" s="63"/>
    </row>
    <row r="541" spans="1:2" x14ac:dyDescent="0.25">
      <c r="A541" s="63"/>
      <c r="B541" s="63"/>
    </row>
    <row r="542" spans="1:2" x14ac:dyDescent="0.25">
      <c r="A542" s="63"/>
      <c r="B542" s="63"/>
    </row>
    <row r="543" spans="1:2" x14ac:dyDescent="0.25">
      <c r="A543" s="63"/>
      <c r="B543" s="63"/>
    </row>
    <row r="544" spans="1:2" x14ac:dyDescent="0.25">
      <c r="A544" s="63"/>
      <c r="B544" s="63"/>
    </row>
    <row r="545" spans="1:2" x14ac:dyDescent="0.25">
      <c r="A545" s="63"/>
      <c r="B545" s="63"/>
    </row>
    <row r="546" spans="1:2" x14ac:dyDescent="0.25">
      <c r="A546" s="63"/>
      <c r="B546" s="63"/>
    </row>
    <row r="547" spans="1:2" x14ac:dyDescent="0.25">
      <c r="A547" s="63"/>
      <c r="B547" s="63"/>
    </row>
    <row r="548" spans="1:2" x14ac:dyDescent="0.25">
      <c r="A548" s="63"/>
      <c r="B548" s="63"/>
    </row>
    <row r="549" spans="1:2" x14ac:dyDescent="0.25">
      <c r="A549" s="63"/>
      <c r="B549" s="63"/>
    </row>
    <row r="550" spans="1:2" x14ac:dyDescent="0.25">
      <c r="A550" s="63"/>
      <c r="B550" s="63"/>
    </row>
    <row r="551" spans="1:2" x14ac:dyDescent="0.25">
      <c r="A551" s="63"/>
      <c r="B551" s="63"/>
    </row>
    <row r="552" spans="1:2" x14ac:dyDescent="0.25">
      <c r="A552" s="63"/>
      <c r="B552" s="63"/>
    </row>
    <row r="553" spans="1:2" x14ac:dyDescent="0.25">
      <c r="A553" s="63"/>
      <c r="B553" s="63"/>
    </row>
    <row r="554" spans="1:2" x14ac:dyDescent="0.25">
      <c r="A554" s="63"/>
      <c r="B554" s="63"/>
    </row>
    <row r="555" spans="1:2" x14ac:dyDescent="0.25">
      <c r="A555" s="63"/>
      <c r="B555" s="63"/>
    </row>
    <row r="556" spans="1:2" x14ac:dyDescent="0.25">
      <c r="A556" s="63"/>
      <c r="B556" s="63"/>
    </row>
    <row r="557" spans="1:2" x14ac:dyDescent="0.25">
      <c r="A557" s="63"/>
      <c r="B557" s="63"/>
    </row>
    <row r="558" spans="1:2" x14ac:dyDescent="0.25">
      <c r="A558" s="63"/>
      <c r="B558" s="63"/>
    </row>
    <row r="559" spans="1:2" x14ac:dyDescent="0.25">
      <c r="A559" s="63"/>
      <c r="B559" s="63"/>
    </row>
    <row r="560" spans="1:2" x14ac:dyDescent="0.25">
      <c r="A560" s="63"/>
      <c r="B560" s="63"/>
    </row>
    <row r="561" spans="1:2" x14ac:dyDescent="0.25">
      <c r="A561" s="63"/>
      <c r="B561" s="63"/>
    </row>
    <row r="562" spans="1:2" x14ac:dyDescent="0.25">
      <c r="A562" s="63"/>
      <c r="B562" s="63"/>
    </row>
    <row r="563" spans="1:2" x14ac:dyDescent="0.25">
      <c r="A563" s="63"/>
      <c r="B563" s="63"/>
    </row>
    <row r="564" spans="1:2" x14ac:dyDescent="0.25">
      <c r="A564" s="63"/>
      <c r="B564" s="63"/>
    </row>
    <row r="565" spans="1:2" x14ac:dyDescent="0.25">
      <c r="A565" s="63"/>
      <c r="B565" s="63"/>
    </row>
    <row r="566" spans="1:2" x14ac:dyDescent="0.25">
      <c r="A566" s="63"/>
      <c r="B566" s="63"/>
    </row>
    <row r="567" spans="1:2" x14ac:dyDescent="0.25">
      <c r="A567" s="63"/>
      <c r="B567" s="63"/>
    </row>
    <row r="568" spans="1:2" x14ac:dyDescent="0.25">
      <c r="A568" s="63"/>
      <c r="B568" s="63"/>
    </row>
    <row r="569" spans="1:2" x14ac:dyDescent="0.25">
      <c r="A569" s="63"/>
      <c r="B569" s="63"/>
    </row>
    <row r="570" spans="1:2" x14ac:dyDescent="0.25">
      <c r="A570" s="63"/>
      <c r="B570" s="63"/>
    </row>
    <row r="571" spans="1:2" x14ac:dyDescent="0.25">
      <c r="A571" s="63"/>
      <c r="B571" s="63"/>
    </row>
    <row r="572" spans="1:2" x14ac:dyDescent="0.25">
      <c r="A572" s="63"/>
      <c r="B572" s="63"/>
    </row>
    <row r="573" spans="1:2" x14ac:dyDescent="0.25">
      <c r="A573" s="63"/>
      <c r="B573" s="63"/>
    </row>
    <row r="574" spans="1:2" x14ac:dyDescent="0.25">
      <c r="A574" s="63"/>
      <c r="B574" s="63"/>
    </row>
    <row r="575" spans="1:2" x14ac:dyDescent="0.25">
      <c r="A575" s="63"/>
      <c r="B575" s="63"/>
    </row>
    <row r="576" spans="1:2" x14ac:dyDescent="0.25">
      <c r="A576" s="63"/>
      <c r="B576" s="63"/>
    </row>
    <row r="577" spans="1:2" x14ac:dyDescent="0.25">
      <c r="A577" s="63"/>
      <c r="B577" s="63"/>
    </row>
    <row r="578" spans="1:2" x14ac:dyDescent="0.25">
      <c r="A578" s="63"/>
      <c r="B578" s="63"/>
    </row>
    <row r="579" spans="1:2" x14ac:dyDescent="0.25">
      <c r="A579" s="63"/>
      <c r="B579" s="63"/>
    </row>
    <row r="580" spans="1:2" x14ac:dyDescent="0.25">
      <c r="A580" s="63"/>
      <c r="B580" s="63"/>
    </row>
    <row r="581" spans="1:2" x14ac:dyDescent="0.25">
      <c r="A581" s="63"/>
      <c r="B581" s="63"/>
    </row>
    <row r="582" spans="1:2" x14ac:dyDescent="0.25">
      <c r="A582" s="63"/>
      <c r="B582" s="63"/>
    </row>
    <row r="583" spans="1:2" x14ac:dyDescent="0.25">
      <c r="A583" s="63"/>
      <c r="B583" s="63"/>
    </row>
    <row r="584" spans="1:2" x14ac:dyDescent="0.25">
      <c r="A584" s="63"/>
      <c r="B584" s="63"/>
    </row>
    <row r="585" spans="1:2" x14ac:dyDescent="0.25">
      <c r="A585" s="63"/>
      <c r="B585" s="63"/>
    </row>
    <row r="586" spans="1:2" x14ac:dyDescent="0.25">
      <c r="A586" s="63"/>
      <c r="B586" s="63"/>
    </row>
    <row r="587" spans="1:2" x14ac:dyDescent="0.25">
      <c r="A587" s="63"/>
      <c r="B587" s="63"/>
    </row>
    <row r="588" spans="1:2" x14ac:dyDescent="0.25">
      <c r="A588" s="63"/>
      <c r="B588" s="63"/>
    </row>
    <row r="589" spans="1:2" x14ac:dyDescent="0.25">
      <c r="A589" s="63"/>
      <c r="B589" s="63"/>
    </row>
    <row r="590" spans="1:2" x14ac:dyDescent="0.25">
      <c r="A590" s="63"/>
      <c r="B590" s="63"/>
    </row>
    <row r="591" spans="1:2" x14ac:dyDescent="0.25">
      <c r="A591" s="63"/>
      <c r="B591" s="63"/>
    </row>
    <row r="592" spans="1:2" x14ac:dyDescent="0.25">
      <c r="A592" s="63"/>
      <c r="B592" s="63"/>
    </row>
    <row r="593" spans="1:2" x14ac:dyDescent="0.25">
      <c r="A593" s="63"/>
      <c r="B593" s="63"/>
    </row>
    <row r="594" spans="1:2" x14ac:dyDescent="0.25">
      <c r="A594" s="63"/>
      <c r="B594" s="63"/>
    </row>
    <row r="595" spans="1:2" x14ac:dyDescent="0.25">
      <c r="A595" s="63"/>
      <c r="B595" s="63"/>
    </row>
    <row r="596" spans="1:2" x14ac:dyDescent="0.25">
      <c r="A596" s="63"/>
      <c r="B596" s="63"/>
    </row>
    <row r="597" spans="1:2" x14ac:dyDescent="0.25">
      <c r="A597" s="63"/>
      <c r="B597" s="63"/>
    </row>
    <row r="598" spans="1:2" x14ac:dyDescent="0.25">
      <c r="A598" s="63"/>
      <c r="B598" s="63"/>
    </row>
    <row r="599" spans="1:2" x14ac:dyDescent="0.25">
      <c r="A599" s="63"/>
      <c r="B599" s="63"/>
    </row>
    <row r="600" spans="1:2" x14ac:dyDescent="0.25">
      <c r="A600" s="63"/>
      <c r="B600" s="63"/>
    </row>
    <row r="601" spans="1:2" x14ac:dyDescent="0.25">
      <c r="A601" s="63"/>
      <c r="B601" s="63"/>
    </row>
    <row r="602" spans="1:2" x14ac:dyDescent="0.25">
      <c r="A602" s="63"/>
      <c r="B602" s="63"/>
    </row>
    <row r="603" spans="1:2" x14ac:dyDescent="0.25">
      <c r="A603" s="63"/>
      <c r="B603" s="63"/>
    </row>
    <row r="604" spans="1:2" x14ac:dyDescent="0.25">
      <c r="A604" s="63"/>
      <c r="B604" s="63"/>
    </row>
    <row r="605" spans="1:2" x14ac:dyDescent="0.25">
      <c r="A605" s="63"/>
      <c r="B605" s="63"/>
    </row>
    <row r="606" spans="1:2" x14ac:dyDescent="0.25">
      <c r="A606" s="63"/>
      <c r="B606" s="63"/>
    </row>
    <row r="607" spans="1:2" x14ac:dyDescent="0.25">
      <c r="A607" s="63"/>
      <c r="B607" s="63"/>
    </row>
    <row r="608" spans="1:2" x14ac:dyDescent="0.25">
      <c r="A608" s="63"/>
      <c r="B608" s="63"/>
    </row>
    <row r="609" spans="1:2" x14ac:dyDescent="0.25">
      <c r="A609" s="63"/>
      <c r="B609" s="63"/>
    </row>
    <row r="610" spans="1:2" x14ac:dyDescent="0.25">
      <c r="A610" s="63"/>
      <c r="B610" s="63"/>
    </row>
    <row r="611" spans="1:2" x14ac:dyDescent="0.25">
      <c r="A611" s="63"/>
      <c r="B611" s="63"/>
    </row>
    <row r="612" spans="1:2" x14ac:dyDescent="0.25">
      <c r="A612" s="63"/>
      <c r="B612" s="63"/>
    </row>
    <row r="613" spans="1:2" x14ac:dyDescent="0.25">
      <c r="A613" s="63"/>
      <c r="B613" s="63"/>
    </row>
    <row r="614" spans="1:2" x14ac:dyDescent="0.25">
      <c r="A614" s="63"/>
      <c r="B614" s="63"/>
    </row>
    <row r="615" spans="1:2" x14ac:dyDescent="0.25">
      <c r="A615" s="63"/>
      <c r="B615" s="63"/>
    </row>
    <row r="616" spans="1:2" x14ac:dyDescent="0.25">
      <c r="A616" s="63"/>
      <c r="B616" s="63"/>
    </row>
    <row r="617" spans="1:2" x14ac:dyDescent="0.25">
      <c r="A617" s="63"/>
      <c r="B617" s="63"/>
    </row>
    <row r="618" spans="1:2" x14ac:dyDescent="0.25">
      <c r="A618" s="63"/>
      <c r="B618" s="63"/>
    </row>
    <row r="619" spans="1:2" x14ac:dyDescent="0.25">
      <c r="A619" s="63"/>
      <c r="B619" s="63"/>
    </row>
    <row r="620" spans="1:2" x14ac:dyDescent="0.25">
      <c r="A620" s="63"/>
      <c r="B620" s="63"/>
    </row>
    <row r="621" spans="1:2" x14ac:dyDescent="0.25">
      <c r="A621" s="63"/>
      <c r="B621" s="63"/>
    </row>
    <row r="622" spans="1:2" x14ac:dyDescent="0.25">
      <c r="A622" s="63"/>
      <c r="B622" s="63"/>
    </row>
    <row r="623" spans="1:2" x14ac:dyDescent="0.25">
      <c r="A623" s="63"/>
      <c r="B623" s="63"/>
    </row>
    <row r="624" spans="1:2" x14ac:dyDescent="0.25">
      <c r="A624" s="63"/>
      <c r="B624" s="63"/>
    </row>
    <row r="625" spans="1:2" x14ac:dyDescent="0.25">
      <c r="A625" s="63"/>
      <c r="B625" s="63"/>
    </row>
    <row r="626" spans="1:2" x14ac:dyDescent="0.25">
      <c r="A626" s="63"/>
      <c r="B626" s="63"/>
    </row>
    <row r="627" spans="1:2" x14ac:dyDescent="0.25">
      <c r="A627" s="63"/>
      <c r="B627" s="63"/>
    </row>
    <row r="628" spans="1:2" x14ac:dyDescent="0.25">
      <c r="A628" s="63"/>
      <c r="B628" s="63"/>
    </row>
    <row r="629" spans="1:2" x14ac:dyDescent="0.25">
      <c r="A629" s="63"/>
      <c r="B629" s="63"/>
    </row>
    <row r="630" spans="1:2" x14ac:dyDescent="0.25">
      <c r="A630" s="63"/>
      <c r="B630" s="63"/>
    </row>
    <row r="631" spans="1:2" x14ac:dyDescent="0.25">
      <c r="A631" s="63"/>
      <c r="B631" s="63"/>
    </row>
    <row r="632" spans="1:2" x14ac:dyDescent="0.25">
      <c r="A632" s="63"/>
      <c r="B632" s="63"/>
    </row>
    <row r="633" spans="1:2" x14ac:dyDescent="0.25">
      <c r="A633" s="63"/>
      <c r="B633" s="63"/>
    </row>
    <row r="634" spans="1:2" x14ac:dyDescent="0.25">
      <c r="A634" s="63"/>
      <c r="B634" s="63"/>
    </row>
    <row r="635" spans="1:2" x14ac:dyDescent="0.25">
      <c r="A635" s="63"/>
      <c r="B635" s="63"/>
    </row>
    <row r="636" spans="1:2" x14ac:dyDescent="0.25">
      <c r="A636" s="63"/>
      <c r="B636" s="63"/>
    </row>
    <row r="637" spans="1:2" x14ac:dyDescent="0.25">
      <c r="A637" s="63"/>
      <c r="B637" s="63"/>
    </row>
    <row r="638" spans="1:2" x14ac:dyDescent="0.25">
      <c r="A638" s="63"/>
      <c r="B638" s="63"/>
    </row>
    <row r="639" spans="1:2" x14ac:dyDescent="0.25">
      <c r="A639" s="63"/>
      <c r="B639" s="63"/>
    </row>
    <row r="640" spans="1:2" x14ac:dyDescent="0.25">
      <c r="A640" s="63"/>
      <c r="B640" s="63"/>
    </row>
    <row r="641" spans="1:2" x14ac:dyDescent="0.25">
      <c r="A641" s="63"/>
      <c r="B641" s="63"/>
    </row>
    <row r="642" spans="1:2" x14ac:dyDescent="0.25">
      <c r="A642" s="63"/>
      <c r="B642" s="63"/>
    </row>
    <row r="643" spans="1:2" x14ac:dyDescent="0.25">
      <c r="A643" s="63"/>
      <c r="B643" s="63"/>
    </row>
    <row r="644" spans="1:2" x14ac:dyDescent="0.25">
      <c r="A644" s="63"/>
      <c r="B644" s="63"/>
    </row>
    <row r="645" spans="1:2" x14ac:dyDescent="0.25">
      <c r="A645" s="63"/>
      <c r="B645" s="63"/>
    </row>
    <row r="646" spans="1:2" x14ac:dyDescent="0.25">
      <c r="A646" s="63"/>
      <c r="B646" s="63"/>
    </row>
    <row r="647" spans="1:2" x14ac:dyDescent="0.25">
      <c r="A647" s="63"/>
      <c r="B647" s="63"/>
    </row>
    <row r="648" spans="1:2" x14ac:dyDescent="0.25">
      <c r="A648" s="63"/>
      <c r="B648" s="63"/>
    </row>
    <row r="649" spans="1:2" x14ac:dyDescent="0.25">
      <c r="A649" s="63"/>
      <c r="B649" s="63"/>
    </row>
    <row r="650" spans="1:2" x14ac:dyDescent="0.25">
      <c r="A650" s="63"/>
      <c r="B650" s="63"/>
    </row>
    <row r="651" spans="1:2" x14ac:dyDescent="0.25">
      <c r="A651" s="63"/>
      <c r="B651" s="63"/>
    </row>
    <row r="652" spans="1:2" x14ac:dyDescent="0.25">
      <c r="A652" s="63"/>
      <c r="B652" s="63"/>
    </row>
    <row r="653" spans="1:2" x14ac:dyDescent="0.25">
      <c r="A653" s="63"/>
      <c r="B653" s="63"/>
    </row>
    <row r="654" spans="1:2" x14ac:dyDescent="0.25">
      <c r="A654" s="63"/>
      <c r="B654" s="63"/>
    </row>
    <row r="655" spans="1:2" x14ac:dyDescent="0.25">
      <c r="A655" s="63"/>
      <c r="B655" s="63"/>
    </row>
    <row r="656" spans="1:2" x14ac:dyDescent="0.25">
      <c r="A656" s="63"/>
      <c r="B656" s="63"/>
    </row>
    <row r="657" spans="1:2" x14ac:dyDescent="0.25">
      <c r="A657" s="63"/>
      <c r="B657" s="63"/>
    </row>
    <row r="658" spans="1:2" x14ac:dyDescent="0.25">
      <c r="A658" s="63"/>
      <c r="B658" s="63"/>
    </row>
    <row r="659" spans="1:2" x14ac:dyDescent="0.25">
      <c r="A659" s="63"/>
      <c r="B659" s="63"/>
    </row>
    <row r="660" spans="1:2" x14ac:dyDescent="0.25">
      <c r="A660" s="63"/>
      <c r="B660" s="63"/>
    </row>
    <row r="661" spans="1:2" x14ac:dyDescent="0.25">
      <c r="A661" s="63"/>
      <c r="B661" s="63"/>
    </row>
    <row r="662" spans="1:2" x14ac:dyDescent="0.25">
      <c r="A662" s="63"/>
      <c r="B662" s="63"/>
    </row>
    <row r="663" spans="1:2" x14ac:dyDescent="0.25">
      <c r="A663" s="63"/>
      <c r="B663" s="63"/>
    </row>
    <row r="664" spans="1:2" x14ac:dyDescent="0.25">
      <c r="A664" s="63"/>
      <c r="B664" s="63"/>
    </row>
    <row r="665" spans="1:2" x14ac:dyDescent="0.25">
      <c r="A665" s="63"/>
      <c r="B665" s="63"/>
    </row>
    <row r="666" spans="1:2" x14ac:dyDescent="0.25">
      <c r="A666" s="63"/>
      <c r="B666" s="63"/>
    </row>
    <row r="667" spans="1:2" x14ac:dyDescent="0.25">
      <c r="A667" s="63"/>
      <c r="B667" s="63"/>
    </row>
    <row r="668" spans="1:2" x14ac:dyDescent="0.25">
      <c r="A668" s="63"/>
      <c r="B668" s="63"/>
    </row>
    <row r="669" spans="1:2" x14ac:dyDescent="0.25">
      <c r="A669" s="63"/>
      <c r="B669" s="63"/>
    </row>
    <row r="670" spans="1:2" x14ac:dyDescent="0.25">
      <c r="A670" s="63"/>
      <c r="B670" s="63"/>
    </row>
    <row r="671" spans="1:2" x14ac:dyDescent="0.25">
      <c r="A671" s="63"/>
      <c r="B671" s="63"/>
    </row>
    <row r="672" spans="1:2" x14ac:dyDescent="0.25">
      <c r="A672" s="63"/>
      <c r="B672" s="63"/>
    </row>
    <row r="673" spans="1:2" x14ac:dyDescent="0.25">
      <c r="A673" s="63"/>
      <c r="B673" s="63"/>
    </row>
    <row r="674" spans="1:2" x14ac:dyDescent="0.25">
      <c r="A674" s="63"/>
      <c r="B674" s="63"/>
    </row>
    <row r="675" spans="1:2" x14ac:dyDescent="0.25">
      <c r="A675" s="63"/>
      <c r="B675" s="63"/>
    </row>
    <row r="676" spans="1:2" x14ac:dyDescent="0.25">
      <c r="A676" s="63"/>
      <c r="B676" s="63"/>
    </row>
    <row r="677" spans="1:2" x14ac:dyDescent="0.25">
      <c r="A677" s="63"/>
      <c r="B677" s="63"/>
    </row>
    <row r="678" spans="1:2" x14ac:dyDescent="0.25">
      <c r="A678" s="63"/>
      <c r="B678" s="63"/>
    </row>
    <row r="679" spans="1:2" x14ac:dyDescent="0.25">
      <c r="A679" s="63"/>
      <c r="B679" s="63"/>
    </row>
    <row r="680" spans="1:2" x14ac:dyDescent="0.25">
      <c r="A680" s="63"/>
      <c r="B680" s="63"/>
    </row>
    <row r="681" spans="1:2" x14ac:dyDescent="0.25">
      <c r="A681" s="63"/>
      <c r="B681" s="63"/>
    </row>
    <row r="682" spans="1:2" x14ac:dyDescent="0.25">
      <c r="A682" s="63"/>
      <c r="B682" s="63"/>
    </row>
    <row r="683" spans="1:2" x14ac:dyDescent="0.25">
      <c r="A683" s="63"/>
      <c r="B683" s="63"/>
    </row>
    <row r="684" spans="1:2" x14ac:dyDescent="0.25">
      <c r="A684" s="63"/>
      <c r="B684" s="63"/>
    </row>
    <row r="685" spans="1:2" x14ac:dyDescent="0.25">
      <c r="A685" s="63"/>
      <c r="B685" s="63"/>
    </row>
    <row r="686" spans="1:2" x14ac:dyDescent="0.25">
      <c r="A686" s="63"/>
      <c r="B686" s="63"/>
    </row>
    <row r="687" spans="1:2" x14ac:dyDescent="0.25">
      <c r="A687" s="63"/>
      <c r="B687" s="63"/>
    </row>
    <row r="688" spans="1:2" x14ac:dyDescent="0.25">
      <c r="A688" s="63"/>
      <c r="B688" s="63"/>
    </row>
    <row r="689" spans="1:2" x14ac:dyDescent="0.25">
      <c r="A689" s="63"/>
      <c r="B689" s="63"/>
    </row>
    <row r="690" spans="1:2" x14ac:dyDescent="0.25">
      <c r="A690" s="63"/>
      <c r="B690" s="63"/>
    </row>
    <row r="691" spans="1:2" x14ac:dyDescent="0.25">
      <c r="A691" s="63"/>
      <c r="B691" s="63"/>
    </row>
    <row r="692" spans="1:2" x14ac:dyDescent="0.25">
      <c r="A692" s="63"/>
      <c r="B692" s="63"/>
    </row>
    <row r="693" spans="1:2" x14ac:dyDescent="0.25">
      <c r="A693" s="63"/>
      <c r="B693" s="63"/>
    </row>
    <row r="694" spans="1:2" x14ac:dyDescent="0.25">
      <c r="A694" s="63"/>
      <c r="B694" s="63"/>
    </row>
    <row r="695" spans="1:2" x14ac:dyDescent="0.25">
      <c r="A695" s="63"/>
      <c r="B695" s="63"/>
    </row>
    <row r="696" spans="1:2" x14ac:dyDescent="0.25">
      <c r="A696" s="63"/>
      <c r="B696" s="63"/>
    </row>
    <row r="697" spans="1:2" x14ac:dyDescent="0.25">
      <c r="A697" s="63"/>
      <c r="B697" s="63"/>
    </row>
    <row r="698" spans="1:2" x14ac:dyDescent="0.25">
      <c r="A698" s="63"/>
      <c r="B698" s="63"/>
    </row>
    <row r="699" spans="1:2" x14ac:dyDescent="0.25">
      <c r="A699" s="63"/>
      <c r="B699" s="63"/>
    </row>
    <row r="700" spans="1:2" x14ac:dyDescent="0.25">
      <c r="A700" s="63"/>
      <c r="B700" s="63"/>
    </row>
    <row r="701" spans="1:2" x14ac:dyDescent="0.25">
      <c r="A701" s="63"/>
      <c r="B701" s="63"/>
    </row>
    <row r="702" spans="1:2" x14ac:dyDescent="0.25">
      <c r="A702" s="63"/>
      <c r="B702" s="63"/>
    </row>
    <row r="703" spans="1:2" x14ac:dyDescent="0.25">
      <c r="A703" s="63"/>
      <c r="B703" s="63"/>
    </row>
    <row r="704" spans="1:2" x14ac:dyDescent="0.25">
      <c r="A704" s="63"/>
      <c r="B704" s="63"/>
    </row>
    <row r="705" spans="1:2" x14ac:dyDescent="0.25">
      <c r="A705" s="63"/>
      <c r="B705" s="63"/>
    </row>
    <row r="706" spans="1:2" x14ac:dyDescent="0.25">
      <c r="A706" s="63"/>
      <c r="B706" s="63"/>
    </row>
    <row r="707" spans="1:2" x14ac:dyDescent="0.25">
      <c r="A707" s="63"/>
      <c r="B707" s="63"/>
    </row>
    <row r="708" spans="1:2" x14ac:dyDescent="0.25">
      <c r="A708" s="63"/>
      <c r="B708" s="63"/>
    </row>
    <row r="709" spans="1:2" x14ac:dyDescent="0.25">
      <c r="A709" s="63"/>
      <c r="B709" s="63"/>
    </row>
    <row r="710" spans="1:2" x14ac:dyDescent="0.25">
      <c r="A710" s="63"/>
      <c r="B710" s="63"/>
    </row>
    <row r="711" spans="1:2" x14ac:dyDescent="0.25">
      <c r="A711" s="63"/>
      <c r="B711" s="63"/>
    </row>
    <row r="712" spans="1:2" x14ac:dyDescent="0.25">
      <c r="A712" s="63"/>
      <c r="B712" s="63"/>
    </row>
    <row r="713" spans="1:2" x14ac:dyDescent="0.25">
      <c r="A713" s="63"/>
      <c r="B713" s="63"/>
    </row>
    <row r="714" spans="1:2" x14ac:dyDescent="0.25">
      <c r="A714" s="63"/>
      <c r="B714" s="63"/>
    </row>
    <row r="715" spans="1:2" x14ac:dyDescent="0.25">
      <c r="A715" s="63"/>
      <c r="B715" s="63"/>
    </row>
    <row r="716" spans="1:2" x14ac:dyDescent="0.25">
      <c r="A716" s="63"/>
      <c r="B716" s="63"/>
    </row>
    <row r="717" spans="1:2" x14ac:dyDescent="0.25">
      <c r="A717" s="63"/>
      <c r="B717" s="63"/>
    </row>
    <row r="718" spans="1:2" x14ac:dyDescent="0.25">
      <c r="A718" s="63"/>
      <c r="B718" s="63"/>
    </row>
    <row r="719" spans="1:2" x14ac:dyDescent="0.25">
      <c r="A719" s="63"/>
      <c r="B719" s="63"/>
    </row>
    <row r="720" spans="1:2" x14ac:dyDescent="0.25">
      <c r="A720" s="63"/>
      <c r="B720" s="63"/>
    </row>
    <row r="721" spans="1:2" x14ac:dyDescent="0.25">
      <c r="A721" s="63"/>
      <c r="B721" s="63"/>
    </row>
    <row r="722" spans="1:2" x14ac:dyDescent="0.25">
      <c r="A722" s="63"/>
      <c r="B722" s="63"/>
    </row>
    <row r="723" spans="1:2" x14ac:dyDescent="0.25">
      <c r="A723" s="63"/>
      <c r="B723" s="63"/>
    </row>
    <row r="724" spans="1:2" x14ac:dyDescent="0.25">
      <c r="A724" s="63"/>
      <c r="B724" s="63"/>
    </row>
    <row r="725" spans="1:2" x14ac:dyDescent="0.25">
      <c r="A725" s="63"/>
      <c r="B725" s="63"/>
    </row>
    <row r="726" spans="1:2" x14ac:dyDescent="0.25">
      <c r="A726" s="63"/>
      <c r="B726" s="63"/>
    </row>
    <row r="727" spans="1:2" x14ac:dyDescent="0.25">
      <c r="A727" s="63"/>
      <c r="B727" s="63"/>
    </row>
    <row r="728" spans="1:2" x14ac:dyDescent="0.25">
      <c r="A728" s="63"/>
      <c r="B728" s="63"/>
    </row>
    <row r="729" spans="1:2" x14ac:dyDescent="0.25">
      <c r="A729" s="63"/>
      <c r="B729" s="63"/>
    </row>
    <row r="730" spans="1:2" x14ac:dyDescent="0.25">
      <c r="A730" s="63"/>
      <c r="B730" s="63"/>
    </row>
    <row r="731" spans="1:2" x14ac:dyDescent="0.25">
      <c r="A731" s="63"/>
      <c r="B731" s="63"/>
    </row>
    <row r="732" spans="1:2" x14ac:dyDescent="0.25">
      <c r="A732" s="63"/>
      <c r="B732" s="63"/>
    </row>
    <row r="733" spans="1:2" x14ac:dyDescent="0.25">
      <c r="A733" s="63"/>
      <c r="B733" s="63"/>
    </row>
    <row r="734" spans="1:2" x14ac:dyDescent="0.25">
      <c r="A734" s="63"/>
      <c r="B734" s="63"/>
    </row>
    <row r="735" spans="1:2" x14ac:dyDescent="0.25">
      <c r="A735" s="63"/>
      <c r="B735" s="63"/>
    </row>
    <row r="736" spans="1:2" x14ac:dyDescent="0.25">
      <c r="A736" s="63"/>
      <c r="B736" s="63"/>
    </row>
    <row r="737" spans="1:2" x14ac:dyDescent="0.25">
      <c r="A737" s="63"/>
      <c r="B737" s="63"/>
    </row>
    <row r="738" spans="1:2" x14ac:dyDescent="0.25">
      <c r="A738" s="63"/>
      <c r="B738" s="63"/>
    </row>
    <row r="739" spans="1:2" x14ac:dyDescent="0.25">
      <c r="A739" s="63"/>
      <c r="B739" s="63"/>
    </row>
    <row r="740" spans="1:2" x14ac:dyDescent="0.25">
      <c r="A740" s="63"/>
      <c r="B740" s="63"/>
    </row>
    <row r="741" spans="1:2" x14ac:dyDescent="0.25">
      <c r="A741" s="63"/>
      <c r="B741" s="63"/>
    </row>
    <row r="742" spans="1:2" x14ac:dyDescent="0.25">
      <c r="A742" s="63"/>
      <c r="B742" s="63"/>
    </row>
    <row r="743" spans="1:2" x14ac:dyDescent="0.25">
      <c r="A743" s="63"/>
      <c r="B743" s="63"/>
    </row>
    <row r="744" spans="1:2" x14ac:dyDescent="0.25">
      <c r="A744" s="63"/>
      <c r="B744" s="63"/>
    </row>
    <row r="745" spans="1:2" x14ac:dyDescent="0.25">
      <c r="A745" s="63"/>
      <c r="B745" s="63"/>
    </row>
    <row r="746" spans="1:2" x14ac:dyDescent="0.25">
      <c r="A746" s="63"/>
      <c r="B746" s="63"/>
    </row>
    <row r="747" spans="1:2" x14ac:dyDescent="0.25">
      <c r="A747" s="63"/>
      <c r="B747" s="63"/>
    </row>
    <row r="748" spans="1:2" x14ac:dyDescent="0.25">
      <c r="A748" s="63"/>
      <c r="B748" s="63"/>
    </row>
    <row r="749" spans="1:2" x14ac:dyDescent="0.25">
      <c r="A749" s="63"/>
      <c r="B749" s="63"/>
    </row>
    <row r="750" spans="1:2" x14ac:dyDescent="0.25">
      <c r="A750" s="63"/>
      <c r="B750" s="63"/>
    </row>
    <row r="751" spans="1:2" x14ac:dyDescent="0.25">
      <c r="A751" s="63"/>
      <c r="B751" s="63"/>
    </row>
    <row r="752" spans="1:2" x14ac:dyDescent="0.25">
      <c r="A752" s="63"/>
      <c r="B752" s="63"/>
    </row>
    <row r="753" spans="1:2" x14ac:dyDescent="0.25">
      <c r="A753" s="63"/>
      <c r="B753" s="63"/>
    </row>
    <row r="754" spans="1:2" x14ac:dyDescent="0.25">
      <c r="A754" s="63"/>
      <c r="B754" s="63"/>
    </row>
    <row r="755" spans="1:2" x14ac:dyDescent="0.25">
      <c r="A755" s="63"/>
      <c r="B755" s="63"/>
    </row>
    <row r="756" spans="1:2" x14ac:dyDescent="0.25">
      <c r="A756" s="63"/>
      <c r="B756" s="63"/>
    </row>
    <row r="757" spans="1:2" x14ac:dyDescent="0.25">
      <c r="A757" s="63"/>
      <c r="B757" s="63"/>
    </row>
    <row r="758" spans="1:2" x14ac:dyDescent="0.25">
      <c r="A758" s="63"/>
      <c r="B758" s="63"/>
    </row>
    <row r="759" spans="1:2" x14ac:dyDescent="0.25">
      <c r="A759" s="63"/>
      <c r="B759" s="63"/>
    </row>
    <row r="760" spans="1:2" x14ac:dyDescent="0.25">
      <c r="A760" s="63"/>
      <c r="B760" s="63"/>
    </row>
    <row r="761" spans="1:2" x14ac:dyDescent="0.25">
      <c r="A761" s="63"/>
      <c r="B761" s="63"/>
    </row>
    <row r="762" spans="1:2" x14ac:dyDescent="0.25">
      <c r="A762" s="63"/>
      <c r="B762" s="63"/>
    </row>
    <row r="763" spans="1:2" x14ac:dyDescent="0.25">
      <c r="A763" s="63"/>
      <c r="B763" s="63"/>
    </row>
    <row r="764" spans="1:2" x14ac:dyDescent="0.25">
      <c r="A764" s="63"/>
      <c r="B764" s="63"/>
    </row>
    <row r="765" spans="1:2" x14ac:dyDescent="0.25">
      <c r="A765" s="63"/>
      <c r="B765" s="63"/>
    </row>
    <row r="766" spans="1:2" x14ac:dyDescent="0.25">
      <c r="A766" s="63"/>
      <c r="B766" s="63"/>
    </row>
    <row r="767" spans="1:2" x14ac:dyDescent="0.25">
      <c r="A767" s="63"/>
      <c r="B767" s="63"/>
    </row>
    <row r="768" spans="1:2" x14ac:dyDescent="0.25">
      <c r="A768" s="63"/>
      <c r="B768" s="63"/>
    </row>
    <row r="769" spans="1:2" x14ac:dyDescent="0.25">
      <c r="A769" s="63"/>
      <c r="B769" s="63"/>
    </row>
    <row r="770" spans="1:2" x14ac:dyDescent="0.25">
      <c r="A770" s="63"/>
      <c r="B770" s="63"/>
    </row>
    <row r="771" spans="1:2" x14ac:dyDescent="0.25">
      <c r="A771" s="63"/>
      <c r="B771" s="63"/>
    </row>
    <row r="772" spans="1:2" x14ac:dyDescent="0.25">
      <c r="A772" s="63"/>
      <c r="B772" s="63"/>
    </row>
    <row r="773" spans="1:2" x14ac:dyDescent="0.25">
      <c r="A773" s="63"/>
      <c r="B773" s="63"/>
    </row>
    <row r="774" spans="1:2" x14ac:dyDescent="0.25">
      <c r="A774" s="63"/>
      <c r="B774" s="63"/>
    </row>
    <row r="775" spans="1:2" x14ac:dyDescent="0.25">
      <c r="A775" s="63"/>
      <c r="B775" s="63"/>
    </row>
    <row r="776" spans="1:2" x14ac:dyDescent="0.25">
      <c r="A776" s="63"/>
      <c r="B776" s="63"/>
    </row>
    <row r="777" spans="1:2" x14ac:dyDescent="0.25">
      <c r="A777" s="63"/>
      <c r="B777" s="63"/>
    </row>
    <row r="778" spans="1:2" x14ac:dyDescent="0.25">
      <c r="A778" s="63"/>
      <c r="B778" s="63"/>
    </row>
    <row r="779" spans="1:2" x14ac:dyDescent="0.25">
      <c r="A779" s="63"/>
      <c r="B779" s="63"/>
    </row>
    <row r="780" spans="1:2" x14ac:dyDescent="0.25">
      <c r="A780" s="63"/>
      <c r="B780" s="63"/>
    </row>
    <row r="781" spans="1:2" x14ac:dyDescent="0.25">
      <c r="A781" s="63"/>
      <c r="B781" s="63"/>
    </row>
    <row r="782" spans="1:2" x14ac:dyDescent="0.25">
      <c r="A782" s="63"/>
      <c r="B782" s="63"/>
    </row>
    <row r="783" spans="1:2" x14ac:dyDescent="0.25">
      <c r="A783" s="63"/>
      <c r="B783" s="63"/>
    </row>
    <row r="784" spans="1:2" x14ac:dyDescent="0.25">
      <c r="A784" s="63"/>
      <c r="B784" s="63"/>
    </row>
    <row r="785" spans="1:2" x14ac:dyDescent="0.25">
      <c r="A785" s="63"/>
      <c r="B785" s="63"/>
    </row>
    <row r="786" spans="1:2" x14ac:dyDescent="0.25">
      <c r="A786" s="63"/>
      <c r="B786" s="63"/>
    </row>
    <row r="787" spans="1:2" x14ac:dyDescent="0.25">
      <c r="A787" s="63"/>
      <c r="B787" s="63"/>
    </row>
    <row r="788" spans="1:2" x14ac:dyDescent="0.25">
      <c r="A788" s="63"/>
      <c r="B788" s="63"/>
    </row>
    <row r="789" spans="1:2" x14ac:dyDescent="0.25">
      <c r="A789" s="63"/>
      <c r="B789" s="63"/>
    </row>
    <row r="790" spans="1:2" x14ac:dyDescent="0.25">
      <c r="A790" s="63"/>
      <c r="B790" s="63"/>
    </row>
    <row r="791" spans="1:2" x14ac:dyDescent="0.25">
      <c r="A791" s="63"/>
      <c r="B791" s="63"/>
    </row>
    <row r="792" spans="1:2" x14ac:dyDescent="0.25">
      <c r="A792" s="63"/>
      <c r="B792" s="63"/>
    </row>
    <row r="793" spans="1:2" x14ac:dyDescent="0.25">
      <c r="A793" s="63"/>
      <c r="B793" s="63"/>
    </row>
    <row r="794" spans="1:2" x14ac:dyDescent="0.25">
      <c r="A794" s="63"/>
      <c r="B794" s="63"/>
    </row>
    <row r="795" spans="1:2" x14ac:dyDescent="0.25">
      <c r="A795" s="63"/>
      <c r="B795" s="63"/>
    </row>
    <row r="796" spans="1:2" x14ac:dyDescent="0.25">
      <c r="A796" s="63"/>
      <c r="B796" s="63"/>
    </row>
    <row r="797" spans="1:2" x14ac:dyDescent="0.25">
      <c r="A797" s="63"/>
      <c r="B797" s="63"/>
    </row>
    <row r="798" spans="1:2" x14ac:dyDescent="0.25">
      <c r="A798" s="63"/>
      <c r="B798" s="63"/>
    </row>
    <row r="799" spans="1:2" x14ac:dyDescent="0.25">
      <c r="A799" s="63"/>
      <c r="B799" s="63"/>
    </row>
    <row r="800" spans="1:2" x14ac:dyDescent="0.25">
      <c r="A800" s="63"/>
      <c r="B800" s="63"/>
    </row>
    <row r="801" spans="1:2" x14ac:dyDescent="0.25">
      <c r="A801" s="63"/>
      <c r="B801" s="63"/>
    </row>
    <row r="802" spans="1:2" x14ac:dyDescent="0.25">
      <c r="A802" s="63"/>
      <c r="B802" s="63"/>
    </row>
    <row r="803" spans="1:2" x14ac:dyDescent="0.25">
      <c r="A803" s="63"/>
      <c r="B803" s="63"/>
    </row>
    <row r="804" spans="1:2" x14ac:dyDescent="0.25">
      <c r="A804" s="63"/>
      <c r="B804" s="63"/>
    </row>
    <row r="805" spans="1:2" x14ac:dyDescent="0.25">
      <c r="A805" s="63"/>
      <c r="B805" s="63"/>
    </row>
    <row r="806" spans="1:2" x14ac:dyDescent="0.25">
      <c r="A806" s="63"/>
      <c r="B806" s="63"/>
    </row>
    <row r="807" spans="1:2" x14ac:dyDescent="0.25">
      <c r="A807" s="63"/>
      <c r="B807" s="63"/>
    </row>
    <row r="808" spans="1:2" x14ac:dyDescent="0.25">
      <c r="A808" s="63"/>
      <c r="B808" s="63"/>
    </row>
    <row r="809" spans="1:2" x14ac:dyDescent="0.25">
      <c r="A809" s="63"/>
      <c r="B809" s="63"/>
    </row>
    <row r="810" spans="1:2" x14ac:dyDescent="0.25">
      <c r="A810" s="63"/>
      <c r="B810" s="63"/>
    </row>
    <row r="811" spans="1:2" x14ac:dyDescent="0.25">
      <c r="A811" s="63"/>
      <c r="B811" s="63"/>
    </row>
    <row r="812" spans="1:2" x14ac:dyDescent="0.25">
      <c r="A812" s="63"/>
      <c r="B812" s="63"/>
    </row>
    <row r="813" spans="1:2" x14ac:dyDescent="0.25">
      <c r="A813" s="63"/>
      <c r="B813" s="63"/>
    </row>
    <row r="814" spans="1:2" x14ac:dyDescent="0.25">
      <c r="A814" s="63"/>
      <c r="B814" s="63"/>
    </row>
    <row r="815" spans="1:2" x14ac:dyDescent="0.25">
      <c r="A815" s="63"/>
      <c r="B815" s="63"/>
    </row>
    <row r="816" spans="1:2" x14ac:dyDescent="0.25">
      <c r="A816" s="63"/>
      <c r="B816" s="63"/>
    </row>
    <row r="817" spans="1:2" x14ac:dyDescent="0.25">
      <c r="A817" s="63"/>
      <c r="B817" s="63"/>
    </row>
    <row r="818" spans="1:2" x14ac:dyDescent="0.25">
      <c r="A818" s="63"/>
      <c r="B818" s="63"/>
    </row>
    <row r="819" spans="1:2" x14ac:dyDescent="0.25">
      <c r="A819" s="63"/>
      <c r="B819" s="63"/>
    </row>
    <row r="820" spans="1:2" x14ac:dyDescent="0.25">
      <c r="A820" s="63"/>
      <c r="B820" s="63"/>
    </row>
    <row r="821" spans="1:2" x14ac:dyDescent="0.25">
      <c r="A821" s="63"/>
      <c r="B821" s="63"/>
    </row>
    <row r="822" spans="1:2" x14ac:dyDescent="0.25">
      <c r="A822" s="63"/>
      <c r="B822" s="63"/>
    </row>
    <row r="823" spans="1:2" x14ac:dyDescent="0.25">
      <c r="A823" s="63"/>
      <c r="B823" s="63"/>
    </row>
    <row r="824" spans="1:2" x14ac:dyDescent="0.25">
      <c r="A824" s="63"/>
      <c r="B824" s="63"/>
    </row>
    <row r="825" spans="1:2" x14ac:dyDescent="0.25">
      <c r="A825" s="63"/>
      <c r="B825" s="63"/>
    </row>
    <row r="826" spans="1:2" x14ac:dyDescent="0.25">
      <c r="A826" s="63"/>
      <c r="B826" s="63"/>
    </row>
    <row r="827" spans="1:2" x14ac:dyDescent="0.25">
      <c r="A827" s="63"/>
      <c r="B827" s="63"/>
    </row>
    <row r="828" spans="1:2" x14ac:dyDescent="0.25">
      <c r="A828" s="63"/>
      <c r="B828" s="63"/>
    </row>
    <row r="829" spans="1:2" x14ac:dyDescent="0.25">
      <c r="A829" s="63"/>
      <c r="B829" s="63"/>
    </row>
    <row r="830" spans="1:2" x14ac:dyDescent="0.25">
      <c r="A830" s="63"/>
      <c r="B830" s="63"/>
    </row>
    <row r="831" spans="1:2" x14ac:dyDescent="0.25">
      <c r="A831" s="63"/>
      <c r="B831" s="63"/>
    </row>
    <row r="832" spans="1:2" x14ac:dyDescent="0.25">
      <c r="A832" s="63"/>
      <c r="B832" s="63"/>
    </row>
    <row r="833" spans="1:2" x14ac:dyDescent="0.25">
      <c r="A833" s="63"/>
      <c r="B833" s="63"/>
    </row>
    <row r="834" spans="1:2" x14ac:dyDescent="0.25">
      <c r="A834" s="63"/>
      <c r="B834" s="63"/>
    </row>
    <row r="835" spans="1:2" x14ac:dyDescent="0.25">
      <c r="A835" s="63"/>
      <c r="B835" s="63"/>
    </row>
    <row r="836" spans="1:2" x14ac:dyDescent="0.25">
      <c r="A836" s="63"/>
      <c r="B836" s="63"/>
    </row>
    <row r="837" spans="1:2" x14ac:dyDescent="0.25">
      <c r="A837" s="63"/>
      <c r="B837" s="63"/>
    </row>
    <row r="838" spans="1:2" x14ac:dyDescent="0.25">
      <c r="A838" s="63"/>
      <c r="B838" s="63"/>
    </row>
    <row r="839" spans="1:2" x14ac:dyDescent="0.25">
      <c r="A839" s="63"/>
      <c r="B839" s="63"/>
    </row>
    <row r="840" spans="1:2" x14ac:dyDescent="0.25">
      <c r="A840" s="63"/>
      <c r="B840" s="63"/>
    </row>
    <row r="841" spans="1:2" x14ac:dyDescent="0.25">
      <c r="A841" s="63"/>
      <c r="B841" s="63"/>
    </row>
    <row r="842" spans="1:2" x14ac:dyDescent="0.25">
      <c r="A842" s="63"/>
      <c r="B842" s="63"/>
    </row>
    <row r="843" spans="1:2" x14ac:dyDescent="0.25">
      <c r="A843" s="63"/>
      <c r="B843" s="63"/>
    </row>
    <row r="844" spans="1:2" x14ac:dyDescent="0.25">
      <c r="A844" s="63"/>
      <c r="B844" s="63"/>
    </row>
    <row r="845" spans="1:2" x14ac:dyDescent="0.25">
      <c r="A845" s="63"/>
      <c r="B845" s="63"/>
    </row>
    <row r="846" spans="1:2" x14ac:dyDescent="0.25">
      <c r="A846" s="63"/>
      <c r="B846" s="63"/>
    </row>
    <row r="847" spans="1:2" x14ac:dyDescent="0.25">
      <c r="A847" s="63"/>
      <c r="B847" s="63"/>
    </row>
    <row r="848" spans="1:2" x14ac:dyDescent="0.25">
      <c r="A848" s="63"/>
      <c r="B848" s="63"/>
    </row>
    <row r="849" spans="1:2" x14ac:dyDescent="0.25">
      <c r="A849" s="63"/>
      <c r="B849" s="63"/>
    </row>
    <row r="850" spans="1:2" x14ac:dyDescent="0.25">
      <c r="A850" s="63"/>
      <c r="B850" s="63"/>
    </row>
    <row r="851" spans="1:2" x14ac:dyDescent="0.25">
      <c r="A851" s="63"/>
      <c r="B851" s="63"/>
    </row>
    <row r="852" spans="1:2" x14ac:dyDescent="0.25">
      <c r="A852" s="63"/>
      <c r="B852" s="63"/>
    </row>
    <row r="853" spans="1:2" x14ac:dyDescent="0.25">
      <c r="A853" s="63"/>
      <c r="B853" s="63"/>
    </row>
    <row r="854" spans="1:2" x14ac:dyDescent="0.25">
      <c r="A854" s="63"/>
      <c r="B854" s="63"/>
    </row>
    <row r="855" spans="1:2" x14ac:dyDescent="0.25">
      <c r="A855" s="63"/>
      <c r="B855" s="63"/>
    </row>
    <row r="856" spans="1:2" x14ac:dyDescent="0.25">
      <c r="A856" s="63"/>
      <c r="B856" s="63"/>
    </row>
    <row r="857" spans="1:2" x14ac:dyDescent="0.25">
      <c r="A857" s="63"/>
      <c r="B857" s="63"/>
    </row>
    <row r="858" spans="1:2" x14ac:dyDescent="0.25">
      <c r="A858" s="63"/>
      <c r="B858" s="63"/>
    </row>
    <row r="859" spans="1:2" x14ac:dyDescent="0.25">
      <c r="A859" s="63"/>
      <c r="B859" s="63"/>
    </row>
    <row r="860" spans="1:2" x14ac:dyDescent="0.25">
      <c r="A860" s="63"/>
      <c r="B860" s="63"/>
    </row>
    <row r="861" spans="1:2" x14ac:dyDescent="0.25">
      <c r="A861" s="63"/>
      <c r="B861" s="63"/>
    </row>
    <row r="862" spans="1:2" x14ac:dyDescent="0.25">
      <c r="A862" s="63"/>
      <c r="B862" s="63"/>
    </row>
    <row r="863" spans="1:2" x14ac:dyDescent="0.25">
      <c r="A863" s="63"/>
      <c r="B863" s="63"/>
    </row>
    <row r="864" spans="1:2" x14ac:dyDescent="0.25">
      <c r="A864" s="63"/>
      <c r="B864" s="63"/>
    </row>
    <row r="865" spans="1:2" x14ac:dyDescent="0.25">
      <c r="A865" s="63"/>
      <c r="B865" s="63"/>
    </row>
    <row r="866" spans="1:2" x14ac:dyDescent="0.25">
      <c r="A866" s="63"/>
      <c r="B866" s="63"/>
    </row>
    <row r="867" spans="1:2" x14ac:dyDescent="0.25">
      <c r="A867" s="63"/>
      <c r="B867" s="63"/>
    </row>
    <row r="868" spans="1:2" x14ac:dyDescent="0.25">
      <c r="A868" s="63"/>
      <c r="B868" s="63"/>
    </row>
    <row r="869" spans="1:2" x14ac:dyDescent="0.25">
      <c r="A869" s="63"/>
      <c r="B869" s="63"/>
    </row>
    <row r="870" spans="1:2" x14ac:dyDescent="0.25">
      <c r="A870" s="63"/>
      <c r="B870" s="63"/>
    </row>
    <row r="871" spans="1:2" x14ac:dyDescent="0.25">
      <c r="A871" s="63"/>
      <c r="B871" s="63"/>
    </row>
    <row r="872" spans="1:2" x14ac:dyDescent="0.25">
      <c r="A872" s="63"/>
      <c r="B872" s="63"/>
    </row>
    <row r="873" spans="1:2" x14ac:dyDescent="0.25">
      <c r="A873" s="63"/>
      <c r="B873" s="63"/>
    </row>
    <row r="874" spans="1:2" x14ac:dyDescent="0.25">
      <c r="A874" s="63"/>
      <c r="B874" s="63"/>
    </row>
    <row r="875" spans="1:2" x14ac:dyDescent="0.25">
      <c r="A875" s="63"/>
      <c r="B875" s="63"/>
    </row>
    <row r="876" spans="1:2" x14ac:dyDescent="0.25">
      <c r="A876" s="63"/>
      <c r="B876" s="63"/>
    </row>
    <row r="877" spans="1:2" x14ac:dyDescent="0.25">
      <c r="A877" s="63"/>
      <c r="B877" s="63"/>
    </row>
    <row r="878" spans="1:2" x14ac:dyDescent="0.25">
      <c r="A878" s="63"/>
      <c r="B878" s="63"/>
    </row>
    <row r="879" spans="1:2" x14ac:dyDescent="0.25">
      <c r="A879" s="63"/>
      <c r="B879" s="63"/>
    </row>
    <row r="880" spans="1:2" x14ac:dyDescent="0.25">
      <c r="A880" s="63"/>
      <c r="B880" s="63"/>
    </row>
    <row r="881" spans="1:2" x14ac:dyDescent="0.25">
      <c r="A881" s="63"/>
      <c r="B881" s="63"/>
    </row>
    <row r="882" spans="1:2" x14ac:dyDescent="0.25">
      <c r="A882" s="63"/>
      <c r="B882" s="63"/>
    </row>
    <row r="883" spans="1:2" x14ac:dyDescent="0.25">
      <c r="A883" s="63"/>
      <c r="B883" s="63"/>
    </row>
    <row r="884" spans="1:2" x14ac:dyDescent="0.25">
      <c r="A884" s="63"/>
      <c r="B884" s="63"/>
    </row>
    <row r="885" spans="1:2" x14ac:dyDescent="0.25">
      <c r="A885" s="63"/>
      <c r="B885" s="63"/>
    </row>
    <row r="886" spans="1:2" x14ac:dyDescent="0.25">
      <c r="A886" s="63"/>
      <c r="B886" s="63"/>
    </row>
    <row r="887" spans="1:2" x14ac:dyDescent="0.25">
      <c r="A887" s="63"/>
      <c r="B887" s="63"/>
    </row>
    <row r="888" spans="1:2" x14ac:dyDescent="0.25">
      <c r="A888" s="63"/>
      <c r="B888" s="63"/>
    </row>
    <row r="889" spans="1:2" x14ac:dyDescent="0.25">
      <c r="A889" s="63"/>
      <c r="B889" s="63"/>
    </row>
    <row r="890" spans="1:2" x14ac:dyDescent="0.25">
      <c r="A890" s="63"/>
      <c r="B890" s="63"/>
    </row>
    <row r="891" spans="1:2" x14ac:dyDescent="0.25">
      <c r="A891" s="63"/>
      <c r="B891" s="63"/>
    </row>
    <row r="892" spans="1:2" x14ac:dyDescent="0.25">
      <c r="A892" s="63"/>
      <c r="B892" s="63"/>
    </row>
    <row r="893" spans="1:2" x14ac:dyDescent="0.25">
      <c r="A893" s="63"/>
      <c r="B893" s="63"/>
    </row>
    <row r="894" spans="1:2" x14ac:dyDescent="0.25">
      <c r="A894" s="63"/>
      <c r="B894" s="63"/>
    </row>
    <row r="895" spans="1:2" x14ac:dyDescent="0.25">
      <c r="A895" s="63"/>
      <c r="B895" s="63"/>
    </row>
    <row r="896" spans="1:2" x14ac:dyDescent="0.25">
      <c r="A896" s="63"/>
      <c r="B896" s="63"/>
    </row>
    <row r="897" spans="1:2" x14ac:dyDescent="0.25">
      <c r="A897" s="63"/>
      <c r="B897" s="63"/>
    </row>
    <row r="898" spans="1:2" x14ac:dyDescent="0.25">
      <c r="A898" s="63"/>
      <c r="B898" s="63"/>
    </row>
    <row r="899" spans="1:2" x14ac:dyDescent="0.25">
      <c r="A899" s="63"/>
      <c r="B899" s="63"/>
    </row>
    <row r="900" spans="1:2" x14ac:dyDescent="0.25">
      <c r="A900" s="63"/>
      <c r="B900" s="63"/>
    </row>
    <row r="901" spans="1:2" x14ac:dyDescent="0.25">
      <c r="A901" s="63"/>
      <c r="B901" s="63"/>
    </row>
    <row r="902" spans="1:2" x14ac:dyDescent="0.25">
      <c r="A902" s="63"/>
      <c r="B902" s="63"/>
    </row>
    <row r="903" spans="1:2" x14ac:dyDescent="0.25">
      <c r="A903" s="63"/>
      <c r="B903" s="63"/>
    </row>
    <row r="904" spans="1:2" x14ac:dyDescent="0.25">
      <c r="A904" s="63"/>
      <c r="B904" s="63"/>
    </row>
    <row r="905" spans="1:2" x14ac:dyDescent="0.25">
      <c r="A905" s="63"/>
      <c r="B905" s="63"/>
    </row>
    <row r="906" spans="1:2" x14ac:dyDescent="0.25">
      <c r="A906" s="63"/>
      <c r="B906" s="63"/>
    </row>
    <row r="907" spans="1:2" x14ac:dyDescent="0.25">
      <c r="A907" s="63"/>
      <c r="B907" s="63"/>
    </row>
    <row r="908" spans="1:2" x14ac:dyDescent="0.25">
      <c r="A908" s="63"/>
      <c r="B908" s="63"/>
    </row>
    <row r="909" spans="1:2" x14ac:dyDescent="0.25">
      <c r="A909" s="63"/>
      <c r="B909" s="63"/>
    </row>
    <row r="910" spans="1:2" x14ac:dyDescent="0.25">
      <c r="A910" s="63"/>
      <c r="B910" s="63"/>
    </row>
    <row r="911" spans="1:2" x14ac:dyDescent="0.25">
      <c r="A911" s="63"/>
      <c r="B911" s="63"/>
    </row>
    <row r="912" spans="1:2" x14ac:dyDescent="0.25">
      <c r="A912" s="63"/>
      <c r="B912" s="63"/>
    </row>
    <row r="913" spans="1:2" x14ac:dyDescent="0.25">
      <c r="A913" s="63"/>
      <c r="B913" s="63"/>
    </row>
    <row r="914" spans="1:2" x14ac:dyDescent="0.25">
      <c r="A914" s="63"/>
      <c r="B914" s="63"/>
    </row>
    <row r="915" spans="1:2" x14ac:dyDescent="0.25">
      <c r="A915" s="63"/>
      <c r="B915" s="63"/>
    </row>
    <row r="916" spans="1:2" x14ac:dyDescent="0.25">
      <c r="A916" s="63"/>
      <c r="B916" s="63"/>
    </row>
    <row r="917" spans="1:2" x14ac:dyDescent="0.25">
      <c r="A917" s="63"/>
      <c r="B917" s="63"/>
    </row>
    <row r="918" spans="1:2" x14ac:dyDescent="0.25">
      <c r="A918" s="63"/>
      <c r="B918" s="63"/>
    </row>
    <row r="919" spans="1:2" x14ac:dyDescent="0.25">
      <c r="A919" s="63"/>
      <c r="B919" s="63"/>
    </row>
    <row r="920" spans="1:2" x14ac:dyDescent="0.25">
      <c r="A920" s="63"/>
      <c r="B920" s="63"/>
    </row>
    <row r="921" spans="1:2" x14ac:dyDescent="0.25">
      <c r="A921" s="63"/>
      <c r="B921" s="63"/>
    </row>
    <row r="922" spans="1:2" x14ac:dyDescent="0.25">
      <c r="A922" s="63"/>
      <c r="B922" s="63"/>
    </row>
    <row r="923" spans="1:2" x14ac:dyDescent="0.25">
      <c r="A923" s="63"/>
      <c r="B923" s="63"/>
    </row>
    <row r="924" spans="1:2" x14ac:dyDescent="0.25">
      <c r="A924" s="63"/>
      <c r="B924" s="63"/>
    </row>
    <row r="925" spans="1:2" x14ac:dyDescent="0.25">
      <c r="A925" s="63"/>
      <c r="B925" s="63"/>
    </row>
    <row r="926" spans="1:2" x14ac:dyDescent="0.25">
      <c r="A926" s="63"/>
      <c r="B926" s="63"/>
    </row>
    <row r="927" spans="1:2" x14ac:dyDescent="0.25">
      <c r="A927" s="63"/>
      <c r="B927" s="63"/>
    </row>
    <row r="928" spans="1:2" x14ac:dyDescent="0.25">
      <c r="A928" s="63"/>
      <c r="B928" s="63"/>
    </row>
    <row r="929" spans="1:2" x14ac:dyDescent="0.25">
      <c r="A929" s="63"/>
      <c r="B929" s="63"/>
    </row>
    <row r="930" spans="1:2" x14ac:dyDescent="0.25">
      <c r="A930" s="63"/>
      <c r="B930" s="63"/>
    </row>
    <row r="931" spans="1:2" x14ac:dyDescent="0.25">
      <c r="A931" s="63"/>
      <c r="B931" s="63"/>
    </row>
    <row r="932" spans="1:2" x14ac:dyDescent="0.25">
      <c r="A932" s="63"/>
      <c r="B932" s="63"/>
    </row>
    <row r="933" spans="1:2" x14ac:dyDescent="0.25">
      <c r="A933" s="63"/>
      <c r="B933" s="63"/>
    </row>
    <row r="934" spans="1:2" x14ac:dyDescent="0.25">
      <c r="A934" s="63"/>
      <c r="B934" s="63"/>
    </row>
    <row r="935" spans="1:2" x14ac:dyDescent="0.25">
      <c r="A935" s="63"/>
      <c r="B935" s="63"/>
    </row>
    <row r="936" spans="1:2" x14ac:dyDescent="0.25">
      <c r="A936" s="63"/>
      <c r="B936" s="63"/>
    </row>
    <row r="937" spans="1:2" x14ac:dyDescent="0.25">
      <c r="A937" s="63"/>
      <c r="B937" s="63"/>
    </row>
    <row r="938" spans="1:2" x14ac:dyDescent="0.25">
      <c r="A938" s="63"/>
      <c r="B938" s="63"/>
    </row>
    <row r="939" spans="1:2" x14ac:dyDescent="0.25">
      <c r="A939" s="63"/>
      <c r="B939" s="63"/>
    </row>
    <row r="940" spans="1:2" x14ac:dyDescent="0.25">
      <c r="A940" s="63"/>
      <c r="B940" s="63"/>
    </row>
    <row r="941" spans="1:2" x14ac:dyDescent="0.25">
      <c r="A941" s="63"/>
      <c r="B941" s="63"/>
    </row>
    <row r="942" spans="1:2" x14ac:dyDescent="0.25">
      <c r="A942" s="63"/>
      <c r="B942" s="63"/>
    </row>
    <row r="943" spans="1:2" x14ac:dyDescent="0.25">
      <c r="A943" s="63"/>
      <c r="B943" s="63"/>
    </row>
    <row r="944" spans="1:2" x14ac:dyDescent="0.25">
      <c r="A944" s="63"/>
      <c r="B944" s="63"/>
    </row>
    <row r="945" spans="1:2" x14ac:dyDescent="0.25">
      <c r="A945" s="63"/>
      <c r="B945" s="63"/>
    </row>
    <row r="946" spans="1:2" x14ac:dyDescent="0.25">
      <c r="A946" s="63"/>
      <c r="B946" s="63"/>
    </row>
    <row r="947" spans="1:2" x14ac:dyDescent="0.25">
      <c r="A947" s="63"/>
      <c r="B947" s="63"/>
    </row>
    <row r="948" spans="1:2" x14ac:dyDescent="0.25">
      <c r="A948" s="63"/>
      <c r="B948" s="63"/>
    </row>
    <row r="949" spans="1:2" x14ac:dyDescent="0.25">
      <c r="A949" s="63"/>
      <c r="B949" s="63"/>
    </row>
    <row r="950" spans="1:2" x14ac:dyDescent="0.25">
      <c r="A950" s="63"/>
      <c r="B950" s="63"/>
    </row>
    <row r="951" spans="1:2" x14ac:dyDescent="0.25">
      <c r="A951" s="63"/>
      <c r="B951" s="63"/>
    </row>
    <row r="952" spans="1:2" x14ac:dyDescent="0.25">
      <c r="A952" s="63"/>
      <c r="B952" s="63"/>
    </row>
    <row r="953" spans="1:2" x14ac:dyDescent="0.25">
      <c r="A953" s="63"/>
      <c r="B953" s="63"/>
    </row>
    <row r="954" spans="1:2" x14ac:dyDescent="0.25">
      <c r="A954" s="63"/>
      <c r="B954" s="63"/>
    </row>
    <row r="955" spans="1:2" x14ac:dyDescent="0.25">
      <c r="A955" s="63"/>
      <c r="B955" s="63"/>
    </row>
    <row r="956" spans="1:2" x14ac:dyDescent="0.25">
      <c r="A956" s="63"/>
      <c r="B956" s="63"/>
    </row>
    <row r="957" spans="1:2" x14ac:dyDescent="0.25">
      <c r="A957" s="63"/>
      <c r="B957" s="63"/>
    </row>
    <row r="958" spans="1:2" x14ac:dyDescent="0.25">
      <c r="A958" s="63"/>
      <c r="B958" s="63"/>
    </row>
    <row r="959" spans="1:2" x14ac:dyDescent="0.25">
      <c r="A959" s="63"/>
      <c r="B959" s="63"/>
    </row>
    <row r="960" spans="1:2" x14ac:dyDescent="0.25">
      <c r="A960" s="63"/>
      <c r="B960" s="63"/>
    </row>
    <row r="961" spans="1:2" x14ac:dyDescent="0.25">
      <c r="A961" s="63"/>
      <c r="B961" s="63"/>
    </row>
    <row r="962" spans="1:2" x14ac:dyDescent="0.25">
      <c r="A962" s="63"/>
      <c r="B962" s="63"/>
    </row>
    <row r="963" spans="1:2" x14ac:dyDescent="0.25">
      <c r="A963" s="63"/>
      <c r="B963" s="63"/>
    </row>
    <row r="964" spans="1:2" x14ac:dyDescent="0.25">
      <c r="A964" s="63"/>
      <c r="B964" s="63"/>
    </row>
    <row r="965" spans="1:2" x14ac:dyDescent="0.25">
      <c r="A965" s="63"/>
      <c r="B965" s="63"/>
    </row>
    <row r="966" spans="1:2" x14ac:dyDescent="0.25">
      <c r="A966" s="63"/>
      <c r="B966" s="63"/>
    </row>
    <row r="967" spans="1:2" x14ac:dyDescent="0.25">
      <c r="A967" s="63"/>
      <c r="B967" s="63"/>
    </row>
    <row r="968" spans="1:2" x14ac:dyDescent="0.25">
      <c r="A968" s="63"/>
      <c r="B968" s="63"/>
    </row>
    <row r="969" spans="1:2" x14ac:dyDescent="0.25">
      <c r="A969" s="63"/>
      <c r="B969" s="63"/>
    </row>
    <row r="970" spans="1:2" x14ac:dyDescent="0.25">
      <c r="A970" s="63"/>
      <c r="B970" s="63"/>
    </row>
    <row r="971" spans="1:2" x14ac:dyDescent="0.25">
      <c r="A971" s="63"/>
      <c r="B971" s="63"/>
    </row>
    <row r="972" spans="1:2" x14ac:dyDescent="0.25">
      <c r="A972" s="63"/>
      <c r="B972" s="63"/>
    </row>
    <row r="973" spans="1:2" x14ac:dyDescent="0.25">
      <c r="A973" s="63"/>
      <c r="B973" s="63"/>
    </row>
    <row r="974" spans="1:2" x14ac:dyDescent="0.25">
      <c r="A974" s="63"/>
      <c r="B974" s="63"/>
    </row>
    <row r="975" spans="1:2" x14ac:dyDescent="0.25">
      <c r="A975" s="63"/>
      <c r="B975" s="63"/>
    </row>
    <row r="976" spans="1:2" x14ac:dyDescent="0.25">
      <c r="A976" s="63"/>
      <c r="B976" s="63"/>
    </row>
    <row r="977" spans="1:2" x14ac:dyDescent="0.25">
      <c r="A977" s="63"/>
      <c r="B977" s="63"/>
    </row>
    <row r="978" spans="1:2" x14ac:dyDescent="0.25">
      <c r="A978" s="63"/>
      <c r="B978" s="63"/>
    </row>
    <row r="979" spans="1:2" x14ac:dyDescent="0.25">
      <c r="A979" s="63"/>
      <c r="B979" s="63"/>
    </row>
    <row r="980" spans="1:2" x14ac:dyDescent="0.25">
      <c r="A980" s="63"/>
      <c r="B980" s="63"/>
    </row>
    <row r="981" spans="1:2" x14ac:dyDescent="0.25">
      <c r="A981" s="63"/>
      <c r="B981" s="63"/>
    </row>
    <row r="982" spans="1:2" x14ac:dyDescent="0.25">
      <c r="A982" s="63"/>
      <c r="B982" s="63"/>
    </row>
    <row r="983" spans="1:2" x14ac:dyDescent="0.25">
      <c r="A983" s="63"/>
      <c r="B983" s="63"/>
    </row>
    <row r="984" spans="1:2" x14ac:dyDescent="0.25">
      <c r="A984" s="63"/>
      <c r="B984" s="63"/>
    </row>
    <row r="985" spans="1:2" x14ac:dyDescent="0.25">
      <c r="A985" s="63"/>
      <c r="B985" s="63"/>
    </row>
    <row r="986" spans="1:2" x14ac:dyDescent="0.25">
      <c r="A986" s="63"/>
      <c r="B986" s="63"/>
    </row>
    <row r="987" spans="1:2" x14ac:dyDescent="0.25">
      <c r="A987" s="63"/>
      <c r="B987" s="63"/>
    </row>
    <row r="988" spans="1:2" x14ac:dyDescent="0.25">
      <c r="A988" s="63"/>
      <c r="B988" s="63"/>
    </row>
    <row r="989" spans="1:2" x14ac:dyDescent="0.25">
      <c r="A989" s="63"/>
      <c r="B989" s="63"/>
    </row>
    <row r="990" spans="1:2" x14ac:dyDescent="0.25">
      <c r="A990" s="63"/>
      <c r="B990" s="63"/>
    </row>
    <row r="991" spans="1:2" x14ac:dyDescent="0.25">
      <c r="A991" s="63"/>
      <c r="B991" s="63"/>
    </row>
    <row r="992" spans="1:2" x14ac:dyDescent="0.25">
      <c r="A992" s="63"/>
      <c r="B992" s="63"/>
    </row>
    <row r="993" spans="1:2" x14ac:dyDescent="0.25">
      <c r="A993" s="63"/>
      <c r="B993" s="63"/>
    </row>
    <row r="994" spans="1:2" x14ac:dyDescent="0.25">
      <c r="A994" s="63"/>
      <c r="B994" s="63"/>
    </row>
    <row r="995" spans="1:2" x14ac:dyDescent="0.25">
      <c r="A995" s="63"/>
      <c r="B995" s="63"/>
    </row>
    <row r="996" spans="1:2" x14ac:dyDescent="0.25">
      <c r="A996" s="63"/>
      <c r="B996" s="63"/>
    </row>
    <row r="997" spans="1:2" x14ac:dyDescent="0.25">
      <c r="A997" s="63"/>
      <c r="B997" s="63"/>
    </row>
    <row r="998" spans="1:2" x14ac:dyDescent="0.25">
      <c r="A998" s="63"/>
      <c r="B998" s="63"/>
    </row>
    <row r="999" spans="1:2" x14ac:dyDescent="0.25">
      <c r="A999" s="63"/>
      <c r="B999" s="63"/>
    </row>
    <row r="1000" spans="1:2" x14ac:dyDescent="0.25">
      <c r="A1000" s="63"/>
      <c r="B1000" s="63"/>
    </row>
    <row r="1001" spans="1:2" x14ac:dyDescent="0.25">
      <c r="A1001" s="63"/>
      <c r="B1001" s="63"/>
    </row>
    <row r="1002" spans="1:2" x14ac:dyDescent="0.25">
      <c r="A1002" s="63"/>
      <c r="B1002" s="63"/>
    </row>
    <row r="1003" spans="1:2" x14ac:dyDescent="0.25">
      <c r="A1003" s="63"/>
      <c r="B1003" s="63"/>
    </row>
    <row r="1004" spans="1:2" x14ac:dyDescent="0.25">
      <c r="A1004" s="63"/>
      <c r="B1004" s="63"/>
    </row>
    <row r="1005" spans="1:2" x14ac:dyDescent="0.25">
      <c r="A1005" s="63"/>
      <c r="B1005" s="63"/>
    </row>
    <row r="1006" spans="1:2" x14ac:dyDescent="0.25">
      <c r="A1006" s="63"/>
      <c r="B1006" s="63"/>
    </row>
    <row r="1007" spans="1:2" x14ac:dyDescent="0.25">
      <c r="A1007" s="63"/>
      <c r="B1007" s="63"/>
    </row>
    <row r="1008" spans="1:2" x14ac:dyDescent="0.25">
      <c r="A1008" s="63"/>
      <c r="B1008" s="63"/>
    </row>
    <row r="1009" spans="1:2" x14ac:dyDescent="0.25">
      <c r="A1009" s="63"/>
      <c r="B1009" s="63"/>
    </row>
    <row r="1010" spans="1:2" x14ac:dyDescent="0.25">
      <c r="A1010" s="63"/>
      <c r="B1010" s="63"/>
    </row>
    <row r="1011" spans="1:2" x14ac:dyDescent="0.25">
      <c r="A1011" s="63"/>
      <c r="B1011" s="63"/>
    </row>
    <row r="1012" spans="1:2" x14ac:dyDescent="0.25">
      <c r="A1012" s="63"/>
      <c r="B1012" s="63"/>
    </row>
    <row r="1013" spans="1:2" x14ac:dyDescent="0.25">
      <c r="A1013" s="63"/>
      <c r="B1013" s="63"/>
    </row>
    <row r="1014" spans="1:2" x14ac:dyDescent="0.25">
      <c r="A1014" s="63"/>
      <c r="B1014" s="63"/>
    </row>
    <row r="1015" spans="1:2" x14ac:dyDescent="0.25">
      <c r="A1015" s="63"/>
      <c r="B1015" s="63"/>
    </row>
    <row r="1016" spans="1:2" x14ac:dyDescent="0.25">
      <c r="A1016" s="63"/>
      <c r="B1016" s="63"/>
    </row>
    <row r="1017" spans="1:2" x14ac:dyDescent="0.25">
      <c r="A1017" s="63"/>
      <c r="B1017" s="63"/>
    </row>
    <row r="1018" spans="1:2" x14ac:dyDescent="0.25">
      <c r="A1018" s="63"/>
      <c r="B1018" s="63"/>
    </row>
    <row r="1019" spans="1:2" x14ac:dyDescent="0.25">
      <c r="A1019" s="63"/>
      <c r="B1019" s="63"/>
    </row>
    <row r="1020" spans="1:2" x14ac:dyDescent="0.25">
      <c r="A1020" s="63"/>
      <c r="B1020" s="63"/>
    </row>
    <row r="1021" spans="1:2" x14ac:dyDescent="0.25">
      <c r="A1021" s="63"/>
      <c r="B1021" s="63"/>
    </row>
    <row r="1022" spans="1:2" x14ac:dyDescent="0.25">
      <c r="A1022" s="63"/>
      <c r="B1022" s="63"/>
    </row>
    <row r="1023" spans="1:2" x14ac:dyDescent="0.25">
      <c r="A1023" s="63"/>
      <c r="B1023" s="63"/>
    </row>
    <row r="1024" spans="1:2" x14ac:dyDescent="0.25">
      <c r="A1024" s="63"/>
      <c r="B1024" s="63"/>
    </row>
    <row r="1025" spans="1:2" x14ac:dyDescent="0.25">
      <c r="A1025" s="63"/>
      <c r="B1025" s="63"/>
    </row>
    <row r="1026" spans="1:2" x14ac:dyDescent="0.25">
      <c r="A1026" s="63"/>
      <c r="B1026" s="63"/>
    </row>
    <row r="1027" spans="1:2" x14ac:dyDescent="0.25">
      <c r="A1027" s="63"/>
      <c r="B1027" s="63"/>
    </row>
    <row r="1028" spans="1:2" x14ac:dyDescent="0.25">
      <c r="A1028" s="63"/>
      <c r="B1028" s="63"/>
    </row>
    <row r="1029" spans="1:2" x14ac:dyDescent="0.25">
      <c r="A1029" s="63"/>
      <c r="B1029" s="63"/>
    </row>
    <row r="1030" spans="1:2" x14ac:dyDescent="0.25">
      <c r="A1030" s="63"/>
      <c r="B1030" s="63"/>
    </row>
    <row r="1031" spans="1:2" x14ac:dyDescent="0.25">
      <c r="A1031" s="63"/>
      <c r="B1031" s="63"/>
    </row>
    <row r="1032" spans="1:2" x14ac:dyDescent="0.25">
      <c r="A1032" s="63"/>
      <c r="B1032" s="63"/>
    </row>
    <row r="1033" spans="1:2" x14ac:dyDescent="0.25">
      <c r="A1033" s="63"/>
      <c r="B1033" s="63"/>
    </row>
    <row r="1034" spans="1:2" x14ac:dyDescent="0.25">
      <c r="A1034" s="63"/>
      <c r="B1034" s="63"/>
    </row>
    <row r="1035" spans="1:2" x14ac:dyDescent="0.25">
      <c r="A1035" s="63"/>
      <c r="B1035" s="63"/>
    </row>
    <row r="1036" spans="1:2" x14ac:dyDescent="0.25">
      <c r="A1036" s="63"/>
      <c r="B1036" s="63"/>
    </row>
    <row r="1037" spans="1:2" x14ac:dyDescent="0.25">
      <c r="A1037" s="63"/>
      <c r="B1037" s="63"/>
    </row>
    <row r="1038" spans="1:2" x14ac:dyDescent="0.25">
      <c r="A1038" s="63"/>
      <c r="B1038" s="63"/>
    </row>
    <row r="1039" spans="1:2" x14ac:dyDescent="0.25">
      <c r="A1039" s="63"/>
      <c r="B1039" s="63"/>
    </row>
    <row r="1040" spans="1:2" x14ac:dyDescent="0.25">
      <c r="A1040" s="63"/>
      <c r="B1040" s="63"/>
    </row>
    <row r="1041" spans="1:2" x14ac:dyDescent="0.25">
      <c r="A1041" s="63"/>
      <c r="B1041" s="63"/>
    </row>
    <row r="1042" spans="1:2" x14ac:dyDescent="0.25">
      <c r="A1042" s="63"/>
      <c r="B1042" s="63"/>
    </row>
    <row r="1043" spans="1:2" x14ac:dyDescent="0.25">
      <c r="A1043" s="63"/>
      <c r="B1043" s="63"/>
    </row>
    <row r="1044" spans="1:2" x14ac:dyDescent="0.25">
      <c r="A1044" s="63"/>
      <c r="B1044" s="63"/>
    </row>
    <row r="1045" spans="1:2" x14ac:dyDescent="0.25">
      <c r="A1045" s="63"/>
      <c r="B1045" s="63"/>
    </row>
    <row r="1046" spans="1:2" x14ac:dyDescent="0.25">
      <c r="A1046" s="63"/>
      <c r="B1046" s="63"/>
    </row>
    <row r="1047" spans="1:2" x14ac:dyDescent="0.25">
      <c r="A1047" s="63"/>
      <c r="B1047" s="63"/>
    </row>
    <row r="1048" spans="1:2" x14ac:dyDescent="0.25">
      <c r="A1048" s="63"/>
      <c r="B1048" s="63"/>
    </row>
    <row r="1049" spans="1:2" x14ac:dyDescent="0.25">
      <c r="A1049" s="63"/>
      <c r="B1049" s="63"/>
    </row>
    <row r="1050" spans="1:2" x14ac:dyDescent="0.25">
      <c r="A1050" s="63"/>
      <c r="B1050" s="63"/>
    </row>
    <row r="1051" spans="1:2" x14ac:dyDescent="0.25">
      <c r="A1051" s="63"/>
      <c r="B1051" s="63"/>
    </row>
    <row r="1052" spans="1:2" x14ac:dyDescent="0.25">
      <c r="A1052" s="63"/>
      <c r="B1052" s="63"/>
    </row>
    <row r="1053" spans="1:2" x14ac:dyDescent="0.25">
      <c r="A1053" s="63"/>
      <c r="B1053" s="63"/>
    </row>
    <row r="1054" spans="1:2" x14ac:dyDescent="0.25">
      <c r="A1054" s="63"/>
      <c r="B1054" s="63"/>
    </row>
    <row r="1055" spans="1:2" x14ac:dyDescent="0.25">
      <c r="A1055" s="63"/>
      <c r="B1055" s="63"/>
    </row>
    <row r="1056" spans="1:2" x14ac:dyDescent="0.25">
      <c r="A1056" s="63"/>
      <c r="B1056" s="63"/>
    </row>
    <row r="1057" spans="1:2" x14ac:dyDescent="0.25">
      <c r="A1057" s="63"/>
      <c r="B1057" s="63"/>
    </row>
    <row r="1058" spans="1:2" x14ac:dyDescent="0.25">
      <c r="A1058" s="63"/>
      <c r="B1058" s="63"/>
    </row>
    <row r="1059" spans="1:2" x14ac:dyDescent="0.25">
      <c r="A1059" s="63"/>
      <c r="B1059" s="63"/>
    </row>
    <row r="1060" spans="1:2" x14ac:dyDescent="0.25">
      <c r="A1060" s="63"/>
      <c r="B1060" s="63"/>
    </row>
    <row r="1061" spans="1:2" x14ac:dyDescent="0.25">
      <c r="A1061" s="63"/>
      <c r="B1061" s="63"/>
    </row>
    <row r="1062" spans="1:2" x14ac:dyDescent="0.25">
      <c r="A1062" s="63"/>
      <c r="B1062" s="63"/>
    </row>
    <row r="1063" spans="1:2" x14ac:dyDescent="0.25">
      <c r="A1063" s="63"/>
      <c r="B1063" s="63"/>
    </row>
    <row r="1064" spans="1:2" x14ac:dyDescent="0.25">
      <c r="A1064" s="63"/>
      <c r="B1064" s="63"/>
    </row>
    <row r="1065" spans="1:2" x14ac:dyDescent="0.25">
      <c r="A1065" s="63"/>
      <c r="B1065" s="63"/>
    </row>
    <row r="1066" spans="1:2" x14ac:dyDescent="0.25">
      <c r="A1066" s="63"/>
      <c r="B1066" s="63"/>
    </row>
    <row r="1067" spans="1:2" x14ac:dyDescent="0.25">
      <c r="A1067" s="63"/>
      <c r="B1067" s="63"/>
    </row>
    <row r="1068" spans="1:2" x14ac:dyDescent="0.25">
      <c r="A1068" s="63"/>
      <c r="B1068" s="63"/>
    </row>
    <row r="1069" spans="1:2" x14ac:dyDescent="0.25">
      <c r="A1069" s="63"/>
      <c r="B1069" s="63"/>
    </row>
    <row r="1070" spans="1:2" x14ac:dyDescent="0.25">
      <c r="A1070" s="63"/>
      <c r="B1070" s="63"/>
    </row>
    <row r="1071" spans="1:2" x14ac:dyDescent="0.25">
      <c r="A1071" s="63"/>
      <c r="B1071" s="63"/>
    </row>
    <row r="1072" spans="1:2" x14ac:dyDescent="0.25">
      <c r="A1072" s="63"/>
      <c r="B1072" s="63"/>
    </row>
    <row r="1073" spans="1:2" x14ac:dyDescent="0.25">
      <c r="A1073" s="63"/>
      <c r="B1073" s="63"/>
    </row>
    <row r="1074" spans="1:2" x14ac:dyDescent="0.25">
      <c r="A1074" s="63"/>
      <c r="B1074" s="63"/>
    </row>
    <row r="1075" spans="1:2" x14ac:dyDescent="0.25">
      <c r="A1075" s="63"/>
      <c r="B1075" s="63"/>
    </row>
    <row r="1076" spans="1:2" x14ac:dyDescent="0.25">
      <c r="A1076" s="63"/>
      <c r="B1076" s="63"/>
    </row>
    <row r="1077" spans="1:2" x14ac:dyDescent="0.25">
      <c r="A1077" s="63"/>
      <c r="B1077" s="63"/>
    </row>
    <row r="1078" spans="1:2" x14ac:dyDescent="0.25">
      <c r="A1078" s="63"/>
      <c r="B1078" s="63"/>
    </row>
    <row r="1079" spans="1:2" x14ac:dyDescent="0.25">
      <c r="A1079" s="63"/>
      <c r="B1079" s="63"/>
    </row>
    <row r="1080" spans="1:2" x14ac:dyDescent="0.25">
      <c r="A1080" s="63"/>
      <c r="B1080" s="63"/>
    </row>
    <row r="1081" spans="1:2" x14ac:dyDescent="0.25">
      <c r="A1081" s="63"/>
      <c r="B1081" s="63"/>
    </row>
    <row r="1082" spans="1:2" x14ac:dyDescent="0.25">
      <c r="A1082" s="63"/>
      <c r="B1082" s="63"/>
    </row>
    <row r="1083" spans="1:2" x14ac:dyDescent="0.25">
      <c r="A1083" s="63"/>
      <c r="B1083" s="63"/>
    </row>
    <row r="1084" spans="1:2" x14ac:dyDescent="0.25">
      <c r="A1084" s="63"/>
      <c r="B1084" s="63"/>
    </row>
    <row r="1085" spans="1:2" x14ac:dyDescent="0.25">
      <c r="A1085" s="63"/>
      <c r="B1085" s="63"/>
    </row>
    <row r="1086" spans="1:2" x14ac:dyDescent="0.25">
      <c r="A1086" s="63"/>
      <c r="B1086" s="63"/>
    </row>
    <row r="1087" spans="1:2" x14ac:dyDescent="0.25">
      <c r="A1087" s="63"/>
      <c r="B1087" s="63"/>
    </row>
    <row r="1088" spans="1:2" x14ac:dyDescent="0.25">
      <c r="A1088" s="63"/>
      <c r="B1088" s="63"/>
    </row>
    <row r="1089" spans="1:2" x14ac:dyDescent="0.25">
      <c r="A1089" s="63"/>
      <c r="B1089" s="63"/>
    </row>
    <row r="1090" spans="1:2" x14ac:dyDescent="0.25">
      <c r="A1090" s="63"/>
      <c r="B1090" s="63"/>
    </row>
    <row r="1091" spans="1:2" x14ac:dyDescent="0.25">
      <c r="A1091" s="63"/>
      <c r="B1091" s="63"/>
    </row>
    <row r="1092" spans="1:2" x14ac:dyDescent="0.25">
      <c r="A1092" s="63"/>
      <c r="B1092" s="63"/>
    </row>
    <row r="1093" spans="1:2" x14ac:dyDescent="0.25">
      <c r="A1093" s="63"/>
      <c r="B1093" s="63"/>
    </row>
    <row r="1094" spans="1:2" x14ac:dyDescent="0.25">
      <c r="A1094" s="63"/>
      <c r="B1094" s="63"/>
    </row>
    <row r="1095" spans="1:2" x14ac:dyDescent="0.25">
      <c r="A1095" s="63"/>
      <c r="B1095" s="63"/>
    </row>
    <row r="1096" spans="1:2" x14ac:dyDescent="0.25">
      <c r="A1096" s="63"/>
      <c r="B1096" s="63"/>
    </row>
    <row r="1097" spans="1:2" x14ac:dyDescent="0.25">
      <c r="A1097" s="63"/>
      <c r="B1097" s="63"/>
    </row>
    <row r="1098" spans="1:2" x14ac:dyDescent="0.25">
      <c r="A1098" s="63"/>
      <c r="B1098" s="63"/>
    </row>
    <row r="1099" spans="1:2" x14ac:dyDescent="0.25">
      <c r="A1099" s="63"/>
      <c r="B1099" s="63"/>
    </row>
    <row r="1100" spans="1:2" x14ac:dyDescent="0.25">
      <c r="A1100" s="63"/>
      <c r="B1100" s="63"/>
    </row>
    <row r="1101" spans="1:2" x14ac:dyDescent="0.25">
      <c r="A1101" s="63"/>
      <c r="B1101" s="63"/>
    </row>
    <row r="1102" spans="1:2" x14ac:dyDescent="0.25">
      <c r="A1102" s="63"/>
      <c r="B1102" s="63"/>
    </row>
    <row r="1103" spans="1:2" x14ac:dyDescent="0.25">
      <c r="A1103" s="63"/>
      <c r="B1103" s="63"/>
    </row>
    <row r="1104" spans="1:2" x14ac:dyDescent="0.25">
      <c r="A1104" s="63"/>
      <c r="B1104" s="63"/>
    </row>
    <row r="1105" spans="1:2" x14ac:dyDescent="0.25">
      <c r="A1105" s="63"/>
      <c r="B1105" s="63"/>
    </row>
    <row r="1106" spans="1:2" x14ac:dyDescent="0.25">
      <c r="A1106" s="63"/>
      <c r="B1106" s="63"/>
    </row>
    <row r="1107" spans="1:2" x14ac:dyDescent="0.25">
      <c r="A1107" s="63"/>
      <c r="B1107" s="63"/>
    </row>
    <row r="1108" spans="1:2" x14ac:dyDescent="0.25">
      <c r="A1108" s="63"/>
      <c r="B1108" s="63"/>
    </row>
    <row r="1109" spans="1:2" x14ac:dyDescent="0.25">
      <c r="A1109" s="63"/>
      <c r="B1109" s="63"/>
    </row>
    <row r="1110" spans="1:2" x14ac:dyDescent="0.25">
      <c r="A1110" s="63"/>
      <c r="B1110" s="63"/>
    </row>
    <row r="1111" spans="1:2" x14ac:dyDescent="0.25">
      <c r="A1111" s="63"/>
      <c r="B1111" s="63"/>
    </row>
    <row r="1112" spans="1:2" x14ac:dyDescent="0.25">
      <c r="A1112" s="63"/>
      <c r="B1112" s="63"/>
    </row>
    <row r="1113" spans="1:2" x14ac:dyDescent="0.25">
      <c r="A1113" s="63"/>
      <c r="B1113" s="63"/>
    </row>
    <row r="1114" spans="1:2" x14ac:dyDescent="0.25">
      <c r="A1114" s="63"/>
      <c r="B1114" s="63"/>
    </row>
    <row r="1115" spans="1:2" x14ac:dyDescent="0.25">
      <c r="A1115" s="63"/>
      <c r="B1115" s="63"/>
    </row>
    <row r="1116" spans="1:2" x14ac:dyDescent="0.25">
      <c r="A1116" s="63"/>
      <c r="B1116" s="63"/>
    </row>
    <row r="1117" spans="1:2" x14ac:dyDescent="0.25">
      <c r="A1117" s="63"/>
      <c r="B1117" s="63"/>
    </row>
    <row r="1118" spans="1:2" x14ac:dyDescent="0.25">
      <c r="A1118" s="63"/>
      <c r="B1118" s="63"/>
    </row>
    <row r="1119" spans="1:2" x14ac:dyDescent="0.25">
      <c r="A1119" s="63"/>
      <c r="B1119" s="63"/>
    </row>
    <row r="1120" spans="1:2" x14ac:dyDescent="0.25">
      <c r="A1120" s="63"/>
      <c r="B1120" s="63"/>
    </row>
    <row r="1121" spans="1:2" x14ac:dyDescent="0.25">
      <c r="A1121" s="63"/>
      <c r="B1121" s="63"/>
    </row>
    <row r="1122" spans="1:2" x14ac:dyDescent="0.25">
      <c r="A1122" s="63"/>
      <c r="B1122" s="63"/>
    </row>
    <row r="1123" spans="1:2" x14ac:dyDescent="0.25">
      <c r="A1123" s="63"/>
      <c r="B1123" s="63"/>
    </row>
    <row r="1124" spans="1:2" x14ac:dyDescent="0.25">
      <c r="A1124" s="63"/>
      <c r="B1124" s="63"/>
    </row>
    <row r="1125" spans="1:2" x14ac:dyDescent="0.25">
      <c r="A1125" s="63"/>
      <c r="B1125" s="63"/>
    </row>
    <row r="1126" spans="1:2" x14ac:dyDescent="0.25">
      <c r="A1126" s="63"/>
      <c r="B1126" s="63"/>
    </row>
    <row r="1127" spans="1:2" x14ac:dyDescent="0.25">
      <c r="A1127" s="63"/>
      <c r="B1127" s="63"/>
    </row>
    <row r="1128" spans="1:2" x14ac:dyDescent="0.25">
      <c r="A1128" s="63"/>
      <c r="B1128" s="63"/>
    </row>
    <row r="1129" spans="1:2" x14ac:dyDescent="0.25">
      <c r="A1129" s="63"/>
      <c r="B1129" s="63"/>
    </row>
    <row r="1130" spans="1:2" x14ac:dyDescent="0.25">
      <c r="A1130" s="63"/>
      <c r="B1130" s="63"/>
    </row>
    <row r="1131" spans="1:2" x14ac:dyDescent="0.25">
      <c r="A1131" s="63"/>
      <c r="B1131" s="63"/>
    </row>
    <row r="1132" spans="1:2" x14ac:dyDescent="0.25">
      <c r="A1132" s="63"/>
      <c r="B1132" s="63"/>
    </row>
    <row r="1133" spans="1:2" x14ac:dyDescent="0.25">
      <c r="A1133" s="63"/>
      <c r="B1133" s="63"/>
    </row>
    <row r="1134" spans="1:2" x14ac:dyDescent="0.25">
      <c r="A1134" s="63"/>
      <c r="B1134" s="63"/>
    </row>
    <row r="1135" spans="1:2" x14ac:dyDescent="0.25">
      <c r="A1135" s="63"/>
      <c r="B1135" s="63"/>
    </row>
    <row r="1136" spans="1:2" x14ac:dyDescent="0.25">
      <c r="A1136" s="63"/>
      <c r="B1136" s="63"/>
    </row>
    <row r="1137" spans="1:2" x14ac:dyDescent="0.25">
      <c r="A1137" s="63"/>
      <c r="B1137" s="63"/>
    </row>
    <row r="1138" spans="1:2" x14ac:dyDescent="0.25">
      <c r="A1138" s="63"/>
      <c r="B1138" s="63"/>
    </row>
    <row r="1139" spans="1:2" x14ac:dyDescent="0.25">
      <c r="A1139" s="63"/>
      <c r="B1139" s="63"/>
    </row>
    <row r="1140" spans="1:2" x14ac:dyDescent="0.25">
      <c r="A1140" s="63"/>
      <c r="B1140" s="63"/>
    </row>
    <row r="1141" spans="1:2" x14ac:dyDescent="0.25">
      <c r="A1141" s="63"/>
      <c r="B1141" s="63"/>
    </row>
    <row r="1142" spans="1:2" x14ac:dyDescent="0.25">
      <c r="A1142" s="63"/>
      <c r="B1142" s="63"/>
    </row>
    <row r="1143" spans="1:2" x14ac:dyDescent="0.25">
      <c r="A1143" s="63"/>
      <c r="B1143" s="63"/>
    </row>
    <row r="1144" spans="1:2" x14ac:dyDescent="0.25">
      <c r="A1144" s="63"/>
      <c r="B1144" s="63"/>
    </row>
    <row r="1145" spans="1:2" x14ac:dyDescent="0.25">
      <c r="A1145" s="63"/>
      <c r="B1145" s="63"/>
    </row>
    <row r="1146" spans="1:2" x14ac:dyDescent="0.25">
      <c r="A1146" s="63"/>
      <c r="B1146" s="63"/>
    </row>
    <row r="1147" spans="1:2" x14ac:dyDescent="0.25">
      <c r="A1147" s="63"/>
      <c r="B1147" s="63"/>
    </row>
    <row r="1148" spans="1:2" x14ac:dyDescent="0.25">
      <c r="A1148" s="63"/>
      <c r="B1148" s="63"/>
    </row>
    <row r="1149" spans="1:2" x14ac:dyDescent="0.25">
      <c r="A1149" s="63"/>
      <c r="B1149" s="63"/>
    </row>
    <row r="1150" spans="1:2" x14ac:dyDescent="0.25">
      <c r="A1150" s="63"/>
      <c r="B1150" s="63"/>
    </row>
    <row r="1151" spans="1:2" x14ac:dyDescent="0.25">
      <c r="A1151" s="63"/>
      <c r="B1151" s="63"/>
    </row>
    <row r="1152" spans="1:2" x14ac:dyDescent="0.25">
      <c r="A1152" s="63"/>
      <c r="B1152" s="63"/>
    </row>
    <row r="1153" spans="1:2" x14ac:dyDescent="0.25">
      <c r="A1153" s="63"/>
      <c r="B1153" s="63"/>
    </row>
    <row r="1154" spans="1:2" x14ac:dyDescent="0.25">
      <c r="A1154" s="63"/>
      <c r="B1154" s="63"/>
    </row>
    <row r="1155" spans="1:2" x14ac:dyDescent="0.25">
      <c r="A1155" s="63"/>
      <c r="B1155" s="63"/>
    </row>
    <row r="1156" spans="1:2" x14ac:dyDescent="0.25">
      <c r="A1156" s="63"/>
      <c r="B1156" s="63"/>
    </row>
    <row r="1157" spans="1:2" x14ac:dyDescent="0.25">
      <c r="A1157" s="63"/>
      <c r="B1157" s="63"/>
    </row>
    <row r="1158" spans="1:2" x14ac:dyDescent="0.25">
      <c r="A1158" s="63"/>
      <c r="B1158" s="63"/>
    </row>
    <row r="1159" spans="1:2" x14ac:dyDescent="0.25">
      <c r="A1159" s="63"/>
      <c r="B1159" s="63"/>
    </row>
    <row r="1160" spans="1:2" x14ac:dyDescent="0.25">
      <c r="A1160" s="63"/>
      <c r="B1160" s="63"/>
    </row>
    <row r="1161" spans="1:2" x14ac:dyDescent="0.25">
      <c r="A1161" s="63"/>
      <c r="B1161" s="63"/>
    </row>
    <row r="1162" spans="1:2" x14ac:dyDescent="0.25">
      <c r="A1162" s="63"/>
      <c r="B1162" s="63"/>
    </row>
    <row r="1163" spans="1:2" x14ac:dyDescent="0.25">
      <c r="A1163" s="63"/>
      <c r="B1163" s="63"/>
    </row>
    <row r="1164" spans="1:2" x14ac:dyDescent="0.25">
      <c r="A1164" s="63"/>
      <c r="B1164" s="63"/>
    </row>
    <row r="1165" spans="1:2" x14ac:dyDescent="0.25">
      <c r="A1165" s="63"/>
      <c r="B1165" s="63"/>
    </row>
    <row r="1166" spans="1:2" x14ac:dyDescent="0.25">
      <c r="A1166" s="63"/>
      <c r="B1166" s="63"/>
    </row>
    <row r="1167" spans="1:2" x14ac:dyDescent="0.25">
      <c r="A1167" s="63"/>
      <c r="B1167" s="63"/>
    </row>
    <row r="1168" spans="1:2" x14ac:dyDescent="0.25">
      <c r="A1168" s="63"/>
      <c r="B1168" s="63"/>
    </row>
    <row r="1169" spans="1:2" x14ac:dyDescent="0.25">
      <c r="A1169" s="63"/>
      <c r="B1169" s="63"/>
    </row>
    <row r="1170" spans="1:2" x14ac:dyDescent="0.25">
      <c r="A1170" s="63"/>
      <c r="B1170" s="63"/>
    </row>
    <row r="1171" spans="1:2" x14ac:dyDescent="0.25">
      <c r="A1171" s="63"/>
      <c r="B1171" s="63"/>
    </row>
    <row r="1172" spans="1:2" x14ac:dyDescent="0.25">
      <c r="A1172" s="63"/>
      <c r="B1172" s="63"/>
    </row>
    <row r="1173" spans="1:2" x14ac:dyDescent="0.25">
      <c r="A1173" s="63"/>
      <c r="B1173" s="63"/>
    </row>
    <row r="1174" spans="1:2" x14ac:dyDescent="0.25">
      <c r="A1174" s="63"/>
      <c r="B1174" s="63"/>
    </row>
    <row r="1175" spans="1:2" x14ac:dyDescent="0.25">
      <c r="A1175" s="63"/>
      <c r="B1175" s="63"/>
    </row>
    <row r="1176" spans="1:2" x14ac:dyDescent="0.25">
      <c r="A1176" s="63"/>
      <c r="B1176" s="63"/>
    </row>
    <row r="1177" spans="1:2" x14ac:dyDescent="0.25">
      <c r="A1177" s="63"/>
      <c r="B1177" s="63"/>
    </row>
    <row r="1178" spans="1:2" x14ac:dyDescent="0.25">
      <c r="A1178" s="63"/>
      <c r="B1178" s="63"/>
    </row>
    <row r="1179" spans="1:2" x14ac:dyDescent="0.25">
      <c r="A1179" s="63"/>
      <c r="B1179" s="63"/>
    </row>
    <row r="1180" spans="1:2" x14ac:dyDescent="0.25">
      <c r="A1180" s="63"/>
      <c r="B1180" s="63"/>
    </row>
    <row r="1181" spans="1:2" x14ac:dyDescent="0.25">
      <c r="A1181" s="63"/>
      <c r="B1181" s="63"/>
    </row>
    <row r="1182" spans="1:2" x14ac:dyDescent="0.25">
      <c r="A1182" s="63"/>
      <c r="B1182" s="63"/>
    </row>
    <row r="1183" spans="1:2" x14ac:dyDescent="0.25">
      <c r="A1183" s="63"/>
      <c r="B1183" s="63"/>
    </row>
    <row r="1184" spans="1:2" x14ac:dyDescent="0.25">
      <c r="A1184" s="63"/>
      <c r="B1184" s="63"/>
    </row>
    <row r="1185" spans="1:2" x14ac:dyDescent="0.25">
      <c r="A1185" s="63"/>
      <c r="B1185" s="63"/>
    </row>
    <row r="1186" spans="1:2" x14ac:dyDescent="0.25">
      <c r="A1186" s="63"/>
      <c r="B1186" s="63"/>
    </row>
    <row r="1187" spans="1:2" x14ac:dyDescent="0.25">
      <c r="A1187" s="63"/>
      <c r="B1187" s="63"/>
    </row>
    <row r="1188" spans="1:2" x14ac:dyDescent="0.25">
      <c r="A1188" s="63"/>
      <c r="B1188" s="63"/>
    </row>
    <row r="1189" spans="1:2" x14ac:dyDescent="0.25">
      <c r="A1189" s="63"/>
      <c r="B1189" s="63"/>
    </row>
    <row r="1190" spans="1:2" x14ac:dyDescent="0.25">
      <c r="A1190" s="63"/>
      <c r="B1190" s="63"/>
    </row>
    <row r="1191" spans="1:2" x14ac:dyDescent="0.25">
      <c r="A1191" s="63"/>
      <c r="B1191" s="63"/>
    </row>
    <row r="1192" spans="1:2" x14ac:dyDescent="0.25">
      <c r="A1192" s="63"/>
      <c r="B1192" s="63"/>
    </row>
    <row r="1193" spans="1:2" x14ac:dyDescent="0.25">
      <c r="A1193" s="63"/>
      <c r="B1193" s="63"/>
    </row>
    <row r="1194" spans="1:2" x14ac:dyDescent="0.25">
      <c r="A1194" s="63"/>
      <c r="B1194" s="63"/>
    </row>
    <row r="1195" spans="1:2" x14ac:dyDescent="0.25">
      <c r="A1195" s="63"/>
      <c r="B1195" s="63"/>
    </row>
    <row r="1196" spans="1:2" x14ac:dyDescent="0.25">
      <c r="A1196" s="63"/>
      <c r="B1196" s="63"/>
    </row>
    <row r="1197" spans="1:2" x14ac:dyDescent="0.25">
      <c r="A1197" s="63"/>
      <c r="B1197" s="63"/>
    </row>
    <row r="1198" spans="1:2" x14ac:dyDescent="0.25">
      <c r="A1198" s="63"/>
      <c r="B1198" s="63"/>
    </row>
    <row r="1199" spans="1:2" x14ac:dyDescent="0.25">
      <c r="A1199" s="63"/>
      <c r="B1199" s="63"/>
    </row>
    <row r="1200" spans="1:2" x14ac:dyDescent="0.25">
      <c r="A1200" s="63"/>
      <c r="B1200" s="63"/>
    </row>
    <row r="1201" spans="1:2" x14ac:dyDescent="0.25">
      <c r="A1201" s="63"/>
      <c r="B1201" s="63"/>
    </row>
    <row r="1202" spans="1:2" x14ac:dyDescent="0.25">
      <c r="A1202" s="63"/>
      <c r="B1202" s="63"/>
    </row>
    <row r="1203" spans="1:2" x14ac:dyDescent="0.25">
      <c r="A1203" s="63"/>
      <c r="B1203" s="63"/>
    </row>
    <row r="1204" spans="1:2" x14ac:dyDescent="0.25">
      <c r="A1204" s="63"/>
      <c r="B1204" s="63"/>
    </row>
    <row r="1205" spans="1:2" x14ac:dyDescent="0.25">
      <c r="A1205" s="63"/>
      <c r="B1205" s="63"/>
    </row>
    <row r="1206" spans="1:2" x14ac:dyDescent="0.25">
      <c r="A1206" s="63"/>
      <c r="B1206" s="63"/>
    </row>
    <row r="1207" spans="1:2" x14ac:dyDescent="0.25">
      <c r="A1207" s="63"/>
      <c r="B1207" s="63"/>
    </row>
    <row r="1208" spans="1:2" x14ac:dyDescent="0.25">
      <c r="A1208" s="63"/>
      <c r="B1208" s="63"/>
    </row>
    <row r="1209" spans="1:2" x14ac:dyDescent="0.25">
      <c r="A1209" s="63"/>
      <c r="B1209" s="63"/>
    </row>
    <row r="1210" spans="1:2" x14ac:dyDescent="0.25">
      <c r="A1210" s="63"/>
      <c r="B1210" s="63"/>
    </row>
    <row r="1211" spans="1:2" x14ac:dyDescent="0.25">
      <c r="A1211" s="63"/>
      <c r="B1211" s="63"/>
    </row>
    <row r="1212" spans="1:2" x14ac:dyDescent="0.25">
      <c r="A1212" s="63"/>
      <c r="B1212" s="63"/>
    </row>
    <row r="1213" spans="1:2" x14ac:dyDescent="0.25">
      <c r="A1213" s="63"/>
      <c r="B1213" s="63"/>
    </row>
    <row r="1214" spans="1:2" x14ac:dyDescent="0.25">
      <c r="A1214" s="63"/>
      <c r="B1214" s="63"/>
    </row>
    <row r="1215" spans="1:2" x14ac:dyDescent="0.25">
      <c r="A1215" s="63"/>
      <c r="B1215" s="63"/>
    </row>
    <row r="1216" spans="1:2" x14ac:dyDescent="0.25">
      <c r="A1216" s="63"/>
      <c r="B1216" s="63"/>
    </row>
    <row r="1217" spans="1:2" x14ac:dyDescent="0.25">
      <c r="A1217" s="63"/>
      <c r="B1217" s="63"/>
    </row>
    <row r="1218" spans="1:2" x14ac:dyDescent="0.25">
      <c r="A1218" s="63"/>
      <c r="B1218" s="63"/>
    </row>
    <row r="1219" spans="1:2" x14ac:dyDescent="0.25">
      <c r="A1219" s="63"/>
      <c r="B1219" s="63"/>
    </row>
    <row r="1220" spans="1:2" x14ac:dyDescent="0.25">
      <c r="A1220" s="63"/>
      <c r="B1220" s="63"/>
    </row>
    <row r="1221" spans="1:2" x14ac:dyDescent="0.25">
      <c r="A1221" s="63"/>
      <c r="B1221" s="63"/>
    </row>
    <row r="1222" spans="1:2" x14ac:dyDescent="0.25">
      <c r="A1222" s="63"/>
      <c r="B1222" s="63"/>
    </row>
    <row r="1223" spans="1:2" x14ac:dyDescent="0.25">
      <c r="A1223" s="63"/>
      <c r="B1223" s="63"/>
    </row>
    <row r="1224" spans="1:2" x14ac:dyDescent="0.25">
      <c r="A1224" s="63"/>
      <c r="B1224" s="63"/>
    </row>
    <row r="1225" spans="1:2" x14ac:dyDescent="0.25">
      <c r="A1225" s="63"/>
      <c r="B1225" s="63"/>
    </row>
    <row r="1226" spans="1:2" x14ac:dyDescent="0.25">
      <c r="A1226" s="63"/>
      <c r="B1226" s="63"/>
    </row>
    <row r="1227" spans="1:2" x14ac:dyDescent="0.25">
      <c r="A1227" s="63"/>
      <c r="B1227" s="63"/>
    </row>
    <row r="1228" spans="1:2" x14ac:dyDescent="0.25">
      <c r="A1228" s="63"/>
      <c r="B1228" s="63"/>
    </row>
    <row r="1229" spans="1:2" x14ac:dyDescent="0.25">
      <c r="A1229" s="63"/>
      <c r="B1229" s="63"/>
    </row>
    <row r="1230" spans="1:2" x14ac:dyDescent="0.25">
      <c r="A1230" s="63"/>
      <c r="B1230" s="63"/>
    </row>
    <row r="1231" spans="1:2" x14ac:dyDescent="0.25">
      <c r="A1231" s="63"/>
      <c r="B1231" s="63"/>
    </row>
    <row r="1232" spans="1:2" x14ac:dyDescent="0.25">
      <c r="A1232" s="63"/>
      <c r="B1232" s="63"/>
    </row>
    <row r="1233" spans="1:2" x14ac:dyDescent="0.25">
      <c r="A1233" s="63"/>
      <c r="B1233" s="63"/>
    </row>
    <row r="1234" spans="1:2" x14ac:dyDescent="0.25">
      <c r="A1234" s="63"/>
      <c r="B1234" s="63"/>
    </row>
    <row r="1235" spans="1:2" x14ac:dyDescent="0.25">
      <c r="A1235" s="63"/>
      <c r="B1235" s="63"/>
    </row>
    <row r="1236" spans="1:2" x14ac:dyDescent="0.25">
      <c r="A1236" s="63"/>
      <c r="B1236" s="63"/>
    </row>
    <row r="1237" spans="1:2" x14ac:dyDescent="0.25">
      <c r="A1237" s="63"/>
      <c r="B1237" s="63"/>
    </row>
    <row r="1238" spans="1:2" x14ac:dyDescent="0.25">
      <c r="A1238" s="63"/>
      <c r="B1238" s="63"/>
    </row>
    <row r="1239" spans="1:2" x14ac:dyDescent="0.25">
      <c r="A1239" s="63"/>
      <c r="B1239" s="63"/>
    </row>
    <row r="1240" spans="1:2" x14ac:dyDescent="0.25">
      <c r="A1240" s="63"/>
      <c r="B1240" s="63"/>
    </row>
    <row r="1241" spans="1:2" x14ac:dyDescent="0.25">
      <c r="A1241" s="63"/>
      <c r="B1241" s="63"/>
    </row>
    <row r="1242" spans="1:2" x14ac:dyDescent="0.25">
      <c r="A1242" s="63"/>
      <c r="B1242" s="63"/>
    </row>
    <row r="1243" spans="1:2" x14ac:dyDescent="0.25">
      <c r="A1243" s="63"/>
      <c r="B1243" s="63"/>
    </row>
    <row r="1244" spans="1:2" x14ac:dyDescent="0.25">
      <c r="A1244" s="63"/>
      <c r="B1244" s="63"/>
    </row>
    <row r="1245" spans="1:2" x14ac:dyDescent="0.25">
      <c r="A1245" s="63"/>
      <c r="B1245" s="63"/>
    </row>
    <row r="1246" spans="1:2" x14ac:dyDescent="0.25">
      <c r="A1246" s="63"/>
      <c r="B1246" s="63"/>
    </row>
    <row r="1247" spans="1:2" x14ac:dyDescent="0.25">
      <c r="A1247" s="63"/>
      <c r="B1247" s="63"/>
    </row>
    <row r="1248" spans="1:2" x14ac:dyDescent="0.25">
      <c r="A1248" s="63"/>
      <c r="B1248" s="63"/>
    </row>
    <row r="1249" spans="1:2" x14ac:dyDescent="0.25">
      <c r="A1249" s="63"/>
      <c r="B1249" s="63"/>
    </row>
    <row r="1250" spans="1:2" x14ac:dyDescent="0.25">
      <c r="A1250" s="63"/>
      <c r="B1250" s="63"/>
    </row>
    <row r="1251" spans="1:2" x14ac:dyDescent="0.25">
      <c r="A1251" s="63"/>
      <c r="B1251" s="63"/>
    </row>
    <row r="1252" spans="1:2" x14ac:dyDescent="0.25">
      <c r="A1252" s="63"/>
      <c r="B1252" s="63"/>
    </row>
    <row r="1253" spans="1:2" x14ac:dyDescent="0.25">
      <c r="A1253" s="63"/>
      <c r="B1253" s="63"/>
    </row>
    <row r="1254" spans="1:2" x14ac:dyDescent="0.25">
      <c r="A1254" s="63"/>
      <c r="B1254" s="63"/>
    </row>
    <row r="1255" spans="1:2" x14ac:dyDescent="0.25">
      <c r="A1255" s="63"/>
      <c r="B1255" s="63"/>
    </row>
    <row r="1256" spans="1:2" x14ac:dyDescent="0.25">
      <c r="A1256" s="63"/>
      <c r="B1256" s="63"/>
    </row>
    <row r="1257" spans="1:2" x14ac:dyDescent="0.25">
      <c r="A1257" s="63"/>
      <c r="B1257" s="63"/>
    </row>
    <row r="1258" spans="1:2" x14ac:dyDescent="0.25">
      <c r="A1258" s="63"/>
      <c r="B1258" s="63"/>
    </row>
    <row r="1259" spans="1:2" x14ac:dyDescent="0.25">
      <c r="A1259" s="63"/>
      <c r="B1259" s="63"/>
    </row>
    <row r="1260" spans="1:2" x14ac:dyDescent="0.25">
      <c r="A1260" s="63"/>
      <c r="B1260" s="63"/>
    </row>
    <row r="1261" spans="1:2" x14ac:dyDescent="0.25">
      <c r="A1261" s="63"/>
      <c r="B1261" s="63"/>
    </row>
    <row r="1262" spans="1:2" x14ac:dyDescent="0.25">
      <c r="A1262" s="63"/>
      <c r="B1262" s="63"/>
    </row>
    <row r="1263" spans="1:2" x14ac:dyDescent="0.25">
      <c r="A1263" s="63"/>
      <c r="B1263" s="63"/>
    </row>
    <row r="1264" spans="1:2" x14ac:dyDescent="0.25">
      <c r="A1264" s="63"/>
      <c r="B1264" s="63"/>
    </row>
    <row r="1265" spans="1:2" x14ac:dyDescent="0.25">
      <c r="A1265" s="63"/>
      <c r="B1265" s="63"/>
    </row>
    <row r="1266" spans="1:2" x14ac:dyDescent="0.25">
      <c r="A1266" s="63"/>
      <c r="B1266" s="63"/>
    </row>
    <row r="1267" spans="1:2" x14ac:dyDescent="0.25">
      <c r="A1267" s="63"/>
      <c r="B1267" s="63"/>
    </row>
    <row r="1268" spans="1:2" x14ac:dyDescent="0.25">
      <c r="A1268" s="63"/>
      <c r="B1268" s="63"/>
    </row>
    <row r="1269" spans="1:2" x14ac:dyDescent="0.25">
      <c r="A1269" s="63"/>
      <c r="B1269" s="63"/>
    </row>
    <row r="1270" spans="1:2" x14ac:dyDescent="0.25">
      <c r="A1270" s="63"/>
      <c r="B1270" s="63"/>
    </row>
    <row r="1271" spans="1:2" x14ac:dyDescent="0.25">
      <c r="A1271" s="63"/>
      <c r="B1271" s="63"/>
    </row>
    <row r="1272" spans="1:2" x14ac:dyDescent="0.25">
      <c r="A1272" s="63"/>
      <c r="B1272" s="63"/>
    </row>
    <row r="1273" spans="1:2" x14ac:dyDescent="0.25">
      <c r="A1273" s="63"/>
      <c r="B1273" s="63"/>
    </row>
    <row r="1274" spans="1:2" x14ac:dyDescent="0.25">
      <c r="A1274" s="63"/>
      <c r="B1274" s="63"/>
    </row>
    <row r="1275" spans="1:2" x14ac:dyDescent="0.25">
      <c r="A1275" s="63"/>
      <c r="B1275" s="63"/>
    </row>
    <row r="1276" spans="1:2" x14ac:dyDescent="0.25">
      <c r="A1276" s="63"/>
      <c r="B1276" s="63"/>
    </row>
    <row r="1277" spans="1:2" x14ac:dyDescent="0.25">
      <c r="A1277" s="63"/>
      <c r="B1277" s="63"/>
    </row>
    <row r="1278" spans="1:2" x14ac:dyDescent="0.25">
      <c r="A1278" s="63"/>
      <c r="B1278" s="63"/>
    </row>
    <row r="1279" spans="1:2" x14ac:dyDescent="0.25">
      <c r="A1279" s="63"/>
      <c r="B1279" s="63"/>
    </row>
    <row r="1280" spans="1:2" x14ac:dyDescent="0.25">
      <c r="A1280" s="63"/>
      <c r="B1280" s="63"/>
    </row>
    <row r="1281" spans="1:2" x14ac:dyDescent="0.25">
      <c r="A1281" s="63"/>
      <c r="B1281" s="63"/>
    </row>
    <row r="1282" spans="1:2" x14ac:dyDescent="0.25">
      <c r="A1282" s="63"/>
      <c r="B1282" s="63"/>
    </row>
    <row r="1283" spans="1:2" x14ac:dyDescent="0.25">
      <c r="A1283" s="63"/>
      <c r="B1283" s="63"/>
    </row>
    <row r="1284" spans="1:2" x14ac:dyDescent="0.25">
      <c r="A1284" s="63"/>
      <c r="B1284" s="63"/>
    </row>
    <row r="1285" spans="1:2" x14ac:dyDescent="0.25">
      <c r="A1285" s="63"/>
      <c r="B1285" s="63"/>
    </row>
    <row r="1286" spans="1:2" x14ac:dyDescent="0.25">
      <c r="A1286" s="63"/>
      <c r="B1286" s="63"/>
    </row>
    <row r="1287" spans="1:2" x14ac:dyDescent="0.25">
      <c r="A1287" s="63"/>
      <c r="B1287" s="63"/>
    </row>
    <row r="1288" spans="1:2" x14ac:dyDescent="0.25">
      <c r="A1288" s="63"/>
      <c r="B1288" s="63"/>
    </row>
    <row r="1289" spans="1:2" x14ac:dyDescent="0.25">
      <c r="A1289" s="63"/>
      <c r="B1289" s="63"/>
    </row>
    <row r="1290" spans="1:2" x14ac:dyDescent="0.25">
      <c r="A1290" s="63"/>
      <c r="B1290" s="63"/>
    </row>
    <row r="1291" spans="1:2" x14ac:dyDescent="0.25">
      <c r="A1291" s="63"/>
      <c r="B1291" s="63"/>
    </row>
    <row r="1292" spans="1:2" x14ac:dyDescent="0.25">
      <c r="A1292" s="63"/>
      <c r="B1292" s="63"/>
    </row>
    <row r="1293" spans="1:2" x14ac:dyDescent="0.25">
      <c r="A1293" s="63"/>
      <c r="B1293" s="63"/>
    </row>
    <row r="1294" spans="1:2" x14ac:dyDescent="0.25">
      <c r="A1294" s="63"/>
      <c r="B1294" s="63"/>
    </row>
    <row r="1295" spans="1:2" x14ac:dyDescent="0.25">
      <c r="A1295" s="63"/>
      <c r="B1295" s="63"/>
    </row>
    <row r="1296" spans="1:2" x14ac:dyDescent="0.25">
      <c r="A1296" s="63"/>
      <c r="B1296" s="63"/>
    </row>
    <row r="1297" spans="1:2" x14ac:dyDescent="0.25">
      <c r="A1297" s="63"/>
      <c r="B1297" s="63"/>
    </row>
    <row r="1298" spans="1:2" x14ac:dyDescent="0.25">
      <c r="A1298" s="63"/>
      <c r="B1298" s="63"/>
    </row>
    <row r="1299" spans="1:2" x14ac:dyDescent="0.25">
      <c r="A1299" s="63"/>
      <c r="B1299" s="63"/>
    </row>
    <row r="1300" spans="1:2" x14ac:dyDescent="0.25">
      <c r="A1300" s="63"/>
      <c r="B1300" s="63"/>
    </row>
    <row r="1301" spans="1:2" x14ac:dyDescent="0.25">
      <c r="A1301" s="63"/>
      <c r="B1301" s="63"/>
    </row>
    <row r="1302" spans="1:2" x14ac:dyDescent="0.25">
      <c r="A1302" s="63"/>
      <c r="B1302" s="63"/>
    </row>
    <row r="1303" spans="1:2" x14ac:dyDescent="0.25">
      <c r="A1303" s="63"/>
      <c r="B1303" s="63"/>
    </row>
    <row r="1304" spans="1:2" x14ac:dyDescent="0.25">
      <c r="A1304" s="63"/>
      <c r="B1304" s="63"/>
    </row>
    <row r="1305" spans="1:2" x14ac:dyDescent="0.25">
      <c r="A1305" s="63"/>
      <c r="B1305" s="63"/>
    </row>
    <row r="1306" spans="1:2" x14ac:dyDescent="0.25">
      <c r="A1306" s="63"/>
      <c r="B1306" s="63"/>
    </row>
    <row r="1307" spans="1:2" x14ac:dyDescent="0.25">
      <c r="A1307" s="63"/>
      <c r="B1307" s="63"/>
    </row>
    <row r="1308" spans="1:2" x14ac:dyDescent="0.25">
      <c r="A1308" s="63"/>
      <c r="B1308" s="63"/>
    </row>
    <row r="1309" spans="1:2" x14ac:dyDescent="0.25">
      <c r="A1309" s="63"/>
      <c r="B1309" s="63"/>
    </row>
    <row r="1310" spans="1:2" x14ac:dyDescent="0.25">
      <c r="A1310" s="63"/>
      <c r="B1310" s="63"/>
    </row>
    <row r="1311" spans="1:2" x14ac:dyDescent="0.25">
      <c r="A1311" s="63"/>
      <c r="B1311" s="63"/>
    </row>
    <row r="1312" spans="1:2" x14ac:dyDescent="0.25">
      <c r="A1312" s="63"/>
      <c r="B1312" s="63"/>
    </row>
    <row r="1313" spans="1:2" x14ac:dyDescent="0.25">
      <c r="A1313" s="63"/>
      <c r="B1313" s="63"/>
    </row>
    <row r="1314" spans="1:2" x14ac:dyDescent="0.25">
      <c r="A1314" s="63"/>
      <c r="B1314" s="63"/>
    </row>
    <row r="1315" spans="1:2" x14ac:dyDescent="0.25">
      <c r="A1315" s="63"/>
      <c r="B1315" s="63"/>
    </row>
    <row r="1316" spans="1:2" x14ac:dyDescent="0.25">
      <c r="A1316" s="63"/>
      <c r="B1316" s="63"/>
    </row>
    <row r="1317" spans="1:2" x14ac:dyDescent="0.25">
      <c r="A1317" s="63"/>
      <c r="B1317" s="63"/>
    </row>
    <row r="1318" spans="1:2" x14ac:dyDescent="0.25">
      <c r="A1318" s="63"/>
      <c r="B1318" s="63"/>
    </row>
    <row r="1319" spans="1:2" x14ac:dyDescent="0.25">
      <c r="A1319" s="63"/>
      <c r="B1319" s="63"/>
    </row>
    <row r="1320" spans="1:2" x14ac:dyDescent="0.25">
      <c r="A1320" s="63"/>
      <c r="B1320" s="63"/>
    </row>
    <row r="1321" spans="1:2" x14ac:dyDescent="0.25">
      <c r="A1321" s="63"/>
      <c r="B1321" s="63"/>
    </row>
    <row r="1322" spans="1:2" x14ac:dyDescent="0.25">
      <c r="A1322" s="63"/>
      <c r="B1322" s="63"/>
    </row>
    <row r="1323" spans="1:2" x14ac:dyDescent="0.25">
      <c r="A1323" s="63"/>
      <c r="B1323" s="63"/>
    </row>
    <row r="1324" spans="1:2" x14ac:dyDescent="0.25">
      <c r="A1324" s="63"/>
      <c r="B1324" s="63"/>
    </row>
    <row r="1325" spans="1:2" x14ac:dyDescent="0.25">
      <c r="A1325" s="63"/>
      <c r="B1325" s="63"/>
    </row>
    <row r="1326" spans="1:2" x14ac:dyDescent="0.25">
      <c r="A1326" s="63"/>
      <c r="B1326" s="63"/>
    </row>
    <row r="1327" spans="1:2" x14ac:dyDescent="0.25">
      <c r="A1327" s="63"/>
      <c r="B1327" s="63"/>
    </row>
    <row r="1328" spans="1:2" x14ac:dyDescent="0.25">
      <c r="A1328" s="63"/>
      <c r="B1328" s="63"/>
    </row>
    <row r="1329" spans="1:2" x14ac:dyDescent="0.25">
      <c r="A1329" s="63"/>
      <c r="B1329" s="63"/>
    </row>
    <row r="1330" spans="1:2" x14ac:dyDescent="0.25">
      <c r="A1330" s="63"/>
      <c r="B1330" s="63"/>
    </row>
    <row r="1331" spans="1:2" x14ac:dyDescent="0.25">
      <c r="A1331" s="63"/>
      <c r="B1331" s="63"/>
    </row>
    <row r="1332" spans="1:2" x14ac:dyDescent="0.25">
      <c r="A1332" s="63"/>
      <c r="B1332" s="63"/>
    </row>
    <row r="1333" spans="1:2" x14ac:dyDescent="0.25">
      <c r="A1333" s="63"/>
      <c r="B1333" s="63"/>
    </row>
    <row r="1334" spans="1:2" x14ac:dyDescent="0.25">
      <c r="A1334" s="63"/>
      <c r="B1334" s="63"/>
    </row>
    <row r="1335" spans="1:2" x14ac:dyDescent="0.25">
      <c r="A1335" s="63"/>
      <c r="B1335" s="63"/>
    </row>
    <row r="1336" spans="1:2" x14ac:dyDescent="0.25">
      <c r="A1336" s="63"/>
      <c r="B1336" s="63"/>
    </row>
    <row r="1337" spans="1:2" x14ac:dyDescent="0.25">
      <c r="A1337" s="63"/>
      <c r="B1337" s="63"/>
    </row>
    <row r="1338" spans="1:2" x14ac:dyDescent="0.25">
      <c r="A1338" s="63"/>
      <c r="B1338" s="63"/>
    </row>
    <row r="1339" spans="1:2" x14ac:dyDescent="0.25">
      <c r="A1339" s="63"/>
      <c r="B1339" s="63"/>
    </row>
    <row r="1340" spans="1:2" x14ac:dyDescent="0.25">
      <c r="A1340" s="63"/>
      <c r="B1340" s="63"/>
    </row>
    <row r="1341" spans="1:2" x14ac:dyDescent="0.25">
      <c r="A1341" s="63"/>
      <c r="B1341" s="63"/>
    </row>
    <row r="1342" spans="1:2" x14ac:dyDescent="0.25">
      <c r="A1342" s="63"/>
      <c r="B1342" s="63"/>
    </row>
    <row r="1343" spans="1:2" x14ac:dyDescent="0.25">
      <c r="A1343" s="63"/>
      <c r="B1343" s="63"/>
    </row>
    <row r="1344" spans="1:2" x14ac:dyDescent="0.25">
      <c r="A1344" s="63"/>
      <c r="B1344" s="63"/>
    </row>
    <row r="1345" spans="1:2" x14ac:dyDescent="0.25">
      <c r="A1345" s="63"/>
      <c r="B1345" s="63"/>
    </row>
    <row r="1346" spans="1:2" x14ac:dyDescent="0.25">
      <c r="A1346" s="63"/>
      <c r="B1346" s="63"/>
    </row>
    <row r="1347" spans="1:2" x14ac:dyDescent="0.25">
      <c r="A1347" s="63"/>
      <c r="B1347" s="63"/>
    </row>
    <row r="1348" spans="1:2" x14ac:dyDescent="0.25">
      <c r="A1348" s="63"/>
      <c r="B1348" s="63"/>
    </row>
    <row r="1349" spans="1:2" x14ac:dyDescent="0.25">
      <c r="A1349" s="63"/>
      <c r="B1349" s="63"/>
    </row>
    <row r="1350" spans="1:2" x14ac:dyDescent="0.25">
      <c r="A1350" s="63"/>
      <c r="B1350" s="63"/>
    </row>
    <row r="1351" spans="1:2" x14ac:dyDescent="0.25">
      <c r="A1351" s="63"/>
      <c r="B1351" s="63"/>
    </row>
    <row r="1352" spans="1:2" x14ac:dyDescent="0.25">
      <c r="A1352" s="63"/>
      <c r="B1352" s="63"/>
    </row>
    <row r="1353" spans="1:2" x14ac:dyDescent="0.25">
      <c r="A1353" s="63"/>
      <c r="B1353" s="63"/>
    </row>
    <row r="1354" spans="1:2" x14ac:dyDescent="0.25">
      <c r="A1354" s="63"/>
      <c r="B1354" s="63"/>
    </row>
    <row r="1355" spans="1:2" x14ac:dyDescent="0.25">
      <c r="A1355" s="63"/>
      <c r="B1355" s="63"/>
    </row>
    <row r="1356" spans="1:2" x14ac:dyDescent="0.25">
      <c r="A1356" s="63"/>
      <c r="B1356" s="63"/>
    </row>
    <row r="1357" spans="1:2" x14ac:dyDescent="0.25">
      <c r="A1357" s="63"/>
      <c r="B1357" s="63"/>
    </row>
    <row r="1358" spans="1:2" x14ac:dyDescent="0.25">
      <c r="A1358" s="63"/>
      <c r="B1358" s="63"/>
    </row>
    <row r="1359" spans="1:2" x14ac:dyDescent="0.25">
      <c r="A1359" s="63"/>
      <c r="B1359" s="63"/>
    </row>
    <row r="1360" spans="1:2" x14ac:dyDescent="0.25">
      <c r="A1360" s="63"/>
      <c r="B1360" s="63"/>
    </row>
    <row r="1361" spans="1:2" x14ac:dyDescent="0.25">
      <c r="A1361" s="63"/>
      <c r="B1361" s="63"/>
    </row>
    <row r="1362" spans="1:2" x14ac:dyDescent="0.25">
      <c r="A1362" s="63"/>
      <c r="B1362" s="63"/>
    </row>
    <row r="1363" spans="1:2" x14ac:dyDescent="0.25">
      <c r="A1363" s="63"/>
      <c r="B1363" s="63"/>
    </row>
    <row r="1364" spans="1:2" x14ac:dyDescent="0.25">
      <c r="A1364" s="63"/>
      <c r="B1364" s="63"/>
    </row>
    <row r="1365" spans="1:2" x14ac:dyDescent="0.25">
      <c r="A1365" s="63"/>
      <c r="B1365" s="63"/>
    </row>
    <row r="1366" spans="1:2" x14ac:dyDescent="0.25">
      <c r="A1366" s="63"/>
      <c r="B1366" s="63"/>
    </row>
    <row r="1367" spans="1:2" x14ac:dyDescent="0.25">
      <c r="A1367" s="63"/>
      <c r="B1367" s="63"/>
    </row>
    <row r="1368" spans="1:2" x14ac:dyDescent="0.25">
      <c r="A1368" s="63"/>
      <c r="B1368" s="63"/>
    </row>
    <row r="1369" spans="1:2" x14ac:dyDescent="0.25">
      <c r="A1369" s="63"/>
      <c r="B1369" s="63"/>
    </row>
    <row r="1370" spans="1:2" x14ac:dyDescent="0.25">
      <c r="A1370" s="63"/>
      <c r="B1370" s="63"/>
    </row>
    <row r="1371" spans="1:2" x14ac:dyDescent="0.25">
      <c r="A1371" s="63"/>
      <c r="B1371" s="63"/>
    </row>
    <row r="1372" spans="1:2" x14ac:dyDescent="0.25">
      <c r="A1372" s="63"/>
      <c r="B1372" s="63"/>
    </row>
    <row r="1373" spans="1:2" x14ac:dyDescent="0.25">
      <c r="A1373" s="63"/>
      <c r="B1373" s="63"/>
    </row>
    <row r="1374" spans="1:2" x14ac:dyDescent="0.25">
      <c r="A1374" s="63"/>
      <c r="B1374" s="63"/>
    </row>
    <row r="1375" spans="1:2" x14ac:dyDescent="0.25">
      <c r="A1375" s="63"/>
      <c r="B1375" s="63"/>
    </row>
    <row r="1376" spans="1:2" x14ac:dyDescent="0.25">
      <c r="A1376" s="63"/>
      <c r="B1376" s="63"/>
    </row>
    <row r="1377" spans="1:2" x14ac:dyDescent="0.25">
      <c r="A1377" s="63"/>
      <c r="B1377" s="63"/>
    </row>
    <row r="1378" spans="1:2" x14ac:dyDescent="0.25">
      <c r="A1378" s="63"/>
      <c r="B1378" s="63"/>
    </row>
    <row r="1379" spans="1:2" x14ac:dyDescent="0.25">
      <c r="A1379" s="63"/>
      <c r="B1379" s="63"/>
    </row>
    <row r="1380" spans="1:2" x14ac:dyDescent="0.25">
      <c r="A1380" s="63"/>
      <c r="B1380" s="63"/>
    </row>
    <row r="1381" spans="1:2" x14ac:dyDescent="0.25">
      <c r="A1381" s="63"/>
      <c r="B1381" s="63"/>
    </row>
    <row r="1382" spans="1:2" x14ac:dyDescent="0.25">
      <c r="A1382" s="63"/>
      <c r="B1382" s="63"/>
    </row>
    <row r="1383" spans="1:2" x14ac:dyDescent="0.25">
      <c r="A1383" s="63"/>
      <c r="B1383" s="63"/>
    </row>
    <row r="1384" spans="1:2" x14ac:dyDescent="0.25">
      <c r="A1384" s="63"/>
      <c r="B1384" s="63"/>
    </row>
    <row r="1385" spans="1:2" x14ac:dyDescent="0.25">
      <c r="A1385" s="63"/>
      <c r="B1385" s="63"/>
    </row>
    <row r="1386" spans="1:2" x14ac:dyDescent="0.25">
      <c r="A1386" s="63"/>
      <c r="B1386" s="63"/>
    </row>
    <row r="1387" spans="1:2" x14ac:dyDescent="0.25">
      <c r="A1387" s="63"/>
      <c r="B1387" s="63"/>
    </row>
    <row r="1388" spans="1:2" x14ac:dyDescent="0.25">
      <c r="A1388" s="63"/>
      <c r="B1388" s="63"/>
    </row>
    <row r="1389" spans="1:2" x14ac:dyDescent="0.25">
      <c r="A1389" s="63"/>
      <c r="B1389" s="63"/>
    </row>
    <row r="1390" spans="1:2" x14ac:dyDescent="0.25">
      <c r="A1390" s="63"/>
      <c r="B1390" s="63"/>
    </row>
    <row r="1391" spans="1:2" x14ac:dyDescent="0.25">
      <c r="A1391" s="63"/>
      <c r="B1391" s="63"/>
    </row>
    <row r="1392" spans="1:2" x14ac:dyDescent="0.25">
      <c r="A1392" s="63"/>
      <c r="B1392" s="63"/>
    </row>
    <row r="1393" spans="1:2" x14ac:dyDescent="0.25">
      <c r="A1393" s="63"/>
      <c r="B1393" s="63"/>
    </row>
    <row r="1394" spans="1:2" x14ac:dyDescent="0.25">
      <c r="A1394" s="63"/>
      <c r="B1394" s="63"/>
    </row>
    <row r="1395" spans="1:2" x14ac:dyDescent="0.25">
      <c r="A1395" s="63"/>
      <c r="B1395" s="63"/>
    </row>
    <row r="1396" spans="1:2" x14ac:dyDescent="0.25">
      <c r="A1396" s="63"/>
      <c r="B1396" s="63"/>
    </row>
    <row r="1397" spans="1:2" x14ac:dyDescent="0.25">
      <c r="A1397" s="63"/>
      <c r="B1397" s="63"/>
    </row>
    <row r="1398" spans="1:2" x14ac:dyDescent="0.25">
      <c r="A1398" s="63"/>
      <c r="B1398" s="63"/>
    </row>
    <row r="1399" spans="1:2" x14ac:dyDescent="0.25">
      <c r="A1399" s="63"/>
      <c r="B1399" s="63"/>
    </row>
    <row r="1400" spans="1:2" x14ac:dyDescent="0.25">
      <c r="A1400" s="63"/>
      <c r="B1400" s="63"/>
    </row>
    <row r="1401" spans="1:2" x14ac:dyDescent="0.25">
      <c r="A1401" s="63"/>
      <c r="B1401" s="63"/>
    </row>
    <row r="1402" spans="1:2" x14ac:dyDescent="0.25">
      <c r="A1402" s="63"/>
      <c r="B1402" s="63"/>
    </row>
    <row r="1403" spans="1:2" x14ac:dyDescent="0.25">
      <c r="A1403" s="63"/>
      <c r="B1403" s="63"/>
    </row>
    <row r="1404" spans="1:2" x14ac:dyDescent="0.25">
      <c r="A1404" s="63"/>
      <c r="B1404" s="63"/>
    </row>
    <row r="1405" spans="1:2" x14ac:dyDescent="0.25">
      <c r="A1405" s="63"/>
      <c r="B1405" s="63"/>
    </row>
    <row r="1406" spans="1:2" x14ac:dyDescent="0.25">
      <c r="A1406" s="63"/>
      <c r="B1406" s="63"/>
    </row>
    <row r="1407" spans="1:2" x14ac:dyDescent="0.25">
      <c r="A1407" s="63"/>
      <c r="B1407" s="63"/>
    </row>
    <row r="1408" spans="1:2" x14ac:dyDescent="0.25">
      <c r="A1408" s="63"/>
      <c r="B1408" s="63"/>
    </row>
    <row r="1409" spans="1:2" x14ac:dyDescent="0.25">
      <c r="A1409" s="63"/>
      <c r="B1409" s="63"/>
    </row>
    <row r="1410" spans="1:2" x14ac:dyDescent="0.25">
      <c r="A1410" s="63"/>
      <c r="B1410" s="63"/>
    </row>
    <row r="1411" spans="1:2" x14ac:dyDescent="0.25">
      <c r="A1411" s="63"/>
      <c r="B1411" s="63"/>
    </row>
    <row r="1412" spans="1:2" x14ac:dyDescent="0.25">
      <c r="A1412" s="63"/>
      <c r="B1412" s="63"/>
    </row>
    <row r="1413" spans="1:2" x14ac:dyDescent="0.25">
      <c r="A1413" s="63"/>
      <c r="B1413" s="63"/>
    </row>
    <row r="1414" spans="1:2" x14ac:dyDescent="0.25">
      <c r="A1414" s="63"/>
      <c r="B1414" s="63"/>
    </row>
    <row r="1415" spans="1:2" x14ac:dyDescent="0.25">
      <c r="A1415" s="63"/>
      <c r="B1415" s="63"/>
    </row>
    <row r="1416" spans="1:2" x14ac:dyDescent="0.25">
      <c r="A1416" s="63"/>
      <c r="B1416" s="63"/>
    </row>
    <row r="1417" spans="1:2" x14ac:dyDescent="0.25">
      <c r="A1417" s="63"/>
      <c r="B1417" s="63"/>
    </row>
    <row r="1418" spans="1:2" x14ac:dyDescent="0.25">
      <c r="A1418" s="63"/>
      <c r="B1418" s="63"/>
    </row>
    <row r="1419" spans="1:2" x14ac:dyDescent="0.25">
      <c r="A1419" s="63"/>
      <c r="B1419" s="63"/>
    </row>
    <row r="1420" spans="1:2" x14ac:dyDescent="0.25">
      <c r="A1420" s="63"/>
      <c r="B1420" s="63"/>
    </row>
    <row r="1421" spans="1:2" x14ac:dyDescent="0.25">
      <c r="A1421" s="63"/>
      <c r="B1421" s="63"/>
    </row>
    <row r="1422" spans="1:2" x14ac:dyDescent="0.25">
      <c r="A1422" s="63"/>
      <c r="B1422" s="63"/>
    </row>
    <row r="1423" spans="1:2" x14ac:dyDescent="0.25">
      <c r="A1423" s="63"/>
      <c r="B1423" s="63"/>
    </row>
    <row r="1424" spans="1:2" x14ac:dyDescent="0.25">
      <c r="A1424" s="63"/>
      <c r="B1424" s="63"/>
    </row>
    <row r="1425" spans="1:2" x14ac:dyDescent="0.25">
      <c r="A1425" s="63"/>
      <c r="B1425" s="63"/>
    </row>
    <row r="1426" spans="1:2" x14ac:dyDescent="0.25">
      <c r="A1426" s="63"/>
      <c r="B1426" s="63"/>
    </row>
    <row r="1427" spans="1:2" x14ac:dyDescent="0.25">
      <c r="A1427" s="63"/>
      <c r="B1427" s="63"/>
    </row>
    <row r="1428" spans="1:2" x14ac:dyDescent="0.25">
      <c r="A1428" s="63"/>
      <c r="B1428" s="63"/>
    </row>
    <row r="1429" spans="1:2" x14ac:dyDescent="0.25">
      <c r="A1429" s="63"/>
      <c r="B1429" s="63"/>
    </row>
    <row r="1430" spans="1:2" x14ac:dyDescent="0.25">
      <c r="A1430" s="63"/>
      <c r="B1430" s="63"/>
    </row>
    <row r="1431" spans="1:2" x14ac:dyDescent="0.25">
      <c r="A1431" s="63"/>
      <c r="B1431" s="63"/>
    </row>
    <row r="1432" spans="1:2" x14ac:dyDescent="0.25">
      <c r="A1432" s="63"/>
      <c r="B1432" s="63"/>
    </row>
    <row r="1433" spans="1:2" x14ac:dyDescent="0.25">
      <c r="A1433" s="63"/>
      <c r="B1433" s="63"/>
    </row>
    <row r="1434" spans="1:2" x14ac:dyDescent="0.25">
      <c r="A1434" s="63"/>
      <c r="B1434" s="63"/>
    </row>
    <row r="1435" spans="1:2" x14ac:dyDescent="0.25">
      <c r="A1435" s="63"/>
      <c r="B1435" s="63"/>
    </row>
    <row r="1436" spans="1:2" x14ac:dyDescent="0.25">
      <c r="A1436" s="63"/>
      <c r="B1436" s="63"/>
    </row>
    <row r="1437" spans="1:2" x14ac:dyDescent="0.25">
      <c r="A1437" s="63"/>
      <c r="B1437" s="63"/>
    </row>
    <row r="1438" spans="1:2" x14ac:dyDescent="0.25">
      <c r="A1438" s="63"/>
      <c r="B1438" s="63"/>
    </row>
    <row r="1439" spans="1:2" x14ac:dyDescent="0.25">
      <c r="A1439" s="63"/>
      <c r="B1439" s="63"/>
    </row>
    <row r="1440" spans="1:2" x14ac:dyDescent="0.25">
      <c r="A1440" s="63"/>
      <c r="B1440" s="63"/>
    </row>
    <row r="1441" spans="1:2" x14ac:dyDescent="0.25">
      <c r="A1441" s="63"/>
      <c r="B1441" s="63"/>
    </row>
    <row r="1442" spans="1:2" x14ac:dyDescent="0.25">
      <c r="A1442" s="63"/>
      <c r="B1442" s="63"/>
    </row>
    <row r="1443" spans="1:2" x14ac:dyDescent="0.25">
      <c r="A1443" s="63"/>
      <c r="B1443" s="63"/>
    </row>
    <row r="1444" spans="1:2" x14ac:dyDescent="0.25">
      <c r="A1444" s="63"/>
      <c r="B1444" s="63"/>
    </row>
    <row r="1445" spans="1:2" x14ac:dyDescent="0.25">
      <c r="A1445" s="63"/>
      <c r="B1445" s="63"/>
    </row>
    <row r="1446" spans="1:2" x14ac:dyDescent="0.25">
      <c r="A1446" s="63"/>
      <c r="B1446" s="63"/>
    </row>
    <row r="1447" spans="1:2" x14ac:dyDescent="0.25">
      <c r="A1447" s="63"/>
      <c r="B1447" s="63"/>
    </row>
    <row r="1448" spans="1:2" x14ac:dyDescent="0.25">
      <c r="A1448" s="63"/>
      <c r="B1448" s="63"/>
    </row>
    <row r="1449" spans="1:2" x14ac:dyDescent="0.25">
      <c r="A1449" s="63"/>
      <c r="B1449" s="63"/>
    </row>
    <row r="1450" spans="1:2" x14ac:dyDescent="0.25">
      <c r="A1450" s="63"/>
      <c r="B1450" s="63"/>
    </row>
    <row r="1451" spans="1:2" x14ac:dyDescent="0.25">
      <c r="A1451" s="63"/>
      <c r="B1451" s="63"/>
    </row>
    <row r="1452" spans="1:2" x14ac:dyDescent="0.25">
      <c r="A1452" s="63"/>
      <c r="B1452" s="63"/>
    </row>
    <row r="1453" spans="1:2" x14ac:dyDescent="0.25">
      <c r="A1453" s="63"/>
      <c r="B1453" s="63"/>
    </row>
    <row r="1454" spans="1:2" x14ac:dyDescent="0.25">
      <c r="A1454" s="63"/>
      <c r="B1454" s="63"/>
    </row>
    <row r="1455" spans="1:2" x14ac:dyDescent="0.25">
      <c r="A1455" s="63"/>
      <c r="B1455" s="63"/>
    </row>
    <row r="1456" spans="1:2" x14ac:dyDescent="0.25">
      <c r="A1456" s="63"/>
      <c r="B1456" s="63"/>
    </row>
    <row r="1457" spans="1:2" x14ac:dyDescent="0.25">
      <c r="A1457" s="63"/>
      <c r="B1457" s="63"/>
    </row>
    <row r="1458" spans="1:2" x14ac:dyDescent="0.25">
      <c r="A1458" s="63"/>
      <c r="B1458" s="63"/>
    </row>
    <row r="1459" spans="1:2" x14ac:dyDescent="0.25">
      <c r="A1459" s="63"/>
      <c r="B1459" s="63"/>
    </row>
    <row r="1460" spans="1:2" x14ac:dyDescent="0.25">
      <c r="A1460" s="63"/>
      <c r="B1460" s="63"/>
    </row>
    <row r="1461" spans="1:2" x14ac:dyDescent="0.25">
      <c r="A1461" s="63"/>
      <c r="B1461" s="63"/>
    </row>
    <row r="1462" spans="1:2" x14ac:dyDescent="0.25">
      <c r="A1462" s="63"/>
      <c r="B1462" s="63"/>
    </row>
    <row r="1463" spans="1:2" x14ac:dyDescent="0.25">
      <c r="A1463" s="63"/>
      <c r="B1463" s="63"/>
    </row>
    <row r="1464" spans="1:2" x14ac:dyDescent="0.25">
      <c r="A1464" s="63"/>
      <c r="B1464" s="63"/>
    </row>
    <row r="1465" spans="1:2" x14ac:dyDescent="0.25">
      <c r="A1465" s="63"/>
      <c r="B1465" s="63"/>
    </row>
    <row r="1466" spans="1:2" x14ac:dyDescent="0.25">
      <c r="A1466" s="63"/>
      <c r="B1466" s="63"/>
    </row>
    <row r="1467" spans="1:2" x14ac:dyDescent="0.25">
      <c r="A1467" s="63"/>
      <c r="B1467" s="63"/>
    </row>
    <row r="1468" spans="1:2" x14ac:dyDescent="0.25">
      <c r="A1468" s="63"/>
      <c r="B1468" s="63"/>
    </row>
    <row r="1469" spans="1:2" x14ac:dyDescent="0.25">
      <c r="A1469" s="63"/>
      <c r="B1469" s="63"/>
    </row>
    <row r="1470" spans="1:2" x14ac:dyDescent="0.25">
      <c r="A1470" s="63"/>
      <c r="B1470" s="63"/>
    </row>
    <row r="1471" spans="1:2" x14ac:dyDescent="0.25">
      <c r="A1471" s="63"/>
      <c r="B1471" s="63"/>
    </row>
    <row r="1472" spans="1:2" x14ac:dyDescent="0.25">
      <c r="A1472" s="63"/>
      <c r="B1472" s="63"/>
    </row>
    <row r="1473" spans="1:2" x14ac:dyDescent="0.25">
      <c r="A1473" s="63"/>
      <c r="B1473" s="63"/>
    </row>
    <row r="1474" spans="1:2" x14ac:dyDescent="0.25">
      <c r="A1474" s="63"/>
      <c r="B1474" s="63"/>
    </row>
    <row r="1475" spans="1:2" x14ac:dyDescent="0.25">
      <c r="A1475" s="63"/>
      <c r="B1475" s="63"/>
    </row>
    <row r="1476" spans="1:2" x14ac:dyDescent="0.25">
      <c r="A1476" s="63"/>
      <c r="B1476" s="63"/>
    </row>
    <row r="1477" spans="1:2" x14ac:dyDescent="0.25">
      <c r="A1477" s="63"/>
      <c r="B1477" s="63"/>
    </row>
    <row r="1478" spans="1:2" x14ac:dyDescent="0.25">
      <c r="A1478" s="63"/>
      <c r="B1478" s="63"/>
    </row>
    <row r="1479" spans="1:2" x14ac:dyDescent="0.25">
      <c r="A1479" s="63"/>
      <c r="B1479" s="63"/>
    </row>
    <row r="1480" spans="1:2" x14ac:dyDescent="0.25">
      <c r="A1480" s="63"/>
      <c r="B1480" s="63"/>
    </row>
    <row r="1481" spans="1:2" x14ac:dyDescent="0.25">
      <c r="A1481" s="63"/>
      <c r="B1481" s="63"/>
    </row>
    <row r="1482" spans="1:2" x14ac:dyDescent="0.25">
      <c r="A1482" s="63"/>
      <c r="B1482" s="63"/>
    </row>
    <row r="1483" spans="1:2" x14ac:dyDescent="0.25">
      <c r="A1483" s="63"/>
      <c r="B1483" s="63"/>
    </row>
    <row r="1484" spans="1:2" x14ac:dyDescent="0.25">
      <c r="A1484" s="63"/>
      <c r="B1484" s="63"/>
    </row>
    <row r="1485" spans="1:2" x14ac:dyDescent="0.25">
      <c r="A1485" s="63"/>
      <c r="B1485" s="63"/>
    </row>
    <row r="1486" spans="1:2" x14ac:dyDescent="0.25">
      <c r="A1486" s="63"/>
      <c r="B1486" s="63"/>
    </row>
    <row r="1487" spans="1:2" x14ac:dyDescent="0.25">
      <c r="A1487" s="63"/>
      <c r="B1487" s="63"/>
    </row>
    <row r="1488" spans="1:2" x14ac:dyDescent="0.25">
      <c r="A1488" s="63"/>
      <c r="B1488" s="63"/>
    </row>
    <row r="1489" spans="1:2" x14ac:dyDescent="0.25">
      <c r="A1489" s="63"/>
      <c r="B1489" s="63"/>
    </row>
    <row r="1490" spans="1:2" x14ac:dyDescent="0.25">
      <c r="A1490" s="63"/>
      <c r="B1490" s="63"/>
    </row>
    <row r="1491" spans="1:2" x14ac:dyDescent="0.25">
      <c r="A1491" s="63"/>
      <c r="B1491" s="63"/>
    </row>
    <row r="1492" spans="1:2" x14ac:dyDescent="0.25">
      <c r="A1492" s="63"/>
      <c r="B1492" s="63"/>
    </row>
    <row r="1493" spans="1:2" x14ac:dyDescent="0.25">
      <c r="A1493" s="63"/>
      <c r="B1493" s="63"/>
    </row>
    <row r="1494" spans="1:2" x14ac:dyDescent="0.25">
      <c r="A1494" s="63"/>
      <c r="B1494" s="63"/>
    </row>
    <row r="1495" spans="1:2" x14ac:dyDescent="0.25">
      <c r="A1495" s="63"/>
      <c r="B1495" s="63"/>
    </row>
    <row r="1496" spans="1:2" x14ac:dyDescent="0.25">
      <c r="A1496" s="63"/>
      <c r="B1496" s="63"/>
    </row>
    <row r="1497" spans="1:2" x14ac:dyDescent="0.25">
      <c r="A1497" s="63"/>
      <c r="B1497" s="63"/>
    </row>
    <row r="1498" spans="1:2" x14ac:dyDescent="0.25">
      <c r="A1498" s="63"/>
      <c r="B1498" s="63"/>
    </row>
    <row r="1499" spans="1:2" x14ac:dyDescent="0.25">
      <c r="A1499" s="63"/>
      <c r="B1499" s="63"/>
    </row>
    <row r="1500" spans="1:2" x14ac:dyDescent="0.25">
      <c r="A1500" s="63"/>
      <c r="B1500" s="63"/>
    </row>
    <row r="1501" spans="1:2" x14ac:dyDescent="0.25">
      <c r="A1501" s="63"/>
      <c r="B1501" s="63"/>
    </row>
    <row r="1502" spans="1:2" x14ac:dyDescent="0.25">
      <c r="A1502" s="63"/>
      <c r="B1502" s="63"/>
    </row>
    <row r="1503" spans="1:2" x14ac:dyDescent="0.25">
      <c r="A1503" s="63"/>
      <c r="B1503" s="63"/>
    </row>
    <row r="1504" spans="1:2" x14ac:dyDescent="0.25">
      <c r="A1504" s="63"/>
      <c r="B1504" s="63"/>
    </row>
    <row r="1505" spans="1:2" x14ac:dyDescent="0.25">
      <c r="A1505" s="63"/>
      <c r="B1505" s="63"/>
    </row>
    <row r="1506" spans="1:2" x14ac:dyDescent="0.25">
      <c r="A1506" s="63"/>
      <c r="B1506" s="63"/>
    </row>
    <row r="1507" spans="1:2" x14ac:dyDescent="0.25">
      <c r="A1507" s="63"/>
      <c r="B1507" s="63"/>
    </row>
    <row r="1508" spans="1:2" x14ac:dyDescent="0.25">
      <c r="A1508" s="63"/>
      <c r="B1508" s="63"/>
    </row>
    <row r="1509" spans="1:2" x14ac:dyDescent="0.25">
      <c r="A1509" s="63"/>
      <c r="B1509" s="63"/>
    </row>
    <row r="1510" spans="1:2" x14ac:dyDescent="0.25">
      <c r="A1510" s="63"/>
      <c r="B1510" s="63"/>
    </row>
    <row r="1511" spans="1:2" x14ac:dyDescent="0.25">
      <c r="A1511" s="63"/>
      <c r="B1511" s="63"/>
    </row>
    <row r="1512" spans="1:2" x14ac:dyDescent="0.25">
      <c r="A1512" s="63"/>
      <c r="B1512" s="63"/>
    </row>
    <row r="1513" spans="1:2" x14ac:dyDescent="0.25">
      <c r="A1513" s="63"/>
      <c r="B1513" s="63"/>
    </row>
    <row r="1514" spans="1:2" x14ac:dyDescent="0.25">
      <c r="A1514" s="63"/>
      <c r="B1514" s="63"/>
    </row>
    <row r="1515" spans="1:2" x14ac:dyDescent="0.25">
      <c r="A1515" s="63"/>
      <c r="B1515" s="63"/>
    </row>
    <row r="1516" spans="1:2" x14ac:dyDescent="0.25">
      <c r="A1516" s="63"/>
      <c r="B1516" s="63"/>
    </row>
    <row r="1517" spans="1:2" x14ac:dyDescent="0.25">
      <c r="A1517" s="63"/>
      <c r="B1517" s="63"/>
    </row>
    <row r="1518" spans="1:2" x14ac:dyDescent="0.25">
      <c r="A1518" s="63"/>
      <c r="B1518" s="63"/>
    </row>
    <row r="1519" spans="1:2" x14ac:dyDescent="0.25">
      <c r="A1519" s="63"/>
      <c r="B1519" s="63"/>
    </row>
    <row r="1520" spans="1:2" x14ac:dyDescent="0.25">
      <c r="A1520" s="63"/>
      <c r="B1520" s="63"/>
    </row>
    <row r="1521" spans="1:2" x14ac:dyDescent="0.25">
      <c r="A1521" s="63"/>
      <c r="B1521" s="63"/>
    </row>
    <row r="1522" spans="1:2" x14ac:dyDescent="0.25">
      <c r="A1522" s="63"/>
      <c r="B1522" s="63"/>
    </row>
    <row r="1523" spans="1:2" x14ac:dyDescent="0.25">
      <c r="A1523" s="63"/>
      <c r="B1523" s="63"/>
    </row>
    <row r="1524" spans="1:2" x14ac:dyDescent="0.25">
      <c r="A1524" s="63"/>
      <c r="B1524" s="63"/>
    </row>
    <row r="1525" spans="1:2" x14ac:dyDescent="0.25">
      <c r="A1525" s="63"/>
      <c r="B1525" s="63"/>
    </row>
    <row r="1526" spans="1:2" x14ac:dyDescent="0.25">
      <c r="A1526" s="63"/>
      <c r="B1526" s="63"/>
    </row>
    <row r="1527" spans="1:2" x14ac:dyDescent="0.25">
      <c r="A1527" s="63"/>
      <c r="B1527" s="63"/>
    </row>
    <row r="1528" spans="1:2" x14ac:dyDescent="0.25">
      <c r="A1528" s="63"/>
      <c r="B1528" s="63"/>
    </row>
    <row r="1529" spans="1:2" x14ac:dyDescent="0.25">
      <c r="A1529" s="63"/>
      <c r="B1529" s="63"/>
    </row>
    <row r="1530" spans="1:2" x14ac:dyDescent="0.25">
      <c r="A1530" s="63"/>
      <c r="B1530" s="63"/>
    </row>
    <row r="1531" spans="1:2" x14ac:dyDescent="0.25">
      <c r="A1531" s="63"/>
      <c r="B1531" s="63"/>
    </row>
    <row r="1532" spans="1:2" x14ac:dyDescent="0.25">
      <c r="A1532" s="63"/>
      <c r="B1532" s="63"/>
    </row>
    <row r="1533" spans="1:2" x14ac:dyDescent="0.25">
      <c r="A1533" s="63"/>
      <c r="B1533" s="63"/>
    </row>
    <row r="1534" spans="1:2" x14ac:dyDescent="0.25">
      <c r="A1534" s="63"/>
      <c r="B1534" s="63"/>
    </row>
    <row r="1535" spans="1:2" x14ac:dyDescent="0.25">
      <c r="A1535" s="63"/>
      <c r="B1535" s="63"/>
    </row>
    <row r="1536" spans="1:2" x14ac:dyDescent="0.25">
      <c r="A1536" s="63"/>
      <c r="B1536" s="63"/>
    </row>
    <row r="1537" spans="1:2" x14ac:dyDescent="0.25">
      <c r="A1537" s="63"/>
      <c r="B1537" s="63"/>
    </row>
    <row r="1538" spans="1:2" x14ac:dyDescent="0.25">
      <c r="A1538" s="63"/>
      <c r="B1538" s="63"/>
    </row>
    <row r="1539" spans="1:2" x14ac:dyDescent="0.25">
      <c r="A1539" s="63"/>
      <c r="B1539" s="63"/>
    </row>
    <row r="1540" spans="1:2" x14ac:dyDescent="0.25">
      <c r="A1540" s="63"/>
      <c r="B1540" s="63"/>
    </row>
    <row r="1541" spans="1:2" x14ac:dyDescent="0.25">
      <c r="A1541" s="63"/>
      <c r="B1541" s="63"/>
    </row>
    <row r="1542" spans="1:2" x14ac:dyDescent="0.25">
      <c r="A1542" s="63"/>
      <c r="B1542" s="63"/>
    </row>
    <row r="1543" spans="1:2" x14ac:dyDescent="0.25">
      <c r="A1543" s="63"/>
      <c r="B1543" s="63"/>
    </row>
    <row r="1544" spans="1:2" x14ac:dyDescent="0.25">
      <c r="A1544" s="63"/>
      <c r="B1544" s="63"/>
    </row>
    <row r="1545" spans="1:2" x14ac:dyDescent="0.25">
      <c r="A1545" s="63"/>
      <c r="B1545" s="63"/>
    </row>
    <row r="1546" spans="1:2" x14ac:dyDescent="0.25">
      <c r="A1546" s="63"/>
      <c r="B1546" s="63"/>
    </row>
    <row r="1547" spans="1:2" x14ac:dyDescent="0.25">
      <c r="A1547" s="63"/>
      <c r="B1547" s="63"/>
    </row>
    <row r="1548" spans="1:2" x14ac:dyDescent="0.25">
      <c r="A1548" s="63"/>
      <c r="B1548" s="63"/>
    </row>
    <row r="1549" spans="1:2" x14ac:dyDescent="0.25">
      <c r="A1549" s="63"/>
      <c r="B1549" s="63"/>
    </row>
    <row r="1550" spans="1:2" x14ac:dyDescent="0.25">
      <c r="A1550" s="63"/>
      <c r="B1550" s="63"/>
    </row>
    <row r="1551" spans="1:2" x14ac:dyDescent="0.25">
      <c r="A1551" s="63"/>
      <c r="B1551" s="63"/>
    </row>
    <row r="1552" spans="1:2" x14ac:dyDescent="0.25">
      <c r="A1552" s="63"/>
      <c r="B1552" s="63"/>
    </row>
    <row r="1553" spans="1:2" x14ac:dyDescent="0.25">
      <c r="A1553" s="63"/>
      <c r="B1553" s="63"/>
    </row>
    <row r="1554" spans="1:2" x14ac:dyDescent="0.25">
      <c r="A1554" s="63"/>
      <c r="B1554" s="63"/>
    </row>
    <row r="1555" spans="1:2" x14ac:dyDescent="0.25">
      <c r="A1555" s="63"/>
      <c r="B1555" s="63"/>
    </row>
    <row r="1556" spans="1:2" x14ac:dyDescent="0.25">
      <c r="A1556" s="63"/>
      <c r="B1556" s="63"/>
    </row>
    <row r="1557" spans="1:2" x14ac:dyDescent="0.25">
      <c r="A1557" s="63"/>
      <c r="B1557" s="63"/>
    </row>
    <row r="1558" spans="1:2" x14ac:dyDescent="0.25">
      <c r="A1558" s="63"/>
      <c r="B1558" s="63"/>
    </row>
    <row r="1559" spans="1:2" x14ac:dyDescent="0.25">
      <c r="A1559" s="63"/>
      <c r="B1559" s="63"/>
    </row>
    <row r="1560" spans="1:2" x14ac:dyDescent="0.25">
      <c r="A1560" s="63"/>
      <c r="B1560" s="63"/>
    </row>
    <row r="1561" spans="1:2" x14ac:dyDescent="0.25">
      <c r="A1561" s="63"/>
      <c r="B1561" s="63"/>
    </row>
    <row r="1562" spans="1:2" x14ac:dyDescent="0.25">
      <c r="A1562" s="63"/>
      <c r="B1562" s="63"/>
    </row>
    <row r="1563" spans="1:2" x14ac:dyDescent="0.25">
      <c r="A1563" s="63"/>
      <c r="B1563" s="63"/>
    </row>
    <row r="1564" spans="1:2" x14ac:dyDescent="0.25">
      <c r="A1564" s="63"/>
      <c r="B1564" s="63"/>
    </row>
    <row r="1565" spans="1:2" x14ac:dyDescent="0.25">
      <c r="A1565" s="63"/>
      <c r="B1565" s="63"/>
    </row>
    <row r="1566" spans="1:2" x14ac:dyDescent="0.25">
      <c r="A1566" s="63"/>
      <c r="B1566" s="63"/>
    </row>
    <row r="1567" spans="1:2" x14ac:dyDescent="0.25">
      <c r="A1567" s="63"/>
      <c r="B1567" s="63"/>
    </row>
    <row r="1568" spans="1:2" x14ac:dyDescent="0.25">
      <c r="A1568" s="63"/>
      <c r="B1568" s="63"/>
    </row>
    <row r="1569" spans="1:2" x14ac:dyDescent="0.25">
      <c r="A1569" s="63"/>
      <c r="B1569" s="63"/>
    </row>
    <row r="1570" spans="1:2" x14ac:dyDescent="0.25">
      <c r="A1570" s="63"/>
      <c r="B1570" s="63"/>
    </row>
    <row r="1571" spans="1:2" x14ac:dyDescent="0.25">
      <c r="A1571" s="63"/>
      <c r="B1571" s="63"/>
    </row>
    <row r="1572" spans="1:2" x14ac:dyDescent="0.25">
      <c r="A1572" s="63"/>
      <c r="B1572" s="63"/>
    </row>
    <row r="1573" spans="1:2" x14ac:dyDescent="0.25">
      <c r="A1573" s="63"/>
      <c r="B1573" s="63"/>
    </row>
    <row r="1574" spans="1:2" x14ac:dyDescent="0.25">
      <c r="A1574" s="63"/>
      <c r="B1574" s="63"/>
    </row>
    <row r="1575" spans="1:2" x14ac:dyDescent="0.25">
      <c r="A1575" s="63"/>
      <c r="B1575" s="63"/>
    </row>
    <row r="1576" spans="1:2" x14ac:dyDescent="0.25">
      <c r="A1576" s="63"/>
      <c r="B1576" s="63"/>
    </row>
    <row r="1577" spans="1:2" x14ac:dyDescent="0.25">
      <c r="A1577" s="63"/>
      <c r="B1577" s="63"/>
    </row>
    <row r="1578" spans="1:2" x14ac:dyDescent="0.25">
      <c r="A1578" s="63"/>
      <c r="B1578" s="63"/>
    </row>
    <row r="1579" spans="1:2" x14ac:dyDescent="0.25">
      <c r="A1579" s="63"/>
      <c r="B1579" s="63"/>
    </row>
    <row r="1580" spans="1:2" x14ac:dyDescent="0.25">
      <c r="A1580" s="63"/>
      <c r="B1580" s="63"/>
    </row>
    <row r="1581" spans="1:2" x14ac:dyDescent="0.25">
      <c r="A1581" s="63"/>
      <c r="B1581" s="63"/>
    </row>
    <row r="1582" spans="1:2" x14ac:dyDescent="0.25">
      <c r="A1582" s="63"/>
      <c r="B1582" s="63"/>
    </row>
    <row r="1583" spans="1:2" x14ac:dyDescent="0.25">
      <c r="A1583" s="63"/>
      <c r="B1583" s="63"/>
    </row>
    <row r="1584" spans="1:2" x14ac:dyDescent="0.25">
      <c r="A1584" s="63"/>
      <c r="B1584" s="63"/>
    </row>
    <row r="1585" spans="1:2" x14ac:dyDescent="0.25">
      <c r="A1585" s="63"/>
      <c r="B1585" s="63"/>
    </row>
    <row r="1586" spans="1:2" x14ac:dyDescent="0.25">
      <c r="A1586" s="63"/>
      <c r="B1586" s="63"/>
    </row>
    <row r="1587" spans="1:2" x14ac:dyDescent="0.25">
      <c r="A1587" s="63"/>
      <c r="B1587" s="63"/>
    </row>
    <row r="1588" spans="1:2" x14ac:dyDescent="0.25">
      <c r="A1588" s="63"/>
      <c r="B1588" s="63"/>
    </row>
    <row r="1589" spans="1:2" x14ac:dyDescent="0.25">
      <c r="A1589" s="63"/>
      <c r="B1589" s="63"/>
    </row>
    <row r="1590" spans="1:2" x14ac:dyDescent="0.25">
      <c r="A1590" s="63"/>
      <c r="B1590" s="63"/>
    </row>
    <row r="1591" spans="1:2" x14ac:dyDescent="0.25">
      <c r="A1591" s="63"/>
      <c r="B1591" s="63"/>
    </row>
    <row r="1592" spans="1:2" x14ac:dyDescent="0.25">
      <c r="A1592" s="63"/>
      <c r="B1592" s="63"/>
    </row>
    <row r="1593" spans="1:2" x14ac:dyDescent="0.25">
      <c r="A1593" s="63"/>
      <c r="B1593" s="63"/>
    </row>
    <row r="1594" spans="1:2" x14ac:dyDescent="0.25">
      <c r="A1594" s="63"/>
      <c r="B1594" s="63"/>
    </row>
    <row r="1595" spans="1:2" x14ac:dyDescent="0.25">
      <c r="A1595" s="63"/>
      <c r="B1595" s="63"/>
    </row>
    <row r="1596" spans="1:2" x14ac:dyDescent="0.25">
      <c r="A1596" s="63"/>
      <c r="B1596" s="63"/>
    </row>
    <row r="1597" spans="1:2" x14ac:dyDescent="0.25">
      <c r="A1597" s="63"/>
      <c r="B1597" s="63"/>
    </row>
    <row r="1598" spans="1:2" x14ac:dyDescent="0.25">
      <c r="A1598" s="63"/>
      <c r="B1598" s="63"/>
    </row>
    <row r="1599" spans="1:2" x14ac:dyDescent="0.25">
      <c r="A1599" s="63"/>
      <c r="B1599" s="63"/>
    </row>
    <row r="1600" spans="1:2" x14ac:dyDescent="0.25">
      <c r="A1600" s="63"/>
      <c r="B1600" s="63"/>
    </row>
    <row r="1601" spans="1:2" x14ac:dyDescent="0.25">
      <c r="A1601" s="63"/>
      <c r="B1601" s="63"/>
    </row>
    <row r="1602" spans="1:2" x14ac:dyDescent="0.25">
      <c r="A1602" s="63"/>
      <c r="B1602" s="63"/>
    </row>
    <row r="1603" spans="1:2" x14ac:dyDescent="0.25">
      <c r="A1603" s="63"/>
      <c r="B1603" s="63"/>
    </row>
    <row r="1604" spans="1:2" x14ac:dyDescent="0.25">
      <c r="A1604" s="63"/>
      <c r="B1604" s="63"/>
    </row>
    <row r="1605" spans="1:2" x14ac:dyDescent="0.25">
      <c r="A1605" s="63"/>
      <c r="B1605" s="63"/>
    </row>
    <row r="1606" spans="1:2" x14ac:dyDescent="0.25">
      <c r="A1606" s="63"/>
      <c r="B1606" s="63"/>
    </row>
    <row r="1607" spans="1:2" x14ac:dyDescent="0.25">
      <c r="A1607" s="63"/>
      <c r="B1607" s="63"/>
    </row>
    <row r="1608" spans="1:2" x14ac:dyDescent="0.25">
      <c r="A1608" s="63"/>
      <c r="B1608" s="63"/>
    </row>
    <row r="1609" spans="1:2" x14ac:dyDescent="0.25">
      <c r="A1609" s="63"/>
      <c r="B1609" s="63"/>
    </row>
    <row r="1610" spans="1:2" x14ac:dyDescent="0.25">
      <c r="A1610" s="63"/>
      <c r="B1610" s="63"/>
    </row>
    <row r="1611" spans="1:2" x14ac:dyDescent="0.25">
      <c r="A1611" s="63"/>
      <c r="B1611" s="63"/>
    </row>
    <row r="1612" spans="1:2" x14ac:dyDescent="0.25">
      <c r="A1612" s="63"/>
      <c r="B1612" s="63"/>
    </row>
    <row r="1613" spans="1:2" x14ac:dyDescent="0.25">
      <c r="A1613" s="63"/>
      <c r="B1613" s="63"/>
    </row>
    <row r="1614" spans="1:2" x14ac:dyDescent="0.25">
      <c r="A1614" s="63"/>
      <c r="B1614" s="63"/>
    </row>
    <row r="1615" spans="1:2" x14ac:dyDescent="0.25">
      <c r="A1615" s="63"/>
      <c r="B1615" s="63"/>
    </row>
    <row r="1616" spans="1:2" x14ac:dyDescent="0.25">
      <c r="A1616" s="63"/>
      <c r="B1616" s="63"/>
    </row>
    <row r="1617" spans="1:2" x14ac:dyDescent="0.25">
      <c r="A1617" s="63"/>
      <c r="B1617" s="63"/>
    </row>
    <row r="1618" spans="1:2" x14ac:dyDescent="0.25">
      <c r="A1618" s="63"/>
      <c r="B1618" s="63"/>
    </row>
    <row r="1619" spans="1:2" x14ac:dyDescent="0.25">
      <c r="A1619" s="63"/>
      <c r="B1619" s="63"/>
    </row>
    <row r="1620" spans="1:2" x14ac:dyDescent="0.25">
      <c r="A1620" s="63"/>
      <c r="B1620" s="63"/>
    </row>
    <row r="1621" spans="1:2" x14ac:dyDescent="0.25">
      <c r="A1621" s="63"/>
      <c r="B1621" s="63"/>
    </row>
    <row r="1622" spans="1:2" x14ac:dyDescent="0.25">
      <c r="A1622" s="63"/>
      <c r="B1622" s="63"/>
    </row>
    <row r="1623" spans="1:2" x14ac:dyDescent="0.25">
      <c r="A1623" s="63"/>
      <c r="B1623" s="63"/>
    </row>
    <row r="1624" spans="1:2" x14ac:dyDescent="0.25">
      <c r="A1624" s="63"/>
      <c r="B1624" s="63"/>
    </row>
    <row r="1625" spans="1:2" x14ac:dyDescent="0.25">
      <c r="A1625" s="63"/>
      <c r="B1625" s="63"/>
    </row>
    <row r="1626" spans="1:2" x14ac:dyDescent="0.25">
      <c r="A1626" s="63"/>
      <c r="B1626" s="63"/>
    </row>
    <row r="1627" spans="1:2" x14ac:dyDescent="0.25">
      <c r="A1627" s="63"/>
      <c r="B1627" s="63"/>
    </row>
    <row r="1628" spans="1:2" x14ac:dyDescent="0.25">
      <c r="A1628" s="63"/>
      <c r="B1628" s="63"/>
    </row>
    <row r="1629" spans="1:2" x14ac:dyDescent="0.25">
      <c r="A1629" s="63"/>
      <c r="B1629" s="63"/>
    </row>
    <row r="1630" spans="1:2" x14ac:dyDescent="0.25">
      <c r="A1630" s="63"/>
      <c r="B1630" s="63"/>
    </row>
    <row r="1631" spans="1:2" x14ac:dyDescent="0.25">
      <c r="A1631" s="63"/>
      <c r="B1631" s="63"/>
    </row>
    <row r="1632" spans="1:2" x14ac:dyDescent="0.25">
      <c r="A1632" s="63"/>
      <c r="B1632" s="63"/>
    </row>
    <row r="1633" spans="1:2" x14ac:dyDescent="0.25">
      <c r="A1633" s="63"/>
      <c r="B1633" s="63"/>
    </row>
    <row r="1634" spans="1:2" x14ac:dyDescent="0.25">
      <c r="A1634" s="63"/>
      <c r="B1634" s="63"/>
    </row>
    <row r="1635" spans="1:2" x14ac:dyDescent="0.25">
      <c r="A1635" s="63"/>
      <c r="B1635" s="63"/>
    </row>
    <row r="1636" spans="1:2" x14ac:dyDescent="0.25">
      <c r="A1636" s="63"/>
      <c r="B1636" s="63"/>
    </row>
    <row r="1637" spans="1:2" x14ac:dyDescent="0.25">
      <c r="A1637" s="63"/>
      <c r="B1637" s="63"/>
    </row>
    <row r="1638" spans="1:2" x14ac:dyDescent="0.25">
      <c r="A1638" s="63"/>
      <c r="B1638" s="63"/>
    </row>
    <row r="1639" spans="1:2" x14ac:dyDescent="0.25">
      <c r="A1639" s="63"/>
      <c r="B1639" s="63"/>
    </row>
    <row r="1640" spans="1:2" x14ac:dyDescent="0.25">
      <c r="A1640" s="63"/>
      <c r="B1640" s="63"/>
    </row>
    <row r="1641" spans="1:2" x14ac:dyDescent="0.25">
      <c r="A1641" s="63"/>
      <c r="B1641" s="63"/>
    </row>
    <row r="1642" spans="1:2" x14ac:dyDescent="0.25">
      <c r="A1642" s="63"/>
      <c r="B1642" s="63"/>
    </row>
    <row r="1643" spans="1:2" x14ac:dyDescent="0.25">
      <c r="A1643" s="63"/>
      <c r="B1643" s="63"/>
    </row>
    <row r="1644" spans="1:2" x14ac:dyDescent="0.25">
      <c r="A1644" s="63"/>
      <c r="B1644" s="63"/>
    </row>
    <row r="1645" spans="1:2" x14ac:dyDescent="0.25">
      <c r="A1645" s="63"/>
      <c r="B1645" s="63"/>
    </row>
    <row r="1646" spans="1:2" x14ac:dyDescent="0.25">
      <c r="A1646" s="63"/>
      <c r="B1646" s="63"/>
    </row>
    <row r="1647" spans="1:2" x14ac:dyDescent="0.25">
      <c r="A1647" s="63"/>
      <c r="B1647" s="63"/>
    </row>
    <row r="1648" spans="1:2" x14ac:dyDescent="0.25">
      <c r="A1648" s="63"/>
      <c r="B1648" s="63"/>
    </row>
    <row r="1649" spans="1:2" x14ac:dyDescent="0.25">
      <c r="A1649" s="63"/>
      <c r="B1649" s="63"/>
    </row>
    <row r="1650" spans="1:2" x14ac:dyDescent="0.25">
      <c r="A1650" s="63"/>
      <c r="B1650" s="63"/>
    </row>
    <row r="1651" spans="1:2" x14ac:dyDescent="0.25">
      <c r="A1651" s="63"/>
      <c r="B1651" s="63"/>
    </row>
    <row r="1652" spans="1:2" x14ac:dyDescent="0.25">
      <c r="A1652" s="63"/>
      <c r="B1652" s="63"/>
    </row>
    <row r="1653" spans="1:2" x14ac:dyDescent="0.25">
      <c r="A1653" s="63"/>
      <c r="B1653" s="63"/>
    </row>
    <row r="1654" spans="1:2" x14ac:dyDescent="0.25">
      <c r="A1654" s="63"/>
      <c r="B1654" s="63"/>
    </row>
    <row r="1655" spans="1:2" x14ac:dyDescent="0.25">
      <c r="A1655" s="63"/>
      <c r="B1655" s="63"/>
    </row>
    <row r="1656" spans="1:2" x14ac:dyDescent="0.25">
      <c r="A1656" s="63"/>
      <c r="B1656" s="63"/>
    </row>
    <row r="1657" spans="1:2" x14ac:dyDescent="0.25">
      <c r="A1657" s="63"/>
      <c r="B1657" s="63"/>
    </row>
    <row r="1658" spans="1:2" x14ac:dyDescent="0.25">
      <c r="A1658" s="63"/>
      <c r="B1658" s="63"/>
    </row>
    <row r="1659" spans="1:2" x14ac:dyDescent="0.25">
      <c r="A1659" s="63"/>
      <c r="B1659" s="63"/>
    </row>
    <row r="1660" spans="1:2" x14ac:dyDescent="0.25">
      <c r="A1660" s="63"/>
      <c r="B1660" s="63"/>
    </row>
    <row r="1661" spans="1:2" x14ac:dyDescent="0.25">
      <c r="A1661" s="63"/>
      <c r="B1661" s="63"/>
    </row>
    <row r="1662" spans="1:2" x14ac:dyDescent="0.25">
      <c r="A1662" s="63"/>
      <c r="B1662" s="63"/>
    </row>
    <row r="1663" spans="1:2" x14ac:dyDescent="0.25">
      <c r="A1663" s="63"/>
      <c r="B1663" s="63"/>
    </row>
    <row r="1664" spans="1:2" x14ac:dyDescent="0.25">
      <c r="A1664" s="63"/>
      <c r="B1664" s="63"/>
    </row>
    <row r="1665" spans="1:2" x14ac:dyDescent="0.25">
      <c r="A1665" s="63"/>
      <c r="B1665" s="63"/>
    </row>
    <row r="1666" spans="1:2" x14ac:dyDescent="0.25">
      <c r="A1666" s="63"/>
      <c r="B1666" s="63"/>
    </row>
    <row r="1667" spans="1:2" x14ac:dyDescent="0.25">
      <c r="A1667" s="63"/>
      <c r="B1667" s="63"/>
    </row>
    <row r="1668" spans="1:2" x14ac:dyDescent="0.25">
      <c r="A1668" s="63"/>
      <c r="B1668" s="63"/>
    </row>
    <row r="1669" spans="1:2" x14ac:dyDescent="0.25">
      <c r="A1669" s="63"/>
      <c r="B1669" s="63"/>
    </row>
    <row r="1670" spans="1:2" x14ac:dyDescent="0.25">
      <c r="A1670" s="63"/>
      <c r="B1670" s="63"/>
    </row>
    <row r="1671" spans="1:2" x14ac:dyDescent="0.25">
      <c r="A1671" s="63"/>
      <c r="B1671" s="63"/>
    </row>
    <row r="1672" spans="1:2" x14ac:dyDescent="0.25">
      <c r="A1672" s="63"/>
      <c r="B1672" s="63"/>
    </row>
    <row r="1673" spans="1:2" x14ac:dyDescent="0.25">
      <c r="A1673" s="63"/>
      <c r="B1673" s="63"/>
    </row>
    <row r="1674" spans="1:2" x14ac:dyDescent="0.25">
      <c r="A1674" s="63"/>
      <c r="B1674" s="63"/>
    </row>
    <row r="1675" spans="1:2" x14ac:dyDescent="0.25">
      <c r="A1675" s="63"/>
      <c r="B1675" s="63"/>
    </row>
    <row r="1676" spans="1:2" x14ac:dyDescent="0.25">
      <c r="A1676" s="63"/>
      <c r="B1676" s="63"/>
    </row>
    <row r="1677" spans="1:2" x14ac:dyDescent="0.25">
      <c r="A1677" s="63"/>
      <c r="B1677" s="63"/>
    </row>
    <row r="1678" spans="1:2" x14ac:dyDescent="0.25">
      <c r="A1678" s="63"/>
      <c r="B1678" s="63"/>
    </row>
    <row r="1679" spans="1:2" x14ac:dyDescent="0.25">
      <c r="A1679" s="63"/>
      <c r="B1679" s="63"/>
    </row>
    <row r="1680" spans="1:2" x14ac:dyDescent="0.25">
      <c r="A1680" s="63"/>
      <c r="B1680" s="63"/>
    </row>
    <row r="1681" spans="1:2" x14ac:dyDescent="0.25">
      <c r="A1681" s="63"/>
      <c r="B1681" s="63"/>
    </row>
    <row r="1682" spans="1:2" x14ac:dyDescent="0.25">
      <c r="A1682" s="63"/>
      <c r="B1682" s="63"/>
    </row>
    <row r="1683" spans="1:2" x14ac:dyDescent="0.25">
      <c r="A1683" s="63"/>
      <c r="B1683" s="63"/>
    </row>
    <row r="1684" spans="1:2" x14ac:dyDescent="0.25">
      <c r="A1684" s="63"/>
      <c r="B1684" s="63"/>
    </row>
    <row r="1685" spans="1:2" x14ac:dyDescent="0.25">
      <c r="A1685" s="63"/>
      <c r="B1685" s="63"/>
    </row>
    <row r="1686" spans="1:2" x14ac:dyDescent="0.25">
      <c r="A1686" s="63"/>
      <c r="B1686" s="63"/>
    </row>
    <row r="1687" spans="1:2" x14ac:dyDescent="0.25">
      <c r="A1687" s="63"/>
      <c r="B1687" s="63"/>
    </row>
    <row r="1688" spans="1:2" x14ac:dyDescent="0.25">
      <c r="A1688" s="63"/>
      <c r="B1688" s="63"/>
    </row>
    <row r="1689" spans="1:2" x14ac:dyDescent="0.25">
      <c r="A1689" s="63"/>
      <c r="B1689" s="63"/>
    </row>
    <row r="1690" spans="1:2" x14ac:dyDescent="0.25">
      <c r="A1690" s="63"/>
      <c r="B1690" s="63"/>
    </row>
    <row r="1691" spans="1:2" x14ac:dyDescent="0.25">
      <c r="A1691" s="63"/>
      <c r="B1691" s="63"/>
    </row>
    <row r="1692" spans="1:2" x14ac:dyDescent="0.25">
      <c r="A1692" s="63"/>
      <c r="B1692" s="63"/>
    </row>
    <row r="1693" spans="1:2" x14ac:dyDescent="0.25">
      <c r="A1693" s="63"/>
      <c r="B1693" s="63"/>
    </row>
    <row r="1694" spans="1:2" x14ac:dyDescent="0.25">
      <c r="A1694" s="63"/>
      <c r="B1694" s="63"/>
    </row>
    <row r="1695" spans="1:2" x14ac:dyDescent="0.25">
      <c r="A1695" s="63"/>
      <c r="B1695" s="63"/>
    </row>
    <row r="1696" spans="1:2" x14ac:dyDescent="0.25">
      <c r="A1696" s="63"/>
      <c r="B1696" s="63"/>
    </row>
    <row r="1697" spans="1:2" x14ac:dyDescent="0.25">
      <c r="A1697" s="63"/>
      <c r="B1697" s="63"/>
    </row>
    <row r="1698" spans="1:2" x14ac:dyDescent="0.25">
      <c r="A1698" s="63"/>
      <c r="B1698" s="63"/>
    </row>
    <row r="1699" spans="1:2" x14ac:dyDescent="0.25">
      <c r="A1699" s="63"/>
      <c r="B1699" s="63"/>
    </row>
    <row r="1700" spans="1:2" x14ac:dyDescent="0.25">
      <c r="A1700" s="63"/>
      <c r="B1700" s="63"/>
    </row>
    <row r="1701" spans="1:2" x14ac:dyDescent="0.25">
      <c r="A1701" s="63"/>
      <c r="B1701" s="63"/>
    </row>
    <row r="1702" spans="1:2" x14ac:dyDescent="0.25">
      <c r="A1702" s="63"/>
      <c r="B1702" s="63"/>
    </row>
    <row r="1703" spans="1:2" x14ac:dyDescent="0.25">
      <c r="A1703" s="63"/>
      <c r="B1703" s="63"/>
    </row>
    <row r="1704" spans="1:2" x14ac:dyDescent="0.25">
      <c r="A1704" s="63"/>
      <c r="B1704" s="63"/>
    </row>
    <row r="1705" spans="1:2" x14ac:dyDescent="0.25">
      <c r="A1705" s="63"/>
      <c r="B1705" s="63"/>
    </row>
    <row r="1706" spans="1:2" x14ac:dyDescent="0.25">
      <c r="A1706" s="63"/>
      <c r="B1706" s="63"/>
    </row>
    <row r="1707" spans="1:2" x14ac:dyDescent="0.25">
      <c r="A1707" s="63"/>
      <c r="B1707" s="63"/>
    </row>
    <row r="1708" spans="1:2" x14ac:dyDescent="0.25">
      <c r="A1708" s="63"/>
      <c r="B1708" s="63"/>
    </row>
    <row r="1709" spans="1:2" x14ac:dyDescent="0.25">
      <c r="A1709" s="63"/>
      <c r="B1709" s="63"/>
    </row>
    <row r="1710" spans="1:2" x14ac:dyDescent="0.25">
      <c r="A1710" s="63"/>
      <c r="B1710" s="63"/>
    </row>
    <row r="1711" spans="1:2" x14ac:dyDescent="0.25">
      <c r="A1711" s="63"/>
      <c r="B1711" s="63"/>
    </row>
    <row r="1712" spans="1:2" x14ac:dyDescent="0.25">
      <c r="A1712" s="63"/>
      <c r="B1712" s="63"/>
    </row>
    <row r="1713" spans="1:2" x14ac:dyDescent="0.25">
      <c r="A1713" s="63"/>
      <c r="B1713" s="63"/>
    </row>
    <row r="1714" spans="1:2" x14ac:dyDescent="0.25">
      <c r="A1714" s="63"/>
      <c r="B1714" s="63"/>
    </row>
    <row r="1715" spans="1:2" x14ac:dyDescent="0.25">
      <c r="A1715" s="63"/>
      <c r="B1715" s="63"/>
    </row>
    <row r="1716" spans="1:2" x14ac:dyDescent="0.25">
      <c r="A1716" s="63"/>
      <c r="B1716" s="63"/>
    </row>
    <row r="1717" spans="1:2" x14ac:dyDescent="0.25">
      <c r="A1717" s="63"/>
      <c r="B1717" s="63"/>
    </row>
    <row r="1718" spans="1:2" x14ac:dyDescent="0.25">
      <c r="A1718" s="63"/>
      <c r="B1718" s="63"/>
    </row>
    <row r="1719" spans="1:2" x14ac:dyDescent="0.25">
      <c r="A1719" s="63"/>
      <c r="B1719" s="63"/>
    </row>
    <row r="1720" spans="1:2" x14ac:dyDescent="0.25">
      <c r="A1720" s="63"/>
      <c r="B1720" s="63"/>
    </row>
    <row r="1721" spans="1:2" x14ac:dyDescent="0.25">
      <c r="A1721" s="63"/>
      <c r="B1721" s="63"/>
    </row>
    <row r="1722" spans="1:2" x14ac:dyDescent="0.25">
      <c r="A1722" s="63"/>
      <c r="B1722" s="63"/>
    </row>
    <row r="1723" spans="1:2" x14ac:dyDescent="0.25">
      <c r="A1723" s="63"/>
      <c r="B1723" s="63"/>
    </row>
    <row r="1724" spans="1:2" x14ac:dyDescent="0.25">
      <c r="A1724" s="63"/>
      <c r="B1724" s="63"/>
    </row>
    <row r="1725" spans="1:2" x14ac:dyDescent="0.25">
      <c r="A1725" s="63"/>
      <c r="B1725" s="63"/>
    </row>
    <row r="1726" spans="1:2" x14ac:dyDescent="0.25">
      <c r="A1726" s="63"/>
      <c r="B1726" s="63"/>
    </row>
    <row r="1727" spans="1:2" x14ac:dyDescent="0.25">
      <c r="A1727" s="63"/>
      <c r="B1727" s="63"/>
    </row>
    <row r="1728" spans="1:2" x14ac:dyDescent="0.25">
      <c r="A1728" s="63"/>
      <c r="B1728" s="63"/>
    </row>
    <row r="1729" spans="1:2" x14ac:dyDescent="0.25">
      <c r="A1729" s="63"/>
      <c r="B1729" s="63"/>
    </row>
    <row r="1730" spans="1:2" x14ac:dyDescent="0.25">
      <c r="A1730" s="63"/>
      <c r="B1730" s="63"/>
    </row>
    <row r="1731" spans="1:2" x14ac:dyDescent="0.25">
      <c r="A1731" s="63"/>
      <c r="B1731" s="63"/>
    </row>
    <row r="1732" spans="1:2" x14ac:dyDescent="0.25">
      <c r="A1732" s="63"/>
      <c r="B1732" s="63"/>
    </row>
    <row r="1733" spans="1:2" x14ac:dyDescent="0.25">
      <c r="A1733" s="63"/>
      <c r="B1733" s="63"/>
    </row>
    <row r="1734" spans="1:2" x14ac:dyDescent="0.25">
      <c r="A1734" s="63"/>
      <c r="B1734" s="63"/>
    </row>
    <row r="1735" spans="1:2" x14ac:dyDescent="0.25">
      <c r="A1735" s="63"/>
      <c r="B1735" s="63"/>
    </row>
    <row r="1736" spans="1:2" x14ac:dyDescent="0.25">
      <c r="A1736" s="63"/>
      <c r="B1736" s="63"/>
    </row>
    <row r="1737" spans="1:2" x14ac:dyDescent="0.25">
      <c r="A1737" s="63"/>
      <c r="B1737" s="63"/>
    </row>
    <row r="1738" spans="1:2" x14ac:dyDescent="0.25">
      <c r="A1738" s="63"/>
      <c r="B1738" s="63"/>
    </row>
    <row r="1739" spans="1:2" x14ac:dyDescent="0.25">
      <c r="A1739" s="63"/>
      <c r="B1739" s="63"/>
    </row>
    <row r="1740" spans="1:2" x14ac:dyDescent="0.25">
      <c r="A1740" s="63"/>
      <c r="B1740" s="63"/>
    </row>
    <row r="1741" spans="1:2" x14ac:dyDescent="0.25">
      <c r="A1741" s="63"/>
      <c r="B1741" s="63"/>
    </row>
    <row r="1742" spans="1:2" x14ac:dyDescent="0.25">
      <c r="A1742" s="63"/>
      <c r="B1742" s="63"/>
    </row>
    <row r="1743" spans="1:2" x14ac:dyDescent="0.25">
      <c r="A1743" s="63"/>
      <c r="B1743" s="63"/>
    </row>
    <row r="1744" spans="1:2" x14ac:dyDescent="0.25">
      <c r="A1744" s="63"/>
      <c r="B1744" s="63"/>
    </row>
    <row r="1745" spans="1:2" x14ac:dyDescent="0.25">
      <c r="A1745" s="63"/>
      <c r="B1745" s="63"/>
    </row>
    <row r="1746" spans="1:2" x14ac:dyDescent="0.25">
      <c r="A1746" s="63"/>
      <c r="B1746" s="63"/>
    </row>
    <row r="1747" spans="1:2" x14ac:dyDescent="0.25">
      <c r="A1747" s="63"/>
      <c r="B1747" s="63"/>
    </row>
    <row r="1748" spans="1:2" x14ac:dyDescent="0.25">
      <c r="A1748" s="63"/>
      <c r="B1748" s="63"/>
    </row>
    <row r="1749" spans="1:2" x14ac:dyDescent="0.25">
      <c r="A1749" s="63"/>
      <c r="B1749" s="63"/>
    </row>
    <row r="1750" spans="1:2" x14ac:dyDescent="0.25">
      <c r="A1750" s="63"/>
      <c r="B1750" s="63"/>
    </row>
    <row r="1751" spans="1:2" x14ac:dyDescent="0.25">
      <c r="A1751" s="63"/>
      <c r="B1751" s="63"/>
    </row>
    <row r="1752" spans="1:2" x14ac:dyDescent="0.25">
      <c r="A1752" s="63"/>
      <c r="B1752" s="63"/>
    </row>
    <row r="1753" spans="1:2" x14ac:dyDescent="0.25">
      <c r="A1753" s="63"/>
      <c r="B1753" s="63"/>
    </row>
    <row r="1754" spans="1:2" x14ac:dyDescent="0.25">
      <c r="A1754" s="63"/>
      <c r="B1754" s="63"/>
    </row>
    <row r="1755" spans="1:2" x14ac:dyDescent="0.25">
      <c r="A1755" s="63"/>
      <c r="B1755" s="63"/>
    </row>
    <row r="1756" spans="1:2" x14ac:dyDescent="0.25">
      <c r="A1756" s="63"/>
      <c r="B1756" s="63"/>
    </row>
    <row r="1757" spans="1:2" x14ac:dyDescent="0.25">
      <c r="A1757" s="63"/>
      <c r="B1757" s="63"/>
    </row>
    <row r="1758" spans="1:2" x14ac:dyDescent="0.25">
      <c r="A1758" s="63"/>
      <c r="B1758" s="63"/>
    </row>
    <row r="1759" spans="1:2" x14ac:dyDescent="0.25">
      <c r="A1759" s="63"/>
      <c r="B1759" s="63"/>
    </row>
    <row r="1760" spans="1:2" x14ac:dyDescent="0.25">
      <c r="A1760" s="63"/>
      <c r="B1760" s="63"/>
    </row>
    <row r="1761" spans="1:2" x14ac:dyDescent="0.25">
      <c r="A1761" s="63"/>
      <c r="B1761" s="63"/>
    </row>
    <row r="1762" spans="1:2" x14ac:dyDescent="0.25">
      <c r="A1762" s="63"/>
      <c r="B1762" s="63"/>
    </row>
    <row r="1763" spans="1:2" x14ac:dyDescent="0.25">
      <c r="A1763" s="63"/>
      <c r="B1763" s="63"/>
    </row>
    <row r="1764" spans="1:2" x14ac:dyDescent="0.25">
      <c r="A1764" s="63"/>
      <c r="B1764" s="63"/>
    </row>
    <row r="1765" spans="1:2" x14ac:dyDescent="0.25">
      <c r="A1765" s="63"/>
      <c r="B1765" s="63"/>
    </row>
    <row r="1766" spans="1:2" x14ac:dyDescent="0.25">
      <c r="A1766" s="63"/>
      <c r="B1766" s="63"/>
    </row>
    <row r="1767" spans="1:2" x14ac:dyDescent="0.25">
      <c r="A1767" s="63"/>
      <c r="B1767" s="63"/>
    </row>
    <row r="1768" spans="1:2" x14ac:dyDescent="0.25">
      <c r="A1768" s="63"/>
      <c r="B1768" s="63"/>
    </row>
    <row r="1769" spans="1:2" x14ac:dyDescent="0.25">
      <c r="A1769" s="63"/>
      <c r="B1769" s="63"/>
    </row>
    <row r="1770" spans="1:2" x14ac:dyDescent="0.25">
      <c r="A1770" s="63"/>
      <c r="B1770" s="63"/>
    </row>
    <row r="1771" spans="1:2" x14ac:dyDescent="0.25">
      <c r="A1771" s="63"/>
      <c r="B1771" s="63"/>
    </row>
    <row r="1772" spans="1:2" x14ac:dyDescent="0.25">
      <c r="A1772" s="63"/>
      <c r="B1772" s="63"/>
    </row>
    <row r="1773" spans="1:2" x14ac:dyDescent="0.25">
      <c r="A1773" s="63"/>
      <c r="B1773" s="63"/>
    </row>
    <row r="1774" spans="1:2" x14ac:dyDescent="0.25">
      <c r="A1774" s="63"/>
      <c r="B1774" s="63"/>
    </row>
    <row r="1775" spans="1:2" x14ac:dyDescent="0.25">
      <c r="A1775" s="63"/>
      <c r="B1775" s="63"/>
    </row>
    <row r="1776" spans="1:2" x14ac:dyDescent="0.25">
      <c r="A1776" s="63"/>
      <c r="B1776" s="63"/>
    </row>
    <row r="1777" spans="1:2" x14ac:dyDescent="0.25">
      <c r="A1777" s="63"/>
      <c r="B1777" s="63"/>
    </row>
    <row r="1778" spans="1:2" x14ac:dyDescent="0.25">
      <c r="A1778" s="63"/>
      <c r="B1778" s="63"/>
    </row>
    <row r="1779" spans="1:2" x14ac:dyDescent="0.25">
      <c r="A1779" s="63"/>
      <c r="B1779" s="63"/>
    </row>
    <row r="1780" spans="1:2" x14ac:dyDescent="0.25">
      <c r="A1780" s="63"/>
      <c r="B1780" s="63"/>
    </row>
    <row r="1781" spans="1:2" x14ac:dyDescent="0.25">
      <c r="A1781" s="63"/>
      <c r="B1781" s="63"/>
    </row>
    <row r="1782" spans="1:2" x14ac:dyDescent="0.25">
      <c r="A1782" s="63"/>
      <c r="B1782" s="63"/>
    </row>
    <row r="1783" spans="1:2" x14ac:dyDescent="0.25">
      <c r="A1783" s="63"/>
      <c r="B1783" s="63"/>
    </row>
    <row r="1784" spans="1:2" x14ac:dyDescent="0.25">
      <c r="A1784" s="63"/>
      <c r="B1784" s="63"/>
    </row>
    <row r="1785" spans="1:2" x14ac:dyDescent="0.25">
      <c r="A1785" s="63"/>
      <c r="B1785" s="63"/>
    </row>
    <row r="1786" spans="1:2" x14ac:dyDescent="0.25">
      <c r="A1786" s="63"/>
      <c r="B1786" s="63"/>
    </row>
    <row r="1787" spans="1:2" x14ac:dyDescent="0.25">
      <c r="A1787" s="63"/>
      <c r="B1787" s="63"/>
    </row>
    <row r="1788" spans="1:2" x14ac:dyDescent="0.25">
      <c r="A1788" s="63"/>
      <c r="B1788" s="63"/>
    </row>
    <row r="1789" spans="1:2" x14ac:dyDescent="0.25">
      <c r="A1789" s="63"/>
      <c r="B1789" s="63"/>
    </row>
    <row r="1790" spans="1:2" x14ac:dyDescent="0.25">
      <c r="A1790" s="63"/>
      <c r="B1790" s="63"/>
    </row>
    <row r="1791" spans="1:2" x14ac:dyDescent="0.25">
      <c r="A1791" s="63"/>
      <c r="B1791" s="63"/>
    </row>
    <row r="1792" spans="1:2" x14ac:dyDescent="0.25">
      <c r="A1792" s="63"/>
      <c r="B1792" s="63"/>
    </row>
    <row r="1793" spans="1:2" x14ac:dyDescent="0.25">
      <c r="A1793" s="63"/>
      <c r="B1793" s="63"/>
    </row>
    <row r="1794" spans="1:2" x14ac:dyDescent="0.25">
      <c r="A1794" s="63"/>
      <c r="B1794" s="63"/>
    </row>
    <row r="1795" spans="1:2" x14ac:dyDescent="0.25">
      <c r="A1795" s="63"/>
      <c r="B1795" s="63"/>
    </row>
    <row r="1796" spans="1:2" x14ac:dyDescent="0.25">
      <c r="A1796" s="63"/>
      <c r="B1796" s="63"/>
    </row>
    <row r="1797" spans="1:2" x14ac:dyDescent="0.25">
      <c r="A1797" s="63"/>
      <c r="B1797" s="63"/>
    </row>
    <row r="1798" spans="1:2" x14ac:dyDescent="0.25">
      <c r="A1798" s="63"/>
      <c r="B1798" s="63"/>
    </row>
    <row r="1799" spans="1:2" x14ac:dyDescent="0.25">
      <c r="A1799" s="63"/>
      <c r="B1799" s="63"/>
    </row>
    <row r="1800" spans="1:2" x14ac:dyDescent="0.25">
      <c r="A1800" s="63"/>
      <c r="B1800" s="63"/>
    </row>
    <row r="1801" spans="1:2" x14ac:dyDescent="0.25">
      <c r="A1801" s="63"/>
      <c r="B1801" s="63"/>
    </row>
    <row r="1802" spans="1:2" x14ac:dyDescent="0.25">
      <c r="A1802" s="63"/>
      <c r="B1802" s="63"/>
    </row>
    <row r="1803" spans="1:2" x14ac:dyDescent="0.25">
      <c r="A1803" s="63"/>
      <c r="B1803" s="63"/>
    </row>
    <row r="1804" spans="1:2" x14ac:dyDescent="0.25">
      <c r="A1804" s="63"/>
      <c r="B1804" s="63"/>
    </row>
    <row r="1805" spans="1:2" x14ac:dyDescent="0.25">
      <c r="A1805" s="63"/>
      <c r="B1805" s="63"/>
    </row>
    <row r="1806" spans="1:2" x14ac:dyDescent="0.25">
      <c r="A1806" s="63"/>
      <c r="B1806" s="63"/>
    </row>
    <row r="1807" spans="1:2" x14ac:dyDescent="0.25">
      <c r="A1807" s="63"/>
      <c r="B1807" s="63"/>
    </row>
    <row r="1808" spans="1:2" x14ac:dyDescent="0.25">
      <c r="A1808" s="63"/>
      <c r="B1808" s="63"/>
    </row>
    <row r="1809" spans="1:2" x14ac:dyDescent="0.25">
      <c r="A1809" s="63"/>
      <c r="B1809" s="63"/>
    </row>
    <row r="1810" spans="1:2" x14ac:dyDescent="0.25">
      <c r="A1810" s="63"/>
      <c r="B1810" s="63"/>
    </row>
    <row r="1811" spans="1:2" x14ac:dyDescent="0.25">
      <c r="A1811" s="63"/>
      <c r="B1811" s="63"/>
    </row>
    <row r="1812" spans="1:2" x14ac:dyDescent="0.25">
      <c r="A1812" s="63"/>
      <c r="B1812" s="63"/>
    </row>
    <row r="1813" spans="1:2" x14ac:dyDescent="0.25">
      <c r="A1813" s="63"/>
      <c r="B1813" s="63"/>
    </row>
    <row r="1814" spans="1:2" x14ac:dyDescent="0.25">
      <c r="A1814" s="63"/>
      <c r="B1814" s="63"/>
    </row>
    <row r="1815" spans="1:2" x14ac:dyDescent="0.25">
      <c r="A1815" s="63"/>
      <c r="B1815" s="63"/>
    </row>
    <row r="1816" spans="1:2" x14ac:dyDescent="0.25">
      <c r="A1816" s="63"/>
      <c r="B1816" s="63"/>
    </row>
    <row r="1817" spans="1:2" x14ac:dyDescent="0.25">
      <c r="A1817" s="63"/>
      <c r="B1817" s="63"/>
    </row>
    <row r="1818" spans="1:2" x14ac:dyDescent="0.25">
      <c r="A1818" s="63"/>
      <c r="B1818" s="63"/>
    </row>
    <row r="1819" spans="1:2" x14ac:dyDescent="0.25">
      <c r="A1819" s="63"/>
      <c r="B1819" s="63"/>
    </row>
    <row r="1820" spans="1:2" x14ac:dyDescent="0.25">
      <c r="A1820" s="63"/>
      <c r="B1820" s="63"/>
    </row>
    <row r="1821" spans="1:2" x14ac:dyDescent="0.25">
      <c r="A1821" s="63"/>
      <c r="B1821" s="63"/>
    </row>
    <row r="1822" spans="1:2" x14ac:dyDescent="0.25">
      <c r="A1822" s="63"/>
      <c r="B1822" s="63"/>
    </row>
    <row r="1823" spans="1:2" x14ac:dyDescent="0.25">
      <c r="A1823" s="63"/>
      <c r="B1823" s="63"/>
    </row>
    <row r="1824" spans="1:2" x14ac:dyDescent="0.25">
      <c r="A1824" s="63"/>
      <c r="B1824" s="63"/>
    </row>
    <row r="1825" spans="1:2" x14ac:dyDescent="0.25">
      <c r="A1825" s="63"/>
      <c r="B1825" s="63"/>
    </row>
    <row r="1826" spans="1:2" x14ac:dyDescent="0.25">
      <c r="A1826" s="63"/>
      <c r="B1826" s="63"/>
    </row>
    <row r="1827" spans="1:2" x14ac:dyDescent="0.25">
      <c r="A1827" s="63"/>
      <c r="B1827" s="63"/>
    </row>
    <row r="1828" spans="1:2" x14ac:dyDescent="0.25">
      <c r="A1828" s="63"/>
      <c r="B1828" s="63"/>
    </row>
    <row r="1829" spans="1:2" x14ac:dyDescent="0.25">
      <c r="A1829" s="63"/>
      <c r="B1829" s="63"/>
    </row>
    <row r="1830" spans="1:2" x14ac:dyDescent="0.25">
      <c r="A1830" s="63"/>
      <c r="B1830" s="63"/>
    </row>
    <row r="1831" spans="1:2" x14ac:dyDescent="0.25">
      <c r="A1831" s="63"/>
      <c r="B1831" s="63"/>
    </row>
    <row r="1832" spans="1:2" x14ac:dyDescent="0.25">
      <c r="A1832" s="63"/>
      <c r="B1832" s="63"/>
    </row>
    <row r="1833" spans="1:2" x14ac:dyDescent="0.25">
      <c r="A1833" s="63"/>
      <c r="B1833" s="63"/>
    </row>
    <row r="1834" spans="1:2" x14ac:dyDescent="0.25">
      <c r="A1834" s="63"/>
      <c r="B1834" s="63"/>
    </row>
    <row r="1835" spans="1:2" x14ac:dyDescent="0.25">
      <c r="A1835" s="63"/>
      <c r="B1835" s="63"/>
    </row>
    <row r="1836" spans="1:2" x14ac:dyDescent="0.25">
      <c r="A1836" s="63"/>
      <c r="B1836" s="63"/>
    </row>
    <row r="1837" spans="1:2" x14ac:dyDescent="0.25">
      <c r="A1837" s="63"/>
      <c r="B1837" s="63"/>
    </row>
    <row r="1838" spans="1:2" x14ac:dyDescent="0.25">
      <c r="A1838" s="63"/>
      <c r="B1838" s="63"/>
    </row>
    <row r="1839" spans="1:2" x14ac:dyDescent="0.25">
      <c r="A1839" s="63"/>
      <c r="B1839" s="63"/>
    </row>
    <row r="1840" spans="1:2" x14ac:dyDescent="0.25">
      <c r="A1840" s="63"/>
      <c r="B1840" s="63"/>
    </row>
    <row r="1841" spans="1:2" x14ac:dyDescent="0.25">
      <c r="A1841" s="63"/>
      <c r="B1841" s="63"/>
    </row>
    <row r="1842" spans="1:2" x14ac:dyDescent="0.25">
      <c r="A1842" s="63"/>
      <c r="B1842" s="63"/>
    </row>
    <row r="1843" spans="1:2" x14ac:dyDescent="0.25">
      <c r="A1843" s="63"/>
      <c r="B1843" s="63"/>
    </row>
    <row r="1844" spans="1:2" x14ac:dyDescent="0.25">
      <c r="A1844" s="63"/>
      <c r="B1844" s="63"/>
    </row>
    <row r="1845" spans="1:2" x14ac:dyDescent="0.25">
      <c r="A1845" s="63"/>
      <c r="B1845" s="63"/>
    </row>
    <row r="1846" spans="1:2" x14ac:dyDescent="0.25">
      <c r="A1846" s="63"/>
      <c r="B1846" s="63"/>
    </row>
    <row r="1847" spans="1:2" x14ac:dyDescent="0.25">
      <c r="A1847" s="63"/>
      <c r="B1847" s="63"/>
    </row>
    <row r="1848" spans="1:2" x14ac:dyDescent="0.25">
      <c r="A1848" s="63"/>
      <c r="B1848" s="63"/>
    </row>
    <row r="1849" spans="1:2" x14ac:dyDescent="0.25">
      <c r="A1849" s="63"/>
      <c r="B1849" s="63"/>
    </row>
    <row r="1850" spans="1:2" x14ac:dyDescent="0.25">
      <c r="A1850" s="63"/>
      <c r="B1850" s="63"/>
    </row>
    <row r="1851" spans="1:2" x14ac:dyDescent="0.25">
      <c r="A1851" s="63"/>
      <c r="B1851" s="63"/>
    </row>
    <row r="1852" spans="1:2" x14ac:dyDescent="0.25">
      <c r="A1852" s="63"/>
      <c r="B1852" s="63"/>
    </row>
    <row r="1853" spans="1:2" x14ac:dyDescent="0.25">
      <c r="A1853" s="63"/>
      <c r="B1853" s="63"/>
    </row>
    <row r="1854" spans="1:2" x14ac:dyDescent="0.25">
      <c r="A1854" s="63"/>
      <c r="B1854" s="63"/>
    </row>
    <row r="1855" spans="1:2" x14ac:dyDescent="0.25">
      <c r="A1855" s="63"/>
      <c r="B1855" s="63"/>
    </row>
    <row r="1856" spans="1:2" x14ac:dyDescent="0.25">
      <c r="A1856" s="63"/>
      <c r="B1856" s="63"/>
    </row>
    <row r="1857" spans="1:2" x14ac:dyDescent="0.25">
      <c r="A1857" s="63"/>
      <c r="B1857" s="63"/>
    </row>
    <row r="1858" spans="1:2" x14ac:dyDescent="0.25">
      <c r="A1858" s="63"/>
      <c r="B1858" s="63"/>
    </row>
    <row r="1859" spans="1:2" x14ac:dyDescent="0.25">
      <c r="A1859" s="63"/>
      <c r="B1859" s="63"/>
    </row>
    <row r="1860" spans="1:2" x14ac:dyDescent="0.25">
      <c r="A1860" s="63"/>
      <c r="B1860" s="63"/>
    </row>
    <row r="1861" spans="1:2" x14ac:dyDescent="0.25">
      <c r="A1861" s="63"/>
      <c r="B1861" s="63"/>
    </row>
    <row r="1862" spans="1:2" x14ac:dyDescent="0.25">
      <c r="A1862" s="63"/>
      <c r="B1862" s="63"/>
    </row>
    <row r="1863" spans="1:2" x14ac:dyDescent="0.25">
      <c r="A1863" s="63"/>
      <c r="B1863" s="63"/>
    </row>
    <row r="1864" spans="1:2" x14ac:dyDescent="0.25">
      <c r="A1864" s="63"/>
      <c r="B1864" s="63"/>
    </row>
    <row r="1865" spans="1:2" x14ac:dyDescent="0.25">
      <c r="A1865" s="63"/>
      <c r="B1865" s="63"/>
    </row>
    <row r="1866" spans="1:2" x14ac:dyDescent="0.25">
      <c r="A1866" s="63"/>
      <c r="B1866" s="63"/>
    </row>
    <row r="1867" spans="1:2" x14ac:dyDescent="0.25">
      <c r="A1867" s="63"/>
      <c r="B1867" s="63"/>
    </row>
    <row r="1868" spans="1:2" x14ac:dyDescent="0.25">
      <c r="A1868" s="63"/>
      <c r="B1868" s="63"/>
    </row>
    <row r="1869" spans="1:2" x14ac:dyDescent="0.25">
      <c r="A1869" s="63"/>
      <c r="B1869" s="63"/>
    </row>
    <row r="1870" spans="1:2" x14ac:dyDescent="0.25">
      <c r="A1870" s="63"/>
      <c r="B1870" s="63"/>
    </row>
    <row r="1871" spans="1:2" x14ac:dyDescent="0.25">
      <c r="A1871" s="63"/>
      <c r="B1871" s="63"/>
    </row>
    <row r="1872" spans="1:2" x14ac:dyDescent="0.25">
      <c r="A1872" s="63"/>
      <c r="B1872" s="63"/>
    </row>
    <row r="1873" spans="1:2" x14ac:dyDescent="0.25">
      <c r="A1873" s="63"/>
      <c r="B1873" s="63"/>
    </row>
    <row r="1874" spans="1:2" x14ac:dyDescent="0.25">
      <c r="A1874" s="63"/>
      <c r="B1874" s="63"/>
    </row>
    <row r="1875" spans="1:2" x14ac:dyDescent="0.25">
      <c r="A1875" s="63"/>
      <c r="B1875" s="63"/>
    </row>
    <row r="1876" spans="1:2" x14ac:dyDescent="0.25">
      <c r="A1876" s="63"/>
      <c r="B1876" s="63"/>
    </row>
    <row r="1877" spans="1:2" x14ac:dyDescent="0.25">
      <c r="A1877" s="63"/>
      <c r="B1877" s="63"/>
    </row>
    <row r="1878" spans="1:2" x14ac:dyDescent="0.25">
      <c r="A1878" s="63"/>
      <c r="B1878" s="63"/>
    </row>
    <row r="1879" spans="1:2" x14ac:dyDescent="0.25">
      <c r="A1879" s="63"/>
      <c r="B1879" s="63"/>
    </row>
    <row r="1880" spans="1:2" x14ac:dyDescent="0.25">
      <c r="A1880" s="63"/>
      <c r="B1880" s="63"/>
    </row>
    <row r="1881" spans="1:2" x14ac:dyDescent="0.25">
      <c r="A1881" s="63"/>
      <c r="B1881" s="63"/>
    </row>
    <row r="1882" spans="1:2" x14ac:dyDescent="0.25">
      <c r="A1882" s="63"/>
      <c r="B1882" s="63"/>
    </row>
    <row r="1883" spans="1:2" x14ac:dyDescent="0.25">
      <c r="A1883" s="63"/>
      <c r="B1883" s="63"/>
    </row>
    <row r="1884" spans="1:2" x14ac:dyDescent="0.25">
      <c r="A1884" s="63"/>
      <c r="B1884" s="63"/>
    </row>
    <row r="1885" spans="1:2" x14ac:dyDescent="0.25">
      <c r="A1885" s="63"/>
      <c r="B1885" s="63"/>
    </row>
    <row r="1886" spans="1:2" x14ac:dyDescent="0.25">
      <c r="A1886" s="63"/>
      <c r="B1886" s="63"/>
    </row>
    <row r="1887" spans="1:2" x14ac:dyDescent="0.25">
      <c r="A1887" s="63"/>
      <c r="B1887" s="63"/>
    </row>
    <row r="1888" spans="1:2" x14ac:dyDescent="0.25">
      <c r="A1888" s="63"/>
      <c r="B1888" s="63"/>
    </row>
    <row r="1889" spans="1:2" x14ac:dyDescent="0.25">
      <c r="A1889" s="63"/>
      <c r="B1889" s="63"/>
    </row>
    <row r="1890" spans="1:2" x14ac:dyDescent="0.25">
      <c r="A1890" s="63"/>
      <c r="B1890" s="63"/>
    </row>
    <row r="1891" spans="1:2" x14ac:dyDescent="0.25">
      <c r="A1891" s="63"/>
      <c r="B1891" s="63"/>
    </row>
    <row r="1892" spans="1:2" x14ac:dyDescent="0.25">
      <c r="A1892" s="63"/>
      <c r="B1892" s="63"/>
    </row>
    <row r="1893" spans="1:2" x14ac:dyDescent="0.25">
      <c r="A1893" s="63"/>
      <c r="B1893" s="63"/>
    </row>
    <row r="1894" spans="1:2" x14ac:dyDescent="0.25">
      <c r="A1894" s="63"/>
      <c r="B1894" s="63"/>
    </row>
    <row r="1895" spans="1:2" x14ac:dyDescent="0.25">
      <c r="A1895" s="63"/>
      <c r="B1895" s="63"/>
    </row>
    <row r="1896" spans="1:2" x14ac:dyDescent="0.25">
      <c r="A1896" s="63"/>
      <c r="B1896" s="63"/>
    </row>
    <row r="1897" spans="1:2" x14ac:dyDescent="0.25">
      <c r="A1897" s="63"/>
      <c r="B1897" s="63"/>
    </row>
    <row r="1898" spans="1:2" x14ac:dyDescent="0.25">
      <c r="A1898" s="63"/>
      <c r="B1898" s="63"/>
    </row>
    <row r="1899" spans="1:2" x14ac:dyDescent="0.25">
      <c r="A1899" s="63"/>
      <c r="B1899" s="63"/>
    </row>
    <row r="1900" spans="1:2" x14ac:dyDescent="0.25">
      <c r="A1900" s="63"/>
      <c r="B1900" s="63"/>
    </row>
    <row r="1901" spans="1:2" x14ac:dyDescent="0.25">
      <c r="A1901" s="63"/>
      <c r="B1901" s="63"/>
    </row>
    <row r="1902" spans="1:2" x14ac:dyDescent="0.25">
      <c r="A1902" s="63"/>
      <c r="B1902" s="63"/>
    </row>
    <row r="1903" spans="1:2" x14ac:dyDescent="0.25">
      <c r="A1903" s="63"/>
      <c r="B1903" s="63"/>
    </row>
    <row r="1904" spans="1:2" x14ac:dyDescent="0.25">
      <c r="A1904" s="63"/>
      <c r="B1904" s="63"/>
    </row>
    <row r="1905" spans="1:2" x14ac:dyDescent="0.25">
      <c r="A1905" s="63"/>
      <c r="B1905" s="63"/>
    </row>
    <row r="1906" spans="1:2" x14ac:dyDescent="0.25">
      <c r="A1906" s="63"/>
      <c r="B1906" s="63"/>
    </row>
    <row r="1907" spans="1:2" x14ac:dyDescent="0.25">
      <c r="A1907" s="63"/>
      <c r="B1907" s="63"/>
    </row>
    <row r="1908" spans="1:2" x14ac:dyDescent="0.25">
      <c r="A1908" s="63"/>
      <c r="B1908" s="63"/>
    </row>
    <row r="1909" spans="1:2" x14ac:dyDescent="0.25">
      <c r="A1909" s="63"/>
      <c r="B1909" s="63"/>
    </row>
    <row r="1910" spans="1:2" x14ac:dyDescent="0.25">
      <c r="A1910" s="63"/>
      <c r="B1910" s="63"/>
    </row>
    <row r="1911" spans="1:2" x14ac:dyDescent="0.25">
      <c r="A1911" s="63"/>
      <c r="B1911" s="63"/>
    </row>
    <row r="1912" spans="1:2" x14ac:dyDescent="0.25">
      <c r="A1912" s="63"/>
      <c r="B1912" s="63"/>
    </row>
    <row r="1913" spans="1:2" x14ac:dyDescent="0.25">
      <c r="A1913" s="63"/>
      <c r="B1913" s="63"/>
    </row>
    <row r="1914" spans="1:2" x14ac:dyDescent="0.25">
      <c r="A1914" s="63"/>
      <c r="B1914" s="63"/>
    </row>
    <row r="1915" spans="1:2" x14ac:dyDescent="0.25">
      <c r="A1915" s="63"/>
      <c r="B1915" s="63"/>
    </row>
    <row r="1916" spans="1:2" x14ac:dyDescent="0.25">
      <c r="A1916" s="63"/>
      <c r="B1916" s="63"/>
    </row>
    <row r="1917" spans="1:2" x14ac:dyDescent="0.25">
      <c r="A1917" s="63"/>
      <c r="B1917" s="63"/>
    </row>
    <row r="1918" spans="1:2" x14ac:dyDescent="0.25">
      <c r="A1918" s="63"/>
      <c r="B1918" s="63"/>
    </row>
    <row r="1919" spans="1:2" x14ac:dyDescent="0.25">
      <c r="A1919" s="63"/>
      <c r="B1919" s="63"/>
    </row>
    <row r="1920" spans="1:2" x14ac:dyDescent="0.25">
      <c r="A1920" s="63"/>
      <c r="B1920" s="63"/>
    </row>
    <row r="1921" spans="1:2" x14ac:dyDescent="0.25">
      <c r="A1921" s="63"/>
      <c r="B1921" s="63"/>
    </row>
    <row r="1922" spans="1:2" x14ac:dyDescent="0.25">
      <c r="A1922" s="63"/>
      <c r="B1922" s="63"/>
    </row>
    <row r="1923" spans="1:2" x14ac:dyDescent="0.25">
      <c r="A1923" s="63"/>
      <c r="B1923" s="63"/>
    </row>
    <row r="1924" spans="1:2" x14ac:dyDescent="0.25">
      <c r="A1924" s="63"/>
      <c r="B1924" s="63"/>
    </row>
    <row r="1925" spans="1:2" x14ac:dyDescent="0.25">
      <c r="A1925" s="63"/>
      <c r="B1925" s="63"/>
    </row>
    <row r="1926" spans="1:2" x14ac:dyDescent="0.25">
      <c r="A1926" s="63"/>
      <c r="B1926" s="63"/>
    </row>
    <row r="1927" spans="1:2" x14ac:dyDescent="0.25">
      <c r="A1927" s="63"/>
      <c r="B1927" s="63"/>
    </row>
    <row r="1928" spans="1:2" x14ac:dyDescent="0.25">
      <c r="A1928" s="63"/>
      <c r="B1928" s="63"/>
    </row>
    <row r="1929" spans="1:2" x14ac:dyDescent="0.25">
      <c r="A1929" s="63"/>
      <c r="B1929" s="63"/>
    </row>
    <row r="1930" spans="1:2" x14ac:dyDescent="0.25">
      <c r="A1930" s="63"/>
      <c r="B1930" s="63"/>
    </row>
    <row r="1931" spans="1:2" x14ac:dyDescent="0.25">
      <c r="A1931" s="63"/>
      <c r="B1931" s="63"/>
    </row>
    <row r="1932" spans="1:2" x14ac:dyDescent="0.25">
      <c r="A1932" s="63"/>
      <c r="B1932" s="63"/>
    </row>
    <row r="1933" spans="1:2" x14ac:dyDescent="0.25">
      <c r="A1933" s="63"/>
      <c r="B1933" s="63"/>
    </row>
    <row r="1934" spans="1:2" x14ac:dyDescent="0.25">
      <c r="A1934" s="63"/>
      <c r="B1934" s="63"/>
    </row>
    <row r="1935" spans="1:2" x14ac:dyDescent="0.25">
      <c r="A1935" s="63"/>
      <c r="B1935" s="63"/>
    </row>
    <row r="1936" spans="1:2" x14ac:dyDescent="0.25">
      <c r="A1936" s="63"/>
      <c r="B1936" s="63"/>
    </row>
    <row r="1937" spans="1:2" x14ac:dyDescent="0.25">
      <c r="A1937" s="63"/>
      <c r="B1937" s="63"/>
    </row>
    <row r="1938" spans="1:2" x14ac:dyDescent="0.25">
      <c r="A1938" s="63"/>
      <c r="B1938" s="63"/>
    </row>
    <row r="1939" spans="1:2" x14ac:dyDescent="0.25">
      <c r="A1939" s="63"/>
      <c r="B1939" s="63"/>
    </row>
    <row r="1940" spans="1:2" x14ac:dyDescent="0.25">
      <c r="A1940" s="63"/>
      <c r="B1940" s="63"/>
    </row>
    <row r="1941" spans="1:2" x14ac:dyDescent="0.25">
      <c r="A1941" s="63"/>
      <c r="B1941" s="63"/>
    </row>
    <row r="1942" spans="1:2" x14ac:dyDescent="0.25">
      <c r="A1942" s="63"/>
      <c r="B1942" s="63"/>
    </row>
    <row r="1943" spans="1:2" x14ac:dyDescent="0.25">
      <c r="A1943" s="63"/>
      <c r="B1943" s="63"/>
    </row>
    <row r="1944" spans="1:2" x14ac:dyDescent="0.25">
      <c r="A1944" s="63"/>
      <c r="B1944" s="63"/>
    </row>
    <row r="1945" spans="1:2" x14ac:dyDescent="0.25">
      <c r="A1945" s="63"/>
      <c r="B1945" s="63"/>
    </row>
    <row r="1946" spans="1:2" x14ac:dyDescent="0.25">
      <c r="A1946" s="63"/>
      <c r="B1946" s="63"/>
    </row>
    <row r="1947" spans="1:2" x14ac:dyDescent="0.25">
      <c r="A1947" s="63"/>
      <c r="B1947" s="63"/>
    </row>
    <row r="1948" spans="1:2" x14ac:dyDescent="0.25">
      <c r="A1948" s="63"/>
      <c r="B1948" s="63"/>
    </row>
    <row r="1949" spans="1:2" x14ac:dyDescent="0.25">
      <c r="A1949" s="63"/>
      <c r="B1949" s="63"/>
    </row>
    <row r="1950" spans="1:2" x14ac:dyDescent="0.25">
      <c r="A1950" s="63"/>
      <c r="B1950" s="63"/>
    </row>
    <row r="1951" spans="1:2" x14ac:dyDescent="0.25">
      <c r="A1951" s="63"/>
      <c r="B1951" s="63"/>
    </row>
    <row r="1952" spans="1:2" x14ac:dyDescent="0.25">
      <c r="A1952" s="63"/>
      <c r="B1952" s="63"/>
    </row>
    <row r="1953" spans="1:2" x14ac:dyDescent="0.25">
      <c r="A1953" s="63"/>
      <c r="B1953" s="63"/>
    </row>
    <row r="1954" spans="1:2" x14ac:dyDescent="0.25">
      <c r="A1954" s="63"/>
      <c r="B1954" s="63"/>
    </row>
    <row r="1955" spans="1:2" x14ac:dyDescent="0.25">
      <c r="A1955" s="63"/>
      <c r="B1955" s="63"/>
    </row>
    <row r="1956" spans="1:2" x14ac:dyDescent="0.25">
      <c r="A1956" s="63"/>
      <c r="B1956" s="63"/>
    </row>
    <row r="1957" spans="1:2" x14ac:dyDescent="0.25">
      <c r="A1957" s="63"/>
      <c r="B1957" s="63"/>
    </row>
    <row r="1958" spans="1:2" x14ac:dyDescent="0.25">
      <c r="A1958" s="63"/>
      <c r="B1958" s="63"/>
    </row>
    <row r="1959" spans="1:2" x14ac:dyDescent="0.25">
      <c r="A1959" s="63"/>
      <c r="B1959" s="63"/>
    </row>
    <row r="1960" spans="1:2" x14ac:dyDescent="0.25">
      <c r="A1960" s="63"/>
      <c r="B1960" s="63"/>
    </row>
    <row r="1961" spans="1:2" x14ac:dyDescent="0.25">
      <c r="A1961" s="63"/>
      <c r="B1961" s="63"/>
    </row>
    <row r="1962" spans="1:2" x14ac:dyDescent="0.25">
      <c r="A1962" s="63"/>
      <c r="B1962" s="63"/>
    </row>
    <row r="1963" spans="1:2" x14ac:dyDescent="0.25">
      <c r="A1963" s="63"/>
      <c r="B1963" s="63"/>
    </row>
    <row r="1964" spans="1:2" x14ac:dyDescent="0.25">
      <c r="A1964" s="63"/>
      <c r="B1964" s="63"/>
    </row>
    <row r="1965" spans="1:2" x14ac:dyDescent="0.25">
      <c r="A1965" s="63"/>
      <c r="B1965" s="63"/>
    </row>
    <row r="1966" spans="1:2" x14ac:dyDescent="0.25">
      <c r="A1966" s="63"/>
      <c r="B1966" s="63"/>
    </row>
    <row r="1967" spans="1:2" x14ac:dyDescent="0.25">
      <c r="A1967" s="63"/>
      <c r="B1967" s="63"/>
    </row>
    <row r="1968" spans="1:2" x14ac:dyDescent="0.25">
      <c r="A1968" s="63"/>
      <c r="B1968" s="63"/>
    </row>
    <row r="1969" spans="1:2" x14ac:dyDescent="0.25">
      <c r="A1969" s="63"/>
      <c r="B1969" s="63"/>
    </row>
    <row r="1970" spans="1:2" x14ac:dyDescent="0.25">
      <c r="A1970" s="63"/>
      <c r="B1970" s="63"/>
    </row>
    <row r="1971" spans="1:2" x14ac:dyDescent="0.25">
      <c r="A1971" s="63"/>
      <c r="B1971" s="63"/>
    </row>
    <row r="1972" spans="1:2" x14ac:dyDescent="0.25">
      <c r="A1972" s="63"/>
      <c r="B1972" s="63"/>
    </row>
    <row r="1973" spans="1:2" x14ac:dyDescent="0.25">
      <c r="A1973" s="63"/>
      <c r="B1973" s="63"/>
    </row>
    <row r="1974" spans="1:2" x14ac:dyDescent="0.25">
      <c r="A1974" s="63"/>
      <c r="B1974" s="63"/>
    </row>
    <row r="1975" spans="1:2" x14ac:dyDescent="0.25">
      <c r="A1975" s="63"/>
      <c r="B1975" s="63"/>
    </row>
    <row r="1976" spans="1:2" x14ac:dyDescent="0.25">
      <c r="A1976" s="63"/>
      <c r="B1976" s="63"/>
    </row>
    <row r="1977" spans="1:2" x14ac:dyDescent="0.25">
      <c r="A1977" s="63"/>
      <c r="B1977" s="63"/>
    </row>
    <row r="1978" spans="1:2" x14ac:dyDescent="0.25">
      <c r="A1978" s="63"/>
      <c r="B1978" s="63"/>
    </row>
    <row r="1979" spans="1:2" x14ac:dyDescent="0.25">
      <c r="A1979" s="63"/>
      <c r="B1979" s="63"/>
    </row>
    <row r="1980" spans="1:2" x14ac:dyDescent="0.25">
      <c r="A1980" s="63"/>
      <c r="B1980" s="63"/>
    </row>
    <row r="1981" spans="1:2" x14ac:dyDescent="0.25">
      <c r="A1981" s="63"/>
      <c r="B1981" s="63"/>
    </row>
    <row r="1982" spans="1:2" x14ac:dyDescent="0.25">
      <c r="A1982" s="63"/>
      <c r="B1982" s="63"/>
    </row>
    <row r="1983" spans="1:2" x14ac:dyDescent="0.25">
      <c r="A1983" s="63"/>
      <c r="B1983" s="63"/>
    </row>
    <row r="1984" spans="1:2" x14ac:dyDescent="0.25">
      <c r="A1984" s="63"/>
      <c r="B1984" s="63"/>
    </row>
    <row r="1985" spans="1:2" x14ac:dyDescent="0.25">
      <c r="A1985" s="63"/>
      <c r="B1985" s="63"/>
    </row>
    <row r="1986" spans="1:2" x14ac:dyDescent="0.25">
      <c r="A1986" s="63"/>
      <c r="B1986" s="63"/>
    </row>
    <row r="1987" spans="1:2" x14ac:dyDescent="0.25">
      <c r="A1987" s="63"/>
      <c r="B1987" s="63"/>
    </row>
    <row r="1988" spans="1:2" x14ac:dyDescent="0.25">
      <c r="A1988" s="63"/>
      <c r="B1988" s="63"/>
    </row>
    <row r="1989" spans="1:2" x14ac:dyDescent="0.25">
      <c r="A1989" s="63"/>
      <c r="B1989" s="63"/>
    </row>
    <row r="1990" spans="1:2" x14ac:dyDescent="0.25">
      <c r="A1990" s="63"/>
      <c r="B1990" s="63"/>
    </row>
    <row r="1991" spans="1:2" x14ac:dyDescent="0.25">
      <c r="A1991" s="63"/>
      <c r="B1991" s="63"/>
    </row>
    <row r="1992" spans="1:2" x14ac:dyDescent="0.25">
      <c r="A1992" s="63"/>
      <c r="B1992" s="63"/>
    </row>
    <row r="1993" spans="1:2" x14ac:dyDescent="0.25">
      <c r="A1993" s="63"/>
      <c r="B1993" s="63"/>
    </row>
    <row r="1994" spans="1:2" x14ac:dyDescent="0.25">
      <c r="A1994" s="63"/>
      <c r="B1994" s="63"/>
    </row>
    <row r="1995" spans="1:2" x14ac:dyDescent="0.25">
      <c r="A1995" s="63"/>
      <c r="B1995" s="63"/>
    </row>
    <row r="1996" spans="1:2" x14ac:dyDescent="0.25">
      <c r="A1996" s="63"/>
      <c r="B1996" s="63"/>
    </row>
    <row r="1997" spans="1:2" x14ac:dyDescent="0.25">
      <c r="A1997" s="63"/>
      <c r="B1997" s="63"/>
    </row>
    <row r="1998" spans="1:2" x14ac:dyDescent="0.25">
      <c r="A1998" s="63"/>
      <c r="B1998" s="63"/>
    </row>
    <row r="1999" spans="1:2" x14ac:dyDescent="0.25">
      <c r="A1999" s="63"/>
      <c r="B1999" s="63"/>
    </row>
    <row r="2000" spans="1:2" x14ac:dyDescent="0.25">
      <c r="A2000" s="63"/>
      <c r="B2000" s="63"/>
    </row>
    <row r="2001" spans="1:2" x14ac:dyDescent="0.25">
      <c r="A2001" s="63"/>
      <c r="B2001" s="63"/>
    </row>
    <row r="2002" spans="1:2" x14ac:dyDescent="0.25">
      <c r="A2002" s="63"/>
      <c r="B2002" s="63"/>
    </row>
    <row r="2003" spans="1:2" x14ac:dyDescent="0.25">
      <c r="A2003" s="63"/>
      <c r="B2003" s="63"/>
    </row>
    <row r="2004" spans="1:2" x14ac:dyDescent="0.25">
      <c r="A2004" s="63"/>
      <c r="B2004" s="63"/>
    </row>
    <row r="2005" spans="1:2" x14ac:dyDescent="0.25">
      <c r="A2005" s="63"/>
      <c r="B2005" s="63"/>
    </row>
    <row r="2006" spans="1:2" x14ac:dyDescent="0.25">
      <c r="A2006" s="63"/>
      <c r="B2006" s="63"/>
    </row>
    <row r="2007" spans="1:2" x14ac:dyDescent="0.25">
      <c r="A2007" s="63"/>
      <c r="B2007" s="63"/>
    </row>
    <row r="2008" spans="1:2" x14ac:dyDescent="0.25">
      <c r="A2008" s="63"/>
      <c r="B2008" s="63"/>
    </row>
    <row r="2009" spans="1:2" x14ac:dyDescent="0.25">
      <c r="A2009" s="63"/>
      <c r="B2009" s="63"/>
    </row>
    <row r="2010" spans="1:2" x14ac:dyDescent="0.25">
      <c r="A2010" s="63"/>
      <c r="B2010" s="63"/>
    </row>
    <row r="2011" spans="1:2" x14ac:dyDescent="0.25">
      <c r="A2011" s="63"/>
      <c r="B2011" s="63"/>
    </row>
    <row r="2012" spans="1:2" x14ac:dyDescent="0.25">
      <c r="A2012" s="63"/>
      <c r="B2012" s="63"/>
    </row>
    <row r="2013" spans="1:2" x14ac:dyDescent="0.25">
      <c r="A2013" s="63"/>
      <c r="B2013" s="63"/>
    </row>
    <row r="2014" spans="1:2" x14ac:dyDescent="0.25">
      <c r="A2014" s="63"/>
      <c r="B2014" s="63"/>
    </row>
    <row r="2015" spans="1:2" x14ac:dyDescent="0.25">
      <c r="A2015" s="63"/>
      <c r="B2015" s="63"/>
    </row>
    <row r="2016" spans="1:2" x14ac:dyDescent="0.25">
      <c r="A2016" s="63"/>
      <c r="B2016" s="63"/>
    </row>
    <row r="2017" spans="1:2" x14ac:dyDescent="0.25">
      <c r="A2017" s="63"/>
      <c r="B2017" s="63"/>
    </row>
    <row r="2018" spans="1:2" x14ac:dyDescent="0.25">
      <c r="A2018" s="63"/>
      <c r="B2018" s="63"/>
    </row>
    <row r="2019" spans="1:2" x14ac:dyDescent="0.25">
      <c r="A2019" s="63"/>
      <c r="B2019" s="63"/>
    </row>
    <row r="2020" spans="1:2" x14ac:dyDescent="0.25">
      <c r="A2020" s="63"/>
      <c r="B2020" s="63"/>
    </row>
    <row r="2021" spans="1:2" x14ac:dyDescent="0.25">
      <c r="A2021" s="63"/>
      <c r="B2021" s="63"/>
    </row>
    <row r="2022" spans="1:2" x14ac:dyDescent="0.25">
      <c r="A2022" s="63"/>
      <c r="B2022" s="63"/>
    </row>
    <row r="2023" spans="1:2" x14ac:dyDescent="0.25">
      <c r="A2023" s="63"/>
      <c r="B2023" s="63"/>
    </row>
    <row r="2024" spans="1:2" x14ac:dyDescent="0.25">
      <c r="A2024" s="63"/>
      <c r="B2024" s="63"/>
    </row>
    <row r="2025" spans="1:2" x14ac:dyDescent="0.25">
      <c r="A2025" s="63"/>
      <c r="B2025" s="63"/>
    </row>
    <row r="2026" spans="1:2" x14ac:dyDescent="0.25">
      <c r="A2026" s="63"/>
      <c r="B2026" s="63"/>
    </row>
    <row r="2027" spans="1:2" x14ac:dyDescent="0.25">
      <c r="A2027" s="63"/>
      <c r="B2027" s="63"/>
    </row>
    <row r="2028" spans="1:2" x14ac:dyDescent="0.25">
      <c r="A2028" s="63"/>
      <c r="B2028" s="63"/>
    </row>
    <row r="2029" spans="1:2" x14ac:dyDescent="0.25">
      <c r="A2029" s="63"/>
      <c r="B2029" s="63"/>
    </row>
    <row r="2030" spans="1:2" x14ac:dyDescent="0.25">
      <c r="A2030" s="63"/>
      <c r="B2030" s="63"/>
    </row>
    <row r="2031" spans="1:2" x14ac:dyDescent="0.25">
      <c r="A2031" s="63"/>
      <c r="B2031" s="63"/>
    </row>
    <row r="2032" spans="1:2" x14ac:dyDescent="0.25">
      <c r="A2032" s="63"/>
      <c r="B2032" s="63"/>
    </row>
    <row r="2033" spans="1:2" x14ac:dyDescent="0.25">
      <c r="A2033" s="63"/>
      <c r="B2033" s="63"/>
    </row>
    <row r="2034" spans="1:2" x14ac:dyDescent="0.25">
      <c r="A2034" s="63"/>
      <c r="B2034" s="63"/>
    </row>
    <row r="2035" spans="1:2" x14ac:dyDescent="0.25">
      <c r="A2035" s="63"/>
      <c r="B2035" s="63"/>
    </row>
    <row r="2036" spans="1:2" x14ac:dyDescent="0.25">
      <c r="A2036" s="63"/>
      <c r="B2036" s="63"/>
    </row>
    <row r="2037" spans="1:2" x14ac:dyDescent="0.25">
      <c r="A2037" s="63"/>
      <c r="B2037" s="63"/>
    </row>
    <row r="2038" spans="1:2" x14ac:dyDescent="0.25">
      <c r="A2038" s="63"/>
      <c r="B2038" s="63"/>
    </row>
    <row r="2039" spans="1:2" x14ac:dyDescent="0.25">
      <c r="A2039" s="63"/>
      <c r="B2039" s="63"/>
    </row>
    <row r="2040" spans="1:2" x14ac:dyDescent="0.25">
      <c r="A2040" s="63"/>
      <c r="B2040" s="63"/>
    </row>
    <row r="2041" spans="1:2" x14ac:dyDescent="0.25">
      <c r="A2041" s="63"/>
      <c r="B2041" s="63"/>
    </row>
    <row r="2042" spans="1:2" x14ac:dyDescent="0.25">
      <c r="A2042" s="63"/>
      <c r="B2042" s="63"/>
    </row>
    <row r="2043" spans="1:2" x14ac:dyDescent="0.25">
      <c r="A2043" s="63"/>
      <c r="B2043" s="63"/>
    </row>
    <row r="2044" spans="1:2" x14ac:dyDescent="0.25">
      <c r="A2044" s="63"/>
      <c r="B2044" s="63"/>
    </row>
    <row r="2045" spans="1:2" x14ac:dyDescent="0.25">
      <c r="A2045" s="63"/>
      <c r="B2045" s="63"/>
    </row>
    <row r="2046" spans="1:2" x14ac:dyDescent="0.25">
      <c r="A2046" s="63"/>
      <c r="B2046" s="63"/>
    </row>
    <row r="2047" spans="1:2" x14ac:dyDescent="0.25">
      <c r="A2047" s="63"/>
      <c r="B2047" s="63"/>
    </row>
    <row r="2048" spans="1:2" x14ac:dyDescent="0.25">
      <c r="A2048" s="63"/>
      <c r="B2048" s="63"/>
    </row>
    <row r="2049" spans="1:2" x14ac:dyDescent="0.25">
      <c r="A2049" s="63"/>
      <c r="B2049" s="63"/>
    </row>
    <row r="2050" spans="1:2" x14ac:dyDescent="0.25">
      <c r="A2050" s="63"/>
      <c r="B2050" s="63"/>
    </row>
    <row r="2051" spans="1:2" x14ac:dyDescent="0.25">
      <c r="A2051" s="63"/>
      <c r="B2051" s="63"/>
    </row>
    <row r="2052" spans="1:2" x14ac:dyDescent="0.25">
      <c r="A2052" s="63"/>
      <c r="B2052" s="63"/>
    </row>
    <row r="2053" spans="1:2" x14ac:dyDescent="0.25">
      <c r="A2053" s="63"/>
      <c r="B2053" s="63"/>
    </row>
    <row r="2054" spans="1:2" x14ac:dyDescent="0.25">
      <c r="A2054" s="63"/>
      <c r="B2054" s="63"/>
    </row>
    <row r="2055" spans="1:2" x14ac:dyDescent="0.25">
      <c r="A2055" s="63"/>
      <c r="B2055" s="63"/>
    </row>
    <row r="2056" spans="1:2" x14ac:dyDescent="0.25">
      <c r="A2056" s="63"/>
      <c r="B2056" s="63"/>
    </row>
    <row r="2057" spans="1:2" x14ac:dyDescent="0.25">
      <c r="A2057" s="63"/>
      <c r="B2057" s="63"/>
    </row>
    <row r="2058" spans="1:2" x14ac:dyDescent="0.25">
      <c r="A2058" s="63"/>
      <c r="B2058" s="63"/>
    </row>
    <row r="2059" spans="1:2" x14ac:dyDescent="0.25">
      <c r="A2059" s="63"/>
      <c r="B2059" s="63"/>
    </row>
    <row r="2060" spans="1:2" x14ac:dyDescent="0.25">
      <c r="A2060" s="63"/>
      <c r="B2060" s="63"/>
    </row>
    <row r="2061" spans="1:2" x14ac:dyDescent="0.25">
      <c r="A2061" s="63"/>
      <c r="B2061" s="63"/>
    </row>
    <row r="2062" spans="1:2" x14ac:dyDescent="0.25">
      <c r="A2062" s="63"/>
      <c r="B2062" s="63"/>
    </row>
    <row r="2063" spans="1:2" x14ac:dyDescent="0.25">
      <c r="A2063" s="63"/>
      <c r="B2063" s="63"/>
    </row>
    <row r="2064" spans="1:2" x14ac:dyDescent="0.25">
      <c r="A2064" s="63"/>
      <c r="B2064" s="63"/>
    </row>
    <row r="2065" spans="1:2" x14ac:dyDescent="0.25">
      <c r="A2065" s="63"/>
      <c r="B2065" s="63"/>
    </row>
    <row r="2066" spans="1:2" x14ac:dyDescent="0.25">
      <c r="A2066" s="63"/>
      <c r="B2066" s="63"/>
    </row>
    <row r="2067" spans="1:2" x14ac:dyDescent="0.25">
      <c r="A2067" s="63"/>
      <c r="B2067" s="63"/>
    </row>
    <row r="2068" spans="1:2" x14ac:dyDescent="0.25">
      <c r="A2068" s="63"/>
      <c r="B2068" s="63"/>
    </row>
    <row r="2069" spans="1:2" x14ac:dyDescent="0.25">
      <c r="A2069" s="63"/>
      <c r="B2069" s="63"/>
    </row>
    <row r="2070" spans="1:2" x14ac:dyDescent="0.25">
      <c r="A2070" s="63"/>
      <c r="B2070" s="63"/>
    </row>
    <row r="2071" spans="1:2" x14ac:dyDescent="0.25">
      <c r="A2071" s="63"/>
      <c r="B2071" s="63"/>
    </row>
    <row r="2072" spans="1:2" x14ac:dyDescent="0.25">
      <c r="A2072" s="63"/>
      <c r="B2072" s="63"/>
    </row>
    <row r="2073" spans="1:2" x14ac:dyDescent="0.25">
      <c r="A2073" s="63"/>
      <c r="B2073" s="63"/>
    </row>
    <row r="2074" spans="1:2" x14ac:dyDescent="0.25">
      <c r="A2074" s="63"/>
      <c r="B2074" s="63"/>
    </row>
    <row r="2075" spans="1:2" x14ac:dyDescent="0.25">
      <c r="A2075" s="63"/>
      <c r="B2075" s="63"/>
    </row>
    <row r="2076" spans="1:2" x14ac:dyDescent="0.25">
      <c r="A2076" s="63"/>
      <c r="B2076" s="63"/>
    </row>
    <row r="2077" spans="1:2" x14ac:dyDescent="0.25">
      <c r="A2077" s="63"/>
      <c r="B2077" s="63"/>
    </row>
    <row r="2078" spans="1:2" x14ac:dyDescent="0.25">
      <c r="A2078" s="63"/>
      <c r="B2078" s="63"/>
    </row>
    <row r="2079" spans="1:2" x14ac:dyDescent="0.25">
      <c r="A2079" s="63"/>
      <c r="B2079" s="63"/>
    </row>
    <row r="2080" spans="1:2" x14ac:dyDescent="0.25">
      <c r="A2080" s="63"/>
      <c r="B2080" s="63"/>
    </row>
    <row r="2081" spans="1:2" x14ac:dyDescent="0.25">
      <c r="A2081" s="63"/>
      <c r="B2081" s="63"/>
    </row>
    <row r="2082" spans="1:2" x14ac:dyDescent="0.25">
      <c r="A2082" s="63"/>
      <c r="B2082" s="63"/>
    </row>
    <row r="2083" spans="1:2" x14ac:dyDescent="0.25">
      <c r="A2083" s="63"/>
      <c r="B2083" s="63"/>
    </row>
    <row r="2084" spans="1:2" x14ac:dyDescent="0.25">
      <c r="A2084" s="63"/>
      <c r="B2084" s="63"/>
    </row>
    <row r="2085" spans="1:2" x14ac:dyDescent="0.25">
      <c r="A2085" s="63"/>
      <c r="B2085" s="63"/>
    </row>
    <row r="2086" spans="1:2" x14ac:dyDescent="0.25">
      <c r="A2086" s="63"/>
      <c r="B2086" s="63"/>
    </row>
    <row r="2087" spans="1:2" x14ac:dyDescent="0.25">
      <c r="A2087" s="63"/>
      <c r="B2087" s="63"/>
    </row>
    <row r="2088" spans="1:2" x14ac:dyDescent="0.25">
      <c r="A2088" s="63"/>
      <c r="B2088" s="63"/>
    </row>
    <row r="2089" spans="1:2" x14ac:dyDescent="0.25">
      <c r="A2089" s="63"/>
      <c r="B2089" s="63"/>
    </row>
    <row r="2090" spans="1:2" x14ac:dyDescent="0.25">
      <c r="A2090" s="63"/>
      <c r="B2090" s="63"/>
    </row>
    <row r="2091" spans="1:2" x14ac:dyDescent="0.25">
      <c r="A2091" s="63"/>
      <c r="B2091" s="63"/>
    </row>
    <row r="2092" spans="1:2" x14ac:dyDescent="0.25">
      <c r="A2092" s="63"/>
      <c r="B2092" s="63"/>
    </row>
    <row r="2093" spans="1:2" x14ac:dyDescent="0.25">
      <c r="A2093" s="63"/>
      <c r="B2093" s="63"/>
    </row>
    <row r="2094" spans="1:2" x14ac:dyDescent="0.25">
      <c r="A2094" s="63"/>
      <c r="B2094" s="63"/>
    </row>
    <row r="2095" spans="1:2" x14ac:dyDescent="0.25">
      <c r="A2095" s="63"/>
      <c r="B2095" s="63"/>
    </row>
    <row r="2096" spans="1:2" x14ac:dyDescent="0.25">
      <c r="A2096" s="63"/>
      <c r="B2096" s="63"/>
    </row>
    <row r="2097" spans="1:2" x14ac:dyDescent="0.25">
      <c r="A2097" s="63"/>
      <c r="B2097" s="63"/>
    </row>
    <row r="2098" spans="1:2" x14ac:dyDescent="0.25">
      <c r="A2098" s="63"/>
      <c r="B2098" s="63"/>
    </row>
    <row r="2099" spans="1:2" x14ac:dyDescent="0.25">
      <c r="A2099" s="63"/>
      <c r="B2099" s="63"/>
    </row>
    <row r="2100" spans="1:2" x14ac:dyDescent="0.25">
      <c r="A2100" s="63"/>
      <c r="B2100" s="63"/>
    </row>
    <row r="2101" spans="1:2" x14ac:dyDescent="0.25">
      <c r="A2101" s="63"/>
      <c r="B2101" s="63"/>
    </row>
    <row r="2102" spans="1:2" x14ac:dyDescent="0.25">
      <c r="A2102" s="63"/>
      <c r="B2102" s="63"/>
    </row>
    <row r="2103" spans="1:2" x14ac:dyDescent="0.25">
      <c r="A2103" s="63"/>
      <c r="B2103" s="63"/>
    </row>
    <row r="2104" spans="1:2" x14ac:dyDescent="0.25">
      <c r="A2104" s="63"/>
      <c r="B2104" s="63"/>
    </row>
    <row r="2105" spans="1:2" x14ac:dyDescent="0.25">
      <c r="A2105" s="63"/>
      <c r="B2105" s="63"/>
    </row>
    <row r="2106" spans="1:2" x14ac:dyDescent="0.25">
      <c r="A2106" s="63"/>
      <c r="B2106" s="63"/>
    </row>
    <row r="2107" spans="1:2" x14ac:dyDescent="0.25">
      <c r="A2107" s="63"/>
      <c r="B2107" s="63"/>
    </row>
    <row r="2108" spans="1:2" x14ac:dyDescent="0.25">
      <c r="A2108" s="63"/>
      <c r="B2108" s="63"/>
    </row>
    <row r="2109" spans="1:2" x14ac:dyDescent="0.25">
      <c r="A2109" s="63"/>
      <c r="B2109" s="63"/>
    </row>
    <row r="2110" spans="1:2" x14ac:dyDescent="0.25">
      <c r="A2110" s="63"/>
      <c r="B2110" s="63"/>
    </row>
    <row r="2111" spans="1:2" x14ac:dyDescent="0.25">
      <c r="A2111" s="63"/>
      <c r="B2111" s="63"/>
    </row>
    <row r="2112" spans="1:2" x14ac:dyDescent="0.25">
      <c r="A2112" s="63"/>
      <c r="B2112" s="63"/>
    </row>
    <row r="2113" spans="1:2" x14ac:dyDescent="0.25">
      <c r="A2113" s="63"/>
      <c r="B2113" s="63"/>
    </row>
    <row r="2114" spans="1:2" x14ac:dyDescent="0.25">
      <c r="A2114" s="63"/>
      <c r="B2114" s="63"/>
    </row>
    <row r="2115" spans="1:2" x14ac:dyDescent="0.25">
      <c r="A2115" s="63"/>
      <c r="B2115" s="63"/>
    </row>
    <row r="2116" spans="1:2" x14ac:dyDescent="0.25">
      <c r="A2116" s="63"/>
      <c r="B2116" s="63"/>
    </row>
    <row r="2117" spans="1:2" x14ac:dyDescent="0.25">
      <c r="A2117" s="63"/>
      <c r="B2117" s="63"/>
    </row>
    <row r="2118" spans="1:2" x14ac:dyDescent="0.25">
      <c r="A2118" s="63"/>
      <c r="B2118" s="63"/>
    </row>
    <row r="2119" spans="1:2" x14ac:dyDescent="0.25">
      <c r="A2119" s="63"/>
      <c r="B2119" s="63"/>
    </row>
    <row r="2120" spans="1:2" x14ac:dyDescent="0.25">
      <c r="A2120" s="63"/>
      <c r="B2120" s="63"/>
    </row>
    <row r="2121" spans="1:2" x14ac:dyDescent="0.25">
      <c r="A2121" s="63"/>
      <c r="B2121" s="63"/>
    </row>
    <row r="2122" spans="1:2" x14ac:dyDescent="0.25">
      <c r="A2122" s="63"/>
      <c r="B2122" s="63"/>
    </row>
    <row r="2123" spans="1:2" x14ac:dyDescent="0.25">
      <c r="A2123" s="63"/>
      <c r="B2123" s="63"/>
    </row>
    <row r="2124" spans="1:2" x14ac:dyDescent="0.25">
      <c r="A2124" s="63"/>
      <c r="B2124" s="63"/>
    </row>
    <row r="2125" spans="1:2" x14ac:dyDescent="0.25">
      <c r="A2125" s="63"/>
      <c r="B2125" s="63"/>
    </row>
    <row r="2126" spans="1:2" x14ac:dyDescent="0.25">
      <c r="A2126" s="63"/>
      <c r="B2126" s="63"/>
    </row>
    <row r="2127" spans="1:2" x14ac:dyDescent="0.25">
      <c r="A2127" s="63"/>
      <c r="B2127" s="63"/>
    </row>
    <row r="2128" spans="1:2" x14ac:dyDescent="0.25">
      <c r="A2128" s="63"/>
      <c r="B2128" s="63"/>
    </row>
    <row r="2129" spans="1:2" x14ac:dyDescent="0.25">
      <c r="A2129" s="63"/>
      <c r="B2129" s="63"/>
    </row>
    <row r="2130" spans="1:2" x14ac:dyDescent="0.25">
      <c r="A2130" s="63"/>
      <c r="B2130" s="63"/>
    </row>
    <row r="2131" spans="1:2" x14ac:dyDescent="0.25">
      <c r="A2131" s="63"/>
      <c r="B2131" s="63"/>
    </row>
    <row r="2132" spans="1:2" x14ac:dyDescent="0.25">
      <c r="A2132" s="63"/>
      <c r="B2132" s="63"/>
    </row>
    <row r="2133" spans="1:2" x14ac:dyDescent="0.25">
      <c r="A2133" s="63"/>
      <c r="B2133" s="63"/>
    </row>
    <row r="2134" spans="1:2" x14ac:dyDescent="0.25">
      <c r="A2134" s="63"/>
      <c r="B2134" s="63"/>
    </row>
    <row r="2135" spans="1:2" x14ac:dyDescent="0.25">
      <c r="A2135" s="63"/>
      <c r="B2135" s="63"/>
    </row>
    <row r="2136" spans="1:2" x14ac:dyDescent="0.25">
      <c r="A2136" s="63"/>
      <c r="B2136" s="63"/>
    </row>
    <row r="2137" spans="1:2" x14ac:dyDescent="0.25">
      <c r="A2137" s="63"/>
      <c r="B2137" s="63"/>
    </row>
    <row r="2138" spans="1:2" x14ac:dyDescent="0.25">
      <c r="A2138" s="63"/>
      <c r="B2138" s="63"/>
    </row>
    <row r="2139" spans="1:2" x14ac:dyDescent="0.25">
      <c r="A2139" s="63"/>
      <c r="B2139" s="63"/>
    </row>
    <row r="2140" spans="1:2" x14ac:dyDescent="0.25">
      <c r="A2140" s="63"/>
      <c r="B2140" s="63"/>
    </row>
    <row r="2141" spans="1:2" x14ac:dyDescent="0.25">
      <c r="A2141" s="63"/>
      <c r="B2141" s="63"/>
    </row>
    <row r="2142" spans="1:2" x14ac:dyDescent="0.25">
      <c r="A2142" s="63"/>
      <c r="B2142" s="63"/>
    </row>
    <row r="2143" spans="1:2" x14ac:dyDescent="0.25">
      <c r="A2143" s="63"/>
      <c r="B2143" s="63"/>
    </row>
    <row r="2144" spans="1:2" x14ac:dyDescent="0.25">
      <c r="A2144" s="63"/>
      <c r="B2144" s="63"/>
    </row>
    <row r="2145" spans="1:2" x14ac:dyDescent="0.25">
      <c r="A2145" s="63"/>
      <c r="B2145" s="63"/>
    </row>
    <row r="2146" spans="1:2" x14ac:dyDescent="0.25">
      <c r="A2146" s="63"/>
      <c r="B2146" s="63"/>
    </row>
    <row r="2147" spans="1:2" x14ac:dyDescent="0.25">
      <c r="A2147" s="63"/>
      <c r="B2147" s="63"/>
    </row>
    <row r="2148" spans="1:2" x14ac:dyDescent="0.25">
      <c r="A2148" s="63"/>
      <c r="B2148" s="63"/>
    </row>
    <row r="2149" spans="1:2" x14ac:dyDescent="0.25">
      <c r="A2149" s="63"/>
      <c r="B2149" s="63"/>
    </row>
    <row r="2150" spans="1:2" x14ac:dyDescent="0.25">
      <c r="A2150" s="63"/>
      <c r="B2150" s="63"/>
    </row>
    <row r="2151" spans="1:2" x14ac:dyDescent="0.25">
      <c r="A2151" s="63"/>
      <c r="B2151" s="63"/>
    </row>
    <row r="2152" spans="1:2" x14ac:dyDescent="0.25">
      <c r="A2152" s="63"/>
      <c r="B2152" s="63"/>
    </row>
    <row r="2153" spans="1:2" x14ac:dyDescent="0.25">
      <c r="A2153" s="63"/>
      <c r="B2153" s="63"/>
    </row>
    <row r="2154" spans="1:2" x14ac:dyDescent="0.25">
      <c r="A2154" s="63"/>
      <c r="B2154" s="63"/>
    </row>
    <row r="2155" spans="1:2" x14ac:dyDescent="0.25">
      <c r="A2155" s="63"/>
      <c r="B2155" s="63"/>
    </row>
    <row r="2156" spans="1:2" x14ac:dyDescent="0.25">
      <c r="A2156" s="63"/>
      <c r="B2156" s="63"/>
    </row>
    <row r="2157" spans="1:2" x14ac:dyDescent="0.25">
      <c r="A2157" s="63"/>
      <c r="B2157" s="63"/>
    </row>
    <row r="2158" spans="1:2" x14ac:dyDescent="0.25">
      <c r="A2158" s="63"/>
      <c r="B2158" s="63"/>
    </row>
    <row r="2159" spans="1:2" x14ac:dyDescent="0.25">
      <c r="A2159" s="63"/>
      <c r="B2159" s="63"/>
    </row>
    <row r="2160" spans="1:2" x14ac:dyDescent="0.25">
      <c r="A2160" s="63"/>
      <c r="B2160" s="63"/>
    </row>
    <row r="2161" spans="1:2" x14ac:dyDescent="0.25">
      <c r="A2161" s="63"/>
      <c r="B2161" s="63"/>
    </row>
    <row r="2162" spans="1:2" x14ac:dyDescent="0.25">
      <c r="A2162" s="63"/>
      <c r="B2162" s="63"/>
    </row>
    <row r="2163" spans="1:2" x14ac:dyDescent="0.25">
      <c r="A2163" s="63"/>
      <c r="B2163" s="63"/>
    </row>
    <row r="2164" spans="1:2" x14ac:dyDescent="0.25">
      <c r="A2164" s="63"/>
      <c r="B2164" s="63"/>
    </row>
    <row r="2165" spans="1:2" x14ac:dyDescent="0.25">
      <c r="A2165" s="63"/>
      <c r="B2165" s="63"/>
    </row>
    <row r="2166" spans="1:2" x14ac:dyDescent="0.25">
      <c r="A2166" s="63"/>
      <c r="B2166" s="63"/>
    </row>
    <row r="2167" spans="1:2" x14ac:dyDescent="0.25">
      <c r="A2167" s="63"/>
      <c r="B2167" s="63"/>
    </row>
    <row r="2168" spans="1:2" x14ac:dyDescent="0.25">
      <c r="A2168" s="63"/>
      <c r="B2168" s="63"/>
    </row>
    <row r="2169" spans="1:2" x14ac:dyDescent="0.25">
      <c r="A2169" s="63"/>
      <c r="B2169" s="63"/>
    </row>
    <row r="2170" spans="1:2" x14ac:dyDescent="0.25">
      <c r="A2170" s="63"/>
      <c r="B2170" s="63"/>
    </row>
    <row r="2171" spans="1:2" x14ac:dyDescent="0.25">
      <c r="A2171" s="63"/>
      <c r="B2171" s="63"/>
    </row>
    <row r="2172" spans="1:2" x14ac:dyDescent="0.25">
      <c r="A2172" s="63"/>
      <c r="B2172" s="63"/>
    </row>
    <row r="2173" spans="1:2" x14ac:dyDescent="0.25">
      <c r="A2173" s="63"/>
      <c r="B2173" s="63"/>
    </row>
    <row r="2174" spans="1:2" x14ac:dyDescent="0.25">
      <c r="A2174" s="63"/>
      <c r="B2174" s="63"/>
    </row>
    <row r="2175" spans="1:2" x14ac:dyDescent="0.25">
      <c r="A2175" s="63"/>
      <c r="B2175" s="63"/>
    </row>
    <row r="2176" spans="1:2" x14ac:dyDescent="0.25">
      <c r="A2176" s="63"/>
      <c r="B2176" s="63"/>
    </row>
    <row r="2177" spans="1:2" x14ac:dyDescent="0.25">
      <c r="A2177" s="63"/>
      <c r="B2177" s="63"/>
    </row>
    <row r="2178" spans="1:2" x14ac:dyDescent="0.25">
      <c r="A2178" s="63"/>
      <c r="B2178" s="63"/>
    </row>
    <row r="2179" spans="1:2" x14ac:dyDescent="0.25">
      <c r="A2179" s="63"/>
      <c r="B2179" s="63"/>
    </row>
    <row r="2180" spans="1:2" x14ac:dyDescent="0.25">
      <c r="A2180" s="63"/>
      <c r="B2180" s="63"/>
    </row>
    <row r="2181" spans="1:2" x14ac:dyDescent="0.25">
      <c r="A2181" s="63"/>
      <c r="B2181" s="63"/>
    </row>
    <row r="2182" spans="1:2" x14ac:dyDescent="0.25">
      <c r="A2182" s="63"/>
      <c r="B2182" s="63"/>
    </row>
    <row r="2183" spans="1:2" x14ac:dyDescent="0.25">
      <c r="A2183" s="63"/>
      <c r="B2183" s="63"/>
    </row>
    <row r="2184" spans="1:2" x14ac:dyDescent="0.25">
      <c r="A2184" s="63"/>
      <c r="B2184" s="63"/>
    </row>
    <row r="2185" spans="1:2" x14ac:dyDescent="0.25">
      <c r="A2185" s="63"/>
      <c r="B2185" s="63"/>
    </row>
    <row r="2186" spans="1:2" x14ac:dyDescent="0.25">
      <c r="A2186" s="63"/>
      <c r="B2186" s="63"/>
    </row>
    <row r="2187" spans="1:2" x14ac:dyDescent="0.25">
      <c r="A2187" s="63"/>
      <c r="B2187" s="63"/>
    </row>
    <row r="2188" spans="1:2" x14ac:dyDescent="0.25">
      <c r="A2188" s="63"/>
      <c r="B2188" s="63"/>
    </row>
    <row r="2189" spans="1:2" x14ac:dyDescent="0.25">
      <c r="A2189" s="63"/>
      <c r="B2189" s="63"/>
    </row>
    <row r="2190" spans="1:2" x14ac:dyDescent="0.25">
      <c r="A2190" s="63"/>
      <c r="B2190" s="63"/>
    </row>
    <row r="2191" spans="1:2" x14ac:dyDescent="0.25">
      <c r="A2191" s="63"/>
      <c r="B2191" s="63"/>
    </row>
    <row r="2192" spans="1:2" x14ac:dyDescent="0.25">
      <c r="A2192" s="63"/>
      <c r="B2192" s="63"/>
    </row>
    <row r="2193" spans="1:2" x14ac:dyDescent="0.25">
      <c r="A2193" s="63"/>
      <c r="B2193" s="63"/>
    </row>
    <row r="2194" spans="1:2" x14ac:dyDescent="0.25">
      <c r="A2194" s="63"/>
      <c r="B2194" s="63"/>
    </row>
    <row r="2195" spans="1:2" x14ac:dyDescent="0.25">
      <c r="A2195" s="63"/>
      <c r="B2195" s="63"/>
    </row>
    <row r="2196" spans="1:2" x14ac:dyDescent="0.25">
      <c r="A2196" s="63"/>
      <c r="B2196" s="63"/>
    </row>
    <row r="2197" spans="1:2" x14ac:dyDescent="0.25">
      <c r="A2197" s="63"/>
      <c r="B2197" s="63"/>
    </row>
    <row r="2198" spans="1:2" x14ac:dyDescent="0.25">
      <c r="A2198" s="63"/>
      <c r="B2198" s="63"/>
    </row>
    <row r="2199" spans="1:2" x14ac:dyDescent="0.25">
      <c r="A2199" s="63"/>
      <c r="B2199" s="63"/>
    </row>
    <row r="2200" spans="1:2" x14ac:dyDescent="0.25">
      <c r="A2200" s="63"/>
      <c r="B2200" s="63"/>
    </row>
    <row r="2201" spans="1:2" x14ac:dyDescent="0.25">
      <c r="A2201" s="63"/>
      <c r="B2201" s="63"/>
    </row>
    <row r="2202" spans="1:2" x14ac:dyDescent="0.25">
      <c r="A2202" s="63"/>
      <c r="B2202" s="63"/>
    </row>
    <row r="2203" spans="1:2" x14ac:dyDescent="0.25">
      <c r="A2203" s="63"/>
      <c r="B2203" s="63"/>
    </row>
    <row r="2204" spans="1:2" x14ac:dyDescent="0.25">
      <c r="A2204" s="63"/>
      <c r="B2204" s="63"/>
    </row>
    <row r="2205" spans="1:2" x14ac:dyDescent="0.25">
      <c r="A2205" s="63"/>
      <c r="B2205" s="63"/>
    </row>
    <row r="2206" spans="1:2" x14ac:dyDescent="0.25">
      <c r="A2206" s="63"/>
      <c r="B2206" s="63"/>
    </row>
    <row r="2207" spans="1:2" x14ac:dyDescent="0.25">
      <c r="A2207" s="63"/>
      <c r="B2207" s="63"/>
    </row>
    <row r="2208" spans="1:2" x14ac:dyDescent="0.25">
      <c r="A2208" s="63"/>
      <c r="B2208" s="63"/>
    </row>
    <row r="2209" spans="1:2" x14ac:dyDescent="0.25">
      <c r="A2209" s="63"/>
      <c r="B2209" s="63"/>
    </row>
    <row r="2210" spans="1:2" x14ac:dyDescent="0.25">
      <c r="A2210" s="63"/>
      <c r="B2210" s="63"/>
    </row>
    <row r="2211" spans="1:2" x14ac:dyDescent="0.25">
      <c r="A2211" s="63"/>
      <c r="B2211" s="63"/>
    </row>
    <row r="2212" spans="1:2" x14ac:dyDescent="0.25">
      <c r="A2212" s="63"/>
      <c r="B2212" s="63"/>
    </row>
    <row r="2213" spans="1:2" x14ac:dyDescent="0.25">
      <c r="A2213" s="63"/>
      <c r="B2213" s="63"/>
    </row>
    <row r="2214" spans="1:2" x14ac:dyDescent="0.25">
      <c r="A2214" s="63"/>
      <c r="B2214" s="63"/>
    </row>
    <row r="2215" spans="1:2" x14ac:dyDescent="0.25">
      <c r="A2215" s="63"/>
      <c r="B2215" s="63"/>
    </row>
    <row r="2216" spans="1:2" x14ac:dyDescent="0.25">
      <c r="A2216" s="63"/>
      <c r="B2216" s="63"/>
    </row>
    <row r="2217" spans="1:2" x14ac:dyDescent="0.25">
      <c r="A2217" s="63"/>
      <c r="B2217" s="63"/>
    </row>
    <row r="2218" spans="1:2" x14ac:dyDescent="0.25">
      <c r="A2218" s="63"/>
      <c r="B2218" s="63"/>
    </row>
    <row r="2219" spans="1:2" x14ac:dyDescent="0.25">
      <c r="A2219" s="63"/>
      <c r="B2219" s="63"/>
    </row>
    <row r="2220" spans="1:2" x14ac:dyDescent="0.25">
      <c r="A2220" s="63"/>
      <c r="B2220" s="63"/>
    </row>
    <row r="2221" spans="1:2" x14ac:dyDescent="0.25">
      <c r="A2221" s="63"/>
      <c r="B2221" s="63"/>
    </row>
    <row r="2222" spans="1:2" x14ac:dyDescent="0.25">
      <c r="A2222" s="63"/>
      <c r="B2222" s="63"/>
    </row>
    <row r="2223" spans="1:2" x14ac:dyDescent="0.25">
      <c r="A2223" s="63"/>
      <c r="B2223" s="63"/>
    </row>
    <row r="2224" spans="1:2" x14ac:dyDescent="0.25">
      <c r="A2224" s="63"/>
      <c r="B2224" s="63"/>
    </row>
    <row r="2225" spans="1:2" x14ac:dyDescent="0.25">
      <c r="A2225" s="63"/>
      <c r="B2225" s="63"/>
    </row>
    <row r="2226" spans="1:2" x14ac:dyDescent="0.25">
      <c r="A2226" s="63"/>
      <c r="B2226" s="63"/>
    </row>
    <row r="2227" spans="1:2" x14ac:dyDescent="0.25">
      <c r="A2227" s="63"/>
      <c r="B2227" s="63"/>
    </row>
    <row r="2228" spans="1:2" x14ac:dyDescent="0.25">
      <c r="A2228" s="63"/>
      <c r="B2228" s="63"/>
    </row>
    <row r="2229" spans="1:2" x14ac:dyDescent="0.25">
      <c r="A2229" s="63"/>
      <c r="B2229" s="63"/>
    </row>
    <row r="2230" spans="1:2" x14ac:dyDescent="0.25">
      <c r="A2230" s="63"/>
      <c r="B2230" s="63"/>
    </row>
    <row r="2231" spans="1:2" x14ac:dyDescent="0.25">
      <c r="A2231" s="63"/>
      <c r="B2231" s="63"/>
    </row>
    <row r="2232" spans="1:2" x14ac:dyDescent="0.25">
      <c r="A2232" s="63"/>
      <c r="B2232" s="63"/>
    </row>
    <row r="2233" spans="1:2" x14ac:dyDescent="0.25">
      <c r="A2233" s="63"/>
      <c r="B2233" s="63"/>
    </row>
    <row r="2234" spans="1:2" x14ac:dyDescent="0.25">
      <c r="A2234" s="63"/>
      <c r="B2234" s="63"/>
    </row>
    <row r="2235" spans="1:2" x14ac:dyDescent="0.25">
      <c r="A2235" s="63"/>
      <c r="B2235" s="63"/>
    </row>
    <row r="2236" spans="1:2" x14ac:dyDescent="0.25">
      <c r="A2236" s="63"/>
      <c r="B2236" s="63"/>
    </row>
    <row r="2237" spans="1:2" x14ac:dyDescent="0.25">
      <c r="A2237" s="63"/>
      <c r="B2237" s="63"/>
    </row>
    <row r="2238" spans="1:2" x14ac:dyDescent="0.25">
      <c r="A2238" s="63"/>
      <c r="B2238" s="63"/>
    </row>
    <row r="2239" spans="1:2" x14ac:dyDescent="0.25">
      <c r="A2239" s="63"/>
      <c r="B2239" s="63"/>
    </row>
    <row r="2240" spans="1:2" x14ac:dyDescent="0.25">
      <c r="A2240" s="63"/>
      <c r="B2240" s="63"/>
    </row>
    <row r="2241" spans="1:2" x14ac:dyDescent="0.25">
      <c r="A2241" s="63"/>
      <c r="B2241" s="63"/>
    </row>
    <row r="2242" spans="1:2" x14ac:dyDescent="0.25">
      <c r="A2242" s="63"/>
      <c r="B2242" s="63"/>
    </row>
    <row r="2243" spans="1:2" x14ac:dyDescent="0.25">
      <c r="A2243" s="63"/>
      <c r="B2243" s="63"/>
    </row>
    <row r="2244" spans="1:2" x14ac:dyDescent="0.25">
      <c r="A2244" s="63"/>
      <c r="B2244" s="63"/>
    </row>
    <row r="2245" spans="1:2" x14ac:dyDescent="0.25">
      <c r="A2245" s="63"/>
      <c r="B2245" s="63"/>
    </row>
    <row r="2246" spans="1:2" x14ac:dyDescent="0.25">
      <c r="A2246" s="63"/>
      <c r="B2246" s="63"/>
    </row>
    <row r="2247" spans="1:2" x14ac:dyDescent="0.25">
      <c r="A2247" s="63"/>
      <c r="B2247" s="63"/>
    </row>
    <row r="2248" spans="1:2" x14ac:dyDescent="0.25">
      <c r="A2248" s="63"/>
      <c r="B2248" s="63"/>
    </row>
    <row r="2249" spans="1:2" x14ac:dyDescent="0.25">
      <c r="A2249" s="63"/>
      <c r="B2249" s="63"/>
    </row>
    <row r="2250" spans="1:2" x14ac:dyDescent="0.25">
      <c r="A2250" s="63"/>
      <c r="B2250" s="63"/>
    </row>
    <row r="2251" spans="1:2" x14ac:dyDescent="0.25">
      <c r="A2251" s="63"/>
      <c r="B2251" s="63"/>
    </row>
    <row r="2252" spans="1:2" x14ac:dyDescent="0.25">
      <c r="A2252" s="63"/>
      <c r="B2252" s="63"/>
    </row>
    <row r="2253" spans="1:2" x14ac:dyDescent="0.25">
      <c r="A2253" s="63"/>
      <c r="B2253" s="63"/>
    </row>
    <row r="2254" spans="1:2" x14ac:dyDescent="0.25">
      <c r="A2254" s="63"/>
      <c r="B2254" s="63"/>
    </row>
    <row r="2255" spans="1:2" x14ac:dyDescent="0.25">
      <c r="A2255" s="63"/>
      <c r="B2255" s="63"/>
    </row>
    <row r="2256" spans="1:2" x14ac:dyDescent="0.25">
      <c r="A2256" s="63"/>
      <c r="B2256" s="63"/>
    </row>
    <row r="2257" spans="1:2" x14ac:dyDescent="0.25">
      <c r="A2257" s="63"/>
      <c r="B2257" s="63"/>
    </row>
    <row r="2258" spans="1:2" x14ac:dyDescent="0.25">
      <c r="A2258" s="63"/>
      <c r="B2258" s="63"/>
    </row>
    <row r="2259" spans="1:2" x14ac:dyDescent="0.25">
      <c r="A2259" s="63"/>
      <c r="B2259" s="63"/>
    </row>
    <row r="2260" spans="1:2" x14ac:dyDescent="0.25">
      <c r="A2260" s="63"/>
      <c r="B2260" s="63"/>
    </row>
    <row r="2261" spans="1:2" x14ac:dyDescent="0.25">
      <c r="A2261" s="63"/>
      <c r="B2261" s="63"/>
    </row>
    <row r="2262" spans="1:2" x14ac:dyDescent="0.25">
      <c r="A2262" s="63"/>
      <c r="B2262" s="63"/>
    </row>
    <row r="2263" spans="1:2" x14ac:dyDescent="0.25">
      <c r="A2263" s="63"/>
      <c r="B2263" s="63"/>
    </row>
    <row r="2264" spans="1:2" x14ac:dyDescent="0.25">
      <c r="A2264" s="63"/>
      <c r="B2264" s="63"/>
    </row>
    <row r="2265" spans="1:2" x14ac:dyDescent="0.25">
      <c r="A2265" s="63"/>
      <c r="B2265" s="63"/>
    </row>
    <row r="2266" spans="1:2" x14ac:dyDescent="0.25">
      <c r="A2266" s="63"/>
      <c r="B2266" s="63"/>
    </row>
    <row r="2267" spans="1:2" x14ac:dyDescent="0.25">
      <c r="A2267" s="63"/>
      <c r="B2267" s="63"/>
    </row>
    <row r="2268" spans="1:2" x14ac:dyDescent="0.25">
      <c r="A2268" s="63"/>
      <c r="B2268" s="63"/>
    </row>
    <row r="2269" spans="1:2" x14ac:dyDescent="0.25">
      <c r="A2269" s="63"/>
      <c r="B2269" s="63"/>
    </row>
    <row r="2270" spans="1:2" x14ac:dyDescent="0.25">
      <c r="A2270" s="63"/>
      <c r="B2270" s="63"/>
    </row>
    <row r="2271" spans="1:2" x14ac:dyDescent="0.25">
      <c r="A2271" s="63"/>
      <c r="B2271" s="63"/>
    </row>
    <row r="2272" spans="1:2" x14ac:dyDescent="0.25">
      <c r="A2272" s="63"/>
      <c r="B2272" s="63"/>
    </row>
    <row r="2273" spans="1:2" x14ac:dyDescent="0.25">
      <c r="A2273" s="63"/>
      <c r="B2273" s="63"/>
    </row>
    <row r="2274" spans="1:2" x14ac:dyDescent="0.25">
      <c r="A2274" s="63"/>
      <c r="B2274" s="63"/>
    </row>
    <row r="2275" spans="1:2" x14ac:dyDescent="0.25">
      <c r="A2275" s="63"/>
      <c r="B2275" s="63"/>
    </row>
    <row r="2276" spans="1:2" x14ac:dyDescent="0.25">
      <c r="A2276" s="63"/>
      <c r="B2276" s="63"/>
    </row>
    <row r="2277" spans="1:2" x14ac:dyDescent="0.25">
      <c r="A2277" s="63"/>
      <c r="B2277" s="63"/>
    </row>
    <row r="2278" spans="1:2" x14ac:dyDescent="0.25">
      <c r="A2278" s="63"/>
      <c r="B2278" s="63"/>
    </row>
    <row r="2279" spans="1:2" x14ac:dyDescent="0.25">
      <c r="A2279" s="63"/>
      <c r="B2279" s="63"/>
    </row>
    <row r="2280" spans="1:2" x14ac:dyDescent="0.25">
      <c r="A2280" s="63"/>
      <c r="B2280" s="63"/>
    </row>
    <row r="2281" spans="1:2" x14ac:dyDescent="0.25">
      <c r="A2281" s="63"/>
      <c r="B2281" s="63"/>
    </row>
    <row r="2282" spans="1:2" x14ac:dyDescent="0.25">
      <c r="A2282" s="63"/>
      <c r="B2282" s="63"/>
    </row>
    <row r="2283" spans="1:2" x14ac:dyDescent="0.25">
      <c r="A2283" s="63"/>
      <c r="B2283" s="63"/>
    </row>
    <row r="2284" spans="1:2" x14ac:dyDescent="0.25">
      <c r="A2284" s="63"/>
      <c r="B2284" s="63"/>
    </row>
    <row r="2285" spans="1:2" x14ac:dyDescent="0.25">
      <c r="A2285" s="63"/>
      <c r="B2285" s="63"/>
    </row>
    <row r="2286" spans="1:2" x14ac:dyDescent="0.25">
      <c r="A2286" s="63"/>
      <c r="B2286" s="63"/>
    </row>
    <row r="2287" spans="1:2" x14ac:dyDescent="0.25">
      <c r="A2287" s="63"/>
      <c r="B2287" s="63"/>
    </row>
    <row r="2288" spans="1:2" x14ac:dyDescent="0.25">
      <c r="A2288" s="63"/>
      <c r="B2288" s="63"/>
    </row>
    <row r="2289" spans="1:2" x14ac:dyDescent="0.25">
      <c r="A2289" s="63"/>
      <c r="B2289" s="63"/>
    </row>
    <row r="2290" spans="1:2" x14ac:dyDescent="0.25">
      <c r="A2290" s="63"/>
      <c r="B2290" s="63"/>
    </row>
    <row r="2291" spans="1:2" x14ac:dyDescent="0.25">
      <c r="A2291" s="63"/>
      <c r="B2291" s="63"/>
    </row>
    <row r="2292" spans="1:2" x14ac:dyDescent="0.25">
      <c r="A2292" s="63"/>
      <c r="B2292" s="63"/>
    </row>
    <row r="2293" spans="1:2" x14ac:dyDescent="0.25">
      <c r="A2293" s="63"/>
      <c r="B2293" s="63"/>
    </row>
    <row r="2294" spans="1:2" x14ac:dyDescent="0.25">
      <c r="A2294" s="63"/>
      <c r="B2294" s="63"/>
    </row>
    <row r="2295" spans="1:2" x14ac:dyDescent="0.25">
      <c r="A2295" s="63"/>
      <c r="B2295" s="63"/>
    </row>
    <row r="2296" spans="1:2" x14ac:dyDescent="0.25">
      <c r="A2296" s="63"/>
      <c r="B2296" s="63"/>
    </row>
    <row r="2297" spans="1:2" x14ac:dyDescent="0.25">
      <c r="A2297" s="63"/>
      <c r="B2297" s="63"/>
    </row>
    <row r="2298" spans="1:2" x14ac:dyDescent="0.25">
      <c r="A2298" s="63"/>
      <c r="B2298" s="63"/>
    </row>
    <row r="2299" spans="1:2" x14ac:dyDescent="0.25">
      <c r="A2299" s="63"/>
      <c r="B2299" s="63"/>
    </row>
    <row r="2300" spans="1:2" x14ac:dyDescent="0.25">
      <c r="A2300" s="63"/>
      <c r="B2300" s="63"/>
    </row>
    <row r="2301" spans="1:2" x14ac:dyDescent="0.25">
      <c r="A2301" s="63"/>
      <c r="B2301" s="63"/>
    </row>
    <row r="2302" spans="1:2" x14ac:dyDescent="0.25">
      <c r="A2302" s="63"/>
      <c r="B2302" s="63"/>
    </row>
    <row r="2303" spans="1:2" x14ac:dyDescent="0.25">
      <c r="A2303" s="63"/>
      <c r="B2303" s="63"/>
    </row>
    <row r="2304" spans="1:2" x14ac:dyDescent="0.25">
      <c r="A2304" s="63"/>
      <c r="B2304" s="63"/>
    </row>
    <row r="2305" spans="1:2" x14ac:dyDescent="0.25">
      <c r="A2305" s="63"/>
      <c r="B2305" s="63"/>
    </row>
    <row r="2306" spans="1:2" x14ac:dyDescent="0.25">
      <c r="A2306" s="63"/>
      <c r="B2306" s="63"/>
    </row>
    <row r="2307" spans="1:2" x14ac:dyDescent="0.25">
      <c r="A2307" s="63"/>
      <c r="B2307" s="63"/>
    </row>
    <row r="2308" spans="1:2" x14ac:dyDescent="0.25">
      <c r="A2308" s="63"/>
      <c r="B2308" s="63"/>
    </row>
    <row r="2309" spans="1:2" x14ac:dyDescent="0.25">
      <c r="A2309" s="63"/>
      <c r="B2309" s="63"/>
    </row>
    <row r="2310" spans="1:2" x14ac:dyDescent="0.25">
      <c r="A2310" s="63"/>
      <c r="B2310" s="63"/>
    </row>
    <row r="2311" spans="1:2" x14ac:dyDescent="0.25">
      <c r="A2311" s="63"/>
      <c r="B2311" s="63"/>
    </row>
    <row r="2312" spans="1:2" x14ac:dyDescent="0.25">
      <c r="A2312" s="63"/>
      <c r="B2312" s="63"/>
    </row>
    <row r="2313" spans="1:2" x14ac:dyDescent="0.25">
      <c r="A2313" s="63"/>
      <c r="B2313" s="63"/>
    </row>
    <row r="2314" spans="1:2" x14ac:dyDescent="0.25">
      <c r="A2314" s="63"/>
      <c r="B2314" s="63"/>
    </row>
    <row r="2315" spans="1:2" x14ac:dyDescent="0.25">
      <c r="A2315" s="63"/>
      <c r="B2315" s="63"/>
    </row>
    <row r="2316" spans="1:2" x14ac:dyDescent="0.25">
      <c r="A2316" s="63"/>
      <c r="B2316" s="63"/>
    </row>
    <row r="2317" spans="1:2" x14ac:dyDescent="0.25">
      <c r="A2317" s="63"/>
      <c r="B2317" s="63"/>
    </row>
    <row r="2318" spans="1:2" x14ac:dyDescent="0.25">
      <c r="A2318" s="63"/>
      <c r="B2318" s="63"/>
    </row>
    <row r="2319" spans="1:2" x14ac:dyDescent="0.25">
      <c r="A2319" s="63"/>
      <c r="B2319" s="63"/>
    </row>
    <row r="2320" spans="1:2" x14ac:dyDescent="0.25">
      <c r="A2320" s="63"/>
      <c r="B2320" s="63"/>
    </row>
    <row r="2321" spans="1:2" x14ac:dyDescent="0.25">
      <c r="A2321" s="63"/>
      <c r="B2321" s="63"/>
    </row>
    <row r="2322" spans="1:2" x14ac:dyDescent="0.25">
      <c r="A2322" s="63"/>
      <c r="B2322" s="63"/>
    </row>
    <row r="2323" spans="1:2" x14ac:dyDescent="0.25">
      <c r="A2323" s="63"/>
      <c r="B2323" s="63"/>
    </row>
    <row r="2324" spans="1:2" x14ac:dyDescent="0.25">
      <c r="A2324" s="63"/>
      <c r="B2324" s="63"/>
    </row>
    <row r="2325" spans="1:2" x14ac:dyDescent="0.25">
      <c r="A2325" s="63"/>
      <c r="B2325" s="63"/>
    </row>
    <row r="2326" spans="1:2" x14ac:dyDescent="0.25">
      <c r="A2326" s="63"/>
      <c r="B2326" s="63"/>
    </row>
    <row r="2327" spans="1:2" x14ac:dyDescent="0.25">
      <c r="A2327" s="63"/>
      <c r="B2327" s="63"/>
    </row>
    <row r="2328" spans="1:2" x14ac:dyDescent="0.25">
      <c r="A2328" s="63"/>
      <c r="B2328" s="63"/>
    </row>
    <row r="2329" spans="1:2" x14ac:dyDescent="0.25">
      <c r="A2329" s="63"/>
      <c r="B2329" s="63"/>
    </row>
    <row r="2330" spans="1:2" x14ac:dyDescent="0.25">
      <c r="A2330" s="63"/>
      <c r="B2330" s="63"/>
    </row>
    <row r="2331" spans="1:2" x14ac:dyDescent="0.25">
      <c r="A2331" s="63"/>
      <c r="B2331" s="63"/>
    </row>
    <row r="2332" spans="1:2" x14ac:dyDescent="0.25">
      <c r="A2332" s="63"/>
      <c r="B2332" s="63"/>
    </row>
    <row r="2333" spans="1:2" x14ac:dyDescent="0.25">
      <c r="A2333" s="63"/>
      <c r="B2333" s="63"/>
    </row>
    <row r="2334" spans="1:2" x14ac:dyDescent="0.25">
      <c r="A2334" s="63"/>
      <c r="B2334" s="63"/>
    </row>
    <row r="2335" spans="1:2" x14ac:dyDescent="0.25">
      <c r="A2335" s="63"/>
      <c r="B2335" s="63"/>
    </row>
    <row r="2336" spans="1:2" x14ac:dyDescent="0.25">
      <c r="A2336" s="63"/>
      <c r="B2336" s="63"/>
    </row>
    <row r="2337" spans="1:2" x14ac:dyDescent="0.25">
      <c r="A2337" s="63"/>
      <c r="B2337" s="63"/>
    </row>
    <row r="2338" spans="1:2" x14ac:dyDescent="0.25">
      <c r="A2338" s="63"/>
      <c r="B2338" s="63"/>
    </row>
    <row r="2339" spans="1:2" x14ac:dyDescent="0.25">
      <c r="A2339" s="63"/>
      <c r="B2339" s="63"/>
    </row>
    <row r="2340" spans="1:2" x14ac:dyDescent="0.25">
      <c r="A2340" s="63"/>
      <c r="B2340" s="63"/>
    </row>
    <row r="2341" spans="1:2" x14ac:dyDescent="0.25">
      <c r="A2341" s="63"/>
      <c r="B2341" s="63"/>
    </row>
    <row r="2342" spans="1:2" x14ac:dyDescent="0.25">
      <c r="A2342" s="63"/>
      <c r="B2342" s="63"/>
    </row>
    <row r="2343" spans="1:2" x14ac:dyDescent="0.25">
      <c r="A2343" s="63"/>
      <c r="B2343" s="63"/>
    </row>
    <row r="2344" spans="1:2" x14ac:dyDescent="0.25">
      <c r="A2344" s="63"/>
      <c r="B2344" s="63"/>
    </row>
    <row r="2345" spans="1:2" x14ac:dyDescent="0.25">
      <c r="A2345" s="63"/>
      <c r="B2345" s="63"/>
    </row>
    <row r="2346" spans="1:2" x14ac:dyDescent="0.25">
      <c r="A2346" s="63"/>
      <c r="B2346" s="63"/>
    </row>
    <row r="2347" spans="1:2" x14ac:dyDescent="0.25">
      <c r="A2347" s="63"/>
      <c r="B2347" s="63"/>
    </row>
    <row r="2348" spans="1:2" x14ac:dyDescent="0.25">
      <c r="A2348" s="63"/>
      <c r="B2348" s="63"/>
    </row>
    <row r="2349" spans="1:2" x14ac:dyDescent="0.25">
      <c r="A2349" s="63"/>
      <c r="B2349" s="63"/>
    </row>
    <row r="2350" spans="1:2" x14ac:dyDescent="0.25">
      <c r="A2350" s="63"/>
      <c r="B2350" s="63"/>
    </row>
    <row r="2351" spans="1:2" x14ac:dyDescent="0.25">
      <c r="A2351" s="63"/>
      <c r="B2351" s="63"/>
    </row>
    <row r="2352" spans="1:2" x14ac:dyDescent="0.25">
      <c r="A2352" s="63"/>
      <c r="B2352" s="63"/>
    </row>
    <row r="2353" spans="1:2" x14ac:dyDescent="0.25">
      <c r="A2353" s="63"/>
      <c r="B2353" s="63"/>
    </row>
    <row r="2354" spans="1:2" x14ac:dyDescent="0.25">
      <c r="A2354" s="63"/>
      <c r="B2354" s="63"/>
    </row>
    <row r="2355" spans="1:2" x14ac:dyDescent="0.25">
      <c r="A2355" s="63"/>
      <c r="B2355" s="63"/>
    </row>
    <row r="2356" spans="1:2" x14ac:dyDescent="0.25">
      <c r="A2356" s="63"/>
      <c r="B2356" s="63"/>
    </row>
    <row r="2357" spans="1:2" x14ac:dyDescent="0.25">
      <c r="A2357" s="63"/>
      <c r="B2357" s="63"/>
    </row>
    <row r="2358" spans="1:2" x14ac:dyDescent="0.25">
      <c r="A2358" s="63"/>
      <c r="B2358" s="63"/>
    </row>
    <row r="2359" spans="1:2" x14ac:dyDescent="0.25">
      <c r="A2359" s="63"/>
      <c r="B2359" s="63"/>
    </row>
    <row r="2360" spans="1:2" x14ac:dyDescent="0.25">
      <c r="A2360" s="63"/>
      <c r="B2360" s="63"/>
    </row>
    <row r="2361" spans="1:2" x14ac:dyDescent="0.25">
      <c r="A2361" s="63"/>
      <c r="B2361" s="63"/>
    </row>
    <row r="2362" spans="1:2" x14ac:dyDescent="0.25">
      <c r="A2362" s="63"/>
      <c r="B2362" s="63"/>
    </row>
    <row r="2363" spans="1:2" x14ac:dyDescent="0.25">
      <c r="A2363" s="63"/>
      <c r="B2363" s="63"/>
    </row>
    <row r="2364" spans="1:2" x14ac:dyDescent="0.25">
      <c r="A2364" s="63"/>
      <c r="B2364" s="63"/>
    </row>
    <row r="2365" spans="1:2" x14ac:dyDescent="0.25">
      <c r="A2365" s="63"/>
      <c r="B2365" s="63"/>
    </row>
    <row r="2366" spans="1:2" x14ac:dyDescent="0.25">
      <c r="A2366" s="63"/>
      <c r="B2366" s="63"/>
    </row>
    <row r="2367" spans="1:2" x14ac:dyDescent="0.25">
      <c r="A2367" s="63"/>
      <c r="B2367" s="63"/>
    </row>
    <row r="2368" spans="1:2" x14ac:dyDescent="0.25">
      <c r="A2368" s="63"/>
      <c r="B2368" s="63"/>
    </row>
    <row r="2369" spans="1:2" x14ac:dyDescent="0.25">
      <c r="A2369" s="63"/>
      <c r="B2369" s="63"/>
    </row>
    <row r="2370" spans="1:2" x14ac:dyDescent="0.25">
      <c r="A2370" s="63"/>
      <c r="B2370" s="63"/>
    </row>
    <row r="2371" spans="1:2" x14ac:dyDescent="0.25">
      <c r="A2371" s="63"/>
      <c r="B2371" s="63"/>
    </row>
    <row r="2372" spans="1:2" x14ac:dyDescent="0.25">
      <c r="A2372" s="63"/>
      <c r="B2372" s="63"/>
    </row>
    <row r="2373" spans="1:2" x14ac:dyDescent="0.25">
      <c r="A2373" s="63"/>
      <c r="B2373" s="63"/>
    </row>
    <row r="2374" spans="1:2" x14ac:dyDescent="0.25">
      <c r="A2374" s="63"/>
      <c r="B2374" s="63"/>
    </row>
    <row r="2375" spans="1:2" x14ac:dyDescent="0.25">
      <c r="A2375" s="63"/>
      <c r="B2375" s="63"/>
    </row>
    <row r="2376" spans="1:2" x14ac:dyDescent="0.25">
      <c r="A2376" s="63"/>
      <c r="B2376" s="63"/>
    </row>
    <row r="2377" spans="1:2" x14ac:dyDescent="0.25">
      <c r="A2377" s="63"/>
      <c r="B2377" s="63"/>
    </row>
    <row r="2378" spans="1:2" x14ac:dyDescent="0.25">
      <c r="A2378" s="63"/>
      <c r="B2378" s="63"/>
    </row>
    <row r="2379" spans="1:2" x14ac:dyDescent="0.25">
      <c r="A2379" s="63"/>
      <c r="B2379" s="63"/>
    </row>
    <row r="2380" spans="1:2" x14ac:dyDescent="0.25">
      <c r="A2380" s="63"/>
      <c r="B2380" s="63"/>
    </row>
    <row r="2381" spans="1:2" x14ac:dyDescent="0.25">
      <c r="A2381" s="63"/>
      <c r="B2381" s="63"/>
    </row>
    <row r="2382" spans="1:2" x14ac:dyDescent="0.25">
      <c r="A2382" s="63"/>
      <c r="B2382" s="63"/>
    </row>
    <row r="2383" spans="1:2" x14ac:dyDescent="0.25">
      <c r="A2383" s="63"/>
      <c r="B2383" s="63"/>
    </row>
    <row r="2384" spans="1:2" x14ac:dyDescent="0.25">
      <c r="A2384" s="63"/>
      <c r="B2384" s="63"/>
    </row>
    <row r="2385" spans="1:2" x14ac:dyDescent="0.25">
      <c r="A2385" s="63"/>
      <c r="B2385" s="63"/>
    </row>
    <row r="2386" spans="1:2" x14ac:dyDescent="0.25">
      <c r="A2386" s="63"/>
      <c r="B2386" s="63"/>
    </row>
    <row r="2387" spans="1:2" x14ac:dyDescent="0.25">
      <c r="A2387" s="63"/>
      <c r="B2387" s="63"/>
    </row>
    <row r="2388" spans="1:2" x14ac:dyDescent="0.25">
      <c r="A2388" s="63"/>
      <c r="B2388" s="63"/>
    </row>
    <row r="2389" spans="1:2" x14ac:dyDescent="0.25">
      <c r="A2389" s="63"/>
      <c r="B2389" s="63"/>
    </row>
    <row r="2390" spans="1:2" x14ac:dyDescent="0.25">
      <c r="A2390" s="63"/>
      <c r="B2390" s="63"/>
    </row>
    <row r="2391" spans="1:2" x14ac:dyDescent="0.25">
      <c r="A2391" s="63"/>
      <c r="B2391" s="63"/>
    </row>
    <row r="2392" spans="1:2" x14ac:dyDescent="0.25">
      <c r="A2392" s="63"/>
      <c r="B2392" s="63"/>
    </row>
    <row r="2393" spans="1:2" x14ac:dyDescent="0.25">
      <c r="A2393" s="63"/>
      <c r="B2393" s="63"/>
    </row>
    <row r="2394" spans="1:2" x14ac:dyDescent="0.25">
      <c r="A2394" s="63"/>
      <c r="B2394" s="63"/>
    </row>
    <row r="2395" spans="1:2" x14ac:dyDescent="0.25">
      <c r="A2395" s="63"/>
      <c r="B2395" s="63"/>
    </row>
    <row r="2396" spans="1:2" x14ac:dyDescent="0.25">
      <c r="A2396" s="63"/>
      <c r="B2396" s="63"/>
    </row>
    <row r="2397" spans="1:2" x14ac:dyDescent="0.25">
      <c r="A2397" s="63"/>
      <c r="B2397" s="63"/>
    </row>
    <row r="2398" spans="1:2" x14ac:dyDescent="0.25">
      <c r="A2398" s="63"/>
      <c r="B2398" s="63"/>
    </row>
    <row r="2399" spans="1:2" x14ac:dyDescent="0.25">
      <c r="A2399" s="63"/>
      <c r="B2399" s="63"/>
    </row>
    <row r="2400" spans="1:2" x14ac:dyDescent="0.25">
      <c r="A2400" s="63"/>
      <c r="B2400" s="63"/>
    </row>
    <row r="2401" spans="1:2" x14ac:dyDescent="0.25">
      <c r="A2401" s="63"/>
      <c r="B2401" s="63"/>
    </row>
    <row r="2402" spans="1:2" x14ac:dyDescent="0.25">
      <c r="A2402" s="63"/>
      <c r="B2402" s="63"/>
    </row>
    <row r="2403" spans="1:2" x14ac:dyDescent="0.25">
      <c r="A2403" s="63"/>
      <c r="B2403" s="63"/>
    </row>
    <row r="2404" spans="1:2" x14ac:dyDescent="0.25">
      <c r="A2404" s="63"/>
      <c r="B2404" s="63"/>
    </row>
    <row r="2405" spans="1:2" x14ac:dyDescent="0.25">
      <c r="A2405" s="63"/>
      <c r="B2405" s="63"/>
    </row>
    <row r="2406" spans="1:2" x14ac:dyDescent="0.25">
      <c r="A2406" s="63"/>
      <c r="B2406" s="63"/>
    </row>
    <row r="2407" spans="1:2" x14ac:dyDescent="0.25">
      <c r="A2407" s="63"/>
      <c r="B2407" s="63"/>
    </row>
    <row r="2408" spans="1:2" x14ac:dyDescent="0.25">
      <c r="A2408" s="63"/>
      <c r="B2408" s="63"/>
    </row>
    <row r="2409" spans="1:2" x14ac:dyDescent="0.25">
      <c r="A2409" s="63"/>
      <c r="B2409" s="63"/>
    </row>
    <row r="2410" spans="1:2" x14ac:dyDescent="0.25">
      <c r="A2410" s="63"/>
      <c r="B2410" s="63"/>
    </row>
    <row r="2411" spans="1:2" x14ac:dyDescent="0.25">
      <c r="A2411" s="63"/>
      <c r="B2411" s="63"/>
    </row>
    <row r="2412" spans="1:2" x14ac:dyDescent="0.25">
      <c r="A2412" s="63"/>
      <c r="B2412" s="63"/>
    </row>
    <row r="2413" spans="1:2" x14ac:dyDescent="0.25">
      <c r="A2413" s="63"/>
      <c r="B2413" s="63"/>
    </row>
    <row r="2414" spans="1:2" x14ac:dyDescent="0.25">
      <c r="A2414" s="63"/>
      <c r="B2414" s="63"/>
    </row>
    <row r="2415" spans="1:2" x14ac:dyDescent="0.25">
      <c r="A2415" s="63"/>
      <c r="B2415" s="63"/>
    </row>
    <row r="2416" spans="1:2" x14ac:dyDescent="0.25">
      <c r="A2416" s="63"/>
      <c r="B2416" s="63"/>
    </row>
    <row r="2417" spans="1:2" x14ac:dyDescent="0.25">
      <c r="A2417" s="63"/>
      <c r="B2417" s="63"/>
    </row>
    <row r="2418" spans="1:2" x14ac:dyDescent="0.25">
      <c r="A2418" s="63"/>
      <c r="B2418" s="63"/>
    </row>
    <row r="2419" spans="1:2" x14ac:dyDescent="0.25">
      <c r="A2419" s="63"/>
      <c r="B2419" s="63"/>
    </row>
    <row r="2420" spans="1:2" x14ac:dyDescent="0.25">
      <c r="A2420" s="63"/>
      <c r="B2420" s="63"/>
    </row>
    <row r="2421" spans="1:2" x14ac:dyDescent="0.25">
      <c r="A2421" s="63"/>
      <c r="B2421" s="63"/>
    </row>
    <row r="2422" spans="1:2" x14ac:dyDescent="0.25">
      <c r="A2422" s="63"/>
      <c r="B2422" s="63"/>
    </row>
    <row r="2423" spans="1:2" x14ac:dyDescent="0.25">
      <c r="A2423" s="63"/>
      <c r="B2423" s="63"/>
    </row>
    <row r="2424" spans="1:2" x14ac:dyDescent="0.25">
      <c r="A2424" s="63"/>
      <c r="B2424" s="63"/>
    </row>
    <row r="2425" spans="1:2" x14ac:dyDescent="0.25">
      <c r="A2425" s="63"/>
      <c r="B2425" s="63"/>
    </row>
    <row r="2426" spans="1:2" x14ac:dyDescent="0.25">
      <c r="A2426" s="63"/>
      <c r="B2426" s="63"/>
    </row>
    <row r="2427" spans="1:2" x14ac:dyDescent="0.25">
      <c r="A2427" s="63"/>
      <c r="B2427" s="63"/>
    </row>
    <row r="2428" spans="1:2" x14ac:dyDescent="0.25">
      <c r="A2428" s="63"/>
      <c r="B2428" s="63"/>
    </row>
    <row r="2429" spans="1:2" x14ac:dyDescent="0.25">
      <c r="A2429" s="63"/>
      <c r="B2429" s="63"/>
    </row>
    <row r="2430" spans="1:2" x14ac:dyDescent="0.25">
      <c r="A2430" s="63"/>
      <c r="B2430" s="63"/>
    </row>
    <row r="2431" spans="1:2" x14ac:dyDescent="0.25">
      <c r="A2431" s="63"/>
      <c r="B2431" s="63"/>
    </row>
    <row r="2432" spans="1:2" x14ac:dyDescent="0.25">
      <c r="A2432" s="63"/>
      <c r="B2432" s="63"/>
    </row>
    <row r="2433" spans="1:2" x14ac:dyDescent="0.25">
      <c r="A2433" s="63"/>
      <c r="B2433" s="63"/>
    </row>
    <row r="2434" spans="1:2" x14ac:dyDescent="0.25">
      <c r="A2434" s="63"/>
      <c r="B2434" s="63"/>
    </row>
    <row r="2435" spans="1:2" x14ac:dyDescent="0.25">
      <c r="A2435" s="63"/>
      <c r="B2435" s="63"/>
    </row>
    <row r="2436" spans="1:2" x14ac:dyDescent="0.25">
      <c r="A2436" s="63"/>
      <c r="B2436" s="63"/>
    </row>
    <row r="2437" spans="1:2" x14ac:dyDescent="0.25">
      <c r="A2437" s="63"/>
      <c r="B2437" s="63"/>
    </row>
    <row r="2438" spans="1:2" x14ac:dyDescent="0.25">
      <c r="A2438" s="63"/>
      <c r="B2438" s="63"/>
    </row>
    <row r="2439" spans="1:2" x14ac:dyDescent="0.25">
      <c r="A2439" s="63"/>
      <c r="B2439" s="63"/>
    </row>
    <row r="2440" spans="1:2" x14ac:dyDescent="0.25">
      <c r="A2440" s="63"/>
      <c r="B2440" s="63"/>
    </row>
    <row r="2441" spans="1:2" x14ac:dyDescent="0.25">
      <c r="A2441" s="63"/>
      <c r="B2441" s="63"/>
    </row>
    <row r="2442" spans="1:2" x14ac:dyDescent="0.25">
      <c r="A2442" s="63"/>
      <c r="B2442" s="63"/>
    </row>
    <row r="2443" spans="1:2" x14ac:dyDescent="0.25">
      <c r="A2443" s="63"/>
      <c r="B2443" s="63"/>
    </row>
    <row r="2444" spans="1:2" x14ac:dyDescent="0.25">
      <c r="A2444" s="63"/>
      <c r="B2444" s="63"/>
    </row>
    <row r="2445" spans="1:2" x14ac:dyDescent="0.25">
      <c r="A2445" s="63"/>
      <c r="B2445" s="63"/>
    </row>
    <row r="2446" spans="1:2" x14ac:dyDescent="0.25">
      <c r="A2446" s="63"/>
      <c r="B2446" s="63"/>
    </row>
    <row r="2447" spans="1:2" x14ac:dyDescent="0.25">
      <c r="A2447" s="63"/>
      <c r="B2447" s="63"/>
    </row>
    <row r="2448" spans="1:2" x14ac:dyDescent="0.25">
      <c r="A2448" s="63"/>
      <c r="B2448" s="63"/>
    </row>
    <row r="2449" spans="1:2" x14ac:dyDescent="0.25">
      <c r="A2449" s="63"/>
      <c r="B2449" s="63"/>
    </row>
    <row r="2450" spans="1:2" x14ac:dyDescent="0.25">
      <c r="A2450" s="63"/>
      <c r="B2450" s="63"/>
    </row>
    <row r="2451" spans="1:2" x14ac:dyDescent="0.25">
      <c r="A2451" s="63"/>
      <c r="B2451" s="63"/>
    </row>
    <row r="2452" spans="1:2" x14ac:dyDescent="0.25">
      <c r="A2452" s="63"/>
      <c r="B2452" s="63"/>
    </row>
    <row r="2453" spans="1:2" x14ac:dyDescent="0.25">
      <c r="A2453" s="63"/>
      <c r="B2453" s="63"/>
    </row>
    <row r="2454" spans="1:2" x14ac:dyDescent="0.25">
      <c r="A2454" s="63"/>
      <c r="B2454" s="63"/>
    </row>
    <row r="2455" spans="1:2" x14ac:dyDescent="0.25">
      <c r="A2455" s="63"/>
      <c r="B2455" s="63"/>
    </row>
    <row r="2456" spans="1:2" x14ac:dyDescent="0.25">
      <c r="A2456" s="63"/>
      <c r="B2456" s="63"/>
    </row>
    <row r="2457" spans="1:2" x14ac:dyDescent="0.25">
      <c r="A2457" s="63"/>
      <c r="B2457" s="63"/>
    </row>
    <row r="2458" spans="1:2" x14ac:dyDescent="0.25">
      <c r="A2458" s="63"/>
      <c r="B2458" s="63"/>
    </row>
    <row r="2459" spans="1:2" x14ac:dyDescent="0.25">
      <c r="A2459" s="63"/>
      <c r="B2459" s="63"/>
    </row>
    <row r="2460" spans="1:2" x14ac:dyDescent="0.25">
      <c r="A2460" s="63"/>
      <c r="B2460" s="63"/>
    </row>
    <row r="2461" spans="1:2" x14ac:dyDescent="0.25">
      <c r="A2461" s="63"/>
      <c r="B2461" s="63"/>
    </row>
    <row r="2462" spans="1:2" x14ac:dyDescent="0.25">
      <c r="A2462" s="63"/>
      <c r="B2462" s="63"/>
    </row>
    <row r="2463" spans="1:2" x14ac:dyDescent="0.25">
      <c r="A2463" s="63"/>
      <c r="B2463" s="63"/>
    </row>
    <row r="2464" spans="1:2" x14ac:dyDescent="0.25">
      <c r="A2464" s="63"/>
      <c r="B2464" s="63"/>
    </row>
    <row r="2465" spans="1:2" x14ac:dyDescent="0.25">
      <c r="A2465" s="63"/>
      <c r="B2465" s="63"/>
    </row>
    <row r="2466" spans="1:2" x14ac:dyDescent="0.25">
      <c r="A2466" s="63"/>
      <c r="B2466" s="63"/>
    </row>
    <row r="2467" spans="1:2" x14ac:dyDescent="0.25">
      <c r="A2467" s="63"/>
      <c r="B2467" s="63"/>
    </row>
    <row r="2468" spans="1:2" x14ac:dyDescent="0.25">
      <c r="A2468" s="63"/>
      <c r="B2468" s="63"/>
    </row>
    <row r="2469" spans="1:2" x14ac:dyDescent="0.25">
      <c r="A2469" s="63"/>
      <c r="B2469" s="63"/>
    </row>
    <row r="2470" spans="1:2" x14ac:dyDescent="0.25">
      <c r="A2470" s="63"/>
      <c r="B2470" s="63"/>
    </row>
    <row r="2471" spans="1:2" x14ac:dyDescent="0.25">
      <c r="A2471" s="63"/>
      <c r="B2471" s="63"/>
    </row>
    <row r="2472" spans="1:2" x14ac:dyDescent="0.25">
      <c r="A2472" s="63"/>
      <c r="B2472" s="63"/>
    </row>
    <row r="2473" spans="1:2" x14ac:dyDescent="0.25">
      <c r="A2473" s="63"/>
      <c r="B2473" s="63"/>
    </row>
    <row r="2474" spans="1:2" x14ac:dyDescent="0.25">
      <c r="A2474" s="63"/>
      <c r="B2474" s="63"/>
    </row>
    <row r="2475" spans="1:2" x14ac:dyDescent="0.25">
      <c r="A2475" s="63"/>
      <c r="B2475" s="63"/>
    </row>
    <row r="2476" spans="1:2" x14ac:dyDescent="0.25">
      <c r="A2476" s="63"/>
      <c r="B2476" s="63"/>
    </row>
    <row r="2477" spans="1:2" x14ac:dyDescent="0.25">
      <c r="A2477" s="63"/>
      <c r="B2477" s="63"/>
    </row>
    <row r="2478" spans="1:2" x14ac:dyDescent="0.25">
      <c r="A2478" s="63"/>
      <c r="B2478" s="63"/>
    </row>
    <row r="2479" spans="1:2" x14ac:dyDescent="0.25">
      <c r="A2479" s="63"/>
      <c r="B2479" s="63"/>
    </row>
    <row r="2480" spans="1:2" x14ac:dyDescent="0.25">
      <c r="A2480" s="63"/>
      <c r="B2480" s="63"/>
    </row>
    <row r="2481" spans="1:2" x14ac:dyDescent="0.25">
      <c r="A2481" s="63"/>
      <c r="B2481" s="63"/>
    </row>
    <row r="2482" spans="1:2" x14ac:dyDescent="0.25">
      <c r="A2482" s="63"/>
      <c r="B2482" s="63"/>
    </row>
    <row r="2483" spans="1:2" x14ac:dyDescent="0.25">
      <c r="A2483" s="63"/>
      <c r="B2483" s="63"/>
    </row>
    <row r="2484" spans="1:2" x14ac:dyDescent="0.25">
      <c r="A2484" s="63"/>
      <c r="B2484" s="63"/>
    </row>
    <row r="2485" spans="1:2" x14ac:dyDescent="0.25">
      <c r="A2485" s="63"/>
      <c r="B2485" s="63"/>
    </row>
    <row r="2486" spans="1:2" x14ac:dyDescent="0.25">
      <c r="A2486" s="63"/>
      <c r="B2486" s="63"/>
    </row>
    <row r="2487" spans="1:2" x14ac:dyDescent="0.25">
      <c r="A2487" s="63"/>
      <c r="B2487" s="63"/>
    </row>
    <row r="2488" spans="1:2" x14ac:dyDescent="0.25">
      <c r="A2488" s="63"/>
      <c r="B2488" s="63"/>
    </row>
    <row r="2489" spans="1:2" x14ac:dyDescent="0.25">
      <c r="A2489" s="63"/>
      <c r="B2489" s="63"/>
    </row>
    <row r="2490" spans="1:2" x14ac:dyDescent="0.25">
      <c r="A2490" s="63"/>
      <c r="B2490" s="63"/>
    </row>
    <row r="2491" spans="1:2" x14ac:dyDescent="0.25">
      <c r="A2491" s="63"/>
      <c r="B2491" s="63"/>
    </row>
    <row r="2492" spans="1:2" x14ac:dyDescent="0.25">
      <c r="A2492" s="63"/>
      <c r="B2492" s="63"/>
    </row>
    <row r="2493" spans="1:2" x14ac:dyDescent="0.25">
      <c r="A2493" s="63"/>
      <c r="B2493" s="63"/>
    </row>
    <row r="2494" spans="1:2" x14ac:dyDescent="0.25">
      <c r="A2494" s="63"/>
      <c r="B2494" s="63"/>
    </row>
    <row r="2495" spans="1:2" x14ac:dyDescent="0.25">
      <c r="A2495" s="63"/>
      <c r="B2495" s="63"/>
    </row>
    <row r="2496" spans="1:2" x14ac:dyDescent="0.25">
      <c r="A2496" s="63"/>
      <c r="B2496" s="63"/>
    </row>
    <row r="2497" spans="1:2" x14ac:dyDescent="0.25">
      <c r="A2497" s="63"/>
      <c r="B2497" s="63"/>
    </row>
    <row r="2498" spans="1:2" x14ac:dyDescent="0.25">
      <c r="A2498" s="63"/>
      <c r="B2498" s="63"/>
    </row>
    <row r="2499" spans="1:2" x14ac:dyDescent="0.25">
      <c r="A2499" s="63"/>
      <c r="B2499" s="63"/>
    </row>
    <row r="2500" spans="1:2" x14ac:dyDescent="0.25">
      <c r="A2500" s="63"/>
      <c r="B2500" s="63"/>
    </row>
    <row r="2501" spans="1:2" x14ac:dyDescent="0.25">
      <c r="A2501" s="63"/>
      <c r="B2501" s="63"/>
    </row>
    <row r="2502" spans="1:2" x14ac:dyDescent="0.25">
      <c r="A2502" s="63"/>
      <c r="B2502" s="63"/>
    </row>
    <row r="2503" spans="1:2" x14ac:dyDescent="0.25">
      <c r="A2503" s="63"/>
      <c r="B2503" s="63"/>
    </row>
    <row r="2504" spans="1:2" x14ac:dyDescent="0.25">
      <c r="A2504" s="63"/>
      <c r="B2504" s="63"/>
    </row>
    <row r="2505" spans="1:2" x14ac:dyDescent="0.25">
      <c r="A2505" s="63"/>
      <c r="B2505" s="63"/>
    </row>
    <row r="2506" spans="1:2" x14ac:dyDescent="0.25">
      <c r="A2506" s="63"/>
      <c r="B2506" s="63"/>
    </row>
    <row r="2507" spans="1:2" x14ac:dyDescent="0.25">
      <c r="A2507" s="63"/>
      <c r="B2507" s="63"/>
    </row>
    <row r="2508" spans="1:2" x14ac:dyDescent="0.25">
      <c r="A2508" s="63"/>
      <c r="B2508" s="63"/>
    </row>
    <row r="2509" spans="1:2" x14ac:dyDescent="0.25">
      <c r="A2509" s="63"/>
      <c r="B2509" s="63"/>
    </row>
    <row r="2510" spans="1:2" x14ac:dyDescent="0.25">
      <c r="A2510" s="63"/>
      <c r="B2510" s="63"/>
    </row>
    <row r="2511" spans="1:2" x14ac:dyDescent="0.25">
      <c r="A2511" s="63"/>
      <c r="B2511" s="63"/>
    </row>
    <row r="2512" spans="1:2" x14ac:dyDescent="0.25">
      <c r="A2512" s="63"/>
      <c r="B2512" s="63"/>
    </row>
    <row r="2513" spans="1:2" x14ac:dyDescent="0.25">
      <c r="A2513" s="63"/>
      <c r="B2513" s="63"/>
    </row>
    <row r="2514" spans="1:2" x14ac:dyDescent="0.25">
      <c r="A2514" s="63"/>
      <c r="B2514" s="63"/>
    </row>
    <row r="2515" spans="1:2" x14ac:dyDescent="0.25">
      <c r="A2515" s="63"/>
      <c r="B2515" s="63"/>
    </row>
    <row r="2516" spans="1:2" x14ac:dyDescent="0.25">
      <c r="A2516" s="63"/>
      <c r="B2516" s="63"/>
    </row>
    <row r="2517" spans="1:2" x14ac:dyDescent="0.25">
      <c r="A2517" s="63"/>
      <c r="B2517" s="63"/>
    </row>
    <row r="2518" spans="1:2" x14ac:dyDescent="0.25">
      <c r="A2518" s="63"/>
      <c r="B2518" s="63"/>
    </row>
    <row r="2519" spans="1:2" x14ac:dyDescent="0.25">
      <c r="A2519" s="63"/>
      <c r="B2519" s="63"/>
    </row>
    <row r="2520" spans="1:2" x14ac:dyDescent="0.25">
      <c r="A2520" s="63"/>
      <c r="B2520" s="63"/>
    </row>
    <row r="2521" spans="1:2" x14ac:dyDescent="0.25">
      <c r="A2521" s="63"/>
      <c r="B2521" s="63"/>
    </row>
    <row r="2522" spans="1:2" x14ac:dyDescent="0.25">
      <c r="A2522" s="63"/>
      <c r="B2522" s="63"/>
    </row>
    <row r="2523" spans="1:2" x14ac:dyDescent="0.25">
      <c r="A2523" s="63"/>
      <c r="B2523" s="63"/>
    </row>
    <row r="2524" spans="1:2" x14ac:dyDescent="0.25">
      <c r="A2524" s="63"/>
      <c r="B2524" s="63"/>
    </row>
    <row r="2525" spans="1:2" x14ac:dyDescent="0.25">
      <c r="A2525" s="63"/>
      <c r="B2525" s="63"/>
    </row>
    <row r="2526" spans="1:2" x14ac:dyDescent="0.25">
      <c r="A2526" s="63"/>
      <c r="B2526" s="63"/>
    </row>
    <row r="2527" spans="1:2" x14ac:dyDescent="0.25">
      <c r="A2527" s="63"/>
      <c r="B2527" s="63"/>
    </row>
    <row r="2528" spans="1:2" x14ac:dyDescent="0.25">
      <c r="A2528" s="63"/>
      <c r="B2528" s="63"/>
    </row>
    <row r="2529" spans="1:2" x14ac:dyDescent="0.25">
      <c r="A2529" s="63"/>
      <c r="B2529" s="63"/>
    </row>
    <row r="2530" spans="1:2" x14ac:dyDescent="0.25">
      <c r="A2530" s="63"/>
      <c r="B2530" s="63"/>
    </row>
    <row r="2531" spans="1:2" x14ac:dyDescent="0.25">
      <c r="A2531" s="63"/>
      <c r="B2531" s="63"/>
    </row>
    <row r="2532" spans="1:2" x14ac:dyDescent="0.25">
      <c r="A2532" s="63"/>
      <c r="B2532" s="63"/>
    </row>
    <row r="2533" spans="1:2" x14ac:dyDescent="0.25">
      <c r="A2533" s="63"/>
      <c r="B2533" s="63"/>
    </row>
    <row r="2534" spans="1:2" x14ac:dyDescent="0.25">
      <c r="A2534" s="63"/>
      <c r="B2534" s="63"/>
    </row>
    <row r="2535" spans="1:2" x14ac:dyDescent="0.25">
      <c r="A2535" s="63"/>
      <c r="B2535" s="63"/>
    </row>
    <row r="2536" spans="1:2" x14ac:dyDescent="0.25">
      <c r="A2536" s="63"/>
      <c r="B2536" s="63"/>
    </row>
    <row r="2537" spans="1:2" x14ac:dyDescent="0.25">
      <c r="A2537" s="63"/>
      <c r="B2537" s="63"/>
    </row>
    <row r="2538" spans="1:2" x14ac:dyDescent="0.25">
      <c r="A2538" s="63"/>
      <c r="B2538" s="63"/>
    </row>
    <row r="2539" spans="1:2" x14ac:dyDescent="0.25">
      <c r="A2539" s="63"/>
      <c r="B2539" s="63"/>
    </row>
    <row r="2540" spans="1:2" x14ac:dyDescent="0.25">
      <c r="A2540" s="63"/>
      <c r="B2540" s="63"/>
    </row>
    <row r="2541" spans="1:2" x14ac:dyDescent="0.25">
      <c r="A2541" s="63"/>
      <c r="B2541" s="63"/>
    </row>
    <row r="2542" spans="1:2" x14ac:dyDescent="0.25">
      <c r="A2542" s="63"/>
      <c r="B2542" s="63"/>
    </row>
    <row r="2543" spans="1:2" x14ac:dyDescent="0.25">
      <c r="A2543" s="63"/>
      <c r="B2543" s="63"/>
    </row>
    <row r="2544" spans="1:2" x14ac:dyDescent="0.25">
      <c r="A2544" s="63"/>
      <c r="B2544" s="63"/>
    </row>
    <row r="2545" spans="1:2" x14ac:dyDescent="0.25">
      <c r="A2545" s="63"/>
      <c r="B2545" s="63"/>
    </row>
    <row r="2546" spans="1:2" x14ac:dyDescent="0.25">
      <c r="A2546" s="63"/>
      <c r="B2546" s="63"/>
    </row>
    <row r="2547" spans="1:2" x14ac:dyDescent="0.25">
      <c r="A2547" s="63"/>
      <c r="B2547" s="63"/>
    </row>
    <row r="2548" spans="1:2" x14ac:dyDescent="0.25">
      <c r="A2548" s="63"/>
      <c r="B2548" s="63"/>
    </row>
    <row r="2549" spans="1:2" x14ac:dyDescent="0.25">
      <c r="A2549" s="63"/>
      <c r="B2549" s="63"/>
    </row>
    <row r="2550" spans="1:2" x14ac:dyDescent="0.25">
      <c r="A2550" s="63"/>
      <c r="B2550" s="63"/>
    </row>
    <row r="2551" spans="1:2" x14ac:dyDescent="0.25">
      <c r="A2551" s="63"/>
      <c r="B2551" s="63"/>
    </row>
    <row r="2552" spans="1:2" x14ac:dyDescent="0.25">
      <c r="A2552" s="63"/>
      <c r="B2552" s="63"/>
    </row>
    <row r="2553" spans="1:2" x14ac:dyDescent="0.25">
      <c r="A2553" s="63"/>
      <c r="B2553" s="63"/>
    </row>
    <row r="2554" spans="1:2" x14ac:dyDescent="0.25">
      <c r="A2554" s="63"/>
      <c r="B2554" s="63"/>
    </row>
    <row r="2555" spans="1:2" x14ac:dyDescent="0.25">
      <c r="A2555" s="63"/>
      <c r="B2555" s="63"/>
    </row>
    <row r="2556" spans="1:2" x14ac:dyDescent="0.25">
      <c r="A2556" s="63"/>
      <c r="B2556" s="63"/>
    </row>
    <row r="2557" spans="1:2" x14ac:dyDescent="0.25">
      <c r="A2557" s="63"/>
      <c r="B2557" s="63"/>
    </row>
    <row r="2558" spans="1:2" x14ac:dyDescent="0.25">
      <c r="A2558" s="63"/>
      <c r="B2558" s="63"/>
    </row>
    <row r="2559" spans="1:2" x14ac:dyDescent="0.25">
      <c r="A2559" s="63"/>
      <c r="B2559" s="63"/>
    </row>
    <row r="2560" spans="1:2" x14ac:dyDescent="0.25">
      <c r="A2560" s="63"/>
      <c r="B2560" s="63"/>
    </row>
    <row r="2561" spans="1:2" x14ac:dyDescent="0.25">
      <c r="A2561" s="63"/>
      <c r="B2561" s="63"/>
    </row>
    <row r="2562" spans="1:2" x14ac:dyDescent="0.25">
      <c r="A2562" s="63"/>
      <c r="B2562" s="63"/>
    </row>
    <row r="2563" spans="1:2" x14ac:dyDescent="0.25">
      <c r="A2563" s="63"/>
      <c r="B2563" s="63"/>
    </row>
    <row r="2564" spans="1:2" x14ac:dyDescent="0.25">
      <c r="A2564" s="63"/>
      <c r="B2564" s="63"/>
    </row>
    <row r="2565" spans="1:2" x14ac:dyDescent="0.25">
      <c r="A2565" s="63"/>
      <c r="B2565" s="63"/>
    </row>
    <row r="2566" spans="1:2" x14ac:dyDescent="0.25">
      <c r="A2566" s="63"/>
      <c r="B2566" s="63"/>
    </row>
    <row r="2567" spans="1:2" x14ac:dyDescent="0.25">
      <c r="A2567" s="63"/>
      <c r="B2567" s="63"/>
    </row>
    <row r="2568" spans="1:2" x14ac:dyDescent="0.25">
      <c r="A2568" s="63"/>
      <c r="B2568" s="63"/>
    </row>
    <row r="2569" spans="1:2" x14ac:dyDescent="0.25">
      <c r="A2569" s="63"/>
      <c r="B2569" s="63"/>
    </row>
    <row r="2570" spans="1:2" x14ac:dyDescent="0.25">
      <c r="A2570" s="63"/>
      <c r="B2570" s="63"/>
    </row>
    <row r="2571" spans="1:2" x14ac:dyDescent="0.25">
      <c r="A2571" s="63"/>
      <c r="B2571" s="63"/>
    </row>
    <row r="2572" spans="1:2" x14ac:dyDescent="0.25">
      <c r="A2572" s="63"/>
      <c r="B2572" s="63"/>
    </row>
    <row r="2573" spans="1:2" x14ac:dyDescent="0.25">
      <c r="A2573" s="63"/>
      <c r="B2573" s="63"/>
    </row>
    <row r="2574" spans="1:2" x14ac:dyDescent="0.25">
      <c r="A2574" s="63"/>
      <c r="B2574" s="63"/>
    </row>
    <row r="2575" spans="1:2" x14ac:dyDescent="0.25">
      <c r="A2575" s="63"/>
      <c r="B2575" s="63"/>
    </row>
    <row r="2576" spans="1:2" x14ac:dyDescent="0.25">
      <c r="A2576" s="63"/>
      <c r="B2576" s="63"/>
    </row>
    <row r="2577" spans="1:2" x14ac:dyDescent="0.25">
      <c r="A2577" s="63"/>
      <c r="B2577" s="63"/>
    </row>
    <row r="2578" spans="1:2" x14ac:dyDescent="0.25">
      <c r="A2578" s="63"/>
      <c r="B2578" s="63"/>
    </row>
    <row r="2579" spans="1:2" x14ac:dyDescent="0.25">
      <c r="A2579" s="63"/>
      <c r="B2579" s="63"/>
    </row>
    <row r="2580" spans="1:2" x14ac:dyDescent="0.25">
      <c r="A2580" s="63"/>
      <c r="B2580" s="63"/>
    </row>
    <row r="2581" spans="1:2" x14ac:dyDescent="0.25">
      <c r="A2581" s="63"/>
      <c r="B2581" s="63"/>
    </row>
    <row r="2582" spans="1:2" x14ac:dyDescent="0.25">
      <c r="A2582" s="63"/>
      <c r="B2582" s="63"/>
    </row>
    <row r="2583" spans="1:2" x14ac:dyDescent="0.25">
      <c r="A2583" s="63"/>
      <c r="B2583" s="63"/>
    </row>
    <row r="2584" spans="1:2" x14ac:dyDescent="0.25">
      <c r="A2584" s="63"/>
      <c r="B2584" s="63"/>
    </row>
    <row r="2585" spans="1:2" x14ac:dyDescent="0.25">
      <c r="A2585" s="63"/>
      <c r="B2585" s="63"/>
    </row>
    <row r="2586" spans="1:2" x14ac:dyDescent="0.25">
      <c r="A2586" s="63"/>
      <c r="B2586" s="63"/>
    </row>
    <row r="2587" spans="1:2" x14ac:dyDescent="0.25">
      <c r="A2587" s="63"/>
      <c r="B2587" s="63"/>
    </row>
    <row r="2588" spans="1:2" x14ac:dyDescent="0.25">
      <c r="A2588" s="63"/>
      <c r="B2588" s="63"/>
    </row>
    <row r="2589" spans="1:2" x14ac:dyDescent="0.25">
      <c r="A2589" s="63"/>
      <c r="B2589" s="63"/>
    </row>
    <row r="2590" spans="1:2" x14ac:dyDescent="0.25">
      <c r="A2590" s="63"/>
      <c r="B2590" s="63"/>
    </row>
    <row r="2591" spans="1:2" x14ac:dyDescent="0.25">
      <c r="A2591" s="63"/>
      <c r="B2591" s="63"/>
    </row>
    <row r="2592" spans="1:2" x14ac:dyDescent="0.25">
      <c r="A2592" s="63"/>
      <c r="B2592" s="63"/>
    </row>
    <row r="2593" spans="1:2" x14ac:dyDescent="0.25">
      <c r="A2593" s="63"/>
      <c r="B2593" s="63"/>
    </row>
    <row r="2594" spans="1:2" x14ac:dyDescent="0.25">
      <c r="A2594" s="63"/>
      <c r="B2594" s="63"/>
    </row>
    <row r="2595" spans="1:2" x14ac:dyDescent="0.25">
      <c r="A2595" s="63"/>
      <c r="B2595" s="63"/>
    </row>
    <row r="2596" spans="1:2" x14ac:dyDescent="0.25">
      <c r="A2596" s="63"/>
      <c r="B2596" s="63"/>
    </row>
    <row r="2597" spans="1:2" x14ac:dyDescent="0.25">
      <c r="A2597" s="63"/>
      <c r="B2597" s="63"/>
    </row>
    <row r="2598" spans="1:2" x14ac:dyDescent="0.25">
      <c r="A2598" s="63"/>
      <c r="B2598" s="63"/>
    </row>
    <row r="2599" spans="1:2" x14ac:dyDescent="0.25">
      <c r="A2599" s="63"/>
      <c r="B2599" s="63"/>
    </row>
    <row r="2600" spans="1:2" x14ac:dyDescent="0.25">
      <c r="A2600" s="63"/>
      <c r="B2600" s="63"/>
    </row>
    <row r="2601" spans="1:2" x14ac:dyDescent="0.25">
      <c r="A2601" s="63"/>
      <c r="B2601" s="63"/>
    </row>
    <row r="2602" spans="1:2" x14ac:dyDescent="0.25">
      <c r="A2602" s="63"/>
      <c r="B2602" s="63"/>
    </row>
    <row r="2603" spans="1:2" x14ac:dyDescent="0.25">
      <c r="A2603" s="63"/>
      <c r="B2603" s="63"/>
    </row>
    <row r="2604" spans="1:2" x14ac:dyDescent="0.25">
      <c r="A2604" s="63"/>
      <c r="B2604" s="63"/>
    </row>
    <row r="2605" spans="1:2" x14ac:dyDescent="0.25">
      <c r="A2605" s="63"/>
      <c r="B2605" s="63"/>
    </row>
    <row r="2606" spans="1:2" x14ac:dyDescent="0.25">
      <c r="A2606" s="63"/>
      <c r="B2606" s="63"/>
    </row>
    <row r="2607" spans="1:2" x14ac:dyDescent="0.25">
      <c r="A2607" s="63"/>
      <c r="B2607" s="63"/>
    </row>
    <row r="2608" spans="1:2" x14ac:dyDescent="0.25">
      <c r="A2608" s="63"/>
      <c r="B2608" s="63"/>
    </row>
    <row r="2609" spans="1:2" x14ac:dyDescent="0.25">
      <c r="A2609" s="63"/>
      <c r="B2609" s="63"/>
    </row>
    <row r="2610" spans="1:2" x14ac:dyDescent="0.25">
      <c r="A2610" s="63"/>
      <c r="B2610" s="63"/>
    </row>
    <row r="2611" spans="1:2" x14ac:dyDescent="0.25">
      <c r="A2611" s="63"/>
      <c r="B2611" s="63"/>
    </row>
    <row r="2612" spans="1:2" x14ac:dyDescent="0.25">
      <c r="A2612" s="63"/>
      <c r="B2612" s="63"/>
    </row>
    <row r="2613" spans="1:2" x14ac:dyDescent="0.25">
      <c r="A2613" s="63"/>
      <c r="B2613" s="63"/>
    </row>
    <row r="2614" spans="1:2" x14ac:dyDescent="0.25">
      <c r="A2614" s="63"/>
      <c r="B2614" s="63"/>
    </row>
    <row r="2615" spans="1:2" x14ac:dyDescent="0.25">
      <c r="A2615" s="63"/>
      <c r="B2615" s="63"/>
    </row>
    <row r="2616" spans="1:2" x14ac:dyDescent="0.25">
      <c r="A2616" s="63"/>
      <c r="B2616" s="63"/>
    </row>
    <row r="2617" spans="1:2" x14ac:dyDescent="0.25">
      <c r="A2617" s="63"/>
      <c r="B2617" s="63"/>
    </row>
    <row r="2618" spans="1:2" x14ac:dyDescent="0.25">
      <c r="A2618" s="63"/>
      <c r="B2618" s="63"/>
    </row>
    <row r="2619" spans="1:2" x14ac:dyDescent="0.25">
      <c r="A2619" s="63"/>
      <c r="B2619" s="63"/>
    </row>
    <row r="2620" spans="1:2" x14ac:dyDescent="0.25">
      <c r="A2620" s="63"/>
      <c r="B2620" s="63"/>
    </row>
    <row r="2621" spans="1:2" x14ac:dyDescent="0.25">
      <c r="A2621" s="63"/>
      <c r="B2621" s="63"/>
    </row>
    <row r="2622" spans="1:2" x14ac:dyDescent="0.25">
      <c r="A2622" s="63"/>
      <c r="B2622" s="63"/>
    </row>
    <row r="2623" spans="1:2" x14ac:dyDescent="0.25">
      <c r="A2623" s="63"/>
      <c r="B2623" s="63"/>
    </row>
    <row r="2624" spans="1:2" x14ac:dyDescent="0.25">
      <c r="A2624" s="63"/>
      <c r="B2624" s="63"/>
    </row>
    <row r="2625" spans="1:2" x14ac:dyDescent="0.25">
      <c r="A2625" s="63"/>
      <c r="B2625" s="63"/>
    </row>
    <row r="2626" spans="1:2" x14ac:dyDescent="0.25">
      <c r="A2626" s="63"/>
      <c r="B2626" s="63"/>
    </row>
    <row r="2627" spans="1:2" x14ac:dyDescent="0.25">
      <c r="A2627" s="63"/>
      <c r="B2627" s="63"/>
    </row>
    <row r="2628" spans="1:2" x14ac:dyDescent="0.25">
      <c r="A2628" s="63"/>
      <c r="B2628" s="63"/>
    </row>
    <row r="2629" spans="1:2" x14ac:dyDescent="0.25">
      <c r="A2629" s="63"/>
      <c r="B2629" s="63"/>
    </row>
    <row r="2630" spans="1:2" x14ac:dyDescent="0.25">
      <c r="A2630" s="63"/>
      <c r="B2630" s="63"/>
    </row>
    <row r="2631" spans="1:2" x14ac:dyDescent="0.25">
      <c r="A2631" s="63"/>
      <c r="B2631" s="63"/>
    </row>
    <row r="2632" spans="1:2" x14ac:dyDescent="0.25">
      <c r="A2632" s="63"/>
      <c r="B2632" s="63"/>
    </row>
    <row r="2633" spans="1:2" x14ac:dyDescent="0.25">
      <c r="A2633" s="63"/>
      <c r="B2633" s="63"/>
    </row>
    <row r="2634" spans="1:2" x14ac:dyDescent="0.25">
      <c r="A2634" s="63"/>
      <c r="B2634" s="63"/>
    </row>
    <row r="2635" spans="1:2" x14ac:dyDescent="0.25">
      <c r="A2635" s="63"/>
      <c r="B2635" s="63"/>
    </row>
    <row r="2636" spans="1:2" x14ac:dyDescent="0.25">
      <c r="A2636" s="63"/>
      <c r="B2636" s="63"/>
    </row>
    <row r="2637" spans="1:2" x14ac:dyDescent="0.25">
      <c r="A2637" s="63"/>
      <c r="B2637" s="63"/>
    </row>
    <row r="2638" spans="1:2" x14ac:dyDescent="0.25">
      <c r="A2638" s="63"/>
      <c r="B2638" s="63"/>
    </row>
    <row r="2639" spans="1:2" x14ac:dyDescent="0.25">
      <c r="A2639" s="63"/>
      <c r="B2639" s="63"/>
    </row>
    <row r="2640" spans="1:2" x14ac:dyDescent="0.25">
      <c r="A2640" s="63"/>
      <c r="B2640" s="63"/>
    </row>
    <row r="2641" spans="1:2" x14ac:dyDescent="0.25">
      <c r="A2641" s="63"/>
      <c r="B2641" s="63"/>
    </row>
    <row r="2642" spans="1:2" x14ac:dyDescent="0.25">
      <c r="A2642" s="63"/>
      <c r="B2642" s="63"/>
    </row>
    <row r="2643" spans="1:2" x14ac:dyDescent="0.25">
      <c r="A2643" s="63"/>
      <c r="B2643" s="63"/>
    </row>
    <row r="2644" spans="1:2" x14ac:dyDescent="0.25">
      <c r="A2644" s="63"/>
      <c r="B2644" s="63"/>
    </row>
    <row r="2645" spans="1:2" x14ac:dyDescent="0.25">
      <c r="A2645" s="63"/>
      <c r="B2645" s="63"/>
    </row>
    <row r="2646" spans="1:2" x14ac:dyDescent="0.25">
      <c r="A2646" s="63"/>
      <c r="B2646" s="63"/>
    </row>
    <row r="2647" spans="1:2" x14ac:dyDescent="0.25">
      <c r="A2647" s="63"/>
      <c r="B2647" s="63"/>
    </row>
    <row r="2648" spans="1:2" x14ac:dyDescent="0.25">
      <c r="A2648" s="63"/>
      <c r="B2648" s="63"/>
    </row>
    <row r="2649" spans="1:2" x14ac:dyDescent="0.25">
      <c r="A2649" s="63"/>
      <c r="B2649" s="63"/>
    </row>
    <row r="2650" spans="1:2" x14ac:dyDescent="0.25">
      <c r="A2650" s="63"/>
      <c r="B2650" s="63"/>
    </row>
    <row r="2651" spans="1:2" x14ac:dyDescent="0.25">
      <c r="A2651" s="63"/>
      <c r="B2651" s="63"/>
    </row>
    <row r="2652" spans="1:2" x14ac:dyDescent="0.25">
      <c r="A2652" s="63"/>
      <c r="B2652" s="63"/>
    </row>
    <row r="2653" spans="1:2" x14ac:dyDescent="0.25">
      <c r="A2653" s="63"/>
      <c r="B2653" s="63"/>
    </row>
    <row r="2654" spans="1:2" x14ac:dyDescent="0.25">
      <c r="A2654" s="63"/>
      <c r="B2654" s="63"/>
    </row>
    <row r="2655" spans="1:2" x14ac:dyDescent="0.25">
      <c r="A2655" s="63"/>
      <c r="B2655" s="63"/>
    </row>
    <row r="2656" spans="1:2" x14ac:dyDescent="0.25">
      <c r="A2656" s="63"/>
      <c r="B2656" s="63"/>
    </row>
    <row r="2657" spans="1:2" x14ac:dyDescent="0.25">
      <c r="A2657" s="63"/>
      <c r="B2657" s="63"/>
    </row>
    <row r="2658" spans="1:2" x14ac:dyDescent="0.25">
      <c r="A2658" s="63"/>
      <c r="B2658" s="63"/>
    </row>
    <row r="2659" spans="1:2" x14ac:dyDescent="0.25">
      <c r="A2659" s="63"/>
      <c r="B2659" s="63"/>
    </row>
    <row r="2660" spans="1:2" x14ac:dyDescent="0.25">
      <c r="A2660" s="63"/>
      <c r="B2660" s="63"/>
    </row>
    <row r="2661" spans="1:2" x14ac:dyDescent="0.25">
      <c r="A2661" s="63"/>
      <c r="B2661" s="63"/>
    </row>
    <row r="2662" spans="1:2" x14ac:dyDescent="0.25">
      <c r="A2662" s="63"/>
      <c r="B2662" s="63"/>
    </row>
    <row r="2663" spans="1:2" x14ac:dyDescent="0.25">
      <c r="A2663" s="63"/>
      <c r="B2663" s="63"/>
    </row>
    <row r="2664" spans="1:2" x14ac:dyDescent="0.25">
      <c r="A2664" s="63"/>
      <c r="B2664" s="63"/>
    </row>
    <row r="2665" spans="1:2" x14ac:dyDescent="0.25">
      <c r="A2665" s="63"/>
      <c r="B2665" s="63"/>
    </row>
    <row r="2666" spans="1:2" x14ac:dyDescent="0.25">
      <c r="A2666" s="63"/>
      <c r="B2666" s="63"/>
    </row>
    <row r="2667" spans="1:2" x14ac:dyDescent="0.25">
      <c r="A2667" s="63"/>
      <c r="B2667" s="63"/>
    </row>
    <row r="2668" spans="1:2" x14ac:dyDescent="0.25">
      <c r="A2668" s="63"/>
      <c r="B2668" s="63"/>
    </row>
    <row r="2669" spans="1:2" x14ac:dyDescent="0.25">
      <c r="A2669" s="63"/>
      <c r="B2669" s="63"/>
    </row>
    <row r="2670" spans="1:2" x14ac:dyDescent="0.25">
      <c r="A2670" s="63"/>
      <c r="B2670" s="63"/>
    </row>
    <row r="2671" spans="1:2" x14ac:dyDescent="0.25">
      <c r="A2671" s="63"/>
      <c r="B2671" s="63"/>
    </row>
    <row r="2672" spans="1:2" x14ac:dyDescent="0.25">
      <c r="A2672" s="63"/>
      <c r="B2672" s="63"/>
    </row>
    <row r="2673" spans="1:2" x14ac:dyDescent="0.25">
      <c r="A2673" s="63"/>
      <c r="B2673" s="63"/>
    </row>
    <row r="2674" spans="1:2" x14ac:dyDescent="0.25">
      <c r="A2674" s="63"/>
      <c r="B2674" s="63"/>
    </row>
    <row r="2675" spans="1:2" x14ac:dyDescent="0.25">
      <c r="A2675" s="63"/>
      <c r="B2675" s="63"/>
    </row>
    <row r="2676" spans="1:2" x14ac:dyDescent="0.25">
      <c r="A2676" s="63"/>
      <c r="B2676" s="63"/>
    </row>
    <row r="2677" spans="1:2" x14ac:dyDescent="0.25">
      <c r="A2677" s="63"/>
      <c r="B2677" s="63"/>
    </row>
    <row r="2678" spans="1:2" x14ac:dyDescent="0.25">
      <c r="A2678" s="63"/>
      <c r="B2678" s="63"/>
    </row>
    <row r="2679" spans="1:2" x14ac:dyDescent="0.25">
      <c r="A2679" s="63"/>
      <c r="B2679" s="63"/>
    </row>
    <row r="2680" spans="1:2" x14ac:dyDescent="0.25">
      <c r="A2680" s="63"/>
      <c r="B2680" s="63"/>
    </row>
    <row r="2681" spans="1:2" x14ac:dyDescent="0.25">
      <c r="A2681" s="63"/>
      <c r="B2681" s="63"/>
    </row>
    <row r="2682" spans="1:2" x14ac:dyDescent="0.25">
      <c r="A2682" s="63"/>
      <c r="B2682" s="63"/>
    </row>
    <row r="2683" spans="1:2" x14ac:dyDescent="0.25">
      <c r="A2683" s="63"/>
      <c r="B2683" s="63"/>
    </row>
    <row r="2684" spans="1:2" x14ac:dyDescent="0.25">
      <c r="A2684" s="63"/>
      <c r="B2684" s="63"/>
    </row>
    <row r="2685" spans="1:2" x14ac:dyDescent="0.25">
      <c r="A2685" s="63"/>
      <c r="B2685" s="63"/>
    </row>
    <row r="2686" spans="1:2" x14ac:dyDescent="0.25">
      <c r="A2686" s="63"/>
      <c r="B2686" s="63"/>
    </row>
    <row r="2687" spans="1:2" x14ac:dyDescent="0.25">
      <c r="A2687" s="63"/>
      <c r="B2687" s="63"/>
    </row>
    <row r="2688" spans="1:2" x14ac:dyDescent="0.25">
      <c r="A2688" s="63"/>
      <c r="B2688" s="63"/>
    </row>
    <row r="2689" spans="1:2" x14ac:dyDescent="0.25">
      <c r="A2689" s="63"/>
      <c r="B2689" s="63"/>
    </row>
    <row r="2690" spans="1:2" x14ac:dyDescent="0.25">
      <c r="A2690" s="63"/>
      <c r="B2690" s="63"/>
    </row>
    <row r="2691" spans="1:2" x14ac:dyDescent="0.25">
      <c r="A2691" s="63"/>
      <c r="B2691" s="63"/>
    </row>
    <row r="2692" spans="1:2" x14ac:dyDescent="0.25">
      <c r="A2692" s="63"/>
      <c r="B2692" s="63"/>
    </row>
    <row r="2693" spans="1:2" x14ac:dyDescent="0.25">
      <c r="A2693" s="63"/>
      <c r="B2693" s="63"/>
    </row>
    <row r="2694" spans="1:2" x14ac:dyDescent="0.25">
      <c r="A2694" s="63"/>
      <c r="B2694" s="63"/>
    </row>
    <row r="2695" spans="1:2" x14ac:dyDescent="0.25">
      <c r="A2695" s="63"/>
      <c r="B2695" s="63"/>
    </row>
    <row r="2696" spans="1:2" x14ac:dyDescent="0.25">
      <c r="A2696" s="63"/>
      <c r="B2696" s="63"/>
    </row>
    <row r="2697" spans="1:2" x14ac:dyDescent="0.25">
      <c r="A2697" s="63"/>
      <c r="B2697" s="63"/>
    </row>
    <row r="2698" spans="1:2" x14ac:dyDescent="0.25">
      <c r="A2698" s="63"/>
      <c r="B2698" s="63"/>
    </row>
    <row r="2699" spans="1:2" x14ac:dyDescent="0.25">
      <c r="A2699" s="63"/>
      <c r="B2699" s="63"/>
    </row>
    <row r="2700" spans="1:2" x14ac:dyDescent="0.25">
      <c r="A2700" s="63"/>
      <c r="B2700" s="63"/>
    </row>
    <row r="2701" spans="1:2" x14ac:dyDescent="0.25">
      <c r="A2701" s="63"/>
      <c r="B2701" s="63"/>
    </row>
    <row r="2702" spans="1:2" x14ac:dyDescent="0.25">
      <c r="A2702" s="63"/>
      <c r="B2702" s="63"/>
    </row>
    <row r="2703" spans="1:2" x14ac:dyDescent="0.25">
      <c r="A2703" s="63"/>
      <c r="B2703" s="63"/>
    </row>
    <row r="2704" spans="1:2" x14ac:dyDescent="0.25">
      <c r="A2704" s="63"/>
      <c r="B2704" s="63"/>
    </row>
    <row r="2705" spans="1:2" x14ac:dyDescent="0.25">
      <c r="A2705" s="63"/>
      <c r="B2705" s="63"/>
    </row>
    <row r="2706" spans="1:2" x14ac:dyDescent="0.25">
      <c r="A2706" s="63"/>
      <c r="B2706" s="63"/>
    </row>
    <row r="2707" spans="1:2" x14ac:dyDescent="0.25">
      <c r="A2707" s="63"/>
      <c r="B2707" s="63"/>
    </row>
    <row r="2708" spans="1:2" x14ac:dyDescent="0.25">
      <c r="A2708" s="63"/>
      <c r="B2708" s="63"/>
    </row>
    <row r="2709" spans="1:2" x14ac:dyDescent="0.25">
      <c r="A2709" s="63"/>
      <c r="B2709" s="63"/>
    </row>
    <row r="2710" spans="1:2" x14ac:dyDescent="0.25">
      <c r="A2710" s="63"/>
      <c r="B2710" s="63"/>
    </row>
    <row r="2711" spans="1:2" x14ac:dyDescent="0.25">
      <c r="A2711" s="63"/>
      <c r="B2711" s="63"/>
    </row>
    <row r="2712" spans="1:2" x14ac:dyDescent="0.25">
      <c r="A2712" s="63"/>
      <c r="B2712" s="63"/>
    </row>
    <row r="2713" spans="1:2" x14ac:dyDescent="0.25">
      <c r="A2713" s="63"/>
      <c r="B2713" s="63"/>
    </row>
    <row r="2714" spans="1:2" x14ac:dyDescent="0.25">
      <c r="A2714" s="63"/>
      <c r="B2714" s="63"/>
    </row>
    <row r="2715" spans="1:2" x14ac:dyDescent="0.25">
      <c r="A2715" s="63"/>
      <c r="B2715" s="63"/>
    </row>
    <row r="2716" spans="1:2" x14ac:dyDescent="0.25">
      <c r="A2716" s="63"/>
      <c r="B2716" s="63"/>
    </row>
    <row r="2717" spans="1:2" x14ac:dyDescent="0.25">
      <c r="A2717" s="63"/>
      <c r="B2717" s="63"/>
    </row>
    <row r="2718" spans="1:2" x14ac:dyDescent="0.25">
      <c r="A2718" s="63"/>
      <c r="B2718" s="63"/>
    </row>
    <row r="2719" spans="1:2" x14ac:dyDescent="0.25">
      <c r="A2719" s="63"/>
      <c r="B2719" s="63"/>
    </row>
    <row r="2720" spans="1:2" x14ac:dyDescent="0.25">
      <c r="A2720" s="63"/>
      <c r="B2720" s="63"/>
    </row>
    <row r="2721" spans="1:2" x14ac:dyDescent="0.25">
      <c r="A2721" s="63"/>
      <c r="B2721" s="63"/>
    </row>
    <row r="2722" spans="1:2" x14ac:dyDescent="0.25">
      <c r="A2722" s="63"/>
      <c r="B2722" s="63"/>
    </row>
    <row r="2723" spans="1:2" x14ac:dyDescent="0.25">
      <c r="A2723" s="63"/>
      <c r="B2723" s="63"/>
    </row>
    <row r="2724" spans="1:2" x14ac:dyDescent="0.25">
      <c r="A2724" s="63"/>
      <c r="B2724" s="63"/>
    </row>
    <row r="2725" spans="1:2" x14ac:dyDescent="0.25">
      <c r="A2725" s="63"/>
      <c r="B2725" s="63"/>
    </row>
    <row r="2726" spans="1:2" x14ac:dyDescent="0.25">
      <c r="A2726" s="63"/>
      <c r="B2726" s="63"/>
    </row>
    <row r="2727" spans="1:2" x14ac:dyDescent="0.25">
      <c r="A2727" s="63"/>
      <c r="B2727" s="63"/>
    </row>
    <row r="2728" spans="1:2" x14ac:dyDescent="0.25">
      <c r="A2728" s="63"/>
      <c r="B2728" s="63"/>
    </row>
    <row r="2729" spans="1:2" x14ac:dyDescent="0.25">
      <c r="A2729" s="63"/>
      <c r="B2729" s="63"/>
    </row>
    <row r="2730" spans="1:2" x14ac:dyDescent="0.25">
      <c r="A2730" s="63"/>
      <c r="B2730" s="63"/>
    </row>
    <row r="2731" spans="1:2" x14ac:dyDescent="0.25">
      <c r="A2731" s="63"/>
      <c r="B2731" s="63"/>
    </row>
    <row r="2732" spans="1:2" x14ac:dyDescent="0.25">
      <c r="A2732" s="63"/>
      <c r="B2732" s="63"/>
    </row>
    <row r="2733" spans="1:2" x14ac:dyDescent="0.25">
      <c r="A2733" s="63"/>
      <c r="B2733" s="63"/>
    </row>
    <row r="2734" spans="1:2" x14ac:dyDescent="0.25">
      <c r="A2734" s="63"/>
      <c r="B2734" s="63"/>
    </row>
    <row r="2735" spans="1:2" x14ac:dyDescent="0.25">
      <c r="A2735" s="63"/>
      <c r="B2735" s="63"/>
    </row>
    <row r="2736" spans="1:2" x14ac:dyDescent="0.25">
      <c r="A2736" s="63"/>
      <c r="B2736" s="63"/>
    </row>
    <row r="2737" spans="1:2" x14ac:dyDescent="0.25">
      <c r="A2737" s="63"/>
      <c r="B2737" s="63"/>
    </row>
    <row r="2738" spans="1:2" x14ac:dyDescent="0.25">
      <c r="A2738" s="63"/>
      <c r="B2738" s="63"/>
    </row>
    <row r="2739" spans="1:2" x14ac:dyDescent="0.25">
      <c r="A2739" s="63"/>
      <c r="B2739" s="63"/>
    </row>
    <row r="2740" spans="1:2" x14ac:dyDescent="0.25">
      <c r="A2740" s="63"/>
      <c r="B2740" s="63"/>
    </row>
    <row r="2741" spans="1:2" x14ac:dyDescent="0.25">
      <c r="A2741" s="63"/>
      <c r="B2741" s="63"/>
    </row>
    <row r="2742" spans="1:2" x14ac:dyDescent="0.25">
      <c r="A2742" s="63"/>
      <c r="B2742" s="63"/>
    </row>
    <row r="2743" spans="1:2" x14ac:dyDescent="0.25">
      <c r="A2743" s="63"/>
      <c r="B2743" s="63"/>
    </row>
    <row r="2744" spans="1:2" x14ac:dyDescent="0.25">
      <c r="A2744" s="63"/>
      <c r="B2744" s="63"/>
    </row>
    <row r="2745" spans="1:2" x14ac:dyDescent="0.25">
      <c r="A2745" s="63"/>
      <c r="B2745" s="63"/>
    </row>
    <row r="2746" spans="1:2" x14ac:dyDescent="0.25">
      <c r="A2746" s="63"/>
      <c r="B2746" s="63"/>
    </row>
    <row r="2747" spans="1:2" x14ac:dyDescent="0.25">
      <c r="A2747" s="63"/>
      <c r="B2747" s="63"/>
    </row>
    <row r="2748" spans="1:2" x14ac:dyDescent="0.25">
      <c r="A2748" s="63"/>
      <c r="B2748" s="63"/>
    </row>
    <row r="2749" spans="1:2" x14ac:dyDescent="0.25">
      <c r="A2749" s="63"/>
      <c r="B2749" s="63"/>
    </row>
    <row r="2750" spans="1:2" x14ac:dyDescent="0.25">
      <c r="A2750" s="63"/>
      <c r="B2750" s="63"/>
    </row>
    <row r="2751" spans="1:2" x14ac:dyDescent="0.25">
      <c r="A2751" s="63"/>
      <c r="B2751" s="63"/>
    </row>
    <row r="2752" spans="1:2" x14ac:dyDescent="0.25">
      <c r="A2752" s="63"/>
      <c r="B2752" s="63"/>
    </row>
    <row r="2753" spans="1:2" x14ac:dyDescent="0.25">
      <c r="A2753" s="63"/>
      <c r="B2753" s="63"/>
    </row>
    <row r="2754" spans="1:2" x14ac:dyDescent="0.25">
      <c r="A2754" s="63"/>
      <c r="B2754" s="63"/>
    </row>
    <row r="2755" spans="1:2" x14ac:dyDescent="0.25">
      <c r="A2755" s="63"/>
      <c r="B2755" s="63"/>
    </row>
    <row r="2756" spans="1:2" x14ac:dyDescent="0.25">
      <c r="A2756" s="63"/>
      <c r="B2756" s="63"/>
    </row>
    <row r="2757" spans="1:2" x14ac:dyDescent="0.25">
      <c r="A2757" s="63"/>
      <c r="B2757" s="63"/>
    </row>
    <row r="2758" spans="1:2" x14ac:dyDescent="0.25">
      <c r="A2758" s="63"/>
      <c r="B2758" s="63"/>
    </row>
    <row r="2759" spans="1:2" x14ac:dyDescent="0.25">
      <c r="A2759" s="63"/>
      <c r="B2759" s="63"/>
    </row>
    <row r="2760" spans="1:2" x14ac:dyDescent="0.25">
      <c r="A2760" s="63"/>
      <c r="B2760" s="63"/>
    </row>
    <row r="2761" spans="1:2" x14ac:dyDescent="0.25">
      <c r="A2761" s="63"/>
      <c r="B2761" s="63"/>
    </row>
    <row r="2762" spans="1:2" x14ac:dyDescent="0.25">
      <c r="A2762" s="63"/>
      <c r="B2762" s="63"/>
    </row>
    <row r="2763" spans="1:2" x14ac:dyDescent="0.25">
      <c r="A2763" s="63"/>
      <c r="B2763" s="63"/>
    </row>
    <row r="2764" spans="1:2" x14ac:dyDescent="0.25">
      <c r="A2764" s="63"/>
      <c r="B2764" s="63"/>
    </row>
    <row r="2765" spans="1:2" x14ac:dyDescent="0.25">
      <c r="A2765" s="63"/>
      <c r="B2765" s="63"/>
    </row>
    <row r="2766" spans="1:2" x14ac:dyDescent="0.25">
      <c r="A2766" s="63"/>
      <c r="B2766" s="63"/>
    </row>
    <row r="2767" spans="1:2" x14ac:dyDescent="0.25">
      <c r="A2767" s="63"/>
      <c r="B2767" s="63"/>
    </row>
    <row r="2768" spans="1:2" x14ac:dyDescent="0.25">
      <c r="A2768" s="63"/>
      <c r="B2768" s="63"/>
    </row>
    <row r="2769" spans="1:2" x14ac:dyDescent="0.25">
      <c r="A2769" s="63"/>
      <c r="B2769" s="63"/>
    </row>
    <row r="2770" spans="1:2" x14ac:dyDescent="0.25">
      <c r="A2770" s="63"/>
      <c r="B2770" s="63"/>
    </row>
    <row r="2771" spans="1:2" x14ac:dyDescent="0.25">
      <c r="A2771" s="63"/>
      <c r="B2771" s="63"/>
    </row>
    <row r="2772" spans="1:2" x14ac:dyDescent="0.25">
      <c r="A2772" s="63"/>
      <c r="B2772" s="63"/>
    </row>
    <row r="2773" spans="1:2" x14ac:dyDescent="0.25">
      <c r="A2773" s="63"/>
      <c r="B2773" s="63"/>
    </row>
    <row r="2774" spans="1:2" x14ac:dyDescent="0.25">
      <c r="A2774" s="63"/>
      <c r="B2774" s="63"/>
    </row>
    <row r="2775" spans="1:2" x14ac:dyDescent="0.25">
      <c r="A2775" s="63"/>
      <c r="B2775" s="63"/>
    </row>
    <row r="2776" spans="1:2" x14ac:dyDescent="0.25">
      <c r="A2776" s="63"/>
      <c r="B2776" s="63"/>
    </row>
    <row r="2777" spans="1:2" x14ac:dyDescent="0.25">
      <c r="A2777" s="63"/>
      <c r="B2777" s="63"/>
    </row>
    <row r="2778" spans="1:2" x14ac:dyDescent="0.25">
      <c r="A2778" s="63"/>
      <c r="B2778" s="63"/>
    </row>
    <row r="2779" spans="1:2" x14ac:dyDescent="0.25">
      <c r="A2779" s="63"/>
      <c r="B2779" s="63"/>
    </row>
    <row r="2780" spans="1:2" x14ac:dyDescent="0.25">
      <c r="A2780" s="63"/>
      <c r="B2780" s="63"/>
    </row>
    <row r="2781" spans="1:2" x14ac:dyDescent="0.25">
      <c r="A2781" s="63"/>
      <c r="B2781" s="63"/>
    </row>
    <row r="2782" spans="1:2" x14ac:dyDescent="0.25">
      <c r="A2782" s="63"/>
      <c r="B2782" s="63"/>
    </row>
    <row r="2783" spans="1:2" x14ac:dyDescent="0.25">
      <c r="A2783" s="63"/>
      <c r="B2783" s="63"/>
    </row>
    <row r="2784" spans="1:2" x14ac:dyDescent="0.25">
      <c r="A2784" s="63"/>
      <c r="B2784" s="63"/>
    </row>
    <row r="2785" spans="1:2" x14ac:dyDescent="0.25">
      <c r="A2785" s="63"/>
      <c r="B2785" s="63"/>
    </row>
    <row r="2786" spans="1:2" x14ac:dyDescent="0.25">
      <c r="A2786" s="63"/>
      <c r="B2786" s="63"/>
    </row>
    <row r="2787" spans="1:2" x14ac:dyDescent="0.25">
      <c r="A2787" s="63"/>
      <c r="B2787" s="63"/>
    </row>
    <row r="2788" spans="1:2" x14ac:dyDescent="0.25">
      <c r="A2788" s="63"/>
      <c r="B2788" s="63"/>
    </row>
    <row r="2789" spans="1:2" x14ac:dyDescent="0.25">
      <c r="A2789" s="63"/>
      <c r="B2789" s="63"/>
    </row>
    <row r="2790" spans="1:2" x14ac:dyDescent="0.25">
      <c r="A2790" s="63"/>
      <c r="B2790" s="63"/>
    </row>
    <row r="2791" spans="1:2" x14ac:dyDescent="0.25">
      <c r="A2791" s="63"/>
      <c r="B2791" s="63"/>
    </row>
    <row r="2792" spans="1:2" x14ac:dyDescent="0.25">
      <c r="A2792" s="63"/>
      <c r="B2792" s="63"/>
    </row>
    <row r="2793" spans="1:2" x14ac:dyDescent="0.25">
      <c r="A2793" s="63"/>
      <c r="B2793" s="63"/>
    </row>
    <row r="2794" spans="1:2" x14ac:dyDescent="0.25">
      <c r="A2794" s="63"/>
      <c r="B2794" s="63"/>
    </row>
    <row r="2795" spans="1:2" x14ac:dyDescent="0.25">
      <c r="A2795" s="63"/>
      <c r="B2795" s="63"/>
    </row>
    <row r="2796" spans="1:2" x14ac:dyDescent="0.25">
      <c r="A2796" s="63"/>
      <c r="B2796" s="63"/>
    </row>
    <row r="2797" spans="1:2" x14ac:dyDescent="0.25">
      <c r="A2797" s="63"/>
      <c r="B2797" s="63"/>
    </row>
    <row r="2798" spans="1:2" x14ac:dyDescent="0.25">
      <c r="A2798" s="63"/>
      <c r="B2798" s="63"/>
    </row>
    <row r="2799" spans="1:2" x14ac:dyDescent="0.25">
      <c r="A2799" s="63"/>
      <c r="B2799" s="63"/>
    </row>
    <row r="2800" spans="1:2" x14ac:dyDescent="0.25">
      <c r="A2800" s="63"/>
      <c r="B2800" s="63"/>
    </row>
    <row r="2801" spans="1:2" x14ac:dyDescent="0.25">
      <c r="A2801" s="63"/>
      <c r="B2801" s="63"/>
    </row>
    <row r="2802" spans="1:2" x14ac:dyDescent="0.25">
      <c r="A2802" s="63"/>
      <c r="B2802" s="63"/>
    </row>
    <row r="2803" spans="1:2" x14ac:dyDescent="0.25">
      <c r="A2803" s="63"/>
      <c r="B2803" s="63"/>
    </row>
    <row r="2804" spans="1:2" x14ac:dyDescent="0.25">
      <c r="A2804" s="63"/>
      <c r="B2804" s="63"/>
    </row>
    <row r="2805" spans="1:2" x14ac:dyDescent="0.25">
      <c r="A2805" s="63"/>
      <c r="B2805" s="63"/>
    </row>
    <row r="2806" spans="1:2" x14ac:dyDescent="0.25">
      <c r="A2806" s="63"/>
      <c r="B2806" s="63"/>
    </row>
    <row r="2807" spans="1:2" x14ac:dyDescent="0.25">
      <c r="A2807" s="63"/>
      <c r="B2807" s="63"/>
    </row>
    <row r="2808" spans="1:2" x14ac:dyDescent="0.25">
      <c r="A2808" s="63"/>
      <c r="B2808" s="63"/>
    </row>
    <row r="2809" spans="1:2" x14ac:dyDescent="0.25">
      <c r="A2809" s="63"/>
      <c r="B2809" s="63"/>
    </row>
    <row r="2810" spans="1:2" x14ac:dyDescent="0.25">
      <c r="A2810" s="63"/>
      <c r="B2810" s="63"/>
    </row>
    <row r="2811" spans="1:2" x14ac:dyDescent="0.25">
      <c r="A2811" s="63"/>
      <c r="B2811" s="63"/>
    </row>
    <row r="2812" spans="1:2" x14ac:dyDescent="0.25">
      <c r="A2812" s="63"/>
      <c r="B2812" s="63"/>
    </row>
    <row r="2813" spans="1:2" x14ac:dyDescent="0.25">
      <c r="A2813" s="63"/>
      <c r="B2813" s="63"/>
    </row>
    <row r="2814" spans="1:2" x14ac:dyDescent="0.25">
      <c r="A2814" s="63"/>
      <c r="B2814" s="63"/>
    </row>
    <row r="2815" spans="1:2" x14ac:dyDescent="0.25">
      <c r="A2815" s="63"/>
      <c r="B2815" s="63"/>
    </row>
    <row r="2816" spans="1:2" x14ac:dyDescent="0.25">
      <c r="A2816" s="63"/>
      <c r="B2816" s="63"/>
    </row>
    <row r="2817" spans="1:2" x14ac:dyDescent="0.25">
      <c r="A2817" s="63"/>
      <c r="B2817" s="63"/>
    </row>
    <row r="2818" spans="1:2" x14ac:dyDescent="0.25">
      <c r="A2818" s="63"/>
      <c r="B2818" s="63"/>
    </row>
    <row r="2819" spans="1:2" x14ac:dyDescent="0.25">
      <c r="A2819" s="63"/>
      <c r="B2819" s="63"/>
    </row>
    <row r="2820" spans="1:2" x14ac:dyDescent="0.25">
      <c r="A2820" s="63"/>
      <c r="B2820" s="63"/>
    </row>
    <row r="2821" spans="1:2" x14ac:dyDescent="0.25">
      <c r="A2821" s="63"/>
      <c r="B2821" s="63"/>
    </row>
    <row r="2822" spans="1:2" x14ac:dyDescent="0.25">
      <c r="A2822" s="63"/>
      <c r="B2822" s="63"/>
    </row>
    <row r="2823" spans="1:2" x14ac:dyDescent="0.25">
      <c r="A2823" s="63"/>
      <c r="B2823" s="63"/>
    </row>
    <row r="2824" spans="1:2" x14ac:dyDescent="0.25">
      <c r="A2824" s="63"/>
      <c r="B2824" s="63"/>
    </row>
    <row r="2825" spans="1:2" x14ac:dyDescent="0.25">
      <c r="A2825" s="63"/>
      <c r="B2825" s="63"/>
    </row>
    <row r="2826" spans="1:2" x14ac:dyDescent="0.25">
      <c r="A2826" s="63"/>
      <c r="B2826" s="63"/>
    </row>
    <row r="2827" spans="1:2" x14ac:dyDescent="0.25">
      <c r="A2827" s="63"/>
      <c r="B2827" s="63"/>
    </row>
    <row r="2828" spans="1:2" x14ac:dyDescent="0.25">
      <c r="A2828" s="63"/>
      <c r="B2828" s="63"/>
    </row>
    <row r="2829" spans="1:2" x14ac:dyDescent="0.25">
      <c r="A2829" s="63"/>
      <c r="B2829" s="63"/>
    </row>
    <row r="2830" spans="1:2" x14ac:dyDescent="0.25">
      <c r="A2830" s="63"/>
      <c r="B2830" s="63"/>
    </row>
    <row r="2831" spans="1:2" x14ac:dyDescent="0.25">
      <c r="A2831" s="63"/>
      <c r="B2831" s="63"/>
    </row>
    <row r="2832" spans="1:2" x14ac:dyDescent="0.25">
      <c r="A2832" s="63"/>
      <c r="B2832" s="63"/>
    </row>
    <row r="2833" spans="1:2" x14ac:dyDescent="0.25">
      <c r="A2833" s="63"/>
      <c r="B2833" s="63"/>
    </row>
    <row r="2834" spans="1:2" x14ac:dyDescent="0.25">
      <c r="A2834" s="63"/>
      <c r="B2834" s="63"/>
    </row>
    <row r="2835" spans="1:2" x14ac:dyDescent="0.25">
      <c r="A2835" s="63"/>
      <c r="B2835" s="63"/>
    </row>
    <row r="2836" spans="1:2" x14ac:dyDescent="0.25">
      <c r="A2836" s="63"/>
      <c r="B2836" s="63"/>
    </row>
    <row r="2837" spans="1:2" x14ac:dyDescent="0.25">
      <c r="A2837" s="63"/>
      <c r="B2837" s="63"/>
    </row>
    <row r="2838" spans="1:2" x14ac:dyDescent="0.25">
      <c r="A2838" s="63"/>
      <c r="B2838" s="63"/>
    </row>
    <row r="2839" spans="1:2" x14ac:dyDescent="0.25">
      <c r="A2839" s="63"/>
      <c r="B2839" s="63"/>
    </row>
    <row r="2840" spans="1:2" x14ac:dyDescent="0.25">
      <c r="A2840" s="63"/>
      <c r="B2840" s="63"/>
    </row>
    <row r="2841" spans="1:2" x14ac:dyDescent="0.25">
      <c r="A2841" s="63"/>
      <c r="B2841" s="63"/>
    </row>
    <row r="2842" spans="1:2" x14ac:dyDescent="0.25">
      <c r="A2842" s="63"/>
      <c r="B2842" s="63"/>
    </row>
    <row r="2843" spans="1:2" x14ac:dyDescent="0.25">
      <c r="A2843" s="63"/>
      <c r="B2843" s="63"/>
    </row>
    <row r="2844" spans="1:2" x14ac:dyDescent="0.25">
      <c r="A2844" s="63"/>
      <c r="B2844" s="63"/>
    </row>
    <row r="2845" spans="1:2" x14ac:dyDescent="0.25">
      <c r="A2845" s="63"/>
      <c r="B2845" s="63"/>
    </row>
    <row r="2846" spans="1:2" x14ac:dyDescent="0.25">
      <c r="A2846" s="63"/>
      <c r="B2846" s="63"/>
    </row>
    <row r="2847" spans="1:2" x14ac:dyDescent="0.25">
      <c r="A2847" s="63"/>
      <c r="B2847" s="63"/>
    </row>
    <row r="2848" spans="1:2" x14ac:dyDescent="0.25">
      <c r="A2848" s="63"/>
      <c r="B2848" s="63"/>
    </row>
    <row r="2849" spans="1:2" x14ac:dyDescent="0.25">
      <c r="A2849" s="63"/>
      <c r="B2849" s="63"/>
    </row>
    <row r="2850" spans="1:2" x14ac:dyDescent="0.25">
      <c r="A2850" s="63"/>
      <c r="B2850" s="63"/>
    </row>
    <row r="2851" spans="1:2" x14ac:dyDescent="0.25">
      <c r="A2851" s="63"/>
      <c r="B2851" s="63"/>
    </row>
    <row r="2852" spans="1:2" x14ac:dyDescent="0.25">
      <c r="A2852" s="63"/>
      <c r="B2852" s="63"/>
    </row>
    <row r="2853" spans="1:2" x14ac:dyDescent="0.25">
      <c r="A2853" s="63"/>
      <c r="B2853" s="63"/>
    </row>
    <row r="2854" spans="1:2" x14ac:dyDescent="0.25">
      <c r="A2854" s="63"/>
      <c r="B2854" s="63"/>
    </row>
    <row r="2855" spans="1:2" x14ac:dyDescent="0.25">
      <c r="A2855" s="63"/>
      <c r="B2855" s="63"/>
    </row>
    <row r="2856" spans="1:2" x14ac:dyDescent="0.25">
      <c r="A2856" s="63"/>
      <c r="B2856" s="63"/>
    </row>
    <row r="2857" spans="1:2" x14ac:dyDescent="0.25">
      <c r="A2857" s="63"/>
      <c r="B2857" s="63"/>
    </row>
    <row r="2858" spans="1:2" x14ac:dyDescent="0.25">
      <c r="A2858" s="63"/>
      <c r="B2858" s="63"/>
    </row>
    <row r="2859" spans="1:2" x14ac:dyDescent="0.25">
      <c r="A2859" s="63"/>
      <c r="B2859" s="63"/>
    </row>
    <row r="2860" spans="1:2" x14ac:dyDescent="0.25">
      <c r="A2860" s="63"/>
      <c r="B2860" s="63"/>
    </row>
    <row r="2861" spans="1:2" x14ac:dyDescent="0.25">
      <c r="A2861" s="63"/>
      <c r="B2861" s="63"/>
    </row>
    <row r="2862" spans="1:2" x14ac:dyDescent="0.25">
      <c r="A2862" s="63"/>
      <c r="B2862" s="63"/>
    </row>
    <row r="2863" spans="1:2" x14ac:dyDescent="0.25">
      <c r="A2863" s="63"/>
      <c r="B2863" s="63"/>
    </row>
    <row r="2864" spans="1:2" x14ac:dyDescent="0.25">
      <c r="A2864" s="63"/>
      <c r="B2864" s="63"/>
    </row>
    <row r="2865" spans="1:2" x14ac:dyDescent="0.25">
      <c r="A2865" s="63"/>
      <c r="B2865" s="63"/>
    </row>
    <row r="2866" spans="1:2" x14ac:dyDescent="0.25">
      <c r="A2866" s="63"/>
      <c r="B2866" s="63"/>
    </row>
    <row r="2867" spans="1:2" x14ac:dyDescent="0.25">
      <c r="A2867" s="63"/>
      <c r="B2867" s="63"/>
    </row>
    <row r="2868" spans="1:2" x14ac:dyDescent="0.25">
      <c r="A2868" s="63"/>
      <c r="B2868" s="63"/>
    </row>
    <row r="2869" spans="1:2" x14ac:dyDescent="0.25">
      <c r="A2869" s="63"/>
      <c r="B2869" s="63"/>
    </row>
    <row r="2870" spans="1:2" x14ac:dyDescent="0.25">
      <c r="A2870" s="63"/>
      <c r="B2870" s="63"/>
    </row>
    <row r="2871" spans="1:2" x14ac:dyDescent="0.25">
      <c r="A2871" s="63"/>
      <c r="B2871" s="63"/>
    </row>
    <row r="2872" spans="1:2" x14ac:dyDescent="0.25">
      <c r="A2872" s="63"/>
      <c r="B2872" s="63"/>
    </row>
    <row r="2873" spans="1:2" x14ac:dyDescent="0.25">
      <c r="A2873" s="63"/>
      <c r="B2873" s="63"/>
    </row>
    <row r="2874" spans="1:2" x14ac:dyDescent="0.25">
      <c r="A2874" s="63"/>
      <c r="B2874" s="63"/>
    </row>
    <row r="2875" spans="1:2" x14ac:dyDescent="0.25">
      <c r="A2875" s="63"/>
      <c r="B2875" s="63"/>
    </row>
    <row r="2876" spans="1:2" x14ac:dyDescent="0.25">
      <c r="A2876" s="63"/>
      <c r="B2876" s="63"/>
    </row>
    <row r="2877" spans="1:2" x14ac:dyDescent="0.25">
      <c r="A2877" s="63"/>
      <c r="B2877" s="63"/>
    </row>
    <row r="2878" spans="1:2" x14ac:dyDescent="0.25">
      <c r="A2878" s="63"/>
      <c r="B2878" s="63"/>
    </row>
    <row r="2879" spans="1:2" x14ac:dyDescent="0.25">
      <c r="A2879" s="63"/>
      <c r="B2879" s="63"/>
    </row>
    <row r="2880" spans="1:2" x14ac:dyDescent="0.25">
      <c r="A2880" s="63"/>
      <c r="B2880" s="63"/>
    </row>
    <row r="2881" spans="1:2" x14ac:dyDescent="0.25">
      <c r="A2881" s="63"/>
      <c r="B2881" s="63"/>
    </row>
    <row r="2882" spans="1:2" x14ac:dyDescent="0.25">
      <c r="A2882" s="63"/>
      <c r="B2882" s="63"/>
    </row>
    <row r="2883" spans="1:2" x14ac:dyDescent="0.25">
      <c r="A2883" s="63"/>
      <c r="B2883" s="63"/>
    </row>
    <row r="2884" spans="1:2" x14ac:dyDescent="0.25">
      <c r="A2884" s="63"/>
      <c r="B2884" s="63"/>
    </row>
    <row r="2885" spans="1:2" x14ac:dyDescent="0.25">
      <c r="A2885" s="63"/>
      <c r="B2885" s="63"/>
    </row>
    <row r="2886" spans="1:2" x14ac:dyDescent="0.25">
      <c r="A2886" s="63"/>
      <c r="B2886" s="63"/>
    </row>
    <row r="2887" spans="1:2" x14ac:dyDescent="0.25">
      <c r="A2887" s="63"/>
      <c r="B2887" s="63"/>
    </row>
    <row r="2888" spans="1:2" x14ac:dyDescent="0.25">
      <c r="A2888" s="63"/>
      <c r="B2888" s="63"/>
    </row>
    <row r="2889" spans="1:2" x14ac:dyDescent="0.25">
      <c r="A2889" s="63"/>
      <c r="B2889" s="63"/>
    </row>
    <row r="2890" spans="1:2" x14ac:dyDescent="0.25">
      <c r="A2890" s="63"/>
      <c r="B2890" s="63"/>
    </row>
    <row r="2891" spans="1:2" x14ac:dyDescent="0.25">
      <c r="A2891" s="63"/>
      <c r="B2891" s="63"/>
    </row>
    <row r="2892" spans="1:2" x14ac:dyDescent="0.25">
      <c r="A2892" s="63"/>
      <c r="B2892" s="63"/>
    </row>
    <row r="2893" spans="1:2" x14ac:dyDescent="0.25">
      <c r="A2893" s="63"/>
      <c r="B2893" s="63"/>
    </row>
    <row r="2894" spans="1:2" x14ac:dyDescent="0.25">
      <c r="A2894" s="63"/>
      <c r="B2894" s="63"/>
    </row>
    <row r="2895" spans="1:2" x14ac:dyDescent="0.25">
      <c r="A2895" s="63"/>
      <c r="B2895" s="63"/>
    </row>
    <row r="2896" spans="1:2" x14ac:dyDescent="0.25">
      <c r="A2896" s="63"/>
      <c r="B2896" s="63"/>
    </row>
    <row r="2897" spans="1:2" x14ac:dyDescent="0.25">
      <c r="A2897" s="63"/>
      <c r="B2897" s="63"/>
    </row>
    <row r="2898" spans="1:2" x14ac:dyDescent="0.25">
      <c r="A2898" s="63"/>
      <c r="B2898" s="63"/>
    </row>
    <row r="2899" spans="1:2" x14ac:dyDescent="0.25">
      <c r="A2899" s="63"/>
      <c r="B2899" s="63"/>
    </row>
    <row r="2900" spans="1:2" x14ac:dyDescent="0.25">
      <c r="A2900" s="63"/>
      <c r="B2900" s="63"/>
    </row>
    <row r="2901" spans="1:2" x14ac:dyDescent="0.25">
      <c r="A2901" s="63"/>
      <c r="B2901" s="63"/>
    </row>
    <row r="2902" spans="1:2" x14ac:dyDescent="0.25">
      <c r="A2902" s="63"/>
      <c r="B2902" s="63"/>
    </row>
    <row r="2903" spans="1:2" x14ac:dyDescent="0.25">
      <c r="A2903" s="63"/>
      <c r="B2903" s="63"/>
    </row>
    <row r="2904" spans="1:2" x14ac:dyDescent="0.25">
      <c r="A2904" s="63"/>
      <c r="B2904" s="63"/>
    </row>
    <row r="2905" spans="1:2" x14ac:dyDescent="0.25">
      <c r="A2905" s="63"/>
      <c r="B2905" s="63"/>
    </row>
    <row r="2906" spans="1:2" x14ac:dyDescent="0.25">
      <c r="A2906" s="63"/>
      <c r="B2906" s="63"/>
    </row>
    <row r="2907" spans="1:2" x14ac:dyDescent="0.25">
      <c r="A2907" s="63"/>
      <c r="B2907" s="63"/>
    </row>
    <row r="2908" spans="1:2" x14ac:dyDescent="0.25">
      <c r="A2908" s="63"/>
      <c r="B2908" s="63"/>
    </row>
    <row r="2909" spans="1:2" x14ac:dyDescent="0.25">
      <c r="A2909" s="63"/>
      <c r="B2909" s="63"/>
    </row>
    <row r="2910" spans="1:2" x14ac:dyDescent="0.25">
      <c r="A2910" s="63"/>
      <c r="B2910" s="63"/>
    </row>
    <row r="2911" spans="1:2" x14ac:dyDescent="0.25">
      <c r="A2911" s="63"/>
      <c r="B2911" s="63"/>
    </row>
    <row r="2912" spans="1:2" x14ac:dyDescent="0.25">
      <c r="A2912" s="63"/>
      <c r="B2912" s="63"/>
    </row>
    <row r="2913" spans="1:2" x14ac:dyDescent="0.25">
      <c r="A2913" s="63"/>
      <c r="B2913" s="63"/>
    </row>
    <row r="2914" spans="1:2" x14ac:dyDescent="0.25">
      <c r="A2914" s="63"/>
      <c r="B2914" s="63"/>
    </row>
    <row r="2915" spans="1:2" x14ac:dyDescent="0.25">
      <c r="A2915" s="63"/>
      <c r="B2915" s="63"/>
    </row>
    <row r="2916" spans="1:2" x14ac:dyDescent="0.25">
      <c r="A2916" s="63"/>
      <c r="B2916" s="63"/>
    </row>
    <row r="2917" spans="1:2" x14ac:dyDescent="0.25">
      <c r="A2917" s="63"/>
      <c r="B2917" s="63"/>
    </row>
    <row r="2918" spans="1:2" x14ac:dyDescent="0.25">
      <c r="A2918" s="63"/>
      <c r="B2918" s="63"/>
    </row>
    <row r="2919" spans="1:2" x14ac:dyDescent="0.25">
      <c r="A2919" s="63"/>
      <c r="B2919" s="63"/>
    </row>
    <row r="2920" spans="1:2" x14ac:dyDescent="0.25">
      <c r="A2920" s="63"/>
      <c r="B2920" s="63"/>
    </row>
    <row r="2921" spans="1:2" x14ac:dyDescent="0.25">
      <c r="A2921" s="63"/>
      <c r="B2921" s="63"/>
    </row>
    <row r="2922" spans="1:2" x14ac:dyDescent="0.25">
      <c r="A2922" s="63"/>
      <c r="B2922" s="63"/>
    </row>
    <row r="2923" spans="1:2" x14ac:dyDescent="0.25">
      <c r="A2923" s="63"/>
      <c r="B2923" s="63"/>
    </row>
    <row r="2924" spans="1:2" x14ac:dyDescent="0.25">
      <c r="A2924" s="63"/>
      <c r="B2924" s="63"/>
    </row>
    <row r="2925" spans="1:2" x14ac:dyDescent="0.25">
      <c r="A2925" s="63"/>
      <c r="B2925" s="63"/>
    </row>
    <row r="2926" spans="1:2" x14ac:dyDescent="0.25">
      <c r="A2926" s="63"/>
      <c r="B2926" s="63"/>
    </row>
    <row r="2927" spans="1:2" x14ac:dyDescent="0.25">
      <c r="A2927" s="63"/>
      <c r="B2927" s="63"/>
    </row>
    <row r="2928" spans="1:2" x14ac:dyDescent="0.25">
      <c r="A2928" s="63"/>
      <c r="B2928" s="63"/>
    </row>
    <row r="2929" spans="1:2" x14ac:dyDescent="0.25">
      <c r="A2929" s="63"/>
      <c r="B2929" s="63"/>
    </row>
    <row r="2930" spans="1:2" x14ac:dyDescent="0.25">
      <c r="A2930" s="63"/>
      <c r="B2930" s="63"/>
    </row>
    <row r="2931" spans="1:2" x14ac:dyDescent="0.25">
      <c r="A2931" s="63"/>
      <c r="B2931" s="63"/>
    </row>
    <row r="2932" spans="1:2" x14ac:dyDescent="0.25">
      <c r="A2932" s="63"/>
      <c r="B2932" s="63"/>
    </row>
    <row r="2933" spans="1:2" x14ac:dyDescent="0.25">
      <c r="A2933" s="63"/>
      <c r="B2933" s="63"/>
    </row>
    <row r="2934" spans="1:2" x14ac:dyDescent="0.25">
      <c r="A2934" s="63"/>
      <c r="B2934" s="63"/>
    </row>
    <row r="2935" spans="1:2" x14ac:dyDescent="0.25">
      <c r="A2935" s="63"/>
      <c r="B2935" s="63"/>
    </row>
    <row r="2936" spans="1:2" x14ac:dyDescent="0.25">
      <c r="A2936" s="63"/>
      <c r="B2936" s="63"/>
    </row>
    <row r="2937" spans="1:2" x14ac:dyDescent="0.25">
      <c r="A2937" s="63"/>
      <c r="B2937" s="63"/>
    </row>
    <row r="2938" spans="1:2" x14ac:dyDescent="0.25">
      <c r="A2938" s="63"/>
      <c r="B2938" s="63"/>
    </row>
    <row r="2939" spans="1:2" x14ac:dyDescent="0.25">
      <c r="A2939" s="63"/>
      <c r="B2939" s="63"/>
    </row>
    <row r="2940" spans="1:2" x14ac:dyDescent="0.25">
      <c r="A2940" s="63"/>
      <c r="B2940" s="63"/>
    </row>
    <row r="2941" spans="1:2" x14ac:dyDescent="0.25">
      <c r="A2941" s="63"/>
      <c r="B2941" s="63"/>
    </row>
    <row r="2942" spans="1:2" x14ac:dyDescent="0.25">
      <c r="A2942" s="63"/>
      <c r="B2942" s="63"/>
    </row>
    <row r="2943" spans="1:2" x14ac:dyDescent="0.25">
      <c r="A2943" s="63"/>
      <c r="B2943" s="63"/>
    </row>
    <row r="2944" spans="1:2" x14ac:dyDescent="0.25">
      <c r="A2944" s="63"/>
      <c r="B2944" s="63"/>
    </row>
    <row r="2945" spans="1:2" x14ac:dyDescent="0.25">
      <c r="A2945" s="63"/>
      <c r="B2945" s="63"/>
    </row>
    <row r="2946" spans="1:2" x14ac:dyDescent="0.25">
      <c r="A2946" s="63"/>
      <c r="B2946" s="63"/>
    </row>
    <row r="2947" spans="1:2" x14ac:dyDescent="0.25">
      <c r="A2947" s="63"/>
      <c r="B2947" s="63"/>
    </row>
    <row r="2948" spans="1:2" x14ac:dyDescent="0.25">
      <c r="A2948" s="63"/>
      <c r="B2948" s="63"/>
    </row>
    <row r="2949" spans="1:2" x14ac:dyDescent="0.25">
      <c r="A2949" s="63"/>
      <c r="B2949" s="63"/>
    </row>
    <row r="2950" spans="1:2" x14ac:dyDescent="0.25">
      <c r="A2950" s="63"/>
      <c r="B2950" s="63"/>
    </row>
    <row r="2951" spans="1:2" x14ac:dyDescent="0.25">
      <c r="A2951" s="63"/>
      <c r="B2951" s="63"/>
    </row>
    <row r="2952" spans="1:2" x14ac:dyDescent="0.25">
      <c r="A2952" s="63"/>
      <c r="B2952" s="63"/>
    </row>
    <row r="2953" spans="1:2" x14ac:dyDescent="0.25">
      <c r="A2953" s="63"/>
      <c r="B2953" s="63"/>
    </row>
    <row r="2954" spans="1:2" x14ac:dyDescent="0.25">
      <c r="A2954" s="63"/>
      <c r="B2954" s="63"/>
    </row>
    <row r="2955" spans="1:2" x14ac:dyDescent="0.25">
      <c r="A2955" s="63"/>
      <c r="B2955" s="63"/>
    </row>
    <row r="2956" spans="1:2" x14ac:dyDescent="0.25">
      <c r="A2956" s="63"/>
      <c r="B2956" s="63"/>
    </row>
    <row r="2957" spans="1:2" x14ac:dyDescent="0.25">
      <c r="A2957" s="63"/>
      <c r="B2957" s="63"/>
    </row>
    <row r="2958" spans="1:2" x14ac:dyDescent="0.25">
      <c r="A2958" s="63"/>
      <c r="B2958" s="63"/>
    </row>
    <row r="2959" spans="1:2" x14ac:dyDescent="0.25">
      <c r="A2959" s="63"/>
      <c r="B2959" s="63"/>
    </row>
    <row r="2960" spans="1:2" x14ac:dyDescent="0.25">
      <c r="A2960" s="63"/>
      <c r="B2960" s="63"/>
    </row>
    <row r="2961" spans="1:2" x14ac:dyDescent="0.25">
      <c r="A2961" s="63"/>
      <c r="B2961" s="63"/>
    </row>
    <row r="2962" spans="1:2" x14ac:dyDescent="0.25">
      <c r="A2962" s="63"/>
      <c r="B2962" s="63"/>
    </row>
    <row r="2963" spans="1:2" x14ac:dyDescent="0.25">
      <c r="A2963" s="63"/>
      <c r="B2963" s="63"/>
    </row>
    <row r="2964" spans="1:2" x14ac:dyDescent="0.25">
      <c r="A2964" s="63"/>
      <c r="B2964" s="63"/>
    </row>
    <row r="2965" spans="1:2" x14ac:dyDescent="0.25">
      <c r="A2965" s="63"/>
      <c r="B2965" s="63"/>
    </row>
    <row r="2966" spans="1:2" x14ac:dyDescent="0.25">
      <c r="A2966" s="63"/>
      <c r="B2966" s="63"/>
    </row>
    <row r="2967" spans="1:2" x14ac:dyDescent="0.25">
      <c r="A2967" s="63"/>
      <c r="B2967" s="63"/>
    </row>
    <row r="2968" spans="1:2" x14ac:dyDescent="0.25">
      <c r="A2968" s="63"/>
      <c r="B2968" s="63"/>
    </row>
    <row r="2969" spans="1:2" x14ac:dyDescent="0.25">
      <c r="A2969" s="63"/>
      <c r="B2969" s="63"/>
    </row>
    <row r="2970" spans="1:2" x14ac:dyDescent="0.25">
      <c r="A2970" s="63"/>
      <c r="B2970" s="63"/>
    </row>
    <row r="2971" spans="1:2" x14ac:dyDescent="0.25">
      <c r="A2971" s="63"/>
      <c r="B2971" s="63"/>
    </row>
    <row r="2972" spans="1:2" x14ac:dyDescent="0.25">
      <c r="A2972" s="63"/>
      <c r="B2972" s="63"/>
    </row>
    <row r="2973" spans="1:2" x14ac:dyDescent="0.25">
      <c r="A2973" s="63"/>
      <c r="B2973" s="63"/>
    </row>
    <row r="2974" spans="1:2" x14ac:dyDescent="0.25">
      <c r="A2974" s="63"/>
      <c r="B2974" s="63"/>
    </row>
    <row r="2975" spans="1:2" x14ac:dyDescent="0.25">
      <c r="A2975" s="63"/>
      <c r="B2975" s="63"/>
    </row>
    <row r="2976" spans="1:2" x14ac:dyDescent="0.25">
      <c r="A2976" s="63"/>
      <c r="B2976" s="63"/>
    </row>
    <row r="2977" spans="1:2" x14ac:dyDescent="0.25">
      <c r="A2977" s="63"/>
      <c r="B2977" s="63"/>
    </row>
    <row r="2978" spans="1:2" x14ac:dyDescent="0.25">
      <c r="A2978" s="63"/>
      <c r="B2978" s="63"/>
    </row>
    <row r="2979" spans="1:2" x14ac:dyDescent="0.25">
      <c r="A2979" s="63"/>
      <c r="B2979" s="63"/>
    </row>
    <row r="2980" spans="1:2" x14ac:dyDescent="0.25">
      <c r="A2980" s="63"/>
      <c r="B2980" s="63"/>
    </row>
    <row r="2981" spans="1:2" x14ac:dyDescent="0.25">
      <c r="A2981" s="63"/>
      <c r="B2981" s="63"/>
    </row>
    <row r="2982" spans="1:2" x14ac:dyDescent="0.25">
      <c r="A2982" s="63"/>
      <c r="B2982" s="63"/>
    </row>
    <row r="2983" spans="1:2" x14ac:dyDescent="0.25">
      <c r="A2983" s="63"/>
      <c r="B2983" s="63"/>
    </row>
    <row r="2984" spans="1:2" x14ac:dyDescent="0.25">
      <c r="A2984" s="63"/>
      <c r="B2984" s="63"/>
    </row>
    <row r="2985" spans="1:2" x14ac:dyDescent="0.25">
      <c r="A2985" s="63"/>
      <c r="B2985" s="63"/>
    </row>
    <row r="2986" spans="1:2" x14ac:dyDescent="0.25">
      <c r="A2986" s="63"/>
      <c r="B2986" s="63"/>
    </row>
    <row r="2987" spans="1:2" x14ac:dyDescent="0.25">
      <c r="A2987" s="63"/>
      <c r="B2987" s="63"/>
    </row>
    <row r="2988" spans="1:2" x14ac:dyDescent="0.25">
      <c r="A2988" s="63"/>
      <c r="B2988" s="63"/>
    </row>
    <row r="2989" spans="1:2" x14ac:dyDescent="0.25">
      <c r="A2989" s="63"/>
      <c r="B2989" s="63"/>
    </row>
    <row r="2990" spans="1:2" x14ac:dyDescent="0.25">
      <c r="A2990" s="63"/>
      <c r="B2990" s="63"/>
    </row>
    <row r="2991" spans="1:2" x14ac:dyDescent="0.25">
      <c r="A2991" s="63"/>
      <c r="B2991" s="63"/>
    </row>
    <row r="2992" spans="1:2" x14ac:dyDescent="0.25">
      <c r="A2992" s="63"/>
      <c r="B2992" s="63"/>
    </row>
    <row r="2993" spans="1:2" x14ac:dyDescent="0.25">
      <c r="A2993" s="63"/>
      <c r="B2993" s="63"/>
    </row>
    <row r="2994" spans="1:2" x14ac:dyDescent="0.25">
      <c r="A2994" s="63"/>
      <c r="B2994" s="63"/>
    </row>
    <row r="2995" spans="1:2" x14ac:dyDescent="0.25">
      <c r="A2995" s="63"/>
      <c r="B2995" s="63"/>
    </row>
    <row r="2996" spans="1:2" x14ac:dyDescent="0.25">
      <c r="A2996" s="63"/>
      <c r="B2996" s="63"/>
    </row>
    <row r="2997" spans="1:2" x14ac:dyDescent="0.25">
      <c r="A2997" s="63"/>
      <c r="B2997" s="63"/>
    </row>
    <row r="2998" spans="1:2" x14ac:dyDescent="0.25">
      <c r="A2998" s="63"/>
      <c r="B2998" s="63"/>
    </row>
    <row r="2999" spans="1:2" x14ac:dyDescent="0.25">
      <c r="A2999" s="63"/>
      <c r="B2999" s="63"/>
    </row>
    <row r="3000" spans="1:2" x14ac:dyDescent="0.25">
      <c r="A3000" s="63"/>
      <c r="B3000" s="63"/>
    </row>
    <row r="3001" spans="1:2" x14ac:dyDescent="0.25">
      <c r="A3001" s="63"/>
      <c r="B3001" s="63"/>
    </row>
    <row r="3002" spans="1:2" x14ac:dyDescent="0.25">
      <c r="A3002" s="63"/>
      <c r="B3002" s="63"/>
    </row>
    <row r="3003" spans="1:2" x14ac:dyDescent="0.25">
      <c r="A3003" s="63"/>
      <c r="B3003" s="63"/>
    </row>
    <row r="3004" spans="1:2" x14ac:dyDescent="0.25">
      <c r="A3004" s="63"/>
      <c r="B3004" s="63"/>
    </row>
    <row r="3005" spans="1:2" x14ac:dyDescent="0.25">
      <c r="A3005" s="63"/>
      <c r="B3005" s="63"/>
    </row>
    <row r="3006" spans="1:2" x14ac:dyDescent="0.25">
      <c r="A3006" s="63"/>
      <c r="B3006" s="63"/>
    </row>
    <row r="3007" spans="1:2" x14ac:dyDescent="0.25">
      <c r="A3007" s="63"/>
      <c r="B3007" s="63"/>
    </row>
    <row r="3008" spans="1:2" x14ac:dyDescent="0.25">
      <c r="A3008" s="63"/>
      <c r="B3008" s="63"/>
    </row>
    <row r="3009" spans="1:2" x14ac:dyDescent="0.25">
      <c r="A3009" s="63"/>
      <c r="B3009" s="63"/>
    </row>
    <row r="3010" spans="1:2" x14ac:dyDescent="0.25">
      <c r="A3010" s="63"/>
      <c r="B3010" s="63"/>
    </row>
    <row r="3011" spans="1:2" x14ac:dyDescent="0.25">
      <c r="A3011" s="63"/>
      <c r="B3011" s="63"/>
    </row>
    <row r="3012" spans="1:2" x14ac:dyDescent="0.25">
      <c r="A3012" s="63"/>
      <c r="B3012" s="63"/>
    </row>
    <row r="3013" spans="1:2" x14ac:dyDescent="0.25">
      <c r="A3013" s="63"/>
      <c r="B3013" s="63"/>
    </row>
    <row r="3014" spans="1:2" x14ac:dyDescent="0.25">
      <c r="A3014" s="63"/>
      <c r="B3014" s="63"/>
    </row>
    <row r="3015" spans="1:2" x14ac:dyDescent="0.25">
      <c r="A3015" s="63"/>
      <c r="B3015" s="63"/>
    </row>
    <row r="3016" spans="1:2" x14ac:dyDescent="0.25">
      <c r="A3016" s="63"/>
      <c r="B3016" s="63"/>
    </row>
    <row r="3017" spans="1:2" x14ac:dyDescent="0.25">
      <c r="A3017" s="63"/>
      <c r="B3017" s="63"/>
    </row>
    <row r="3018" spans="1:2" x14ac:dyDescent="0.25">
      <c r="A3018" s="63"/>
      <c r="B3018" s="63"/>
    </row>
    <row r="3019" spans="1:2" x14ac:dyDescent="0.25">
      <c r="A3019" s="63"/>
      <c r="B3019" s="63"/>
    </row>
    <row r="3020" spans="1:2" x14ac:dyDescent="0.25">
      <c r="A3020" s="63"/>
      <c r="B3020" s="63"/>
    </row>
    <row r="3021" spans="1:2" x14ac:dyDescent="0.25">
      <c r="A3021" s="63"/>
      <c r="B3021" s="63"/>
    </row>
    <row r="3022" spans="1:2" x14ac:dyDescent="0.25">
      <c r="A3022" s="63"/>
      <c r="B3022" s="63"/>
    </row>
    <row r="3023" spans="1:2" x14ac:dyDescent="0.25">
      <c r="A3023" s="63"/>
      <c r="B3023" s="63"/>
    </row>
    <row r="3024" spans="1:2" x14ac:dyDescent="0.25">
      <c r="A3024" s="63"/>
      <c r="B3024" s="63"/>
    </row>
    <row r="3025" spans="1:2" x14ac:dyDescent="0.25">
      <c r="A3025" s="63"/>
      <c r="B3025" s="63"/>
    </row>
    <row r="3026" spans="1:2" x14ac:dyDescent="0.25">
      <c r="A3026" s="63"/>
      <c r="B3026" s="63"/>
    </row>
    <row r="3027" spans="1:2" x14ac:dyDescent="0.25">
      <c r="A3027" s="63"/>
      <c r="B3027" s="63"/>
    </row>
    <row r="3028" spans="1:2" x14ac:dyDescent="0.25">
      <c r="A3028" s="63"/>
      <c r="B3028" s="63"/>
    </row>
    <row r="3029" spans="1:2" x14ac:dyDescent="0.25">
      <c r="A3029" s="63"/>
      <c r="B3029" s="63"/>
    </row>
    <row r="3030" spans="1:2" x14ac:dyDescent="0.25">
      <c r="A3030" s="63"/>
      <c r="B3030" s="63"/>
    </row>
    <row r="3031" spans="1:2" x14ac:dyDescent="0.25">
      <c r="A3031" s="63"/>
      <c r="B3031" s="63"/>
    </row>
    <row r="3032" spans="1:2" x14ac:dyDescent="0.25">
      <c r="A3032" s="63"/>
      <c r="B3032" s="63"/>
    </row>
    <row r="3033" spans="1:2" x14ac:dyDescent="0.25">
      <c r="A3033" s="63"/>
      <c r="B3033" s="63"/>
    </row>
    <row r="3034" spans="1:2" x14ac:dyDescent="0.25">
      <c r="A3034" s="63"/>
      <c r="B3034" s="63"/>
    </row>
    <row r="3035" spans="1:2" x14ac:dyDescent="0.25">
      <c r="A3035" s="63"/>
      <c r="B3035" s="63"/>
    </row>
    <row r="3036" spans="1:2" x14ac:dyDescent="0.25">
      <c r="A3036" s="63"/>
      <c r="B3036" s="63"/>
    </row>
    <row r="3037" spans="1:2" x14ac:dyDescent="0.25">
      <c r="A3037" s="63"/>
      <c r="B3037" s="63"/>
    </row>
    <row r="3038" spans="1:2" x14ac:dyDescent="0.25">
      <c r="A3038" s="63"/>
      <c r="B3038" s="63"/>
    </row>
    <row r="3039" spans="1:2" x14ac:dyDescent="0.25">
      <c r="A3039" s="63"/>
      <c r="B3039" s="63"/>
    </row>
    <row r="3040" spans="1:2" x14ac:dyDescent="0.25">
      <c r="A3040" s="63"/>
      <c r="B3040" s="63"/>
    </row>
    <row r="3041" spans="1:2" x14ac:dyDescent="0.25">
      <c r="A3041" s="63"/>
      <c r="B3041" s="63"/>
    </row>
    <row r="3042" spans="1:2" x14ac:dyDescent="0.25">
      <c r="A3042" s="63"/>
      <c r="B3042" s="63"/>
    </row>
    <row r="3043" spans="1:2" x14ac:dyDescent="0.25">
      <c r="A3043" s="63"/>
      <c r="B3043" s="63"/>
    </row>
    <row r="3044" spans="1:2" x14ac:dyDescent="0.25">
      <c r="A3044" s="63"/>
      <c r="B3044" s="63"/>
    </row>
    <row r="3045" spans="1:2" x14ac:dyDescent="0.25">
      <c r="A3045" s="63"/>
      <c r="B3045" s="63"/>
    </row>
    <row r="3046" spans="1:2" x14ac:dyDescent="0.25">
      <c r="A3046" s="63"/>
      <c r="B3046" s="63"/>
    </row>
    <row r="3047" spans="1:2" x14ac:dyDescent="0.25">
      <c r="A3047" s="63"/>
      <c r="B3047" s="63"/>
    </row>
    <row r="3048" spans="1:2" x14ac:dyDescent="0.25">
      <c r="A3048" s="63"/>
      <c r="B3048" s="63"/>
    </row>
    <row r="3049" spans="1:2" x14ac:dyDescent="0.25">
      <c r="A3049" s="63"/>
      <c r="B3049" s="63"/>
    </row>
    <row r="3050" spans="1:2" x14ac:dyDescent="0.25">
      <c r="A3050" s="63"/>
      <c r="B3050" s="63"/>
    </row>
    <row r="3051" spans="1:2" x14ac:dyDescent="0.25">
      <c r="A3051" s="63"/>
      <c r="B3051" s="63"/>
    </row>
    <row r="3052" spans="1:2" x14ac:dyDescent="0.25">
      <c r="A3052" s="63"/>
      <c r="B3052" s="63"/>
    </row>
    <row r="3053" spans="1:2" x14ac:dyDescent="0.25">
      <c r="A3053" s="63"/>
      <c r="B3053" s="63"/>
    </row>
    <row r="3054" spans="1:2" x14ac:dyDescent="0.25">
      <c r="A3054" s="63"/>
      <c r="B3054" s="63"/>
    </row>
    <row r="3055" spans="1:2" x14ac:dyDescent="0.25">
      <c r="A3055" s="63"/>
      <c r="B3055" s="63"/>
    </row>
    <row r="3056" spans="1:2" x14ac:dyDescent="0.25">
      <c r="A3056" s="63"/>
      <c r="B3056" s="63"/>
    </row>
    <row r="3057" spans="1:2" x14ac:dyDescent="0.25">
      <c r="A3057" s="63"/>
      <c r="B3057" s="63"/>
    </row>
    <row r="3058" spans="1:2" x14ac:dyDescent="0.25">
      <c r="A3058" s="63"/>
      <c r="B3058" s="63"/>
    </row>
    <row r="3059" spans="1:2" x14ac:dyDescent="0.25">
      <c r="A3059" s="63"/>
      <c r="B3059" s="63"/>
    </row>
    <row r="3060" spans="1:2" x14ac:dyDescent="0.25">
      <c r="A3060" s="63"/>
      <c r="B3060" s="63"/>
    </row>
    <row r="3061" spans="1:2" x14ac:dyDescent="0.25">
      <c r="A3061" s="63"/>
      <c r="B3061" s="63"/>
    </row>
    <row r="3062" spans="1:2" x14ac:dyDescent="0.25">
      <c r="A3062" s="63"/>
      <c r="B3062" s="63"/>
    </row>
    <row r="3063" spans="1:2" x14ac:dyDescent="0.25">
      <c r="A3063" s="63"/>
      <c r="B3063" s="63"/>
    </row>
    <row r="3064" spans="1:2" x14ac:dyDescent="0.25">
      <c r="A3064" s="63"/>
      <c r="B3064" s="63"/>
    </row>
    <row r="3065" spans="1:2" x14ac:dyDescent="0.25">
      <c r="A3065" s="63"/>
      <c r="B3065" s="63"/>
    </row>
    <row r="3066" spans="1:2" x14ac:dyDescent="0.25">
      <c r="A3066" s="63"/>
      <c r="B3066" s="63"/>
    </row>
    <row r="3067" spans="1:2" x14ac:dyDescent="0.25">
      <c r="A3067" s="63"/>
      <c r="B3067" s="63"/>
    </row>
    <row r="3068" spans="1:2" x14ac:dyDescent="0.25">
      <c r="A3068" s="63"/>
      <c r="B3068" s="63"/>
    </row>
    <row r="3069" spans="1:2" x14ac:dyDescent="0.25">
      <c r="A3069" s="63"/>
      <c r="B3069" s="63"/>
    </row>
    <row r="3070" spans="1:2" x14ac:dyDescent="0.25">
      <c r="A3070" s="63"/>
      <c r="B3070" s="63"/>
    </row>
    <row r="3071" spans="1:2" x14ac:dyDescent="0.25">
      <c r="A3071" s="63"/>
      <c r="B3071" s="63"/>
    </row>
    <row r="3072" spans="1:2" x14ac:dyDescent="0.25">
      <c r="A3072" s="63"/>
      <c r="B3072" s="63"/>
    </row>
    <row r="3073" spans="1:2" x14ac:dyDescent="0.25">
      <c r="A3073" s="63"/>
      <c r="B3073" s="63"/>
    </row>
    <row r="3074" spans="1:2" x14ac:dyDescent="0.25">
      <c r="A3074" s="63"/>
      <c r="B3074" s="63"/>
    </row>
    <row r="3075" spans="1:2" x14ac:dyDescent="0.25">
      <c r="A3075" s="63"/>
      <c r="B3075" s="63"/>
    </row>
    <row r="3076" spans="1:2" x14ac:dyDescent="0.25">
      <c r="A3076" s="63"/>
      <c r="B3076" s="63"/>
    </row>
    <row r="3077" spans="1:2" x14ac:dyDescent="0.25">
      <c r="A3077" s="63"/>
      <c r="B3077" s="63"/>
    </row>
    <row r="3078" spans="1:2" x14ac:dyDescent="0.25">
      <c r="A3078" s="63"/>
      <c r="B3078" s="63"/>
    </row>
    <row r="3079" spans="1:2" x14ac:dyDescent="0.25">
      <c r="A3079" s="63"/>
      <c r="B3079" s="63"/>
    </row>
    <row r="3080" spans="1:2" x14ac:dyDescent="0.25">
      <c r="A3080" s="63"/>
      <c r="B3080" s="63"/>
    </row>
    <row r="3081" spans="1:2" x14ac:dyDescent="0.25">
      <c r="A3081" s="63"/>
      <c r="B3081" s="63"/>
    </row>
    <row r="3082" spans="1:2" x14ac:dyDescent="0.25">
      <c r="A3082" s="63"/>
      <c r="B3082" s="63"/>
    </row>
    <row r="3083" spans="1:2" x14ac:dyDescent="0.25">
      <c r="A3083" s="63"/>
      <c r="B3083" s="63"/>
    </row>
    <row r="3084" spans="1:2" x14ac:dyDescent="0.25">
      <c r="A3084" s="63"/>
      <c r="B3084" s="63"/>
    </row>
    <row r="3085" spans="1:2" x14ac:dyDescent="0.25">
      <c r="A3085" s="63"/>
      <c r="B3085" s="63"/>
    </row>
    <row r="3086" spans="1:2" x14ac:dyDescent="0.25">
      <c r="A3086" s="63"/>
      <c r="B3086" s="63"/>
    </row>
    <row r="3087" spans="1:2" x14ac:dyDescent="0.25">
      <c r="A3087" s="63"/>
      <c r="B3087" s="63"/>
    </row>
    <row r="3088" spans="1:2" x14ac:dyDescent="0.25">
      <c r="A3088" s="63"/>
      <c r="B3088" s="63"/>
    </row>
    <row r="3089" spans="1:2" x14ac:dyDescent="0.25">
      <c r="A3089" s="63"/>
      <c r="B3089" s="63"/>
    </row>
    <row r="3090" spans="1:2" x14ac:dyDescent="0.25">
      <c r="A3090" s="63"/>
      <c r="B3090" s="63"/>
    </row>
    <row r="3091" spans="1:2" x14ac:dyDescent="0.25">
      <c r="A3091" s="63"/>
      <c r="B3091" s="63"/>
    </row>
    <row r="3092" spans="1:2" x14ac:dyDescent="0.25">
      <c r="A3092" s="63"/>
      <c r="B3092" s="63"/>
    </row>
    <row r="3093" spans="1:2" x14ac:dyDescent="0.25">
      <c r="A3093" s="63"/>
      <c r="B3093" s="63"/>
    </row>
    <row r="3094" spans="1:2" x14ac:dyDescent="0.25">
      <c r="A3094" s="63"/>
      <c r="B3094" s="63"/>
    </row>
    <row r="3095" spans="1:2" x14ac:dyDescent="0.25">
      <c r="A3095" s="63"/>
      <c r="B3095" s="63"/>
    </row>
    <row r="3096" spans="1:2" x14ac:dyDescent="0.25">
      <c r="A3096" s="63"/>
      <c r="B3096" s="63"/>
    </row>
    <row r="3097" spans="1:2" x14ac:dyDescent="0.25">
      <c r="A3097" s="63"/>
      <c r="B3097" s="63"/>
    </row>
    <row r="3098" spans="1:2" x14ac:dyDescent="0.25">
      <c r="A3098" s="63"/>
      <c r="B3098" s="63"/>
    </row>
    <row r="3099" spans="1:2" x14ac:dyDescent="0.25">
      <c r="A3099" s="63"/>
      <c r="B3099" s="63"/>
    </row>
    <row r="3100" spans="1:2" x14ac:dyDescent="0.25">
      <c r="A3100" s="63"/>
      <c r="B3100" s="63"/>
    </row>
    <row r="3101" spans="1:2" x14ac:dyDescent="0.25">
      <c r="A3101" s="63"/>
      <c r="B3101" s="63"/>
    </row>
    <row r="3102" spans="1:2" x14ac:dyDescent="0.25">
      <c r="A3102" s="63"/>
      <c r="B3102" s="63"/>
    </row>
    <row r="3103" spans="1:2" x14ac:dyDescent="0.25">
      <c r="A3103" s="63"/>
      <c r="B3103" s="63"/>
    </row>
    <row r="3104" spans="1:2" x14ac:dyDescent="0.25">
      <c r="A3104" s="63"/>
      <c r="B3104" s="63"/>
    </row>
    <row r="3105" spans="1:2" x14ac:dyDescent="0.25">
      <c r="A3105" s="63"/>
      <c r="B3105" s="63"/>
    </row>
    <row r="3106" spans="1:2" x14ac:dyDescent="0.25">
      <c r="A3106" s="63"/>
      <c r="B3106" s="63"/>
    </row>
    <row r="3107" spans="1:2" x14ac:dyDescent="0.25">
      <c r="A3107" s="63"/>
      <c r="B3107" s="63"/>
    </row>
    <row r="3108" spans="1:2" x14ac:dyDescent="0.25">
      <c r="A3108" s="63"/>
      <c r="B3108" s="63"/>
    </row>
    <row r="3109" spans="1:2" x14ac:dyDescent="0.25">
      <c r="A3109" s="63"/>
      <c r="B3109" s="63"/>
    </row>
    <row r="3110" spans="1:2" x14ac:dyDescent="0.25">
      <c r="A3110" s="63"/>
      <c r="B3110" s="63"/>
    </row>
    <row r="3111" spans="1:2" x14ac:dyDescent="0.25">
      <c r="A3111" s="63"/>
      <c r="B3111" s="63"/>
    </row>
    <row r="3112" spans="1:2" x14ac:dyDescent="0.25">
      <c r="A3112" s="63"/>
      <c r="B3112" s="63"/>
    </row>
    <row r="3113" spans="1:2" x14ac:dyDescent="0.25">
      <c r="A3113" s="63"/>
      <c r="B3113" s="63"/>
    </row>
    <row r="3114" spans="1:2" x14ac:dyDescent="0.25">
      <c r="A3114" s="63"/>
      <c r="B3114" s="63"/>
    </row>
    <row r="3115" spans="1:2" x14ac:dyDescent="0.25">
      <c r="A3115" s="63"/>
      <c r="B3115" s="63"/>
    </row>
    <row r="3116" spans="1:2" x14ac:dyDescent="0.25">
      <c r="A3116" s="63"/>
      <c r="B3116" s="63"/>
    </row>
    <row r="3117" spans="1:2" x14ac:dyDescent="0.25">
      <c r="A3117" s="63"/>
      <c r="B3117" s="63"/>
    </row>
    <row r="3118" spans="1:2" x14ac:dyDescent="0.25">
      <c r="A3118" s="63"/>
      <c r="B3118" s="63"/>
    </row>
    <row r="3119" spans="1:2" x14ac:dyDescent="0.25">
      <c r="A3119" s="63"/>
      <c r="B3119" s="63"/>
    </row>
    <row r="3120" spans="1:2" x14ac:dyDescent="0.25">
      <c r="A3120" s="63"/>
      <c r="B3120" s="63"/>
    </row>
    <row r="3121" spans="1:2" x14ac:dyDescent="0.25">
      <c r="A3121" s="63"/>
      <c r="B3121" s="63"/>
    </row>
    <row r="3122" spans="1:2" x14ac:dyDescent="0.25">
      <c r="A3122" s="63"/>
      <c r="B3122" s="63"/>
    </row>
    <row r="3123" spans="1:2" x14ac:dyDescent="0.25">
      <c r="A3123" s="63"/>
      <c r="B3123" s="63"/>
    </row>
    <row r="3124" spans="1:2" x14ac:dyDescent="0.25">
      <c r="A3124" s="63"/>
      <c r="B3124" s="63"/>
    </row>
    <row r="3125" spans="1:2" x14ac:dyDescent="0.25">
      <c r="A3125" s="63"/>
      <c r="B3125" s="63"/>
    </row>
    <row r="3126" spans="1:2" x14ac:dyDescent="0.25">
      <c r="A3126" s="63"/>
      <c r="B3126" s="63"/>
    </row>
    <row r="3127" spans="1:2" x14ac:dyDescent="0.25">
      <c r="A3127" s="63"/>
      <c r="B3127" s="63"/>
    </row>
    <row r="3128" spans="1:2" x14ac:dyDescent="0.25">
      <c r="A3128" s="63"/>
      <c r="B3128" s="63"/>
    </row>
    <row r="3129" spans="1:2" x14ac:dyDescent="0.25">
      <c r="A3129" s="63"/>
      <c r="B3129" s="63"/>
    </row>
    <row r="3130" spans="1:2" x14ac:dyDescent="0.25">
      <c r="A3130" s="63"/>
      <c r="B3130" s="63"/>
    </row>
    <row r="3131" spans="1:2" x14ac:dyDescent="0.25">
      <c r="A3131" s="63"/>
      <c r="B3131" s="63"/>
    </row>
    <row r="3132" spans="1:2" x14ac:dyDescent="0.25">
      <c r="A3132" s="63"/>
      <c r="B3132" s="63"/>
    </row>
    <row r="3133" spans="1:2" x14ac:dyDescent="0.25">
      <c r="A3133" s="63"/>
      <c r="B3133" s="63"/>
    </row>
    <row r="3134" spans="1:2" x14ac:dyDescent="0.25">
      <c r="A3134" s="63"/>
      <c r="B3134" s="63"/>
    </row>
    <row r="3135" spans="1:2" x14ac:dyDescent="0.25">
      <c r="A3135" s="63"/>
      <c r="B3135" s="63"/>
    </row>
    <row r="3136" spans="1:2" x14ac:dyDescent="0.25">
      <c r="A3136" s="63"/>
      <c r="B3136" s="63"/>
    </row>
    <row r="3137" spans="1:2" x14ac:dyDescent="0.25">
      <c r="A3137" s="63"/>
      <c r="B3137" s="63"/>
    </row>
    <row r="3138" spans="1:2" x14ac:dyDescent="0.25">
      <c r="A3138" s="63"/>
      <c r="B3138" s="63"/>
    </row>
    <row r="3139" spans="1:2" x14ac:dyDescent="0.25">
      <c r="A3139" s="63"/>
      <c r="B3139" s="63"/>
    </row>
    <row r="3140" spans="1:2" x14ac:dyDescent="0.25">
      <c r="A3140" s="63"/>
      <c r="B3140" s="63"/>
    </row>
    <row r="3141" spans="1:2" x14ac:dyDescent="0.25">
      <c r="A3141" s="63"/>
      <c r="B3141" s="63"/>
    </row>
    <row r="3142" spans="1:2" x14ac:dyDescent="0.25">
      <c r="A3142" s="63"/>
      <c r="B3142" s="63"/>
    </row>
    <row r="3143" spans="1:2" x14ac:dyDescent="0.25">
      <c r="A3143" s="63"/>
      <c r="B3143" s="63"/>
    </row>
    <row r="3144" spans="1:2" x14ac:dyDescent="0.25">
      <c r="A3144" s="63"/>
      <c r="B3144" s="63"/>
    </row>
    <row r="3145" spans="1:2" x14ac:dyDescent="0.25">
      <c r="A3145" s="63"/>
      <c r="B3145" s="63"/>
    </row>
    <row r="3146" spans="1:2" x14ac:dyDescent="0.25">
      <c r="A3146" s="63"/>
      <c r="B3146" s="63"/>
    </row>
    <row r="3147" spans="1:2" x14ac:dyDescent="0.25">
      <c r="A3147" s="63"/>
      <c r="B3147" s="63"/>
    </row>
    <row r="3148" spans="1:2" x14ac:dyDescent="0.25">
      <c r="A3148" s="63"/>
      <c r="B3148" s="63"/>
    </row>
    <row r="3149" spans="1:2" x14ac:dyDescent="0.25">
      <c r="A3149" s="63"/>
      <c r="B3149" s="63"/>
    </row>
    <row r="3150" spans="1:2" x14ac:dyDescent="0.25">
      <c r="A3150" s="63"/>
      <c r="B3150" s="63"/>
    </row>
    <row r="3151" spans="1:2" x14ac:dyDescent="0.25">
      <c r="A3151" s="63"/>
      <c r="B3151" s="63"/>
    </row>
    <row r="3152" spans="1:2" x14ac:dyDescent="0.25">
      <c r="A3152" s="63"/>
      <c r="B3152" s="63"/>
    </row>
    <row r="3153" spans="1:2" x14ac:dyDescent="0.25">
      <c r="A3153" s="63"/>
      <c r="B3153" s="63"/>
    </row>
    <row r="3154" spans="1:2" x14ac:dyDescent="0.25">
      <c r="A3154" s="63"/>
      <c r="B3154" s="63"/>
    </row>
    <row r="3155" spans="1:2" x14ac:dyDescent="0.25">
      <c r="A3155" s="63"/>
      <c r="B3155" s="63"/>
    </row>
    <row r="3156" spans="1:2" x14ac:dyDescent="0.25">
      <c r="A3156" s="63"/>
      <c r="B3156" s="63"/>
    </row>
    <row r="3157" spans="1:2" x14ac:dyDescent="0.25">
      <c r="A3157" s="63"/>
      <c r="B3157" s="63"/>
    </row>
    <row r="3158" spans="1:2" x14ac:dyDescent="0.25">
      <c r="A3158" s="63"/>
      <c r="B3158" s="63"/>
    </row>
    <row r="3159" spans="1:2" x14ac:dyDescent="0.25">
      <c r="A3159" s="63"/>
      <c r="B3159" s="63"/>
    </row>
    <row r="3160" spans="1:2" x14ac:dyDescent="0.25">
      <c r="A3160" s="63"/>
      <c r="B3160" s="63"/>
    </row>
    <row r="3161" spans="1:2" x14ac:dyDescent="0.25">
      <c r="A3161" s="63"/>
      <c r="B3161" s="63"/>
    </row>
    <row r="3162" spans="1:2" x14ac:dyDescent="0.25">
      <c r="A3162" s="63"/>
      <c r="B3162" s="63"/>
    </row>
    <row r="3163" spans="1:2" x14ac:dyDescent="0.25">
      <c r="A3163" s="63"/>
      <c r="B3163" s="63"/>
    </row>
    <row r="3164" spans="1:2" x14ac:dyDescent="0.25">
      <c r="A3164" s="63"/>
      <c r="B3164" s="63"/>
    </row>
    <row r="3165" spans="1:2" x14ac:dyDescent="0.25">
      <c r="A3165" s="63"/>
      <c r="B3165" s="63"/>
    </row>
    <row r="3166" spans="1:2" x14ac:dyDescent="0.25">
      <c r="A3166" s="63"/>
      <c r="B3166" s="63"/>
    </row>
    <row r="3167" spans="1:2" x14ac:dyDescent="0.25">
      <c r="A3167" s="63"/>
      <c r="B3167" s="63"/>
    </row>
    <row r="3168" spans="1:2" x14ac:dyDescent="0.25">
      <c r="A3168" s="63"/>
      <c r="B3168" s="63"/>
    </row>
    <row r="3169" spans="1:2" x14ac:dyDescent="0.25">
      <c r="A3169" s="63"/>
      <c r="B3169" s="63"/>
    </row>
    <row r="3170" spans="1:2" x14ac:dyDescent="0.25">
      <c r="A3170" s="63"/>
      <c r="B3170" s="63"/>
    </row>
    <row r="3171" spans="1:2" x14ac:dyDescent="0.25">
      <c r="A3171" s="63"/>
      <c r="B3171" s="63"/>
    </row>
    <row r="3172" spans="1:2" x14ac:dyDescent="0.25">
      <c r="A3172" s="63"/>
      <c r="B3172" s="63"/>
    </row>
    <row r="3173" spans="1:2" x14ac:dyDescent="0.25">
      <c r="A3173" s="63"/>
      <c r="B3173" s="63"/>
    </row>
    <row r="3174" spans="1:2" x14ac:dyDescent="0.25">
      <c r="A3174" s="63"/>
      <c r="B3174" s="63"/>
    </row>
    <row r="3175" spans="1:2" x14ac:dyDescent="0.25">
      <c r="A3175" s="63"/>
      <c r="B3175" s="63"/>
    </row>
    <row r="3176" spans="1:2" x14ac:dyDescent="0.25">
      <c r="A3176" s="63"/>
      <c r="B3176" s="63"/>
    </row>
    <row r="3177" spans="1:2" x14ac:dyDescent="0.25">
      <c r="A3177" s="63"/>
      <c r="B3177" s="63"/>
    </row>
    <row r="3178" spans="1:2" x14ac:dyDescent="0.25">
      <c r="A3178" s="63"/>
      <c r="B3178" s="63"/>
    </row>
    <row r="3179" spans="1:2" x14ac:dyDescent="0.25">
      <c r="A3179" s="63"/>
      <c r="B3179" s="63"/>
    </row>
    <row r="3180" spans="1:2" x14ac:dyDescent="0.25">
      <c r="A3180" s="63"/>
      <c r="B3180" s="63"/>
    </row>
    <row r="3181" spans="1:2" x14ac:dyDescent="0.25">
      <c r="A3181" s="63"/>
      <c r="B3181" s="63"/>
    </row>
    <row r="3182" spans="1:2" x14ac:dyDescent="0.25">
      <c r="A3182" s="63"/>
      <c r="B3182" s="63"/>
    </row>
    <row r="3183" spans="1:2" x14ac:dyDescent="0.25">
      <c r="A3183" s="63"/>
      <c r="B3183" s="63"/>
    </row>
    <row r="3184" spans="1:2" x14ac:dyDescent="0.25">
      <c r="A3184" s="63"/>
      <c r="B3184" s="63"/>
    </row>
    <row r="3185" spans="1:2" x14ac:dyDescent="0.25">
      <c r="A3185" s="63"/>
      <c r="B3185" s="63"/>
    </row>
    <row r="3186" spans="1:2" x14ac:dyDescent="0.25">
      <c r="A3186" s="63"/>
      <c r="B3186" s="63"/>
    </row>
    <row r="3187" spans="1:2" x14ac:dyDescent="0.25">
      <c r="A3187" s="63"/>
      <c r="B3187" s="63"/>
    </row>
    <row r="3188" spans="1:2" x14ac:dyDescent="0.25">
      <c r="A3188" s="63"/>
      <c r="B3188" s="63"/>
    </row>
    <row r="3189" spans="1:2" x14ac:dyDescent="0.25">
      <c r="A3189" s="63"/>
      <c r="B3189" s="63"/>
    </row>
    <row r="3190" spans="1:2" x14ac:dyDescent="0.25">
      <c r="A3190" s="63"/>
      <c r="B3190" s="63"/>
    </row>
    <row r="3191" spans="1:2" x14ac:dyDescent="0.25">
      <c r="A3191" s="63"/>
      <c r="B3191" s="63"/>
    </row>
    <row r="3192" spans="1:2" x14ac:dyDescent="0.25">
      <c r="A3192" s="63"/>
      <c r="B3192" s="63"/>
    </row>
    <row r="3193" spans="1:2" x14ac:dyDescent="0.25">
      <c r="A3193" s="63"/>
      <c r="B3193" s="63"/>
    </row>
    <row r="3194" spans="1:2" x14ac:dyDescent="0.25">
      <c r="A3194" s="63"/>
      <c r="B3194" s="63"/>
    </row>
    <row r="3195" spans="1:2" x14ac:dyDescent="0.25">
      <c r="A3195" s="63"/>
      <c r="B3195" s="63"/>
    </row>
    <row r="3196" spans="1:2" x14ac:dyDescent="0.25">
      <c r="A3196" s="63"/>
      <c r="B3196" s="63"/>
    </row>
    <row r="3197" spans="1:2" x14ac:dyDescent="0.25">
      <c r="A3197" s="63"/>
      <c r="B3197" s="63"/>
    </row>
    <row r="3198" spans="1:2" x14ac:dyDescent="0.25">
      <c r="A3198" s="63"/>
      <c r="B3198" s="63"/>
    </row>
    <row r="3199" spans="1:2" x14ac:dyDescent="0.25">
      <c r="A3199" s="63"/>
      <c r="B3199" s="63"/>
    </row>
    <row r="3200" spans="1:2" x14ac:dyDescent="0.25">
      <c r="A3200" s="63"/>
      <c r="B3200" s="63"/>
    </row>
    <row r="3201" spans="1:2" x14ac:dyDescent="0.25">
      <c r="A3201" s="63"/>
      <c r="B3201" s="63"/>
    </row>
    <row r="3202" spans="1:2" x14ac:dyDescent="0.25">
      <c r="A3202" s="63"/>
      <c r="B3202" s="63"/>
    </row>
    <row r="3203" spans="1:2" x14ac:dyDescent="0.25">
      <c r="A3203" s="63"/>
      <c r="B3203" s="63"/>
    </row>
    <row r="3204" spans="1:2" x14ac:dyDescent="0.25">
      <c r="A3204" s="63"/>
      <c r="B3204" s="63"/>
    </row>
    <row r="3205" spans="1:2" x14ac:dyDescent="0.25">
      <c r="A3205" s="63"/>
      <c r="B3205" s="63"/>
    </row>
    <row r="3206" spans="1:2" x14ac:dyDescent="0.25">
      <c r="A3206" s="63"/>
      <c r="B3206" s="63"/>
    </row>
    <row r="3207" spans="1:2" x14ac:dyDescent="0.25">
      <c r="A3207" s="63"/>
      <c r="B3207" s="63"/>
    </row>
    <row r="3208" spans="1:2" x14ac:dyDescent="0.25">
      <c r="A3208" s="63"/>
      <c r="B3208" s="63"/>
    </row>
    <row r="3209" spans="1:2" x14ac:dyDescent="0.25">
      <c r="A3209" s="63"/>
      <c r="B3209" s="63"/>
    </row>
    <row r="3210" spans="1:2" x14ac:dyDescent="0.25">
      <c r="A3210" s="63"/>
      <c r="B3210" s="63"/>
    </row>
    <row r="3211" spans="1:2" x14ac:dyDescent="0.25">
      <c r="A3211" s="63"/>
      <c r="B3211" s="63"/>
    </row>
    <row r="3212" spans="1:2" x14ac:dyDescent="0.25">
      <c r="A3212" s="63"/>
      <c r="B3212" s="63"/>
    </row>
    <row r="3213" spans="1:2" x14ac:dyDescent="0.25">
      <c r="A3213" s="63"/>
      <c r="B3213" s="63"/>
    </row>
    <row r="3214" spans="1:2" x14ac:dyDescent="0.25">
      <c r="A3214" s="63"/>
      <c r="B3214" s="63"/>
    </row>
    <row r="3215" spans="1:2" x14ac:dyDescent="0.25">
      <c r="A3215" s="63"/>
      <c r="B3215" s="63"/>
    </row>
    <row r="3216" spans="1:2" x14ac:dyDescent="0.25">
      <c r="A3216" s="63"/>
      <c r="B3216" s="63"/>
    </row>
    <row r="3217" spans="1:2" x14ac:dyDescent="0.25">
      <c r="A3217" s="63"/>
      <c r="B3217" s="63"/>
    </row>
    <row r="3218" spans="1:2" x14ac:dyDescent="0.25">
      <c r="A3218" s="63"/>
      <c r="B3218" s="63"/>
    </row>
    <row r="3219" spans="1:2" x14ac:dyDescent="0.25">
      <c r="A3219" s="63"/>
      <c r="B3219" s="63"/>
    </row>
    <row r="3220" spans="1:2" x14ac:dyDescent="0.25">
      <c r="A3220" s="63"/>
      <c r="B3220" s="63"/>
    </row>
    <row r="3221" spans="1:2" x14ac:dyDescent="0.25">
      <c r="A3221" s="63"/>
      <c r="B3221" s="63"/>
    </row>
    <row r="3222" spans="1:2" x14ac:dyDescent="0.25">
      <c r="A3222" s="63"/>
      <c r="B3222" s="63"/>
    </row>
    <row r="3223" spans="1:2" x14ac:dyDescent="0.25">
      <c r="A3223" s="63"/>
      <c r="B3223" s="63"/>
    </row>
    <row r="3224" spans="1:2" x14ac:dyDescent="0.25">
      <c r="A3224" s="63"/>
      <c r="B3224" s="63"/>
    </row>
    <row r="3225" spans="1:2" x14ac:dyDescent="0.25">
      <c r="A3225" s="63"/>
      <c r="B3225" s="63"/>
    </row>
    <row r="3226" spans="1:2" x14ac:dyDescent="0.25">
      <c r="A3226" s="63"/>
      <c r="B3226" s="63"/>
    </row>
    <row r="3227" spans="1:2" x14ac:dyDescent="0.25">
      <c r="A3227" s="63"/>
      <c r="B3227" s="63"/>
    </row>
    <row r="3228" spans="1:2" x14ac:dyDescent="0.25">
      <c r="A3228" s="63"/>
      <c r="B3228" s="63"/>
    </row>
    <row r="3229" spans="1:2" x14ac:dyDescent="0.25">
      <c r="A3229" s="63"/>
      <c r="B3229" s="63"/>
    </row>
    <row r="3230" spans="1:2" x14ac:dyDescent="0.25">
      <c r="A3230" s="63"/>
      <c r="B3230" s="63"/>
    </row>
    <row r="3231" spans="1:2" x14ac:dyDescent="0.25">
      <c r="A3231" s="63"/>
      <c r="B3231" s="63"/>
    </row>
    <row r="3232" spans="1:2" x14ac:dyDescent="0.25">
      <c r="A3232" s="63"/>
      <c r="B3232" s="63"/>
    </row>
    <row r="3233" spans="1:2" x14ac:dyDescent="0.25">
      <c r="A3233" s="63"/>
      <c r="B3233" s="63"/>
    </row>
    <row r="3234" spans="1:2" x14ac:dyDescent="0.25">
      <c r="A3234" s="63"/>
      <c r="B3234" s="63"/>
    </row>
    <row r="3235" spans="1:2" x14ac:dyDescent="0.25">
      <c r="A3235" s="63"/>
      <c r="B3235" s="63"/>
    </row>
    <row r="3236" spans="1:2" x14ac:dyDescent="0.25">
      <c r="A3236" s="63"/>
      <c r="B3236" s="63"/>
    </row>
    <row r="3237" spans="1:2" x14ac:dyDescent="0.25">
      <c r="A3237" s="63"/>
      <c r="B3237" s="63"/>
    </row>
    <row r="3238" spans="1:2" x14ac:dyDescent="0.25">
      <c r="A3238" s="63"/>
      <c r="B3238" s="63"/>
    </row>
    <row r="3239" spans="1:2" x14ac:dyDescent="0.25">
      <c r="A3239" s="63"/>
      <c r="B3239" s="63"/>
    </row>
    <row r="3240" spans="1:2" x14ac:dyDescent="0.25">
      <c r="A3240" s="63"/>
      <c r="B3240" s="63"/>
    </row>
    <row r="3241" spans="1:2" x14ac:dyDescent="0.25">
      <c r="A3241" s="63"/>
      <c r="B3241" s="63"/>
    </row>
    <row r="3242" spans="1:2" x14ac:dyDescent="0.25">
      <c r="A3242" s="63"/>
      <c r="B3242" s="63"/>
    </row>
    <row r="3243" spans="1:2" x14ac:dyDescent="0.25">
      <c r="A3243" s="63"/>
      <c r="B3243" s="63"/>
    </row>
    <row r="3244" spans="1:2" x14ac:dyDescent="0.25">
      <c r="A3244" s="63"/>
      <c r="B3244" s="63"/>
    </row>
    <row r="3245" spans="1:2" x14ac:dyDescent="0.25">
      <c r="A3245" s="63"/>
      <c r="B3245" s="63"/>
    </row>
    <row r="3246" spans="1:2" x14ac:dyDescent="0.25">
      <c r="A3246" s="63"/>
      <c r="B3246" s="63"/>
    </row>
    <row r="3247" spans="1:2" x14ac:dyDescent="0.25">
      <c r="A3247" s="63"/>
      <c r="B3247" s="63"/>
    </row>
    <row r="3248" spans="1:2" x14ac:dyDescent="0.25">
      <c r="A3248" s="63"/>
      <c r="B3248" s="63"/>
    </row>
    <row r="3249" spans="1:2" x14ac:dyDescent="0.25">
      <c r="A3249" s="63"/>
      <c r="B3249" s="63"/>
    </row>
    <row r="3250" spans="1:2" x14ac:dyDescent="0.25">
      <c r="A3250" s="63"/>
      <c r="B3250" s="63"/>
    </row>
    <row r="3251" spans="1:2" x14ac:dyDescent="0.25">
      <c r="A3251" s="63"/>
      <c r="B3251" s="63"/>
    </row>
    <row r="3252" spans="1:2" x14ac:dyDescent="0.25">
      <c r="A3252" s="63"/>
      <c r="B3252" s="63"/>
    </row>
    <row r="3253" spans="1:2" x14ac:dyDescent="0.25">
      <c r="A3253" s="63"/>
      <c r="B3253" s="63"/>
    </row>
    <row r="3254" spans="1:2" x14ac:dyDescent="0.25">
      <c r="A3254" s="63"/>
      <c r="B3254" s="63"/>
    </row>
    <row r="3255" spans="1:2" x14ac:dyDescent="0.25">
      <c r="A3255" s="63"/>
      <c r="B3255" s="63"/>
    </row>
    <row r="3256" spans="1:2" x14ac:dyDescent="0.25">
      <c r="A3256" s="63"/>
      <c r="B3256" s="63"/>
    </row>
    <row r="3257" spans="1:2" x14ac:dyDescent="0.25">
      <c r="A3257" s="63"/>
      <c r="B3257" s="63"/>
    </row>
    <row r="3258" spans="1:2" x14ac:dyDescent="0.25">
      <c r="A3258" s="63"/>
      <c r="B3258" s="63"/>
    </row>
    <row r="3259" spans="1:2" x14ac:dyDescent="0.25">
      <c r="A3259" s="63"/>
      <c r="B3259" s="63"/>
    </row>
    <row r="3260" spans="1:2" x14ac:dyDescent="0.25">
      <c r="A3260" s="63"/>
      <c r="B3260" s="63"/>
    </row>
    <row r="3261" spans="1:2" x14ac:dyDescent="0.25">
      <c r="A3261" s="63"/>
      <c r="B3261" s="63"/>
    </row>
    <row r="3262" spans="1:2" x14ac:dyDescent="0.25">
      <c r="A3262" s="63"/>
      <c r="B3262" s="63"/>
    </row>
    <row r="3263" spans="1:2" x14ac:dyDescent="0.25">
      <c r="A3263" s="63"/>
      <c r="B3263" s="63"/>
    </row>
    <row r="3264" spans="1:2" x14ac:dyDescent="0.25">
      <c r="A3264" s="63"/>
      <c r="B3264" s="63"/>
    </row>
    <row r="3265" spans="1:2" x14ac:dyDescent="0.25">
      <c r="A3265" s="63"/>
      <c r="B3265" s="63"/>
    </row>
    <row r="3266" spans="1:2" x14ac:dyDescent="0.25">
      <c r="A3266" s="63"/>
      <c r="B3266" s="63"/>
    </row>
    <row r="3267" spans="1:2" x14ac:dyDescent="0.25">
      <c r="A3267" s="63"/>
      <c r="B3267" s="63"/>
    </row>
    <row r="3268" spans="1:2" x14ac:dyDescent="0.25">
      <c r="A3268" s="63"/>
      <c r="B3268" s="63"/>
    </row>
    <row r="3269" spans="1:2" x14ac:dyDescent="0.25">
      <c r="A3269" s="63"/>
      <c r="B3269" s="63"/>
    </row>
    <row r="3270" spans="1:2" x14ac:dyDescent="0.25">
      <c r="A3270" s="63"/>
      <c r="B3270" s="63"/>
    </row>
    <row r="3271" spans="1:2" x14ac:dyDescent="0.25">
      <c r="A3271" s="63"/>
      <c r="B3271" s="63"/>
    </row>
    <row r="3272" spans="1:2" x14ac:dyDescent="0.25">
      <c r="A3272" s="63"/>
      <c r="B3272" s="63"/>
    </row>
    <row r="3273" spans="1:2" x14ac:dyDescent="0.25">
      <c r="A3273" s="63"/>
      <c r="B3273" s="63"/>
    </row>
    <row r="3274" spans="1:2" x14ac:dyDescent="0.25">
      <c r="A3274" s="63"/>
      <c r="B3274" s="63"/>
    </row>
    <row r="3275" spans="1:2" x14ac:dyDescent="0.25">
      <c r="A3275" s="63"/>
      <c r="B3275" s="63"/>
    </row>
    <row r="3276" spans="1:2" x14ac:dyDescent="0.25">
      <c r="A3276" s="63"/>
      <c r="B3276" s="63"/>
    </row>
    <row r="3277" spans="1:2" x14ac:dyDescent="0.25">
      <c r="A3277" s="63"/>
      <c r="B3277" s="63"/>
    </row>
    <row r="3278" spans="1:2" x14ac:dyDescent="0.25">
      <c r="A3278" s="63"/>
      <c r="B3278" s="63"/>
    </row>
    <row r="3279" spans="1:2" x14ac:dyDescent="0.25">
      <c r="A3279" s="63"/>
      <c r="B3279" s="63"/>
    </row>
    <row r="3280" spans="1:2" x14ac:dyDescent="0.25">
      <c r="A3280" s="63"/>
      <c r="B3280" s="63"/>
    </row>
    <row r="3281" spans="1:2" x14ac:dyDescent="0.25">
      <c r="A3281" s="63"/>
      <c r="B3281" s="63"/>
    </row>
    <row r="3282" spans="1:2" x14ac:dyDescent="0.25">
      <c r="A3282" s="63"/>
      <c r="B3282" s="63"/>
    </row>
    <row r="3283" spans="1:2" x14ac:dyDescent="0.25">
      <c r="A3283" s="63"/>
      <c r="B3283" s="63"/>
    </row>
    <row r="3284" spans="1:2" x14ac:dyDescent="0.25">
      <c r="A3284" s="63"/>
      <c r="B3284" s="63"/>
    </row>
    <row r="3285" spans="1:2" x14ac:dyDescent="0.25">
      <c r="A3285" s="63"/>
      <c r="B3285" s="63"/>
    </row>
    <row r="3286" spans="1:2" x14ac:dyDescent="0.25">
      <c r="A3286" s="63"/>
      <c r="B3286" s="63"/>
    </row>
    <row r="3287" spans="1:2" x14ac:dyDescent="0.25">
      <c r="A3287" s="63"/>
      <c r="B3287" s="63"/>
    </row>
    <row r="3288" spans="1:2" x14ac:dyDescent="0.25">
      <c r="A3288" s="63"/>
      <c r="B3288" s="63"/>
    </row>
    <row r="3289" spans="1:2" x14ac:dyDescent="0.25">
      <c r="A3289" s="63"/>
      <c r="B3289" s="63"/>
    </row>
    <row r="3290" spans="1:2" x14ac:dyDescent="0.25">
      <c r="A3290" s="63"/>
      <c r="B3290" s="63"/>
    </row>
    <row r="3291" spans="1:2" x14ac:dyDescent="0.25">
      <c r="A3291" s="63"/>
      <c r="B3291" s="63"/>
    </row>
    <row r="3292" spans="1:2" x14ac:dyDescent="0.25">
      <c r="A3292" s="63"/>
      <c r="B3292" s="63"/>
    </row>
    <row r="3293" spans="1:2" x14ac:dyDescent="0.25">
      <c r="A3293" s="63"/>
      <c r="B3293" s="63"/>
    </row>
    <row r="3294" spans="1:2" x14ac:dyDescent="0.25">
      <c r="A3294" s="63"/>
      <c r="B3294" s="63"/>
    </row>
    <row r="3295" spans="1:2" x14ac:dyDescent="0.25">
      <c r="A3295" s="63"/>
      <c r="B3295" s="63"/>
    </row>
    <row r="3296" spans="1:2" x14ac:dyDescent="0.25">
      <c r="A3296" s="63"/>
      <c r="B3296" s="63"/>
    </row>
    <row r="3297" spans="1:2" x14ac:dyDescent="0.25">
      <c r="A3297" s="63"/>
      <c r="B3297" s="63"/>
    </row>
    <row r="3298" spans="1:2" x14ac:dyDescent="0.25">
      <c r="A3298" s="63"/>
      <c r="B3298" s="63"/>
    </row>
    <row r="3299" spans="1:2" x14ac:dyDescent="0.25">
      <c r="A3299" s="63"/>
      <c r="B3299" s="63"/>
    </row>
    <row r="3300" spans="1:2" x14ac:dyDescent="0.25">
      <c r="A3300" s="63"/>
      <c r="B3300" s="63"/>
    </row>
    <row r="3301" spans="1:2" x14ac:dyDescent="0.25">
      <c r="A3301" s="63"/>
      <c r="B3301" s="63"/>
    </row>
    <row r="3302" spans="1:2" x14ac:dyDescent="0.25">
      <c r="A3302" s="63"/>
      <c r="B3302" s="63"/>
    </row>
    <row r="3303" spans="1:2" x14ac:dyDescent="0.25">
      <c r="A3303" s="63"/>
      <c r="B3303" s="63"/>
    </row>
    <row r="3304" spans="1:2" x14ac:dyDescent="0.25">
      <c r="A3304" s="63"/>
      <c r="B3304" s="63"/>
    </row>
    <row r="3305" spans="1:2" x14ac:dyDescent="0.25">
      <c r="A3305" s="63"/>
      <c r="B3305" s="63"/>
    </row>
    <row r="3306" spans="1:2" x14ac:dyDescent="0.25">
      <c r="A3306" s="63"/>
      <c r="B3306" s="63"/>
    </row>
    <row r="3307" spans="1:2" x14ac:dyDescent="0.25">
      <c r="A3307" s="63"/>
      <c r="B3307" s="63"/>
    </row>
    <row r="3308" spans="1:2" x14ac:dyDescent="0.25">
      <c r="A3308" s="63"/>
      <c r="B3308" s="63"/>
    </row>
    <row r="3309" spans="1:2" x14ac:dyDescent="0.25">
      <c r="A3309" s="63"/>
      <c r="B3309" s="63"/>
    </row>
    <row r="3310" spans="1:2" x14ac:dyDescent="0.25">
      <c r="A3310" s="63"/>
      <c r="B3310" s="63"/>
    </row>
    <row r="3311" spans="1:2" x14ac:dyDescent="0.25">
      <c r="A3311" s="63"/>
      <c r="B3311" s="63"/>
    </row>
    <row r="3312" spans="1:2" x14ac:dyDescent="0.25">
      <c r="A3312" s="63"/>
      <c r="B3312" s="63"/>
    </row>
    <row r="3313" spans="1:2" x14ac:dyDescent="0.25">
      <c r="A3313" s="63"/>
      <c r="B3313" s="63"/>
    </row>
    <row r="3314" spans="1:2" x14ac:dyDescent="0.25">
      <c r="A3314" s="63"/>
      <c r="B3314" s="63"/>
    </row>
    <row r="3315" spans="1:2" x14ac:dyDescent="0.25">
      <c r="A3315" s="63"/>
      <c r="B3315" s="63"/>
    </row>
    <row r="3316" spans="1:2" x14ac:dyDescent="0.25">
      <c r="A3316" s="63"/>
      <c r="B3316" s="63"/>
    </row>
    <row r="3317" spans="1:2" x14ac:dyDescent="0.25">
      <c r="A3317" s="63"/>
      <c r="B3317" s="63"/>
    </row>
    <row r="3318" spans="1:2" x14ac:dyDescent="0.25">
      <c r="A3318" s="63"/>
      <c r="B3318" s="63"/>
    </row>
    <row r="3319" spans="1:2" x14ac:dyDescent="0.25">
      <c r="A3319" s="63"/>
      <c r="B3319" s="63"/>
    </row>
    <row r="3320" spans="1:2" x14ac:dyDescent="0.25">
      <c r="A3320" s="63"/>
      <c r="B3320" s="63"/>
    </row>
    <row r="3321" spans="1:2" x14ac:dyDescent="0.25">
      <c r="A3321" s="63"/>
      <c r="B3321" s="63"/>
    </row>
    <row r="3322" spans="1:2" x14ac:dyDescent="0.25">
      <c r="A3322" s="63"/>
      <c r="B3322" s="63"/>
    </row>
    <row r="3323" spans="1:2" x14ac:dyDescent="0.25">
      <c r="A3323" s="63"/>
      <c r="B3323" s="63"/>
    </row>
    <row r="3324" spans="1:2" x14ac:dyDescent="0.25">
      <c r="A3324" s="63"/>
      <c r="B3324" s="63"/>
    </row>
    <row r="3325" spans="1:2" x14ac:dyDescent="0.25">
      <c r="A3325" s="63"/>
      <c r="B3325" s="63"/>
    </row>
    <row r="3326" spans="1:2" x14ac:dyDescent="0.25">
      <c r="A3326" s="63"/>
      <c r="B3326" s="63"/>
    </row>
    <row r="3327" spans="1:2" x14ac:dyDescent="0.25">
      <c r="A3327" s="63"/>
      <c r="B3327" s="63"/>
    </row>
    <row r="3328" spans="1:2" x14ac:dyDescent="0.25">
      <c r="A3328" s="63"/>
      <c r="B3328" s="63"/>
    </row>
    <row r="3329" spans="1:2" x14ac:dyDescent="0.25">
      <c r="A3329" s="63"/>
      <c r="B3329" s="63"/>
    </row>
    <row r="3330" spans="1:2" x14ac:dyDescent="0.25">
      <c r="A3330" s="63"/>
      <c r="B3330" s="63"/>
    </row>
    <row r="3331" spans="1:2" x14ac:dyDescent="0.25">
      <c r="A3331" s="63"/>
      <c r="B3331" s="63"/>
    </row>
    <row r="3332" spans="1:2" x14ac:dyDescent="0.25">
      <c r="A3332" s="63"/>
      <c r="B3332" s="63"/>
    </row>
    <row r="3333" spans="1:2" x14ac:dyDescent="0.25">
      <c r="A3333" s="63"/>
      <c r="B3333" s="63"/>
    </row>
    <row r="3334" spans="1:2" x14ac:dyDescent="0.25">
      <c r="A3334" s="63"/>
      <c r="B3334" s="63"/>
    </row>
    <row r="3335" spans="1:2" x14ac:dyDescent="0.25">
      <c r="A3335" s="63"/>
      <c r="B3335" s="63"/>
    </row>
    <row r="3336" spans="1:2" x14ac:dyDescent="0.25">
      <c r="A3336" s="63"/>
      <c r="B3336" s="63"/>
    </row>
    <row r="3337" spans="1:2" x14ac:dyDescent="0.25">
      <c r="A3337" s="63"/>
      <c r="B3337" s="63"/>
    </row>
    <row r="3338" spans="1:2" x14ac:dyDescent="0.25">
      <c r="A3338" s="63"/>
      <c r="B3338" s="63"/>
    </row>
    <row r="3339" spans="1:2" x14ac:dyDescent="0.25">
      <c r="A3339" s="63"/>
      <c r="B3339" s="63"/>
    </row>
    <row r="3340" spans="1:2" x14ac:dyDescent="0.25">
      <c r="A3340" s="63"/>
      <c r="B3340" s="63"/>
    </row>
    <row r="3341" spans="1:2" x14ac:dyDescent="0.25">
      <c r="A3341" s="63"/>
      <c r="B3341" s="63"/>
    </row>
    <row r="3342" spans="1:2" x14ac:dyDescent="0.25">
      <c r="A3342" s="63"/>
      <c r="B3342" s="63"/>
    </row>
    <row r="3343" spans="1:2" x14ac:dyDescent="0.25">
      <c r="A3343" s="63"/>
      <c r="B3343" s="63"/>
    </row>
    <row r="3344" spans="1:2" x14ac:dyDescent="0.25">
      <c r="A3344" s="63"/>
      <c r="B3344" s="63"/>
    </row>
    <row r="3345" spans="1:2" x14ac:dyDescent="0.25">
      <c r="A3345" s="63"/>
      <c r="B3345" s="63"/>
    </row>
    <row r="3346" spans="1:2" x14ac:dyDescent="0.25">
      <c r="A3346" s="63"/>
      <c r="B3346" s="63"/>
    </row>
    <row r="3347" spans="1:2" x14ac:dyDescent="0.25">
      <c r="A3347" s="63"/>
      <c r="B3347" s="63"/>
    </row>
    <row r="3348" spans="1:2" x14ac:dyDescent="0.25">
      <c r="A3348" s="63"/>
      <c r="B3348" s="63"/>
    </row>
    <row r="3349" spans="1:2" x14ac:dyDescent="0.25">
      <c r="A3349" s="63"/>
      <c r="B3349" s="63"/>
    </row>
    <row r="3350" spans="1:2" x14ac:dyDescent="0.25">
      <c r="A3350" s="63"/>
      <c r="B3350" s="63"/>
    </row>
    <row r="3351" spans="1:2" x14ac:dyDescent="0.25">
      <c r="A3351" s="63"/>
      <c r="B3351" s="63"/>
    </row>
    <row r="3352" spans="1:2" x14ac:dyDescent="0.25">
      <c r="A3352" s="63"/>
      <c r="B3352" s="63"/>
    </row>
    <row r="3353" spans="1:2" x14ac:dyDescent="0.25">
      <c r="A3353" s="63"/>
      <c r="B3353" s="63"/>
    </row>
    <row r="3354" spans="1:2" x14ac:dyDescent="0.25">
      <c r="A3354" s="63"/>
      <c r="B3354" s="63"/>
    </row>
    <row r="3355" spans="1:2" x14ac:dyDescent="0.25">
      <c r="A3355" s="63"/>
      <c r="B3355" s="63"/>
    </row>
    <row r="3356" spans="1:2" x14ac:dyDescent="0.25">
      <c r="A3356" s="63"/>
      <c r="B3356" s="63"/>
    </row>
    <row r="3357" spans="1:2" x14ac:dyDescent="0.25">
      <c r="A3357" s="63"/>
      <c r="B3357" s="63"/>
    </row>
    <row r="3358" spans="1:2" x14ac:dyDescent="0.25">
      <c r="A3358" s="63"/>
      <c r="B3358" s="63"/>
    </row>
    <row r="3359" spans="1:2" x14ac:dyDescent="0.25">
      <c r="A3359" s="63"/>
      <c r="B3359" s="63"/>
    </row>
    <row r="3360" spans="1:2" x14ac:dyDescent="0.25">
      <c r="A3360" s="63"/>
      <c r="B3360" s="63"/>
    </row>
    <row r="3361" spans="1:2" x14ac:dyDescent="0.25">
      <c r="A3361" s="63"/>
      <c r="B3361" s="63"/>
    </row>
    <row r="3362" spans="1:2" x14ac:dyDescent="0.25">
      <c r="A3362" s="63"/>
      <c r="B3362" s="63"/>
    </row>
    <row r="3363" spans="1:2" x14ac:dyDescent="0.25">
      <c r="A3363" s="63"/>
      <c r="B3363" s="63"/>
    </row>
    <row r="3364" spans="1:2" x14ac:dyDescent="0.25">
      <c r="A3364" s="63"/>
      <c r="B3364" s="63"/>
    </row>
    <row r="3365" spans="1:2" x14ac:dyDescent="0.25">
      <c r="A3365" s="63"/>
      <c r="B3365" s="63"/>
    </row>
    <row r="3366" spans="1:2" x14ac:dyDescent="0.25">
      <c r="A3366" s="63"/>
      <c r="B3366" s="63"/>
    </row>
    <row r="3367" spans="1:2" x14ac:dyDescent="0.25">
      <c r="A3367" s="63"/>
      <c r="B3367" s="63"/>
    </row>
    <row r="3368" spans="1:2" x14ac:dyDescent="0.25">
      <c r="A3368" s="63"/>
      <c r="B3368" s="63"/>
    </row>
    <row r="3369" spans="1:2" x14ac:dyDescent="0.25">
      <c r="A3369" s="63"/>
      <c r="B3369" s="63"/>
    </row>
    <row r="3370" spans="1:2" x14ac:dyDescent="0.25">
      <c r="A3370" s="63"/>
      <c r="B3370" s="63"/>
    </row>
    <row r="3371" spans="1:2" x14ac:dyDescent="0.25">
      <c r="A3371" s="63"/>
      <c r="B3371" s="63"/>
    </row>
    <row r="3372" spans="1:2" x14ac:dyDescent="0.25">
      <c r="A3372" s="63"/>
      <c r="B3372" s="63"/>
    </row>
    <row r="3373" spans="1:2" x14ac:dyDescent="0.25">
      <c r="A3373" s="63"/>
      <c r="B3373" s="63"/>
    </row>
    <row r="3374" spans="1:2" x14ac:dyDescent="0.25">
      <c r="A3374" s="63"/>
      <c r="B3374" s="63"/>
    </row>
    <row r="3375" spans="1:2" x14ac:dyDescent="0.25">
      <c r="A3375" s="63"/>
      <c r="B3375" s="63"/>
    </row>
    <row r="3376" spans="1:2" x14ac:dyDescent="0.25">
      <c r="A3376" s="63"/>
      <c r="B3376" s="63"/>
    </row>
    <row r="3377" spans="1:2" x14ac:dyDescent="0.25">
      <c r="A3377" s="63"/>
      <c r="B3377" s="63"/>
    </row>
    <row r="3378" spans="1:2" x14ac:dyDescent="0.25">
      <c r="A3378" s="63"/>
      <c r="B3378" s="63"/>
    </row>
    <row r="3379" spans="1:2" x14ac:dyDescent="0.25">
      <c r="A3379" s="63"/>
      <c r="B3379" s="63"/>
    </row>
    <row r="3380" spans="1:2" x14ac:dyDescent="0.25">
      <c r="A3380" s="63"/>
      <c r="B3380" s="63"/>
    </row>
    <row r="3381" spans="1:2" x14ac:dyDescent="0.25">
      <c r="A3381" s="63"/>
      <c r="B3381" s="63"/>
    </row>
    <row r="3382" spans="1:2" x14ac:dyDescent="0.25">
      <c r="A3382" s="63"/>
      <c r="B3382" s="63"/>
    </row>
    <row r="3383" spans="1:2" x14ac:dyDescent="0.25">
      <c r="A3383" s="63"/>
      <c r="B3383" s="63"/>
    </row>
    <row r="3384" spans="1:2" x14ac:dyDescent="0.25">
      <c r="A3384" s="63"/>
      <c r="B3384" s="63"/>
    </row>
    <row r="3385" spans="1:2" x14ac:dyDescent="0.25">
      <c r="A3385" s="63"/>
      <c r="B3385" s="63"/>
    </row>
    <row r="3386" spans="1:2" x14ac:dyDescent="0.25">
      <c r="A3386" s="63"/>
      <c r="B3386" s="63"/>
    </row>
    <row r="3387" spans="1:2" x14ac:dyDescent="0.25">
      <c r="A3387" s="63"/>
      <c r="B3387" s="63"/>
    </row>
    <row r="3388" spans="1:2" x14ac:dyDescent="0.25">
      <c r="A3388" s="63"/>
      <c r="B3388" s="63"/>
    </row>
    <row r="3389" spans="1:2" x14ac:dyDescent="0.25">
      <c r="A3389" s="63"/>
      <c r="B3389" s="63"/>
    </row>
    <row r="3390" spans="1:2" x14ac:dyDescent="0.25">
      <c r="A3390" s="63"/>
      <c r="B3390" s="63"/>
    </row>
    <row r="3391" spans="1:2" x14ac:dyDescent="0.25">
      <c r="A3391" s="63"/>
      <c r="B3391" s="63"/>
    </row>
    <row r="3392" spans="1:2" x14ac:dyDescent="0.25">
      <c r="A3392" s="63"/>
      <c r="B3392" s="63"/>
    </row>
    <row r="3393" spans="1:2" x14ac:dyDescent="0.25">
      <c r="A3393" s="63"/>
      <c r="B3393" s="63"/>
    </row>
    <row r="3394" spans="1:2" x14ac:dyDescent="0.25">
      <c r="A3394" s="63"/>
      <c r="B3394" s="63"/>
    </row>
    <row r="3395" spans="1:2" x14ac:dyDescent="0.25">
      <c r="A3395" s="63"/>
      <c r="B3395" s="63"/>
    </row>
    <row r="3396" spans="1:2" x14ac:dyDescent="0.25">
      <c r="A3396" s="63"/>
      <c r="B3396" s="63"/>
    </row>
    <row r="3397" spans="1:2" x14ac:dyDescent="0.25">
      <c r="A3397" s="63"/>
      <c r="B3397" s="63"/>
    </row>
    <row r="3398" spans="1:2" x14ac:dyDescent="0.25">
      <c r="A3398" s="63"/>
      <c r="B3398" s="63"/>
    </row>
    <row r="3399" spans="1:2" x14ac:dyDescent="0.25">
      <c r="A3399" s="63"/>
      <c r="B3399" s="63"/>
    </row>
    <row r="3400" spans="1:2" x14ac:dyDescent="0.25">
      <c r="A3400" s="63"/>
      <c r="B3400" s="63"/>
    </row>
    <row r="3401" spans="1:2" x14ac:dyDescent="0.25">
      <c r="A3401" s="63"/>
      <c r="B3401" s="63"/>
    </row>
    <row r="3402" spans="1:2" x14ac:dyDescent="0.25">
      <c r="A3402" s="63"/>
      <c r="B3402" s="63"/>
    </row>
    <row r="3403" spans="1:2" x14ac:dyDescent="0.25">
      <c r="A3403" s="63"/>
      <c r="B3403" s="63"/>
    </row>
    <row r="3404" spans="1:2" x14ac:dyDescent="0.25">
      <c r="A3404" s="63"/>
      <c r="B3404" s="63"/>
    </row>
    <row r="3405" spans="1:2" x14ac:dyDescent="0.25">
      <c r="A3405" s="63"/>
      <c r="B3405" s="63"/>
    </row>
    <row r="3406" spans="1:2" x14ac:dyDescent="0.25">
      <c r="A3406" s="63"/>
      <c r="B3406" s="63"/>
    </row>
    <row r="3407" spans="1:2" x14ac:dyDescent="0.25">
      <c r="A3407" s="63"/>
      <c r="B3407" s="63"/>
    </row>
    <row r="3408" spans="1:2" x14ac:dyDescent="0.25">
      <c r="A3408" s="63"/>
      <c r="B3408" s="63"/>
    </row>
    <row r="3409" spans="1:2" x14ac:dyDescent="0.25">
      <c r="A3409" s="63"/>
      <c r="B3409" s="63"/>
    </row>
    <row r="3410" spans="1:2" x14ac:dyDescent="0.25">
      <c r="A3410" s="63"/>
      <c r="B3410" s="63"/>
    </row>
    <row r="3411" spans="1:2" x14ac:dyDescent="0.25">
      <c r="A3411" s="63"/>
      <c r="B3411" s="63"/>
    </row>
    <row r="3412" spans="1:2" x14ac:dyDescent="0.25">
      <c r="A3412" s="63"/>
      <c r="B3412" s="63"/>
    </row>
    <row r="3413" spans="1:2" x14ac:dyDescent="0.25">
      <c r="A3413" s="63"/>
      <c r="B3413" s="63"/>
    </row>
    <row r="3414" spans="1:2" x14ac:dyDescent="0.25">
      <c r="A3414" s="63"/>
      <c r="B3414" s="63"/>
    </row>
    <row r="3415" spans="1:2" x14ac:dyDescent="0.25">
      <c r="A3415" s="63"/>
      <c r="B3415" s="63"/>
    </row>
    <row r="3416" spans="1:2" x14ac:dyDescent="0.25">
      <c r="A3416" s="63"/>
      <c r="B3416" s="63"/>
    </row>
    <row r="3417" spans="1:2" x14ac:dyDescent="0.25">
      <c r="A3417" s="63"/>
      <c r="B3417" s="63"/>
    </row>
    <row r="3418" spans="1:2" x14ac:dyDescent="0.25">
      <c r="A3418" s="63"/>
      <c r="B3418" s="63"/>
    </row>
    <row r="3419" spans="1:2" x14ac:dyDescent="0.25">
      <c r="A3419" s="63"/>
      <c r="B3419" s="63"/>
    </row>
    <row r="3420" spans="1:2" x14ac:dyDescent="0.25">
      <c r="A3420" s="63"/>
      <c r="B3420" s="63"/>
    </row>
    <row r="3421" spans="1:2" x14ac:dyDescent="0.25">
      <c r="A3421" s="63"/>
      <c r="B3421" s="63"/>
    </row>
    <row r="3422" spans="1:2" x14ac:dyDescent="0.25">
      <c r="A3422" s="63"/>
      <c r="B3422" s="63"/>
    </row>
    <row r="3423" spans="1:2" x14ac:dyDescent="0.25">
      <c r="A3423" s="63"/>
      <c r="B3423" s="63"/>
    </row>
    <row r="3424" spans="1:2" x14ac:dyDescent="0.25">
      <c r="A3424" s="63"/>
      <c r="B3424" s="63"/>
    </row>
    <row r="3425" spans="1:2" x14ac:dyDescent="0.25">
      <c r="A3425" s="63"/>
      <c r="B3425" s="63"/>
    </row>
    <row r="3426" spans="1:2" x14ac:dyDescent="0.25">
      <c r="A3426" s="63"/>
      <c r="B3426" s="63"/>
    </row>
    <row r="3427" spans="1:2" x14ac:dyDescent="0.25">
      <c r="A3427" s="63"/>
      <c r="B3427" s="63"/>
    </row>
    <row r="3428" spans="1:2" x14ac:dyDescent="0.25">
      <c r="A3428" s="63"/>
      <c r="B3428" s="63"/>
    </row>
    <row r="3429" spans="1:2" x14ac:dyDescent="0.25">
      <c r="A3429" s="63"/>
      <c r="B3429" s="63"/>
    </row>
    <row r="3430" spans="1:2" x14ac:dyDescent="0.25">
      <c r="A3430" s="63"/>
      <c r="B3430" s="63"/>
    </row>
    <row r="3431" spans="1:2" x14ac:dyDescent="0.25">
      <c r="A3431" s="63"/>
      <c r="B3431" s="63"/>
    </row>
    <row r="3432" spans="1:2" x14ac:dyDescent="0.25">
      <c r="A3432" s="63"/>
      <c r="B3432" s="63"/>
    </row>
    <row r="3433" spans="1:2" x14ac:dyDescent="0.25">
      <c r="A3433" s="63"/>
      <c r="B3433" s="63"/>
    </row>
    <row r="3434" spans="1:2" x14ac:dyDescent="0.25">
      <c r="A3434" s="63"/>
      <c r="B3434" s="63"/>
    </row>
    <row r="3435" spans="1:2" x14ac:dyDescent="0.25">
      <c r="A3435" s="63"/>
      <c r="B3435" s="63"/>
    </row>
    <row r="3436" spans="1:2" x14ac:dyDescent="0.25">
      <c r="A3436" s="63"/>
      <c r="B3436" s="63"/>
    </row>
    <row r="3437" spans="1:2" x14ac:dyDescent="0.25">
      <c r="A3437" s="63"/>
      <c r="B3437" s="63"/>
    </row>
    <row r="3438" spans="1:2" x14ac:dyDescent="0.25">
      <c r="A3438" s="63"/>
      <c r="B3438" s="63"/>
    </row>
    <row r="3439" spans="1:2" x14ac:dyDescent="0.25">
      <c r="A3439" s="63"/>
      <c r="B3439" s="63"/>
    </row>
    <row r="3440" spans="1:2" x14ac:dyDescent="0.25">
      <c r="A3440" s="63"/>
      <c r="B3440" s="63"/>
    </row>
    <row r="3441" spans="1:2" x14ac:dyDescent="0.25">
      <c r="A3441" s="63"/>
      <c r="B3441" s="63"/>
    </row>
    <row r="3442" spans="1:2" x14ac:dyDescent="0.25">
      <c r="A3442" s="63"/>
      <c r="B3442" s="63"/>
    </row>
    <row r="3443" spans="1:2" x14ac:dyDescent="0.25">
      <c r="A3443" s="63"/>
      <c r="B3443" s="63"/>
    </row>
    <row r="3444" spans="1:2" x14ac:dyDescent="0.25">
      <c r="A3444" s="63"/>
      <c r="B3444" s="63"/>
    </row>
    <row r="3445" spans="1:2" x14ac:dyDescent="0.25">
      <c r="A3445" s="63"/>
      <c r="B3445" s="63"/>
    </row>
    <row r="3446" spans="1:2" x14ac:dyDescent="0.25">
      <c r="A3446" s="63"/>
      <c r="B3446" s="63"/>
    </row>
    <row r="3447" spans="1:2" x14ac:dyDescent="0.25">
      <c r="A3447" s="63"/>
      <c r="B3447" s="63"/>
    </row>
    <row r="3448" spans="1:2" x14ac:dyDescent="0.25">
      <c r="A3448" s="63"/>
      <c r="B3448" s="63"/>
    </row>
    <row r="3449" spans="1:2" x14ac:dyDescent="0.25">
      <c r="A3449" s="63"/>
      <c r="B3449" s="63"/>
    </row>
    <row r="3450" spans="1:2" x14ac:dyDescent="0.25">
      <c r="A3450" s="63"/>
      <c r="B3450" s="63"/>
    </row>
    <row r="3451" spans="1:2" x14ac:dyDescent="0.25">
      <c r="A3451" s="63"/>
      <c r="B3451" s="63"/>
    </row>
    <row r="3452" spans="1:2" x14ac:dyDescent="0.25">
      <c r="A3452" s="63"/>
      <c r="B3452" s="63"/>
    </row>
    <row r="3453" spans="1:2" x14ac:dyDescent="0.25">
      <c r="A3453" s="63"/>
      <c r="B3453" s="63"/>
    </row>
    <row r="3454" spans="1:2" x14ac:dyDescent="0.25">
      <c r="A3454" s="63"/>
      <c r="B3454" s="63"/>
    </row>
    <row r="3455" spans="1:2" x14ac:dyDescent="0.25">
      <c r="A3455" s="63"/>
      <c r="B3455" s="63"/>
    </row>
    <row r="3456" spans="1:2" x14ac:dyDescent="0.25">
      <c r="A3456" s="63"/>
      <c r="B3456" s="63"/>
    </row>
    <row r="3457" spans="1:2" x14ac:dyDescent="0.25">
      <c r="A3457" s="63"/>
      <c r="B3457" s="63"/>
    </row>
    <row r="3458" spans="1:2" x14ac:dyDescent="0.25">
      <c r="A3458" s="63"/>
      <c r="B3458" s="63"/>
    </row>
    <row r="3459" spans="1:2" x14ac:dyDescent="0.25">
      <c r="A3459" s="63"/>
      <c r="B3459" s="63"/>
    </row>
    <row r="3460" spans="1:2" x14ac:dyDescent="0.25">
      <c r="A3460" s="63"/>
      <c r="B3460" s="63"/>
    </row>
    <row r="3461" spans="1:2" x14ac:dyDescent="0.25">
      <c r="A3461" s="63"/>
      <c r="B3461" s="63"/>
    </row>
    <row r="3462" spans="1:2" x14ac:dyDescent="0.25">
      <c r="A3462" s="63"/>
      <c r="B3462" s="63"/>
    </row>
    <row r="3463" spans="1:2" x14ac:dyDescent="0.25">
      <c r="A3463" s="63"/>
      <c r="B3463" s="63"/>
    </row>
    <row r="3464" spans="1:2" x14ac:dyDescent="0.25">
      <c r="A3464" s="63"/>
      <c r="B3464" s="63"/>
    </row>
    <row r="3465" spans="1:2" x14ac:dyDescent="0.25">
      <c r="A3465" s="63"/>
      <c r="B3465" s="63"/>
    </row>
    <row r="3466" spans="1:2" x14ac:dyDescent="0.25">
      <c r="A3466" s="63"/>
      <c r="B3466" s="63"/>
    </row>
    <row r="3467" spans="1:2" x14ac:dyDescent="0.25">
      <c r="A3467" s="63"/>
      <c r="B3467" s="63"/>
    </row>
    <row r="3468" spans="1:2" x14ac:dyDescent="0.25">
      <c r="A3468" s="63"/>
      <c r="B3468" s="63"/>
    </row>
    <row r="3469" spans="1:2" x14ac:dyDescent="0.25">
      <c r="A3469" s="63"/>
      <c r="B3469" s="63"/>
    </row>
    <row r="3470" spans="1:2" x14ac:dyDescent="0.25">
      <c r="A3470" s="63"/>
      <c r="B3470" s="63"/>
    </row>
    <row r="3471" spans="1:2" x14ac:dyDescent="0.25">
      <c r="A3471" s="63"/>
      <c r="B3471" s="63"/>
    </row>
    <row r="3472" spans="1:2" x14ac:dyDescent="0.25">
      <c r="A3472" s="63"/>
      <c r="B3472" s="63"/>
    </row>
    <row r="3473" spans="1:2" x14ac:dyDescent="0.25">
      <c r="A3473" s="63"/>
      <c r="B3473" s="63"/>
    </row>
    <row r="3474" spans="1:2" x14ac:dyDescent="0.25">
      <c r="A3474" s="63"/>
      <c r="B3474" s="63"/>
    </row>
    <row r="3475" spans="1:2" x14ac:dyDescent="0.25">
      <c r="A3475" s="63"/>
      <c r="B3475" s="63"/>
    </row>
    <row r="3476" spans="1:2" x14ac:dyDescent="0.25">
      <c r="A3476" s="63"/>
      <c r="B3476" s="63"/>
    </row>
    <row r="3477" spans="1:2" x14ac:dyDescent="0.25">
      <c r="A3477" s="63"/>
      <c r="B3477" s="63"/>
    </row>
    <row r="3478" spans="1:2" x14ac:dyDescent="0.25">
      <c r="A3478" s="63"/>
      <c r="B3478" s="63"/>
    </row>
    <row r="3479" spans="1:2" x14ac:dyDescent="0.25">
      <c r="A3479" s="63"/>
      <c r="B3479" s="63"/>
    </row>
    <row r="3480" spans="1:2" x14ac:dyDescent="0.25">
      <c r="A3480" s="63"/>
      <c r="B3480" s="63"/>
    </row>
    <row r="3481" spans="1:2" x14ac:dyDescent="0.25">
      <c r="A3481" s="63"/>
      <c r="B3481" s="63"/>
    </row>
    <row r="3482" spans="1:2" x14ac:dyDescent="0.25">
      <c r="A3482" s="63"/>
      <c r="B3482" s="63"/>
    </row>
    <row r="3483" spans="1:2" x14ac:dyDescent="0.25">
      <c r="A3483" s="63"/>
      <c r="B3483" s="63"/>
    </row>
    <row r="3484" spans="1:2" x14ac:dyDescent="0.25">
      <c r="A3484" s="63"/>
      <c r="B3484" s="63"/>
    </row>
    <row r="3485" spans="1:2" x14ac:dyDescent="0.25">
      <c r="A3485" s="63"/>
      <c r="B3485" s="63"/>
    </row>
    <row r="3486" spans="1:2" x14ac:dyDescent="0.25">
      <c r="A3486" s="63"/>
      <c r="B3486" s="63"/>
    </row>
    <row r="3487" spans="1:2" x14ac:dyDescent="0.25">
      <c r="A3487" s="63"/>
      <c r="B3487" s="63"/>
    </row>
    <row r="3488" spans="1:2" x14ac:dyDescent="0.25">
      <c r="A3488" s="63"/>
      <c r="B3488" s="63"/>
    </row>
    <row r="3489" spans="1:2" x14ac:dyDescent="0.25">
      <c r="A3489" s="63"/>
      <c r="B3489" s="63"/>
    </row>
    <row r="3490" spans="1:2" x14ac:dyDescent="0.25">
      <c r="A3490" s="63"/>
      <c r="B3490" s="63"/>
    </row>
    <row r="3491" spans="1:2" x14ac:dyDescent="0.25">
      <c r="A3491" s="63"/>
      <c r="B3491" s="63"/>
    </row>
    <row r="3492" spans="1:2" x14ac:dyDescent="0.25">
      <c r="A3492" s="63"/>
      <c r="B3492" s="63"/>
    </row>
    <row r="3493" spans="1:2" x14ac:dyDescent="0.25">
      <c r="A3493" s="63"/>
      <c r="B3493" s="63"/>
    </row>
    <row r="3494" spans="1:2" x14ac:dyDescent="0.25">
      <c r="A3494" s="63"/>
      <c r="B3494" s="63"/>
    </row>
    <row r="3495" spans="1:2" x14ac:dyDescent="0.25">
      <c r="A3495" s="63"/>
      <c r="B3495" s="63"/>
    </row>
    <row r="3496" spans="1:2" x14ac:dyDescent="0.25">
      <c r="A3496" s="63"/>
      <c r="B3496" s="63"/>
    </row>
    <row r="3497" spans="1:2" x14ac:dyDescent="0.25">
      <c r="A3497" s="63"/>
      <c r="B3497" s="63"/>
    </row>
    <row r="3498" spans="1:2" x14ac:dyDescent="0.25">
      <c r="A3498" s="63"/>
      <c r="B3498" s="63"/>
    </row>
    <row r="3499" spans="1:2" x14ac:dyDescent="0.25">
      <c r="A3499" s="63"/>
      <c r="B3499" s="63"/>
    </row>
    <row r="3500" spans="1:2" x14ac:dyDescent="0.25">
      <c r="A3500" s="63"/>
      <c r="B3500" s="63"/>
    </row>
    <row r="3501" spans="1:2" x14ac:dyDescent="0.25">
      <c r="A3501" s="63"/>
      <c r="B3501" s="63"/>
    </row>
    <row r="3502" spans="1:2" x14ac:dyDescent="0.25">
      <c r="A3502" s="63"/>
      <c r="B3502" s="63"/>
    </row>
    <row r="3503" spans="1:2" x14ac:dyDescent="0.25">
      <c r="A3503" s="63"/>
      <c r="B3503" s="63"/>
    </row>
    <row r="3504" spans="1:2" x14ac:dyDescent="0.25">
      <c r="A3504" s="63"/>
      <c r="B3504" s="63"/>
    </row>
    <row r="3505" spans="1:2" x14ac:dyDescent="0.25">
      <c r="A3505" s="63"/>
      <c r="B3505" s="63"/>
    </row>
    <row r="3506" spans="1:2" x14ac:dyDescent="0.25">
      <c r="A3506" s="63"/>
      <c r="B3506" s="63"/>
    </row>
    <row r="3507" spans="1:2" x14ac:dyDescent="0.25">
      <c r="A3507" s="63"/>
      <c r="B3507" s="63"/>
    </row>
    <row r="3508" spans="1:2" x14ac:dyDescent="0.25">
      <c r="A3508" s="63"/>
      <c r="B3508" s="63"/>
    </row>
    <row r="3509" spans="1:2" x14ac:dyDescent="0.25">
      <c r="A3509" s="63"/>
      <c r="B3509" s="63"/>
    </row>
    <row r="3510" spans="1:2" x14ac:dyDescent="0.25">
      <c r="A3510" s="63"/>
      <c r="B3510" s="63"/>
    </row>
    <row r="3511" spans="1:2" x14ac:dyDescent="0.25">
      <c r="A3511" s="63"/>
      <c r="B3511" s="63"/>
    </row>
    <row r="3512" spans="1:2" x14ac:dyDescent="0.25">
      <c r="A3512" s="63"/>
      <c r="B3512" s="63"/>
    </row>
    <row r="3513" spans="1:2" x14ac:dyDescent="0.25">
      <c r="A3513" s="63"/>
      <c r="B3513" s="63"/>
    </row>
    <row r="3514" spans="1:2" x14ac:dyDescent="0.25">
      <c r="A3514" s="63"/>
      <c r="B3514" s="63"/>
    </row>
    <row r="3515" spans="1:2" x14ac:dyDescent="0.25">
      <c r="A3515" s="63"/>
      <c r="B3515" s="63"/>
    </row>
    <row r="3516" spans="1:2" x14ac:dyDescent="0.25">
      <c r="A3516" s="63"/>
      <c r="B3516" s="63"/>
    </row>
    <row r="3517" spans="1:2" x14ac:dyDescent="0.25">
      <c r="A3517" s="63"/>
      <c r="B3517" s="63"/>
    </row>
    <row r="3518" spans="1:2" x14ac:dyDescent="0.25">
      <c r="A3518" s="63"/>
      <c r="B3518" s="63"/>
    </row>
    <row r="3519" spans="1:2" x14ac:dyDescent="0.25">
      <c r="A3519" s="63"/>
      <c r="B3519" s="63"/>
    </row>
    <row r="3520" spans="1:2" x14ac:dyDescent="0.25">
      <c r="A3520" s="63"/>
      <c r="B3520" s="63"/>
    </row>
    <row r="3521" spans="1:2" x14ac:dyDescent="0.25">
      <c r="A3521" s="63"/>
      <c r="B3521" s="63"/>
    </row>
    <row r="3522" spans="1:2" x14ac:dyDescent="0.25">
      <c r="A3522" s="63"/>
      <c r="B3522" s="63"/>
    </row>
    <row r="3523" spans="1:2" x14ac:dyDescent="0.25">
      <c r="A3523" s="63"/>
      <c r="B3523" s="63"/>
    </row>
    <row r="3524" spans="1:2" x14ac:dyDescent="0.25">
      <c r="A3524" s="63"/>
      <c r="B3524" s="63"/>
    </row>
    <row r="3525" spans="1:2" x14ac:dyDescent="0.25">
      <c r="A3525" s="63"/>
      <c r="B3525" s="63"/>
    </row>
    <row r="3526" spans="1:2" x14ac:dyDescent="0.25">
      <c r="A3526" s="63"/>
      <c r="B3526" s="63"/>
    </row>
    <row r="3527" spans="1:2" x14ac:dyDescent="0.25">
      <c r="A3527" s="63"/>
      <c r="B3527" s="63"/>
    </row>
    <row r="3528" spans="1:2" x14ac:dyDescent="0.25">
      <c r="A3528" s="63"/>
      <c r="B3528" s="63"/>
    </row>
    <row r="3529" spans="1:2" x14ac:dyDescent="0.25">
      <c r="A3529" s="63"/>
      <c r="B3529" s="63"/>
    </row>
    <row r="3530" spans="1:2" x14ac:dyDescent="0.25">
      <c r="A3530" s="63"/>
      <c r="B3530" s="63"/>
    </row>
    <row r="3531" spans="1:2" x14ac:dyDescent="0.25">
      <c r="A3531" s="63"/>
      <c r="B3531" s="63"/>
    </row>
    <row r="3532" spans="1:2" x14ac:dyDescent="0.25">
      <c r="A3532" s="63"/>
      <c r="B3532" s="63"/>
    </row>
    <row r="3533" spans="1:2" x14ac:dyDescent="0.25">
      <c r="A3533" s="63"/>
      <c r="B3533" s="63"/>
    </row>
    <row r="3534" spans="1:2" x14ac:dyDescent="0.25">
      <c r="A3534" s="63"/>
      <c r="B3534" s="63"/>
    </row>
    <row r="3535" spans="1:2" x14ac:dyDescent="0.25">
      <c r="A3535" s="63"/>
      <c r="B3535" s="63"/>
    </row>
    <row r="3536" spans="1:2" x14ac:dyDescent="0.25">
      <c r="A3536" s="63"/>
      <c r="B3536" s="63"/>
    </row>
    <row r="3537" spans="1:2" x14ac:dyDescent="0.25">
      <c r="A3537" s="63"/>
      <c r="B3537" s="63"/>
    </row>
    <row r="3538" spans="1:2" x14ac:dyDescent="0.25">
      <c r="A3538" s="63"/>
      <c r="B3538" s="63"/>
    </row>
    <row r="3539" spans="1:2" x14ac:dyDescent="0.25">
      <c r="A3539" s="63"/>
      <c r="B3539" s="63"/>
    </row>
    <row r="3540" spans="1:2" x14ac:dyDescent="0.25">
      <c r="A3540" s="63"/>
      <c r="B3540" s="63"/>
    </row>
    <row r="3541" spans="1:2" x14ac:dyDescent="0.25">
      <c r="A3541" s="63"/>
      <c r="B3541" s="63"/>
    </row>
    <row r="3542" spans="1:2" x14ac:dyDescent="0.25">
      <c r="A3542" s="63"/>
      <c r="B3542" s="63"/>
    </row>
    <row r="3543" spans="1:2" x14ac:dyDescent="0.25">
      <c r="A3543" s="63"/>
      <c r="B3543" s="63"/>
    </row>
    <row r="3544" spans="1:2" x14ac:dyDescent="0.25">
      <c r="A3544" s="63"/>
      <c r="B3544" s="63"/>
    </row>
    <row r="3545" spans="1:2" x14ac:dyDescent="0.25">
      <c r="A3545" s="63"/>
      <c r="B3545" s="63"/>
    </row>
    <row r="3546" spans="1:2" x14ac:dyDescent="0.25">
      <c r="A3546" s="63"/>
      <c r="B3546" s="63"/>
    </row>
    <row r="3547" spans="1:2" x14ac:dyDescent="0.25">
      <c r="A3547" s="63"/>
      <c r="B3547" s="63"/>
    </row>
    <row r="3548" spans="1:2" x14ac:dyDescent="0.25">
      <c r="A3548" s="63"/>
      <c r="B3548" s="63"/>
    </row>
    <row r="3549" spans="1:2" x14ac:dyDescent="0.25">
      <c r="A3549" s="63"/>
      <c r="B3549" s="63"/>
    </row>
    <row r="3550" spans="1:2" x14ac:dyDescent="0.25">
      <c r="A3550" s="63"/>
      <c r="B3550" s="63"/>
    </row>
    <row r="3551" spans="1:2" x14ac:dyDescent="0.25">
      <c r="A3551" s="63"/>
      <c r="B3551" s="63"/>
    </row>
    <row r="3552" spans="1:2" x14ac:dyDescent="0.25">
      <c r="A3552" s="63"/>
      <c r="B3552" s="63"/>
    </row>
    <row r="3553" spans="1:2" x14ac:dyDescent="0.25">
      <c r="A3553" s="63"/>
      <c r="B3553" s="63"/>
    </row>
    <row r="3554" spans="1:2" x14ac:dyDescent="0.25">
      <c r="A3554" s="63"/>
      <c r="B3554" s="63"/>
    </row>
    <row r="3555" spans="1:2" x14ac:dyDescent="0.25">
      <c r="A3555" s="63"/>
      <c r="B3555" s="63"/>
    </row>
    <row r="3556" spans="1:2" x14ac:dyDescent="0.25">
      <c r="A3556" s="63"/>
      <c r="B3556" s="63"/>
    </row>
    <row r="3557" spans="1:2" x14ac:dyDescent="0.25">
      <c r="A3557" s="63"/>
      <c r="B3557" s="63"/>
    </row>
    <row r="3558" spans="1:2" x14ac:dyDescent="0.25">
      <c r="A3558" s="63"/>
      <c r="B3558" s="63"/>
    </row>
    <row r="3559" spans="1:2" x14ac:dyDescent="0.25">
      <c r="A3559" s="63"/>
      <c r="B3559" s="63"/>
    </row>
    <row r="3560" spans="1:2" x14ac:dyDescent="0.25">
      <c r="A3560" s="63"/>
      <c r="B3560" s="63"/>
    </row>
    <row r="3561" spans="1:2" x14ac:dyDescent="0.25">
      <c r="A3561" s="63"/>
      <c r="B3561" s="63"/>
    </row>
    <row r="3562" spans="1:2" x14ac:dyDescent="0.25">
      <c r="A3562" s="63"/>
      <c r="B3562" s="63"/>
    </row>
    <row r="3563" spans="1:2" x14ac:dyDescent="0.25">
      <c r="A3563" s="63"/>
      <c r="B3563" s="63"/>
    </row>
    <row r="3564" spans="1:2" x14ac:dyDescent="0.25">
      <c r="A3564" s="63"/>
      <c r="B3564" s="63"/>
    </row>
    <row r="3565" spans="1:2" x14ac:dyDescent="0.25">
      <c r="A3565" s="63"/>
      <c r="B3565" s="63"/>
    </row>
    <row r="3566" spans="1:2" x14ac:dyDescent="0.25">
      <c r="A3566" s="63"/>
      <c r="B3566" s="63"/>
    </row>
    <row r="3567" spans="1:2" x14ac:dyDescent="0.25">
      <c r="A3567" s="63"/>
      <c r="B3567" s="63"/>
    </row>
    <row r="3568" spans="1:2" x14ac:dyDescent="0.25">
      <c r="A3568" s="63"/>
      <c r="B3568" s="63"/>
    </row>
    <row r="3569" spans="1:2" x14ac:dyDescent="0.25">
      <c r="A3569" s="63"/>
      <c r="B3569" s="63"/>
    </row>
    <row r="3570" spans="1:2" x14ac:dyDescent="0.25">
      <c r="A3570" s="63"/>
      <c r="B3570" s="63"/>
    </row>
    <row r="3571" spans="1:2" x14ac:dyDescent="0.25">
      <c r="A3571" s="63"/>
      <c r="B3571" s="63"/>
    </row>
    <row r="3572" spans="1:2" x14ac:dyDescent="0.25">
      <c r="A3572" s="63"/>
      <c r="B3572" s="63"/>
    </row>
    <row r="3573" spans="1:2" x14ac:dyDescent="0.25">
      <c r="A3573" s="63"/>
      <c r="B3573" s="63"/>
    </row>
    <row r="3574" spans="1:2" x14ac:dyDescent="0.25">
      <c r="A3574" s="63"/>
      <c r="B3574" s="63"/>
    </row>
    <row r="3575" spans="1:2" x14ac:dyDescent="0.25">
      <c r="A3575" s="63"/>
      <c r="B3575" s="63"/>
    </row>
    <row r="3576" spans="1:2" x14ac:dyDescent="0.25">
      <c r="A3576" s="63"/>
      <c r="B3576" s="63"/>
    </row>
    <row r="3577" spans="1:2" x14ac:dyDescent="0.25">
      <c r="A3577" s="63"/>
      <c r="B3577" s="63"/>
    </row>
    <row r="3578" spans="1:2" x14ac:dyDescent="0.25">
      <c r="A3578" s="63"/>
      <c r="B3578" s="63"/>
    </row>
    <row r="3579" spans="1:2" x14ac:dyDescent="0.25">
      <c r="A3579" s="63"/>
      <c r="B3579" s="63"/>
    </row>
    <row r="3580" spans="1:2" x14ac:dyDescent="0.25">
      <c r="A3580" s="63"/>
      <c r="B3580" s="63"/>
    </row>
    <row r="3581" spans="1:2" x14ac:dyDescent="0.25">
      <c r="A3581" s="63"/>
      <c r="B3581" s="63"/>
    </row>
    <row r="3582" spans="1:2" x14ac:dyDescent="0.25">
      <c r="A3582" s="63"/>
      <c r="B3582" s="63"/>
    </row>
    <row r="3583" spans="1:2" x14ac:dyDescent="0.25">
      <c r="A3583" s="63"/>
      <c r="B3583" s="63"/>
    </row>
    <row r="3584" spans="1:2" x14ac:dyDescent="0.25">
      <c r="A3584" s="63"/>
      <c r="B3584" s="63"/>
    </row>
    <row r="3585" spans="1:2" x14ac:dyDescent="0.25">
      <c r="A3585" s="63"/>
      <c r="B3585" s="63"/>
    </row>
    <row r="3586" spans="1:2" x14ac:dyDescent="0.25">
      <c r="A3586" s="63"/>
      <c r="B3586" s="63"/>
    </row>
    <row r="3587" spans="1:2" x14ac:dyDescent="0.25">
      <c r="A3587" s="63"/>
      <c r="B3587" s="63"/>
    </row>
    <row r="3588" spans="1:2" x14ac:dyDescent="0.25">
      <c r="A3588" s="63"/>
      <c r="B3588" s="63"/>
    </row>
    <row r="3589" spans="1:2" x14ac:dyDescent="0.25">
      <c r="A3589" s="63"/>
      <c r="B3589" s="63"/>
    </row>
    <row r="3590" spans="1:2" x14ac:dyDescent="0.25">
      <c r="A3590" s="63"/>
      <c r="B3590" s="63"/>
    </row>
    <row r="3591" spans="1:2" x14ac:dyDescent="0.25">
      <c r="A3591" s="63"/>
      <c r="B3591" s="63"/>
    </row>
    <row r="3592" spans="1:2" x14ac:dyDescent="0.25">
      <c r="A3592" s="63"/>
      <c r="B3592" s="63"/>
    </row>
    <row r="3593" spans="1:2" x14ac:dyDescent="0.25">
      <c r="A3593" s="63"/>
      <c r="B3593" s="63"/>
    </row>
    <row r="3594" spans="1:2" x14ac:dyDescent="0.25">
      <c r="A3594" s="63"/>
      <c r="B3594" s="63"/>
    </row>
    <row r="3595" spans="1:2" x14ac:dyDescent="0.25">
      <c r="A3595" s="63"/>
      <c r="B3595" s="63"/>
    </row>
    <row r="3596" spans="1:2" x14ac:dyDescent="0.25">
      <c r="A3596" s="63"/>
      <c r="B3596" s="63"/>
    </row>
    <row r="3597" spans="1:2" x14ac:dyDescent="0.25">
      <c r="A3597" s="63"/>
      <c r="B3597" s="63"/>
    </row>
    <row r="3598" spans="1:2" x14ac:dyDescent="0.25">
      <c r="A3598" s="63"/>
      <c r="B3598" s="63"/>
    </row>
    <row r="3599" spans="1:2" x14ac:dyDescent="0.25">
      <c r="A3599" s="63"/>
      <c r="B3599" s="63"/>
    </row>
    <row r="3600" spans="1:2" x14ac:dyDescent="0.25">
      <c r="A3600" s="63"/>
      <c r="B3600" s="63"/>
    </row>
    <row r="3601" spans="1:2" x14ac:dyDescent="0.25">
      <c r="A3601" s="63"/>
      <c r="B3601" s="63"/>
    </row>
    <row r="3602" spans="1:2" x14ac:dyDescent="0.25">
      <c r="A3602" s="63"/>
      <c r="B3602" s="63"/>
    </row>
    <row r="3603" spans="1:2" x14ac:dyDescent="0.25">
      <c r="A3603" s="63"/>
      <c r="B3603" s="63"/>
    </row>
    <row r="3604" spans="1:2" x14ac:dyDescent="0.25">
      <c r="A3604" s="63"/>
      <c r="B3604" s="63"/>
    </row>
    <row r="3605" spans="1:2" x14ac:dyDescent="0.25">
      <c r="A3605" s="63"/>
      <c r="B3605" s="63"/>
    </row>
    <row r="3606" spans="1:2" x14ac:dyDescent="0.25">
      <c r="A3606" s="63"/>
      <c r="B3606" s="63"/>
    </row>
    <row r="3607" spans="1:2" x14ac:dyDescent="0.25">
      <c r="A3607" s="63"/>
      <c r="B3607" s="63"/>
    </row>
    <row r="3608" spans="1:2" x14ac:dyDescent="0.25">
      <c r="A3608" s="63"/>
      <c r="B3608" s="63"/>
    </row>
    <row r="3609" spans="1:2" x14ac:dyDescent="0.25">
      <c r="A3609" s="63"/>
      <c r="B3609" s="63"/>
    </row>
    <row r="3610" spans="1:2" x14ac:dyDescent="0.25">
      <c r="A3610" s="63"/>
      <c r="B3610" s="63"/>
    </row>
    <row r="3611" spans="1:2" x14ac:dyDescent="0.25">
      <c r="A3611" s="63"/>
      <c r="B3611" s="63"/>
    </row>
    <row r="3612" spans="1:2" x14ac:dyDescent="0.25">
      <c r="A3612" s="63"/>
      <c r="B3612" s="63"/>
    </row>
    <row r="3613" spans="1:2" x14ac:dyDescent="0.25">
      <c r="A3613" s="63"/>
      <c r="B3613" s="63"/>
    </row>
    <row r="3614" spans="1:2" x14ac:dyDescent="0.25">
      <c r="A3614" s="63"/>
      <c r="B3614" s="63"/>
    </row>
    <row r="3615" spans="1:2" x14ac:dyDescent="0.25">
      <c r="A3615" s="63"/>
      <c r="B3615" s="63"/>
    </row>
    <row r="3616" spans="1:2" x14ac:dyDescent="0.25">
      <c r="A3616" s="63"/>
      <c r="B3616" s="63"/>
    </row>
    <row r="3617" spans="1:2" x14ac:dyDescent="0.25">
      <c r="A3617" s="63"/>
      <c r="B3617" s="63"/>
    </row>
    <row r="3618" spans="1:2" x14ac:dyDescent="0.25">
      <c r="A3618" s="63"/>
      <c r="B3618" s="63"/>
    </row>
    <row r="3619" spans="1:2" x14ac:dyDescent="0.25">
      <c r="A3619" s="63"/>
      <c r="B3619" s="63"/>
    </row>
    <row r="3620" spans="1:2" x14ac:dyDescent="0.25">
      <c r="A3620" s="63"/>
      <c r="B3620" s="63"/>
    </row>
    <row r="3621" spans="1:2" x14ac:dyDescent="0.25">
      <c r="A3621" s="63"/>
      <c r="B3621" s="63"/>
    </row>
    <row r="3622" spans="1:2" x14ac:dyDescent="0.25">
      <c r="A3622" s="63"/>
      <c r="B3622" s="63"/>
    </row>
    <row r="3623" spans="1:2" x14ac:dyDescent="0.25">
      <c r="A3623" s="63"/>
      <c r="B3623" s="63"/>
    </row>
    <row r="3624" spans="1:2" x14ac:dyDescent="0.25">
      <c r="A3624" s="63"/>
      <c r="B3624" s="63"/>
    </row>
    <row r="3625" spans="1:2" x14ac:dyDescent="0.25">
      <c r="A3625" s="63"/>
      <c r="B3625" s="63"/>
    </row>
    <row r="3626" spans="1:2" x14ac:dyDescent="0.25">
      <c r="A3626" s="63"/>
      <c r="B3626" s="63"/>
    </row>
    <row r="3627" spans="1:2" x14ac:dyDescent="0.25">
      <c r="A3627" s="63"/>
      <c r="B3627" s="63"/>
    </row>
    <row r="3628" spans="1:2" x14ac:dyDescent="0.25">
      <c r="A3628" s="63"/>
      <c r="B3628" s="63"/>
    </row>
    <row r="3629" spans="1:2" x14ac:dyDescent="0.25">
      <c r="A3629" s="63"/>
      <c r="B3629" s="63"/>
    </row>
    <row r="3630" spans="1:2" x14ac:dyDescent="0.25">
      <c r="A3630" s="63"/>
      <c r="B3630" s="63"/>
    </row>
    <row r="3631" spans="1:2" x14ac:dyDescent="0.25">
      <c r="A3631" s="63"/>
      <c r="B3631" s="63"/>
    </row>
    <row r="3632" spans="1:2" x14ac:dyDescent="0.25">
      <c r="A3632" s="63"/>
      <c r="B3632" s="63"/>
    </row>
    <row r="3633" spans="1:2" x14ac:dyDescent="0.25">
      <c r="A3633" s="63"/>
      <c r="B3633" s="63"/>
    </row>
    <row r="3634" spans="1:2" x14ac:dyDescent="0.25">
      <c r="A3634" s="63"/>
      <c r="B3634" s="63"/>
    </row>
    <row r="3635" spans="1:2" x14ac:dyDescent="0.25">
      <c r="A3635" s="63"/>
      <c r="B3635" s="63"/>
    </row>
    <row r="3636" spans="1:2" x14ac:dyDescent="0.25">
      <c r="A3636" s="63"/>
      <c r="B3636" s="63"/>
    </row>
    <row r="3637" spans="1:2" x14ac:dyDescent="0.25">
      <c r="A3637" s="63"/>
      <c r="B3637" s="63"/>
    </row>
    <row r="3638" spans="1:2" x14ac:dyDescent="0.25">
      <c r="A3638" s="63"/>
      <c r="B3638" s="63"/>
    </row>
    <row r="3639" spans="1:2" x14ac:dyDescent="0.25">
      <c r="A3639" s="63"/>
      <c r="B3639" s="63"/>
    </row>
    <row r="3640" spans="1:2" x14ac:dyDescent="0.25">
      <c r="A3640" s="63"/>
      <c r="B3640" s="63"/>
    </row>
    <row r="3641" spans="1:2" x14ac:dyDescent="0.25">
      <c r="A3641" s="63"/>
      <c r="B3641" s="63"/>
    </row>
    <row r="3642" spans="1:2" x14ac:dyDescent="0.25">
      <c r="A3642" s="63"/>
      <c r="B3642" s="63"/>
    </row>
    <row r="3643" spans="1:2" x14ac:dyDescent="0.25">
      <c r="A3643" s="63"/>
      <c r="B3643" s="63"/>
    </row>
    <row r="3644" spans="1:2" x14ac:dyDescent="0.25">
      <c r="A3644" s="63"/>
      <c r="B3644" s="63"/>
    </row>
    <row r="3645" spans="1:2" x14ac:dyDescent="0.25">
      <c r="A3645" s="63"/>
      <c r="B3645" s="63"/>
    </row>
    <row r="3646" spans="1:2" x14ac:dyDescent="0.25">
      <c r="A3646" s="63"/>
      <c r="B3646" s="63"/>
    </row>
    <row r="3647" spans="1:2" x14ac:dyDescent="0.25">
      <c r="A3647" s="63"/>
      <c r="B3647" s="63"/>
    </row>
    <row r="3648" spans="1:2" x14ac:dyDescent="0.25">
      <c r="A3648" s="63"/>
      <c r="B3648" s="63"/>
    </row>
    <row r="3649" spans="1:2" x14ac:dyDescent="0.25">
      <c r="A3649" s="63"/>
      <c r="B3649" s="63"/>
    </row>
    <row r="3650" spans="1:2" x14ac:dyDescent="0.25">
      <c r="A3650" s="63"/>
      <c r="B3650" s="63"/>
    </row>
    <row r="3651" spans="1:2" x14ac:dyDescent="0.25">
      <c r="A3651" s="63"/>
      <c r="B3651" s="63"/>
    </row>
    <row r="3652" spans="1:2" x14ac:dyDescent="0.25">
      <c r="A3652" s="63"/>
      <c r="B3652" s="63"/>
    </row>
    <row r="3653" spans="1:2" x14ac:dyDescent="0.25">
      <c r="A3653" s="63"/>
      <c r="B3653" s="63"/>
    </row>
    <row r="3654" spans="1:2" x14ac:dyDescent="0.25">
      <c r="A3654" s="63"/>
      <c r="B3654" s="63"/>
    </row>
    <row r="3655" spans="1:2" x14ac:dyDescent="0.25">
      <c r="A3655" s="63"/>
      <c r="B3655" s="63"/>
    </row>
    <row r="3656" spans="1:2" x14ac:dyDescent="0.25">
      <c r="A3656" s="63"/>
      <c r="B3656" s="63"/>
    </row>
    <row r="3657" spans="1:2" x14ac:dyDescent="0.25">
      <c r="A3657" s="63"/>
      <c r="B3657" s="63"/>
    </row>
    <row r="3658" spans="1:2" x14ac:dyDescent="0.25">
      <c r="A3658" s="63"/>
      <c r="B3658" s="63"/>
    </row>
    <row r="3659" spans="1:2" x14ac:dyDescent="0.25">
      <c r="A3659" s="63"/>
      <c r="B3659" s="63"/>
    </row>
    <row r="3660" spans="1:2" x14ac:dyDescent="0.25">
      <c r="A3660" s="63"/>
      <c r="B3660" s="63"/>
    </row>
    <row r="3661" spans="1:2" x14ac:dyDescent="0.25">
      <c r="A3661" s="63"/>
      <c r="B3661" s="63"/>
    </row>
    <row r="3662" spans="1:2" x14ac:dyDescent="0.25">
      <c r="A3662" s="63"/>
      <c r="B3662" s="63"/>
    </row>
    <row r="3663" spans="1:2" x14ac:dyDescent="0.25">
      <c r="A3663" s="63"/>
      <c r="B3663" s="63"/>
    </row>
    <row r="3664" spans="1:2" x14ac:dyDescent="0.25">
      <c r="A3664" s="63"/>
      <c r="B3664" s="63"/>
    </row>
    <row r="3665" spans="1:2" x14ac:dyDescent="0.25">
      <c r="A3665" s="63"/>
      <c r="B3665" s="63"/>
    </row>
    <row r="3666" spans="1:2" x14ac:dyDescent="0.25">
      <c r="A3666" s="63"/>
      <c r="B3666" s="63"/>
    </row>
    <row r="3667" spans="1:2" x14ac:dyDescent="0.25">
      <c r="A3667" s="63"/>
      <c r="B3667" s="63"/>
    </row>
    <row r="3668" spans="1:2" x14ac:dyDescent="0.25">
      <c r="A3668" s="63"/>
      <c r="B3668" s="63"/>
    </row>
    <row r="3669" spans="1:2" x14ac:dyDescent="0.25">
      <c r="A3669" s="63"/>
      <c r="B3669" s="63"/>
    </row>
    <row r="3670" spans="1:2" x14ac:dyDescent="0.25">
      <c r="A3670" s="63"/>
      <c r="B3670" s="63"/>
    </row>
    <row r="3671" spans="1:2" x14ac:dyDescent="0.25">
      <c r="A3671" s="63"/>
      <c r="B3671" s="63"/>
    </row>
    <row r="3672" spans="1:2" x14ac:dyDescent="0.25">
      <c r="A3672" s="63"/>
      <c r="B3672" s="63"/>
    </row>
    <row r="3673" spans="1:2" x14ac:dyDescent="0.25">
      <c r="A3673" s="63"/>
      <c r="B3673" s="63"/>
    </row>
    <row r="3674" spans="1:2" x14ac:dyDescent="0.25">
      <c r="A3674" s="63"/>
      <c r="B3674" s="63"/>
    </row>
    <row r="3675" spans="1:2" x14ac:dyDescent="0.25">
      <c r="A3675" s="63"/>
      <c r="B3675" s="63"/>
    </row>
    <row r="3676" spans="1:2" x14ac:dyDescent="0.25">
      <c r="A3676" s="63"/>
      <c r="B3676" s="63"/>
    </row>
    <row r="3677" spans="1:2" x14ac:dyDescent="0.25">
      <c r="A3677" s="63"/>
      <c r="B3677" s="63"/>
    </row>
    <row r="3678" spans="1:2" x14ac:dyDescent="0.25">
      <c r="A3678" s="63"/>
      <c r="B3678" s="63"/>
    </row>
    <row r="3679" spans="1:2" x14ac:dyDescent="0.25">
      <c r="A3679" s="63"/>
      <c r="B3679" s="63"/>
    </row>
    <row r="3680" spans="1:2" x14ac:dyDescent="0.25">
      <c r="A3680" s="63"/>
      <c r="B3680" s="63"/>
    </row>
    <row r="3681" spans="1:2" x14ac:dyDescent="0.25">
      <c r="A3681" s="63"/>
      <c r="B3681" s="63"/>
    </row>
    <row r="3682" spans="1:2" x14ac:dyDescent="0.25">
      <c r="A3682" s="63"/>
      <c r="B3682" s="63"/>
    </row>
    <row r="3683" spans="1:2" x14ac:dyDescent="0.25">
      <c r="A3683" s="63"/>
      <c r="B3683" s="63"/>
    </row>
    <row r="3684" spans="1:2" x14ac:dyDescent="0.25">
      <c r="A3684" s="63"/>
      <c r="B3684" s="63"/>
    </row>
    <row r="3685" spans="1:2" x14ac:dyDescent="0.25">
      <c r="A3685" s="63"/>
      <c r="B3685" s="63"/>
    </row>
    <row r="3686" spans="1:2" x14ac:dyDescent="0.25">
      <c r="A3686" s="63"/>
      <c r="B3686" s="63"/>
    </row>
    <row r="3687" spans="1:2" x14ac:dyDescent="0.25">
      <c r="A3687" s="63"/>
      <c r="B3687" s="63"/>
    </row>
    <row r="3688" spans="1:2" x14ac:dyDescent="0.25">
      <c r="A3688" s="63"/>
      <c r="B3688" s="63"/>
    </row>
    <row r="3689" spans="1:2" x14ac:dyDescent="0.25">
      <c r="A3689" s="63"/>
      <c r="B3689" s="63"/>
    </row>
    <row r="3690" spans="1:2" x14ac:dyDescent="0.25">
      <c r="A3690" s="63"/>
      <c r="B3690" s="63"/>
    </row>
    <row r="3691" spans="1:2" x14ac:dyDescent="0.25">
      <c r="A3691" s="63"/>
      <c r="B3691" s="63"/>
    </row>
    <row r="3692" spans="1:2" x14ac:dyDescent="0.25">
      <c r="A3692" s="63"/>
      <c r="B3692" s="63"/>
    </row>
    <row r="3693" spans="1:2" x14ac:dyDescent="0.25">
      <c r="A3693" s="63"/>
      <c r="B3693" s="63"/>
    </row>
    <row r="3694" spans="1:2" x14ac:dyDescent="0.25">
      <c r="A3694" s="63"/>
      <c r="B3694" s="63"/>
    </row>
    <row r="3695" spans="1:2" x14ac:dyDescent="0.25">
      <c r="A3695" s="63"/>
      <c r="B3695" s="63"/>
    </row>
    <row r="3696" spans="1:2" x14ac:dyDescent="0.25">
      <c r="A3696" s="63"/>
      <c r="B3696" s="63"/>
    </row>
    <row r="3697" spans="1:2" x14ac:dyDescent="0.25">
      <c r="A3697" s="63"/>
      <c r="B3697" s="63"/>
    </row>
    <row r="3698" spans="1:2" x14ac:dyDescent="0.25">
      <c r="A3698" s="63"/>
      <c r="B3698" s="63"/>
    </row>
    <row r="3699" spans="1:2" x14ac:dyDescent="0.25">
      <c r="A3699" s="63"/>
      <c r="B3699" s="63"/>
    </row>
    <row r="3700" spans="1:2" x14ac:dyDescent="0.25">
      <c r="A3700" s="63"/>
      <c r="B3700" s="63"/>
    </row>
    <row r="3701" spans="1:2" x14ac:dyDescent="0.25">
      <c r="A3701" s="63"/>
      <c r="B3701" s="63"/>
    </row>
    <row r="3702" spans="1:2" x14ac:dyDescent="0.25">
      <c r="A3702" s="63"/>
      <c r="B3702" s="63"/>
    </row>
    <row r="3703" spans="1:2" x14ac:dyDescent="0.25">
      <c r="A3703" s="63"/>
      <c r="B3703" s="63"/>
    </row>
    <row r="3704" spans="1:2" x14ac:dyDescent="0.25">
      <c r="A3704" s="63"/>
      <c r="B3704" s="63"/>
    </row>
    <row r="3705" spans="1:2" x14ac:dyDescent="0.25">
      <c r="A3705" s="63"/>
      <c r="B3705" s="63"/>
    </row>
    <row r="3706" spans="1:2" x14ac:dyDescent="0.25">
      <c r="A3706" s="63"/>
      <c r="B3706" s="63"/>
    </row>
    <row r="3707" spans="1:2" x14ac:dyDescent="0.25">
      <c r="A3707" s="63"/>
      <c r="B3707" s="63"/>
    </row>
    <row r="3708" spans="1:2" x14ac:dyDescent="0.25">
      <c r="A3708" s="63"/>
      <c r="B3708" s="63"/>
    </row>
    <row r="3709" spans="1:2" x14ac:dyDescent="0.25">
      <c r="A3709" s="63"/>
      <c r="B3709" s="63"/>
    </row>
    <row r="3710" spans="1:2" x14ac:dyDescent="0.25">
      <c r="A3710" s="63"/>
      <c r="B3710" s="63"/>
    </row>
    <row r="3711" spans="1:2" x14ac:dyDescent="0.25">
      <c r="A3711" s="63"/>
      <c r="B3711" s="63"/>
    </row>
    <row r="3712" spans="1:2" x14ac:dyDescent="0.25">
      <c r="A3712" s="63"/>
      <c r="B3712" s="63"/>
    </row>
    <row r="3713" spans="1:2" x14ac:dyDescent="0.25">
      <c r="A3713" s="63"/>
      <c r="B3713" s="63"/>
    </row>
    <row r="3714" spans="1:2" x14ac:dyDescent="0.25">
      <c r="A3714" s="63"/>
      <c r="B3714" s="63"/>
    </row>
    <row r="3715" spans="1:2" x14ac:dyDescent="0.25">
      <c r="A3715" s="63"/>
      <c r="B3715" s="63"/>
    </row>
    <row r="3716" spans="1:2" x14ac:dyDescent="0.25">
      <c r="A3716" s="63"/>
      <c r="B3716" s="63"/>
    </row>
    <row r="3717" spans="1:2" x14ac:dyDescent="0.25">
      <c r="A3717" s="63"/>
      <c r="B3717" s="63"/>
    </row>
    <row r="3718" spans="1:2" x14ac:dyDescent="0.25">
      <c r="A3718" s="63"/>
      <c r="B3718" s="63"/>
    </row>
    <row r="3719" spans="1:2" x14ac:dyDescent="0.25">
      <c r="A3719" s="63"/>
      <c r="B3719" s="63"/>
    </row>
    <row r="3720" spans="1:2" x14ac:dyDescent="0.25">
      <c r="A3720" s="63"/>
      <c r="B3720" s="63"/>
    </row>
    <row r="3721" spans="1:2" x14ac:dyDescent="0.25">
      <c r="A3721" s="63"/>
      <c r="B3721" s="63"/>
    </row>
    <row r="3722" spans="1:2" x14ac:dyDescent="0.25">
      <c r="A3722" s="63"/>
      <c r="B3722" s="63"/>
    </row>
    <row r="3723" spans="1:2" x14ac:dyDescent="0.25">
      <c r="A3723" s="63"/>
      <c r="B3723" s="63"/>
    </row>
    <row r="3724" spans="1:2" x14ac:dyDescent="0.25">
      <c r="A3724" s="63"/>
      <c r="B3724" s="63"/>
    </row>
    <row r="3725" spans="1:2" x14ac:dyDescent="0.25">
      <c r="A3725" s="63"/>
      <c r="B3725" s="63"/>
    </row>
    <row r="3726" spans="1:2" x14ac:dyDescent="0.25">
      <c r="A3726" s="63"/>
      <c r="B3726" s="63"/>
    </row>
    <row r="3727" spans="1:2" x14ac:dyDescent="0.25">
      <c r="A3727" s="63"/>
      <c r="B3727" s="63"/>
    </row>
    <row r="3728" spans="1:2" x14ac:dyDescent="0.25">
      <c r="A3728" s="63"/>
      <c r="B3728" s="63"/>
    </row>
    <row r="3729" spans="1:2" x14ac:dyDescent="0.25">
      <c r="A3729" s="63"/>
      <c r="B3729" s="63"/>
    </row>
    <row r="3730" spans="1:2" x14ac:dyDescent="0.25">
      <c r="A3730" s="63"/>
      <c r="B3730" s="63"/>
    </row>
    <row r="3731" spans="1:2" x14ac:dyDescent="0.25">
      <c r="A3731" s="63"/>
      <c r="B3731" s="63"/>
    </row>
    <row r="3732" spans="1:2" x14ac:dyDescent="0.25">
      <c r="A3732" s="63"/>
      <c r="B3732" s="63"/>
    </row>
    <row r="3733" spans="1:2" x14ac:dyDescent="0.25">
      <c r="A3733" s="63"/>
      <c r="B3733" s="63"/>
    </row>
    <row r="3734" spans="1:2" x14ac:dyDescent="0.25">
      <c r="A3734" s="63"/>
      <c r="B3734" s="63"/>
    </row>
    <row r="3735" spans="1:2" x14ac:dyDescent="0.25">
      <c r="A3735" s="63"/>
      <c r="B3735" s="63"/>
    </row>
    <row r="3736" spans="1:2" x14ac:dyDescent="0.25">
      <c r="A3736" s="63"/>
      <c r="B3736" s="63"/>
    </row>
    <row r="3737" spans="1:2" x14ac:dyDescent="0.25">
      <c r="A3737" s="63"/>
      <c r="B3737" s="63"/>
    </row>
    <row r="3738" spans="1:2" x14ac:dyDescent="0.25">
      <c r="A3738" s="63"/>
      <c r="B3738" s="63"/>
    </row>
    <row r="3739" spans="1:2" x14ac:dyDescent="0.25">
      <c r="A3739" s="63"/>
      <c r="B3739" s="63"/>
    </row>
    <row r="3740" spans="1:2" x14ac:dyDescent="0.25">
      <c r="A3740" s="63"/>
      <c r="B3740" s="63"/>
    </row>
    <row r="3741" spans="1:2" x14ac:dyDescent="0.25">
      <c r="A3741" s="63"/>
      <c r="B3741" s="63"/>
    </row>
    <row r="3742" spans="1:2" x14ac:dyDescent="0.25">
      <c r="A3742" s="63"/>
      <c r="B3742" s="63"/>
    </row>
    <row r="3743" spans="1:2" x14ac:dyDescent="0.25">
      <c r="A3743" s="63"/>
      <c r="B3743" s="63"/>
    </row>
    <row r="3744" spans="1:2" x14ac:dyDescent="0.25">
      <c r="A3744" s="63"/>
      <c r="B3744" s="63"/>
    </row>
    <row r="3745" spans="1:2" x14ac:dyDescent="0.25">
      <c r="A3745" s="63"/>
      <c r="B3745" s="63"/>
    </row>
    <row r="3746" spans="1:2" x14ac:dyDescent="0.25">
      <c r="A3746" s="63"/>
      <c r="B3746" s="63"/>
    </row>
    <row r="3747" spans="1:2" x14ac:dyDescent="0.25">
      <c r="A3747" s="63"/>
      <c r="B3747" s="63"/>
    </row>
    <row r="3748" spans="1:2" x14ac:dyDescent="0.25">
      <c r="A3748" s="63"/>
      <c r="B3748" s="63"/>
    </row>
    <row r="3749" spans="1:2" x14ac:dyDescent="0.25">
      <c r="A3749" s="63"/>
      <c r="B3749" s="63"/>
    </row>
    <row r="3750" spans="1:2" x14ac:dyDescent="0.25">
      <c r="A3750" s="63"/>
      <c r="B3750" s="63"/>
    </row>
    <row r="3751" spans="1:2" x14ac:dyDescent="0.25">
      <c r="A3751" s="63"/>
      <c r="B3751" s="63"/>
    </row>
    <row r="3752" spans="1:2" x14ac:dyDescent="0.25">
      <c r="A3752" s="63"/>
      <c r="B3752" s="63"/>
    </row>
    <row r="3753" spans="1:2" x14ac:dyDescent="0.25">
      <c r="A3753" s="63"/>
      <c r="B3753" s="63"/>
    </row>
    <row r="3754" spans="1:2" x14ac:dyDescent="0.25">
      <c r="A3754" s="63"/>
      <c r="B3754" s="63"/>
    </row>
    <row r="3755" spans="1:2" x14ac:dyDescent="0.25">
      <c r="A3755" s="63"/>
      <c r="B3755" s="63"/>
    </row>
    <row r="3756" spans="1:2" x14ac:dyDescent="0.25">
      <c r="A3756" s="63"/>
      <c r="B3756" s="63"/>
    </row>
    <row r="3757" spans="1:2" x14ac:dyDescent="0.25">
      <c r="A3757" s="63"/>
      <c r="B3757" s="63"/>
    </row>
    <row r="3758" spans="1:2" x14ac:dyDescent="0.25">
      <c r="A3758" s="63"/>
      <c r="B3758" s="63"/>
    </row>
    <row r="3759" spans="1:2" x14ac:dyDescent="0.25">
      <c r="A3759" s="63"/>
      <c r="B3759" s="63"/>
    </row>
    <row r="3760" spans="1:2" x14ac:dyDescent="0.25">
      <c r="A3760" s="63"/>
      <c r="B3760" s="63"/>
    </row>
    <row r="3761" spans="1:2" x14ac:dyDescent="0.25">
      <c r="A3761" s="63"/>
      <c r="B3761" s="63"/>
    </row>
    <row r="3762" spans="1:2" x14ac:dyDescent="0.25">
      <c r="A3762" s="63"/>
      <c r="B3762" s="63"/>
    </row>
    <row r="3763" spans="1:2" x14ac:dyDescent="0.25">
      <c r="A3763" s="63"/>
      <c r="B3763" s="63"/>
    </row>
    <row r="3764" spans="1:2" x14ac:dyDescent="0.25">
      <c r="A3764" s="63"/>
      <c r="B3764" s="63"/>
    </row>
    <row r="3765" spans="1:2" x14ac:dyDescent="0.25">
      <c r="A3765" s="63"/>
      <c r="B3765" s="63"/>
    </row>
    <row r="3766" spans="1:2" x14ac:dyDescent="0.25">
      <c r="A3766" s="63"/>
      <c r="B3766" s="63"/>
    </row>
    <row r="3767" spans="1:2" x14ac:dyDescent="0.25">
      <c r="A3767" s="63"/>
      <c r="B3767" s="63"/>
    </row>
    <row r="3768" spans="1:2" x14ac:dyDescent="0.25">
      <c r="A3768" s="63"/>
      <c r="B3768" s="63"/>
    </row>
    <row r="3769" spans="1:2" x14ac:dyDescent="0.25">
      <c r="A3769" s="63"/>
      <c r="B3769" s="63"/>
    </row>
    <row r="3770" spans="1:2" x14ac:dyDescent="0.25">
      <c r="A3770" s="63"/>
      <c r="B3770" s="63"/>
    </row>
    <row r="3771" spans="1:2" x14ac:dyDescent="0.25">
      <c r="A3771" s="63"/>
      <c r="B3771" s="63"/>
    </row>
    <row r="3772" spans="1:2" x14ac:dyDescent="0.25">
      <c r="A3772" s="63"/>
      <c r="B3772" s="63"/>
    </row>
    <row r="3773" spans="1:2" x14ac:dyDescent="0.25">
      <c r="A3773" s="63"/>
      <c r="B3773" s="63"/>
    </row>
    <row r="3774" spans="1:2" x14ac:dyDescent="0.25">
      <c r="A3774" s="63"/>
      <c r="B3774" s="63"/>
    </row>
    <row r="3775" spans="1:2" x14ac:dyDescent="0.25">
      <c r="A3775" s="63"/>
      <c r="B3775" s="63"/>
    </row>
    <row r="3776" spans="1:2" x14ac:dyDescent="0.25">
      <c r="A3776" s="63"/>
      <c r="B3776" s="63"/>
    </row>
    <row r="3777" spans="1:2" x14ac:dyDescent="0.25">
      <c r="A3777" s="63"/>
      <c r="B3777" s="63"/>
    </row>
    <row r="3778" spans="1:2" x14ac:dyDescent="0.25">
      <c r="A3778" s="63"/>
      <c r="B3778" s="63"/>
    </row>
    <row r="3779" spans="1:2" x14ac:dyDescent="0.25">
      <c r="A3779" s="63"/>
      <c r="B3779" s="63"/>
    </row>
    <row r="3780" spans="1:2" x14ac:dyDescent="0.25">
      <c r="A3780" s="63"/>
      <c r="B3780" s="63"/>
    </row>
    <row r="3781" spans="1:2" x14ac:dyDescent="0.25">
      <c r="A3781" s="63"/>
      <c r="B3781" s="63"/>
    </row>
    <row r="3782" spans="1:2" x14ac:dyDescent="0.25">
      <c r="A3782" s="63"/>
      <c r="B3782" s="63"/>
    </row>
    <row r="3783" spans="1:2" x14ac:dyDescent="0.25">
      <c r="A3783" s="63"/>
      <c r="B3783" s="63"/>
    </row>
    <row r="3784" spans="1:2" x14ac:dyDescent="0.25">
      <c r="A3784" s="63"/>
      <c r="B3784" s="63"/>
    </row>
    <row r="3785" spans="1:2" x14ac:dyDescent="0.25">
      <c r="A3785" s="63"/>
      <c r="B3785" s="63"/>
    </row>
    <row r="3786" spans="1:2" x14ac:dyDescent="0.25">
      <c r="A3786" s="63"/>
      <c r="B3786" s="63"/>
    </row>
    <row r="3787" spans="1:2" x14ac:dyDescent="0.25">
      <c r="A3787" s="63"/>
      <c r="B3787" s="63"/>
    </row>
    <row r="3788" spans="1:2" x14ac:dyDescent="0.25">
      <c r="A3788" s="63"/>
      <c r="B3788" s="63"/>
    </row>
    <row r="3789" spans="1:2" x14ac:dyDescent="0.25">
      <c r="A3789" s="63"/>
      <c r="B3789" s="63"/>
    </row>
    <row r="3790" spans="1:2" x14ac:dyDescent="0.25">
      <c r="A3790" s="63"/>
      <c r="B3790" s="63"/>
    </row>
    <row r="3791" spans="1:2" x14ac:dyDescent="0.25">
      <c r="A3791" s="63"/>
      <c r="B3791" s="63"/>
    </row>
    <row r="3792" spans="1:2" x14ac:dyDescent="0.25">
      <c r="A3792" s="63"/>
      <c r="B3792" s="63"/>
    </row>
    <row r="3793" spans="1:2" x14ac:dyDescent="0.25">
      <c r="A3793" s="63"/>
      <c r="B3793" s="63"/>
    </row>
    <row r="3794" spans="1:2" x14ac:dyDescent="0.25">
      <c r="A3794" s="63"/>
      <c r="B3794" s="63"/>
    </row>
    <row r="3795" spans="1:2" x14ac:dyDescent="0.25">
      <c r="A3795" s="63"/>
      <c r="B3795" s="63"/>
    </row>
    <row r="3796" spans="1:2" x14ac:dyDescent="0.25">
      <c r="A3796" s="63"/>
      <c r="B3796" s="63"/>
    </row>
    <row r="3797" spans="1:2" x14ac:dyDescent="0.25">
      <c r="A3797" s="63"/>
      <c r="B3797" s="63"/>
    </row>
    <row r="3798" spans="1:2" x14ac:dyDescent="0.25">
      <c r="A3798" s="63"/>
      <c r="B3798" s="63"/>
    </row>
    <row r="3799" spans="1:2" x14ac:dyDescent="0.25">
      <c r="A3799" s="63"/>
      <c r="B3799" s="63"/>
    </row>
    <row r="3800" spans="1:2" x14ac:dyDescent="0.25">
      <c r="A3800" s="63"/>
      <c r="B3800" s="63"/>
    </row>
    <row r="3801" spans="1:2" x14ac:dyDescent="0.25">
      <c r="A3801" s="63"/>
      <c r="B3801" s="63"/>
    </row>
    <row r="3802" spans="1:2" x14ac:dyDescent="0.25">
      <c r="A3802" s="63"/>
      <c r="B3802" s="63"/>
    </row>
    <row r="3803" spans="1:2" x14ac:dyDescent="0.25">
      <c r="A3803" s="63"/>
      <c r="B3803" s="63"/>
    </row>
    <row r="3804" spans="1:2" x14ac:dyDescent="0.25">
      <c r="A3804" s="63"/>
      <c r="B3804" s="63"/>
    </row>
    <row r="3805" spans="1:2" x14ac:dyDescent="0.25">
      <c r="A3805" s="63"/>
      <c r="B3805" s="63"/>
    </row>
    <row r="3806" spans="1:2" x14ac:dyDescent="0.25">
      <c r="A3806" s="63"/>
      <c r="B3806" s="63"/>
    </row>
    <row r="3807" spans="1:2" x14ac:dyDescent="0.25">
      <c r="A3807" s="63"/>
      <c r="B3807" s="63"/>
    </row>
    <row r="3808" spans="1:2" x14ac:dyDescent="0.25">
      <c r="A3808" s="63"/>
      <c r="B3808" s="63"/>
    </row>
    <row r="3809" spans="1:2" x14ac:dyDescent="0.25">
      <c r="A3809" s="63"/>
      <c r="B3809" s="63"/>
    </row>
    <row r="3810" spans="1:2" x14ac:dyDescent="0.25">
      <c r="A3810" s="63"/>
      <c r="B3810" s="63"/>
    </row>
    <row r="3811" spans="1:2" x14ac:dyDescent="0.25">
      <c r="A3811" s="63"/>
      <c r="B3811" s="63"/>
    </row>
    <row r="3812" spans="1:2" x14ac:dyDescent="0.25">
      <c r="A3812" s="63"/>
      <c r="B3812" s="63"/>
    </row>
    <row r="3813" spans="1:2" x14ac:dyDescent="0.25">
      <c r="A3813" s="63"/>
      <c r="B3813" s="63"/>
    </row>
    <row r="3814" spans="1:2" x14ac:dyDescent="0.25">
      <c r="A3814" s="63"/>
      <c r="B3814" s="63"/>
    </row>
    <row r="3815" spans="1:2" x14ac:dyDescent="0.25">
      <c r="A3815" s="63"/>
      <c r="B3815" s="63"/>
    </row>
    <row r="3816" spans="1:2" x14ac:dyDescent="0.25">
      <c r="A3816" s="63"/>
      <c r="B3816" s="63"/>
    </row>
    <row r="3817" spans="1:2" x14ac:dyDescent="0.25">
      <c r="A3817" s="63"/>
      <c r="B3817" s="63"/>
    </row>
    <row r="3818" spans="1:2" x14ac:dyDescent="0.25">
      <c r="A3818" s="63"/>
      <c r="B3818" s="63"/>
    </row>
    <row r="3819" spans="1:2" x14ac:dyDescent="0.25">
      <c r="A3819" s="63"/>
      <c r="B3819" s="63"/>
    </row>
    <row r="3820" spans="1:2" x14ac:dyDescent="0.25">
      <c r="A3820" s="63"/>
      <c r="B3820" s="63"/>
    </row>
    <row r="3821" spans="1:2" x14ac:dyDescent="0.25">
      <c r="A3821" s="63"/>
      <c r="B3821" s="63"/>
    </row>
    <row r="3822" spans="1:2" x14ac:dyDescent="0.25">
      <c r="A3822" s="63"/>
      <c r="B3822" s="63"/>
    </row>
    <row r="3823" spans="1:2" x14ac:dyDescent="0.25">
      <c r="A3823" s="63"/>
      <c r="B3823" s="63"/>
    </row>
    <row r="3824" spans="1:2" x14ac:dyDescent="0.25">
      <c r="A3824" s="63"/>
      <c r="B3824" s="63"/>
    </row>
    <row r="3825" spans="1:2" x14ac:dyDescent="0.25">
      <c r="A3825" s="63"/>
      <c r="B3825" s="63"/>
    </row>
    <row r="3826" spans="1:2" x14ac:dyDescent="0.25">
      <c r="A3826" s="63"/>
      <c r="B3826" s="63"/>
    </row>
    <row r="3827" spans="1:2" x14ac:dyDescent="0.25">
      <c r="A3827" s="63"/>
      <c r="B3827" s="63"/>
    </row>
    <row r="3828" spans="1:2" x14ac:dyDescent="0.25">
      <c r="A3828" s="63"/>
      <c r="B3828" s="63"/>
    </row>
    <row r="3829" spans="1:2" x14ac:dyDescent="0.25">
      <c r="A3829" s="63"/>
      <c r="B3829" s="63"/>
    </row>
    <row r="3830" spans="1:2" x14ac:dyDescent="0.25">
      <c r="A3830" s="63"/>
      <c r="B3830" s="63"/>
    </row>
    <row r="3831" spans="1:2" x14ac:dyDescent="0.25">
      <c r="A3831" s="63"/>
      <c r="B3831" s="63"/>
    </row>
    <row r="3832" spans="1:2" x14ac:dyDescent="0.25">
      <c r="A3832" s="63"/>
      <c r="B3832" s="63"/>
    </row>
    <row r="3833" spans="1:2" x14ac:dyDescent="0.25">
      <c r="A3833" s="63"/>
      <c r="B3833" s="63"/>
    </row>
    <row r="3834" spans="1:2" x14ac:dyDescent="0.25">
      <c r="A3834" s="63"/>
      <c r="B3834" s="63"/>
    </row>
    <row r="3835" spans="1:2" x14ac:dyDescent="0.25">
      <c r="A3835" s="63"/>
      <c r="B3835" s="63"/>
    </row>
    <row r="3836" spans="1:2" x14ac:dyDescent="0.25">
      <c r="A3836" s="63"/>
      <c r="B3836" s="63"/>
    </row>
    <row r="3837" spans="1:2" x14ac:dyDescent="0.25">
      <c r="A3837" s="63"/>
      <c r="B3837" s="63"/>
    </row>
    <row r="3838" spans="1:2" x14ac:dyDescent="0.25">
      <c r="A3838" s="63"/>
      <c r="B3838" s="63"/>
    </row>
    <row r="3839" spans="1:2" x14ac:dyDescent="0.25">
      <c r="A3839" s="63"/>
      <c r="B3839" s="63"/>
    </row>
    <row r="3840" spans="1:2" x14ac:dyDescent="0.25">
      <c r="A3840" s="63"/>
      <c r="B3840" s="63"/>
    </row>
    <row r="3841" spans="1:2" x14ac:dyDescent="0.25">
      <c r="A3841" s="63"/>
      <c r="B3841" s="63"/>
    </row>
    <row r="3842" spans="1:2" x14ac:dyDescent="0.25">
      <c r="A3842" s="63"/>
      <c r="B3842" s="63"/>
    </row>
    <row r="3843" spans="1:2" x14ac:dyDescent="0.25">
      <c r="A3843" s="63"/>
      <c r="B3843" s="63"/>
    </row>
    <row r="3844" spans="1:2" x14ac:dyDescent="0.25">
      <c r="A3844" s="63"/>
      <c r="B3844" s="63"/>
    </row>
    <row r="3845" spans="1:2" x14ac:dyDescent="0.25">
      <c r="A3845" s="63"/>
      <c r="B3845" s="63"/>
    </row>
    <row r="3846" spans="1:2" x14ac:dyDescent="0.25">
      <c r="A3846" s="63"/>
      <c r="B3846" s="63"/>
    </row>
    <row r="3847" spans="1:2" x14ac:dyDescent="0.25">
      <c r="A3847" s="63"/>
      <c r="B3847" s="63"/>
    </row>
    <row r="3848" spans="1:2" x14ac:dyDescent="0.25">
      <c r="A3848" s="63"/>
      <c r="B3848" s="63"/>
    </row>
    <row r="3849" spans="1:2" x14ac:dyDescent="0.25">
      <c r="A3849" s="63"/>
      <c r="B3849" s="63"/>
    </row>
    <row r="3850" spans="1:2" x14ac:dyDescent="0.25">
      <c r="A3850" s="63"/>
      <c r="B3850" s="63"/>
    </row>
    <row r="3851" spans="1:2" x14ac:dyDescent="0.25">
      <c r="A3851" s="63"/>
      <c r="B3851" s="63"/>
    </row>
    <row r="3852" spans="1:2" x14ac:dyDescent="0.25">
      <c r="A3852" s="63"/>
      <c r="B3852" s="63"/>
    </row>
    <row r="3853" spans="1:2" x14ac:dyDescent="0.25">
      <c r="A3853" s="63"/>
      <c r="B3853" s="63"/>
    </row>
    <row r="3854" spans="1:2" x14ac:dyDescent="0.25">
      <c r="A3854" s="63"/>
      <c r="B3854" s="63"/>
    </row>
    <row r="3855" spans="1:2" x14ac:dyDescent="0.25">
      <c r="A3855" s="63"/>
      <c r="B3855" s="63"/>
    </row>
    <row r="3856" spans="1:2" x14ac:dyDescent="0.25">
      <c r="A3856" s="63"/>
      <c r="B3856" s="63"/>
    </row>
    <row r="3857" spans="1:2" x14ac:dyDescent="0.25">
      <c r="A3857" s="63"/>
      <c r="B3857" s="63"/>
    </row>
    <row r="3858" spans="1:2" x14ac:dyDescent="0.25">
      <c r="A3858" s="63"/>
      <c r="B3858" s="63"/>
    </row>
    <row r="3859" spans="1:2" x14ac:dyDescent="0.25">
      <c r="A3859" s="63"/>
      <c r="B3859" s="63"/>
    </row>
    <row r="3860" spans="1:2" x14ac:dyDescent="0.25">
      <c r="A3860" s="63"/>
      <c r="B3860" s="63"/>
    </row>
    <row r="3861" spans="1:2" x14ac:dyDescent="0.25">
      <c r="A3861" s="63"/>
      <c r="B3861" s="63"/>
    </row>
    <row r="3862" spans="1:2" x14ac:dyDescent="0.25">
      <c r="A3862" s="63"/>
      <c r="B3862" s="63"/>
    </row>
    <row r="3863" spans="1:2" x14ac:dyDescent="0.25">
      <c r="A3863" s="63"/>
      <c r="B3863" s="63"/>
    </row>
    <row r="3864" spans="1:2" x14ac:dyDescent="0.25">
      <c r="A3864" s="63"/>
      <c r="B3864" s="63"/>
    </row>
    <row r="3865" spans="1:2" x14ac:dyDescent="0.25">
      <c r="A3865" s="63"/>
      <c r="B3865" s="63"/>
    </row>
    <row r="3866" spans="1:2" x14ac:dyDescent="0.25">
      <c r="A3866" s="63"/>
      <c r="B3866" s="63"/>
    </row>
    <row r="3867" spans="1:2" x14ac:dyDescent="0.25">
      <c r="A3867" s="63"/>
      <c r="B3867" s="63"/>
    </row>
    <row r="3868" spans="1:2" x14ac:dyDescent="0.25">
      <c r="A3868" s="63"/>
      <c r="B3868" s="63"/>
    </row>
    <row r="3869" spans="1:2" x14ac:dyDescent="0.25">
      <c r="A3869" s="63"/>
      <c r="B3869" s="63"/>
    </row>
    <row r="3870" spans="1:2" x14ac:dyDescent="0.25">
      <c r="A3870" s="63"/>
      <c r="B3870" s="63"/>
    </row>
    <row r="3871" spans="1:2" x14ac:dyDescent="0.25">
      <c r="A3871" s="63"/>
      <c r="B3871" s="63"/>
    </row>
    <row r="3872" spans="1:2" x14ac:dyDescent="0.25">
      <c r="A3872" s="63"/>
      <c r="B3872" s="63"/>
    </row>
    <row r="3873" spans="1:2" x14ac:dyDescent="0.25">
      <c r="A3873" s="63"/>
      <c r="B3873" s="63"/>
    </row>
    <row r="3874" spans="1:2" x14ac:dyDescent="0.25">
      <c r="A3874" s="63"/>
      <c r="B3874" s="63"/>
    </row>
    <row r="3875" spans="1:2" x14ac:dyDescent="0.25">
      <c r="A3875" s="63"/>
      <c r="B3875" s="63"/>
    </row>
    <row r="3876" spans="1:2" x14ac:dyDescent="0.25">
      <c r="A3876" s="63"/>
      <c r="B3876" s="63"/>
    </row>
    <row r="3877" spans="1:2" x14ac:dyDescent="0.25">
      <c r="A3877" s="63"/>
      <c r="B3877" s="63"/>
    </row>
    <row r="3878" spans="1:2" x14ac:dyDescent="0.25">
      <c r="A3878" s="63"/>
      <c r="B3878" s="63"/>
    </row>
    <row r="3879" spans="1:2" x14ac:dyDescent="0.25">
      <c r="A3879" s="63"/>
      <c r="B3879" s="63"/>
    </row>
    <row r="3880" spans="1:2" x14ac:dyDescent="0.25">
      <c r="A3880" s="63"/>
      <c r="B3880" s="63"/>
    </row>
    <row r="3881" spans="1:2" x14ac:dyDescent="0.25">
      <c r="A3881" s="63"/>
      <c r="B3881" s="63"/>
    </row>
    <row r="3882" spans="1:2" x14ac:dyDescent="0.25">
      <c r="A3882" s="63"/>
      <c r="B3882" s="63"/>
    </row>
    <row r="3883" spans="1:2" x14ac:dyDescent="0.25">
      <c r="A3883" s="63"/>
      <c r="B3883" s="63"/>
    </row>
    <row r="3884" spans="1:2" x14ac:dyDescent="0.25">
      <c r="A3884" s="63"/>
      <c r="B3884" s="63"/>
    </row>
    <row r="3885" spans="1:2" x14ac:dyDescent="0.25">
      <c r="A3885" s="63"/>
      <c r="B3885" s="63"/>
    </row>
    <row r="3886" spans="1:2" x14ac:dyDescent="0.25">
      <c r="A3886" s="63"/>
      <c r="B3886" s="63"/>
    </row>
    <row r="3887" spans="1:2" x14ac:dyDescent="0.25">
      <c r="A3887" s="63"/>
      <c r="B3887" s="63"/>
    </row>
    <row r="3888" spans="1:2" x14ac:dyDescent="0.25">
      <c r="A3888" s="63"/>
      <c r="B3888" s="63"/>
    </row>
    <row r="3889" spans="1:2" x14ac:dyDescent="0.25">
      <c r="A3889" s="63"/>
      <c r="B3889" s="63"/>
    </row>
    <row r="3890" spans="1:2" x14ac:dyDescent="0.25">
      <c r="A3890" s="63"/>
      <c r="B3890" s="63"/>
    </row>
    <row r="3891" spans="1:2" x14ac:dyDescent="0.25">
      <c r="A3891" s="63"/>
      <c r="B3891" s="63"/>
    </row>
    <row r="3892" spans="1:2" x14ac:dyDescent="0.25">
      <c r="A3892" s="63"/>
      <c r="B3892" s="63"/>
    </row>
    <row r="3893" spans="1:2" x14ac:dyDescent="0.25">
      <c r="A3893" s="63"/>
      <c r="B3893" s="63"/>
    </row>
    <row r="3894" spans="1:2" x14ac:dyDescent="0.25">
      <c r="A3894" s="63"/>
      <c r="B3894" s="63"/>
    </row>
    <row r="3895" spans="1:2" x14ac:dyDescent="0.25">
      <c r="A3895" s="63"/>
      <c r="B3895" s="63"/>
    </row>
    <row r="3896" spans="1:2" x14ac:dyDescent="0.25">
      <c r="A3896" s="63"/>
      <c r="B3896" s="63"/>
    </row>
    <row r="3897" spans="1:2" x14ac:dyDescent="0.25">
      <c r="A3897" s="63"/>
      <c r="B3897" s="63"/>
    </row>
    <row r="3898" spans="1:2" x14ac:dyDescent="0.25">
      <c r="A3898" s="63"/>
      <c r="B3898" s="63"/>
    </row>
    <row r="3899" spans="1:2" x14ac:dyDescent="0.25">
      <c r="A3899" s="63"/>
      <c r="B3899" s="63"/>
    </row>
    <row r="3900" spans="1:2" x14ac:dyDescent="0.25">
      <c r="A3900" s="63"/>
      <c r="B3900" s="63"/>
    </row>
    <row r="3901" spans="1:2" x14ac:dyDescent="0.25">
      <c r="A3901" s="63"/>
      <c r="B3901" s="63"/>
    </row>
    <row r="3902" spans="1:2" x14ac:dyDescent="0.25">
      <c r="A3902" s="63"/>
      <c r="B3902" s="63"/>
    </row>
    <row r="3903" spans="1:2" x14ac:dyDescent="0.25">
      <c r="A3903" s="63"/>
      <c r="B3903" s="63"/>
    </row>
    <row r="3904" spans="1:2" x14ac:dyDescent="0.25">
      <c r="A3904" s="63"/>
      <c r="B3904" s="63"/>
    </row>
    <row r="3905" spans="1:2" x14ac:dyDescent="0.25">
      <c r="A3905" s="63"/>
      <c r="B3905" s="63"/>
    </row>
    <row r="3906" spans="1:2" x14ac:dyDescent="0.25">
      <c r="A3906" s="63"/>
      <c r="B3906" s="63"/>
    </row>
    <row r="3907" spans="1:2" x14ac:dyDescent="0.25">
      <c r="A3907" s="63"/>
      <c r="B3907" s="63"/>
    </row>
    <row r="3908" spans="1:2" x14ac:dyDescent="0.25">
      <c r="A3908" s="63"/>
      <c r="B3908" s="63"/>
    </row>
    <row r="3909" spans="1:2" x14ac:dyDescent="0.25">
      <c r="A3909" s="63"/>
      <c r="B3909" s="63"/>
    </row>
    <row r="3910" spans="1:2" x14ac:dyDescent="0.25">
      <c r="A3910" s="63"/>
      <c r="B3910" s="63"/>
    </row>
    <row r="3911" spans="1:2" x14ac:dyDescent="0.25">
      <c r="A3911" s="63"/>
      <c r="B3911" s="63"/>
    </row>
    <row r="3912" spans="1:2" x14ac:dyDescent="0.25">
      <c r="A3912" s="63"/>
      <c r="B3912" s="63"/>
    </row>
    <row r="3913" spans="1:2" x14ac:dyDescent="0.25">
      <c r="A3913" s="63"/>
      <c r="B3913" s="63"/>
    </row>
    <row r="3914" spans="1:2" x14ac:dyDescent="0.25">
      <c r="A3914" s="63"/>
      <c r="B3914" s="63"/>
    </row>
    <row r="3915" spans="1:2" x14ac:dyDescent="0.25">
      <c r="A3915" s="63"/>
      <c r="B3915" s="63"/>
    </row>
    <row r="3916" spans="1:2" x14ac:dyDescent="0.25">
      <c r="A3916" s="63"/>
      <c r="B3916" s="63"/>
    </row>
    <row r="3917" spans="1:2" x14ac:dyDescent="0.25">
      <c r="A3917" s="63"/>
      <c r="B3917" s="63"/>
    </row>
    <row r="3918" spans="1:2" x14ac:dyDescent="0.25">
      <c r="A3918" s="63"/>
      <c r="B3918" s="63"/>
    </row>
    <row r="3919" spans="1:2" x14ac:dyDescent="0.25">
      <c r="A3919" s="63"/>
      <c r="B3919" s="63"/>
    </row>
    <row r="3920" spans="1:2" x14ac:dyDescent="0.25">
      <c r="A3920" s="63"/>
      <c r="B3920" s="63"/>
    </row>
    <row r="3921" spans="1:2" x14ac:dyDescent="0.25">
      <c r="A3921" s="63"/>
      <c r="B3921" s="63"/>
    </row>
    <row r="3922" spans="1:2" x14ac:dyDescent="0.25">
      <c r="A3922" s="63"/>
      <c r="B3922" s="63"/>
    </row>
    <row r="3923" spans="1:2" x14ac:dyDescent="0.25">
      <c r="A3923" s="63"/>
      <c r="B3923" s="63"/>
    </row>
    <row r="3924" spans="1:2" x14ac:dyDescent="0.25">
      <c r="A3924" s="63"/>
      <c r="B3924" s="63"/>
    </row>
    <row r="3925" spans="1:2" x14ac:dyDescent="0.25">
      <c r="A3925" s="63"/>
      <c r="B3925" s="63"/>
    </row>
    <row r="3926" spans="1:2" x14ac:dyDescent="0.25">
      <c r="A3926" s="63"/>
      <c r="B3926" s="63"/>
    </row>
    <row r="3927" spans="1:2" x14ac:dyDescent="0.25">
      <c r="A3927" s="63"/>
      <c r="B3927" s="63"/>
    </row>
    <row r="3928" spans="1:2" x14ac:dyDescent="0.25">
      <c r="A3928" s="63"/>
      <c r="B3928" s="63"/>
    </row>
    <row r="3929" spans="1:2" x14ac:dyDescent="0.25">
      <c r="A3929" s="63"/>
      <c r="B3929" s="63"/>
    </row>
    <row r="3930" spans="1:2" x14ac:dyDescent="0.25">
      <c r="A3930" s="63"/>
      <c r="B3930" s="63"/>
    </row>
    <row r="3931" spans="1:2" x14ac:dyDescent="0.25">
      <c r="A3931" s="63"/>
      <c r="B3931" s="63"/>
    </row>
    <row r="3932" spans="1:2" x14ac:dyDescent="0.25">
      <c r="A3932" s="63"/>
      <c r="B3932" s="63"/>
    </row>
    <row r="3933" spans="1:2" x14ac:dyDescent="0.25">
      <c r="A3933" s="63"/>
      <c r="B3933" s="63"/>
    </row>
    <row r="3934" spans="1:2" x14ac:dyDescent="0.25">
      <c r="A3934" s="63"/>
      <c r="B3934" s="63"/>
    </row>
    <row r="3935" spans="1:2" x14ac:dyDescent="0.25">
      <c r="A3935" s="63"/>
      <c r="B3935" s="63"/>
    </row>
    <row r="3936" spans="1:2" x14ac:dyDescent="0.25">
      <c r="A3936" s="63"/>
      <c r="B3936" s="63"/>
    </row>
    <row r="3937" spans="1:2" x14ac:dyDescent="0.25">
      <c r="A3937" s="63"/>
      <c r="B3937" s="63"/>
    </row>
    <row r="3938" spans="1:2" x14ac:dyDescent="0.25">
      <c r="A3938" s="63"/>
      <c r="B3938" s="63"/>
    </row>
    <row r="3939" spans="1:2" x14ac:dyDescent="0.25">
      <c r="A3939" s="63"/>
      <c r="B3939" s="63"/>
    </row>
    <row r="3940" spans="1:2" x14ac:dyDescent="0.25">
      <c r="A3940" s="63"/>
      <c r="B3940" s="63"/>
    </row>
    <row r="3941" spans="1:2" x14ac:dyDescent="0.25">
      <c r="A3941" s="63"/>
      <c r="B3941" s="63"/>
    </row>
    <row r="3942" spans="1:2" x14ac:dyDescent="0.25">
      <c r="A3942" s="63"/>
      <c r="B3942" s="63"/>
    </row>
    <row r="3943" spans="1:2" x14ac:dyDescent="0.25">
      <c r="A3943" s="63"/>
      <c r="B3943" s="63"/>
    </row>
    <row r="3944" spans="1:2" x14ac:dyDescent="0.25">
      <c r="A3944" s="63"/>
      <c r="B3944" s="63"/>
    </row>
    <row r="3945" spans="1:2" x14ac:dyDescent="0.25">
      <c r="A3945" s="63"/>
      <c r="B3945" s="63"/>
    </row>
    <row r="3946" spans="1:2" x14ac:dyDescent="0.25">
      <c r="A3946" s="63"/>
      <c r="B3946" s="63"/>
    </row>
    <row r="3947" spans="1:2" x14ac:dyDescent="0.25">
      <c r="A3947" s="63"/>
      <c r="B3947" s="63"/>
    </row>
    <row r="3948" spans="1:2" x14ac:dyDescent="0.25">
      <c r="A3948" s="63"/>
      <c r="B3948" s="63"/>
    </row>
    <row r="3949" spans="1:2" x14ac:dyDescent="0.25">
      <c r="A3949" s="63"/>
      <c r="B3949" s="63"/>
    </row>
    <row r="3950" spans="1:2" x14ac:dyDescent="0.25">
      <c r="A3950" s="63"/>
      <c r="B3950" s="63"/>
    </row>
    <row r="3951" spans="1:2" x14ac:dyDescent="0.25">
      <c r="A3951" s="63"/>
      <c r="B3951" s="63"/>
    </row>
    <row r="3952" spans="1:2" x14ac:dyDescent="0.25">
      <c r="A3952" s="63"/>
      <c r="B3952" s="63"/>
    </row>
    <row r="3953" spans="1:2" x14ac:dyDescent="0.25">
      <c r="A3953" s="63"/>
      <c r="B3953" s="63"/>
    </row>
    <row r="3954" spans="1:2" x14ac:dyDescent="0.25">
      <c r="A3954" s="63"/>
      <c r="B3954" s="63"/>
    </row>
    <row r="3955" spans="1:2" x14ac:dyDescent="0.25">
      <c r="A3955" s="63"/>
      <c r="B3955" s="63"/>
    </row>
    <row r="3956" spans="1:2" x14ac:dyDescent="0.25">
      <c r="A3956" s="63"/>
      <c r="B3956" s="63"/>
    </row>
    <row r="3957" spans="1:2" x14ac:dyDescent="0.25">
      <c r="A3957" s="63"/>
      <c r="B3957" s="63"/>
    </row>
    <row r="3958" spans="1:2" x14ac:dyDescent="0.25">
      <c r="A3958" s="63"/>
      <c r="B3958" s="63"/>
    </row>
    <row r="3959" spans="1:2" x14ac:dyDescent="0.25">
      <c r="A3959" s="63"/>
      <c r="B3959" s="63"/>
    </row>
    <row r="3960" spans="1:2" x14ac:dyDescent="0.25">
      <c r="A3960" s="63"/>
      <c r="B3960" s="63"/>
    </row>
    <row r="3961" spans="1:2" x14ac:dyDescent="0.25">
      <c r="A3961" s="63"/>
      <c r="B3961" s="63"/>
    </row>
    <row r="3962" spans="1:2" x14ac:dyDescent="0.25">
      <c r="A3962" s="63"/>
      <c r="B3962" s="63"/>
    </row>
    <row r="3963" spans="1:2" x14ac:dyDescent="0.25">
      <c r="A3963" s="63"/>
      <c r="B3963" s="63"/>
    </row>
    <row r="3964" spans="1:2" x14ac:dyDescent="0.25">
      <c r="A3964" s="63"/>
      <c r="B3964" s="63"/>
    </row>
    <row r="3965" spans="1:2" x14ac:dyDescent="0.25">
      <c r="A3965" s="63"/>
      <c r="B3965" s="63"/>
    </row>
    <row r="3966" spans="1:2" x14ac:dyDescent="0.25">
      <c r="A3966" s="63"/>
      <c r="B3966" s="63"/>
    </row>
    <row r="3967" spans="1:2" x14ac:dyDescent="0.25">
      <c r="A3967" s="63"/>
      <c r="B3967" s="63"/>
    </row>
    <row r="3968" spans="1:2" x14ac:dyDescent="0.25">
      <c r="A3968" s="63"/>
      <c r="B3968" s="63"/>
    </row>
    <row r="3969" spans="1:2" x14ac:dyDescent="0.25">
      <c r="A3969" s="63"/>
      <c r="B3969" s="63"/>
    </row>
    <row r="3970" spans="1:2" x14ac:dyDescent="0.25">
      <c r="A3970" s="63"/>
      <c r="B3970" s="63"/>
    </row>
    <row r="3971" spans="1:2" x14ac:dyDescent="0.25">
      <c r="A3971" s="63"/>
      <c r="B3971" s="63"/>
    </row>
    <row r="3972" spans="1:2" x14ac:dyDescent="0.25">
      <c r="A3972" s="63"/>
      <c r="B3972" s="63"/>
    </row>
    <row r="3973" spans="1:2" x14ac:dyDescent="0.25">
      <c r="A3973" s="63"/>
      <c r="B3973" s="63"/>
    </row>
    <row r="3974" spans="1:2" x14ac:dyDescent="0.25">
      <c r="A3974" s="63"/>
      <c r="B3974" s="63"/>
    </row>
    <row r="3975" spans="1:2" x14ac:dyDescent="0.25">
      <c r="A3975" s="63"/>
      <c r="B3975" s="63"/>
    </row>
    <row r="3976" spans="1:2" x14ac:dyDescent="0.25">
      <c r="A3976" s="63"/>
      <c r="B3976" s="63"/>
    </row>
    <row r="3977" spans="1:2" x14ac:dyDescent="0.25">
      <c r="A3977" s="63"/>
      <c r="B3977" s="63"/>
    </row>
    <row r="3978" spans="1:2" x14ac:dyDescent="0.25">
      <c r="A3978" s="63"/>
      <c r="B3978" s="63"/>
    </row>
    <row r="3979" spans="1:2" x14ac:dyDescent="0.25">
      <c r="A3979" s="63"/>
      <c r="B3979" s="63"/>
    </row>
    <row r="3980" spans="1:2" x14ac:dyDescent="0.25">
      <c r="A3980" s="63"/>
      <c r="B3980" s="63"/>
    </row>
    <row r="3981" spans="1:2" x14ac:dyDescent="0.25">
      <c r="A3981" s="63"/>
      <c r="B3981" s="63"/>
    </row>
    <row r="3982" spans="1:2" x14ac:dyDescent="0.25">
      <c r="A3982" s="63"/>
      <c r="B3982" s="63"/>
    </row>
    <row r="3983" spans="1:2" x14ac:dyDescent="0.25">
      <c r="A3983" s="63"/>
      <c r="B3983" s="63"/>
    </row>
    <row r="3984" spans="1:2" x14ac:dyDescent="0.25">
      <c r="A3984" s="63"/>
      <c r="B3984" s="63"/>
    </row>
    <row r="3985" spans="1:2" x14ac:dyDescent="0.25">
      <c r="A3985" s="63"/>
      <c r="B3985" s="63"/>
    </row>
    <row r="3986" spans="1:2" x14ac:dyDescent="0.25">
      <c r="A3986" s="63"/>
      <c r="B3986" s="63"/>
    </row>
    <row r="3987" spans="1:2" x14ac:dyDescent="0.25">
      <c r="A3987" s="63"/>
      <c r="B3987" s="63"/>
    </row>
    <row r="3988" spans="1:2" x14ac:dyDescent="0.25">
      <c r="A3988" s="63"/>
      <c r="B3988" s="63"/>
    </row>
    <row r="3989" spans="1:2" x14ac:dyDescent="0.25">
      <c r="A3989" s="63"/>
      <c r="B3989" s="63"/>
    </row>
    <row r="3990" spans="1:2" x14ac:dyDescent="0.25">
      <c r="A3990" s="63"/>
      <c r="B3990" s="63"/>
    </row>
    <row r="3991" spans="1:2" x14ac:dyDescent="0.25">
      <c r="A3991" s="63"/>
      <c r="B3991" s="63"/>
    </row>
    <row r="3992" spans="1:2" x14ac:dyDescent="0.25">
      <c r="A3992" s="63"/>
      <c r="B3992" s="63"/>
    </row>
    <row r="3993" spans="1:2" x14ac:dyDescent="0.25">
      <c r="A3993" s="63"/>
      <c r="B3993" s="63"/>
    </row>
    <row r="3994" spans="1:2" x14ac:dyDescent="0.25">
      <c r="A3994" s="63"/>
      <c r="B3994" s="63"/>
    </row>
    <row r="3995" spans="1:2" x14ac:dyDescent="0.25">
      <c r="A3995" s="63"/>
      <c r="B3995" s="63"/>
    </row>
    <row r="3996" spans="1:2" x14ac:dyDescent="0.25">
      <c r="A3996" s="63"/>
      <c r="B3996" s="63"/>
    </row>
    <row r="3997" spans="1:2" x14ac:dyDescent="0.25">
      <c r="A3997" s="63"/>
      <c r="B3997" s="63"/>
    </row>
    <row r="3998" spans="1:2" x14ac:dyDescent="0.25">
      <c r="A3998" s="63"/>
      <c r="B3998" s="63"/>
    </row>
    <row r="3999" spans="1:2" x14ac:dyDescent="0.25">
      <c r="A3999" s="63"/>
      <c r="B3999" s="63"/>
    </row>
    <row r="4000" spans="1:2" x14ac:dyDescent="0.25">
      <c r="A4000" s="63"/>
      <c r="B4000" s="63"/>
    </row>
    <row r="4001" spans="1:2" x14ac:dyDescent="0.25">
      <c r="A4001" s="63"/>
      <c r="B4001" s="63"/>
    </row>
    <row r="4002" spans="1:2" x14ac:dyDescent="0.25">
      <c r="A4002" s="63"/>
      <c r="B4002" s="63"/>
    </row>
    <row r="4003" spans="1:2" x14ac:dyDescent="0.25">
      <c r="A4003" s="63"/>
      <c r="B4003" s="63"/>
    </row>
    <row r="4004" spans="1:2" x14ac:dyDescent="0.25">
      <c r="A4004" s="63"/>
      <c r="B4004" s="63"/>
    </row>
    <row r="4005" spans="1:2" x14ac:dyDescent="0.25">
      <c r="A4005" s="63"/>
      <c r="B4005" s="63"/>
    </row>
    <row r="4006" spans="1:2" x14ac:dyDescent="0.25">
      <c r="A4006" s="63"/>
      <c r="B4006" s="63"/>
    </row>
    <row r="4007" spans="1:2" x14ac:dyDescent="0.25">
      <c r="A4007" s="63"/>
      <c r="B4007" s="63"/>
    </row>
    <row r="4008" spans="1:2" x14ac:dyDescent="0.25">
      <c r="A4008" s="63"/>
      <c r="B4008" s="63"/>
    </row>
    <row r="4009" spans="1:2" x14ac:dyDescent="0.25">
      <c r="A4009" s="63"/>
      <c r="B4009" s="63"/>
    </row>
    <row r="4010" spans="1:2" x14ac:dyDescent="0.25">
      <c r="A4010" s="63"/>
      <c r="B4010" s="63"/>
    </row>
    <row r="4011" spans="1:2" x14ac:dyDescent="0.25">
      <c r="A4011" s="63"/>
      <c r="B4011" s="63"/>
    </row>
    <row r="4012" spans="1:2" x14ac:dyDescent="0.25">
      <c r="A4012" s="63"/>
      <c r="B4012" s="63"/>
    </row>
    <row r="4013" spans="1:2" x14ac:dyDescent="0.25">
      <c r="A4013" s="63"/>
      <c r="B4013" s="63"/>
    </row>
    <row r="4014" spans="1:2" x14ac:dyDescent="0.25">
      <c r="A4014" s="63"/>
      <c r="B4014" s="63"/>
    </row>
    <row r="4015" spans="1:2" x14ac:dyDescent="0.25">
      <c r="A4015" s="63"/>
      <c r="B4015" s="63"/>
    </row>
    <row r="4016" spans="1:2" x14ac:dyDescent="0.25">
      <c r="A4016" s="63"/>
      <c r="B4016" s="63"/>
    </row>
    <row r="4017" spans="1:2" x14ac:dyDescent="0.25">
      <c r="A4017" s="63"/>
      <c r="B4017" s="63"/>
    </row>
    <row r="4018" spans="1:2" x14ac:dyDescent="0.25">
      <c r="A4018" s="63"/>
      <c r="B4018" s="63"/>
    </row>
    <row r="4019" spans="1:2" x14ac:dyDescent="0.25">
      <c r="A4019" s="63"/>
      <c r="B4019" s="63"/>
    </row>
    <row r="4020" spans="1:2" x14ac:dyDescent="0.25">
      <c r="A4020" s="63"/>
      <c r="B4020" s="63"/>
    </row>
    <row r="4021" spans="1:2" x14ac:dyDescent="0.25">
      <c r="A4021" s="63"/>
      <c r="B4021" s="63"/>
    </row>
    <row r="4022" spans="1:2" x14ac:dyDescent="0.25">
      <c r="A4022" s="63"/>
      <c r="B4022" s="63"/>
    </row>
    <row r="4023" spans="1:2" x14ac:dyDescent="0.25">
      <c r="A4023" s="63"/>
      <c r="B4023" s="63"/>
    </row>
    <row r="4024" spans="1:2" x14ac:dyDescent="0.25">
      <c r="A4024" s="63"/>
      <c r="B4024" s="63"/>
    </row>
    <row r="4025" spans="1:2" x14ac:dyDescent="0.25">
      <c r="A4025" s="63"/>
      <c r="B4025" s="63"/>
    </row>
    <row r="4026" spans="1:2" x14ac:dyDescent="0.25">
      <c r="A4026" s="63"/>
      <c r="B4026" s="63"/>
    </row>
    <row r="4027" spans="1:2" x14ac:dyDescent="0.25">
      <c r="A4027" s="63"/>
      <c r="B4027" s="63"/>
    </row>
    <row r="4028" spans="1:2" x14ac:dyDescent="0.25">
      <c r="A4028" s="63"/>
      <c r="B4028" s="63"/>
    </row>
    <row r="4029" spans="1:2" x14ac:dyDescent="0.25">
      <c r="A4029" s="63"/>
      <c r="B4029" s="63"/>
    </row>
    <row r="4030" spans="1:2" x14ac:dyDescent="0.25">
      <c r="A4030" s="63"/>
      <c r="B4030" s="63"/>
    </row>
    <row r="4031" spans="1:2" x14ac:dyDescent="0.25">
      <c r="A4031" s="63"/>
      <c r="B4031" s="63"/>
    </row>
    <row r="4032" spans="1:2" x14ac:dyDescent="0.25">
      <c r="A4032" s="63"/>
      <c r="B4032" s="63"/>
    </row>
    <row r="4033" spans="1:2" x14ac:dyDescent="0.25">
      <c r="A4033" s="63"/>
      <c r="B4033" s="63"/>
    </row>
    <row r="4034" spans="1:2" x14ac:dyDescent="0.25">
      <c r="A4034" s="63"/>
      <c r="B4034" s="63"/>
    </row>
    <row r="4035" spans="1:2" x14ac:dyDescent="0.25">
      <c r="A4035" s="63"/>
      <c r="B4035" s="63"/>
    </row>
    <row r="4036" spans="1:2" x14ac:dyDescent="0.25">
      <c r="A4036" s="63"/>
      <c r="B4036" s="63"/>
    </row>
    <row r="4037" spans="1:2" x14ac:dyDescent="0.25">
      <c r="A4037" s="63"/>
      <c r="B4037" s="63"/>
    </row>
    <row r="4038" spans="1:2" x14ac:dyDescent="0.25">
      <c r="A4038" s="63"/>
      <c r="B4038" s="63"/>
    </row>
    <row r="4039" spans="1:2" x14ac:dyDescent="0.25">
      <c r="A4039" s="63"/>
      <c r="B4039" s="63"/>
    </row>
    <row r="4040" spans="1:2" x14ac:dyDescent="0.25">
      <c r="A4040" s="63"/>
      <c r="B4040" s="63"/>
    </row>
    <row r="4041" spans="1:2" x14ac:dyDescent="0.25">
      <c r="A4041" s="63"/>
      <c r="B4041" s="63"/>
    </row>
    <row r="4042" spans="1:2" x14ac:dyDescent="0.25">
      <c r="A4042" s="63"/>
      <c r="B4042" s="63"/>
    </row>
    <row r="4043" spans="1:2" x14ac:dyDescent="0.25">
      <c r="A4043" s="63"/>
      <c r="B4043" s="63"/>
    </row>
    <row r="4044" spans="1:2" x14ac:dyDescent="0.25">
      <c r="A4044" s="63"/>
      <c r="B4044" s="63"/>
    </row>
    <row r="4045" spans="1:2" x14ac:dyDescent="0.25">
      <c r="A4045" s="63"/>
      <c r="B4045" s="63"/>
    </row>
    <row r="4046" spans="1:2" x14ac:dyDescent="0.25">
      <c r="A4046" s="63"/>
      <c r="B4046" s="63"/>
    </row>
    <row r="4047" spans="1:2" x14ac:dyDescent="0.25">
      <c r="A4047" s="63"/>
      <c r="B4047" s="63"/>
    </row>
    <row r="4048" spans="1:2" x14ac:dyDescent="0.25">
      <c r="A4048" s="63"/>
      <c r="B4048" s="63"/>
    </row>
    <row r="4049" spans="1:2" x14ac:dyDescent="0.25">
      <c r="A4049" s="63"/>
      <c r="B4049" s="63"/>
    </row>
    <row r="4050" spans="1:2" x14ac:dyDescent="0.25">
      <c r="A4050" s="63"/>
      <c r="B4050" s="63"/>
    </row>
    <row r="4051" spans="1:2" x14ac:dyDescent="0.25">
      <c r="A4051" s="63"/>
      <c r="B4051" s="63"/>
    </row>
    <row r="4052" spans="1:2" x14ac:dyDescent="0.25">
      <c r="A4052" s="63"/>
      <c r="B4052" s="63"/>
    </row>
    <row r="4053" spans="1:2" x14ac:dyDescent="0.25">
      <c r="A4053" s="63"/>
      <c r="B4053" s="63"/>
    </row>
    <row r="4054" spans="1:2" x14ac:dyDescent="0.25">
      <c r="A4054" s="63"/>
      <c r="B4054" s="63"/>
    </row>
    <row r="4055" spans="1:2" x14ac:dyDescent="0.25">
      <c r="A4055" s="63"/>
      <c r="B4055" s="63"/>
    </row>
    <row r="4056" spans="1:2" x14ac:dyDescent="0.25">
      <c r="A4056" s="63"/>
      <c r="B4056" s="63"/>
    </row>
    <row r="4057" spans="1:2" x14ac:dyDescent="0.25">
      <c r="A4057" s="63"/>
      <c r="B4057" s="63"/>
    </row>
    <row r="4058" spans="1:2" x14ac:dyDescent="0.25">
      <c r="A4058" s="63"/>
      <c r="B4058" s="63"/>
    </row>
    <row r="4059" spans="1:2" x14ac:dyDescent="0.25">
      <c r="A4059" s="63"/>
      <c r="B4059" s="63"/>
    </row>
    <row r="4060" spans="1:2" x14ac:dyDescent="0.25">
      <c r="A4060" s="63"/>
      <c r="B4060" s="63"/>
    </row>
    <row r="4061" spans="1:2" x14ac:dyDescent="0.25">
      <c r="A4061" s="63"/>
      <c r="B4061" s="63"/>
    </row>
    <row r="4062" spans="1:2" x14ac:dyDescent="0.25">
      <c r="A4062" s="63"/>
      <c r="B4062" s="63"/>
    </row>
    <row r="4063" spans="1:2" x14ac:dyDescent="0.25">
      <c r="A4063" s="63"/>
      <c r="B4063" s="63"/>
    </row>
    <row r="4064" spans="1:2" x14ac:dyDescent="0.25">
      <c r="A4064" s="63"/>
      <c r="B4064" s="63"/>
    </row>
    <row r="4065" spans="1:2" x14ac:dyDescent="0.25">
      <c r="A4065" s="63"/>
      <c r="B4065" s="63"/>
    </row>
    <row r="4066" spans="1:2" x14ac:dyDescent="0.25">
      <c r="A4066" s="63"/>
      <c r="B4066" s="63"/>
    </row>
    <row r="4067" spans="1:2" x14ac:dyDescent="0.25">
      <c r="A4067" s="63"/>
      <c r="B4067" s="63"/>
    </row>
    <row r="4068" spans="1:2" x14ac:dyDescent="0.25">
      <c r="A4068" s="63"/>
      <c r="B4068" s="63"/>
    </row>
    <row r="4069" spans="1:2" x14ac:dyDescent="0.25">
      <c r="A4069" s="63"/>
      <c r="B4069" s="63"/>
    </row>
    <row r="4070" spans="1:2" x14ac:dyDescent="0.25">
      <c r="A4070" s="63"/>
      <c r="B4070" s="63"/>
    </row>
    <row r="4071" spans="1:2" x14ac:dyDescent="0.25">
      <c r="A4071" s="63"/>
      <c r="B4071" s="63"/>
    </row>
    <row r="4072" spans="1:2" x14ac:dyDescent="0.25">
      <c r="A4072" s="63"/>
      <c r="B4072" s="63"/>
    </row>
    <row r="4073" spans="1:2" x14ac:dyDescent="0.25">
      <c r="A4073" s="63"/>
      <c r="B4073" s="63"/>
    </row>
    <row r="4074" spans="1:2" x14ac:dyDescent="0.25">
      <c r="A4074" s="63"/>
      <c r="B4074" s="63"/>
    </row>
    <row r="4075" spans="1:2" x14ac:dyDescent="0.25">
      <c r="A4075" s="63"/>
      <c r="B4075" s="63"/>
    </row>
    <row r="4076" spans="1:2" x14ac:dyDescent="0.25">
      <c r="A4076" s="63"/>
      <c r="B4076" s="63"/>
    </row>
    <row r="4077" spans="1:2" x14ac:dyDescent="0.25">
      <c r="A4077" s="63"/>
      <c r="B4077" s="63"/>
    </row>
    <row r="4078" spans="1:2" x14ac:dyDescent="0.25">
      <c r="A4078" s="63"/>
      <c r="B4078" s="63"/>
    </row>
    <row r="4079" spans="1:2" x14ac:dyDescent="0.25">
      <c r="A4079" s="63"/>
      <c r="B4079" s="63"/>
    </row>
    <row r="4080" spans="1:2" x14ac:dyDescent="0.25">
      <c r="A4080" s="63"/>
      <c r="B4080" s="63"/>
    </row>
    <row r="4081" spans="1:2" x14ac:dyDescent="0.25">
      <c r="A4081" s="63"/>
      <c r="B4081" s="63"/>
    </row>
    <row r="4082" spans="1:2" x14ac:dyDescent="0.25">
      <c r="A4082" s="63"/>
      <c r="B4082" s="63"/>
    </row>
    <row r="4083" spans="1:2" x14ac:dyDescent="0.25">
      <c r="A4083" s="63"/>
      <c r="B4083" s="63"/>
    </row>
    <row r="4084" spans="1:2" x14ac:dyDescent="0.25">
      <c r="A4084" s="63"/>
      <c r="B4084" s="63"/>
    </row>
    <row r="4085" spans="1:2" x14ac:dyDescent="0.25">
      <c r="A4085" s="63"/>
      <c r="B4085" s="63"/>
    </row>
    <row r="4086" spans="1:2" x14ac:dyDescent="0.25">
      <c r="A4086" s="63"/>
      <c r="B4086" s="63"/>
    </row>
    <row r="4087" spans="1:2" x14ac:dyDescent="0.25">
      <c r="A4087" s="63"/>
      <c r="B4087" s="63"/>
    </row>
    <row r="4088" spans="1:2" x14ac:dyDescent="0.25">
      <c r="A4088" s="63"/>
      <c r="B4088" s="63"/>
    </row>
    <row r="4089" spans="1:2" x14ac:dyDescent="0.25">
      <c r="A4089" s="63"/>
      <c r="B4089" s="63"/>
    </row>
    <row r="4090" spans="1:2" x14ac:dyDescent="0.25">
      <c r="A4090" s="63"/>
      <c r="B4090" s="63"/>
    </row>
    <row r="4091" spans="1:2" x14ac:dyDescent="0.25">
      <c r="A4091" s="63"/>
      <c r="B4091" s="63"/>
    </row>
    <row r="4092" spans="1:2" x14ac:dyDescent="0.25">
      <c r="A4092" s="63"/>
      <c r="B4092" s="63"/>
    </row>
    <row r="4093" spans="1:2" x14ac:dyDescent="0.25">
      <c r="A4093" s="63"/>
      <c r="B4093" s="63"/>
    </row>
    <row r="4094" spans="1:2" x14ac:dyDescent="0.25">
      <c r="A4094" s="63"/>
      <c r="B4094" s="63"/>
    </row>
    <row r="4095" spans="1:2" x14ac:dyDescent="0.25">
      <c r="A4095" s="63"/>
      <c r="B4095" s="63"/>
    </row>
    <row r="4096" spans="1:2" x14ac:dyDescent="0.25">
      <c r="A4096" s="63"/>
      <c r="B4096" s="63"/>
    </row>
    <row r="4097" spans="1:2" x14ac:dyDescent="0.25">
      <c r="A4097" s="63"/>
      <c r="B4097" s="63"/>
    </row>
    <row r="4098" spans="1:2" x14ac:dyDescent="0.25">
      <c r="A4098" s="63"/>
      <c r="B4098" s="63"/>
    </row>
    <row r="4099" spans="1:2" x14ac:dyDescent="0.25">
      <c r="A4099" s="63"/>
      <c r="B4099" s="63"/>
    </row>
    <row r="4100" spans="1:2" x14ac:dyDescent="0.25">
      <c r="A4100" s="63"/>
      <c r="B4100" s="63"/>
    </row>
    <row r="4101" spans="1:2" x14ac:dyDescent="0.25">
      <c r="A4101" s="63"/>
      <c r="B4101" s="63"/>
    </row>
    <row r="4102" spans="1:2" x14ac:dyDescent="0.25">
      <c r="A4102" s="63"/>
      <c r="B4102" s="63"/>
    </row>
    <row r="4103" spans="1:2" x14ac:dyDescent="0.25">
      <c r="A4103" s="63"/>
      <c r="B4103" s="63"/>
    </row>
    <row r="4104" spans="1:2" x14ac:dyDescent="0.25">
      <c r="A4104" s="63"/>
      <c r="B4104" s="63"/>
    </row>
    <row r="4105" spans="1:2" x14ac:dyDescent="0.25">
      <c r="A4105" s="63"/>
      <c r="B4105" s="63"/>
    </row>
    <row r="4106" spans="1:2" x14ac:dyDescent="0.25">
      <c r="A4106" s="63"/>
      <c r="B4106" s="63"/>
    </row>
    <row r="4107" spans="1:2" x14ac:dyDescent="0.25">
      <c r="A4107" s="63"/>
      <c r="B4107" s="63"/>
    </row>
    <row r="4108" spans="1:2" x14ac:dyDescent="0.25">
      <c r="A4108" s="63"/>
      <c r="B4108" s="63"/>
    </row>
    <row r="4109" spans="1:2" x14ac:dyDescent="0.25">
      <c r="A4109" s="63"/>
      <c r="B4109" s="63"/>
    </row>
    <row r="4110" spans="1:2" x14ac:dyDescent="0.25">
      <c r="A4110" s="63"/>
      <c r="B4110" s="63"/>
    </row>
    <row r="4111" spans="1:2" x14ac:dyDescent="0.25">
      <c r="A4111" s="63"/>
      <c r="B4111" s="63"/>
    </row>
    <row r="4112" spans="1:2" x14ac:dyDescent="0.25">
      <c r="A4112" s="63"/>
      <c r="B4112" s="63"/>
    </row>
    <row r="4113" spans="1:2" x14ac:dyDescent="0.25">
      <c r="A4113" s="63"/>
      <c r="B4113" s="63"/>
    </row>
    <row r="4114" spans="1:2" x14ac:dyDescent="0.25">
      <c r="A4114" s="63"/>
      <c r="B4114" s="63"/>
    </row>
    <row r="4115" spans="1:2" x14ac:dyDescent="0.25">
      <c r="A4115" s="63"/>
      <c r="B4115" s="63"/>
    </row>
    <row r="4116" spans="1:2" x14ac:dyDescent="0.25">
      <c r="A4116" s="63"/>
      <c r="B4116" s="63"/>
    </row>
    <row r="4117" spans="1:2" x14ac:dyDescent="0.25">
      <c r="A4117" s="63"/>
      <c r="B4117" s="63"/>
    </row>
    <row r="4118" spans="1:2" x14ac:dyDescent="0.25">
      <c r="A4118" s="63"/>
      <c r="B4118" s="63"/>
    </row>
    <row r="4119" spans="1:2" x14ac:dyDescent="0.25">
      <c r="A4119" s="63"/>
      <c r="B4119" s="63"/>
    </row>
    <row r="4120" spans="1:2" x14ac:dyDescent="0.25">
      <c r="A4120" s="63"/>
      <c r="B4120" s="63"/>
    </row>
    <row r="4121" spans="1:2" x14ac:dyDescent="0.25">
      <c r="A4121" s="63"/>
      <c r="B4121" s="63"/>
    </row>
    <row r="4122" spans="1:2" x14ac:dyDescent="0.25">
      <c r="A4122" s="63"/>
      <c r="B4122" s="63"/>
    </row>
    <row r="4123" spans="1:2" x14ac:dyDescent="0.25">
      <c r="A4123" s="63"/>
      <c r="B4123" s="63"/>
    </row>
    <row r="4124" spans="1:2" x14ac:dyDescent="0.25">
      <c r="A4124" s="63"/>
      <c r="B4124" s="63"/>
    </row>
    <row r="4125" spans="1:2" x14ac:dyDescent="0.25">
      <c r="A4125" s="63"/>
      <c r="B4125" s="63"/>
    </row>
    <row r="4126" spans="1:2" x14ac:dyDescent="0.25">
      <c r="A4126" s="63"/>
      <c r="B4126" s="63"/>
    </row>
    <row r="4127" spans="1:2" x14ac:dyDescent="0.25">
      <c r="A4127" s="63"/>
      <c r="B4127" s="63"/>
    </row>
    <row r="4128" spans="1:2" x14ac:dyDescent="0.25">
      <c r="A4128" s="63"/>
      <c r="B4128" s="63"/>
    </row>
    <row r="4129" spans="1:2" x14ac:dyDescent="0.25">
      <c r="A4129" s="63"/>
      <c r="B4129" s="63"/>
    </row>
    <row r="4130" spans="1:2" x14ac:dyDescent="0.25">
      <c r="A4130" s="63"/>
      <c r="B4130" s="63"/>
    </row>
    <row r="4131" spans="1:2" x14ac:dyDescent="0.25">
      <c r="A4131" s="63"/>
      <c r="B4131" s="63"/>
    </row>
    <row r="4132" spans="1:2" x14ac:dyDescent="0.25">
      <c r="A4132" s="63"/>
      <c r="B4132" s="63"/>
    </row>
    <row r="4133" spans="1:2" x14ac:dyDescent="0.25">
      <c r="A4133" s="63"/>
      <c r="B4133" s="63"/>
    </row>
    <row r="4134" spans="1:2" x14ac:dyDescent="0.25">
      <c r="A4134" s="63"/>
      <c r="B4134" s="63"/>
    </row>
    <row r="4135" spans="1:2" x14ac:dyDescent="0.25">
      <c r="A4135" s="63"/>
      <c r="B4135" s="63"/>
    </row>
    <row r="4136" spans="1:2" x14ac:dyDescent="0.25">
      <c r="A4136" s="63"/>
      <c r="B4136" s="63"/>
    </row>
    <row r="4137" spans="1:2" x14ac:dyDescent="0.25">
      <c r="A4137" s="63"/>
      <c r="B4137" s="63"/>
    </row>
    <row r="4138" spans="1:2" x14ac:dyDescent="0.25">
      <c r="A4138" s="63"/>
      <c r="B4138" s="63"/>
    </row>
    <row r="4139" spans="1:2" x14ac:dyDescent="0.25">
      <c r="A4139" s="63"/>
      <c r="B4139" s="63"/>
    </row>
    <row r="4140" spans="1:2" x14ac:dyDescent="0.25">
      <c r="A4140" s="63"/>
      <c r="B4140" s="63"/>
    </row>
    <row r="4141" spans="1:2" x14ac:dyDescent="0.25">
      <c r="A4141" s="63"/>
      <c r="B4141" s="63"/>
    </row>
    <row r="4142" spans="1:2" x14ac:dyDescent="0.25">
      <c r="A4142" s="63"/>
      <c r="B4142" s="63"/>
    </row>
    <row r="4143" spans="1:2" x14ac:dyDescent="0.25">
      <c r="A4143" s="63"/>
      <c r="B4143" s="63"/>
    </row>
    <row r="4144" spans="1:2" x14ac:dyDescent="0.25">
      <c r="A4144" s="63"/>
      <c r="B4144" s="63"/>
    </row>
    <row r="4145" spans="1:2" x14ac:dyDescent="0.25">
      <c r="A4145" s="63"/>
      <c r="B4145" s="63"/>
    </row>
    <row r="4146" spans="1:2" x14ac:dyDescent="0.25">
      <c r="A4146" s="63"/>
      <c r="B4146" s="63"/>
    </row>
    <row r="4147" spans="1:2" x14ac:dyDescent="0.25">
      <c r="A4147" s="63"/>
      <c r="B4147" s="63"/>
    </row>
    <row r="4148" spans="1:2" x14ac:dyDescent="0.25">
      <c r="A4148" s="63"/>
      <c r="B4148" s="63"/>
    </row>
    <row r="4149" spans="1:2" x14ac:dyDescent="0.25">
      <c r="A4149" s="63"/>
      <c r="B4149" s="63"/>
    </row>
    <row r="4150" spans="1:2" x14ac:dyDescent="0.25">
      <c r="A4150" s="63"/>
      <c r="B4150" s="63"/>
    </row>
    <row r="4151" spans="1:2" x14ac:dyDescent="0.25">
      <c r="A4151" s="63"/>
      <c r="B4151" s="63"/>
    </row>
    <row r="4152" spans="1:2" x14ac:dyDescent="0.25">
      <c r="A4152" s="63"/>
      <c r="B4152" s="63"/>
    </row>
    <row r="4153" spans="1:2" x14ac:dyDescent="0.25">
      <c r="A4153" s="63"/>
      <c r="B4153" s="63"/>
    </row>
    <row r="4154" spans="1:2" x14ac:dyDescent="0.25">
      <c r="A4154" s="63"/>
      <c r="B4154" s="63"/>
    </row>
    <row r="4155" spans="1:2" x14ac:dyDescent="0.25">
      <c r="A4155" s="63"/>
      <c r="B4155" s="63"/>
    </row>
    <row r="4156" spans="1:2" x14ac:dyDescent="0.25">
      <c r="A4156" s="63"/>
      <c r="B4156" s="63"/>
    </row>
    <row r="4157" spans="1:2" x14ac:dyDescent="0.25">
      <c r="A4157" s="63"/>
      <c r="B4157" s="63"/>
    </row>
    <row r="4158" spans="1:2" x14ac:dyDescent="0.25">
      <c r="A4158" s="63"/>
      <c r="B4158" s="63"/>
    </row>
    <row r="4159" spans="1:2" x14ac:dyDescent="0.25">
      <c r="A4159" s="63"/>
      <c r="B4159" s="63"/>
    </row>
    <row r="4160" spans="1:2" x14ac:dyDescent="0.25">
      <c r="A4160" s="63"/>
      <c r="B4160" s="63"/>
    </row>
    <row r="4161" spans="1:2" x14ac:dyDescent="0.25">
      <c r="A4161" s="63"/>
      <c r="B4161" s="63"/>
    </row>
    <row r="4162" spans="1:2" x14ac:dyDescent="0.25">
      <c r="A4162" s="63"/>
      <c r="B4162" s="63"/>
    </row>
    <row r="4163" spans="1:2" x14ac:dyDescent="0.25">
      <c r="A4163" s="63"/>
      <c r="B4163" s="63"/>
    </row>
    <row r="4164" spans="1:2" x14ac:dyDescent="0.25">
      <c r="A4164" s="63"/>
      <c r="B4164" s="63"/>
    </row>
    <row r="4165" spans="1:2" x14ac:dyDescent="0.25">
      <c r="A4165" s="63"/>
      <c r="B4165" s="63"/>
    </row>
    <row r="4166" spans="1:2" x14ac:dyDescent="0.25">
      <c r="A4166" s="63"/>
      <c r="B4166" s="63"/>
    </row>
    <row r="4167" spans="1:2" x14ac:dyDescent="0.25">
      <c r="A4167" s="63"/>
      <c r="B4167" s="63"/>
    </row>
    <row r="4168" spans="1:2" x14ac:dyDescent="0.25">
      <c r="A4168" s="63"/>
      <c r="B4168" s="63"/>
    </row>
    <row r="4169" spans="1:2" x14ac:dyDescent="0.25">
      <c r="A4169" s="63"/>
      <c r="B4169" s="63"/>
    </row>
    <row r="4170" spans="1:2" x14ac:dyDescent="0.25">
      <c r="A4170" s="63"/>
      <c r="B4170" s="63"/>
    </row>
    <row r="4171" spans="1:2" x14ac:dyDescent="0.25">
      <c r="A4171" s="63"/>
      <c r="B4171" s="63"/>
    </row>
    <row r="4172" spans="1:2" x14ac:dyDescent="0.25">
      <c r="A4172" s="63"/>
      <c r="B4172" s="63"/>
    </row>
    <row r="4173" spans="1:2" x14ac:dyDescent="0.25">
      <c r="A4173" s="63"/>
      <c r="B4173" s="63"/>
    </row>
    <row r="4174" spans="1:2" x14ac:dyDescent="0.25">
      <c r="A4174" s="63"/>
      <c r="B4174" s="63"/>
    </row>
    <row r="4175" spans="1:2" x14ac:dyDescent="0.25">
      <c r="A4175" s="63"/>
      <c r="B4175" s="63"/>
    </row>
    <row r="4176" spans="1:2" x14ac:dyDescent="0.25">
      <c r="A4176" s="63"/>
      <c r="B4176" s="63"/>
    </row>
    <row r="4177" spans="1:2" x14ac:dyDescent="0.25">
      <c r="A4177" s="63"/>
      <c r="B4177" s="63"/>
    </row>
    <row r="4178" spans="1:2" x14ac:dyDescent="0.25">
      <c r="A4178" s="63"/>
      <c r="B4178" s="63"/>
    </row>
    <row r="4179" spans="1:2" x14ac:dyDescent="0.25">
      <c r="A4179" s="63"/>
      <c r="B4179" s="63"/>
    </row>
    <row r="4180" spans="1:2" x14ac:dyDescent="0.25">
      <c r="A4180" s="63"/>
      <c r="B4180" s="63"/>
    </row>
    <row r="4181" spans="1:2" x14ac:dyDescent="0.25">
      <c r="A4181" s="63"/>
      <c r="B4181" s="63"/>
    </row>
    <row r="4182" spans="1:2" x14ac:dyDescent="0.25">
      <c r="A4182" s="63"/>
      <c r="B4182" s="63"/>
    </row>
    <row r="4183" spans="1:2" x14ac:dyDescent="0.25">
      <c r="A4183" s="63"/>
      <c r="B4183" s="63"/>
    </row>
    <row r="4184" spans="1:2" x14ac:dyDescent="0.25">
      <c r="A4184" s="63"/>
      <c r="B4184" s="63"/>
    </row>
    <row r="4185" spans="1:2" x14ac:dyDescent="0.25">
      <c r="A4185" s="63"/>
      <c r="B4185" s="63"/>
    </row>
    <row r="4186" spans="1:2" x14ac:dyDescent="0.25">
      <c r="A4186" s="63"/>
      <c r="B4186" s="63"/>
    </row>
    <row r="4187" spans="1:2" x14ac:dyDescent="0.25">
      <c r="A4187" s="63"/>
      <c r="B4187" s="63"/>
    </row>
    <row r="4188" spans="1:2" x14ac:dyDescent="0.25">
      <c r="A4188" s="63"/>
      <c r="B4188" s="63"/>
    </row>
    <row r="4189" spans="1:2" x14ac:dyDescent="0.25">
      <c r="A4189" s="63"/>
      <c r="B4189" s="63"/>
    </row>
    <row r="4190" spans="1:2" x14ac:dyDescent="0.25">
      <c r="A4190" s="63"/>
      <c r="B4190" s="63"/>
    </row>
    <row r="4191" spans="1:2" x14ac:dyDescent="0.25">
      <c r="A4191" s="63"/>
      <c r="B4191" s="63"/>
    </row>
    <row r="4192" spans="1:2" x14ac:dyDescent="0.25">
      <c r="A4192" s="63"/>
      <c r="B4192" s="63"/>
    </row>
    <row r="4193" spans="1:2" x14ac:dyDescent="0.25">
      <c r="A4193" s="63"/>
      <c r="B4193" s="63"/>
    </row>
    <row r="4194" spans="1:2" x14ac:dyDescent="0.25">
      <c r="A4194" s="63"/>
      <c r="B4194" s="63"/>
    </row>
    <row r="4195" spans="1:2" x14ac:dyDescent="0.25">
      <c r="A4195" s="63"/>
      <c r="B4195" s="63"/>
    </row>
    <row r="4196" spans="1:2" x14ac:dyDescent="0.25">
      <c r="A4196" s="63"/>
      <c r="B4196" s="63"/>
    </row>
    <row r="4197" spans="1:2" x14ac:dyDescent="0.25">
      <c r="A4197" s="63"/>
      <c r="B4197" s="63"/>
    </row>
    <row r="4198" spans="1:2" x14ac:dyDescent="0.25">
      <c r="A4198" s="63"/>
      <c r="B4198" s="63"/>
    </row>
    <row r="4199" spans="1:2" x14ac:dyDescent="0.25">
      <c r="A4199" s="63"/>
      <c r="B4199" s="63"/>
    </row>
    <row r="4200" spans="1:2" x14ac:dyDescent="0.25">
      <c r="A4200" s="63"/>
      <c r="B4200" s="63"/>
    </row>
    <row r="4201" spans="1:2" x14ac:dyDescent="0.25">
      <c r="A4201" s="63"/>
      <c r="B4201" s="63"/>
    </row>
    <row r="4202" spans="1:2" x14ac:dyDescent="0.25">
      <c r="A4202" s="63"/>
      <c r="B4202" s="63"/>
    </row>
    <row r="4203" spans="1:2" x14ac:dyDescent="0.25">
      <c r="A4203" s="63"/>
      <c r="B4203" s="63"/>
    </row>
    <row r="4204" spans="1:2" x14ac:dyDescent="0.25">
      <c r="A4204" s="63"/>
      <c r="B4204" s="63"/>
    </row>
    <row r="4205" spans="1:2" x14ac:dyDescent="0.25">
      <c r="A4205" s="63"/>
      <c r="B4205" s="63"/>
    </row>
    <row r="4206" spans="1:2" x14ac:dyDescent="0.25">
      <c r="A4206" s="63"/>
      <c r="B4206" s="63"/>
    </row>
    <row r="4207" spans="1:2" x14ac:dyDescent="0.25">
      <c r="A4207" s="63"/>
      <c r="B4207" s="63"/>
    </row>
    <row r="4208" spans="1:2" x14ac:dyDescent="0.25">
      <c r="A4208" s="63"/>
      <c r="B4208" s="63"/>
    </row>
    <row r="4209" spans="1:2" x14ac:dyDescent="0.25">
      <c r="A4209" s="63"/>
      <c r="B4209" s="63"/>
    </row>
    <row r="4210" spans="1:2" x14ac:dyDescent="0.25">
      <c r="A4210" s="63"/>
      <c r="B4210" s="63"/>
    </row>
    <row r="4211" spans="1:2" x14ac:dyDescent="0.25">
      <c r="A4211" s="63"/>
      <c r="B4211" s="63"/>
    </row>
    <row r="4212" spans="1:2" x14ac:dyDescent="0.25">
      <c r="A4212" s="63"/>
      <c r="B4212" s="63"/>
    </row>
    <row r="4213" spans="1:2" x14ac:dyDescent="0.25">
      <c r="A4213" s="63"/>
      <c r="B4213" s="63"/>
    </row>
    <row r="4214" spans="1:2" x14ac:dyDescent="0.25">
      <c r="A4214" s="63"/>
      <c r="B4214" s="63"/>
    </row>
    <row r="4215" spans="1:2" x14ac:dyDescent="0.25">
      <c r="A4215" s="63"/>
      <c r="B4215" s="63"/>
    </row>
    <row r="4216" spans="1:2" x14ac:dyDescent="0.25">
      <c r="A4216" s="63"/>
      <c r="B4216" s="63"/>
    </row>
    <row r="4217" spans="1:2" x14ac:dyDescent="0.25">
      <c r="A4217" s="63"/>
      <c r="B4217" s="63"/>
    </row>
    <row r="4218" spans="1:2" x14ac:dyDescent="0.25">
      <c r="A4218" s="63"/>
      <c r="B4218" s="63"/>
    </row>
    <row r="4219" spans="1:2" x14ac:dyDescent="0.25">
      <c r="A4219" s="63"/>
      <c r="B4219" s="63"/>
    </row>
    <row r="4220" spans="1:2" x14ac:dyDescent="0.25">
      <c r="A4220" s="63"/>
      <c r="B4220" s="63"/>
    </row>
    <row r="4221" spans="1:2" x14ac:dyDescent="0.25">
      <c r="A4221" s="63"/>
      <c r="B4221" s="63"/>
    </row>
    <row r="4222" spans="1:2" x14ac:dyDescent="0.25">
      <c r="A4222" s="63"/>
      <c r="B4222" s="63"/>
    </row>
    <row r="4223" spans="1:2" x14ac:dyDescent="0.25">
      <c r="A4223" s="63"/>
      <c r="B4223" s="63"/>
    </row>
    <row r="4224" spans="1:2" x14ac:dyDescent="0.25">
      <c r="A4224" s="63"/>
      <c r="B4224" s="63"/>
    </row>
    <row r="4225" spans="1:2" x14ac:dyDescent="0.25">
      <c r="A4225" s="63"/>
      <c r="B4225" s="63"/>
    </row>
    <row r="4226" spans="1:2" x14ac:dyDescent="0.25">
      <c r="A4226" s="63"/>
      <c r="B4226" s="63"/>
    </row>
    <row r="4227" spans="1:2" x14ac:dyDescent="0.25">
      <c r="A4227" s="63"/>
      <c r="B4227" s="63"/>
    </row>
    <row r="4228" spans="1:2" x14ac:dyDescent="0.25">
      <c r="A4228" s="63"/>
      <c r="B4228" s="63"/>
    </row>
    <row r="4229" spans="1:2" x14ac:dyDescent="0.25">
      <c r="A4229" s="63"/>
      <c r="B4229" s="63"/>
    </row>
    <row r="4230" spans="1:2" x14ac:dyDescent="0.25">
      <c r="A4230" s="63"/>
      <c r="B4230" s="63"/>
    </row>
    <row r="4231" spans="1:2" x14ac:dyDescent="0.25">
      <c r="A4231" s="63"/>
      <c r="B4231" s="63"/>
    </row>
    <row r="4232" spans="1:2" x14ac:dyDescent="0.25">
      <c r="A4232" s="63"/>
      <c r="B4232" s="63"/>
    </row>
    <row r="4233" spans="1:2" x14ac:dyDescent="0.25">
      <c r="A4233" s="63"/>
      <c r="B4233" s="63"/>
    </row>
    <row r="4234" spans="1:2" x14ac:dyDescent="0.25">
      <c r="A4234" s="63"/>
      <c r="B4234" s="63"/>
    </row>
    <row r="4235" spans="1:2" x14ac:dyDescent="0.25">
      <c r="A4235" s="63"/>
      <c r="B4235" s="63"/>
    </row>
    <row r="4236" spans="1:2" x14ac:dyDescent="0.25">
      <c r="A4236" s="63"/>
      <c r="B4236" s="63"/>
    </row>
    <row r="4237" spans="1:2" x14ac:dyDescent="0.25">
      <c r="A4237" s="63"/>
      <c r="B4237" s="63"/>
    </row>
    <row r="4238" spans="1:2" x14ac:dyDescent="0.25">
      <c r="A4238" s="63"/>
      <c r="B4238" s="63"/>
    </row>
    <row r="4239" spans="1:2" x14ac:dyDescent="0.25">
      <c r="A4239" s="63"/>
      <c r="B4239" s="63"/>
    </row>
    <row r="4240" spans="1:2" x14ac:dyDescent="0.25">
      <c r="A4240" s="63"/>
      <c r="B4240" s="63"/>
    </row>
    <row r="4241" spans="1:2" x14ac:dyDescent="0.25">
      <c r="A4241" s="63"/>
      <c r="B4241" s="63"/>
    </row>
    <row r="4242" spans="1:2" x14ac:dyDescent="0.25">
      <c r="A4242" s="63"/>
      <c r="B4242" s="63"/>
    </row>
    <row r="4243" spans="1:2" x14ac:dyDescent="0.25">
      <c r="A4243" s="63"/>
      <c r="B4243" s="63"/>
    </row>
    <row r="4244" spans="1:2" x14ac:dyDescent="0.25">
      <c r="A4244" s="63"/>
      <c r="B4244" s="63"/>
    </row>
    <row r="4245" spans="1:2" x14ac:dyDescent="0.25">
      <c r="A4245" s="63"/>
      <c r="B4245" s="63"/>
    </row>
    <row r="4246" spans="1:2" x14ac:dyDescent="0.25">
      <c r="A4246" s="63"/>
      <c r="B4246" s="63"/>
    </row>
    <row r="4247" spans="1:2" x14ac:dyDescent="0.25">
      <c r="A4247" s="63"/>
      <c r="B4247" s="63"/>
    </row>
    <row r="4248" spans="1:2" x14ac:dyDescent="0.25">
      <c r="A4248" s="63"/>
      <c r="B4248" s="63"/>
    </row>
    <row r="4249" spans="1:2" x14ac:dyDescent="0.25">
      <c r="A4249" s="63"/>
      <c r="B4249" s="63"/>
    </row>
    <row r="4250" spans="1:2" x14ac:dyDescent="0.25">
      <c r="A4250" s="63"/>
      <c r="B4250" s="63"/>
    </row>
    <row r="4251" spans="1:2" x14ac:dyDescent="0.25">
      <c r="A4251" s="63"/>
      <c r="B4251" s="63"/>
    </row>
    <row r="4252" spans="1:2" x14ac:dyDescent="0.25">
      <c r="A4252" s="63"/>
      <c r="B4252" s="63"/>
    </row>
    <row r="4253" spans="1:2" x14ac:dyDescent="0.25">
      <c r="A4253" s="63"/>
      <c r="B4253" s="63"/>
    </row>
    <row r="4254" spans="1:2" x14ac:dyDescent="0.25">
      <c r="A4254" s="63"/>
      <c r="B4254" s="63"/>
    </row>
    <row r="4255" spans="1:2" x14ac:dyDescent="0.25">
      <c r="A4255" s="63"/>
      <c r="B4255" s="63"/>
    </row>
    <row r="4256" spans="1:2" x14ac:dyDescent="0.25">
      <c r="A4256" s="63"/>
      <c r="B4256" s="63"/>
    </row>
    <row r="4257" spans="1:2" x14ac:dyDescent="0.25">
      <c r="A4257" s="63"/>
      <c r="B4257" s="63"/>
    </row>
    <row r="4258" spans="1:2" x14ac:dyDescent="0.25">
      <c r="A4258" s="63"/>
      <c r="B4258" s="63"/>
    </row>
    <row r="4259" spans="1:2" x14ac:dyDescent="0.25">
      <c r="A4259" s="63"/>
      <c r="B4259" s="63"/>
    </row>
    <row r="4260" spans="1:2" x14ac:dyDescent="0.25">
      <c r="A4260" s="63"/>
      <c r="B4260" s="63"/>
    </row>
    <row r="4261" spans="1:2" x14ac:dyDescent="0.25">
      <c r="A4261" s="63"/>
      <c r="B4261" s="63"/>
    </row>
    <row r="4262" spans="1:2" x14ac:dyDescent="0.25">
      <c r="A4262" s="63"/>
      <c r="B4262" s="63"/>
    </row>
    <row r="4263" spans="1:2" x14ac:dyDescent="0.25">
      <c r="A4263" s="63"/>
      <c r="B4263" s="63"/>
    </row>
    <row r="4264" spans="1:2" x14ac:dyDescent="0.25">
      <c r="A4264" s="63"/>
      <c r="B4264" s="63"/>
    </row>
    <row r="4265" spans="1:2" x14ac:dyDescent="0.25">
      <c r="A4265" s="63"/>
      <c r="B4265" s="63"/>
    </row>
    <row r="4266" spans="1:2" x14ac:dyDescent="0.25">
      <c r="A4266" s="63"/>
      <c r="B4266" s="63"/>
    </row>
    <row r="4267" spans="1:2" x14ac:dyDescent="0.25">
      <c r="A4267" s="63"/>
      <c r="B4267" s="63"/>
    </row>
    <row r="4268" spans="1:2" x14ac:dyDescent="0.25">
      <c r="A4268" s="63"/>
      <c r="B4268" s="63"/>
    </row>
    <row r="4269" spans="1:2" x14ac:dyDescent="0.25">
      <c r="A4269" s="63"/>
      <c r="B4269" s="63"/>
    </row>
    <row r="4270" spans="1:2" x14ac:dyDescent="0.25">
      <c r="A4270" s="63"/>
      <c r="B4270" s="63"/>
    </row>
    <row r="4271" spans="1:2" x14ac:dyDescent="0.25">
      <c r="A4271" s="63"/>
      <c r="B4271" s="63"/>
    </row>
    <row r="4272" spans="1:2" x14ac:dyDescent="0.25">
      <c r="A4272" s="63"/>
      <c r="B4272" s="63"/>
    </row>
    <row r="4273" spans="1:2" x14ac:dyDescent="0.25">
      <c r="A4273" s="63"/>
      <c r="B4273" s="63"/>
    </row>
    <row r="4274" spans="1:2" x14ac:dyDescent="0.25">
      <c r="A4274" s="63"/>
      <c r="B4274" s="63"/>
    </row>
    <row r="4275" spans="1:2" x14ac:dyDescent="0.25">
      <c r="A4275" s="63"/>
      <c r="B4275" s="63"/>
    </row>
    <row r="4276" spans="1:2" x14ac:dyDescent="0.25">
      <c r="A4276" s="63"/>
      <c r="B4276" s="63"/>
    </row>
    <row r="4277" spans="1:2" x14ac:dyDescent="0.25">
      <c r="A4277" s="63"/>
      <c r="B4277" s="63"/>
    </row>
    <row r="4278" spans="1:2" x14ac:dyDescent="0.25">
      <c r="A4278" s="63"/>
      <c r="B4278" s="63"/>
    </row>
    <row r="4279" spans="1:2" x14ac:dyDescent="0.25">
      <c r="A4279" s="63"/>
      <c r="B4279" s="63"/>
    </row>
    <row r="4280" spans="1:2" x14ac:dyDescent="0.25">
      <c r="A4280" s="63"/>
      <c r="B4280" s="63"/>
    </row>
    <row r="4281" spans="1:2" x14ac:dyDescent="0.25">
      <c r="A4281" s="63"/>
      <c r="B4281" s="63"/>
    </row>
    <row r="4282" spans="1:2" x14ac:dyDescent="0.25">
      <c r="A4282" s="63"/>
      <c r="B4282" s="63"/>
    </row>
    <row r="4283" spans="1:2" x14ac:dyDescent="0.25">
      <c r="A4283" s="63"/>
      <c r="B4283" s="63"/>
    </row>
    <row r="4284" spans="1:2" x14ac:dyDescent="0.25">
      <c r="A4284" s="63"/>
      <c r="B4284" s="63"/>
    </row>
    <row r="4285" spans="1:2" x14ac:dyDescent="0.25">
      <c r="A4285" s="63"/>
      <c r="B4285" s="63"/>
    </row>
    <row r="4286" spans="1:2" x14ac:dyDescent="0.25">
      <c r="A4286" s="63"/>
      <c r="B4286" s="63"/>
    </row>
    <row r="4287" spans="1:2" x14ac:dyDescent="0.25">
      <c r="A4287" s="63"/>
      <c r="B4287" s="63"/>
    </row>
    <row r="4288" spans="1:2" x14ac:dyDescent="0.25">
      <c r="A4288" s="63"/>
      <c r="B4288" s="63"/>
    </row>
    <row r="4289" spans="1:2" x14ac:dyDescent="0.25">
      <c r="A4289" s="63"/>
      <c r="B4289" s="63"/>
    </row>
    <row r="4290" spans="1:2" x14ac:dyDescent="0.25">
      <c r="A4290" s="63"/>
      <c r="B4290" s="63"/>
    </row>
    <row r="4291" spans="1:2" x14ac:dyDescent="0.25">
      <c r="A4291" s="63"/>
      <c r="B4291" s="63"/>
    </row>
    <row r="4292" spans="1:2" x14ac:dyDescent="0.25">
      <c r="A4292" s="63"/>
      <c r="B4292" s="63"/>
    </row>
    <row r="4293" spans="1:2" x14ac:dyDescent="0.25">
      <c r="A4293" s="63"/>
      <c r="B4293" s="63"/>
    </row>
    <row r="4294" spans="1:2" x14ac:dyDescent="0.25">
      <c r="A4294" s="63"/>
      <c r="B4294" s="63"/>
    </row>
    <row r="4295" spans="1:2" x14ac:dyDescent="0.25">
      <c r="A4295" s="63"/>
      <c r="B4295" s="63"/>
    </row>
    <row r="4296" spans="1:2" x14ac:dyDescent="0.25">
      <c r="A4296" s="63"/>
      <c r="B4296" s="63"/>
    </row>
    <row r="4297" spans="1:2" x14ac:dyDescent="0.25">
      <c r="A4297" s="63"/>
      <c r="B4297" s="63"/>
    </row>
    <row r="4298" spans="1:2" x14ac:dyDescent="0.25">
      <c r="A4298" s="63"/>
      <c r="B4298" s="63"/>
    </row>
    <row r="4299" spans="1:2" x14ac:dyDescent="0.25">
      <c r="A4299" s="63"/>
      <c r="B4299" s="63"/>
    </row>
    <row r="4300" spans="1:2" x14ac:dyDescent="0.25">
      <c r="A4300" s="63"/>
      <c r="B4300" s="63"/>
    </row>
    <row r="4301" spans="1:2" x14ac:dyDescent="0.25">
      <c r="A4301" s="63"/>
      <c r="B4301" s="63"/>
    </row>
    <row r="4302" spans="1:2" x14ac:dyDescent="0.25">
      <c r="A4302" s="63"/>
      <c r="B4302" s="63"/>
    </row>
    <row r="4303" spans="1:2" x14ac:dyDescent="0.25">
      <c r="A4303" s="63"/>
      <c r="B4303" s="63"/>
    </row>
    <row r="4304" spans="1:2" x14ac:dyDescent="0.25">
      <c r="A4304" s="63"/>
      <c r="B4304" s="63"/>
    </row>
    <row r="4305" spans="1:2" x14ac:dyDescent="0.25">
      <c r="A4305" s="63"/>
      <c r="B4305" s="63"/>
    </row>
    <row r="4306" spans="1:2" x14ac:dyDescent="0.25">
      <c r="A4306" s="63"/>
      <c r="B4306" s="63"/>
    </row>
    <row r="4307" spans="1:2" x14ac:dyDescent="0.25">
      <c r="A4307" s="63"/>
      <c r="B4307" s="63"/>
    </row>
    <row r="4308" spans="1:2" x14ac:dyDescent="0.25">
      <c r="A4308" s="63"/>
      <c r="B4308" s="63"/>
    </row>
    <row r="4309" spans="1:2" x14ac:dyDescent="0.25">
      <c r="A4309" s="63"/>
      <c r="B4309" s="63"/>
    </row>
    <row r="4310" spans="1:2" x14ac:dyDescent="0.25">
      <c r="A4310" s="63"/>
      <c r="B4310" s="63"/>
    </row>
    <row r="4311" spans="1:2" x14ac:dyDescent="0.25">
      <c r="A4311" s="63"/>
      <c r="B4311" s="63"/>
    </row>
    <row r="4312" spans="1:2" x14ac:dyDescent="0.25">
      <c r="A4312" s="63"/>
      <c r="B4312" s="63"/>
    </row>
    <row r="4313" spans="1:2" x14ac:dyDescent="0.25">
      <c r="A4313" s="63"/>
      <c r="B4313" s="63"/>
    </row>
    <row r="4314" spans="1:2" x14ac:dyDescent="0.25">
      <c r="A4314" s="63"/>
      <c r="B4314" s="63"/>
    </row>
    <row r="4315" spans="1:2" x14ac:dyDescent="0.25">
      <c r="A4315" s="63"/>
      <c r="B4315" s="63"/>
    </row>
    <row r="4316" spans="1:2" x14ac:dyDescent="0.25">
      <c r="A4316" s="63"/>
      <c r="B4316" s="63"/>
    </row>
    <row r="4317" spans="1:2" x14ac:dyDescent="0.25">
      <c r="A4317" s="63"/>
      <c r="B4317" s="63"/>
    </row>
    <row r="4318" spans="1:2" x14ac:dyDescent="0.25">
      <c r="A4318" s="63"/>
      <c r="B4318" s="63"/>
    </row>
    <row r="4319" spans="1:2" x14ac:dyDescent="0.25">
      <c r="A4319" s="63"/>
      <c r="B4319" s="63"/>
    </row>
    <row r="4320" spans="1:2" x14ac:dyDescent="0.25">
      <c r="A4320" s="63"/>
      <c r="B4320" s="63"/>
    </row>
    <row r="4321" spans="1:2" x14ac:dyDescent="0.25">
      <c r="A4321" s="63"/>
      <c r="B4321" s="63"/>
    </row>
    <row r="4322" spans="1:2" x14ac:dyDescent="0.25">
      <c r="A4322" s="63"/>
      <c r="B4322" s="63"/>
    </row>
    <row r="4323" spans="1:2" x14ac:dyDescent="0.25">
      <c r="A4323" s="63"/>
      <c r="B4323" s="63"/>
    </row>
    <row r="4324" spans="1:2" x14ac:dyDescent="0.25">
      <c r="A4324" s="63"/>
      <c r="B4324" s="63"/>
    </row>
    <row r="4325" spans="1:2" x14ac:dyDescent="0.25">
      <c r="A4325" s="63"/>
      <c r="B4325" s="63"/>
    </row>
    <row r="4326" spans="1:2" x14ac:dyDescent="0.25">
      <c r="A4326" s="63"/>
      <c r="B4326" s="63"/>
    </row>
    <row r="4327" spans="1:2" x14ac:dyDescent="0.25">
      <c r="A4327" s="63"/>
      <c r="B4327" s="63"/>
    </row>
    <row r="4328" spans="1:2" x14ac:dyDescent="0.25">
      <c r="A4328" s="63"/>
      <c r="B4328" s="63"/>
    </row>
    <row r="4329" spans="1:2" x14ac:dyDescent="0.25">
      <c r="A4329" s="63"/>
      <c r="B4329" s="63"/>
    </row>
    <row r="4330" spans="1:2" x14ac:dyDescent="0.25">
      <c r="A4330" s="63"/>
      <c r="B4330" s="63"/>
    </row>
    <row r="4331" spans="1:2" x14ac:dyDescent="0.25">
      <c r="A4331" s="63"/>
      <c r="B4331" s="63"/>
    </row>
    <row r="4332" spans="1:2" x14ac:dyDescent="0.25">
      <c r="A4332" s="63"/>
      <c r="B4332" s="63"/>
    </row>
    <row r="4333" spans="1:2" x14ac:dyDescent="0.25">
      <c r="A4333" s="63"/>
      <c r="B4333" s="63"/>
    </row>
    <row r="4334" spans="1:2" x14ac:dyDescent="0.25">
      <c r="A4334" s="63"/>
      <c r="B4334" s="63"/>
    </row>
    <row r="4335" spans="1:2" x14ac:dyDescent="0.25">
      <c r="A4335" s="63"/>
      <c r="B4335" s="63"/>
    </row>
    <row r="4336" spans="1:2" x14ac:dyDescent="0.25">
      <c r="A4336" s="63"/>
      <c r="B4336" s="63"/>
    </row>
    <row r="4337" spans="1:2" x14ac:dyDescent="0.25">
      <c r="A4337" s="63"/>
      <c r="B4337" s="63"/>
    </row>
    <row r="4338" spans="1:2" x14ac:dyDescent="0.25">
      <c r="A4338" s="63"/>
      <c r="B4338" s="63"/>
    </row>
    <row r="4339" spans="1:2" x14ac:dyDescent="0.25">
      <c r="A4339" s="63"/>
      <c r="B4339" s="63"/>
    </row>
    <row r="4340" spans="1:2" x14ac:dyDescent="0.25">
      <c r="A4340" s="63"/>
      <c r="B4340" s="63"/>
    </row>
    <row r="4341" spans="1:2" x14ac:dyDescent="0.25">
      <c r="A4341" s="63"/>
      <c r="B4341" s="63"/>
    </row>
    <row r="4342" spans="1:2" x14ac:dyDescent="0.25">
      <c r="A4342" s="63"/>
      <c r="B4342" s="63"/>
    </row>
    <row r="4343" spans="1:2" x14ac:dyDescent="0.25">
      <c r="A4343" s="63"/>
      <c r="B4343" s="63"/>
    </row>
    <row r="4344" spans="1:2" x14ac:dyDescent="0.25">
      <c r="A4344" s="63"/>
      <c r="B4344" s="63"/>
    </row>
    <row r="4345" spans="1:2" x14ac:dyDescent="0.25">
      <c r="A4345" s="63"/>
      <c r="B4345" s="63"/>
    </row>
    <row r="4346" spans="1:2" x14ac:dyDescent="0.25">
      <c r="A4346" s="63"/>
      <c r="B4346" s="63"/>
    </row>
    <row r="4347" spans="1:2" x14ac:dyDescent="0.25">
      <c r="A4347" s="63"/>
      <c r="B4347" s="63"/>
    </row>
    <row r="4348" spans="1:2" x14ac:dyDescent="0.25">
      <c r="A4348" s="63"/>
      <c r="B4348" s="63"/>
    </row>
    <row r="4349" spans="1:2" x14ac:dyDescent="0.25">
      <c r="A4349" s="63"/>
      <c r="B4349" s="63"/>
    </row>
    <row r="4350" spans="1:2" x14ac:dyDescent="0.25">
      <c r="A4350" s="63"/>
      <c r="B4350" s="63"/>
    </row>
    <row r="4351" spans="1:2" x14ac:dyDescent="0.25">
      <c r="A4351" s="63"/>
      <c r="B4351" s="63"/>
    </row>
    <row r="4352" spans="1:2" x14ac:dyDescent="0.25">
      <c r="A4352" s="63"/>
      <c r="B4352" s="63"/>
    </row>
    <row r="4353" spans="1:2" x14ac:dyDescent="0.25">
      <c r="A4353" s="63"/>
      <c r="B4353" s="63"/>
    </row>
    <row r="4354" spans="1:2" x14ac:dyDescent="0.25">
      <c r="A4354" s="63"/>
      <c r="B4354" s="63"/>
    </row>
    <row r="4355" spans="1:2" x14ac:dyDescent="0.25">
      <c r="A4355" s="63"/>
      <c r="B4355" s="63"/>
    </row>
    <row r="4356" spans="1:2" x14ac:dyDescent="0.25">
      <c r="A4356" s="63"/>
      <c r="B4356" s="63"/>
    </row>
    <row r="4357" spans="1:2" x14ac:dyDescent="0.25">
      <c r="A4357" s="63"/>
      <c r="B4357" s="63"/>
    </row>
    <row r="4358" spans="1:2" x14ac:dyDescent="0.25">
      <c r="A4358" s="63"/>
      <c r="B4358" s="63"/>
    </row>
    <row r="4359" spans="1:2" x14ac:dyDescent="0.25">
      <c r="A4359" s="63"/>
      <c r="B4359" s="63"/>
    </row>
    <row r="4360" spans="1:2" x14ac:dyDescent="0.25">
      <c r="A4360" s="63"/>
      <c r="B4360" s="63"/>
    </row>
    <row r="4361" spans="1:2" x14ac:dyDescent="0.25">
      <c r="A4361" s="63"/>
      <c r="B4361" s="63"/>
    </row>
    <row r="4362" spans="1:2" x14ac:dyDescent="0.25">
      <c r="A4362" s="63"/>
      <c r="B4362" s="63"/>
    </row>
    <row r="4363" spans="1:2" x14ac:dyDescent="0.25">
      <c r="A4363" s="63"/>
      <c r="B4363" s="63"/>
    </row>
    <row r="4364" spans="1:2" x14ac:dyDescent="0.25">
      <c r="A4364" s="63"/>
      <c r="B4364" s="63"/>
    </row>
    <row r="4365" spans="1:2" x14ac:dyDescent="0.25">
      <c r="A4365" s="63"/>
      <c r="B4365" s="63"/>
    </row>
    <row r="4366" spans="1:2" x14ac:dyDescent="0.25">
      <c r="A4366" s="63"/>
      <c r="B4366" s="63"/>
    </row>
    <row r="4367" spans="1:2" x14ac:dyDescent="0.25">
      <c r="A4367" s="63"/>
      <c r="B4367" s="63"/>
    </row>
    <row r="4368" spans="1:2" x14ac:dyDescent="0.25">
      <c r="A4368" s="63"/>
      <c r="B4368" s="63"/>
    </row>
    <row r="4369" spans="1:2" x14ac:dyDescent="0.25">
      <c r="A4369" s="63"/>
      <c r="B4369" s="63"/>
    </row>
    <row r="4370" spans="1:2" x14ac:dyDescent="0.25">
      <c r="A4370" s="63"/>
      <c r="B4370" s="63"/>
    </row>
    <row r="4371" spans="1:2" x14ac:dyDescent="0.25">
      <c r="A4371" s="63"/>
      <c r="B4371" s="63"/>
    </row>
    <row r="4372" spans="1:2" x14ac:dyDescent="0.25">
      <c r="A4372" s="63"/>
      <c r="B4372" s="63"/>
    </row>
    <row r="4373" spans="1:2" x14ac:dyDescent="0.25">
      <c r="A4373" s="63"/>
      <c r="B4373" s="63"/>
    </row>
    <row r="4374" spans="1:2" x14ac:dyDescent="0.25">
      <c r="A4374" s="63"/>
      <c r="B4374" s="63"/>
    </row>
    <row r="4375" spans="1:2" x14ac:dyDescent="0.25">
      <c r="A4375" s="63"/>
      <c r="B4375" s="63"/>
    </row>
    <row r="4376" spans="1:2" x14ac:dyDescent="0.25">
      <c r="A4376" s="63"/>
      <c r="B4376" s="63"/>
    </row>
    <row r="4377" spans="1:2" x14ac:dyDescent="0.25">
      <c r="A4377" s="63"/>
      <c r="B4377" s="63"/>
    </row>
    <row r="4378" spans="1:2" x14ac:dyDescent="0.25">
      <c r="A4378" s="63"/>
      <c r="B4378" s="63"/>
    </row>
    <row r="4379" spans="1:2" x14ac:dyDescent="0.25">
      <c r="A4379" s="63"/>
      <c r="B4379" s="63"/>
    </row>
    <row r="4380" spans="1:2" x14ac:dyDescent="0.25">
      <c r="A4380" s="63"/>
      <c r="B4380" s="63"/>
    </row>
    <row r="4381" spans="1:2" x14ac:dyDescent="0.25">
      <c r="A4381" s="63"/>
      <c r="B4381" s="63"/>
    </row>
    <row r="4382" spans="1:2" x14ac:dyDescent="0.25">
      <c r="A4382" s="63"/>
      <c r="B4382" s="63"/>
    </row>
    <row r="4383" spans="1:2" x14ac:dyDescent="0.25">
      <c r="A4383" s="63"/>
      <c r="B4383" s="63"/>
    </row>
    <row r="4384" spans="1:2" x14ac:dyDescent="0.25">
      <c r="A4384" s="63"/>
      <c r="B4384" s="63"/>
    </row>
    <row r="4385" spans="1:2" x14ac:dyDescent="0.25">
      <c r="A4385" s="63"/>
      <c r="B4385" s="63"/>
    </row>
    <row r="4386" spans="1:2" x14ac:dyDescent="0.25">
      <c r="A4386" s="63"/>
      <c r="B4386" s="63"/>
    </row>
    <row r="4387" spans="1:2" x14ac:dyDescent="0.25">
      <c r="A4387" s="63"/>
      <c r="B4387" s="63"/>
    </row>
    <row r="4388" spans="1:2" x14ac:dyDescent="0.25">
      <c r="A4388" s="63"/>
      <c r="B4388" s="63"/>
    </row>
    <row r="4389" spans="1:2" x14ac:dyDescent="0.25">
      <c r="A4389" s="63"/>
      <c r="B4389" s="63"/>
    </row>
    <row r="4390" spans="1:2" x14ac:dyDescent="0.25">
      <c r="A4390" s="63"/>
      <c r="B4390" s="63"/>
    </row>
    <row r="4391" spans="1:2" x14ac:dyDescent="0.25">
      <c r="A4391" s="63"/>
      <c r="B4391" s="63"/>
    </row>
    <row r="4392" spans="1:2" x14ac:dyDescent="0.25">
      <c r="A4392" s="63"/>
      <c r="B4392" s="63"/>
    </row>
    <row r="4393" spans="1:2" x14ac:dyDescent="0.25">
      <c r="A4393" s="63"/>
      <c r="B4393" s="63"/>
    </row>
    <row r="4394" spans="1:2" x14ac:dyDescent="0.25">
      <c r="A4394" s="63"/>
      <c r="B4394" s="63"/>
    </row>
    <row r="4395" spans="1:2" x14ac:dyDescent="0.25">
      <c r="A4395" s="63"/>
      <c r="B4395" s="63"/>
    </row>
    <row r="4396" spans="1:2" x14ac:dyDescent="0.25">
      <c r="A4396" s="63"/>
      <c r="B4396" s="63"/>
    </row>
    <row r="4397" spans="1:2" x14ac:dyDescent="0.25">
      <c r="A4397" s="63"/>
      <c r="B4397" s="63"/>
    </row>
    <row r="4398" spans="1:2" x14ac:dyDescent="0.25">
      <c r="A4398" s="63"/>
      <c r="B4398" s="63"/>
    </row>
    <row r="4399" spans="1:2" x14ac:dyDescent="0.25">
      <c r="A4399" s="63"/>
      <c r="B4399" s="63"/>
    </row>
    <row r="4400" spans="1:2" x14ac:dyDescent="0.25">
      <c r="A4400" s="63"/>
      <c r="B4400" s="63"/>
    </row>
    <row r="4401" spans="1:2" x14ac:dyDescent="0.25">
      <c r="A4401" s="63"/>
      <c r="B4401" s="63"/>
    </row>
    <row r="4402" spans="1:2" x14ac:dyDescent="0.25">
      <c r="A4402" s="63"/>
      <c r="B4402" s="63"/>
    </row>
    <row r="4403" spans="1:2" x14ac:dyDescent="0.25">
      <c r="A4403" s="63"/>
      <c r="B4403" s="63"/>
    </row>
    <row r="4404" spans="1:2" x14ac:dyDescent="0.25">
      <c r="A4404" s="63"/>
      <c r="B4404" s="63"/>
    </row>
    <row r="4405" spans="1:2" x14ac:dyDescent="0.25">
      <c r="A4405" s="63"/>
      <c r="B4405" s="63"/>
    </row>
    <row r="4406" spans="1:2" x14ac:dyDescent="0.25">
      <c r="A4406" s="63"/>
      <c r="B4406" s="63"/>
    </row>
    <row r="4407" spans="1:2" x14ac:dyDescent="0.25">
      <c r="A4407" s="63"/>
      <c r="B4407" s="63"/>
    </row>
    <row r="4408" spans="1:2" x14ac:dyDescent="0.25">
      <c r="A4408" s="63"/>
      <c r="B4408" s="63"/>
    </row>
    <row r="4409" spans="1:2" x14ac:dyDescent="0.25">
      <c r="A4409" s="63"/>
      <c r="B4409" s="63"/>
    </row>
    <row r="4410" spans="1:2" x14ac:dyDescent="0.25">
      <c r="A4410" s="63"/>
      <c r="B4410" s="63"/>
    </row>
    <row r="4411" spans="1:2" x14ac:dyDescent="0.25">
      <c r="A4411" s="63"/>
      <c r="B4411" s="63"/>
    </row>
    <row r="4412" spans="1:2" x14ac:dyDescent="0.25">
      <c r="A4412" s="63"/>
      <c r="B4412" s="63"/>
    </row>
    <row r="4413" spans="1:2" x14ac:dyDescent="0.25">
      <c r="A4413" s="63"/>
      <c r="B4413" s="63"/>
    </row>
    <row r="4414" spans="1:2" x14ac:dyDescent="0.25">
      <c r="A4414" s="63"/>
      <c r="B4414" s="63"/>
    </row>
    <row r="4415" spans="1:2" x14ac:dyDescent="0.25">
      <c r="A4415" s="63"/>
      <c r="B4415" s="63"/>
    </row>
    <row r="4416" spans="1:2" x14ac:dyDescent="0.25">
      <c r="A4416" s="63"/>
      <c r="B4416" s="63"/>
    </row>
    <row r="4417" spans="1:2" x14ac:dyDescent="0.25">
      <c r="A4417" s="63"/>
      <c r="B4417" s="63"/>
    </row>
    <row r="4418" spans="1:2" x14ac:dyDescent="0.25">
      <c r="A4418" s="63"/>
      <c r="B4418" s="63"/>
    </row>
    <row r="4419" spans="1:2" x14ac:dyDescent="0.25">
      <c r="A4419" s="63"/>
      <c r="B4419" s="63"/>
    </row>
    <row r="4420" spans="1:2" x14ac:dyDescent="0.25">
      <c r="A4420" s="63"/>
      <c r="B4420" s="63"/>
    </row>
    <row r="4421" spans="1:2" x14ac:dyDescent="0.25">
      <c r="A4421" s="63"/>
      <c r="B4421" s="63"/>
    </row>
    <row r="4422" spans="1:2" x14ac:dyDescent="0.25">
      <c r="A4422" s="63"/>
      <c r="B4422" s="63"/>
    </row>
    <row r="4423" spans="1:2" x14ac:dyDescent="0.25">
      <c r="A4423" s="63"/>
      <c r="B4423" s="63"/>
    </row>
    <row r="4424" spans="1:2" x14ac:dyDescent="0.25">
      <c r="A4424" s="63"/>
      <c r="B4424" s="63"/>
    </row>
    <row r="4425" spans="1:2" x14ac:dyDescent="0.25">
      <c r="A4425" s="63"/>
      <c r="B4425" s="63"/>
    </row>
    <row r="4426" spans="1:2" x14ac:dyDescent="0.25">
      <c r="A4426" s="63"/>
      <c r="B4426" s="63"/>
    </row>
    <row r="4427" spans="1:2" x14ac:dyDescent="0.25">
      <c r="A4427" s="63"/>
      <c r="B4427" s="63"/>
    </row>
    <row r="4428" spans="1:2" x14ac:dyDescent="0.25">
      <c r="A4428" s="63"/>
      <c r="B4428" s="63"/>
    </row>
    <row r="4429" spans="1:2" x14ac:dyDescent="0.25">
      <c r="A4429" s="63"/>
      <c r="B4429" s="63"/>
    </row>
    <row r="4430" spans="1:2" x14ac:dyDescent="0.25">
      <c r="A4430" s="63"/>
      <c r="B4430" s="63"/>
    </row>
    <row r="4431" spans="1:2" x14ac:dyDescent="0.25">
      <c r="A4431" s="63"/>
      <c r="B4431" s="63"/>
    </row>
    <row r="4432" spans="1:2" x14ac:dyDescent="0.25">
      <c r="A4432" s="63"/>
      <c r="B4432" s="63"/>
    </row>
    <row r="4433" spans="1:2" x14ac:dyDescent="0.25">
      <c r="A4433" s="63"/>
      <c r="B4433" s="63"/>
    </row>
    <row r="4434" spans="1:2" x14ac:dyDescent="0.25">
      <c r="A4434" s="63"/>
      <c r="B4434" s="63"/>
    </row>
    <row r="4435" spans="1:2" x14ac:dyDescent="0.25">
      <c r="A4435" s="63"/>
      <c r="B4435" s="63"/>
    </row>
    <row r="4436" spans="1:2" x14ac:dyDescent="0.25">
      <c r="A4436" s="63"/>
      <c r="B4436" s="63"/>
    </row>
    <row r="4437" spans="1:2" x14ac:dyDescent="0.25">
      <c r="A4437" s="63"/>
      <c r="B4437" s="63"/>
    </row>
    <row r="4438" spans="1:2" x14ac:dyDescent="0.25">
      <c r="A4438" s="63"/>
      <c r="B4438" s="63"/>
    </row>
    <row r="4439" spans="1:2" x14ac:dyDescent="0.25">
      <c r="A4439" s="63"/>
      <c r="B4439" s="63"/>
    </row>
    <row r="4440" spans="1:2" x14ac:dyDescent="0.25">
      <c r="A4440" s="63"/>
      <c r="B4440" s="63"/>
    </row>
    <row r="4441" spans="1:2" x14ac:dyDescent="0.25">
      <c r="A4441" s="63"/>
      <c r="B4441" s="63"/>
    </row>
    <row r="4442" spans="1:2" x14ac:dyDescent="0.25">
      <c r="A4442" s="63"/>
      <c r="B4442" s="63"/>
    </row>
    <row r="4443" spans="1:2" x14ac:dyDescent="0.25">
      <c r="A4443" s="63"/>
      <c r="B4443" s="63"/>
    </row>
    <row r="4444" spans="1:2" x14ac:dyDescent="0.25">
      <c r="A4444" s="63"/>
      <c r="B4444" s="63"/>
    </row>
    <row r="4445" spans="1:2" x14ac:dyDescent="0.25">
      <c r="A4445" s="63"/>
      <c r="B4445" s="63"/>
    </row>
    <row r="4446" spans="1:2" x14ac:dyDescent="0.25">
      <c r="A4446" s="63"/>
      <c r="B4446" s="63"/>
    </row>
    <row r="4447" spans="1:2" x14ac:dyDescent="0.25">
      <c r="A4447" s="63"/>
      <c r="B4447" s="63"/>
    </row>
    <row r="4448" spans="1:2" x14ac:dyDescent="0.25">
      <c r="A4448" s="63"/>
      <c r="B4448" s="63"/>
    </row>
    <row r="4449" spans="1:2" x14ac:dyDescent="0.25">
      <c r="A4449" s="63"/>
      <c r="B4449" s="63"/>
    </row>
    <row r="4450" spans="1:2" x14ac:dyDescent="0.25">
      <c r="A4450" s="63"/>
      <c r="B4450" s="63"/>
    </row>
    <row r="4451" spans="1:2" x14ac:dyDescent="0.25">
      <c r="A4451" s="63"/>
      <c r="B4451" s="63"/>
    </row>
    <row r="4452" spans="1:2" x14ac:dyDescent="0.25">
      <c r="A4452" s="63"/>
      <c r="B4452" s="63"/>
    </row>
    <row r="4453" spans="1:2" x14ac:dyDescent="0.25">
      <c r="A4453" s="63"/>
      <c r="B4453" s="63"/>
    </row>
    <row r="4454" spans="1:2" x14ac:dyDescent="0.25">
      <c r="A4454" s="63"/>
      <c r="B4454" s="63"/>
    </row>
    <row r="4455" spans="1:2" x14ac:dyDescent="0.25">
      <c r="A4455" s="63"/>
      <c r="B4455" s="63"/>
    </row>
    <row r="4456" spans="1:2" x14ac:dyDescent="0.25">
      <c r="A4456" s="63"/>
      <c r="B4456" s="63"/>
    </row>
    <row r="4457" spans="1:2" x14ac:dyDescent="0.25">
      <c r="A4457" s="63"/>
      <c r="B4457" s="63"/>
    </row>
    <row r="4458" spans="1:2" x14ac:dyDescent="0.25">
      <c r="A4458" s="63"/>
      <c r="B4458" s="63"/>
    </row>
    <row r="4459" spans="1:2" x14ac:dyDescent="0.25">
      <c r="A4459" s="63"/>
      <c r="B4459" s="63"/>
    </row>
    <row r="4460" spans="1:2" x14ac:dyDescent="0.25">
      <c r="A4460" s="63"/>
      <c r="B4460" s="63"/>
    </row>
    <row r="4461" spans="1:2" x14ac:dyDescent="0.25">
      <c r="A4461" s="63"/>
      <c r="B4461" s="63"/>
    </row>
    <row r="4462" spans="1:2" x14ac:dyDescent="0.25">
      <c r="A4462" s="63"/>
      <c r="B4462" s="63"/>
    </row>
    <row r="4463" spans="1:2" x14ac:dyDescent="0.25">
      <c r="A4463" s="63"/>
      <c r="B4463" s="63"/>
    </row>
    <row r="4464" spans="1:2" x14ac:dyDescent="0.25">
      <c r="A4464" s="63"/>
      <c r="B4464" s="63"/>
    </row>
    <row r="4465" spans="1:2" x14ac:dyDescent="0.25">
      <c r="A4465" s="63"/>
      <c r="B4465" s="63"/>
    </row>
    <row r="4466" spans="1:2" x14ac:dyDescent="0.25">
      <c r="A4466" s="63"/>
      <c r="B4466" s="63"/>
    </row>
    <row r="4467" spans="1:2" x14ac:dyDescent="0.25">
      <c r="A4467" s="63"/>
      <c r="B4467" s="63"/>
    </row>
    <row r="4468" spans="1:2" x14ac:dyDescent="0.25">
      <c r="A4468" s="63"/>
      <c r="B4468" s="63"/>
    </row>
    <row r="4469" spans="1:2" x14ac:dyDescent="0.25">
      <c r="A4469" s="63"/>
      <c r="B4469" s="63"/>
    </row>
    <row r="4470" spans="1:2" x14ac:dyDescent="0.25">
      <c r="A4470" s="63"/>
      <c r="B4470" s="63"/>
    </row>
    <row r="4471" spans="1:2" x14ac:dyDescent="0.25">
      <c r="A4471" s="63"/>
      <c r="B4471" s="63"/>
    </row>
    <row r="4472" spans="1:2" x14ac:dyDescent="0.25">
      <c r="A4472" s="63"/>
      <c r="B4472" s="63"/>
    </row>
    <row r="4473" spans="1:2" x14ac:dyDescent="0.25">
      <c r="A4473" s="63"/>
      <c r="B4473" s="63"/>
    </row>
    <row r="4474" spans="1:2" x14ac:dyDescent="0.25">
      <c r="A4474" s="63"/>
      <c r="B4474" s="63"/>
    </row>
    <row r="4475" spans="1:2" x14ac:dyDescent="0.25">
      <c r="A4475" s="63"/>
      <c r="B4475" s="63"/>
    </row>
    <row r="4476" spans="1:2" x14ac:dyDescent="0.25">
      <c r="A4476" s="63"/>
      <c r="B4476" s="63"/>
    </row>
    <row r="4477" spans="1:2" x14ac:dyDescent="0.25">
      <c r="A4477" s="63"/>
      <c r="B4477" s="63"/>
    </row>
    <row r="4478" spans="1:2" x14ac:dyDescent="0.25">
      <c r="A4478" s="63"/>
      <c r="B4478" s="63"/>
    </row>
    <row r="4479" spans="1:2" x14ac:dyDescent="0.25">
      <c r="A4479" s="63"/>
      <c r="B4479" s="63"/>
    </row>
    <row r="4480" spans="1:2" x14ac:dyDescent="0.25">
      <c r="A4480" s="63"/>
      <c r="B4480" s="63"/>
    </row>
    <row r="4481" spans="1:2" x14ac:dyDescent="0.25">
      <c r="A4481" s="63"/>
      <c r="B4481" s="63"/>
    </row>
    <row r="4482" spans="1:2" x14ac:dyDescent="0.25">
      <c r="A4482" s="63"/>
      <c r="B4482" s="63"/>
    </row>
    <row r="4483" spans="1:2" x14ac:dyDescent="0.25">
      <c r="A4483" s="63"/>
      <c r="B4483" s="63"/>
    </row>
    <row r="4484" spans="1:2" x14ac:dyDescent="0.25">
      <c r="A4484" s="63"/>
      <c r="B4484" s="63"/>
    </row>
    <row r="4485" spans="1:2" x14ac:dyDescent="0.25">
      <c r="A4485" s="63"/>
      <c r="B4485" s="63"/>
    </row>
    <row r="4486" spans="1:2" x14ac:dyDescent="0.25">
      <c r="A4486" s="63"/>
      <c r="B4486" s="63"/>
    </row>
    <row r="4487" spans="1:2" x14ac:dyDescent="0.25">
      <c r="A4487" s="63"/>
      <c r="B4487" s="63"/>
    </row>
    <row r="4488" spans="1:2" x14ac:dyDescent="0.25">
      <c r="A4488" s="63"/>
      <c r="B4488" s="63"/>
    </row>
    <row r="4489" spans="1:2" x14ac:dyDescent="0.25">
      <c r="A4489" s="63"/>
      <c r="B4489" s="63"/>
    </row>
    <row r="4490" spans="1:2" x14ac:dyDescent="0.25">
      <c r="A4490" s="63"/>
      <c r="B4490" s="63"/>
    </row>
    <row r="4491" spans="1:2" x14ac:dyDescent="0.25">
      <c r="A4491" s="63"/>
      <c r="B4491" s="63"/>
    </row>
    <row r="4492" spans="1:2" x14ac:dyDescent="0.25">
      <c r="A4492" s="63"/>
      <c r="B4492" s="63"/>
    </row>
    <row r="4493" spans="1:2" x14ac:dyDescent="0.25">
      <c r="A4493" s="63"/>
      <c r="B4493" s="63"/>
    </row>
    <row r="4494" spans="1:2" x14ac:dyDescent="0.25">
      <c r="A4494" s="63"/>
      <c r="B4494" s="63"/>
    </row>
    <row r="4495" spans="1:2" x14ac:dyDescent="0.25">
      <c r="A4495" s="63"/>
      <c r="B4495" s="63"/>
    </row>
    <row r="4496" spans="1:2" x14ac:dyDescent="0.25">
      <c r="A4496" s="63"/>
      <c r="B4496" s="63"/>
    </row>
    <row r="4497" spans="1:2" x14ac:dyDescent="0.25">
      <c r="A4497" s="63"/>
      <c r="B4497" s="63"/>
    </row>
    <row r="4498" spans="1:2" x14ac:dyDescent="0.25">
      <c r="A4498" s="63"/>
      <c r="B4498" s="63"/>
    </row>
    <row r="4499" spans="1:2" x14ac:dyDescent="0.25">
      <c r="A4499" s="63"/>
      <c r="B4499" s="63"/>
    </row>
    <row r="4500" spans="1:2" x14ac:dyDescent="0.25">
      <c r="A4500" s="63"/>
      <c r="B4500" s="63"/>
    </row>
    <row r="4501" spans="1:2" x14ac:dyDescent="0.25">
      <c r="A4501" s="63"/>
      <c r="B4501" s="63"/>
    </row>
    <row r="4502" spans="1:2" x14ac:dyDescent="0.25">
      <c r="A4502" s="63"/>
      <c r="B4502" s="63"/>
    </row>
    <row r="4503" spans="1:2" x14ac:dyDescent="0.25">
      <c r="A4503" s="63"/>
      <c r="B4503" s="63"/>
    </row>
    <row r="4504" spans="1:2" x14ac:dyDescent="0.25">
      <c r="A4504" s="63"/>
      <c r="B4504" s="63"/>
    </row>
    <row r="4505" spans="1:2" x14ac:dyDescent="0.25">
      <c r="A4505" s="63"/>
      <c r="B4505" s="63"/>
    </row>
    <row r="4506" spans="1:2" x14ac:dyDescent="0.25">
      <c r="A4506" s="63"/>
      <c r="B4506" s="63"/>
    </row>
    <row r="4507" spans="1:2" x14ac:dyDescent="0.25">
      <c r="A4507" s="63"/>
      <c r="B4507" s="63"/>
    </row>
    <row r="4508" spans="1:2" x14ac:dyDescent="0.25">
      <c r="A4508" s="63"/>
      <c r="B4508" s="63"/>
    </row>
    <row r="4509" spans="1:2" x14ac:dyDescent="0.25">
      <c r="A4509" s="63"/>
      <c r="B4509" s="63"/>
    </row>
    <row r="4510" spans="1:2" x14ac:dyDescent="0.25">
      <c r="A4510" s="63"/>
      <c r="B4510" s="63"/>
    </row>
    <row r="4511" spans="1:2" x14ac:dyDescent="0.25">
      <c r="A4511" s="63"/>
      <c r="B4511" s="63"/>
    </row>
    <row r="4512" spans="1:2" x14ac:dyDescent="0.25">
      <c r="A4512" s="63"/>
      <c r="B4512" s="63"/>
    </row>
    <row r="4513" spans="1:2" x14ac:dyDescent="0.25">
      <c r="A4513" s="63"/>
      <c r="B4513" s="63"/>
    </row>
    <row r="4514" spans="1:2" x14ac:dyDescent="0.25">
      <c r="A4514" s="63"/>
      <c r="B4514" s="63"/>
    </row>
    <row r="4515" spans="1:2" x14ac:dyDescent="0.25">
      <c r="A4515" s="63"/>
      <c r="B4515" s="63"/>
    </row>
    <row r="4516" spans="1:2" x14ac:dyDescent="0.25">
      <c r="A4516" s="63"/>
      <c r="B4516" s="63"/>
    </row>
    <row r="4517" spans="1:2" x14ac:dyDescent="0.25">
      <c r="A4517" s="63"/>
      <c r="B4517" s="63"/>
    </row>
    <row r="4518" spans="1:2" x14ac:dyDescent="0.25">
      <c r="A4518" s="63"/>
      <c r="B4518" s="63"/>
    </row>
    <row r="4519" spans="1:2" x14ac:dyDescent="0.25">
      <c r="A4519" s="63"/>
      <c r="B4519" s="63"/>
    </row>
    <row r="4520" spans="1:2" x14ac:dyDescent="0.25">
      <c r="A4520" s="63"/>
      <c r="B4520" s="63"/>
    </row>
    <row r="4521" spans="1:2" x14ac:dyDescent="0.25">
      <c r="A4521" s="63"/>
      <c r="B4521" s="63"/>
    </row>
    <row r="4522" spans="1:2" x14ac:dyDescent="0.25">
      <c r="A4522" s="63"/>
      <c r="B4522" s="63"/>
    </row>
    <row r="4523" spans="1:2" x14ac:dyDescent="0.25">
      <c r="A4523" s="63"/>
      <c r="B4523" s="63"/>
    </row>
    <row r="4524" spans="1:2" x14ac:dyDescent="0.25">
      <c r="A4524" s="63"/>
      <c r="B4524" s="63"/>
    </row>
    <row r="4525" spans="1:2" x14ac:dyDescent="0.25">
      <c r="A4525" s="63"/>
      <c r="B4525" s="63"/>
    </row>
    <row r="4526" spans="1:2" x14ac:dyDescent="0.25">
      <c r="A4526" s="63"/>
      <c r="B4526" s="63"/>
    </row>
    <row r="4527" spans="1:2" x14ac:dyDescent="0.25">
      <c r="A4527" s="63"/>
      <c r="B4527" s="63"/>
    </row>
    <row r="4528" spans="1:2" x14ac:dyDescent="0.25">
      <c r="A4528" s="63"/>
      <c r="B4528" s="63"/>
    </row>
    <row r="4529" spans="1:2" x14ac:dyDescent="0.25">
      <c r="A4529" s="63"/>
      <c r="B4529" s="63"/>
    </row>
    <row r="4530" spans="1:2" x14ac:dyDescent="0.25">
      <c r="A4530" s="63"/>
      <c r="B4530" s="63"/>
    </row>
    <row r="4531" spans="1:2" x14ac:dyDescent="0.25">
      <c r="A4531" s="63"/>
      <c r="B4531" s="63"/>
    </row>
    <row r="4532" spans="1:2" x14ac:dyDescent="0.25">
      <c r="A4532" s="63"/>
      <c r="B4532" s="63"/>
    </row>
    <row r="4533" spans="1:2" x14ac:dyDescent="0.25">
      <c r="A4533" s="63"/>
      <c r="B4533" s="63"/>
    </row>
    <row r="4534" spans="1:2" x14ac:dyDescent="0.25">
      <c r="A4534" s="63"/>
      <c r="B4534" s="63"/>
    </row>
    <row r="4535" spans="1:2" x14ac:dyDescent="0.25">
      <c r="A4535" s="63"/>
      <c r="B4535" s="63"/>
    </row>
    <row r="4536" spans="1:2" x14ac:dyDescent="0.25">
      <c r="A4536" s="63"/>
      <c r="B4536" s="63"/>
    </row>
    <row r="4537" spans="1:2" x14ac:dyDescent="0.25">
      <c r="A4537" s="63"/>
      <c r="B4537" s="63"/>
    </row>
    <row r="4538" spans="1:2" x14ac:dyDescent="0.25">
      <c r="A4538" s="63"/>
      <c r="B4538" s="63"/>
    </row>
    <row r="4539" spans="1:2" x14ac:dyDescent="0.25">
      <c r="A4539" s="63"/>
      <c r="B4539" s="63"/>
    </row>
    <row r="4540" spans="1:2" x14ac:dyDescent="0.25">
      <c r="A4540" s="63"/>
      <c r="B4540" s="63"/>
    </row>
    <row r="4541" spans="1:2" x14ac:dyDescent="0.25">
      <c r="A4541" s="63"/>
      <c r="B4541" s="63"/>
    </row>
    <row r="4542" spans="1:2" x14ac:dyDescent="0.25">
      <c r="A4542" s="63"/>
      <c r="B4542" s="63"/>
    </row>
    <row r="4543" spans="1:2" x14ac:dyDescent="0.25">
      <c r="A4543" s="63"/>
      <c r="B4543" s="63"/>
    </row>
    <row r="4544" spans="1:2" x14ac:dyDescent="0.25">
      <c r="A4544" s="63"/>
      <c r="B4544" s="63"/>
    </row>
    <row r="4545" spans="1:2" x14ac:dyDescent="0.25">
      <c r="A4545" s="63"/>
      <c r="B4545" s="63"/>
    </row>
    <row r="4546" spans="1:2" x14ac:dyDescent="0.25">
      <c r="A4546" s="63"/>
      <c r="B4546" s="63"/>
    </row>
    <row r="4547" spans="1:2" x14ac:dyDescent="0.25">
      <c r="A4547" s="63"/>
      <c r="B4547" s="63"/>
    </row>
    <row r="4548" spans="1:2" x14ac:dyDescent="0.25">
      <c r="A4548" s="63"/>
      <c r="B4548" s="63"/>
    </row>
    <row r="4549" spans="1:2" x14ac:dyDescent="0.25">
      <c r="A4549" s="63"/>
      <c r="B4549" s="63"/>
    </row>
    <row r="4550" spans="1:2" x14ac:dyDescent="0.25">
      <c r="A4550" s="63"/>
      <c r="B4550" s="63"/>
    </row>
    <row r="4551" spans="1:2" x14ac:dyDescent="0.25">
      <c r="A4551" s="63"/>
      <c r="B4551" s="63"/>
    </row>
    <row r="4552" spans="1:2" x14ac:dyDescent="0.25">
      <c r="A4552" s="63"/>
      <c r="B4552" s="63"/>
    </row>
    <row r="4553" spans="1:2" x14ac:dyDescent="0.25">
      <c r="A4553" s="63"/>
      <c r="B4553" s="63"/>
    </row>
    <row r="4554" spans="1:2" x14ac:dyDescent="0.25">
      <c r="A4554" s="63"/>
      <c r="B4554" s="63"/>
    </row>
    <row r="4555" spans="1:2" x14ac:dyDescent="0.25">
      <c r="A4555" s="63"/>
      <c r="B4555" s="63"/>
    </row>
    <row r="4556" spans="1:2" x14ac:dyDescent="0.25">
      <c r="A4556" s="63"/>
      <c r="B4556" s="63"/>
    </row>
    <row r="4557" spans="1:2" x14ac:dyDescent="0.25">
      <c r="A4557" s="63"/>
      <c r="B4557" s="63"/>
    </row>
    <row r="4558" spans="1:2" x14ac:dyDescent="0.25">
      <c r="A4558" s="63"/>
      <c r="B4558" s="63"/>
    </row>
    <row r="4559" spans="1:2" x14ac:dyDescent="0.25">
      <c r="A4559" s="63"/>
      <c r="B4559" s="63"/>
    </row>
    <row r="4560" spans="1:2" x14ac:dyDescent="0.25">
      <c r="A4560" s="63"/>
      <c r="B4560" s="63"/>
    </row>
    <row r="4561" spans="1:2" x14ac:dyDescent="0.25">
      <c r="A4561" s="63"/>
      <c r="B4561" s="63"/>
    </row>
    <row r="4562" spans="1:2" x14ac:dyDescent="0.25">
      <c r="A4562" s="63"/>
      <c r="B4562" s="63"/>
    </row>
    <row r="4563" spans="1:2" x14ac:dyDescent="0.25">
      <c r="A4563" s="63"/>
      <c r="B4563" s="63"/>
    </row>
    <row r="4564" spans="1:2" x14ac:dyDescent="0.25">
      <c r="A4564" s="63"/>
      <c r="B4564" s="63"/>
    </row>
    <row r="4565" spans="1:2" x14ac:dyDescent="0.25">
      <c r="A4565" s="63"/>
      <c r="B4565" s="63"/>
    </row>
    <row r="4566" spans="1:2" x14ac:dyDescent="0.25">
      <c r="A4566" s="63"/>
      <c r="B4566" s="63"/>
    </row>
    <row r="4567" spans="1:2" x14ac:dyDescent="0.25">
      <c r="A4567" s="63"/>
      <c r="B4567" s="63"/>
    </row>
    <row r="4568" spans="1:2" x14ac:dyDescent="0.25">
      <c r="A4568" s="63"/>
      <c r="B4568" s="63"/>
    </row>
    <row r="4569" spans="1:2" x14ac:dyDescent="0.25">
      <c r="A4569" s="63"/>
      <c r="B4569" s="63"/>
    </row>
    <row r="4570" spans="1:2" x14ac:dyDescent="0.25">
      <c r="A4570" s="63"/>
      <c r="B4570" s="63"/>
    </row>
    <row r="4571" spans="1:2" x14ac:dyDescent="0.25">
      <c r="A4571" s="63"/>
      <c r="B4571" s="63"/>
    </row>
    <row r="4572" spans="1:2" x14ac:dyDescent="0.25">
      <c r="A4572" s="63"/>
      <c r="B4572" s="63"/>
    </row>
    <row r="4573" spans="1:2" x14ac:dyDescent="0.25">
      <c r="A4573" s="63"/>
      <c r="B4573" s="63"/>
    </row>
    <row r="4574" spans="1:2" x14ac:dyDescent="0.25">
      <c r="A4574" s="63"/>
      <c r="B4574" s="63"/>
    </row>
    <row r="4575" spans="1:2" x14ac:dyDescent="0.25">
      <c r="A4575" s="63"/>
      <c r="B4575" s="63"/>
    </row>
    <row r="4576" spans="1:2" x14ac:dyDescent="0.25">
      <c r="A4576" s="63"/>
      <c r="B4576" s="63"/>
    </row>
    <row r="4577" spans="1:2" x14ac:dyDescent="0.25">
      <c r="A4577" s="63"/>
      <c r="B4577" s="63"/>
    </row>
    <row r="4578" spans="1:2" x14ac:dyDescent="0.25">
      <c r="A4578" s="63"/>
      <c r="B4578" s="63"/>
    </row>
    <row r="4579" spans="1:2" x14ac:dyDescent="0.25">
      <c r="A4579" s="63"/>
      <c r="B4579" s="63"/>
    </row>
    <row r="4580" spans="1:2" x14ac:dyDescent="0.25">
      <c r="A4580" s="63"/>
      <c r="B4580" s="63"/>
    </row>
    <row r="4581" spans="1:2" x14ac:dyDescent="0.25">
      <c r="A4581" s="63"/>
      <c r="B4581" s="63"/>
    </row>
    <row r="4582" spans="1:2" x14ac:dyDescent="0.25">
      <c r="A4582" s="63"/>
      <c r="B4582" s="63"/>
    </row>
    <row r="4583" spans="1:2" x14ac:dyDescent="0.25">
      <c r="A4583" s="63"/>
      <c r="B4583" s="63"/>
    </row>
    <row r="4584" spans="1:2" x14ac:dyDescent="0.25">
      <c r="A4584" s="63"/>
      <c r="B4584" s="63"/>
    </row>
    <row r="4585" spans="1:2" x14ac:dyDescent="0.25">
      <c r="A4585" s="63"/>
      <c r="B4585" s="63"/>
    </row>
    <row r="4586" spans="1:2" x14ac:dyDescent="0.25">
      <c r="A4586" s="63"/>
      <c r="B4586" s="63"/>
    </row>
    <row r="4587" spans="1:2" x14ac:dyDescent="0.25">
      <c r="A4587" s="63"/>
      <c r="B4587" s="63"/>
    </row>
    <row r="4588" spans="1:2" x14ac:dyDescent="0.25">
      <c r="A4588" s="63"/>
      <c r="B4588" s="63"/>
    </row>
    <row r="4589" spans="1:2" x14ac:dyDescent="0.25">
      <c r="A4589" s="63"/>
      <c r="B4589" s="63"/>
    </row>
    <row r="4590" spans="1:2" x14ac:dyDescent="0.25">
      <c r="A4590" s="63"/>
      <c r="B4590" s="63"/>
    </row>
    <row r="4591" spans="1:2" x14ac:dyDescent="0.25">
      <c r="A4591" s="63"/>
      <c r="B4591" s="63"/>
    </row>
    <row r="4592" spans="1:2" x14ac:dyDescent="0.25">
      <c r="A4592" s="63"/>
      <c r="B4592" s="63"/>
    </row>
    <row r="4593" spans="1:2" x14ac:dyDescent="0.25">
      <c r="A4593" s="63"/>
      <c r="B4593" s="63"/>
    </row>
    <row r="4594" spans="1:2" x14ac:dyDescent="0.25">
      <c r="A4594" s="63"/>
      <c r="B4594" s="63"/>
    </row>
    <row r="4595" spans="1:2" x14ac:dyDescent="0.25">
      <c r="A4595" s="63"/>
      <c r="B4595" s="63"/>
    </row>
    <row r="4596" spans="1:2" x14ac:dyDescent="0.25">
      <c r="A4596" s="63"/>
      <c r="B4596" s="63"/>
    </row>
    <row r="4597" spans="1:2" x14ac:dyDescent="0.25">
      <c r="A4597" s="63"/>
      <c r="B4597" s="63"/>
    </row>
    <row r="4598" spans="1:2" x14ac:dyDescent="0.25">
      <c r="A4598" s="63"/>
      <c r="B4598" s="63"/>
    </row>
    <row r="4599" spans="1:2" x14ac:dyDescent="0.25">
      <c r="A4599" s="63"/>
      <c r="B4599" s="63"/>
    </row>
    <row r="4600" spans="1:2" x14ac:dyDescent="0.25">
      <c r="A4600" s="63"/>
      <c r="B4600" s="63"/>
    </row>
    <row r="4601" spans="1:2" x14ac:dyDescent="0.25">
      <c r="A4601" s="63"/>
      <c r="B4601" s="63"/>
    </row>
    <row r="4602" spans="1:2" x14ac:dyDescent="0.25">
      <c r="A4602" s="63"/>
      <c r="B4602" s="63"/>
    </row>
    <row r="4603" spans="1:2" x14ac:dyDescent="0.25">
      <c r="A4603" s="63"/>
      <c r="B4603" s="63"/>
    </row>
    <row r="4604" spans="1:2" x14ac:dyDescent="0.25">
      <c r="A4604" s="63"/>
      <c r="B4604" s="63"/>
    </row>
    <row r="4605" spans="1:2" x14ac:dyDescent="0.25">
      <c r="A4605" s="63"/>
      <c r="B4605" s="63"/>
    </row>
    <row r="4606" spans="1:2" x14ac:dyDescent="0.25">
      <c r="A4606" s="63"/>
      <c r="B4606" s="63"/>
    </row>
    <row r="4607" spans="1:2" x14ac:dyDescent="0.25">
      <c r="A4607" s="63"/>
      <c r="B4607" s="63"/>
    </row>
    <row r="4608" spans="1:2" x14ac:dyDescent="0.25">
      <c r="A4608" s="63"/>
      <c r="B4608" s="63"/>
    </row>
    <row r="4609" spans="1:2" x14ac:dyDescent="0.25">
      <c r="A4609" s="63"/>
      <c r="B4609" s="63"/>
    </row>
    <row r="4610" spans="1:2" x14ac:dyDescent="0.25">
      <c r="A4610" s="63"/>
      <c r="B4610" s="63"/>
    </row>
    <row r="4611" spans="1:2" x14ac:dyDescent="0.25">
      <c r="A4611" s="63"/>
      <c r="B4611" s="63"/>
    </row>
    <row r="4612" spans="1:2" x14ac:dyDescent="0.25">
      <c r="A4612" s="63"/>
      <c r="B4612" s="63"/>
    </row>
    <row r="4613" spans="1:2" x14ac:dyDescent="0.25">
      <c r="A4613" s="63"/>
      <c r="B4613" s="63"/>
    </row>
    <row r="4614" spans="1:2" x14ac:dyDescent="0.25">
      <c r="A4614" s="63"/>
      <c r="B4614" s="63"/>
    </row>
    <row r="4615" spans="1:2" x14ac:dyDescent="0.25">
      <c r="A4615" s="63"/>
      <c r="B4615" s="63"/>
    </row>
    <row r="4616" spans="1:2" x14ac:dyDescent="0.25">
      <c r="A4616" s="63"/>
      <c r="B4616" s="63"/>
    </row>
    <row r="4617" spans="1:2" x14ac:dyDescent="0.25">
      <c r="A4617" s="63"/>
      <c r="B4617" s="63"/>
    </row>
    <row r="4618" spans="1:2" x14ac:dyDescent="0.25">
      <c r="A4618" s="63"/>
      <c r="B4618" s="63"/>
    </row>
    <row r="4619" spans="1:2" x14ac:dyDescent="0.25">
      <c r="A4619" s="63"/>
      <c r="B4619" s="63"/>
    </row>
    <row r="4620" spans="1:2" x14ac:dyDescent="0.25">
      <c r="A4620" s="63"/>
      <c r="B4620" s="63"/>
    </row>
    <row r="4621" spans="1:2" x14ac:dyDescent="0.25">
      <c r="A4621" s="63"/>
      <c r="B4621" s="63"/>
    </row>
    <row r="4622" spans="1:2" x14ac:dyDescent="0.25">
      <c r="A4622" s="63"/>
      <c r="B4622" s="63"/>
    </row>
    <row r="4623" spans="1:2" x14ac:dyDescent="0.25">
      <c r="A4623" s="63"/>
      <c r="B4623" s="63"/>
    </row>
    <row r="4624" spans="1:2" x14ac:dyDescent="0.25">
      <c r="A4624" s="63"/>
      <c r="B4624" s="63"/>
    </row>
    <row r="4625" spans="1:2" x14ac:dyDescent="0.25">
      <c r="A4625" s="63"/>
      <c r="B4625" s="63"/>
    </row>
    <row r="4626" spans="1:2" x14ac:dyDescent="0.25">
      <c r="A4626" s="63"/>
      <c r="B4626" s="63"/>
    </row>
    <row r="4627" spans="1:2" x14ac:dyDescent="0.25">
      <c r="A4627" s="63"/>
      <c r="B4627" s="63"/>
    </row>
    <row r="4628" spans="1:2" x14ac:dyDescent="0.25">
      <c r="A4628" s="63"/>
      <c r="B4628" s="63"/>
    </row>
    <row r="4629" spans="1:2" x14ac:dyDescent="0.25">
      <c r="A4629" s="63"/>
      <c r="B4629" s="63"/>
    </row>
    <row r="4630" spans="1:2" x14ac:dyDescent="0.25">
      <c r="A4630" s="63"/>
      <c r="B4630" s="63"/>
    </row>
    <row r="4631" spans="1:2" x14ac:dyDescent="0.25">
      <c r="A4631" s="63"/>
      <c r="B4631" s="63"/>
    </row>
    <row r="4632" spans="1:2" x14ac:dyDescent="0.25">
      <c r="A4632" s="63"/>
      <c r="B4632" s="63"/>
    </row>
    <row r="4633" spans="1:2" x14ac:dyDescent="0.25">
      <c r="A4633" s="63"/>
      <c r="B4633" s="63"/>
    </row>
    <row r="4634" spans="1:2" x14ac:dyDescent="0.25">
      <c r="A4634" s="63"/>
      <c r="B4634" s="63"/>
    </row>
    <row r="4635" spans="1:2" x14ac:dyDescent="0.25">
      <c r="A4635" s="63"/>
      <c r="B4635" s="63"/>
    </row>
    <row r="4636" spans="1:2" x14ac:dyDescent="0.25">
      <c r="A4636" s="63"/>
      <c r="B4636" s="63"/>
    </row>
    <row r="4637" spans="1:2" x14ac:dyDescent="0.25">
      <c r="A4637" s="63"/>
      <c r="B4637" s="63"/>
    </row>
    <row r="4638" spans="1:2" x14ac:dyDescent="0.25">
      <c r="A4638" s="63"/>
      <c r="B4638" s="63"/>
    </row>
    <row r="4639" spans="1:2" x14ac:dyDescent="0.25">
      <c r="A4639" s="63"/>
      <c r="B4639" s="63"/>
    </row>
    <row r="4640" spans="1:2" x14ac:dyDescent="0.25">
      <c r="A4640" s="63"/>
      <c r="B4640" s="63"/>
    </row>
    <row r="4641" spans="1:2" x14ac:dyDescent="0.25">
      <c r="A4641" s="63"/>
      <c r="B4641" s="63"/>
    </row>
    <row r="4642" spans="1:2" x14ac:dyDescent="0.25">
      <c r="A4642" s="63"/>
      <c r="B4642" s="63"/>
    </row>
    <row r="4643" spans="1:2" x14ac:dyDescent="0.25">
      <c r="A4643" s="63"/>
      <c r="B4643" s="63"/>
    </row>
    <row r="4644" spans="1:2" x14ac:dyDescent="0.25">
      <c r="A4644" s="63"/>
      <c r="B4644" s="63"/>
    </row>
    <row r="4645" spans="1:2" x14ac:dyDescent="0.25">
      <c r="A4645" s="63"/>
      <c r="B4645" s="63"/>
    </row>
    <row r="4646" spans="1:2" x14ac:dyDescent="0.25">
      <c r="A4646" s="63"/>
      <c r="B4646" s="63"/>
    </row>
    <row r="4647" spans="1:2" x14ac:dyDescent="0.25">
      <c r="A4647" s="63"/>
      <c r="B4647" s="63"/>
    </row>
    <row r="4648" spans="1:2" x14ac:dyDescent="0.25">
      <c r="A4648" s="63"/>
      <c r="B4648" s="63"/>
    </row>
    <row r="4649" spans="1:2" x14ac:dyDescent="0.25">
      <c r="A4649" s="63"/>
      <c r="B4649" s="63"/>
    </row>
    <row r="4650" spans="1:2" x14ac:dyDescent="0.25">
      <c r="A4650" s="63"/>
      <c r="B4650" s="63"/>
    </row>
    <row r="4651" spans="1:2" x14ac:dyDescent="0.25">
      <c r="A4651" s="63"/>
      <c r="B4651" s="63"/>
    </row>
    <row r="4652" spans="1:2" x14ac:dyDescent="0.25">
      <c r="A4652" s="63"/>
      <c r="B4652" s="63"/>
    </row>
    <row r="4653" spans="1:2" x14ac:dyDescent="0.25">
      <c r="A4653" s="63"/>
      <c r="B4653" s="63"/>
    </row>
    <row r="4654" spans="1:2" x14ac:dyDescent="0.25">
      <c r="A4654" s="63"/>
      <c r="B4654" s="63"/>
    </row>
    <row r="4655" spans="1:2" x14ac:dyDescent="0.25">
      <c r="A4655" s="63"/>
      <c r="B4655" s="63"/>
    </row>
    <row r="4656" spans="1:2" x14ac:dyDescent="0.25">
      <c r="A4656" s="63"/>
      <c r="B4656" s="63"/>
    </row>
    <row r="4657" spans="1:2" x14ac:dyDescent="0.25">
      <c r="A4657" s="63"/>
      <c r="B4657" s="63"/>
    </row>
    <row r="4658" spans="1:2" x14ac:dyDescent="0.25">
      <c r="A4658" s="63"/>
      <c r="B4658" s="63"/>
    </row>
    <row r="4659" spans="1:2" x14ac:dyDescent="0.25">
      <c r="A4659" s="63"/>
      <c r="B4659" s="63"/>
    </row>
    <row r="4660" spans="1:2" x14ac:dyDescent="0.25">
      <c r="A4660" s="63"/>
      <c r="B4660" s="63"/>
    </row>
    <row r="4661" spans="1:2" x14ac:dyDescent="0.25">
      <c r="A4661" s="63"/>
      <c r="B4661" s="63"/>
    </row>
    <row r="4662" spans="1:2" x14ac:dyDescent="0.25">
      <c r="A4662" s="63"/>
      <c r="B4662" s="63"/>
    </row>
    <row r="4663" spans="1:2" x14ac:dyDescent="0.25">
      <c r="A4663" s="63"/>
      <c r="B4663" s="63"/>
    </row>
    <row r="4664" spans="1:2" x14ac:dyDescent="0.25">
      <c r="A4664" s="63"/>
      <c r="B4664" s="63"/>
    </row>
    <row r="4665" spans="1:2" x14ac:dyDescent="0.25">
      <c r="A4665" s="63"/>
      <c r="B4665" s="63"/>
    </row>
    <row r="4666" spans="1:2" x14ac:dyDescent="0.25">
      <c r="A4666" s="63"/>
      <c r="B4666" s="63"/>
    </row>
    <row r="4667" spans="1:2" x14ac:dyDescent="0.25">
      <c r="A4667" s="63"/>
      <c r="B4667" s="63"/>
    </row>
    <row r="4668" spans="1:2" x14ac:dyDescent="0.25">
      <c r="A4668" s="63"/>
      <c r="B4668" s="63"/>
    </row>
    <row r="4669" spans="1:2" x14ac:dyDescent="0.25">
      <c r="A4669" s="63"/>
      <c r="B4669" s="63"/>
    </row>
    <row r="4670" spans="1:2" x14ac:dyDescent="0.25">
      <c r="A4670" s="63"/>
      <c r="B4670" s="63"/>
    </row>
    <row r="4671" spans="1:2" x14ac:dyDescent="0.25">
      <c r="A4671" s="63"/>
      <c r="B4671" s="63"/>
    </row>
    <row r="4672" spans="1:2" x14ac:dyDescent="0.25">
      <c r="A4672" s="63"/>
      <c r="B4672" s="63"/>
    </row>
    <row r="4673" spans="1:2" x14ac:dyDescent="0.25">
      <c r="A4673" s="63"/>
      <c r="B4673" s="63"/>
    </row>
    <row r="4674" spans="1:2" x14ac:dyDescent="0.25">
      <c r="A4674" s="63"/>
      <c r="B4674" s="63"/>
    </row>
    <row r="4675" spans="1:2" x14ac:dyDescent="0.25">
      <c r="A4675" s="63"/>
      <c r="B4675" s="63"/>
    </row>
    <row r="4676" spans="1:2" x14ac:dyDescent="0.25">
      <c r="A4676" s="63"/>
      <c r="B4676" s="63"/>
    </row>
    <row r="4677" spans="1:2" x14ac:dyDescent="0.25">
      <c r="A4677" s="63"/>
      <c r="B4677" s="63"/>
    </row>
    <row r="4678" spans="1:2" x14ac:dyDescent="0.25">
      <c r="A4678" s="63"/>
      <c r="B4678" s="63"/>
    </row>
    <row r="4679" spans="1:2" x14ac:dyDescent="0.25">
      <c r="A4679" s="63"/>
      <c r="B4679" s="63"/>
    </row>
    <row r="4680" spans="1:2" x14ac:dyDescent="0.25">
      <c r="A4680" s="63"/>
      <c r="B4680" s="63"/>
    </row>
    <row r="4681" spans="1:2" x14ac:dyDescent="0.25">
      <c r="A4681" s="63"/>
      <c r="B4681" s="63"/>
    </row>
    <row r="4682" spans="1:2" x14ac:dyDescent="0.25">
      <c r="A4682" s="63"/>
      <c r="B4682" s="63"/>
    </row>
    <row r="4683" spans="1:2" x14ac:dyDescent="0.25">
      <c r="A4683" s="63"/>
      <c r="B4683" s="63"/>
    </row>
    <row r="4684" spans="1:2" x14ac:dyDescent="0.25">
      <c r="A4684" s="63"/>
      <c r="B4684" s="63"/>
    </row>
    <row r="4685" spans="1:2" x14ac:dyDescent="0.25">
      <c r="A4685" s="63"/>
      <c r="B4685" s="63"/>
    </row>
    <row r="4686" spans="1:2" x14ac:dyDescent="0.25">
      <c r="A4686" s="63"/>
      <c r="B4686" s="63"/>
    </row>
    <row r="4687" spans="1:2" x14ac:dyDescent="0.25">
      <c r="A4687" s="63"/>
      <c r="B4687" s="63"/>
    </row>
    <row r="4688" spans="1:2" x14ac:dyDescent="0.25">
      <c r="A4688" s="63"/>
      <c r="B4688" s="63"/>
    </row>
    <row r="4689" spans="1:2" x14ac:dyDescent="0.25">
      <c r="A4689" s="63"/>
      <c r="B4689" s="63"/>
    </row>
    <row r="4690" spans="1:2" x14ac:dyDescent="0.25">
      <c r="A4690" s="63"/>
      <c r="B4690" s="63"/>
    </row>
    <row r="4691" spans="1:2" x14ac:dyDescent="0.25">
      <c r="A4691" s="63"/>
      <c r="B4691" s="63"/>
    </row>
    <row r="4692" spans="1:2" x14ac:dyDescent="0.25">
      <c r="A4692" s="63"/>
      <c r="B4692" s="63"/>
    </row>
    <row r="4693" spans="1:2" x14ac:dyDescent="0.25">
      <c r="A4693" s="63"/>
      <c r="B4693" s="63"/>
    </row>
    <row r="4694" spans="1:2" x14ac:dyDescent="0.25">
      <c r="A4694" s="63"/>
      <c r="B4694" s="63"/>
    </row>
    <row r="4695" spans="1:2" x14ac:dyDescent="0.25">
      <c r="A4695" s="63"/>
      <c r="B4695" s="63"/>
    </row>
    <row r="4696" spans="1:2" x14ac:dyDescent="0.25">
      <c r="A4696" s="63"/>
      <c r="B4696" s="63"/>
    </row>
    <row r="4697" spans="1:2" x14ac:dyDescent="0.25">
      <c r="A4697" s="63"/>
      <c r="B4697" s="63"/>
    </row>
    <row r="4698" spans="1:2" x14ac:dyDescent="0.25">
      <c r="A4698" s="63"/>
      <c r="B4698" s="63"/>
    </row>
    <row r="4699" spans="1:2" x14ac:dyDescent="0.25">
      <c r="A4699" s="63"/>
      <c r="B4699" s="63"/>
    </row>
    <row r="4700" spans="1:2" x14ac:dyDescent="0.25">
      <c r="A4700" s="63"/>
      <c r="B4700" s="63"/>
    </row>
    <row r="4701" spans="1:2" x14ac:dyDescent="0.25">
      <c r="A4701" s="63"/>
      <c r="B4701" s="63"/>
    </row>
    <row r="4702" spans="1:2" x14ac:dyDescent="0.25">
      <c r="A4702" s="63"/>
      <c r="B4702" s="63"/>
    </row>
    <row r="4703" spans="1:2" x14ac:dyDescent="0.25">
      <c r="A4703" s="63"/>
      <c r="B4703" s="63"/>
    </row>
    <row r="4704" spans="1:2" x14ac:dyDescent="0.25">
      <c r="A4704" s="63"/>
      <c r="B4704" s="63"/>
    </row>
    <row r="4705" spans="1:2" x14ac:dyDescent="0.25">
      <c r="A4705" s="63"/>
      <c r="B4705" s="63"/>
    </row>
    <row r="4706" spans="1:2" x14ac:dyDescent="0.25">
      <c r="A4706" s="63"/>
      <c r="B4706" s="63"/>
    </row>
    <row r="4707" spans="1:2" x14ac:dyDescent="0.25">
      <c r="A4707" s="63"/>
      <c r="B4707" s="63"/>
    </row>
    <row r="4708" spans="1:2" x14ac:dyDescent="0.25">
      <c r="A4708" s="63"/>
      <c r="B4708" s="63"/>
    </row>
    <row r="4709" spans="1:2" x14ac:dyDescent="0.25">
      <c r="A4709" s="63"/>
      <c r="B4709" s="63"/>
    </row>
    <row r="4710" spans="1:2" x14ac:dyDescent="0.25">
      <c r="A4710" s="63"/>
      <c r="B4710" s="63"/>
    </row>
    <row r="4711" spans="1:2" x14ac:dyDescent="0.25">
      <c r="A4711" s="63"/>
      <c r="B4711" s="63"/>
    </row>
    <row r="4712" spans="1:2" x14ac:dyDescent="0.25">
      <c r="A4712" s="63"/>
      <c r="B4712" s="63"/>
    </row>
    <row r="4713" spans="1:2" x14ac:dyDescent="0.25">
      <c r="A4713" s="63"/>
      <c r="B4713" s="63"/>
    </row>
    <row r="4714" spans="1:2" x14ac:dyDescent="0.25">
      <c r="A4714" s="63"/>
      <c r="B4714" s="63"/>
    </row>
    <row r="4715" spans="1:2" x14ac:dyDescent="0.25">
      <c r="A4715" s="63"/>
      <c r="B4715" s="63"/>
    </row>
    <row r="4716" spans="1:2" x14ac:dyDescent="0.25">
      <c r="A4716" s="63"/>
      <c r="B4716" s="63"/>
    </row>
    <row r="4717" spans="1:2" x14ac:dyDescent="0.25">
      <c r="A4717" s="63"/>
      <c r="B4717" s="63"/>
    </row>
    <row r="4718" spans="1:2" x14ac:dyDescent="0.25">
      <c r="A4718" s="63"/>
      <c r="B4718" s="63"/>
    </row>
    <row r="4719" spans="1:2" x14ac:dyDescent="0.25">
      <c r="A4719" s="63"/>
      <c r="B4719" s="63"/>
    </row>
    <row r="4720" spans="1:2" x14ac:dyDescent="0.25">
      <c r="A4720" s="63"/>
      <c r="B4720" s="63"/>
    </row>
    <row r="4721" spans="1:2" x14ac:dyDescent="0.25">
      <c r="A4721" s="63"/>
      <c r="B4721" s="63"/>
    </row>
    <row r="4722" spans="1:2" x14ac:dyDescent="0.25">
      <c r="A4722" s="63"/>
      <c r="B4722" s="63"/>
    </row>
    <row r="4723" spans="1:2" x14ac:dyDescent="0.25">
      <c r="A4723" s="63"/>
      <c r="B4723" s="63"/>
    </row>
    <row r="4724" spans="1:2" x14ac:dyDescent="0.25">
      <c r="A4724" s="63"/>
      <c r="B4724" s="63"/>
    </row>
    <row r="4725" spans="1:2" x14ac:dyDescent="0.25">
      <c r="A4725" s="63"/>
      <c r="B4725" s="63"/>
    </row>
    <row r="4726" spans="1:2" x14ac:dyDescent="0.25">
      <c r="A4726" s="63"/>
      <c r="B4726" s="63"/>
    </row>
    <row r="4727" spans="1:2" x14ac:dyDescent="0.25">
      <c r="A4727" s="63"/>
      <c r="B4727" s="63"/>
    </row>
    <row r="4728" spans="1:2" x14ac:dyDescent="0.25">
      <c r="A4728" s="63"/>
      <c r="B4728" s="63"/>
    </row>
    <row r="4729" spans="1:2" x14ac:dyDescent="0.25">
      <c r="A4729" s="63"/>
      <c r="B4729" s="63"/>
    </row>
    <row r="4730" spans="1:2" x14ac:dyDescent="0.25">
      <c r="A4730" s="63"/>
      <c r="B4730" s="63"/>
    </row>
    <row r="4731" spans="1:2" x14ac:dyDescent="0.25">
      <c r="A4731" s="63"/>
      <c r="B4731" s="63"/>
    </row>
    <row r="4732" spans="1:2" x14ac:dyDescent="0.25">
      <c r="A4732" s="63"/>
      <c r="B4732" s="63"/>
    </row>
    <row r="4733" spans="1:2" x14ac:dyDescent="0.25">
      <c r="A4733" s="63"/>
      <c r="B4733" s="63"/>
    </row>
    <row r="4734" spans="1:2" x14ac:dyDescent="0.25">
      <c r="A4734" s="63"/>
      <c r="B4734" s="63"/>
    </row>
    <row r="4735" spans="1:2" x14ac:dyDescent="0.25">
      <c r="A4735" s="63"/>
      <c r="B4735" s="63"/>
    </row>
    <row r="4736" spans="1:2" x14ac:dyDescent="0.25">
      <c r="A4736" s="63"/>
      <c r="B4736" s="63"/>
    </row>
    <row r="4737" spans="1:2" x14ac:dyDescent="0.25">
      <c r="A4737" s="63"/>
      <c r="B4737" s="63"/>
    </row>
    <row r="4738" spans="1:2" x14ac:dyDescent="0.25">
      <c r="A4738" s="63"/>
      <c r="B4738" s="63"/>
    </row>
    <row r="4739" spans="1:2" x14ac:dyDescent="0.25">
      <c r="A4739" s="63"/>
      <c r="B4739" s="63"/>
    </row>
    <row r="4740" spans="1:2" x14ac:dyDescent="0.25">
      <c r="A4740" s="63"/>
      <c r="B4740" s="63"/>
    </row>
    <row r="4741" spans="1:2" x14ac:dyDescent="0.25">
      <c r="A4741" s="63"/>
      <c r="B4741" s="63"/>
    </row>
    <row r="4742" spans="1:2" x14ac:dyDescent="0.25">
      <c r="A4742" s="63"/>
      <c r="B4742" s="63"/>
    </row>
    <row r="4743" spans="1:2" x14ac:dyDescent="0.25">
      <c r="A4743" s="63"/>
      <c r="B4743" s="63"/>
    </row>
    <row r="4744" spans="1:2" x14ac:dyDescent="0.25">
      <c r="A4744" s="63"/>
      <c r="B4744" s="63"/>
    </row>
    <row r="4745" spans="1:2" x14ac:dyDescent="0.25">
      <c r="A4745" s="63"/>
      <c r="B4745" s="63"/>
    </row>
    <row r="4746" spans="1:2" x14ac:dyDescent="0.25">
      <c r="A4746" s="63"/>
      <c r="B4746" s="63"/>
    </row>
    <row r="4747" spans="1:2" x14ac:dyDescent="0.25">
      <c r="A4747" s="63"/>
      <c r="B4747" s="63"/>
    </row>
    <row r="4748" spans="1:2" x14ac:dyDescent="0.25">
      <c r="A4748" s="63"/>
      <c r="B4748" s="63"/>
    </row>
    <row r="4749" spans="1:2" x14ac:dyDescent="0.25">
      <c r="A4749" s="63"/>
      <c r="B4749" s="63"/>
    </row>
    <row r="4750" spans="1:2" x14ac:dyDescent="0.25">
      <c r="A4750" s="63"/>
      <c r="B4750" s="63"/>
    </row>
    <row r="4751" spans="1:2" x14ac:dyDescent="0.25">
      <c r="A4751" s="63"/>
      <c r="B4751" s="63"/>
    </row>
    <row r="4752" spans="1:2" x14ac:dyDescent="0.25">
      <c r="A4752" s="63"/>
      <c r="B4752" s="63"/>
    </row>
    <row r="4753" spans="1:2" x14ac:dyDescent="0.25">
      <c r="A4753" s="63"/>
      <c r="B4753" s="63"/>
    </row>
    <row r="4754" spans="1:2" x14ac:dyDescent="0.25">
      <c r="A4754" s="63"/>
      <c r="B4754" s="63"/>
    </row>
    <row r="4755" spans="1:2" x14ac:dyDescent="0.25">
      <c r="A4755" s="63"/>
      <c r="B4755" s="63"/>
    </row>
    <row r="4756" spans="1:2" x14ac:dyDescent="0.25">
      <c r="A4756" s="63"/>
      <c r="B4756" s="63"/>
    </row>
    <row r="4757" spans="1:2" x14ac:dyDescent="0.25">
      <c r="A4757" s="63"/>
      <c r="B4757" s="63"/>
    </row>
    <row r="4758" spans="1:2" x14ac:dyDescent="0.25">
      <c r="A4758" s="63"/>
      <c r="B4758" s="63"/>
    </row>
    <row r="4759" spans="1:2" x14ac:dyDescent="0.25">
      <c r="A4759" s="63"/>
      <c r="B4759" s="63"/>
    </row>
    <row r="4760" spans="1:2" x14ac:dyDescent="0.25">
      <c r="A4760" s="63"/>
      <c r="B4760" s="63"/>
    </row>
    <row r="4761" spans="1:2" x14ac:dyDescent="0.25">
      <c r="A4761" s="63"/>
      <c r="B4761" s="63"/>
    </row>
    <row r="4762" spans="1:2" x14ac:dyDescent="0.25">
      <c r="A4762" s="63"/>
      <c r="B4762" s="63"/>
    </row>
    <row r="4763" spans="1:2" x14ac:dyDescent="0.25">
      <c r="A4763" s="63"/>
      <c r="B4763" s="63"/>
    </row>
    <row r="4764" spans="1:2" x14ac:dyDescent="0.25">
      <c r="A4764" s="63"/>
      <c r="B4764" s="63"/>
    </row>
    <row r="4765" spans="1:2" x14ac:dyDescent="0.25">
      <c r="A4765" s="63"/>
      <c r="B4765" s="63"/>
    </row>
    <row r="4766" spans="1:2" x14ac:dyDescent="0.25">
      <c r="A4766" s="63"/>
      <c r="B4766" s="63"/>
    </row>
    <row r="4767" spans="1:2" x14ac:dyDescent="0.25">
      <c r="A4767" s="63"/>
      <c r="B4767" s="63"/>
    </row>
    <row r="4768" spans="1:2" x14ac:dyDescent="0.25">
      <c r="A4768" s="63"/>
      <c r="B4768" s="63"/>
    </row>
    <row r="4769" spans="1:2" x14ac:dyDescent="0.25">
      <c r="A4769" s="63"/>
      <c r="B4769" s="63"/>
    </row>
    <row r="4770" spans="1:2" x14ac:dyDescent="0.25">
      <c r="A4770" s="63"/>
      <c r="B4770" s="63"/>
    </row>
    <row r="4771" spans="1:2" x14ac:dyDescent="0.25">
      <c r="A4771" s="63"/>
      <c r="B4771" s="63"/>
    </row>
    <row r="4772" spans="1:2" x14ac:dyDescent="0.25">
      <c r="A4772" s="63"/>
      <c r="B4772" s="63"/>
    </row>
    <row r="4773" spans="1:2" x14ac:dyDescent="0.25">
      <c r="A4773" s="63"/>
      <c r="B4773" s="63"/>
    </row>
    <row r="4774" spans="1:2" x14ac:dyDescent="0.25">
      <c r="A4774" s="63"/>
      <c r="B4774" s="63"/>
    </row>
    <row r="4775" spans="1:2" x14ac:dyDescent="0.25">
      <c r="A4775" s="63"/>
      <c r="B4775" s="63"/>
    </row>
    <row r="4776" spans="1:2" x14ac:dyDescent="0.25">
      <c r="A4776" s="63"/>
      <c r="B4776" s="63"/>
    </row>
    <row r="4777" spans="1:2" x14ac:dyDescent="0.25">
      <c r="A4777" s="63"/>
      <c r="B4777" s="63"/>
    </row>
    <row r="4778" spans="1:2" x14ac:dyDescent="0.25">
      <c r="A4778" s="63"/>
      <c r="B4778" s="63"/>
    </row>
    <row r="4779" spans="1:2" x14ac:dyDescent="0.25">
      <c r="A4779" s="63"/>
      <c r="B4779" s="63"/>
    </row>
    <row r="4780" spans="1:2" x14ac:dyDescent="0.25">
      <c r="A4780" s="63"/>
      <c r="B4780" s="63"/>
    </row>
    <row r="4781" spans="1:2" x14ac:dyDescent="0.25">
      <c r="A4781" s="63"/>
      <c r="B4781" s="63"/>
    </row>
    <row r="4782" spans="1:2" x14ac:dyDescent="0.25">
      <c r="A4782" s="63"/>
      <c r="B4782" s="63"/>
    </row>
    <row r="4783" spans="1:2" x14ac:dyDescent="0.25">
      <c r="A4783" s="63"/>
      <c r="B4783" s="63"/>
    </row>
    <row r="4784" spans="1:2" x14ac:dyDescent="0.25">
      <c r="A4784" s="63"/>
      <c r="B4784" s="63"/>
    </row>
    <row r="4785" spans="1:2" x14ac:dyDescent="0.25">
      <c r="A4785" s="63"/>
      <c r="B4785" s="63"/>
    </row>
    <row r="4786" spans="1:2" x14ac:dyDescent="0.25">
      <c r="A4786" s="63"/>
      <c r="B4786" s="63"/>
    </row>
    <row r="4787" spans="1:2" x14ac:dyDescent="0.25">
      <c r="A4787" s="63"/>
      <c r="B4787" s="63"/>
    </row>
    <row r="4788" spans="1:2" x14ac:dyDescent="0.25">
      <c r="A4788" s="63"/>
      <c r="B4788" s="63"/>
    </row>
    <row r="4789" spans="1:2" x14ac:dyDescent="0.25">
      <c r="A4789" s="63"/>
      <c r="B4789" s="63"/>
    </row>
    <row r="4790" spans="1:2" x14ac:dyDescent="0.25">
      <c r="A4790" s="63"/>
      <c r="B4790" s="63"/>
    </row>
    <row r="4791" spans="1:2" x14ac:dyDescent="0.25">
      <c r="A4791" s="63"/>
      <c r="B4791" s="63"/>
    </row>
    <row r="4792" spans="1:2" x14ac:dyDescent="0.25">
      <c r="A4792" s="63"/>
      <c r="B4792" s="63"/>
    </row>
    <row r="4793" spans="1:2" x14ac:dyDescent="0.25">
      <c r="A4793" s="63"/>
      <c r="B4793" s="63"/>
    </row>
    <row r="4794" spans="1:2" x14ac:dyDescent="0.25">
      <c r="A4794" s="63"/>
      <c r="B4794" s="63"/>
    </row>
    <row r="4795" spans="1:2" x14ac:dyDescent="0.25">
      <c r="A4795" s="63"/>
      <c r="B4795" s="63"/>
    </row>
    <row r="4796" spans="1:2" x14ac:dyDescent="0.25">
      <c r="A4796" s="63"/>
      <c r="B4796" s="63"/>
    </row>
    <row r="4797" spans="1:2" x14ac:dyDescent="0.25">
      <c r="A4797" s="63"/>
      <c r="B4797" s="63"/>
    </row>
    <row r="4798" spans="1:2" x14ac:dyDescent="0.25">
      <c r="A4798" s="63"/>
      <c r="B4798" s="63"/>
    </row>
    <row r="4799" spans="1:2" x14ac:dyDescent="0.25">
      <c r="A4799" s="63"/>
      <c r="B4799" s="63"/>
    </row>
    <row r="4800" spans="1:2" x14ac:dyDescent="0.25">
      <c r="A4800" s="63"/>
      <c r="B4800" s="63"/>
    </row>
    <row r="4801" spans="1:2" x14ac:dyDescent="0.25">
      <c r="A4801" s="63"/>
      <c r="B4801" s="63"/>
    </row>
    <row r="4802" spans="1:2" x14ac:dyDescent="0.25">
      <c r="A4802" s="63"/>
      <c r="B4802" s="63"/>
    </row>
    <row r="4803" spans="1:2" x14ac:dyDescent="0.25">
      <c r="A4803" s="63"/>
      <c r="B4803" s="63"/>
    </row>
    <row r="4804" spans="1:2" x14ac:dyDescent="0.25">
      <c r="A4804" s="63"/>
      <c r="B4804" s="63"/>
    </row>
    <row r="4805" spans="1:2" x14ac:dyDescent="0.25">
      <c r="A4805" s="63"/>
      <c r="B4805" s="63"/>
    </row>
    <row r="4806" spans="1:2" x14ac:dyDescent="0.25">
      <c r="A4806" s="63"/>
      <c r="B4806" s="63"/>
    </row>
    <row r="4807" spans="1:2" x14ac:dyDescent="0.25">
      <c r="A4807" s="63"/>
      <c r="B4807" s="63"/>
    </row>
    <row r="4808" spans="1:2" x14ac:dyDescent="0.25">
      <c r="A4808" s="63"/>
      <c r="B4808" s="63"/>
    </row>
    <row r="4809" spans="1:2" x14ac:dyDescent="0.25">
      <c r="A4809" s="63"/>
      <c r="B4809" s="63"/>
    </row>
    <row r="4810" spans="1:2" x14ac:dyDescent="0.25">
      <c r="A4810" s="63"/>
      <c r="B4810" s="63"/>
    </row>
    <row r="4811" spans="1:2" x14ac:dyDescent="0.25">
      <c r="A4811" s="63"/>
      <c r="B4811" s="63"/>
    </row>
    <row r="4812" spans="1:2" x14ac:dyDescent="0.25">
      <c r="A4812" s="63"/>
      <c r="B4812" s="63"/>
    </row>
    <row r="4813" spans="1:2" x14ac:dyDescent="0.25">
      <c r="A4813" s="63"/>
      <c r="B4813" s="63"/>
    </row>
    <row r="4814" spans="1:2" x14ac:dyDescent="0.25">
      <c r="A4814" s="63"/>
      <c r="B4814" s="63"/>
    </row>
    <row r="4815" spans="1:2" x14ac:dyDescent="0.25">
      <c r="A4815" s="63"/>
      <c r="B4815" s="63"/>
    </row>
    <row r="4816" spans="1:2" x14ac:dyDescent="0.25">
      <c r="A4816" s="63"/>
      <c r="B4816" s="63"/>
    </row>
    <row r="4817" spans="1:2" x14ac:dyDescent="0.25">
      <c r="A4817" s="63"/>
      <c r="B4817" s="63"/>
    </row>
    <row r="4818" spans="1:2" x14ac:dyDescent="0.25">
      <c r="A4818" s="63"/>
      <c r="B4818" s="63"/>
    </row>
    <row r="4819" spans="1:2" x14ac:dyDescent="0.25">
      <c r="A4819" s="63"/>
      <c r="B4819" s="63"/>
    </row>
    <row r="4820" spans="1:2" x14ac:dyDescent="0.25">
      <c r="A4820" s="63"/>
      <c r="B4820" s="63"/>
    </row>
    <row r="4821" spans="1:2" x14ac:dyDescent="0.25">
      <c r="A4821" s="63"/>
      <c r="B4821" s="63"/>
    </row>
    <row r="4822" spans="1:2" x14ac:dyDescent="0.25">
      <c r="A4822" s="63"/>
      <c r="B4822" s="63"/>
    </row>
    <row r="4823" spans="1:2" x14ac:dyDescent="0.25">
      <c r="A4823" s="63"/>
      <c r="B4823" s="63"/>
    </row>
    <row r="4824" spans="1:2" x14ac:dyDescent="0.25">
      <c r="A4824" s="63"/>
      <c r="B4824" s="63"/>
    </row>
    <row r="4825" spans="1:2" x14ac:dyDescent="0.25">
      <c r="A4825" s="63"/>
      <c r="B4825" s="63"/>
    </row>
    <row r="4826" spans="1:2" x14ac:dyDescent="0.25">
      <c r="A4826" s="63"/>
      <c r="B4826" s="63"/>
    </row>
    <row r="4827" spans="1:2" x14ac:dyDescent="0.25">
      <c r="A4827" s="63"/>
      <c r="B4827" s="63"/>
    </row>
    <row r="4828" spans="1:2" x14ac:dyDescent="0.25">
      <c r="A4828" s="63"/>
      <c r="B4828" s="63"/>
    </row>
    <row r="4829" spans="1:2" x14ac:dyDescent="0.25">
      <c r="A4829" s="63"/>
      <c r="B4829" s="63"/>
    </row>
    <row r="4830" spans="1:2" x14ac:dyDescent="0.25">
      <c r="A4830" s="63"/>
      <c r="B4830" s="63"/>
    </row>
    <row r="4831" spans="1:2" x14ac:dyDescent="0.25">
      <c r="A4831" s="63"/>
      <c r="B4831" s="63"/>
    </row>
    <row r="4832" spans="1:2" x14ac:dyDescent="0.25">
      <c r="A4832" s="63"/>
      <c r="B4832" s="63"/>
    </row>
    <row r="4833" spans="1:2" x14ac:dyDescent="0.25">
      <c r="A4833" s="63"/>
      <c r="B4833" s="63"/>
    </row>
    <row r="4834" spans="1:2" x14ac:dyDescent="0.25">
      <c r="A4834" s="63"/>
      <c r="B4834" s="63"/>
    </row>
    <row r="4835" spans="1:2" x14ac:dyDescent="0.25">
      <c r="A4835" s="63"/>
      <c r="B4835" s="63"/>
    </row>
    <row r="4836" spans="1:2" x14ac:dyDescent="0.25">
      <c r="A4836" s="63"/>
      <c r="B4836" s="63"/>
    </row>
    <row r="4837" spans="1:2" x14ac:dyDescent="0.25">
      <c r="A4837" s="63"/>
      <c r="B4837" s="63"/>
    </row>
    <row r="4838" spans="1:2" x14ac:dyDescent="0.25">
      <c r="A4838" s="63"/>
      <c r="B4838" s="63"/>
    </row>
    <row r="4839" spans="1:2" x14ac:dyDescent="0.25">
      <c r="A4839" s="63"/>
      <c r="B4839" s="63"/>
    </row>
    <row r="4840" spans="1:2" x14ac:dyDescent="0.25">
      <c r="A4840" s="63"/>
      <c r="B4840" s="63"/>
    </row>
    <row r="4841" spans="1:2" x14ac:dyDescent="0.25">
      <c r="A4841" s="63"/>
      <c r="B4841" s="63"/>
    </row>
    <row r="4842" spans="1:2" x14ac:dyDescent="0.25">
      <c r="A4842" s="63"/>
      <c r="B4842" s="63"/>
    </row>
    <row r="4843" spans="1:2" x14ac:dyDescent="0.25">
      <c r="A4843" s="63"/>
      <c r="B4843" s="63"/>
    </row>
    <row r="4844" spans="1:2" x14ac:dyDescent="0.25">
      <c r="A4844" s="63"/>
      <c r="B4844" s="63"/>
    </row>
    <row r="4845" spans="1:2" x14ac:dyDescent="0.25">
      <c r="A4845" s="63"/>
      <c r="B4845" s="63"/>
    </row>
    <row r="4846" spans="1:2" x14ac:dyDescent="0.25">
      <c r="A4846" s="63"/>
      <c r="B4846" s="63"/>
    </row>
    <row r="4847" spans="1:2" x14ac:dyDescent="0.25">
      <c r="A4847" s="63"/>
      <c r="B4847" s="63"/>
    </row>
    <row r="4848" spans="1:2" x14ac:dyDescent="0.25">
      <c r="A4848" s="63"/>
      <c r="B4848" s="63"/>
    </row>
    <row r="4849" spans="1:2" x14ac:dyDescent="0.25">
      <c r="A4849" s="63"/>
      <c r="B4849" s="63"/>
    </row>
    <row r="4850" spans="1:2" x14ac:dyDescent="0.25">
      <c r="A4850" s="63"/>
      <c r="B4850" s="63"/>
    </row>
    <row r="4851" spans="1:2" x14ac:dyDescent="0.25">
      <c r="A4851" s="63"/>
      <c r="B4851" s="63"/>
    </row>
    <row r="4852" spans="1:2" x14ac:dyDescent="0.25">
      <c r="A4852" s="63"/>
      <c r="B4852" s="63"/>
    </row>
    <row r="4853" spans="1:2" x14ac:dyDescent="0.25">
      <c r="A4853" s="63"/>
      <c r="B4853" s="63"/>
    </row>
    <row r="4854" spans="1:2" x14ac:dyDescent="0.25">
      <c r="A4854" s="63"/>
      <c r="B4854" s="63"/>
    </row>
    <row r="4855" spans="1:2" x14ac:dyDescent="0.25">
      <c r="A4855" s="63"/>
      <c r="B4855" s="63"/>
    </row>
    <row r="4856" spans="1:2" x14ac:dyDescent="0.25">
      <c r="A4856" s="63"/>
      <c r="B4856" s="63"/>
    </row>
    <row r="4857" spans="1:2" x14ac:dyDescent="0.25">
      <c r="A4857" s="63"/>
      <c r="B4857" s="63"/>
    </row>
    <row r="4858" spans="1:2" x14ac:dyDescent="0.25">
      <c r="A4858" s="63"/>
      <c r="B4858" s="63"/>
    </row>
    <row r="4859" spans="1:2" x14ac:dyDescent="0.25">
      <c r="A4859" s="63"/>
      <c r="B4859" s="63"/>
    </row>
    <row r="4860" spans="1:2" x14ac:dyDescent="0.25">
      <c r="A4860" s="63"/>
      <c r="B4860" s="63"/>
    </row>
    <row r="4861" spans="1:2" x14ac:dyDescent="0.25">
      <c r="A4861" s="63"/>
      <c r="B4861" s="63"/>
    </row>
    <row r="4862" spans="1:2" x14ac:dyDescent="0.25">
      <c r="A4862" s="63"/>
      <c r="B4862" s="63"/>
    </row>
    <row r="4863" spans="1:2" x14ac:dyDescent="0.25">
      <c r="A4863" s="63"/>
      <c r="B4863" s="63"/>
    </row>
    <row r="4864" spans="1:2" x14ac:dyDescent="0.25">
      <c r="A4864" s="63"/>
      <c r="B4864" s="63"/>
    </row>
    <row r="4865" spans="1:2" x14ac:dyDescent="0.25">
      <c r="A4865" s="63"/>
      <c r="B4865" s="63"/>
    </row>
    <row r="4866" spans="1:2" x14ac:dyDescent="0.25">
      <c r="A4866" s="63"/>
      <c r="B4866" s="63"/>
    </row>
    <row r="4867" spans="1:2" x14ac:dyDescent="0.25">
      <c r="A4867" s="63"/>
      <c r="B4867" s="63"/>
    </row>
    <row r="4868" spans="1:2" x14ac:dyDescent="0.25">
      <c r="A4868" s="63"/>
      <c r="B4868" s="63"/>
    </row>
    <row r="4869" spans="1:2" x14ac:dyDescent="0.25">
      <c r="A4869" s="63"/>
      <c r="B4869" s="63"/>
    </row>
    <row r="4870" spans="1:2" x14ac:dyDescent="0.25">
      <c r="A4870" s="63"/>
      <c r="B4870" s="63"/>
    </row>
    <row r="4871" spans="1:2" x14ac:dyDescent="0.25">
      <c r="A4871" s="63"/>
      <c r="B4871" s="63"/>
    </row>
    <row r="4872" spans="1:2" x14ac:dyDescent="0.25">
      <c r="A4872" s="63"/>
      <c r="B4872" s="63"/>
    </row>
    <row r="4873" spans="1:2" x14ac:dyDescent="0.25">
      <c r="A4873" s="63"/>
      <c r="B4873" s="63"/>
    </row>
    <row r="4874" spans="1:2" x14ac:dyDescent="0.25">
      <c r="A4874" s="63"/>
      <c r="B4874" s="63"/>
    </row>
    <row r="4875" spans="1:2" x14ac:dyDescent="0.25">
      <c r="A4875" s="63"/>
      <c r="B4875" s="63"/>
    </row>
    <row r="4876" spans="1:2" x14ac:dyDescent="0.25">
      <c r="A4876" s="63"/>
      <c r="B4876" s="63"/>
    </row>
    <row r="4877" spans="1:2" x14ac:dyDescent="0.25">
      <c r="A4877" s="63"/>
      <c r="B4877" s="63"/>
    </row>
    <row r="4878" spans="1:2" x14ac:dyDescent="0.25">
      <c r="A4878" s="63"/>
      <c r="B4878" s="63"/>
    </row>
    <row r="4879" spans="1:2" x14ac:dyDescent="0.25">
      <c r="A4879" s="63"/>
      <c r="B4879" s="63"/>
    </row>
    <row r="4880" spans="1:2" x14ac:dyDescent="0.25">
      <c r="A4880" s="63"/>
      <c r="B4880" s="63"/>
    </row>
    <row r="4881" spans="1:2" x14ac:dyDescent="0.25">
      <c r="A4881" s="63"/>
      <c r="B4881" s="63"/>
    </row>
    <row r="4882" spans="1:2" x14ac:dyDescent="0.25">
      <c r="A4882" s="63"/>
      <c r="B4882" s="63"/>
    </row>
    <row r="4883" spans="1:2" x14ac:dyDescent="0.25">
      <c r="A4883" s="63"/>
      <c r="B4883" s="63"/>
    </row>
    <row r="4884" spans="1:2" x14ac:dyDescent="0.25">
      <c r="A4884" s="63"/>
      <c r="B4884" s="63"/>
    </row>
    <row r="4885" spans="1:2" x14ac:dyDescent="0.25">
      <c r="A4885" s="63"/>
      <c r="B4885" s="63"/>
    </row>
    <row r="4886" spans="1:2" x14ac:dyDescent="0.25">
      <c r="A4886" s="63"/>
      <c r="B4886" s="63"/>
    </row>
    <row r="4887" spans="1:2" x14ac:dyDescent="0.25">
      <c r="A4887" s="63"/>
      <c r="B4887" s="63"/>
    </row>
    <row r="4888" spans="1:2" x14ac:dyDescent="0.25">
      <c r="A4888" s="63"/>
      <c r="B4888" s="63"/>
    </row>
    <row r="4889" spans="1:2" x14ac:dyDescent="0.25">
      <c r="A4889" s="63"/>
      <c r="B4889" s="63"/>
    </row>
    <row r="4890" spans="1:2" x14ac:dyDescent="0.25">
      <c r="A4890" s="63"/>
      <c r="B4890" s="63"/>
    </row>
    <row r="4891" spans="1:2" x14ac:dyDescent="0.25">
      <c r="A4891" s="63"/>
      <c r="B4891" s="63"/>
    </row>
    <row r="4892" spans="1:2" x14ac:dyDescent="0.25">
      <c r="A4892" s="63"/>
      <c r="B4892" s="63"/>
    </row>
    <row r="4893" spans="1:2" x14ac:dyDescent="0.25">
      <c r="A4893" s="63"/>
      <c r="B4893" s="63"/>
    </row>
    <row r="4894" spans="1:2" x14ac:dyDescent="0.25">
      <c r="A4894" s="63"/>
      <c r="B4894" s="63"/>
    </row>
    <row r="4895" spans="1:2" x14ac:dyDescent="0.25">
      <c r="A4895" s="63"/>
      <c r="B4895" s="63"/>
    </row>
    <row r="4896" spans="1:2" x14ac:dyDescent="0.25">
      <c r="A4896" s="63"/>
      <c r="B4896" s="63"/>
    </row>
    <row r="4897" spans="1:2" x14ac:dyDescent="0.25">
      <c r="A4897" s="63"/>
      <c r="B4897" s="63"/>
    </row>
    <row r="4898" spans="1:2" x14ac:dyDescent="0.25">
      <c r="A4898" s="63"/>
      <c r="B4898" s="63"/>
    </row>
    <row r="4899" spans="1:2" x14ac:dyDescent="0.25">
      <c r="A4899" s="63"/>
      <c r="B4899" s="63"/>
    </row>
    <row r="4900" spans="1:2" x14ac:dyDescent="0.25">
      <c r="A4900" s="63"/>
      <c r="B4900" s="63"/>
    </row>
    <row r="4901" spans="1:2" x14ac:dyDescent="0.25">
      <c r="A4901" s="63"/>
      <c r="B4901" s="63"/>
    </row>
    <row r="4902" spans="1:2" x14ac:dyDescent="0.25">
      <c r="A4902" s="63"/>
      <c r="B4902" s="63"/>
    </row>
    <row r="4903" spans="1:2" x14ac:dyDescent="0.25">
      <c r="A4903" s="63"/>
      <c r="B4903" s="63"/>
    </row>
    <row r="4904" spans="1:2" x14ac:dyDescent="0.25">
      <c r="A4904" s="63"/>
      <c r="B4904" s="63"/>
    </row>
    <row r="4905" spans="1:2" x14ac:dyDescent="0.25">
      <c r="A4905" s="63"/>
      <c r="B4905" s="63"/>
    </row>
    <row r="4906" spans="1:2" x14ac:dyDescent="0.25">
      <c r="A4906" s="63"/>
      <c r="B4906" s="63"/>
    </row>
    <row r="4907" spans="1:2" x14ac:dyDescent="0.25">
      <c r="A4907" s="63"/>
      <c r="B4907" s="63"/>
    </row>
    <row r="4908" spans="1:2" x14ac:dyDescent="0.25">
      <c r="A4908" s="63"/>
      <c r="B4908" s="63"/>
    </row>
    <row r="4909" spans="1:2" x14ac:dyDescent="0.25">
      <c r="A4909" s="63"/>
      <c r="B4909" s="63"/>
    </row>
    <row r="4910" spans="1:2" x14ac:dyDescent="0.25">
      <c r="A4910" s="63"/>
      <c r="B4910" s="63"/>
    </row>
    <row r="4911" spans="1:2" x14ac:dyDescent="0.25">
      <c r="A4911" s="63"/>
      <c r="B4911" s="63"/>
    </row>
    <row r="4912" spans="1:2" x14ac:dyDescent="0.25">
      <c r="A4912" s="63"/>
      <c r="B4912" s="63"/>
    </row>
    <row r="4913" spans="1:2" x14ac:dyDescent="0.25">
      <c r="A4913" s="63"/>
      <c r="B4913" s="63"/>
    </row>
    <row r="4914" spans="1:2" x14ac:dyDescent="0.25">
      <c r="A4914" s="63"/>
      <c r="B4914" s="63"/>
    </row>
    <row r="4915" spans="1:2" x14ac:dyDescent="0.25">
      <c r="A4915" s="63"/>
      <c r="B4915" s="63"/>
    </row>
    <row r="4916" spans="1:2" x14ac:dyDescent="0.25">
      <c r="A4916" s="63"/>
      <c r="B4916" s="63"/>
    </row>
    <row r="4917" spans="1:2" x14ac:dyDescent="0.25">
      <c r="A4917" s="63"/>
      <c r="B4917" s="63"/>
    </row>
    <row r="4918" spans="1:2" x14ac:dyDescent="0.25">
      <c r="A4918" s="63"/>
      <c r="B4918" s="63"/>
    </row>
    <row r="4919" spans="1:2" x14ac:dyDescent="0.25">
      <c r="A4919" s="63"/>
      <c r="B4919" s="63"/>
    </row>
    <row r="4920" spans="1:2" x14ac:dyDescent="0.25">
      <c r="A4920" s="63"/>
      <c r="B4920" s="63"/>
    </row>
    <row r="4921" spans="1:2" x14ac:dyDescent="0.25">
      <c r="A4921" s="63"/>
      <c r="B4921" s="63"/>
    </row>
    <row r="4922" spans="1:2" x14ac:dyDescent="0.25">
      <c r="A4922" s="63"/>
      <c r="B4922" s="63"/>
    </row>
    <row r="4923" spans="1:2" x14ac:dyDescent="0.25">
      <c r="A4923" s="63"/>
      <c r="B4923" s="63"/>
    </row>
    <row r="4924" spans="1:2" x14ac:dyDescent="0.25">
      <c r="A4924" s="63"/>
      <c r="B4924" s="63"/>
    </row>
    <row r="4925" spans="1:2" x14ac:dyDescent="0.25">
      <c r="A4925" s="63"/>
      <c r="B4925" s="63"/>
    </row>
    <row r="4926" spans="1:2" x14ac:dyDescent="0.25">
      <c r="A4926" s="63"/>
      <c r="B4926" s="63"/>
    </row>
    <row r="4927" spans="1:2" x14ac:dyDescent="0.25">
      <c r="A4927" s="63"/>
      <c r="B4927" s="63"/>
    </row>
    <row r="4928" spans="1:2" x14ac:dyDescent="0.25">
      <c r="A4928" s="63"/>
      <c r="B4928" s="63"/>
    </row>
    <row r="4929" spans="1:2" x14ac:dyDescent="0.25">
      <c r="A4929" s="63"/>
      <c r="B4929" s="63"/>
    </row>
    <row r="4930" spans="1:2" x14ac:dyDescent="0.25">
      <c r="A4930" s="63"/>
      <c r="B4930" s="63"/>
    </row>
    <row r="4931" spans="1:2" x14ac:dyDescent="0.25">
      <c r="A4931" s="63"/>
      <c r="B4931" s="63"/>
    </row>
    <row r="4932" spans="1:2" x14ac:dyDescent="0.25">
      <c r="A4932" s="63"/>
      <c r="B4932" s="63"/>
    </row>
    <row r="4933" spans="1:2" x14ac:dyDescent="0.25">
      <c r="A4933" s="63"/>
      <c r="B4933" s="63"/>
    </row>
    <row r="4934" spans="1:2" x14ac:dyDescent="0.25">
      <c r="A4934" s="63"/>
      <c r="B4934" s="63"/>
    </row>
    <row r="4935" spans="1:2" x14ac:dyDescent="0.25">
      <c r="A4935" s="63"/>
      <c r="B4935" s="63"/>
    </row>
    <row r="4936" spans="1:2" x14ac:dyDescent="0.25">
      <c r="A4936" s="63"/>
      <c r="B4936" s="63"/>
    </row>
    <row r="4937" spans="1:2" x14ac:dyDescent="0.25">
      <c r="A4937" s="63"/>
      <c r="B4937" s="63"/>
    </row>
    <row r="4938" spans="1:2" x14ac:dyDescent="0.25">
      <c r="A4938" s="63"/>
      <c r="B4938" s="63"/>
    </row>
    <row r="4939" spans="1:2" x14ac:dyDescent="0.25">
      <c r="A4939" s="63"/>
      <c r="B4939" s="63"/>
    </row>
    <row r="4940" spans="1:2" x14ac:dyDescent="0.25">
      <c r="A4940" s="63"/>
      <c r="B4940" s="63"/>
    </row>
    <row r="4941" spans="1:2" x14ac:dyDescent="0.25">
      <c r="A4941" s="63"/>
      <c r="B4941" s="63"/>
    </row>
    <row r="4942" spans="1:2" x14ac:dyDescent="0.25">
      <c r="A4942" s="63"/>
      <c r="B4942" s="63"/>
    </row>
    <row r="4943" spans="1:2" x14ac:dyDescent="0.25">
      <c r="A4943" s="63"/>
      <c r="B4943" s="63"/>
    </row>
    <row r="4944" spans="1:2" x14ac:dyDescent="0.25">
      <c r="A4944" s="63"/>
      <c r="B4944" s="63"/>
    </row>
    <row r="4945" spans="1:2" x14ac:dyDescent="0.25">
      <c r="A4945" s="63"/>
      <c r="B4945" s="63"/>
    </row>
    <row r="4946" spans="1:2" x14ac:dyDescent="0.25">
      <c r="A4946" s="63"/>
      <c r="B4946" s="63"/>
    </row>
    <row r="4947" spans="1:2" x14ac:dyDescent="0.25">
      <c r="A4947" s="63"/>
      <c r="B4947" s="63"/>
    </row>
    <row r="4948" spans="1:2" x14ac:dyDescent="0.25">
      <c r="A4948" s="63"/>
      <c r="B4948" s="63"/>
    </row>
    <row r="4949" spans="1:2" x14ac:dyDescent="0.25">
      <c r="A4949" s="63"/>
      <c r="B4949" s="63"/>
    </row>
    <row r="4950" spans="1:2" x14ac:dyDescent="0.25">
      <c r="A4950" s="63"/>
      <c r="B4950" s="63"/>
    </row>
    <row r="4951" spans="1:2" x14ac:dyDescent="0.25">
      <c r="A4951" s="63"/>
      <c r="B4951" s="63"/>
    </row>
    <row r="4952" spans="1:2" x14ac:dyDescent="0.25">
      <c r="A4952" s="63"/>
      <c r="B4952" s="63"/>
    </row>
    <row r="4953" spans="1:2" x14ac:dyDescent="0.25">
      <c r="A4953" s="63"/>
      <c r="B4953" s="63"/>
    </row>
    <row r="4954" spans="1:2" x14ac:dyDescent="0.25">
      <c r="A4954" s="63"/>
      <c r="B4954" s="63"/>
    </row>
    <row r="4955" spans="1:2" x14ac:dyDescent="0.25">
      <c r="A4955" s="63"/>
      <c r="B4955" s="63"/>
    </row>
    <row r="4956" spans="1:2" x14ac:dyDescent="0.25">
      <c r="A4956" s="63"/>
      <c r="B4956" s="63"/>
    </row>
    <row r="4957" spans="1:2" x14ac:dyDescent="0.25">
      <c r="A4957" s="63"/>
      <c r="B4957" s="63"/>
    </row>
    <row r="4958" spans="1:2" x14ac:dyDescent="0.25">
      <c r="A4958" s="63"/>
      <c r="B4958" s="63"/>
    </row>
    <row r="4959" spans="1:2" x14ac:dyDescent="0.25">
      <c r="A4959" s="63"/>
      <c r="B4959" s="63"/>
    </row>
    <row r="4960" spans="1:2" x14ac:dyDescent="0.25">
      <c r="A4960" s="63"/>
      <c r="B4960" s="63"/>
    </row>
    <row r="4961" spans="1:2" x14ac:dyDescent="0.25">
      <c r="A4961" s="63"/>
      <c r="B4961" s="63"/>
    </row>
    <row r="4962" spans="1:2" x14ac:dyDescent="0.25">
      <c r="A4962" s="63"/>
      <c r="B4962" s="63"/>
    </row>
    <row r="4963" spans="1:2" x14ac:dyDescent="0.25">
      <c r="A4963" s="63"/>
      <c r="B4963" s="63"/>
    </row>
    <row r="4964" spans="1:2" x14ac:dyDescent="0.25">
      <c r="A4964" s="63"/>
      <c r="B4964" s="63"/>
    </row>
    <row r="4965" spans="1:2" x14ac:dyDescent="0.25">
      <c r="A4965" s="63"/>
      <c r="B4965" s="63"/>
    </row>
    <row r="4966" spans="1:2" x14ac:dyDescent="0.25">
      <c r="A4966" s="63"/>
      <c r="B4966" s="63"/>
    </row>
    <row r="4967" spans="1:2" x14ac:dyDescent="0.25">
      <c r="A4967" s="63"/>
      <c r="B4967" s="63"/>
    </row>
    <row r="4968" spans="1:2" x14ac:dyDescent="0.25">
      <c r="A4968" s="63"/>
      <c r="B4968" s="63"/>
    </row>
    <row r="4969" spans="1:2" x14ac:dyDescent="0.25">
      <c r="A4969" s="63"/>
      <c r="B4969" s="63"/>
    </row>
    <row r="4970" spans="1:2" x14ac:dyDescent="0.25">
      <c r="A4970" s="63"/>
      <c r="B4970" s="63"/>
    </row>
    <row r="4971" spans="1:2" x14ac:dyDescent="0.25">
      <c r="A4971" s="63"/>
      <c r="B4971" s="63"/>
    </row>
    <row r="4972" spans="1:2" x14ac:dyDescent="0.25">
      <c r="A4972" s="63"/>
      <c r="B4972" s="63"/>
    </row>
    <row r="4973" spans="1:2" x14ac:dyDescent="0.25">
      <c r="A4973" s="63"/>
      <c r="B4973" s="63"/>
    </row>
    <row r="4974" spans="1:2" x14ac:dyDescent="0.25">
      <c r="A4974" s="63"/>
      <c r="B4974" s="63"/>
    </row>
    <row r="4975" spans="1:2" x14ac:dyDescent="0.25">
      <c r="A4975" s="63"/>
      <c r="B4975" s="63"/>
    </row>
    <row r="4976" spans="1:2" x14ac:dyDescent="0.25">
      <c r="A4976" s="63"/>
      <c r="B4976" s="63"/>
    </row>
    <row r="4977" spans="1:2" x14ac:dyDescent="0.25">
      <c r="A4977" s="63"/>
      <c r="B4977" s="63"/>
    </row>
    <row r="4978" spans="1:2" x14ac:dyDescent="0.25">
      <c r="A4978" s="63"/>
      <c r="B4978" s="63"/>
    </row>
    <row r="4979" spans="1:2" x14ac:dyDescent="0.25">
      <c r="A4979" s="63"/>
      <c r="B4979" s="63"/>
    </row>
    <row r="4980" spans="1:2" x14ac:dyDescent="0.25">
      <c r="A4980" s="63"/>
      <c r="B4980" s="63"/>
    </row>
    <row r="4981" spans="1:2" x14ac:dyDescent="0.25">
      <c r="A4981" s="63"/>
      <c r="B4981" s="63"/>
    </row>
    <row r="4982" spans="1:2" x14ac:dyDescent="0.25">
      <c r="A4982" s="63"/>
      <c r="B4982" s="63"/>
    </row>
    <row r="4983" spans="1:2" x14ac:dyDescent="0.25">
      <c r="A4983" s="63"/>
      <c r="B4983" s="63"/>
    </row>
    <row r="4984" spans="1:2" x14ac:dyDescent="0.25">
      <c r="A4984" s="63"/>
      <c r="B4984" s="63"/>
    </row>
    <row r="4985" spans="1:2" x14ac:dyDescent="0.25">
      <c r="A4985" s="63"/>
      <c r="B4985" s="63"/>
    </row>
    <row r="4986" spans="1:2" x14ac:dyDescent="0.25">
      <c r="A4986" s="63"/>
      <c r="B4986" s="63"/>
    </row>
    <row r="4987" spans="1:2" x14ac:dyDescent="0.25">
      <c r="A4987" s="63"/>
      <c r="B4987" s="63"/>
    </row>
    <row r="4988" spans="1:2" x14ac:dyDescent="0.25">
      <c r="A4988" s="63"/>
      <c r="B4988" s="63"/>
    </row>
    <row r="4989" spans="1:2" x14ac:dyDescent="0.25">
      <c r="A4989" s="63"/>
      <c r="B4989" s="63"/>
    </row>
    <row r="4990" spans="1:2" x14ac:dyDescent="0.25">
      <c r="A4990" s="63"/>
      <c r="B4990" s="63"/>
    </row>
    <row r="4991" spans="1:2" x14ac:dyDescent="0.25">
      <c r="A4991" s="63"/>
      <c r="B4991" s="63"/>
    </row>
    <row r="4992" spans="1:2" x14ac:dyDescent="0.25">
      <c r="A4992" s="63"/>
      <c r="B4992" s="63"/>
    </row>
    <row r="4993" spans="1:2" x14ac:dyDescent="0.25">
      <c r="A4993" s="63"/>
      <c r="B4993" s="63"/>
    </row>
    <row r="4994" spans="1:2" x14ac:dyDescent="0.25">
      <c r="A4994" s="63"/>
      <c r="B4994" s="63"/>
    </row>
    <row r="4995" spans="1:2" x14ac:dyDescent="0.25">
      <c r="A4995" s="63"/>
      <c r="B4995" s="63"/>
    </row>
    <row r="4996" spans="1:2" x14ac:dyDescent="0.25">
      <c r="A4996" s="63"/>
      <c r="B4996" s="63"/>
    </row>
    <row r="4997" spans="1:2" x14ac:dyDescent="0.25">
      <c r="A4997" s="63"/>
      <c r="B4997" s="63"/>
    </row>
    <row r="4998" spans="1:2" x14ac:dyDescent="0.25">
      <c r="A4998" s="63"/>
      <c r="B4998" s="63"/>
    </row>
    <row r="4999" spans="1:2" x14ac:dyDescent="0.25">
      <c r="A4999" s="63"/>
      <c r="B4999" s="63"/>
    </row>
    <row r="5000" spans="1:2" x14ac:dyDescent="0.25">
      <c r="A5000" s="63"/>
      <c r="B5000" s="63"/>
    </row>
    <row r="5001" spans="1:2" x14ac:dyDescent="0.25">
      <c r="A5001" s="63"/>
      <c r="B5001" s="63"/>
    </row>
    <row r="5002" spans="1:2" x14ac:dyDescent="0.25">
      <c r="A5002" s="63"/>
      <c r="B5002" s="63"/>
    </row>
    <row r="5003" spans="1:2" x14ac:dyDescent="0.25">
      <c r="A5003" s="63"/>
      <c r="B5003" s="63"/>
    </row>
    <row r="5004" spans="1:2" x14ac:dyDescent="0.25">
      <c r="A5004" s="63"/>
      <c r="B5004" s="63"/>
    </row>
    <row r="5005" spans="1:2" x14ac:dyDescent="0.25">
      <c r="A5005" s="63"/>
      <c r="B5005" s="63"/>
    </row>
    <row r="5006" spans="1:2" x14ac:dyDescent="0.25">
      <c r="A5006" s="63"/>
      <c r="B5006" s="63"/>
    </row>
    <row r="5007" spans="1:2" x14ac:dyDescent="0.25">
      <c r="A5007" s="63"/>
      <c r="B5007" s="63"/>
    </row>
    <row r="5008" spans="1:2" x14ac:dyDescent="0.25">
      <c r="A5008" s="63"/>
      <c r="B5008" s="63"/>
    </row>
    <row r="5009" spans="1:2" x14ac:dyDescent="0.25">
      <c r="A5009" s="63"/>
      <c r="B5009" s="63"/>
    </row>
    <row r="5010" spans="1:2" x14ac:dyDescent="0.25">
      <c r="A5010" s="63"/>
      <c r="B5010" s="63"/>
    </row>
    <row r="5011" spans="1:2" x14ac:dyDescent="0.25">
      <c r="A5011" s="63"/>
      <c r="B5011" s="63"/>
    </row>
    <row r="5012" spans="1:2" x14ac:dyDescent="0.25">
      <c r="A5012" s="63"/>
      <c r="B5012" s="63"/>
    </row>
    <row r="5013" spans="1:2" x14ac:dyDescent="0.25">
      <c r="A5013" s="63"/>
      <c r="B5013" s="63"/>
    </row>
    <row r="5014" spans="1:2" x14ac:dyDescent="0.25">
      <c r="A5014" s="63"/>
      <c r="B5014" s="63"/>
    </row>
    <row r="5015" spans="1:2" x14ac:dyDescent="0.25">
      <c r="A5015" s="63"/>
      <c r="B5015" s="63"/>
    </row>
    <row r="5016" spans="1:2" x14ac:dyDescent="0.25">
      <c r="A5016" s="63"/>
      <c r="B5016" s="63"/>
    </row>
    <row r="5017" spans="1:2" x14ac:dyDescent="0.25">
      <c r="A5017" s="63"/>
      <c r="B5017" s="63"/>
    </row>
    <row r="5018" spans="1:2" x14ac:dyDescent="0.25">
      <c r="A5018" s="63"/>
      <c r="B5018" s="63"/>
    </row>
    <row r="5019" spans="1:2" x14ac:dyDescent="0.25">
      <c r="A5019" s="63"/>
      <c r="B5019" s="63"/>
    </row>
    <row r="5020" spans="1:2" x14ac:dyDescent="0.25">
      <c r="A5020" s="63"/>
      <c r="B5020" s="63"/>
    </row>
    <row r="5021" spans="1:2" x14ac:dyDescent="0.25">
      <c r="A5021" s="63"/>
      <c r="B5021" s="63"/>
    </row>
    <row r="5022" spans="1:2" x14ac:dyDescent="0.25">
      <c r="A5022" s="63"/>
      <c r="B5022" s="63"/>
    </row>
    <row r="5023" spans="1:2" x14ac:dyDescent="0.25">
      <c r="A5023" s="63"/>
      <c r="B5023" s="63"/>
    </row>
    <row r="5024" spans="1:2" x14ac:dyDescent="0.25">
      <c r="A5024" s="63"/>
      <c r="B5024" s="63"/>
    </row>
    <row r="5025" spans="1:2" x14ac:dyDescent="0.25">
      <c r="A5025" s="63"/>
      <c r="B5025" s="63"/>
    </row>
    <row r="5026" spans="1:2" x14ac:dyDescent="0.25">
      <c r="A5026" s="63"/>
      <c r="B5026" s="63"/>
    </row>
    <row r="5027" spans="1:2" x14ac:dyDescent="0.25">
      <c r="A5027" s="63"/>
      <c r="B5027" s="63"/>
    </row>
    <row r="5028" spans="1:2" x14ac:dyDescent="0.25">
      <c r="A5028" s="63"/>
      <c r="B5028" s="63"/>
    </row>
    <row r="5029" spans="1:2" x14ac:dyDescent="0.25">
      <c r="A5029" s="63"/>
      <c r="B5029" s="63"/>
    </row>
    <row r="5030" spans="1:2" x14ac:dyDescent="0.25">
      <c r="A5030" s="63"/>
      <c r="B5030" s="63"/>
    </row>
    <row r="5031" spans="1:2" x14ac:dyDescent="0.25">
      <c r="A5031" s="63"/>
      <c r="B5031" s="63"/>
    </row>
    <row r="5032" spans="1:2" x14ac:dyDescent="0.25">
      <c r="A5032" s="63"/>
      <c r="B5032" s="63"/>
    </row>
    <row r="5033" spans="1:2" x14ac:dyDescent="0.25">
      <c r="A5033" s="63"/>
      <c r="B5033" s="63"/>
    </row>
    <row r="5034" spans="1:2" x14ac:dyDescent="0.25">
      <c r="A5034" s="63"/>
      <c r="B5034" s="63"/>
    </row>
    <row r="5035" spans="1:2" x14ac:dyDescent="0.25">
      <c r="A5035" s="63"/>
      <c r="B5035" s="63"/>
    </row>
    <row r="5036" spans="1:2" x14ac:dyDescent="0.25">
      <c r="A5036" s="63"/>
      <c r="B5036" s="63"/>
    </row>
    <row r="5037" spans="1:2" x14ac:dyDescent="0.25">
      <c r="A5037" s="63"/>
      <c r="B5037" s="63"/>
    </row>
    <row r="5038" spans="1:2" x14ac:dyDescent="0.25">
      <c r="A5038" s="63"/>
      <c r="B5038" s="63"/>
    </row>
    <row r="5039" spans="1:2" x14ac:dyDescent="0.25">
      <c r="A5039" s="63"/>
      <c r="B5039" s="63"/>
    </row>
    <row r="5040" spans="1:2" x14ac:dyDescent="0.25">
      <c r="A5040" s="63"/>
      <c r="B5040" s="63"/>
    </row>
    <row r="5041" spans="1:2" x14ac:dyDescent="0.25">
      <c r="A5041" s="63"/>
      <c r="B5041" s="63"/>
    </row>
    <row r="5042" spans="1:2" x14ac:dyDescent="0.25">
      <c r="A5042" s="63"/>
      <c r="B5042" s="63"/>
    </row>
    <row r="5043" spans="1:2" x14ac:dyDescent="0.25">
      <c r="A5043" s="63"/>
      <c r="B5043" s="63"/>
    </row>
    <row r="5044" spans="1:2" x14ac:dyDescent="0.25">
      <c r="A5044" s="63"/>
      <c r="B5044" s="63"/>
    </row>
    <row r="5045" spans="1:2" x14ac:dyDescent="0.25">
      <c r="A5045" s="63"/>
      <c r="B5045" s="63"/>
    </row>
    <row r="5046" spans="1:2" x14ac:dyDescent="0.25">
      <c r="A5046" s="63"/>
      <c r="B5046" s="63"/>
    </row>
    <row r="5047" spans="1:2" x14ac:dyDescent="0.25">
      <c r="A5047" s="63"/>
      <c r="B5047" s="63"/>
    </row>
    <row r="5048" spans="1:2" x14ac:dyDescent="0.25">
      <c r="A5048" s="63"/>
      <c r="B5048" s="63"/>
    </row>
    <row r="5049" spans="1:2" x14ac:dyDescent="0.25">
      <c r="A5049" s="63"/>
      <c r="B5049" s="63"/>
    </row>
    <row r="5050" spans="1:2" x14ac:dyDescent="0.25">
      <c r="A5050" s="63"/>
      <c r="B5050" s="63"/>
    </row>
    <row r="5051" spans="1:2" x14ac:dyDescent="0.25">
      <c r="A5051" s="63"/>
      <c r="B5051" s="63"/>
    </row>
    <row r="5052" spans="1:2" x14ac:dyDescent="0.25">
      <c r="A5052" s="63"/>
      <c r="B5052" s="63"/>
    </row>
    <row r="5053" spans="1:2" x14ac:dyDescent="0.25">
      <c r="A5053" s="63"/>
      <c r="B5053" s="63"/>
    </row>
    <row r="5054" spans="1:2" x14ac:dyDescent="0.25">
      <c r="A5054" s="63"/>
      <c r="B5054" s="63"/>
    </row>
    <row r="5055" spans="1:2" x14ac:dyDescent="0.25">
      <c r="A5055" s="63"/>
      <c r="B5055" s="63"/>
    </row>
    <row r="5056" spans="1:2" x14ac:dyDescent="0.25">
      <c r="A5056" s="63"/>
      <c r="B5056" s="63"/>
    </row>
    <row r="5057" spans="1:2" x14ac:dyDescent="0.25">
      <c r="A5057" s="63"/>
      <c r="B5057" s="63"/>
    </row>
    <row r="5058" spans="1:2" x14ac:dyDescent="0.25">
      <c r="A5058" s="63"/>
      <c r="B5058" s="63"/>
    </row>
    <row r="5059" spans="1:2" x14ac:dyDescent="0.25">
      <c r="A5059" s="63"/>
      <c r="B5059" s="63"/>
    </row>
    <row r="5060" spans="1:2" x14ac:dyDescent="0.25">
      <c r="A5060" s="63"/>
      <c r="B5060" s="63"/>
    </row>
    <row r="5061" spans="1:2" x14ac:dyDescent="0.25">
      <c r="A5061" s="63"/>
      <c r="B5061" s="63"/>
    </row>
    <row r="5062" spans="1:2" x14ac:dyDescent="0.25">
      <c r="A5062" s="63"/>
      <c r="B5062" s="63"/>
    </row>
    <row r="5063" spans="1:2" x14ac:dyDescent="0.25">
      <c r="A5063" s="63"/>
      <c r="B5063" s="63"/>
    </row>
    <row r="5064" spans="1:2" x14ac:dyDescent="0.25">
      <c r="A5064" s="63"/>
      <c r="B5064" s="63"/>
    </row>
    <row r="5065" spans="1:2" x14ac:dyDescent="0.25">
      <c r="A5065" s="63"/>
      <c r="B5065" s="63"/>
    </row>
    <row r="5066" spans="1:2" x14ac:dyDescent="0.25">
      <c r="A5066" s="63"/>
      <c r="B5066" s="63"/>
    </row>
    <row r="5067" spans="1:2" x14ac:dyDescent="0.25">
      <c r="A5067" s="63"/>
      <c r="B5067" s="63"/>
    </row>
    <row r="5068" spans="1:2" x14ac:dyDescent="0.25">
      <c r="A5068" s="63"/>
      <c r="B5068" s="63"/>
    </row>
    <row r="5069" spans="1:2" x14ac:dyDescent="0.25">
      <c r="A5069" s="63"/>
      <c r="B5069" s="63"/>
    </row>
    <row r="5070" spans="1:2" x14ac:dyDescent="0.25">
      <c r="A5070" s="63"/>
      <c r="B5070" s="63"/>
    </row>
    <row r="5071" spans="1:2" x14ac:dyDescent="0.25">
      <c r="A5071" s="63"/>
      <c r="B5071" s="63"/>
    </row>
    <row r="5072" spans="1:2" x14ac:dyDescent="0.25">
      <c r="A5072" s="63"/>
      <c r="B5072" s="63"/>
    </row>
    <row r="5073" spans="1:2" x14ac:dyDescent="0.25">
      <c r="A5073" s="63"/>
      <c r="B5073" s="63"/>
    </row>
    <row r="5074" spans="1:2" x14ac:dyDescent="0.25">
      <c r="A5074" s="63"/>
      <c r="B5074" s="63"/>
    </row>
    <row r="5075" spans="1:2" x14ac:dyDescent="0.25">
      <c r="A5075" s="63"/>
      <c r="B5075" s="63"/>
    </row>
    <row r="5076" spans="1:2" x14ac:dyDescent="0.25">
      <c r="A5076" s="63"/>
      <c r="B5076" s="63"/>
    </row>
    <row r="5077" spans="1:2" x14ac:dyDescent="0.25">
      <c r="A5077" s="63"/>
      <c r="B5077" s="63"/>
    </row>
    <row r="5078" spans="1:2" x14ac:dyDescent="0.25">
      <c r="A5078" s="63"/>
      <c r="B5078" s="63"/>
    </row>
    <row r="5079" spans="1:2" x14ac:dyDescent="0.25">
      <c r="A5079" s="63"/>
      <c r="B5079" s="63"/>
    </row>
    <row r="5080" spans="1:2" x14ac:dyDescent="0.25">
      <c r="A5080" s="63"/>
      <c r="B5080" s="63"/>
    </row>
    <row r="5081" spans="1:2" x14ac:dyDescent="0.25">
      <c r="A5081" s="63"/>
      <c r="B5081" s="63"/>
    </row>
    <row r="5082" spans="1:2" x14ac:dyDescent="0.25">
      <c r="A5082" s="63"/>
      <c r="B5082" s="63"/>
    </row>
    <row r="5083" spans="1:2" x14ac:dyDescent="0.25">
      <c r="A5083" s="63"/>
      <c r="B5083" s="63"/>
    </row>
    <row r="5084" spans="1:2" x14ac:dyDescent="0.25">
      <c r="A5084" s="63"/>
      <c r="B5084" s="63"/>
    </row>
    <row r="5085" spans="1:2" x14ac:dyDescent="0.25">
      <c r="A5085" s="63"/>
      <c r="B5085" s="63"/>
    </row>
    <row r="5086" spans="1:2" x14ac:dyDescent="0.25">
      <c r="A5086" s="63"/>
      <c r="B5086" s="63"/>
    </row>
    <row r="5087" spans="1:2" x14ac:dyDescent="0.25">
      <c r="A5087" s="63"/>
      <c r="B5087" s="63"/>
    </row>
    <row r="5088" spans="1:2" x14ac:dyDescent="0.25">
      <c r="A5088" s="63"/>
      <c r="B5088" s="63"/>
    </row>
    <row r="5089" spans="1:2" x14ac:dyDescent="0.25">
      <c r="A5089" s="63"/>
      <c r="B5089" s="63"/>
    </row>
    <row r="5090" spans="1:2" x14ac:dyDescent="0.25">
      <c r="A5090" s="63"/>
      <c r="B5090" s="63"/>
    </row>
    <row r="5091" spans="1:2" x14ac:dyDescent="0.25">
      <c r="A5091" s="63"/>
      <c r="B5091" s="63"/>
    </row>
    <row r="5092" spans="1:2" x14ac:dyDescent="0.25">
      <c r="A5092" s="63"/>
      <c r="B5092" s="63"/>
    </row>
    <row r="5093" spans="1:2" x14ac:dyDescent="0.25">
      <c r="A5093" s="63"/>
      <c r="B5093" s="63"/>
    </row>
    <row r="5094" spans="1:2" x14ac:dyDescent="0.25">
      <c r="A5094" s="63"/>
      <c r="B5094" s="63"/>
    </row>
    <row r="5095" spans="1:2" x14ac:dyDescent="0.25">
      <c r="A5095" s="63"/>
      <c r="B5095" s="63"/>
    </row>
    <row r="5096" spans="1:2" x14ac:dyDescent="0.25">
      <c r="A5096" s="63"/>
      <c r="B5096" s="63"/>
    </row>
    <row r="5097" spans="1:2" x14ac:dyDescent="0.25">
      <c r="A5097" s="63"/>
      <c r="B5097" s="63"/>
    </row>
    <row r="5098" spans="1:2" x14ac:dyDescent="0.25">
      <c r="A5098" s="63"/>
      <c r="B5098" s="63"/>
    </row>
    <row r="5099" spans="1:2" x14ac:dyDescent="0.25">
      <c r="A5099" s="63"/>
      <c r="B5099" s="63"/>
    </row>
    <row r="5100" spans="1:2" x14ac:dyDescent="0.25">
      <c r="A5100" s="63"/>
      <c r="B5100" s="63"/>
    </row>
    <row r="5101" spans="1:2" x14ac:dyDescent="0.25">
      <c r="A5101" s="63"/>
      <c r="B5101" s="63"/>
    </row>
    <row r="5102" spans="1:2" x14ac:dyDescent="0.25">
      <c r="A5102" s="63"/>
      <c r="B5102" s="63"/>
    </row>
    <row r="5103" spans="1:2" x14ac:dyDescent="0.25">
      <c r="A5103" s="63"/>
      <c r="B5103" s="63"/>
    </row>
    <row r="5104" spans="1:2" x14ac:dyDescent="0.25">
      <c r="A5104" s="63"/>
      <c r="B5104" s="63"/>
    </row>
    <row r="5105" spans="1:2" x14ac:dyDescent="0.25">
      <c r="A5105" s="63"/>
      <c r="B5105" s="63"/>
    </row>
    <row r="5106" spans="1:2" x14ac:dyDescent="0.25">
      <c r="A5106" s="63"/>
      <c r="B5106" s="63"/>
    </row>
    <row r="5107" spans="1:2" x14ac:dyDescent="0.25">
      <c r="A5107" s="63"/>
      <c r="B5107" s="63"/>
    </row>
    <row r="5108" spans="1:2" x14ac:dyDescent="0.25">
      <c r="A5108" s="63"/>
      <c r="B5108" s="63"/>
    </row>
    <row r="5109" spans="1:2" x14ac:dyDescent="0.25">
      <c r="A5109" s="63"/>
      <c r="B5109" s="63"/>
    </row>
    <row r="5110" spans="1:2" x14ac:dyDescent="0.25">
      <c r="A5110" s="63"/>
      <c r="B5110" s="63"/>
    </row>
    <row r="5111" spans="1:2" x14ac:dyDescent="0.25">
      <c r="A5111" s="63"/>
      <c r="B5111" s="63"/>
    </row>
    <row r="5112" spans="1:2" x14ac:dyDescent="0.25">
      <c r="A5112" s="63"/>
      <c r="B5112" s="63"/>
    </row>
    <row r="5113" spans="1:2" x14ac:dyDescent="0.25">
      <c r="A5113" s="63"/>
      <c r="B5113" s="63"/>
    </row>
    <row r="5114" spans="1:2" x14ac:dyDescent="0.25">
      <c r="A5114" s="63"/>
      <c r="B5114" s="63"/>
    </row>
    <row r="5115" spans="1:2" x14ac:dyDescent="0.25">
      <c r="A5115" s="63"/>
      <c r="B5115" s="63"/>
    </row>
    <row r="5116" spans="1:2" x14ac:dyDescent="0.25">
      <c r="A5116" s="63"/>
      <c r="B5116" s="63"/>
    </row>
    <row r="5117" spans="1:2" x14ac:dyDescent="0.25">
      <c r="A5117" s="63"/>
      <c r="B5117" s="63"/>
    </row>
    <row r="5118" spans="1:2" x14ac:dyDescent="0.25">
      <c r="A5118" s="63"/>
      <c r="B5118" s="63"/>
    </row>
    <row r="5119" spans="1:2" x14ac:dyDescent="0.25">
      <c r="A5119" s="63"/>
      <c r="B5119" s="63"/>
    </row>
    <row r="5120" spans="1:2" x14ac:dyDescent="0.25">
      <c r="A5120" s="63"/>
      <c r="B5120" s="63"/>
    </row>
    <row r="5121" spans="1:2" x14ac:dyDescent="0.25">
      <c r="A5121" s="63"/>
      <c r="B5121" s="63"/>
    </row>
    <row r="5122" spans="1:2" x14ac:dyDescent="0.25">
      <c r="A5122" s="63"/>
      <c r="B5122" s="63"/>
    </row>
    <row r="5123" spans="1:2" x14ac:dyDescent="0.25">
      <c r="A5123" s="63"/>
      <c r="B5123" s="63"/>
    </row>
    <row r="5124" spans="1:2" x14ac:dyDescent="0.25">
      <c r="A5124" s="63"/>
      <c r="B5124" s="63"/>
    </row>
    <row r="5125" spans="1:2" x14ac:dyDescent="0.25">
      <c r="A5125" s="63"/>
      <c r="B5125" s="63"/>
    </row>
    <row r="5126" spans="1:2" x14ac:dyDescent="0.25">
      <c r="A5126" s="63"/>
      <c r="B5126" s="63"/>
    </row>
    <row r="5127" spans="1:2" x14ac:dyDescent="0.25">
      <c r="A5127" s="63"/>
      <c r="B5127" s="63"/>
    </row>
    <row r="5128" spans="1:2" x14ac:dyDescent="0.25">
      <c r="A5128" s="63"/>
      <c r="B5128" s="63"/>
    </row>
    <row r="5129" spans="1:2" x14ac:dyDescent="0.25">
      <c r="A5129" s="63"/>
      <c r="B5129" s="63"/>
    </row>
    <row r="5130" spans="1:2" x14ac:dyDescent="0.25">
      <c r="A5130" s="63"/>
      <c r="B5130" s="63"/>
    </row>
    <row r="5131" spans="1:2" x14ac:dyDescent="0.25">
      <c r="A5131" s="63"/>
      <c r="B5131" s="63"/>
    </row>
    <row r="5132" spans="1:2" x14ac:dyDescent="0.25">
      <c r="A5132" s="63"/>
      <c r="B5132" s="63"/>
    </row>
    <row r="5133" spans="1:2" x14ac:dyDescent="0.25">
      <c r="A5133" s="63"/>
      <c r="B5133" s="63"/>
    </row>
    <row r="5134" spans="1:2" x14ac:dyDescent="0.25">
      <c r="A5134" s="63"/>
      <c r="B5134" s="63"/>
    </row>
    <row r="5135" spans="1:2" x14ac:dyDescent="0.25">
      <c r="A5135" s="63"/>
      <c r="B5135" s="63"/>
    </row>
    <row r="5136" spans="1:2" x14ac:dyDescent="0.25">
      <c r="A5136" s="63"/>
      <c r="B5136" s="63"/>
    </row>
    <row r="5137" spans="1:2" x14ac:dyDescent="0.25">
      <c r="A5137" s="63"/>
      <c r="B5137" s="63"/>
    </row>
    <row r="5138" spans="1:2" x14ac:dyDescent="0.25">
      <c r="A5138" s="63"/>
      <c r="B5138" s="63"/>
    </row>
    <row r="5139" spans="1:2" x14ac:dyDescent="0.25">
      <c r="A5139" s="63"/>
      <c r="B5139" s="63"/>
    </row>
    <row r="5140" spans="1:2" x14ac:dyDescent="0.25">
      <c r="A5140" s="63"/>
      <c r="B5140" s="63"/>
    </row>
    <row r="5141" spans="1:2" x14ac:dyDescent="0.25">
      <c r="A5141" s="63"/>
      <c r="B5141" s="63"/>
    </row>
    <row r="5142" spans="1:2" x14ac:dyDescent="0.25">
      <c r="A5142" s="63"/>
      <c r="B5142" s="63"/>
    </row>
    <row r="5143" spans="1:2" x14ac:dyDescent="0.25">
      <c r="A5143" s="63"/>
      <c r="B5143" s="63"/>
    </row>
    <row r="5144" spans="1:2" x14ac:dyDescent="0.25">
      <c r="A5144" s="63"/>
      <c r="B5144" s="63"/>
    </row>
    <row r="5145" spans="1:2" x14ac:dyDescent="0.25">
      <c r="A5145" s="63"/>
      <c r="B5145" s="63"/>
    </row>
    <row r="5146" spans="1:2" x14ac:dyDescent="0.25">
      <c r="A5146" s="63"/>
      <c r="B5146" s="63"/>
    </row>
    <row r="5147" spans="1:2" x14ac:dyDescent="0.25">
      <c r="A5147" s="63"/>
      <c r="B5147" s="63"/>
    </row>
    <row r="5148" spans="1:2" x14ac:dyDescent="0.25">
      <c r="A5148" s="63"/>
      <c r="B5148" s="63"/>
    </row>
    <row r="5149" spans="1:2" x14ac:dyDescent="0.25">
      <c r="A5149" s="63"/>
      <c r="B5149" s="63"/>
    </row>
    <row r="5150" spans="1:2" x14ac:dyDescent="0.25">
      <c r="A5150" s="63"/>
      <c r="B5150" s="63"/>
    </row>
    <row r="5151" spans="1:2" x14ac:dyDescent="0.25">
      <c r="A5151" s="63"/>
      <c r="B5151" s="63"/>
    </row>
    <row r="5152" spans="1:2" x14ac:dyDescent="0.25">
      <c r="A5152" s="63"/>
      <c r="B5152" s="63"/>
    </row>
    <row r="5153" spans="1:2" x14ac:dyDescent="0.25">
      <c r="A5153" s="63"/>
      <c r="B5153" s="63"/>
    </row>
    <row r="5154" spans="1:2" x14ac:dyDescent="0.25">
      <c r="A5154" s="63"/>
      <c r="B5154" s="63"/>
    </row>
    <row r="5155" spans="1:2" x14ac:dyDescent="0.25">
      <c r="A5155" s="63"/>
      <c r="B5155" s="63"/>
    </row>
    <row r="5156" spans="1:2" x14ac:dyDescent="0.25">
      <c r="A5156" s="63"/>
      <c r="B5156" s="63"/>
    </row>
    <row r="5157" spans="1:2" x14ac:dyDescent="0.25">
      <c r="A5157" s="63"/>
      <c r="B5157" s="63"/>
    </row>
    <row r="5158" spans="1:2" x14ac:dyDescent="0.25">
      <c r="A5158" s="63"/>
      <c r="B5158" s="63"/>
    </row>
    <row r="5159" spans="1:2" x14ac:dyDescent="0.25">
      <c r="A5159" s="63"/>
      <c r="B5159" s="63"/>
    </row>
    <row r="5160" spans="1:2" x14ac:dyDescent="0.25">
      <c r="A5160" s="63"/>
      <c r="B5160" s="63"/>
    </row>
    <row r="5161" spans="1:2" x14ac:dyDescent="0.25">
      <c r="A5161" s="63"/>
      <c r="B5161" s="63"/>
    </row>
    <row r="5162" spans="1:2" x14ac:dyDescent="0.25">
      <c r="A5162" s="63"/>
      <c r="B5162" s="63"/>
    </row>
    <row r="5163" spans="1:2" x14ac:dyDescent="0.25">
      <c r="A5163" s="63"/>
      <c r="B5163" s="63"/>
    </row>
    <row r="5164" spans="1:2" x14ac:dyDescent="0.25">
      <c r="A5164" s="63"/>
      <c r="B5164" s="63"/>
    </row>
    <row r="5165" spans="1:2" x14ac:dyDescent="0.25">
      <c r="A5165" s="63"/>
      <c r="B5165" s="63"/>
    </row>
    <row r="5166" spans="1:2" x14ac:dyDescent="0.25">
      <c r="A5166" s="63"/>
      <c r="B5166" s="63"/>
    </row>
    <row r="5167" spans="1:2" x14ac:dyDescent="0.25">
      <c r="A5167" s="63"/>
      <c r="B5167" s="63"/>
    </row>
    <row r="5168" spans="1:2" x14ac:dyDescent="0.25">
      <c r="A5168" s="63"/>
      <c r="B5168" s="63"/>
    </row>
    <row r="5169" spans="1:2" x14ac:dyDescent="0.25">
      <c r="A5169" s="63"/>
      <c r="B5169" s="63"/>
    </row>
    <row r="5170" spans="1:2" x14ac:dyDescent="0.25">
      <c r="A5170" s="63"/>
      <c r="B5170" s="63"/>
    </row>
    <row r="5171" spans="1:2" x14ac:dyDescent="0.25">
      <c r="A5171" s="63"/>
      <c r="B5171" s="63"/>
    </row>
    <row r="5172" spans="1:2" x14ac:dyDescent="0.25">
      <c r="A5172" s="63"/>
      <c r="B5172" s="63"/>
    </row>
    <row r="5173" spans="1:2" x14ac:dyDescent="0.25">
      <c r="A5173" s="63"/>
      <c r="B5173" s="63"/>
    </row>
    <row r="5174" spans="1:2" x14ac:dyDescent="0.25">
      <c r="A5174" s="63"/>
      <c r="B5174" s="63"/>
    </row>
    <row r="5175" spans="1:2" x14ac:dyDescent="0.25">
      <c r="A5175" s="63"/>
      <c r="B5175" s="63"/>
    </row>
    <row r="5176" spans="1:2" x14ac:dyDescent="0.25">
      <c r="A5176" s="63"/>
      <c r="B5176" s="63"/>
    </row>
    <row r="5177" spans="1:2" x14ac:dyDescent="0.25">
      <c r="A5177" s="63"/>
      <c r="B5177" s="63"/>
    </row>
    <row r="5178" spans="1:2" x14ac:dyDescent="0.25">
      <c r="A5178" s="63"/>
      <c r="B5178" s="63"/>
    </row>
    <row r="5179" spans="1:2" x14ac:dyDescent="0.25">
      <c r="A5179" s="63"/>
      <c r="B5179" s="63"/>
    </row>
    <row r="5180" spans="1:2" x14ac:dyDescent="0.25">
      <c r="A5180" s="63"/>
      <c r="B5180" s="63"/>
    </row>
    <row r="5181" spans="1:2" x14ac:dyDescent="0.25">
      <c r="A5181" s="63"/>
      <c r="B5181" s="63"/>
    </row>
    <row r="5182" spans="1:2" x14ac:dyDescent="0.25">
      <c r="A5182" s="63"/>
      <c r="B5182" s="63"/>
    </row>
    <row r="5183" spans="1:2" x14ac:dyDescent="0.25">
      <c r="A5183" s="63"/>
      <c r="B5183" s="63"/>
    </row>
    <row r="5184" spans="1:2" x14ac:dyDescent="0.25">
      <c r="A5184" s="63"/>
      <c r="B5184" s="63"/>
    </row>
    <row r="5185" spans="1:2" x14ac:dyDescent="0.25">
      <c r="A5185" s="63"/>
      <c r="B5185" s="63"/>
    </row>
    <row r="5186" spans="1:2" x14ac:dyDescent="0.25">
      <c r="A5186" s="63"/>
      <c r="B5186" s="63"/>
    </row>
    <row r="5187" spans="1:2" x14ac:dyDescent="0.25">
      <c r="A5187" s="63"/>
      <c r="B5187" s="63"/>
    </row>
    <row r="5188" spans="1:2" x14ac:dyDescent="0.25">
      <c r="A5188" s="63"/>
      <c r="B5188" s="63"/>
    </row>
    <row r="5189" spans="1:2" x14ac:dyDescent="0.25">
      <c r="A5189" s="63"/>
      <c r="B5189" s="63"/>
    </row>
    <row r="5190" spans="1:2" x14ac:dyDescent="0.25">
      <c r="A5190" s="63"/>
      <c r="B5190" s="63"/>
    </row>
    <row r="5191" spans="1:2" x14ac:dyDescent="0.25">
      <c r="A5191" s="63"/>
      <c r="B5191" s="63"/>
    </row>
    <row r="5192" spans="1:2" x14ac:dyDescent="0.25">
      <c r="A5192" s="63"/>
      <c r="B5192" s="63"/>
    </row>
    <row r="5193" spans="1:2" x14ac:dyDescent="0.25">
      <c r="A5193" s="63"/>
      <c r="B5193" s="63"/>
    </row>
    <row r="5194" spans="1:2" x14ac:dyDescent="0.25">
      <c r="A5194" s="63"/>
      <c r="B5194" s="63"/>
    </row>
    <row r="5195" spans="1:2" x14ac:dyDescent="0.25">
      <c r="A5195" s="63"/>
      <c r="B5195" s="63"/>
    </row>
    <row r="5196" spans="1:2" x14ac:dyDescent="0.25">
      <c r="A5196" s="63"/>
      <c r="B5196" s="63"/>
    </row>
    <row r="5197" spans="1:2" x14ac:dyDescent="0.25">
      <c r="A5197" s="63"/>
      <c r="B5197" s="63"/>
    </row>
    <row r="5198" spans="1:2" x14ac:dyDescent="0.25">
      <c r="A5198" s="63"/>
      <c r="B5198" s="63"/>
    </row>
    <row r="5199" spans="1:2" x14ac:dyDescent="0.25">
      <c r="A5199" s="63"/>
      <c r="B5199" s="63"/>
    </row>
    <row r="5200" spans="1:2" x14ac:dyDescent="0.25">
      <c r="A5200" s="63"/>
      <c r="B5200" s="63"/>
    </row>
    <row r="5201" spans="1:2" x14ac:dyDescent="0.25">
      <c r="A5201" s="63"/>
      <c r="B5201" s="63"/>
    </row>
    <row r="5202" spans="1:2" x14ac:dyDescent="0.25">
      <c r="A5202" s="63"/>
      <c r="B5202" s="63"/>
    </row>
    <row r="5203" spans="1:2" x14ac:dyDescent="0.25">
      <c r="A5203" s="63"/>
      <c r="B5203" s="63"/>
    </row>
    <row r="5204" spans="1:2" x14ac:dyDescent="0.25">
      <c r="A5204" s="63"/>
      <c r="B5204" s="63"/>
    </row>
    <row r="5205" spans="1:2" x14ac:dyDescent="0.25">
      <c r="A5205" s="63"/>
      <c r="B5205" s="63"/>
    </row>
    <row r="5206" spans="1:2" x14ac:dyDescent="0.25">
      <c r="A5206" s="63"/>
      <c r="B5206" s="63"/>
    </row>
    <row r="5207" spans="1:2" x14ac:dyDescent="0.25">
      <c r="A5207" s="63"/>
      <c r="B5207" s="63"/>
    </row>
    <row r="5208" spans="1:2" x14ac:dyDescent="0.25">
      <c r="A5208" s="63"/>
      <c r="B5208" s="63"/>
    </row>
    <row r="5209" spans="1:2" x14ac:dyDescent="0.25">
      <c r="A5209" s="63"/>
      <c r="B5209" s="63"/>
    </row>
    <row r="5210" spans="1:2" x14ac:dyDescent="0.25">
      <c r="A5210" s="63"/>
      <c r="B5210" s="63"/>
    </row>
    <row r="5211" spans="1:2" x14ac:dyDescent="0.25">
      <c r="A5211" s="63"/>
      <c r="B5211" s="63"/>
    </row>
    <row r="5212" spans="1:2" x14ac:dyDescent="0.25">
      <c r="A5212" s="63"/>
      <c r="B5212" s="63"/>
    </row>
    <row r="5213" spans="1:2" x14ac:dyDescent="0.25">
      <c r="A5213" s="63"/>
      <c r="B5213" s="63"/>
    </row>
    <row r="5214" spans="1:2" x14ac:dyDescent="0.25">
      <c r="A5214" s="63"/>
      <c r="B5214" s="63"/>
    </row>
    <row r="5215" spans="1:2" x14ac:dyDescent="0.25">
      <c r="A5215" s="63"/>
      <c r="B5215" s="63"/>
    </row>
    <row r="5216" spans="1:2" x14ac:dyDescent="0.25">
      <c r="A5216" s="63"/>
      <c r="B5216" s="63"/>
    </row>
    <row r="5217" spans="1:2" x14ac:dyDescent="0.25">
      <c r="A5217" s="63"/>
      <c r="B5217" s="63"/>
    </row>
    <row r="5218" spans="1:2" x14ac:dyDescent="0.25">
      <c r="A5218" s="63"/>
      <c r="B5218" s="63"/>
    </row>
    <row r="5219" spans="1:2" x14ac:dyDescent="0.25">
      <c r="A5219" s="63"/>
      <c r="B5219" s="63"/>
    </row>
    <row r="5220" spans="1:2" x14ac:dyDescent="0.25">
      <c r="A5220" s="63"/>
      <c r="B5220" s="63"/>
    </row>
    <row r="5221" spans="1:2" x14ac:dyDescent="0.25">
      <c r="A5221" s="63"/>
      <c r="B5221" s="63"/>
    </row>
    <row r="5222" spans="1:2" x14ac:dyDescent="0.25">
      <c r="A5222" s="63"/>
      <c r="B5222" s="63"/>
    </row>
    <row r="5223" spans="1:2" x14ac:dyDescent="0.25">
      <c r="A5223" s="63"/>
      <c r="B5223" s="63"/>
    </row>
    <row r="5224" spans="1:2" x14ac:dyDescent="0.25">
      <c r="A5224" s="63"/>
      <c r="B5224" s="63"/>
    </row>
    <row r="5225" spans="1:2" x14ac:dyDescent="0.25">
      <c r="A5225" s="63"/>
      <c r="B5225" s="63"/>
    </row>
    <row r="5226" spans="1:2" x14ac:dyDescent="0.25">
      <c r="A5226" s="63"/>
      <c r="B5226" s="63"/>
    </row>
    <row r="5227" spans="1:2" x14ac:dyDescent="0.25">
      <c r="A5227" s="63"/>
      <c r="B5227" s="63"/>
    </row>
    <row r="5228" spans="1:2" x14ac:dyDescent="0.25">
      <c r="A5228" s="63"/>
      <c r="B5228" s="63"/>
    </row>
    <row r="5229" spans="1:2" x14ac:dyDescent="0.25">
      <c r="A5229" s="63"/>
      <c r="B5229" s="63"/>
    </row>
    <row r="5230" spans="1:2" x14ac:dyDescent="0.25">
      <c r="A5230" s="63"/>
      <c r="B5230" s="63"/>
    </row>
    <row r="5231" spans="1:2" x14ac:dyDescent="0.25">
      <c r="A5231" s="63"/>
      <c r="B5231" s="63"/>
    </row>
    <row r="5232" spans="1:2" x14ac:dyDescent="0.25">
      <c r="A5232" s="63"/>
      <c r="B5232" s="63"/>
    </row>
    <row r="5233" spans="1:2" x14ac:dyDescent="0.25">
      <c r="A5233" s="63"/>
      <c r="B5233" s="63"/>
    </row>
    <row r="5234" spans="1:2" x14ac:dyDescent="0.25">
      <c r="A5234" s="63"/>
      <c r="B5234" s="63"/>
    </row>
    <row r="5235" spans="1:2" x14ac:dyDescent="0.25">
      <c r="A5235" s="63"/>
      <c r="B5235" s="63"/>
    </row>
    <row r="5236" spans="1:2" x14ac:dyDescent="0.25">
      <c r="A5236" s="63"/>
      <c r="B5236" s="63"/>
    </row>
    <row r="5237" spans="1:2" x14ac:dyDescent="0.25">
      <c r="A5237" s="63"/>
      <c r="B5237" s="63"/>
    </row>
    <row r="5238" spans="1:2" x14ac:dyDescent="0.25">
      <c r="A5238" s="63"/>
      <c r="B5238" s="63"/>
    </row>
    <row r="5239" spans="1:2" x14ac:dyDescent="0.25">
      <c r="A5239" s="63"/>
      <c r="B5239" s="63"/>
    </row>
    <row r="5240" spans="1:2" x14ac:dyDescent="0.25">
      <c r="A5240" s="63"/>
      <c r="B5240" s="63"/>
    </row>
    <row r="5241" spans="1:2" x14ac:dyDescent="0.25">
      <c r="A5241" s="63"/>
      <c r="B5241" s="63"/>
    </row>
    <row r="5242" spans="1:2" x14ac:dyDescent="0.25">
      <c r="A5242" s="63"/>
      <c r="B5242" s="63"/>
    </row>
    <row r="5243" spans="1:2" x14ac:dyDescent="0.25">
      <c r="A5243" s="63"/>
      <c r="B5243" s="63"/>
    </row>
    <row r="5244" spans="1:2" x14ac:dyDescent="0.25">
      <c r="A5244" s="63"/>
      <c r="B5244" s="63"/>
    </row>
    <row r="5245" spans="1:2" x14ac:dyDescent="0.25">
      <c r="A5245" s="63"/>
      <c r="B5245" s="63"/>
    </row>
    <row r="5246" spans="1:2" x14ac:dyDescent="0.25">
      <c r="A5246" s="63"/>
      <c r="B5246" s="63"/>
    </row>
    <row r="5247" spans="1:2" x14ac:dyDescent="0.25">
      <c r="A5247" s="63"/>
      <c r="B5247" s="63"/>
    </row>
    <row r="5248" spans="1:2" x14ac:dyDescent="0.25">
      <c r="A5248" s="63"/>
      <c r="B5248" s="63"/>
    </row>
    <row r="5249" spans="1:2" x14ac:dyDescent="0.25">
      <c r="A5249" s="63"/>
      <c r="B5249" s="63"/>
    </row>
    <row r="5250" spans="1:2" x14ac:dyDescent="0.25">
      <c r="A5250" s="63"/>
      <c r="B5250" s="63"/>
    </row>
    <row r="5251" spans="1:2" x14ac:dyDescent="0.25">
      <c r="A5251" s="63"/>
      <c r="B5251" s="63"/>
    </row>
    <row r="5252" spans="1:2" x14ac:dyDescent="0.25">
      <c r="A5252" s="63"/>
      <c r="B5252" s="63"/>
    </row>
    <row r="5253" spans="1:2" x14ac:dyDescent="0.25">
      <c r="A5253" s="63"/>
      <c r="B5253" s="63"/>
    </row>
    <row r="5254" spans="1:2" x14ac:dyDescent="0.25">
      <c r="A5254" s="63"/>
      <c r="B5254" s="63"/>
    </row>
    <row r="5255" spans="1:2" x14ac:dyDescent="0.25">
      <c r="A5255" s="63"/>
      <c r="B5255" s="63"/>
    </row>
    <row r="5256" spans="1:2" x14ac:dyDescent="0.25">
      <c r="A5256" s="63"/>
      <c r="B5256" s="63"/>
    </row>
    <row r="5257" spans="1:2" x14ac:dyDescent="0.25">
      <c r="A5257" s="63"/>
      <c r="B5257" s="63"/>
    </row>
    <row r="5258" spans="1:2" x14ac:dyDescent="0.25">
      <c r="A5258" s="63"/>
      <c r="B5258" s="63"/>
    </row>
    <row r="5259" spans="1:2" x14ac:dyDescent="0.25">
      <c r="A5259" s="63"/>
      <c r="B5259" s="63"/>
    </row>
    <row r="5260" spans="1:2" x14ac:dyDescent="0.25">
      <c r="A5260" s="63"/>
      <c r="B5260" s="63"/>
    </row>
    <row r="5261" spans="1:2" x14ac:dyDescent="0.25">
      <c r="A5261" s="63"/>
      <c r="B5261" s="63"/>
    </row>
    <row r="5262" spans="1:2" x14ac:dyDescent="0.25">
      <c r="A5262" s="63"/>
      <c r="B5262" s="63"/>
    </row>
    <row r="5263" spans="1:2" x14ac:dyDescent="0.25">
      <c r="A5263" s="63"/>
      <c r="B5263" s="63"/>
    </row>
    <row r="5264" spans="1:2" x14ac:dyDescent="0.25">
      <c r="A5264" s="63"/>
      <c r="B5264" s="63"/>
    </row>
    <row r="5265" spans="1:2" x14ac:dyDescent="0.25">
      <c r="A5265" s="63"/>
      <c r="B5265" s="63"/>
    </row>
    <row r="5266" spans="1:2" x14ac:dyDescent="0.25">
      <c r="A5266" s="63"/>
      <c r="B5266" s="63"/>
    </row>
    <row r="5267" spans="1:2" x14ac:dyDescent="0.25">
      <c r="A5267" s="63"/>
      <c r="B5267" s="63"/>
    </row>
    <row r="5268" spans="1:2" x14ac:dyDescent="0.25">
      <c r="A5268" s="63"/>
      <c r="B5268" s="63"/>
    </row>
    <row r="5269" spans="1:2" x14ac:dyDescent="0.25">
      <c r="A5269" s="63"/>
      <c r="B5269" s="63"/>
    </row>
    <row r="5270" spans="1:2" x14ac:dyDescent="0.25">
      <c r="A5270" s="63"/>
      <c r="B5270" s="63"/>
    </row>
    <row r="5271" spans="1:2" x14ac:dyDescent="0.25">
      <c r="A5271" s="63"/>
      <c r="B5271" s="63"/>
    </row>
    <row r="5272" spans="1:2" x14ac:dyDescent="0.25">
      <c r="A5272" s="63"/>
      <c r="B5272" s="63"/>
    </row>
    <row r="5273" spans="1:2" x14ac:dyDescent="0.25">
      <c r="A5273" s="63"/>
      <c r="B5273" s="63"/>
    </row>
    <row r="5274" spans="1:2" x14ac:dyDescent="0.25">
      <c r="A5274" s="63"/>
      <c r="B5274" s="63"/>
    </row>
    <row r="5275" spans="1:2" x14ac:dyDescent="0.25">
      <c r="A5275" s="63"/>
      <c r="B5275" s="63"/>
    </row>
    <row r="5276" spans="1:2" x14ac:dyDescent="0.25">
      <c r="A5276" s="63"/>
      <c r="B5276" s="63"/>
    </row>
    <row r="5277" spans="1:2" x14ac:dyDescent="0.25">
      <c r="A5277" s="63"/>
      <c r="B5277" s="63"/>
    </row>
    <row r="5278" spans="1:2" x14ac:dyDescent="0.25">
      <c r="A5278" s="63"/>
      <c r="B5278" s="63"/>
    </row>
    <row r="5279" spans="1:2" x14ac:dyDescent="0.25">
      <c r="A5279" s="63"/>
      <c r="B5279" s="63"/>
    </row>
    <row r="5280" spans="1:2" x14ac:dyDescent="0.25">
      <c r="A5280" s="63"/>
      <c r="B5280" s="63"/>
    </row>
    <row r="5281" spans="1:2" x14ac:dyDescent="0.25">
      <c r="A5281" s="63"/>
      <c r="B5281" s="63"/>
    </row>
    <row r="5282" spans="1:2" x14ac:dyDescent="0.25">
      <c r="A5282" s="63"/>
      <c r="B5282" s="63"/>
    </row>
    <row r="5283" spans="1:2" x14ac:dyDescent="0.25">
      <c r="A5283" s="63"/>
      <c r="B5283" s="63"/>
    </row>
    <row r="5284" spans="1:2" x14ac:dyDescent="0.25">
      <c r="A5284" s="63"/>
      <c r="B5284" s="63"/>
    </row>
    <row r="5285" spans="1:2" x14ac:dyDescent="0.25">
      <c r="A5285" s="63"/>
      <c r="B5285" s="63"/>
    </row>
    <row r="5286" spans="1:2" x14ac:dyDescent="0.25">
      <c r="A5286" s="63"/>
      <c r="B5286" s="63"/>
    </row>
    <row r="5287" spans="1:2" x14ac:dyDescent="0.25">
      <c r="A5287" s="63"/>
      <c r="B5287" s="63"/>
    </row>
    <row r="5288" spans="1:2" x14ac:dyDescent="0.25">
      <c r="A5288" s="63"/>
      <c r="B5288" s="63"/>
    </row>
    <row r="5289" spans="1:2" x14ac:dyDescent="0.25">
      <c r="A5289" s="63"/>
      <c r="B5289" s="63"/>
    </row>
    <row r="5290" spans="1:2" x14ac:dyDescent="0.25">
      <c r="A5290" s="63"/>
      <c r="B5290" s="63"/>
    </row>
    <row r="5291" spans="1:2" x14ac:dyDescent="0.25">
      <c r="A5291" s="63"/>
      <c r="B5291" s="63"/>
    </row>
    <row r="5292" spans="1:2" x14ac:dyDescent="0.25">
      <c r="A5292" s="63"/>
      <c r="B5292" s="63"/>
    </row>
    <row r="5293" spans="1:2" x14ac:dyDescent="0.25">
      <c r="A5293" s="63"/>
      <c r="B5293" s="63"/>
    </row>
    <row r="5294" spans="1:2" x14ac:dyDescent="0.25">
      <c r="A5294" s="63"/>
      <c r="B5294" s="63"/>
    </row>
    <row r="5295" spans="1:2" x14ac:dyDescent="0.25">
      <c r="A5295" s="63"/>
      <c r="B5295" s="63"/>
    </row>
    <row r="5296" spans="1:2" x14ac:dyDescent="0.25">
      <c r="A5296" s="63"/>
      <c r="B5296" s="63"/>
    </row>
    <row r="5297" spans="1:2" x14ac:dyDescent="0.25">
      <c r="A5297" s="63"/>
      <c r="B5297" s="63"/>
    </row>
    <row r="5298" spans="1:2" x14ac:dyDescent="0.25">
      <c r="A5298" s="63"/>
      <c r="B5298" s="63"/>
    </row>
    <row r="5299" spans="1:2" x14ac:dyDescent="0.25">
      <c r="A5299" s="63"/>
      <c r="B5299" s="63"/>
    </row>
    <row r="5300" spans="1:2" x14ac:dyDescent="0.25">
      <c r="A5300" s="63"/>
      <c r="B5300" s="63"/>
    </row>
    <row r="5301" spans="1:2" x14ac:dyDescent="0.25">
      <c r="A5301" s="63"/>
      <c r="B5301" s="63"/>
    </row>
    <row r="5302" spans="1:2" x14ac:dyDescent="0.25">
      <c r="A5302" s="63"/>
      <c r="B5302" s="63"/>
    </row>
    <row r="5303" spans="1:2" x14ac:dyDescent="0.25">
      <c r="A5303" s="63"/>
      <c r="B5303" s="63"/>
    </row>
    <row r="5304" spans="1:2" x14ac:dyDescent="0.25">
      <c r="A5304" s="63"/>
      <c r="B5304" s="63"/>
    </row>
    <row r="5305" spans="1:2" x14ac:dyDescent="0.25">
      <c r="A5305" s="63"/>
      <c r="B5305" s="63"/>
    </row>
    <row r="5306" spans="1:2" x14ac:dyDescent="0.25">
      <c r="A5306" s="63"/>
      <c r="B5306" s="63"/>
    </row>
    <row r="5307" spans="1:2" x14ac:dyDescent="0.25">
      <c r="A5307" s="63"/>
      <c r="B5307" s="63"/>
    </row>
    <row r="5308" spans="1:2" x14ac:dyDescent="0.25">
      <c r="A5308" s="63"/>
      <c r="B5308" s="63"/>
    </row>
    <row r="5309" spans="1:2" x14ac:dyDescent="0.25">
      <c r="A5309" s="63"/>
      <c r="B5309" s="63"/>
    </row>
    <row r="5310" spans="1:2" x14ac:dyDescent="0.25">
      <c r="A5310" s="63"/>
      <c r="B5310" s="63"/>
    </row>
    <row r="5311" spans="1:2" x14ac:dyDescent="0.25">
      <c r="A5311" s="63"/>
      <c r="B5311" s="63"/>
    </row>
    <row r="5312" spans="1:2" x14ac:dyDescent="0.25">
      <c r="A5312" s="63"/>
      <c r="B5312" s="63"/>
    </row>
    <row r="5313" spans="1:2" x14ac:dyDescent="0.25">
      <c r="A5313" s="63"/>
      <c r="B5313" s="63"/>
    </row>
    <row r="5314" spans="1:2" x14ac:dyDescent="0.25">
      <c r="A5314" s="63"/>
      <c r="B5314" s="63"/>
    </row>
    <row r="5315" spans="1:2" x14ac:dyDescent="0.25">
      <c r="A5315" s="63"/>
      <c r="B5315" s="63"/>
    </row>
    <row r="5316" spans="1:2" x14ac:dyDescent="0.25">
      <c r="A5316" s="63"/>
      <c r="B5316" s="63"/>
    </row>
    <row r="5317" spans="1:2" x14ac:dyDescent="0.25">
      <c r="A5317" s="63"/>
      <c r="B5317" s="63"/>
    </row>
    <row r="5318" spans="1:2" x14ac:dyDescent="0.25">
      <c r="A5318" s="63"/>
      <c r="B5318" s="63"/>
    </row>
    <row r="5319" spans="1:2" x14ac:dyDescent="0.25">
      <c r="A5319" s="63"/>
      <c r="B5319" s="63"/>
    </row>
    <row r="5320" spans="1:2" x14ac:dyDescent="0.25">
      <c r="A5320" s="63"/>
      <c r="B5320" s="63"/>
    </row>
    <row r="5321" spans="1:2" x14ac:dyDescent="0.25">
      <c r="A5321" s="63"/>
      <c r="B5321" s="63"/>
    </row>
    <row r="5322" spans="1:2" x14ac:dyDescent="0.25">
      <c r="A5322" s="63"/>
      <c r="B5322" s="63"/>
    </row>
    <row r="5323" spans="1:2" x14ac:dyDescent="0.25">
      <c r="A5323" s="63"/>
      <c r="B5323" s="63"/>
    </row>
    <row r="5324" spans="1:2" x14ac:dyDescent="0.25">
      <c r="A5324" s="63"/>
      <c r="B5324" s="63"/>
    </row>
    <row r="5325" spans="1:2" x14ac:dyDescent="0.25">
      <c r="A5325" s="63"/>
      <c r="B5325" s="63"/>
    </row>
    <row r="5326" spans="1:2" x14ac:dyDescent="0.25">
      <c r="A5326" s="63"/>
      <c r="B5326" s="63"/>
    </row>
    <row r="5327" spans="1:2" x14ac:dyDescent="0.25">
      <c r="A5327" s="63"/>
      <c r="B5327" s="63"/>
    </row>
    <row r="5328" spans="1:2" x14ac:dyDescent="0.25">
      <c r="A5328" s="63"/>
      <c r="B5328" s="63"/>
    </row>
    <row r="5329" spans="1:2" x14ac:dyDescent="0.25">
      <c r="A5329" s="63"/>
      <c r="B5329" s="63"/>
    </row>
    <row r="5330" spans="1:2" x14ac:dyDescent="0.25">
      <c r="A5330" s="63"/>
      <c r="B5330" s="63"/>
    </row>
    <row r="5331" spans="1:2" x14ac:dyDescent="0.25">
      <c r="A5331" s="63"/>
      <c r="B5331" s="63"/>
    </row>
    <row r="5332" spans="1:2" x14ac:dyDescent="0.25">
      <c r="A5332" s="63"/>
      <c r="B5332" s="63"/>
    </row>
    <row r="5333" spans="1:2" x14ac:dyDescent="0.25">
      <c r="A5333" s="63"/>
      <c r="B5333" s="63"/>
    </row>
    <row r="5334" spans="1:2" x14ac:dyDescent="0.25">
      <c r="A5334" s="63"/>
      <c r="B5334" s="63"/>
    </row>
    <row r="5335" spans="1:2" x14ac:dyDescent="0.25">
      <c r="A5335" s="63"/>
      <c r="B5335" s="63"/>
    </row>
    <row r="5336" spans="1:2" x14ac:dyDescent="0.25">
      <c r="A5336" s="63"/>
      <c r="B5336" s="63"/>
    </row>
    <row r="5337" spans="1:2" x14ac:dyDescent="0.25">
      <c r="A5337" s="63"/>
      <c r="B5337" s="63"/>
    </row>
    <row r="5338" spans="1:2" x14ac:dyDescent="0.25">
      <c r="A5338" s="63"/>
      <c r="B5338" s="63"/>
    </row>
    <row r="5339" spans="1:2" x14ac:dyDescent="0.25">
      <c r="A5339" s="63"/>
      <c r="B5339" s="63"/>
    </row>
    <row r="5340" spans="1:2" x14ac:dyDescent="0.25">
      <c r="A5340" s="63"/>
      <c r="B5340" s="63"/>
    </row>
    <row r="5341" spans="1:2" x14ac:dyDescent="0.25">
      <c r="A5341" s="63"/>
      <c r="B5341" s="63"/>
    </row>
    <row r="5342" spans="1:2" x14ac:dyDescent="0.25">
      <c r="A5342" s="63"/>
      <c r="B5342" s="63"/>
    </row>
    <row r="5343" spans="1:2" x14ac:dyDescent="0.25">
      <c r="A5343" s="63"/>
      <c r="B5343" s="63"/>
    </row>
    <row r="5344" spans="1:2" x14ac:dyDescent="0.25">
      <c r="A5344" s="63"/>
      <c r="B5344" s="63"/>
    </row>
    <row r="5345" spans="1:2" x14ac:dyDescent="0.25">
      <c r="A5345" s="63"/>
      <c r="B5345" s="63"/>
    </row>
    <row r="5346" spans="1:2" x14ac:dyDescent="0.25">
      <c r="A5346" s="63"/>
      <c r="B5346" s="63"/>
    </row>
    <row r="5347" spans="1:2" x14ac:dyDescent="0.25">
      <c r="A5347" s="63"/>
      <c r="B5347" s="63"/>
    </row>
    <row r="5348" spans="1:2" x14ac:dyDescent="0.25">
      <c r="A5348" s="63"/>
      <c r="B5348" s="63"/>
    </row>
    <row r="5349" spans="1:2" x14ac:dyDescent="0.25">
      <c r="A5349" s="63"/>
      <c r="B5349" s="63"/>
    </row>
    <row r="5350" spans="1:2" x14ac:dyDescent="0.25">
      <c r="A5350" s="63"/>
      <c r="B5350" s="63"/>
    </row>
    <row r="5351" spans="1:2" x14ac:dyDescent="0.25">
      <c r="A5351" s="63"/>
      <c r="B5351" s="63"/>
    </row>
    <row r="5352" spans="1:2" x14ac:dyDescent="0.25">
      <c r="A5352" s="63"/>
      <c r="B5352" s="63"/>
    </row>
    <row r="5353" spans="1:2" x14ac:dyDescent="0.25">
      <c r="A5353" s="63"/>
      <c r="B5353" s="63"/>
    </row>
    <row r="5354" spans="1:2" x14ac:dyDescent="0.25">
      <c r="A5354" s="63"/>
      <c r="B5354" s="63"/>
    </row>
    <row r="5355" spans="1:2" x14ac:dyDescent="0.25">
      <c r="A5355" s="63"/>
      <c r="B5355" s="63"/>
    </row>
    <row r="5356" spans="1:2" x14ac:dyDescent="0.25">
      <c r="A5356" s="63"/>
      <c r="B5356" s="63"/>
    </row>
    <row r="5357" spans="1:2" x14ac:dyDescent="0.25">
      <c r="A5357" s="63"/>
      <c r="B5357" s="63"/>
    </row>
    <row r="5358" spans="1:2" x14ac:dyDescent="0.25">
      <c r="A5358" s="63"/>
      <c r="B5358" s="63"/>
    </row>
    <row r="5359" spans="1:2" x14ac:dyDescent="0.25">
      <c r="A5359" s="63"/>
      <c r="B5359" s="63"/>
    </row>
    <row r="5360" spans="1:2" x14ac:dyDescent="0.25">
      <c r="A5360" s="63"/>
      <c r="B5360" s="63"/>
    </row>
    <row r="5361" spans="1:2" x14ac:dyDescent="0.25">
      <c r="A5361" s="63"/>
      <c r="B5361" s="63"/>
    </row>
    <row r="5362" spans="1:2" x14ac:dyDescent="0.25">
      <c r="A5362" s="63"/>
      <c r="B5362" s="63"/>
    </row>
    <row r="5363" spans="1:2" x14ac:dyDescent="0.25">
      <c r="A5363" s="63"/>
      <c r="B5363" s="63"/>
    </row>
    <row r="5364" spans="1:2" x14ac:dyDescent="0.25">
      <c r="A5364" s="63"/>
      <c r="B5364" s="63"/>
    </row>
    <row r="5365" spans="1:2" x14ac:dyDescent="0.25">
      <c r="A5365" s="63"/>
      <c r="B5365" s="63"/>
    </row>
    <row r="5366" spans="1:2" x14ac:dyDescent="0.25">
      <c r="A5366" s="63"/>
      <c r="B5366" s="63"/>
    </row>
    <row r="5367" spans="1:2" x14ac:dyDescent="0.25">
      <c r="A5367" s="63"/>
      <c r="B5367" s="63"/>
    </row>
    <row r="5368" spans="1:2" x14ac:dyDescent="0.25">
      <c r="A5368" s="63"/>
      <c r="B5368" s="63"/>
    </row>
    <row r="5369" spans="1:2" x14ac:dyDescent="0.25">
      <c r="A5369" s="63"/>
      <c r="B5369" s="63"/>
    </row>
    <row r="5370" spans="1:2" x14ac:dyDescent="0.25">
      <c r="A5370" s="63"/>
      <c r="B5370" s="63"/>
    </row>
    <row r="5371" spans="1:2" x14ac:dyDescent="0.25">
      <c r="A5371" s="63"/>
      <c r="B5371" s="63"/>
    </row>
    <row r="5372" spans="1:2" x14ac:dyDescent="0.25">
      <c r="A5372" s="63"/>
      <c r="B5372" s="63"/>
    </row>
    <row r="5373" spans="1:2" x14ac:dyDescent="0.25">
      <c r="A5373" s="63"/>
      <c r="B5373" s="63"/>
    </row>
    <row r="5374" spans="1:2" x14ac:dyDescent="0.25">
      <c r="A5374" s="63"/>
      <c r="B5374" s="63"/>
    </row>
    <row r="5375" spans="1:2" x14ac:dyDescent="0.25">
      <c r="A5375" s="63"/>
      <c r="B5375" s="63"/>
    </row>
    <row r="5376" spans="1:2" x14ac:dyDescent="0.25">
      <c r="A5376" s="63"/>
      <c r="B5376" s="63"/>
    </row>
    <row r="5377" spans="1:2" x14ac:dyDescent="0.25">
      <c r="A5377" s="63"/>
      <c r="B5377" s="63"/>
    </row>
    <row r="5378" spans="1:2" x14ac:dyDescent="0.25">
      <c r="A5378" s="63"/>
      <c r="B5378" s="63"/>
    </row>
    <row r="5379" spans="1:2" x14ac:dyDescent="0.25">
      <c r="A5379" s="63"/>
      <c r="B5379" s="63"/>
    </row>
    <row r="5380" spans="1:2" x14ac:dyDescent="0.25">
      <c r="A5380" s="63"/>
      <c r="B5380" s="63"/>
    </row>
    <row r="5381" spans="1:2" x14ac:dyDescent="0.25">
      <c r="A5381" s="63"/>
      <c r="B5381" s="63"/>
    </row>
    <row r="5382" spans="1:2" x14ac:dyDescent="0.25">
      <c r="A5382" s="63"/>
      <c r="B5382" s="63"/>
    </row>
    <row r="5383" spans="1:2" x14ac:dyDescent="0.25">
      <c r="A5383" s="63"/>
      <c r="B5383" s="63"/>
    </row>
    <row r="5384" spans="1:2" x14ac:dyDescent="0.25">
      <c r="A5384" s="63"/>
      <c r="B5384" s="63"/>
    </row>
    <row r="5385" spans="1:2" x14ac:dyDescent="0.25">
      <c r="A5385" s="63"/>
      <c r="B5385" s="63"/>
    </row>
    <row r="5386" spans="1:2" x14ac:dyDescent="0.25">
      <c r="A5386" s="63"/>
      <c r="B5386" s="63"/>
    </row>
    <row r="5387" spans="1:2" x14ac:dyDescent="0.25">
      <c r="A5387" s="63"/>
      <c r="B5387" s="63"/>
    </row>
    <row r="5388" spans="1:2" x14ac:dyDescent="0.25">
      <c r="A5388" s="63"/>
      <c r="B5388" s="63"/>
    </row>
    <row r="5389" spans="1:2" x14ac:dyDescent="0.25">
      <c r="A5389" s="63"/>
      <c r="B5389" s="63"/>
    </row>
    <row r="5390" spans="1:2" x14ac:dyDescent="0.25">
      <c r="A5390" s="63"/>
      <c r="B5390" s="63"/>
    </row>
    <row r="5391" spans="1:2" x14ac:dyDescent="0.25">
      <c r="A5391" s="63"/>
      <c r="B5391" s="63"/>
    </row>
    <row r="5392" spans="1:2" x14ac:dyDescent="0.25">
      <c r="A5392" s="63"/>
      <c r="B5392" s="63"/>
    </row>
    <row r="5393" spans="1:2" x14ac:dyDescent="0.25">
      <c r="A5393" s="63"/>
      <c r="B5393" s="63"/>
    </row>
    <row r="5394" spans="1:2" x14ac:dyDescent="0.25">
      <c r="A5394" s="63"/>
      <c r="B5394" s="63"/>
    </row>
    <row r="5395" spans="1:2" x14ac:dyDescent="0.25">
      <c r="A5395" s="63"/>
      <c r="B5395" s="63"/>
    </row>
    <row r="5396" spans="1:2" x14ac:dyDescent="0.25">
      <c r="A5396" s="63"/>
      <c r="B5396" s="63"/>
    </row>
    <row r="5397" spans="1:2" x14ac:dyDescent="0.25">
      <c r="A5397" s="63"/>
      <c r="B5397" s="63"/>
    </row>
    <row r="5398" spans="1:2" x14ac:dyDescent="0.25">
      <c r="A5398" s="63"/>
      <c r="B5398" s="63"/>
    </row>
    <row r="5399" spans="1:2" x14ac:dyDescent="0.25">
      <c r="A5399" s="63"/>
      <c r="B5399" s="63"/>
    </row>
    <row r="5400" spans="1:2" x14ac:dyDescent="0.25">
      <c r="A5400" s="63"/>
      <c r="B5400" s="63"/>
    </row>
    <row r="5401" spans="1:2" x14ac:dyDescent="0.25">
      <c r="A5401" s="63"/>
      <c r="B5401" s="63"/>
    </row>
    <row r="5402" spans="1:2" x14ac:dyDescent="0.25">
      <c r="A5402" s="63"/>
      <c r="B5402" s="63"/>
    </row>
    <row r="5403" spans="1:2" x14ac:dyDescent="0.25">
      <c r="A5403" s="63"/>
      <c r="B5403" s="63"/>
    </row>
    <row r="5404" spans="1:2" x14ac:dyDescent="0.25">
      <c r="A5404" s="63"/>
      <c r="B5404" s="63"/>
    </row>
    <row r="5405" spans="1:2" x14ac:dyDescent="0.25">
      <c r="A5405" s="63"/>
      <c r="B5405" s="63"/>
    </row>
    <row r="5406" spans="1:2" x14ac:dyDescent="0.25">
      <c r="A5406" s="63"/>
      <c r="B5406" s="63"/>
    </row>
    <row r="5407" spans="1:2" x14ac:dyDescent="0.25">
      <c r="A5407" s="63"/>
      <c r="B5407" s="63"/>
    </row>
    <row r="5408" spans="1:2" x14ac:dyDescent="0.25">
      <c r="A5408" s="63"/>
      <c r="B5408" s="63"/>
    </row>
    <row r="5409" spans="1:2" x14ac:dyDescent="0.25">
      <c r="A5409" s="63"/>
      <c r="B5409" s="63"/>
    </row>
    <row r="5410" spans="1:2" x14ac:dyDescent="0.25">
      <c r="A5410" s="63"/>
      <c r="B5410" s="63"/>
    </row>
    <row r="5411" spans="1:2" x14ac:dyDescent="0.25">
      <c r="A5411" s="63"/>
      <c r="B5411" s="63"/>
    </row>
    <row r="5412" spans="1:2" x14ac:dyDescent="0.25">
      <c r="A5412" s="63"/>
      <c r="B5412" s="63"/>
    </row>
    <row r="5413" spans="1:2" x14ac:dyDescent="0.25">
      <c r="A5413" s="63"/>
      <c r="B5413" s="63"/>
    </row>
    <row r="5414" spans="1:2" x14ac:dyDescent="0.25">
      <c r="A5414" s="63"/>
      <c r="B5414" s="63"/>
    </row>
    <row r="5415" spans="1:2" x14ac:dyDescent="0.25">
      <c r="A5415" s="63"/>
      <c r="B5415" s="63"/>
    </row>
    <row r="5416" spans="1:2" x14ac:dyDescent="0.25">
      <c r="A5416" s="63"/>
      <c r="B5416" s="63"/>
    </row>
    <row r="5417" spans="1:2" x14ac:dyDescent="0.25">
      <c r="A5417" s="63"/>
      <c r="B5417" s="63"/>
    </row>
    <row r="5418" spans="1:2" x14ac:dyDescent="0.25">
      <c r="A5418" s="63"/>
      <c r="B5418" s="63"/>
    </row>
    <row r="5419" spans="1:2" x14ac:dyDescent="0.25">
      <c r="A5419" s="63"/>
      <c r="B5419" s="63"/>
    </row>
    <row r="5420" spans="1:2" x14ac:dyDescent="0.25">
      <c r="A5420" s="63"/>
      <c r="B5420" s="63"/>
    </row>
    <row r="5421" spans="1:2" x14ac:dyDescent="0.25">
      <c r="A5421" s="63"/>
      <c r="B5421" s="63"/>
    </row>
    <row r="5422" spans="1:2" x14ac:dyDescent="0.25">
      <c r="A5422" s="63"/>
      <c r="B5422" s="63"/>
    </row>
    <row r="5423" spans="1:2" x14ac:dyDescent="0.25">
      <c r="A5423" s="63"/>
      <c r="B5423" s="63"/>
    </row>
    <row r="5424" spans="1:2" x14ac:dyDescent="0.25">
      <c r="A5424" s="63"/>
      <c r="B5424" s="63"/>
    </row>
    <row r="5425" spans="1:2" x14ac:dyDescent="0.25">
      <c r="A5425" s="63"/>
      <c r="B5425" s="63"/>
    </row>
    <row r="5426" spans="1:2" x14ac:dyDescent="0.25">
      <c r="A5426" s="63"/>
      <c r="B5426" s="63"/>
    </row>
    <row r="5427" spans="1:2" x14ac:dyDescent="0.25">
      <c r="A5427" s="63"/>
      <c r="B5427" s="63"/>
    </row>
    <row r="5428" spans="1:2" x14ac:dyDescent="0.25">
      <c r="A5428" s="63"/>
      <c r="B5428" s="63"/>
    </row>
    <row r="5429" spans="1:2" x14ac:dyDescent="0.25">
      <c r="A5429" s="63"/>
      <c r="B5429" s="63"/>
    </row>
    <row r="5430" spans="1:2" x14ac:dyDescent="0.25">
      <c r="A5430" s="63"/>
      <c r="B5430" s="63"/>
    </row>
    <row r="5431" spans="1:2" x14ac:dyDescent="0.25">
      <c r="A5431" s="63"/>
      <c r="B5431" s="63"/>
    </row>
    <row r="5432" spans="1:2" x14ac:dyDescent="0.25">
      <c r="A5432" s="63"/>
      <c r="B5432" s="63"/>
    </row>
    <row r="5433" spans="1:2" x14ac:dyDescent="0.25">
      <c r="A5433" s="63"/>
      <c r="B5433" s="63"/>
    </row>
    <row r="5434" spans="1:2" x14ac:dyDescent="0.25">
      <c r="A5434" s="63"/>
      <c r="B5434" s="63"/>
    </row>
    <row r="5435" spans="1:2" x14ac:dyDescent="0.25">
      <c r="A5435" s="63"/>
      <c r="B5435" s="63"/>
    </row>
    <row r="5436" spans="1:2" x14ac:dyDescent="0.25">
      <c r="A5436" s="63"/>
      <c r="B5436" s="63"/>
    </row>
    <row r="5437" spans="1:2" x14ac:dyDescent="0.25">
      <c r="A5437" s="63"/>
      <c r="B5437" s="63"/>
    </row>
    <row r="5438" spans="1:2" x14ac:dyDescent="0.25">
      <c r="A5438" s="63"/>
      <c r="B5438" s="63"/>
    </row>
    <row r="5439" spans="1:2" x14ac:dyDescent="0.25">
      <c r="A5439" s="63"/>
      <c r="B5439" s="63"/>
    </row>
    <row r="5440" spans="1:2" x14ac:dyDescent="0.25">
      <c r="A5440" s="63"/>
      <c r="B5440" s="63"/>
    </row>
    <row r="5441" spans="1:2" x14ac:dyDescent="0.25">
      <c r="A5441" s="63"/>
      <c r="B5441" s="63"/>
    </row>
    <row r="5442" spans="1:2" x14ac:dyDescent="0.25">
      <c r="A5442" s="63"/>
      <c r="B5442" s="63"/>
    </row>
    <row r="5443" spans="1:2" x14ac:dyDescent="0.25">
      <c r="A5443" s="63"/>
      <c r="B5443" s="63"/>
    </row>
    <row r="5444" spans="1:2" x14ac:dyDescent="0.25">
      <c r="A5444" s="63"/>
      <c r="B5444" s="63"/>
    </row>
    <row r="5445" spans="1:2" x14ac:dyDescent="0.25">
      <c r="A5445" s="63"/>
      <c r="B5445" s="63"/>
    </row>
    <row r="5446" spans="1:2" x14ac:dyDescent="0.25">
      <c r="A5446" s="63"/>
      <c r="B5446" s="63"/>
    </row>
    <row r="5447" spans="1:2" x14ac:dyDescent="0.25">
      <c r="A5447" s="63"/>
      <c r="B5447" s="63"/>
    </row>
    <row r="5448" spans="1:2" x14ac:dyDescent="0.25">
      <c r="A5448" s="63"/>
      <c r="B5448" s="63"/>
    </row>
    <row r="5449" spans="1:2" x14ac:dyDescent="0.25">
      <c r="A5449" s="63"/>
      <c r="B5449" s="63"/>
    </row>
    <row r="5450" spans="1:2" x14ac:dyDescent="0.25">
      <c r="A5450" s="63"/>
      <c r="B5450" s="63"/>
    </row>
    <row r="5451" spans="1:2" x14ac:dyDescent="0.25">
      <c r="A5451" s="63"/>
      <c r="B5451" s="63"/>
    </row>
    <row r="5452" spans="1:2" x14ac:dyDescent="0.25">
      <c r="A5452" s="63"/>
      <c r="B5452" s="63"/>
    </row>
    <row r="5453" spans="1:2" x14ac:dyDescent="0.25">
      <c r="A5453" s="63"/>
      <c r="B5453" s="63"/>
    </row>
    <row r="5454" spans="1:2" x14ac:dyDescent="0.25">
      <c r="A5454" s="63"/>
      <c r="B5454" s="63"/>
    </row>
    <row r="5455" spans="1:2" x14ac:dyDescent="0.25">
      <c r="A5455" s="63"/>
      <c r="B5455" s="63"/>
    </row>
    <row r="5456" spans="1:2" x14ac:dyDescent="0.25">
      <c r="A5456" s="63"/>
      <c r="B5456" s="63"/>
    </row>
    <row r="5457" spans="1:2" x14ac:dyDescent="0.25">
      <c r="A5457" s="63"/>
      <c r="B5457" s="63"/>
    </row>
    <row r="5458" spans="1:2" x14ac:dyDescent="0.25">
      <c r="A5458" s="63"/>
      <c r="B5458" s="63"/>
    </row>
    <row r="5459" spans="1:2" x14ac:dyDescent="0.25">
      <c r="A5459" s="63"/>
      <c r="B5459" s="63"/>
    </row>
    <row r="5460" spans="1:2" x14ac:dyDescent="0.25">
      <c r="A5460" s="63"/>
      <c r="B5460" s="63"/>
    </row>
    <row r="5461" spans="1:2" x14ac:dyDescent="0.25">
      <c r="A5461" s="63"/>
      <c r="B5461" s="63"/>
    </row>
    <row r="5462" spans="1:2" x14ac:dyDescent="0.25">
      <c r="A5462" s="63"/>
      <c r="B5462" s="63"/>
    </row>
    <row r="5463" spans="1:2" x14ac:dyDescent="0.25">
      <c r="A5463" s="63"/>
      <c r="B5463" s="63"/>
    </row>
    <row r="5464" spans="1:2" x14ac:dyDescent="0.25">
      <c r="A5464" s="63"/>
      <c r="B5464" s="63"/>
    </row>
    <row r="5465" spans="1:2" x14ac:dyDescent="0.25">
      <c r="A5465" s="63"/>
      <c r="B5465" s="63"/>
    </row>
    <row r="5466" spans="1:2" x14ac:dyDescent="0.25">
      <c r="A5466" s="63"/>
      <c r="B5466" s="63"/>
    </row>
    <row r="5467" spans="1:2" x14ac:dyDescent="0.25">
      <c r="A5467" s="63"/>
      <c r="B5467" s="63"/>
    </row>
    <row r="5468" spans="1:2" x14ac:dyDescent="0.25">
      <c r="A5468" s="63"/>
      <c r="B5468" s="63"/>
    </row>
    <row r="5469" spans="1:2" x14ac:dyDescent="0.25">
      <c r="A5469" s="63"/>
      <c r="B5469" s="63"/>
    </row>
    <row r="5470" spans="1:2" x14ac:dyDescent="0.25">
      <c r="A5470" s="63"/>
      <c r="B5470" s="63"/>
    </row>
    <row r="5471" spans="1:2" x14ac:dyDescent="0.25">
      <c r="A5471" s="63"/>
      <c r="B5471" s="63"/>
    </row>
    <row r="5472" spans="1:2" x14ac:dyDescent="0.25">
      <c r="A5472" s="63"/>
      <c r="B5472" s="63"/>
    </row>
    <row r="5473" spans="1:2" x14ac:dyDescent="0.25">
      <c r="A5473" s="63"/>
      <c r="B5473" s="63"/>
    </row>
    <row r="5474" spans="1:2" x14ac:dyDescent="0.25">
      <c r="A5474" s="63"/>
      <c r="B5474" s="63"/>
    </row>
    <row r="5475" spans="1:2" x14ac:dyDescent="0.25">
      <c r="A5475" s="63"/>
      <c r="B5475" s="63"/>
    </row>
    <row r="5476" spans="1:2" x14ac:dyDescent="0.25">
      <c r="A5476" s="63"/>
      <c r="B5476" s="63"/>
    </row>
    <row r="5477" spans="1:2" x14ac:dyDescent="0.25">
      <c r="A5477" s="63"/>
      <c r="B5477" s="63"/>
    </row>
    <row r="5478" spans="1:2" x14ac:dyDescent="0.25">
      <c r="A5478" s="63"/>
      <c r="B5478" s="63"/>
    </row>
    <row r="5479" spans="1:2" x14ac:dyDescent="0.25">
      <c r="A5479" s="63"/>
      <c r="B5479" s="63"/>
    </row>
    <row r="5480" spans="1:2" x14ac:dyDescent="0.25">
      <c r="A5480" s="63"/>
      <c r="B5480" s="63"/>
    </row>
    <row r="5481" spans="1:2" x14ac:dyDescent="0.25">
      <c r="A5481" s="63"/>
      <c r="B5481" s="63"/>
    </row>
    <row r="5482" spans="1:2" x14ac:dyDescent="0.25">
      <c r="A5482" s="63"/>
      <c r="B5482" s="63"/>
    </row>
    <row r="5483" spans="1:2" x14ac:dyDescent="0.25">
      <c r="A5483" s="63"/>
      <c r="B5483" s="63"/>
    </row>
    <row r="5484" spans="1:2" x14ac:dyDescent="0.25">
      <c r="A5484" s="63"/>
      <c r="B5484" s="63"/>
    </row>
    <row r="5485" spans="1:2" x14ac:dyDescent="0.25">
      <c r="A5485" s="63"/>
      <c r="B5485" s="63"/>
    </row>
    <row r="5486" spans="1:2" x14ac:dyDescent="0.25">
      <c r="A5486" s="63"/>
      <c r="B5486" s="63"/>
    </row>
    <row r="5487" spans="1:2" x14ac:dyDescent="0.25">
      <c r="A5487" s="63"/>
      <c r="B5487" s="63"/>
    </row>
    <row r="5488" spans="1:2" x14ac:dyDescent="0.25">
      <c r="A5488" s="63"/>
      <c r="B5488" s="63"/>
    </row>
    <row r="5489" spans="1:2" x14ac:dyDescent="0.25">
      <c r="A5489" s="63"/>
      <c r="B5489" s="63"/>
    </row>
    <row r="5490" spans="1:2" x14ac:dyDescent="0.25">
      <c r="A5490" s="63"/>
      <c r="B5490" s="63"/>
    </row>
    <row r="5491" spans="1:2" x14ac:dyDescent="0.25">
      <c r="A5491" s="63"/>
      <c r="B5491" s="63"/>
    </row>
    <row r="5492" spans="1:2" x14ac:dyDescent="0.25">
      <c r="A5492" s="63"/>
      <c r="B5492" s="63"/>
    </row>
    <row r="5493" spans="1:2" x14ac:dyDescent="0.25">
      <c r="A5493" s="63"/>
      <c r="B5493" s="63"/>
    </row>
    <row r="5494" spans="1:2" x14ac:dyDescent="0.25">
      <c r="A5494" s="63"/>
      <c r="B5494" s="63"/>
    </row>
    <row r="5495" spans="1:2" x14ac:dyDescent="0.25">
      <c r="A5495" s="63"/>
      <c r="B5495" s="63"/>
    </row>
    <row r="5496" spans="1:2" x14ac:dyDescent="0.25">
      <c r="A5496" s="63"/>
      <c r="B5496" s="63"/>
    </row>
    <row r="5497" spans="1:2" x14ac:dyDescent="0.25">
      <c r="A5497" s="63"/>
      <c r="B5497" s="63"/>
    </row>
    <row r="5498" spans="1:2" x14ac:dyDescent="0.25">
      <c r="A5498" s="63"/>
      <c r="B5498" s="63"/>
    </row>
    <row r="5499" spans="1:2" x14ac:dyDescent="0.25">
      <c r="A5499" s="63"/>
      <c r="B5499" s="63"/>
    </row>
    <row r="5500" spans="1:2" x14ac:dyDescent="0.25">
      <c r="A5500" s="63"/>
      <c r="B5500" s="63"/>
    </row>
    <row r="5501" spans="1:2" x14ac:dyDescent="0.25">
      <c r="A5501" s="63"/>
      <c r="B5501" s="63"/>
    </row>
    <row r="5502" spans="1:2" x14ac:dyDescent="0.25">
      <c r="A5502" s="63"/>
      <c r="B5502" s="63"/>
    </row>
    <row r="5503" spans="1:2" x14ac:dyDescent="0.25">
      <c r="A5503" s="63"/>
      <c r="B5503" s="63"/>
    </row>
    <row r="5504" spans="1:2" x14ac:dyDescent="0.25">
      <c r="A5504" s="63"/>
      <c r="B5504" s="63"/>
    </row>
    <row r="5505" spans="1:2" x14ac:dyDescent="0.25">
      <c r="A5505" s="63"/>
      <c r="B5505" s="63"/>
    </row>
    <row r="5506" spans="1:2" x14ac:dyDescent="0.25">
      <c r="A5506" s="63"/>
      <c r="B5506" s="63"/>
    </row>
    <row r="5507" spans="1:2" x14ac:dyDescent="0.25">
      <c r="A5507" s="63"/>
      <c r="B5507" s="63"/>
    </row>
    <row r="5508" spans="1:2" x14ac:dyDescent="0.25">
      <c r="A5508" s="63"/>
      <c r="B5508" s="63"/>
    </row>
    <row r="5509" spans="1:2" x14ac:dyDescent="0.25">
      <c r="A5509" s="63"/>
      <c r="B5509" s="63"/>
    </row>
    <row r="5510" spans="1:2" x14ac:dyDescent="0.25">
      <c r="A5510" s="63"/>
      <c r="B5510" s="63"/>
    </row>
    <row r="5511" spans="1:2" x14ac:dyDescent="0.25">
      <c r="A5511" s="63"/>
      <c r="B5511" s="63"/>
    </row>
    <row r="5512" spans="1:2" x14ac:dyDescent="0.25">
      <c r="A5512" s="63"/>
      <c r="B5512" s="63"/>
    </row>
    <row r="5513" spans="1:2" x14ac:dyDescent="0.25">
      <c r="A5513" s="63"/>
      <c r="B5513" s="63"/>
    </row>
    <row r="5514" spans="1:2" x14ac:dyDescent="0.25">
      <c r="A5514" s="63"/>
      <c r="B5514" s="63"/>
    </row>
    <row r="5515" spans="1:2" x14ac:dyDescent="0.25">
      <c r="A5515" s="63"/>
      <c r="B5515" s="63"/>
    </row>
    <row r="5516" spans="1:2" x14ac:dyDescent="0.25">
      <c r="A5516" s="63"/>
      <c r="B5516" s="63"/>
    </row>
    <row r="5517" spans="1:2" x14ac:dyDescent="0.25">
      <c r="A5517" s="63"/>
      <c r="B5517" s="63"/>
    </row>
    <row r="5518" spans="1:2" x14ac:dyDescent="0.25">
      <c r="A5518" s="63"/>
      <c r="B5518" s="63"/>
    </row>
    <row r="5519" spans="1:2" x14ac:dyDescent="0.25">
      <c r="A5519" s="63"/>
      <c r="B5519" s="63"/>
    </row>
    <row r="5520" spans="1:2" x14ac:dyDescent="0.25">
      <c r="A5520" s="63"/>
      <c r="B5520" s="63"/>
    </row>
    <row r="5521" spans="1:2" x14ac:dyDescent="0.25">
      <c r="A5521" s="63"/>
      <c r="B5521" s="63"/>
    </row>
    <row r="5522" spans="1:2" x14ac:dyDescent="0.25">
      <c r="A5522" s="63"/>
      <c r="B5522" s="63"/>
    </row>
    <row r="5523" spans="1:2" x14ac:dyDescent="0.25">
      <c r="A5523" s="63"/>
      <c r="B5523" s="63"/>
    </row>
    <row r="5524" spans="1:2" x14ac:dyDescent="0.25">
      <c r="A5524" s="63"/>
      <c r="B5524" s="63"/>
    </row>
    <row r="5525" spans="1:2" x14ac:dyDescent="0.25">
      <c r="A5525" s="63"/>
      <c r="B5525" s="63"/>
    </row>
    <row r="5526" spans="1:2" x14ac:dyDescent="0.25">
      <c r="A5526" s="63"/>
      <c r="B5526" s="63"/>
    </row>
    <row r="5527" spans="1:2" x14ac:dyDescent="0.25">
      <c r="A5527" s="63"/>
      <c r="B5527" s="63"/>
    </row>
    <row r="5528" spans="1:2" x14ac:dyDescent="0.25">
      <c r="A5528" s="63"/>
      <c r="B5528" s="63"/>
    </row>
    <row r="5529" spans="1:2" x14ac:dyDescent="0.25">
      <c r="A5529" s="63"/>
      <c r="B5529" s="63"/>
    </row>
    <row r="5530" spans="1:2" x14ac:dyDescent="0.25">
      <c r="A5530" s="63"/>
      <c r="B5530" s="63"/>
    </row>
    <row r="5531" spans="1:2" x14ac:dyDescent="0.25">
      <c r="A5531" s="63"/>
      <c r="B5531" s="63"/>
    </row>
    <row r="5532" spans="1:2" x14ac:dyDescent="0.25">
      <c r="A5532" s="63"/>
      <c r="B5532" s="63"/>
    </row>
    <row r="5533" spans="1:2" x14ac:dyDescent="0.25">
      <c r="A5533" s="63"/>
      <c r="B5533" s="63"/>
    </row>
    <row r="5534" spans="1:2" x14ac:dyDescent="0.25">
      <c r="A5534" s="63"/>
      <c r="B5534" s="63"/>
    </row>
    <row r="5535" spans="1:2" x14ac:dyDescent="0.25">
      <c r="A5535" s="63"/>
      <c r="B5535" s="63"/>
    </row>
    <row r="5536" spans="1:2" x14ac:dyDescent="0.25">
      <c r="A5536" s="63"/>
      <c r="B5536" s="63"/>
    </row>
    <row r="5537" spans="1:2" x14ac:dyDescent="0.25">
      <c r="A5537" s="63"/>
      <c r="B5537" s="63"/>
    </row>
    <row r="5538" spans="1:2" x14ac:dyDescent="0.25">
      <c r="A5538" s="63"/>
      <c r="B5538" s="63"/>
    </row>
    <row r="5539" spans="1:2" x14ac:dyDescent="0.25">
      <c r="A5539" s="63"/>
      <c r="B5539" s="63"/>
    </row>
    <row r="5540" spans="1:2" x14ac:dyDescent="0.25">
      <c r="A5540" s="63"/>
      <c r="B5540" s="63"/>
    </row>
    <row r="5541" spans="1:2" x14ac:dyDescent="0.25">
      <c r="A5541" s="63"/>
      <c r="B5541" s="63"/>
    </row>
    <row r="5542" spans="1:2" x14ac:dyDescent="0.25">
      <c r="A5542" s="63"/>
      <c r="B5542" s="63"/>
    </row>
    <row r="5543" spans="1:2" x14ac:dyDescent="0.25">
      <c r="A5543" s="63"/>
      <c r="B5543" s="63"/>
    </row>
    <row r="5544" spans="1:2" x14ac:dyDescent="0.25">
      <c r="A5544" s="63"/>
      <c r="B5544" s="63"/>
    </row>
    <row r="5545" spans="1:2" x14ac:dyDescent="0.25">
      <c r="A5545" s="63"/>
      <c r="B5545" s="63"/>
    </row>
    <row r="5546" spans="1:2" x14ac:dyDescent="0.25">
      <c r="A5546" s="63"/>
      <c r="B5546" s="63"/>
    </row>
    <row r="5547" spans="1:2" x14ac:dyDescent="0.25">
      <c r="A5547" s="63"/>
      <c r="B5547" s="63"/>
    </row>
    <row r="5548" spans="1:2" x14ac:dyDescent="0.25">
      <c r="A5548" s="63"/>
      <c r="B5548" s="63"/>
    </row>
    <row r="5549" spans="1:2" x14ac:dyDescent="0.25">
      <c r="A5549" s="63"/>
      <c r="B5549" s="63"/>
    </row>
    <row r="5550" spans="1:2" x14ac:dyDescent="0.25">
      <c r="A5550" s="63"/>
      <c r="B5550" s="63"/>
    </row>
    <row r="5551" spans="1:2" x14ac:dyDescent="0.25">
      <c r="A5551" s="63"/>
      <c r="B5551" s="63"/>
    </row>
    <row r="5552" spans="1:2" x14ac:dyDescent="0.25">
      <c r="A5552" s="63"/>
      <c r="B5552" s="63"/>
    </row>
    <row r="5553" spans="1:2" x14ac:dyDescent="0.25">
      <c r="A5553" s="63"/>
      <c r="B5553" s="63"/>
    </row>
    <row r="5554" spans="1:2" x14ac:dyDescent="0.25">
      <c r="A5554" s="63"/>
      <c r="B5554" s="63"/>
    </row>
    <row r="5555" spans="1:2" x14ac:dyDescent="0.25">
      <c r="A5555" s="63"/>
      <c r="B5555" s="63"/>
    </row>
    <row r="5556" spans="1:2" x14ac:dyDescent="0.25">
      <c r="A5556" s="63"/>
      <c r="B5556" s="63"/>
    </row>
    <row r="5557" spans="1:2" x14ac:dyDescent="0.25">
      <c r="A5557" s="63"/>
      <c r="B5557" s="63"/>
    </row>
    <row r="5558" spans="1:2" x14ac:dyDescent="0.25">
      <c r="A5558" s="63"/>
      <c r="B5558" s="63"/>
    </row>
    <row r="5559" spans="1:2" x14ac:dyDescent="0.25">
      <c r="A5559" s="63"/>
      <c r="B5559" s="63"/>
    </row>
    <row r="5560" spans="1:2" x14ac:dyDescent="0.25">
      <c r="A5560" s="63"/>
      <c r="B5560" s="63"/>
    </row>
    <row r="5561" spans="1:2" x14ac:dyDescent="0.25">
      <c r="A5561" s="63"/>
      <c r="B5561" s="63"/>
    </row>
    <row r="5562" spans="1:2" x14ac:dyDescent="0.25">
      <c r="A5562" s="63"/>
      <c r="B5562" s="63"/>
    </row>
    <row r="5563" spans="1:2" x14ac:dyDescent="0.25">
      <c r="A5563" s="63"/>
      <c r="B5563" s="63"/>
    </row>
    <row r="5564" spans="1:2" x14ac:dyDescent="0.25">
      <c r="A5564" s="63"/>
      <c r="B5564" s="63"/>
    </row>
    <row r="5565" spans="1:2" x14ac:dyDescent="0.25">
      <c r="A5565" s="63"/>
      <c r="B5565" s="63"/>
    </row>
    <row r="5566" spans="1:2" x14ac:dyDescent="0.25">
      <c r="A5566" s="63"/>
      <c r="B5566" s="63"/>
    </row>
    <row r="5567" spans="1:2" x14ac:dyDescent="0.25">
      <c r="A5567" s="63"/>
      <c r="B5567" s="63"/>
    </row>
    <row r="5568" spans="1:2" x14ac:dyDescent="0.25">
      <c r="A5568" s="63"/>
      <c r="B5568" s="63"/>
    </row>
    <row r="5569" spans="1:2" x14ac:dyDescent="0.25">
      <c r="A5569" s="63"/>
      <c r="B5569" s="63"/>
    </row>
    <row r="5570" spans="1:2" x14ac:dyDescent="0.25">
      <c r="A5570" s="63"/>
      <c r="B5570" s="63"/>
    </row>
    <row r="5571" spans="1:2" x14ac:dyDescent="0.25">
      <c r="A5571" s="63"/>
      <c r="B5571" s="63"/>
    </row>
    <row r="5572" spans="1:2" x14ac:dyDescent="0.25">
      <c r="A5572" s="63"/>
      <c r="B5572" s="63"/>
    </row>
    <row r="5573" spans="1:2" x14ac:dyDescent="0.25">
      <c r="A5573" s="63"/>
      <c r="B5573" s="63"/>
    </row>
    <row r="5574" spans="1:2" x14ac:dyDescent="0.25">
      <c r="A5574" s="63"/>
      <c r="B5574" s="63"/>
    </row>
    <row r="5575" spans="1:2" x14ac:dyDescent="0.25">
      <c r="A5575" s="63"/>
      <c r="B5575" s="63"/>
    </row>
    <row r="5576" spans="1:2" x14ac:dyDescent="0.25">
      <c r="A5576" s="63"/>
      <c r="B5576" s="63"/>
    </row>
    <row r="5577" spans="1:2" x14ac:dyDescent="0.25">
      <c r="A5577" s="63"/>
      <c r="B5577" s="63"/>
    </row>
    <row r="5578" spans="1:2" x14ac:dyDescent="0.25">
      <c r="A5578" s="63"/>
      <c r="B5578" s="63"/>
    </row>
    <row r="5579" spans="1:2" x14ac:dyDescent="0.25">
      <c r="A5579" s="63"/>
      <c r="B5579" s="63"/>
    </row>
    <row r="5580" spans="1:2" x14ac:dyDescent="0.25">
      <c r="A5580" s="63"/>
      <c r="B5580" s="63"/>
    </row>
    <row r="5581" spans="1:2" x14ac:dyDescent="0.25">
      <c r="A5581" s="63"/>
      <c r="B5581" s="63"/>
    </row>
    <row r="5582" spans="1:2" x14ac:dyDescent="0.25">
      <c r="A5582" s="63"/>
      <c r="B5582" s="63"/>
    </row>
    <row r="5583" spans="1:2" x14ac:dyDescent="0.25">
      <c r="A5583" s="63"/>
      <c r="B5583" s="63"/>
    </row>
    <row r="5584" spans="1:2" x14ac:dyDescent="0.25">
      <c r="A5584" s="63"/>
      <c r="B5584" s="63"/>
    </row>
    <row r="5585" spans="1:2" x14ac:dyDescent="0.25">
      <c r="A5585" s="63"/>
      <c r="B5585" s="63"/>
    </row>
    <row r="5586" spans="1:2" x14ac:dyDescent="0.25">
      <c r="A5586" s="63"/>
      <c r="B5586" s="63"/>
    </row>
    <row r="5587" spans="1:2" x14ac:dyDescent="0.25">
      <c r="A5587" s="63"/>
      <c r="B5587" s="63"/>
    </row>
    <row r="5588" spans="1:2" x14ac:dyDescent="0.25">
      <c r="A5588" s="63"/>
      <c r="B5588" s="63"/>
    </row>
    <row r="5589" spans="1:2" x14ac:dyDescent="0.25">
      <c r="A5589" s="63"/>
      <c r="B5589" s="63"/>
    </row>
    <row r="5590" spans="1:2" x14ac:dyDescent="0.25">
      <c r="A5590" s="63"/>
      <c r="B5590" s="63"/>
    </row>
    <row r="5591" spans="1:2" x14ac:dyDescent="0.25">
      <c r="A5591" s="63"/>
      <c r="B5591" s="63"/>
    </row>
    <row r="5592" spans="1:2" x14ac:dyDescent="0.25">
      <c r="A5592" s="63"/>
      <c r="B5592" s="63"/>
    </row>
    <row r="5593" spans="1:2" x14ac:dyDescent="0.25">
      <c r="A5593" s="63"/>
      <c r="B5593" s="63"/>
    </row>
    <row r="5594" spans="1:2" x14ac:dyDescent="0.25">
      <c r="A5594" s="63"/>
      <c r="B5594" s="63"/>
    </row>
    <row r="5595" spans="1:2" x14ac:dyDescent="0.25">
      <c r="A5595" s="63"/>
      <c r="B5595" s="63"/>
    </row>
    <row r="5596" spans="1:2" x14ac:dyDescent="0.25">
      <c r="A5596" s="63"/>
      <c r="B5596" s="63"/>
    </row>
    <row r="5597" spans="1:2" x14ac:dyDescent="0.25">
      <c r="A5597" s="63"/>
      <c r="B5597" s="63"/>
    </row>
    <row r="5598" spans="1:2" x14ac:dyDescent="0.25">
      <c r="A5598" s="63"/>
      <c r="B5598" s="63"/>
    </row>
    <row r="5599" spans="1:2" x14ac:dyDescent="0.25">
      <c r="A5599" s="63"/>
      <c r="B5599" s="63"/>
    </row>
    <row r="5600" spans="1:2" x14ac:dyDescent="0.25">
      <c r="A5600" s="63"/>
      <c r="B5600" s="63"/>
    </row>
    <row r="5601" spans="1:2" x14ac:dyDescent="0.25">
      <c r="A5601" s="63"/>
      <c r="B5601" s="63"/>
    </row>
    <row r="5602" spans="1:2" x14ac:dyDescent="0.25">
      <c r="A5602" s="63"/>
      <c r="B5602" s="63"/>
    </row>
    <row r="5603" spans="1:2" x14ac:dyDescent="0.25">
      <c r="A5603" s="63"/>
      <c r="B5603" s="63"/>
    </row>
    <row r="5604" spans="1:2" x14ac:dyDescent="0.25">
      <c r="A5604" s="63"/>
      <c r="B5604" s="63"/>
    </row>
    <row r="5605" spans="1:2" x14ac:dyDescent="0.25">
      <c r="A5605" s="63"/>
      <c r="B5605" s="63"/>
    </row>
    <row r="5606" spans="1:2" x14ac:dyDescent="0.25">
      <c r="A5606" s="63"/>
      <c r="B5606" s="63"/>
    </row>
    <row r="5607" spans="1:2" x14ac:dyDescent="0.25">
      <c r="A5607" s="63"/>
      <c r="B5607" s="63"/>
    </row>
    <row r="5608" spans="1:2" x14ac:dyDescent="0.25">
      <c r="A5608" s="63"/>
      <c r="B5608" s="63"/>
    </row>
    <row r="5609" spans="1:2" x14ac:dyDescent="0.25">
      <c r="A5609" s="63"/>
      <c r="B5609" s="63"/>
    </row>
    <row r="5610" spans="1:2" x14ac:dyDescent="0.25">
      <c r="A5610" s="63"/>
      <c r="B5610" s="63"/>
    </row>
    <row r="5611" spans="1:2" x14ac:dyDescent="0.25">
      <c r="A5611" s="63"/>
      <c r="B5611" s="63"/>
    </row>
    <row r="5612" spans="1:2" x14ac:dyDescent="0.25">
      <c r="A5612" s="63"/>
      <c r="B5612" s="63"/>
    </row>
    <row r="5613" spans="1:2" x14ac:dyDescent="0.25">
      <c r="A5613" s="63"/>
      <c r="B5613" s="63"/>
    </row>
    <row r="5614" spans="1:2" x14ac:dyDescent="0.25">
      <c r="A5614" s="63"/>
      <c r="B5614" s="63"/>
    </row>
    <row r="5615" spans="1:2" x14ac:dyDescent="0.25">
      <c r="A5615" s="63"/>
      <c r="B5615" s="63"/>
    </row>
    <row r="5616" spans="1:2" x14ac:dyDescent="0.25">
      <c r="A5616" s="63"/>
      <c r="B5616" s="63"/>
    </row>
    <row r="5617" spans="1:2" x14ac:dyDescent="0.25">
      <c r="A5617" s="63"/>
      <c r="B5617" s="63"/>
    </row>
    <row r="5618" spans="1:2" x14ac:dyDescent="0.25">
      <c r="A5618" s="63"/>
      <c r="B5618" s="63"/>
    </row>
    <row r="5619" spans="1:2" x14ac:dyDescent="0.25">
      <c r="A5619" s="63"/>
      <c r="B5619" s="63"/>
    </row>
    <row r="5620" spans="1:2" x14ac:dyDescent="0.25">
      <c r="A5620" s="63"/>
      <c r="B5620" s="63"/>
    </row>
    <row r="5621" spans="1:2" x14ac:dyDescent="0.25">
      <c r="A5621" s="63"/>
      <c r="B5621" s="63"/>
    </row>
    <row r="5622" spans="1:2" x14ac:dyDescent="0.25">
      <c r="A5622" s="63"/>
      <c r="B5622" s="63"/>
    </row>
    <row r="5623" spans="1:2" x14ac:dyDescent="0.25">
      <c r="A5623" s="63"/>
      <c r="B5623" s="63"/>
    </row>
    <row r="5624" spans="1:2" x14ac:dyDescent="0.25">
      <c r="A5624" s="63"/>
      <c r="B5624" s="63"/>
    </row>
    <row r="5625" spans="1:2" x14ac:dyDescent="0.25">
      <c r="A5625" s="63"/>
      <c r="B5625" s="63"/>
    </row>
    <row r="5626" spans="1:2" x14ac:dyDescent="0.25">
      <c r="A5626" s="63"/>
      <c r="B5626" s="63"/>
    </row>
    <row r="5627" spans="1:2" x14ac:dyDescent="0.25">
      <c r="A5627" s="63"/>
      <c r="B5627" s="63"/>
    </row>
    <row r="5628" spans="1:2" x14ac:dyDescent="0.25">
      <c r="A5628" s="63"/>
      <c r="B5628" s="63"/>
    </row>
    <row r="5629" spans="1:2" x14ac:dyDescent="0.25">
      <c r="A5629" s="63"/>
      <c r="B5629" s="63"/>
    </row>
    <row r="5630" spans="1:2" x14ac:dyDescent="0.25">
      <c r="A5630" s="63"/>
      <c r="B5630" s="63"/>
    </row>
    <row r="5631" spans="1:2" x14ac:dyDescent="0.25">
      <c r="A5631" s="63"/>
      <c r="B5631" s="63"/>
    </row>
    <row r="5632" spans="1:2" x14ac:dyDescent="0.25">
      <c r="A5632" s="63"/>
      <c r="B5632" s="63"/>
    </row>
    <row r="5633" spans="1:2" x14ac:dyDescent="0.25">
      <c r="A5633" s="63"/>
      <c r="B5633" s="63"/>
    </row>
    <row r="5634" spans="1:2" x14ac:dyDescent="0.25">
      <c r="A5634" s="63"/>
      <c r="B5634" s="63"/>
    </row>
    <row r="5635" spans="1:2" x14ac:dyDescent="0.25">
      <c r="A5635" s="63"/>
      <c r="B5635" s="63"/>
    </row>
    <row r="5636" spans="1:2" x14ac:dyDescent="0.25">
      <c r="A5636" s="63"/>
      <c r="B5636" s="63"/>
    </row>
    <row r="5637" spans="1:2" x14ac:dyDescent="0.25">
      <c r="A5637" s="63"/>
      <c r="B5637" s="63"/>
    </row>
    <row r="5638" spans="1:2" x14ac:dyDescent="0.25">
      <c r="A5638" s="63"/>
      <c r="B5638" s="63"/>
    </row>
    <row r="5639" spans="1:2" x14ac:dyDescent="0.25">
      <c r="A5639" s="63"/>
      <c r="B5639" s="63"/>
    </row>
    <row r="5640" spans="1:2" x14ac:dyDescent="0.25">
      <c r="A5640" s="63"/>
      <c r="B5640" s="63"/>
    </row>
    <row r="5641" spans="1:2" x14ac:dyDescent="0.25">
      <c r="A5641" s="63"/>
      <c r="B5641" s="63"/>
    </row>
    <row r="5642" spans="1:2" x14ac:dyDescent="0.25">
      <c r="A5642" s="63"/>
      <c r="B5642" s="63"/>
    </row>
    <row r="5643" spans="1:2" x14ac:dyDescent="0.25">
      <c r="A5643" s="63"/>
      <c r="B5643" s="63"/>
    </row>
    <row r="5644" spans="1:2" x14ac:dyDescent="0.25">
      <c r="A5644" s="63"/>
      <c r="B5644" s="63"/>
    </row>
    <row r="5645" spans="1:2" x14ac:dyDescent="0.25">
      <c r="A5645" s="63"/>
      <c r="B5645" s="63"/>
    </row>
    <row r="5646" spans="1:2" x14ac:dyDescent="0.25">
      <c r="A5646" s="63"/>
      <c r="B5646" s="63"/>
    </row>
    <row r="5647" spans="1:2" x14ac:dyDescent="0.25">
      <c r="A5647" s="63"/>
      <c r="B5647" s="63"/>
    </row>
    <row r="5648" spans="1:2" x14ac:dyDescent="0.25">
      <c r="A5648" s="63"/>
      <c r="B5648" s="63"/>
    </row>
    <row r="5649" spans="1:2" x14ac:dyDescent="0.25">
      <c r="A5649" s="63"/>
      <c r="B5649" s="63"/>
    </row>
    <row r="5650" spans="1:2" x14ac:dyDescent="0.25">
      <c r="A5650" s="63"/>
      <c r="B5650" s="63"/>
    </row>
    <row r="5651" spans="1:2" x14ac:dyDescent="0.25">
      <c r="A5651" s="63"/>
      <c r="B5651" s="63"/>
    </row>
    <row r="5652" spans="1:2" x14ac:dyDescent="0.25">
      <c r="A5652" s="63"/>
      <c r="B5652" s="63"/>
    </row>
    <row r="5653" spans="1:2" x14ac:dyDescent="0.25">
      <c r="A5653" s="63"/>
      <c r="B5653" s="63"/>
    </row>
    <row r="5654" spans="1:2" x14ac:dyDescent="0.25">
      <c r="A5654" s="63"/>
      <c r="B5654" s="63"/>
    </row>
    <row r="5655" spans="1:2" x14ac:dyDescent="0.25">
      <c r="A5655" s="63"/>
      <c r="B5655" s="63"/>
    </row>
    <row r="5656" spans="1:2" x14ac:dyDescent="0.25">
      <c r="A5656" s="63"/>
      <c r="B5656" s="63"/>
    </row>
    <row r="5657" spans="1:2" x14ac:dyDescent="0.25">
      <c r="A5657" s="63"/>
      <c r="B5657" s="63"/>
    </row>
    <row r="5658" spans="1:2" x14ac:dyDescent="0.25">
      <c r="A5658" s="63"/>
      <c r="B5658" s="63"/>
    </row>
    <row r="5659" spans="1:2" x14ac:dyDescent="0.25">
      <c r="A5659" s="63"/>
      <c r="B5659" s="63"/>
    </row>
    <row r="5660" spans="1:2" x14ac:dyDescent="0.25">
      <c r="A5660" s="63"/>
      <c r="B5660" s="63"/>
    </row>
    <row r="5661" spans="1:2" x14ac:dyDescent="0.25">
      <c r="A5661" s="63"/>
      <c r="B5661" s="63"/>
    </row>
    <row r="5662" spans="1:2" x14ac:dyDescent="0.25">
      <c r="A5662" s="63"/>
      <c r="B5662" s="63"/>
    </row>
    <row r="5663" spans="1:2" x14ac:dyDescent="0.25">
      <c r="A5663" s="63"/>
      <c r="B5663" s="63"/>
    </row>
    <row r="5664" spans="1:2" x14ac:dyDescent="0.25">
      <c r="A5664" s="63"/>
      <c r="B5664" s="63"/>
    </row>
    <row r="5665" spans="1:2" x14ac:dyDescent="0.25">
      <c r="A5665" s="63"/>
      <c r="B5665" s="63"/>
    </row>
    <row r="5666" spans="1:2" x14ac:dyDescent="0.25">
      <c r="A5666" s="63"/>
      <c r="B5666" s="63"/>
    </row>
    <row r="5667" spans="1:2" x14ac:dyDescent="0.25">
      <c r="A5667" s="63"/>
      <c r="B5667" s="63"/>
    </row>
    <row r="5668" spans="1:2" x14ac:dyDescent="0.25">
      <c r="A5668" s="63"/>
      <c r="B5668" s="63"/>
    </row>
    <row r="5669" spans="1:2" x14ac:dyDescent="0.25">
      <c r="A5669" s="63"/>
      <c r="B5669" s="63"/>
    </row>
    <row r="5670" spans="1:2" x14ac:dyDescent="0.25">
      <c r="A5670" s="63"/>
      <c r="B5670" s="63"/>
    </row>
    <row r="5671" spans="1:2" x14ac:dyDescent="0.25">
      <c r="A5671" s="63"/>
      <c r="B5671" s="63"/>
    </row>
    <row r="5672" spans="1:2" x14ac:dyDescent="0.25">
      <c r="A5672" s="63"/>
      <c r="B5672" s="63"/>
    </row>
    <row r="5673" spans="1:2" x14ac:dyDescent="0.25">
      <c r="A5673" s="63"/>
      <c r="B5673" s="63"/>
    </row>
    <row r="5674" spans="1:2" x14ac:dyDescent="0.25">
      <c r="A5674" s="63"/>
      <c r="B5674" s="63"/>
    </row>
    <row r="5675" spans="1:2" x14ac:dyDescent="0.25">
      <c r="A5675" s="63"/>
      <c r="B5675" s="63"/>
    </row>
    <row r="5676" spans="1:2" x14ac:dyDescent="0.25">
      <c r="A5676" s="63"/>
      <c r="B5676" s="63"/>
    </row>
    <row r="5677" spans="1:2" x14ac:dyDescent="0.25">
      <c r="A5677" s="63"/>
      <c r="B5677" s="63"/>
    </row>
    <row r="5678" spans="1:2" x14ac:dyDescent="0.25">
      <c r="A5678" s="63"/>
      <c r="B5678" s="63"/>
    </row>
    <row r="5679" spans="1:2" x14ac:dyDescent="0.25">
      <c r="A5679" s="63"/>
      <c r="B5679" s="63"/>
    </row>
    <row r="5680" spans="1:2" x14ac:dyDescent="0.25">
      <c r="A5680" s="63"/>
      <c r="B5680" s="63"/>
    </row>
    <row r="5681" spans="1:2" x14ac:dyDescent="0.25">
      <c r="A5681" s="63"/>
      <c r="B5681" s="63"/>
    </row>
    <row r="5682" spans="1:2" x14ac:dyDescent="0.25">
      <c r="A5682" s="63"/>
      <c r="B5682" s="63"/>
    </row>
    <row r="5683" spans="1:2" x14ac:dyDescent="0.25">
      <c r="A5683" s="63"/>
      <c r="B5683" s="63"/>
    </row>
    <row r="5684" spans="1:2" x14ac:dyDescent="0.25">
      <c r="A5684" s="63"/>
      <c r="B5684" s="63"/>
    </row>
    <row r="5685" spans="1:2" x14ac:dyDescent="0.25">
      <c r="A5685" s="63"/>
      <c r="B5685" s="63"/>
    </row>
    <row r="5686" spans="1:2" x14ac:dyDescent="0.25">
      <c r="A5686" s="63"/>
      <c r="B5686" s="63"/>
    </row>
    <row r="5687" spans="1:2" x14ac:dyDescent="0.25">
      <c r="A5687" s="63"/>
      <c r="B5687" s="63"/>
    </row>
    <row r="5688" spans="1:2" x14ac:dyDescent="0.25">
      <c r="A5688" s="63"/>
      <c r="B5688" s="63"/>
    </row>
    <row r="5689" spans="1:2" x14ac:dyDescent="0.25">
      <c r="A5689" s="63"/>
      <c r="B5689" s="63"/>
    </row>
    <row r="5690" spans="1:2" x14ac:dyDescent="0.25">
      <c r="A5690" s="63"/>
      <c r="B5690" s="63"/>
    </row>
    <row r="5691" spans="1:2" x14ac:dyDescent="0.25">
      <c r="A5691" s="63"/>
      <c r="B5691" s="63"/>
    </row>
    <row r="5692" spans="1:2" x14ac:dyDescent="0.25">
      <c r="A5692" s="63"/>
      <c r="B5692" s="63"/>
    </row>
    <row r="5693" spans="1:2" x14ac:dyDescent="0.25">
      <c r="A5693" s="63"/>
      <c r="B5693" s="63"/>
    </row>
    <row r="5694" spans="1:2" x14ac:dyDescent="0.25">
      <c r="A5694" s="63"/>
      <c r="B5694" s="63"/>
    </row>
    <row r="5695" spans="1:2" x14ac:dyDescent="0.25">
      <c r="A5695" s="63"/>
      <c r="B5695" s="63"/>
    </row>
    <row r="5696" spans="1:2" x14ac:dyDescent="0.25">
      <c r="A5696" s="63"/>
      <c r="B5696" s="63"/>
    </row>
    <row r="5697" spans="1:2" x14ac:dyDescent="0.25">
      <c r="A5697" s="63"/>
      <c r="B5697" s="63"/>
    </row>
    <row r="5698" spans="1:2" x14ac:dyDescent="0.25">
      <c r="A5698" s="63"/>
      <c r="B5698" s="63"/>
    </row>
    <row r="5699" spans="1:2" x14ac:dyDescent="0.25">
      <c r="A5699" s="63"/>
      <c r="B5699" s="63"/>
    </row>
    <row r="5700" spans="1:2" x14ac:dyDescent="0.25">
      <c r="A5700" s="63"/>
      <c r="B5700" s="63"/>
    </row>
    <row r="5701" spans="1:2" x14ac:dyDescent="0.25">
      <c r="A5701" s="63"/>
      <c r="B5701" s="63"/>
    </row>
    <row r="5702" spans="1:2" x14ac:dyDescent="0.25">
      <c r="A5702" s="63"/>
      <c r="B5702" s="63"/>
    </row>
    <row r="5703" spans="1:2" x14ac:dyDescent="0.25">
      <c r="A5703" s="63"/>
      <c r="B5703" s="63"/>
    </row>
    <row r="5704" spans="1:2" x14ac:dyDescent="0.25">
      <c r="A5704" s="63"/>
      <c r="B5704" s="63"/>
    </row>
    <row r="5705" spans="1:2" x14ac:dyDescent="0.25">
      <c r="A5705" s="63"/>
      <c r="B5705" s="63"/>
    </row>
    <row r="5706" spans="1:2" x14ac:dyDescent="0.25">
      <c r="A5706" s="63"/>
      <c r="B5706" s="63"/>
    </row>
    <row r="5707" spans="1:2" x14ac:dyDescent="0.25">
      <c r="A5707" s="63"/>
      <c r="B5707" s="63"/>
    </row>
    <row r="5708" spans="1:2" x14ac:dyDescent="0.25">
      <c r="A5708" s="63"/>
      <c r="B5708" s="63"/>
    </row>
    <row r="5709" spans="1:2" x14ac:dyDescent="0.25">
      <c r="A5709" s="63"/>
      <c r="B5709" s="63"/>
    </row>
    <row r="5710" spans="1:2" x14ac:dyDescent="0.25">
      <c r="A5710" s="63"/>
      <c r="B5710" s="63"/>
    </row>
    <row r="5711" spans="1:2" x14ac:dyDescent="0.25">
      <c r="A5711" s="63"/>
      <c r="B5711" s="63"/>
    </row>
    <row r="5712" spans="1:2" x14ac:dyDescent="0.25">
      <c r="A5712" s="63"/>
      <c r="B5712" s="63"/>
    </row>
    <row r="5713" spans="1:2" x14ac:dyDescent="0.25">
      <c r="A5713" s="63"/>
      <c r="B5713" s="63"/>
    </row>
    <row r="5714" spans="1:2" x14ac:dyDescent="0.25">
      <c r="A5714" s="63"/>
      <c r="B5714" s="63"/>
    </row>
    <row r="5715" spans="1:2" x14ac:dyDescent="0.25">
      <c r="A5715" s="63"/>
      <c r="B5715" s="63"/>
    </row>
    <row r="5716" spans="1:2" x14ac:dyDescent="0.25">
      <c r="A5716" s="63"/>
      <c r="B5716" s="63"/>
    </row>
    <row r="5717" spans="1:2" x14ac:dyDescent="0.25">
      <c r="A5717" s="63"/>
      <c r="B5717" s="63"/>
    </row>
    <row r="5718" spans="1:2" x14ac:dyDescent="0.25">
      <c r="A5718" s="63"/>
      <c r="B5718" s="63"/>
    </row>
    <row r="5719" spans="1:2" x14ac:dyDescent="0.25">
      <c r="A5719" s="63"/>
      <c r="B5719" s="63"/>
    </row>
    <row r="5720" spans="1:2" x14ac:dyDescent="0.25">
      <c r="A5720" s="63"/>
      <c r="B5720" s="63"/>
    </row>
    <row r="5721" spans="1:2" x14ac:dyDescent="0.25">
      <c r="A5721" s="63"/>
      <c r="B5721" s="63"/>
    </row>
    <row r="5722" spans="1:2" x14ac:dyDescent="0.25">
      <c r="A5722" s="63"/>
      <c r="B5722" s="63"/>
    </row>
    <row r="5723" spans="1:2" x14ac:dyDescent="0.25">
      <c r="A5723" s="63"/>
      <c r="B5723" s="63"/>
    </row>
    <row r="5724" spans="1:2" x14ac:dyDescent="0.25">
      <c r="A5724" s="63"/>
      <c r="B5724" s="63"/>
    </row>
    <row r="5725" spans="1:2" x14ac:dyDescent="0.25">
      <c r="A5725" s="63"/>
      <c r="B5725" s="63"/>
    </row>
    <row r="5726" spans="1:2" x14ac:dyDescent="0.25">
      <c r="A5726" s="63"/>
      <c r="B5726" s="63"/>
    </row>
    <row r="5727" spans="1:2" x14ac:dyDescent="0.25">
      <c r="A5727" s="63"/>
      <c r="B5727" s="63"/>
    </row>
    <row r="5728" spans="1:2" x14ac:dyDescent="0.25">
      <c r="A5728" s="63"/>
      <c r="B5728" s="63"/>
    </row>
    <row r="5729" spans="1:2" x14ac:dyDescent="0.25">
      <c r="A5729" s="63"/>
      <c r="B5729" s="63"/>
    </row>
    <row r="5730" spans="1:2" x14ac:dyDescent="0.25">
      <c r="A5730" s="63"/>
      <c r="B5730" s="63"/>
    </row>
    <row r="5731" spans="1:2" x14ac:dyDescent="0.25">
      <c r="A5731" s="63"/>
      <c r="B5731" s="63"/>
    </row>
    <row r="5732" spans="1:2" x14ac:dyDescent="0.25">
      <c r="A5732" s="63"/>
      <c r="B5732" s="63"/>
    </row>
    <row r="5733" spans="1:2" x14ac:dyDescent="0.25">
      <c r="A5733" s="63"/>
      <c r="B5733" s="63"/>
    </row>
    <row r="5734" spans="1:2" x14ac:dyDescent="0.25">
      <c r="A5734" s="63"/>
      <c r="B5734" s="63"/>
    </row>
    <row r="5735" spans="1:2" x14ac:dyDescent="0.25">
      <c r="A5735" s="63"/>
      <c r="B5735" s="63"/>
    </row>
    <row r="5736" spans="1:2" x14ac:dyDescent="0.25">
      <c r="A5736" s="63"/>
      <c r="B5736" s="63"/>
    </row>
    <row r="5737" spans="1:2" x14ac:dyDescent="0.25">
      <c r="A5737" s="63"/>
      <c r="B5737" s="63"/>
    </row>
    <row r="5738" spans="1:2" x14ac:dyDescent="0.25">
      <c r="A5738" s="63"/>
      <c r="B5738" s="63"/>
    </row>
    <row r="5739" spans="1:2" x14ac:dyDescent="0.25">
      <c r="A5739" s="63"/>
      <c r="B5739" s="63"/>
    </row>
    <row r="5740" spans="1:2" x14ac:dyDescent="0.25">
      <c r="A5740" s="63"/>
      <c r="B5740" s="63"/>
    </row>
    <row r="5741" spans="1:2" x14ac:dyDescent="0.25">
      <c r="A5741" s="63"/>
      <c r="B5741" s="63"/>
    </row>
    <row r="5742" spans="1:2" x14ac:dyDescent="0.25">
      <c r="A5742" s="63"/>
      <c r="B5742" s="63"/>
    </row>
    <row r="5743" spans="1:2" x14ac:dyDescent="0.25">
      <c r="A5743" s="63"/>
      <c r="B5743" s="63"/>
    </row>
    <row r="5744" spans="1:2" x14ac:dyDescent="0.25">
      <c r="A5744" s="63"/>
      <c r="B5744" s="63"/>
    </row>
    <row r="5745" spans="1:2" x14ac:dyDescent="0.25">
      <c r="A5745" s="63"/>
      <c r="B5745" s="63"/>
    </row>
    <row r="5746" spans="1:2" x14ac:dyDescent="0.25">
      <c r="A5746" s="63"/>
      <c r="B5746" s="63"/>
    </row>
    <row r="5747" spans="1:2" x14ac:dyDescent="0.25">
      <c r="A5747" s="63"/>
      <c r="B5747" s="63"/>
    </row>
    <row r="5748" spans="1:2" x14ac:dyDescent="0.25">
      <c r="A5748" s="63"/>
      <c r="B5748" s="63"/>
    </row>
    <row r="5749" spans="1:2" x14ac:dyDescent="0.25">
      <c r="A5749" s="63"/>
      <c r="B5749" s="63"/>
    </row>
    <row r="5750" spans="1:2" x14ac:dyDescent="0.25">
      <c r="A5750" s="63"/>
      <c r="B5750" s="63"/>
    </row>
    <row r="5751" spans="1:2" x14ac:dyDescent="0.25">
      <c r="A5751" s="63"/>
      <c r="B5751" s="63"/>
    </row>
    <row r="5752" spans="1:2" x14ac:dyDescent="0.25">
      <c r="A5752" s="63"/>
      <c r="B5752" s="63"/>
    </row>
    <row r="5753" spans="1:2" x14ac:dyDescent="0.25">
      <c r="A5753" s="63"/>
      <c r="B5753" s="63"/>
    </row>
    <row r="5754" spans="1:2" x14ac:dyDescent="0.25">
      <c r="A5754" s="63"/>
      <c r="B5754" s="63"/>
    </row>
    <row r="5755" spans="1:2" x14ac:dyDescent="0.25">
      <c r="A5755" s="63"/>
      <c r="B5755" s="63"/>
    </row>
    <row r="5756" spans="1:2" x14ac:dyDescent="0.25">
      <c r="A5756" s="63"/>
      <c r="B5756" s="63"/>
    </row>
    <row r="5757" spans="1:2" x14ac:dyDescent="0.25">
      <c r="A5757" s="63"/>
      <c r="B5757" s="63"/>
    </row>
    <row r="5758" spans="1:2" x14ac:dyDescent="0.25">
      <c r="A5758" s="63"/>
      <c r="B5758" s="63"/>
    </row>
    <row r="5759" spans="1:2" x14ac:dyDescent="0.25">
      <c r="A5759" s="63"/>
      <c r="B5759" s="63"/>
    </row>
    <row r="5760" spans="1:2" x14ac:dyDescent="0.25">
      <c r="A5760" s="63"/>
      <c r="B5760" s="63"/>
    </row>
    <row r="5761" spans="1:2" x14ac:dyDescent="0.25">
      <c r="A5761" s="63"/>
      <c r="B5761" s="63"/>
    </row>
    <row r="5762" spans="1:2" x14ac:dyDescent="0.25">
      <c r="A5762" s="63"/>
      <c r="B5762" s="63"/>
    </row>
    <row r="5763" spans="1:2" x14ac:dyDescent="0.25">
      <c r="A5763" s="63"/>
      <c r="B5763" s="63"/>
    </row>
    <row r="5764" spans="1:2" x14ac:dyDescent="0.25">
      <c r="A5764" s="63"/>
      <c r="B5764" s="63"/>
    </row>
    <row r="5765" spans="1:2" x14ac:dyDescent="0.25">
      <c r="A5765" s="63"/>
      <c r="B5765" s="63"/>
    </row>
    <row r="5766" spans="1:2" x14ac:dyDescent="0.25">
      <c r="A5766" s="63"/>
      <c r="B5766" s="63"/>
    </row>
    <row r="5767" spans="1:2" x14ac:dyDescent="0.25">
      <c r="A5767" s="63"/>
      <c r="B5767" s="63"/>
    </row>
    <row r="5768" spans="1:2" x14ac:dyDescent="0.25">
      <c r="A5768" s="63"/>
      <c r="B5768" s="63"/>
    </row>
    <row r="5769" spans="1:2" x14ac:dyDescent="0.25">
      <c r="A5769" s="63"/>
      <c r="B5769" s="63"/>
    </row>
    <row r="5770" spans="1:2" x14ac:dyDescent="0.25">
      <c r="A5770" s="63"/>
      <c r="B5770" s="63"/>
    </row>
    <row r="5771" spans="1:2" x14ac:dyDescent="0.25">
      <c r="A5771" s="63"/>
      <c r="B5771" s="63"/>
    </row>
    <row r="5772" spans="1:2" x14ac:dyDescent="0.25">
      <c r="A5772" s="63"/>
      <c r="B5772" s="63"/>
    </row>
    <row r="5773" spans="1:2" x14ac:dyDescent="0.25">
      <c r="A5773" s="63"/>
      <c r="B5773" s="63"/>
    </row>
    <row r="5774" spans="1:2" x14ac:dyDescent="0.25">
      <c r="A5774" s="63"/>
      <c r="B5774" s="63"/>
    </row>
    <row r="5775" spans="1:2" x14ac:dyDescent="0.25">
      <c r="A5775" s="63"/>
      <c r="B5775" s="63"/>
    </row>
    <row r="5776" spans="1:2" x14ac:dyDescent="0.25">
      <c r="A5776" s="63"/>
      <c r="B5776" s="63"/>
    </row>
    <row r="5777" spans="1:2" x14ac:dyDescent="0.25">
      <c r="A5777" s="63"/>
      <c r="B5777" s="63"/>
    </row>
    <row r="5778" spans="1:2" x14ac:dyDescent="0.25">
      <c r="A5778" s="63"/>
      <c r="B5778" s="63"/>
    </row>
    <row r="5779" spans="1:2" x14ac:dyDescent="0.25">
      <c r="A5779" s="63"/>
      <c r="B5779" s="63"/>
    </row>
    <row r="5780" spans="1:2" x14ac:dyDescent="0.25">
      <c r="A5780" s="63"/>
      <c r="B5780" s="63"/>
    </row>
    <row r="5781" spans="1:2" x14ac:dyDescent="0.25">
      <c r="A5781" s="63"/>
      <c r="B5781" s="63"/>
    </row>
    <row r="5782" spans="1:2" x14ac:dyDescent="0.25">
      <c r="A5782" s="63"/>
      <c r="B5782" s="63"/>
    </row>
    <row r="5783" spans="1:2" x14ac:dyDescent="0.25">
      <c r="A5783" s="63"/>
      <c r="B5783" s="63"/>
    </row>
    <row r="5784" spans="1:2" x14ac:dyDescent="0.25">
      <c r="A5784" s="63"/>
      <c r="B5784" s="63"/>
    </row>
    <row r="5785" spans="1:2" x14ac:dyDescent="0.25">
      <c r="A5785" s="63"/>
      <c r="B5785" s="63"/>
    </row>
    <row r="5786" spans="1:2" x14ac:dyDescent="0.25">
      <c r="A5786" s="63"/>
      <c r="B5786" s="63"/>
    </row>
    <row r="5787" spans="1:2" x14ac:dyDescent="0.25">
      <c r="A5787" s="63"/>
      <c r="B5787" s="63"/>
    </row>
    <row r="5788" spans="1:2" x14ac:dyDescent="0.25">
      <c r="A5788" s="63"/>
      <c r="B5788" s="63"/>
    </row>
    <row r="5789" spans="1:2" x14ac:dyDescent="0.25">
      <c r="A5789" s="63"/>
      <c r="B5789" s="63"/>
    </row>
    <row r="5790" spans="1:2" x14ac:dyDescent="0.25">
      <c r="A5790" s="63"/>
      <c r="B5790" s="63"/>
    </row>
    <row r="5791" spans="1:2" x14ac:dyDescent="0.25">
      <c r="A5791" s="63"/>
      <c r="B5791" s="63"/>
    </row>
    <row r="5792" spans="1:2" x14ac:dyDescent="0.25">
      <c r="A5792" s="63"/>
      <c r="B5792" s="63"/>
    </row>
    <row r="5793" spans="1:2" x14ac:dyDescent="0.25">
      <c r="A5793" s="63"/>
      <c r="B5793" s="63"/>
    </row>
    <row r="5794" spans="1:2" x14ac:dyDescent="0.25">
      <c r="A5794" s="63"/>
      <c r="B5794" s="63"/>
    </row>
    <row r="5795" spans="1:2" x14ac:dyDescent="0.25">
      <c r="A5795" s="63"/>
      <c r="B5795" s="63"/>
    </row>
    <row r="5796" spans="1:2" x14ac:dyDescent="0.25">
      <c r="A5796" s="63"/>
      <c r="B5796" s="63"/>
    </row>
    <row r="5797" spans="1:2" x14ac:dyDescent="0.25">
      <c r="A5797" s="63"/>
      <c r="B5797" s="63"/>
    </row>
    <row r="5798" spans="1:2" x14ac:dyDescent="0.25">
      <c r="A5798" s="63"/>
      <c r="B5798" s="63"/>
    </row>
    <row r="5799" spans="1:2" x14ac:dyDescent="0.25">
      <c r="A5799" s="63"/>
      <c r="B5799" s="63"/>
    </row>
    <row r="5800" spans="1:2" x14ac:dyDescent="0.25">
      <c r="A5800" s="63"/>
      <c r="B5800" s="63"/>
    </row>
    <row r="5801" spans="1:2" x14ac:dyDescent="0.25">
      <c r="A5801" s="63"/>
      <c r="B5801" s="63"/>
    </row>
    <row r="5802" spans="1:2" x14ac:dyDescent="0.25">
      <c r="A5802" s="63"/>
      <c r="B5802" s="63"/>
    </row>
    <row r="5803" spans="1:2" x14ac:dyDescent="0.25">
      <c r="A5803" s="63"/>
      <c r="B5803" s="63"/>
    </row>
    <row r="5804" spans="1:2" x14ac:dyDescent="0.25">
      <c r="A5804" s="63"/>
      <c r="B5804" s="63"/>
    </row>
    <row r="5805" spans="1:2" x14ac:dyDescent="0.25">
      <c r="A5805" s="63"/>
      <c r="B5805" s="63"/>
    </row>
    <row r="5806" spans="1:2" x14ac:dyDescent="0.25">
      <c r="A5806" s="63"/>
      <c r="B5806" s="63"/>
    </row>
    <row r="5807" spans="1:2" x14ac:dyDescent="0.25">
      <c r="A5807" s="63"/>
      <c r="B5807" s="63"/>
    </row>
    <row r="5808" spans="1:2" x14ac:dyDescent="0.25">
      <c r="A5808" s="63"/>
      <c r="B5808" s="63"/>
    </row>
    <row r="5809" spans="1:2" x14ac:dyDescent="0.25">
      <c r="A5809" s="63"/>
      <c r="B5809" s="63"/>
    </row>
    <row r="5810" spans="1:2" x14ac:dyDescent="0.25">
      <c r="A5810" s="63"/>
      <c r="B5810" s="63"/>
    </row>
    <row r="5811" spans="1:2" x14ac:dyDescent="0.25">
      <c r="A5811" s="63"/>
      <c r="B5811" s="63"/>
    </row>
    <row r="5812" spans="1:2" x14ac:dyDescent="0.25">
      <c r="A5812" s="63"/>
      <c r="B5812" s="63"/>
    </row>
    <row r="5813" spans="1:2" x14ac:dyDescent="0.25">
      <c r="A5813" s="63"/>
      <c r="B5813" s="63"/>
    </row>
    <row r="5814" spans="1:2" x14ac:dyDescent="0.25">
      <c r="A5814" s="63"/>
      <c r="B5814" s="63"/>
    </row>
    <row r="5815" spans="1:2" x14ac:dyDescent="0.25">
      <c r="A5815" s="63"/>
      <c r="B5815" s="63"/>
    </row>
    <row r="5816" spans="1:2" x14ac:dyDescent="0.25">
      <c r="A5816" s="63"/>
      <c r="B5816" s="63"/>
    </row>
    <row r="5817" spans="1:2" x14ac:dyDescent="0.25">
      <c r="A5817" s="63"/>
      <c r="B5817" s="63"/>
    </row>
    <row r="5818" spans="1:2" x14ac:dyDescent="0.25">
      <c r="A5818" s="63"/>
      <c r="B5818" s="63"/>
    </row>
    <row r="5819" spans="1:2" x14ac:dyDescent="0.25">
      <c r="A5819" s="63"/>
      <c r="B5819" s="63"/>
    </row>
    <row r="5820" spans="1:2" x14ac:dyDescent="0.25">
      <c r="A5820" s="63"/>
      <c r="B5820" s="63"/>
    </row>
    <row r="5821" spans="1:2" x14ac:dyDescent="0.25">
      <c r="A5821" s="63"/>
      <c r="B5821" s="63"/>
    </row>
    <row r="5822" spans="1:2" x14ac:dyDescent="0.25">
      <c r="A5822" s="63"/>
      <c r="B5822" s="63"/>
    </row>
    <row r="5823" spans="1:2" x14ac:dyDescent="0.25">
      <c r="A5823" s="63"/>
      <c r="B5823" s="63"/>
    </row>
    <row r="5824" spans="1:2" x14ac:dyDescent="0.25">
      <c r="A5824" s="63"/>
      <c r="B5824" s="63"/>
    </row>
    <row r="5825" spans="1:2" x14ac:dyDescent="0.25">
      <c r="A5825" s="63"/>
      <c r="B5825" s="63"/>
    </row>
    <row r="5826" spans="1:2" x14ac:dyDescent="0.25">
      <c r="A5826" s="63"/>
      <c r="B5826" s="63"/>
    </row>
    <row r="5827" spans="1:2" x14ac:dyDescent="0.25">
      <c r="A5827" s="63"/>
      <c r="B5827" s="63"/>
    </row>
    <row r="5828" spans="1:2" x14ac:dyDescent="0.25">
      <c r="A5828" s="63"/>
      <c r="B5828" s="63"/>
    </row>
    <row r="5829" spans="1:2" x14ac:dyDescent="0.25">
      <c r="A5829" s="63"/>
      <c r="B5829" s="63"/>
    </row>
    <row r="5830" spans="1:2" x14ac:dyDescent="0.25">
      <c r="A5830" s="63"/>
      <c r="B5830" s="63"/>
    </row>
    <row r="5831" spans="1:2" x14ac:dyDescent="0.25">
      <c r="A5831" s="63"/>
      <c r="B5831" s="63"/>
    </row>
    <row r="5832" spans="1:2" x14ac:dyDescent="0.25">
      <c r="A5832" s="63"/>
      <c r="B5832" s="63"/>
    </row>
    <row r="5833" spans="1:2" x14ac:dyDescent="0.25">
      <c r="A5833" s="63"/>
      <c r="B5833" s="63"/>
    </row>
    <row r="5834" spans="1:2" x14ac:dyDescent="0.25">
      <c r="A5834" s="63"/>
      <c r="B5834" s="63"/>
    </row>
    <row r="5835" spans="1:2" x14ac:dyDescent="0.25">
      <c r="A5835" s="63"/>
      <c r="B5835" s="63"/>
    </row>
    <row r="5836" spans="1:2" x14ac:dyDescent="0.25">
      <c r="A5836" s="63"/>
      <c r="B5836" s="63"/>
    </row>
    <row r="5837" spans="1:2" x14ac:dyDescent="0.25">
      <c r="A5837" s="63"/>
      <c r="B5837" s="63"/>
    </row>
    <row r="5838" spans="1:2" x14ac:dyDescent="0.25">
      <c r="A5838" s="63"/>
      <c r="B5838" s="63"/>
    </row>
    <row r="5839" spans="1:2" x14ac:dyDescent="0.25">
      <c r="A5839" s="63"/>
      <c r="B5839" s="63"/>
    </row>
    <row r="5840" spans="1:2" x14ac:dyDescent="0.25">
      <c r="A5840" s="63"/>
      <c r="B5840" s="63"/>
    </row>
    <row r="5841" spans="1:2" x14ac:dyDescent="0.25">
      <c r="A5841" s="63"/>
      <c r="B5841" s="63"/>
    </row>
    <row r="5842" spans="1:2" x14ac:dyDescent="0.25">
      <c r="A5842" s="63"/>
      <c r="B5842" s="63"/>
    </row>
    <row r="5843" spans="1:2" x14ac:dyDescent="0.25">
      <c r="A5843" s="63"/>
      <c r="B5843" s="63"/>
    </row>
    <row r="5844" spans="1:2" x14ac:dyDescent="0.25">
      <c r="A5844" s="63"/>
      <c r="B5844" s="63"/>
    </row>
    <row r="5845" spans="1:2" x14ac:dyDescent="0.25">
      <c r="A5845" s="63"/>
      <c r="B5845" s="63"/>
    </row>
    <row r="5846" spans="1:2" x14ac:dyDescent="0.25">
      <c r="A5846" s="63"/>
      <c r="B5846" s="63"/>
    </row>
    <row r="5847" spans="1:2" x14ac:dyDescent="0.25">
      <c r="A5847" s="63"/>
      <c r="B5847" s="63"/>
    </row>
    <row r="5848" spans="1:2" x14ac:dyDescent="0.25">
      <c r="A5848" s="63"/>
      <c r="B5848" s="63"/>
    </row>
    <row r="5849" spans="1:2" x14ac:dyDescent="0.25">
      <c r="A5849" s="63"/>
      <c r="B5849" s="63"/>
    </row>
    <row r="5850" spans="1:2" x14ac:dyDescent="0.25">
      <c r="A5850" s="63"/>
      <c r="B5850" s="63"/>
    </row>
    <row r="5851" spans="1:2" x14ac:dyDescent="0.25">
      <c r="A5851" s="63"/>
      <c r="B5851" s="63"/>
    </row>
    <row r="5852" spans="1:2" x14ac:dyDescent="0.25">
      <c r="A5852" s="63"/>
      <c r="B5852" s="63"/>
    </row>
    <row r="5853" spans="1:2" x14ac:dyDescent="0.25">
      <c r="A5853" s="63"/>
      <c r="B5853" s="63"/>
    </row>
    <row r="5854" spans="1:2" x14ac:dyDescent="0.25">
      <c r="A5854" s="63"/>
      <c r="B5854" s="63"/>
    </row>
    <row r="5855" spans="1:2" x14ac:dyDescent="0.25">
      <c r="A5855" s="63"/>
      <c r="B5855" s="63"/>
    </row>
    <row r="5856" spans="1:2" x14ac:dyDescent="0.25">
      <c r="A5856" s="63"/>
      <c r="B5856" s="63"/>
    </row>
    <row r="5857" spans="1:2" x14ac:dyDescent="0.25">
      <c r="A5857" s="63"/>
      <c r="B5857" s="63"/>
    </row>
    <row r="5858" spans="1:2" x14ac:dyDescent="0.25">
      <c r="A5858" s="63"/>
      <c r="B5858" s="63"/>
    </row>
    <row r="5859" spans="1:2" x14ac:dyDescent="0.25">
      <c r="A5859" s="63"/>
      <c r="B5859" s="63"/>
    </row>
    <row r="5860" spans="1:2" x14ac:dyDescent="0.25">
      <c r="A5860" s="63"/>
      <c r="B5860" s="63"/>
    </row>
    <row r="5861" spans="1:2" x14ac:dyDescent="0.25">
      <c r="A5861" s="63"/>
      <c r="B5861" s="63"/>
    </row>
    <row r="5862" spans="1:2" x14ac:dyDescent="0.25">
      <c r="A5862" s="63"/>
      <c r="B5862" s="63"/>
    </row>
    <row r="5863" spans="1:2" x14ac:dyDescent="0.25">
      <c r="A5863" s="63"/>
      <c r="B5863" s="63"/>
    </row>
    <row r="5864" spans="1:2" x14ac:dyDescent="0.25">
      <c r="A5864" s="63"/>
      <c r="B5864" s="63"/>
    </row>
    <row r="5865" spans="1:2" x14ac:dyDescent="0.25">
      <c r="A5865" s="63"/>
      <c r="B5865" s="63"/>
    </row>
    <row r="5866" spans="1:2" x14ac:dyDescent="0.25">
      <c r="A5866" s="63"/>
      <c r="B5866" s="63"/>
    </row>
    <row r="5867" spans="1:2" x14ac:dyDescent="0.25">
      <c r="A5867" s="63"/>
      <c r="B5867" s="63"/>
    </row>
    <row r="5868" spans="1:2" x14ac:dyDescent="0.25">
      <c r="A5868" s="63"/>
      <c r="B5868" s="63"/>
    </row>
    <row r="5869" spans="1:2" x14ac:dyDescent="0.25">
      <c r="A5869" s="63"/>
      <c r="B5869" s="63"/>
    </row>
    <row r="5870" spans="1:2" x14ac:dyDescent="0.25">
      <c r="A5870" s="63"/>
      <c r="B5870" s="63"/>
    </row>
    <row r="5871" spans="1:2" x14ac:dyDescent="0.25">
      <c r="A5871" s="63"/>
      <c r="B5871" s="63"/>
    </row>
    <row r="5872" spans="1:2" x14ac:dyDescent="0.25">
      <c r="A5872" s="63"/>
      <c r="B5872" s="63"/>
    </row>
    <row r="5873" spans="1:2" x14ac:dyDescent="0.25">
      <c r="A5873" s="63"/>
      <c r="B5873" s="63"/>
    </row>
    <row r="5874" spans="1:2" x14ac:dyDescent="0.25">
      <c r="A5874" s="63"/>
      <c r="B5874" s="63"/>
    </row>
    <row r="5875" spans="1:2" x14ac:dyDescent="0.25">
      <c r="A5875" s="63"/>
      <c r="B5875" s="63"/>
    </row>
    <row r="5876" spans="1:2" x14ac:dyDescent="0.25">
      <c r="A5876" s="63"/>
      <c r="B5876" s="63"/>
    </row>
    <row r="5877" spans="1:2" x14ac:dyDescent="0.25">
      <c r="A5877" s="63"/>
      <c r="B5877" s="63"/>
    </row>
    <row r="5878" spans="1:2" x14ac:dyDescent="0.25">
      <c r="A5878" s="63"/>
      <c r="B5878" s="63"/>
    </row>
    <row r="5879" spans="1:2" x14ac:dyDescent="0.25">
      <c r="A5879" s="63"/>
      <c r="B5879" s="63"/>
    </row>
    <row r="5880" spans="1:2" x14ac:dyDescent="0.25">
      <c r="A5880" s="63"/>
      <c r="B5880" s="63"/>
    </row>
    <row r="5881" spans="1:2" x14ac:dyDescent="0.25">
      <c r="A5881" s="63"/>
      <c r="B5881" s="63"/>
    </row>
    <row r="5882" spans="1:2" x14ac:dyDescent="0.25">
      <c r="A5882" s="63"/>
      <c r="B5882" s="63"/>
    </row>
    <row r="5883" spans="1:2" x14ac:dyDescent="0.25">
      <c r="A5883" s="63"/>
      <c r="B5883" s="63"/>
    </row>
    <row r="5884" spans="1:2" x14ac:dyDescent="0.25">
      <c r="A5884" s="63"/>
      <c r="B5884" s="63"/>
    </row>
    <row r="5885" spans="1:2" x14ac:dyDescent="0.25">
      <c r="A5885" s="63"/>
      <c r="B5885" s="63"/>
    </row>
    <row r="5886" spans="1:2" x14ac:dyDescent="0.25">
      <c r="A5886" s="63"/>
      <c r="B5886" s="63"/>
    </row>
    <row r="5887" spans="1:2" x14ac:dyDescent="0.25">
      <c r="A5887" s="63"/>
      <c r="B5887" s="63"/>
    </row>
    <row r="5888" spans="1:2" x14ac:dyDescent="0.25">
      <c r="A5888" s="63"/>
      <c r="B5888" s="63"/>
    </row>
    <row r="5889" spans="1:2" x14ac:dyDescent="0.25">
      <c r="A5889" s="63"/>
      <c r="B5889" s="63"/>
    </row>
    <row r="5890" spans="1:2" x14ac:dyDescent="0.25">
      <c r="A5890" s="63"/>
      <c r="B5890" s="63"/>
    </row>
    <row r="5891" spans="1:2" x14ac:dyDescent="0.25">
      <c r="A5891" s="63"/>
      <c r="B5891" s="63"/>
    </row>
    <row r="5892" spans="1:2" x14ac:dyDescent="0.25">
      <c r="A5892" s="63"/>
      <c r="B5892" s="63"/>
    </row>
    <row r="5893" spans="1:2" x14ac:dyDescent="0.25">
      <c r="A5893" s="63"/>
      <c r="B5893" s="63"/>
    </row>
    <row r="5894" spans="1:2" x14ac:dyDescent="0.25">
      <c r="A5894" s="63"/>
      <c r="B5894" s="63"/>
    </row>
    <row r="5895" spans="1:2" x14ac:dyDescent="0.25">
      <c r="A5895" s="63"/>
      <c r="B5895" s="63"/>
    </row>
    <row r="5896" spans="1:2" x14ac:dyDescent="0.25">
      <c r="A5896" s="63"/>
      <c r="B5896" s="63"/>
    </row>
    <row r="5897" spans="1:2" x14ac:dyDescent="0.25">
      <c r="A5897" s="63"/>
      <c r="B5897" s="63"/>
    </row>
    <row r="5898" spans="1:2" x14ac:dyDescent="0.25">
      <c r="A5898" s="63"/>
      <c r="B5898" s="63"/>
    </row>
    <row r="5899" spans="1:2" x14ac:dyDescent="0.25">
      <c r="A5899" s="63"/>
      <c r="B5899" s="63"/>
    </row>
    <row r="5900" spans="1:2" x14ac:dyDescent="0.25">
      <c r="A5900" s="63"/>
      <c r="B5900" s="63"/>
    </row>
    <row r="5901" spans="1:2" x14ac:dyDescent="0.25">
      <c r="A5901" s="63"/>
      <c r="B5901" s="63"/>
    </row>
    <row r="5902" spans="1:2" x14ac:dyDescent="0.25">
      <c r="A5902" s="63"/>
      <c r="B5902" s="63"/>
    </row>
    <row r="5903" spans="1:2" x14ac:dyDescent="0.25">
      <c r="A5903" s="63"/>
      <c r="B5903" s="63"/>
    </row>
    <row r="5904" spans="1:2" x14ac:dyDescent="0.25">
      <c r="A5904" s="63"/>
      <c r="B5904" s="63"/>
    </row>
    <row r="5905" spans="1:2" x14ac:dyDescent="0.25">
      <c r="A5905" s="63"/>
      <c r="B5905" s="63"/>
    </row>
    <row r="5906" spans="1:2" x14ac:dyDescent="0.25">
      <c r="A5906" s="63"/>
      <c r="B5906" s="63"/>
    </row>
    <row r="5907" spans="1:2" x14ac:dyDescent="0.25">
      <c r="A5907" s="63"/>
      <c r="B5907" s="63"/>
    </row>
    <row r="5908" spans="1:2" x14ac:dyDescent="0.25">
      <c r="A5908" s="63"/>
      <c r="B5908" s="63"/>
    </row>
    <row r="5909" spans="1:2" x14ac:dyDescent="0.25">
      <c r="A5909" s="63"/>
      <c r="B5909" s="63"/>
    </row>
    <row r="5910" spans="1:2" x14ac:dyDescent="0.25">
      <c r="A5910" s="63"/>
      <c r="B5910" s="63"/>
    </row>
    <row r="5911" spans="1:2" x14ac:dyDescent="0.25">
      <c r="A5911" s="63"/>
      <c r="B5911" s="63"/>
    </row>
    <row r="5912" spans="1:2" x14ac:dyDescent="0.25">
      <c r="A5912" s="63"/>
      <c r="B5912" s="63"/>
    </row>
    <row r="5913" spans="1:2" x14ac:dyDescent="0.25">
      <c r="A5913" s="63"/>
      <c r="B5913" s="63"/>
    </row>
    <row r="5914" spans="1:2" x14ac:dyDescent="0.25">
      <c r="A5914" s="63"/>
      <c r="B5914" s="63"/>
    </row>
    <row r="5915" spans="1:2" x14ac:dyDescent="0.25">
      <c r="A5915" s="63"/>
      <c r="B5915" s="63"/>
    </row>
    <row r="5916" spans="1:2" x14ac:dyDescent="0.25">
      <c r="A5916" s="63"/>
      <c r="B5916" s="63"/>
    </row>
    <row r="5917" spans="1:2" x14ac:dyDescent="0.25">
      <c r="A5917" s="63"/>
      <c r="B5917" s="63"/>
    </row>
    <row r="5918" spans="1:2" x14ac:dyDescent="0.25">
      <c r="A5918" s="63"/>
      <c r="B5918" s="63"/>
    </row>
    <row r="5919" spans="1:2" x14ac:dyDescent="0.25">
      <c r="A5919" s="63"/>
      <c r="B5919" s="63"/>
    </row>
    <row r="5920" spans="1:2" x14ac:dyDescent="0.25">
      <c r="A5920" s="63"/>
      <c r="B5920" s="63"/>
    </row>
    <row r="5921" spans="1:2" x14ac:dyDescent="0.25">
      <c r="A5921" s="63"/>
      <c r="B5921" s="63"/>
    </row>
    <row r="5922" spans="1:2" x14ac:dyDescent="0.25">
      <c r="A5922" s="63"/>
      <c r="B5922" s="63"/>
    </row>
    <row r="5923" spans="1:2" x14ac:dyDescent="0.25">
      <c r="A5923" s="63"/>
      <c r="B5923" s="63"/>
    </row>
    <row r="5924" spans="1:2" x14ac:dyDescent="0.25">
      <c r="A5924" s="63"/>
      <c r="B5924" s="63"/>
    </row>
    <row r="5925" spans="1:2" x14ac:dyDescent="0.25">
      <c r="A5925" s="63"/>
      <c r="B5925" s="63"/>
    </row>
    <row r="5926" spans="1:2" x14ac:dyDescent="0.25">
      <c r="A5926" s="63"/>
      <c r="B5926" s="63"/>
    </row>
    <row r="5927" spans="1:2" x14ac:dyDescent="0.25">
      <c r="A5927" s="63"/>
      <c r="B5927" s="63"/>
    </row>
    <row r="5928" spans="1:2" x14ac:dyDescent="0.25">
      <c r="A5928" s="63"/>
      <c r="B5928" s="63"/>
    </row>
    <row r="5929" spans="1:2" x14ac:dyDescent="0.25">
      <c r="A5929" s="63"/>
      <c r="B5929" s="63"/>
    </row>
    <row r="5930" spans="1:2" x14ac:dyDescent="0.25">
      <c r="A5930" s="63"/>
      <c r="B5930" s="63"/>
    </row>
    <row r="5931" spans="1:2" x14ac:dyDescent="0.25">
      <c r="A5931" s="63"/>
      <c r="B5931" s="63"/>
    </row>
    <row r="5932" spans="1:2" x14ac:dyDescent="0.25">
      <c r="A5932" s="63"/>
      <c r="B5932" s="63"/>
    </row>
    <row r="5933" spans="1:2" x14ac:dyDescent="0.25">
      <c r="A5933" s="63"/>
      <c r="B5933" s="63"/>
    </row>
    <row r="5934" spans="1:2" x14ac:dyDescent="0.25">
      <c r="A5934" s="63"/>
      <c r="B5934" s="63"/>
    </row>
    <row r="5935" spans="1:2" x14ac:dyDescent="0.25">
      <c r="A5935" s="63"/>
      <c r="B5935" s="63"/>
    </row>
    <row r="5936" spans="1:2" x14ac:dyDescent="0.25">
      <c r="A5936" s="63"/>
      <c r="B5936" s="63"/>
    </row>
    <row r="5937" spans="1:2" x14ac:dyDescent="0.25">
      <c r="A5937" s="63"/>
      <c r="B5937" s="63"/>
    </row>
    <row r="5938" spans="1:2" x14ac:dyDescent="0.25">
      <c r="A5938" s="63"/>
      <c r="B5938" s="63"/>
    </row>
    <row r="5939" spans="1:2" x14ac:dyDescent="0.25">
      <c r="A5939" s="63"/>
      <c r="B5939" s="63"/>
    </row>
    <row r="5940" spans="1:2" x14ac:dyDescent="0.25">
      <c r="A5940" s="63"/>
      <c r="B5940" s="63"/>
    </row>
    <row r="5941" spans="1:2" x14ac:dyDescent="0.25">
      <c r="A5941" s="63"/>
      <c r="B5941" s="63"/>
    </row>
    <row r="5942" spans="1:2" x14ac:dyDescent="0.25">
      <c r="A5942" s="63"/>
      <c r="B5942" s="63"/>
    </row>
    <row r="5943" spans="1:2" x14ac:dyDescent="0.25">
      <c r="A5943" s="63"/>
      <c r="B5943" s="63"/>
    </row>
    <row r="5944" spans="1:2" x14ac:dyDescent="0.25">
      <c r="A5944" s="63"/>
      <c r="B5944" s="63"/>
    </row>
    <row r="5945" spans="1:2" x14ac:dyDescent="0.25">
      <c r="A5945" s="63"/>
      <c r="B5945" s="63"/>
    </row>
    <row r="5946" spans="1:2" x14ac:dyDescent="0.25">
      <c r="A5946" s="63"/>
      <c r="B5946" s="63"/>
    </row>
    <row r="5947" spans="1:2" x14ac:dyDescent="0.25">
      <c r="A5947" s="63"/>
      <c r="B5947" s="63"/>
    </row>
    <row r="5948" spans="1:2" x14ac:dyDescent="0.25">
      <c r="A5948" s="63"/>
      <c r="B5948" s="63"/>
    </row>
    <row r="5949" spans="1:2" x14ac:dyDescent="0.25">
      <c r="A5949" s="63"/>
      <c r="B5949" s="63"/>
    </row>
    <row r="5950" spans="1:2" x14ac:dyDescent="0.25">
      <c r="A5950" s="63"/>
      <c r="B5950" s="63"/>
    </row>
    <row r="5951" spans="1:2" x14ac:dyDescent="0.25">
      <c r="A5951" s="63"/>
      <c r="B5951" s="63"/>
    </row>
    <row r="5952" spans="1:2" x14ac:dyDescent="0.25">
      <c r="A5952" s="63"/>
      <c r="B5952" s="63"/>
    </row>
    <row r="5953" spans="1:2" x14ac:dyDescent="0.25">
      <c r="A5953" s="63"/>
      <c r="B5953" s="63"/>
    </row>
    <row r="5954" spans="1:2" x14ac:dyDescent="0.25">
      <c r="A5954" s="63"/>
      <c r="B5954" s="63"/>
    </row>
    <row r="5955" spans="1:2" x14ac:dyDescent="0.25">
      <c r="A5955" s="63"/>
      <c r="B5955" s="63"/>
    </row>
    <row r="5956" spans="1:2" x14ac:dyDescent="0.25">
      <c r="A5956" s="63"/>
      <c r="B5956" s="63"/>
    </row>
    <row r="5957" spans="1:2" x14ac:dyDescent="0.25">
      <c r="A5957" s="63"/>
      <c r="B5957" s="63"/>
    </row>
    <row r="5958" spans="1:2" x14ac:dyDescent="0.25">
      <c r="A5958" s="63"/>
      <c r="B5958" s="63"/>
    </row>
    <row r="5959" spans="1:2" x14ac:dyDescent="0.25">
      <c r="A5959" s="63"/>
      <c r="B5959" s="63"/>
    </row>
    <row r="5960" spans="1:2" x14ac:dyDescent="0.25">
      <c r="A5960" s="63"/>
      <c r="B5960" s="63"/>
    </row>
    <row r="5961" spans="1:2" x14ac:dyDescent="0.25">
      <c r="A5961" s="63"/>
      <c r="B5961" s="63"/>
    </row>
    <row r="5962" spans="1:2" x14ac:dyDescent="0.25">
      <c r="A5962" s="63"/>
      <c r="B5962" s="63"/>
    </row>
    <row r="5963" spans="1:2" x14ac:dyDescent="0.25">
      <c r="A5963" s="63"/>
      <c r="B5963" s="63"/>
    </row>
    <row r="5964" spans="1:2" x14ac:dyDescent="0.25">
      <c r="A5964" s="63"/>
      <c r="B5964" s="63"/>
    </row>
    <row r="5965" spans="1:2" x14ac:dyDescent="0.25">
      <c r="A5965" s="63"/>
      <c r="B5965" s="63"/>
    </row>
    <row r="5966" spans="1:2" x14ac:dyDescent="0.25">
      <c r="A5966" s="63"/>
      <c r="B5966" s="63"/>
    </row>
    <row r="5967" spans="1:2" x14ac:dyDescent="0.25">
      <c r="A5967" s="63"/>
      <c r="B5967" s="63"/>
    </row>
    <row r="5968" spans="1:2" x14ac:dyDescent="0.25">
      <c r="A5968" s="63"/>
      <c r="B5968" s="63"/>
    </row>
    <row r="5969" spans="1:2" x14ac:dyDescent="0.25">
      <c r="A5969" s="63"/>
      <c r="B5969" s="63"/>
    </row>
    <row r="5970" spans="1:2" x14ac:dyDescent="0.25">
      <c r="A5970" s="63"/>
      <c r="B5970" s="63"/>
    </row>
    <row r="5971" spans="1:2" x14ac:dyDescent="0.25">
      <c r="A5971" s="63"/>
      <c r="B5971" s="63"/>
    </row>
    <row r="5972" spans="1:2" x14ac:dyDescent="0.25">
      <c r="A5972" s="63"/>
      <c r="B5972" s="63"/>
    </row>
    <row r="5973" spans="1:2" x14ac:dyDescent="0.25">
      <c r="A5973" s="63"/>
      <c r="B5973" s="63"/>
    </row>
    <row r="5974" spans="1:2" x14ac:dyDescent="0.25">
      <c r="A5974" s="63"/>
      <c r="B5974" s="63"/>
    </row>
    <row r="5975" spans="1:2" x14ac:dyDescent="0.25">
      <c r="A5975" s="63"/>
      <c r="B5975" s="63"/>
    </row>
    <row r="5976" spans="1:2" x14ac:dyDescent="0.25">
      <c r="A5976" s="63"/>
      <c r="B5976" s="63"/>
    </row>
    <row r="5977" spans="1:2" x14ac:dyDescent="0.25">
      <c r="A5977" s="63"/>
      <c r="B5977" s="63"/>
    </row>
    <row r="5978" spans="1:2" x14ac:dyDescent="0.25">
      <c r="A5978" s="63"/>
      <c r="B5978" s="63"/>
    </row>
    <row r="5979" spans="1:2" x14ac:dyDescent="0.25">
      <c r="A5979" s="63"/>
      <c r="B5979" s="63"/>
    </row>
    <row r="5980" spans="1:2" x14ac:dyDescent="0.25">
      <c r="A5980" s="63"/>
      <c r="B5980" s="63"/>
    </row>
    <row r="5981" spans="1:2" x14ac:dyDescent="0.25">
      <c r="A5981" s="63"/>
      <c r="B5981" s="63"/>
    </row>
    <row r="5982" spans="1:2" x14ac:dyDescent="0.25">
      <c r="A5982" s="63"/>
      <c r="B5982" s="63"/>
    </row>
    <row r="5983" spans="1:2" x14ac:dyDescent="0.25">
      <c r="A5983" s="63"/>
      <c r="B5983" s="63"/>
    </row>
    <row r="5984" spans="1:2" x14ac:dyDescent="0.25">
      <c r="A5984" s="63"/>
      <c r="B5984" s="63"/>
    </row>
    <row r="5985" spans="1:2" x14ac:dyDescent="0.25">
      <c r="A5985" s="63"/>
      <c r="B5985" s="63"/>
    </row>
    <row r="5986" spans="1:2" x14ac:dyDescent="0.25">
      <c r="A5986" s="63"/>
      <c r="B5986" s="63"/>
    </row>
    <row r="5987" spans="1:2" x14ac:dyDescent="0.25">
      <c r="A5987" s="63"/>
      <c r="B5987" s="63"/>
    </row>
    <row r="5988" spans="1:2" x14ac:dyDescent="0.25">
      <c r="A5988" s="63"/>
      <c r="B5988" s="63"/>
    </row>
    <row r="5989" spans="1:2" x14ac:dyDescent="0.25">
      <c r="A5989" s="63"/>
      <c r="B5989" s="63"/>
    </row>
    <row r="5990" spans="1:2" x14ac:dyDescent="0.25">
      <c r="A5990" s="63"/>
      <c r="B5990" s="63"/>
    </row>
    <row r="5991" spans="1:2" x14ac:dyDescent="0.25">
      <c r="A5991" s="63"/>
      <c r="B5991" s="63"/>
    </row>
    <row r="5992" spans="1:2" x14ac:dyDescent="0.25">
      <c r="A5992" s="63"/>
      <c r="B5992" s="63"/>
    </row>
    <row r="5993" spans="1:2" x14ac:dyDescent="0.25">
      <c r="A5993" s="63"/>
      <c r="B5993" s="63"/>
    </row>
    <row r="5994" spans="1:2" x14ac:dyDescent="0.25">
      <c r="A5994" s="63"/>
      <c r="B5994" s="63"/>
    </row>
    <row r="5995" spans="1:2" x14ac:dyDescent="0.25">
      <c r="A5995" s="63"/>
      <c r="B5995" s="63"/>
    </row>
    <row r="5996" spans="1:2" x14ac:dyDescent="0.25">
      <c r="A5996" s="63"/>
      <c r="B5996" s="63"/>
    </row>
    <row r="5997" spans="1:2" x14ac:dyDescent="0.25">
      <c r="A5997" s="63"/>
      <c r="B5997" s="63"/>
    </row>
    <row r="5998" spans="1:2" x14ac:dyDescent="0.25">
      <c r="A5998" s="63"/>
      <c r="B5998" s="63"/>
    </row>
    <row r="5999" spans="1:2" x14ac:dyDescent="0.25">
      <c r="A5999" s="63"/>
      <c r="B5999" s="63"/>
    </row>
    <row r="6000" spans="1:2" x14ac:dyDescent="0.25">
      <c r="A6000" s="63"/>
      <c r="B6000" s="63"/>
    </row>
    <row r="6001" spans="1:2" x14ac:dyDescent="0.25">
      <c r="A6001" s="63"/>
      <c r="B6001" s="63"/>
    </row>
    <row r="6002" spans="1:2" x14ac:dyDescent="0.25">
      <c r="A6002" s="63"/>
      <c r="B6002" s="63"/>
    </row>
    <row r="6003" spans="1:2" x14ac:dyDescent="0.25">
      <c r="A6003" s="63"/>
      <c r="B6003" s="63"/>
    </row>
    <row r="6004" spans="1:2" x14ac:dyDescent="0.25">
      <c r="A6004" s="63"/>
      <c r="B6004" s="63"/>
    </row>
    <row r="6005" spans="1:2" x14ac:dyDescent="0.25">
      <c r="A6005" s="63"/>
      <c r="B6005" s="63"/>
    </row>
    <row r="6006" spans="1:2" x14ac:dyDescent="0.25">
      <c r="A6006" s="63"/>
      <c r="B6006" s="63"/>
    </row>
    <row r="6007" spans="1:2" x14ac:dyDescent="0.25">
      <c r="A6007" s="63"/>
      <c r="B6007" s="63"/>
    </row>
    <row r="6008" spans="1:2" x14ac:dyDescent="0.25">
      <c r="A6008" s="63"/>
      <c r="B6008" s="63"/>
    </row>
    <row r="6009" spans="1:2" x14ac:dyDescent="0.25">
      <c r="A6009" s="63"/>
      <c r="B6009" s="63"/>
    </row>
    <row r="6010" spans="1:2" x14ac:dyDescent="0.25">
      <c r="A6010" s="63"/>
      <c r="B6010" s="63"/>
    </row>
    <row r="6011" spans="1:2" x14ac:dyDescent="0.25">
      <c r="A6011" s="63"/>
      <c r="B6011" s="63"/>
    </row>
    <row r="6012" spans="1:2" x14ac:dyDescent="0.25">
      <c r="A6012" s="63"/>
      <c r="B6012" s="63"/>
    </row>
    <row r="6013" spans="1:2" x14ac:dyDescent="0.25">
      <c r="A6013" s="63"/>
      <c r="B6013" s="63"/>
    </row>
    <row r="6014" spans="1:2" x14ac:dyDescent="0.25">
      <c r="A6014" s="63"/>
      <c r="B6014" s="63"/>
    </row>
    <row r="6015" spans="1:2" x14ac:dyDescent="0.25">
      <c r="A6015" s="63"/>
      <c r="B6015" s="63"/>
    </row>
    <row r="6016" spans="1:2" x14ac:dyDescent="0.25">
      <c r="A6016" s="63"/>
      <c r="B6016" s="63"/>
    </row>
    <row r="6017" spans="1:2" x14ac:dyDescent="0.25">
      <c r="A6017" s="63"/>
      <c r="B6017" s="63"/>
    </row>
    <row r="6018" spans="1:2" x14ac:dyDescent="0.25">
      <c r="A6018" s="63"/>
      <c r="B6018" s="63"/>
    </row>
    <row r="6019" spans="1:2" x14ac:dyDescent="0.25">
      <c r="A6019" s="63"/>
      <c r="B6019" s="63"/>
    </row>
    <row r="6020" spans="1:2" x14ac:dyDescent="0.25">
      <c r="A6020" s="63"/>
      <c r="B6020" s="63"/>
    </row>
    <row r="6021" spans="1:2" x14ac:dyDescent="0.25">
      <c r="A6021" s="63"/>
      <c r="B6021" s="63"/>
    </row>
    <row r="6022" spans="1:2" x14ac:dyDescent="0.25">
      <c r="A6022" s="63"/>
      <c r="B6022" s="63"/>
    </row>
    <row r="6023" spans="1:2" x14ac:dyDescent="0.25">
      <c r="A6023" s="63"/>
      <c r="B6023" s="63"/>
    </row>
    <row r="6024" spans="1:2" x14ac:dyDescent="0.25">
      <c r="A6024" s="63"/>
      <c r="B6024" s="63"/>
    </row>
    <row r="6025" spans="1:2" x14ac:dyDescent="0.25">
      <c r="A6025" s="63"/>
      <c r="B6025" s="63"/>
    </row>
    <row r="6026" spans="1:2" x14ac:dyDescent="0.25">
      <c r="A6026" s="63"/>
      <c r="B6026" s="63"/>
    </row>
    <row r="6027" spans="1:2" x14ac:dyDescent="0.25">
      <c r="A6027" s="63"/>
      <c r="B6027" s="63"/>
    </row>
    <row r="6028" spans="1:2" x14ac:dyDescent="0.25">
      <c r="A6028" s="63"/>
      <c r="B6028" s="63"/>
    </row>
    <row r="6029" spans="1:2" x14ac:dyDescent="0.25">
      <c r="A6029" s="63"/>
      <c r="B6029" s="63"/>
    </row>
    <row r="6030" spans="1:2" x14ac:dyDescent="0.25">
      <c r="A6030" s="63"/>
      <c r="B6030" s="63"/>
    </row>
    <row r="6031" spans="1:2" x14ac:dyDescent="0.25">
      <c r="A6031" s="63"/>
      <c r="B6031" s="63"/>
    </row>
    <row r="6032" spans="1:2" x14ac:dyDescent="0.25">
      <c r="A6032" s="63"/>
      <c r="B6032" s="63"/>
    </row>
    <row r="6033" spans="1:2" x14ac:dyDescent="0.25">
      <c r="A6033" s="63"/>
      <c r="B6033" s="63"/>
    </row>
    <row r="6034" spans="1:2" x14ac:dyDescent="0.25">
      <c r="A6034" s="63"/>
      <c r="B6034" s="63"/>
    </row>
    <row r="6035" spans="1:2" x14ac:dyDescent="0.25">
      <c r="A6035" s="63"/>
      <c r="B6035" s="63"/>
    </row>
    <row r="6036" spans="1:2" x14ac:dyDescent="0.25">
      <c r="A6036" s="63"/>
      <c r="B6036" s="63"/>
    </row>
    <row r="6037" spans="1:2" x14ac:dyDescent="0.25">
      <c r="A6037" s="63"/>
      <c r="B6037" s="63"/>
    </row>
    <row r="6038" spans="1:2" x14ac:dyDescent="0.25">
      <c r="A6038" s="63"/>
      <c r="B6038" s="63"/>
    </row>
    <row r="6039" spans="1:2" x14ac:dyDescent="0.25">
      <c r="A6039" s="63"/>
      <c r="B6039" s="63"/>
    </row>
    <row r="6040" spans="1:2" x14ac:dyDescent="0.25">
      <c r="A6040" s="63"/>
      <c r="B6040" s="63"/>
    </row>
    <row r="6041" spans="1:2" x14ac:dyDescent="0.25">
      <c r="A6041" s="63"/>
      <c r="B6041" s="63"/>
    </row>
    <row r="6042" spans="1:2" x14ac:dyDescent="0.25">
      <c r="A6042" s="63"/>
      <c r="B6042" s="63"/>
    </row>
    <row r="6043" spans="1:2" x14ac:dyDescent="0.25">
      <c r="A6043" s="63"/>
      <c r="B6043" s="63"/>
    </row>
    <row r="6044" spans="1:2" x14ac:dyDescent="0.25">
      <c r="A6044" s="63"/>
      <c r="B6044" s="63"/>
    </row>
    <row r="6045" spans="1:2" x14ac:dyDescent="0.25">
      <c r="A6045" s="63"/>
      <c r="B6045" s="63"/>
    </row>
    <row r="6046" spans="1:2" x14ac:dyDescent="0.25">
      <c r="A6046" s="63"/>
      <c r="B6046" s="63"/>
    </row>
    <row r="6047" spans="1:2" x14ac:dyDescent="0.25">
      <c r="A6047" s="63"/>
      <c r="B6047" s="63"/>
    </row>
    <row r="6048" spans="1:2" x14ac:dyDescent="0.25">
      <c r="A6048" s="63"/>
      <c r="B6048" s="63"/>
    </row>
    <row r="6049" spans="1:2" x14ac:dyDescent="0.25">
      <c r="A6049" s="63"/>
      <c r="B6049" s="63"/>
    </row>
    <row r="6050" spans="1:2" x14ac:dyDescent="0.25">
      <c r="A6050" s="63"/>
      <c r="B6050" s="63"/>
    </row>
    <row r="6051" spans="1:2" x14ac:dyDescent="0.25">
      <c r="A6051" s="63"/>
      <c r="B6051" s="63"/>
    </row>
    <row r="6052" spans="1:2" x14ac:dyDescent="0.25">
      <c r="A6052" s="63"/>
      <c r="B6052" s="63"/>
    </row>
    <row r="6053" spans="1:2" x14ac:dyDescent="0.25">
      <c r="A6053" s="63"/>
      <c r="B6053" s="63"/>
    </row>
    <row r="6054" spans="1:2" x14ac:dyDescent="0.25">
      <c r="A6054" s="63"/>
      <c r="B6054" s="63"/>
    </row>
    <row r="6055" spans="1:2" x14ac:dyDescent="0.25">
      <c r="A6055" s="63"/>
      <c r="B6055" s="63"/>
    </row>
    <row r="6056" spans="1:2" x14ac:dyDescent="0.25">
      <c r="A6056" s="63"/>
      <c r="B6056" s="63"/>
    </row>
    <row r="6057" spans="1:2" x14ac:dyDescent="0.25">
      <c r="A6057" s="63"/>
      <c r="B6057" s="63"/>
    </row>
    <row r="6058" spans="1:2" x14ac:dyDescent="0.25">
      <c r="A6058" s="63"/>
      <c r="B6058" s="63"/>
    </row>
    <row r="6059" spans="1:2" x14ac:dyDescent="0.25">
      <c r="A6059" s="63"/>
      <c r="B6059" s="63"/>
    </row>
    <row r="6060" spans="1:2" x14ac:dyDescent="0.25">
      <c r="A6060" s="63"/>
      <c r="B6060" s="63"/>
    </row>
    <row r="6061" spans="1:2" x14ac:dyDescent="0.25">
      <c r="A6061" s="63"/>
      <c r="B6061" s="63"/>
    </row>
    <row r="6062" spans="1:2" x14ac:dyDescent="0.25">
      <c r="A6062" s="63"/>
      <c r="B6062" s="63"/>
    </row>
    <row r="6063" spans="1:2" x14ac:dyDescent="0.25">
      <c r="A6063" s="63"/>
      <c r="B6063" s="63"/>
    </row>
    <row r="6064" spans="1:2" x14ac:dyDescent="0.25">
      <c r="A6064" s="63"/>
      <c r="B6064" s="63"/>
    </row>
    <row r="6065" spans="1:2" x14ac:dyDescent="0.25">
      <c r="A6065" s="63"/>
      <c r="B6065" s="63"/>
    </row>
    <row r="6066" spans="1:2" x14ac:dyDescent="0.25">
      <c r="A6066" s="63"/>
      <c r="B6066" s="63"/>
    </row>
    <row r="6067" spans="1:2" x14ac:dyDescent="0.25">
      <c r="A6067" s="63"/>
      <c r="B6067" s="63"/>
    </row>
    <row r="6068" spans="1:2" x14ac:dyDescent="0.25">
      <c r="A6068" s="63"/>
      <c r="B6068" s="63"/>
    </row>
    <row r="6069" spans="1:2" x14ac:dyDescent="0.25">
      <c r="A6069" s="63"/>
      <c r="B6069" s="63"/>
    </row>
    <row r="6070" spans="1:2" x14ac:dyDescent="0.25">
      <c r="A6070" s="63"/>
      <c r="B6070" s="63"/>
    </row>
    <row r="6071" spans="1:2" x14ac:dyDescent="0.25">
      <c r="A6071" s="63"/>
      <c r="B6071" s="63"/>
    </row>
    <row r="6072" spans="1:2" x14ac:dyDescent="0.25">
      <c r="A6072" s="63"/>
      <c r="B6072" s="63"/>
    </row>
    <row r="6073" spans="1:2" x14ac:dyDescent="0.25">
      <c r="A6073" s="63"/>
      <c r="B6073" s="63"/>
    </row>
    <row r="6074" spans="1:2" x14ac:dyDescent="0.25">
      <c r="A6074" s="63"/>
      <c r="B6074" s="63"/>
    </row>
    <row r="6075" spans="1:2" x14ac:dyDescent="0.25">
      <c r="A6075" s="63"/>
      <c r="B6075" s="63"/>
    </row>
    <row r="6076" spans="1:2" x14ac:dyDescent="0.25">
      <c r="A6076" s="63"/>
      <c r="B6076" s="63"/>
    </row>
    <row r="6077" spans="1:2" x14ac:dyDescent="0.25">
      <c r="A6077" s="63"/>
      <c r="B6077" s="63"/>
    </row>
    <row r="6078" spans="1:2" x14ac:dyDescent="0.25">
      <c r="A6078" s="63"/>
      <c r="B6078" s="63"/>
    </row>
    <row r="6079" spans="1:2" x14ac:dyDescent="0.25">
      <c r="A6079" s="63"/>
      <c r="B6079" s="63"/>
    </row>
    <row r="6080" spans="1:2" x14ac:dyDescent="0.25">
      <c r="A6080" s="63"/>
      <c r="B6080" s="63"/>
    </row>
    <row r="6081" spans="1:2" x14ac:dyDescent="0.25">
      <c r="A6081" s="63"/>
      <c r="B6081" s="63"/>
    </row>
    <row r="6082" spans="1:2" x14ac:dyDescent="0.25">
      <c r="A6082" s="63"/>
      <c r="B6082" s="63"/>
    </row>
    <row r="6083" spans="1:2" x14ac:dyDescent="0.25">
      <c r="A6083" s="63"/>
      <c r="B6083" s="63"/>
    </row>
    <row r="6084" spans="1:2" x14ac:dyDescent="0.25">
      <c r="A6084" s="63"/>
      <c r="B6084" s="63"/>
    </row>
    <row r="6085" spans="1:2" x14ac:dyDescent="0.25">
      <c r="A6085" s="63"/>
      <c r="B6085" s="63"/>
    </row>
    <row r="6086" spans="1:2" x14ac:dyDescent="0.25">
      <c r="A6086" s="63"/>
      <c r="B6086" s="63"/>
    </row>
    <row r="6087" spans="1:2" x14ac:dyDescent="0.25">
      <c r="A6087" s="63"/>
      <c r="B6087" s="63"/>
    </row>
    <row r="6088" spans="1:2" x14ac:dyDescent="0.25">
      <c r="A6088" s="63"/>
      <c r="B6088" s="63"/>
    </row>
    <row r="6089" spans="1:2" x14ac:dyDescent="0.25">
      <c r="A6089" s="63"/>
      <c r="B6089" s="63"/>
    </row>
    <row r="6090" spans="1:2" x14ac:dyDescent="0.25">
      <c r="A6090" s="63"/>
      <c r="B6090" s="63"/>
    </row>
    <row r="6091" spans="1:2" x14ac:dyDescent="0.25">
      <c r="A6091" s="63"/>
      <c r="B6091" s="63"/>
    </row>
    <row r="6092" spans="1:2" x14ac:dyDescent="0.25">
      <c r="A6092" s="63"/>
      <c r="B6092" s="63"/>
    </row>
    <row r="6093" spans="1:2" x14ac:dyDescent="0.25">
      <c r="A6093" s="63"/>
      <c r="B6093" s="63"/>
    </row>
    <row r="6094" spans="1:2" x14ac:dyDescent="0.25">
      <c r="A6094" s="63"/>
      <c r="B6094" s="63"/>
    </row>
    <row r="6095" spans="1:2" x14ac:dyDescent="0.25">
      <c r="A6095" s="63"/>
      <c r="B6095" s="63"/>
    </row>
    <row r="6096" spans="1:2" x14ac:dyDescent="0.25">
      <c r="A6096" s="63"/>
      <c r="B6096" s="63"/>
    </row>
    <row r="6097" spans="1:2" x14ac:dyDescent="0.25">
      <c r="A6097" s="63"/>
      <c r="B6097" s="63"/>
    </row>
    <row r="6098" spans="1:2" x14ac:dyDescent="0.25">
      <c r="A6098" s="63"/>
      <c r="B6098" s="63"/>
    </row>
    <row r="6099" spans="1:2" x14ac:dyDescent="0.25">
      <c r="A6099" s="63"/>
      <c r="B6099" s="63"/>
    </row>
    <row r="6100" spans="1:2" x14ac:dyDescent="0.25">
      <c r="A6100" s="63"/>
      <c r="B6100" s="63"/>
    </row>
    <row r="6101" spans="1:2" x14ac:dyDescent="0.25">
      <c r="A6101" s="63"/>
      <c r="B6101" s="63"/>
    </row>
    <row r="6102" spans="1:2" x14ac:dyDescent="0.25">
      <c r="A6102" s="63"/>
      <c r="B6102" s="63"/>
    </row>
    <row r="6103" spans="1:2" x14ac:dyDescent="0.25">
      <c r="A6103" s="63"/>
      <c r="B6103" s="63"/>
    </row>
    <row r="6104" spans="1:2" x14ac:dyDescent="0.25">
      <c r="A6104" s="63"/>
      <c r="B6104" s="63"/>
    </row>
    <row r="6105" spans="1:2" x14ac:dyDescent="0.25">
      <c r="A6105" s="63"/>
      <c r="B6105" s="63"/>
    </row>
    <row r="6106" spans="1:2" x14ac:dyDescent="0.25">
      <c r="A6106" s="63"/>
      <c r="B6106" s="63"/>
    </row>
    <row r="6107" spans="1:2" x14ac:dyDescent="0.25">
      <c r="A6107" s="63"/>
      <c r="B6107" s="63"/>
    </row>
    <row r="6108" spans="1:2" x14ac:dyDescent="0.25">
      <c r="A6108" s="63"/>
      <c r="B6108" s="63"/>
    </row>
    <row r="6109" spans="1:2" x14ac:dyDescent="0.25">
      <c r="A6109" s="63"/>
      <c r="B6109" s="63"/>
    </row>
    <row r="6110" spans="1:2" x14ac:dyDescent="0.25">
      <c r="A6110" s="63"/>
      <c r="B6110" s="63"/>
    </row>
    <row r="6111" spans="1:2" x14ac:dyDescent="0.25">
      <c r="A6111" s="63"/>
      <c r="B6111" s="63"/>
    </row>
    <row r="6112" spans="1:2" x14ac:dyDescent="0.25">
      <c r="A6112" s="63"/>
      <c r="B6112" s="63"/>
    </row>
    <row r="6113" spans="1:2" x14ac:dyDescent="0.25">
      <c r="A6113" s="63"/>
      <c r="B6113" s="63"/>
    </row>
    <row r="6114" spans="1:2" x14ac:dyDescent="0.25">
      <c r="A6114" s="63"/>
      <c r="B6114" s="63"/>
    </row>
    <row r="6115" spans="1:2" x14ac:dyDescent="0.25">
      <c r="A6115" s="63"/>
      <c r="B6115" s="63"/>
    </row>
    <row r="6116" spans="1:2" x14ac:dyDescent="0.25">
      <c r="A6116" s="63"/>
      <c r="B6116" s="63"/>
    </row>
    <row r="6117" spans="1:2" x14ac:dyDescent="0.25">
      <c r="A6117" s="63"/>
      <c r="B6117" s="63"/>
    </row>
    <row r="6118" spans="1:2" x14ac:dyDescent="0.25">
      <c r="A6118" s="63"/>
      <c r="B6118" s="63"/>
    </row>
    <row r="6119" spans="1:2" x14ac:dyDescent="0.25">
      <c r="A6119" s="63"/>
      <c r="B6119" s="63"/>
    </row>
    <row r="6120" spans="1:2" x14ac:dyDescent="0.25">
      <c r="A6120" s="63"/>
      <c r="B6120" s="63"/>
    </row>
    <row r="6121" spans="1:2" x14ac:dyDescent="0.25">
      <c r="A6121" s="63"/>
      <c r="B6121" s="63"/>
    </row>
    <row r="6122" spans="1:2" x14ac:dyDescent="0.25">
      <c r="A6122" s="63"/>
      <c r="B6122" s="63"/>
    </row>
    <row r="6123" spans="1:2" x14ac:dyDescent="0.25">
      <c r="A6123" s="63"/>
      <c r="B6123" s="63"/>
    </row>
    <row r="6124" spans="1:2" x14ac:dyDescent="0.25">
      <c r="A6124" s="63"/>
      <c r="B6124" s="63"/>
    </row>
    <row r="6125" spans="1:2" x14ac:dyDescent="0.25">
      <c r="A6125" s="63"/>
      <c r="B6125" s="63"/>
    </row>
    <row r="6126" spans="1:2" x14ac:dyDescent="0.25">
      <c r="A6126" s="63"/>
      <c r="B6126" s="63"/>
    </row>
    <row r="6127" spans="1:2" x14ac:dyDescent="0.25">
      <c r="A6127" s="63"/>
      <c r="B6127" s="63"/>
    </row>
    <row r="6128" spans="1:2" x14ac:dyDescent="0.25">
      <c r="A6128" s="63"/>
      <c r="B6128" s="63"/>
    </row>
    <row r="6129" spans="1:2" x14ac:dyDescent="0.25">
      <c r="A6129" s="63"/>
      <c r="B6129" s="63"/>
    </row>
    <row r="6130" spans="1:2" x14ac:dyDescent="0.25">
      <c r="A6130" s="63"/>
      <c r="B6130" s="63"/>
    </row>
    <row r="6131" spans="1:2" x14ac:dyDescent="0.25">
      <c r="A6131" s="63"/>
      <c r="B6131" s="63"/>
    </row>
    <row r="6132" spans="1:2" x14ac:dyDescent="0.25">
      <c r="A6132" s="63"/>
      <c r="B6132" s="63"/>
    </row>
    <row r="6133" spans="1:2" x14ac:dyDescent="0.25">
      <c r="A6133" s="63"/>
      <c r="B6133" s="63"/>
    </row>
    <row r="6134" spans="1:2" x14ac:dyDescent="0.25">
      <c r="A6134" s="63"/>
      <c r="B6134" s="63"/>
    </row>
    <row r="6135" spans="1:2" x14ac:dyDescent="0.25">
      <c r="A6135" s="63"/>
      <c r="B6135" s="63"/>
    </row>
    <row r="6136" spans="1:2" x14ac:dyDescent="0.25">
      <c r="A6136" s="63"/>
      <c r="B6136" s="63"/>
    </row>
    <row r="6137" spans="1:2" x14ac:dyDescent="0.25">
      <c r="A6137" s="63"/>
      <c r="B6137" s="63"/>
    </row>
    <row r="6138" spans="1:2" x14ac:dyDescent="0.25">
      <c r="A6138" s="63"/>
      <c r="B6138" s="63"/>
    </row>
    <row r="6139" spans="1:2" x14ac:dyDescent="0.25">
      <c r="A6139" s="63"/>
      <c r="B6139" s="63"/>
    </row>
    <row r="6140" spans="1:2" x14ac:dyDescent="0.25">
      <c r="A6140" s="63"/>
      <c r="B6140" s="63"/>
    </row>
    <row r="6141" spans="1:2" x14ac:dyDescent="0.25">
      <c r="A6141" s="63"/>
      <c r="B6141" s="63"/>
    </row>
    <row r="6142" spans="1:2" x14ac:dyDescent="0.25">
      <c r="A6142" s="63"/>
      <c r="B6142" s="63"/>
    </row>
    <row r="6143" spans="1:2" x14ac:dyDescent="0.25">
      <c r="A6143" s="63"/>
      <c r="B6143" s="63"/>
    </row>
    <row r="6144" spans="1:2" x14ac:dyDescent="0.25">
      <c r="A6144" s="63"/>
      <c r="B6144" s="63"/>
    </row>
    <row r="6145" spans="1:2" x14ac:dyDescent="0.25">
      <c r="A6145" s="63"/>
      <c r="B6145" s="63"/>
    </row>
    <row r="6146" spans="1:2" x14ac:dyDescent="0.25">
      <c r="A6146" s="63"/>
      <c r="B6146" s="63"/>
    </row>
    <row r="6147" spans="1:2" x14ac:dyDescent="0.25">
      <c r="A6147" s="63"/>
      <c r="B6147" s="63"/>
    </row>
    <row r="6148" spans="1:2" x14ac:dyDescent="0.25">
      <c r="A6148" s="63"/>
      <c r="B6148" s="63"/>
    </row>
    <row r="6149" spans="1:2" x14ac:dyDescent="0.25">
      <c r="A6149" s="63"/>
      <c r="B6149" s="63"/>
    </row>
    <row r="6150" spans="1:2" x14ac:dyDescent="0.25">
      <c r="A6150" s="63"/>
      <c r="B6150" s="63"/>
    </row>
    <row r="6151" spans="1:2" x14ac:dyDescent="0.25">
      <c r="A6151" s="63"/>
      <c r="B6151" s="63"/>
    </row>
    <row r="6152" spans="1:2" x14ac:dyDescent="0.25">
      <c r="A6152" s="63"/>
      <c r="B6152" s="63"/>
    </row>
    <row r="6153" spans="1:2" x14ac:dyDescent="0.25">
      <c r="A6153" s="63"/>
      <c r="B6153" s="63"/>
    </row>
    <row r="6154" spans="1:2" x14ac:dyDescent="0.25">
      <c r="A6154" s="63"/>
      <c r="B6154" s="63"/>
    </row>
    <row r="6155" spans="1:2" x14ac:dyDescent="0.25">
      <c r="A6155" s="63"/>
      <c r="B6155" s="63"/>
    </row>
    <row r="6156" spans="1:2" x14ac:dyDescent="0.25">
      <c r="A6156" s="63"/>
      <c r="B6156" s="63"/>
    </row>
    <row r="6157" spans="1:2" x14ac:dyDescent="0.25">
      <c r="A6157" s="63"/>
      <c r="B6157" s="63"/>
    </row>
    <row r="6158" spans="1:2" x14ac:dyDescent="0.25">
      <c r="A6158" s="63"/>
      <c r="B6158" s="63"/>
    </row>
    <row r="6159" spans="1:2" x14ac:dyDescent="0.25">
      <c r="A6159" s="63"/>
      <c r="B6159" s="63"/>
    </row>
    <row r="6160" spans="1:2" x14ac:dyDescent="0.25">
      <c r="A6160" s="63"/>
      <c r="B6160" s="63"/>
    </row>
    <row r="6161" spans="1:2" x14ac:dyDescent="0.25">
      <c r="A6161" s="63"/>
      <c r="B6161" s="63"/>
    </row>
    <row r="6162" spans="1:2" x14ac:dyDescent="0.25">
      <c r="A6162" s="63"/>
      <c r="B6162" s="63"/>
    </row>
    <row r="6163" spans="1:2" x14ac:dyDescent="0.25">
      <c r="A6163" s="63"/>
      <c r="B6163" s="63"/>
    </row>
    <row r="6164" spans="1:2" x14ac:dyDescent="0.25">
      <c r="A6164" s="63"/>
      <c r="B6164" s="63"/>
    </row>
    <row r="6165" spans="1:2" x14ac:dyDescent="0.25">
      <c r="A6165" s="63"/>
      <c r="B6165" s="63"/>
    </row>
    <row r="6166" spans="1:2" x14ac:dyDescent="0.25">
      <c r="A6166" s="63"/>
      <c r="B6166" s="63"/>
    </row>
    <row r="6167" spans="1:2" x14ac:dyDescent="0.25">
      <c r="A6167" s="63"/>
      <c r="B6167" s="63"/>
    </row>
    <row r="6168" spans="1:2" x14ac:dyDescent="0.25">
      <c r="A6168" s="63"/>
      <c r="B6168" s="63"/>
    </row>
    <row r="6169" spans="1:2" x14ac:dyDescent="0.25">
      <c r="A6169" s="63"/>
      <c r="B6169" s="63"/>
    </row>
    <row r="6170" spans="1:2" x14ac:dyDescent="0.25">
      <c r="A6170" s="63"/>
      <c r="B6170" s="63"/>
    </row>
    <row r="6171" spans="1:2" x14ac:dyDescent="0.25">
      <c r="A6171" s="63"/>
      <c r="B6171" s="63"/>
    </row>
    <row r="6172" spans="1:2" x14ac:dyDescent="0.25">
      <c r="A6172" s="63"/>
      <c r="B6172" s="63"/>
    </row>
    <row r="6173" spans="1:2" x14ac:dyDescent="0.25">
      <c r="A6173" s="63"/>
      <c r="B6173" s="63"/>
    </row>
    <row r="6174" spans="1:2" x14ac:dyDescent="0.25">
      <c r="A6174" s="63"/>
      <c r="B6174" s="63"/>
    </row>
    <row r="6175" spans="1:2" x14ac:dyDescent="0.25">
      <c r="A6175" s="63"/>
      <c r="B6175" s="63"/>
    </row>
    <row r="6176" spans="1:2" x14ac:dyDescent="0.25">
      <c r="A6176" s="63"/>
      <c r="B6176" s="63"/>
    </row>
    <row r="6177" spans="1:2" x14ac:dyDescent="0.25">
      <c r="A6177" s="63"/>
      <c r="B6177" s="63"/>
    </row>
    <row r="6178" spans="1:2" x14ac:dyDescent="0.25">
      <c r="A6178" s="63"/>
      <c r="B6178" s="63"/>
    </row>
    <row r="6179" spans="1:2" x14ac:dyDescent="0.25">
      <c r="A6179" s="63"/>
      <c r="B6179" s="63"/>
    </row>
    <row r="6180" spans="1:2" x14ac:dyDescent="0.25">
      <c r="A6180" s="63"/>
      <c r="B6180" s="63"/>
    </row>
    <row r="6181" spans="1:2" x14ac:dyDescent="0.25">
      <c r="A6181" s="63"/>
      <c r="B6181" s="63"/>
    </row>
    <row r="6182" spans="1:2" x14ac:dyDescent="0.25">
      <c r="A6182" s="63"/>
      <c r="B6182" s="63"/>
    </row>
    <row r="6183" spans="1:2" x14ac:dyDescent="0.25">
      <c r="A6183" s="63"/>
      <c r="B6183" s="63"/>
    </row>
    <row r="6184" spans="1:2" x14ac:dyDescent="0.25">
      <c r="A6184" s="63"/>
      <c r="B6184" s="63"/>
    </row>
    <row r="6185" spans="1:2" x14ac:dyDescent="0.25">
      <c r="A6185" s="63"/>
      <c r="B6185" s="63"/>
    </row>
    <row r="6186" spans="1:2" x14ac:dyDescent="0.25">
      <c r="A6186" s="63"/>
      <c r="B6186" s="63"/>
    </row>
    <row r="6187" spans="1:2" x14ac:dyDescent="0.25">
      <c r="A6187" s="63"/>
      <c r="B6187" s="63"/>
    </row>
    <row r="6188" spans="1:2" x14ac:dyDescent="0.25">
      <c r="A6188" s="63"/>
      <c r="B6188" s="63"/>
    </row>
    <row r="6189" spans="1:2" x14ac:dyDescent="0.25">
      <c r="A6189" s="63"/>
      <c r="B6189" s="63"/>
    </row>
    <row r="6190" spans="1:2" x14ac:dyDescent="0.25">
      <c r="A6190" s="63"/>
      <c r="B6190" s="63"/>
    </row>
    <row r="6191" spans="1:2" x14ac:dyDescent="0.25">
      <c r="A6191" s="63"/>
      <c r="B6191" s="63"/>
    </row>
    <row r="6192" spans="1:2" x14ac:dyDescent="0.25">
      <c r="A6192" s="63"/>
      <c r="B6192" s="63"/>
    </row>
    <row r="6193" spans="1:2" x14ac:dyDescent="0.25">
      <c r="A6193" s="63"/>
      <c r="B6193" s="63"/>
    </row>
    <row r="6194" spans="1:2" x14ac:dyDescent="0.25">
      <c r="A6194" s="63"/>
      <c r="B6194" s="63"/>
    </row>
    <row r="6195" spans="1:2" x14ac:dyDescent="0.25">
      <c r="A6195" s="63"/>
      <c r="B6195" s="63"/>
    </row>
    <row r="6196" spans="1:2" x14ac:dyDescent="0.25">
      <c r="A6196" s="63"/>
      <c r="B6196" s="63"/>
    </row>
    <row r="6197" spans="1:2" x14ac:dyDescent="0.25">
      <c r="A6197" s="63"/>
      <c r="B6197" s="63"/>
    </row>
    <row r="6198" spans="1:2" x14ac:dyDescent="0.25">
      <c r="A6198" s="63"/>
      <c r="B6198" s="63"/>
    </row>
    <row r="6199" spans="1:2" x14ac:dyDescent="0.25">
      <c r="A6199" s="63"/>
      <c r="B6199" s="63"/>
    </row>
    <row r="6200" spans="1:2" x14ac:dyDescent="0.25">
      <c r="A6200" s="63"/>
      <c r="B6200" s="63"/>
    </row>
    <row r="6201" spans="1:2" x14ac:dyDescent="0.25">
      <c r="A6201" s="63"/>
      <c r="B6201" s="63"/>
    </row>
    <row r="6202" spans="1:2" x14ac:dyDescent="0.25">
      <c r="A6202" s="63"/>
      <c r="B6202" s="63"/>
    </row>
    <row r="6203" spans="1:2" x14ac:dyDescent="0.25">
      <c r="A6203" s="63"/>
      <c r="B6203" s="63"/>
    </row>
    <row r="6204" spans="1:2" x14ac:dyDescent="0.25">
      <c r="A6204" s="63"/>
      <c r="B6204" s="63"/>
    </row>
    <row r="6205" spans="1:2" x14ac:dyDescent="0.25">
      <c r="A6205" s="63"/>
      <c r="B6205" s="63"/>
    </row>
    <row r="6206" spans="1:2" x14ac:dyDescent="0.25">
      <c r="A6206" s="63"/>
      <c r="B6206" s="63"/>
    </row>
    <row r="6207" spans="1:2" x14ac:dyDescent="0.25">
      <c r="A6207" s="63"/>
      <c r="B6207" s="63"/>
    </row>
    <row r="6208" spans="1:2" x14ac:dyDescent="0.25">
      <c r="A6208" s="63"/>
      <c r="B6208" s="63"/>
    </row>
    <row r="6209" spans="1:2" x14ac:dyDescent="0.25">
      <c r="A6209" s="63"/>
      <c r="B6209" s="63"/>
    </row>
    <row r="6210" spans="1:2" x14ac:dyDescent="0.25">
      <c r="A6210" s="63"/>
      <c r="B6210" s="63"/>
    </row>
    <row r="6211" spans="1:2" x14ac:dyDescent="0.25">
      <c r="A6211" s="63"/>
      <c r="B6211" s="63"/>
    </row>
    <row r="6212" spans="1:2" x14ac:dyDescent="0.25">
      <c r="A6212" s="63"/>
      <c r="B6212" s="63"/>
    </row>
    <row r="6213" spans="1:2" x14ac:dyDescent="0.25">
      <c r="A6213" s="63"/>
      <c r="B6213" s="63"/>
    </row>
    <row r="6214" spans="1:2" x14ac:dyDescent="0.25">
      <c r="A6214" s="63"/>
      <c r="B6214" s="63"/>
    </row>
    <row r="6215" spans="1:2" x14ac:dyDescent="0.25">
      <c r="A6215" s="63"/>
      <c r="B6215" s="63"/>
    </row>
    <row r="6216" spans="1:2" x14ac:dyDescent="0.25">
      <c r="A6216" s="63"/>
      <c r="B6216" s="63"/>
    </row>
    <row r="6217" spans="1:2" x14ac:dyDescent="0.25">
      <c r="A6217" s="63"/>
      <c r="B6217" s="63"/>
    </row>
    <row r="6218" spans="1:2" x14ac:dyDescent="0.25">
      <c r="A6218" s="63"/>
      <c r="B6218" s="63"/>
    </row>
    <row r="6219" spans="1:2" x14ac:dyDescent="0.25">
      <c r="A6219" s="63"/>
      <c r="B6219" s="63"/>
    </row>
    <row r="6220" spans="1:2" x14ac:dyDescent="0.25">
      <c r="A6220" s="63"/>
      <c r="B6220" s="63"/>
    </row>
    <row r="6221" spans="1:2" x14ac:dyDescent="0.25">
      <c r="A6221" s="63"/>
      <c r="B6221" s="63"/>
    </row>
    <row r="6222" spans="1:2" x14ac:dyDescent="0.25">
      <c r="A6222" s="63"/>
      <c r="B6222" s="63"/>
    </row>
    <row r="6223" spans="1:2" x14ac:dyDescent="0.25">
      <c r="A6223" s="63"/>
      <c r="B6223" s="63"/>
    </row>
    <row r="6224" spans="1:2" x14ac:dyDescent="0.25">
      <c r="A6224" s="63"/>
      <c r="B6224" s="63"/>
    </row>
    <row r="6225" spans="1:2" x14ac:dyDescent="0.25">
      <c r="A6225" s="63"/>
      <c r="B6225" s="63"/>
    </row>
    <row r="6226" spans="1:2" x14ac:dyDescent="0.25">
      <c r="A6226" s="63"/>
      <c r="B6226" s="63"/>
    </row>
    <row r="6227" spans="1:2" x14ac:dyDescent="0.25">
      <c r="A6227" s="63"/>
      <c r="B6227" s="63"/>
    </row>
    <row r="6228" spans="1:2" x14ac:dyDescent="0.25">
      <c r="A6228" s="63"/>
      <c r="B6228" s="63"/>
    </row>
    <row r="6229" spans="1:2" x14ac:dyDescent="0.25">
      <c r="A6229" s="63"/>
      <c r="B6229" s="63"/>
    </row>
    <row r="6230" spans="1:2" x14ac:dyDescent="0.25">
      <c r="A6230" s="63"/>
      <c r="B6230" s="63"/>
    </row>
    <row r="6231" spans="1:2" x14ac:dyDescent="0.25">
      <c r="A6231" s="63"/>
      <c r="B6231" s="63"/>
    </row>
    <row r="6232" spans="1:2" x14ac:dyDescent="0.25">
      <c r="A6232" s="63"/>
      <c r="B6232" s="63"/>
    </row>
    <row r="6233" spans="1:2" x14ac:dyDescent="0.25">
      <c r="A6233" s="63"/>
      <c r="B6233" s="63"/>
    </row>
    <row r="6234" spans="1:2" x14ac:dyDescent="0.25">
      <c r="A6234" s="63"/>
      <c r="B6234" s="63"/>
    </row>
    <row r="6235" spans="1:2" x14ac:dyDescent="0.25">
      <c r="A6235" s="63"/>
      <c r="B6235" s="63"/>
    </row>
    <row r="6236" spans="1:2" x14ac:dyDescent="0.25">
      <c r="A6236" s="63"/>
      <c r="B6236" s="63"/>
    </row>
    <row r="6237" spans="1:2" x14ac:dyDescent="0.25">
      <c r="A6237" s="63"/>
      <c r="B6237" s="63"/>
    </row>
    <row r="6238" spans="1:2" x14ac:dyDescent="0.25">
      <c r="A6238" s="63"/>
      <c r="B6238" s="63"/>
    </row>
    <row r="6239" spans="1:2" x14ac:dyDescent="0.25">
      <c r="A6239" s="63"/>
      <c r="B6239" s="63"/>
    </row>
    <row r="6240" spans="1:2" x14ac:dyDescent="0.25">
      <c r="A6240" s="63"/>
      <c r="B6240" s="63"/>
    </row>
    <row r="6241" spans="1:2" x14ac:dyDescent="0.25">
      <c r="A6241" s="63"/>
      <c r="B6241" s="63"/>
    </row>
    <row r="6242" spans="1:2" x14ac:dyDescent="0.25">
      <c r="A6242" s="63"/>
      <c r="B6242" s="63"/>
    </row>
    <row r="6243" spans="1:2" x14ac:dyDescent="0.25">
      <c r="A6243" s="63"/>
      <c r="B6243" s="63"/>
    </row>
    <row r="6244" spans="1:2" x14ac:dyDescent="0.25">
      <c r="A6244" s="63"/>
      <c r="B6244" s="63"/>
    </row>
    <row r="6245" spans="1:2" x14ac:dyDescent="0.25">
      <c r="A6245" s="63"/>
      <c r="B6245" s="63"/>
    </row>
    <row r="6246" spans="1:2" x14ac:dyDescent="0.25">
      <c r="A6246" s="63"/>
      <c r="B6246" s="63"/>
    </row>
    <row r="6247" spans="1:2" x14ac:dyDescent="0.25">
      <c r="A6247" s="63"/>
      <c r="B6247" s="63"/>
    </row>
    <row r="6248" spans="1:2" x14ac:dyDescent="0.25">
      <c r="A6248" s="63"/>
      <c r="B6248" s="63"/>
    </row>
    <row r="6249" spans="1:2" x14ac:dyDescent="0.25">
      <c r="A6249" s="63"/>
      <c r="B6249" s="63"/>
    </row>
    <row r="6250" spans="1:2" x14ac:dyDescent="0.25">
      <c r="A6250" s="63"/>
      <c r="B6250" s="63"/>
    </row>
    <row r="6251" spans="1:2" x14ac:dyDescent="0.25">
      <c r="A6251" s="63"/>
      <c r="B6251" s="63"/>
    </row>
    <row r="6252" spans="1:2" x14ac:dyDescent="0.25">
      <c r="A6252" s="63"/>
      <c r="B6252" s="63"/>
    </row>
    <row r="6253" spans="1:2" x14ac:dyDescent="0.25">
      <c r="A6253" s="63"/>
      <c r="B6253" s="63"/>
    </row>
    <row r="6254" spans="1:2" x14ac:dyDescent="0.25">
      <c r="A6254" s="63"/>
      <c r="B6254" s="63"/>
    </row>
    <row r="6255" spans="1:2" x14ac:dyDescent="0.25">
      <c r="A6255" s="63"/>
      <c r="B6255" s="63"/>
    </row>
    <row r="6256" spans="1:2" x14ac:dyDescent="0.25">
      <c r="A6256" s="63"/>
      <c r="B6256" s="63"/>
    </row>
    <row r="6257" spans="1:2" x14ac:dyDescent="0.25">
      <c r="A6257" s="63"/>
      <c r="B6257" s="63"/>
    </row>
    <row r="6258" spans="1:2" x14ac:dyDescent="0.25">
      <c r="A6258" s="63"/>
      <c r="B6258" s="63"/>
    </row>
    <row r="6259" spans="1:2" x14ac:dyDescent="0.25">
      <c r="A6259" s="63"/>
      <c r="B6259" s="63"/>
    </row>
    <row r="6260" spans="1:2" x14ac:dyDescent="0.25">
      <c r="A6260" s="63"/>
      <c r="B6260" s="63"/>
    </row>
    <row r="6261" spans="1:2" x14ac:dyDescent="0.25">
      <c r="A6261" s="63"/>
      <c r="B6261" s="63"/>
    </row>
    <row r="6262" spans="1:2" x14ac:dyDescent="0.25">
      <c r="A6262" s="63"/>
      <c r="B6262" s="63"/>
    </row>
    <row r="6263" spans="1:2" x14ac:dyDescent="0.25">
      <c r="A6263" s="63"/>
      <c r="B6263" s="63"/>
    </row>
    <row r="6264" spans="1:2" x14ac:dyDescent="0.25">
      <c r="A6264" s="63"/>
      <c r="B6264" s="63"/>
    </row>
    <row r="6265" spans="1:2" x14ac:dyDescent="0.25">
      <c r="A6265" s="63"/>
      <c r="B6265" s="63"/>
    </row>
    <row r="6266" spans="1:2" x14ac:dyDescent="0.25">
      <c r="A6266" s="63"/>
      <c r="B6266" s="63"/>
    </row>
    <row r="6267" spans="1:2" x14ac:dyDescent="0.25">
      <c r="A6267" s="63"/>
      <c r="B6267" s="63"/>
    </row>
    <row r="6268" spans="1:2" x14ac:dyDescent="0.25">
      <c r="A6268" s="63"/>
      <c r="B6268" s="63"/>
    </row>
    <row r="6269" spans="1:2" x14ac:dyDescent="0.25">
      <c r="A6269" s="63"/>
      <c r="B6269" s="63"/>
    </row>
    <row r="6270" spans="1:2" x14ac:dyDescent="0.25">
      <c r="A6270" s="63"/>
      <c r="B6270" s="63"/>
    </row>
    <row r="6271" spans="1:2" x14ac:dyDescent="0.25">
      <c r="A6271" s="63"/>
      <c r="B6271" s="63"/>
    </row>
    <row r="6272" spans="1:2" x14ac:dyDescent="0.25">
      <c r="A6272" s="63"/>
      <c r="B6272" s="63"/>
    </row>
    <row r="6273" spans="1:2" x14ac:dyDescent="0.25">
      <c r="A6273" s="63"/>
      <c r="B6273" s="63"/>
    </row>
    <row r="6274" spans="1:2" x14ac:dyDescent="0.25">
      <c r="A6274" s="63"/>
      <c r="B6274" s="63"/>
    </row>
    <row r="6275" spans="1:2" x14ac:dyDescent="0.25">
      <c r="A6275" s="63"/>
      <c r="B6275" s="63"/>
    </row>
    <row r="6276" spans="1:2" x14ac:dyDescent="0.25">
      <c r="A6276" s="63"/>
      <c r="B6276" s="63"/>
    </row>
    <row r="6277" spans="1:2" x14ac:dyDescent="0.25">
      <c r="A6277" s="63"/>
      <c r="B6277" s="63"/>
    </row>
    <row r="6278" spans="1:2" x14ac:dyDescent="0.25">
      <c r="A6278" s="63"/>
      <c r="B6278" s="63"/>
    </row>
    <row r="6279" spans="1:2" x14ac:dyDescent="0.25">
      <c r="A6279" s="63"/>
      <c r="B6279" s="63"/>
    </row>
    <row r="6280" spans="1:2" x14ac:dyDescent="0.25">
      <c r="A6280" s="63"/>
      <c r="B6280" s="63"/>
    </row>
    <row r="6281" spans="1:2" x14ac:dyDescent="0.25">
      <c r="A6281" s="63"/>
      <c r="B6281" s="63"/>
    </row>
    <row r="6282" spans="1:2" x14ac:dyDescent="0.25">
      <c r="A6282" s="63"/>
      <c r="B6282" s="63"/>
    </row>
    <row r="6283" spans="1:2" x14ac:dyDescent="0.25">
      <c r="A6283" s="63"/>
      <c r="B6283" s="63"/>
    </row>
    <row r="6284" spans="1:2" x14ac:dyDescent="0.25">
      <c r="A6284" s="63"/>
      <c r="B6284" s="63"/>
    </row>
    <row r="6285" spans="1:2" x14ac:dyDescent="0.25">
      <c r="A6285" s="63"/>
      <c r="B6285" s="63"/>
    </row>
    <row r="6286" spans="1:2" x14ac:dyDescent="0.25">
      <c r="A6286" s="63"/>
      <c r="B6286" s="63"/>
    </row>
    <row r="6287" spans="1:2" x14ac:dyDescent="0.25">
      <c r="A6287" s="63"/>
      <c r="B6287" s="63"/>
    </row>
    <row r="6288" spans="1:2" x14ac:dyDescent="0.25">
      <c r="A6288" s="63"/>
      <c r="B6288" s="63"/>
    </row>
    <row r="6289" spans="1:2" x14ac:dyDescent="0.25">
      <c r="A6289" s="63"/>
      <c r="B6289" s="63"/>
    </row>
    <row r="6290" spans="1:2" x14ac:dyDescent="0.25">
      <c r="A6290" s="63"/>
      <c r="B6290" s="63"/>
    </row>
    <row r="6291" spans="1:2" x14ac:dyDescent="0.25">
      <c r="A6291" s="63"/>
      <c r="B6291" s="63"/>
    </row>
    <row r="6292" spans="1:2" x14ac:dyDescent="0.25">
      <c r="A6292" s="63"/>
      <c r="B6292" s="63"/>
    </row>
    <row r="6293" spans="1:2" x14ac:dyDescent="0.25">
      <c r="A6293" s="63"/>
      <c r="B6293" s="63"/>
    </row>
    <row r="6294" spans="1:2" x14ac:dyDescent="0.25">
      <c r="A6294" s="63"/>
      <c r="B6294" s="63"/>
    </row>
    <row r="6295" spans="1:2" x14ac:dyDescent="0.25">
      <c r="A6295" s="63"/>
      <c r="B6295" s="63"/>
    </row>
    <row r="6296" spans="1:2" x14ac:dyDescent="0.25">
      <c r="A6296" s="63"/>
      <c r="B6296" s="63"/>
    </row>
    <row r="6297" spans="1:2" x14ac:dyDescent="0.25">
      <c r="A6297" s="63"/>
      <c r="B6297" s="63"/>
    </row>
    <row r="6298" spans="1:2" x14ac:dyDescent="0.25">
      <c r="A6298" s="63"/>
      <c r="B6298" s="63"/>
    </row>
    <row r="6299" spans="1:2" x14ac:dyDescent="0.25">
      <c r="A6299" s="63"/>
      <c r="B6299" s="63"/>
    </row>
    <row r="6300" spans="1:2" x14ac:dyDescent="0.25">
      <c r="A6300" s="63"/>
      <c r="B6300" s="63"/>
    </row>
    <row r="6301" spans="1:2" x14ac:dyDescent="0.25">
      <c r="A6301" s="63"/>
      <c r="B6301" s="63"/>
    </row>
    <row r="6302" spans="1:2" x14ac:dyDescent="0.25">
      <c r="A6302" s="63"/>
      <c r="B6302" s="63"/>
    </row>
    <row r="6303" spans="1:2" x14ac:dyDescent="0.25">
      <c r="A6303" s="63"/>
      <c r="B6303" s="63"/>
    </row>
    <row r="6304" spans="1:2" x14ac:dyDescent="0.25">
      <c r="A6304" s="63"/>
      <c r="B6304" s="63"/>
    </row>
    <row r="6305" spans="1:2" x14ac:dyDescent="0.25">
      <c r="A6305" s="63"/>
      <c r="B6305" s="63"/>
    </row>
    <row r="6306" spans="1:2" x14ac:dyDescent="0.25">
      <c r="A6306" s="63"/>
      <c r="B6306" s="63"/>
    </row>
    <row r="6307" spans="1:2" x14ac:dyDescent="0.25">
      <c r="A6307" s="63"/>
      <c r="B6307" s="63"/>
    </row>
    <row r="6308" spans="1:2" x14ac:dyDescent="0.25">
      <c r="A6308" s="63"/>
      <c r="B6308" s="63"/>
    </row>
    <row r="6309" spans="1:2" x14ac:dyDescent="0.25">
      <c r="A6309" s="63"/>
      <c r="B6309" s="63"/>
    </row>
    <row r="6310" spans="1:2" x14ac:dyDescent="0.25">
      <c r="A6310" s="63"/>
      <c r="B6310" s="63"/>
    </row>
    <row r="6311" spans="1:2" x14ac:dyDescent="0.25">
      <c r="A6311" s="63"/>
      <c r="B6311" s="63"/>
    </row>
    <row r="6312" spans="1:2" x14ac:dyDescent="0.25">
      <c r="A6312" s="63"/>
      <c r="B6312" s="63"/>
    </row>
    <row r="6313" spans="1:2" x14ac:dyDescent="0.25">
      <c r="A6313" s="63"/>
      <c r="B6313" s="63"/>
    </row>
    <row r="6314" spans="1:2" x14ac:dyDescent="0.25">
      <c r="A6314" s="63"/>
      <c r="B6314" s="63"/>
    </row>
    <row r="6315" spans="1:2" x14ac:dyDescent="0.25">
      <c r="A6315" s="63"/>
      <c r="B6315" s="63"/>
    </row>
    <row r="6316" spans="1:2" x14ac:dyDescent="0.25">
      <c r="A6316" s="63"/>
      <c r="B6316" s="63"/>
    </row>
    <row r="6317" spans="1:2" x14ac:dyDescent="0.25">
      <c r="A6317" s="63"/>
      <c r="B6317" s="63"/>
    </row>
    <row r="6318" spans="1:2" x14ac:dyDescent="0.25">
      <c r="A6318" s="63"/>
      <c r="B6318" s="63"/>
    </row>
    <row r="6319" spans="1:2" x14ac:dyDescent="0.25">
      <c r="A6319" s="63"/>
      <c r="B6319" s="63"/>
    </row>
    <row r="6320" spans="1:2" x14ac:dyDescent="0.25">
      <c r="A6320" s="63"/>
      <c r="B6320" s="63"/>
    </row>
    <row r="6321" spans="1:2" x14ac:dyDescent="0.25">
      <c r="A6321" s="63"/>
      <c r="B6321" s="63"/>
    </row>
    <row r="6322" spans="1:2" x14ac:dyDescent="0.25">
      <c r="A6322" s="63"/>
      <c r="B6322" s="63"/>
    </row>
    <row r="6323" spans="1:2" x14ac:dyDescent="0.25">
      <c r="A6323" s="63"/>
      <c r="B6323" s="63"/>
    </row>
    <row r="6324" spans="1:2" x14ac:dyDescent="0.25">
      <c r="A6324" s="63"/>
      <c r="B6324" s="63"/>
    </row>
    <row r="6325" spans="1:2" x14ac:dyDescent="0.25">
      <c r="A6325" s="63"/>
      <c r="B6325" s="63"/>
    </row>
    <row r="6326" spans="1:2" x14ac:dyDescent="0.25">
      <c r="A6326" s="63"/>
      <c r="B6326" s="63"/>
    </row>
    <row r="6327" spans="1:2" x14ac:dyDescent="0.25">
      <c r="A6327" s="63"/>
      <c r="B6327" s="63"/>
    </row>
    <row r="6328" spans="1:2" x14ac:dyDescent="0.25">
      <c r="A6328" s="63"/>
      <c r="B6328" s="63"/>
    </row>
    <row r="6329" spans="1:2" x14ac:dyDescent="0.25">
      <c r="A6329" s="63"/>
      <c r="B6329" s="63"/>
    </row>
    <row r="6330" spans="1:2" x14ac:dyDescent="0.25">
      <c r="A6330" s="63"/>
      <c r="B6330" s="63"/>
    </row>
    <row r="6331" spans="1:2" x14ac:dyDescent="0.25">
      <c r="A6331" s="63"/>
      <c r="B6331" s="63"/>
    </row>
    <row r="6332" spans="1:2" x14ac:dyDescent="0.25">
      <c r="A6332" s="63"/>
      <c r="B6332" s="63"/>
    </row>
    <row r="6333" spans="1:2" x14ac:dyDescent="0.25">
      <c r="A6333" s="63"/>
      <c r="B6333" s="63"/>
    </row>
    <row r="6334" spans="1:2" x14ac:dyDescent="0.25">
      <c r="A6334" s="63"/>
      <c r="B6334" s="63"/>
    </row>
    <row r="6335" spans="1:2" x14ac:dyDescent="0.25">
      <c r="A6335" s="63"/>
      <c r="B6335" s="63"/>
    </row>
    <row r="6336" spans="1:2" x14ac:dyDescent="0.25">
      <c r="A6336" s="63"/>
      <c r="B6336" s="63"/>
    </row>
    <row r="6337" spans="1:2" x14ac:dyDescent="0.25">
      <c r="A6337" s="63"/>
      <c r="B6337" s="63"/>
    </row>
    <row r="6338" spans="1:2" x14ac:dyDescent="0.25">
      <c r="A6338" s="63"/>
      <c r="B6338" s="63"/>
    </row>
    <row r="6339" spans="1:2" x14ac:dyDescent="0.25">
      <c r="A6339" s="63"/>
      <c r="B6339" s="63"/>
    </row>
    <row r="6340" spans="1:2" x14ac:dyDescent="0.25">
      <c r="A6340" s="63"/>
      <c r="B6340" s="63"/>
    </row>
    <row r="6341" spans="1:2" x14ac:dyDescent="0.25">
      <c r="A6341" s="63"/>
      <c r="B6341" s="63"/>
    </row>
    <row r="6342" spans="1:2" x14ac:dyDescent="0.25">
      <c r="A6342" s="63"/>
      <c r="B6342" s="63"/>
    </row>
    <row r="6343" spans="1:2" x14ac:dyDescent="0.25">
      <c r="A6343" s="63"/>
      <c r="B6343" s="63"/>
    </row>
    <row r="6344" spans="1:2" x14ac:dyDescent="0.25">
      <c r="A6344" s="63"/>
      <c r="B6344" s="63"/>
    </row>
    <row r="6345" spans="1:2" x14ac:dyDescent="0.25">
      <c r="A6345" s="63"/>
      <c r="B6345" s="63"/>
    </row>
    <row r="6346" spans="1:2" x14ac:dyDescent="0.25">
      <c r="A6346" s="63"/>
      <c r="B6346" s="63"/>
    </row>
    <row r="6347" spans="1:2" x14ac:dyDescent="0.25">
      <c r="A6347" s="63"/>
      <c r="B6347" s="63"/>
    </row>
    <row r="6348" spans="1:2" x14ac:dyDescent="0.25">
      <c r="A6348" s="63"/>
      <c r="B6348" s="63"/>
    </row>
    <row r="6349" spans="1:2" x14ac:dyDescent="0.25">
      <c r="A6349" s="63"/>
      <c r="B6349" s="63"/>
    </row>
    <row r="6350" spans="1:2" x14ac:dyDescent="0.25">
      <c r="A6350" s="63"/>
      <c r="B6350" s="63"/>
    </row>
    <row r="6351" spans="1:2" x14ac:dyDescent="0.25">
      <c r="A6351" s="63"/>
      <c r="B6351" s="63"/>
    </row>
    <row r="6352" spans="1:2" x14ac:dyDescent="0.25">
      <c r="A6352" s="63"/>
      <c r="B6352" s="63"/>
    </row>
    <row r="6353" spans="1:2" x14ac:dyDescent="0.25">
      <c r="A6353" s="63"/>
      <c r="B6353" s="63"/>
    </row>
    <row r="6354" spans="1:2" x14ac:dyDescent="0.25">
      <c r="A6354" s="63"/>
      <c r="B6354" s="63"/>
    </row>
    <row r="6355" spans="1:2" x14ac:dyDescent="0.25">
      <c r="A6355" s="63"/>
      <c r="B6355" s="63"/>
    </row>
    <row r="6356" spans="1:2" x14ac:dyDescent="0.25">
      <c r="A6356" s="63"/>
      <c r="B6356" s="63"/>
    </row>
    <row r="6357" spans="1:2" x14ac:dyDescent="0.25">
      <c r="A6357" s="63"/>
      <c r="B6357" s="63"/>
    </row>
    <row r="6358" spans="1:2" x14ac:dyDescent="0.25">
      <c r="A6358" s="63"/>
      <c r="B6358" s="63"/>
    </row>
    <row r="6359" spans="1:2" x14ac:dyDescent="0.25">
      <c r="A6359" s="63"/>
      <c r="B6359" s="63"/>
    </row>
    <row r="6360" spans="1:2" x14ac:dyDescent="0.25">
      <c r="A6360" s="63"/>
      <c r="B6360" s="63"/>
    </row>
    <row r="6361" spans="1:2" x14ac:dyDescent="0.25">
      <c r="A6361" s="63"/>
      <c r="B6361" s="63"/>
    </row>
    <row r="6362" spans="1:2" x14ac:dyDescent="0.25">
      <c r="A6362" s="63"/>
      <c r="B6362" s="63"/>
    </row>
    <row r="6363" spans="1:2" x14ac:dyDescent="0.25">
      <c r="A6363" s="63"/>
      <c r="B6363" s="63"/>
    </row>
    <row r="6364" spans="1:2" x14ac:dyDescent="0.25">
      <c r="A6364" s="63"/>
      <c r="B6364" s="63"/>
    </row>
    <row r="6365" spans="1:2" x14ac:dyDescent="0.25">
      <c r="A6365" s="63"/>
      <c r="B6365" s="63"/>
    </row>
    <row r="6366" spans="1:2" x14ac:dyDescent="0.25">
      <c r="A6366" s="63"/>
      <c r="B6366" s="63"/>
    </row>
    <row r="6367" spans="1:2" x14ac:dyDescent="0.25">
      <c r="A6367" s="63"/>
      <c r="B6367" s="63"/>
    </row>
    <row r="6368" spans="1:2" x14ac:dyDescent="0.25">
      <c r="A6368" s="63"/>
      <c r="B6368" s="63"/>
    </row>
    <row r="6369" spans="1:2" x14ac:dyDescent="0.25">
      <c r="A6369" s="63"/>
      <c r="B6369" s="63"/>
    </row>
    <row r="6370" spans="1:2" x14ac:dyDescent="0.25">
      <c r="A6370" s="63"/>
      <c r="B6370" s="63"/>
    </row>
    <row r="6371" spans="1:2" x14ac:dyDescent="0.25">
      <c r="A6371" s="63"/>
      <c r="B6371" s="63"/>
    </row>
    <row r="6372" spans="1:2" x14ac:dyDescent="0.25">
      <c r="A6372" s="63"/>
      <c r="B6372" s="63"/>
    </row>
    <row r="6373" spans="1:2" x14ac:dyDescent="0.25">
      <c r="A6373" s="63"/>
      <c r="B6373" s="63"/>
    </row>
    <row r="6374" spans="1:2" x14ac:dyDescent="0.25">
      <c r="A6374" s="63"/>
      <c r="B6374" s="63"/>
    </row>
    <row r="6375" spans="1:2" x14ac:dyDescent="0.25">
      <c r="A6375" s="63"/>
      <c r="B6375" s="63"/>
    </row>
    <row r="6376" spans="1:2" x14ac:dyDescent="0.25">
      <c r="A6376" s="63"/>
      <c r="B6376" s="63"/>
    </row>
    <row r="6377" spans="1:2" x14ac:dyDescent="0.25">
      <c r="A6377" s="63"/>
      <c r="B6377" s="63"/>
    </row>
    <row r="6378" spans="1:2" x14ac:dyDescent="0.25">
      <c r="A6378" s="63"/>
      <c r="B6378" s="63"/>
    </row>
    <row r="6379" spans="1:2" x14ac:dyDescent="0.25">
      <c r="A6379" s="63"/>
      <c r="B6379" s="63"/>
    </row>
    <row r="6380" spans="1:2" x14ac:dyDescent="0.25">
      <c r="A6380" s="63"/>
      <c r="B6380" s="63"/>
    </row>
    <row r="6381" spans="1:2" x14ac:dyDescent="0.25">
      <c r="A6381" s="63"/>
      <c r="B6381" s="63"/>
    </row>
    <row r="6382" spans="1:2" x14ac:dyDescent="0.25">
      <c r="A6382" s="63"/>
      <c r="B6382" s="63"/>
    </row>
    <row r="6383" spans="1:2" x14ac:dyDescent="0.25">
      <c r="A6383" s="63"/>
      <c r="B6383" s="63"/>
    </row>
    <row r="6384" spans="1:2" x14ac:dyDescent="0.25">
      <c r="A6384" s="63"/>
      <c r="B6384" s="63"/>
    </row>
    <row r="6385" spans="1:2" x14ac:dyDescent="0.25">
      <c r="A6385" s="63"/>
      <c r="B6385" s="63"/>
    </row>
    <row r="6386" spans="1:2" x14ac:dyDescent="0.25">
      <c r="A6386" s="63"/>
      <c r="B6386" s="63"/>
    </row>
    <row r="6387" spans="1:2" x14ac:dyDescent="0.25">
      <c r="A6387" s="63"/>
      <c r="B6387" s="63"/>
    </row>
    <row r="6388" spans="1:2" x14ac:dyDescent="0.25">
      <c r="A6388" s="63"/>
      <c r="B6388" s="63"/>
    </row>
    <row r="6389" spans="1:2" x14ac:dyDescent="0.25">
      <c r="A6389" s="63"/>
      <c r="B6389" s="63"/>
    </row>
    <row r="6390" spans="1:2" x14ac:dyDescent="0.25">
      <c r="A6390" s="63"/>
      <c r="B6390" s="63"/>
    </row>
    <row r="6391" spans="1:2" x14ac:dyDescent="0.25">
      <c r="A6391" s="63"/>
      <c r="B6391" s="63"/>
    </row>
    <row r="6392" spans="1:2" x14ac:dyDescent="0.25">
      <c r="A6392" s="63"/>
      <c r="B6392" s="63"/>
    </row>
    <row r="6393" spans="1:2" x14ac:dyDescent="0.25">
      <c r="A6393" s="63"/>
      <c r="B6393" s="63"/>
    </row>
    <row r="6394" spans="1:2" x14ac:dyDescent="0.25">
      <c r="A6394" s="63"/>
      <c r="B6394" s="63"/>
    </row>
    <row r="6395" spans="1:2" x14ac:dyDescent="0.25">
      <c r="A6395" s="63"/>
      <c r="B6395" s="63"/>
    </row>
    <row r="6396" spans="1:2" x14ac:dyDescent="0.25">
      <c r="A6396" s="63"/>
      <c r="B6396" s="63"/>
    </row>
    <row r="6397" spans="1:2" x14ac:dyDescent="0.25">
      <c r="A6397" s="63"/>
      <c r="B6397" s="63"/>
    </row>
    <row r="6398" spans="1:2" x14ac:dyDescent="0.25">
      <c r="A6398" s="63"/>
      <c r="B6398" s="63"/>
    </row>
    <row r="6399" spans="1:2" x14ac:dyDescent="0.25">
      <c r="A6399" s="63"/>
      <c r="B6399" s="63"/>
    </row>
    <row r="6400" spans="1:2" x14ac:dyDescent="0.25">
      <c r="A6400" s="63"/>
      <c r="B6400" s="63"/>
    </row>
    <row r="6401" spans="1:2" x14ac:dyDescent="0.25">
      <c r="A6401" s="63"/>
      <c r="B6401" s="63"/>
    </row>
    <row r="6402" spans="1:2" x14ac:dyDescent="0.25">
      <c r="A6402" s="63"/>
      <c r="B6402" s="63"/>
    </row>
    <row r="6403" spans="1:2" x14ac:dyDescent="0.25">
      <c r="A6403" s="63"/>
      <c r="B6403" s="63"/>
    </row>
    <row r="6404" spans="1:2" x14ac:dyDescent="0.25">
      <c r="A6404" s="63"/>
      <c r="B6404" s="63"/>
    </row>
    <row r="6405" spans="1:2" x14ac:dyDescent="0.25">
      <c r="A6405" s="63"/>
      <c r="B6405" s="63"/>
    </row>
    <row r="6406" spans="1:2" x14ac:dyDescent="0.25">
      <c r="A6406" s="63"/>
      <c r="B6406" s="63"/>
    </row>
    <row r="6407" spans="1:2" x14ac:dyDescent="0.25">
      <c r="A6407" s="63"/>
      <c r="B6407" s="63"/>
    </row>
    <row r="6408" spans="1:2" x14ac:dyDescent="0.25">
      <c r="A6408" s="63"/>
      <c r="B6408" s="63"/>
    </row>
    <row r="6409" spans="1:2" x14ac:dyDescent="0.25">
      <c r="A6409" s="63"/>
      <c r="B6409" s="63"/>
    </row>
    <row r="6410" spans="1:2" x14ac:dyDescent="0.25">
      <c r="A6410" s="63"/>
      <c r="B6410" s="63"/>
    </row>
    <row r="6411" spans="1:2" x14ac:dyDescent="0.25">
      <c r="A6411" s="63"/>
      <c r="B6411" s="63"/>
    </row>
    <row r="6412" spans="1:2" x14ac:dyDescent="0.25">
      <c r="A6412" s="63"/>
      <c r="B6412" s="63"/>
    </row>
    <row r="6413" spans="1:2" x14ac:dyDescent="0.25">
      <c r="A6413" s="63"/>
      <c r="B6413" s="63"/>
    </row>
    <row r="6414" spans="1:2" x14ac:dyDescent="0.25">
      <c r="A6414" s="63"/>
      <c r="B6414" s="63"/>
    </row>
    <row r="6415" spans="1:2" x14ac:dyDescent="0.25">
      <c r="A6415" s="63"/>
      <c r="B6415" s="63"/>
    </row>
    <row r="6416" spans="1:2" x14ac:dyDescent="0.25">
      <c r="A6416" s="63"/>
      <c r="B6416" s="63"/>
    </row>
    <row r="6417" spans="1:2" x14ac:dyDescent="0.25">
      <c r="A6417" s="63"/>
      <c r="B6417" s="63"/>
    </row>
    <row r="6418" spans="1:2" x14ac:dyDescent="0.25">
      <c r="A6418" s="63"/>
      <c r="B6418" s="63"/>
    </row>
    <row r="6419" spans="1:2" x14ac:dyDescent="0.25">
      <c r="A6419" s="63"/>
      <c r="B6419" s="63"/>
    </row>
    <row r="6420" spans="1:2" x14ac:dyDescent="0.25">
      <c r="A6420" s="63"/>
      <c r="B6420" s="63"/>
    </row>
    <row r="6421" spans="1:2" x14ac:dyDescent="0.25">
      <c r="A6421" s="63"/>
      <c r="B6421" s="63"/>
    </row>
    <row r="6422" spans="1:2" x14ac:dyDescent="0.25">
      <c r="A6422" s="63"/>
      <c r="B6422" s="63"/>
    </row>
    <row r="6423" spans="1:2" x14ac:dyDescent="0.25">
      <c r="A6423" s="63"/>
      <c r="B6423" s="63"/>
    </row>
    <row r="6424" spans="1:2" x14ac:dyDescent="0.25">
      <c r="A6424" s="63"/>
      <c r="B6424" s="63"/>
    </row>
    <row r="6425" spans="1:2" x14ac:dyDescent="0.25">
      <c r="A6425" s="63"/>
      <c r="B6425" s="63"/>
    </row>
    <row r="6426" spans="1:2" x14ac:dyDescent="0.25">
      <c r="A6426" s="63"/>
      <c r="B6426" s="63"/>
    </row>
    <row r="6427" spans="1:2" x14ac:dyDescent="0.25">
      <c r="A6427" s="63"/>
      <c r="B6427" s="63"/>
    </row>
    <row r="6428" spans="1:2" x14ac:dyDescent="0.25">
      <c r="A6428" s="63"/>
      <c r="B6428" s="63"/>
    </row>
    <row r="6429" spans="1:2" x14ac:dyDescent="0.25">
      <c r="A6429" s="63"/>
      <c r="B6429" s="63"/>
    </row>
    <row r="6430" spans="1:2" x14ac:dyDescent="0.25">
      <c r="A6430" s="63"/>
      <c r="B6430" s="63"/>
    </row>
    <row r="6431" spans="1:2" x14ac:dyDescent="0.25">
      <c r="A6431" s="63"/>
      <c r="B6431" s="63"/>
    </row>
    <row r="6432" spans="1:2" x14ac:dyDescent="0.25">
      <c r="A6432" s="63"/>
      <c r="B6432" s="63"/>
    </row>
    <row r="6433" spans="1:2" x14ac:dyDescent="0.25">
      <c r="A6433" s="63"/>
      <c r="B6433" s="63"/>
    </row>
    <row r="6434" spans="1:2" x14ac:dyDescent="0.25">
      <c r="A6434" s="63"/>
      <c r="B6434" s="63"/>
    </row>
    <row r="6435" spans="1:2" x14ac:dyDescent="0.25">
      <c r="A6435" s="63"/>
      <c r="B6435" s="63"/>
    </row>
    <row r="6436" spans="1:2" x14ac:dyDescent="0.25">
      <c r="A6436" s="63"/>
      <c r="B6436" s="63"/>
    </row>
    <row r="6437" spans="1:2" x14ac:dyDescent="0.25">
      <c r="A6437" s="63"/>
      <c r="B6437" s="63"/>
    </row>
    <row r="6438" spans="1:2" x14ac:dyDescent="0.25">
      <c r="A6438" s="63"/>
      <c r="B6438" s="63"/>
    </row>
    <row r="6439" spans="1:2" x14ac:dyDescent="0.25">
      <c r="A6439" s="63"/>
      <c r="B6439" s="63"/>
    </row>
    <row r="6440" spans="1:2" x14ac:dyDescent="0.25">
      <c r="A6440" s="63"/>
      <c r="B6440" s="63"/>
    </row>
    <row r="6441" spans="1:2" x14ac:dyDescent="0.25">
      <c r="A6441" s="63"/>
      <c r="B6441" s="63"/>
    </row>
    <row r="6442" spans="1:2" x14ac:dyDescent="0.25">
      <c r="A6442" s="63"/>
      <c r="B6442" s="63"/>
    </row>
    <row r="6443" spans="1:2" x14ac:dyDescent="0.25">
      <c r="A6443" s="63"/>
      <c r="B6443" s="63"/>
    </row>
    <row r="6444" spans="1:2" x14ac:dyDescent="0.25">
      <c r="A6444" s="63"/>
      <c r="B6444" s="63"/>
    </row>
    <row r="6445" spans="1:2" x14ac:dyDescent="0.25">
      <c r="A6445" s="63"/>
      <c r="B6445" s="63"/>
    </row>
    <row r="6446" spans="1:2" x14ac:dyDescent="0.25">
      <c r="A6446" s="63"/>
      <c r="B6446" s="63"/>
    </row>
    <row r="6447" spans="1:2" x14ac:dyDescent="0.25">
      <c r="A6447" s="63"/>
      <c r="B6447" s="63"/>
    </row>
    <row r="6448" spans="1:2" x14ac:dyDescent="0.25">
      <c r="A6448" s="63"/>
      <c r="B6448" s="63"/>
    </row>
    <row r="6449" spans="1:2" x14ac:dyDescent="0.25">
      <c r="A6449" s="63"/>
      <c r="B6449" s="63"/>
    </row>
    <row r="6450" spans="1:2" x14ac:dyDescent="0.25">
      <c r="A6450" s="63"/>
      <c r="B6450" s="63"/>
    </row>
    <row r="6451" spans="1:2" x14ac:dyDescent="0.25">
      <c r="A6451" s="63"/>
      <c r="B6451" s="63"/>
    </row>
    <row r="6452" spans="1:2" x14ac:dyDescent="0.25">
      <c r="A6452" s="63"/>
      <c r="B6452" s="63"/>
    </row>
    <row r="6453" spans="1:2" x14ac:dyDescent="0.25">
      <c r="A6453" s="63"/>
      <c r="B6453" s="63"/>
    </row>
    <row r="6454" spans="1:2" x14ac:dyDescent="0.25">
      <c r="A6454" s="63"/>
      <c r="B6454" s="63"/>
    </row>
    <row r="6455" spans="1:2" x14ac:dyDescent="0.25">
      <c r="A6455" s="63"/>
      <c r="B6455" s="63"/>
    </row>
    <row r="6456" spans="1:2" x14ac:dyDescent="0.25">
      <c r="A6456" s="63"/>
      <c r="B6456" s="63"/>
    </row>
    <row r="6457" spans="1:2" x14ac:dyDescent="0.25">
      <c r="A6457" s="63"/>
      <c r="B6457" s="63"/>
    </row>
    <row r="6458" spans="1:2" x14ac:dyDescent="0.25">
      <c r="A6458" s="63"/>
      <c r="B6458" s="63"/>
    </row>
    <row r="6459" spans="1:2" x14ac:dyDescent="0.25">
      <c r="A6459" s="63"/>
      <c r="B6459" s="63"/>
    </row>
    <row r="6460" spans="1:2" x14ac:dyDescent="0.25">
      <c r="A6460" s="63"/>
      <c r="B6460" s="63"/>
    </row>
    <row r="6461" spans="1:2" x14ac:dyDescent="0.25">
      <c r="A6461" s="63"/>
      <c r="B6461" s="63"/>
    </row>
    <row r="6462" spans="1:2" x14ac:dyDescent="0.25">
      <c r="A6462" s="63"/>
      <c r="B6462" s="63"/>
    </row>
    <row r="6463" spans="1:2" x14ac:dyDescent="0.25">
      <c r="A6463" s="63"/>
      <c r="B6463" s="63"/>
    </row>
    <row r="6464" spans="1:2" x14ac:dyDescent="0.25">
      <c r="A6464" s="63"/>
      <c r="B6464" s="63"/>
    </row>
    <row r="6465" spans="1:2" x14ac:dyDescent="0.25">
      <c r="A6465" s="63"/>
      <c r="B6465" s="63"/>
    </row>
    <row r="6466" spans="1:2" x14ac:dyDescent="0.25">
      <c r="A6466" s="63"/>
      <c r="B6466" s="63"/>
    </row>
    <row r="6467" spans="1:2" x14ac:dyDescent="0.25">
      <c r="A6467" s="63"/>
      <c r="B6467" s="63"/>
    </row>
    <row r="6468" spans="1:2" x14ac:dyDescent="0.25">
      <c r="A6468" s="63"/>
      <c r="B6468" s="63"/>
    </row>
    <row r="6469" spans="1:2" x14ac:dyDescent="0.25">
      <c r="A6469" s="63"/>
      <c r="B6469" s="63"/>
    </row>
    <row r="6470" spans="1:2" x14ac:dyDescent="0.25">
      <c r="A6470" s="63"/>
      <c r="B6470" s="63"/>
    </row>
    <row r="6471" spans="1:2" x14ac:dyDescent="0.25">
      <c r="A6471" s="63"/>
      <c r="B6471" s="63"/>
    </row>
    <row r="6472" spans="1:2" x14ac:dyDescent="0.25">
      <c r="A6472" s="63"/>
      <c r="B6472" s="63"/>
    </row>
    <row r="6473" spans="1:2" x14ac:dyDescent="0.25">
      <c r="A6473" s="63"/>
      <c r="B6473" s="63"/>
    </row>
    <row r="6474" spans="1:2" x14ac:dyDescent="0.25">
      <c r="A6474" s="63"/>
      <c r="B6474" s="63"/>
    </row>
    <row r="6475" spans="1:2" x14ac:dyDescent="0.25">
      <c r="A6475" s="63"/>
      <c r="B6475" s="63"/>
    </row>
    <row r="6476" spans="1:2" x14ac:dyDescent="0.25">
      <c r="A6476" s="63"/>
      <c r="B6476" s="63"/>
    </row>
    <row r="6477" spans="1:2" x14ac:dyDescent="0.25">
      <c r="A6477" s="63"/>
      <c r="B6477" s="63"/>
    </row>
    <row r="6478" spans="1:2" x14ac:dyDescent="0.25">
      <c r="A6478" s="63"/>
      <c r="B6478" s="63"/>
    </row>
    <row r="6479" spans="1:2" x14ac:dyDescent="0.25">
      <c r="A6479" s="63"/>
      <c r="B6479" s="63"/>
    </row>
    <row r="6480" spans="1:2" x14ac:dyDescent="0.25">
      <c r="A6480" s="63"/>
      <c r="B6480" s="63"/>
    </row>
    <row r="6481" spans="1:2" x14ac:dyDescent="0.25">
      <c r="A6481" s="63"/>
      <c r="B6481" s="63"/>
    </row>
    <row r="6482" spans="1:2" x14ac:dyDescent="0.25">
      <c r="A6482" s="63"/>
      <c r="B6482" s="63"/>
    </row>
    <row r="6483" spans="1:2" x14ac:dyDescent="0.25">
      <c r="A6483" s="63"/>
      <c r="B6483" s="63"/>
    </row>
    <row r="6484" spans="1:2" x14ac:dyDescent="0.25">
      <c r="A6484" s="63"/>
      <c r="B6484" s="63"/>
    </row>
    <row r="6485" spans="1:2" x14ac:dyDescent="0.25">
      <c r="A6485" s="63"/>
      <c r="B6485" s="63"/>
    </row>
    <row r="6486" spans="1:2" x14ac:dyDescent="0.25">
      <c r="A6486" s="63"/>
      <c r="B6486" s="63"/>
    </row>
    <row r="6487" spans="1:2" x14ac:dyDescent="0.25">
      <c r="A6487" s="63"/>
      <c r="B6487" s="63"/>
    </row>
    <row r="6488" spans="1:2" x14ac:dyDescent="0.25">
      <c r="A6488" s="63"/>
      <c r="B6488" s="63"/>
    </row>
    <row r="6489" spans="1:2" x14ac:dyDescent="0.25">
      <c r="A6489" s="63"/>
      <c r="B6489" s="63"/>
    </row>
    <row r="6490" spans="1:2" x14ac:dyDescent="0.25">
      <c r="A6490" s="63"/>
      <c r="B6490" s="63"/>
    </row>
    <row r="6491" spans="1:2" x14ac:dyDescent="0.25">
      <c r="A6491" s="63"/>
      <c r="B6491" s="63"/>
    </row>
    <row r="6492" spans="1:2" x14ac:dyDescent="0.25">
      <c r="A6492" s="63"/>
      <c r="B6492" s="63"/>
    </row>
    <row r="6493" spans="1:2" x14ac:dyDescent="0.25">
      <c r="A6493" s="63"/>
      <c r="B6493" s="63"/>
    </row>
    <row r="6494" spans="1:2" x14ac:dyDescent="0.25">
      <c r="A6494" s="63"/>
      <c r="B6494" s="63"/>
    </row>
    <row r="6495" spans="1:2" x14ac:dyDescent="0.25">
      <c r="A6495" s="63"/>
      <c r="B6495" s="63"/>
    </row>
    <row r="6496" spans="1:2" x14ac:dyDescent="0.25">
      <c r="A6496" s="63"/>
      <c r="B6496" s="63"/>
    </row>
    <row r="6497" spans="1:2" x14ac:dyDescent="0.25">
      <c r="A6497" s="63"/>
      <c r="B6497" s="63"/>
    </row>
    <row r="6498" spans="1:2" x14ac:dyDescent="0.25">
      <c r="A6498" s="63"/>
      <c r="B6498" s="63"/>
    </row>
    <row r="6499" spans="1:2" x14ac:dyDescent="0.25">
      <c r="A6499" s="63"/>
      <c r="B6499" s="63"/>
    </row>
    <row r="6500" spans="1:2" x14ac:dyDescent="0.25">
      <c r="A6500" s="63"/>
      <c r="B6500" s="63"/>
    </row>
    <row r="6501" spans="1:2" x14ac:dyDescent="0.25">
      <c r="A6501" s="63"/>
      <c r="B6501" s="63"/>
    </row>
    <row r="6502" spans="1:2" x14ac:dyDescent="0.25">
      <c r="A6502" s="63"/>
      <c r="B6502" s="63"/>
    </row>
    <row r="6503" spans="1:2" x14ac:dyDescent="0.25">
      <c r="A6503" s="63"/>
      <c r="B6503" s="63"/>
    </row>
    <row r="6504" spans="1:2" x14ac:dyDescent="0.25">
      <c r="A6504" s="63"/>
      <c r="B6504" s="63"/>
    </row>
    <row r="6505" spans="1:2" x14ac:dyDescent="0.25">
      <c r="A6505" s="63"/>
      <c r="B6505" s="63"/>
    </row>
    <row r="6506" spans="1:2" x14ac:dyDescent="0.25">
      <c r="A6506" s="63"/>
      <c r="B6506" s="63"/>
    </row>
    <row r="6507" spans="1:2" x14ac:dyDescent="0.25">
      <c r="A6507" s="63"/>
      <c r="B6507" s="63"/>
    </row>
    <row r="6508" spans="1:2" x14ac:dyDescent="0.25">
      <c r="A6508" s="63"/>
      <c r="B6508" s="63"/>
    </row>
    <row r="6509" spans="1:2" x14ac:dyDescent="0.25">
      <c r="A6509" s="63"/>
      <c r="B6509" s="63"/>
    </row>
    <row r="6510" spans="1:2" x14ac:dyDescent="0.25">
      <c r="A6510" s="63"/>
      <c r="B6510" s="63"/>
    </row>
    <row r="6511" spans="1:2" x14ac:dyDescent="0.25">
      <c r="A6511" s="63"/>
      <c r="B6511" s="63"/>
    </row>
    <row r="6512" spans="1:2" x14ac:dyDescent="0.25">
      <c r="A6512" s="63"/>
      <c r="B6512" s="63"/>
    </row>
    <row r="6513" spans="1:2" x14ac:dyDescent="0.25">
      <c r="A6513" s="63"/>
      <c r="B6513" s="63"/>
    </row>
    <row r="6514" spans="1:2" x14ac:dyDescent="0.25">
      <c r="A6514" s="63"/>
      <c r="B6514" s="63"/>
    </row>
    <row r="6515" spans="1:2" x14ac:dyDescent="0.25">
      <c r="A6515" s="63"/>
      <c r="B6515" s="63"/>
    </row>
    <row r="6516" spans="1:2" x14ac:dyDescent="0.25">
      <c r="A6516" s="63"/>
      <c r="B6516" s="63"/>
    </row>
    <row r="6517" spans="1:2" x14ac:dyDescent="0.25">
      <c r="A6517" s="63"/>
      <c r="B6517" s="63"/>
    </row>
    <row r="6518" spans="1:2" x14ac:dyDescent="0.25">
      <c r="A6518" s="63"/>
      <c r="B6518" s="63"/>
    </row>
    <row r="6519" spans="1:2" x14ac:dyDescent="0.25">
      <c r="A6519" s="63"/>
      <c r="B6519" s="63"/>
    </row>
    <row r="6520" spans="1:2" x14ac:dyDescent="0.25">
      <c r="A6520" s="63"/>
      <c r="B6520" s="63"/>
    </row>
    <row r="6521" spans="1:2" x14ac:dyDescent="0.25">
      <c r="A6521" s="63"/>
      <c r="B6521" s="63"/>
    </row>
    <row r="6522" spans="1:2" x14ac:dyDescent="0.25">
      <c r="A6522" s="63"/>
      <c r="B6522" s="63"/>
    </row>
    <row r="6523" spans="1:2" x14ac:dyDescent="0.25">
      <c r="A6523" s="63"/>
      <c r="B6523" s="63"/>
    </row>
    <row r="6524" spans="1:2" x14ac:dyDescent="0.25">
      <c r="A6524" s="63"/>
      <c r="B6524" s="63"/>
    </row>
    <row r="6525" spans="1:2" x14ac:dyDescent="0.25">
      <c r="A6525" s="63"/>
      <c r="B6525" s="63"/>
    </row>
    <row r="6526" spans="1:2" x14ac:dyDescent="0.25">
      <c r="A6526" s="63"/>
      <c r="B6526" s="63"/>
    </row>
    <row r="6527" spans="1:2" x14ac:dyDescent="0.25">
      <c r="A6527" s="63"/>
      <c r="B6527" s="63"/>
    </row>
    <row r="6528" spans="1:2" x14ac:dyDescent="0.25">
      <c r="A6528" s="63"/>
      <c r="B6528" s="63"/>
    </row>
    <row r="6529" spans="1:2" x14ac:dyDescent="0.25">
      <c r="A6529" s="63"/>
      <c r="B6529" s="63"/>
    </row>
    <row r="6530" spans="1:2" x14ac:dyDescent="0.25">
      <c r="A6530" s="63"/>
      <c r="B6530" s="63"/>
    </row>
    <row r="6531" spans="1:2" x14ac:dyDescent="0.25">
      <c r="A6531" s="63"/>
      <c r="B6531" s="63"/>
    </row>
    <row r="6532" spans="1:2" x14ac:dyDescent="0.25">
      <c r="A6532" s="63"/>
      <c r="B6532" s="63"/>
    </row>
    <row r="6533" spans="1:2" x14ac:dyDescent="0.25">
      <c r="A6533" s="63"/>
      <c r="B6533" s="63"/>
    </row>
    <row r="6534" spans="1:2" x14ac:dyDescent="0.25">
      <c r="A6534" s="63"/>
      <c r="B6534" s="63"/>
    </row>
    <row r="6535" spans="1:2" x14ac:dyDescent="0.25">
      <c r="A6535" s="63"/>
      <c r="B6535" s="63"/>
    </row>
    <row r="6536" spans="1:2" x14ac:dyDescent="0.25">
      <c r="A6536" s="63"/>
      <c r="B6536" s="63"/>
    </row>
    <row r="6537" spans="1:2" x14ac:dyDescent="0.25">
      <c r="A6537" s="63"/>
      <c r="B6537" s="63"/>
    </row>
    <row r="6538" spans="1:2" x14ac:dyDescent="0.25">
      <c r="A6538" s="63"/>
      <c r="B6538" s="63"/>
    </row>
    <row r="6539" spans="1:2" x14ac:dyDescent="0.25">
      <c r="A6539" s="63"/>
      <c r="B6539" s="63"/>
    </row>
    <row r="6540" spans="1:2" x14ac:dyDescent="0.25">
      <c r="A6540" s="63"/>
      <c r="B6540" s="63"/>
    </row>
    <row r="6541" spans="1:2" x14ac:dyDescent="0.25">
      <c r="A6541" s="63"/>
      <c r="B6541" s="63"/>
    </row>
    <row r="6542" spans="1:2" x14ac:dyDescent="0.25">
      <c r="A6542" s="63"/>
      <c r="B6542" s="63"/>
    </row>
    <row r="6543" spans="1:2" x14ac:dyDescent="0.25">
      <c r="A6543" s="63"/>
      <c r="B6543" s="63"/>
    </row>
    <row r="6544" spans="1:2" x14ac:dyDescent="0.25">
      <c r="A6544" s="63"/>
      <c r="B6544" s="63"/>
    </row>
    <row r="6545" spans="1:2" x14ac:dyDescent="0.25">
      <c r="A6545" s="63"/>
      <c r="B6545" s="63"/>
    </row>
    <row r="6546" spans="1:2" x14ac:dyDescent="0.25">
      <c r="A6546" s="63"/>
      <c r="B6546" s="63"/>
    </row>
    <row r="6547" spans="1:2" x14ac:dyDescent="0.25">
      <c r="A6547" s="63"/>
      <c r="B6547" s="63"/>
    </row>
    <row r="6548" spans="1:2" x14ac:dyDescent="0.25">
      <c r="A6548" s="63"/>
      <c r="B6548" s="63"/>
    </row>
    <row r="6549" spans="1:2" x14ac:dyDescent="0.25">
      <c r="A6549" s="63"/>
      <c r="B6549" s="63"/>
    </row>
    <row r="6550" spans="1:2" x14ac:dyDescent="0.25">
      <c r="A6550" s="63"/>
      <c r="B6550" s="63"/>
    </row>
    <row r="6551" spans="1:2" x14ac:dyDescent="0.25">
      <c r="A6551" s="63"/>
      <c r="B6551" s="63"/>
    </row>
    <row r="6552" spans="1:2" x14ac:dyDescent="0.25">
      <c r="A6552" s="63"/>
      <c r="B6552" s="63"/>
    </row>
    <row r="6553" spans="1:2" x14ac:dyDescent="0.25">
      <c r="A6553" s="63"/>
      <c r="B6553" s="63"/>
    </row>
    <row r="6554" spans="1:2" x14ac:dyDescent="0.25">
      <c r="A6554" s="63"/>
      <c r="B6554" s="63"/>
    </row>
    <row r="6555" spans="1:2" x14ac:dyDescent="0.25">
      <c r="A6555" s="63"/>
      <c r="B6555" s="63"/>
    </row>
    <row r="6556" spans="1:2" x14ac:dyDescent="0.25">
      <c r="A6556" s="63"/>
      <c r="B6556" s="63"/>
    </row>
    <row r="6557" spans="1:2" x14ac:dyDescent="0.25">
      <c r="A6557" s="63"/>
      <c r="B6557" s="63"/>
    </row>
    <row r="6558" spans="1:2" x14ac:dyDescent="0.25">
      <c r="A6558" s="63"/>
      <c r="B6558" s="63"/>
    </row>
    <row r="6559" spans="1:2" x14ac:dyDescent="0.25">
      <c r="A6559" s="63"/>
      <c r="B6559" s="63"/>
    </row>
    <row r="6560" spans="1:2" x14ac:dyDescent="0.25">
      <c r="A6560" s="63"/>
      <c r="B6560" s="63"/>
    </row>
    <row r="6561" spans="1:2" x14ac:dyDescent="0.25">
      <c r="A6561" s="63"/>
      <c r="B6561" s="63"/>
    </row>
    <row r="6562" spans="1:2" x14ac:dyDescent="0.25">
      <c r="A6562" s="63"/>
      <c r="B6562" s="63"/>
    </row>
    <row r="6563" spans="1:2" x14ac:dyDescent="0.25">
      <c r="A6563" s="63"/>
      <c r="B6563" s="63"/>
    </row>
    <row r="6564" spans="1:2" x14ac:dyDescent="0.25">
      <c r="A6564" s="63"/>
      <c r="B6564" s="63"/>
    </row>
    <row r="6565" spans="1:2" x14ac:dyDescent="0.25">
      <c r="A6565" s="63"/>
      <c r="B6565" s="63"/>
    </row>
    <row r="6566" spans="1:2" x14ac:dyDescent="0.25">
      <c r="A6566" s="63"/>
      <c r="B6566" s="63"/>
    </row>
    <row r="6567" spans="1:2" x14ac:dyDescent="0.25">
      <c r="A6567" s="63"/>
      <c r="B6567" s="63"/>
    </row>
    <row r="6568" spans="1:2" x14ac:dyDescent="0.25">
      <c r="A6568" s="63"/>
      <c r="B6568" s="63"/>
    </row>
    <row r="6569" spans="1:2" x14ac:dyDescent="0.25">
      <c r="A6569" s="63"/>
      <c r="B6569" s="63"/>
    </row>
    <row r="6570" spans="1:2" x14ac:dyDescent="0.25">
      <c r="A6570" s="63"/>
      <c r="B6570" s="63"/>
    </row>
    <row r="6571" spans="1:2" x14ac:dyDescent="0.25">
      <c r="A6571" s="63"/>
      <c r="B6571" s="63"/>
    </row>
    <row r="6572" spans="1:2" x14ac:dyDescent="0.25">
      <c r="A6572" s="63"/>
      <c r="B6572" s="63"/>
    </row>
    <row r="6573" spans="1:2" x14ac:dyDescent="0.25">
      <c r="A6573" s="63"/>
      <c r="B6573" s="63"/>
    </row>
    <row r="6574" spans="1:2" x14ac:dyDescent="0.25">
      <c r="A6574" s="63"/>
      <c r="B6574" s="63"/>
    </row>
    <row r="6575" spans="1:2" x14ac:dyDescent="0.25">
      <c r="A6575" s="63"/>
      <c r="B6575" s="63"/>
    </row>
    <row r="6576" spans="1:2" x14ac:dyDescent="0.25">
      <c r="A6576" s="63"/>
      <c r="B6576" s="63"/>
    </row>
    <row r="6577" spans="1:2" x14ac:dyDescent="0.25">
      <c r="A6577" s="63"/>
      <c r="B6577" s="63"/>
    </row>
    <row r="6578" spans="1:2" x14ac:dyDescent="0.25">
      <c r="A6578" s="63"/>
      <c r="B6578" s="63"/>
    </row>
    <row r="6579" spans="1:2" x14ac:dyDescent="0.25">
      <c r="A6579" s="63"/>
      <c r="B6579" s="63"/>
    </row>
    <row r="6580" spans="1:2" x14ac:dyDescent="0.25">
      <c r="A6580" s="63"/>
      <c r="B6580" s="63"/>
    </row>
    <row r="6581" spans="1:2" x14ac:dyDescent="0.25">
      <c r="A6581" s="63"/>
      <c r="B6581" s="63"/>
    </row>
    <row r="6582" spans="1:2" x14ac:dyDescent="0.25">
      <c r="A6582" s="63"/>
      <c r="B6582" s="63"/>
    </row>
    <row r="6583" spans="1:2" x14ac:dyDescent="0.25">
      <c r="A6583" s="63"/>
      <c r="B6583" s="63"/>
    </row>
    <row r="6584" spans="1:2" x14ac:dyDescent="0.25">
      <c r="A6584" s="63"/>
      <c r="B6584" s="63"/>
    </row>
    <row r="6585" spans="1:2" x14ac:dyDescent="0.25">
      <c r="A6585" s="63"/>
      <c r="B6585" s="63"/>
    </row>
    <row r="6586" spans="1:2" x14ac:dyDescent="0.25">
      <c r="A6586" s="63"/>
      <c r="B6586" s="63"/>
    </row>
    <row r="6587" spans="1:2" x14ac:dyDescent="0.25">
      <c r="A6587" s="63"/>
      <c r="B6587" s="63"/>
    </row>
    <row r="6588" spans="1:2" x14ac:dyDescent="0.25">
      <c r="A6588" s="63"/>
      <c r="B6588" s="63"/>
    </row>
    <row r="6589" spans="1:2" x14ac:dyDescent="0.25">
      <c r="A6589" s="63"/>
      <c r="B6589" s="63"/>
    </row>
    <row r="6590" spans="1:2" x14ac:dyDescent="0.25">
      <c r="A6590" s="63"/>
      <c r="B6590" s="63"/>
    </row>
    <row r="6591" spans="1:2" x14ac:dyDescent="0.25">
      <c r="A6591" s="63"/>
      <c r="B6591" s="63"/>
    </row>
    <row r="6592" spans="1:2" x14ac:dyDescent="0.25">
      <c r="A6592" s="63"/>
      <c r="B6592" s="63"/>
    </row>
    <row r="6593" spans="1:2" x14ac:dyDescent="0.25">
      <c r="A6593" s="63"/>
      <c r="B6593" s="63"/>
    </row>
    <row r="6594" spans="1:2" x14ac:dyDescent="0.25">
      <c r="A6594" s="63"/>
      <c r="B6594" s="63"/>
    </row>
    <row r="6595" spans="1:2" x14ac:dyDescent="0.25">
      <c r="A6595" s="63"/>
      <c r="B6595" s="63"/>
    </row>
    <row r="6596" spans="1:2" x14ac:dyDescent="0.25">
      <c r="A6596" s="63"/>
      <c r="B6596" s="63"/>
    </row>
    <row r="6597" spans="1:2" x14ac:dyDescent="0.25">
      <c r="A6597" s="63"/>
      <c r="B6597" s="63"/>
    </row>
    <row r="6598" spans="1:2" x14ac:dyDescent="0.25">
      <c r="A6598" s="63"/>
      <c r="B6598" s="63"/>
    </row>
    <row r="6599" spans="1:2" x14ac:dyDescent="0.25">
      <c r="A6599" s="63"/>
      <c r="B6599" s="63"/>
    </row>
    <row r="6600" spans="1:2" x14ac:dyDescent="0.25">
      <c r="A6600" s="63"/>
      <c r="B6600" s="63"/>
    </row>
    <row r="6601" spans="1:2" x14ac:dyDescent="0.25">
      <c r="A6601" s="63"/>
      <c r="B6601" s="63"/>
    </row>
    <row r="6602" spans="1:2" x14ac:dyDescent="0.25">
      <c r="A6602" s="63"/>
      <c r="B6602" s="63"/>
    </row>
    <row r="6603" spans="1:2" x14ac:dyDescent="0.25">
      <c r="A6603" s="63"/>
      <c r="B6603" s="63"/>
    </row>
    <row r="6604" spans="1:2" x14ac:dyDescent="0.25">
      <c r="A6604" s="63"/>
      <c r="B6604" s="63"/>
    </row>
    <row r="6605" spans="1:2" x14ac:dyDescent="0.25">
      <c r="A6605" s="63"/>
      <c r="B6605" s="63"/>
    </row>
    <row r="6606" spans="1:2" x14ac:dyDescent="0.25">
      <c r="A6606" s="63"/>
      <c r="B6606" s="63"/>
    </row>
    <row r="6607" spans="1:2" x14ac:dyDescent="0.25">
      <c r="A6607" s="63"/>
      <c r="B6607" s="63"/>
    </row>
    <row r="6608" spans="1:2" x14ac:dyDescent="0.25">
      <c r="A6608" s="63"/>
      <c r="B6608" s="63"/>
    </row>
    <row r="6609" spans="1:2" x14ac:dyDescent="0.25">
      <c r="A6609" s="63"/>
      <c r="B6609" s="63"/>
    </row>
    <row r="6610" spans="1:2" x14ac:dyDescent="0.25">
      <c r="A6610" s="63"/>
      <c r="B6610" s="63"/>
    </row>
    <row r="6611" spans="1:2" x14ac:dyDescent="0.25">
      <c r="A6611" s="63"/>
      <c r="B6611" s="63"/>
    </row>
    <row r="6612" spans="1:2" x14ac:dyDescent="0.25">
      <c r="A6612" s="63"/>
      <c r="B6612" s="63"/>
    </row>
    <row r="6613" spans="1:2" x14ac:dyDescent="0.25">
      <c r="A6613" s="63"/>
      <c r="B6613" s="63"/>
    </row>
    <row r="6614" spans="1:2" x14ac:dyDescent="0.25">
      <c r="A6614" s="63"/>
      <c r="B6614" s="63"/>
    </row>
    <row r="6615" spans="1:2" x14ac:dyDescent="0.25">
      <c r="A6615" s="63"/>
      <c r="B6615" s="63"/>
    </row>
    <row r="6616" spans="1:2" x14ac:dyDescent="0.25">
      <c r="A6616" s="63"/>
      <c r="B6616" s="63"/>
    </row>
    <row r="6617" spans="1:2" x14ac:dyDescent="0.25">
      <c r="A6617" s="63"/>
      <c r="B6617" s="63"/>
    </row>
    <row r="6618" spans="1:2" x14ac:dyDescent="0.25">
      <c r="A6618" s="63"/>
      <c r="B6618" s="63"/>
    </row>
    <row r="6619" spans="1:2" x14ac:dyDescent="0.25">
      <c r="A6619" s="63"/>
      <c r="B6619" s="63"/>
    </row>
    <row r="6620" spans="1:2" x14ac:dyDescent="0.25">
      <c r="A6620" s="63"/>
      <c r="B6620" s="63"/>
    </row>
    <row r="6621" spans="1:2" x14ac:dyDescent="0.25">
      <c r="A6621" s="63"/>
      <c r="B6621" s="63"/>
    </row>
    <row r="6622" spans="1:2" x14ac:dyDescent="0.25">
      <c r="A6622" s="63"/>
      <c r="B6622" s="63"/>
    </row>
    <row r="6623" spans="1:2" x14ac:dyDescent="0.25">
      <c r="A6623" s="63"/>
      <c r="B6623" s="63"/>
    </row>
    <row r="6624" spans="1:2" x14ac:dyDescent="0.25">
      <c r="A6624" s="63"/>
      <c r="B6624" s="63"/>
    </row>
    <row r="6625" spans="1:2" x14ac:dyDescent="0.25">
      <c r="A6625" s="63"/>
      <c r="B6625" s="63"/>
    </row>
    <row r="6626" spans="1:2" x14ac:dyDescent="0.25">
      <c r="A6626" s="63"/>
      <c r="B6626" s="63"/>
    </row>
    <row r="6627" spans="1:2" x14ac:dyDescent="0.25">
      <c r="A6627" s="63"/>
      <c r="B6627" s="63"/>
    </row>
    <row r="6628" spans="1:2" x14ac:dyDescent="0.25">
      <c r="A6628" s="63"/>
      <c r="B6628" s="63"/>
    </row>
    <row r="6629" spans="1:2" x14ac:dyDescent="0.25">
      <c r="A6629" s="63"/>
      <c r="B6629" s="63"/>
    </row>
    <row r="6630" spans="1:2" x14ac:dyDescent="0.25">
      <c r="A6630" s="63"/>
      <c r="B6630" s="63"/>
    </row>
    <row r="6631" spans="1:2" x14ac:dyDescent="0.25">
      <c r="A6631" s="63"/>
      <c r="B6631" s="63"/>
    </row>
    <row r="6632" spans="1:2" x14ac:dyDescent="0.25">
      <c r="A6632" s="63"/>
      <c r="B6632" s="63"/>
    </row>
    <row r="6633" spans="1:2" x14ac:dyDescent="0.25">
      <c r="A6633" s="63"/>
      <c r="B6633" s="63"/>
    </row>
    <row r="6634" spans="1:2" x14ac:dyDescent="0.25">
      <c r="A6634" s="63"/>
      <c r="B6634" s="63"/>
    </row>
    <row r="6635" spans="1:2" x14ac:dyDescent="0.25">
      <c r="A6635" s="63"/>
      <c r="B6635" s="63"/>
    </row>
    <row r="6636" spans="1:2" x14ac:dyDescent="0.25">
      <c r="A6636" s="63"/>
      <c r="B6636" s="63"/>
    </row>
    <row r="6637" spans="1:2" x14ac:dyDescent="0.25">
      <c r="A6637" s="63"/>
      <c r="B6637" s="63"/>
    </row>
    <row r="6638" spans="1:2" x14ac:dyDescent="0.25">
      <c r="A6638" s="63"/>
      <c r="B6638" s="63"/>
    </row>
    <row r="6639" spans="1:2" x14ac:dyDescent="0.25">
      <c r="A6639" s="63"/>
      <c r="B6639" s="63"/>
    </row>
    <row r="6640" spans="1:2" x14ac:dyDescent="0.25">
      <c r="A6640" s="63"/>
      <c r="B6640" s="63"/>
    </row>
    <row r="6641" spans="1:2" x14ac:dyDescent="0.25">
      <c r="A6641" s="63"/>
      <c r="B6641" s="63"/>
    </row>
    <row r="6642" spans="1:2" x14ac:dyDescent="0.25">
      <c r="A6642" s="63"/>
      <c r="B6642" s="63"/>
    </row>
    <row r="6643" spans="1:2" x14ac:dyDescent="0.25">
      <c r="A6643" s="63"/>
      <c r="B6643" s="63"/>
    </row>
    <row r="6644" spans="1:2" x14ac:dyDescent="0.25">
      <c r="A6644" s="63"/>
      <c r="B6644" s="63"/>
    </row>
    <row r="6645" spans="1:2" x14ac:dyDescent="0.25">
      <c r="A6645" s="63"/>
      <c r="B6645" s="63"/>
    </row>
    <row r="6646" spans="1:2" x14ac:dyDescent="0.25">
      <c r="A6646" s="63"/>
      <c r="B6646" s="63"/>
    </row>
    <row r="6647" spans="1:2" x14ac:dyDescent="0.25">
      <c r="A6647" s="63"/>
      <c r="B6647" s="63"/>
    </row>
    <row r="6648" spans="1:2" x14ac:dyDescent="0.25">
      <c r="A6648" s="63"/>
      <c r="B6648" s="63"/>
    </row>
    <row r="6649" spans="1:2" x14ac:dyDescent="0.25">
      <c r="A6649" s="63"/>
      <c r="B6649" s="63"/>
    </row>
    <row r="6650" spans="1:2" x14ac:dyDescent="0.25">
      <c r="A6650" s="63"/>
      <c r="B6650" s="63"/>
    </row>
    <row r="6651" spans="1:2" x14ac:dyDescent="0.25">
      <c r="A6651" s="63"/>
      <c r="B6651" s="63"/>
    </row>
    <row r="6652" spans="1:2" x14ac:dyDescent="0.25">
      <c r="A6652" s="63"/>
      <c r="B6652" s="63"/>
    </row>
    <row r="6653" spans="1:2" x14ac:dyDescent="0.25">
      <c r="A6653" s="63"/>
      <c r="B6653" s="63"/>
    </row>
    <row r="6654" spans="1:2" x14ac:dyDescent="0.25">
      <c r="A6654" s="63"/>
      <c r="B6654" s="63"/>
    </row>
    <row r="6655" spans="1:2" x14ac:dyDescent="0.25">
      <c r="A6655" s="63"/>
      <c r="B6655" s="63"/>
    </row>
    <row r="6656" spans="1:2" x14ac:dyDescent="0.25">
      <c r="A6656" s="63"/>
      <c r="B6656" s="63"/>
    </row>
    <row r="6657" spans="1:2" x14ac:dyDescent="0.25">
      <c r="A6657" s="63"/>
      <c r="B6657" s="63"/>
    </row>
    <row r="6658" spans="1:2" x14ac:dyDescent="0.25">
      <c r="A6658" s="63"/>
      <c r="B6658" s="63"/>
    </row>
    <row r="6659" spans="1:2" x14ac:dyDescent="0.25">
      <c r="A6659" s="63"/>
      <c r="B6659" s="63"/>
    </row>
    <row r="6660" spans="1:2" x14ac:dyDescent="0.25">
      <c r="A6660" s="63"/>
      <c r="B6660" s="63"/>
    </row>
    <row r="6661" spans="1:2" x14ac:dyDescent="0.25">
      <c r="A6661" s="63"/>
      <c r="B6661" s="63"/>
    </row>
    <row r="6662" spans="1:2" x14ac:dyDescent="0.25">
      <c r="A6662" s="63"/>
      <c r="B6662" s="63"/>
    </row>
    <row r="6663" spans="1:2" x14ac:dyDescent="0.25">
      <c r="A6663" s="63"/>
      <c r="B6663" s="63"/>
    </row>
    <row r="6664" spans="1:2" x14ac:dyDescent="0.25">
      <c r="A6664" s="63"/>
      <c r="B6664" s="63"/>
    </row>
    <row r="6665" spans="1:2" x14ac:dyDescent="0.25">
      <c r="A6665" s="63"/>
      <c r="B6665" s="63"/>
    </row>
    <row r="6666" spans="1:2" x14ac:dyDescent="0.25">
      <c r="A6666" s="63"/>
      <c r="B6666" s="63"/>
    </row>
    <row r="6667" spans="1:2" x14ac:dyDescent="0.25">
      <c r="A6667" s="63"/>
      <c r="B6667" s="63"/>
    </row>
    <row r="6668" spans="1:2" x14ac:dyDescent="0.25">
      <c r="A6668" s="63"/>
      <c r="B6668" s="63"/>
    </row>
    <row r="6669" spans="1:2" x14ac:dyDescent="0.25">
      <c r="A6669" s="63"/>
      <c r="B6669" s="63"/>
    </row>
    <row r="6670" spans="1:2" x14ac:dyDescent="0.25">
      <c r="A6670" s="63"/>
      <c r="B6670" s="63"/>
    </row>
    <row r="6671" spans="1:2" x14ac:dyDescent="0.25">
      <c r="A6671" s="63"/>
      <c r="B6671" s="63"/>
    </row>
    <row r="6672" spans="1:2" x14ac:dyDescent="0.25">
      <c r="A6672" s="63"/>
      <c r="B6672" s="63"/>
    </row>
    <row r="6673" spans="1:2" x14ac:dyDescent="0.25">
      <c r="A6673" s="63"/>
      <c r="B6673" s="63"/>
    </row>
    <row r="6674" spans="1:2" x14ac:dyDescent="0.25">
      <c r="A6674" s="63"/>
      <c r="B6674" s="63"/>
    </row>
    <row r="6675" spans="1:2" x14ac:dyDescent="0.25">
      <c r="A6675" s="63"/>
      <c r="B6675" s="63"/>
    </row>
    <row r="6676" spans="1:2" x14ac:dyDescent="0.25">
      <c r="A6676" s="63"/>
      <c r="B6676" s="63"/>
    </row>
    <row r="6677" spans="1:2" x14ac:dyDescent="0.25">
      <c r="A6677" s="63"/>
      <c r="B6677" s="63"/>
    </row>
    <row r="6678" spans="1:2" x14ac:dyDescent="0.25">
      <c r="A6678" s="63"/>
      <c r="B6678" s="63"/>
    </row>
    <row r="6679" spans="1:2" x14ac:dyDescent="0.25">
      <c r="A6679" s="63"/>
      <c r="B6679" s="63"/>
    </row>
    <row r="6680" spans="1:2" x14ac:dyDescent="0.25">
      <c r="A6680" s="63"/>
      <c r="B6680" s="63"/>
    </row>
    <row r="6681" spans="1:2" x14ac:dyDescent="0.25">
      <c r="A6681" s="63"/>
      <c r="B6681" s="63"/>
    </row>
    <row r="6682" spans="1:2" x14ac:dyDescent="0.25">
      <c r="A6682" s="63"/>
      <c r="B6682" s="63"/>
    </row>
    <row r="6683" spans="1:2" x14ac:dyDescent="0.25">
      <c r="A6683" s="63"/>
      <c r="B6683" s="63"/>
    </row>
    <row r="6684" spans="1:2" x14ac:dyDescent="0.25">
      <c r="A6684" s="63"/>
      <c r="B6684" s="63"/>
    </row>
    <row r="6685" spans="1:2" x14ac:dyDescent="0.25">
      <c r="A6685" s="63"/>
      <c r="B6685" s="63"/>
    </row>
    <row r="6686" spans="1:2" x14ac:dyDescent="0.25">
      <c r="A6686" s="63"/>
      <c r="B6686" s="63"/>
    </row>
    <row r="6687" spans="1:2" x14ac:dyDescent="0.25">
      <c r="A6687" s="63"/>
      <c r="B6687" s="63"/>
    </row>
    <row r="6688" spans="1:2" x14ac:dyDescent="0.25">
      <c r="A6688" s="63"/>
      <c r="B6688" s="63"/>
    </row>
    <row r="6689" spans="1:2" x14ac:dyDescent="0.25">
      <c r="A6689" s="63"/>
      <c r="B6689" s="63"/>
    </row>
    <row r="6690" spans="1:2" x14ac:dyDescent="0.25">
      <c r="A6690" s="63"/>
      <c r="B6690" s="63"/>
    </row>
    <row r="6691" spans="1:2" x14ac:dyDescent="0.25">
      <c r="A6691" s="63"/>
      <c r="B6691" s="63"/>
    </row>
    <row r="6692" spans="1:2" x14ac:dyDescent="0.25">
      <c r="A6692" s="63"/>
      <c r="B6692" s="63"/>
    </row>
    <row r="6693" spans="1:2" x14ac:dyDescent="0.25">
      <c r="A6693" s="63"/>
      <c r="B6693" s="63"/>
    </row>
    <row r="6694" spans="1:2" x14ac:dyDescent="0.25">
      <c r="A6694" s="63"/>
      <c r="B6694" s="63"/>
    </row>
    <row r="6695" spans="1:2" x14ac:dyDescent="0.25">
      <c r="A6695" s="63"/>
      <c r="B6695" s="63"/>
    </row>
    <row r="6696" spans="1:2" x14ac:dyDescent="0.25">
      <c r="A6696" s="63"/>
      <c r="B6696" s="63"/>
    </row>
    <row r="6697" spans="1:2" x14ac:dyDescent="0.25">
      <c r="A6697" s="63"/>
      <c r="B6697" s="63"/>
    </row>
    <row r="6698" spans="1:2" x14ac:dyDescent="0.25">
      <c r="A6698" s="63"/>
      <c r="B6698" s="63"/>
    </row>
    <row r="6699" spans="1:2" x14ac:dyDescent="0.25">
      <c r="A6699" s="63"/>
      <c r="B6699" s="63"/>
    </row>
    <row r="6700" spans="1:2" x14ac:dyDescent="0.25">
      <c r="A6700" s="63"/>
      <c r="B6700" s="63"/>
    </row>
    <row r="6701" spans="1:2" x14ac:dyDescent="0.25">
      <c r="A6701" s="63"/>
      <c r="B6701" s="63"/>
    </row>
    <row r="6702" spans="1:2" x14ac:dyDescent="0.25">
      <c r="A6702" s="63"/>
      <c r="B6702" s="63"/>
    </row>
    <row r="6703" spans="1:2" x14ac:dyDescent="0.25">
      <c r="A6703" s="63"/>
      <c r="B6703" s="63"/>
    </row>
    <row r="6704" spans="1:2" x14ac:dyDescent="0.25">
      <c r="A6704" s="63"/>
      <c r="B6704" s="63"/>
    </row>
    <row r="6705" spans="1:2" x14ac:dyDescent="0.25">
      <c r="A6705" s="63"/>
      <c r="B6705" s="63"/>
    </row>
    <row r="6706" spans="1:2" x14ac:dyDescent="0.25">
      <c r="A6706" s="63"/>
      <c r="B6706" s="63"/>
    </row>
    <row r="6707" spans="1:2" x14ac:dyDescent="0.25">
      <c r="A6707" s="63"/>
      <c r="B6707" s="63"/>
    </row>
    <row r="6708" spans="1:2" x14ac:dyDescent="0.25">
      <c r="A6708" s="63"/>
      <c r="B6708" s="63"/>
    </row>
    <row r="6709" spans="1:2" x14ac:dyDescent="0.25">
      <c r="A6709" s="63"/>
      <c r="B6709" s="63"/>
    </row>
    <row r="6710" spans="1:2" x14ac:dyDescent="0.25">
      <c r="A6710" s="63"/>
      <c r="B6710" s="63"/>
    </row>
    <row r="6711" spans="1:2" x14ac:dyDescent="0.25">
      <c r="A6711" s="63"/>
      <c r="B6711" s="63"/>
    </row>
    <row r="6712" spans="1:2" x14ac:dyDescent="0.25">
      <c r="A6712" s="63"/>
      <c r="B6712" s="63"/>
    </row>
    <row r="6713" spans="1:2" x14ac:dyDescent="0.25">
      <c r="A6713" s="63"/>
      <c r="B6713" s="63"/>
    </row>
    <row r="6714" spans="1:2" x14ac:dyDescent="0.25">
      <c r="A6714" s="63"/>
      <c r="B6714" s="63"/>
    </row>
    <row r="6715" spans="1:2" x14ac:dyDescent="0.25">
      <c r="A6715" s="63"/>
      <c r="B6715" s="63"/>
    </row>
    <row r="6716" spans="1:2" x14ac:dyDescent="0.25">
      <c r="A6716" s="63"/>
      <c r="B6716" s="63"/>
    </row>
    <row r="6717" spans="1:2" x14ac:dyDescent="0.25">
      <c r="A6717" s="63"/>
      <c r="B6717" s="63"/>
    </row>
    <row r="6718" spans="1:2" x14ac:dyDescent="0.25">
      <c r="A6718" s="63"/>
      <c r="B6718" s="63"/>
    </row>
    <row r="6719" spans="1:2" x14ac:dyDescent="0.25">
      <c r="A6719" s="63"/>
      <c r="B6719" s="63"/>
    </row>
    <row r="6720" spans="1:2" x14ac:dyDescent="0.25">
      <c r="A6720" s="63"/>
      <c r="B6720" s="63"/>
    </row>
    <row r="6721" spans="1:2" x14ac:dyDescent="0.25">
      <c r="A6721" s="63"/>
      <c r="B6721" s="63"/>
    </row>
    <row r="6722" spans="1:2" x14ac:dyDescent="0.25">
      <c r="A6722" s="63"/>
      <c r="B6722" s="63"/>
    </row>
    <row r="6723" spans="1:2" x14ac:dyDescent="0.25">
      <c r="A6723" s="63"/>
      <c r="B6723" s="63"/>
    </row>
    <row r="6724" spans="1:2" x14ac:dyDescent="0.25">
      <c r="A6724" s="63"/>
      <c r="B6724" s="63"/>
    </row>
    <row r="6725" spans="1:2" x14ac:dyDescent="0.25">
      <c r="A6725" s="63"/>
      <c r="B6725" s="63"/>
    </row>
    <row r="6726" spans="1:2" x14ac:dyDescent="0.25">
      <c r="A6726" s="63"/>
      <c r="B6726" s="63"/>
    </row>
    <row r="6727" spans="1:2" x14ac:dyDescent="0.25">
      <c r="A6727" s="63"/>
      <c r="B6727" s="63"/>
    </row>
    <row r="6728" spans="1:2" x14ac:dyDescent="0.25">
      <c r="A6728" s="63"/>
      <c r="B6728" s="63"/>
    </row>
    <row r="6729" spans="1:2" x14ac:dyDescent="0.25">
      <c r="A6729" s="63"/>
      <c r="B6729" s="63"/>
    </row>
    <row r="6730" spans="1:2" x14ac:dyDescent="0.25">
      <c r="A6730" s="63"/>
      <c r="B6730" s="63"/>
    </row>
    <row r="6731" spans="1:2" x14ac:dyDescent="0.25">
      <c r="A6731" s="63"/>
      <c r="B6731" s="63"/>
    </row>
    <row r="6732" spans="1:2" x14ac:dyDescent="0.25">
      <c r="A6732" s="63"/>
      <c r="B6732" s="63"/>
    </row>
    <row r="6733" spans="1:2" x14ac:dyDescent="0.25">
      <c r="A6733" s="63"/>
      <c r="B6733" s="63"/>
    </row>
    <row r="6734" spans="1:2" x14ac:dyDescent="0.25">
      <c r="A6734" s="63"/>
      <c r="B6734" s="63"/>
    </row>
    <row r="6735" spans="1:2" x14ac:dyDescent="0.25">
      <c r="A6735" s="63"/>
      <c r="B6735" s="63"/>
    </row>
    <row r="6736" spans="1:2" x14ac:dyDescent="0.25">
      <c r="A6736" s="63"/>
      <c r="B6736" s="63"/>
    </row>
    <row r="6737" spans="1:2" x14ac:dyDescent="0.25">
      <c r="A6737" s="63"/>
      <c r="B6737" s="63"/>
    </row>
    <row r="6738" spans="1:2" x14ac:dyDescent="0.25">
      <c r="A6738" s="63"/>
      <c r="B6738" s="63"/>
    </row>
    <row r="6739" spans="1:2" x14ac:dyDescent="0.25">
      <c r="A6739" s="63"/>
      <c r="B6739" s="63"/>
    </row>
    <row r="6740" spans="1:2" x14ac:dyDescent="0.25">
      <c r="A6740" s="63"/>
      <c r="B6740" s="63"/>
    </row>
    <row r="6741" spans="1:2" x14ac:dyDescent="0.25">
      <c r="A6741" s="63"/>
      <c r="B6741" s="63"/>
    </row>
    <row r="6742" spans="1:2" x14ac:dyDescent="0.25">
      <c r="A6742" s="63"/>
      <c r="B6742" s="63"/>
    </row>
    <row r="6743" spans="1:2" x14ac:dyDescent="0.25">
      <c r="A6743" s="63"/>
      <c r="B6743" s="63"/>
    </row>
    <row r="6744" spans="1:2" x14ac:dyDescent="0.25">
      <c r="A6744" s="63"/>
      <c r="B6744" s="63"/>
    </row>
    <row r="6745" spans="1:2" x14ac:dyDescent="0.25">
      <c r="A6745" s="63"/>
      <c r="B6745" s="63"/>
    </row>
    <row r="6746" spans="1:2" x14ac:dyDescent="0.25">
      <c r="A6746" s="63"/>
      <c r="B6746" s="63"/>
    </row>
    <row r="6747" spans="1:2" x14ac:dyDescent="0.25">
      <c r="A6747" s="63"/>
      <c r="B6747" s="63"/>
    </row>
    <row r="6748" spans="1:2" x14ac:dyDescent="0.25">
      <c r="A6748" s="63"/>
      <c r="B6748" s="63"/>
    </row>
    <row r="6749" spans="1:2" x14ac:dyDescent="0.25">
      <c r="A6749" s="63"/>
      <c r="B6749" s="63"/>
    </row>
    <row r="6750" spans="1:2" x14ac:dyDescent="0.25">
      <c r="A6750" s="63"/>
      <c r="B6750" s="63"/>
    </row>
    <row r="6751" spans="1:2" x14ac:dyDescent="0.25">
      <c r="A6751" s="63"/>
      <c r="B6751" s="63"/>
    </row>
    <row r="6752" spans="1:2" x14ac:dyDescent="0.25">
      <c r="A6752" s="63"/>
      <c r="B6752" s="63"/>
    </row>
    <row r="6753" spans="1:2" x14ac:dyDescent="0.25">
      <c r="A6753" s="63"/>
      <c r="B6753" s="63"/>
    </row>
    <row r="6754" spans="1:2" x14ac:dyDescent="0.25">
      <c r="A6754" s="63"/>
      <c r="B6754" s="63"/>
    </row>
    <row r="6755" spans="1:2" x14ac:dyDescent="0.25">
      <c r="A6755" s="63"/>
      <c r="B6755" s="63"/>
    </row>
    <row r="6756" spans="1:2" x14ac:dyDescent="0.25">
      <c r="A6756" s="63"/>
      <c r="B6756" s="63"/>
    </row>
    <row r="6757" spans="1:2" x14ac:dyDescent="0.25">
      <c r="A6757" s="63"/>
      <c r="B6757" s="63"/>
    </row>
    <row r="6758" spans="1:2" x14ac:dyDescent="0.25">
      <c r="A6758" s="63"/>
      <c r="B6758" s="63"/>
    </row>
    <row r="6759" spans="1:2" x14ac:dyDescent="0.25">
      <c r="A6759" s="63"/>
      <c r="B6759" s="63"/>
    </row>
    <row r="6760" spans="1:2" x14ac:dyDescent="0.25">
      <c r="A6760" s="63"/>
      <c r="B6760" s="63"/>
    </row>
    <row r="6761" spans="1:2" x14ac:dyDescent="0.25">
      <c r="A6761" s="63"/>
      <c r="B6761" s="63"/>
    </row>
    <row r="6762" spans="1:2" x14ac:dyDescent="0.25">
      <c r="A6762" s="63"/>
      <c r="B6762" s="63"/>
    </row>
    <row r="6763" spans="1:2" x14ac:dyDescent="0.25">
      <c r="A6763" s="63"/>
      <c r="B6763" s="63"/>
    </row>
    <row r="6764" spans="1:2" x14ac:dyDescent="0.25">
      <c r="A6764" s="63"/>
      <c r="B6764" s="63"/>
    </row>
    <row r="6765" spans="1:2" x14ac:dyDescent="0.25">
      <c r="A6765" s="63"/>
      <c r="B6765" s="63"/>
    </row>
    <row r="6766" spans="1:2" x14ac:dyDescent="0.25">
      <c r="A6766" s="63"/>
      <c r="B6766" s="63"/>
    </row>
    <row r="6767" spans="1:2" x14ac:dyDescent="0.25">
      <c r="A6767" s="63"/>
      <c r="B6767" s="63"/>
    </row>
    <row r="6768" spans="1:2" x14ac:dyDescent="0.25">
      <c r="A6768" s="63"/>
      <c r="B6768" s="63"/>
    </row>
    <row r="6769" spans="1:2" x14ac:dyDescent="0.25">
      <c r="A6769" s="63"/>
      <c r="B6769" s="63"/>
    </row>
    <row r="6770" spans="1:2" x14ac:dyDescent="0.25">
      <c r="A6770" s="63"/>
      <c r="B6770" s="63"/>
    </row>
    <row r="6771" spans="1:2" x14ac:dyDescent="0.25">
      <c r="A6771" s="63"/>
      <c r="B6771" s="63"/>
    </row>
    <row r="6772" spans="1:2" x14ac:dyDescent="0.25">
      <c r="A6772" s="63"/>
      <c r="B6772" s="63"/>
    </row>
    <row r="6773" spans="1:2" x14ac:dyDescent="0.25">
      <c r="A6773" s="63"/>
      <c r="B6773" s="63"/>
    </row>
    <row r="6774" spans="1:2" x14ac:dyDescent="0.25">
      <c r="A6774" s="63"/>
      <c r="B6774" s="63"/>
    </row>
    <row r="6775" spans="1:2" x14ac:dyDescent="0.25">
      <c r="A6775" s="63"/>
      <c r="B6775" s="63"/>
    </row>
    <row r="6776" spans="1:2" x14ac:dyDescent="0.25">
      <c r="A6776" s="63"/>
      <c r="B6776" s="63"/>
    </row>
    <row r="6777" spans="1:2" x14ac:dyDescent="0.25">
      <c r="A6777" s="63"/>
      <c r="B6777" s="63"/>
    </row>
    <row r="6778" spans="1:2" x14ac:dyDescent="0.25">
      <c r="A6778" s="63"/>
      <c r="B6778" s="63"/>
    </row>
    <row r="6779" spans="1:2" x14ac:dyDescent="0.25">
      <c r="A6779" s="63"/>
      <c r="B6779" s="63"/>
    </row>
    <row r="6780" spans="1:2" x14ac:dyDescent="0.25">
      <c r="A6780" s="63"/>
      <c r="B6780" s="63"/>
    </row>
    <row r="6781" spans="1:2" x14ac:dyDescent="0.25">
      <c r="A6781" s="63"/>
      <c r="B6781" s="63"/>
    </row>
    <row r="6782" spans="1:2" x14ac:dyDescent="0.25">
      <c r="A6782" s="63"/>
      <c r="B6782" s="63"/>
    </row>
    <row r="6783" spans="1:2" x14ac:dyDescent="0.25">
      <c r="A6783" s="63"/>
      <c r="B6783" s="63"/>
    </row>
    <row r="6784" spans="1:2" x14ac:dyDescent="0.25">
      <c r="A6784" s="63"/>
      <c r="B6784" s="63"/>
    </row>
    <row r="6785" spans="1:2" x14ac:dyDescent="0.25">
      <c r="A6785" s="63"/>
      <c r="B6785" s="63"/>
    </row>
    <row r="6786" spans="1:2" x14ac:dyDescent="0.25">
      <c r="A6786" s="63"/>
      <c r="B6786" s="63"/>
    </row>
    <row r="6787" spans="1:2" x14ac:dyDescent="0.25">
      <c r="A6787" s="63"/>
      <c r="B6787" s="63"/>
    </row>
    <row r="6788" spans="1:2" x14ac:dyDescent="0.25">
      <c r="A6788" s="63"/>
      <c r="B6788" s="63"/>
    </row>
    <row r="6789" spans="1:2" x14ac:dyDescent="0.25">
      <c r="A6789" s="63"/>
      <c r="B6789" s="63"/>
    </row>
    <row r="6790" spans="1:2" x14ac:dyDescent="0.25">
      <c r="A6790" s="63"/>
      <c r="B6790" s="63"/>
    </row>
    <row r="6791" spans="1:2" x14ac:dyDescent="0.25">
      <c r="A6791" s="63"/>
      <c r="B6791" s="63"/>
    </row>
    <row r="6792" spans="1:2" x14ac:dyDescent="0.25">
      <c r="A6792" s="63"/>
      <c r="B6792" s="63"/>
    </row>
    <row r="6793" spans="1:2" x14ac:dyDescent="0.25">
      <c r="A6793" s="63"/>
      <c r="B6793" s="63"/>
    </row>
    <row r="6794" spans="1:2" x14ac:dyDescent="0.25">
      <c r="A6794" s="63"/>
      <c r="B6794" s="63"/>
    </row>
    <row r="6795" spans="1:2" x14ac:dyDescent="0.25">
      <c r="A6795" s="63"/>
      <c r="B6795" s="63"/>
    </row>
    <row r="6796" spans="1:2" x14ac:dyDescent="0.25">
      <c r="A6796" s="63"/>
      <c r="B6796" s="63"/>
    </row>
    <row r="6797" spans="1:2" x14ac:dyDescent="0.25">
      <c r="A6797" s="63"/>
      <c r="B6797" s="63"/>
    </row>
    <row r="6798" spans="1:2" x14ac:dyDescent="0.25">
      <c r="A6798" s="63"/>
      <c r="B6798" s="63"/>
    </row>
    <row r="6799" spans="1:2" x14ac:dyDescent="0.25">
      <c r="A6799" s="63"/>
      <c r="B6799" s="63"/>
    </row>
    <row r="6800" spans="1:2" x14ac:dyDescent="0.25">
      <c r="A6800" s="63"/>
      <c r="B6800" s="63"/>
    </row>
    <row r="6801" spans="1:2" x14ac:dyDescent="0.25">
      <c r="A6801" s="63"/>
      <c r="B6801" s="63"/>
    </row>
    <row r="6802" spans="1:2" x14ac:dyDescent="0.25">
      <c r="A6802" s="63"/>
      <c r="B6802" s="63"/>
    </row>
    <row r="6803" spans="1:2" x14ac:dyDescent="0.25">
      <c r="A6803" s="63"/>
      <c r="B6803" s="63"/>
    </row>
    <row r="6804" spans="1:2" x14ac:dyDescent="0.25">
      <c r="A6804" s="63"/>
      <c r="B6804" s="63"/>
    </row>
    <row r="6805" spans="1:2" x14ac:dyDescent="0.25">
      <c r="A6805" s="63"/>
      <c r="B6805" s="63"/>
    </row>
    <row r="6806" spans="1:2" x14ac:dyDescent="0.25">
      <c r="A6806" s="63"/>
      <c r="B6806" s="63"/>
    </row>
    <row r="6807" spans="1:2" x14ac:dyDescent="0.25">
      <c r="A6807" s="63"/>
      <c r="B6807" s="63"/>
    </row>
    <row r="6808" spans="1:2" x14ac:dyDescent="0.25">
      <c r="A6808" s="63"/>
      <c r="B6808" s="63"/>
    </row>
    <row r="6809" spans="1:2" x14ac:dyDescent="0.25">
      <c r="A6809" s="63"/>
      <c r="B6809" s="63"/>
    </row>
    <row r="6810" spans="1:2" x14ac:dyDescent="0.25">
      <c r="A6810" s="63"/>
      <c r="B6810" s="63"/>
    </row>
    <row r="6811" spans="1:2" x14ac:dyDescent="0.25">
      <c r="A6811" s="63"/>
      <c r="B6811" s="63"/>
    </row>
    <row r="6812" spans="1:2" x14ac:dyDescent="0.25">
      <c r="A6812" s="63"/>
      <c r="B6812" s="63"/>
    </row>
    <row r="6813" spans="1:2" x14ac:dyDescent="0.25">
      <c r="A6813" s="63"/>
      <c r="B6813" s="63"/>
    </row>
    <row r="6814" spans="1:2" x14ac:dyDescent="0.25">
      <c r="A6814" s="63"/>
      <c r="B6814" s="63"/>
    </row>
    <row r="6815" spans="1:2" x14ac:dyDescent="0.25">
      <c r="A6815" s="63"/>
      <c r="B6815" s="63"/>
    </row>
    <row r="6816" spans="1:2" x14ac:dyDescent="0.25">
      <c r="A6816" s="63"/>
      <c r="B6816" s="63"/>
    </row>
    <row r="6817" spans="1:2" x14ac:dyDescent="0.25">
      <c r="A6817" s="63"/>
      <c r="B6817" s="63"/>
    </row>
    <row r="6818" spans="1:2" x14ac:dyDescent="0.25">
      <c r="A6818" s="63"/>
      <c r="B6818" s="63"/>
    </row>
    <row r="6819" spans="1:2" x14ac:dyDescent="0.25">
      <c r="A6819" s="63"/>
      <c r="B6819" s="63"/>
    </row>
    <row r="6820" spans="1:2" x14ac:dyDescent="0.25">
      <c r="A6820" s="63"/>
      <c r="B6820" s="63"/>
    </row>
    <row r="6821" spans="1:2" x14ac:dyDescent="0.25">
      <c r="A6821" s="63"/>
      <c r="B6821" s="63"/>
    </row>
    <row r="6822" spans="1:2" x14ac:dyDescent="0.25">
      <c r="A6822" s="63"/>
      <c r="B6822" s="63"/>
    </row>
    <row r="6823" spans="1:2" x14ac:dyDescent="0.25">
      <c r="A6823" s="63"/>
      <c r="B6823" s="63"/>
    </row>
    <row r="6824" spans="1:2" x14ac:dyDescent="0.25">
      <c r="A6824" s="63"/>
      <c r="B6824" s="63"/>
    </row>
    <row r="6825" spans="1:2" x14ac:dyDescent="0.25">
      <c r="A6825" s="63"/>
      <c r="B6825" s="63"/>
    </row>
    <row r="6826" spans="1:2" x14ac:dyDescent="0.25">
      <c r="A6826" s="63"/>
      <c r="B6826" s="63"/>
    </row>
    <row r="6827" spans="1:2" x14ac:dyDescent="0.25">
      <c r="A6827" s="63"/>
      <c r="B6827" s="63"/>
    </row>
    <row r="6828" spans="1:2" x14ac:dyDescent="0.25">
      <c r="A6828" s="63"/>
      <c r="B6828" s="63"/>
    </row>
    <row r="6829" spans="1:2" x14ac:dyDescent="0.25">
      <c r="A6829" s="63"/>
      <c r="B6829" s="63"/>
    </row>
    <row r="6830" spans="1:2" x14ac:dyDescent="0.25">
      <c r="A6830" s="63"/>
      <c r="B6830" s="63"/>
    </row>
    <row r="6831" spans="1:2" x14ac:dyDescent="0.25">
      <c r="A6831" s="63"/>
      <c r="B6831" s="63"/>
    </row>
    <row r="6832" spans="1:2" x14ac:dyDescent="0.25">
      <c r="A6832" s="63"/>
      <c r="B6832" s="63"/>
    </row>
    <row r="6833" spans="1:2" x14ac:dyDescent="0.25">
      <c r="A6833" s="63"/>
      <c r="B6833" s="63"/>
    </row>
    <row r="6834" spans="1:2" x14ac:dyDescent="0.25">
      <c r="A6834" s="63"/>
      <c r="B6834" s="63"/>
    </row>
    <row r="6835" spans="1:2" x14ac:dyDescent="0.25">
      <c r="A6835" s="63"/>
      <c r="B6835" s="63"/>
    </row>
    <row r="6836" spans="1:2" x14ac:dyDescent="0.25">
      <c r="A6836" s="63"/>
      <c r="B6836" s="63"/>
    </row>
    <row r="6837" spans="1:2" x14ac:dyDescent="0.25">
      <c r="A6837" s="63"/>
      <c r="B6837" s="63"/>
    </row>
    <row r="6838" spans="1:2" x14ac:dyDescent="0.25">
      <c r="A6838" s="63"/>
      <c r="B6838" s="63"/>
    </row>
    <row r="6839" spans="1:2" x14ac:dyDescent="0.25">
      <c r="A6839" s="63"/>
      <c r="B6839" s="63"/>
    </row>
    <row r="6840" spans="1:2" x14ac:dyDescent="0.25">
      <c r="A6840" s="63"/>
      <c r="B6840" s="63"/>
    </row>
    <row r="6841" spans="1:2" x14ac:dyDescent="0.25">
      <c r="A6841" s="63"/>
      <c r="B6841" s="63"/>
    </row>
    <row r="6842" spans="1:2" x14ac:dyDescent="0.25">
      <c r="A6842" s="63"/>
      <c r="B6842" s="63"/>
    </row>
    <row r="6843" spans="1:2" x14ac:dyDescent="0.25">
      <c r="A6843" s="63"/>
      <c r="B6843" s="63"/>
    </row>
    <row r="6844" spans="1:2" x14ac:dyDescent="0.25">
      <c r="A6844" s="63"/>
      <c r="B6844" s="63"/>
    </row>
    <row r="6845" spans="1:2" x14ac:dyDescent="0.25">
      <c r="A6845" s="63"/>
      <c r="B6845" s="63"/>
    </row>
    <row r="6846" spans="1:2" x14ac:dyDescent="0.25">
      <c r="A6846" s="63"/>
      <c r="B6846" s="63"/>
    </row>
    <row r="6847" spans="1:2" x14ac:dyDescent="0.25">
      <c r="A6847" s="63"/>
      <c r="B6847" s="63"/>
    </row>
    <row r="6848" spans="1:2" x14ac:dyDescent="0.25">
      <c r="A6848" s="63"/>
      <c r="B6848" s="63"/>
    </row>
    <row r="6849" spans="1:2" x14ac:dyDescent="0.25">
      <c r="A6849" s="63"/>
      <c r="B6849" s="63"/>
    </row>
    <row r="6850" spans="1:2" x14ac:dyDescent="0.25">
      <c r="A6850" s="63"/>
      <c r="B6850" s="63"/>
    </row>
    <row r="6851" spans="1:2" x14ac:dyDescent="0.25">
      <c r="A6851" s="63"/>
      <c r="B6851" s="63"/>
    </row>
    <row r="6852" spans="1:2" x14ac:dyDescent="0.25">
      <c r="A6852" s="63"/>
      <c r="B6852" s="63"/>
    </row>
    <row r="6853" spans="1:2" x14ac:dyDescent="0.25">
      <c r="A6853" s="63"/>
      <c r="B6853" s="63"/>
    </row>
    <row r="6854" spans="1:2" x14ac:dyDescent="0.25">
      <c r="A6854" s="63"/>
      <c r="B6854" s="63"/>
    </row>
    <row r="6855" spans="1:2" x14ac:dyDescent="0.25">
      <c r="A6855" s="63"/>
      <c r="B6855" s="63"/>
    </row>
    <row r="6856" spans="1:2" x14ac:dyDescent="0.25">
      <c r="A6856" s="63"/>
      <c r="B6856" s="63"/>
    </row>
    <row r="6857" spans="1:2" x14ac:dyDescent="0.25">
      <c r="A6857" s="63"/>
      <c r="B6857" s="63"/>
    </row>
    <row r="6858" spans="1:2" x14ac:dyDescent="0.25">
      <c r="A6858" s="63"/>
      <c r="B6858" s="63"/>
    </row>
    <row r="6859" spans="1:2" x14ac:dyDescent="0.25">
      <c r="A6859" s="63"/>
      <c r="B6859" s="63"/>
    </row>
    <row r="6860" spans="1:2" x14ac:dyDescent="0.25">
      <c r="A6860" s="63"/>
      <c r="B6860" s="63"/>
    </row>
    <row r="6861" spans="1:2" x14ac:dyDescent="0.25">
      <c r="A6861" s="63"/>
      <c r="B6861" s="63"/>
    </row>
    <row r="6862" spans="1:2" x14ac:dyDescent="0.25">
      <c r="A6862" s="63"/>
      <c r="B6862" s="63"/>
    </row>
    <row r="6863" spans="1:2" x14ac:dyDescent="0.25">
      <c r="A6863" s="63"/>
      <c r="B6863" s="63"/>
    </row>
    <row r="6864" spans="1:2" x14ac:dyDescent="0.25">
      <c r="A6864" s="63"/>
      <c r="B6864" s="63"/>
    </row>
    <row r="6865" spans="1:2" x14ac:dyDescent="0.25">
      <c r="A6865" s="63"/>
      <c r="B6865" s="63"/>
    </row>
    <row r="6866" spans="1:2" x14ac:dyDescent="0.25">
      <c r="A6866" s="63"/>
      <c r="B6866" s="63"/>
    </row>
    <row r="6867" spans="1:2" x14ac:dyDescent="0.25">
      <c r="A6867" s="63"/>
      <c r="B6867" s="63"/>
    </row>
    <row r="6868" spans="1:2" x14ac:dyDescent="0.25">
      <c r="A6868" s="63"/>
      <c r="B6868" s="63"/>
    </row>
    <row r="6869" spans="1:2" x14ac:dyDescent="0.25">
      <c r="A6869" s="63"/>
      <c r="B6869" s="63"/>
    </row>
    <row r="6870" spans="1:2" x14ac:dyDescent="0.25">
      <c r="A6870" s="63"/>
      <c r="B6870" s="63"/>
    </row>
    <row r="6871" spans="1:2" x14ac:dyDescent="0.25">
      <c r="A6871" s="63"/>
      <c r="B6871" s="63"/>
    </row>
    <row r="6872" spans="1:2" x14ac:dyDescent="0.25">
      <c r="A6872" s="63"/>
      <c r="B6872" s="63"/>
    </row>
    <row r="6873" spans="1:2" x14ac:dyDescent="0.25">
      <c r="A6873" s="63"/>
      <c r="B6873" s="63"/>
    </row>
    <row r="6874" spans="1:2" x14ac:dyDescent="0.25">
      <c r="A6874" s="63"/>
      <c r="B6874" s="63"/>
    </row>
    <row r="6875" spans="1:2" x14ac:dyDescent="0.25">
      <c r="A6875" s="63"/>
      <c r="B6875" s="63"/>
    </row>
    <row r="6876" spans="1:2" x14ac:dyDescent="0.25">
      <c r="A6876" s="63"/>
      <c r="B6876" s="63"/>
    </row>
    <row r="6877" spans="1:2" x14ac:dyDescent="0.25">
      <c r="A6877" s="63"/>
      <c r="B6877" s="63"/>
    </row>
    <row r="6878" spans="1:2" x14ac:dyDescent="0.25">
      <c r="A6878" s="63"/>
      <c r="B6878" s="63"/>
    </row>
    <row r="6879" spans="1:2" x14ac:dyDescent="0.25">
      <c r="A6879" s="63"/>
      <c r="B6879" s="63"/>
    </row>
    <row r="6880" spans="1:2" x14ac:dyDescent="0.25">
      <c r="A6880" s="63"/>
      <c r="B6880" s="63"/>
    </row>
    <row r="6881" spans="1:2" x14ac:dyDescent="0.25">
      <c r="A6881" s="63"/>
      <c r="B6881" s="63"/>
    </row>
    <row r="6882" spans="1:2" x14ac:dyDescent="0.25">
      <c r="A6882" s="63"/>
      <c r="B6882" s="63"/>
    </row>
    <row r="6883" spans="1:2" x14ac:dyDescent="0.25">
      <c r="A6883" s="63"/>
      <c r="B6883" s="63"/>
    </row>
    <row r="6884" spans="1:2" x14ac:dyDescent="0.25">
      <c r="A6884" s="63"/>
      <c r="B6884" s="63"/>
    </row>
    <row r="6885" spans="1:2" x14ac:dyDescent="0.25">
      <c r="A6885" s="63"/>
      <c r="B6885" s="63"/>
    </row>
    <row r="6886" spans="1:2" x14ac:dyDescent="0.25">
      <c r="A6886" s="63"/>
      <c r="B6886" s="63"/>
    </row>
    <row r="6887" spans="1:2" x14ac:dyDescent="0.25">
      <c r="A6887" s="63"/>
      <c r="B6887" s="63"/>
    </row>
    <row r="6888" spans="1:2" x14ac:dyDescent="0.25">
      <c r="A6888" s="63"/>
      <c r="B6888" s="63"/>
    </row>
    <row r="6889" spans="1:2" x14ac:dyDescent="0.25">
      <c r="A6889" s="63"/>
      <c r="B6889" s="63"/>
    </row>
    <row r="6890" spans="1:2" x14ac:dyDescent="0.25">
      <c r="A6890" s="63"/>
      <c r="B6890" s="63"/>
    </row>
    <row r="6891" spans="1:2" x14ac:dyDescent="0.25">
      <c r="A6891" s="63"/>
      <c r="B6891" s="63"/>
    </row>
    <row r="6892" spans="1:2" x14ac:dyDescent="0.25">
      <c r="A6892" s="63"/>
      <c r="B6892" s="63"/>
    </row>
    <row r="6893" spans="1:2" x14ac:dyDescent="0.25">
      <c r="A6893" s="63"/>
      <c r="B6893" s="63"/>
    </row>
    <row r="6894" spans="1:2" x14ac:dyDescent="0.25">
      <c r="A6894" s="63"/>
      <c r="B6894" s="63"/>
    </row>
    <row r="6895" spans="1:2" x14ac:dyDescent="0.25">
      <c r="A6895" s="63"/>
      <c r="B6895" s="63"/>
    </row>
    <row r="6896" spans="1:2" x14ac:dyDescent="0.25">
      <c r="A6896" s="63"/>
      <c r="B6896" s="63"/>
    </row>
    <row r="6897" spans="1:2" x14ac:dyDescent="0.25">
      <c r="A6897" s="63"/>
      <c r="B6897" s="63"/>
    </row>
    <row r="6898" spans="1:2" x14ac:dyDescent="0.25">
      <c r="A6898" s="63"/>
      <c r="B6898" s="63"/>
    </row>
    <row r="6899" spans="1:2" x14ac:dyDescent="0.25">
      <c r="A6899" s="63"/>
      <c r="B6899" s="63"/>
    </row>
    <row r="6900" spans="1:2" x14ac:dyDescent="0.25">
      <c r="A6900" s="63"/>
      <c r="B6900" s="63"/>
    </row>
    <row r="6901" spans="1:2" x14ac:dyDescent="0.25">
      <c r="A6901" s="63"/>
      <c r="B6901" s="63"/>
    </row>
    <row r="6902" spans="1:2" x14ac:dyDescent="0.25">
      <c r="A6902" s="63"/>
      <c r="B6902" s="63"/>
    </row>
    <row r="6903" spans="1:2" x14ac:dyDescent="0.25">
      <c r="A6903" s="63"/>
      <c r="B6903" s="63"/>
    </row>
    <row r="6904" spans="1:2" x14ac:dyDescent="0.25">
      <c r="A6904" s="63"/>
      <c r="B6904" s="63"/>
    </row>
    <row r="6905" spans="1:2" x14ac:dyDescent="0.25">
      <c r="A6905" s="63"/>
      <c r="B6905" s="63"/>
    </row>
    <row r="6906" spans="1:2" x14ac:dyDescent="0.25">
      <c r="A6906" s="63"/>
      <c r="B6906" s="63"/>
    </row>
    <row r="6907" spans="1:2" x14ac:dyDescent="0.25">
      <c r="A6907" s="63"/>
      <c r="B6907" s="63"/>
    </row>
    <row r="6908" spans="1:2" x14ac:dyDescent="0.25">
      <c r="A6908" s="63"/>
      <c r="B6908" s="63"/>
    </row>
    <row r="6909" spans="1:2" x14ac:dyDescent="0.25">
      <c r="A6909" s="63"/>
      <c r="B6909" s="63"/>
    </row>
    <row r="6910" spans="1:2" x14ac:dyDescent="0.25">
      <c r="A6910" s="63"/>
      <c r="B6910" s="63"/>
    </row>
    <row r="6911" spans="1:2" x14ac:dyDescent="0.25">
      <c r="A6911" s="63"/>
      <c r="B6911" s="63"/>
    </row>
    <row r="6912" spans="1:2" x14ac:dyDescent="0.25">
      <c r="A6912" s="63"/>
      <c r="B6912" s="63"/>
    </row>
    <row r="6913" spans="1:2" x14ac:dyDescent="0.25">
      <c r="A6913" s="63"/>
      <c r="B6913" s="63"/>
    </row>
    <row r="6914" spans="1:2" x14ac:dyDescent="0.25">
      <c r="A6914" s="63"/>
      <c r="B6914" s="63"/>
    </row>
    <row r="6915" spans="1:2" x14ac:dyDescent="0.25">
      <c r="A6915" s="63"/>
      <c r="B6915" s="63"/>
    </row>
    <row r="6916" spans="1:2" x14ac:dyDescent="0.25">
      <c r="A6916" s="63"/>
      <c r="B6916" s="63"/>
    </row>
    <row r="6917" spans="1:2" x14ac:dyDescent="0.25">
      <c r="A6917" s="63"/>
      <c r="B6917" s="63"/>
    </row>
    <row r="6918" spans="1:2" x14ac:dyDescent="0.25">
      <c r="A6918" s="63"/>
      <c r="B6918" s="63"/>
    </row>
    <row r="6919" spans="1:2" x14ac:dyDescent="0.25">
      <c r="A6919" s="63"/>
      <c r="B6919" s="63"/>
    </row>
    <row r="6920" spans="1:2" x14ac:dyDescent="0.25">
      <c r="A6920" s="63"/>
      <c r="B6920" s="63"/>
    </row>
    <row r="6921" spans="1:2" x14ac:dyDescent="0.25">
      <c r="A6921" s="63"/>
      <c r="B6921" s="63"/>
    </row>
    <row r="6922" spans="1:2" x14ac:dyDescent="0.25">
      <c r="A6922" s="63"/>
      <c r="B6922" s="63"/>
    </row>
    <row r="6923" spans="1:2" x14ac:dyDescent="0.25">
      <c r="A6923" s="63"/>
      <c r="B6923" s="63"/>
    </row>
    <row r="6924" spans="1:2" x14ac:dyDescent="0.25">
      <c r="A6924" s="63"/>
      <c r="B6924" s="63"/>
    </row>
    <row r="6925" spans="1:2" x14ac:dyDescent="0.25">
      <c r="A6925" s="63"/>
      <c r="B6925" s="63"/>
    </row>
    <row r="6926" spans="1:2" x14ac:dyDescent="0.25">
      <c r="A6926" s="63"/>
      <c r="B6926" s="63"/>
    </row>
    <row r="6927" spans="1:2" x14ac:dyDescent="0.25">
      <c r="A6927" s="63"/>
      <c r="B6927" s="63"/>
    </row>
    <row r="6928" spans="1:2" x14ac:dyDescent="0.25">
      <c r="A6928" s="63"/>
      <c r="B6928" s="63"/>
    </row>
    <row r="6929" spans="1:2" x14ac:dyDescent="0.25">
      <c r="A6929" s="63"/>
      <c r="B6929" s="63"/>
    </row>
    <row r="6930" spans="1:2" x14ac:dyDescent="0.25">
      <c r="A6930" s="63"/>
      <c r="B6930" s="63"/>
    </row>
    <row r="6931" spans="1:2" x14ac:dyDescent="0.25">
      <c r="A6931" s="63"/>
      <c r="B6931" s="63"/>
    </row>
    <row r="6932" spans="1:2" x14ac:dyDescent="0.25">
      <c r="A6932" s="63"/>
      <c r="B6932" s="63"/>
    </row>
    <row r="6933" spans="1:2" x14ac:dyDescent="0.25">
      <c r="A6933" s="63"/>
      <c r="B6933" s="63"/>
    </row>
    <row r="6934" spans="1:2" x14ac:dyDescent="0.25">
      <c r="A6934" s="63"/>
      <c r="B6934" s="63"/>
    </row>
    <row r="6935" spans="1:2" x14ac:dyDescent="0.25">
      <c r="A6935" s="63"/>
      <c r="B6935" s="63"/>
    </row>
    <row r="6936" spans="1:2" x14ac:dyDescent="0.25">
      <c r="A6936" s="63"/>
      <c r="B6936" s="63"/>
    </row>
    <row r="6937" spans="1:2" x14ac:dyDescent="0.25">
      <c r="A6937" s="63"/>
      <c r="B6937" s="63"/>
    </row>
    <row r="6938" spans="1:2" x14ac:dyDescent="0.25">
      <c r="A6938" s="63"/>
      <c r="B6938" s="63"/>
    </row>
    <row r="6939" spans="1:2" x14ac:dyDescent="0.25">
      <c r="A6939" s="63"/>
      <c r="B6939" s="63"/>
    </row>
    <row r="6940" spans="1:2" x14ac:dyDescent="0.25">
      <c r="A6940" s="63"/>
      <c r="B6940" s="63"/>
    </row>
    <row r="6941" spans="1:2" x14ac:dyDescent="0.25">
      <c r="A6941" s="63"/>
      <c r="B6941" s="63"/>
    </row>
    <row r="6942" spans="1:2" x14ac:dyDescent="0.25">
      <c r="A6942" s="63"/>
      <c r="B6942" s="63"/>
    </row>
    <row r="6943" spans="1:2" x14ac:dyDescent="0.25">
      <c r="A6943" s="63"/>
      <c r="B6943" s="63"/>
    </row>
    <row r="6944" spans="1:2" x14ac:dyDescent="0.25">
      <c r="A6944" s="63"/>
      <c r="B6944" s="63"/>
    </row>
    <row r="6945" spans="1:2" x14ac:dyDescent="0.25">
      <c r="A6945" s="63"/>
      <c r="B6945" s="63"/>
    </row>
    <row r="6946" spans="1:2" x14ac:dyDescent="0.25">
      <c r="A6946" s="63"/>
      <c r="B6946" s="63"/>
    </row>
    <row r="6947" spans="1:2" x14ac:dyDescent="0.25">
      <c r="A6947" s="63"/>
      <c r="B6947" s="63"/>
    </row>
    <row r="6948" spans="1:2" x14ac:dyDescent="0.25">
      <c r="A6948" s="63"/>
      <c r="B6948" s="63"/>
    </row>
    <row r="6949" spans="1:2" x14ac:dyDescent="0.25">
      <c r="A6949" s="63"/>
      <c r="B6949" s="63"/>
    </row>
    <row r="6950" spans="1:2" x14ac:dyDescent="0.25">
      <c r="A6950" s="63"/>
      <c r="B6950" s="63"/>
    </row>
    <row r="6951" spans="1:2" x14ac:dyDescent="0.25">
      <c r="A6951" s="63"/>
      <c r="B6951" s="63"/>
    </row>
    <row r="6952" spans="1:2" x14ac:dyDescent="0.25">
      <c r="A6952" s="63"/>
      <c r="B6952" s="63"/>
    </row>
    <row r="6953" spans="1:2" x14ac:dyDescent="0.25">
      <c r="A6953" s="63"/>
      <c r="B6953" s="63"/>
    </row>
    <row r="6954" spans="1:2" x14ac:dyDescent="0.25">
      <c r="A6954" s="63"/>
      <c r="B6954" s="63"/>
    </row>
    <row r="6955" spans="1:2" x14ac:dyDescent="0.25">
      <c r="A6955" s="63"/>
      <c r="B6955" s="63"/>
    </row>
    <row r="6956" spans="1:2" x14ac:dyDescent="0.25">
      <c r="A6956" s="63"/>
      <c r="B6956" s="63"/>
    </row>
    <row r="6957" spans="1:2" x14ac:dyDescent="0.25">
      <c r="A6957" s="63"/>
      <c r="B6957" s="63"/>
    </row>
    <row r="6958" spans="1:2" x14ac:dyDescent="0.25">
      <c r="A6958" s="63"/>
      <c r="B6958" s="63"/>
    </row>
    <row r="6959" spans="1:2" x14ac:dyDescent="0.25">
      <c r="A6959" s="63"/>
      <c r="B6959" s="63"/>
    </row>
    <row r="6960" spans="1:2" x14ac:dyDescent="0.25">
      <c r="A6960" s="63"/>
      <c r="B6960" s="63"/>
    </row>
    <row r="6961" spans="1:2" x14ac:dyDescent="0.25">
      <c r="A6961" s="63"/>
      <c r="B6961" s="63"/>
    </row>
    <row r="6962" spans="1:2" x14ac:dyDescent="0.25">
      <c r="A6962" s="63"/>
      <c r="B6962" s="63"/>
    </row>
    <row r="6963" spans="1:2" x14ac:dyDescent="0.25">
      <c r="A6963" s="63"/>
      <c r="B6963" s="63"/>
    </row>
    <row r="6964" spans="1:2" x14ac:dyDescent="0.25">
      <c r="A6964" s="63"/>
      <c r="B6964" s="63"/>
    </row>
    <row r="6965" spans="1:2" x14ac:dyDescent="0.25">
      <c r="A6965" s="63"/>
      <c r="B6965" s="63"/>
    </row>
    <row r="6966" spans="1:2" x14ac:dyDescent="0.25">
      <c r="A6966" s="63"/>
      <c r="B6966" s="63"/>
    </row>
    <row r="6967" spans="1:2" x14ac:dyDescent="0.25">
      <c r="A6967" s="63"/>
      <c r="B6967" s="63"/>
    </row>
    <row r="6968" spans="1:2" x14ac:dyDescent="0.25">
      <c r="A6968" s="63"/>
      <c r="B6968" s="63"/>
    </row>
    <row r="6969" spans="1:2" x14ac:dyDescent="0.25">
      <c r="A6969" s="63"/>
      <c r="B6969" s="63"/>
    </row>
    <row r="6970" spans="1:2" x14ac:dyDescent="0.25">
      <c r="A6970" s="63"/>
      <c r="B6970" s="63"/>
    </row>
    <row r="6971" spans="1:2" x14ac:dyDescent="0.25">
      <c r="A6971" s="63"/>
      <c r="B6971" s="63"/>
    </row>
    <row r="6972" spans="1:2" x14ac:dyDescent="0.25">
      <c r="A6972" s="63"/>
      <c r="B6972" s="63"/>
    </row>
    <row r="6973" spans="1:2" x14ac:dyDescent="0.25">
      <c r="A6973" s="63"/>
      <c r="B6973" s="63"/>
    </row>
    <row r="6974" spans="1:2" x14ac:dyDescent="0.25">
      <c r="A6974" s="63"/>
      <c r="B6974" s="63"/>
    </row>
    <row r="6975" spans="1:2" x14ac:dyDescent="0.25">
      <c r="A6975" s="63"/>
      <c r="B6975" s="63"/>
    </row>
    <row r="6976" spans="1:2" x14ac:dyDescent="0.25">
      <c r="A6976" s="63"/>
      <c r="B6976" s="63"/>
    </row>
    <row r="6977" spans="1:2" x14ac:dyDescent="0.25">
      <c r="A6977" s="63"/>
      <c r="B6977" s="63"/>
    </row>
    <row r="6978" spans="1:2" x14ac:dyDescent="0.25">
      <c r="A6978" s="63"/>
      <c r="B6978" s="63"/>
    </row>
    <row r="6979" spans="1:2" x14ac:dyDescent="0.25">
      <c r="A6979" s="63"/>
      <c r="B6979" s="63"/>
    </row>
    <row r="6980" spans="1:2" x14ac:dyDescent="0.25">
      <c r="A6980" s="63"/>
      <c r="B6980" s="63"/>
    </row>
    <row r="6981" spans="1:2" x14ac:dyDescent="0.25">
      <c r="A6981" s="63"/>
      <c r="B6981" s="63"/>
    </row>
    <row r="6982" spans="1:2" x14ac:dyDescent="0.25">
      <c r="A6982" s="63"/>
      <c r="B6982" s="63"/>
    </row>
    <row r="6983" spans="1:2" x14ac:dyDescent="0.25">
      <c r="A6983" s="63"/>
      <c r="B6983" s="63"/>
    </row>
    <row r="6984" spans="1:2" x14ac:dyDescent="0.25">
      <c r="A6984" s="63"/>
      <c r="B6984" s="63"/>
    </row>
    <row r="6985" spans="1:2" x14ac:dyDescent="0.25">
      <c r="A6985" s="63"/>
      <c r="B6985" s="63"/>
    </row>
    <row r="6986" spans="1:2" x14ac:dyDescent="0.25">
      <c r="A6986" s="63"/>
      <c r="B6986" s="63"/>
    </row>
    <row r="6987" spans="1:2" x14ac:dyDescent="0.25">
      <c r="A6987" s="63"/>
      <c r="B6987" s="63"/>
    </row>
    <row r="6988" spans="1:2" x14ac:dyDescent="0.25">
      <c r="A6988" s="63"/>
      <c r="B6988" s="63"/>
    </row>
    <row r="6989" spans="1:2" x14ac:dyDescent="0.25">
      <c r="A6989" s="63"/>
      <c r="B6989" s="63"/>
    </row>
    <row r="6990" spans="1:2" x14ac:dyDescent="0.25">
      <c r="A6990" s="63"/>
      <c r="B6990" s="63"/>
    </row>
    <row r="6991" spans="1:2" x14ac:dyDescent="0.25">
      <c r="A6991" s="63"/>
      <c r="B6991" s="63"/>
    </row>
    <row r="6992" spans="1:2" x14ac:dyDescent="0.25">
      <c r="A6992" s="63"/>
      <c r="B6992" s="63"/>
    </row>
    <row r="6993" spans="1:2" x14ac:dyDescent="0.25">
      <c r="A6993" s="63"/>
      <c r="B6993" s="63"/>
    </row>
    <row r="6994" spans="1:2" x14ac:dyDescent="0.25">
      <c r="A6994" s="63"/>
      <c r="B6994" s="63"/>
    </row>
    <row r="6995" spans="1:2" x14ac:dyDescent="0.25">
      <c r="A6995" s="63"/>
      <c r="B6995" s="63"/>
    </row>
    <row r="6996" spans="1:2" x14ac:dyDescent="0.25">
      <c r="A6996" s="63"/>
      <c r="B6996" s="63"/>
    </row>
    <row r="6997" spans="1:2" x14ac:dyDescent="0.25">
      <c r="A6997" s="63"/>
      <c r="B6997" s="63"/>
    </row>
    <row r="6998" spans="1:2" x14ac:dyDescent="0.25">
      <c r="A6998" s="63"/>
      <c r="B6998" s="63"/>
    </row>
    <row r="6999" spans="1:2" x14ac:dyDescent="0.25">
      <c r="A6999" s="63"/>
      <c r="B6999" s="63"/>
    </row>
    <row r="7000" spans="1:2" x14ac:dyDescent="0.25">
      <c r="A7000" s="63"/>
      <c r="B7000" s="63"/>
    </row>
    <row r="7001" spans="1:2" x14ac:dyDescent="0.25">
      <c r="A7001" s="63"/>
      <c r="B7001" s="63"/>
    </row>
    <row r="7002" spans="1:2" x14ac:dyDescent="0.25">
      <c r="A7002" s="63"/>
      <c r="B7002" s="63"/>
    </row>
    <row r="7003" spans="1:2" x14ac:dyDescent="0.25">
      <c r="A7003" s="63"/>
      <c r="B7003" s="63"/>
    </row>
    <row r="7004" spans="1:2" x14ac:dyDescent="0.25">
      <c r="A7004" s="63"/>
      <c r="B7004" s="63"/>
    </row>
    <row r="7005" spans="1:2" x14ac:dyDescent="0.25">
      <c r="A7005" s="63"/>
      <c r="B7005" s="63"/>
    </row>
    <row r="7006" spans="1:2" x14ac:dyDescent="0.25">
      <c r="A7006" s="63"/>
      <c r="B7006" s="63"/>
    </row>
    <row r="7007" spans="1:2" x14ac:dyDescent="0.25">
      <c r="A7007" s="63"/>
      <c r="B7007" s="63"/>
    </row>
    <row r="7008" spans="1:2" x14ac:dyDescent="0.25">
      <c r="A7008" s="63"/>
      <c r="B7008" s="63"/>
    </row>
    <row r="7009" spans="1:2" x14ac:dyDescent="0.25">
      <c r="A7009" s="63"/>
      <c r="B7009" s="63"/>
    </row>
    <row r="7010" spans="1:2" x14ac:dyDescent="0.25">
      <c r="A7010" s="63"/>
      <c r="B7010" s="63"/>
    </row>
    <row r="7011" spans="1:2" x14ac:dyDescent="0.25">
      <c r="A7011" s="63"/>
      <c r="B7011" s="63"/>
    </row>
    <row r="7012" spans="1:2" x14ac:dyDescent="0.25">
      <c r="A7012" s="63"/>
      <c r="B7012" s="63"/>
    </row>
    <row r="7013" spans="1:2" x14ac:dyDescent="0.25">
      <c r="A7013" s="63"/>
      <c r="B7013" s="63"/>
    </row>
    <row r="7014" spans="1:2" x14ac:dyDescent="0.25">
      <c r="A7014" s="63"/>
      <c r="B7014" s="63"/>
    </row>
    <row r="7015" spans="1:2" x14ac:dyDescent="0.25">
      <c r="A7015" s="63"/>
      <c r="B7015" s="63"/>
    </row>
    <row r="7016" spans="1:2" x14ac:dyDescent="0.25">
      <c r="A7016" s="63"/>
      <c r="B7016" s="63"/>
    </row>
    <row r="7017" spans="1:2" x14ac:dyDescent="0.25">
      <c r="A7017" s="63"/>
      <c r="B7017" s="63"/>
    </row>
    <row r="7018" spans="1:2" x14ac:dyDescent="0.25">
      <c r="A7018" s="63"/>
      <c r="B7018" s="63"/>
    </row>
    <row r="7019" spans="1:2" x14ac:dyDescent="0.25">
      <c r="A7019" s="63"/>
      <c r="B7019" s="63"/>
    </row>
    <row r="7020" spans="1:2" x14ac:dyDescent="0.25">
      <c r="A7020" s="63"/>
      <c r="B7020" s="63"/>
    </row>
    <row r="7021" spans="1:2" x14ac:dyDescent="0.25">
      <c r="A7021" s="63"/>
      <c r="B7021" s="63"/>
    </row>
    <row r="7022" spans="1:2" x14ac:dyDescent="0.25">
      <c r="A7022" s="63"/>
      <c r="B7022" s="63"/>
    </row>
    <row r="7023" spans="1:2" x14ac:dyDescent="0.25">
      <c r="A7023" s="63"/>
      <c r="B7023" s="63"/>
    </row>
    <row r="7024" spans="1:2" x14ac:dyDescent="0.25">
      <c r="A7024" s="63"/>
      <c r="B7024" s="63"/>
    </row>
    <row r="7025" spans="1:2" x14ac:dyDescent="0.25">
      <c r="A7025" s="63"/>
      <c r="B7025" s="63"/>
    </row>
    <row r="7026" spans="1:2" x14ac:dyDescent="0.25">
      <c r="A7026" s="63"/>
      <c r="B7026" s="63"/>
    </row>
    <row r="7027" spans="1:2" x14ac:dyDescent="0.25">
      <c r="A7027" s="63"/>
      <c r="B7027" s="63"/>
    </row>
    <row r="7028" spans="1:2" x14ac:dyDescent="0.25">
      <c r="A7028" s="63"/>
      <c r="B7028" s="63"/>
    </row>
    <row r="7029" spans="1:2" x14ac:dyDescent="0.25">
      <c r="A7029" s="63"/>
      <c r="B7029" s="63"/>
    </row>
    <row r="7030" spans="1:2" x14ac:dyDescent="0.25">
      <c r="A7030" s="63"/>
      <c r="B7030" s="63"/>
    </row>
    <row r="7031" spans="1:2" x14ac:dyDescent="0.25">
      <c r="A7031" s="63"/>
      <c r="B7031" s="63"/>
    </row>
    <row r="7032" spans="1:2" x14ac:dyDescent="0.25">
      <c r="A7032" s="63"/>
      <c r="B7032" s="63"/>
    </row>
    <row r="7033" spans="1:2" x14ac:dyDescent="0.25">
      <c r="A7033" s="63"/>
      <c r="B7033" s="63"/>
    </row>
    <row r="7034" spans="1:2" x14ac:dyDescent="0.25">
      <c r="A7034" s="63"/>
      <c r="B7034" s="63"/>
    </row>
    <row r="7035" spans="1:2" x14ac:dyDescent="0.25">
      <c r="A7035" s="63"/>
      <c r="B7035" s="63"/>
    </row>
    <row r="7036" spans="1:2" x14ac:dyDescent="0.25">
      <c r="A7036" s="63"/>
      <c r="B7036" s="63"/>
    </row>
    <row r="7037" spans="1:2" x14ac:dyDescent="0.25">
      <c r="A7037" s="63"/>
      <c r="B7037" s="63"/>
    </row>
    <row r="7038" spans="1:2" x14ac:dyDescent="0.25">
      <c r="A7038" s="63"/>
      <c r="B7038" s="63"/>
    </row>
    <row r="7039" spans="1:2" x14ac:dyDescent="0.25">
      <c r="A7039" s="63"/>
      <c r="B7039" s="63"/>
    </row>
    <row r="7040" spans="1:2" x14ac:dyDescent="0.25">
      <c r="A7040" s="63"/>
      <c r="B7040" s="63"/>
    </row>
    <row r="7041" spans="1:2" x14ac:dyDescent="0.25">
      <c r="A7041" s="63"/>
      <c r="B7041" s="63"/>
    </row>
    <row r="7042" spans="1:2" x14ac:dyDescent="0.25">
      <c r="A7042" s="63"/>
      <c r="B7042" s="63"/>
    </row>
    <row r="7043" spans="1:2" x14ac:dyDescent="0.25">
      <c r="A7043" s="63"/>
      <c r="B7043" s="63"/>
    </row>
    <row r="7044" spans="1:2" x14ac:dyDescent="0.25">
      <c r="A7044" s="63"/>
      <c r="B7044" s="63"/>
    </row>
    <row r="7045" spans="1:2" x14ac:dyDescent="0.25">
      <c r="A7045" s="63"/>
      <c r="B7045" s="63"/>
    </row>
    <row r="7046" spans="1:2" x14ac:dyDescent="0.25">
      <c r="A7046" s="63"/>
      <c r="B7046" s="63"/>
    </row>
    <row r="7047" spans="1:2" x14ac:dyDescent="0.25">
      <c r="A7047" s="63"/>
      <c r="B7047" s="63"/>
    </row>
    <row r="7048" spans="1:2" x14ac:dyDescent="0.25">
      <c r="A7048" s="63"/>
      <c r="B7048" s="63"/>
    </row>
    <row r="7049" spans="1:2" x14ac:dyDescent="0.25">
      <c r="A7049" s="63"/>
      <c r="B7049" s="63"/>
    </row>
    <row r="7050" spans="1:2" x14ac:dyDescent="0.25">
      <c r="A7050" s="63"/>
      <c r="B7050" s="63"/>
    </row>
    <row r="7051" spans="1:2" x14ac:dyDescent="0.25">
      <c r="A7051" s="63"/>
      <c r="B7051" s="63"/>
    </row>
    <row r="7052" spans="1:2" x14ac:dyDescent="0.25">
      <c r="A7052" s="63"/>
      <c r="B7052" s="63"/>
    </row>
    <row r="7053" spans="1:2" x14ac:dyDescent="0.25">
      <c r="A7053" s="63"/>
      <c r="B7053" s="63"/>
    </row>
    <row r="7054" spans="1:2" x14ac:dyDescent="0.25">
      <c r="A7054" s="63"/>
      <c r="B7054" s="63"/>
    </row>
    <row r="7055" spans="1:2" x14ac:dyDescent="0.25">
      <c r="A7055" s="63"/>
      <c r="B7055" s="63"/>
    </row>
    <row r="7056" spans="1:2" x14ac:dyDescent="0.25">
      <c r="A7056" s="63"/>
      <c r="B7056" s="63"/>
    </row>
    <row r="7057" spans="1:2" x14ac:dyDescent="0.25">
      <c r="A7057" s="63"/>
      <c r="B7057" s="63"/>
    </row>
    <row r="7058" spans="1:2" x14ac:dyDescent="0.25">
      <c r="A7058" s="63"/>
      <c r="B7058" s="63"/>
    </row>
    <row r="7059" spans="1:2" x14ac:dyDescent="0.25">
      <c r="A7059" s="63"/>
      <c r="B7059" s="63"/>
    </row>
    <row r="7060" spans="1:2" x14ac:dyDescent="0.25">
      <c r="A7060" s="63"/>
      <c r="B7060" s="63"/>
    </row>
    <row r="7061" spans="1:2" x14ac:dyDescent="0.25">
      <c r="A7061" s="63"/>
      <c r="B7061" s="63"/>
    </row>
    <row r="7062" spans="1:2" x14ac:dyDescent="0.25">
      <c r="A7062" s="63"/>
      <c r="B7062" s="63"/>
    </row>
    <row r="7063" spans="1:2" x14ac:dyDescent="0.25">
      <c r="A7063" s="63"/>
      <c r="B7063" s="63"/>
    </row>
    <row r="7064" spans="1:2" x14ac:dyDescent="0.25">
      <c r="A7064" s="63"/>
      <c r="B7064" s="63"/>
    </row>
    <row r="7065" spans="1:2" x14ac:dyDescent="0.25">
      <c r="A7065" s="63"/>
      <c r="B7065" s="63"/>
    </row>
    <row r="7066" spans="1:2" x14ac:dyDescent="0.25">
      <c r="A7066" s="63"/>
      <c r="B7066" s="63"/>
    </row>
    <row r="7067" spans="1:2" x14ac:dyDescent="0.25">
      <c r="A7067" s="63"/>
      <c r="B7067" s="63"/>
    </row>
    <row r="7068" spans="1:2" x14ac:dyDescent="0.25">
      <c r="A7068" s="63"/>
      <c r="B7068" s="63"/>
    </row>
    <row r="7069" spans="1:2" x14ac:dyDescent="0.25">
      <c r="A7069" s="63"/>
      <c r="B7069" s="63"/>
    </row>
    <row r="7070" spans="1:2" x14ac:dyDescent="0.25">
      <c r="A7070" s="63"/>
      <c r="B7070" s="63"/>
    </row>
    <row r="7071" spans="1:2" x14ac:dyDescent="0.25">
      <c r="A7071" s="63"/>
      <c r="B7071" s="63"/>
    </row>
    <row r="7072" spans="1:2" x14ac:dyDescent="0.25">
      <c r="A7072" s="63"/>
      <c r="B7072" s="63"/>
    </row>
    <row r="7073" spans="1:2" x14ac:dyDescent="0.25">
      <c r="A7073" s="63"/>
      <c r="B7073" s="63"/>
    </row>
    <row r="7074" spans="1:2" x14ac:dyDescent="0.25">
      <c r="A7074" s="63"/>
      <c r="B7074" s="63"/>
    </row>
    <row r="7075" spans="1:2" x14ac:dyDescent="0.25">
      <c r="A7075" s="63"/>
      <c r="B7075" s="63"/>
    </row>
    <row r="7076" spans="1:2" x14ac:dyDescent="0.25">
      <c r="A7076" s="63"/>
      <c r="B7076" s="63"/>
    </row>
    <row r="7077" spans="1:2" x14ac:dyDescent="0.25">
      <c r="A7077" s="63"/>
      <c r="B7077" s="63"/>
    </row>
    <row r="7078" spans="1:2" x14ac:dyDescent="0.25">
      <c r="A7078" s="63"/>
      <c r="B7078" s="63"/>
    </row>
    <row r="7079" spans="1:2" x14ac:dyDescent="0.25">
      <c r="A7079" s="63"/>
      <c r="B7079" s="63"/>
    </row>
    <row r="7080" spans="1:2" x14ac:dyDescent="0.25">
      <c r="A7080" s="63"/>
      <c r="B7080" s="63"/>
    </row>
    <row r="7081" spans="1:2" x14ac:dyDescent="0.25">
      <c r="A7081" s="63"/>
      <c r="B7081" s="63"/>
    </row>
    <row r="7082" spans="1:2" x14ac:dyDescent="0.25">
      <c r="A7082" s="63"/>
      <c r="B7082" s="63"/>
    </row>
    <row r="7083" spans="1:2" x14ac:dyDescent="0.25">
      <c r="A7083" s="63"/>
      <c r="B7083" s="63"/>
    </row>
    <row r="7084" spans="1:2" x14ac:dyDescent="0.25">
      <c r="A7084" s="63"/>
      <c r="B7084" s="63"/>
    </row>
    <row r="7085" spans="1:2" x14ac:dyDescent="0.25">
      <c r="A7085" s="63"/>
      <c r="B7085" s="63"/>
    </row>
    <row r="7086" spans="1:2" x14ac:dyDescent="0.25">
      <c r="A7086" s="63"/>
      <c r="B7086" s="63"/>
    </row>
    <row r="7087" spans="1:2" x14ac:dyDescent="0.25">
      <c r="A7087" s="63"/>
      <c r="B7087" s="63"/>
    </row>
    <row r="7088" spans="1:2" x14ac:dyDescent="0.25">
      <c r="A7088" s="63"/>
      <c r="B7088" s="63"/>
    </row>
    <row r="7089" spans="1:2" x14ac:dyDescent="0.25">
      <c r="A7089" s="63"/>
      <c r="B7089" s="63"/>
    </row>
    <row r="7090" spans="1:2" x14ac:dyDescent="0.25">
      <c r="A7090" s="63"/>
      <c r="B7090" s="63"/>
    </row>
    <row r="7091" spans="1:2" x14ac:dyDescent="0.25">
      <c r="A7091" s="63"/>
      <c r="B7091" s="63"/>
    </row>
    <row r="7092" spans="1:2" x14ac:dyDescent="0.25">
      <c r="A7092" s="63"/>
      <c r="B7092" s="63"/>
    </row>
    <row r="7093" spans="1:2" x14ac:dyDescent="0.25">
      <c r="A7093" s="63"/>
      <c r="B7093" s="63"/>
    </row>
    <row r="7094" spans="1:2" x14ac:dyDescent="0.25">
      <c r="A7094" s="63"/>
      <c r="B7094" s="63"/>
    </row>
    <row r="7095" spans="1:2" x14ac:dyDescent="0.25">
      <c r="A7095" s="63"/>
      <c r="B7095" s="63"/>
    </row>
    <row r="7096" spans="1:2" x14ac:dyDescent="0.25">
      <c r="A7096" s="63"/>
      <c r="B7096" s="63"/>
    </row>
    <row r="7097" spans="1:2" x14ac:dyDescent="0.25">
      <c r="A7097" s="63"/>
      <c r="B7097" s="63"/>
    </row>
    <row r="7098" spans="1:2" x14ac:dyDescent="0.25">
      <c r="A7098" s="63"/>
      <c r="B7098" s="63"/>
    </row>
    <row r="7099" spans="1:2" x14ac:dyDescent="0.25">
      <c r="A7099" s="63"/>
      <c r="B7099" s="63"/>
    </row>
    <row r="7100" spans="1:2" x14ac:dyDescent="0.25">
      <c r="A7100" s="63"/>
      <c r="B7100" s="63"/>
    </row>
    <row r="7101" spans="1:2" x14ac:dyDescent="0.25">
      <c r="A7101" s="63"/>
      <c r="B7101" s="63"/>
    </row>
    <row r="7102" spans="1:2" x14ac:dyDescent="0.25">
      <c r="A7102" s="63"/>
      <c r="B7102" s="63"/>
    </row>
    <row r="7103" spans="1:2" x14ac:dyDescent="0.25">
      <c r="A7103" s="63"/>
      <c r="B7103" s="63"/>
    </row>
    <row r="7104" spans="1:2" x14ac:dyDescent="0.25">
      <c r="A7104" s="63"/>
      <c r="B7104" s="63"/>
    </row>
    <row r="7105" spans="1:2" x14ac:dyDescent="0.25">
      <c r="A7105" s="63"/>
      <c r="B7105" s="63"/>
    </row>
    <row r="7106" spans="1:2" x14ac:dyDescent="0.25">
      <c r="A7106" s="63"/>
      <c r="B7106" s="63"/>
    </row>
    <row r="7107" spans="1:2" x14ac:dyDescent="0.25">
      <c r="A7107" s="63"/>
      <c r="B7107" s="63"/>
    </row>
    <row r="7108" spans="1:2" x14ac:dyDescent="0.25">
      <c r="A7108" s="63"/>
      <c r="B7108" s="63"/>
    </row>
    <row r="7109" spans="1:2" x14ac:dyDescent="0.25">
      <c r="A7109" s="63"/>
      <c r="B7109" s="63"/>
    </row>
    <row r="7110" spans="1:2" x14ac:dyDescent="0.25">
      <c r="A7110" s="63"/>
      <c r="B7110" s="63"/>
    </row>
    <row r="7111" spans="1:2" x14ac:dyDescent="0.25">
      <c r="A7111" s="63"/>
      <c r="B7111" s="63"/>
    </row>
    <row r="7112" spans="1:2" x14ac:dyDescent="0.25">
      <c r="A7112" s="63"/>
      <c r="B7112" s="63"/>
    </row>
    <row r="7113" spans="1:2" x14ac:dyDescent="0.25">
      <c r="A7113" s="63"/>
      <c r="B7113" s="63"/>
    </row>
    <row r="7114" spans="1:2" x14ac:dyDescent="0.25">
      <c r="A7114" s="63"/>
      <c r="B7114" s="63"/>
    </row>
    <row r="7115" spans="1:2" x14ac:dyDescent="0.25">
      <c r="A7115" s="63"/>
      <c r="B7115" s="63"/>
    </row>
    <row r="7116" spans="1:2" x14ac:dyDescent="0.25">
      <c r="A7116" s="63"/>
      <c r="B7116" s="63"/>
    </row>
    <row r="7117" spans="1:2" x14ac:dyDescent="0.25">
      <c r="A7117" s="63"/>
      <c r="B7117" s="63"/>
    </row>
    <row r="7118" spans="1:2" x14ac:dyDescent="0.25">
      <c r="A7118" s="63"/>
      <c r="B7118" s="63"/>
    </row>
    <row r="7119" spans="1:2" x14ac:dyDescent="0.25">
      <c r="A7119" s="63"/>
      <c r="B7119" s="63"/>
    </row>
    <row r="7120" spans="1:2" x14ac:dyDescent="0.25">
      <c r="A7120" s="63"/>
      <c r="B7120" s="63"/>
    </row>
    <row r="7121" spans="1:2" x14ac:dyDescent="0.25">
      <c r="A7121" s="63"/>
      <c r="B7121" s="63"/>
    </row>
    <row r="7122" spans="1:2" x14ac:dyDescent="0.25">
      <c r="A7122" s="63"/>
      <c r="B7122" s="63"/>
    </row>
    <row r="7123" spans="1:2" x14ac:dyDescent="0.25">
      <c r="A7123" s="63"/>
      <c r="B7123" s="63"/>
    </row>
    <row r="7124" spans="1:2" x14ac:dyDescent="0.25">
      <c r="A7124" s="63"/>
      <c r="B7124" s="63"/>
    </row>
    <row r="7125" spans="1:2" x14ac:dyDescent="0.25">
      <c r="A7125" s="63"/>
      <c r="B7125" s="63"/>
    </row>
    <row r="7126" spans="1:2" x14ac:dyDescent="0.25">
      <c r="A7126" s="63"/>
      <c r="B7126" s="63"/>
    </row>
    <row r="7127" spans="1:2" x14ac:dyDescent="0.25">
      <c r="A7127" s="63"/>
      <c r="B7127" s="63"/>
    </row>
    <row r="7128" spans="1:2" x14ac:dyDescent="0.25">
      <c r="A7128" s="63"/>
      <c r="B7128" s="63"/>
    </row>
    <row r="7129" spans="1:2" x14ac:dyDescent="0.25">
      <c r="A7129" s="63"/>
      <c r="B7129" s="63"/>
    </row>
    <row r="7130" spans="1:2" x14ac:dyDescent="0.25">
      <c r="A7130" s="63"/>
      <c r="B7130" s="63"/>
    </row>
    <row r="7131" spans="1:2" x14ac:dyDescent="0.25">
      <c r="A7131" s="63"/>
      <c r="B7131" s="63"/>
    </row>
    <row r="7132" spans="1:2" x14ac:dyDescent="0.25">
      <c r="A7132" s="63"/>
      <c r="B7132" s="63"/>
    </row>
    <row r="7133" spans="1:2" x14ac:dyDescent="0.25">
      <c r="A7133" s="63"/>
      <c r="B7133" s="63"/>
    </row>
    <row r="7134" spans="1:2" x14ac:dyDescent="0.25">
      <c r="A7134" s="63"/>
      <c r="B7134" s="63"/>
    </row>
    <row r="7135" spans="1:2" x14ac:dyDescent="0.25">
      <c r="A7135" s="63"/>
      <c r="B7135" s="63"/>
    </row>
    <row r="7136" spans="1:2" x14ac:dyDescent="0.25">
      <c r="A7136" s="63"/>
      <c r="B7136" s="63"/>
    </row>
    <row r="7137" spans="1:2" x14ac:dyDescent="0.25">
      <c r="A7137" s="63"/>
      <c r="B7137" s="63"/>
    </row>
    <row r="7138" spans="1:2" x14ac:dyDescent="0.25">
      <c r="A7138" s="63"/>
      <c r="B7138" s="63"/>
    </row>
    <row r="7139" spans="1:2" x14ac:dyDescent="0.25">
      <c r="A7139" s="63"/>
      <c r="B7139" s="63"/>
    </row>
    <row r="7140" spans="1:2" x14ac:dyDescent="0.25">
      <c r="A7140" s="63"/>
      <c r="B7140" s="63"/>
    </row>
    <row r="7141" spans="1:2" x14ac:dyDescent="0.25">
      <c r="A7141" s="63"/>
      <c r="B7141" s="63"/>
    </row>
    <row r="7142" spans="1:2" x14ac:dyDescent="0.25">
      <c r="A7142" s="63"/>
      <c r="B7142" s="63"/>
    </row>
    <row r="7143" spans="1:2" x14ac:dyDescent="0.25">
      <c r="A7143" s="63"/>
      <c r="B7143" s="63"/>
    </row>
    <row r="7144" spans="1:2" x14ac:dyDescent="0.25">
      <c r="A7144" s="63"/>
      <c r="B7144" s="63"/>
    </row>
    <row r="7145" spans="1:2" x14ac:dyDescent="0.25">
      <c r="A7145" s="63"/>
      <c r="B7145" s="63"/>
    </row>
    <row r="7146" spans="1:2" x14ac:dyDescent="0.25">
      <c r="A7146" s="63"/>
      <c r="B7146" s="63"/>
    </row>
    <row r="7147" spans="1:2" x14ac:dyDescent="0.25">
      <c r="A7147" s="63"/>
      <c r="B7147" s="63"/>
    </row>
    <row r="7148" spans="1:2" x14ac:dyDescent="0.25">
      <c r="A7148" s="63"/>
      <c r="B7148" s="63"/>
    </row>
    <row r="7149" spans="1:2" x14ac:dyDescent="0.25">
      <c r="A7149" s="63"/>
      <c r="B7149" s="63"/>
    </row>
    <row r="7150" spans="1:2" x14ac:dyDescent="0.25">
      <c r="A7150" s="63"/>
      <c r="B7150" s="63"/>
    </row>
    <row r="7151" spans="1:2" x14ac:dyDescent="0.25">
      <c r="A7151" s="63"/>
      <c r="B7151" s="63"/>
    </row>
    <row r="7152" spans="1:2" x14ac:dyDescent="0.25">
      <c r="A7152" s="63"/>
      <c r="B7152" s="63"/>
    </row>
    <row r="7153" spans="1:2" x14ac:dyDescent="0.25">
      <c r="A7153" s="63"/>
      <c r="B7153" s="63"/>
    </row>
    <row r="7154" spans="1:2" x14ac:dyDescent="0.25">
      <c r="A7154" s="63"/>
      <c r="B7154" s="63"/>
    </row>
    <row r="7155" spans="1:2" x14ac:dyDescent="0.25">
      <c r="A7155" s="63"/>
      <c r="B7155" s="63"/>
    </row>
    <row r="7156" spans="1:2" x14ac:dyDescent="0.25">
      <c r="A7156" s="63"/>
      <c r="B7156" s="63"/>
    </row>
    <row r="7157" spans="1:2" x14ac:dyDescent="0.25">
      <c r="A7157" s="63"/>
      <c r="B7157" s="63"/>
    </row>
    <row r="7158" spans="1:2" x14ac:dyDescent="0.25">
      <c r="A7158" s="63"/>
      <c r="B7158" s="63"/>
    </row>
    <row r="7159" spans="1:2" x14ac:dyDescent="0.25">
      <c r="A7159" s="63"/>
      <c r="B7159" s="63"/>
    </row>
    <row r="7160" spans="1:2" x14ac:dyDescent="0.25">
      <c r="A7160" s="63"/>
      <c r="B7160" s="63"/>
    </row>
    <row r="7161" spans="1:2" x14ac:dyDescent="0.25">
      <c r="A7161" s="63"/>
      <c r="B7161" s="63"/>
    </row>
    <row r="7162" spans="1:2" x14ac:dyDescent="0.25">
      <c r="A7162" s="63"/>
      <c r="B7162" s="63"/>
    </row>
    <row r="7163" spans="1:2" x14ac:dyDescent="0.25">
      <c r="A7163" s="63"/>
      <c r="B7163" s="63"/>
    </row>
    <row r="7164" spans="1:2" x14ac:dyDescent="0.25">
      <c r="A7164" s="63"/>
      <c r="B7164" s="63"/>
    </row>
    <row r="7165" spans="1:2" x14ac:dyDescent="0.25">
      <c r="A7165" s="63"/>
      <c r="B7165" s="63"/>
    </row>
    <row r="7166" spans="1:2" x14ac:dyDescent="0.25">
      <c r="A7166" s="63"/>
      <c r="B7166" s="63"/>
    </row>
    <row r="7167" spans="1:2" x14ac:dyDescent="0.25">
      <c r="A7167" s="63"/>
      <c r="B7167" s="63"/>
    </row>
    <row r="7168" spans="1:2" x14ac:dyDescent="0.25">
      <c r="A7168" s="63"/>
      <c r="B7168" s="63"/>
    </row>
    <row r="7169" spans="1:2" x14ac:dyDescent="0.25">
      <c r="A7169" s="63"/>
      <c r="B7169" s="63"/>
    </row>
    <row r="7170" spans="1:2" x14ac:dyDescent="0.25">
      <c r="A7170" s="63"/>
      <c r="B7170" s="63"/>
    </row>
    <row r="7171" spans="1:2" x14ac:dyDescent="0.25">
      <c r="A7171" s="63"/>
      <c r="B7171" s="63"/>
    </row>
    <row r="7172" spans="1:2" x14ac:dyDescent="0.25">
      <c r="A7172" s="63"/>
      <c r="B7172" s="63"/>
    </row>
    <row r="7173" spans="1:2" x14ac:dyDescent="0.25">
      <c r="A7173" s="63"/>
      <c r="B7173" s="63"/>
    </row>
    <row r="7174" spans="1:2" x14ac:dyDescent="0.25">
      <c r="A7174" s="63"/>
      <c r="B7174" s="63"/>
    </row>
    <row r="7175" spans="1:2" x14ac:dyDescent="0.25">
      <c r="A7175" s="63"/>
      <c r="B7175" s="63"/>
    </row>
    <row r="7176" spans="1:2" x14ac:dyDescent="0.25">
      <c r="A7176" s="63"/>
      <c r="B7176" s="63"/>
    </row>
    <row r="7177" spans="1:2" x14ac:dyDescent="0.25">
      <c r="A7177" s="63"/>
      <c r="B7177" s="63"/>
    </row>
    <row r="7178" spans="1:2" x14ac:dyDescent="0.25">
      <c r="A7178" s="63"/>
      <c r="B7178" s="63"/>
    </row>
    <row r="7179" spans="1:2" x14ac:dyDescent="0.25">
      <c r="A7179" s="63"/>
      <c r="B7179" s="63"/>
    </row>
    <row r="7180" spans="1:2" x14ac:dyDescent="0.25">
      <c r="A7180" s="63"/>
      <c r="B7180" s="63"/>
    </row>
    <row r="7181" spans="1:2" x14ac:dyDescent="0.25">
      <c r="A7181" s="63"/>
      <c r="B7181" s="63"/>
    </row>
    <row r="7182" spans="1:2" x14ac:dyDescent="0.25">
      <c r="A7182" s="63"/>
      <c r="B7182" s="63"/>
    </row>
    <row r="7183" spans="1:2" x14ac:dyDescent="0.25">
      <c r="A7183" s="63"/>
      <c r="B7183" s="63"/>
    </row>
    <row r="7184" spans="1:2" x14ac:dyDescent="0.25">
      <c r="A7184" s="63"/>
      <c r="B7184" s="63"/>
    </row>
    <row r="7185" spans="1:2" x14ac:dyDescent="0.25">
      <c r="A7185" s="63"/>
      <c r="B7185" s="63"/>
    </row>
    <row r="7186" spans="1:2" x14ac:dyDescent="0.25">
      <c r="A7186" s="63"/>
      <c r="B7186" s="63"/>
    </row>
    <row r="7187" spans="1:2" x14ac:dyDescent="0.25">
      <c r="A7187" s="63"/>
      <c r="B7187" s="63"/>
    </row>
    <row r="7188" spans="1:2" x14ac:dyDescent="0.25">
      <c r="A7188" s="63"/>
      <c r="B7188" s="63"/>
    </row>
    <row r="7189" spans="1:2" x14ac:dyDescent="0.25">
      <c r="A7189" s="63"/>
      <c r="B7189" s="63"/>
    </row>
    <row r="7190" spans="1:2" x14ac:dyDescent="0.25">
      <c r="A7190" s="63"/>
      <c r="B7190" s="63"/>
    </row>
    <row r="7191" spans="1:2" x14ac:dyDescent="0.25">
      <c r="A7191" s="63"/>
      <c r="B7191" s="63"/>
    </row>
    <row r="7192" spans="1:2" x14ac:dyDescent="0.25">
      <c r="A7192" s="63"/>
      <c r="B7192" s="63"/>
    </row>
    <row r="7193" spans="1:2" x14ac:dyDescent="0.25">
      <c r="A7193" s="63"/>
      <c r="B7193" s="63"/>
    </row>
    <row r="7194" spans="1:2" x14ac:dyDescent="0.25">
      <c r="A7194" s="63"/>
      <c r="B7194" s="63"/>
    </row>
    <row r="7195" spans="1:2" x14ac:dyDescent="0.25">
      <c r="A7195" s="63"/>
      <c r="B7195" s="63"/>
    </row>
    <row r="7196" spans="1:2" x14ac:dyDescent="0.25">
      <c r="A7196" s="63"/>
      <c r="B7196" s="63"/>
    </row>
    <row r="7197" spans="1:2" x14ac:dyDescent="0.25">
      <c r="A7197" s="63"/>
      <c r="B7197" s="63"/>
    </row>
    <row r="7198" spans="1:2" x14ac:dyDescent="0.25">
      <c r="A7198" s="63"/>
      <c r="B7198" s="63"/>
    </row>
    <row r="7199" spans="1:2" x14ac:dyDescent="0.25">
      <c r="A7199" s="63"/>
      <c r="B7199" s="63"/>
    </row>
    <row r="7200" spans="1:2" x14ac:dyDescent="0.25">
      <c r="A7200" s="63"/>
      <c r="B7200" s="63"/>
    </row>
    <row r="7201" spans="1:2" x14ac:dyDescent="0.25">
      <c r="A7201" s="63"/>
      <c r="B7201" s="63"/>
    </row>
    <row r="7202" spans="1:2" x14ac:dyDescent="0.25">
      <c r="A7202" s="63"/>
      <c r="B7202" s="63"/>
    </row>
    <row r="7203" spans="1:2" x14ac:dyDescent="0.25">
      <c r="A7203" s="63"/>
      <c r="B7203" s="63"/>
    </row>
    <row r="7204" spans="1:2" x14ac:dyDescent="0.25">
      <c r="A7204" s="63"/>
      <c r="B7204" s="63"/>
    </row>
    <row r="7205" spans="1:2" x14ac:dyDescent="0.25">
      <c r="A7205" s="63"/>
      <c r="B7205" s="63"/>
    </row>
    <row r="7206" spans="1:2" x14ac:dyDescent="0.25">
      <c r="A7206" s="63"/>
      <c r="B7206" s="63"/>
    </row>
    <row r="7207" spans="1:2" x14ac:dyDescent="0.25">
      <c r="A7207" s="63"/>
      <c r="B7207" s="63"/>
    </row>
    <row r="7208" spans="1:2" x14ac:dyDescent="0.25">
      <c r="A7208" s="63"/>
      <c r="B7208" s="63"/>
    </row>
    <row r="7209" spans="1:2" x14ac:dyDescent="0.25">
      <c r="A7209" s="63"/>
      <c r="B7209" s="63"/>
    </row>
    <row r="7210" spans="1:2" x14ac:dyDescent="0.25">
      <c r="A7210" s="63"/>
      <c r="B7210" s="63"/>
    </row>
    <row r="7211" spans="1:2" x14ac:dyDescent="0.25">
      <c r="A7211" s="63"/>
      <c r="B7211" s="63"/>
    </row>
    <row r="7212" spans="1:2" x14ac:dyDescent="0.25">
      <c r="A7212" s="63"/>
      <c r="B7212" s="63"/>
    </row>
    <row r="7213" spans="1:2" x14ac:dyDescent="0.25">
      <c r="A7213" s="63"/>
      <c r="B7213" s="63"/>
    </row>
    <row r="7214" spans="1:2" x14ac:dyDescent="0.25">
      <c r="A7214" s="63"/>
      <c r="B7214" s="63"/>
    </row>
    <row r="7215" spans="1:2" x14ac:dyDescent="0.25">
      <c r="A7215" s="63"/>
      <c r="B7215" s="63"/>
    </row>
    <row r="7216" spans="1:2" x14ac:dyDescent="0.25">
      <c r="A7216" s="63"/>
      <c r="B7216" s="63"/>
    </row>
    <row r="7217" spans="1:2" x14ac:dyDescent="0.25">
      <c r="A7217" s="63"/>
      <c r="B7217" s="63"/>
    </row>
    <row r="7218" spans="1:2" x14ac:dyDescent="0.25">
      <c r="A7218" s="63"/>
      <c r="B7218" s="63"/>
    </row>
    <row r="7219" spans="1:2" x14ac:dyDescent="0.25">
      <c r="A7219" s="63"/>
      <c r="B7219" s="63"/>
    </row>
    <row r="7220" spans="1:2" x14ac:dyDescent="0.25">
      <c r="A7220" s="63"/>
      <c r="B7220" s="63"/>
    </row>
    <row r="7221" spans="1:2" x14ac:dyDescent="0.25">
      <c r="A7221" s="63"/>
      <c r="B7221" s="63"/>
    </row>
    <row r="7222" spans="1:2" x14ac:dyDescent="0.25">
      <c r="A7222" s="63"/>
      <c r="B7222" s="63"/>
    </row>
    <row r="7223" spans="1:2" x14ac:dyDescent="0.25">
      <c r="A7223" s="63"/>
      <c r="B7223" s="63"/>
    </row>
    <row r="7224" spans="1:2" x14ac:dyDescent="0.25">
      <c r="A7224" s="63"/>
      <c r="B7224" s="63"/>
    </row>
    <row r="7225" spans="1:2" x14ac:dyDescent="0.25">
      <c r="A7225" s="63"/>
      <c r="B7225" s="63"/>
    </row>
    <row r="7226" spans="1:2" x14ac:dyDescent="0.25">
      <c r="A7226" s="63"/>
      <c r="B7226" s="63"/>
    </row>
    <row r="7227" spans="1:2" x14ac:dyDescent="0.25">
      <c r="A7227" s="63"/>
      <c r="B7227" s="63"/>
    </row>
    <row r="7228" spans="1:2" x14ac:dyDescent="0.25">
      <c r="A7228" s="63"/>
      <c r="B7228" s="63"/>
    </row>
    <row r="7229" spans="1:2" x14ac:dyDescent="0.25">
      <c r="A7229" s="63"/>
      <c r="B7229" s="63"/>
    </row>
    <row r="7230" spans="1:2" x14ac:dyDescent="0.25">
      <c r="A7230" s="63"/>
      <c r="B7230" s="63"/>
    </row>
    <row r="7231" spans="1:2" x14ac:dyDescent="0.25">
      <c r="A7231" s="63"/>
      <c r="B7231" s="63"/>
    </row>
    <row r="7232" spans="1:2" x14ac:dyDescent="0.25">
      <c r="A7232" s="63"/>
      <c r="B7232" s="63"/>
    </row>
    <row r="7233" spans="1:2" x14ac:dyDescent="0.25">
      <c r="A7233" s="63"/>
      <c r="B7233" s="63"/>
    </row>
    <row r="7234" spans="1:2" x14ac:dyDescent="0.25">
      <c r="A7234" s="63"/>
      <c r="B7234" s="63"/>
    </row>
    <row r="7235" spans="1:2" x14ac:dyDescent="0.25">
      <c r="A7235" s="63"/>
      <c r="B7235" s="63"/>
    </row>
    <row r="7236" spans="1:2" x14ac:dyDescent="0.25">
      <c r="A7236" s="63"/>
      <c r="B7236" s="63"/>
    </row>
    <row r="7237" spans="1:2" x14ac:dyDescent="0.25">
      <c r="A7237" s="63"/>
      <c r="B7237" s="63"/>
    </row>
    <row r="7238" spans="1:2" x14ac:dyDescent="0.25">
      <c r="A7238" s="63"/>
      <c r="B7238" s="63"/>
    </row>
    <row r="7239" spans="1:2" x14ac:dyDescent="0.25">
      <c r="A7239" s="63"/>
      <c r="B7239" s="63"/>
    </row>
    <row r="7240" spans="1:2" x14ac:dyDescent="0.25">
      <c r="A7240" s="63"/>
      <c r="B7240" s="63"/>
    </row>
    <row r="7241" spans="1:2" x14ac:dyDescent="0.25">
      <c r="A7241" s="63"/>
      <c r="B7241" s="63"/>
    </row>
    <row r="7242" spans="1:2" x14ac:dyDescent="0.25">
      <c r="A7242" s="63"/>
      <c r="B7242" s="63"/>
    </row>
    <row r="7243" spans="1:2" x14ac:dyDescent="0.25">
      <c r="A7243" s="63"/>
      <c r="B7243" s="63"/>
    </row>
    <row r="7244" spans="1:2" x14ac:dyDescent="0.25">
      <c r="A7244" s="63"/>
      <c r="B7244" s="63"/>
    </row>
    <row r="7245" spans="1:2" x14ac:dyDescent="0.25">
      <c r="A7245" s="63"/>
      <c r="B7245" s="63"/>
    </row>
    <row r="7246" spans="1:2" x14ac:dyDescent="0.25">
      <c r="A7246" s="63"/>
      <c r="B7246" s="63"/>
    </row>
    <row r="7247" spans="1:2" x14ac:dyDescent="0.25">
      <c r="A7247" s="63"/>
      <c r="B7247" s="63"/>
    </row>
    <row r="7248" spans="1:2" x14ac:dyDescent="0.25">
      <c r="A7248" s="63"/>
      <c r="B7248" s="63"/>
    </row>
    <row r="7249" spans="1:2" x14ac:dyDescent="0.25">
      <c r="A7249" s="63"/>
      <c r="B7249" s="63"/>
    </row>
    <row r="7250" spans="1:2" x14ac:dyDescent="0.25">
      <c r="A7250" s="63"/>
      <c r="B7250" s="63"/>
    </row>
    <row r="7251" spans="1:2" x14ac:dyDescent="0.25">
      <c r="A7251" s="63"/>
      <c r="B7251" s="63"/>
    </row>
    <row r="7252" spans="1:2" x14ac:dyDescent="0.25">
      <c r="A7252" s="63"/>
      <c r="B7252" s="63"/>
    </row>
    <row r="7253" spans="1:2" x14ac:dyDescent="0.25">
      <c r="A7253" s="63"/>
      <c r="B7253" s="63"/>
    </row>
    <row r="7254" spans="1:2" x14ac:dyDescent="0.25">
      <c r="A7254" s="63"/>
      <c r="B7254" s="63"/>
    </row>
    <row r="7255" spans="1:2" x14ac:dyDescent="0.25">
      <c r="A7255" s="63"/>
      <c r="B7255" s="63"/>
    </row>
    <row r="7256" spans="1:2" x14ac:dyDescent="0.25">
      <c r="A7256" s="63"/>
      <c r="B7256" s="63"/>
    </row>
    <row r="7257" spans="1:2" x14ac:dyDescent="0.25">
      <c r="A7257" s="63"/>
      <c r="B7257" s="63"/>
    </row>
    <row r="7258" spans="1:2" x14ac:dyDescent="0.25">
      <c r="A7258" s="63"/>
      <c r="B7258" s="63"/>
    </row>
    <row r="7259" spans="1:2" x14ac:dyDescent="0.25">
      <c r="A7259" s="63"/>
      <c r="B7259" s="63"/>
    </row>
    <row r="7260" spans="1:2" x14ac:dyDescent="0.25">
      <c r="A7260" s="63"/>
      <c r="B7260" s="63"/>
    </row>
    <row r="7261" spans="1:2" x14ac:dyDescent="0.25">
      <c r="A7261" s="63"/>
      <c r="B7261" s="63"/>
    </row>
    <row r="7262" spans="1:2" x14ac:dyDescent="0.25">
      <c r="A7262" s="63"/>
      <c r="B7262" s="63"/>
    </row>
    <row r="7263" spans="1:2" x14ac:dyDescent="0.25">
      <c r="A7263" s="63"/>
      <c r="B7263" s="63"/>
    </row>
    <row r="7264" spans="1:2" x14ac:dyDescent="0.25">
      <c r="A7264" s="63"/>
      <c r="B7264" s="63"/>
    </row>
    <row r="7265" spans="1:2" x14ac:dyDescent="0.25">
      <c r="A7265" s="63"/>
      <c r="B7265" s="63"/>
    </row>
    <row r="7266" spans="1:2" x14ac:dyDescent="0.25">
      <c r="A7266" s="63"/>
      <c r="B7266" s="63"/>
    </row>
    <row r="7267" spans="1:2" x14ac:dyDescent="0.25">
      <c r="A7267" s="63"/>
      <c r="B7267" s="63"/>
    </row>
    <row r="7268" spans="1:2" x14ac:dyDescent="0.25">
      <c r="A7268" s="63"/>
      <c r="B7268" s="63"/>
    </row>
    <row r="7269" spans="1:2" x14ac:dyDescent="0.25">
      <c r="A7269" s="63"/>
      <c r="B7269" s="63"/>
    </row>
    <row r="7270" spans="1:2" x14ac:dyDescent="0.25">
      <c r="A7270" s="63"/>
      <c r="B7270" s="63"/>
    </row>
    <row r="7271" spans="1:2" x14ac:dyDescent="0.25">
      <c r="A7271" s="63"/>
      <c r="B7271" s="63"/>
    </row>
    <row r="7272" spans="1:2" x14ac:dyDescent="0.25">
      <c r="A7272" s="63"/>
      <c r="B7272" s="63"/>
    </row>
    <row r="7273" spans="1:2" x14ac:dyDescent="0.25">
      <c r="A7273" s="63"/>
      <c r="B7273" s="63"/>
    </row>
    <row r="7274" spans="1:2" x14ac:dyDescent="0.25">
      <c r="A7274" s="63"/>
      <c r="B7274" s="63"/>
    </row>
    <row r="7275" spans="1:2" x14ac:dyDescent="0.25">
      <c r="A7275" s="63"/>
      <c r="B7275" s="63"/>
    </row>
    <row r="7276" spans="1:2" x14ac:dyDescent="0.25">
      <c r="A7276" s="63"/>
      <c r="B7276" s="63"/>
    </row>
    <row r="7277" spans="1:2" x14ac:dyDescent="0.25">
      <c r="A7277" s="63"/>
      <c r="B7277" s="63"/>
    </row>
    <row r="7278" spans="1:2" x14ac:dyDescent="0.25">
      <c r="A7278" s="63"/>
      <c r="B7278" s="63"/>
    </row>
    <row r="7279" spans="1:2" x14ac:dyDescent="0.25">
      <c r="A7279" s="63"/>
      <c r="B7279" s="63"/>
    </row>
    <row r="7280" spans="1:2" x14ac:dyDescent="0.25">
      <c r="A7280" s="63"/>
      <c r="B7280" s="63"/>
    </row>
    <row r="7281" spans="1:2" x14ac:dyDescent="0.25">
      <c r="A7281" s="63"/>
      <c r="B7281" s="63"/>
    </row>
    <row r="7282" spans="1:2" x14ac:dyDescent="0.25">
      <c r="A7282" s="63"/>
      <c r="B7282" s="63"/>
    </row>
    <row r="7283" spans="1:2" x14ac:dyDescent="0.25">
      <c r="A7283" s="63"/>
      <c r="B7283" s="63"/>
    </row>
    <row r="7284" spans="1:2" x14ac:dyDescent="0.25">
      <c r="A7284" s="63"/>
      <c r="B7284" s="63"/>
    </row>
    <row r="7285" spans="1:2" x14ac:dyDescent="0.25">
      <c r="A7285" s="63"/>
      <c r="B7285" s="63"/>
    </row>
    <row r="7286" spans="1:2" x14ac:dyDescent="0.25">
      <c r="A7286" s="63"/>
      <c r="B7286" s="63"/>
    </row>
    <row r="7287" spans="1:2" x14ac:dyDescent="0.25">
      <c r="A7287" s="63"/>
      <c r="B7287" s="63"/>
    </row>
    <row r="7288" spans="1:2" x14ac:dyDescent="0.25">
      <c r="A7288" s="63"/>
      <c r="B7288" s="63"/>
    </row>
    <row r="7289" spans="1:2" x14ac:dyDescent="0.25">
      <c r="A7289" s="63"/>
      <c r="B7289" s="63"/>
    </row>
    <row r="7290" spans="1:2" x14ac:dyDescent="0.25">
      <c r="A7290" s="63"/>
      <c r="B7290" s="63"/>
    </row>
    <row r="7291" spans="1:2" x14ac:dyDescent="0.25">
      <c r="A7291" s="63"/>
      <c r="B7291" s="63"/>
    </row>
    <row r="7292" spans="1:2" x14ac:dyDescent="0.25">
      <c r="A7292" s="63"/>
      <c r="B7292" s="63"/>
    </row>
    <row r="7293" spans="1:2" x14ac:dyDescent="0.25">
      <c r="A7293" s="63"/>
      <c r="B7293" s="63"/>
    </row>
    <row r="7294" spans="1:2" x14ac:dyDescent="0.25">
      <c r="A7294" s="63"/>
      <c r="B7294" s="63"/>
    </row>
    <row r="7295" spans="1:2" x14ac:dyDescent="0.25">
      <c r="A7295" s="63"/>
      <c r="B7295" s="63"/>
    </row>
    <row r="7296" spans="1:2" x14ac:dyDescent="0.25">
      <c r="A7296" s="63"/>
      <c r="B7296" s="63"/>
    </row>
    <row r="7297" spans="1:2" x14ac:dyDescent="0.25">
      <c r="A7297" s="63"/>
      <c r="B7297" s="63"/>
    </row>
    <row r="7298" spans="1:2" x14ac:dyDescent="0.25">
      <c r="A7298" s="63"/>
      <c r="B7298" s="63"/>
    </row>
    <row r="7299" spans="1:2" x14ac:dyDescent="0.25">
      <c r="A7299" s="63"/>
      <c r="B7299" s="63"/>
    </row>
    <row r="7300" spans="1:2" x14ac:dyDescent="0.25">
      <c r="A7300" s="63"/>
      <c r="B7300" s="63"/>
    </row>
    <row r="7301" spans="1:2" x14ac:dyDescent="0.25">
      <c r="A7301" s="63"/>
      <c r="B7301" s="63"/>
    </row>
    <row r="7302" spans="1:2" x14ac:dyDescent="0.25">
      <c r="A7302" s="63"/>
      <c r="B7302" s="63"/>
    </row>
    <row r="7303" spans="1:2" x14ac:dyDescent="0.25">
      <c r="A7303" s="63"/>
      <c r="B7303" s="63"/>
    </row>
    <row r="7304" spans="1:2" x14ac:dyDescent="0.25">
      <c r="A7304" s="63"/>
      <c r="B7304" s="63"/>
    </row>
    <row r="7305" spans="1:2" x14ac:dyDescent="0.25">
      <c r="A7305" s="63"/>
      <c r="B7305" s="63"/>
    </row>
    <row r="7306" spans="1:2" x14ac:dyDescent="0.25">
      <c r="A7306" s="63"/>
      <c r="B7306" s="63"/>
    </row>
    <row r="7307" spans="1:2" x14ac:dyDescent="0.25">
      <c r="A7307" s="63"/>
      <c r="B7307" s="63"/>
    </row>
    <row r="7308" spans="1:2" x14ac:dyDescent="0.25">
      <c r="A7308" s="63"/>
      <c r="B7308" s="63"/>
    </row>
    <row r="7309" spans="1:2" x14ac:dyDescent="0.25">
      <c r="A7309" s="63"/>
      <c r="B7309" s="63"/>
    </row>
    <row r="7310" spans="1:2" x14ac:dyDescent="0.25">
      <c r="A7310" s="63"/>
      <c r="B7310" s="63"/>
    </row>
    <row r="7311" spans="1:2" x14ac:dyDescent="0.25">
      <c r="A7311" s="63"/>
      <c r="B7311" s="63"/>
    </row>
    <row r="7312" spans="1:2" x14ac:dyDescent="0.25">
      <c r="A7312" s="63"/>
      <c r="B7312" s="63"/>
    </row>
    <row r="7313" spans="1:2" x14ac:dyDescent="0.25">
      <c r="A7313" s="63"/>
      <c r="B7313" s="63"/>
    </row>
    <row r="7314" spans="1:2" x14ac:dyDescent="0.25">
      <c r="A7314" s="63"/>
      <c r="B7314" s="63"/>
    </row>
    <row r="7315" spans="1:2" x14ac:dyDescent="0.25">
      <c r="A7315" s="63"/>
      <c r="B7315" s="63"/>
    </row>
    <row r="7316" spans="1:2" x14ac:dyDescent="0.25">
      <c r="A7316" s="63"/>
      <c r="B7316" s="63"/>
    </row>
    <row r="7317" spans="1:2" x14ac:dyDescent="0.25">
      <c r="A7317" s="63"/>
      <c r="B7317" s="63"/>
    </row>
    <row r="7318" spans="1:2" x14ac:dyDescent="0.25">
      <c r="A7318" s="63"/>
      <c r="B7318" s="63"/>
    </row>
    <row r="7319" spans="1:2" x14ac:dyDescent="0.25">
      <c r="A7319" s="63"/>
      <c r="B7319" s="63"/>
    </row>
    <row r="7320" spans="1:2" x14ac:dyDescent="0.25">
      <c r="A7320" s="63"/>
      <c r="B7320" s="63"/>
    </row>
    <row r="7321" spans="1:2" x14ac:dyDescent="0.25">
      <c r="A7321" s="63"/>
      <c r="B7321" s="63"/>
    </row>
    <row r="7322" spans="1:2" x14ac:dyDescent="0.25">
      <c r="A7322" s="63"/>
      <c r="B7322" s="63"/>
    </row>
    <row r="7323" spans="1:2" x14ac:dyDescent="0.25">
      <c r="A7323" s="63"/>
      <c r="B7323" s="63"/>
    </row>
    <row r="7324" spans="1:2" x14ac:dyDescent="0.25">
      <c r="A7324" s="63"/>
      <c r="B7324" s="63"/>
    </row>
    <row r="7325" spans="1:2" x14ac:dyDescent="0.25">
      <c r="A7325" s="63"/>
      <c r="B7325" s="63"/>
    </row>
    <row r="7326" spans="1:2" x14ac:dyDescent="0.25">
      <c r="A7326" s="63"/>
      <c r="B7326" s="63"/>
    </row>
    <row r="7327" spans="1:2" x14ac:dyDescent="0.25">
      <c r="A7327" s="63"/>
      <c r="B7327" s="63"/>
    </row>
    <row r="7328" spans="1:2" x14ac:dyDescent="0.25">
      <c r="A7328" s="63"/>
      <c r="B7328" s="63"/>
    </row>
    <row r="7329" spans="1:2" x14ac:dyDescent="0.25">
      <c r="A7329" s="63"/>
      <c r="B7329" s="63"/>
    </row>
    <row r="7330" spans="1:2" x14ac:dyDescent="0.25">
      <c r="A7330" s="63"/>
      <c r="B7330" s="63"/>
    </row>
    <row r="7331" spans="1:2" x14ac:dyDescent="0.25">
      <c r="A7331" s="63"/>
      <c r="B7331" s="63"/>
    </row>
    <row r="7332" spans="1:2" x14ac:dyDescent="0.25">
      <c r="A7332" s="63"/>
      <c r="B7332" s="63"/>
    </row>
    <row r="7333" spans="1:2" x14ac:dyDescent="0.25">
      <c r="A7333" s="63"/>
      <c r="B7333" s="63"/>
    </row>
    <row r="7334" spans="1:2" x14ac:dyDescent="0.25">
      <c r="A7334" s="63"/>
      <c r="B7334" s="63"/>
    </row>
    <row r="7335" spans="1:2" x14ac:dyDescent="0.25">
      <c r="A7335" s="63"/>
      <c r="B7335" s="63"/>
    </row>
    <row r="7336" spans="1:2" x14ac:dyDescent="0.25">
      <c r="A7336" s="63"/>
      <c r="B7336" s="63"/>
    </row>
    <row r="7337" spans="1:2" x14ac:dyDescent="0.25">
      <c r="A7337" s="63"/>
      <c r="B7337" s="63"/>
    </row>
    <row r="7338" spans="1:2" x14ac:dyDescent="0.25">
      <c r="A7338" s="63"/>
      <c r="B7338" s="63"/>
    </row>
    <row r="7339" spans="1:2" x14ac:dyDescent="0.25">
      <c r="A7339" s="63"/>
      <c r="B7339" s="63"/>
    </row>
    <row r="7340" spans="1:2" x14ac:dyDescent="0.25">
      <c r="A7340" s="63"/>
      <c r="B7340" s="63"/>
    </row>
    <row r="7341" spans="1:2" x14ac:dyDescent="0.25">
      <c r="A7341" s="63"/>
      <c r="B7341" s="63"/>
    </row>
    <row r="7342" spans="1:2" x14ac:dyDescent="0.25">
      <c r="A7342" s="63"/>
      <c r="B7342" s="63"/>
    </row>
    <row r="7343" spans="1:2" x14ac:dyDescent="0.25">
      <c r="A7343" s="63"/>
      <c r="B7343" s="63"/>
    </row>
    <row r="7344" spans="1:2" x14ac:dyDescent="0.25">
      <c r="A7344" s="63"/>
      <c r="B7344" s="63"/>
    </row>
    <row r="7345" spans="1:2" x14ac:dyDescent="0.25">
      <c r="A7345" s="63"/>
      <c r="B7345" s="63"/>
    </row>
    <row r="7346" spans="1:2" x14ac:dyDescent="0.25">
      <c r="A7346" s="63"/>
      <c r="B7346" s="63"/>
    </row>
    <row r="7347" spans="1:2" x14ac:dyDescent="0.25">
      <c r="A7347" s="63"/>
      <c r="B7347" s="63"/>
    </row>
    <row r="7348" spans="1:2" x14ac:dyDescent="0.25">
      <c r="A7348" s="63"/>
      <c r="B7348" s="63"/>
    </row>
    <row r="7349" spans="1:2" x14ac:dyDescent="0.25">
      <c r="A7349" s="63"/>
      <c r="B7349" s="63"/>
    </row>
    <row r="7350" spans="1:2" x14ac:dyDescent="0.25">
      <c r="A7350" s="63"/>
      <c r="B7350" s="63"/>
    </row>
    <row r="7351" spans="1:2" x14ac:dyDescent="0.25">
      <c r="A7351" s="63"/>
      <c r="B7351" s="63"/>
    </row>
    <row r="7352" spans="1:2" x14ac:dyDescent="0.25">
      <c r="A7352" s="63"/>
      <c r="B7352" s="63"/>
    </row>
    <row r="7353" spans="1:2" x14ac:dyDescent="0.25">
      <c r="A7353" s="63"/>
      <c r="B7353" s="63"/>
    </row>
    <row r="7354" spans="1:2" x14ac:dyDescent="0.25">
      <c r="A7354" s="63"/>
      <c r="B7354" s="63"/>
    </row>
    <row r="7355" spans="1:2" x14ac:dyDescent="0.25">
      <c r="A7355" s="63"/>
      <c r="B7355" s="63"/>
    </row>
    <row r="7356" spans="1:2" x14ac:dyDescent="0.25">
      <c r="A7356" s="63"/>
      <c r="B7356" s="63"/>
    </row>
    <row r="7357" spans="1:2" x14ac:dyDescent="0.25">
      <c r="A7357" s="63"/>
      <c r="B7357" s="63"/>
    </row>
    <row r="7358" spans="1:2" x14ac:dyDescent="0.25">
      <c r="A7358" s="63"/>
      <c r="B7358" s="63"/>
    </row>
    <row r="7359" spans="1:2" x14ac:dyDescent="0.25">
      <c r="A7359" s="63"/>
      <c r="B7359" s="63"/>
    </row>
    <row r="7360" spans="1:2" x14ac:dyDescent="0.25">
      <c r="A7360" s="63"/>
      <c r="B7360" s="63"/>
    </row>
    <row r="7361" spans="1:2" x14ac:dyDescent="0.25">
      <c r="A7361" s="63"/>
      <c r="B7361" s="63"/>
    </row>
    <row r="7362" spans="1:2" x14ac:dyDescent="0.25">
      <c r="A7362" s="63"/>
      <c r="B7362" s="63"/>
    </row>
    <row r="7363" spans="1:2" x14ac:dyDescent="0.25">
      <c r="A7363" s="63"/>
      <c r="B7363" s="63"/>
    </row>
    <row r="7364" spans="1:2" x14ac:dyDescent="0.25">
      <c r="A7364" s="63"/>
      <c r="B7364" s="63"/>
    </row>
    <row r="7365" spans="1:2" x14ac:dyDescent="0.25">
      <c r="A7365" s="63"/>
      <c r="B7365" s="63"/>
    </row>
    <row r="7366" spans="1:2" x14ac:dyDescent="0.25">
      <c r="A7366" s="63"/>
      <c r="B7366" s="63"/>
    </row>
    <row r="7367" spans="1:2" x14ac:dyDescent="0.25">
      <c r="A7367" s="63"/>
      <c r="B7367" s="63"/>
    </row>
    <row r="7368" spans="1:2" x14ac:dyDescent="0.25">
      <c r="A7368" s="63"/>
      <c r="B7368" s="63"/>
    </row>
    <row r="7369" spans="1:2" x14ac:dyDescent="0.25">
      <c r="A7369" s="63"/>
      <c r="B7369" s="63"/>
    </row>
    <row r="7370" spans="1:2" x14ac:dyDescent="0.25">
      <c r="A7370" s="63"/>
      <c r="B7370" s="63"/>
    </row>
    <row r="7371" spans="1:2" x14ac:dyDescent="0.25">
      <c r="A7371" s="63"/>
      <c r="B7371" s="63"/>
    </row>
    <row r="7372" spans="1:2" x14ac:dyDescent="0.25">
      <c r="A7372" s="63"/>
      <c r="B7372" s="63"/>
    </row>
    <row r="7373" spans="1:2" x14ac:dyDescent="0.25">
      <c r="A7373" s="63"/>
      <c r="B7373" s="63"/>
    </row>
    <row r="7374" spans="1:2" x14ac:dyDescent="0.25">
      <c r="A7374" s="63"/>
      <c r="B7374" s="63"/>
    </row>
    <row r="7375" spans="1:2" x14ac:dyDescent="0.25">
      <c r="A7375" s="63"/>
      <c r="B7375" s="63"/>
    </row>
    <row r="7376" spans="1:2" x14ac:dyDescent="0.25">
      <c r="A7376" s="63"/>
      <c r="B7376" s="63"/>
    </row>
    <row r="7377" spans="1:2" x14ac:dyDescent="0.25">
      <c r="A7377" s="63"/>
      <c r="B7377" s="63"/>
    </row>
    <row r="7378" spans="1:2" x14ac:dyDescent="0.25">
      <c r="A7378" s="63"/>
      <c r="B7378" s="63"/>
    </row>
    <row r="7379" spans="1:2" x14ac:dyDescent="0.25">
      <c r="A7379" s="63"/>
      <c r="B7379" s="63"/>
    </row>
    <row r="7380" spans="1:2" x14ac:dyDescent="0.25">
      <c r="A7380" s="63"/>
      <c r="B7380" s="63"/>
    </row>
    <row r="7381" spans="1:2" x14ac:dyDescent="0.25">
      <c r="A7381" s="63"/>
      <c r="B7381" s="63"/>
    </row>
    <row r="7382" spans="1:2" x14ac:dyDescent="0.25">
      <c r="A7382" s="63"/>
      <c r="B7382" s="63"/>
    </row>
    <row r="7383" spans="1:2" x14ac:dyDescent="0.25">
      <c r="A7383" s="63"/>
      <c r="B7383" s="63"/>
    </row>
    <row r="7384" spans="1:2" x14ac:dyDescent="0.25">
      <c r="A7384" s="63"/>
      <c r="B7384" s="63"/>
    </row>
    <row r="7385" spans="1:2" x14ac:dyDescent="0.25">
      <c r="A7385" s="63"/>
      <c r="B7385" s="63"/>
    </row>
    <row r="7386" spans="1:2" x14ac:dyDescent="0.25">
      <c r="A7386" s="63"/>
      <c r="B7386" s="63"/>
    </row>
    <row r="7387" spans="1:2" x14ac:dyDescent="0.25">
      <c r="A7387" s="63"/>
      <c r="B7387" s="63"/>
    </row>
    <row r="7388" spans="1:2" x14ac:dyDescent="0.25">
      <c r="A7388" s="63"/>
      <c r="B7388" s="63"/>
    </row>
    <row r="7389" spans="1:2" x14ac:dyDescent="0.25">
      <c r="A7389" s="63"/>
      <c r="B7389" s="63"/>
    </row>
    <row r="7390" spans="1:2" x14ac:dyDescent="0.25">
      <c r="A7390" s="63"/>
      <c r="B7390" s="63"/>
    </row>
    <row r="7391" spans="1:2" x14ac:dyDescent="0.25">
      <c r="A7391" s="63"/>
      <c r="B7391" s="63"/>
    </row>
    <row r="7392" spans="1:2" x14ac:dyDescent="0.25">
      <c r="A7392" s="63"/>
      <c r="B7392" s="63"/>
    </row>
    <row r="7393" spans="1:2" x14ac:dyDescent="0.25">
      <c r="A7393" s="63"/>
      <c r="B7393" s="63"/>
    </row>
    <row r="7394" spans="1:2" x14ac:dyDescent="0.25">
      <c r="A7394" s="63"/>
      <c r="B7394" s="63"/>
    </row>
    <row r="7395" spans="1:2" x14ac:dyDescent="0.25">
      <c r="A7395" s="63"/>
      <c r="B7395" s="63"/>
    </row>
    <row r="7396" spans="1:2" x14ac:dyDescent="0.25">
      <c r="A7396" s="63"/>
      <c r="B7396" s="63"/>
    </row>
    <row r="7397" spans="1:2" x14ac:dyDescent="0.25">
      <c r="A7397" s="63"/>
      <c r="B7397" s="63"/>
    </row>
    <row r="7398" spans="1:2" x14ac:dyDescent="0.25">
      <c r="A7398" s="63"/>
      <c r="B7398" s="63"/>
    </row>
    <row r="7399" spans="1:2" x14ac:dyDescent="0.25">
      <c r="A7399" s="63"/>
      <c r="B7399" s="63"/>
    </row>
    <row r="7400" spans="1:2" x14ac:dyDescent="0.25">
      <c r="A7400" s="63"/>
      <c r="B7400" s="63"/>
    </row>
    <row r="7401" spans="1:2" x14ac:dyDescent="0.25">
      <c r="A7401" s="63"/>
      <c r="B7401" s="63"/>
    </row>
    <row r="7402" spans="1:2" x14ac:dyDescent="0.25">
      <c r="A7402" s="63"/>
      <c r="B7402" s="63"/>
    </row>
    <row r="7403" spans="1:2" x14ac:dyDescent="0.25">
      <c r="A7403" s="63"/>
      <c r="B7403" s="63"/>
    </row>
    <row r="7404" spans="1:2" x14ac:dyDescent="0.25">
      <c r="A7404" s="63"/>
      <c r="B7404" s="63"/>
    </row>
    <row r="7405" spans="1:2" x14ac:dyDescent="0.25">
      <c r="A7405" s="63"/>
      <c r="B7405" s="63"/>
    </row>
    <row r="7406" spans="1:2" x14ac:dyDescent="0.25">
      <c r="A7406" s="63"/>
      <c r="B7406" s="63"/>
    </row>
    <row r="7407" spans="1:2" x14ac:dyDescent="0.25">
      <c r="A7407" s="63"/>
      <c r="B7407" s="63"/>
    </row>
    <row r="7408" spans="1:2" x14ac:dyDescent="0.25">
      <c r="A7408" s="63"/>
      <c r="B7408" s="63"/>
    </row>
    <row r="7409" spans="1:2" x14ac:dyDescent="0.25">
      <c r="A7409" s="63"/>
      <c r="B7409" s="63"/>
    </row>
    <row r="7410" spans="1:2" x14ac:dyDescent="0.25">
      <c r="A7410" s="63"/>
      <c r="B7410" s="63"/>
    </row>
    <row r="7411" spans="1:2" x14ac:dyDescent="0.25">
      <c r="A7411" s="63"/>
      <c r="B7411" s="63"/>
    </row>
    <row r="7412" spans="1:2" x14ac:dyDescent="0.25">
      <c r="A7412" s="63"/>
      <c r="B7412" s="63"/>
    </row>
    <row r="7413" spans="1:2" x14ac:dyDescent="0.25">
      <c r="A7413" s="63"/>
      <c r="B7413" s="63"/>
    </row>
    <row r="7414" spans="1:2" x14ac:dyDescent="0.25">
      <c r="A7414" s="63"/>
      <c r="B7414" s="63"/>
    </row>
    <row r="7415" spans="1:2" x14ac:dyDescent="0.25">
      <c r="A7415" s="63"/>
      <c r="B7415" s="63"/>
    </row>
    <row r="7416" spans="1:2" x14ac:dyDescent="0.25">
      <c r="A7416" s="63"/>
      <c r="B7416" s="63"/>
    </row>
    <row r="7417" spans="1:2" x14ac:dyDescent="0.25">
      <c r="A7417" s="63"/>
      <c r="B7417" s="63"/>
    </row>
    <row r="7418" spans="1:2" x14ac:dyDescent="0.25">
      <c r="A7418" s="63"/>
      <c r="B7418" s="63"/>
    </row>
    <row r="7419" spans="1:2" x14ac:dyDescent="0.25">
      <c r="A7419" s="63"/>
      <c r="B7419" s="63"/>
    </row>
    <row r="7420" spans="1:2" x14ac:dyDescent="0.25">
      <c r="A7420" s="63"/>
      <c r="B7420" s="63"/>
    </row>
    <row r="7421" spans="1:2" x14ac:dyDescent="0.25">
      <c r="A7421" s="63"/>
      <c r="B7421" s="63"/>
    </row>
    <row r="7422" spans="1:2" x14ac:dyDescent="0.25">
      <c r="A7422" s="63"/>
      <c r="B7422" s="63"/>
    </row>
    <row r="7423" spans="1:2" x14ac:dyDescent="0.25">
      <c r="A7423" s="63"/>
      <c r="B7423" s="63"/>
    </row>
    <row r="7424" spans="1:2" x14ac:dyDescent="0.25">
      <c r="A7424" s="63"/>
      <c r="B7424" s="63"/>
    </row>
    <row r="7425" spans="1:2" x14ac:dyDescent="0.25">
      <c r="A7425" s="63"/>
      <c r="B7425" s="63"/>
    </row>
    <row r="7426" spans="1:2" x14ac:dyDescent="0.25">
      <c r="A7426" s="63"/>
      <c r="B7426" s="63"/>
    </row>
    <row r="7427" spans="1:2" x14ac:dyDescent="0.25">
      <c r="A7427" s="63"/>
      <c r="B7427" s="63"/>
    </row>
    <row r="7428" spans="1:2" x14ac:dyDescent="0.25">
      <c r="A7428" s="63"/>
      <c r="B7428" s="63"/>
    </row>
    <row r="7429" spans="1:2" x14ac:dyDescent="0.25">
      <c r="A7429" s="63"/>
      <c r="B7429" s="63"/>
    </row>
    <row r="7430" spans="1:2" x14ac:dyDescent="0.25">
      <c r="A7430" s="63"/>
      <c r="B7430" s="63"/>
    </row>
    <row r="7431" spans="1:2" x14ac:dyDescent="0.25">
      <c r="A7431" s="63"/>
      <c r="B7431" s="63"/>
    </row>
    <row r="7432" spans="1:2" x14ac:dyDescent="0.25">
      <c r="A7432" s="63"/>
      <c r="B7432" s="63"/>
    </row>
    <row r="7433" spans="1:2" x14ac:dyDescent="0.25">
      <c r="A7433" s="63"/>
      <c r="B7433" s="63"/>
    </row>
    <row r="7434" spans="1:2" x14ac:dyDescent="0.25">
      <c r="A7434" s="63"/>
      <c r="B7434" s="63"/>
    </row>
    <row r="7435" spans="1:2" x14ac:dyDescent="0.25">
      <c r="A7435" s="63"/>
      <c r="B7435" s="63"/>
    </row>
    <row r="7436" spans="1:2" x14ac:dyDescent="0.25">
      <c r="A7436" s="63"/>
      <c r="B7436" s="63"/>
    </row>
    <row r="7437" spans="1:2" x14ac:dyDescent="0.25">
      <c r="A7437" s="63"/>
      <c r="B7437" s="63"/>
    </row>
    <row r="7438" spans="1:2" x14ac:dyDescent="0.25">
      <c r="A7438" s="63"/>
      <c r="B7438" s="63"/>
    </row>
    <row r="7439" spans="1:2" x14ac:dyDescent="0.25">
      <c r="A7439" s="63"/>
      <c r="B7439" s="63"/>
    </row>
    <row r="7440" spans="1:2" x14ac:dyDescent="0.25">
      <c r="A7440" s="63"/>
      <c r="B7440" s="63"/>
    </row>
    <row r="7441" spans="1:2" x14ac:dyDescent="0.25">
      <c r="A7441" s="63"/>
      <c r="B7441" s="63"/>
    </row>
    <row r="7442" spans="1:2" x14ac:dyDescent="0.25">
      <c r="A7442" s="63"/>
      <c r="B7442" s="63"/>
    </row>
    <row r="7443" spans="1:2" x14ac:dyDescent="0.25">
      <c r="A7443" s="63"/>
      <c r="B7443" s="63"/>
    </row>
    <row r="7444" spans="1:2" x14ac:dyDescent="0.25">
      <c r="A7444" s="63"/>
      <c r="B7444" s="63"/>
    </row>
    <row r="7445" spans="1:2" x14ac:dyDescent="0.25">
      <c r="A7445" s="63"/>
      <c r="B7445" s="63"/>
    </row>
    <row r="7446" spans="1:2" x14ac:dyDescent="0.25">
      <c r="A7446" s="63"/>
      <c r="B7446" s="63"/>
    </row>
    <row r="7447" spans="1:2" x14ac:dyDescent="0.25">
      <c r="A7447" s="63"/>
      <c r="B7447" s="63"/>
    </row>
    <row r="7448" spans="1:2" x14ac:dyDescent="0.25">
      <c r="A7448" s="63"/>
      <c r="B7448" s="63"/>
    </row>
    <row r="7449" spans="1:2" x14ac:dyDescent="0.25">
      <c r="A7449" s="63"/>
      <c r="B7449" s="63"/>
    </row>
    <row r="7450" spans="1:2" x14ac:dyDescent="0.25">
      <c r="A7450" s="63"/>
      <c r="B7450" s="63"/>
    </row>
    <row r="7451" spans="1:2" x14ac:dyDescent="0.25">
      <c r="A7451" s="63"/>
      <c r="B7451" s="63"/>
    </row>
    <row r="7452" spans="1:2" x14ac:dyDescent="0.25">
      <c r="A7452" s="63"/>
      <c r="B7452" s="63"/>
    </row>
    <row r="7453" spans="1:2" x14ac:dyDescent="0.25">
      <c r="A7453" s="63"/>
      <c r="B7453" s="63"/>
    </row>
    <row r="7454" spans="1:2" x14ac:dyDescent="0.25">
      <c r="A7454" s="63"/>
      <c r="B7454" s="63"/>
    </row>
    <row r="7455" spans="1:2" x14ac:dyDescent="0.25">
      <c r="A7455" s="63"/>
      <c r="B7455" s="63"/>
    </row>
    <row r="7456" spans="1:2" x14ac:dyDescent="0.25">
      <c r="A7456" s="63"/>
      <c r="B7456" s="63"/>
    </row>
    <row r="7457" spans="1:2" x14ac:dyDescent="0.25">
      <c r="A7457" s="63"/>
      <c r="B7457" s="63"/>
    </row>
    <row r="7458" spans="1:2" x14ac:dyDescent="0.25">
      <c r="A7458" s="63"/>
      <c r="B7458" s="63"/>
    </row>
    <row r="7459" spans="1:2" x14ac:dyDescent="0.25">
      <c r="A7459" s="63"/>
      <c r="B7459" s="63"/>
    </row>
    <row r="7460" spans="1:2" x14ac:dyDescent="0.25">
      <c r="A7460" s="63"/>
      <c r="B7460" s="63"/>
    </row>
    <row r="7461" spans="1:2" x14ac:dyDescent="0.25">
      <c r="A7461" s="63"/>
      <c r="B7461" s="63"/>
    </row>
    <row r="7462" spans="1:2" x14ac:dyDescent="0.25">
      <c r="A7462" s="63"/>
      <c r="B7462" s="63"/>
    </row>
    <row r="7463" spans="1:2" x14ac:dyDescent="0.25">
      <c r="A7463" s="63"/>
      <c r="B7463" s="63"/>
    </row>
    <row r="7464" spans="1:2" x14ac:dyDescent="0.25">
      <c r="A7464" s="63"/>
      <c r="B7464" s="63"/>
    </row>
    <row r="7465" spans="1:2" x14ac:dyDescent="0.25">
      <c r="A7465" s="63"/>
      <c r="B7465" s="63"/>
    </row>
    <row r="7466" spans="1:2" x14ac:dyDescent="0.25">
      <c r="A7466" s="63"/>
      <c r="B7466" s="63"/>
    </row>
    <row r="7467" spans="1:2" x14ac:dyDescent="0.25">
      <c r="A7467" s="63"/>
      <c r="B7467" s="63"/>
    </row>
    <row r="7468" spans="1:2" x14ac:dyDescent="0.25">
      <c r="A7468" s="63"/>
      <c r="B7468" s="63"/>
    </row>
    <row r="7469" spans="1:2" x14ac:dyDescent="0.25">
      <c r="A7469" s="63"/>
      <c r="B7469" s="63"/>
    </row>
    <row r="7470" spans="1:2" x14ac:dyDescent="0.25">
      <c r="A7470" s="63"/>
      <c r="B7470" s="63"/>
    </row>
    <row r="7471" spans="1:2" x14ac:dyDescent="0.25">
      <c r="A7471" s="63"/>
      <c r="B7471" s="63"/>
    </row>
    <row r="7472" spans="1:2" x14ac:dyDescent="0.25">
      <c r="A7472" s="63"/>
      <c r="B7472" s="63"/>
    </row>
    <row r="7473" spans="1:2" x14ac:dyDescent="0.25">
      <c r="A7473" s="63"/>
      <c r="B7473" s="63"/>
    </row>
    <row r="7474" spans="1:2" x14ac:dyDescent="0.25">
      <c r="A7474" s="63"/>
      <c r="B7474" s="63"/>
    </row>
    <row r="7475" spans="1:2" x14ac:dyDescent="0.25">
      <c r="A7475" s="63"/>
      <c r="B7475" s="63"/>
    </row>
    <row r="7476" spans="1:2" x14ac:dyDescent="0.25">
      <c r="A7476" s="63"/>
      <c r="B7476" s="63"/>
    </row>
    <row r="7477" spans="1:2" x14ac:dyDescent="0.25">
      <c r="A7477" s="63"/>
      <c r="B7477" s="63"/>
    </row>
    <row r="7478" spans="1:2" x14ac:dyDescent="0.25">
      <c r="A7478" s="63"/>
      <c r="B7478" s="63"/>
    </row>
    <row r="7479" spans="1:2" x14ac:dyDescent="0.25">
      <c r="A7479" s="63"/>
      <c r="B7479" s="63"/>
    </row>
    <row r="7480" spans="1:2" x14ac:dyDescent="0.25">
      <c r="A7480" s="63"/>
      <c r="B7480" s="63"/>
    </row>
    <row r="7481" spans="1:2" x14ac:dyDescent="0.25">
      <c r="A7481" s="63"/>
      <c r="B7481" s="63"/>
    </row>
    <row r="7482" spans="1:2" x14ac:dyDescent="0.25">
      <c r="A7482" s="63"/>
      <c r="B7482" s="63"/>
    </row>
    <row r="7483" spans="1:2" x14ac:dyDescent="0.25">
      <c r="A7483" s="63"/>
      <c r="B7483" s="63"/>
    </row>
    <row r="7484" spans="1:2" x14ac:dyDescent="0.25">
      <c r="A7484" s="63"/>
      <c r="B7484" s="63"/>
    </row>
    <row r="7485" spans="1:2" x14ac:dyDescent="0.25">
      <c r="A7485" s="63"/>
      <c r="B7485" s="63"/>
    </row>
    <row r="7486" spans="1:2" x14ac:dyDescent="0.25">
      <c r="A7486" s="63"/>
      <c r="B7486" s="63"/>
    </row>
    <row r="7487" spans="1:2" x14ac:dyDescent="0.25">
      <c r="A7487" s="63"/>
      <c r="B7487" s="63"/>
    </row>
    <row r="7488" spans="1:2" x14ac:dyDescent="0.25">
      <c r="A7488" s="63"/>
      <c r="B7488" s="63"/>
    </row>
    <row r="7489" spans="1:2" x14ac:dyDescent="0.25">
      <c r="A7489" s="63"/>
      <c r="B7489" s="63"/>
    </row>
    <row r="7490" spans="1:2" x14ac:dyDescent="0.25">
      <c r="A7490" s="63"/>
      <c r="B7490" s="63"/>
    </row>
    <row r="7491" spans="1:2" x14ac:dyDescent="0.25">
      <c r="A7491" s="63"/>
      <c r="B7491" s="63"/>
    </row>
    <row r="7492" spans="1:2" x14ac:dyDescent="0.25">
      <c r="A7492" s="63"/>
      <c r="B7492" s="63"/>
    </row>
    <row r="7493" spans="1:2" x14ac:dyDescent="0.25">
      <c r="A7493" s="63"/>
      <c r="B7493" s="63"/>
    </row>
    <row r="7494" spans="1:2" x14ac:dyDescent="0.25">
      <c r="A7494" s="63"/>
      <c r="B7494" s="63"/>
    </row>
    <row r="7495" spans="1:2" x14ac:dyDescent="0.25">
      <c r="A7495" s="63"/>
      <c r="B7495" s="63"/>
    </row>
    <row r="7496" spans="1:2" x14ac:dyDescent="0.25">
      <c r="A7496" s="63"/>
      <c r="B7496" s="63"/>
    </row>
    <row r="7497" spans="1:2" x14ac:dyDescent="0.25">
      <c r="A7497" s="63"/>
      <c r="B7497" s="63"/>
    </row>
    <row r="7498" spans="1:2" x14ac:dyDescent="0.25">
      <c r="A7498" s="63"/>
      <c r="B7498" s="63"/>
    </row>
    <row r="7499" spans="1:2" x14ac:dyDescent="0.25">
      <c r="A7499" s="63"/>
      <c r="B7499" s="63"/>
    </row>
    <row r="7500" spans="1:2" x14ac:dyDescent="0.25">
      <c r="A7500" s="63"/>
      <c r="B7500" s="63"/>
    </row>
    <row r="7501" spans="1:2" x14ac:dyDescent="0.25">
      <c r="A7501" s="63"/>
      <c r="B7501" s="63"/>
    </row>
    <row r="7502" spans="1:2" x14ac:dyDescent="0.25">
      <c r="A7502" s="63"/>
      <c r="B7502" s="63"/>
    </row>
    <row r="7503" spans="1:2" x14ac:dyDescent="0.25">
      <c r="A7503" s="63"/>
      <c r="B7503" s="63"/>
    </row>
    <row r="7504" spans="1:2" x14ac:dyDescent="0.25">
      <c r="A7504" s="63"/>
      <c r="B7504" s="63"/>
    </row>
    <row r="7505" spans="1:2" x14ac:dyDescent="0.25">
      <c r="A7505" s="63"/>
      <c r="B7505" s="63"/>
    </row>
    <row r="7506" spans="1:2" x14ac:dyDescent="0.25">
      <c r="A7506" s="63"/>
      <c r="B7506" s="63"/>
    </row>
    <row r="7507" spans="1:2" x14ac:dyDescent="0.25">
      <c r="A7507" s="63"/>
      <c r="B7507" s="63"/>
    </row>
    <row r="7508" spans="1:2" x14ac:dyDescent="0.25">
      <c r="A7508" s="63"/>
      <c r="B7508" s="63"/>
    </row>
    <row r="7509" spans="1:2" x14ac:dyDescent="0.25">
      <c r="A7509" s="63"/>
      <c r="B7509" s="63"/>
    </row>
    <row r="7510" spans="1:2" x14ac:dyDescent="0.25">
      <c r="A7510" s="63"/>
      <c r="B7510" s="63"/>
    </row>
    <row r="7511" spans="1:2" x14ac:dyDescent="0.25">
      <c r="A7511" s="63"/>
      <c r="B7511" s="63"/>
    </row>
    <row r="7512" spans="1:2" x14ac:dyDescent="0.25">
      <c r="A7512" s="63"/>
      <c r="B7512" s="63"/>
    </row>
    <row r="7513" spans="1:2" x14ac:dyDescent="0.25">
      <c r="A7513" s="63"/>
      <c r="B7513" s="63"/>
    </row>
    <row r="7514" spans="1:2" x14ac:dyDescent="0.25">
      <c r="A7514" s="63"/>
      <c r="B7514" s="63"/>
    </row>
    <row r="7515" spans="1:2" x14ac:dyDescent="0.25">
      <c r="A7515" s="63"/>
      <c r="B7515" s="63"/>
    </row>
    <row r="7516" spans="1:2" x14ac:dyDescent="0.25">
      <c r="A7516" s="63"/>
      <c r="B7516" s="63"/>
    </row>
    <row r="7517" spans="1:2" x14ac:dyDescent="0.25">
      <c r="A7517" s="63"/>
      <c r="B7517" s="63"/>
    </row>
    <row r="7518" spans="1:2" x14ac:dyDescent="0.25">
      <c r="A7518" s="63"/>
      <c r="B7518" s="63"/>
    </row>
    <row r="7519" spans="1:2" x14ac:dyDescent="0.25">
      <c r="A7519" s="63"/>
      <c r="B7519" s="63"/>
    </row>
    <row r="7520" spans="1:2" x14ac:dyDescent="0.25">
      <c r="A7520" s="63"/>
      <c r="B7520" s="63"/>
    </row>
    <row r="7521" spans="1:2" x14ac:dyDescent="0.25">
      <c r="A7521" s="63"/>
      <c r="B7521" s="63"/>
    </row>
    <row r="7522" spans="1:2" x14ac:dyDescent="0.25">
      <c r="A7522" s="63"/>
      <c r="B7522" s="63"/>
    </row>
    <row r="7523" spans="1:2" x14ac:dyDescent="0.25">
      <c r="A7523" s="63"/>
      <c r="B7523" s="63"/>
    </row>
    <row r="7524" spans="1:2" x14ac:dyDescent="0.25">
      <c r="A7524" s="63"/>
      <c r="B7524" s="63"/>
    </row>
    <row r="7525" spans="1:2" x14ac:dyDescent="0.25">
      <c r="A7525" s="63"/>
      <c r="B7525" s="63"/>
    </row>
    <row r="7526" spans="1:2" x14ac:dyDescent="0.25">
      <c r="A7526" s="63"/>
      <c r="B7526" s="63"/>
    </row>
    <row r="7527" spans="1:2" x14ac:dyDescent="0.25">
      <c r="A7527" s="63"/>
      <c r="B7527" s="63"/>
    </row>
    <row r="7528" spans="1:2" x14ac:dyDescent="0.25">
      <c r="A7528" s="63"/>
      <c r="B7528" s="63"/>
    </row>
    <row r="7529" spans="1:2" x14ac:dyDescent="0.25">
      <c r="A7529" s="63"/>
      <c r="B7529" s="63"/>
    </row>
    <row r="7530" spans="1:2" x14ac:dyDescent="0.25">
      <c r="A7530" s="63"/>
      <c r="B7530" s="63"/>
    </row>
    <row r="7531" spans="1:2" x14ac:dyDescent="0.25">
      <c r="A7531" s="63"/>
      <c r="B7531" s="63"/>
    </row>
    <row r="7532" spans="1:2" x14ac:dyDescent="0.25">
      <c r="A7532" s="63"/>
      <c r="B7532" s="63"/>
    </row>
    <row r="7533" spans="1:2" x14ac:dyDescent="0.25">
      <c r="A7533" s="63"/>
      <c r="B7533" s="63"/>
    </row>
    <row r="7534" spans="1:2" x14ac:dyDescent="0.25">
      <c r="A7534" s="63"/>
      <c r="B7534" s="63"/>
    </row>
    <row r="7535" spans="1:2" x14ac:dyDescent="0.25">
      <c r="A7535" s="63"/>
      <c r="B7535" s="63"/>
    </row>
    <row r="7536" spans="1:2" x14ac:dyDescent="0.25">
      <c r="A7536" s="63"/>
      <c r="B7536" s="63"/>
    </row>
    <row r="7537" spans="1:2" x14ac:dyDescent="0.25">
      <c r="A7537" s="63"/>
      <c r="B7537" s="63"/>
    </row>
    <row r="7538" spans="1:2" x14ac:dyDescent="0.25">
      <c r="A7538" s="63"/>
      <c r="B7538" s="63"/>
    </row>
    <row r="7539" spans="1:2" x14ac:dyDescent="0.25">
      <c r="A7539" s="63"/>
      <c r="B7539" s="63"/>
    </row>
    <row r="7540" spans="1:2" x14ac:dyDescent="0.25">
      <c r="A7540" s="63"/>
      <c r="B7540" s="63"/>
    </row>
    <row r="7541" spans="1:2" x14ac:dyDescent="0.25">
      <c r="A7541" s="63"/>
      <c r="B7541" s="63"/>
    </row>
    <row r="7542" spans="1:2" x14ac:dyDescent="0.25">
      <c r="A7542" s="63"/>
      <c r="B7542" s="63"/>
    </row>
    <row r="7543" spans="1:2" x14ac:dyDescent="0.25">
      <c r="A7543" s="63"/>
      <c r="B7543" s="63"/>
    </row>
    <row r="7544" spans="1:2" x14ac:dyDescent="0.25">
      <c r="A7544" s="63"/>
      <c r="B7544" s="63"/>
    </row>
    <row r="7545" spans="1:2" x14ac:dyDescent="0.25">
      <c r="A7545" s="63"/>
      <c r="B7545" s="63"/>
    </row>
    <row r="7546" spans="1:2" x14ac:dyDescent="0.25">
      <c r="A7546" s="63"/>
      <c r="B7546" s="63"/>
    </row>
    <row r="7547" spans="1:2" x14ac:dyDescent="0.25">
      <c r="A7547" s="63"/>
      <c r="B7547" s="63"/>
    </row>
    <row r="7548" spans="1:2" x14ac:dyDescent="0.25">
      <c r="A7548" s="63"/>
      <c r="B7548" s="63"/>
    </row>
    <row r="7549" spans="1:2" x14ac:dyDescent="0.25">
      <c r="A7549" s="63"/>
      <c r="B7549" s="63"/>
    </row>
    <row r="7550" spans="1:2" x14ac:dyDescent="0.25">
      <c r="A7550" s="63"/>
      <c r="B7550" s="63"/>
    </row>
    <row r="7551" spans="1:2" x14ac:dyDescent="0.25">
      <c r="A7551" s="63"/>
      <c r="B7551" s="63"/>
    </row>
    <row r="7552" spans="1:2" x14ac:dyDescent="0.25">
      <c r="A7552" s="63"/>
      <c r="B7552" s="63"/>
    </row>
    <row r="7553" spans="1:2" x14ac:dyDescent="0.25">
      <c r="A7553" s="63"/>
      <c r="B7553" s="63"/>
    </row>
    <row r="7554" spans="1:2" x14ac:dyDescent="0.25">
      <c r="A7554" s="63"/>
      <c r="B7554" s="63"/>
    </row>
    <row r="7555" spans="1:2" x14ac:dyDescent="0.25">
      <c r="A7555" s="63"/>
      <c r="B7555" s="63"/>
    </row>
    <row r="7556" spans="1:2" x14ac:dyDescent="0.25">
      <c r="A7556" s="63"/>
      <c r="B7556" s="63"/>
    </row>
    <row r="7557" spans="1:2" x14ac:dyDescent="0.25">
      <c r="A7557" s="63"/>
      <c r="B7557" s="63"/>
    </row>
    <row r="7558" spans="1:2" x14ac:dyDescent="0.25">
      <c r="A7558" s="63"/>
      <c r="B7558" s="63"/>
    </row>
    <row r="7559" spans="1:2" x14ac:dyDescent="0.25">
      <c r="A7559" s="63"/>
      <c r="B7559" s="63"/>
    </row>
    <row r="7560" spans="1:2" x14ac:dyDescent="0.25">
      <c r="A7560" s="63"/>
      <c r="B7560" s="63"/>
    </row>
    <row r="7561" spans="1:2" x14ac:dyDescent="0.25">
      <c r="A7561" s="63"/>
      <c r="B7561" s="63"/>
    </row>
    <row r="7562" spans="1:2" x14ac:dyDescent="0.25">
      <c r="A7562" s="63"/>
      <c r="B7562" s="63"/>
    </row>
    <row r="7563" spans="1:2" x14ac:dyDescent="0.25">
      <c r="A7563" s="63"/>
      <c r="B7563" s="63"/>
    </row>
    <row r="7564" spans="1:2" x14ac:dyDescent="0.25">
      <c r="A7564" s="63"/>
      <c r="B7564" s="63"/>
    </row>
    <row r="7565" spans="1:2" x14ac:dyDescent="0.25">
      <c r="A7565" s="63"/>
      <c r="B7565" s="63"/>
    </row>
    <row r="7566" spans="1:2" x14ac:dyDescent="0.25">
      <c r="A7566" s="63"/>
      <c r="B7566" s="63"/>
    </row>
    <row r="7567" spans="1:2" x14ac:dyDescent="0.25">
      <c r="A7567" s="63"/>
      <c r="B7567" s="63"/>
    </row>
    <row r="7568" spans="1:2" x14ac:dyDescent="0.25">
      <c r="A7568" s="63"/>
      <c r="B7568" s="63"/>
    </row>
    <row r="7569" spans="1:2" x14ac:dyDescent="0.25">
      <c r="A7569" s="63"/>
      <c r="B7569" s="63"/>
    </row>
    <row r="7570" spans="1:2" x14ac:dyDescent="0.25">
      <c r="A7570" s="63"/>
      <c r="B7570" s="63"/>
    </row>
    <row r="7571" spans="1:2" x14ac:dyDescent="0.25">
      <c r="A7571" s="63"/>
      <c r="B7571" s="63"/>
    </row>
    <row r="7572" spans="1:2" x14ac:dyDescent="0.25">
      <c r="A7572" s="63"/>
      <c r="B7572" s="63"/>
    </row>
    <row r="7573" spans="1:2" x14ac:dyDescent="0.25">
      <c r="A7573" s="63"/>
      <c r="B7573" s="63"/>
    </row>
    <row r="7574" spans="1:2" x14ac:dyDescent="0.25">
      <c r="A7574" s="63"/>
      <c r="B7574" s="63"/>
    </row>
    <row r="7575" spans="1:2" x14ac:dyDescent="0.25">
      <c r="A7575" s="63"/>
      <c r="B7575" s="63"/>
    </row>
    <row r="7576" spans="1:2" x14ac:dyDescent="0.25">
      <c r="A7576" s="63"/>
      <c r="B7576" s="63"/>
    </row>
    <row r="7577" spans="1:2" x14ac:dyDescent="0.25">
      <c r="A7577" s="63"/>
      <c r="B7577" s="63"/>
    </row>
    <row r="7578" spans="1:2" x14ac:dyDescent="0.25">
      <c r="A7578" s="63"/>
      <c r="B7578" s="63"/>
    </row>
    <row r="7579" spans="1:2" x14ac:dyDescent="0.25">
      <c r="A7579" s="63"/>
      <c r="B7579" s="63"/>
    </row>
    <row r="7580" spans="1:2" x14ac:dyDescent="0.25">
      <c r="A7580" s="63"/>
      <c r="B7580" s="63"/>
    </row>
    <row r="7581" spans="1:2" x14ac:dyDescent="0.25">
      <c r="A7581" s="63"/>
      <c r="B7581" s="63"/>
    </row>
    <row r="7582" spans="1:2" x14ac:dyDescent="0.25">
      <c r="A7582" s="63"/>
      <c r="B7582" s="63"/>
    </row>
    <row r="7583" spans="1:2" x14ac:dyDescent="0.25">
      <c r="A7583" s="63"/>
      <c r="B7583" s="63"/>
    </row>
    <row r="7584" spans="1:2" x14ac:dyDescent="0.25">
      <c r="A7584" s="63"/>
      <c r="B7584" s="63"/>
    </row>
    <row r="7585" spans="1:2" x14ac:dyDescent="0.25">
      <c r="A7585" s="63"/>
      <c r="B7585" s="63"/>
    </row>
    <row r="7586" spans="1:2" x14ac:dyDescent="0.25">
      <c r="A7586" s="63"/>
      <c r="B7586" s="63"/>
    </row>
    <row r="7587" spans="1:2" x14ac:dyDescent="0.25">
      <c r="A7587" s="63"/>
      <c r="B7587" s="63"/>
    </row>
    <row r="7588" spans="1:2" x14ac:dyDescent="0.25">
      <c r="A7588" s="63"/>
      <c r="B7588" s="63"/>
    </row>
    <row r="7589" spans="1:2" x14ac:dyDescent="0.25">
      <c r="A7589" s="63"/>
      <c r="B7589" s="63"/>
    </row>
    <row r="7590" spans="1:2" x14ac:dyDescent="0.25">
      <c r="A7590" s="63"/>
      <c r="B7590" s="63"/>
    </row>
    <row r="7591" spans="1:2" x14ac:dyDescent="0.25">
      <c r="A7591" s="63"/>
      <c r="B7591" s="63"/>
    </row>
    <row r="7592" spans="1:2" x14ac:dyDescent="0.25">
      <c r="A7592" s="63"/>
      <c r="B7592" s="63"/>
    </row>
    <row r="7593" spans="1:2" x14ac:dyDescent="0.25">
      <c r="A7593" s="63"/>
      <c r="B7593" s="63"/>
    </row>
    <row r="7594" spans="1:2" x14ac:dyDescent="0.25">
      <c r="A7594" s="63"/>
      <c r="B7594" s="63"/>
    </row>
    <row r="7595" spans="1:2" x14ac:dyDescent="0.25">
      <c r="A7595" s="63"/>
      <c r="B7595" s="63"/>
    </row>
    <row r="7596" spans="1:2" x14ac:dyDescent="0.25">
      <c r="A7596" s="63"/>
      <c r="B7596" s="63"/>
    </row>
    <row r="7597" spans="1:2" x14ac:dyDescent="0.25">
      <c r="A7597" s="63"/>
      <c r="B7597" s="63"/>
    </row>
    <row r="7598" spans="1:2" x14ac:dyDescent="0.25">
      <c r="A7598" s="63"/>
      <c r="B7598" s="63"/>
    </row>
    <row r="7599" spans="1:2" x14ac:dyDescent="0.25">
      <c r="A7599" s="63"/>
      <c r="B7599" s="63"/>
    </row>
    <row r="7600" spans="1:2" x14ac:dyDescent="0.25">
      <c r="A7600" s="63"/>
      <c r="B7600" s="63"/>
    </row>
    <row r="7601" spans="1:2" x14ac:dyDescent="0.25">
      <c r="A7601" s="63"/>
      <c r="B7601" s="63"/>
    </row>
    <row r="7602" spans="1:2" x14ac:dyDescent="0.25">
      <c r="A7602" s="63"/>
      <c r="B7602" s="63"/>
    </row>
    <row r="7603" spans="1:2" x14ac:dyDescent="0.25">
      <c r="A7603" s="63"/>
      <c r="B7603" s="63"/>
    </row>
    <row r="7604" spans="1:2" x14ac:dyDescent="0.25">
      <c r="A7604" s="63"/>
      <c r="B7604" s="63"/>
    </row>
    <row r="7605" spans="1:2" x14ac:dyDescent="0.25">
      <c r="A7605" s="63"/>
      <c r="B7605" s="63"/>
    </row>
    <row r="7606" spans="1:2" x14ac:dyDescent="0.25">
      <c r="A7606" s="63"/>
      <c r="B7606" s="63"/>
    </row>
    <row r="7607" spans="1:2" x14ac:dyDescent="0.25">
      <c r="A7607" s="63"/>
      <c r="B7607" s="63"/>
    </row>
    <row r="7608" spans="1:2" x14ac:dyDescent="0.25">
      <c r="A7608" s="63"/>
      <c r="B7608" s="63"/>
    </row>
    <row r="7609" spans="1:2" x14ac:dyDescent="0.25">
      <c r="A7609" s="63"/>
      <c r="B7609" s="63"/>
    </row>
    <row r="7610" spans="1:2" x14ac:dyDescent="0.25">
      <c r="A7610" s="63"/>
      <c r="B7610" s="63"/>
    </row>
    <row r="7611" spans="1:2" x14ac:dyDescent="0.25">
      <c r="A7611" s="63"/>
      <c r="B7611" s="63"/>
    </row>
    <row r="7612" spans="1:2" x14ac:dyDescent="0.25">
      <c r="A7612" s="63"/>
      <c r="B7612" s="63"/>
    </row>
    <row r="7613" spans="1:2" x14ac:dyDescent="0.25">
      <c r="A7613" s="63"/>
      <c r="B7613" s="63"/>
    </row>
    <row r="7614" spans="1:2" x14ac:dyDescent="0.25">
      <c r="A7614" s="63"/>
      <c r="B7614" s="63"/>
    </row>
    <row r="7615" spans="1:2" x14ac:dyDescent="0.25">
      <c r="A7615" s="63"/>
      <c r="B7615" s="63"/>
    </row>
    <row r="7616" spans="1:2" x14ac:dyDescent="0.25">
      <c r="A7616" s="63"/>
      <c r="B7616" s="63"/>
    </row>
    <row r="7617" spans="1:2" x14ac:dyDescent="0.25">
      <c r="A7617" s="63"/>
      <c r="B7617" s="63"/>
    </row>
    <row r="7618" spans="1:2" x14ac:dyDescent="0.25">
      <c r="A7618" s="63"/>
      <c r="B7618" s="63"/>
    </row>
    <row r="7619" spans="1:2" x14ac:dyDescent="0.25">
      <c r="A7619" s="63"/>
      <c r="B7619" s="63"/>
    </row>
    <row r="7620" spans="1:2" x14ac:dyDescent="0.25">
      <c r="A7620" s="63"/>
      <c r="B7620" s="63"/>
    </row>
    <row r="7621" spans="1:2" x14ac:dyDescent="0.25">
      <c r="A7621" s="63"/>
      <c r="B7621" s="63"/>
    </row>
    <row r="7622" spans="1:2" x14ac:dyDescent="0.25">
      <c r="A7622" s="63"/>
      <c r="B7622" s="63"/>
    </row>
    <row r="7623" spans="1:2" x14ac:dyDescent="0.25">
      <c r="A7623" s="63"/>
      <c r="B7623" s="63"/>
    </row>
    <row r="7624" spans="1:2" x14ac:dyDescent="0.25">
      <c r="A7624" s="63"/>
      <c r="B7624" s="63"/>
    </row>
    <row r="7625" spans="1:2" x14ac:dyDescent="0.25">
      <c r="A7625" s="63"/>
      <c r="B7625" s="63"/>
    </row>
    <row r="7626" spans="1:2" x14ac:dyDescent="0.25">
      <c r="A7626" s="63"/>
      <c r="B7626" s="63"/>
    </row>
    <row r="7627" spans="1:2" x14ac:dyDescent="0.25">
      <c r="A7627" s="63"/>
      <c r="B7627" s="63"/>
    </row>
    <row r="7628" spans="1:2" x14ac:dyDescent="0.25">
      <c r="A7628" s="63"/>
      <c r="B7628" s="63"/>
    </row>
    <row r="7629" spans="1:2" x14ac:dyDescent="0.25">
      <c r="A7629" s="63"/>
      <c r="B7629" s="63"/>
    </row>
    <row r="7630" spans="1:2" x14ac:dyDescent="0.25">
      <c r="A7630" s="63"/>
      <c r="B7630" s="63"/>
    </row>
    <row r="7631" spans="1:2" x14ac:dyDescent="0.25">
      <c r="A7631" s="63"/>
      <c r="B7631" s="63"/>
    </row>
    <row r="7632" spans="1:2" x14ac:dyDescent="0.25">
      <c r="A7632" s="63"/>
      <c r="B7632" s="63"/>
    </row>
    <row r="7633" spans="1:2" x14ac:dyDescent="0.25">
      <c r="A7633" s="63"/>
      <c r="B7633" s="63"/>
    </row>
    <row r="7634" spans="1:2" x14ac:dyDescent="0.25">
      <c r="A7634" s="63"/>
      <c r="B7634" s="63"/>
    </row>
    <row r="7635" spans="1:2" x14ac:dyDescent="0.25">
      <c r="A7635" s="63"/>
      <c r="B7635" s="63"/>
    </row>
    <row r="7636" spans="1:2" x14ac:dyDescent="0.25">
      <c r="A7636" s="63"/>
      <c r="B7636" s="63"/>
    </row>
    <row r="7637" spans="1:2" x14ac:dyDescent="0.25">
      <c r="A7637" s="63"/>
      <c r="B7637" s="63"/>
    </row>
    <row r="7638" spans="1:2" x14ac:dyDescent="0.25">
      <c r="A7638" s="63"/>
      <c r="B7638" s="63"/>
    </row>
    <row r="7639" spans="1:2" x14ac:dyDescent="0.25">
      <c r="A7639" s="63"/>
      <c r="B7639" s="63"/>
    </row>
    <row r="7640" spans="1:2" x14ac:dyDescent="0.25">
      <c r="A7640" s="63"/>
      <c r="B7640" s="63"/>
    </row>
    <row r="7641" spans="1:2" x14ac:dyDescent="0.25">
      <c r="A7641" s="63"/>
      <c r="B7641" s="63"/>
    </row>
    <row r="7642" spans="1:2" x14ac:dyDescent="0.25">
      <c r="A7642" s="63"/>
      <c r="B7642" s="63"/>
    </row>
    <row r="7643" spans="1:2" x14ac:dyDescent="0.25">
      <c r="A7643" s="63"/>
      <c r="B7643" s="63"/>
    </row>
    <row r="7644" spans="1:2" x14ac:dyDescent="0.25">
      <c r="A7644" s="63"/>
      <c r="B7644" s="63"/>
    </row>
    <row r="7645" spans="1:2" x14ac:dyDescent="0.25">
      <c r="A7645" s="63"/>
      <c r="B7645" s="63"/>
    </row>
    <row r="7646" spans="1:2" x14ac:dyDescent="0.25">
      <c r="A7646" s="63"/>
      <c r="B7646" s="63"/>
    </row>
    <row r="7647" spans="1:2" x14ac:dyDescent="0.25">
      <c r="A7647" s="63"/>
      <c r="B7647" s="63"/>
    </row>
    <row r="7648" spans="1:2" x14ac:dyDescent="0.25">
      <c r="A7648" s="63"/>
      <c r="B7648" s="63"/>
    </row>
    <row r="7649" spans="1:2" x14ac:dyDescent="0.25">
      <c r="A7649" s="63"/>
      <c r="B7649" s="63"/>
    </row>
    <row r="7650" spans="1:2" x14ac:dyDescent="0.25">
      <c r="A7650" s="63"/>
      <c r="B7650" s="63"/>
    </row>
    <row r="7651" spans="1:2" x14ac:dyDescent="0.25">
      <c r="A7651" s="63"/>
      <c r="B7651" s="63"/>
    </row>
    <row r="7652" spans="1:2" x14ac:dyDescent="0.25">
      <c r="A7652" s="63"/>
      <c r="B7652" s="63"/>
    </row>
    <row r="7653" spans="1:2" x14ac:dyDescent="0.25">
      <c r="A7653" s="63"/>
      <c r="B7653" s="63"/>
    </row>
    <row r="7654" spans="1:2" x14ac:dyDescent="0.25">
      <c r="A7654" s="63"/>
      <c r="B7654" s="63"/>
    </row>
    <row r="7655" spans="1:2" x14ac:dyDescent="0.25">
      <c r="A7655" s="63"/>
      <c r="B7655" s="63"/>
    </row>
    <row r="7656" spans="1:2" x14ac:dyDescent="0.25">
      <c r="A7656" s="63"/>
      <c r="B7656" s="63"/>
    </row>
    <row r="7657" spans="1:2" x14ac:dyDescent="0.25">
      <c r="A7657" s="63"/>
      <c r="B7657" s="63"/>
    </row>
    <row r="7658" spans="1:2" x14ac:dyDescent="0.25">
      <c r="A7658" s="63"/>
      <c r="B7658" s="63"/>
    </row>
    <row r="7659" spans="1:2" x14ac:dyDescent="0.25">
      <c r="A7659" s="63"/>
      <c r="B7659" s="63"/>
    </row>
    <row r="7660" spans="1:2" x14ac:dyDescent="0.25">
      <c r="A7660" s="63"/>
      <c r="B7660" s="63"/>
    </row>
    <row r="7661" spans="1:2" x14ac:dyDescent="0.25">
      <c r="A7661" s="63"/>
      <c r="B7661" s="63"/>
    </row>
    <row r="7662" spans="1:2" x14ac:dyDescent="0.25">
      <c r="A7662" s="63"/>
      <c r="B7662" s="63"/>
    </row>
    <row r="7663" spans="1:2" x14ac:dyDescent="0.25">
      <c r="A7663" s="63"/>
      <c r="B7663" s="63"/>
    </row>
    <row r="7664" spans="1:2" x14ac:dyDescent="0.25">
      <c r="A7664" s="63"/>
      <c r="B7664" s="63"/>
    </row>
    <row r="7665" spans="1:2" x14ac:dyDescent="0.25">
      <c r="A7665" s="63"/>
      <c r="B7665" s="63"/>
    </row>
    <row r="7666" spans="1:2" x14ac:dyDescent="0.25">
      <c r="A7666" s="63"/>
      <c r="B7666" s="63"/>
    </row>
    <row r="7667" spans="1:2" x14ac:dyDescent="0.25">
      <c r="A7667" s="63"/>
      <c r="B7667" s="63"/>
    </row>
    <row r="7668" spans="1:2" x14ac:dyDescent="0.25">
      <c r="A7668" s="63"/>
      <c r="B7668" s="63"/>
    </row>
    <row r="7669" spans="1:2" x14ac:dyDescent="0.25">
      <c r="A7669" s="63"/>
      <c r="B7669" s="63"/>
    </row>
    <row r="7670" spans="1:2" x14ac:dyDescent="0.25">
      <c r="A7670" s="63"/>
      <c r="B7670" s="63"/>
    </row>
    <row r="7671" spans="1:2" x14ac:dyDescent="0.25">
      <c r="A7671" s="63"/>
      <c r="B7671" s="63"/>
    </row>
    <row r="7672" spans="1:2" x14ac:dyDescent="0.25">
      <c r="A7672" s="63"/>
      <c r="B7672" s="63"/>
    </row>
    <row r="7673" spans="1:2" x14ac:dyDescent="0.25">
      <c r="A7673" s="63"/>
      <c r="B7673" s="63"/>
    </row>
    <row r="7674" spans="1:2" x14ac:dyDescent="0.25">
      <c r="A7674" s="63"/>
      <c r="B7674" s="63"/>
    </row>
    <row r="7675" spans="1:2" x14ac:dyDescent="0.25">
      <c r="A7675" s="63"/>
      <c r="B7675" s="63"/>
    </row>
    <row r="7676" spans="1:2" x14ac:dyDescent="0.25">
      <c r="A7676" s="63"/>
      <c r="B7676" s="63"/>
    </row>
    <row r="7677" spans="1:2" x14ac:dyDescent="0.25">
      <c r="A7677" s="63"/>
      <c r="B7677" s="63"/>
    </row>
    <row r="7678" spans="1:2" x14ac:dyDescent="0.25">
      <c r="A7678" s="63"/>
      <c r="B7678" s="63"/>
    </row>
    <row r="7679" spans="1:2" x14ac:dyDescent="0.25">
      <c r="A7679" s="63"/>
      <c r="B7679" s="63"/>
    </row>
    <row r="7680" spans="1:2" x14ac:dyDescent="0.25">
      <c r="A7680" s="63"/>
      <c r="B7680" s="63"/>
    </row>
    <row r="7681" spans="1:2" x14ac:dyDescent="0.25">
      <c r="A7681" s="63"/>
      <c r="B7681" s="63"/>
    </row>
    <row r="7682" spans="1:2" x14ac:dyDescent="0.25">
      <c r="A7682" s="63"/>
      <c r="B7682" s="63"/>
    </row>
    <row r="7683" spans="1:2" x14ac:dyDescent="0.25">
      <c r="A7683" s="63"/>
      <c r="B7683" s="63"/>
    </row>
    <row r="7684" spans="1:2" x14ac:dyDescent="0.25">
      <c r="A7684" s="63"/>
      <c r="B7684" s="63"/>
    </row>
    <row r="7685" spans="1:2" x14ac:dyDescent="0.25">
      <c r="A7685" s="63"/>
      <c r="B7685" s="63"/>
    </row>
    <row r="7686" spans="1:2" x14ac:dyDescent="0.25">
      <c r="A7686" s="63"/>
      <c r="B7686" s="63"/>
    </row>
    <row r="7687" spans="1:2" x14ac:dyDescent="0.25">
      <c r="A7687" s="63"/>
      <c r="B7687" s="63"/>
    </row>
    <row r="7688" spans="1:2" x14ac:dyDescent="0.25">
      <c r="A7688" s="63"/>
      <c r="B7688" s="63"/>
    </row>
    <row r="7689" spans="1:2" x14ac:dyDescent="0.25">
      <c r="A7689" s="63"/>
      <c r="B7689" s="63"/>
    </row>
    <row r="7690" spans="1:2" x14ac:dyDescent="0.25">
      <c r="A7690" s="63"/>
      <c r="B7690" s="63"/>
    </row>
    <row r="7691" spans="1:2" x14ac:dyDescent="0.25">
      <c r="A7691" s="63"/>
      <c r="B7691" s="63"/>
    </row>
    <row r="7692" spans="1:2" x14ac:dyDescent="0.25">
      <c r="A7692" s="63"/>
      <c r="B7692" s="63"/>
    </row>
    <row r="7693" spans="1:2" x14ac:dyDescent="0.25">
      <c r="A7693" s="63"/>
      <c r="B7693" s="63"/>
    </row>
    <row r="7694" spans="1:2" x14ac:dyDescent="0.25">
      <c r="A7694" s="63"/>
      <c r="B7694" s="63"/>
    </row>
    <row r="7695" spans="1:2" x14ac:dyDescent="0.25">
      <c r="A7695" s="63"/>
      <c r="B7695" s="63"/>
    </row>
    <row r="7696" spans="1:2" x14ac:dyDescent="0.25">
      <c r="A7696" s="63"/>
      <c r="B7696" s="63"/>
    </row>
    <row r="7697" spans="1:2" x14ac:dyDescent="0.25">
      <c r="A7697" s="63"/>
      <c r="B7697" s="63"/>
    </row>
    <row r="7698" spans="1:2" x14ac:dyDescent="0.25">
      <c r="A7698" s="63"/>
      <c r="B7698" s="63"/>
    </row>
    <row r="7699" spans="1:2" x14ac:dyDescent="0.25">
      <c r="A7699" s="63"/>
      <c r="B7699" s="63"/>
    </row>
    <row r="7700" spans="1:2" x14ac:dyDescent="0.25">
      <c r="A7700" s="63"/>
      <c r="B7700" s="63"/>
    </row>
    <row r="7701" spans="1:2" x14ac:dyDescent="0.25">
      <c r="A7701" s="63"/>
      <c r="B7701" s="63"/>
    </row>
    <row r="7702" spans="1:2" x14ac:dyDescent="0.25">
      <c r="A7702" s="63"/>
      <c r="B7702" s="63"/>
    </row>
    <row r="7703" spans="1:2" x14ac:dyDescent="0.25">
      <c r="A7703" s="63"/>
      <c r="B7703" s="63"/>
    </row>
    <row r="7704" spans="1:2" x14ac:dyDescent="0.25">
      <c r="A7704" s="63"/>
      <c r="B7704" s="63"/>
    </row>
    <row r="7705" spans="1:2" x14ac:dyDescent="0.25">
      <c r="A7705" s="63"/>
      <c r="B7705" s="63"/>
    </row>
    <row r="7706" spans="1:2" x14ac:dyDescent="0.25">
      <c r="A7706" s="63"/>
      <c r="B7706" s="63"/>
    </row>
    <row r="7707" spans="1:2" x14ac:dyDescent="0.25">
      <c r="A7707" s="63"/>
      <c r="B7707" s="63"/>
    </row>
    <row r="7708" spans="1:2" x14ac:dyDescent="0.25">
      <c r="A7708" s="63"/>
      <c r="B7708" s="63"/>
    </row>
    <row r="7709" spans="1:2" x14ac:dyDescent="0.25">
      <c r="A7709" s="63"/>
      <c r="B7709" s="63"/>
    </row>
    <row r="7710" spans="1:2" x14ac:dyDescent="0.25">
      <c r="A7710" s="63"/>
      <c r="B7710" s="63"/>
    </row>
    <row r="7711" spans="1:2" x14ac:dyDescent="0.25">
      <c r="A7711" s="63"/>
      <c r="B7711" s="63"/>
    </row>
    <row r="7712" spans="1:2" x14ac:dyDescent="0.25">
      <c r="A7712" s="63"/>
      <c r="B7712" s="63"/>
    </row>
    <row r="7713" spans="1:2" x14ac:dyDescent="0.25">
      <c r="A7713" s="63"/>
      <c r="B7713" s="63"/>
    </row>
    <row r="7714" spans="1:2" x14ac:dyDescent="0.25">
      <c r="A7714" s="63"/>
      <c r="B7714" s="63"/>
    </row>
    <row r="7715" spans="1:2" x14ac:dyDescent="0.25">
      <c r="A7715" s="63"/>
      <c r="B7715" s="63"/>
    </row>
    <row r="7716" spans="1:2" x14ac:dyDescent="0.25">
      <c r="A7716" s="63"/>
      <c r="B7716" s="63"/>
    </row>
    <row r="7717" spans="1:2" x14ac:dyDescent="0.25">
      <c r="A7717" s="63"/>
      <c r="B7717" s="63"/>
    </row>
    <row r="7718" spans="1:2" x14ac:dyDescent="0.25">
      <c r="A7718" s="63"/>
      <c r="B7718" s="63"/>
    </row>
    <row r="7719" spans="1:2" x14ac:dyDescent="0.25">
      <c r="A7719" s="63"/>
      <c r="B7719" s="63"/>
    </row>
    <row r="7720" spans="1:2" x14ac:dyDescent="0.25">
      <c r="A7720" s="63"/>
      <c r="B7720" s="63"/>
    </row>
    <row r="7721" spans="1:2" x14ac:dyDescent="0.25">
      <c r="A7721" s="63"/>
      <c r="B7721" s="63"/>
    </row>
    <row r="7722" spans="1:2" x14ac:dyDescent="0.25">
      <c r="A7722" s="63"/>
      <c r="B7722" s="63"/>
    </row>
    <row r="7723" spans="1:2" x14ac:dyDescent="0.25">
      <c r="A7723" s="63"/>
      <c r="B7723" s="63"/>
    </row>
    <row r="7724" spans="1:2" x14ac:dyDescent="0.25">
      <c r="A7724" s="63"/>
      <c r="B7724" s="63"/>
    </row>
    <row r="7725" spans="1:2" x14ac:dyDescent="0.25">
      <c r="A7725" s="63"/>
      <c r="B7725" s="63"/>
    </row>
    <row r="7726" spans="1:2" x14ac:dyDescent="0.25">
      <c r="A7726" s="63"/>
      <c r="B7726" s="63"/>
    </row>
    <row r="7727" spans="1:2" x14ac:dyDescent="0.25">
      <c r="A7727" s="63"/>
      <c r="B7727" s="63"/>
    </row>
    <row r="7728" spans="1:2" x14ac:dyDescent="0.25">
      <c r="A7728" s="63"/>
      <c r="B7728" s="63"/>
    </row>
    <row r="7729" spans="1:2" x14ac:dyDescent="0.25">
      <c r="A7729" s="63"/>
      <c r="B7729" s="63"/>
    </row>
    <row r="7730" spans="1:2" x14ac:dyDescent="0.25">
      <c r="A7730" s="63"/>
      <c r="B7730" s="63"/>
    </row>
    <row r="7731" spans="1:2" x14ac:dyDescent="0.25">
      <c r="A7731" s="63"/>
      <c r="B7731" s="63"/>
    </row>
    <row r="7732" spans="1:2" x14ac:dyDescent="0.25">
      <c r="A7732" s="63"/>
      <c r="B7732" s="63"/>
    </row>
    <row r="7733" spans="1:2" x14ac:dyDescent="0.25">
      <c r="A7733" s="63"/>
      <c r="B7733" s="63"/>
    </row>
    <row r="7734" spans="1:2" x14ac:dyDescent="0.25">
      <c r="A7734" s="63"/>
      <c r="B7734" s="63"/>
    </row>
    <row r="7735" spans="1:2" x14ac:dyDescent="0.25">
      <c r="A7735" s="63"/>
      <c r="B7735" s="63"/>
    </row>
    <row r="7736" spans="1:2" x14ac:dyDescent="0.25">
      <c r="A7736" s="63"/>
      <c r="B7736" s="63"/>
    </row>
    <row r="7737" spans="1:2" x14ac:dyDescent="0.25">
      <c r="A7737" s="63"/>
      <c r="B7737" s="63"/>
    </row>
    <row r="7738" spans="1:2" x14ac:dyDescent="0.25">
      <c r="A7738" s="63"/>
      <c r="B7738" s="63"/>
    </row>
    <row r="7739" spans="1:2" x14ac:dyDescent="0.25">
      <c r="A7739" s="63"/>
      <c r="B7739" s="63"/>
    </row>
    <row r="7740" spans="1:2" x14ac:dyDescent="0.25">
      <c r="A7740" s="63"/>
      <c r="B7740" s="63"/>
    </row>
    <row r="7741" spans="1:2" x14ac:dyDescent="0.25">
      <c r="A7741" s="63"/>
      <c r="B7741" s="63"/>
    </row>
    <row r="7742" spans="1:2" x14ac:dyDescent="0.25">
      <c r="A7742" s="63"/>
      <c r="B7742" s="63"/>
    </row>
    <row r="7743" spans="1:2" x14ac:dyDescent="0.25">
      <c r="A7743" s="63"/>
      <c r="B7743" s="63"/>
    </row>
    <row r="7744" spans="1:2" x14ac:dyDescent="0.25">
      <c r="A7744" s="63"/>
      <c r="B7744" s="63"/>
    </row>
    <row r="7745" spans="1:2" x14ac:dyDescent="0.25">
      <c r="A7745" s="63"/>
      <c r="B7745" s="63"/>
    </row>
    <row r="7746" spans="1:2" x14ac:dyDescent="0.25">
      <c r="A7746" s="63"/>
      <c r="B7746" s="63"/>
    </row>
    <row r="7747" spans="1:2" x14ac:dyDescent="0.25">
      <c r="A7747" s="63"/>
      <c r="B7747" s="63"/>
    </row>
    <row r="7748" spans="1:2" x14ac:dyDescent="0.25">
      <c r="A7748" s="63"/>
      <c r="B7748" s="63"/>
    </row>
    <row r="7749" spans="1:2" x14ac:dyDescent="0.25">
      <c r="A7749" s="63"/>
      <c r="B7749" s="63"/>
    </row>
    <row r="7750" spans="1:2" x14ac:dyDescent="0.25">
      <c r="A7750" s="63"/>
      <c r="B7750" s="63"/>
    </row>
    <row r="7751" spans="1:2" x14ac:dyDescent="0.25">
      <c r="A7751" s="63"/>
      <c r="B7751" s="63"/>
    </row>
    <row r="7752" spans="1:2" x14ac:dyDescent="0.25">
      <c r="A7752" s="63"/>
      <c r="B7752" s="63"/>
    </row>
    <row r="7753" spans="1:2" x14ac:dyDescent="0.25">
      <c r="A7753" s="63"/>
      <c r="B7753" s="63"/>
    </row>
    <row r="7754" spans="1:2" x14ac:dyDescent="0.25">
      <c r="A7754" s="63"/>
      <c r="B7754" s="63"/>
    </row>
    <row r="7755" spans="1:2" x14ac:dyDescent="0.25">
      <c r="A7755" s="63"/>
      <c r="B7755" s="63"/>
    </row>
    <row r="7756" spans="1:2" x14ac:dyDescent="0.25">
      <c r="A7756" s="63"/>
      <c r="B7756" s="63"/>
    </row>
    <row r="7757" spans="1:2" x14ac:dyDescent="0.25">
      <c r="A7757" s="63"/>
      <c r="B7757" s="63"/>
    </row>
    <row r="7758" spans="1:2" x14ac:dyDescent="0.25">
      <c r="A7758" s="63"/>
      <c r="B7758" s="63"/>
    </row>
    <row r="7759" spans="1:2" x14ac:dyDescent="0.25">
      <c r="A7759" s="63"/>
      <c r="B7759" s="63"/>
    </row>
    <row r="7760" spans="1:2" x14ac:dyDescent="0.25">
      <c r="A7760" s="63"/>
      <c r="B7760" s="63"/>
    </row>
    <row r="7761" spans="1:2" x14ac:dyDescent="0.25">
      <c r="A7761" s="63"/>
      <c r="B7761" s="63"/>
    </row>
    <row r="7762" spans="1:2" x14ac:dyDescent="0.25">
      <c r="A7762" s="63"/>
      <c r="B7762" s="63"/>
    </row>
    <row r="7763" spans="1:2" x14ac:dyDescent="0.25">
      <c r="A7763" s="63"/>
      <c r="B7763" s="63"/>
    </row>
    <row r="7764" spans="1:2" x14ac:dyDescent="0.25">
      <c r="A7764" s="63"/>
      <c r="B7764" s="63"/>
    </row>
    <row r="7765" spans="1:2" x14ac:dyDescent="0.25">
      <c r="A7765" s="63"/>
      <c r="B7765" s="63"/>
    </row>
    <row r="7766" spans="1:2" x14ac:dyDescent="0.25">
      <c r="A7766" s="63"/>
      <c r="B7766" s="63"/>
    </row>
    <row r="7767" spans="1:2" x14ac:dyDescent="0.25">
      <c r="A7767" s="63"/>
      <c r="B7767" s="63"/>
    </row>
    <row r="7768" spans="1:2" x14ac:dyDescent="0.25">
      <c r="A7768" s="63"/>
      <c r="B7768" s="63"/>
    </row>
    <row r="7769" spans="1:2" x14ac:dyDescent="0.25">
      <c r="A7769" s="63"/>
      <c r="B7769" s="63"/>
    </row>
    <row r="7770" spans="1:2" x14ac:dyDescent="0.25">
      <c r="A7770" s="63"/>
      <c r="B7770" s="63"/>
    </row>
    <row r="7771" spans="1:2" x14ac:dyDescent="0.25">
      <c r="A7771" s="63"/>
      <c r="B7771" s="63"/>
    </row>
    <row r="7772" spans="1:2" x14ac:dyDescent="0.25">
      <c r="A7772" s="63"/>
      <c r="B7772" s="63"/>
    </row>
    <row r="7773" spans="1:2" x14ac:dyDescent="0.25">
      <c r="A7773" s="63"/>
      <c r="B7773" s="63"/>
    </row>
    <row r="7774" spans="1:2" x14ac:dyDescent="0.25">
      <c r="A7774" s="63"/>
      <c r="B7774" s="63"/>
    </row>
    <row r="7775" spans="1:2" x14ac:dyDescent="0.25">
      <c r="A7775" s="63"/>
      <c r="B7775" s="63"/>
    </row>
    <row r="7776" spans="1:2" x14ac:dyDescent="0.25">
      <c r="A7776" s="63"/>
      <c r="B7776" s="63"/>
    </row>
    <row r="7777" spans="1:2" x14ac:dyDescent="0.25">
      <c r="A7777" s="63"/>
      <c r="B7777" s="63"/>
    </row>
    <row r="7778" spans="1:2" x14ac:dyDescent="0.25">
      <c r="A7778" s="63"/>
      <c r="B7778" s="63"/>
    </row>
    <row r="7779" spans="1:2" x14ac:dyDescent="0.25">
      <c r="A7779" s="63"/>
      <c r="B7779" s="63"/>
    </row>
    <row r="7780" spans="1:2" x14ac:dyDescent="0.25">
      <c r="A7780" s="63"/>
      <c r="B7780" s="63"/>
    </row>
    <row r="7781" spans="1:2" x14ac:dyDescent="0.25">
      <c r="A7781" s="63"/>
      <c r="B7781" s="63"/>
    </row>
    <row r="7782" spans="1:2" x14ac:dyDescent="0.25">
      <c r="A7782" s="63"/>
      <c r="B7782" s="63"/>
    </row>
    <row r="7783" spans="1:2" x14ac:dyDescent="0.25">
      <c r="A7783" s="63"/>
      <c r="B7783" s="63"/>
    </row>
    <row r="7784" spans="1:2" x14ac:dyDescent="0.25">
      <c r="A7784" s="63"/>
      <c r="B7784" s="63"/>
    </row>
    <row r="7785" spans="1:2" x14ac:dyDescent="0.25">
      <c r="A7785" s="63"/>
      <c r="B7785" s="63"/>
    </row>
    <row r="7786" spans="1:2" x14ac:dyDescent="0.25">
      <c r="A7786" s="63"/>
      <c r="B7786" s="63"/>
    </row>
    <row r="7787" spans="1:2" x14ac:dyDescent="0.25">
      <c r="A7787" s="63"/>
      <c r="B7787" s="63"/>
    </row>
    <row r="7788" spans="1:2" x14ac:dyDescent="0.25">
      <c r="A7788" s="63"/>
      <c r="B7788" s="63"/>
    </row>
    <row r="7789" spans="1:2" x14ac:dyDescent="0.25">
      <c r="A7789" s="63"/>
      <c r="B7789" s="63"/>
    </row>
    <row r="7790" spans="1:2" x14ac:dyDescent="0.25">
      <c r="A7790" s="63"/>
      <c r="B7790" s="63"/>
    </row>
    <row r="7791" spans="1:2" x14ac:dyDescent="0.25">
      <c r="A7791" s="63"/>
      <c r="B7791" s="63"/>
    </row>
    <row r="7792" spans="1:2" x14ac:dyDescent="0.25">
      <c r="A7792" s="63"/>
      <c r="B7792" s="63"/>
    </row>
    <row r="7793" spans="1:2" x14ac:dyDescent="0.25">
      <c r="A7793" s="63"/>
      <c r="B7793" s="63"/>
    </row>
    <row r="7794" spans="1:2" x14ac:dyDescent="0.25">
      <c r="A7794" s="63"/>
      <c r="B7794" s="63"/>
    </row>
    <row r="7795" spans="1:2" x14ac:dyDescent="0.25">
      <c r="A7795" s="63"/>
      <c r="B7795" s="63"/>
    </row>
    <row r="7796" spans="1:2" x14ac:dyDescent="0.25">
      <c r="A7796" s="63"/>
      <c r="B7796" s="63"/>
    </row>
    <row r="7797" spans="1:2" x14ac:dyDescent="0.25">
      <c r="A7797" s="63"/>
      <c r="B7797" s="63"/>
    </row>
    <row r="7798" spans="1:2" x14ac:dyDescent="0.25">
      <c r="A7798" s="63"/>
      <c r="B7798" s="63"/>
    </row>
    <row r="7799" spans="1:2" x14ac:dyDescent="0.25">
      <c r="A7799" s="63"/>
      <c r="B7799" s="63"/>
    </row>
    <row r="7800" spans="1:2" x14ac:dyDescent="0.25">
      <c r="A7800" s="63"/>
      <c r="B7800" s="63"/>
    </row>
    <row r="7801" spans="1:2" x14ac:dyDescent="0.25">
      <c r="A7801" s="63"/>
      <c r="B7801" s="63"/>
    </row>
    <row r="7802" spans="1:2" x14ac:dyDescent="0.25">
      <c r="A7802" s="63"/>
      <c r="B7802" s="63"/>
    </row>
    <row r="7803" spans="1:2" x14ac:dyDescent="0.25">
      <c r="A7803" s="63"/>
      <c r="B7803" s="63"/>
    </row>
    <row r="7804" spans="1:2" x14ac:dyDescent="0.25">
      <c r="A7804" s="63"/>
      <c r="B7804" s="63"/>
    </row>
    <row r="7805" spans="1:2" x14ac:dyDescent="0.25">
      <c r="A7805" s="63"/>
      <c r="B7805" s="63"/>
    </row>
    <row r="7806" spans="1:2" x14ac:dyDescent="0.25">
      <c r="A7806" s="63"/>
      <c r="B7806" s="63"/>
    </row>
    <row r="7807" spans="1:2" x14ac:dyDescent="0.25">
      <c r="A7807" s="63"/>
      <c r="B7807" s="63"/>
    </row>
    <row r="7808" spans="1:2" x14ac:dyDescent="0.25">
      <c r="A7808" s="63"/>
      <c r="B7808" s="63"/>
    </row>
    <row r="7809" spans="1:2" x14ac:dyDescent="0.25">
      <c r="A7809" s="63"/>
      <c r="B7809" s="63"/>
    </row>
    <row r="7810" spans="1:2" x14ac:dyDescent="0.25">
      <c r="A7810" s="63"/>
      <c r="B7810" s="63"/>
    </row>
    <row r="7811" spans="1:2" x14ac:dyDescent="0.25">
      <c r="A7811" s="63"/>
      <c r="B7811" s="63"/>
    </row>
    <row r="7812" spans="1:2" x14ac:dyDescent="0.25">
      <c r="A7812" s="63"/>
      <c r="B7812" s="63"/>
    </row>
    <row r="7813" spans="1:2" x14ac:dyDescent="0.25">
      <c r="A7813" s="63"/>
      <c r="B7813" s="63"/>
    </row>
    <row r="7814" spans="1:2" x14ac:dyDescent="0.25">
      <c r="A7814" s="63"/>
      <c r="B7814" s="63"/>
    </row>
    <row r="7815" spans="1:2" x14ac:dyDescent="0.25">
      <c r="A7815" s="63"/>
      <c r="B7815" s="63"/>
    </row>
    <row r="7816" spans="1:2" x14ac:dyDescent="0.25">
      <c r="A7816" s="63"/>
      <c r="B7816" s="63"/>
    </row>
    <row r="7817" spans="1:2" x14ac:dyDescent="0.25">
      <c r="A7817" s="63"/>
      <c r="B7817" s="63"/>
    </row>
    <row r="7818" spans="1:2" x14ac:dyDescent="0.25">
      <c r="A7818" s="63"/>
      <c r="B7818" s="63"/>
    </row>
    <row r="7819" spans="1:2" x14ac:dyDescent="0.25">
      <c r="A7819" s="63"/>
      <c r="B7819" s="63"/>
    </row>
    <row r="7820" spans="1:2" x14ac:dyDescent="0.25">
      <c r="A7820" s="63"/>
      <c r="B7820" s="63"/>
    </row>
    <row r="7821" spans="1:2" x14ac:dyDescent="0.25">
      <c r="A7821" s="63"/>
      <c r="B7821" s="63"/>
    </row>
    <row r="7822" spans="1:2" x14ac:dyDescent="0.25">
      <c r="A7822" s="63"/>
      <c r="B7822" s="63"/>
    </row>
    <row r="7823" spans="1:2" x14ac:dyDescent="0.25">
      <c r="A7823" s="63"/>
      <c r="B7823" s="63"/>
    </row>
    <row r="7824" spans="1:2" x14ac:dyDescent="0.25">
      <c r="A7824" s="63"/>
      <c r="B7824" s="63"/>
    </row>
    <row r="7825" spans="1:2" x14ac:dyDescent="0.25">
      <c r="A7825" s="63"/>
      <c r="B7825" s="63"/>
    </row>
    <row r="7826" spans="1:2" x14ac:dyDescent="0.25">
      <c r="A7826" s="63"/>
      <c r="B7826" s="63"/>
    </row>
    <row r="7827" spans="1:2" x14ac:dyDescent="0.25">
      <c r="A7827" s="63"/>
      <c r="B7827" s="63"/>
    </row>
    <row r="7828" spans="1:2" x14ac:dyDescent="0.25">
      <c r="A7828" s="63"/>
      <c r="B7828" s="63"/>
    </row>
    <row r="7829" spans="1:2" x14ac:dyDescent="0.25">
      <c r="A7829" s="63"/>
      <c r="B7829" s="63"/>
    </row>
    <row r="7830" spans="1:2" x14ac:dyDescent="0.25">
      <c r="A7830" s="63"/>
      <c r="B7830" s="63"/>
    </row>
    <row r="7831" spans="1:2" x14ac:dyDescent="0.25">
      <c r="A7831" s="63"/>
      <c r="B7831" s="63"/>
    </row>
    <row r="7832" spans="1:2" x14ac:dyDescent="0.25">
      <c r="A7832" s="63"/>
      <c r="B7832" s="63"/>
    </row>
    <row r="7833" spans="1:2" x14ac:dyDescent="0.25">
      <c r="A7833" s="63"/>
      <c r="B7833" s="63"/>
    </row>
    <row r="7834" spans="1:2" x14ac:dyDescent="0.25">
      <c r="A7834" s="63"/>
      <c r="B7834" s="63"/>
    </row>
    <row r="7835" spans="1:2" x14ac:dyDescent="0.25">
      <c r="A7835" s="63"/>
      <c r="B7835" s="63"/>
    </row>
    <row r="7836" spans="1:2" x14ac:dyDescent="0.25">
      <c r="A7836" s="63"/>
      <c r="B7836" s="63"/>
    </row>
    <row r="7837" spans="1:2" x14ac:dyDescent="0.25">
      <c r="A7837" s="63"/>
      <c r="B7837" s="63"/>
    </row>
    <row r="7838" spans="1:2" x14ac:dyDescent="0.25">
      <c r="A7838" s="63"/>
      <c r="B7838" s="63"/>
    </row>
    <row r="7839" spans="1:2" x14ac:dyDescent="0.25">
      <c r="A7839" s="63"/>
      <c r="B7839" s="63"/>
    </row>
    <row r="7840" spans="1:2" x14ac:dyDescent="0.25">
      <c r="A7840" s="63"/>
      <c r="B7840" s="63"/>
    </row>
    <row r="7841" spans="1:2" x14ac:dyDescent="0.25">
      <c r="A7841" s="63"/>
      <c r="B7841" s="63"/>
    </row>
    <row r="7842" spans="1:2" x14ac:dyDescent="0.25">
      <c r="A7842" s="63"/>
      <c r="B7842" s="63"/>
    </row>
    <row r="7843" spans="1:2" x14ac:dyDescent="0.25">
      <c r="A7843" s="63"/>
      <c r="B7843" s="63"/>
    </row>
    <row r="7844" spans="1:2" x14ac:dyDescent="0.25">
      <c r="A7844" s="63"/>
      <c r="B7844" s="63"/>
    </row>
    <row r="7845" spans="1:2" x14ac:dyDescent="0.25">
      <c r="A7845" s="63"/>
      <c r="B7845" s="63"/>
    </row>
    <row r="7846" spans="1:2" x14ac:dyDescent="0.25">
      <c r="A7846" s="63"/>
      <c r="B7846" s="63"/>
    </row>
    <row r="7847" spans="1:2" x14ac:dyDescent="0.25">
      <c r="A7847" s="63"/>
      <c r="B7847" s="63"/>
    </row>
    <row r="7848" spans="1:2" x14ac:dyDescent="0.25">
      <c r="A7848" s="63"/>
      <c r="B7848" s="63"/>
    </row>
    <row r="7849" spans="1:2" x14ac:dyDescent="0.25">
      <c r="A7849" s="63"/>
      <c r="B7849" s="63"/>
    </row>
    <row r="7850" spans="1:2" x14ac:dyDescent="0.25">
      <c r="A7850" s="63"/>
      <c r="B7850" s="63"/>
    </row>
    <row r="7851" spans="1:2" x14ac:dyDescent="0.25">
      <c r="A7851" s="63"/>
      <c r="B7851" s="63"/>
    </row>
    <row r="7852" spans="1:2" x14ac:dyDescent="0.25">
      <c r="A7852" s="63"/>
      <c r="B7852" s="63"/>
    </row>
    <row r="7853" spans="1:2" x14ac:dyDescent="0.25">
      <c r="A7853" s="63"/>
      <c r="B7853" s="63"/>
    </row>
    <row r="7854" spans="1:2" x14ac:dyDescent="0.25">
      <c r="A7854" s="63"/>
      <c r="B7854" s="63"/>
    </row>
    <row r="7855" spans="1:2" x14ac:dyDescent="0.25">
      <c r="A7855" s="63"/>
      <c r="B7855" s="63"/>
    </row>
    <row r="7856" spans="1:2" x14ac:dyDescent="0.25">
      <c r="A7856" s="63"/>
      <c r="B7856" s="63"/>
    </row>
    <row r="7857" spans="1:2" x14ac:dyDescent="0.25">
      <c r="A7857" s="63"/>
      <c r="B7857" s="63"/>
    </row>
    <row r="7858" spans="1:2" x14ac:dyDescent="0.25">
      <c r="A7858" s="63"/>
      <c r="B7858" s="63"/>
    </row>
    <row r="7859" spans="1:2" x14ac:dyDescent="0.25">
      <c r="A7859" s="63"/>
      <c r="B7859" s="63"/>
    </row>
    <row r="7860" spans="1:2" x14ac:dyDescent="0.25">
      <c r="A7860" s="63"/>
      <c r="B7860" s="63"/>
    </row>
    <row r="7861" spans="1:2" x14ac:dyDescent="0.25">
      <c r="A7861" s="63"/>
      <c r="B7861" s="63"/>
    </row>
    <row r="7862" spans="1:2" x14ac:dyDescent="0.25">
      <c r="A7862" s="63"/>
      <c r="B7862" s="63"/>
    </row>
    <row r="7863" spans="1:2" x14ac:dyDescent="0.25">
      <c r="A7863" s="63"/>
      <c r="B7863" s="63"/>
    </row>
    <row r="7864" spans="1:2" x14ac:dyDescent="0.25">
      <c r="A7864" s="63"/>
      <c r="B7864" s="63"/>
    </row>
    <row r="7865" spans="1:2" x14ac:dyDescent="0.25">
      <c r="A7865" s="63"/>
      <c r="B7865" s="63"/>
    </row>
    <row r="7866" spans="1:2" x14ac:dyDescent="0.25">
      <c r="A7866" s="63"/>
      <c r="B7866" s="63"/>
    </row>
    <row r="7867" spans="1:2" x14ac:dyDescent="0.25">
      <c r="A7867" s="63"/>
      <c r="B7867" s="63"/>
    </row>
    <row r="7868" spans="1:2" x14ac:dyDescent="0.25">
      <c r="A7868" s="63"/>
      <c r="B7868" s="63"/>
    </row>
    <row r="7869" spans="1:2" x14ac:dyDescent="0.25">
      <c r="A7869" s="63"/>
      <c r="B7869" s="63"/>
    </row>
    <row r="7870" spans="1:2" x14ac:dyDescent="0.25">
      <c r="A7870" s="63"/>
      <c r="B7870" s="63"/>
    </row>
    <row r="7871" spans="1:2" x14ac:dyDescent="0.25">
      <c r="A7871" s="63"/>
      <c r="B7871" s="63"/>
    </row>
    <row r="7872" spans="1:2" x14ac:dyDescent="0.25">
      <c r="A7872" s="63"/>
      <c r="B7872" s="63"/>
    </row>
    <row r="7873" spans="1:2" x14ac:dyDescent="0.25">
      <c r="A7873" s="63"/>
      <c r="B7873" s="63"/>
    </row>
    <row r="7874" spans="1:2" x14ac:dyDescent="0.25">
      <c r="A7874" s="63"/>
      <c r="B7874" s="63"/>
    </row>
    <row r="7875" spans="1:2" x14ac:dyDescent="0.25">
      <c r="A7875" s="63"/>
      <c r="B7875" s="63"/>
    </row>
    <row r="7876" spans="1:2" x14ac:dyDescent="0.25">
      <c r="A7876" s="63"/>
      <c r="B7876" s="63"/>
    </row>
    <row r="7877" spans="1:2" x14ac:dyDescent="0.25">
      <c r="A7877" s="63"/>
      <c r="B7877" s="63"/>
    </row>
    <row r="7878" spans="1:2" x14ac:dyDescent="0.25">
      <c r="A7878" s="63"/>
      <c r="B7878" s="63"/>
    </row>
    <row r="7879" spans="1:2" x14ac:dyDescent="0.25">
      <c r="A7879" s="63"/>
      <c r="B7879" s="63"/>
    </row>
    <row r="7880" spans="1:2" x14ac:dyDescent="0.25">
      <c r="A7880" s="63"/>
      <c r="B7880" s="63"/>
    </row>
    <row r="7881" spans="1:2" x14ac:dyDescent="0.25">
      <c r="A7881" s="63"/>
      <c r="B7881" s="63"/>
    </row>
    <row r="7882" spans="1:2" x14ac:dyDescent="0.25">
      <c r="A7882" s="63"/>
      <c r="B7882" s="63"/>
    </row>
    <row r="7883" spans="1:2" x14ac:dyDescent="0.25">
      <c r="A7883" s="63"/>
      <c r="B7883" s="63"/>
    </row>
    <row r="7884" spans="1:2" x14ac:dyDescent="0.25">
      <c r="A7884" s="63"/>
      <c r="B7884" s="63"/>
    </row>
    <row r="7885" spans="1:2" x14ac:dyDescent="0.25">
      <c r="A7885" s="63"/>
      <c r="B7885" s="63"/>
    </row>
    <row r="7886" spans="1:2" x14ac:dyDescent="0.25">
      <c r="A7886" s="63"/>
      <c r="B7886" s="63"/>
    </row>
    <row r="7887" spans="1:2" x14ac:dyDescent="0.25">
      <c r="A7887" s="63"/>
      <c r="B7887" s="63"/>
    </row>
    <row r="7888" spans="1:2" x14ac:dyDescent="0.25">
      <c r="A7888" s="63"/>
      <c r="B7888" s="63"/>
    </row>
    <row r="7889" spans="1:2" x14ac:dyDescent="0.25">
      <c r="A7889" s="63"/>
      <c r="B7889" s="63"/>
    </row>
    <row r="7890" spans="1:2" x14ac:dyDescent="0.25">
      <c r="A7890" s="63"/>
      <c r="B7890" s="63"/>
    </row>
    <row r="7891" spans="1:2" x14ac:dyDescent="0.25">
      <c r="A7891" s="63"/>
      <c r="B7891" s="63"/>
    </row>
    <row r="7892" spans="1:2" x14ac:dyDescent="0.25">
      <c r="A7892" s="63"/>
      <c r="B7892" s="63"/>
    </row>
    <row r="7893" spans="1:2" x14ac:dyDescent="0.25">
      <c r="A7893" s="63"/>
      <c r="B7893" s="63"/>
    </row>
    <row r="7894" spans="1:2" x14ac:dyDescent="0.25">
      <c r="A7894" s="63"/>
      <c r="B7894" s="63"/>
    </row>
    <row r="7895" spans="1:2" x14ac:dyDescent="0.25">
      <c r="A7895" s="63"/>
      <c r="B7895" s="63"/>
    </row>
    <row r="7896" spans="1:2" x14ac:dyDescent="0.25">
      <c r="A7896" s="63"/>
      <c r="B7896" s="63"/>
    </row>
    <row r="7897" spans="1:2" x14ac:dyDescent="0.25">
      <c r="A7897" s="63"/>
      <c r="B7897" s="63"/>
    </row>
    <row r="7898" spans="1:2" x14ac:dyDescent="0.25">
      <c r="A7898" s="63"/>
      <c r="B7898" s="63"/>
    </row>
    <row r="7899" spans="1:2" x14ac:dyDescent="0.25">
      <c r="A7899" s="63"/>
      <c r="B7899" s="63"/>
    </row>
    <row r="7900" spans="1:2" x14ac:dyDescent="0.25">
      <c r="A7900" s="63"/>
      <c r="B7900" s="63"/>
    </row>
    <row r="7901" spans="1:2" x14ac:dyDescent="0.25">
      <c r="A7901" s="63"/>
      <c r="B7901" s="63"/>
    </row>
    <row r="7902" spans="1:2" x14ac:dyDescent="0.25">
      <c r="A7902" s="63"/>
      <c r="B7902" s="63"/>
    </row>
    <row r="7903" spans="1:2" x14ac:dyDescent="0.25">
      <c r="A7903" s="63"/>
      <c r="B7903" s="63"/>
    </row>
    <row r="7904" spans="1:2" x14ac:dyDescent="0.25">
      <c r="A7904" s="63"/>
      <c r="B7904" s="63"/>
    </row>
    <row r="7905" spans="1:2" x14ac:dyDescent="0.25">
      <c r="A7905" s="63"/>
      <c r="B7905" s="63"/>
    </row>
    <row r="7906" spans="1:2" x14ac:dyDescent="0.25">
      <c r="A7906" s="63"/>
      <c r="B7906" s="63"/>
    </row>
    <row r="7907" spans="1:2" x14ac:dyDescent="0.25">
      <c r="A7907" s="63"/>
      <c r="B7907" s="63"/>
    </row>
    <row r="7908" spans="1:2" x14ac:dyDescent="0.25">
      <c r="A7908" s="63"/>
      <c r="B7908" s="63"/>
    </row>
    <row r="7909" spans="1:2" x14ac:dyDescent="0.25">
      <c r="A7909" s="63"/>
      <c r="B7909" s="63"/>
    </row>
    <row r="7910" spans="1:2" x14ac:dyDescent="0.25">
      <c r="A7910" s="63"/>
      <c r="B7910" s="63"/>
    </row>
    <row r="7911" spans="1:2" x14ac:dyDescent="0.25">
      <c r="A7911" s="63"/>
      <c r="B7911" s="63"/>
    </row>
    <row r="7912" spans="1:2" x14ac:dyDescent="0.25">
      <c r="A7912" s="63"/>
      <c r="B7912" s="63"/>
    </row>
    <row r="7913" spans="1:2" x14ac:dyDescent="0.25">
      <c r="A7913" s="63"/>
      <c r="B7913" s="63"/>
    </row>
    <row r="7914" spans="1:2" x14ac:dyDescent="0.25">
      <c r="A7914" s="63"/>
      <c r="B7914" s="63"/>
    </row>
    <row r="7915" spans="1:2" x14ac:dyDescent="0.25">
      <c r="A7915" s="63"/>
      <c r="B7915" s="63"/>
    </row>
    <row r="7916" spans="1:2" x14ac:dyDescent="0.25">
      <c r="A7916" s="63"/>
      <c r="B7916" s="63"/>
    </row>
    <row r="7917" spans="1:2" x14ac:dyDescent="0.25">
      <c r="A7917" s="63"/>
      <c r="B7917" s="63"/>
    </row>
    <row r="7918" spans="1:2" x14ac:dyDescent="0.25">
      <c r="A7918" s="63"/>
      <c r="B7918" s="63"/>
    </row>
    <row r="7919" spans="1:2" x14ac:dyDescent="0.25">
      <c r="A7919" s="63"/>
      <c r="B7919" s="63"/>
    </row>
    <row r="7920" spans="1:2" x14ac:dyDescent="0.25">
      <c r="A7920" s="63"/>
      <c r="B7920" s="63"/>
    </row>
    <row r="7921" spans="1:2" x14ac:dyDescent="0.25">
      <c r="A7921" s="63"/>
      <c r="B7921" s="63"/>
    </row>
    <row r="7922" spans="1:2" x14ac:dyDescent="0.25">
      <c r="A7922" s="63"/>
      <c r="B7922" s="63"/>
    </row>
    <row r="7923" spans="1:2" x14ac:dyDescent="0.25">
      <c r="A7923" s="63"/>
      <c r="B7923" s="63"/>
    </row>
    <row r="7924" spans="1:2" x14ac:dyDescent="0.25">
      <c r="A7924" s="63"/>
      <c r="B7924" s="63"/>
    </row>
    <row r="7925" spans="1:2" x14ac:dyDescent="0.25">
      <c r="A7925" s="63"/>
      <c r="B7925" s="63"/>
    </row>
    <row r="7926" spans="1:2" x14ac:dyDescent="0.25">
      <c r="A7926" s="63"/>
      <c r="B7926" s="63"/>
    </row>
    <row r="7927" spans="1:2" x14ac:dyDescent="0.25">
      <c r="A7927" s="63"/>
      <c r="B7927" s="63"/>
    </row>
    <row r="7928" spans="1:2" x14ac:dyDescent="0.25">
      <c r="A7928" s="63"/>
      <c r="B7928" s="63"/>
    </row>
    <row r="7929" spans="1:2" x14ac:dyDescent="0.25">
      <c r="A7929" s="63"/>
      <c r="B7929" s="63"/>
    </row>
    <row r="7930" spans="1:2" x14ac:dyDescent="0.25">
      <c r="A7930" s="63"/>
      <c r="B7930" s="63"/>
    </row>
    <row r="7931" spans="1:2" x14ac:dyDescent="0.25">
      <c r="A7931" s="63"/>
      <c r="B7931" s="63"/>
    </row>
    <row r="7932" spans="1:2" x14ac:dyDescent="0.25">
      <c r="A7932" s="63"/>
      <c r="B7932" s="63"/>
    </row>
    <row r="7933" spans="1:2" x14ac:dyDescent="0.25">
      <c r="A7933" s="63"/>
      <c r="B7933" s="63"/>
    </row>
    <row r="7934" spans="1:2" x14ac:dyDescent="0.25">
      <c r="A7934" s="63"/>
      <c r="B7934" s="63"/>
    </row>
    <row r="7935" spans="1:2" x14ac:dyDescent="0.25">
      <c r="A7935" s="63"/>
      <c r="B7935" s="63"/>
    </row>
    <row r="7936" spans="1:2" x14ac:dyDescent="0.25">
      <c r="A7936" s="63"/>
      <c r="B7936" s="63"/>
    </row>
    <row r="7937" spans="1:2" x14ac:dyDescent="0.25">
      <c r="A7937" s="63"/>
      <c r="B7937" s="63"/>
    </row>
    <row r="7938" spans="1:2" x14ac:dyDescent="0.25">
      <c r="A7938" s="63"/>
      <c r="B7938" s="63"/>
    </row>
    <row r="7939" spans="1:2" x14ac:dyDescent="0.25">
      <c r="A7939" s="63"/>
      <c r="B7939" s="63"/>
    </row>
    <row r="7940" spans="1:2" x14ac:dyDescent="0.25">
      <c r="A7940" s="63"/>
      <c r="B7940" s="63"/>
    </row>
    <row r="7941" spans="1:2" x14ac:dyDescent="0.25">
      <c r="A7941" s="63"/>
      <c r="B7941" s="63"/>
    </row>
    <row r="7942" spans="1:2" x14ac:dyDescent="0.25">
      <c r="A7942" s="63"/>
      <c r="B7942" s="63"/>
    </row>
    <row r="7943" spans="1:2" x14ac:dyDescent="0.25">
      <c r="A7943" s="63"/>
      <c r="B7943" s="63"/>
    </row>
    <row r="7944" spans="1:2" x14ac:dyDescent="0.25">
      <c r="A7944" s="63"/>
      <c r="B7944" s="63"/>
    </row>
    <row r="7945" spans="1:2" x14ac:dyDescent="0.25">
      <c r="A7945" s="63"/>
      <c r="B7945" s="63"/>
    </row>
    <row r="7946" spans="1:2" x14ac:dyDescent="0.25">
      <c r="A7946" s="63"/>
      <c r="B7946" s="63"/>
    </row>
    <row r="7947" spans="1:2" x14ac:dyDescent="0.25">
      <c r="A7947" s="63"/>
      <c r="B7947" s="63"/>
    </row>
    <row r="7948" spans="1:2" x14ac:dyDescent="0.25">
      <c r="A7948" s="63"/>
      <c r="B7948" s="63"/>
    </row>
    <row r="7949" spans="1:2" x14ac:dyDescent="0.25">
      <c r="A7949" s="63"/>
      <c r="B7949" s="63"/>
    </row>
    <row r="7950" spans="1:2" x14ac:dyDescent="0.25">
      <c r="A7950" s="63"/>
      <c r="B7950" s="63"/>
    </row>
    <row r="7951" spans="1:2" x14ac:dyDescent="0.25">
      <c r="A7951" s="63"/>
      <c r="B7951" s="63"/>
    </row>
    <row r="7952" spans="1:2" x14ac:dyDescent="0.25">
      <c r="A7952" s="63"/>
      <c r="B7952" s="63"/>
    </row>
    <row r="7953" spans="1:2" x14ac:dyDescent="0.25">
      <c r="A7953" s="63"/>
      <c r="B7953" s="63"/>
    </row>
    <row r="7954" spans="1:2" x14ac:dyDescent="0.25">
      <c r="A7954" s="63"/>
      <c r="B7954" s="63"/>
    </row>
    <row r="7955" spans="1:2" x14ac:dyDescent="0.25">
      <c r="A7955" s="63"/>
      <c r="B7955" s="63"/>
    </row>
    <row r="7956" spans="1:2" x14ac:dyDescent="0.25">
      <c r="A7956" s="63"/>
      <c r="B7956" s="63"/>
    </row>
    <row r="7957" spans="1:2" x14ac:dyDescent="0.25">
      <c r="A7957" s="63"/>
      <c r="B7957" s="63"/>
    </row>
    <row r="7958" spans="1:2" x14ac:dyDescent="0.25">
      <c r="A7958" s="63"/>
      <c r="B7958" s="63"/>
    </row>
    <row r="7959" spans="1:2" x14ac:dyDescent="0.25">
      <c r="A7959" s="63"/>
      <c r="B7959" s="63"/>
    </row>
    <row r="7960" spans="1:2" x14ac:dyDescent="0.25">
      <c r="A7960" s="63"/>
      <c r="B7960" s="63"/>
    </row>
    <row r="7961" spans="1:2" x14ac:dyDescent="0.25">
      <c r="A7961" s="63"/>
      <c r="B7961" s="63"/>
    </row>
    <row r="7962" spans="1:2" x14ac:dyDescent="0.25">
      <c r="A7962" s="63"/>
      <c r="B7962" s="63"/>
    </row>
    <row r="7963" spans="1:2" x14ac:dyDescent="0.25">
      <c r="A7963" s="63"/>
      <c r="B7963" s="63"/>
    </row>
    <row r="7964" spans="1:2" x14ac:dyDescent="0.25">
      <c r="A7964" s="63"/>
      <c r="B7964" s="63"/>
    </row>
    <row r="7965" spans="1:2" x14ac:dyDescent="0.25">
      <c r="A7965" s="63"/>
      <c r="B7965" s="63"/>
    </row>
    <row r="7966" spans="1:2" x14ac:dyDescent="0.25">
      <c r="A7966" s="63"/>
      <c r="B7966" s="63"/>
    </row>
    <row r="7967" spans="1:2" x14ac:dyDescent="0.25">
      <c r="A7967" s="63"/>
      <c r="B7967" s="63"/>
    </row>
    <row r="7968" spans="1:2" x14ac:dyDescent="0.25">
      <c r="A7968" s="63"/>
      <c r="B7968" s="63"/>
    </row>
    <row r="7969" spans="1:2" x14ac:dyDescent="0.25">
      <c r="A7969" s="63"/>
      <c r="B7969" s="63"/>
    </row>
    <row r="7970" spans="1:2" x14ac:dyDescent="0.25">
      <c r="A7970" s="63"/>
      <c r="B7970" s="63"/>
    </row>
    <row r="7971" spans="1:2" x14ac:dyDescent="0.25">
      <c r="A7971" s="63"/>
      <c r="B7971" s="63"/>
    </row>
    <row r="7972" spans="1:2" x14ac:dyDescent="0.25">
      <c r="A7972" s="63"/>
      <c r="B7972" s="63"/>
    </row>
    <row r="7973" spans="1:2" x14ac:dyDescent="0.25">
      <c r="A7973" s="63"/>
      <c r="B7973" s="63"/>
    </row>
    <row r="7974" spans="1:2" x14ac:dyDescent="0.25">
      <c r="A7974" s="63"/>
      <c r="B7974" s="63"/>
    </row>
    <row r="7975" spans="1:2" x14ac:dyDescent="0.25">
      <c r="A7975" s="63"/>
      <c r="B7975" s="63"/>
    </row>
    <row r="7976" spans="1:2" x14ac:dyDescent="0.25">
      <c r="A7976" s="63"/>
      <c r="B7976" s="63"/>
    </row>
    <row r="7977" spans="1:2" x14ac:dyDescent="0.25">
      <c r="A7977" s="63"/>
      <c r="B7977" s="63"/>
    </row>
    <row r="7978" spans="1:2" x14ac:dyDescent="0.25">
      <c r="A7978" s="63"/>
      <c r="B7978" s="63"/>
    </row>
    <row r="7979" spans="1:2" x14ac:dyDescent="0.25">
      <c r="A7979" s="63"/>
      <c r="B7979" s="63"/>
    </row>
    <row r="7980" spans="1:2" x14ac:dyDescent="0.25">
      <c r="A7980" s="63"/>
      <c r="B7980" s="63"/>
    </row>
    <row r="7981" spans="1:2" x14ac:dyDescent="0.25">
      <c r="A7981" s="63"/>
      <c r="B7981" s="63"/>
    </row>
    <row r="7982" spans="1:2" x14ac:dyDescent="0.25">
      <c r="A7982" s="63"/>
      <c r="B7982" s="63"/>
    </row>
    <row r="7983" spans="1:2" x14ac:dyDescent="0.25">
      <c r="A7983" s="63"/>
      <c r="B7983" s="63"/>
    </row>
    <row r="7984" spans="1:2" x14ac:dyDescent="0.25">
      <c r="A7984" s="63"/>
      <c r="B7984" s="63"/>
    </row>
    <row r="7985" spans="1:2" x14ac:dyDescent="0.25">
      <c r="A7985" s="63"/>
      <c r="B7985" s="63"/>
    </row>
    <row r="7986" spans="1:2" x14ac:dyDescent="0.25">
      <c r="A7986" s="63"/>
      <c r="B7986" s="63"/>
    </row>
    <row r="7987" spans="1:2" x14ac:dyDescent="0.25">
      <c r="A7987" s="63"/>
      <c r="B7987" s="63"/>
    </row>
    <row r="7988" spans="1:2" x14ac:dyDescent="0.25">
      <c r="A7988" s="63"/>
      <c r="B7988" s="63"/>
    </row>
    <row r="7989" spans="1:2" x14ac:dyDescent="0.25">
      <c r="A7989" s="63"/>
      <c r="B7989" s="63"/>
    </row>
    <row r="7990" spans="1:2" x14ac:dyDescent="0.25">
      <c r="A7990" s="63"/>
      <c r="B7990" s="63"/>
    </row>
    <row r="7991" spans="1:2" x14ac:dyDescent="0.25">
      <c r="A7991" s="63"/>
      <c r="B7991" s="63"/>
    </row>
    <row r="7992" spans="1:2" x14ac:dyDescent="0.25">
      <c r="A7992" s="63"/>
      <c r="B7992" s="63"/>
    </row>
    <row r="7993" spans="1:2" x14ac:dyDescent="0.25">
      <c r="A7993" s="63"/>
      <c r="B7993" s="63"/>
    </row>
    <row r="7994" spans="1:2" x14ac:dyDescent="0.25">
      <c r="A7994" s="63"/>
      <c r="B7994" s="63"/>
    </row>
    <row r="7995" spans="1:2" x14ac:dyDescent="0.25">
      <c r="A7995" s="63"/>
      <c r="B7995" s="63"/>
    </row>
    <row r="7996" spans="1:2" x14ac:dyDescent="0.25">
      <c r="A7996" s="63"/>
      <c r="B7996" s="63"/>
    </row>
    <row r="7997" spans="1:2" x14ac:dyDescent="0.25">
      <c r="A7997" s="63"/>
      <c r="B7997" s="63"/>
    </row>
    <row r="7998" spans="1:2" x14ac:dyDescent="0.25">
      <c r="A7998" s="63"/>
      <c r="B7998" s="63"/>
    </row>
    <row r="7999" spans="1:2" x14ac:dyDescent="0.25">
      <c r="A7999" s="63"/>
      <c r="B7999" s="63"/>
    </row>
    <row r="8000" spans="1:2" x14ac:dyDescent="0.25">
      <c r="A8000" s="63"/>
      <c r="B8000" s="63"/>
    </row>
    <row r="8001" spans="1:2" x14ac:dyDescent="0.25">
      <c r="A8001" s="63"/>
      <c r="B8001" s="63"/>
    </row>
    <row r="8002" spans="1:2" x14ac:dyDescent="0.25">
      <c r="A8002" s="63"/>
      <c r="B8002" s="63"/>
    </row>
    <row r="8003" spans="1:2" x14ac:dyDescent="0.25">
      <c r="A8003" s="63"/>
      <c r="B8003" s="63"/>
    </row>
    <row r="8004" spans="1:2" x14ac:dyDescent="0.25">
      <c r="A8004" s="63"/>
      <c r="B8004" s="63"/>
    </row>
    <row r="8005" spans="1:2" x14ac:dyDescent="0.25">
      <c r="A8005" s="63"/>
      <c r="B8005" s="63"/>
    </row>
    <row r="8006" spans="1:2" x14ac:dyDescent="0.25">
      <c r="A8006" s="63"/>
      <c r="B8006" s="63"/>
    </row>
    <row r="8007" spans="1:2" x14ac:dyDescent="0.25">
      <c r="A8007" s="63"/>
      <c r="B8007" s="63"/>
    </row>
    <row r="8008" spans="1:2" x14ac:dyDescent="0.25">
      <c r="A8008" s="63"/>
      <c r="B8008" s="63"/>
    </row>
    <row r="8009" spans="1:2" x14ac:dyDescent="0.25">
      <c r="A8009" s="63"/>
      <c r="B8009" s="63"/>
    </row>
    <row r="8010" spans="1:2" x14ac:dyDescent="0.25">
      <c r="A8010" s="63"/>
      <c r="B8010" s="63"/>
    </row>
    <row r="8011" spans="1:2" x14ac:dyDescent="0.25">
      <c r="A8011" s="63"/>
      <c r="B8011" s="63"/>
    </row>
    <row r="8012" spans="1:2" x14ac:dyDescent="0.25">
      <c r="A8012" s="63"/>
      <c r="B8012" s="63"/>
    </row>
    <row r="8013" spans="1:2" x14ac:dyDescent="0.25">
      <c r="A8013" s="63"/>
      <c r="B8013" s="63"/>
    </row>
    <row r="8014" spans="1:2" x14ac:dyDescent="0.25">
      <c r="A8014" s="63"/>
      <c r="B8014" s="63"/>
    </row>
    <row r="8015" spans="1:2" x14ac:dyDescent="0.25">
      <c r="A8015" s="63"/>
      <c r="B8015" s="63"/>
    </row>
    <row r="8016" spans="1:2" x14ac:dyDescent="0.25">
      <c r="A8016" s="63"/>
      <c r="B8016" s="63"/>
    </row>
    <row r="8017" spans="1:2" x14ac:dyDescent="0.25">
      <c r="A8017" s="63"/>
      <c r="B8017" s="63"/>
    </row>
    <row r="8018" spans="1:2" x14ac:dyDescent="0.25">
      <c r="A8018" s="63"/>
      <c r="B8018" s="63"/>
    </row>
    <row r="8019" spans="1:2" x14ac:dyDescent="0.25">
      <c r="A8019" s="63"/>
      <c r="B8019" s="63"/>
    </row>
    <row r="8020" spans="1:2" x14ac:dyDescent="0.25">
      <c r="A8020" s="63"/>
      <c r="B8020" s="63"/>
    </row>
    <row r="8021" spans="1:2" x14ac:dyDescent="0.25">
      <c r="A8021" s="63"/>
      <c r="B8021" s="63"/>
    </row>
    <row r="8022" spans="1:2" x14ac:dyDescent="0.25">
      <c r="A8022" s="63"/>
      <c r="B8022" s="63"/>
    </row>
    <row r="8023" spans="1:2" x14ac:dyDescent="0.25">
      <c r="A8023" s="63"/>
      <c r="B8023" s="63"/>
    </row>
    <row r="8024" spans="1:2" x14ac:dyDescent="0.25">
      <c r="A8024" s="63"/>
      <c r="B8024" s="63"/>
    </row>
    <row r="8025" spans="1:2" x14ac:dyDescent="0.25">
      <c r="A8025" s="63"/>
      <c r="B8025" s="63"/>
    </row>
    <row r="8026" spans="1:2" x14ac:dyDescent="0.25">
      <c r="A8026" s="63"/>
      <c r="B8026" s="63"/>
    </row>
    <row r="8027" spans="1:2" x14ac:dyDescent="0.25">
      <c r="A8027" s="63"/>
      <c r="B8027" s="63"/>
    </row>
    <row r="8028" spans="1:2" x14ac:dyDescent="0.25">
      <c r="A8028" s="63"/>
      <c r="B8028" s="63"/>
    </row>
    <row r="8029" spans="1:2" x14ac:dyDescent="0.25">
      <c r="A8029" s="63"/>
      <c r="B8029" s="63"/>
    </row>
    <row r="8030" spans="1:2" x14ac:dyDescent="0.25">
      <c r="A8030" s="63"/>
      <c r="B8030" s="63"/>
    </row>
    <row r="8031" spans="1:2" x14ac:dyDescent="0.25">
      <c r="A8031" s="63"/>
      <c r="B8031" s="63"/>
    </row>
    <row r="8032" spans="1:2" x14ac:dyDescent="0.25">
      <c r="A8032" s="63"/>
      <c r="B8032" s="63"/>
    </row>
    <row r="8033" spans="1:2" x14ac:dyDescent="0.25">
      <c r="A8033" s="63"/>
      <c r="B8033" s="63"/>
    </row>
    <row r="8034" spans="1:2" x14ac:dyDescent="0.25">
      <c r="A8034" s="63"/>
      <c r="B8034" s="63"/>
    </row>
    <row r="8035" spans="1:2" x14ac:dyDescent="0.25">
      <c r="A8035" s="63"/>
      <c r="B8035" s="63"/>
    </row>
    <row r="8036" spans="1:2" x14ac:dyDescent="0.25">
      <c r="A8036" s="63"/>
      <c r="B8036" s="63"/>
    </row>
    <row r="8037" spans="1:2" x14ac:dyDescent="0.25">
      <c r="A8037" s="63"/>
      <c r="B8037" s="63"/>
    </row>
    <row r="8038" spans="1:2" x14ac:dyDescent="0.25">
      <c r="A8038" s="63"/>
      <c r="B8038" s="63"/>
    </row>
    <row r="8039" spans="1:2" x14ac:dyDescent="0.25">
      <c r="A8039" s="63"/>
      <c r="B8039" s="63"/>
    </row>
    <row r="8040" spans="1:2" x14ac:dyDescent="0.25">
      <c r="A8040" s="63"/>
      <c r="B8040" s="63"/>
    </row>
    <row r="8041" spans="1:2" x14ac:dyDescent="0.25">
      <c r="A8041" s="63"/>
      <c r="B8041" s="63"/>
    </row>
    <row r="8042" spans="1:2" x14ac:dyDescent="0.25">
      <c r="A8042" s="63"/>
      <c r="B8042" s="63"/>
    </row>
    <row r="8043" spans="1:2" x14ac:dyDescent="0.25">
      <c r="A8043" s="63"/>
      <c r="B8043" s="63"/>
    </row>
    <row r="8044" spans="1:2" x14ac:dyDescent="0.25">
      <c r="A8044" s="63"/>
      <c r="B8044" s="63"/>
    </row>
    <row r="8045" spans="1:2" x14ac:dyDescent="0.25">
      <c r="A8045" s="63"/>
      <c r="B8045" s="63"/>
    </row>
    <row r="8046" spans="1:2" x14ac:dyDescent="0.25">
      <c r="A8046" s="63"/>
      <c r="B8046" s="63"/>
    </row>
    <row r="8047" spans="1:2" x14ac:dyDescent="0.25">
      <c r="A8047" s="63"/>
      <c r="B8047" s="63"/>
    </row>
    <row r="8048" spans="1:2" x14ac:dyDescent="0.25">
      <c r="A8048" s="63"/>
      <c r="B8048" s="63"/>
    </row>
    <row r="8049" spans="1:2" x14ac:dyDescent="0.25">
      <c r="A8049" s="63"/>
      <c r="B8049" s="63"/>
    </row>
    <row r="8050" spans="1:2" x14ac:dyDescent="0.25">
      <c r="A8050" s="63"/>
      <c r="B8050" s="63"/>
    </row>
    <row r="8051" spans="1:2" x14ac:dyDescent="0.25">
      <c r="A8051" s="63"/>
      <c r="B8051" s="63"/>
    </row>
    <row r="8052" spans="1:2" x14ac:dyDescent="0.25">
      <c r="A8052" s="63"/>
      <c r="B8052" s="63"/>
    </row>
    <row r="8053" spans="1:2" x14ac:dyDescent="0.25">
      <c r="A8053" s="63"/>
      <c r="B8053" s="63"/>
    </row>
    <row r="8054" spans="1:2" x14ac:dyDescent="0.25">
      <c r="A8054" s="63"/>
      <c r="B8054" s="63"/>
    </row>
    <row r="8055" spans="1:2" x14ac:dyDescent="0.25">
      <c r="A8055" s="63"/>
      <c r="B8055" s="63"/>
    </row>
    <row r="8056" spans="1:2" x14ac:dyDescent="0.25">
      <c r="A8056" s="63"/>
      <c r="B8056" s="63"/>
    </row>
    <row r="8057" spans="1:2" x14ac:dyDescent="0.25">
      <c r="A8057" s="63"/>
      <c r="B8057" s="63"/>
    </row>
    <row r="8058" spans="1:2" x14ac:dyDescent="0.25">
      <c r="A8058" s="63"/>
      <c r="B8058" s="63"/>
    </row>
    <row r="8059" spans="1:2" x14ac:dyDescent="0.25">
      <c r="A8059" s="63"/>
      <c r="B8059" s="63"/>
    </row>
    <row r="8060" spans="1:2" x14ac:dyDescent="0.25">
      <c r="A8060" s="63"/>
      <c r="B8060" s="63"/>
    </row>
    <row r="8061" spans="1:2" x14ac:dyDescent="0.25">
      <c r="A8061" s="63"/>
      <c r="B8061" s="63"/>
    </row>
    <row r="8062" spans="1:2" x14ac:dyDescent="0.25">
      <c r="A8062" s="63"/>
      <c r="B8062" s="63"/>
    </row>
    <row r="8063" spans="1:2" x14ac:dyDescent="0.25">
      <c r="A8063" s="63"/>
      <c r="B8063" s="63"/>
    </row>
    <row r="8064" spans="1:2" x14ac:dyDescent="0.25">
      <c r="A8064" s="63"/>
      <c r="B8064" s="63"/>
    </row>
    <row r="8065" spans="1:2" x14ac:dyDescent="0.25">
      <c r="A8065" s="63"/>
      <c r="B8065" s="63"/>
    </row>
    <row r="8066" spans="1:2" x14ac:dyDescent="0.25">
      <c r="A8066" s="63"/>
      <c r="B8066" s="63"/>
    </row>
    <row r="8067" spans="1:2" x14ac:dyDescent="0.25">
      <c r="A8067" s="63"/>
      <c r="B8067" s="63"/>
    </row>
    <row r="8068" spans="1:2" x14ac:dyDescent="0.25">
      <c r="A8068" s="63"/>
      <c r="B8068" s="63"/>
    </row>
    <row r="8069" spans="1:2" x14ac:dyDescent="0.25">
      <c r="A8069" s="63"/>
      <c r="B8069" s="63"/>
    </row>
    <row r="8070" spans="1:2" x14ac:dyDescent="0.25">
      <c r="A8070" s="63"/>
      <c r="B8070" s="63"/>
    </row>
    <row r="8071" spans="1:2" x14ac:dyDescent="0.25">
      <c r="A8071" s="63"/>
      <c r="B8071" s="63"/>
    </row>
    <row r="8072" spans="1:2" x14ac:dyDescent="0.25">
      <c r="A8072" s="63"/>
      <c r="B8072" s="63"/>
    </row>
    <row r="8073" spans="1:2" x14ac:dyDescent="0.25">
      <c r="A8073" s="63"/>
      <c r="B8073" s="63"/>
    </row>
    <row r="8074" spans="1:2" x14ac:dyDescent="0.25">
      <c r="A8074" s="63"/>
      <c r="B8074" s="63"/>
    </row>
    <row r="8075" spans="1:2" x14ac:dyDescent="0.25">
      <c r="A8075" s="63"/>
      <c r="B8075" s="63"/>
    </row>
    <row r="8076" spans="1:2" x14ac:dyDescent="0.25">
      <c r="A8076" s="63"/>
      <c r="B8076" s="63"/>
    </row>
    <row r="8077" spans="1:2" x14ac:dyDescent="0.25">
      <c r="A8077" s="63"/>
      <c r="B8077" s="63"/>
    </row>
    <row r="8078" spans="1:2" x14ac:dyDescent="0.25">
      <c r="A8078" s="63"/>
      <c r="B8078" s="63"/>
    </row>
    <row r="8079" spans="1:2" x14ac:dyDescent="0.25">
      <c r="A8079" s="63"/>
      <c r="B8079" s="63"/>
    </row>
    <row r="8080" spans="1:2" x14ac:dyDescent="0.25">
      <c r="A8080" s="63"/>
      <c r="B8080" s="63"/>
    </row>
    <row r="8081" spans="1:2" x14ac:dyDescent="0.25">
      <c r="A8081" s="63"/>
      <c r="B8081" s="63"/>
    </row>
    <row r="8082" spans="1:2" x14ac:dyDescent="0.25">
      <c r="A8082" s="63"/>
      <c r="B8082" s="63"/>
    </row>
    <row r="8083" spans="1:2" x14ac:dyDescent="0.25">
      <c r="A8083" s="63"/>
      <c r="B8083" s="63"/>
    </row>
    <row r="8084" spans="1:2" x14ac:dyDescent="0.25">
      <c r="A8084" s="63"/>
      <c r="B8084" s="63"/>
    </row>
    <row r="8085" spans="1:2" x14ac:dyDescent="0.25">
      <c r="A8085" s="63"/>
      <c r="B8085" s="63"/>
    </row>
    <row r="8086" spans="1:2" x14ac:dyDescent="0.25">
      <c r="A8086" s="63"/>
      <c r="B8086" s="63"/>
    </row>
    <row r="8087" spans="1:2" x14ac:dyDescent="0.25">
      <c r="A8087" s="63"/>
      <c r="B8087" s="63"/>
    </row>
    <row r="8088" spans="1:2" x14ac:dyDescent="0.25">
      <c r="A8088" s="63"/>
      <c r="B8088" s="63"/>
    </row>
    <row r="8089" spans="1:2" x14ac:dyDescent="0.25">
      <c r="A8089" s="63"/>
      <c r="B8089" s="63"/>
    </row>
    <row r="8090" spans="1:2" x14ac:dyDescent="0.25">
      <c r="A8090" s="63"/>
      <c r="B8090" s="63"/>
    </row>
    <row r="8091" spans="1:2" x14ac:dyDescent="0.25">
      <c r="A8091" s="63"/>
      <c r="B8091" s="63"/>
    </row>
    <row r="8092" spans="1:2" x14ac:dyDescent="0.25">
      <c r="A8092" s="63"/>
      <c r="B8092" s="63"/>
    </row>
    <row r="8093" spans="1:2" x14ac:dyDescent="0.25">
      <c r="A8093" s="63"/>
      <c r="B8093" s="63"/>
    </row>
    <row r="8094" spans="1:2" x14ac:dyDescent="0.25">
      <c r="A8094" s="63"/>
      <c r="B8094" s="63"/>
    </row>
    <row r="8095" spans="1:2" x14ac:dyDescent="0.25">
      <c r="A8095" s="63"/>
      <c r="B8095" s="63"/>
    </row>
    <row r="8096" spans="1:2" x14ac:dyDescent="0.25">
      <c r="A8096" s="63"/>
      <c r="B8096" s="63"/>
    </row>
    <row r="8097" spans="1:2" x14ac:dyDescent="0.25">
      <c r="A8097" s="63"/>
      <c r="B8097" s="63"/>
    </row>
    <row r="8098" spans="1:2" x14ac:dyDescent="0.25">
      <c r="A8098" s="63"/>
      <c r="B8098" s="63"/>
    </row>
    <row r="8099" spans="1:2" x14ac:dyDescent="0.25">
      <c r="A8099" s="63"/>
      <c r="B8099" s="63"/>
    </row>
    <row r="8100" spans="1:2" x14ac:dyDescent="0.25">
      <c r="A8100" s="63"/>
      <c r="B8100" s="63"/>
    </row>
    <row r="8101" spans="1:2" x14ac:dyDescent="0.25">
      <c r="A8101" s="63"/>
      <c r="B8101" s="63"/>
    </row>
    <row r="8102" spans="1:2" x14ac:dyDescent="0.25">
      <c r="A8102" s="63"/>
      <c r="B8102" s="63"/>
    </row>
    <row r="8103" spans="1:2" x14ac:dyDescent="0.25">
      <c r="A8103" s="63"/>
      <c r="B8103" s="63"/>
    </row>
    <row r="8104" spans="1:2" x14ac:dyDescent="0.25">
      <c r="A8104" s="63"/>
      <c r="B8104" s="63"/>
    </row>
    <row r="8105" spans="1:2" x14ac:dyDescent="0.25">
      <c r="A8105" s="63"/>
      <c r="B8105" s="63"/>
    </row>
    <row r="8106" spans="1:2" x14ac:dyDescent="0.25">
      <c r="A8106" s="63"/>
      <c r="B8106" s="63"/>
    </row>
    <row r="8107" spans="1:2" x14ac:dyDescent="0.25">
      <c r="A8107" s="63"/>
      <c r="B8107" s="63"/>
    </row>
    <row r="8108" spans="1:2" x14ac:dyDescent="0.25">
      <c r="A8108" s="63"/>
      <c r="B8108" s="63"/>
    </row>
    <row r="8109" spans="1:2" x14ac:dyDescent="0.25">
      <c r="A8109" s="63"/>
      <c r="B8109" s="63"/>
    </row>
    <row r="8110" spans="1:2" x14ac:dyDescent="0.25">
      <c r="A8110" s="63"/>
      <c r="B8110" s="63"/>
    </row>
    <row r="8111" spans="1:2" x14ac:dyDescent="0.25">
      <c r="A8111" s="63"/>
      <c r="B8111" s="63"/>
    </row>
    <row r="8112" spans="1:2" x14ac:dyDescent="0.25">
      <c r="A8112" s="63"/>
      <c r="B8112" s="63"/>
    </row>
    <row r="8113" spans="1:2" x14ac:dyDescent="0.25">
      <c r="A8113" s="63"/>
      <c r="B8113" s="63"/>
    </row>
    <row r="8114" spans="1:2" x14ac:dyDescent="0.25">
      <c r="A8114" s="63"/>
      <c r="B8114" s="63"/>
    </row>
    <row r="8115" spans="1:2" x14ac:dyDescent="0.25">
      <c r="A8115" s="63"/>
      <c r="B8115" s="63"/>
    </row>
    <row r="8116" spans="1:2" x14ac:dyDescent="0.25">
      <c r="A8116" s="63"/>
      <c r="B8116" s="63"/>
    </row>
    <row r="8117" spans="1:2" x14ac:dyDescent="0.25">
      <c r="A8117" s="63"/>
      <c r="B8117" s="63"/>
    </row>
    <row r="8118" spans="1:2" x14ac:dyDescent="0.25">
      <c r="A8118" s="63"/>
      <c r="B8118" s="63"/>
    </row>
    <row r="8119" spans="1:2" x14ac:dyDescent="0.25">
      <c r="A8119" s="63"/>
      <c r="B8119" s="63"/>
    </row>
    <row r="8120" spans="1:2" x14ac:dyDescent="0.25">
      <c r="A8120" s="63"/>
      <c r="B8120" s="63"/>
    </row>
    <row r="8121" spans="1:2" x14ac:dyDescent="0.25">
      <c r="A8121" s="63"/>
      <c r="B8121" s="63"/>
    </row>
    <row r="8122" spans="1:2" x14ac:dyDescent="0.25">
      <c r="A8122" s="63"/>
      <c r="B8122" s="63"/>
    </row>
    <row r="8123" spans="1:2" x14ac:dyDescent="0.25">
      <c r="A8123" s="63"/>
      <c r="B8123" s="63"/>
    </row>
    <row r="8124" spans="1:2" x14ac:dyDescent="0.25">
      <c r="A8124" s="63"/>
      <c r="B8124" s="63"/>
    </row>
    <row r="8125" spans="1:2" x14ac:dyDescent="0.25">
      <c r="A8125" s="63"/>
      <c r="B8125" s="63"/>
    </row>
    <row r="8126" spans="1:2" x14ac:dyDescent="0.25">
      <c r="A8126" s="63"/>
      <c r="B8126" s="63"/>
    </row>
    <row r="8127" spans="1:2" x14ac:dyDescent="0.25">
      <c r="A8127" s="63"/>
      <c r="B8127" s="63"/>
    </row>
    <row r="8128" spans="1:2" x14ac:dyDescent="0.25">
      <c r="A8128" s="63"/>
      <c r="B8128" s="63"/>
    </row>
    <row r="8129" spans="1:2" x14ac:dyDescent="0.25">
      <c r="A8129" s="63"/>
      <c r="B8129" s="63"/>
    </row>
    <row r="8130" spans="1:2" x14ac:dyDescent="0.25">
      <c r="A8130" s="63"/>
      <c r="B8130" s="63"/>
    </row>
    <row r="8131" spans="1:2" x14ac:dyDescent="0.25">
      <c r="A8131" s="63"/>
      <c r="B8131" s="63"/>
    </row>
    <row r="8132" spans="1:2" x14ac:dyDescent="0.25">
      <c r="A8132" s="63"/>
      <c r="B8132" s="63"/>
    </row>
    <row r="8133" spans="1:2" x14ac:dyDescent="0.25">
      <c r="A8133" s="63"/>
      <c r="B8133" s="63"/>
    </row>
    <row r="8134" spans="1:2" x14ac:dyDescent="0.25">
      <c r="A8134" s="63"/>
      <c r="B8134" s="63"/>
    </row>
    <row r="8135" spans="1:2" x14ac:dyDescent="0.25">
      <c r="A8135" s="63"/>
      <c r="B8135" s="63"/>
    </row>
    <row r="8136" spans="1:2" x14ac:dyDescent="0.25">
      <c r="A8136" s="63"/>
      <c r="B8136" s="63"/>
    </row>
    <row r="8137" spans="1:2" x14ac:dyDescent="0.25">
      <c r="A8137" s="63"/>
      <c r="B8137" s="63"/>
    </row>
    <row r="8138" spans="1:2" x14ac:dyDescent="0.25">
      <c r="A8138" s="63"/>
      <c r="B8138" s="63"/>
    </row>
    <row r="8139" spans="1:2" x14ac:dyDescent="0.25">
      <c r="A8139" s="63"/>
      <c r="B8139" s="63"/>
    </row>
    <row r="8140" spans="1:2" x14ac:dyDescent="0.25">
      <c r="A8140" s="63"/>
      <c r="B8140" s="63"/>
    </row>
    <row r="8141" spans="1:2" x14ac:dyDescent="0.25">
      <c r="A8141" s="63"/>
      <c r="B8141" s="63"/>
    </row>
    <row r="8142" spans="1:2" x14ac:dyDescent="0.25">
      <c r="A8142" s="63"/>
      <c r="B8142" s="63"/>
    </row>
    <row r="8143" spans="1:2" x14ac:dyDescent="0.25">
      <c r="A8143" s="63"/>
      <c r="B8143" s="63"/>
    </row>
    <row r="8144" spans="1:2" x14ac:dyDescent="0.25">
      <c r="A8144" s="63"/>
      <c r="B8144" s="63"/>
    </row>
    <row r="8145" spans="1:2" x14ac:dyDescent="0.25">
      <c r="A8145" s="63"/>
      <c r="B8145" s="63"/>
    </row>
    <row r="8146" spans="1:2" x14ac:dyDescent="0.25">
      <c r="A8146" s="63"/>
      <c r="B8146" s="63"/>
    </row>
    <row r="8147" spans="1:2" x14ac:dyDescent="0.25">
      <c r="A8147" s="63"/>
      <c r="B8147" s="63"/>
    </row>
    <row r="8148" spans="1:2" x14ac:dyDescent="0.25">
      <c r="A8148" s="63"/>
      <c r="B8148" s="63"/>
    </row>
    <row r="8149" spans="1:2" x14ac:dyDescent="0.25">
      <c r="A8149" s="63"/>
      <c r="B8149" s="63"/>
    </row>
    <row r="8150" spans="1:2" x14ac:dyDescent="0.25">
      <c r="A8150" s="63"/>
      <c r="B8150" s="63"/>
    </row>
    <row r="8151" spans="1:2" x14ac:dyDescent="0.25">
      <c r="A8151" s="63"/>
      <c r="B8151" s="63"/>
    </row>
    <row r="8152" spans="1:2" x14ac:dyDescent="0.25">
      <c r="A8152" s="63"/>
      <c r="B8152" s="63"/>
    </row>
    <row r="8153" spans="1:2" x14ac:dyDescent="0.25">
      <c r="A8153" s="63"/>
      <c r="B8153" s="63"/>
    </row>
    <row r="8154" spans="1:2" x14ac:dyDescent="0.25">
      <c r="A8154" s="63"/>
      <c r="B8154" s="63"/>
    </row>
    <row r="8155" spans="1:2" x14ac:dyDescent="0.25">
      <c r="A8155" s="63"/>
      <c r="B8155" s="63"/>
    </row>
    <row r="8156" spans="1:2" x14ac:dyDescent="0.25">
      <c r="A8156" s="63"/>
      <c r="B8156" s="63"/>
    </row>
    <row r="8157" spans="1:2" x14ac:dyDescent="0.25">
      <c r="A8157" s="63"/>
      <c r="B8157" s="63"/>
    </row>
    <row r="8158" spans="1:2" x14ac:dyDescent="0.25">
      <c r="A8158" s="63"/>
      <c r="B8158" s="63"/>
    </row>
    <row r="8159" spans="1:2" x14ac:dyDescent="0.25">
      <c r="A8159" s="63"/>
      <c r="B8159" s="63"/>
    </row>
    <row r="8160" spans="1:2" x14ac:dyDescent="0.25">
      <c r="A8160" s="63"/>
      <c r="B8160" s="63"/>
    </row>
    <row r="8161" spans="1:2" x14ac:dyDescent="0.25">
      <c r="A8161" s="63"/>
      <c r="B8161" s="63"/>
    </row>
    <row r="8162" spans="1:2" x14ac:dyDescent="0.25">
      <c r="A8162" s="63"/>
      <c r="B8162" s="63"/>
    </row>
    <row r="8163" spans="1:2" x14ac:dyDescent="0.25">
      <c r="A8163" s="63"/>
      <c r="B8163" s="63"/>
    </row>
    <row r="8164" spans="1:2" x14ac:dyDescent="0.25">
      <c r="A8164" s="63"/>
      <c r="B8164" s="63"/>
    </row>
    <row r="8165" spans="1:2" x14ac:dyDescent="0.25">
      <c r="A8165" s="63"/>
      <c r="B8165" s="63"/>
    </row>
    <row r="8166" spans="1:2" x14ac:dyDescent="0.25">
      <c r="A8166" s="63"/>
      <c r="B8166" s="63"/>
    </row>
    <row r="8167" spans="1:2" x14ac:dyDescent="0.25">
      <c r="A8167" s="63"/>
      <c r="B8167" s="63"/>
    </row>
    <row r="8168" spans="1:2" x14ac:dyDescent="0.25">
      <c r="A8168" s="63"/>
      <c r="B8168" s="63"/>
    </row>
    <row r="8169" spans="1:2" x14ac:dyDescent="0.25">
      <c r="A8169" s="63"/>
      <c r="B8169" s="63"/>
    </row>
    <row r="8170" spans="1:2" x14ac:dyDescent="0.25">
      <c r="A8170" s="63"/>
      <c r="B8170" s="63"/>
    </row>
    <row r="8171" spans="1:2" x14ac:dyDescent="0.25">
      <c r="A8171" s="63"/>
      <c r="B8171" s="63"/>
    </row>
    <row r="8172" spans="1:2" x14ac:dyDescent="0.25">
      <c r="A8172" s="63"/>
      <c r="B8172" s="63"/>
    </row>
    <row r="8173" spans="1:2" x14ac:dyDescent="0.25">
      <c r="A8173" s="63"/>
      <c r="B8173" s="63"/>
    </row>
    <row r="8174" spans="1:2" x14ac:dyDescent="0.25">
      <c r="A8174" s="63"/>
      <c r="B8174" s="63"/>
    </row>
    <row r="8175" spans="1:2" x14ac:dyDescent="0.25">
      <c r="A8175" s="63"/>
      <c r="B8175" s="63"/>
    </row>
    <row r="8176" spans="1:2" x14ac:dyDescent="0.25">
      <c r="A8176" s="63"/>
      <c r="B8176" s="63"/>
    </row>
    <row r="8177" spans="1:2" x14ac:dyDescent="0.25">
      <c r="A8177" s="63"/>
      <c r="B8177" s="63"/>
    </row>
    <row r="8178" spans="1:2" x14ac:dyDescent="0.25">
      <c r="A8178" s="63"/>
      <c r="B8178" s="63"/>
    </row>
    <row r="8179" spans="1:2" x14ac:dyDescent="0.25">
      <c r="A8179" s="63"/>
      <c r="B8179" s="63"/>
    </row>
    <row r="8180" spans="1:2" x14ac:dyDescent="0.25">
      <c r="A8180" s="63"/>
      <c r="B8180" s="63"/>
    </row>
    <row r="8181" spans="1:2" x14ac:dyDescent="0.25">
      <c r="A8181" s="63"/>
      <c r="B8181" s="63"/>
    </row>
    <row r="8182" spans="1:2" x14ac:dyDescent="0.25">
      <c r="A8182" s="63"/>
      <c r="B8182" s="63"/>
    </row>
    <row r="8183" spans="1:2" x14ac:dyDescent="0.25">
      <c r="A8183" s="63"/>
      <c r="B8183" s="63"/>
    </row>
    <row r="8184" spans="1:2" x14ac:dyDescent="0.25">
      <c r="A8184" s="63"/>
      <c r="B8184" s="63"/>
    </row>
    <row r="8185" spans="1:2" x14ac:dyDescent="0.25">
      <c r="A8185" s="63"/>
      <c r="B8185" s="63"/>
    </row>
    <row r="8186" spans="1:2" x14ac:dyDescent="0.25">
      <c r="A8186" s="63"/>
      <c r="B8186" s="63"/>
    </row>
    <row r="8187" spans="1:2" x14ac:dyDescent="0.25">
      <c r="A8187" s="63"/>
      <c r="B8187" s="63"/>
    </row>
    <row r="8188" spans="1:2" x14ac:dyDescent="0.25">
      <c r="A8188" s="63"/>
      <c r="B8188" s="63"/>
    </row>
    <row r="8189" spans="1:2" x14ac:dyDescent="0.25">
      <c r="A8189" s="63"/>
      <c r="B8189" s="63"/>
    </row>
    <row r="8190" spans="1:2" x14ac:dyDescent="0.25">
      <c r="A8190" s="63"/>
      <c r="B8190" s="63"/>
    </row>
    <row r="8191" spans="1:2" x14ac:dyDescent="0.25">
      <c r="A8191" s="63"/>
      <c r="B8191" s="63"/>
    </row>
    <row r="8192" spans="1:2" x14ac:dyDescent="0.25">
      <c r="A8192" s="63"/>
      <c r="B8192" s="63"/>
    </row>
    <row r="8193" spans="1:2" x14ac:dyDescent="0.25">
      <c r="A8193" s="63"/>
      <c r="B8193" s="63"/>
    </row>
    <row r="8194" spans="1:2" x14ac:dyDescent="0.25">
      <c r="A8194" s="63"/>
      <c r="B8194" s="63"/>
    </row>
    <row r="8195" spans="1:2" x14ac:dyDescent="0.25">
      <c r="A8195" s="63"/>
      <c r="B8195" s="63"/>
    </row>
    <row r="8196" spans="1:2" x14ac:dyDescent="0.25">
      <c r="A8196" s="63"/>
      <c r="B8196" s="63"/>
    </row>
    <row r="8197" spans="1:2" x14ac:dyDescent="0.25">
      <c r="A8197" s="63"/>
      <c r="B8197" s="63"/>
    </row>
    <row r="8198" spans="1:2" x14ac:dyDescent="0.25">
      <c r="A8198" s="63"/>
      <c r="B8198" s="63"/>
    </row>
    <row r="8199" spans="1:2" x14ac:dyDescent="0.25">
      <c r="A8199" s="63"/>
      <c r="B8199" s="63"/>
    </row>
    <row r="8200" spans="1:2" x14ac:dyDescent="0.25">
      <c r="A8200" s="63"/>
      <c r="B8200" s="63"/>
    </row>
    <row r="8201" spans="1:2" x14ac:dyDescent="0.25">
      <c r="A8201" s="63"/>
      <c r="B8201" s="63"/>
    </row>
    <row r="8202" spans="1:2" x14ac:dyDescent="0.25">
      <c r="A8202" s="63"/>
      <c r="B8202" s="63"/>
    </row>
    <row r="8203" spans="1:2" x14ac:dyDescent="0.25">
      <c r="A8203" s="63"/>
      <c r="B8203" s="63"/>
    </row>
    <row r="8204" spans="1:2" x14ac:dyDescent="0.25">
      <c r="A8204" s="63"/>
      <c r="B8204" s="63"/>
    </row>
    <row r="8205" spans="1:2" x14ac:dyDescent="0.25">
      <c r="A8205" s="63"/>
      <c r="B8205" s="63"/>
    </row>
    <row r="8206" spans="1:2" x14ac:dyDescent="0.25">
      <c r="A8206" s="63"/>
      <c r="B8206" s="63"/>
    </row>
    <row r="8207" spans="1:2" x14ac:dyDescent="0.25">
      <c r="A8207" s="63"/>
      <c r="B8207" s="63"/>
    </row>
    <row r="8208" spans="1:2" x14ac:dyDescent="0.25">
      <c r="A8208" s="63"/>
      <c r="B8208" s="63"/>
    </row>
    <row r="8209" spans="1:2" x14ac:dyDescent="0.25">
      <c r="A8209" s="63"/>
      <c r="B8209" s="63"/>
    </row>
    <row r="8210" spans="1:2" x14ac:dyDescent="0.25">
      <c r="A8210" s="63"/>
      <c r="B8210" s="63"/>
    </row>
    <row r="8211" spans="1:2" x14ac:dyDescent="0.25">
      <c r="A8211" s="63"/>
      <c r="B8211" s="63"/>
    </row>
    <row r="8212" spans="1:2" x14ac:dyDescent="0.25">
      <c r="A8212" s="63"/>
      <c r="B8212" s="63"/>
    </row>
    <row r="8213" spans="1:2" x14ac:dyDescent="0.25">
      <c r="A8213" s="63"/>
      <c r="B8213" s="63"/>
    </row>
    <row r="8214" spans="1:2" x14ac:dyDescent="0.25">
      <c r="A8214" s="63"/>
      <c r="B8214" s="63"/>
    </row>
    <row r="8215" spans="1:2" x14ac:dyDescent="0.25">
      <c r="A8215" s="63"/>
      <c r="B8215" s="63"/>
    </row>
    <row r="8216" spans="1:2" x14ac:dyDescent="0.25">
      <c r="A8216" s="63"/>
      <c r="B8216" s="63"/>
    </row>
    <row r="8217" spans="1:2" x14ac:dyDescent="0.25">
      <c r="A8217" s="63"/>
      <c r="B8217" s="63"/>
    </row>
    <row r="8218" spans="1:2" x14ac:dyDescent="0.25">
      <c r="A8218" s="63"/>
      <c r="B8218" s="63"/>
    </row>
    <row r="8219" spans="1:2" x14ac:dyDescent="0.25">
      <c r="A8219" s="63"/>
      <c r="B8219" s="63"/>
    </row>
    <row r="8220" spans="1:2" x14ac:dyDescent="0.25">
      <c r="A8220" s="63"/>
      <c r="B8220" s="63"/>
    </row>
    <row r="8221" spans="1:2" x14ac:dyDescent="0.25">
      <c r="A8221" s="63"/>
      <c r="B8221" s="63"/>
    </row>
    <row r="8222" spans="1:2" x14ac:dyDescent="0.25">
      <c r="A8222" s="63"/>
      <c r="B8222" s="63"/>
    </row>
    <row r="8223" spans="1:2" x14ac:dyDescent="0.25">
      <c r="A8223" s="63"/>
      <c r="B8223" s="63"/>
    </row>
    <row r="8224" spans="1:2" x14ac:dyDescent="0.25">
      <c r="A8224" s="63"/>
      <c r="B8224" s="63"/>
    </row>
    <row r="8225" spans="1:2" x14ac:dyDescent="0.25">
      <c r="A8225" s="63"/>
      <c r="B8225" s="63"/>
    </row>
    <row r="8226" spans="1:2" x14ac:dyDescent="0.25">
      <c r="A8226" s="63"/>
      <c r="B8226" s="63"/>
    </row>
    <row r="8227" spans="1:2" x14ac:dyDescent="0.25">
      <c r="A8227" s="63"/>
      <c r="B8227" s="63"/>
    </row>
    <row r="8228" spans="1:2" x14ac:dyDescent="0.25">
      <c r="A8228" s="63"/>
      <c r="B8228" s="63"/>
    </row>
    <row r="8229" spans="1:2" x14ac:dyDescent="0.25">
      <c r="A8229" s="63"/>
      <c r="B8229" s="63"/>
    </row>
    <row r="8230" spans="1:2" x14ac:dyDescent="0.25">
      <c r="A8230" s="63"/>
      <c r="B8230" s="63"/>
    </row>
    <row r="8231" spans="1:2" x14ac:dyDescent="0.25">
      <c r="A8231" s="63"/>
      <c r="B8231" s="63"/>
    </row>
    <row r="8232" spans="1:2" x14ac:dyDescent="0.25">
      <c r="A8232" s="63"/>
      <c r="B8232" s="63"/>
    </row>
    <row r="8233" spans="1:2" x14ac:dyDescent="0.25">
      <c r="A8233" s="63"/>
      <c r="B8233" s="63"/>
    </row>
    <row r="8234" spans="1:2" x14ac:dyDescent="0.25">
      <c r="A8234" s="63"/>
      <c r="B8234" s="63"/>
    </row>
    <row r="8235" spans="1:2" x14ac:dyDescent="0.25">
      <c r="A8235" s="63"/>
      <c r="B8235" s="63"/>
    </row>
    <row r="8236" spans="1:2" x14ac:dyDescent="0.25">
      <c r="A8236" s="63"/>
      <c r="B8236" s="63"/>
    </row>
    <row r="8237" spans="1:2" x14ac:dyDescent="0.25">
      <c r="A8237" s="63"/>
      <c r="B8237" s="63"/>
    </row>
    <row r="8238" spans="1:2" x14ac:dyDescent="0.25">
      <c r="A8238" s="63"/>
      <c r="B8238" s="63"/>
    </row>
    <row r="8239" spans="1:2" x14ac:dyDescent="0.25">
      <c r="A8239" s="63"/>
      <c r="B8239" s="63"/>
    </row>
    <row r="8240" spans="1:2" x14ac:dyDescent="0.25">
      <c r="A8240" s="63"/>
      <c r="B8240" s="63"/>
    </row>
    <row r="8241" spans="1:2" x14ac:dyDescent="0.25">
      <c r="A8241" s="63"/>
      <c r="B8241" s="63"/>
    </row>
    <row r="8242" spans="1:2" x14ac:dyDescent="0.25">
      <c r="A8242" s="63"/>
      <c r="B8242" s="63"/>
    </row>
    <row r="8243" spans="1:2" x14ac:dyDescent="0.25">
      <c r="A8243" s="63"/>
      <c r="B8243" s="63"/>
    </row>
    <row r="8244" spans="1:2" x14ac:dyDescent="0.25">
      <c r="A8244" s="63"/>
      <c r="B8244" s="63"/>
    </row>
    <row r="8245" spans="1:2" x14ac:dyDescent="0.25">
      <c r="A8245" s="63"/>
      <c r="B8245" s="63"/>
    </row>
    <row r="8246" spans="1:2" x14ac:dyDescent="0.25">
      <c r="A8246" s="63"/>
      <c r="B8246" s="63"/>
    </row>
    <row r="8247" spans="1:2" x14ac:dyDescent="0.25">
      <c r="A8247" s="63"/>
      <c r="B8247" s="63"/>
    </row>
    <row r="8248" spans="1:2" x14ac:dyDescent="0.25">
      <c r="A8248" s="63"/>
      <c r="B8248" s="63"/>
    </row>
    <row r="8249" spans="1:2" x14ac:dyDescent="0.25">
      <c r="A8249" s="63"/>
      <c r="B8249" s="63"/>
    </row>
    <row r="8250" spans="1:2" x14ac:dyDescent="0.25">
      <c r="A8250" s="63"/>
      <c r="B8250" s="63"/>
    </row>
    <row r="8251" spans="1:2" x14ac:dyDescent="0.25">
      <c r="A8251" s="63"/>
      <c r="B8251" s="63"/>
    </row>
    <row r="8252" spans="1:2" x14ac:dyDescent="0.25">
      <c r="A8252" s="63"/>
      <c r="B8252" s="63"/>
    </row>
    <row r="8253" spans="1:2" x14ac:dyDescent="0.25">
      <c r="A8253" s="63"/>
      <c r="B8253" s="63"/>
    </row>
    <row r="8254" spans="1:2" x14ac:dyDescent="0.25">
      <c r="A8254" s="63"/>
      <c r="B8254" s="63"/>
    </row>
    <row r="8255" spans="1:2" x14ac:dyDescent="0.25">
      <c r="A8255" s="63"/>
      <c r="B8255" s="63"/>
    </row>
    <row r="8256" spans="1:2" x14ac:dyDescent="0.25">
      <c r="A8256" s="63"/>
      <c r="B8256" s="63"/>
    </row>
    <row r="8257" spans="1:2" x14ac:dyDescent="0.25">
      <c r="A8257" s="63"/>
      <c r="B8257" s="63"/>
    </row>
    <row r="8258" spans="1:2" x14ac:dyDescent="0.25">
      <c r="A8258" s="63"/>
      <c r="B8258" s="63"/>
    </row>
    <row r="8259" spans="1:2" x14ac:dyDescent="0.25">
      <c r="A8259" s="63"/>
      <c r="B8259" s="63"/>
    </row>
    <row r="8260" spans="1:2" x14ac:dyDescent="0.25">
      <c r="A8260" s="63"/>
      <c r="B8260" s="63"/>
    </row>
    <row r="8261" spans="1:2" x14ac:dyDescent="0.25">
      <c r="A8261" s="63"/>
      <c r="B8261" s="63"/>
    </row>
    <row r="8262" spans="1:2" x14ac:dyDescent="0.25">
      <c r="A8262" s="63"/>
      <c r="B8262" s="63"/>
    </row>
    <row r="8263" spans="1:2" x14ac:dyDescent="0.25">
      <c r="A8263" s="63"/>
      <c r="B8263" s="63"/>
    </row>
    <row r="8264" spans="1:2" x14ac:dyDescent="0.25">
      <c r="A8264" s="63"/>
      <c r="B8264" s="63"/>
    </row>
    <row r="8265" spans="1:2" x14ac:dyDescent="0.25">
      <c r="A8265" s="63"/>
      <c r="B8265" s="63"/>
    </row>
    <row r="8266" spans="1:2" x14ac:dyDescent="0.25">
      <c r="A8266" s="63"/>
      <c r="B8266" s="63"/>
    </row>
    <row r="8267" spans="1:2" x14ac:dyDescent="0.25">
      <c r="A8267" s="63"/>
      <c r="B8267" s="63"/>
    </row>
    <row r="8268" spans="1:2" x14ac:dyDescent="0.25">
      <c r="A8268" s="63"/>
      <c r="B8268" s="63"/>
    </row>
    <row r="8269" spans="1:2" x14ac:dyDescent="0.25">
      <c r="A8269" s="63"/>
      <c r="B8269" s="63"/>
    </row>
    <row r="8270" spans="1:2" x14ac:dyDescent="0.25">
      <c r="A8270" s="63"/>
      <c r="B8270" s="63"/>
    </row>
    <row r="8271" spans="1:2" x14ac:dyDescent="0.25">
      <c r="A8271" s="63"/>
      <c r="B8271" s="63"/>
    </row>
    <row r="8272" spans="1:2" x14ac:dyDescent="0.25">
      <c r="A8272" s="63"/>
      <c r="B8272" s="63"/>
    </row>
    <row r="8273" spans="1:2" x14ac:dyDescent="0.25">
      <c r="A8273" s="63"/>
      <c r="B8273" s="63"/>
    </row>
    <row r="8274" spans="1:2" x14ac:dyDescent="0.25">
      <c r="A8274" s="63"/>
      <c r="B8274" s="63"/>
    </row>
    <row r="8275" spans="1:2" x14ac:dyDescent="0.25">
      <c r="A8275" s="63"/>
      <c r="B8275" s="63"/>
    </row>
    <row r="8276" spans="1:2" x14ac:dyDescent="0.25">
      <c r="A8276" s="63"/>
      <c r="B8276" s="63"/>
    </row>
    <row r="8277" spans="1:2" x14ac:dyDescent="0.25">
      <c r="A8277" s="63"/>
      <c r="B8277" s="63"/>
    </row>
    <row r="8278" spans="1:2" x14ac:dyDescent="0.25">
      <c r="A8278" s="63"/>
      <c r="B8278" s="63"/>
    </row>
    <row r="8279" spans="1:2" x14ac:dyDescent="0.25">
      <c r="A8279" s="63"/>
      <c r="B8279" s="63"/>
    </row>
    <row r="8280" spans="1:2" x14ac:dyDescent="0.25">
      <c r="A8280" s="63"/>
      <c r="B8280" s="63"/>
    </row>
    <row r="8281" spans="1:2" x14ac:dyDescent="0.25">
      <c r="A8281" s="63"/>
      <c r="B8281" s="63"/>
    </row>
    <row r="8282" spans="1:2" x14ac:dyDescent="0.25">
      <c r="A8282" s="63"/>
      <c r="B8282" s="63"/>
    </row>
    <row r="8283" spans="1:2" x14ac:dyDescent="0.25">
      <c r="A8283" s="63"/>
      <c r="B8283" s="63"/>
    </row>
    <row r="8284" spans="1:2" x14ac:dyDescent="0.25">
      <c r="A8284" s="63"/>
      <c r="B8284" s="63"/>
    </row>
    <row r="8285" spans="1:2" x14ac:dyDescent="0.25">
      <c r="A8285" s="63"/>
      <c r="B8285" s="63"/>
    </row>
    <row r="8286" spans="1:2" x14ac:dyDescent="0.25">
      <c r="A8286" s="63"/>
      <c r="B8286" s="63"/>
    </row>
    <row r="8287" spans="1:2" x14ac:dyDescent="0.25">
      <c r="A8287" s="63"/>
      <c r="B8287" s="63"/>
    </row>
    <row r="8288" spans="1:2" x14ac:dyDescent="0.25">
      <c r="A8288" s="63"/>
      <c r="B8288" s="63"/>
    </row>
    <row r="8289" spans="1:2" x14ac:dyDescent="0.25">
      <c r="A8289" s="63"/>
      <c r="B8289" s="63"/>
    </row>
    <row r="8290" spans="1:2" x14ac:dyDescent="0.25">
      <c r="A8290" s="63"/>
      <c r="B8290" s="63"/>
    </row>
    <row r="8291" spans="1:2" x14ac:dyDescent="0.25">
      <c r="A8291" s="63"/>
      <c r="B8291" s="63"/>
    </row>
    <row r="8292" spans="1:2" x14ac:dyDescent="0.25">
      <c r="A8292" s="63"/>
      <c r="B8292" s="63"/>
    </row>
    <row r="8293" spans="1:2" x14ac:dyDescent="0.25">
      <c r="A8293" s="63"/>
      <c r="B8293" s="63"/>
    </row>
    <row r="8294" spans="1:2" x14ac:dyDescent="0.25">
      <c r="A8294" s="63"/>
      <c r="B8294" s="63"/>
    </row>
    <row r="8295" spans="1:2" x14ac:dyDescent="0.25">
      <c r="A8295" s="63"/>
      <c r="B8295" s="63"/>
    </row>
    <row r="8296" spans="1:2" x14ac:dyDescent="0.25">
      <c r="A8296" s="63"/>
      <c r="B8296" s="63"/>
    </row>
    <row r="8297" spans="1:2" x14ac:dyDescent="0.25">
      <c r="A8297" s="63"/>
      <c r="B8297" s="63"/>
    </row>
    <row r="8298" spans="1:2" x14ac:dyDescent="0.25">
      <c r="A8298" s="63"/>
      <c r="B8298" s="63"/>
    </row>
    <row r="8299" spans="1:2" x14ac:dyDescent="0.25">
      <c r="A8299" s="63"/>
      <c r="B8299" s="63"/>
    </row>
    <row r="8300" spans="1:2" x14ac:dyDescent="0.25">
      <c r="A8300" s="63"/>
      <c r="B8300" s="63"/>
    </row>
    <row r="8301" spans="1:2" x14ac:dyDescent="0.25">
      <c r="A8301" s="63"/>
      <c r="B8301" s="63"/>
    </row>
    <row r="8302" spans="1:2" x14ac:dyDescent="0.25">
      <c r="A8302" s="63"/>
      <c r="B8302" s="63"/>
    </row>
    <row r="8303" spans="1:2" x14ac:dyDescent="0.25">
      <c r="A8303" s="63"/>
      <c r="B8303" s="63"/>
    </row>
    <row r="8304" spans="1:2" x14ac:dyDescent="0.25">
      <c r="A8304" s="63"/>
      <c r="B8304" s="63"/>
    </row>
    <row r="8305" spans="1:2" x14ac:dyDescent="0.25">
      <c r="A8305" s="63"/>
      <c r="B8305" s="63"/>
    </row>
    <row r="8306" spans="1:2" x14ac:dyDescent="0.25">
      <c r="A8306" s="63"/>
      <c r="B8306" s="63"/>
    </row>
    <row r="8307" spans="1:2" x14ac:dyDescent="0.25">
      <c r="A8307" s="63"/>
      <c r="B8307" s="63"/>
    </row>
    <row r="8308" spans="1:2" x14ac:dyDescent="0.25">
      <c r="A8308" s="63"/>
      <c r="B8308" s="63"/>
    </row>
    <row r="8309" spans="1:2" x14ac:dyDescent="0.25">
      <c r="A8309" s="63"/>
      <c r="B8309" s="63"/>
    </row>
    <row r="8310" spans="1:2" x14ac:dyDescent="0.25">
      <c r="A8310" s="63"/>
      <c r="B8310" s="63"/>
    </row>
    <row r="8311" spans="1:2" x14ac:dyDescent="0.25">
      <c r="A8311" s="63"/>
      <c r="B8311" s="63"/>
    </row>
    <row r="8312" spans="1:2" x14ac:dyDescent="0.25">
      <c r="A8312" s="63"/>
      <c r="B8312" s="63"/>
    </row>
    <row r="8313" spans="1:2" x14ac:dyDescent="0.25">
      <c r="A8313" s="63"/>
      <c r="B8313" s="63"/>
    </row>
    <row r="8314" spans="1:2" x14ac:dyDescent="0.25">
      <c r="A8314" s="63"/>
      <c r="B8314" s="63"/>
    </row>
    <row r="8315" spans="1:2" x14ac:dyDescent="0.25">
      <c r="A8315" s="63"/>
      <c r="B8315" s="63"/>
    </row>
    <row r="8316" spans="1:2" x14ac:dyDescent="0.25">
      <c r="A8316" s="63"/>
      <c r="B8316" s="63"/>
    </row>
    <row r="8317" spans="1:2" x14ac:dyDescent="0.25">
      <c r="A8317" s="63"/>
      <c r="B8317" s="63"/>
    </row>
    <row r="8318" spans="1:2" x14ac:dyDescent="0.25">
      <c r="A8318" s="63"/>
      <c r="B8318" s="63"/>
    </row>
    <row r="8319" spans="1:2" x14ac:dyDescent="0.25">
      <c r="A8319" s="63"/>
      <c r="B8319" s="63"/>
    </row>
    <row r="8320" spans="1:2" x14ac:dyDescent="0.25">
      <c r="A8320" s="63"/>
      <c r="B8320" s="63"/>
    </row>
    <row r="8321" spans="1:2" x14ac:dyDescent="0.25">
      <c r="A8321" s="63"/>
      <c r="B8321" s="63"/>
    </row>
    <row r="8322" spans="1:2" x14ac:dyDescent="0.25">
      <c r="A8322" s="63"/>
      <c r="B8322" s="63"/>
    </row>
    <row r="8323" spans="1:2" x14ac:dyDescent="0.25">
      <c r="A8323" s="63"/>
      <c r="B8323" s="63"/>
    </row>
    <row r="8324" spans="1:2" x14ac:dyDescent="0.25">
      <c r="A8324" s="63"/>
      <c r="B8324" s="63"/>
    </row>
    <row r="8325" spans="1:2" x14ac:dyDescent="0.25">
      <c r="A8325" s="63"/>
      <c r="B8325" s="63"/>
    </row>
    <row r="8326" spans="1:2" x14ac:dyDescent="0.25">
      <c r="A8326" s="63"/>
      <c r="B8326" s="63"/>
    </row>
    <row r="8327" spans="1:2" x14ac:dyDescent="0.25">
      <c r="A8327" s="63"/>
      <c r="B8327" s="63"/>
    </row>
    <row r="8328" spans="1:2" x14ac:dyDescent="0.25">
      <c r="A8328" s="63"/>
      <c r="B8328" s="63"/>
    </row>
    <row r="8329" spans="1:2" x14ac:dyDescent="0.25">
      <c r="A8329" s="63"/>
      <c r="B8329" s="63"/>
    </row>
    <row r="8330" spans="1:2" x14ac:dyDescent="0.25">
      <c r="A8330" s="63"/>
      <c r="B8330" s="63"/>
    </row>
    <row r="8331" spans="1:2" x14ac:dyDescent="0.25">
      <c r="A8331" s="63"/>
      <c r="B8331" s="63"/>
    </row>
    <row r="8332" spans="1:2" x14ac:dyDescent="0.25">
      <c r="A8332" s="63"/>
      <c r="B8332" s="63"/>
    </row>
    <row r="8333" spans="1:2" x14ac:dyDescent="0.25">
      <c r="A8333" s="63"/>
      <c r="B8333" s="63"/>
    </row>
    <row r="8334" spans="1:2" x14ac:dyDescent="0.25">
      <c r="A8334" s="63"/>
      <c r="B8334" s="63"/>
    </row>
    <row r="8335" spans="1:2" x14ac:dyDescent="0.25">
      <c r="A8335" s="63"/>
      <c r="B8335" s="63"/>
    </row>
    <row r="8336" spans="1:2" x14ac:dyDescent="0.25">
      <c r="A8336" s="63"/>
      <c r="B8336" s="63"/>
    </row>
    <row r="8337" spans="1:2" x14ac:dyDescent="0.25">
      <c r="A8337" s="63"/>
      <c r="B8337" s="63"/>
    </row>
    <row r="8338" spans="1:2" x14ac:dyDescent="0.25">
      <c r="A8338" s="63"/>
      <c r="B8338" s="63"/>
    </row>
    <row r="8339" spans="1:2" x14ac:dyDescent="0.25">
      <c r="A8339" s="63"/>
      <c r="B8339" s="63"/>
    </row>
    <row r="8340" spans="1:2" x14ac:dyDescent="0.25">
      <c r="A8340" s="63"/>
      <c r="B8340" s="63"/>
    </row>
    <row r="8341" spans="1:2" x14ac:dyDescent="0.25">
      <c r="A8341" s="63"/>
      <c r="B8341" s="63"/>
    </row>
    <row r="8342" spans="1:2" x14ac:dyDescent="0.25">
      <c r="A8342" s="63"/>
      <c r="B8342" s="63"/>
    </row>
    <row r="8343" spans="1:2" x14ac:dyDescent="0.25">
      <c r="A8343" s="63"/>
      <c r="B8343" s="63"/>
    </row>
    <row r="8344" spans="1:2" x14ac:dyDescent="0.25">
      <c r="A8344" s="63"/>
      <c r="B8344" s="63"/>
    </row>
    <row r="8345" spans="1:2" x14ac:dyDescent="0.25">
      <c r="A8345" s="63"/>
      <c r="B8345" s="63"/>
    </row>
    <row r="8346" spans="1:2" x14ac:dyDescent="0.25">
      <c r="A8346" s="63"/>
      <c r="B8346" s="63"/>
    </row>
    <row r="8347" spans="1:2" x14ac:dyDescent="0.25">
      <c r="A8347" s="63"/>
      <c r="B8347" s="63"/>
    </row>
    <row r="8348" spans="1:2" x14ac:dyDescent="0.25">
      <c r="A8348" s="63"/>
      <c r="B8348" s="63"/>
    </row>
    <row r="8349" spans="1:2" x14ac:dyDescent="0.25">
      <c r="A8349" s="63"/>
      <c r="B8349" s="63"/>
    </row>
    <row r="8350" spans="1:2" x14ac:dyDescent="0.25">
      <c r="A8350" s="63"/>
      <c r="B8350" s="63"/>
    </row>
    <row r="8351" spans="1:2" x14ac:dyDescent="0.25">
      <c r="A8351" s="63"/>
      <c r="B8351" s="63"/>
    </row>
    <row r="8352" spans="1:2" x14ac:dyDescent="0.25">
      <c r="A8352" s="63"/>
      <c r="B8352" s="63"/>
    </row>
    <row r="8353" spans="1:2" x14ac:dyDescent="0.25">
      <c r="A8353" s="63"/>
      <c r="B8353" s="63"/>
    </row>
    <row r="8354" spans="1:2" x14ac:dyDescent="0.25">
      <c r="A8354" s="63"/>
      <c r="B8354" s="63"/>
    </row>
    <row r="8355" spans="1:2" x14ac:dyDescent="0.25">
      <c r="A8355" s="63"/>
      <c r="B8355" s="63"/>
    </row>
    <row r="8356" spans="1:2" x14ac:dyDescent="0.25">
      <c r="A8356" s="63"/>
      <c r="B8356" s="63"/>
    </row>
    <row r="8357" spans="1:2" x14ac:dyDescent="0.25">
      <c r="A8357" s="63"/>
      <c r="B8357" s="63"/>
    </row>
    <row r="8358" spans="1:2" x14ac:dyDescent="0.25">
      <c r="A8358" s="63"/>
      <c r="B8358" s="63"/>
    </row>
    <row r="8359" spans="1:2" x14ac:dyDescent="0.25">
      <c r="A8359" s="63"/>
      <c r="B8359" s="63"/>
    </row>
    <row r="8360" spans="1:2" x14ac:dyDescent="0.25">
      <c r="A8360" s="63"/>
      <c r="B8360" s="63"/>
    </row>
    <row r="8361" spans="1:2" x14ac:dyDescent="0.25">
      <c r="A8361" s="63"/>
      <c r="B8361" s="63"/>
    </row>
    <row r="8362" spans="1:2" x14ac:dyDescent="0.25">
      <c r="A8362" s="63"/>
      <c r="B8362" s="63"/>
    </row>
    <row r="8363" spans="1:2" x14ac:dyDescent="0.25">
      <c r="A8363" s="63"/>
      <c r="B8363" s="63"/>
    </row>
    <row r="8364" spans="1:2" x14ac:dyDescent="0.25">
      <c r="A8364" s="63"/>
      <c r="B8364" s="63"/>
    </row>
    <row r="8365" spans="1:2" x14ac:dyDescent="0.25">
      <c r="A8365" s="63"/>
      <c r="B8365" s="63"/>
    </row>
    <row r="8366" spans="1:2" x14ac:dyDescent="0.25">
      <c r="A8366" s="63"/>
      <c r="B8366" s="63"/>
    </row>
    <row r="8367" spans="1:2" x14ac:dyDescent="0.25">
      <c r="A8367" s="63"/>
      <c r="B8367" s="63"/>
    </row>
    <row r="8368" spans="1:2" x14ac:dyDescent="0.25">
      <c r="A8368" s="63"/>
      <c r="B8368" s="63"/>
    </row>
    <row r="8369" spans="1:2" x14ac:dyDescent="0.25">
      <c r="A8369" s="63"/>
      <c r="B8369" s="63"/>
    </row>
    <row r="8370" spans="1:2" x14ac:dyDescent="0.25">
      <c r="A8370" s="63"/>
      <c r="B8370" s="63"/>
    </row>
    <row r="8371" spans="1:2" x14ac:dyDescent="0.25">
      <c r="A8371" s="63"/>
      <c r="B8371" s="63"/>
    </row>
    <row r="8372" spans="1:2" x14ac:dyDescent="0.25">
      <c r="A8372" s="63"/>
      <c r="B8372" s="63"/>
    </row>
    <row r="8373" spans="1:2" x14ac:dyDescent="0.25">
      <c r="A8373" s="63"/>
      <c r="B8373" s="63"/>
    </row>
    <row r="8374" spans="1:2" x14ac:dyDescent="0.25">
      <c r="A8374" s="63"/>
      <c r="B8374" s="63"/>
    </row>
    <row r="8375" spans="1:2" x14ac:dyDescent="0.25">
      <c r="A8375" s="63"/>
      <c r="B8375" s="63"/>
    </row>
    <row r="8376" spans="1:2" x14ac:dyDescent="0.25">
      <c r="A8376" s="63"/>
      <c r="B8376" s="63"/>
    </row>
    <row r="8377" spans="1:2" x14ac:dyDescent="0.25">
      <c r="A8377" s="63"/>
      <c r="B8377" s="63"/>
    </row>
    <row r="8378" spans="1:2" x14ac:dyDescent="0.25">
      <c r="A8378" s="63"/>
      <c r="B8378" s="63"/>
    </row>
    <row r="8379" spans="1:2" x14ac:dyDescent="0.25">
      <c r="A8379" s="63"/>
      <c r="B8379" s="63"/>
    </row>
    <row r="8380" spans="1:2" x14ac:dyDescent="0.25">
      <c r="A8380" s="63"/>
      <c r="B8380" s="63"/>
    </row>
    <row r="8381" spans="1:2" x14ac:dyDescent="0.25">
      <c r="A8381" s="63"/>
      <c r="B8381" s="63"/>
    </row>
    <row r="8382" spans="1:2" x14ac:dyDescent="0.25">
      <c r="A8382" s="63"/>
      <c r="B8382" s="63"/>
    </row>
    <row r="8383" spans="1:2" x14ac:dyDescent="0.25">
      <c r="A8383" s="63"/>
      <c r="B8383" s="63"/>
    </row>
    <row r="8384" spans="1:2" x14ac:dyDescent="0.25">
      <c r="A8384" s="63"/>
      <c r="B8384" s="63"/>
    </row>
    <row r="8385" spans="1:2" x14ac:dyDescent="0.25">
      <c r="A8385" s="63"/>
      <c r="B8385" s="63"/>
    </row>
    <row r="8386" spans="1:2" x14ac:dyDescent="0.25">
      <c r="A8386" s="63"/>
      <c r="B8386" s="63"/>
    </row>
    <row r="8387" spans="1:2" x14ac:dyDescent="0.25">
      <c r="A8387" s="63"/>
      <c r="B8387" s="63"/>
    </row>
    <row r="8388" spans="1:2" x14ac:dyDescent="0.25">
      <c r="A8388" s="63"/>
      <c r="B8388" s="63"/>
    </row>
    <row r="8389" spans="1:2" x14ac:dyDescent="0.25">
      <c r="A8389" s="63"/>
      <c r="B8389" s="63"/>
    </row>
    <row r="8390" spans="1:2" x14ac:dyDescent="0.25">
      <c r="A8390" s="63"/>
      <c r="B8390" s="63"/>
    </row>
    <row r="8391" spans="1:2" x14ac:dyDescent="0.25">
      <c r="A8391" s="63"/>
      <c r="B8391" s="63"/>
    </row>
    <row r="8392" spans="1:2" x14ac:dyDescent="0.25">
      <c r="A8392" s="63"/>
      <c r="B8392" s="63"/>
    </row>
    <row r="8393" spans="1:2" x14ac:dyDescent="0.25">
      <c r="A8393" s="63"/>
      <c r="B8393" s="63"/>
    </row>
    <row r="8394" spans="1:2" x14ac:dyDescent="0.25">
      <c r="A8394" s="63"/>
      <c r="B8394" s="63"/>
    </row>
    <row r="8395" spans="1:2" x14ac:dyDescent="0.25">
      <c r="A8395" s="63"/>
      <c r="B8395" s="63"/>
    </row>
    <row r="8396" spans="1:2" x14ac:dyDescent="0.25">
      <c r="A8396" s="63"/>
      <c r="B8396" s="63"/>
    </row>
    <row r="8397" spans="1:2" x14ac:dyDescent="0.25">
      <c r="A8397" s="63"/>
      <c r="B8397" s="63"/>
    </row>
    <row r="8398" spans="1:2" x14ac:dyDescent="0.25">
      <c r="A8398" s="63"/>
      <c r="B8398" s="63"/>
    </row>
    <row r="8399" spans="1:2" x14ac:dyDescent="0.25">
      <c r="A8399" s="63"/>
      <c r="B8399" s="63"/>
    </row>
    <row r="8400" spans="1:2" x14ac:dyDescent="0.25">
      <c r="A8400" s="63"/>
      <c r="B8400" s="63"/>
    </row>
    <row r="8401" spans="1:2" x14ac:dyDescent="0.25">
      <c r="A8401" s="63"/>
      <c r="B8401" s="63"/>
    </row>
    <row r="8402" spans="1:2" x14ac:dyDescent="0.25">
      <c r="A8402" s="63"/>
      <c r="B8402" s="63"/>
    </row>
    <row r="8403" spans="1:2" x14ac:dyDescent="0.25">
      <c r="A8403" s="63"/>
      <c r="B8403" s="63"/>
    </row>
    <row r="8404" spans="1:2" x14ac:dyDescent="0.25">
      <c r="A8404" s="63"/>
      <c r="B8404" s="63"/>
    </row>
    <row r="8405" spans="1:2" x14ac:dyDescent="0.25">
      <c r="A8405" s="63"/>
      <c r="B8405" s="63"/>
    </row>
    <row r="8406" spans="1:2" x14ac:dyDescent="0.25">
      <c r="A8406" s="63"/>
      <c r="B8406" s="63"/>
    </row>
    <row r="8407" spans="1:2" x14ac:dyDescent="0.25">
      <c r="A8407" s="63"/>
      <c r="B8407" s="63"/>
    </row>
    <row r="8408" spans="1:2" x14ac:dyDescent="0.25">
      <c r="A8408" s="63"/>
      <c r="B8408" s="63"/>
    </row>
    <row r="8409" spans="1:2" x14ac:dyDescent="0.25">
      <c r="A8409" s="63"/>
      <c r="B8409" s="63"/>
    </row>
    <row r="8410" spans="1:2" x14ac:dyDescent="0.25">
      <c r="A8410" s="63"/>
      <c r="B8410" s="63"/>
    </row>
    <row r="8411" spans="1:2" x14ac:dyDescent="0.25">
      <c r="A8411" s="63"/>
      <c r="B8411" s="63"/>
    </row>
    <row r="8412" spans="1:2" x14ac:dyDescent="0.25">
      <c r="A8412" s="63"/>
      <c r="B8412" s="63"/>
    </row>
    <row r="8413" spans="1:2" x14ac:dyDescent="0.25">
      <c r="A8413" s="63"/>
      <c r="B8413" s="63"/>
    </row>
    <row r="8414" spans="1:2" x14ac:dyDescent="0.25">
      <c r="A8414" s="63"/>
      <c r="B8414" s="63"/>
    </row>
    <row r="8415" spans="1:2" x14ac:dyDescent="0.25">
      <c r="A8415" s="63"/>
      <c r="B8415" s="63"/>
    </row>
    <row r="8416" spans="1:2" x14ac:dyDescent="0.25">
      <c r="A8416" s="63"/>
      <c r="B8416" s="63"/>
    </row>
    <row r="8417" spans="1:2" x14ac:dyDescent="0.25">
      <c r="A8417" s="63"/>
      <c r="B8417" s="63"/>
    </row>
    <row r="8418" spans="1:2" x14ac:dyDescent="0.25">
      <c r="A8418" s="63"/>
      <c r="B8418" s="63"/>
    </row>
    <row r="8419" spans="1:2" x14ac:dyDescent="0.25">
      <c r="A8419" s="63"/>
      <c r="B8419" s="63"/>
    </row>
    <row r="8420" spans="1:2" x14ac:dyDescent="0.25">
      <c r="A8420" s="63"/>
      <c r="B8420" s="63"/>
    </row>
    <row r="8421" spans="1:2" x14ac:dyDescent="0.25">
      <c r="A8421" s="63"/>
      <c r="B8421" s="63"/>
    </row>
    <row r="8422" spans="1:2" x14ac:dyDescent="0.25">
      <c r="A8422" s="63"/>
      <c r="B8422" s="63"/>
    </row>
    <row r="8423" spans="1:2" x14ac:dyDescent="0.25">
      <c r="A8423" s="63"/>
      <c r="B8423" s="63"/>
    </row>
    <row r="8424" spans="1:2" x14ac:dyDescent="0.25">
      <c r="A8424" s="63"/>
      <c r="B8424" s="63"/>
    </row>
    <row r="8425" spans="1:2" x14ac:dyDescent="0.25">
      <c r="A8425" s="63"/>
      <c r="B8425" s="63"/>
    </row>
    <row r="8426" spans="1:2" x14ac:dyDescent="0.25">
      <c r="A8426" s="63"/>
      <c r="B8426" s="63"/>
    </row>
    <row r="8427" spans="1:2" x14ac:dyDescent="0.25">
      <c r="A8427" s="63"/>
      <c r="B8427" s="63"/>
    </row>
    <row r="8428" spans="1:2" x14ac:dyDescent="0.25">
      <c r="A8428" s="63"/>
      <c r="B8428" s="63"/>
    </row>
    <row r="8429" spans="1:2" x14ac:dyDescent="0.25">
      <c r="A8429" s="63"/>
      <c r="B8429" s="63"/>
    </row>
    <row r="8430" spans="1:2" x14ac:dyDescent="0.25">
      <c r="A8430" s="63"/>
      <c r="B8430" s="63"/>
    </row>
    <row r="8431" spans="1:2" x14ac:dyDescent="0.25">
      <c r="A8431" s="63"/>
      <c r="B8431" s="63"/>
    </row>
    <row r="8432" spans="1:2" x14ac:dyDescent="0.25">
      <c r="A8432" s="63"/>
      <c r="B8432" s="63"/>
    </row>
    <row r="8433" spans="1:2" x14ac:dyDescent="0.25">
      <c r="A8433" s="63"/>
      <c r="B8433" s="63"/>
    </row>
    <row r="8434" spans="1:2" x14ac:dyDescent="0.25">
      <c r="A8434" s="63"/>
      <c r="B8434" s="63"/>
    </row>
    <row r="8435" spans="1:2" x14ac:dyDescent="0.25">
      <c r="A8435" s="63"/>
      <c r="B8435" s="63"/>
    </row>
    <row r="8436" spans="1:2" x14ac:dyDescent="0.25">
      <c r="A8436" s="63"/>
      <c r="B8436" s="63"/>
    </row>
    <row r="8437" spans="1:2" x14ac:dyDescent="0.25">
      <c r="A8437" s="63"/>
      <c r="B8437" s="63"/>
    </row>
    <row r="8438" spans="1:2" x14ac:dyDescent="0.25">
      <c r="A8438" s="63"/>
      <c r="B8438" s="63"/>
    </row>
    <row r="8439" spans="1:2" x14ac:dyDescent="0.25">
      <c r="A8439" s="63"/>
      <c r="B8439" s="63"/>
    </row>
    <row r="8440" spans="1:2" x14ac:dyDescent="0.25">
      <c r="A8440" s="63"/>
      <c r="B8440" s="63"/>
    </row>
    <row r="8441" spans="1:2" x14ac:dyDescent="0.25">
      <c r="A8441" s="63"/>
      <c r="B8441" s="63"/>
    </row>
    <row r="8442" spans="1:2" x14ac:dyDescent="0.25">
      <c r="A8442" s="63"/>
      <c r="B8442" s="63"/>
    </row>
    <row r="8443" spans="1:2" x14ac:dyDescent="0.25">
      <c r="A8443" s="63"/>
      <c r="B8443" s="63"/>
    </row>
    <row r="8444" spans="1:2" x14ac:dyDescent="0.25">
      <c r="A8444" s="63"/>
      <c r="B8444" s="63"/>
    </row>
    <row r="8445" spans="1:2" x14ac:dyDescent="0.25">
      <c r="A8445" s="63"/>
      <c r="B8445" s="63"/>
    </row>
    <row r="8446" spans="1:2" x14ac:dyDescent="0.25">
      <c r="A8446" s="63"/>
      <c r="B8446" s="63"/>
    </row>
    <row r="8447" spans="1:2" x14ac:dyDescent="0.25">
      <c r="A8447" s="63"/>
      <c r="B8447" s="63"/>
    </row>
    <row r="8448" spans="1:2" x14ac:dyDescent="0.25">
      <c r="A8448" s="63"/>
      <c r="B8448" s="63"/>
    </row>
    <row r="8449" spans="1:2" x14ac:dyDescent="0.25">
      <c r="A8449" s="63"/>
      <c r="B8449" s="63"/>
    </row>
    <row r="8450" spans="1:2" x14ac:dyDescent="0.25">
      <c r="A8450" s="63"/>
      <c r="B8450" s="63"/>
    </row>
    <row r="8451" spans="1:2" x14ac:dyDescent="0.25">
      <c r="A8451" s="63"/>
      <c r="B8451" s="63"/>
    </row>
    <row r="8452" spans="1:2" x14ac:dyDescent="0.25">
      <c r="A8452" s="63"/>
      <c r="B8452" s="63"/>
    </row>
    <row r="8453" spans="1:2" x14ac:dyDescent="0.25">
      <c r="A8453" s="63"/>
      <c r="B8453" s="63"/>
    </row>
    <row r="8454" spans="1:2" x14ac:dyDescent="0.25">
      <c r="A8454" s="63"/>
      <c r="B8454" s="63"/>
    </row>
    <row r="8455" spans="1:2" x14ac:dyDescent="0.25">
      <c r="A8455" s="63"/>
      <c r="B8455" s="63"/>
    </row>
    <row r="8456" spans="1:2" x14ac:dyDescent="0.25">
      <c r="A8456" s="63"/>
      <c r="B8456" s="63"/>
    </row>
    <row r="8457" spans="1:2" x14ac:dyDescent="0.25">
      <c r="A8457" s="63"/>
      <c r="B8457" s="63"/>
    </row>
    <row r="8458" spans="1:2" x14ac:dyDescent="0.25">
      <c r="A8458" s="63"/>
      <c r="B8458" s="63"/>
    </row>
    <row r="8459" spans="1:2" x14ac:dyDescent="0.25">
      <c r="A8459" s="63"/>
      <c r="B8459" s="63"/>
    </row>
    <row r="8460" spans="1:2" x14ac:dyDescent="0.25">
      <c r="A8460" s="63"/>
      <c r="B8460" s="63"/>
    </row>
    <row r="8461" spans="1:2" x14ac:dyDescent="0.25">
      <c r="A8461" s="63"/>
      <c r="B8461" s="63"/>
    </row>
    <row r="8462" spans="1:2" x14ac:dyDescent="0.25">
      <c r="A8462" s="63"/>
      <c r="B8462" s="63"/>
    </row>
    <row r="8463" spans="1:2" x14ac:dyDescent="0.25">
      <c r="A8463" s="63"/>
      <c r="B8463" s="63"/>
    </row>
    <row r="8464" spans="1:2" x14ac:dyDescent="0.25">
      <c r="A8464" s="63"/>
      <c r="B8464" s="63"/>
    </row>
    <row r="8465" spans="1:2" x14ac:dyDescent="0.25">
      <c r="A8465" s="63"/>
      <c r="B8465" s="63"/>
    </row>
    <row r="8466" spans="1:2" x14ac:dyDescent="0.25">
      <c r="A8466" s="63"/>
      <c r="B8466" s="63"/>
    </row>
    <row r="8467" spans="1:2" x14ac:dyDescent="0.25">
      <c r="A8467" s="63"/>
      <c r="B8467" s="63"/>
    </row>
    <row r="8468" spans="1:2" x14ac:dyDescent="0.25">
      <c r="A8468" s="63"/>
      <c r="B8468" s="63"/>
    </row>
    <row r="8469" spans="1:2" x14ac:dyDescent="0.25">
      <c r="A8469" s="63"/>
      <c r="B8469" s="63"/>
    </row>
    <row r="8470" spans="1:2" x14ac:dyDescent="0.25">
      <c r="A8470" s="63"/>
      <c r="B8470" s="63"/>
    </row>
    <row r="8471" spans="1:2" x14ac:dyDescent="0.25">
      <c r="A8471" s="63"/>
      <c r="B8471" s="63"/>
    </row>
    <row r="8472" spans="1:2" x14ac:dyDescent="0.25">
      <c r="A8472" s="63"/>
      <c r="B8472" s="63"/>
    </row>
    <row r="8473" spans="1:2" x14ac:dyDescent="0.25">
      <c r="A8473" s="63"/>
      <c r="B8473" s="63"/>
    </row>
    <row r="8474" spans="1:2" x14ac:dyDescent="0.25">
      <c r="A8474" s="63"/>
      <c r="B8474" s="63"/>
    </row>
    <row r="8475" spans="1:2" x14ac:dyDescent="0.25">
      <c r="A8475" s="63"/>
      <c r="B8475" s="63"/>
    </row>
    <row r="8476" spans="1:2" x14ac:dyDescent="0.25">
      <c r="A8476" s="63"/>
      <c r="B8476" s="63"/>
    </row>
    <row r="8477" spans="1:2" x14ac:dyDescent="0.25">
      <c r="A8477" s="63"/>
      <c r="B8477" s="63"/>
    </row>
    <row r="8478" spans="1:2" x14ac:dyDescent="0.25">
      <c r="A8478" s="63"/>
      <c r="B8478" s="63"/>
    </row>
    <row r="8479" spans="1:2" x14ac:dyDescent="0.25">
      <c r="A8479" s="63"/>
      <c r="B8479" s="63"/>
    </row>
    <row r="8480" spans="1:2" x14ac:dyDescent="0.25">
      <c r="A8480" s="63"/>
      <c r="B8480" s="63"/>
    </row>
    <row r="8481" spans="1:2" x14ac:dyDescent="0.25">
      <c r="A8481" s="63"/>
      <c r="B8481" s="63"/>
    </row>
    <row r="8482" spans="1:2" x14ac:dyDescent="0.25">
      <c r="A8482" s="63"/>
      <c r="B8482" s="63"/>
    </row>
    <row r="8483" spans="1:2" x14ac:dyDescent="0.25">
      <c r="A8483" s="63"/>
      <c r="B8483" s="63"/>
    </row>
    <row r="8484" spans="1:2" x14ac:dyDescent="0.25">
      <c r="A8484" s="63"/>
      <c r="B8484" s="63"/>
    </row>
    <row r="8485" spans="1:2" x14ac:dyDescent="0.25">
      <c r="A8485" s="63"/>
      <c r="B8485" s="63"/>
    </row>
    <row r="8486" spans="1:2" x14ac:dyDescent="0.25">
      <c r="A8486" s="63"/>
      <c r="B8486" s="63"/>
    </row>
    <row r="8487" spans="1:2" x14ac:dyDescent="0.25">
      <c r="A8487" s="63"/>
      <c r="B8487" s="63"/>
    </row>
    <row r="8488" spans="1:2" x14ac:dyDescent="0.25">
      <c r="A8488" s="63"/>
      <c r="B8488" s="63"/>
    </row>
    <row r="8489" spans="1:2" x14ac:dyDescent="0.25">
      <c r="A8489" s="63"/>
      <c r="B8489" s="63"/>
    </row>
    <row r="8490" spans="1:2" x14ac:dyDescent="0.25">
      <c r="A8490" s="63"/>
      <c r="B8490" s="63"/>
    </row>
    <row r="8491" spans="1:2" x14ac:dyDescent="0.25">
      <c r="A8491" s="63"/>
      <c r="B8491" s="63"/>
    </row>
    <row r="8492" spans="1:2" x14ac:dyDescent="0.25">
      <c r="A8492" s="63"/>
      <c r="B8492" s="63"/>
    </row>
    <row r="8493" spans="1:2" x14ac:dyDescent="0.25">
      <c r="A8493" s="63"/>
      <c r="B8493" s="63"/>
    </row>
    <row r="8494" spans="1:2" x14ac:dyDescent="0.25">
      <c r="A8494" s="63"/>
      <c r="B8494" s="63"/>
    </row>
    <row r="8495" spans="1:2" x14ac:dyDescent="0.25">
      <c r="A8495" s="63"/>
      <c r="B8495" s="63"/>
    </row>
    <row r="8496" spans="1:2" x14ac:dyDescent="0.25">
      <c r="A8496" s="63"/>
      <c r="B8496" s="63"/>
    </row>
    <row r="8497" spans="1:2" x14ac:dyDescent="0.25">
      <c r="A8497" s="63"/>
      <c r="B8497" s="63"/>
    </row>
    <row r="8498" spans="1:2" x14ac:dyDescent="0.25">
      <c r="A8498" s="63"/>
      <c r="B8498" s="63"/>
    </row>
    <row r="8499" spans="1:2" x14ac:dyDescent="0.25">
      <c r="A8499" s="63"/>
      <c r="B8499" s="63"/>
    </row>
    <row r="8500" spans="1:2" x14ac:dyDescent="0.25">
      <c r="A8500" s="63"/>
      <c r="B8500" s="63"/>
    </row>
    <row r="8501" spans="1:2" x14ac:dyDescent="0.25">
      <c r="A8501" s="63"/>
      <c r="B8501" s="63"/>
    </row>
    <row r="8502" spans="1:2" x14ac:dyDescent="0.25">
      <c r="A8502" s="63"/>
      <c r="B8502" s="63"/>
    </row>
    <row r="8503" spans="1:2" x14ac:dyDescent="0.25">
      <c r="A8503" s="63"/>
      <c r="B8503" s="63"/>
    </row>
    <row r="8504" spans="1:2" x14ac:dyDescent="0.25">
      <c r="A8504" s="63"/>
      <c r="B8504" s="63"/>
    </row>
    <row r="8505" spans="1:2" x14ac:dyDescent="0.25">
      <c r="A8505" s="63"/>
      <c r="B8505" s="63"/>
    </row>
    <row r="8506" spans="1:2" x14ac:dyDescent="0.25">
      <c r="A8506" s="63"/>
      <c r="B8506" s="63"/>
    </row>
    <row r="8507" spans="1:2" x14ac:dyDescent="0.25">
      <c r="A8507" s="63"/>
      <c r="B8507" s="63"/>
    </row>
    <row r="8508" spans="1:2" x14ac:dyDescent="0.25">
      <c r="A8508" s="63"/>
      <c r="B8508" s="63"/>
    </row>
    <row r="8509" spans="1:2" x14ac:dyDescent="0.25">
      <c r="A8509" s="63"/>
      <c r="B8509" s="63"/>
    </row>
    <row r="8510" spans="1:2" x14ac:dyDescent="0.25">
      <c r="A8510" s="63"/>
      <c r="B8510" s="63"/>
    </row>
    <row r="8511" spans="1:2" x14ac:dyDescent="0.25">
      <c r="A8511" s="63"/>
      <c r="B8511" s="63"/>
    </row>
    <row r="8512" spans="1:2" x14ac:dyDescent="0.25">
      <c r="A8512" s="63"/>
      <c r="B8512" s="63"/>
    </row>
    <row r="8513" spans="1:2" x14ac:dyDescent="0.25">
      <c r="A8513" s="63"/>
      <c r="B8513" s="63"/>
    </row>
    <row r="8514" spans="1:2" x14ac:dyDescent="0.25">
      <c r="A8514" s="63"/>
      <c r="B8514" s="63"/>
    </row>
    <row r="8515" spans="1:2" x14ac:dyDescent="0.25">
      <c r="A8515" s="63"/>
      <c r="B8515" s="63"/>
    </row>
    <row r="8516" spans="1:2" x14ac:dyDescent="0.25">
      <c r="A8516" s="63"/>
      <c r="B8516" s="63"/>
    </row>
    <row r="8517" spans="1:2" x14ac:dyDescent="0.25">
      <c r="A8517" s="63"/>
      <c r="B8517" s="63"/>
    </row>
    <row r="8518" spans="1:2" x14ac:dyDescent="0.25">
      <c r="A8518" s="63"/>
      <c r="B8518" s="63"/>
    </row>
    <row r="8519" spans="1:2" x14ac:dyDescent="0.25">
      <c r="A8519" s="63"/>
      <c r="B8519" s="63"/>
    </row>
    <row r="8520" spans="1:2" x14ac:dyDescent="0.25">
      <c r="A8520" s="63"/>
      <c r="B8520" s="63"/>
    </row>
    <row r="8521" spans="1:2" x14ac:dyDescent="0.25">
      <c r="A8521" s="63"/>
      <c r="B8521" s="63"/>
    </row>
    <row r="8522" spans="1:2" x14ac:dyDescent="0.25">
      <c r="A8522" s="63"/>
      <c r="B8522" s="63"/>
    </row>
    <row r="8523" spans="1:2" x14ac:dyDescent="0.25">
      <c r="A8523" s="63"/>
      <c r="B8523" s="63"/>
    </row>
    <row r="8524" spans="1:2" x14ac:dyDescent="0.25">
      <c r="A8524" s="63"/>
      <c r="B8524" s="63"/>
    </row>
    <row r="8525" spans="1:2" x14ac:dyDescent="0.25">
      <c r="A8525" s="63"/>
      <c r="B8525" s="63"/>
    </row>
    <row r="8526" spans="1:2" x14ac:dyDescent="0.25">
      <c r="A8526" s="63"/>
      <c r="B8526" s="63"/>
    </row>
    <row r="8527" spans="1:2" x14ac:dyDescent="0.25">
      <c r="A8527" s="63"/>
      <c r="B8527" s="63"/>
    </row>
    <row r="8528" spans="1:2" x14ac:dyDescent="0.25">
      <c r="A8528" s="63"/>
      <c r="B8528" s="63"/>
    </row>
    <row r="8529" spans="1:2" x14ac:dyDescent="0.25">
      <c r="A8529" s="63"/>
      <c r="B8529" s="63"/>
    </row>
    <row r="8530" spans="1:2" x14ac:dyDescent="0.25">
      <c r="A8530" s="63"/>
      <c r="B8530" s="63"/>
    </row>
    <row r="8531" spans="1:2" x14ac:dyDescent="0.25">
      <c r="A8531" s="63"/>
      <c r="B8531" s="63"/>
    </row>
    <row r="8532" spans="1:2" x14ac:dyDescent="0.25">
      <c r="A8532" s="63"/>
      <c r="B8532" s="63"/>
    </row>
    <row r="8533" spans="1:2" x14ac:dyDescent="0.25">
      <c r="A8533" s="63"/>
      <c r="B8533" s="63"/>
    </row>
    <row r="8534" spans="1:2" x14ac:dyDescent="0.25">
      <c r="A8534" s="63"/>
      <c r="B8534" s="63"/>
    </row>
    <row r="8535" spans="1:2" x14ac:dyDescent="0.25">
      <c r="A8535" s="63"/>
      <c r="B8535" s="63"/>
    </row>
    <row r="8536" spans="1:2" x14ac:dyDescent="0.25">
      <c r="A8536" s="63"/>
      <c r="B8536" s="63"/>
    </row>
    <row r="8537" spans="1:2" x14ac:dyDescent="0.25">
      <c r="A8537" s="63"/>
      <c r="B8537" s="63"/>
    </row>
    <row r="8538" spans="1:2" x14ac:dyDescent="0.25">
      <c r="A8538" s="63"/>
      <c r="B8538" s="63"/>
    </row>
    <row r="8539" spans="1:2" x14ac:dyDescent="0.25">
      <c r="A8539" s="63"/>
      <c r="B8539" s="63"/>
    </row>
    <row r="8540" spans="1:2" x14ac:dyDescent="0.25">
      <c r="A8540" s="63"/>
      <c r="B8540" s="63"/>
    </row>
    <row r="8541" spans="1:2" x14ac:dyDescent="0.25">
      <c r="A8541" s="63"/>
      <c r="B8541" s="63"/>
    </row>
    <row r="8542" spans="1:2" x14ac:dyDescent="0.25">
      <c r="A8542" s="63"/>
      <c r="B8542" s="63"/>
    </row>
    <row r="8543" spans="1:2" x14ac:dyDescent="0.25">
      <c r="A8543" s="63"/>
      <c r="B8543" s="63"/>
    </row>
    <row r="8544" spans="1:2" x14ac:dyDescent="0.25">
      <c r="A8544" s="63"/>
      <c r="B8544" s="63"/>
    </row>
    <row r="8545" spans="1:2" x14ac:dyDescent="0.25">
      <c r="A8545" s="63"/>
      <c r="B8545" s="63"/>
    </row>
    <row r="8546" spans="1:2" x14ac:dyDescent="0.25">
      <c r="A8546" s="63"/>
      <c r="B8546" s="63"/>
    </row>
    <row r="8547" spans="1:2" x14ac:dyDescent="0.25">
      <c r="A8547" s="63"/>
      <c r="B8547" s="63"/>
    </row>
    <row r="8548" spans="1:2" x14ac:dyDescent="0.25">
      <c r="A8548" s="63"/>
      <c r="B8548" s="63"/>
    </row>
    <row r="8549" spans="1:2" x14ac:dyDescent="0.25">
      <c r="A8549" s="63"/>
      <c r="B8549" s="63"/>
    </row>
    <row r="8550" spans="1:2" x14ac:dyDescent="0.25">
      <c r="A8550" s="63"/>
      <c r="B8550" s="63"/>
    </row>
    <row r="8551" spans="1:2" x14ac:dyDescent="0.25">
      <c r="A8551" s="63"/>
      <c r="B8551" s="63"/>
    </row>
    <row r="8552" spans="1:2" x14ac:dyDescent="0.25">
      <c r="A8552" s="63"/>
      <c r="B8552" s="63"/>
    </row>
    <row r="8553" spans="1:2" x14ac:dyDescent="0.25">
      <c r="A8553" s="63"/>
      <c r="B8553" s="63"/>
    </row>
    <row r="8554" spans="1:2" x14ac:dyDescent="0.25">
      <c r="A8554" s="63"/>
      <c r="B8554" s="63"/>
    </row>
    <row r="8555" spans="1:2" x14ac:dyDescent="0.25">
      <c r="A8555" s="63"/>
      <c r="B8555" s="63"/>
    </row>
    <row r="8556" spans="1:2" x14ac:dyDescent="0.25">
      <c r="A8556" s="63"/>
      <c r="B8556" s="63"/>
    </row>
    <row r="8557" spans="1:2" x14ac:dyDescent="0.25">
      <c r="A8557" s="63"/>
      <c r="B8557" s="63"/>
    </row>
    <row r="8558" spans="1:2" x14ac:dyDescent="0.25">
      <c r="A8558" s="63"/>
      <c r="B8558" s="63"/>
    </row>
    <row r="8559" spans="1:2" x14ac:dyDescent="0.25">
      <c r="A8559" s="63"/>
      <c r="B8559" s="63"/>
    </row>
    <row r="8560" spans="1:2" x14ac:dyDescent="0.25">
      <c r="A8560" s="63"/>
      <c r="B8560" s="63"/>
    </row>
    <row r="8561" spans="1:2" x14ac:dyDescent="0.25">
      <c r="A8561" s="63"/>
      <c r="B8561" s="63"/>
    </row>
    <row r="8562" spans="1:2" x14ac:dyDescent="0.25">
      <c r="A8562" s="63"/>
      <c r="B8562" s="63"/>
    </row>
    <row r="8563" spans="1:2" x14ac:dyDescent="0.25">
      <c r="A8563" s="63"/>
      <c r="B8563" s="63"/>
    </row>
    <row r="8564" spans="1:2" x14ac:dyDescent="0.25">
      <c r="A8564" s="63"/>
      <c r="B8564" s="63"/>
    </row>
    <row r="8565" spans="1:2" x14ac:dyDescent="0.25">
      <c r="A8565" s="63"/>
      <c r="B8565" s="63"/>
    </row>
    <row r="8566" spans="1:2" x14ac:dyDescent="0.25">
      <c r="A8566" s="63"/>
      <c r="B8566" s="63"/>
    </row>
    <row r="8567" spans="1:2" x14ac:dyDescent="0.25">
      <c r="A8567" s="63"/>
      <c r="B8567" s="63"/>
    </row>
    <row r="8568" spans="1:2" x14ac:dyDescent="0.25">
      <c r="A8568" s="63"/>
      <c r="B8568" s="63"/>
    </row>
    <row r="8569" spans="1:2" x14ac:dyDescent="0.25">
      <c r="A8569" s="63"/>
      <c r="B8569" s="63"/>
    </row>
    <row r="8570" spans="1:2" x14ac:dyDescent="0.25">
      <c r="A8570" s="63"/>
      <c r="B8570" s="63"/>
    </row>
    <row r="8571" spans="1:2" x14ac:dyDescent="0.25">
      <c r="A8571" s="63"/>
      <c r="B8571" s="63"/>
    </row>
    <row r="8572" spans="1:2" x14ac:dyDescent="0.25">
      <c r="A8572" s="63"/>
      <c r="B8572" s="63"/>
    </row>
    <row r="8573" spans="1:2" x14ac:dyDescent="0.25">
      <c r="A8573" s="63"/>
      <c r="B8573" s="63"/>
    </row>
    <row r="8574" spans="1:2" x14ac:dyDescent="0.25">
      <c r="A8574" s="63"/>
      <c r="B8574" s="63"/>
    </row>
    <row r="8575" spans="1:2" x14ac:dyDescent="0.25">
      <c r="A8575" s="63"/>
      <c r="B8575" s="63"/>
    </row>
    <row r="8576" spans="1:2" x14ac:dyDescent="0.25">
      <c r="A8576" s="63"/>
      <c r="B8576" s="63"/>
    </row>
    <row r="8577" spans="1:2" x14ac:dyDescent="0.25">
      <c r="A8577" s="63"/>
      <c r="B8577" s="63"/>
    </row>
    <row r="8578" spans="1:2" x14ac:dyDescent="0.25">
      <c r="A8578" s="63"/>
      <c r="B8578" s="63"/>
    </row>
    <row r="8579" spans="1:2" x14ac:dyDescent="0.25">
      <c r="A8579" s="63"/>
      <c r="B8579" s="63"/>
    </row>
    <row r="8580" spans="1:2" x14ac:dyDescent="0.25">
      <c r="A8580" s="63"/>
      <c r="B8580" s="63"/>
    </row>
    <row r="8581" spans="1:2" x14ac:dyDescent="0.25">
      <c r="A8581" s="63"/>
      <c r="B8581" s="63"/>
    </row>
    <row r="8582" spans="1:2" x14ac:dyDescent="0.25">
      <c r="A8582" s="63"/>
      <c r="B8582" s="63"/>
    </row>
    <row r="8583" spans="1:2" x14ac:dyDescent="0.25">
      <c r="A8583" s="63"/>
      <c r="B8583" s="63"/>
    </row>
    <row r="8584" spans="1:2" x14ac:dyDescent="0.25">
      <c r="A8584" s="63"/>
      <c r="B8584" s="63"/>
    </row>
    <row r="8585" spans="1:2" x14ac:dyDescent="0.25">
      <c r="A8585" s="63"/>
      <c r="B8585" s="63"/>
    </row>
    <row r="8586" spans="1:2" x14ac:dyDescent="0.25">
      <c r="A8586" s="63"/>
      <c r="B8586" s="63"/>
    </row>
    <row r="8587" spans="1:2" x14ac:dyDescent="0.25">
      <c r="A8587" s="63"/>
      <c r="B8587" s="63"/>
    </row>
    <row r="8588" spans="1:2" x14ac:dyDescent="0.25">
      <c r="A8588" s="63"/>
      <c r="B8588" s="63"/>
    </row>
    <row r="8589" spans="1:2" x14ac:dyDescent="0.25">
      <c r="A8589" s="63"/>
      <c r="B8589" s="63"/>
    </row>
    <row r="8590" spans="1:2" x14ac:dyDescent="0.25">
      <c r="A8590" s="63"/>
      <c r="B8590" s="63"/>
    </row>
    <row r="8591" spans="1:2" x14ac:dyDescent="0.25">
      <c r="A8591" s="63"/>
      <c r="B8591" s="63"/>
    </row>
    <row r="8592" spans="1:2" x14ac:dyDescent="0.25">
      <c r="A8592" s="63"/>
      <c r="B8592" s="63"/>
    </row>
    <row r="8593" spans="1:2" x14ac:dyDescent="0.25">
      <c r="A8593" s="63"/>
      <c r="B8593" s="63"/>
    </row>
    <row r="8594" spans="1:2" x14ac:dyDescent="0.25">
      <c r="A8594" s="63"/>
      <c r="B8594" s="63"/>
    </row>
    <row r="8595" spans="1:2" x14ac:dyDescent="0.25">
      <c r="A8595" s="63"/>
      <c r="B8595" s="63"/>
    </row>
    <row r="8596" spans="1:2" x14ac:dyDescent="0.25">
      <c r="A8596" s="63"/>
      <c r="B8596" s="63"/>
    </row>
    <row r="8597" spans="1:2" x14ac:dyDescent="0.25">
      <c r="A8597" s="63"/>
      <c r="B8597" s="63"/>
    </row>
    <row r="8598" spans="1:2" x14ac:dyDescent="0.25">
      <c r="A8598" s="63"/>
      <c r="B8598" s="63"/>
    </row>
    <row r="8599" spans="1:2" x14ac:dyDescent="0.25">
      <c r="A8599" s="63"/>
      <c r="B8599" s="63"/>
    </row>
    <row r="8600" spans="1:2" x14ac:dyDescent="0.25">
      <c r="A8600" s="63"/>
      <c r="B8600" s="63"/>
    </row>
    <row r="8601" spans="1:2" x14ac:dyDescent="0.25">
      <c r="A8601" s="63"/>
      <c r="B8601" s="63"/>
    </row>
    <row r="8602" spans="1:2" x14ac:dyDescent="0.25">
      <c r="A8602" s="63"/>
      <c r="B8602" s="63"/>
    </row>
    <row r="8603" spans="1:2" x14ac:dyDescent="0.25">
      <c r="A8603" s="63"/>
      <c r="B8603" s="63"/>
    </row>
    <row r="8604" spans="1:2" x14ac:dyDescent="0.25">
      <c r="A8604" s="63"/>
      <c r="B8604" s="63"/>
    </row>
    <row r="8605" spans="1:2" x14ac:dyDescent="0.25">
      <c r="A8605" s="63"/>
      <c r="B8605" s="63"/>
    </row>
    <row r="8606" spans="1:2" x14ac:dyDescent="0.25">
      <c r="A8606" s="63"/>
      <c r="B8606" s="63"/>
    </row>
    <row r="8607" spans="1:2" x14ac:dyDescent="0.25">
      <c r="A8607" s="63"/>
      <c r="B8607" s="63"/>
    </row>
    <row r="8608" spans="1:2" x14ac:dyDescent="0.25">
      <c r="A8608" s="63"/>
      <c r="B8608" s="63"/>
    </row>
    <row r="8609" spans="1:2" x14ac:dyDescent="0.25">
      <c r="A8609" s="63"/>
      <c r="B8609" s="63"/>
    </row>
    <row r="8610" spans="1:2" x14ac:dyDescent="0.25">
      <c r="A8610" s="63"/>
      <c r="B8610" s="63"/>
    </row>
    <row r="8611" spans="1:2" x14ac:dyDescent="0.25">
      <c r="A8611" s="63"/>
      <c r="B8611" s="63"/>
    </row>
    <row r="8612" spans="1:2" x14ac:dyDescent="0.25">
      <c r="A8612" s="63"/>
      <c r="B8612" s="63"/>
    </row>
    <row r="8613" spans="1:2" x14ac:dyDescent="0.25">
      <c r="A8613" s="63"/>
      <c r="B8613" s="63"/>
    </row>
    <row r="8614" spans="1:2" x14ac:dyDescent="0.25">
      <c r="A8614" s="63"/>
      <c r="B8614" s="63"/>
    </row>
    <row r="8615" spans="1:2" x14ac:dyDescent="0.25">
      <c r="A8615" s="63"/>
      <c r="B8615" s="63"/>
    </row>
    <row r="8616" spans="1:2" x14ac:dyDescent="0.25">
      <c r="A8616" s="63"/>
      <c r="B8616" s="63"/>
    </row>
    <row r="8617" spans="1:2" x14ac:dyDescent="0.25">
      <c r="A8617" s="63"/>
      <c r="B8617" s="63"/>
    </row>
    <row r="8618" spans="1:2" x14ac:dyDescent="0.25">
      <c r="A8618" s="63"/>
      <c r="B8618" s="63"/>
    </row>
    <row r="8619" spans="1:2" x14ac:dyDescent="0.25">
      <c r="A8619" s="63"/>
      <c r="B8619" s="63"/>
    </row>
    <row r="8620" spans="1:2" x14ac:dyDescent="0.25">
      <c r="A8620" s="63"/>
      <c r="B8620" s="63"/>
    </row>
    <row r="8621" spans="1:2" x14ac:dyDescent="0.25">
      <c r="A8621" s="63"/>
      <c r="B8621" s="63"/>
    </row>
    <row r="8622" spans="1:2" x14ac:dyDescent="0.25">
      <c r="A8622" s="63"/>
      <c r="B8622" s="63"/>
    </row>
    <row r="8623" spans="1:2" x14ac:dyDescent="0.25">
      <c r="A8623" s="63"/>
      <c r="B8623" s="63"/>
    </row>
    <row r="8624" spans="1:2" x14ac:dyDescent="0.25">
      <c r="A8624" s="63"/>
      <c r="B8624" s="63"/>
    </row>
    <row r="8625" spans="1:2" x14ac:dyDescent="0.25">
      <c r="A8625" s="63"/>
      <c r="B8625" s="63"/>
    </row>
    <row r="8626" spans="1:2" x14ac:dyDescent="0.25">
      <c r="A8626" s="63"/>
      <c r="B8626" s="63"/>
    </row>
    <row r="8627" spans="1:2" x14ac:dyDescent="0.25">
      <c r="A8627" s="63"/>
      <c r="B8627" s="63"/>
    </row>
    <row r="8628" spans="1:2" x14ac:dyDescent="0.25">
      <c r="A8628" s="63"/>
      <c r="B8628" s="63"/>
    </row>
    <row r="8629" spans="1:2" x14ac:dyDescent="0.25">
      <c r="A8629" s="63"/>
      <c r="B8629" s="63"/>
    </row>
    <row r="8630" spans="1:2" x14ac:dyDescent="0.25">
      <c r="A8630" s="63"/>
      <c r="B8630" s="63"/>
    </row>
    <row r="8631" spans="1:2" x14ac:dyDescent="0.25">
      <c r="A8631" s="63"/>
      <c r="B8631" s="63"/>
    </row>
    <row r="8632" spans="1:2" x14ac:dyDescent="0.25">
      <c r="A8632" s="63"/>
      <c r="B8632" s="63"/>
    </row>
    <row r="8633" spans="1:2" x14ac:dyDescent="0.25">
      <c r="A8633" s="63"/>
      <c r="B8633" s="63"/>
    </row>
    <row r="8634" spans="1:2" x14ac:dyDescent="0.25">
      <c r="A8634" s="63"/>
      <c r="B8634" s="63"/>
    </row>
    <row r="8635" spans="1:2" x14ac:dyDescent="0.25">
      <c r="A8635" s="63"/>
      <c r="B8635" s="63"/>
    </row>
    <row r="8636" spans="1:2" x14ac:dyDescent="0.25">
      <c r="A8636" s="63"/>
      <c r="B8636" s="63"/>
    </row>
    <row r="8637" spans="1:2" x14ac:dyDescent="0.25">
      <c r="A8637" s="63"/>
      <c r="B8637" s="63"/>
    </row>
    <row r="8638" spans="1:2" x14ac:dyDescent="0.25">
      <c r="A8638" s="63"/>
      <c r="B8638" s="63"/>
    </row>
    <row r="8639" spans="1:2" x14ac:dyDescent="0.25">
      <c r="A8639" s="63"/>
      <c r="B8639" s="63"/>
    </row>
    <row r="8640" spans="1:2" x14ac:dyDescent="0.25">
      <c r="A8640" s="63"/>
      <c r="B8640" s="63"/>
    </row>
    <row r="8641" spans="1:2" x14ac:dyDescent="0.25">
      <c r="A8641" s="63"/>
      <c r="B8641" s="63"/>
    </row>
    <row r="8642" spans="1:2" x14ac:dyDescent="0.25">
      <c r="A8642" s="63"/>
      <c r="B8642" s="63"/>
    </row>
    <row r="8643" spans="1:2" x14ac:dyDescent="0.25">
      <c r="A8643" s="63"/>
      <c r="B8643" s="63"/>
    </row>
    <row r="8644" spans="1:2" x14ac:dyDescent="0.25">
      <c r="A8644" s="63"/>
      <c r="B8644" s="63"/>
    </row>
    <row r="8645" spans="1:2" x14ac:dyDescent="0.25">
      <c r="A8645" s="63"/>
      <c r="B8645" s="63"/>
    </row>
    <row r="8646" spans="1:2" x14ac:dyDescent="0.25">
      <c r="A8646" s="63"/>
      <c r="B8646" s="63"/>
    </row>
    <row r="8647" spans="1:2" x14ac:dyDescent="0.25">
      <c r="A8647" s="63"/>
      <c r="B8647" s="63"/>
    </row>
    <row r="8648" spans="1:2" x14ac:dyDescent="0.25">
      <c r="A8648" s="63"/>
      <c r="B8648" s="63"/>
    </row>
    <row r="8649" spans="1:2" x14ac:dyDescent="0.25">
      <c r="A8649" s="63"/>
      <c r="B8649" s="63"/>
    </row>
    <row r="8650" spans="1:2" x14ac:dyDescent="0.25">
      <c r="A8650" s="63"/>
      <c r="B8650" s="63"/>
    </row>
    <row r="8651" spans="1:2" x14ac:dyDescent="0.25">
      <c r="A8651" s="63"/>
      <c r="B8651" s="63"/>
    </row>
    <row r="8652" spans="1:2" x14ac:dyDescent="0.25">
      <c r="A8652" s="63"/>
      <c r="B8652" s="63"/>
    </row>
    <row r="8653" spans="1:2" x14ac:dyDescent="0.25">
      <c r="A8653" s="63"/>
      <c r="B8653" s="63"/>
    </row>
    <row r="8654" spans="1:2" x14ac:dyDescent="0.25">
      <c r="A8654" s="63"/>
      <c r="B8654" s="63"/>
    </row>
    <row r="8655" spans="1:2" x14ac:dyDescent="0.25">
      <c r="A8655" s="63"/>
      <c r="B8655" s="63"/>
    </row>
    <row r="8656" spans="1:2" x14ac:dyDescent="0.25">
      <c r="A8656" s="63"/>
      <c r="B8656" s="63"/>
    </row>
    <row r="8657" spans="1:2" x14ac:dyDescent="0.25">
      <c r="A8657" s="63"/>
      <c r="B8657" s="63"/>
    </row>
    <row r="8658" spans="1:2" x14ac:dyDescent="0.25">
      <c r="A8658" s="63"/>
      <c r="B8658" s="63"/>
    </row>
    <row r="8659" spans="1:2" x14ac:dyDescent="0.25">
      <c r="A8659" s="63"/>
      <c r="B8659" s="63"/>
    </row>
    <row r="8660" spans="1:2" x14ac:dyDescent="0.25">
      <c r="A8660" s="63"/>
      <c r="B8660" s="63"/>
    </row>
    <row r="8661" spans="1:2" x14ac:dyDescent="0.25">
      <c r="A8661" s="63"/>
      <c r="B8661" s="63"/>
    </row>
    <row r="8662" spans="1:2" x14ac:dyDescent="0.25">
      <c r="A8662" s="63"/>
      <c r="B8662" s="63"/>
    </row>
    <row r="8663" spans="1:2" x14ac:dyDescent="0.25">
      <c r="A8663" s="63"/>
      <c r="B8663" s="63"/>
    </row>
    <row r="8664" spans="1:2" x14ac:dyDescent="0.25">
      <c r="A8664" s="63"/>
      <c r="B8664" s="63"/>
    </row>
    <row r="8665" spans="1:2" x14ac:dyDescent="0.25">
      <c r="A8665" s="63"/>
      <c r="B8665" s="63"/>
    </row>
    <row r="8666" spans="1:2" x14ac:dyDescent="0.25">
      <c r="A8666" s="63"/>
      <c r="B8666" s="63"/>
    </row>
    <row r="8667" spans="1:2" x14ac:dyDescent="0.25">
      <c r="A8667" s="63"/>
      <c r="B8667" s="63"/>
    </row>
    <row r="8668" spans="1:2" x14ac:dyDescent="0.25">
      <c r="A8668" s="63"/>
      <c r="B8668" s="63"/>
    </row>
    <row r="8669" spans="1:2" x14ac:dyDescent="0.25">
      <c r="A8669" s="63"/>
      <c r="B8669" s="63"/>
    </row>
    <row r="8670" spans="1:2" x14ac:dyDescent="0.25">
      <c r="A8670" s="63"/>
      <c r="B8670" s="63"/>
    </row>
    <row r="8671" spans="1:2" x14ac:dyDescent="0.25">
      <c r="A8671" s="63"/>
      <c r="B8671" s="63"/>
    </row>
    <row r="8672" spans="1:2" x14ac:dyDescent="0.25">
      <c r="A8672" s="63"/>
      <c r="B8672" s="63"/>
    </row>
    <row r="8673" spans="1:2" x14ac:dyDescent="0.25">
      <c r="A8673" s="63"/>
      <c r="B8673" s="63"/>
    </row>
    <row r="8674" spans="1:2" x14ac:dyDescent="0.25">
      <c r="A8674" s="63"/>
      <c r="B8674" s="63"/>
    </row>
    <row r="8675" spans="1:2" x14ac:dyDescent="0.25">
      <c r="A8675" s="63"/>
      <c r="B8675" s="63"/>
    </row>
    <row r="8676" spans="1:2" x14ac:dyDescent="0.25">
      <c r="A8676" s="63"/>
      <c r="B8676" s="63"/>
    </row>
    <row r="8677" spans="1:2" x14ac:dyDescent="0.25">
      <c r="A8677" s="63"/>
      <c r="B8677" s="63"/>
    </row>
    <row r="8678" spans="1:2" x14ac:dyDescent="0.25">
      <c r="A8678" s="63"/>
      <c r="B8678" s="63"/>
    </row>
    <row r="8679" spans="1:2" x14ac:dyDescent="0.25">
      <c r="A8679" s="63"/>
      <c r="B8679" s="63"/>
    </row>
    <row r="8680" spans="1:2" x14ac:dyDescent="0.25">
      <c r="A8680" s="63"/>
      <c r="B8680" s="63"/>
    </row>
    <row r="8681" spans="1:2" x14ac:dyDescent="0.25">
      <c r="A8681" s="63"/>
      <c r="B8681" s="63"/>
    </row>
    <row r="8682" spans="1:2" x14ac:dyDescent="0.25">
      <c r="A8682" s="63"/>
      <c r="B8682" s="63"/>
    </row>
    <row r="8683" spans="1:2" x14ac:dyDescent="0.25">
      <c r="A8683" s="63"/>
      <c r="B8683" s="63"/>
    </row>
    <row r="8684" spans="1:2" x14ac:dyDescent="0.25">
      <c r="A8684" s="63"/>
      <c r="B8684" s="63"/>
    </row>
    <row r="8685" spans="1:2" x14ac:dyDescent="0.25">
      <c r="A8685" s="63"/>
      <c r="B8685" s="63"/>
    </row>
    <row r="8686" spans="1:2" x14ac:dyDescent="0.25">
      <c r="A8686" s="63"/>
      <c r="B8686" s="63"/>
    </row>
    <row r="8687" spans="1:2" x14ac:dyDescent="0.25">
      <c r="A8687" s="63"/>
      <c r="B8687" s="63"/>
    </row>
    <row r="8688" spans="1:2" x14ac:dyDescent="0.25">
      <c r="A8688" s="63"/>
      <c r="B8688" s="63"/>
    </row>
    <row r="8689" spans="1:2" x14ac:dyDescent="0.25">
      <c r="A8689" s="63"/>
      <c r="B8689" s="63"/>
    </row>
    <row r="8690" spans="1:2" x14ac:dyDescent="0.25">
      <c r="A8690" s="63"/>
      <c r="B8690" s="63"/>
    </row>
    <row r="8691" spans="1:2" x14ac:dyDescent="0.25">
      <c r="A8691" s="63"/>
      <c r="B8691" s="63"/>
    </row>
    <row r="8692" spans="1:2" x14ac:dyDescent="0.25">
      <c r="A8692" s="63"/>
      <c r="B8692" s="63"/>
    </row>
    <row r="8693" spans="1:2" x14ac:dyDescent="0.25">
      <c r="A8693" s="63"/>
      <c r="B8693" s="63"/>
    </row>
    <row r="8694" spans="1:2" x14ac:dyDescent="0.25">
      <c r="A8694" s="63"/>
      <c r="B8694" s="63"/>
    </row>
    <row r="8695" spans="1:2" x14ac:dyDescent="0.25">
      <c r="A8695" s="63"/>
      <c r="B8695" s="63"/>
    </row>
    <row r="8696" spans="1:2" x14ac:dyDescent="0.25">
      <c r="A8696" s="63"/>
      <c r="B8696" s="63"/>
    </row>
    <row r="8697" spans="1:2" x14ac:dyDescent="0.25">
      <c r="A8697" s="63"/>
      <c r="B8697" s="63"/>
    </row>
    <row r="8698" spans="1:2" x14ac:dyDescent="0.25">
      <c r="A8698" s="63"/>
      <c r="B8698" s="63"/>
    </row>
    <row r="8699" spans="1:2" x14ac:dyDescent="0.25">
      <c r="A8699" s="63"/>
      <c r="B8699" s="63"/>
    </row>
    <row r="8700" spans="1:2" x14ac:dyDescent="0.25">
      <c r="A8700" s="63"/>
      <c r="B8700" s="63"/>
    </row>
    <row r="8701" spans="1:2" x14ac:dyDescent="0.25">
      <c r="A8701" s="63"/>
      <c r="B8701" s="63"/>
    </row>
    <row r="8702" spans="1:2" x14ac:dyDescent="0.25">
      <c r="A8702" s="63"/>
      <c r="B8702" s="63"/>
    </row>
    <row r="8703" spans="1:2" x14ac:dyDescent="0.25">
      <c r="A8703" s="63"/>
      <c r="B8703" s="63"/>
    </row>
    <row r="8704" spans="1:2" x14ac:dyDescent="0.25">
      <c r="A8704" s="63"/>
      <c r="B8704" s="63"/>
    </row>
    <row r="8705" spans="1:2" x14ac:dyDescent="0.25">
      <c r="A8705" s="63"/>
      <c r="B8705" s="63"/>
    </row>
    <row r="8706" spans="1:2" x14ac:dyDescent="0.25">
      <c r="A8706" s="63"/>
      <c r="B8706" s="63"/>
    </row>
    <row r="8707" spans="1:2" x14ac:dyDescent="0.25">
      <c r="A8707" s="63"/>
      <c r="B8707" s="63"/>
    </row>
    <row r="8708" spans="1:2" x14ac:dyDescent="0.25">
      <c r="A8708" s="63"/>
      <c r="B8708" s="63"/>
    </row>
    <row r="8709" spans="1:2" x14ac:dyDescent="0.25">
      <c r="A8709" s="63"/>
      <c r="B8709" s="63"/>
    </row>
    <row r="8710" spans="1:2" x14ac:dyDescent="0.25">
      <c r="A8710" s="63"/>
      <c r="B8710" s="63"/>
    </row>
    <row r="8711" spans="1:2" x14ac:dyDescent="0.25">
      <c r="A8711" s="63"/>
      <c r="B8711" s="63"/>
    </row>
    <row r="8712" spans="1:2" x14ac:dyDescent="0.25">
      <c r="A8712" s="63"/>
      <c r="B8712" s="63"/>
    </row>
    <row r="8713" spans="1:2" x14ac:dyDescent="0.25">
      <c r="A8713" s="63"/>
      <c r="B8713" s="63"/>
    </row>
    <row r="8714" spans="1:2" x14ac:dyDescent="0.25">
      <c r="A8714" s="63"/>
      <c r="B8714" s="63"/>
    </row>
    <row r="8715" spans="1:2" x14ac:dyDescent="0.25">
      <c r="A8715" s="63"/>
      <c r="B8715" s="63"/>
    </row>
    <row r="8716" spans="1:2" x14ac:dyDescent="0.25">
      <c r="A8716" s="63"/>
      <c r="B8716" s="63"/>
    </row>
    <row r="8717" spans="1:2" x14ac:dyDescent="0.25">
      <c r="A8717" s="63"/>
      <c r="B8717" s="63"/>
    </row>
    <row r="8718" spans="1:2" x14ac:dyDescent="0.25">
      <c r="A8718" s="63"/>
      <c r="B8718" s="63"/>
    </row>
    <row r="8719" spans="1:2" x14ac:dyDescent="0.25">
      <c r="A8719" s="63"/>
      <c r="B8719" s="63"/>
    </row>
    <row r="8720" spans="1:2" x14ac:dyDescent="0.25">
      <c r="A8720" s="63"/>
      <c r="B8720" s="63"/>
    </row>
    <row r="8721" spans="1:2" x14ac:dyDescent="0.25">
      <c r="A8721" s="63"/>
      <c r="B8721" s="63"/>
    </row>
    <row r="8722" spans="1:2" x14ac:dyDescent="0.25">
      <c r="A8722" s="63"/>
      <c r="B8722" s="63"/>
    </row>
    <row r="8723" spans="1:2" x14ac:dyDescent="0.25">
      <c r="A8723" s="63"/>
      <c r="B8723" s="63"/>
    </row>
    <row r="8724" spans="1:2" x14ac:dyDescent="0.25">
      <c r="A8724" s="63"/>
      <c r="B8724" s="63"/>
    </row>
    <row r="8725" spans="1:2" x14ac:dyDescent="0.25">
      <c r="A8725" s="63"/>
      <c r="B8725" s="63"/>
    </row>
    <row r="8726" spans="1:2" x14ac:dyDescent="0.25">
      <c r="A8726" s="63"/>
      <c r="B8726" s="63"/>
    </row>
    <row r="8727" spans="1:2" x14ac:dyDescent="0.25">
      <c r="A8727" s="63"/>
      <c r="B8727" s="63"/>
    </row>
    <row r="8728" spans="1:2" x14ac:dyDescent="0.25">
      <c r="A8728" s="63"/>
      <c r="B8728" s="63"/>
    </row>
    <row r="8729" spans="1:2" x14ac:dyDescent="0.25">
      <c r="A8729" s="63"/>
      <c r="B8729" s="63"/>
    </row>
    <row r="8730" spans="1:2" x14ac:dyDescent="0.25">
      <c r="A8730" s="63"/>
      <c r="B8730" s="63"/>
    </row>
    <row r="8731" spans="1:2" x14ac:dyDescent="0.25">
      <c r="A8731" s="63"/>
      <c r="B8731" s="63"/>
    </row>
    <row r="8732" spans="1:2" x14ac:dyDescent="0.25">
      <c r="A8732" s="63"/>
      <c r="B8732" s="63"/>
    </row>
    <row r="8733" spans="1:2" x14ac:dyDescent="0.25">
      <c r="A8733" s="63"/>
      <c r="B8733" s="63"/>
    </row>
    <row r="8734" spans="1:2" x14ac:dyDescent="0.25">
      <c r="A8734" s="63"/>
      <c r="B8734" s="63"/>
    </row>
    <row r="8735" spans="1:2" x14ac:dyDescent="0.25">
      <c r="A8735" s="63"/>
      <c r="B8735" s="63"/>
    </row>
    <row r="8736" spans="1:2" x14ac:dyDescent="0.25">
      <c r="A8736" s="63"/>
      <c r="B8736" s="63"/>
    </row>
    <row r="8737" spans="1:2" x14ac:dyDescent="0.25">
      <c r="A8737" s="63"/>
      <c r="B8737" s="63"/>
    </row>
    <row r="8738" spans="1:2" x14ac:dyDescent="0.25">
      <c r="A8738" s="63"/>
      <c r="B8738" s="63"/>
    </row>
    <row r="8739" spans="1:2" x14ac:dyDescent="0.25">
      <c r="A8739" s="63"/>
      <c r="B8739" s="63"/>
    </row>
    <row r="8740" spans="1:2" x14ac:dyDescent="0.25">
      <c r="A8740" s="63"/>
      <c r="B8740" s="63"/>
    </row>
    <row r="8741" spans="1:2" x14ac:dyDescent="0.25">
      <c r="A8741" s="63"/>
      <c r="B8741" s="63"/>
    </row>
    <row r="8742" spans="1:2" x14ac:dyDescent="0.25">
      <c r="A8742" s="63"/>
      <c r="B8742" s="63"/>
    </row>
    <row r="8743" spans="1:2" x14ac:dyDescent="0.25">
      <c r="A8743" s="63"/>
      <c r="B8743" s="63"/>
    </row>
    <row r="8744" spans="1:2" x14ac:dyDescent="0.25">
      <c r="A8744" s="63"/>
      <c r="B8744" s="63"/>
    </row>
    <row r="8745" spans="1:2" x14ac:dyDescent="0.25">
      <c r="A8745" s="63"/>
      <c r="B8745" s="63"/>
    </row>
    <row r="8746" spans="1:2" x14ac:dyDescent="0.25">
      <c r="A8746" s="63"/>
      <c r="B8746" s="63"/>
    </row>
    <row r="8747" spans="1:2" x14ac:dyDescent="0.25">
      <c r="A8747" s="63"/>
      <c r="B8747" s="63"/>
    </row>
    <row r="8748" spans="1:2" x14ac:dyDescent="0.25">
      <c r="A8748" s="63"/>
      <c r="B8748" s="63"/>
    </row>
    <row r="8749" spans="1:2" x14ac:dyDescent="0.25">
      <c r="A8749" s="63"/>
      <c r="B8749" s="63"/>
    </row>
    <row r="8750" spans="1:2" x14ac:dyDescent="0.25">
      <c r="A8750" s="63"/>
      <c r="B8750" s="63"/>
    </row>
    <row r="8751" spans="1:2" x14ac:dyDescent="0.25">
      <c r="A8751" s="63"/>
      <c r="B8751" s="63"/>
    </row>
    <row r="8752" spans="1:2" x14ac:dyDescent="0.25">
      <c r="A8752" s="63"/>
      <c r="B8752" s="63"/>
    </row>
    <row r="8753" spans="1:2" x14ac:dyDescent="0.25">
      <c r="A8753" s="63"/>
      <c r="B8753" s="63"/>
    </row>
    <row r="8754" spans="1:2" x14ac:dyDescent="0.25">
      <c r="A8754" s="63"/>
      <c r="B8754" s="63"/>
    </row>
    <row r="8755" spans="1:2" x14ac:dyDescent="0.25">
      <c r="A8755" s="63"/>
      <c r="B8755" s="63"/>
    </row>
    <row r="8756" spans="1:2" x14ac:dyDescent="0.25">
      <c r="A8756" s="63"/>
      <c r="B8756" s="63"/>
    </row>
    <row r="8757" spans="1:2" x14ac:dyDescent="0.25">
      <c r="A8757" s="63"/>
      <c r="B8757" s="63"/>
    </row>
    <row r="8758" spans="1:2" x14ac:dyDescent="0.25">
      <c r="A8758" s="63"/>
      <c r="B8758" s="63"/>
    </row>
    <row r="8759" spans="1:2" x14ac:dyDescent="0.25">
      <c r="A8759" s="63"/>
      <c r="B8759" s="63"/>
    </row>
    <row r="8760" spans="1:2" x14ac:dyDescent="0.25">
      <c r="A8760" s="63"/>
      <c r="B8760" s="63"/>
    </row>
    <row r="8761" spans="1:2" x14ac:dyDescent="0.25">
      <c r="A8761" s="63"/>
      <c r="B8761" s="63"/>
    </row>
    <row r="8762" spans="1:2" x14ac:dyDescent="0.25">
      <c r="A8762" s="63"/>
      <c r="B8762" s="63"/>
    </row>
    <row r="8763" spans="1:2" x14ac:dyDescent="0.25">
      <c r="A8763" s="63"/>
      <c r="B8763" s="63"/>
    </row>
    <row r="8764" spans="1:2" x14ac:dyDescent="0.25">
      <c r="A8764" s="63"/>
      <c r="B8764" s="63"/>
    </row>
    <row r="8765" spans="1:2" x14ac:dyDescent="0.25">
      <c r="A8765" s="63"/>
      <c r="B8765" s="63"/>
    </row>
    <row r="8766" spans="1:2" x14ac:dyDescent="0.25">
      <c r="A8766" s="63"/>
      <c r="B8766" s="63"/>
    </row>
    <row r="8767" spans="1:2" x14ac:dyDescent="0.25">
      <c r="A8767" s="63"/>
      <c r="B8767" s="63"/>
    </row>
    <row r="8768" spans="1:2" x14ac:dyDescent="0.25">
      <c r="A8768" s="63"/>
      <c r="B8768" s="63"/>
    </row>
    <row r="8769" spans="1:2" x14ac:dyDescent="0.25">
      <c r="A8769" s="63"/>
      <c r="B8769" s="63"/>
    </row>
    <row r="8770" spans="1:2" x14ac:dyDescent="0.25">
      <c r="A8770" s="63"/>
      <c r="B8770" s="63"/>
    </row>
    <row r="8771" spans="1:2" x14ac:dyDescent="0.25">
      <c r="A8771" s="63"/>
      <c r="B8771" s="63"/>
    </row>
    <row r="8772" spans="1:2" x14ac:dyDescent="0.25">
      <c r="A8772" s="63"/>
      <c r="B8772" s="63"/>
    </row>
    <row r="8773" spans="1:2" x14ac:dyDescent="0.25">
      <c r="A8773" s="63"/>
      <c r="B8773" s="63"/>
    </row>
    <row r="8774" spans="1:2" x14ac:dyDescent="0.25">
      <c r="A8774" s="63"/>
      <c r="B8774" s="63"/>
    </row>
    <row r="8775" spans="1:2" x14ac:dyDescent="0.25">
      <c r="A8775" s="63"/>
      <c r="B8775" s="63"/>
    </row>
    <row r="8776" spans="1:2" x14ac:dyDescent="0.25">
      <c r="A8776" s="63"/>
      <c r="B8776" s="63"/>
    </row>
    <row r="8777" spans="1:2" x14ac:dyDescent="0.25">
      <c r="A8777" s="63"/>
      <c r="B8777" s="63"/>
    </row>
    <row r="8778" spans="1:2" x14ac:dyDescent="0.25">
      <c r="A8778" s="63"/>
      <c r="B8778" s="63"/>
    </row>
    <row r="8779" spans="1:2" x14ac:dyDescent="0.25">
      <c r="A8779" s="63"/>
      <c r="B8779" s="63"/>
    </row>
    <row r="8780" spans="1:2" x14ac:dyDescent="0.25">
      <c r="A8780" s="63"/>
      <c r="B8780" s="63"/>
    </row>
    <row r="8781" spans="1:2" x14ac:dyDescent="0.25">
      <c r="A8781" s="63"/>
      <c r="B8781" s="63"/>
    </row>
    <row r="8782" spans="1:2" x14ac:dyDescent="0.25">
      <c r="A8782" s="63"/>
      <c r="B8782" s="63"/>
    </row>
    <row r="8783" spans="1:2" x14ac:dyDescent="0.25">
      <c r="A8783" s="63"/>
      <c r="B8783" s="63"/>
    </row>
    <row r="8784" spans="1:2" x14ac:dyDescent="0.25">
      <c r="A8784" s="63"/>
      <c r="B8784" s="63"/>
    </row>
    <row r="8785" spans="1:2" x14ac:dyDescent="0.25">
      <c r="A8785" s="63"/>
      <c r="B8785" s="63"/>
    </row>
    <row r="8786" spans="1:2" x14ac:dyDescent="0.25">
      <c r="A8786" s="63"/>
      <c r="B8786" s="63"/>
    </row>
    <row r="8787" spans="1:2" x14ac:dyDescent="0.25">
      <c r="A8787" s="63"/>
      <c r="B8787" s="63"/>
    </row>
    <row r="8788" spans="1:2" x14ac:dyDescent="0.25">
      <c r="A8788" s="63"/>
      <c r="B8788" s="63"/>
    </row>
    <row r="8789" spans="1:2" x14ac:dyDescent="0.25">
      <c r="A8789" s="63"/>
      <c r="B8789" s="63"/>
    </row>
    <row r="8790" spans="1:2" x14ac:dyDescent="0.25">
      <c r="A8790" s="63"/>
      <c r="B8790" s="63"/>
    </row>
    <row r="8791" spans="1:2" x14ac:dyDescent="0.25">
      <c r="A8791" s="63"/>
      <c r="B8791" s="63"/>
    </row>
    <row r="8792" spans="1:2" x14ac:dyDescent="0.25">
      <c r="A8792" s="63"/>
      <c r="B8792" s="63"/>
    </row>
    <row r="8793" spans="1:2" x14ac:dyDescent="0.25">
      <c r="A8793" s="63"/>
      <c r="B8793" s="63"/>
    </row>
    <row r="8794" spans="1:2" x14ac:dyDescent="0.25">
      <c r="A8794" s="63"/>
      <c r="B8794" s="63"/>
    </row>
    <row r="8795" spans="1:2" x14ac:dyDescent="0.25">
      <c r="A8795" s="63"/>
      <c r="B8795" s="63"/>
    </row>
    <row r="8796" spans="1:2" x14ac:dyDescent="0.25">
      <c r="A8796" s="63"/>
      <c r="B8796" s="63"/>
    </row>
    <row r="8797" spans="1:2" x14ac:dyDescent="0.25">
      <c r="A8797" s="63"/>
      <c r="B8797" s="63"/>
    </row>
    <row r="8798" spans="1:2" x14ac:dyDescent="0.25">
      <c r="A8798" s="63"/>
      <c r="B8798" s="63"/>
    </row>
    <row r="8799" spans="1:2" x14ac:dyDescent="0.25">
      <c r="A8799" s="63"/>
      <c r="B8799" s="63"/>
    </row>
    <row r="8800" spans="1:2" x14ac:dyDescent="0.25">
      <c r="A8800" s="63"/>
      <c r="B8800" s="63"/>
    </row>
    <row r="8801" spans="1:2" x14ac:dyDescent="0.25">
      <c r="A8801" s="63"/>
      <c r="B8801" s="63"/>
    </row>
    <row r="8802" spans="1:2" x14ac:dyDescent="0.25">
      <c r="A8802" s="63"/>
      <c r="B8802" s="63"/>
    </row>
    <row r="8803" spans="1:2" x14ac:dyDescent="0.25">
      <c r="A8803" s="63"/>
      <c r="B8803" s="63"/>
    </row>
    <row r="8804" spans="1:2" x14ac:dyDescent="0.25">
      <c r="A8804" s="63"/>
      <c r="B8804" s="63"/>
    </row>
    <row r="8805" spans="1:2" x14ac:dyDescent="0.25">
      <c r="A8805" s="63"/>
      <c r="B8805" s="63"/>
    </row>
    <row r="8806" spans="1:2" x14ac:dyDescent="0.25">
      <c r="A8806" s="63"/>
      <c r="B8806" s="63"/>
    </row>
    <row r="8807" spans="1:2" x14ac:dyDescent="0.25">
      <c r="A8807" s="63"/>
      <c r="B8807" s="63"/>
    </row>
    <row r="8808" spans="1:2" x14ac:dyDescent="0.25">
      <c r="A8808" s="63"/>
      <c r="B8808" s="63"/>
    </row>
    <row r="8809" spans="1:2" x14ac:dyDescent="0.25">
      <c r="A8809" s="63"/>
      <c r="B8809" s="63"/>
    </row>
    <row r="8810" spans="1:2" x14ac:dyDescent="0.25">
      <c r="A8810" s="63"/>
      <c r="B8810" s="63"/>
    </row>
    <row r="8811" spans="1:2" x14ac:dyDescent="0.25">
      <c r="A8811" s="63"/>
      <c r="B8811" s="63"/>
    </row>
    <row r="8812" spans="1:2" x14ac:dyDescent="0.25">
      <c r="A8812" s="63"/>
      <c r="B8812" s="63"/>
    </row>
    <row r="8813" spans="1:2" x14ac:dyDescent="0.25">
      <c r="A8813" s="63"/>
      <c r="B8813" s="63"/>
    </row>
    <row r="8814" spans="1:2" x14ac:dyDescent="0.25">
      <c r="A8814" s="63"/>
      <c r="B8814" s="63"/>
    </row>
    <row r="8815" spans="1:2" x14ac:dyDescent="0.25">
      <c r="A8815" s="63"/>
      <c r="B8815" s="63"/>
    </row>
    <row r="8816" spans="1:2" x14ac:dyDescent="0.25">
      <c r="A8816" s="63"/>
      <c r="B8816" s="63"/>
    </row>
    <row r="8817" spans="1:2" x14ac:dyDescent="0.25">
      <c r="A8817" s="63"/>
      <c r="B8817" s="63"/>
    </row>
    <row r="8818" spans="1:2" x14ac:dyDescent="0.25">
      <c r="A8818" s="63"/>
      <c r="B8818" s="63"/>
    </row>
    <row r="8819" spans="1:2" x14ac:dyDescent="0.25">
      <c r="A8819" s="63"/>
      <c r="B8819" s="63"/>
    </row>
    <row r="8820" spans="1:2" x14ac:dyDescent="0.25">
      <c r="A8820" s="63"/>
      <c r="B8820" s="63"/>
    </row>
    <row r="8821" spans="1:2" x14ac:dyDescent="0.25">
      <c r="A8821" s="63"/>
      <c r="B8821" s="63"/>
    </row>
    <row r="8822" spans="1:2" x14ac:dyDescent="0.25">
      <c r="A8822" s="63"/>
      <c r="B8822" s="63"/>
    </row>
    <row r="8823" spans="1:2" x14ac:dyDescent="0.25">
      <c r="A8823" s="63"/>
      <c r="B8823" s="63"/>
    </row>
    <row r="8824" spans="1:2" x14ac:dyDescent="0.25">
      <c r="A8824" s="63"/>
      <c r="B8824" s="63"/>
    </row>
    <row r="8825" spans="1:2" x14ac:dyDescent="0.25">
      <c r="A8825" s="63"/>
      <c r="B8825" s="63"/>
    </row>
    <row r="8826" spans="1:2" x14ac:dyDescent="0.25">
      <c r="A8826" s="63"/>
      <c r="B8826" s="63"/>
    </row>
    <row r="8827" spans="1:2" x14ac:dyDescent="0.25">
      <c r="A8827" s="63"/>
      <c r="B8827" s="63"/>
    </row>
    <row r="8828" spans="1:2" x14ac:dyDescent="0.25">
      <c r="A8828" s="63"/>
      <c r="B8828" s="63"/>
    </row>
    <row r="8829" spans="1:2" x14ac:dyDescent="0.25">
      <c r="A8829" s="63"/>
      <c r="B8829" s="63"/>
    </row>
    <row r="8830" spans="1:2" x14ac:dyDescent="0.25">
      <c r="A8830" s="63"/>
      <c r="B8830" s="63"/>
    </row>
    <row r="8831" spans="1:2" x14ac:dyDescent="0.25">
      <c r="A8831" s="63"/>
      <c r="B8831" s="63"/>
    </row>
    <row r="8832" spans="1:2" x14ac:dyDescent="0.25">
      <c r="A8832" s="63"/>
      <c r="B8832" s="63"/>
    </row>
    <row r="8833" spans="1:2" x14ac:dyDescent="0.25">
      <c r="A8833" s="63"/>
      <c r="B8833" s="63"/>
    </row>
    <row r="8834" spans="1:2" x14ac:dyDescent="0.25">
      <c r="A8834" s="63"/>
      <c r="B8834" s="63"/>
    </row>
    <row r="8835" spans="1:2" x14ac:dyDescent="0.25">
      <c r="A8835" s="63"/>
      <c r="B8835" s="63"/>
    </row>
    <row r="8836" spans="1:2" x14ac:dyDescent="0.25">
      <c r="A8836" s="63"/>
      <c r="B8836" s="63"/>
    </row>
    <row r="8837" spans="1:2" x14ac:dyDescent="0.25">
      <c r="A8837" s="63"/>
      <c r="B8837" s="63"/>
    </row>
    <row r="8838" spans="1:2" x14ac:dyDescent="0.25">
      <c r="A8838" s="63"/>
      <c r="B8838" s="63"/>
    </row>
    <row r="8839" spans="1:2" x14ac:dyDescent="0.25">
      <c r="A8839" s="63"/>
      <c r="B8839" s="63"/>
    </row>
    <row r="8840" spans="1:2" x14ac:dyDescent="0.25">
      <c r="A8840" s="63"/>
      <c r="B8840" s="63"/>
    </row>
    <row r="8841" spans="1:2" x14ac:dyDescent="0.25">
      <c r="A8841" s="63"/>
      <c r="B8841" s="63"/>
    </row>
    <row r="8842" spans="1:2" x14ac:dyDescent="0.25">
      <c r="A8842" s="63"/>
      <c r="B8842" s="63"/>
    </row>
    <row r="8843" spans="1:2" x14ac:dyDescent="0.25">
      <c r="A8843" s="63"/>
      <c r="B8843" s="63"/>
    </row>
    <row r="8844" spans="1:2" x14ac:dyDescent="0.25">
      <c r="A8844" s="63"/>
      <c r="B8844" s="63"/>
    </row>
    <row r="8845" spans="1:2" x14ac:dyDescent="0.25">
      <c r="A8845" s="63"/>
      <c r="B8845" s="63"/>
    </row>
    <row r="8846" spans="1:2" x14ac:dyDescent="0.25">
      <c r="A8846" s="63"/>
      <c r="B8846" s="63"/>
    </row>
    <row r="8847" spans="1:2" x14ac:dyDescent="0.25">
      <c r="A8847" s="63"/>
      <c r="B8847" s="63"/>
    </row>
    <row r="8848" spans="1:2" x14ac:dyDescent="0.25">
      <c r="A8848" s="63"/>
      <c r="B8848" s="63"/>
    </row>
    <row r="8849" spans="1:2" x14ac:dyDescent="0.25">
      <c r="A8849" s="63"/>
      <c r="B8849" s="63"/>
    </row>
    <row r="8850" spans="1:2" x14ac:dyDescent="0.25">
      <c r="A8850" s="63"/>
      <c r="B8850" s="63"/>
    </row>
    <row r="8851" spans="1:2" x14ac:dyDescent="0.25">
      <c r="A8851" s="63"/>
      <c r="B8851" s="63"/>
    </row>
    <row r="8852" spans="1:2" x14ac:dyDescent="0.25">
      <c r="A8852" s="63"/>
      <c r="B8852" s="63"/>
    </row>
    <row r="8853" spans="1:2" x14ac:dyDescent="0.25">
      <c r="A8853" s="63"/>
      <c r="B8853" s="63"/>
    </row>
    <row r="8854" spans="1:2" x14ac:dyDescent="0.25">
      <c r="A8854" s="63"/>
      <c r="B8854" s="63"/>
    </row>
    <row r="8855" spans="1:2" x14ac:dyDescent="0.25">
      <c r="A8855" s="63"/>
      <c r="B8855" s="63"/>
    </row>
    <row r="8856" spans="1:2" x14ac:dyDescent="0.25">
      <c r="A8856" s="63"/>
      <c r="B8856" s="63"/>
    </row>
    <row r="8857" spans="1:2" x14ac:dyDescent="0.25">
      <c r="A8857" s="63"/>
      <c r="B8857" s="63"/>
    </row>
    <row r="8858" spans="1:2" x14ac:dyDescent="0.25">
      <c r="A8858" s="63"/>
      <c r="B8858" s="63"/>
    </row>
    <row r="8859" spans="1:2" x14ac:dyDescent="0.25">
      <c r="A8859" s="63"/>
      <c r="B8859" s="63"/>
    </row>
    <row r="8860" spans="1:2" x14ac:dyDescent="0.25">
      <c r="A8860" s="63"/>
      <c r="B8860" s="63"/>
    </row>
    <row r="8861" spans="1:2" x14ac:dyDescent="0.25">
      <c r="A8861" s="63"/>
      <c r="B8861" s="63"/>
    </row>
    <row r="8862" spans="1:2" x14ac:dyDescent="0.25">
      <c r="A8862" s="63"/>
      <c r="B8862" s="63"/>
    </row>
    <row r="8863" spans="1:2" x14ac:dyDescent="0.25">
      <c r="A8863" s="63"/>
      <c r="B8863" s="63"/>
    </row>
    <row r="8864" spans="1:2" x14ac:dyDescent="0.25">
      <c r="A8864" s="63"/>
      <c r="B8864" s="63"/>
    </row>
    <row r="8865" spans="1:2" x14ac:dyDescent="0.25">
      <c r="A8865" s="63"/>
      <c r="B8865" s="63"/>
    </row>
    <row r="8866" spans="1:2" x14ac:dyDescent="0.25">
      <c r="A8866" s="63"/>
      <c r="B8866" s="63"/>
    </row>
    <row r="8867" spans="1:2" x14ac:dyDescent="0.25">
      <c r="A8867" s="63"/>
      <c r="B8867" s="63"/>
    </row>
    <row r="8868" spans="1:2" x14ac:dyDescent="0.25">
      <c r="A8868" s="63"/>
      <c r="B8868" s="63"/>
    </row>
    <row r="8869" spans="1:2" x14ac:dyDescent="0.25">
      <c r="A8869" s="63"/>
      <c r="B8869" s="63"/>
    </row>
    <row r="8870" spans="1:2" x14ac:dyDescent="0.25">
      <c r="A8870" s="63"/>
      <c r="B8870" s="63"/>
    </row>
    <row r="8871" spans="1:2" x14ac:dyDescent="0.25">
      <c r="A8871" s="63"/>
      <c r="B8871" s="63"/>
    </row>
    <row r="8872" spans="1:2" x14ac:dyDescent="0.25">
      <c r="A8872" s="63"/>
      <c r="B8872" s="63"/>
    </row>
    <row r="8873" spans="1:2" x14ac:dyDescent="0.25">
      <c r="A8873" s="63"/>
      <c r="B8873" s="63"/>
    </row>
    <row r="8874" spans="1:2" x14ac:dyDescent="0.25">
      <c r="A8874" s="63"/>
      <c r="B8874" s="63"/>
    </row>
    <row r="8875" spans="1:2" x14ac:dyDescent="0.25">
      <c r="A8875" s="63"/>
      <c r="B8875" s="63"/>
    </row>
    <row r="8876" spans="1:2" x14ac:dyDescent="0.25">
      <c r="A8876" s="63"/>
      <c r="B8876" s="63"/>
    </row>
    <row r="8877" spans="1:2" x14ac:dyDescent="0.25">
      <c r="A8877" s="63"/>
      <c r="B8877" s="63"/>
    </row>
    <row r="8878" spans="1:2" x14ac:dyDescent="0.25">
      <c r="A8878" s="63"/>
      <c r="B8878" s="63"/>
    </row>
    <row r="8879" spans="1:2" x14ac:dyDescent="0.25">
      <c r="A8879" s="63"/>
      <c r="B8879" s="63"/>
    </row>
    <row r="8880" spans="1:2" x14ac:dyDescent="0.25">
      <c r="A8880" s="63"/>
      <c r="B8880" s="63"/>
    </row>
    <row r="8881" spans="1:2" x14ac:dyDescent="0.25">
      <c r="A8881" s="63"/>
      <c r="B8881" s="63"/>
    </row>
    <row r="8882" spans="1:2" x14ac:dyDescent="0.25">
      <c r="A8882" s="63"/>
      <c r="B8882" s="63"/>
    </row>
    <row r="8883" spans="1:2" x14ac:dyDescent="0.25">
      <c r="A8883" s="63"/>
      <c r="B8883" s="63"/>
    </row>
    <row r="8884" spans="1:2" x14ac:dyDescent="0.25">
      <c r="A8884" s="63"/>
      <c r="B8884" s="63"/>
    </row>
    <row r="8885" spans="1:2" x14ac:dyDescent="0.25">
      <c r="A8885" s="63"/>
      <c r="B8885" s="63"/>
    </row>
    <row r="8886" spans="1:2" x14ac:dyDescent="0.25">
      <c r="A8886" s="63"/>
      <c r="B8886" s="63"/>
    </row>
    <row r="8887" spans="1:2" x14ac:dyDescent="0.25">
      <c r="A8887" s="63"/>
      <c r="B8887" s="63"/>
    </row>
    <row r="8888" spans="1:2" x14ac:dyDescent="0.25">
      <c r="A8888" s="63"/>
      <c r="B8888" s="63"/>
    </row>
    <row r="8889" spans="1:2" x14ac:dyDescent="0.25">
      <c r="A8889" s="63"/>
      <c r="B8889" s="63"/>
    </row>
    <row r="8890" spans="1:2" x14ac:dyDescent="0.25">
      <c r="A8890" s="63"/>
      <c r="B8890" s="63"/>
    </row>
    <row r="8891" spans="1:2" x14ac:dyDescent="0.25">
      <c r="A8891" s="63"/>
      <c r="B8891" s="63"/>
    </row>
    <row r="8892" spans="1:2" x14ac:dyDescent="0.25">
      <c r="A8892" s="63"/>
      <c r="B8892" s="63"/>
    </row>
    <row r="8893" spans="1:2" x14ac:dyDescent="0.25">
      <c r="A8893" s="63"/>
      <c r="B8893" s="63"/>
    </row>
    <row r="8894" spans="1:2" x14ac:dyDescent="0.25">
      <c r="A8894" s="63"/>
      <c r="B8894" s="63"/>
    </row>
    <row r="8895" spans="1:2" x14ac:dyDescent="0.25">
      <c r="A8895" s="63"/>
      <c r="B8895" s="63"/>
    </row>
    <row r="8896" spans="1:2" x14ac:dyDescent="0.25">
      <c r="A8896" s="63"/>
      <c r="B8896" s="63"/>
    </row>
    <row r="8897" spans="1:2" x14ac:dyDescent="0.25">
      <c r="A8897" s="63"/>
      <c r="B8897" s="63"/>
    </row>
    <row r="8898" spans="1:2" x14ac:dyDescent="0.25">
      <c r="A8898" s="63"/>
      <c r="B8898" s="63"/>
    </row>
    <row r="8899" spans="1:2" x14ac:dyDescent="0.25">
      <c r="A8899" s="63"/>
      <c r="B8899" s="63"/>
    </row>
    <row r="8900" spans="1:2" x14ac:dyDescent="0.25">
      <c r="A8900" s="63"/>
      <c r="B8900" s="63"/>
    </row>
    <row r="8901" spans="1:2" x14ac:dyDescent="0.25">
      <c r="A8901" s="63"/>
      <c r="B8901" s="63"/>
    </row>
    <row r="8902" spans="1:2" x14ac:dyDescent="0.25">
      <c r="A8902" s="63"/>
      <c r="B8902" s="63"/>
    </row>
    <row r="8903" spans="1:2" x14ac:dyDescent="0.25">
      <c r="A8903" s="63"/>
      <c r="B8903" s="63"/>
    </row>
    <row r="8904" spans="1:2" x14ac:dyDescent="0.25">
      <c r="A8904" s="63"/>
      <c r="B8904" s="63"/>
    </row>
    <row r="8905" spans="1:2" x14ac:dyDescent="0.25">
      <c r="A8905" s="63"/>
      <c r="B8905" s="63"/>
    </row>
    <row r="8906" spans="1:2" x14ac:dyDescent="0.25">
      <c r="A8906" s="63"/>
      <c r="B8906" s="63"/>
    </row>
    <row r="8907" spans="1:2" x14ac:dyDescent="0.25">
      <c r="A8907" s="63"/>
      <c r="B8907" s="63"/>
    </row>
    <row r="8908" spans="1:2" x14ac:dyDescent="0.25">
      <c r="A8908" s="63"/>
      <c r="B8908" s="63"/>
    </row>
    <row r="8909" spans="1:2" x14ac:dyDescent="0.25">
      <c r="A8909" s="63"/>
      <c r="B8909" s="63"/>
    </row>
    <row r="8910" spans="1:2" x14ac:dyDescent="0.25">
      <c r="A8910" s="63"/>
      <c r="B8910" s="63"/>
    </row>
    <row r="8911" spans="1:2" x14ac:dyDescent="0.25">
      <c r="A8911" s="63"/>
      <c r="B8911" s="63"/>
    </row>
    <row r="8912" spans="1:2" x14ac:dyDescent="0.25">
      <c r="A8912" s="63"/>
      <c r="B8912" s="63"/>
    </row>
    <row r="8913" spans="1:2" x14ac:dyDescent="0.25">
      <c r="A8913" s="63"/>
      <c r="B8913" s="63"/>
    </row>
    <row r="8914" spans="1:2" x14ac:dyDescent="0.25">
      <c r="A8914" s="63"/>
      <c r="B8914" s="63"/>
    </row>
    <row r="8915" spans="1:2" x14ac:dyDescent="0.25">
      <c r="A8915" s="63"/>
      <c r="B8915" s="63"/>
    </row>
    <row r="8916" spans="1:2" x14ac:dyDescent="0.25">
      <c r="A8916" s="63"/>
      <c r="B8916" s="63"/>
    </row>
    <row r="8917" spans="1:2" x14ac:dyDescent="0.25">
      <c r="A8917" s="63"/>
      <c r="B8917" s="63"/>
    </row>
    <row r="8918" spans="1:2" x14ac:dyDescent="0.25">
      <c r="A8918" s="63"/>
      <c r="B8918" s="63"/>
    </row>
    <row r="8919" spans="1:2" x14ac:dyDescent="0.25">
      <c r="A8919" s="63"/>
      <c r="B8919" s="63"/>
    </row>
    <row r="8920" spans="1:2" x14ac:dyDescent="0.25">
      <c r="A8920" s="63"/>
      <c r="B8920" s="63"/>
    </row>
    <row r="8921" spans="1:2" x14ac:dyDescent="0.25">
      <c r="A8921" s="63"/>
      <c r="B8921" s="63"/>
    </row>
    <row r="8922" spans="1:2" x14ac:dyDescent="0.25">
      <c r="A8922" s="63"/>
      <c r="B8922" s="63"/>
    </row>
    <row r="8923" spans="1:2" x14ac:dyDescent="0.25">
      <c r="A8923" s="63"/>
      <c r="B8923" s="63"/>
    </row>
    <row r="8924" spans="1:2" x14ac:dyDescent="0.25">
      <c r="A8924" s="63"/>
      <c r="B8924" s="63"/>
    </row>
    <row r="8925" spans="1:2" x14ac:dyDescent="0.25">
      <c r="A8925" s="63"/>
      <c r="B8925" s="63"/>
    </row>
    <row r="8926" spans="1:2" x14ac:dyDescent="0.25">
      <c r="A8926" s="63"/>
      <c r="B8926" s="63"/>
    </row>
    <row r="8927" spans="1:2" x14ac:dyDescent="0.25">
      <c r="A8927" s="63"/>
      <c r="B8927" s="63"/>
    </row>
    <row r="8928" spans="1:2" x14ac:dyDescent="0.25">
      <c r="A8928" s="63"/>
      <c r="B8928" s="63"/>
    </row>
    <row r="8929" spans="1:2" x14ac:dyDescent="0.25">
      <c r="A8929" s="63"/>
      <c r="B8929" s="63"/>
    </row>
    <row r="8930" spans="1:2" x14ac:dyDescent="0.25">
      <c r="A8930" s="63"/>
      <c r="B8930" s="63"/>
    </row>
    <row r="8931" spans="1:2" x14ac:dyDescent="0.25">
      <c r="A8931" s="63"/>
      <c r="B8931" s="63"/>
    </row>
    <row r="8932" spans="1:2" x14ac:dyDescent="0.25">
      <c r="A8932" s="63"/>
      <c r="B8932" s="63"/>
    </row>
    <row r="8933" spans="1:2" x14ac:dyDescent="0.25">
      <c r="A8933" s="63"/>
      <c r="B8933" s="63"/>
    </row>
    <row r="8934" spans="1:2" x14ac:dyDescent="0.25">
      <c r="A8934" s="63"/>
      <c r="B8934" s="63"/>
    </row>
    <row r="8935" spans="1:2" x14ac:dyDescent="0.25">
      <c r="A8935" s="63"/>
      <c r="B8935" s="63"/>
    </row>
    <row r="8936" spans="1:2" x14ac:dyDescent="0.25">
      <c r="A8936" s="63"/>
      <c r="B8936" s="63"/>
    </row>
    <row r="8937" spans="1:2" x14ac:dyDescent="0.25">
      <c r="A8937" s="63"/>
      <c r="B8937" s="63"/>
    </row>
    <row r="8938" spans="1:2" x14ac:dyDescent="0.25">
      <c r="A8938" s="63"/>
      <c r="B8938" s="63"/>
    </row>
    <row r="8939" spans="1:2" x14ac:dyDescent="0.25">
      <c r="A8939" s="63"/>
      <c r="B8939" s="63"/>
    </row>
    <row r="8940" spans="1:2" x14ac:dyDescent="0.25">
      <c r="A8940" s="63"/>
      <c r="B8940" s="63"/>
    </row>
    <row r="8941" spans="1:2" x14ac:dyDescent="0.25">
      <c r="A8941" s="63"/>
      <c r="B8941" s="63"/>
    </row>
    <row r="8942" spans="1:2" x14ac:dyDescent="0.25">
      <c r="A8942" s="63"/>
      <c r="B8942" s="63"/>
    </row>
    <row r="8943" spans="1:2" x14ac:dyDescent="0.25">
      <c r="A8943" s="63"/>
      <c r="B8943" s="63"/>
    </row>
    <row r="8944" spans="1:2" x14ac:dyDescent="0.25">
      <c r="A8944" s="63"/>
      <c r="B8944" s="63"/>
    </row>
    <row r="8945" spans="1:2" x14ac:dyDescent="0.25">
      <c r="A8945" s="63"/>
      <c r="B8945" s="63"/>
    </row>
    <row r="8946" spans="1:2" x14ac:dyDescent="0.25">
      <c r="A8946" s="63"/>
      <c r="B8946" s="63"/>
    </row>
    <row r="8947" spans="1:2" x14ac:dyDescent="0.25">
      <c r="A8947" s="63"/>
      <c r="B8947" s="63"/>
    </row>
    <row r="8948" spans="1:2" x14ac:dyDescent="0.25">
      <c r="A8948" s="63"/>
      <c r="B8948" s="63"/>
    </row>
    <row r="8949" spans="1:2" x14ac:dyDescent="0.25">
      <c r="A8949" s="63"/>
      <c r="B8949" s="63"/>
    </row>
    <row r="8950" spans="1:2" x14ac:dyDescent="0.25">
      <c r="A8950" s="63"/>
      <c r="B8950" s="63"/>
    </row>
    <row r="8951" spans="1:2" x14ac:dyDescent="0.25">
      <c r="A8951" s="63"/>
      <c r="B8951" s="63"/>
    </row>
    <row r="8952" spans="1:2" x14ac:dyDescent="0.25">
      <c r="A8952" s="63"/>
      <c r="B8952" s="63"/>
    </row>
    <row r="8953" spans="1:2" x14ac:dyDescent="0.25">
      <c r="A8953" s="63"/>
      <c r="B8953" s="63"/>
    </row>
    <row r="8954" spans="1:2" x14ac:dyDescent="0.25">
      <c r="A8954" s="63"/>
      <c r="B8954" s="63"/>
    </row>
    <row r="8955" spans="1:2" x14ac:dyDescent="0.25">
      <c r="A8955" s="63"/>
      <c r="B8955" s="63"/>
    </row>
    <row r="8956" spans="1:2" x14ac:dyDescent="0.25">
      <c r="A8956" s="63"/>
      <c r="B8956" s="63"/>
    </row>
    <row r="8957" spans="1:2" x14ac:dyDescent="0.25">
      <c r="A8957" s="63"/>
      <c r="B8957" s="63"/>
    </row>
    <row r="8958" spans="1:2" x14ac:dyDescent="0.25">
      <c r="A8958" s="63"/>
      <c r="B8958" s="63"/>
    </row>
    <row r="8959" spans="1:2" x14ac:dyDescent="0.25">
      <c r="A8959" s="63"/>
      <c r="B8959" s="63"/>
    </row>
    <row r="8960" spans="1:2" x14ac:dyDescent="0.25">
      <c r="A8960" s="63"/>
      <c r="B8960" s="63"/>
    </row>
    <row r="8961" spans="1:2" x14ac:dyDescent="0.25">
      <c r="A8961" s="63"/>
      <c r="B8961" s="63"/>
    </row>
    <row r="8962" spans="1:2" x14ac:dyDescent="0.25">
      <c r="A8962" s="63"/>
      <c r="B8962" s="63"/>
    </row>
    <row r="8963" spans="1:2" x14ac:dyDescent="0.25">
      <c r="A8963" s="63"/>
      <c r="B8963" s="63"/>
    </row>
    <row r="8964" spans="1:2" x14ac:dyDescent="0.25">
      <c r="A8964" s="63"/>
      <c r="B8964" s="63"/>
    </row>
    <row r="8965" spans="1:2" x14ac:dyDescent="0.25">
      <c r="A8965" s="63"/>
      <c r="B8965" s="63"/>
    </row>
    <row r="8966" spans="1:2" x14ac:dyDescent="0.25">
      <c r="A8966" s="63"/>
      <c r="B8966" s="63"/>
    </row>
    <row r="8967" spans="1:2" x14ac:dyDescent="0.25">
      <c r="A8967" s="63"/>
      <c r="B8967" s="63"/>
    </row>
    <row r="8968" spans="1:2" x14ac:dyDescent="0.25">
      <c r="A8968" s="63"/>
      <c r="B8968" s="63"/>
    </row>
    <row r="8969" spans="1:2" x14ac:dyDescent="0.25">
      <c r="A8969" s="63"/>
      <c r="B8969" s="63"/>
    </row>
    <row r="8970" spans="1:2" x14ac:dyDescent="0.25">
      <c r="A8970" s="63"/>
      <c r="B8970" s="63"/>
    </row>
    <row r="8971" spans="1:2" x14ac:dyDescent="0.25">
      <c r="A8971" s="63"/>
      <c r="B8971" s="63"/>
    </row>
    <row r="8972" spans="1:2" x14ac:dyDescent="0.25">
      <c r="A8972" s="63"/>
      <c r="B8972" s="63"/>
    </row>
    <row r="8973" spans="1:2" x14ac:dyDescent="0.25">
      <c r="A8973" s="63"/>
      <c r="B8973" s="63"/>
    </row>
    <row r="8974" spans="1:2" x14ac:dyDescent="0.25">
      <c r="A8974" s="63"/>
      <c r="B8974" s="63"/>
    </row>
    <row r="8975" spans="1:2" x14ac:dyDescent="0.25">
      <c r="A8975" s="63"/>
      <c r="B8975" s="63"/>
    </row>
    <row r="8976" spans="1:2" x14ac:dyDescent="0.25">
      <c r="A8976" s="63"/>
      <c r="B8976" s="63"/>
    </row>
    <row r="8977" spans="1:2" x14ac:dyDescent="0.25">
      <c r="A8977" s="63"/>
      <c r="B8977" s="63"/>
    </row>
    <row r="8978" spans="1:2" x14ac:dyDescent="0.25">
      <c r="A8978" s="63"/>
      <c r="B8978" s="63"/>
    </row>
    <row r="8979" spans="1:2" x14ac:dyDescent="0.25">
      <c r="A8979" s="63"/>
      <c r="B8979" s="63"/>
    </row>
    <row r="8980" spans="1:2" x14ac:dyDescent="0.25">
      <c r="A8980" s="63"/>
      <c r="B8980" s="63"/>
    </row>
    <row r="8981" spans="1:2" x14ac:dyDescent="0.25">
      <c r="A8981" s="63"/>
      <c r="B8981" s="63"/>
    </row>
    <row r="8982" spans="1:2" x14ac:dyDescent="0.25">
      <c r="A8982" s="63"/>
      <c r="B8982" s="63"/>
    </row>
    <row r="8983" spans="1:2" x14ac:dyDescent="0.25">
      <c r="A8983" s="63"/>
      <c r="B8983" s="63"/>
    </row>
    <row r="8984" spans="1:2" x14ac:dyDescent="0.25">
      <c r="A8984" s="63"/>
      <c r="B8984" s="63"/>
    </row>
    <row r="8985" spans="1:2" x14ac:dyDescent="0.25">
      <c r="A8985" s="63"/>
      <c r="B8985" s="63"/>
    </row>
    <row r="8986" spans="1:2" x14ac:dyDescent="0.25">
      <c r="A8986" s="63"/>
      <c r="B8986" s="63"/>
    </row>
    <row r="8987" spans="1:2" x14ac:dyDescent="0.25">
      <c r="A8987" s="63"/>
      <c r="B8987" s="63"/>
    </row>
    <row r="8988" spans="1:2" x14ac:dyDescent="0.25">
      <c r="A8988" s="63"/>
      <c r="B8988" s="63"/>
    </row>
    <row r="8989" spans="1:2" x14ac:dyDescent="0.25">
      <c r="A8989" s="63"/>
      <c r="B8989" s="63"/>
    </row>
    <row r="8990" spans="1:2" x14ac:dyDescent="0.25">
      <c r="A8990" s="63"/>
      <c r="B8990" s="63"/>
    </row>
    <row r="8991" spans="1:2" x14ac:dyDescent="0.25">
      <c r="A8991" s="63"/>
      <c r="B8991" s="63"/>
    </row>
    <row r="8992" spans="1:2" x14ac:dyDescent="0.25">
      <c r="A8992" s="63"/>
      <c r="B8992" s="63"/>
    </row>
    <row r="8993" spans="1:2" x14ac:dyDescent="0.25">
      <c r="A8993" s="63"/>
      <c r="B8993" s="63"/>
    </row>
    <row r="8994" spans="1:2" x14ac:dyDescent="0.25">
      <c r="A8994" s="63"/>
      <c r="B8994" s="63"/>
    </row>
    <row r="8995" spans="1:2" x14ac:dyDescent="0.25">
      <c r="A8995" s="63"/>
      <c r="B8995" s="63"/>
    </row>
    <row r="8996" spans="1:2" x14ac:dyDescent="0.25">
      <c r="A8996" s="63"/>
      <c r="B8996" s="63"/>
    </row>
    <row r="8997" spans="1:2" x14ac:dyDescent="0.25">
      <c r="A8997" s="63"/>
      <c r="B8997" s="63"/>
    </row>
    <row r="8998" spans="1:2" x14ac:dyDescent="0.25">
      <c r="A8998" s="63"/>
      <c r="B8998" s="63"/>
    </row>
    <row r="8999" spans="1:2" x14ac:dyDescent="0.25">
      <c r="A8999" s="63"/>
      <c r="B8999" s="63"/>
    </row>
    <row r="9000" spans="1:2" x14ac:dyDescent="0.25">
      <c r="A9000" s="63"/>
      <c r="B9000" s="63"/>
    </row>
    <row r="9001" spans="1:2" x14ac:dyDescent="0.25">
      <c r="A9001" s="63"/>
      <c r="B9001" s="63"/>
    </row>
    <row r="9002" spans="1:2" x14ac:dyDescent="0.25">
      <c r="A9002" s="63"/>
      <c r="B9002" s="63"/>
    </row>
    <row r="9003" spans="1:2" x14ac:dyDescent="0.25">
      <c r="A9003" s="63"/>
      <c r="B9003" s="63"/>
    </row>
    <row r="9004" spans="1:2" x14ac:dyDescent="0.25">
      <c r="A9004" s="63"/>
      <c r="B9004" s="63"/>
    </row>
    <row r="9005" spans="1:2" x14ac:dyDescent="0.25">
      <c r="A9005" s="63"/>
      <c r="B9005" s="63"/>
    </row>
    <row r="9006" spans="1:2" x14ac:dyDescent="0.25">
      <c r="A9006" s="63"/>
      <c r="B9006" s="63"/>
    </row>
    <row r="9007" spans="1:2" x14ac:dyDescent="0.25">
      <c r="A9007" s="63"/>
      <c r="B9007" s="63"/>
    </row>
    <row r="9008" spans="1:2" x14ac:dyDescent="0.25">
      <c r="A9008" s="63"/>
      <c r="B9008" s="63"/>
    </row>
    <row r="9009" spans="1:2" x14ac:dyDescent="0.25">
      <c r="A9009" s="63"/>
      <c r="B9009" s="63"/>
    </row>
    <row r="9010" spans="1:2" x14ac:dyDescent="0.25">
      <c r="A9010" s="63"/>
      <c r="B9010" s="63"/>
    </row>
    <row r="9011" spans="1:2" x14ac:dyDescent="0.25">
      <c r="A9011" s="63"/>
      <c r="B9011" s="63"/>
    </row>
    <row r="9012" spans="1:2" x14ac:dyDescent="0.25">
      <c r="A9012" s="63"/>
      <c r="B9012" s="63"/>
    </row>
    <row r="9013" spans="1:2" x14ac:dyDescent="0.25">
      <c r="A9013" s="63"/>
      <c r="B9013" s="63"/>
    </row>
    <row r="9014" spans="1:2" x14ac:dyDescent="0.25">
      <c r="A9014" s="63"/>
      <c r="B9014" s="63"/>
    </row>
    <row r="9015" spans="1:2" x14ac:dyDescent="0.25">
      <c r="A9015" s="63"/>
      <c r="B9015" s="63"/>
    </row>
    <row r="9016" spans="1:2" x14ac:dyDescent="0.25">
      <c r="A9016" s="63"/>
      <c r="B9016" s="63"/>
    </row>
    <row r="9017" spans="1:2" x14ac:dyDescent="0.25">
      <c r="A9017" s="63"/>
      <c r="B9017" s="63"/>
    </row>
    <row r="9018" spans="1:2" x14ac:dyDescent="0.25">
      <c r="A9018" s="63"/>
      <c r="B9018" s="63"/>
    </row>
    <row r="9019" spans="1:2" x14ac:dyDescent="0.25">
      <c r="A9019" s="63"/>
      <c r="B9019" s="63"/>
    </row>
    <row r="9020" spans="1:2" x14ac:dyDescent="0.25">
      <c r="A9020" s="63"/>
      <c r="B9020" s="63"/>
    </row>
    <row r="9021" spans="1:2" x14ac:dyDescent="0.25">
      <c r="A9021" s="63"/>
      <c r="B9021" s="63"/>
    </row>
    <row r="9022" spans="1:2" x14ac:dyDescent="0.25">
      <c r="A9022" s="63"/>
      <c r="B9022" s="63"/>
    </row>
    <row r="9023" spans="1:2" x14ac:dyDescent="0.25">
      <c r="A9023" s="63"/>
      <c r="B9023" s="63"/>
    </row>
    <row r="9024" spans="1:2" x14ac:dyDescent="0.25">
      <c r="A9024" s="63"/>
      <c r="B9024" s="63"/>
    </row>
    <row r="9025" spans="1:2" x14ac:dyDescent="0.25">
      <c r="A9025" s="63"/>
      <c r="B9025" s="63"/>
    </row>
    <row r="9026" spans="1:2" x14ac:dyDescent="0.25">
      <c r="A9026" s="63"/>
      <c r="B9026" s="63"/>
    </row>
    <row r="9027" spans="1:2" x14ac:dyDescent="0.25">
      <c r="A9027" s="63"/>
      <c r="B9027" s="63"/>
    </row>
    <row r="9028" spans="1:2" x14ac:dyDescent="0.25">
      <c r="A9028" s="63"/>
      <c r="B9028" s="63"/>
    </row>
    <row r="9029" spans="1:2" x14ac:dyDescent="0.25">
      <c r="A9029" s="63"/>
      <c r="B9029" s="63"/>
    </row>
    <row r="9030" spans="1:2" x14ac:dyDescent="0.25">
      <c r="A9030" s="63"/>
      <c r="B9030" s="63"/>
    </row>
    <row r="9031" spans="1:2" x14ac:dyDescent="0.25">
      <c r="A9031" s="63"/>
      <c r="B9031" s="63"/>
    </row>
    <row r="9032" spans="1:2" x14ac:dyDescent="0.25">
      <c r="A9032" s="63"/>
      <c r="B9032" s="63"/>
    </row>
    <row r="9033" spans="1:2" x14ac:dyDescent="0.25">
      <c r="A9033" s="63"/>
      <c r="B9033" s="63"/>
    </row>
    <row r="9034" spans="1:2" x14ac:dyDescent="0.25">
      <c r="A9034" s="63"/>
      <c r="B9034" s="63"/>
    </row>
    <row r="9035" spans="1:2" x14ac:dyDescent="0.25">
      <c r="A9035" s="63"/>
      <c r="B9035" s="63"/>
    </row>
    <row r="9036" spans="1:2" x14ac:dyDescent="0.25">
      <c r="A9036" s="63"/>
      <c r="B9036" s="63"/>
    </row>
    <row r="9037" spans="1:2" x14ac:dyDescent="0.25">
      <c r="A9037" s="63"/>
      <c r="B9037" s="63"/>
    </row>
    <row r="9038" spans="1:2" x14ac:dyDescent="0.25">
      <c r="A9038" s="63"/>
      <c r="B9038" s="63"/>
    </row>
    <row r="9039" spans="1:2" x14ac:dyDescent="0.25">
      <c r="A9039" s="63"/>
      <c r="B9039" s="63"/>
    </row>
    <row r="9040" spans="1:2" x14ac:dyDescent="0.25">
      <c r="A9040" s="63"/>
      <c r="B9040" s="63"/>
    </row>
    <row r="9041" spans="1:2" x14ac:dyDescent="0.25">
      <c r="A9041" s="63"/>
      <c r="B9041" s="63"/>
    </row>
    <row r="9042" spans="1:2" x14ac:dyDescent="0.25">
      <c r="A9042" s="63"/>
      <c r="B9042" s="63"/>
    </row>
    <row r="9043" spans="1:2" x14ac:dyDescent="0.25">
      <c r="A9043" s="63"/>
      <c r="B9043" s="63"/>
    </row>
    <row r="9044" spans="1:2" x14ac:dyDescent="0.25">
      <c r="A9044" s="63"/>
      <c r="B9044" s="63"/>
    </row>
    <row r="9045" spans="1:2" x14ac:dyDescent="0.25">
      <c r="A9045" s="63"/>
      <c r="B9045" s="63"/>
    </row>
    <row r="9046" spans="1:2" x14ac:dyDescent="0.25">
      <c r="A9046" s="63"/>
      <c r="B9046" s="63"/>
    </row>
    <row r="9047" spans="1:2" x14ac:dyDescent="0.25">
      <c r="A9047" s="63"/>
      <c r="B9047" s="63"/>
    </row>
    <row r="9048" spans="1:2" x14ac:dyDescent="0.25">
      <c r="A9048" s="63"/>
      <c r="B9048" s="63"/>
    </row>
    <row r="9049" spans="1:2" x14ac:dyDescent="0.25">
      <c r="A9049" s="63"/>
      <c r="B9049" s="63"/>
    </row>
    <row r="9050" spans="1:2" x14ac:dyDescent="0.25">
      <c r="A9050" s="63"/>
      <c r="B9050" s="63"/>
    </row>
    <row r="9051" spans="1:2" x14ac:dyDescent="0.25">
      <c r="A9051" s="63"/>
      <c r="B9051" s="63"/>
    </row>
    <row r="9052" spans="1:2" x14ac:dyDescent="0.25">
      <c r="A9052" s="63"/>
      <c r="B9052" s="63"/>
    </row>
    <row r="9053" spans="1:2" x14ac:dyDescent="0.25">
      <c r="A9053" s="63"/>
      <c r="B9053" s="63"/>
    </row>
    <row r="9054" spans="1:2" x14ac:dyDescent="0.25">
      <c r="A9054" s="63"/>
      <c r="B9054" s="63"/>
    </row>
    <row r="9055" spans="1:2" x14ac:dyDescent="0.25">
      <c r="A9055" s="63"/>
      <c r="B9055" s="63"/>
    </row>
    <row r="9056" spans="1:2" x14ac:dyDescent="0.25">
      <c r="A9056" s="63"/>
      <c r="B9056" s="63"/>
    </row>
    <row r="9057" spans="1:2" x14ac:dyDescent="0.25">
      <c r="A9057" s="63"/>
      <c r="B9057" s="63"/>
    </row>
    <row r="9058" spans="1:2" x14ac:dyDescent="0.25">
      <c r="A9058" s="63"/>
      <c r="B9058" s="63"/>
    </row>
    <row r="9059" spans="1:2" x14ac:dyDescent="0.25">
      <c r="A9059" s="63"/>
      <c r="B9059" s="63"/>
    </row>
    <row r="9060" spans="1:2" x14ac:dyDescent="0.25">
      <c r="A9060" s="63"/>
      <c r="B9060" s="63"/>
    </row>
    <row r="9061" spans="1:2" x14ac:dyDescent="0.25">
      <c r="A9061" s="63"/>
      <c r="B9061" s="63"/>
    </row>
    <row r="9062" spans="1:2" x14ac:dyDescent="0.25">
      <c r="A9062" s="63"/>
      <c r="B9062" s="63"/>
    </row>
    <row r="9063" spans="1:2" x14ac:dyDescent="0.25">
      <c r="A9063" s="63"/>
      <c r="B9063" s="63"/>
    </row>
    <row r="9064" spans="1:2" x14ac:dyDescent="0.25">
      <c r="A9064" s="63"/>
      <c r="B9064" s="63"/>
    </row>
    <row r="9065" spans="1:2" x14ac:dyDescent="0.25">
      <c r="A9065" s="63"/>
      <c r="B9065" s="63"/>
    </row>
    <row r="9066" spans="1:2" x14ac:dyDescent="0.25">
      <c r="A9066" s="63"/>
      <c r="B9066" s="63"/>
    </row>
    <row r="9067" spans="1:2" x14ac:dyDescent="0.25">
      <c r="A9067" s="63"/>
      <c r="B9067" s="63"/>
    </row>
    <row r="9068" spans="1:2" x14ac:dyDescent="0.25">
      <c r="A9068" s="63"/>
      <c r="B9068" s="63"/>
    </row>
    <row r="9069" spans="1:2" x14ac:dyDescent="0.25">
      <c r="A9069" s="63"/>
      <c r="B9069" s="63"/>
    </row>
    <row r="9070" spans="1:2" x14ac:dyDescent="0.25">
      <c r="A9070" s="63"/>
      <c r="B9070" s="63"/>
    </row>
    <row r="9071" spans="1:2" x14ac:dyDescent="0.25">
      <c r="A9071" s="63"/>
      <c r="B9071" s="63"/>
    </row>
    <row r="9072" spans="1:2" x14ac:dyDescent="0.25">
      <c r="A9072" s="63"/>
      <c r="B9072" s="63"/>
    </row>
    <row r="9073" spans="1:2" x14ac:dyDescent="0.25">
      <c r="A9073" s="63"/>
      <c r="B9073" s="63"/>
    </row>
    <row r="9074" spans="1:2" x14ac:dyDescent="0.25">
      <c r="A9074" s="63"/>
      <c r="B9074" s="63"/>
    </row>
    <row r="9075" spans="1:2" x14ac:dyDescent="0.25">
      <c r="A9075" s="63"/>
      <c r="B9075" s="63"/>
    </row>
    <row r="9076" spans="1:2" x14ac:dyDescent="0.25">
      <c r="A9076" s="63"/>
      <c r="B9076" s="63"/>
    </row>
    <row r="9077" spans="1:2" x14ac:dyDescent="0.25">
      <c r="A9077" s="63"/>
      <c r="B9077" s="63"/>
    </row>
    <row r="9078" spans="1:2" x14ac:dyDescent="0.25">
      <c r="A9078" s="63"/>
      <c r="B9078" s="63"/>
    </row>
    <row r="9079" spans="1:2" x14ac:dyDescent="0.25">
      <c r="A9079" s="63"/>
      <c r="B9079" s="63"/>
    </row>
    <row r="9080" spans="1:2" x14ac:dyDescent="0.25">
      <c r="A9080" s="63"/>
      <c r="B9080" s="63"/>
    </row>
    <row r="9081" spans="1:2" x14ac:dyDescent="0.25">
      <c r="A9081" s="63"/>
      <c r="B9081" s="63"/>
    </row>
    <row r="9082" spans="1:2" x14ac:dyDescent="0.25">
      <c r="A9082" s="63"/>
      <c r="B9082" s="63"/>
    </row>
    <row r="9083" spans="1:2" x14ac:dyDescent="0.25">
      <c r="A9083" s="63"/>
      <c r="B9083" s="63"/>
    </row>
    <row r="9084" spans="1:2" x14ac:dyDescent="0.25">
      <c r="A9084" s="63"/>
      <c r="B9084" s="63"/>
    </row>
    <row r="9085" spans="1:2" x14ac:dyDescent="0.25">
      <c r="A9085" s="63"/>
      <c r="B9085" s="63"/>
    </row>
    <row r="9086" spans="1:2" x14ac:dyDescent="0.25">
      <c r="A9086" s="63"/>
      <c r="B9086" s="63"/>
    </row>
    <row r="9087" spans="1:2" x14ac:dyDescent="0.25">
      <c r="A9087" s="63"/>
      <c r="B9087" s="63"/>
    </row>
    <row r="9088" spans="1:2" x14ac:dyDescent="0.25">
      <c r="A9088" s="63"/>
      <c r="B9088" s="63"/>
    </row>
    <row r="9089" spans="1:2" x14ac:dyDescent="0.25">
      <c r="A9089" s="63"/>
      <c r="B9089" s="63"/>
    </row>
    <row r="9090" spans="1:2" x14ac:dyDescent="0.25">
      <c r="A9090" s="63"/>
      <c r="B9090" s="63"/>
    </row>
    <row r="9091" spans="1:2" x14ac:dyDescent="0.25">
      <c r="A9091" s="63"/>
      <c r="B9091" s="63"/>
    </row>
    <row r="9092" spans="1:2" x14ac:dyDescent="0.25">
      <c r="A9092" s="63"/>
      <c r="B9092" s="63"/>
    </row>
    <row r="9093" spans="1:2" x14ac:dyDescent="0.25">
      <c r="A9093" s="63"/>
      <c r="B9093" s="63"/>
    </row>
    <row r="9094" spans="1:2" x14ac:dyDescent="0.25">
      <c r="A9094" s="63"/>
      <c r="B9094" s="63"/>
    </row>
    <row r="9095" spans="1:2" x14ac:dyDescent="0.25">
      <c r="A9095" s="63"/>
      <c r="B9095" s="63"/>
    </row>
    <row r="9096" spans="1:2" x14ac:dyDescent="0.25">
      <c r="A9096" s="63"/>
      <c r="B9096" s="63"/>
    </row>
    <row r="9097" spans="1:2" x14ac:dyDescent="0.25">
      <c r="A9097" s="63"/>
      <c r="B9097" s="63"/>
    </row>
    <row r="9098" spans="1:2" x14ac:dyDescent="0.25">
      <c r="A9098" s="63"/>
      <c r="B9098" s="63"/>
    </row>
    <row r="9099" spans="1:2" x14ac:dyDescent="0.25">
      <c r="A9099" s="63"/>
      <c r="B9099" s="63"/>
    </row>
    <row r="9100" spans="1:2" x14ac:dyDescent="0.25">
      <c r="A9100" s="63"/>
      <c r="B9100" s="63"/>
    </row>
    <row r="9101" spans="1:2" x14ac:dyDescent="0.25">
      <c r="A9101" s="63"/>
      <c r="B9101" s="63"/>
    </row>
    <row r="9102" spans="1:2" x14ac:dyDescent="0.25">
      <c r="A9102" s="63"/>
      <c r="B9102" s="63"/>
    </row>
    <row r="9103" spans="1:2" x14ac:dyDescent="0.25">
      <c r="A9103" s="63"/>
      <c r="B9103" s="63"/>
    </row>
    <row r="9104" spans="1:2" x14ac:dyDescent="0.25">
      <c r="A9104" s="63"/>
      <c r="B9104" s="63"/>
    </row>
    <row r="9105" spans="1:2" x14ac:dyDescent="0.25">
      <c r="A9105" s="63"/>
      <c r="B9105" s="63"/>
    </row>
    <row r="9106" spans="1:2" x14ac:dyDescent="0.25">
      <c r="A9106" s="63"/>
      <c r="B9106" s="63"/>
    </row>
    <row r="9107" spans="1:2" x14ac:dyDescent="0.25">
      <c r="A9107" s="63"/>
      <c r="B9107" s="63"/>
    </row>
    <row r="9108" spans="1:2" x14ac:dyDescent="0.25">
      <c r="A9108" s="63"/>
      <c r="B9108" s="63"/>
    </row>
    <row r="9109" spans="1:2" x14ac:dyDescent="0.25">
      <c r="A9109" s="63"/>
      <c r="B9109" s="63"/>
    </row>
    <row r="9110" spans="1:2" x14ac:dyDescent="0.25">
      <c r="A9110" s="63"/>
      <c r="B9110" s="63"/>
    </row>
    <row r="9111" spans="1:2" x14ac:dyDescent="0.25">
      <c r="A9111" s="63"/>
      <c r="B9111" s="63"/>
    </row>
    <row r="9112" spans="1:2" x14ac:dyDescent="0.25">
      <c r="A9112" s="63"/>
      <c r="B9112" s="63"/>
    </row>
    <row r="9113" spans="1:2" x14ac:dyDescent="0.25">
      <c r="A9113" s="63"/>
      <c r="B9113" s="63"/>
    </row>
    <row r="9114" spans="1:2" x14ac:dyDescent="0.25">
      <c r="A9114" s="63"/>
      <c r="B9114" s="63"/>
    </row>
    <row r="9115" spans="1:2" x14ac:dyDescent="0.25">
      <c r="A9115" s="63"/>
      <c r="B9115" s="63"/>
    </row>
    <row r="9116" spans="1:2" x14ac:dyDescent="0.25">
      <c r="A9116" s="63"/>
      <c r="B9116" s="63"/>
    </row>
    <row r="9117" spans="1:2" x14ac:dyDescent="0.25">
      <c r="A9117" s="63"/>
      <c r="B9117" s="63"/>
    </row>
    <row r="9118" spans="1:2" x14ac:dyDescent="0.25">
      <c r="A9118" s="63"/>
      <c r="B9118" s="63"/>
    </row>
    <row r="9119" spans="1:2" x14ac:dyDescent="0.25">
      <c r="A9119" s="63"/>
      <c r="B9119" s="63"/>
    </row>
    <row r="9120" spans="1:2" x14ac:dyDescent="0.25">
      <c r="A9120" s="63"/>
      <c r="B9120" s="63"/>
    </row>
    <row r="9121" spans="1:2" x14ac:dyDescent="0.25">
      <c r="A9121" s="63"/>
      <c r="B9121" s="63"/>
    </row>
    <row r="9122" spans="1:2" x14ac:dyDescent="0.25">
      <c r="A9122" s="63"/>
      <c r="B9122" s="63"/>
    </row>
    <row r="9123" spans="1:2" x14ac:dyDescent="0.25">
      <c r="A9123" s="63"/>
      <c r="B9123" s="63"/>
    </row>
    <row r="9124" spans="1:2" x14ac:dyDescent="0.25">
      <c r="A9124" s="63"/>
      <c r="B9124" s="63"/>
    </row>
    <row r="9125" spans="1:2" x14ac:dyDescent="0.25">
      <c r="A9125" s="63"/>
      <c r="B9125" s="63"/>
    </row>
    <row r="9126" spans="1:2" x14ac:dyDescent="0.25">
      <c r="A9126" s="63"/>
      <c r="B9126" s="63"/>
    </row>
    <row r="9127" spans="1:2" x14ac:dyDescent="0.25">
      <c r="A9127" s="63"/>
      <c r="B9127" s="63"/>
    </row>
    <row r="9128" spans="1:2" x14ac:dyDescent="0.25">
      <c r="A9128" s="63"/>
      <c r="B9128" s="63"/>
    </row>
    <row r="9129" spans="1:2" x14ac:dyDescent="0.25">
      <c r="A9129" s="63"/>
      <c r="B9129" s="63"/>
    </row>
    <row r="9130" spans="1:2" x14ac:dyDescent="0.25">
      <c r="A9130" s="63"/>
      <c r="B9130" s="63"/>
    </row>
    <row r="9131" spans="1:2" x14ac:dyDescent="0.25">
      <c r="A9131" s="63"/>
      <c r="B9131" s="63"/>
    </row>
    <row r="9132" spans="1:2" x14ac:dyDescent="0.25">
      <c r="A9132" s="63"/>
      <c r="B9132" s="63"/>
    </row>
    <row r="9133" spans="1:2" x14ac:dyDescent="0.25">
      <c r="A9133" s="63"/>
      <c r="B9133" s="63"/>
    </row>
    <row r="9134" spans="1:2" x14ac:dyDescent="0.25">
      <c r="A9134" s="63"/>
      <c r="B9134" s="63"/>
    </row>
    <row r="9135" spans="1:2" x14ac:dyDescent="0.25">
      <c r="A9135" s="63"/>
      <c r="B9135" s="63"/>
    </row>
    <row r="9136" spans="1:2" x14ac:dyDescent="0.25">
      <c r="A9136" s="63"/>
      <c r="B9136" s="63"/>
    </row>
    <row r="9137" spans="1:2" x14ac:dyDescent="0.25">
      <c r="A9137" s="63"/>
      <c r="B9137" s="63"/>
    </row>
    <row r="9138" spans="1:2" x14ac:dyDescent="0.25">
      <c r="A9138" s="63"/>
      <c r="B9138" s="63"/>
    </row>
    <row r="9139" spans="1:2" x14ac:dyDescent="0.25">
      <c r="A9139" s="63"/>
      <c r="B9139" s="63"/>
    </row>
    <row r="9140" spans="1:2" x14ac:dyDescent="0.25">
      <c r="A9140" s="63"/>
      <c r="B9140" s="63"/>
    </row>
    <row r="9141" spans="1:2" x14ac:dyDescent="0.25">
      <c r="A9141" s="63"/>
      <c r="B9141" s="63"/>
    </row>
    <row r="9142" spans="1:2" x14ac:dyDescent="0.25">
      <c r="A9142" s="63"/>
      <c r="B9142" s="63"/>
    </row>
    <row r="9143" spans="1:2" x14ac:dyDescent="0.25">
      <c r="A9143" s="63"/>
      <c r="B9143" s="63"/>
    </row>
    <row r="9144" spans="1:2" x14ac:dyDescent="0.25">
      <c r="A9144" s="63"/>
      <c r="B9144" s="63"/>
    </row>
    <row r="9145" spans="1:2" x14ac:dyDescent="0.25">
      <c r="A9145" s="63"/>
      <c r="B9145" s="63"/>
    </row>
    <row r="9146" spans="1:2" x14ac:dyDescent="0.25">
      <c r="A9146" s="63"/>
      <c r="B9146" s="63"/>
    </row>
    <row r="9147" spans="1:2" x14ac:dyDescent="0.25">
      <c r="A9147" s="63"/>
      <c r="B9147" s="63"/>
    </row>
    <row r="9148" spans="1:2" x14ac:dyDescent="0.25">
      <c r="A9148" s="63"/>
      <c r="B9148" s="63"/>
    </row>
    <row r="9149" spans="1:2" x14ac:dyDescent="0.25">
      <c r="A9149" s="63"/>
      <c r="B9149" s="63"/>
    </row>
    <row r="9150" spans="1:2" x14ac:dyDescent="0.25">
      <c r="A9150" s="63"/>
      <c r="B9150" s="63"/>
    </row>
    <row r="9151" spans="1:2" x14ac:dyDescent="0.25">
      <c r="A9151" s="63"/>
      <c r="B9151" s="63"/>
    </row>
    <row r="9152" spans="1:2" x14ac:dyDescent="0.25">
      <c r="A9152" s="63"/>
      <c r="B9152" s="63"/>
    </row>
    <row r="9153" spans="1:2" x14ac:dyDescent="0.25">
      <c r="A9153" s="63"/>
      <c r="B9153" s="63"/>
    </row>
    <row r="9154" spans="1:2" x14ac:dyDescent="0.25">
      <c r="A9154" s="63"/>
      <c r="B9154" s="63"/>
    </row>
    <row r="9155" spans="1:2" x14ac:dyDescent="0.25">
      <c r="A9155" s="63"/>
      <c r="B9155" s="63"/>
    </row>
    <row r="9156" spans="1:2" x14ac:dyDescent="0.25">
      <c r="A9156" s="63"/>
      <c r="B9156" s="63"/>
    </row>
    <row r="9157" spans="1:2" x14ac:dyDescent="0.25">
      <c r="A9157" s="63"/>
      <c r="B9157" s="63"/>
    </row>
    <row r="9158" spans="1:2" x14ac:dyDescent="0.25">
      <c r="A9158" s="63"/>
      <c r="B9158" s="63"/>
    </row>
    <row r="9159" spans="1:2" x14ac:dyDescent="0.25">
      <c r="A9159" s="63"/>
      <c r="B9159" s="63"/>
    </row>
    <row r="9160" spans="1:2" x14ac:dyDescent="0.25">
      <c r="A9160" s="63"/>
      <c r="B9160" s="63"/>
    </row>
    <row r="9161" spans="1:2" x14ac:dyDescent="0.25">
      <c r="A9161" s="63"/>
      <c r="B9161" s="63"/>
    </row>
    <row r="9162" spans="1:2" x14ac:dyDescent="0.25">
      <c r="A9162" s="63"/>
      <c r="B9162" s="63"/>
    </row>
    <row r="9163" spans="1:2" x14ac:dyDescent="0.25">
      <c r="A9163" s="63"/>
      <c r="B9163" s="63"/>
    </row>
    <row r="9164" spans="1:2" x14ac:dyDescent="0.25">
      <c r="A9164" s="63"/>
      <c r="B9164" s="63"/>
    </row>
    <row r="9165" spans="1:2" x14ac:dyDescent="0.25">
      <c r="A9165" s="63"/>
      <c r="B9165" s="63"/>
    </row>
    <row r="9166" spans="1:2" x14ac:dyDescent="0.25">
      <c r="A9166" s="63"/>
      <c r="B9166" s="63"/>
    </row>
    <row r="9167" spans="1:2" x14ac:dyDescent="0.25">
      <c r="A9167" s="63"/>
      <c r="B9167" s="63"/>
    </row>
    <row r="9168" spans="1:2" x14ac:dyDescent="0.25">
      <c r="A9168" s="63"/>
      <c r="B9168" s="63"/>
    </row>
    <row r="9169" spans="1:2" x14ac:dyDescent="0.25">
      <c r="A9169" s="63"/>
      <c r="B9169" s="63"/>
    </row>
    <row r="9170" spans="1:2" x14ac:dyDescent="0.25">
      <c r="A9170" s="63"/>
      <c r="B9170" s="63"/>
    </row>
    <row r="9171" spans="1:2" x14ac:dyDescent="0.25">
      <c r="A9171" s="63"/>
      <c r="B9171" s="63"/>
    </row>
    <row r="9172" spans="1:2" x14ac:dyDescent="0.25">
      <c r="A9172" s="63"/>
      <c r="B9172" s="63"/>
    </row>
    <row r="9173" spans="1:2" x14ac:dyDescent="0.25">
      <c r="A9173" s="63"/>
      <c r="B9173" s="63"/>
    </row>
    <row r="9174" spans="1:2" x14ac:dyDescent="0.25">
      <c r="A9174" s="63"/>
      <c r="B9174" s="63"/>
    </row>
    <row r="9175" spans="1:2" x14ac:dyDescent="0.25">
      <c r="A9175" s="63"/>
      <c r="B9175" s="63"/>
    </row>
    <row r="9176" spans="1:2" x14ac:dyDescent="0.25">
      <c r="A9176" s="63"/>
      <c r="B9176" s="63"/>
    </row>
    <row r="9177" spans="1:2" x14ac:dyDescent="0.25">
      <c r="A9177" s="63"/>
      <c r="B9177" s="63"/>
    </row>
    <row r="9178" spans="1:2" x14ac:dyDescent="0.25">
      <c r="A9178" s="63"/>
      <c r="B9178" s="63"/>
    </row>
    <row r="9179" spans="1:2" x14ac:dyDescent="0.25">
      <c r="A9179" s="63"/>
      <c r="B9179" s="63"/>
    </row>
    <row r="9180" spans="1:2" x14ac:dyDescent="0.25">
      <c r="A9180" s="63"/>
      <c r="B9180" s="63"/>
    </row>
    <row r="9181" spans="1:2" x14ac:dyDescent="0.25">
      <c r="A9181" s="63"/>
      <c r="B9181" s="63"/>
    </row>
    <row r="9182" spans="1:2" x14ac:dyDescent="0.25">
      <c r="A9182" s="63"/>
      <c r="B9182" s="63"/>
    </row>
    <row r="9183" spans="1:2" x14ac:dyDescent="0.25">
      <c r="A9183" s="63"/>
      <c r="B9183" s="63"/>
    </row>
    <row r="9184" spans="1:2" x14ac:dyDescent="0.25">
      <c r="A9184" s="63"/>
      <c r="B9184" s="63"/>
    </row>
    <row r="9185" spans="1:2" x14ac:dyDescent="0.25">
      <c r="A9185" s="63"/>
      <c r="B9185" s="63"/>
    </row>
    <row r="9186" spans="1:2" x14ac:dyDescent="0.25">
      <c r="A9186" s="63"/>
      <c r="B9186" s="63"/>
    </row>
    <row r="9187" spans="1:2" x14ac:dyDescent="0.25">
      <c r="A9187" s="63"/>
      <c r="B9187" s="63"/>
    </row>
    <row r="9188" spans="1:2" x14ac:dyDescent="0.25">
      <c r="A9188" s="63"/>
      <c r="B9188" s="63"/>
    </row>
    <row r="9189" spans="1:2" x14ac:dyDescent="0.25">
      <c r="A9189" s="63"/>
      <c r="B9189" s="63"/>
    </row>
    <row r="9190" spans="1:2" x14ac:dyDescent="0.25">
      <c r="A9190" s="63"/>
      <c r="B9190" s="63"/>
    </row>
    <row r="9191" spans="1:2" x14ac:dyDescent="0.25">
      <c r="A9191" s="63"/>
      <c r="B9191" s="63"/>
    </row>
    <row r="9192" spans="1:2" x14ac:dyDescent="0.25">
      <c r="A9192" s="63"/>
      <c r="B9192" s="63"/>
    </row>
    <row r="9193" spans="1:2" x14ac:dyDescent="0.25">
      <c r="A9193" s="63"/>
      <c r="B9193" s="63"/>
    </row>
    <row r="9194" spans="1:2" x14ac:dyDescent="0.25">
      <c r="A9194" s="63"/>
      <c r="B9194" s="63"/>
    </row>
    <row r="9195" spans="1:2" x14ac:dyDescent="0.25">
      <c r="A9195" s="63"/>
      <c r="B9195" s="63"/>
    </row>
    <row r="9196" spans="1:2" x14ac:dyDescent="0.25">
      <c r="A9196" s="63"/>
      <c r="B9196" s="63"/>
    </row>
    <row r="9197" spans="1:2" x14ac:dyDescent="0.25">
      <c r="A9197" s="63"/>
      <c r="B9197" s="63"/>
    </row>
    <row r="9198" spans="1:2" x14ac:dyDescent="0.25">
      <c r="A9198" s="63"/>
      <c r="B9198" s="63"/>
    </row>
    <row r="9199" spans="1:2" x14ac:dyDescent="0.25">
      <c r="A9199" s="63"/>
      <c r="B9199" s="63"/>
    </row>
    <row r="9200" spans="1:2" x14ac:dyDescent="0.25">
      <c r="A9200" s="63"/>
      <c r="B9200" s="63"/>
    </row>
    <row r="9201" spans="1:2" x14ac:dyDescent="0.25">
      <c r="A9201" s="63"/>
      <c r="B9201" s="63"/>
    </row>
    <row r="9202" spans="1:2" x14ac:dyDescent="0.25">
      <c r="A9202" s="63"/>
      <c r="B9202" s="63"/>
    </row>
    <row r="9203" spans="1:2" x14ac:dyDescent="0.25">
      <c r="A9203" s="63"/>
      <c r="B9203" s="63"/>
    </row>
    <row r="9204" spans="1:2" x14ac:dyDescent="0.25">
      <c r="A9204" s="63"/>
      <c r="B9204" s="63"/>
    </row>
    <row r="9205" spans="1:2" x14ac:dyDescent="0.25">
      <c r="A9205" s="63"/>
      <c r="B9205" s="63"/>
    </row>
    <row r="9206" spans="1:2" x14ac:dyDescent="0.25">
      <c r="A9206" s="63"/>
      <c r="B9206" s="63"/>
    </row>
    <row r="9207" spans="1:2" x14ac:dyDescent="0.25">
      <c r="A9207" s="63"/>
      <c r="B9207" s="63"/>
    </row>
    <row r="9208" spans="1:2" x14ac:dyDescent="0.25">
      <c r="A9208" s="63"/>
      <c r="B9208" s="63"/>
    </row>
    <row r="9209" spans="1:2" x14ac:dyDescent="0.25">
      <c r="A9209" s="63"/>
      <c r="B9209" s="63"/>
    </row>
    <row r="9210" spans="1:2" x14ac:dyDescent="0.25">
      <c r="A9210" s="63"/>
      <c r="B9210" s="63"/>
    </row>
    <row r="9211" spans="1:2" x14ac:dyDescent="0.25">
      <c r="A9211" s="63"/>
      <c r="B9211" s="63"/>
    </row>
    <row r="9212" spans="1:2" x14ac:dyDescent="0.25">
      <c r="A9212" s="63"/>
      <c r="B9212" s="63"/>
    </row>
    <row r="9213" spans="1:2" x14ac:dyDescent="0.25">
      <c r="A9213" s="63"/>
      <c r="B9213" s="63"/>
    </row>
    <row r="9214" spans="1:2" x14ac:dyDescent="0.25">
      <c r="A9214" s="63"/>
      <c r="B9214" s="63"/>
    </row>
    <row r="9215" spans="1:2" x14ac:dyDescent="0.25">
      <c r="A9215" s="63"/>
      <c r="B9215" s="63"/>
    </row>
    <row r="9216" spans="1:2" x14ac:dyDescent="0.25">
      <c r="A9216" s="63"/>
      <c r="B9216" s="63"/>
    </row>
    <row r="9217" spans="1:2" x14ac:dyDescent="0.25">
      <c r="A9217" s="63"/>
      <c r="B9217" s="63"/>
    </row>
    <row r="9218" spans="1:2" x14ac:dyDescent="0.25">
      <c r="A9218" s="63"/>
      <c r="B9218" s="63"/>
    </row>
    <row r="9219" spans="1:2" x14ac:dyDescent="0.25">
      <c r="A9219" s="63"/>
      <c r="B9219" s="63"/>
    </row>
    <row r="9220" spans="1:2" x14ac:dyDescent="0.25">
      <c r="A9220" s="63"/>
      <c r="B9220" s="63"/>
    </row>
    <row r="9221" spans="1:2" x14ac:dyDescent="0.25">
      <c r="A9221" s="63"/>
      <c r="B9221" s="63"/>
    </row>
    <row r="9222" spans="1:2" x14ac:dyDescent="0.25">
      <c r="A9222" s="63"/>
      <c r="B9222" s="63"/>
    </row>
    <row r="9223" spans="1:2" x14ac:dyDescent="0.25">
      <c r="A9223" s="63"/>
      <c r="B9223" s="63"/>
    </row>
    <row r="9224" spans="1:2" x14ac:dyDescent="0.25">
      <c r="A9224" s="63"/>
      <c r="B9224" s="63"/>
    </row>
    <row r="9225" spans="1:2" x14ac:dyDescent="0.25">
      <c r="A9225" s="63"/>
      <c r="B9225" s="63"/>
    </row>
    <row r="9226" spans="1:2" x14ac:dyDescent="0.25">
      <c r="A9226" s="63"/>
      <c r="B9226" s="63"/>
    </row>
    <row r="9227" spans="1:2" x14ac:dyDescent="0.25">
      <c r="A9227" s="63"/>
      <c r="B9227" s="63"/>
    </row>
    <row r="9228" spans="1:2" x14ac:dyDescent="0.25">
      <c r="A9228" s="63"/>
      <c r="B9228" s="63"/>
    </row>
    <row r="9229" spans="1:2" x14ac:dyDescent="0.25">
      <c r="A9229" s="63"/>
      <c r="B9229" s="63"/>
    </row>
    <row r="9230" spans="1:2" x14ac:dyDescent="0.25">
      <c r="A9230" s="63"/>
      <c r="B9230" s="63"/>
    </row>
    <row r="9231" spans="1:2" x14ac:dyDescent="0.25">
      <c r="A9231" s="63"/>
      <c r="B9231" s="63"/>
    </row>
    <row r="9232" spans="1:2" x14ac:dyDescent="0.25">
      <c r="A9232" s="63"/>
      <c r="B9232" s="63"/>
    </row>
    <row r="9233" spans="1:2" x14ac:dyDescent="0.25">
      <c r="A9233" s="63"/>
      <c r="B9233" s="63"/>
    </row>
    <row r="9234" spans="1:2" x14ac:dyDescent="0.25">
      <c r="A9234" s="63"/>
      <c r="B9234" s="63"/>
    </row>
    <row r="9235" spans="1:2" x14ac:dyDescent="0.25">
      <c r="A9235" s="63"/>
      <c r="B9235" s="63"/>
    </row>
    <row r="9236" spans="1:2" x14ac:dyDescent="0.25">
      <c r="A9236" s="63"/>
      <c r="B9236" s="63"/>
    </row>
    <row r="9237" spans="1:2" x14ac:dyDescent="0.25">
      <c r="A9237" s="63"/>
      <c r="B9237" s="63"/>
    </row>
    <row r="9238" spans="1:2" x14ac:dyDescent="0.25">
      <c r="A9238" s="63"/>
      <c r="B9238" s="63"/>
    </row>
    <row r="9239" spans="1:2" x14ac:dyDescent="0.25">
      <c r="A9239" s="63"/>
      <c r="B9239" s="63"/>
    </row>
    <row r="9240" spans="1:2" x14ac:dyDescent="0.25">
      <c r="A9240" s="63"/>
      <c r="B9240" s="63"/>
    </row>
    <row r="9241" spans="1:2" x14ac:dyDescent="0.25">
      <c r="A9241" s="63"/>
      <c r="B9241" s="63"/>
    </row>
    <row r="9242" spans="1:2" x14ac:dyDescent="0.25">
      <c r="A9242" s="63"/>
      <c r="B9242" s="63"/>
    </row>
    <row r="9243" spans="1:2" x14ac:dyDescent="0.25">
      <c r="A9243" s="63"/>
      <c r="B9243" s="63"/>
    </row>
    <row r="9244" spans="1:2" x14ac:dyDescent="0.25">
      <c r="A9244" s="63"/>
      <c r="B9244" s="63"/>
    </row>
    <row r="9245" spans="1:2" x14ac:dyDescent="0.25">
      <c r="A9245" s="63"/>
      <c r="B9245" s="63"/>
    </row>
    <row r="9246" spans="1:2" x14ac:dyDescent="0.25">
      <c r="A9246" s="63"/>
      <c r="B9246" s="63"/>
    </row>
    <row r="9247" spans="1:2" x14ac:dyDescent="0.25">
      <c r="A9247" s="63"/>
      <c r="B9247" s="63"/>
    </row>
    <row r="9248" spans="1:2" x14ac:dyDescent="0.25">
      <c r="A9248" s="63"/>
      <c r="B9248" s="63"/>
    </row>
    <row r="9249" spans="1:2" x14ac:dyDescent="0.25">
      <c r="A9249" s="63"/>
      <c r="B9249" s="63"/>
    </row>
    <row r="9250" spans="1:2" x14ac:dyDescent="0.25">
      <c r="A9250" s="63"/>
      <c r="B9250" s="63"/>
    </row>
    <row r="9251" spans="1:2" x14ac:dyDescent="0.25">
      <c r="A9251" s="63"/>
      <c r="B9251" s="63"/>
    </row>
    <row r="9252" spans="1:2" x14ac:dyDescent="0.25">
      <c r="A9252" s="63"/>
      <c r="B9252" s="63"/>
    </row>
    <row r="9253" spans="1:2" x14ac:dyDescent="0.25">
      <c r="A9253" s="63"/>
      <c r="B9253" s="63"/>
    </row>
    <row r="9254" spans="1:2" x14ac:dyDescent="0.25">
      <c r="A9254" s="63"/>
      <c r="B9254" s="63"/>
    </row>
    <row r="9255" spans="1:2" x14ac:dyDescent="0.25">
      <c r="A9255" s="63"/>
      <c r="B9255" s="63"/>
    </row>
    <row r="9256" spans="1:2" x14ac:dyDescent="0.25">
      <c r="A9256" s="63"/>
      <c r="B9256" s="63"/>
    </row>
    <row r="9257" spans="1:2" x14ac:dyDescent="0.25">
      <c r="A9257" s="63"/>
      <c r="B9257" s="63"/>
    </row>
    <row r="9258" spans="1:2" x14ac:dyDescent="0.25">
      <c r="A9258" s="63"/>
      <c r="B9258" s="63"/>
    </row>
    <row r="9259" spans="1:2" x14ac:dyDescent="0.25">
      <c r="A9259" s="63"/>
      <c r="B9259" s="63"/>
    </row>
    <row r="9260" spans="1:2" x14ac:dyDescent="0.25">
      <c r="A9260" s="63"/>
      <c r="B9260" s="63"/>
    </row>
    <row r="9261" spans="1:2" x14ac:dyDescent="0.25">
      <c r="A9261" s="63"/>
      <c r="B9261" s="63"/>
    </row>
    <row r="9262" spans="1:2" x14ac:dyDescent="0.25">
      <c r="A9262" s="63"/>
      <c r="B9262" s="63"/>
    </row>
    <row r="9263" spans="1:2" x14ac:dyDescent="0.25">
      <c r="A9263" s="63"/>
      <c r="B9263" s="63"/>
    </row>
    <row r="9264" spans="1:2" x14ac:dyDescent="0.25">
      <c r="A9264" s="63"/>
      <c r="B9264" s="63"/>
    </row>
    <row r="9265" spans="1:2" x14ac:dyDescent="0.25">
      <c r="A9265" s="63"/>
      <c r="B9265" s="63"/>
    </row>
    <row r="9266" spans="1:2" x14ac:dyDescent="0.25">
      <c r="A9266" s="63"/>
      <c r="B9266" s="63"/>
    </row>
    <row r="9267" spans="1:2" x14ac:dyDescent="0.25">
      <c r="A9267" s="63"/>
      <c r="B9267" s="63"/>
    </row>
    <row r="9268" spans="1:2" x14ac:dyDescent="0.25">
      <c r="A9268" s="63"/>
      <c r="B9268" s="63"/>
    </row>
    <row r="9269" spans="1:2" x14ac:dyDescent="0.25">
      <c r="A9269" s="63"/>
      <c r="B9269" s="63"/>
    </row>
    <row r="9270" spans="1:2" x14ac:dyDescent="0.25">
      <c r="A9270" s="63"/>
      <c r="B9270" s="63"/>
    </row>
    <row r="9271" spans="1:2" x14ac:dyDescent="0.25">
      <c r="A9271" s="63"/>
      <c r="B9271" s="63"/>
    </row>
    <row r="9272" spans="1:2" x14ac:dyDescent="0.25">
      <c r="A9272" s="63"/>
      <c r="B9272" s="63"/>
    </row>
    <row r="9273" spans="1:2" x14ac:dyDescent="0.25">
      <c r="A9273" s="63"/>
      <c r="B9273" s="63"/>
    </row>
    <row r="9274" spans="1:2" x14ac:dyDescent="0.25">
      <c r="A9274" s="63"/>
      <c r="B9274" s="63"/>
    </row>
    <row r="9275" spans="1:2" x14ac:dyDescent="0.25">
      <c r="A9275" s="63"/>
      <c r="B9275" s="63"/>
    </row>
    <row r="9276" spans="1:2" x14ac:dyDescent="0.25">
      <c r="A9276" s="63"/>
      <c r="B9276" s="63"/>
    </row>
    <row r="9277" spans="1:2" x14ac:dyDescent="0.25">
      <c r="A9277" s="63"/>
      <c r="B9277" s="63"/>
    </row>
    <row r="9278" spans="1:2" x14ac:dyDescent="0.25">
      <c r="A9278" s="63"/>
      <c r="B9278" s="63"/>
    </row>
    <row r="9279" spans="1:2" x14ac:dyDescent="0.25">
      <c r="A9279" s="63"/>
      <c r="B9279" s="63"/>
    </row>
    <row r="9280" spans="1:2" x14ac:dyDescent="0.25">
      <c r="A9280" s="63"/>
      <c r="B9280" s="63"/>
    </row>
    <row r="9281" spans="1:2" x14ac:dyDescent="0.25">
      <c r="A9281" s="63"/>
      <c r="B9281" s="63"/>
    </row>
    <row r="9282" spans="1:2" x14ac:dyDescent="0.25">
      <c r="A9282" s="63"/>
      <c r="B9282" s="63"/>
    </row>
    <row r="9283" spans="1:2" x14ac:dyDescent="0.25">
      <c r="A9283" s="63"/>
      <c r="B9283" s="63"/>
    </row>
    <row r="9284" spans="1:2" x14ac:dyDescent="0.25">
      <c r="A9284" s="63"/>
      <c r="B9284" s="63"/>
    </row>
    <row r="9285" spans="1:2" x14ac:dyDescent="0.25">
      <c r="A9285" s="63"/>
      <c r="B9285" s="63"/>
    </row>
    <row r="9286" spans="1:2" x14ac:dyDescent="0.25">
      <c r="A9286" s="63"/>
      <c r="B9286" s="63"/>
    </row>
    <row r="9287" spans="1:2" x14ac:dyDescent="0.25">
      <c r="A9287" s="63"/>
      <c r="B9287" s="63"/>
    </row>
    <row r="9288" spans="1:2" x14ac:dyDescent="0.25">
      <c r="A9288" s="63"/>
      <c r="B9288" s="63"/>
    </row>
    <row r="9289" spans="1:2" x14ac:dyDescent="0.25">
      <c r="A9289" s="63"/>
      <c r="B9289" s="63"/>
    </row>
    <row r="9290" spans="1:2" x14ac:dyDescent="0.25">
      <c r="A9290" s="63"/>
      <c r="B9290" s="63"/>
    </row>
    <row r="9291" spans="1:2" x14ac:dyDescent="0.25">
      <c r="A9291" s="63"/>
      <c r="B9291" s="63"/>
    </row>
    <row r="9292" spans="1:2" x14ac:dyDescent="0.25">
      <c r="A9292" s="63"/>
      <c r="B9292" s="63"/>
    </row>
    <row r="9293" spans="1:2" x14ac:dyDescent="0.25">
      <c r="A9293" s="63"/>
      <c r="B9293" s="63"/>
    </row>
    <row r="9294" spans="1:2" x14ac:dyDescent="0.25">
      <c r="A9294" s="63"/>
      <c r="B9294" s="63"/>
    </row>
    <row r="9295" spans="1:2" x14ac:dyDescent="0.25">
      <c r="A9295" s="63"/>
      <c r="B9295" s="63"/>
    </row>
    <row r="9296" spans="1:2" x14ac:dyDescent="0.25">
      <c r="A9296" s="63"/>
      <c r="B9296" s="63"/>
    </row>
    <row r="9297" spans="1:2" x14ac:dyDescent="0.25">
      <c r="A9297" s="63"/>
      <c r="B9297" s="63"/>
    </row>
    <row r="9298" spans="1:2" x14ac:dyDescent="0.25">
      <c r="A9298" s="63"/>
      <c r="B9298" s="63"/>
    </row>
    <row r="9299" spans="1:2" x14ac:dyDescent="0.25">
      <c r="A9299" s="63"/>
      <c r="B9299" s="63"/>
    </row>
    <row r="9300" spans="1:2" x14ac:dyDescent="0.25">
      <c r="A9300" s="63"/>
      <c r="B9300" s="63"/>
    </row>
    <row r="9301" spans="1:2" x14ac:dyDescent="0.25">
      <c r="A9301" s="63"/>
      <c r="B9301" s="63"/>
    </row>
    <row r="9302" spans="1:2" x14ac:dyDescent="0.25">
      <c r="A9302" s="63"/>
      <c r="B9302" s="63"/>
    </row>
    <row r="9303" spans="1:2" x14ac:dyDescent="0.25">
      <c r="A9303" s="63"/>
      <c r="B9303" s="63"/>
    </row>
    <row r="9304" spans="1:2" x14ac:dyDescent="0.25">
      <c r="A9304" s="63"/>
      <c r="B9304" s="63"/>
    </row>
    <row r="9305" spans="1:2" x14ac:dyDescent="0.25">
      <c r="A9305" s="63"/>
      <c r="B9305" s="63"/>
    </row>
    <row r="9306" spans="1:2" x14ac:dyDescent="0.25">
      <c r="A9306" s="63"/>
      <c r="B9306" s="63"/>
    </row>
    <row r="9307" spans="1:2" x14ac:dyDescent="0.25">
      <c r="A9307" s="63"/>
      <c r="B9307" s="63"/>
    </row>
    <row r="9308" spans="1:2" x14ac:dyDescent="0.25">
      <c r="A9308" s="63"/>
      <c r="B9308" s="63"/>
    </row>
    <row r="9309" spans="1:2" x14ac:dyDescent="0.25">
      <c r="A9309" s="63"/>
      <c r="B9309" s="63"/>
    </row>
    <row r="9310" spans="1:2" x14ac:dyDescent="0.25">
      <c r="A9310" s="63"/>
      <c r="B9310" s="63"/>
    </row>
    <row r="9311" spans="1:2" x14ac:dyDescent="0.25">
      <c r="A9311" s="63"/>
      <c r="B9311" s="63"/>
    </row>
    <row r="9312" spans="1:2" x14ac:dyDescent="0.25">
      <c r="A9312" s="63"/>
      <c r="B9312" s="63"/>
    </row>
    <row r="9313" spans="1:2" x14ac:dyDescent="0.25">
      <c r="A9313" s="63"/>
      <c r="B9313" s="63"/>
    </row>
    <row r="9314" spans="1:2" x14ac:dyDescent="0.25">
      <c r="A9314" s="63"/>
      <c r="B9314" s="63"/>
    </row>
    <row r="9315" spans="1:2" x14ac:dyDescent="0.25">
      <c r="A9315" s="63"/>
      <c r="B9315" s="63"/>
    </row>
    <row r="9316" spans="1:2" x14ac:dyDescent="0.25">
      <c r="A9316" s="63"/>
      <c r="B9316" s="63"/>
    </row>
    <row r="9317" spans="1:2" x14ac:dyDescent="0.25">
      <c r="A9317" s="63"/>
      <c r="B9317" s="63"/>
    </row>
    <row r="9318" spans="1:2" x14ac:dyDescent="0.25">
      <c r="A9318" s="63"/>
      <c r="B9318" s="63"/>
    </row>
    <row r="9319" spans="1:2" x14ac:dyDescent="0.25">
      <c r="A9319" s="63"/>
      <c r="B9319" s="63"/>
    </row>
    <row r="9320" spans="1:2" x14ac:dyDescent="0.25">
      <c r="A9320" s="63"/>
      <c r="B9320" s="63"/>
    </row>
    <row r="9321" spans="1:2" x14ac:dyDescent="0.25">
      <c r="A9321" s="63"/>
      <c r="B9321" s="63"/>
    </row>
    <row r="9322" spans="1:2" x14ac:dyDescent="0.25">
      <c r="A9322" s="63"/>
      <c r="B9322" s="63"/>
    </row>
    <row r="9323" spans="1:2" x14ac:dyDescent="0.25">
      <c r="A9323" s="63"/>
      <c r="B9323" s="63"/>
    </row>
    <row r="9324" spans="1:2" x14ac:dyDescent="0.25">
      <c r="A9324" s="63"/>
      <c r="B9324" s="63"/>
    </row>
    <row r="9325" spans="1:2" x14ac:dyDescent="0.25">
      <c r="A9325" s="63"/>
      <c r="B9325" s="63"/>
    </row>
    <row r="9326" spans="1:2" x14ac:dyDescent="0.25">
      <c r="A9326" s="63"/>
      <c r="B9326" s="63"/>
    </row>
    <row r="9327" spans="1:2" x14ac:dyDescent="0.25">
      <c r="A9327" s="63"/>
      <c r="B9327" s="63"/>
    </row>
    <row r="9328" spans="1:2" x14ac:dyDescent="0.25">
      <c r="A9328" s="63"/>
      <c r="B9328" s="63"/>
    </row>
    <row r="9329" spans="1:2" x14ac:dyDescent="0.25">
      <c r="A9329" s="63"/>
      <c r="B9329" s="63"/>
    </row>
    <row r="9330" spans="1:2" x14ac:dyDescent="0.25">
      <c r="A9330" s="63"/>
      <c r="B9330" s="63"/>
    </row>
    <row r="9331" spans="1:2" x14ac:dyDescent="0.25">
      <c r="A9331" s="63"/>
      <c r="B9331" s="63"/>
    </row>
    <row r="9332" spans="1:2" x14ac:dyDescent="0.25">
      <c r="A9332" s="63"/>
      <c r="B9332" s="63"/>
    </row>
    <row r="9333" spans="1:2" x14ac:dyDescent="0.25">
      <c r="A9333" s="63"/>
      <c r="B9333" s="63"/>
    </row>
    <row r="9334" spans="1:2" x14ac:dyDescent="0.25">
      <c r="A9334" s="63"/>
      <c r="B9334" s="63"/>
    </row>
    <row r="9335" spans="1:2" x14ac:dyDescent="0.25">
      <c r="A9335" s="63"/>
      <c r="B9335" s="63"/>
    </row>
    <row r="9336" spans="1:2" x14ac:dyDescent="0.25">
      <c r="A9336" s="63"/>
      <c r="B9336" s="63"/>
    </row>
    <row r="9337" spans="1:2" x14ac:dyDescent="0.25">
      <c r="A9337" s="63"/>
      <c r="B9337" s="63"/>
    </row>
    <row r="9338" spans="1:2" x14ac:dyDescent="0.25">
      <c r="A9338" s="63"/>
      <c r="B9338" s="63"/>
    </row>
    <row r="9339" spans="1:2" x14ac:dyDescent="0.25">
      <c r="A9339" s="63"/>
      <c r="B9339" s="63"/>
    </row>
    <row r="9340" spans="1:2" x14ac:dyDescent="0.25">
      <c r="A9340" s="63"/>
      <c r="B9340" s="63"/>
    </row>
    <row r="9341" spans="1:2" x14ac:dyDescent="0.25">
      <c r="A9341" s="63"/>
      <c r="B9341" s="63"/>
    </row>
    <row r="9342" spans="1:2" x14ac:dyDescent="0.25">
      <c r="A9342" s="63"/>
      <c r="B9342" s="63"/>
    </row>
    <row r="9343" spans="1:2" x14ac:dyDescent="0.25">
      <c r="A9343" s="63"/>
      <c r="B9343" s="63"/>
    </row>
    <row r="9344" spans="1:2" x14ac:dyDescent="0.25">
      <c r="A9344" s="63"/>
      <c r="B9344" s="63"/>
    </row>
    <row r="9345" spans="1:2" x14ac:dyDescent="0.25">
      <c r="A9345" s="63"/>
      <c r="B9345" s="63"/>
    </row>
    <row r="9346" spans="1:2" x14ac:dyDescent="0.25">
      <c r="A9346" s="63"/>
      <c r="B9346" s="63"/>
    </row>
    <row r="9347" spans="1:2" x14ac:dyDescent="0.25">
      <c r="A9347" s="63"/>
      <c r="B9347" s="63"/>
    </row>
    <row r="9348" spans="1:2" x14ac:dyDescent="0.25">
      <c r="A9348" s="63"/>
      <c r="B9348" s="63"/>
    </row>
    <row r="9349" spans="1:2" x14ac:dyDescent="0.25">
      <c r="A9349" s="63"/>
      <c r="B9349" s="63"/>
    </row>
    <row r="9350" spans="1:2" x14ac:dyDescent="0.25">
      <c r="A9350" s="63"/>
      <c r="B9350" s="63"/>
    </row>
    <row r="9351" spans="1:2" x14ac:dyDescent="0.25">
      <c r="A9351" s="63"/>
      <c r="B9351" s="63"/>
    </row>
    <row r="9352" spans="1:2" x14ac:dyDescent="0.25">
      <c r="A9352" s="63"/>
      <c r="B9352" s="63"/>
    </row>
    <row r="9353" spans="1:2" x14ac:dyDescent="0.25">
      <c r="A9353" s="63"/>
      <c r="B9353" s="63"/>
    </row>
    <row r="9354" spans="1:2" x14ac:dyDescent="0.25">
      <c r="A9354" s="63"/>
      <c r="B9354" s="63"/>
    </row>
    <row r="9355" spans="1:2" x14ac:dyDescent="0.25">
      <c r="A9355" s="63"/>
      <c r="B9355" s="63"/>
    </row>
    <row r="9356" spans="1:2" x14ac:dyDescent="0.25">
      <c r="A9356" s="63"/>
      <c r="B9356" s="63"/>
    </row>
    <row r="9357" spans="1:2" x14ac:dyDescent="0.25">
      <c r="A9357" s="63"/>
      <c r="B9357" s="63"/>
    </row>
    <row r="9358" spans="1:2" x14ac:dyDescent="0.25">
      <c r="A9358" s="63"/>
      <c r="B9358" s="63"/>
    </row>
    <row r="9359" spans="1:2" x14ac:dyDescent="0.25">
      <c r="A9359" s="63"/>
      <c r="B9359" s="63"/>
    </row>
    <row r="9360" spans="1:2" x14ac:dyDescent="0.25">
      <c r="A9360" s="63"/>
      <c r="B9360" s="63"/>
    </row>
    <row r="9361" spans="1:2" x14ac:dyDescent="0.25">
      <c r="A9361" s="63"/>
      <c r="B9361" s="63"/>
    </row>
    <row r="9362" spans="1:2" x14ac:dyDescent="0.25">
      <c r="A9362" s="63"/>
      <c r="B9362" s="63"/>
    </row>
    <row r="9363" spans="1:2" x14ac:dyDescent="0.25">
      <c r="A9363" s="63"/>
      <c r="B9363" s="63"/>
    </row>
    <row r="9364" spans="1:2" x14ac:dyDescent="0.25">
      <c r="A9364" s="63"/>
      <c r="B9364" s="63"/>
    </row>
    <row r="9365" spans="1:2" x14ac:dyDescent="0.25">
      <c r="A9365" s="63"/>
      <c r="B9365" s="63"/>
    </row>
    <row r="9366" spans="1:2" x14ac:dyDescent="0.25">
      <c r="A9366" s="63"/>
      <c r="B9366" s="63"/>
    </row>
    <row r="9367" spans="1:2" x14ac:dyDescent="0.25">
      <c r="A9367" s="63"/>
      <c r="B9367" s="63"/>
    </row>
    <row r="9368" spans="1:2" x14ac:dyDescent="0.25">
      <c r="A9368" s="63"/>
      <c r="B9368" s="63"/>
    </row>
    <row r="9369" spans="1:2" x14ac:dyDescent="0.25">
      <c r="A9369" s="63"/>
      <c r="B9369" s="63"/>
    </row>
    <row r="9370" spans="1:2" x14ac:dyDescent="0.25">
      <c r="A9370" s="63"/>
      <c r="B9370" s="63"/>
    </row>
    <row r="9371" spans="1:2" x14ac:dyDescent="0.25">
      <c r="A9371" s="63"/>
      <c r="B9371" s="63"/>
    </row>
    <row r="9372" spans="1:2" x14ac:dyDescent="0.25">
      <c r="A9372" s="63"/>
      <c r="B9372" s="63"/>
    </row>
    <row r="9373" spans="1:2" x14ac:dyDescent="0.25">
      <c r="A9373" s="63"/>
      <c r="B9373" s="63"/>
    </row>
    <row r="9374" spans="1:2" x14ac:dyDescent="0.25">
      <c r="A9374" s="63"/>
      <c r="B9374" s="63"/>
    </row>
    <row r="9375" spans="1:2" x14ac:dyDescent="0.25">
      <c r="A9375" s="63"/>
      <c r="B9375" s="63"/>
    </row>
    <row r="9376" spans="1:2" x14ac:dyDescent="0.25">
      <c r="A9376" s="63"/>
      <c r="B9376" s="63"/>
    </row>
    <row r="9377" spans="1:2" x14ac:dyDescent="0.25">
      <c r="A9377" s="63"/>
      <c r="B9377" s="63"/>
    </row>
    <row r="9378" spans="1:2" x14ac:dyDescent="0.25">
      <c r="A9378" s="63"/>
      <c r="B9378" s="63"/>
    </row>
    <row r="9379" spans="1:2" x14ac:dyDescent="0.25">
      <c r="A9379" s="63"/>
      <c r="B9379" s="63"/>
    </row>
    <row r="9380" spans="1:2" x14ac:dyDescent="0.25">
      <c r="A9380" s="63"/>
      <c r="B9380" s="63"/>
    </row>
    <row r="9381" spans="1:2" x14ac:dyDescent="0.25">
      <c r="A9381" s="63"/>
      <c r="B9381" s="63"/>
    </row>
    <row r="9382" spans="1:2" x14ac:dyDescent="0.25">
      <c r="A9382" s="63"/>
      <c r="B9382" s="63"/>
    </row>
    <row r="9383" spans="1:2" x14ac:dyDescent="0.25">
      <c r="A9383" s="63"/>
      <c r="B9383" s="63"/>
    </row>
    <row r="9384" spans="1:2" x14ac:dyDescent="0.25">
      <c r="A9384" s="63"/>
      <c r="B9384" s="63"/>
    </row>
    <row r="9385" spans="1:2" x14ac:dyDescent="0.25">
      <c r="A9385" s="63"/>
      <c r="B9385" s="63"/>
    </row>
    <row r="9386" spans="1:2" x14ac:dyDescent="0.25">
      <c r="A9386" s="63"/>
      <c r="B9386" s="63"/>
    </row>
    <row r="9387" spans="1:2" x14ac:dyDescent="0.25">
      <c r="A9387" s="63"/>
      <c r="B9387" s="63"/>
    </row>
    <row r="9388" spans="1:2" x14ac:dyDescent="0.25">
      <c r="A9388" s="63"/>
      <c r="B9388" s="63"/>
    </row>
    <row r="9389" spans="1:2" x14ac:dyDescent="0.25">
      <c r="A9389" s="63"/>
      <c r="B9389" s="63"/>
    </row>
    <row r="9390" spans="1:2" x14ac:dyDescent="0.25">
      <c r="A9390" s="63"/>
      <c r="B9390" s="63"/>
    </row>
    <row r="9391" spans="1:2" x14ac:dyDescent="0.25">
      <c r="A9391" s="63"/>
      <c r="B9391" s="63"/>
    </row>
    <row r="9392" spans="1:2" x14ac:dyDescent="0.25">
      <c r="A9392" s="63"/>
      <c r="B9392" s="63"/>
    </row>
    <row r="9393" spans="1:2" x14ac:dyDescent="0.25">
      <c r="A9393" s="63"/>
      <c r="B9393" s="63"/>
    </row>
    <row r="9394" spans="1:2" x14ac:dyDescent="0.25">
      <c r="A9394" s="63"/>
      <c r="B9394" s="63"/>
    </row>
    <row r="9395" spans="1:2" x14ac:dyDescent="0.25">
      <c r="A9395" s="63"/>
      <c r="B9395" s="63"/>
    </row>
    <row r="9396" spans="1:2" x14ac:dyDescent="0.25">
      <c r="A9396" s="63"/>
      <c r="B9396" s="63"/>
    </row>
    <row r="9397" spans="1:2" x14ac:dyDescent="0.25">
      <c r="A9397" s="63"/>
      <c r="B9397" s="63"/>
    </row>
    <row r="9398" spans="1:2" x14ac:dyDescent="0.25">
      <c r="A9398" s="63"/>
      <c r="B9398" s="63"/>
    </row>
    <row r="9399" spans="1:2" x14ac:dyDescent="0.25">
      <c r="A9399" s="63"/>
      <c r="B9399" s="63"/>
    </row>
    <row r="9400" spans="1:2" x14ac:dyDescent="0.25">
      <c r="A9400" s="63"/>
      <c r="B9400" s="63"/>
    </row>
    <row r="9401" spans="1:2" x14ac:dyDescent="0.25">
      <c r="A9401" s="63"/>
      <c r="B9401" s="63"/>
    </row>
    <row r="9402" spans="1:2" x14ac:dyDescent="0.25">
      <c r="A9402" s="63"/>
      <c r="B9402" s="63"/>
    </row>
    <row r="9403" spans="1:2" x14ac:dyDescent="0.25">
      <c r="A9403" s="63"/>
      <c r="B9403" s="63"/>
    </row>
    <row r="9404" spans="1:2" x14ac:dyDescent="0.25">
      <c r="A9404" s="63"/>
      <c r="B9404" s="63"/>
    </row>
    <row r="9405" spans="1:2" x14ac:dyDescent="0.25">
      <c r="A9405" s="63"/>
      <c r="B9405" s="63"/>
    </row>
    <row r="9406" spans="1:2" x14ac:dyDescent="0.25">
      <c r="A9406" s="63"/>
      <c r="B9406" s="63"/>
    </row>
    <row r="9407" spans="1:2" x14ac:dyDescent="0.25">
      <c r="A9407" s="63"/>
      <c r="B9407" s="63"/>
    </row>
    <row r="9408" spans="1:2" x14ac:dyDescent="0.25">
      <c r="A9408" s="63"/>
      <c r="B9408" s="63"/>
    </row>
    <row r="9409" spans="1:2" x14ac:dyDescent="0.25">
      <c r="A9409" s="63"/>
      <c r="B9409" s="63"/>
    </row>
    <row r="9410" spans="1:2" x14ac:dyDescent="0.25">
      <c r="A9410" s="63"/>
      <c r="B9410" s="63"/>
    </row>
    <row r="9411" spans="1:2" x14ac:dyDescent="0.25">
      <c r="A9411" s="63"/>
      <c r="B9411" s="63"/>
    </row>
    <row r="9412" spans="1:2" x14ac:dyDescent="0.25">
      <c r="A9412" s="63"/>
      <c r="B9412" s="63"/>
    </row>
    <row r="9413" spans="1:2" x14ac:dyDescent="0.25">
      <c r="A9413" s="63"/>
      <c r="B9413" s="63"/>
    </row>
    <row r="9414" spans="1:2" x14ac:dyDescent="0.25">
      <c r="A9414" s="63"/>
      <c r="B9414" s="63"/>
    </row>
    <row r="9415" spans="1:2" x14ac:dyDescent="0.25">
      <c r="A9415" s="63"/>
      <c r="B9415" s="63"/>
    </row>
    <row r="9416" spans="1:2" x14ac:dyDescent="0.25">
      <c r="A9416" s="63"/>
      <c r="B9416" s="63"/>
    </row>
    <row r="9417" spans="1:2" x14ac:dyDescent="0.25">
      <c r="A9417" s="63"/>
      <c r="B9417" s="63"/>
    </row>
    <row r="9418" spans="1:2" x14ac:dyDescent="0.25">
      <c r="A9418" s="63"/>
      <c r="B9418" s="63"/>
    </row>
    <row r="9419" spans="1:2" x14ac:dyDescent="0.25">
      <c r="A9419" s="63"/>
      <c r="B9419" s="63"/>
    </row>
    <row r="9420" spans="1:2" x14ac:dyDescent="0.25">
      <c r="A9420" s="63"/>
      <c r="B9420" s="63"/>
    </row>
    <row r="9421" spans="1:2" x14ac:dyDescent="0.25">
      <c r="A9421" s="63"/>
      <c r="B9421" s="63"/>
    </row>
    <row r="9422" spans="1:2" x14ac:dyDescent="0.25">
      <c r="A9422" s="63"/>
      <c r="B9422" s="63"/>
    </row>
    <row r="9423" spans="1:2" x14ac:dyDescent="0.25">
      <c r="A9423" s="63"/>
      <c r="B9423" s="63"/>
    </row>
    <row r="9424" spans="1:2" x14ac:dyDescent="0.25">
      <c r="A9424" s="63"/>
      <c r="B9424" s="63"/>
    </row>
    <row r="9425" spans="1:2" x14ac:dyDescent="0.25">
      <c r="A9425" s="63"/>
      <c r="B9425" s="63"/>
    </row>
    <row r="9426" spans="1:2" x14ac:dyDescent="0.25">
      <c r="A9426" s="63"/>
      <c r="B9426" s="63"/>
    </row>
    <row r="9427" spans="1:2" x14ac:dyDescent="0.25">
      <c r="A9427" s="63"/>
      <c r="B9427" s="63"/>
    </row>
    <row r="9428" spans="1:2" x14ac:dyDescent="0.25">
      <c r="A9428" s="63"/>
      <c r="B9428" s="63"/>
    </row>
    <row r="9429" spans="1:2" x14ac:dyDescent="0.25">
      <c r="A9429" s="63"/>
      <c r="B9429" s="63"/>
    </row>
    <row r="9430" spans="1:2" x14ac:dyDescent="0.25">
      <c r="A9430" s="63"/>
      <c r="B9430" s="63"/>
    </row>
    <row r="9431" spans="1:2" x14ac:dyDescent="0.25">
      <c r="A9431" s="63"/>
      <c r="B9431" s="63"/>
    </row>
    <row r="9432" spans="1:2" x14ac:dyDescent="0.25">
      <c r="A9432" s="63"/>
      <c r="B9432" s="63"/>
    </row>
    <row r="9433" spans="1:2" x14ac:dyDescent="0.25">
      <c r="A9433" s="63"/>
      <c r="B9433" s="63"/>
    </row>
    <row r="9434" spans="1:2" x14ac:dyDescent="0.25">
      <c r="A9434" s="63"/>
      <c r="B9434" s="63"/>
    </row>
    <row r="9435" spans="1:2" x14ac:dyDescent="0.25">
      <c r="A9435" s="63"/>
      <c r="B9435" s="63"/>
    </row>
    <row r="9436" spans="1:2" x14ac:dyDescent="0.25">
      <c r="A9436" s="63"/>
      <c r="B9436" s="63"/>
    </row>
    <row r="9437" spans="1:2" x14ac:dyDescent="0.25">
      <c r="A9437" s="63"/>
      <c r="B9437" s="63"/>
    </row>
    <row r="9438" spans="1:2" x14ac:dyDescent="0.25">
      <c r="A9438" s="63"/>
      <c r="B9438" s="63"/>
    </row>
    <row r="9439" spans="1:2" x14ac:dyDescent="0.25">
      <c r="A9439" s="63"/>
      <c r="B9439" s="63"/>
    </row>
    <row r="9440" spans="1:2" x14ac:dyDescent="0.25">
      <c r="A9440" s="63"/>
      <c r="B9440" s="63"/>
    </row>
    <row r="9441" spans="1:2" x14ac:dyDescent="0.25">
      <c r="A9441" s="63"/>
      <c r="B9441" s="63"/>
    </row>
    <row r="9442" spans="1:2" x14ac:dyDescent="0.25">
      <c r="A9442" s="63"/>
      <c r="B9442" s="63"/>
    </row>
    <row r="9443" spans="1:2" x14ac:dyDescent="0.25">
      <c r="A9443" s="63"/>
      <c r="B9443" s="63"/>
    </row>
    <row r="9444" spans="1:2" x14ac:dyDescent="0.25">
      <c r="A9444" s="63"/>
      <c r="B9444" s="63"/>
    </row>
    <row r="9445" spans="1:2" x14ac:dyDescent="0.25">
      <c r="A9445" s="63"/>
      <c r="B9445" s="63"/>
    </row>
    <row r="9446" spans="1:2" x14ac:dyDescent="0.25">
      <c r="A9446" s="63"/>
      <c r="B9446" s="63"/>
    </row>
    <row r="9447" spans="1:2" x14ac:dyDescent="0.25">
      <c r="A9447" s="63"/>
      <c r="B9447" s="63"/>
    </row>
    <row r="9448" spans="1:2" x14ac:dyDescent="0.25">
      <c r="A9448" s="63"/>
      <c r="B9448" s="63"/>
    </row>
    <row r="9449" spans="1:2" x14ac:dyDescent="0.25">
      <c r="A9449" s="63"/>
      <c r="B9449" s="63"/>
    </row>
    <row r="9450" spans="1:2" x14ac:dyDescent="0.25">
      <c r="A9450" s="63"/>
      <c r="B9450" s="63"/>
    </row>
    <row r="9451" spans="1:2" x14ac:dyDescent="0.25">
      <c r="A9451" s="63"/>
      <c r="B9451" s="63"/>
    </row>
    <row r="9452" spans="1:2" x14ac:dyDescent="0.25">
      <c r="A9452" s="63"/>
      <c r="B9452" s="63"/>
    </row>
    <row r="9453" spans="1:2" x14ac:dyDescent="0.25">
      <c r="A9453" s="63"/>
      <c r="B9453" s="63"/>
    </row>
    <row r="9454" spans="1:2" x14ac:dyDescent="0.25">
      <c r="A9454" s="63"/>
      <c r="B9454" s="63"/>
    </row>
    <row r="9455" spans="1:2" x14ac:dyDescent="0.25">
      <c r="A9455" s="63"/>
      <c r="B9455" s="63"/>
    </row>
    <row r="9456" spans="1:2" x14ac:dyDescent="0.25">
      <c r="A9456" s="63"/>
      <c r="B9456" s="63"/>
    </row>
    <row r="9457" spans="1:2" x14ac:dyDescent="0.25">
      <c r="A9457" s="63"/>
      <c r="B9457" s="63"/>
    </row>
    <row r="9458" spans="1:2" x14ac:dyDescent="0.25">
      <c r="A9458" s="63"/>
      <c r="B9458" s="63"/>
    </row>
    <row r="9459" spans="1:2" x14ac:dyDescent="0.25">
      <c r="A9459" s="63"/>
      <c r="B9459" s="63"/>
    </row>
    <row r="9460" spans="1:2" x14ac:dyDescent="0.25">
      <c r="A9460" s="63"/>
      <c r="B9460" s="63"/>
    </row>
    <row r="9461" spans="1:2" x14ac:dyDescent="0.25">
      <c r="A9461" s="63"/>
      <c r="B9461" s="63"/>
    </row>
    <row r="9462" spans="1:2" x14ac:dyDescent="0.25">
      <c r="A9462" s="63"/>
      <c r="B9462" s="63"/>
    </row>
    <row r="9463" spans="1:2" x14ac:dyDescent="0.25">
      <c r="A9463" s="63"/>
      <c r="B9463" s="63"/>
    </row>
    <row r="9464" spans="1:2" x14ac:dyDescent="0.25">
      <c r="A9464" s="63"/>
      <c r="B9464" s="63"/>
    </row>
    <row r="9465" spans="1:2" x14ac:dyDescent="0.25">
      <c r="A9465" s="63"/>
      <c r="B9465" s="63"/>
    </row>
    <row r="9466" spans="1:2" x14ac:dyDescent="0.25">
      <c r="A9466" s="63"/>
      <c r="B9466" s="63"/>
    </row>
    <row r="9467" spans="1:2" x14ac:dyDescent="0.25">
      <c r="A9467" s="63"/>
      <c r="B9467" s="63"/>
    </row>
    <row r="9468" spans="1:2" x14ac:dyDescent="0.25">
      <c r="A9468" s="63"/>
      <c r="B9468" s="63"/>
    </row>
    <row r="9469" spans="1:2" x14ac:dyDescent="0.25">
      <c r="A9469" s="63"/>
      <c r="B9469" s="63"/>
    </row>
    <row r="9470" spans="1:2" x14ac:dyDescent="0.25">
      <c r="A9470" s="63"/>
      <c r="B9470" s="63"/>
    </row>
    <row r="9471" spans="1:2" x14ac:dyDescent="0.25">
      <c r="A9471" s="63"/>
      <c r="B9471" s="63"/>
    </row>
    <row r="9472" spans="1:2" x14ac:dyDescent="0.25">
      <c r="A9472" s="63"/>
      <c r="B9472" s="63"/>
    </row>
    <row r="9473" spans="1:2" x14ac:dyDescent="0.25">
      <c r="A9473" s="63"/>
      <c r="B9473" s="63"/>
    </row>
    <row r="9474" spans="1:2" x14ac:dyDescent="0.25">
      <c r="A9474" s="63"/>
      <c r="B9474" s="63"/>
    </row>
    <row r="9475" spans="1:2" x14ac:dyDescent="0.25">
      <c r="A9475" s="63"/>
      <c r="B9475" s="63"/>
    </row>
    <row r="9476" spans="1:2" x14ac:dyDescent="0.25">
      <c r="A9476" s="63"/>
      <c r="B9476" s="63"/>
    </row>
    <row r="9477" spans="1:2" x14ac:dyDescent="0.25">
      <c r="A9477" s="63"/>
      <c r="B9477" s="63"/>
    </row>
    <row r="9478" spans="1:2" x14ac:dyDescent="0.25">
      <c r="A9478" s="63"/>
      <c r="B9478" s="63"/>
    </row>
    <row r="9479" spans="1:2" x14ac:dyDescent="0.25">
      <c r="A9479" s="63"/>
      <c r="B9479" s="63"/>
    </row>
    <row r="9480" spans="1:2" x14ac:dyDescent="0.25">
      <c r="A9480" s="63"/>
      <c r="B9480" s="63"/>
    </row>
    <row r="9481" spans="1:2" x14ac:dyDescent="0.25">
      <c r="A9481" s="63"/>
      <c r="B9481" s="63"/>
    </row>
    <row r="9482" spans="1:2" x14ac:dyDescent="0.25">
      <c r="A9482" s="63"/>
      <c r="B9482" s="63"/>
    </row>
    <row r="9483" spans="1:2" x14ac:dyDescent="0.25">
      <c r="A9483" s="63"/>
      <c r="B9483" s="63"/>
    </row>
    <row r="9484" spans="1:2" x14ac:dyDescent="0.25">
      <c r="A9484" s="63"/>
      <c r="B9484" s="63"/>
    </row>
    <row r="9485" spans="1:2" x14ac:dyDescent="0.25">
      <c r="A9485" s="63"/>
      <c r="B9485" s="63"/>
    </row>
    <row r="9486" spans="1:2" x14ac:dyDescent="0.25">
      <c r="A9486" s="63"/>
      <c r="B9486" s="63"/>
    </row>
    <row r="9487" spans="1:2" x14ac:dyDescent="0.25">
      <c r="A9487" s="63"/>
      <c r="B9487" s="63"/>
    </row>
    <row r="9488" spans="1:2" x14ac:dyDescent="0.25">
      <c r="A9488" s="63"/>
      <c r="B9488" s="63"/>
    </row>
    <row r="9489" spans="1:2" x14ac:dyDescent="0.25">
      <c r="A9489" s="63"/>
      <c r="B9489" s="63"/>
    </row>
    <row r="9490" spans="1:2" x14ac:dyDescent="0.25">
      <c r="A9490" s="63"/>
      <c r="B9490" s="63"/>
    </row>
    <row r="9491" spans="1:2" x14ac:dyDescent="0.25">
      <c r="A9491" s="63"/>
      <c r="B9491" s="63"/>
    </row>
    <row r="9492" spans="1:2" x14ac:dyDescent="0.25">
      <c r="A9492" s="63"/>
      <c r="B9492" s="63"/>
    </row>
    <row r="9493" spans="1:2" x14ac:dyDescent="0.25">
      <c r="A9493" s="63"/>
      <c r="B9493" s="63"/>
    </row>
    <row r="9494" spans="1:2" x14ac:dyDescent="0.25">
      <c r="A9494" s="63"/>
      <c r="B9494" s="63"/>
    </row>
    <row r="9495" spans="1:2" x14ac:dyDescent="0.25">
      <c r="A9495" s="63"/>
      <c r="B9495" s="63"/>
    </row>
    <row r="9496" spans="1:2" x14ac:dyDescent="0.25">
      <c r="A9496" s="63"/>
      <c r="B9496" s="63"/>
    </row>
    <row r="9497" spans="1:2" x14ac:dyDescent="0.25">
      <c r="A9497" s="63"/>
      <c r="B9497" s="63"/>
    </row>
    <row r="9498" spans="1:2" x14ac:dyDescent="0.25">
      <c r="A9498" s="63"/>
      <c r="B9498" s="63"/>
    </row>
    <row r="9499" spans="1:2" x14ac:dyDescent="0.25">
      <c r="A9499" s="63"/>
      <c r="B9499" s="63"/>
    </row>
    <row r="9500" spans="1:2" x14ac:dyDescent="0.25">
      <c r="A9500" s="63"/>
      <c r="B9500" s="63"/>
    </row>
    <row r="9501" spans="1:2" x14ac:dyDescent="0.25">
      <c r="A9501" s="63"/>
      <c r="B9501" s="63"/>
    </row>
    <row r="9502" spans="1:2" x14ac:dyDescent="0.25">
      <c r="A9502" s="63"/>
      <c r="B9502" s="63"/>
    </row>
    <row r="9503" spans="1:2" x14ac:dyDescent="0.25">
      <c r="A9503" s="63"/>
      <c r="B9503" s="63"/>
    </row>
    <row r="9504" spans="1:2" x14ac:dyDescent="0.25">
      <c r="A9504" s="63"/>
      <c r="B9504" s="63"/>
    </row>
    <row r="9505" spans="1:2" x14ac:dyDescent="0.25">
      <c r="A9505" s="63"/>
      <c r="B9505" s="63"/>
    </row>
    <row r="9506" spans="1:2" x14ac:dyDescent="0.25">
      <c r="A9506" s="63"/>
      <c r="B9506" s="63"/>
    </row>
    <row r="9507" spans="1:2" x14ac:dyDescent="0.25">
      <c r="A9507" s="63"/>
      <c r="B9507" s="63"/>
    </row>
    <row r="9508" spans="1:2" x14ac:dyDescent="0.25">
      <c r="A9508" s="63"/>
      <c r="B9508" s="63"/>
    </row>
    <row r="9509" spans="1:2" x14ac:dyDescent="0.25">
      <c r="A9509" s="63"/>
      <c r="B9509" s="63"/>
    </row>
    <row r="9510" spans="1:2" x14ac:dyDescent="0.25">
      <c r="A9510" s="63"/>
      <c r="B9510" s="63"/>
    </row>
    <row r="9511" spans="1:2" x14ac:dyDescent="0.25">
      <c r="A9511" s="63"/>
      <c r="B9511" s="63"/>
    </row>
    <row r="9512" spans="1:2" x14ac:dyDescent="0.25">
      <c r="A9512" s="63"/>
      <c r="B9512" s="63"/>
    </row>
    <row r="9513" spans="1:2" x14ac:dyDescent="0.25">
      <c r="A9513" s="63"/>
      <c r="B9513" s="63"/>
    </row>
    <row r="9514" spans="1:2" x14ac:dyDescent="0.25">
      <c r="A9514" s="63"/>
      <c r="B9514" s="63"/>
    </row>
    <row r="9515" spans="1:2" x14ac:dyDescent="0.25">
      <c r="A9515" s="63"/>
      <c r="B9515" s="63"/>
    </row>
    <row r="9516" spans="1:2" x14ac:dyDescent="0.25">
      <c r="A9516" s="63"/>
      <c r="B9516" s="63"/>
    </row>
    <row r="9517" spans="1:2" x14ac:dyDescent="0.25">
      <c r="A9517" s="63"/>
      <c r="B9517" s="63"/>
    </row>
    <row r="9518" spans="1:2" x14ac:dyDescent="0.25">
      <c r="A9518" s="63"/>
      <c r="B9518" s="63"/>
    </row>
    <row r="9519" spans="1:2" x14ac:dyDescent="0.25">
      <c r="A9519" s="63"/>
      <c r="B9519" s="63"/>
    </row>
    <row r="9520" spans="1:2" x14ac:dyDescent="0.25">
      <c r="A9520" s="63"/>
      <c r="B9520" s="63"/>
    </row>
    <row r="9521" spans="1:2" x14ac:dyDescent="0.25">
      <c r="A9521" s="63"/>
      <c r="B9521" s="63"/>
    </row>
    <row r="9522" spans="1:2" x14ac:dyDescent="0.25">
      <c r="A9522" s="63"/>
      <c r="B9522" s="63"/>
    </row>
    <row r="9523" spans="1:2" x14ac:dyDescent="0.25">
      <c r="A9523" s="63"/>
      <c r="B9523" s="63"/>
    </row>
    <row r="9524" spans="1:2" x14ac:dyDescent="0.25">
      <c r="A9524" s="63"/>
      <c r="B9524" s="63"/>
    </row>
    <row r="9525" spans="1:2" x14ac:dyDescent="0.25">
      <c r="A9525" s="63"/>
      <c r="B9525" s="63"/>
    </row>
    <row r="9526" spans="1:2" x14ac:dyDescent="0.25">
      <c r="A9526" s="63"/>
      <c r="B9526" s="63"/>
    </row>
    <row r="9527" spans="1:2" x14ac:dyDescent="0.25">
      <c r="A9527" s="63"/>
      <c r="B9527" s="63"/>
    </row>
    <row r="9528" spans="1:2" x14ac:dyDescent="0.25">
      <c r="A9528" s="63"/>
      <c r="B9528" s="63"/>
    </row>
    <row r="9529" spans="1:2" x14ac:dyDescent="0.25">
      <c r="A9529" s="63"/>
      <c r="B9529" s="63"/>
    </row>
    <row r="9530" spans="1:2" x14ac:dyDescent="0.25">
      <c r="A9530" s="63"/>
      <c r="B9530" s="63"/>
    </row>
    <row r="9531" spans="1:2" x14ac:dyDescent="0.25">
      <c r="A9531" s="63"/>
      <c r="B9531" s="63"/>
    </row>
    <row r="9532" spans="1:2" x14ac:dyDescent="0.25">
      <c r="A9532" s="63"/>
      <c r="B9532" s="63"/>
    </row>
    <row r="9533" spans="1:2" x14ac:dyDescent="0.25">
      <c r="A9533" s="63"/>
      <c r="B9533" s="63"/>
    </row>
    <row r="9534" spans="1:2" x14ac:dyDescent="0.25">
      <c r="A9534" s="63"/>
      <c r="B9534" s="63"/>
    </row>
    <row r="9535" spans="1:2" x14ac:dyDescent="0.25">
      <c r="A9535" s="63"/>
      <c r="B9535" s="63"/>
    </row>
    <row r="9536" spans="1:2" x14ac:dyDescent="0.25">
      <c r="A9536" s="63"/>
      <c r="B9536" s="63"/>
    </row>
    <row r="9537" spans="1:2" x14ac:dyDescent="0.25">
      <c r="A9537" s="63"/>
      <c r="B9537" s="63"/>
    </row>
    <row r="9538" spans="1:2" x14ac:dyDescent="0.25">
      <c r="A9538" s="63"/>
      <c r="B9538" s="63"/>
    </row>
    <row r="9539" spans="1:2" x14ac:dyDescent="0.25">
      <c r="A9539" s="63"/>
      <c r="B9539" s="63"/>
    </row>
    <row r="9540" spans="1:2" x14ac:dyDescent="0.25">
      <c r="A9540" s="63"/>
      <c r="B9540" s="63"/>
    </row>
    <row r="9541" spans="1:2" x14ac:dyDescent="0.25">
      <c r="A9541" s="63"/>
      <c r="B9541" s="63"/>
    </row>
    <row r="9542" spans="1:2" x14ac:dyDescent="0.25">
      <c r="A9542" s="63"/>
      <c r="B9542" s="63"/>
    </row>
    <row r="9543" spans="1:2" x14ac:dyDescent="0.25">
      <c r="A9543" s="63"/>
      <c r="B9543" s="63"/>
    </row>
    <row r="9544" spans="1:2" x14ac:dyDescent="0.25">
      <c r="A9544" s="63"/>
      <c r="B9544" s="63"/>
    </row>
    <row r="9545" spans="1:2" x14ac:dyDescent="0.25">
      <c r="A9545" s="63"/>
      <c r="B9545" s="63"/>
    </row>
    <row r="9546" spans="1:2" x14ac:dyDescent="0.25">
      <c r="A9546" s="63"/>
      <c r="B9546" s="63"/>
    </row>
    <row r="9547" spans="1:2" x14ac:dyDescent="0.25">
      <c r="A9547" s="63"/>
      <c r="B9547" s="63"/>
    </row>
    <row r="9548" spans="1:2" x14ac:dyDescent="0.25">
      <c r="A9548" s="63"/>
      <c r="B9548" s="63"/>
    </row>
    <row r="9549" spans="1:2" x14ac:dyDescent="0.25">
      <c r="A9549" s="63"/>
      <c r="B9549" s="63"/>
    </row>
    <row r="9550" spans="1:2" x14ac:dyDescent="0.25">
      <c r="A9550" s="63"/>
      <c r="B9550" s="63"/>
    </row>
    <row r="9551" spans="1:2" x14ac:dyDescent="0.25">
      <c r="A9551" s="63"/>
      <c r="B9551" s="63"/>
    </row>
    <row r="9552" spans="1:2" x14ac:dyDescent="0.25">
      <c r="A9552" s="63"/>
      <c r="B9552" s="63"/>
    </row>
    <row r="9553" spans="1:2" x14ac:dyDescent="0.25">
      <c r="A9553" s="63"/>
      <c r="B9553" s="63"/>
    </row>
    <row r="9554" spans="1:2" x14ac:dyDescent="0.25">
      <c r="A9554" s="63"/>
      <c r="B9554" s="63"/>
    </row>
    <row r="9555" spans="1:2" x14ac:dyDescent="0.25">
      <c r="A9555" s="63"/>
      <c r="B9555" s="63"/>
    </row>
    <row r="9556" spans="1:2" x14ac:dyDescent="0.25">
      <c r="A9556" s="63"/>
      <c r="B9556" s="63"/>
    </row>
    <row r="9557" spans="1:2" x14ac:dyDescent="0.25">
      <c r="A9557" s="63"/>
      <c r="B9557" s="63"/>
    </row>
    <row r="9558" spans="1:2" x14ac:dyDescent="0.25">
      <c r="A9558" s="63"/>
      <c r="B9558" s="63"/>
    </row>
    <row r="9559" spans="1:2" x14ac:dyDescent="0.25">
      <c r="A9559" s="63"/>
      <c r="B9559" s="63"/>
    </row>
    <row r="9560" spans="1:2" x14ac:dyDescent="0.25">
      <c r="A9560" s="63"/>
      <c r="B9560" s="63"/>
    </row>
    <row r="9561" spans="1:2" x14ac:dyDescent="0.25">
      <c r="A9561" s="63"/>
      <c r="B9561" s="63"/>
    </row>
    <row r="9562" spans="1:2" x14ac:dyDescent="0.25">
      <c r="A9562" s="63"/>
      <c r="B9562" s="63"/>
    </row>
    <row r="9563" spans="1:2" x14ac:dyDescent="0.25">
      <c r="A9563" s="63"/>
      <c r="B9563" s="63"/>
    </row>
    <row r="9564" spans="1:2" x14ac:dyDescent="0.25">
      <c r="A9564" s="63"/>
      <c r="B9564" s="63"/>
    </row>
    <row r="9565" spans="1:2" x14ac:dyDescent="0.25">
      <c r="A9565" s="63"/>
      <c r="B9565" s="63"/>
    </row>
    <row r="9566" spans="1:2" x14ac:dyDescent="0.25">
      <c r="A9566" s="63"/>
      <c r="B9566" s="63"/>
    </row>
    <row r="9567" spans="1:2" x14ac:dyDescent="0.25">
      <c r="A9567" s="63"/>
      <c r="B9567" s="63"/>
    </row>
    <row r="9568" spans="1:2" x14ac:dyDescent="0.25">
      <c r="A9568" s="63"/>
      <c r="B9568" s="63"/>
    </row>
    <row r="9569" spans="1:2" x14ac:dyDescent="0.25">
      <c r="A9569" s="63"/>
      <c r="B9569" s="63"/>
    </row>
    <row r="9570" spans="1:2" x14ac:dyDescent="0.25">
      <c r="A9570" s="63"/>
      <c r="B9570" s="63"/>
    </row>
    <row r="9571" spans="1:2" x14ac:dyDescent="0.25">
      <c r="A9571" s="63"/>
      <c r="B9571" s="63"/>
    </row>
    <row r="9572" spans="1:2" x14ac:dyDescent="0.25">
      <c r="A9572" s="63"/>
      <c r="B9572" s="63"/>
    </row>
    <row r="9573" spans="1:2" x14ac:dyDescent="0.25">
      <c r="A9573" s="63"/>
      <c r="B9573" s="63"/>
    </row>
    <row r="9574" spans="1:2" x14ac:dyDescent="0.25">
      <c r="A9574" s="63"/>
      <c r="B9574" s="63"/>
    </row>
    <row r="9575" spans="1:2" x14ac:dyDescent="0.25">
      <c r="A9575" s="63"/>
      <c r="B9575" s="63"/>
    </row>
    <row r="9576" spans="1:2" x14ac:dyDescent="0.25">
      <c r="A9576" s="63"/>
      <c r="B9576" s="63"/>
    </row>
    <row r="9577" spans="1:2" x14ac:dyDescent="0.25">
      <c r="A9577" s="63"/>
      <c r="B9577" s="63"/>
    </row>
    <row r="9578" spans="1:2" x14ac:dyDescent="0.25">
      <c r="A9578" s="63"/>
      <c r="B9578" s="63"/>
    </row>
    <row r="9579" spans="1:2" x14ac:dyDescent="0.25">
      <c r="A9579" s="63"/>
      <c r="B9579" s="63"/>
    </row>
    <row r="9580" spans="1:2" x14ac:dyDescent="0.25">
      <c r="A9580" s="63"/>
      <c r="B9580" s="63"/>
    </row>
    <row r="9581" spans="1:2" x14ac:dyDescent="0.25">
      <c r="A9581" s="63"/>
      <c r="B9581" s="63"/>
    </row>
    <row r="9582" spans="1:2" x14ac:dyDescent="0.25">
      <c r="A9582" s="63"/>
      <c r="B9582" s="63"/>
    </row>
    <row r="9583" spans="1:2" x14ac:dyDescent="0.25">
      <c r="A9583" s="63"/>
      <c r="B9583" s="63"/>
    </row>
    <row r="9584" spans="1:2" x14ac:dyDescent="0.25">
      <c r="A9584" s="63"/>
      <c r="B9584" s="63"/>
    </row>
    <row r="9585" spans="1:2" x14ac:dyDescent="0.25">
      <c r="A9585" s="63"/>
      <c r="B9585" s="63"/>
    </row>
    <row r="9586" spans="1:2" x14ac:dyDescent="0.25">
      <c r="A9586" s="63"/>
      <c r="B9586" s="63"/>
    </row>
    <row r="9587" spans="1:2" x14ac:dyDescent="0.25">
      <c r="A9587" s="63"/>
      <c r="B9587" s="63"/>
    </row>
    <row r="9588" spans="1:2" x14ac:dyDescent="0.25">
      <c r="A9588" s="63"/>
      <c r="B9588" s="63"/>
    </row>
    <row r="9589" spans="1:2" x14ac:dyDescent="0.25">
      <c r="A9589" s="63"/>
      <c r="B9589" s="63"/>
    </row>
    <row r="9590" spans="1:2" x14ac:dyDescent="0.25">
      <c r="A9590" s="63"/>
      <c r="B9590" s="63"/>
    </row>
    <row r="9591" spans="1:2" x14ac:dyDescent="0.25">
      <c r="A9591" s="63"/>
      <c r="B9591" s="63"/>
    </row>
    <row r="9592" spans="1:2" x14ac:dyDescent="0.25">
      <c r="A9592" s="63"/>
      <c r="B9592" s="63"/>
    </row>
    <row r="9593" spans="1:2" x14ac:dyDescent="0.25">
      <c r="A9593" s="63"/>
      <c r="B9593" s="63"/>
    </row>
    <row r="9594" spans="1:2" x14ac:dyDescent="0.25">
      <c r="A9594" s="63"/>
      <c r="B9594" s="63"/>
    </row>
    <row r="9595" spans="1:2" x14ac:dyDescent="0.25">
      <c r="A9595" s="63"/>
      <c r="B9595" s="63"/>
    </row>
    <row r="9596" spans="1:2" x14ac:dyDescent="0.25">
      <c r="A9596" s="63"/>
      <c r="B9596" s="63"/>
    </row>
    <row r="9597" spans="1:2" x14ac:dyDescent="0.25">
      <c r="A9597" s="63"/>
      <c r="B9597" s="63"/>
    </row>
    <row r="9598" spans="1:2" x14ac:dyDescent="0.25">
      <c r="A9598" s="63"/>
      <c r="B9598" s="63"/>
    </row>
    <row r="9599" spans="1:2" x14ac:dyDescent="0.25">
      <c r="A9599" s="63"/>
      <c r="B9599" s="63"/>
    </row>
    <row r="9600" spans="1:2" x14ac:dyDescent="0.25">
      <c r="A9600" s="63"/>
      <c r="B9600" s="63"/>
    </row>
    <row r="9601" spans="1:2" x14ac:dyDescent="0.25">
      <c r="A9601" s="63"/>
      <c r="B9601" s="63"/>
    </row>
    <row r="9602" spans="1:2" x14ac:dyDescent="0.25">
      <c r="A9602" s="63"/>
      <c r="B9602" s="63"/>
    </row>
    <row r="9603" spans="1:2" x14ac:dyDescent="0.25">
      <c r="A9603" s="63"/>
      <c r="B9603" s="63"/>
    </row>
    <row r="9604" spans="1:2" x14ac:dyDescent="0.25">
      <c r="A9604" s="63"/>
      <c r="B9604" s="63"/>
    </row>
    <row r="9605" spans="1:2" x14ac:dyDescent="0.25">
      <c r="A9605" s="63"/>
      <c r="B9605" s="63"/>
    </row>
    <row r="9606" spans="1:2" x14ac:dyDescent="0.25">
      <c r="A9606" s="63"/>
      <c r="B9606" s="63"/>
    </row>
    <row r="9607" spans="1:2" x14ac:dyDescent="0.25">
      <c r="A9607" s="63"/>
      <c r="B9607" s="63"/>
    </row>
    <row r="9608" spans="1:2" x14ac:dyDescent="0.25">
      <c r="A9608" s="63"/>
      <c r="B9608" s="63"/>
    </row>
    <row r="9609" spans="1:2" x14ac:dyDescent="0.25">
      <c r="A9609" s="63"/>
      <c r="B9609" s="63"/>
    </row>
    <row r="9610" spans="1:2" x14ac:dyDescent="0.25">
      <c r="A9610" s="63"/>
      <c r="B9610" s="63"/>
    </row>
    <row r="9611" spans="1:2" x14ac:dyDescent="0.25">
      <c r="A9611" s="63"/>
      <c r="B9611" s="63"/>
    </row>
    <row r="9612" spans="1:2" x14ac:dyDescent="0.25">
      <c r="A9612" s="63"/>
      <c r="B9612" s="63"/>
    </row>
    <row r="9613" spans="1:2" x14ac:dyDescent="0.25">
      <c r="A9613" s="63"/>
      <c r="B9613" s="63"/>
    </row>
    <row r="9614" spans="1:2" x14ac:dyDescent="0.25">
      <c r="A9614" s="63"/>
      <c r="B9614" s="63"/>
    </row>
    <row r="9615" spans="1:2" x14ac:dyDescent="0.25">
      <c r="A9615" s="63"/>
      <c r="B9615" s="63"/>
    </row>
    <row r="9616" spans="1:2" x14ac:dyDescent="0.25">
      <c r="A9616" s="63"/>
      <c r="B9616" s="63"/>
    </row>
    <row r="9617" spans="1:2" x14ac:dyDescent="0.25">
      <c r="A9617" s="63"/>
      <c r="B9617" s="63"/>
    </row>
    <row r="9618" spans="1:2" x14ac:dyDescent="0.25">
      <c r="A9618" s="63"/>
      <c r="B9618" s="63"/>
    </row>
    <row r="9619" spans="1:2" x14ac:dyDescent="0.25">
      <c r="A9619" s="63"/>
      <c r="B9619" s="63"/>
    </row>
    <row r="9620" spans="1:2" x14ac:dyDescent="0.25">
      <c r="A9620" s="63"/>
      <c r="B9620" s="63"/>
    </row>
    <row r="9621" spans="1:2" x14ac:dyDescent="0.25">
      <c r="A9621" s="63"/>
      <c r="B9621" s="63"/>
    </row>
    <row r="9622" spans="1:2" x14ac:dyDescent="0.25">
      <c r="A9622" s="63"/>
      <c r="B9622" s="63"/>
    </row>
    <row r="9623" spans="1:2" x14ac:dyDescent="0.25">
      <c r="A9623" s="63"/>
      <c r="B9623" s="63"/>
    </row>
    <row r="9624" spans="1:2" x14ac:dyDescent="0.25">
      <c r="A9624" s="63"/>
      <c r="B9624" s="63"/>
    </row>
    <row r="9625" spans="1:2" x14ac:dyDescent="0.25">
      <c r="A9625" s="63"/>
      <c r="B9625" s="63"/>
    </row>
    <row r="9626" spans="1:2" x14ac:dyDescent="0.25">
      <c r="A9626" s="63"/>
      <c r="B9626" s="63"/>
    </row>
    <row r="9627" spans="1:2" x14ac:dyDescent="0.25">
      <c r="A9627" s="63"/>
      <c r="B9627" s="63"/>
    </row>
    <row r="9628" spans="1:2" x14ac:dyDescent="0.25">
      <c r="A9628" s="63"/>
      <c r="B9628" s="63"/>
    </row>
    <row r="9629" spans="1:2" x14ac:dyDescent="0.25">
      <c r="A9629" s="63"/>
      <c r="B9629" s="63"/>
    </row>
    <row r="9630" spans="1:2" x14ac:dyDescent="0.25">
      <c r="A9630" s="63"/>
      <c r="B9630" s="63"/>
    </row>
    <row r="9631" spans="1:2" x14ac:dyDescent="0.25">
      <c r="A9631" s="63"/>
      <c r="B9631" s="63"/>
    </row>
    <row r="9632" spans="1:2" x14ac:dyDescent="0.25">
      <c r="A9632" s="63"/>
      <c r="B9632" s="63"/>
    </row>
    <row r="9633" spans="1:2" x14ac:dyDescent="0.25">
      <c r="A9633" s="63"/>
      <c r="B9633" s="63"/>
    </row>
    <row r="9634" spans="1:2" x14ac:dyDescent="0.25">
      <c r="A9634" s="63"/>
      <c r="B9634" s="63"/>
    </row>
    <row r="9635" spans="1:2" x14ac:dyDescent="0.25">
      <c r="A9635" s="63"/>
      <c r="B9635" s="63"/>
    </row>
    <row r="9636" spans="1:2" x14ac:dyDescent="0.25">
      <c r="A9636" s="63"/>
      <c r="B9636" s="63"/>
    </row>
    <row r="9637" spans="1:2" x14ac:dyDescent="0.25">
      <c r="A9637" s="63"/>
      <c r="B9637" s="63"/>
    </row>
    <row r="9638" spans="1:2" x14ac:dyDescent="0.25">
      <c r="A9638" s="63"/>
      <c r="B9638" s="63"/>
    </row>
    <row r="9639" spans="1:2" x14ac:dyDescent="0.25">
      <c r="A9639" s="63"/>
      <c r="B9639" s="63"/>
    </row>
    <row r="9640" spans="1:2" x14ac:dyDescent="0.25">
      <c r="A9640" s="63"/>
      <c r="B9640" s="63"/>
    </row>
    <row r="9641" spans="1:2" x14ac:dyDescent="0.25">
      <c r="A9641" s="63"/>
      <c r="B9641" s="63"/>
    </row>
    <row r="9642" spans="1:2" x14ac:dyDescent="0.25">
      <c r="A9642" s="63"/>
      <c r="B9642" s="63"/>
    </row>
    <row r="9643" spans="1:2" x14ac:dyDescent="0.25">
      <c r="A9643" s="63"/>
      <c r="B9643" s="63"/>
    </row>
    <row r="9644" spans="1:2" x14ac:dyDescent="0.25">
      <c r="A9644" s="63"/>
      <c r="B9644" s="63"/>
    </row>
    <row r="9645" spans="1:2" x14ac:dyDescent="0.25">
      <c r="A9645" s="63"/>
      <c r="B9645" s="63"/>
    </row>
    <row r="9646" spans="1:2" x14ac:dyDescent="0.25">
      <c r="A9646" s="63"/>
      <c r="B9646" s="63"/>
    </row>
    <row r="9647" spans="1:2" x14ac:dyDescent="0.25">
      <c r="A9647" s="63"/>
      <c r="B9647" s="63"/>
    </row>
    <row r="9648" spans="1:2" x14ac:dyDescent="0.25">
      <c r="A9648" s="63"/>
      <c r="B9648" s="63"/>
    </row>
    <row r="9649" spans="1:2" x14ac:dyDescent="0.25">
      <c r="A9649" s="63"/>
      <c r="B9649" s="63"/>
    </row>
    <row r="9650" spans="1:2" x14ac:dyDescent="0.25">
      <c r="A9650" s="63"/>
      <c r="B9650" s="63"/>
    </row>
    <row r="9651" spans="1:2" x14ac:dyDescent="0.25">
      <c r="A9651" s="63"/>
      <c r="B9651" s="63"/>
    </row>
    <row r="9652" spans="1:2" x14ac:dyDescent="0.25">
      <c r="A9652" s="63"/>
      <c r="B9652" s="63"/>
    </row>
    <row r="9653" spans="1:2" x14ac:dyDescent="0.25">
      <c r="A9653" s="63"/>
      <c r="B9653" s="63"/>
    </row>
    <row r="9654" spans="1:2" x14ac:dyDescent="0.25">
      <c r="A9654" s="63"/>
      <c r="B9654" s="63"/>
    </row>
    <row r="9655" spans="1:2" x14ac:dyDescent="0.25">
      <c r="A9655" s="63"/>
      <c r="B9655" s="63"/>
    </row>
    <row r="9656" spans="1:2" x14ac:dyDescent="0.25">
      <c r="A9656" s="63"/>
      <c r="B9656" s="63"/>
    </row>
    <row r="9657" spans="1:2" x14ac:dyDescent="0.25">
      <c r="A9657" s="63"/>
      <c r="B9657" s="63"/>
    </row>
    <row r="9658" spans="1:2" x14ac:dyDescent="0.25">
      <c r="A9658" s="63"/>
      <c r="B9658" s="63"/>
    </row>
    <row r="9659" spans="1:2" x14ac:dyDescent="0.25">
      <c r="A9659" s="63"/>
      <c r="B9659" s="63"/>
    </row>
    <row r="9660" spans="1:2" x14ac:dyDescent="0.25">
      <c r="A9660" s="63"/>
      <c r="B9660" s="63"/>
    </row>
    <row r="9661" spans="1:2" x14ac:dyDescent="0.25">
      <c r="A9661" s="63"/>
      <c r="B9661" s="63"/>
    </row>
    <row r="9662" spans="1:2" x14ac:dyDescent="0.25">
      <c r="A9662" s="63"/>
      <c r="B9662" s="63"/>
    </row>
    <row r="9663" spans="1:2" x14ac:dyDescent="0.25">
      <c r="A9663" s="63"/>
      <c r="B9663" s="63"/>
    </row>
    <row r="9664" spans="1:2" x14ac:dyDescent="0.25">
      <c r="A9664" s="63"/>
      <c r="B9664" s="63"/>
    </row>
    <row r="9665" spans="1:2" x14ac:dyDescent="0.25">
      <c r="A9665" s="63"/>
      <c r="B9665" s="63"/>
    </row>
    <row r="9666" spans="1:2" x14ac:dyDescent="0.25">
      <c r="A9666" s="63"/>
      <c r="B9666" s="63"/>
    </row>
    <row r="9667" spans="1:2" x14ac:dyDescent="0.25">
      <c r="A9667" s="63"/>
      <c r="B9667" s="63"/>
    </row>
    <row r="9668" spans="1:2" x14ac:dyDescent="0.25">
      <c r="A9668" s="63"/>
      <c r="B9668" s="63"/>
    </row>
    <row r="9669" spans="1:2" x14ac:dyDescent="0.25">
      <c r="A9669" s="63"/>
      <c r="B9669" s="63"/>
    </row>
    <row r="9670" spans="1:2" x14ac:dyDescent="0.25">
      <c r="A9670" s="63"/>
      <c r="B9670" s="63"/>
    </row>
    <row r="9671" spans="1:2" x14ac:dyDescent="0.25">
      <c r="A9671" s="63"/>
      <c r="B9671" s="63"/>
    </row>
    <row r="9672" spans="1:2" x14ac:dyDescent="0.25">
      <c r="A9672" s="63"/>
      <c r="B9672" s="63"/>
    </row>
    <row r="9673" spans="1:2" x14ac:dyDescent="0.25">
      <c r="A9673" s="63"/>
      <c r="B9673" s="63"/>
    </row>
    <row r="9674" spans="1:2" x14ac:dyDescent="0.25">
      <c r="A9674" s="63"/>
      <c r="B9674" s="63"/>
    </row>
    <row r="9675" spans="1:2" x14ac:dyDescent="0.25">
      <c r="A9675" s="63"/>
      <c r="B9675" s="63"/>
    </row>
    <row r="9676" spans="1:2" x14ac:dyDescent="0.25">
      <c r="A9676" s="63"/>
      <c r="B9676" s="63"/>
    </row>
    <row r="9677" spans="1:2" x14ac:dyDescent="0.25">
      <c r="A9677" s="63"/>
      <c r="B9677" s="63"/>
    </row>
    <row r="9678" spans="1:2" x14ac:dyDescent="0.25">
      <c r="A9678" s="63"/>
      <c r="B9678" s="63"/>
    </row>
    <row r="9679" spans="1:2" x14ac:dyDescent="0.25">
      <c r="A9679" s="63"/>
      <c r="B9679" s="63"/>
    </row>
    <row r="9680" spans="1:2" x14ac:dyDescent="0.25">
      <c r="A9680" s="63"/>
      <c r="B9680" s="63"/>
    </row>
    <row r="9681" spans="1:2" x14ac:dyDescent="0.25">
      <c r="A9681" s="63"/>
      <c r="B9681" s="63"/>
    </row>
    <row r="9682" spans="1:2" x14ac:dyDescent="0.25">
      <c r="A9682" s="63"/>
      <c r="B9682" s="63"/>
    </row>
    <row r="9683" spans="1:2" x14ac:dyDescent="0.25">
      <c r="A9683" s="63"/>
      <c r="B9683" s="63"/>
    </row>
    <row r="9684" spans="1:2" x14ac:dyDescent="0.25">
      <c r="A9684" s="63"/>
      <c r="B9684" s="63"/>
    </row>
    <row r="9685" spans="1:2" x14ac:dyDescent="0.25">
      <c r="A9685" s="63"/>
      <c r="B9685" s="63"/>
    </row>
    <row r="9686" spans="1:2" x14ac:dyDescent="0.25">
      <c r="A9686" s="63"/>
      <c r="B9686" s="63"/>
    </row>
    <row r="9687" spans="1:2" x14ac:dyDescent="0.25">
      <c r="A9687" s="63"/>
      <c r="B9687" s="63"/>
    </row>
    <row r="9688" spans="1:2" x14ac:dyDescent="0.25">
      <c r="A9688" s="63"/>
      <c r="B9688" s="63"/>
    </row>
    <row r="9689" spans="1:2" x14ac:dyDescent="0.25">
      <c r="A9689" s="63"/>
      <c r="B9689" s="63"/>
    </row>
    <row r="9690" spans="1:2" x14ac:dyDescent="0.25">
      <c r="A9690" s="63"/>
      <c r="B9690" s="63"/>
    </row>
    <row r="9691" spans="1:2" x14ac:dyDescent="0.25">
      <c r="A9691" s="63"/>
      <c r="B9691" s="63"/>
    </row>
    <row r="9692" spans="1:2" x14ac:dyDescent="0.25">
      <c r="A9692" s="63"/>
      <c r="B9692" s="63"/>
    </row>
    <row r="9693" spans="1:2" x14ac:dyDescent="0.25">
      <c r="A9693" s="63"/>
      <c r="B9693" s="63"/>
    </row>
    <row r="9694" spans="1:2" x14ac:dyDescent="0.25">
      <c r="A9694" s="63"/>
      <c r="B9694" s="63"/>
    </row>
    <row r="9695" spans="1:2" x14ac:dyDescent="0.25">
      <c r="A9695" s="63"/>
      <c r="B9695" s="63"/>
    </row>
    <row r="9696" spans="1:2" x14ac:dyDescent="0.25">
      <c r="A9696" s="63"/>
      <c r="B9696" s="63"/>
    </row>
    <row r="9697" spans="1:2" x14ac:dyDescent="0.25">
      <c r="A9697" s="63"/>
      <c r="B9697" s="63"/>
    </row>
    <row r="9698" spans="1:2" x14ac:dyDescent="0.25">
      <c r="A9698" s="63"/>
      <c r="B9698" s="63"/>
    </row>
    <row r="9699" spans="1:2" x14ac:dyDescent="0.25">
      <c r="A9699" s="63"/>
      <c r="B9699" s="63"/>
    </row>
    <row r="9700" spans="1:2" x14ac:dyDescent="0.25">
      <c r="A9700" s="63"/>
      <c r="B9700" s="63"/>
    </row>
    <row r="9701" spans="1:2" x14ac:dyDescent="0.25">
      <c r="A9701" s="63"/>
      <c r="B9701" s="63"/>
    </row>
    <row r="9702" spans="1:2" x14ac:dyDescent="0.25">
      <c r="A9702" s="63"/>
      <c r="B9702" s="63"/>
    </row>
    <row r="9703" spans="1:2" x14ac:dyDescent="0.25">
      <c r="A9703" s="63"/>
      <c r="B9703" s="63"/>
    </row>
    <row r="9704" spans="1:2" x14ac:dyDescent="0.25">
      <c r="A9704" s="63"/>
      <c r="B9704" s="63"/>
    </row>
    <row r="9705" spans="1:2" x14ac:dyDescent="0.25">
      <c r="A9705" s="63"/>
      <c r="B9705" s="63"/>
    </row>
    <row r="9706" spans="1:2" x14ac:dyDescent="0.25">
      <c r="A9706" s="63"/>
      <c r="B9706" s="63"/>
    </row>
    <row r="9707" spans="1:2" x14ac:dyDescent="0.25">
      <c r="A9707" s="63"/>
      <c r="B9707" s="63"/>
    </row>
    <row r="9708" spans="1:2" x14ac:dyDescent="0.25">
      <c r="A9708" s="63"/>
      <c r="B9708" s="63"/>
    </row>
    <row r="9709" spans="1:2" x14ac:dyDescent="0.25">
      <c r="A9709" s="63"/>
      <c r="B9709" s="63"/>
    </row>
    <row r="9710" spans="1:2" x14ac:dyDescent="0.25">
      <c r="A9710" s="63"/>
      <c r="B9710" s="63"/>
    </row>
    <row r="9711" spans="1:2" x14ac:dyDescent="0.25">
      <c r="A9711" s="63"/>
      <c r="B9711" s="63"/>
    </row>
    <row r="9712" spans="1:2" x14ac:dyDescent="0.25">
      <c r="A9712" s="63"/>
      <c r="B9712" s="63"/>
    </row>
    <row r="9713" spans="1:2" x14ac:dyDescent="0.25">
      <c r="A9713" s="63"/>
      <c r="B9713" s="63"/>
    </row>
    <row r="9714" spans="1:2" x14ac:dyDescent="0.25">
      <c r="A9714" s="63"/>
      <c r="B9714" s="63"/>
    </row>
    <row r="9715" spans="1:2" x14ac:dyDescent="0.25">
      <c r="A9715" s="63"/>
      <c r="B9715" s="63"/>
    </row>
    <row r="9716" spans="1:2" x14ac:dyDescent="0.25">
      <c r="A9716" s="63"/>
      <c r="B9716" s="63"/>
    </row>
    <row r="9717" spans="1:2" x14ac:dyDescent="0.25">
      <c r="A9717" s="63"/>
      <c r="B9717" s="63"/>
    </row>
    <row r="9718" spans="1:2" x14ac:dyDescent="0.25">
      <c r="A9718" s="63"/>
      <c r="B9718" s="63"/>
    </row>
    <row r="9719" spans="1:2" x14ac:dyDescent="0.25">
      <c r="A9719" s="63"/>
      <c r="B9719" s="63"/>
    </row>
    <row r="9720" spans="1:2" x14ac:dyDescent="0.25">
      <c r="A9720" s="63"/>
      <c r="B9720" s="63"/>
    </row>
    <row r="9721" spans="1:2" x14ac:dyDescent="0.25">
      <c r="A9721" s="63"/>
      <c r="B9721" s="63"/>
    </row>
    <row r="9722" spans="1:2" x14ac:dyDescent="0.25">
      <c r="A9722" s="63"/>
      <c r="B9722" s="63"/>
    </row>
    <row r="9723" spans="1:2" x14ac:dyDescent="0.25">
      <c r="A9723" s="63"/>
      <c r="B9723" s="63"/>
    </row>
    <row r="9724" spans="1:2" x14ac:dyDescent="0.25">
      <c r="A9724" s="63"/>
      <c r="B9724" s="63"/>
    </row>
    <row r="9725" spans="1:2" x14ac:dyDescent="0.25">
      <c r="A9725" s="63"/>
      <c r="B9725" s="63"/>
    </row>
    <row r="9726" spans="1:2" x14ac:dyDescent="0.25">
      <c r="A9726" s="63"/>
      <c r="B9726" s="63"/>
    </row>
    <row r="9727" spans="1:2" x14ac:dyDescent="0.25">
      <c r="A9727" s="63"/>
      <c r="B9727" s="63"/>
    </row>
    <row r="9728" spans="1:2" x14ac:dyDescent="0.25">
      <c r="A9728" s="63"/>
      <c r="B9728" s="63"/>
    </row>
    <row r="9729" spans="1:2" x14ac:dyDescent="0.25">
      <c r="A9729" s="63"/>
      <c r="B9729" s="63"/>
    </row>
    <row r="9730" spans="1:2" x14ac:dyDescent="0.25">
      <c r="A9730" s="63"/>
      <c r="B9730" s="63"/>
    </row>
    <row r="9731" spans="1:2" x14ac:dyDescent="0.25">
      <c r="A9731" s="63"/>
      <c r="B9731" s="63"/>
    </row>
    <row r="9732" spans="1:2" x14ac:dyDescent="0.25">
      <c r="A9732" s="63"/>
      <c r="B9732" s="63"/>
    </row>
    <row r="9733" spans="1:2" x14ac:dyDescent="0.25">
      <c r="A9733" s="63"/>
      <c r="B9733" s="63"/>
    </row>
    <row r="9734" spans="1:2" x14ac:dyDescent="0.25">
      <c r="A9734" s="63"/>
      <c r="B9734" s="63"/>
    </row>
    <row r="9735" spans="1:2" x14ac:dyDescent="0.25">
      <c r="A9735" s="63"/>
      <c r="B9735" s="63"/>
    </row>
    <row r="9736" spans="1:2" x14ac:dyDescent="0.25">
      <c r="A9736" s="63"/>
      <c r="B9736" s="63"/>
    </row>
    <row r="9737" spans="1:2" x14ac:dyDescent="0.25">
      <c r="A9737" s="63"/>
      <c r="B9737" s="63"/>
    </row>
    <row r="9738" spans="1:2" x14ac:dyDescent="0.25">
      <c r="A9738" s="63"/>
      <c r="B9738" s="63"/>
    </row>
    <row r="9739" spans="1:2" x14ac:dyDescent="0.25">
      <c r="A9739" s="63"/>
      <c r="B9739" s="63"/>
    </row>
    <row r="9740" spans="1:2" x14ac:dyDescent="0.25">
      <c r="A9740" s="63"/>
      <c r="B9740" s="63"/>
    </row>
    <row r="9741" spans="1:2" x14ac:dyDescent="0.25">
      <c r="A9741" s="63"/>
      <c r="B9741" s="63"/>
    </row>
    <row r="9742" spans="1:2" x14ac:dyDescent="0.25">
      <c r="A9742" s="63"/>
      <c r="B9742" s="63"/>
    </row>
    <row r="9743" spans="1:2" x14ac:dyDescent="0.25">
      <c r="A9743" s="63"/>
      <c r="B9743" s="63"/>
    </row>
    <row r="9744" spans="1:2" x14ac:dyDescent="0.25">
      <c r="A9744" s="63"/>
      <c r="B9744" s="63"/>
    </row>
    <row r="9745" spans="1:2" x14ac:dyDescent="0.25">
      <c r="A9745" s="63"/>
      <c r="B9745" s="63"/>
    </row>
    <row r="9746" spans="1:2" x14ac:dyDescent="0.25">
      <c r="A9746" s="63"/>
      <c r="B9746" s="63"/>
    </row>
    <row r="9747" spans="1:2" x14ac:dyDescent="0.25">
      <c r="A9747" s="63"/>
      <c r="B9747" s="63"/>
    </row>
    <row r="9748" spans="1:2" x14ac:dyDescent="0.25">
      <c r="A9748" s="63"/>
      <c r="B9748" s="63"/>
    </row>
    <row r="9749" spans="1:2" x14ac:dyDescent="0.25">
      <c r="A9749" s="63"/>
      <c r="B9749" s="63"/>
    </row>
    <row r="9750" spans="1:2" x14ac:dyDescent="0.25">
      <c r="A9750" s="63"/>
      <c r="B9750" s="63"/>
    </row>
    <row r="9751" spans="1:2" x14ac:dyDescent="0.25">
      <c r="A9751" s="63"/>
      <c r="B9751" s="63"/>
    </row>
    <row r="9752" spans="1:2" x14ac:dyDescent="0.25">
      <c r="A9752" s="63"/>
      <c r="B9752" s="63"/>
    </row>
    <row r="9753" spans="1:2" x14ac:dyDescent="0.25">
      <c r="A9753" s="63"/>
      <c r="B9753" s="63"/>
    </row>
    <row r="9754" spans="1:2" x14ac:dyDescent="0.25">
      <c r="A9754" s="63"/>
      <c r="B9754" s="63"/>
    </row>
    <row r="9755" spans="1:2" x14ac:dyDescent="0.25">
      <c r="A9755" s="63"/>
      <c r="B9755" s="63"/>
    </row>
    <row r="9756" spans="1:2" x14ac:dyDescent="0.25">
      <c r="A9756" s="63"/>
      <c r="B9756" s="63"/>
    </row>
    <row r="9757" spans="1:2" x14ac:dyDescent="0.25">
      <c r="A9757" s="63"/>
      <c r="B9757" s="63"/>
    </row>
    <row r="9758" spans="1:2" x14ac:dyDescent="0.25">
      <c r="A9758" s="63"/>
      <c r="B9758" s="63"/>
    </row>
    <row r="9759" spans="1:2" x14ac:dyDescent="0.25">
      <c r="A9759" s="63"/>
      <c r="B9759" s="63"/>
    </row>
    <row r="9760" spans="1:2" x14ac:dyDescent="0.25">
      <c r="A9760" s="63"/>
      <c r="B9760" s="63"/>
    </row>
    <row r="9761" spans="1:2" x14ac:dyDescent="0.25">
      <c r="A9761" s="63"/>
      <c r="B9761" s="63"/>
    </row>
    <row r="9762" spans="1:2" x14ac:dyDescent="0.25">
      <c r="A9762" s="63"/>
      <c r="B9762" s="63"/>
    </row>
    <row r="9763" spans="1:2" x14ac:dyDescent="0.25">
      <c r="A9763" s="63"/>
      <c r="B9763" s="63"/>
    </row>
    <row r="9764" spans="1:2" x14ac:dyDescent="0.25">
      <c r="A9764" s="63"/>
      <c r="B9764" s="63"/>
    </row>
    <row r="9765" spans="1:2" x14ac:dyDescent="0.25">
      <c r="A9765" s="63"/>
      <c r="B9765" s="63"/>
    </row>
    <row r="9766" spans="1:2" x14ac:dyDescent="0.25">
      <c r="A9766" s="63"/>
      <c r="B9766" s="63"/>
    </row>
    <row r="9767" spans="1:2" x14ac:dyDescent="0.25">
      <c r="A9767" s="63"/>
      <c r="B9767" s="63"/>
    </row>
    <row r="9768" spans="1:2" x14ac:dyDescent="0.25">
      <c r="A9768" s="63"/>
      <c r="B9768" s="63"/>
    </row>
    <row r="9769" spans="1:2" x14ac:dyDescent="0.25">
      <c r="A9769" s="63"/>
      <c r="B9769" s="63"/>
    </row>
    <row r="9770" spans="1:2" x14ac:dyDescent="0.25">
      <c r="A9770" s="63"/>
      <c r="B9770" s="63"/>
    </row>
    <row r="9771" spans="1:2" x14ac:dyDescent="0.25">
      <c r="A9771" s="63"/>
      <c r="B9771" s="63"/>
    </row>
    <row r="9772" spans="1:2" x14ac:dyDescent="0.25">
      <c r="A9772" s="63"/>
      <c r="B9772" s="63"/>
    </row>
    <row r="9773" spans="1:2" x14ac:dyDescent="0.25">
      <c r="A9773" s="63"/>
      <c r="B9773" s="63"/>
    </row>
    <row r="9774" spans="1:2" x14ac:dyDescent="0.25">
      <c r="A9774" s="63"/>
      <c r="B9774" s="63"/>
    </row>
    <row r="9775" spans="1:2" x14ac:dyDescent="0.25">
      <c r="A9775" s="63"/>
      <c r="B9775" s="63"/>
    </row>
    <row r="9776" spans="1:2" x14ac:dyDescent="0.25">
      <c r="A9776" s="63"/>
      <c r="B9776" s="63"/>
    </row>
    <row r="9777" spans="1:2" x14ac:dyDescent="0.25">
      <c r="A9777" s="63"/>
      <c r="B9777" s="63"/>
    </row>
    <row r="9778" spans="1:2" x14ac:dyDescent="0.25">
      <c r="A9778" s="63"/>
      <c r="B9778" s="63"/>
    </row>
    <row r="9779" spans="1:2" x14ac:dyDescent="0.25">
      <c r="A9779" s="63"/>
      <c r="B9779" s="63"/>
    </row>
    <row r="9780" spans="1:2" x14ac:dyDescent="0.25">
      <c r="A9780" s="63"/>
      <c r="B9780" s="63"/>
    </row>
    <row r="9781" spans="1:2" x14ac:dyDescent="0.25">
      <c r="A9781" s="63"/>
      <c r="B9781" s="63"/>
    </row>
    <row r="9782" spans="1:2" x14ac:dyDescent="0.25">
      <c r="A9782" s="63"/>
      <c r="B9782" s="63"/>
    </row>
    <row r="9783" spans="1:2" x14ac:dyDescent="0.25">
      <c r="A9783" s="63"/>
      <c r="B9783" s="63"/>
    </row>
    <row r="9784" spans="1:2" x14ac:dyDescent="0.25">
      <c r="A9784" s="63"/>
      <c r="B9784" s="63"/>
    </row>
    <row r="9785" spans="1:2" x14ac:dyDescent="0.25">
      <c r="A9785" s="63"/>
      <c r="B9785" s="63"/>
    </row>
    <row r="9786" spans="1:2" x14ac:dyDescent="0.25">
      <c r="A9786" s="63"/>
      <c r="B9786" s="63"/>
    </row>
    <row r="9787" spans="1:2" x14ac:dyDescent="0.25">
      <c r="A9787" s="63"/>
      <c r="B9787" s="63"/>
    </row>
    <row r="9788" spans="1:2" x14ac:dyDescent="0.25">
      <c r="A9788" s="63"/>
      <c r="B9788" s="63"/>
    </row>
    <row r="9789" spans="1:2" x14ac:dyDescent="0.25">
      <c r="A9789" s="63"/>
      <c r="B9789" s="63"/>
    </row>
    <row r="9790" spans="1:2" x14ac:dyDescent="0.25">
      <c r="A9790" s="63"/>
      <c r="B9790" s="63"/>
    </row>
    <row r="9791" spans="1:2" x14ac:dyDescent="0.25">
      <c r="A9791" s="63"/>
      <c r="B9791" s="63"/>
    </row>
    <row r="9792" spans="1:2" x14ac:dyDescent="0.25">
      <c r="A9792" s="63"/>
      <c r="B9792" s="63"/>
    </row>
    <row r="9793" spans="1:2" x14ac:dyDescent="0.25">
      <c r="A9793" s="63"/>
      <c r="B9793" s="63"/>
    </row>
    <row r="9794" spans="1:2" x14ac:dyDescent="0.25">
      <c r="A9794" s="63"/>
      <c r="B9794" s="63"/>
    </row>
    <row r="9795" spans="1:2" x14ac:dyDescent="0.25">
      <c r="A9795" s="63"/>
      <c r="B9795" s="63"/>
    </row>
    <row r="9796" spans="1:2" x14ac:dyDescent="0.25">
      <c r="A9796" s="63"/>
      <c r="B9796" s="63"/>
    </row>
    <row r="9797" spans="1:2" x14ac:dyDescent="0.25">
      <c r="A9797" s="63"/>
      <c r="B9797" s="63"/>
    </row>
    <row r="9798" spans="1:2" x14ac:dyDescent="0.25">
      <c r="A9798" s="63"/>
      <c r="B9798" s="63"/>
    </row>
    <row r="9799" spans="1:2" x14ac:dyDescent="0.25">
      <c r="A9799" s="63"/>
      <c r="B9799" s="63"/>
    </row>
    <row r="9800" spans="1:2" x14ac:dyDescent="0.25">
      <c r="A9800" s="63"/>
      <c r="B9800" s="63"/>
    </row>
    <row r="9801" spans="1:2" x14ac:dyDescent="0.25">
      <c r="A9801" s="63"/>
      <c r="B9801" s="63"/>
    </row>
    <row r="9802" spans="1:2" x14ac:dyDescent="0.25">
      <c r="A9802" s="63"/>
      <c r="B9802" s="63"/>
    </row>
    <row r="9803" spans="1:2" x14ac:dyDescent="0.25">
      <c r="A9803" s="63"/>
      <c r="B9803" s="63"/>
    </row>
    <row r="9804" spans="1:2" x14ac:dyDescent="0.25">
      <c r="A9804" s="63"/>
      <c r="B9804" s="63"/>
    </row>
    <row r="9805" spans="1:2" x14ac:dyDescent="0.25">
      <c r="A9805" s="63"/>
      <c r="B9805" s="63"/>
    </row>
    <row r="9806" spans="1:2" x14ac:dyDescent="0.25">
      <c r="A9806" s="63"/>
      <c r="B9806" s="63"/>
    </row>
    <row r="9807" spans="1:2" x14ac:dyDescent="0.25">
      <c r="A9807" s="63"/>
      <c r="B9807" s="63"/>
    </row>
    <row r="9808" spans="1:2" x14ac:dyDescent="0.25">
      <c r="A9808" s="63"/>
      <c r="B9808" s="63"/>
    </row>
    <row r="9809" spans="1:2" x14ac:dyDescent="0.25">
      <c r="A9809" s="63"/>
      <c r="B9809" s="63"/>
    </row>
    <row r="9810" spans="1:2" x14ac:dyDescent="0.25">
      <c r="A9810" s="63"/>
      <c r="B9810" s="63"/>
    </row>
    <row r="9811" spans="1:2" x14ac:dyDescent="0.25">
      <c r="A9811" s="63"/>
      <c r="B9811" s="63"/>
    </row>
    <row r="9812" spans="1:2" x14ac:dyDescent="0.25">
      <c r="A9812" s="63"/>
      <c r="B9812" s="63"/>
    </row>
    <row r="9813" spans="1:2" x14ac:dyDescent="0.25">
      <c r="A9813" s="63"/>
      <c r="B9813" s="63"/>
    </row>
    <row r="9814" spans="1:2" x14ac:dyDescent="0.25">
      <c r="A9814" s="63"/>
      <c r="B9814" s="63"/>
    </row>
    <row r="9815" spans="1:2" x14ac:dyDescent="0.25">
      <c r="A9815" s="63"/>
      <c r="B9815" s="63"/>
    </row>
    <row r="9816" spans="1:2" x14ac:dyDescent="0.25">
      <c r="A9816" s="63"/>
      <c r="B9816" s="63"/>
    </row>
    <row r="9817" spans="1:2" x14ac:dyDescent="0.25">
      <c r="A9817" s="63"/>
      <c r="B9817" s="63"/>
    </row>
    <row r="9818" spans="1:2" x14ac:dyDescent="0.25">
      <c r="A9818" s="63"/>
      <c r="B9818" s="63"/>
    </row>
    <row r="9819" spans="1:2" x14ac:dyDescent="0.25">
      <c r="A9819" s="63"/>
      <c r="B9819" s="63"/>
    </row>
    <row r="9820" spans="1:2" x14ac:dyDescent="0.25">
      <c r="A9820" s="63"/>
      <c r="B9820" s="63"/>
    </row>
    <row r="9821" spans="1:2" x14ac:dyDescent="0.25">
      <c r="A9821" s="63"/>
      <c r="B9821" s="63"/>
    </row>
    <row r="9822" spans="1:2" x14ac:dyDescent="0.25">
      <c r="A9822" s="63"/>
      <c r="B9822" s="63"/>
    </row>
    <row r="9823" spans="1:2" x14ac:dyDescent="0.25">
      <c r="A9823" s="63"/>
      <c r="B9823" s="63"/>
    </row>
    <row r="9824" spans="1:2" x14ac:dyDescent="0.25">
      <c r="A9824" s="63"/>
      <c r="B9824" s="63"/>
    </row>
    <row r="9825" spans="1:2" x14ac:dyDescent="0.25">
      <c r="A9825" s="63"/>
      <c r="B9825" s="63"/>
    </row>
    <row r="9826" spans="1:2" x14ac:dyDescent="0.25">
      <c r="A9826" s="63"/>
      <c r="B9826" s="63"/>
    </row>
    <row r="9827" spans="1:2" x14ac:dyDescent="0.25">
      <c r="A9827" s="63"/>
      <c r="B9827" s="63"/>
    </row>
    <row r="9828" spans="1:2" x14ac:dyDescent="0.25">
      <c r="A9828" s="63"/>
      <c r="B9828" s="63"/>
    </row>
    <row r="9829" spans="1:2" x14ac:dyDescent="0.25">
      <c r="A9829" s="63"/>
      <c r="B9829" s="63"/>
    </row>
    <row r="9830" spans="1:2" x14ac:dyDescent="0.25">
      <c r="A9830" s="63"/>
      <c r="B9830" s="63"/>
    </row>
    <row r="9831" spans="1:2" x14ac:dyDescent="0.25">
      <c r="A9831" s="63"/>
      <c r="B9831" s="63"/>
    </row>
    <row r="9832" spans="1:2" x14ac:dyDescent="0.25">
      <c r="A9832" s="63"/>
      <c r="B9832" s="63"/>
    </row>
    <row r="9833" spans="1:2" x14ac:dyDescent="0.25">
      <c r="A9833" s="63"/>
      <c r="B9833" s="63"/>
    </row>
    <row r="9834" spans="1:2" x14ac:dyDescent="0.25">
      <c r="A9834" s="63"/>
      <c r="B9834" s="63"/>
    </row>
    <row r="9835" spans="1:2" x14ac:dyDescent="0.25">
      <c r="A9835" s="63"/>
      <c r="B9835" s="63"/>
    </row>
    <row r="9836" spans="1:2" x14ac:dyDescent="0.25">
      <c r="A9836" s="63"/>
      <c r="B9836" s="63"/>
    </row>
    <row r="9837" spans="1:2" x14ac:dyDescent="0.25">
      <c r="A9837" s="63"/>
      <c r="B9837" s="63"/>
    </row>
    <row r="9838" spans="1:2" x14ac:dyDescent="0.25">
      <c r="A9838" s="63"/>
      <c r="B9838" s="63"/>
    </row>
    <row r="9839" spans="1:2" x14ac:dyDescent="0.25">
      <c r="A9839" s="63"/>
      <c r="B9839" s="63"/>
    </row>
    <row r="9840" spans="1:2" x14ac:dyDescent="0.25">
      <c r="A9840" s="63"/>
      <c r="B9840" s="63"/>
    </row>
    <row r="9841" spans="1:2" x14ac:dyDescent="0.25">
      <c r="A9841" s="63"/>
      <c r="B9841" s="63"/>
    </row>
    <row r="9842" spans="1:2" x14ac:dyDescent="0.25">
      <c r="A9842" s="63"/>
      <c r="B9842" s="63"/>
    </row>
    <row r="9843" spans="1:2" x14ac:dyDescent="0.25">
      <c r="A9843" s="63"/>
      <c r="B9843" s="63"/>
    </row>
    <row r="9844" spans="1:2" x14ac:dyDescent="0.25">
      <c r="A9844" s="63"/>
      <c r="B9844" s="63"/>
    </row>
    <row r="9845" spans="1:2" x14ac:dyDescent="0.25">
      <c r="A9845" s="63"/>
      <c r="B9845" s="63"/>
    </row>
    <row r="9846" spans="1:2" x14ac:dyDescent="0.25">
      <c r="A9846" s="63"/>
      <c r="B9846" s="63"/>
    </row>
    <row r="9847" spans="1:2" x14ac:dyDescent="0.25">
      <c r="A9847" s="63"/>
      <c r="B9847" s="63"/>
    </row>
    <row r="9848" spans="1:2" x14ac:dyDescent="0.25">
      <c r="A9848" s="63"/>
      <c r="B9848" s="63"/>
    </row>
    <row r="9849" spans="1:2" x14ac:dyDescent="0.25">
      <c r="A9849" s="63"/>
      <c r="B9849" s="63"/>
    </row>
    <row r="9850" spans="1:2" x14ac:dyDescent="0.25">
      <c r="A9850" s="63"/>
      <c r="B9850" s="63"/>
    </row>
    <row r="9851" spans="1:2" x14ac:dyDescent="0.25">
      <c r="A9851" s="63"/>
      <c r="B9851" s="63"/>
    </row>
    <row r="9852" spans="1:2" x14ac:dyDescent="0.25">
      <c r="A9852" s="63"/>
      <c r="B9852" s="63"/>
    </row>
    <row r="9853" spans="1:2" x14ac:dyDescent="0.25">
      <c r="A9853" s="63"/>
      <c r="B9853" s="63"/>
    </row>
    <row r="9854" spans="1:2" x14ac:dyDescent="0.25">
      <c r="A9854" s="63"/>
      <c r="B9854" s="63"/>
    </row>
    <row r="9855" spans="1:2" x14ac:dyDescent="0.25">
      <c r="A9855" s="63"/>
      <c r="B9855" s="63"/>
    </row>
    <row r="9856" spans="1:2" x14ac:dyDescent="0.25">
      <c r="A9856" s="63"/>
      <c r="B9856" s="63"/>
    </row>
    <row r="9857" spans="1:2" x14ac:dyDescent="0.25">
      <c r="A9857" s="63"/>
      <c r="B9857" s="63"/>
    </row>
    <row r="9858" spans="1:2" x14ac:dyDescent="0.25">
      <c r="A9858" s="63"/>
      <c r="B9858" s="63"/>
    </row>
    <row r="9859" spans="1:2" x14ac:dyDescent="0.25">
      <c r="A9859" s="63"/>
      <c r="B9859" s="63"/>
    </row>
    <row r="9860" spans="1:2" x14ac:dyDescent="0.25">
      <c r="A9860" s="63"/>
      <c r="B9860" s="63"/>
    </row>
    <row r="9861" spans="1:2" x14ac:dyDescent="0.25">
      <c r="A9861" s="63"/>
      <c r="B9861" s="63"/>
    </row>
    <row r="9862" spans="1:2" x14ac:dyDescent="0.25">
      <c r="A9862" s="63"/>
      <c r="B9862" s="63"/>
    </row>
    <row r="9863" spans="1:2" x14ac:dyDescent="0.25">
      <c r="A9863" s="63"/>
      <c r="B9863" s="63"/>
    </row>
    <row r="9864" spans="1:2" x14ac:dyDescent="0.25">
      <c r="A9864" s="63"/>
      <c r="B9864" s="63"/>
    </row>
    <row r="9865" spans="1:2" x14ac:dyDescent="0.25">
      <c r="A9865" s="63"/>
      <c r="B9865" s="63"/>
    </row>
    <row r="9866" spans="1:2" x14ac:dyDescent="0.25">
      <c r="A9866" s="63"/>
      <c r="B9866" s="63"/>
    </row>
    <row r="9867" spans="1:2" x14ac:dyDescent="0.25">
      <c r="A9867" s="63"/>
      <c r="B9867" s="63"/>
    </row>
    <row r="9868" spans="1:2" x14ac:dyDescent="0.25">
      <c r="A9868" s="63"/>
      <c r="B9868" s="63"/>
    </row>
    <row r="9869" spans="1:2" x14ac:dyDescent="0.25">
      <c r="A9869" s="63"/>
      <c r="B9869" s="63"/>
    </row>
    <row r="9870" spans="1:2" x14ac:dyDescent="0.25">
      <c r="A9870" s="63"/>
      <c r="B9870" s="63"/>
    </row>
    <row r="9871" spans="1:2" x14ac:dyDescent="0.25">
      <c r="A9871" s="63"/>
      <c r="B9871" s="63"/>
    </row>
    <row r="9872" spans="1:2" x14ac:dyDescent="0.25">
      <c r="A9872" s="63"/>
      <c r="B9872" s="63"/>
    </row>
    <row r="9873" spans="1:2" x14ac:dyDescent="0.25">
      <c r="A9873" s="63"/>
      <c r="B9873" s="63"/>
    </row>
    <row r="9874" spans="1:2" x14ac:dyDescent="0.25">
      <c r="A9874" s="63"/>
      <c r="B9874" s="63"/>
    </row>
    <row r="9875" spans="1:2" x14ac:dyDescent="0.25">
      <c r="A9875" s="63"/>
      <c r="B9875" s="63"/>
    </row>
    <row r="9876" spans="1:2" x14ac:dyDescent="0.25">
      <c r="A9876" s="63"/>
      <c r="B9876" s="63"/>
    </row>
    <row r="9877" spans="1:2" x14ac:dyDescent="0.25">
      <c r="A9877" s="63"/>
      <c r="B9877" s="63"/>
    </row>
    <row r="9878" spans="1:2" x14ac:dyDescent="0.25">
      <c r="A9878" s="63"/>
      <c r="B9878" s="63"/>
    </row>
    <row r="9879" spans="1:2" x14ac:dyDescent="0.25">
      <c r="A9879" s="63"/>
      <c r="B9879" s="63"/>
    </row>
    <row r="9880" spans="1:2" x14ac:dyDescent="0.25">
      <c r="A9880" s="63"/>
      <c r="B9880" s="63"/>
    </row>
    <row r="9881" spans="1:2" x14ac:dyDescent="0.25">
      <c r="A9881" s="63"/>
      <c r="B9881" s="63"/>
    </row>
    <row r="9882" spans="1:2" x14ac:dyDescent="0.25">
      <c r="A9882" s="63"/>
      <c r="B9882" s="63"/>
    </row>
    <row r="9883" spans="1:2" x14ac:dyDescent="0.25">
      <c r="A9883" s="63"/>
      <c r="B9883" s="63"/>
    </row>
    <row r="9884" spans="1:2" x14ac:dyDescent="0.25">
      <c r="A9884" s="63"/>
      <c r="B9884" s="63"/>
    </row>
    <row r="9885" spans="1:2" x14ac:dyDescent="0.25">
      <c r="A9885" s="63"/>
      <c r="B9885" s="63"/>
    </row>
    <row r="9886" spans="1:2" x14ac:dyDescent="0.25">
      <c r="A9886" s="63"/>
      <c r="B9886" s="63"/>
    </row>
    <row r="9887" spans="1:2" x14ac:dyDescent="0.25">
      <c r="A9887" s="63"/>
      <c r="B9887" s="63"/>
    </row>
    <row r="9888" spans="1:2" x14ac:dyDescent="0.25">
      <c r="A9888" s="63"/>
      <c r="B9888" s="63"/>
    </row>
    <row r="9889" spans="1:2" x14ac:dyDescent="0.25">
      <c r="A9889" s="63"/>
      <c r="B9889" s="63"/>
    </row>
    <row r="9890" spans="1:2" x14ac:dyDescent="0.25">
      <c r="A9890" s="63"/>
      <c r="B9890" s="63"/>
    </row>
    <row r="9891" spans="1:2" x14ac:dyDescent="0.25">
      <c r="A9891" s="63"/>
      <c r="B9891" s="63"/>
    </row>
    <row r="9892" spans="1:2" x14ac:dyDescent="0.25">
      <c r="A9892" s="63"/>
      <c r="B9892" s="63"/>
    </row>
    <row r="9893" spans="1:2" x14ac:dyDescent="0.25">
      <c r="A9893" s="63"/>
      <c r="B9893" s="63"/>
    </row>
    <row r="9894" spans="1:2" x14ac:dyDescent="0.25">
      <c r="A9894" s="63"/>
      <c r="B9894" s="63"/>
    </row>
    <row r="9895" spans="1:2" x14ac:dyDescent="0.25">
      <c r="A9895" s="63"/>
      <c r="B9895" s="63"/>
    </row>
    <row r="9896" spans="1:2" x14ac:dyDescent="0.25">
      <c r="A9896" s="63"/>
      <c r="B9896" s="63"/>
    </row>
    <row r="9897" spans="1:2" x14ac:dyDescent="0.25">
      <c r="A9897" s="63"/>
      <c r="B9897" s="63"/>
    </row>
    <row r="9898" spans="1:2" x14ac:dyDescent="0.25">
      <c r="A9898" s="63"/>
      <c r="B9898" s="63"/>
    </row>
    <row r="9899" spans="1:2" x14ac:dyDescent="0.25">
      <c r="A9899" s="63"/>
      <c r="B9899" s="63"/>
    </row>
    <row r="9900" spans="1:2" x14ac:dyDescent="0.25">
      <c r="A9900" s="63"/>
      <c r="B9900" s="63"/>
    </row>
    <row r="9901" spans="1:2" x14ac:dyDescent="0.25">
      <c r="A9901" s="63"/>
      <c r="B9901" s="63"/>
    </row>
    <row r="9902" spans="1:2" x14ac:dyDescent="0.25">
      <c r="A9902" s="63"/>
      <c r="B9902" s="63"/>
    </row>
    <row r="9903" spans="1:2" x14ac:dyDescent="0.25">
      <c r="A9903" s="63"/>
      <c r="B9903" s="63"/>
    </row>
    <row r="9904" spans="1:2" x14ac:dyDescent="0.25">
      <c r="A9904" s="63"/>
      <c r="B9904" s="63"/>
    </row>
    <row r="9905" spans="1:2" x14ac:dyDescent="0.25">
      <c r="A9905" s="63"/>
      <c r="B9905" s="63"/>
    </row>
    <row r="9906" spans="1:2" x14ac:dyDescent="0.25">
      <c r="A9906" s="63"/>
      <c r="B9906" s="63"/>
    </row>
    <row r="9907" spans="1:2" x14ac:dyDescent="0.25">
      <c r="A9907" s="63"/>
      <c r="B9907" s="63"/>
    </row>
    <row r="9908" spans="1:2" x14ac:dyDescent="0.25">
      <c r="A9908" s="63"/>
      <c r="B9908" s="63"/>
    </row>
    <row r="9909" spans="1:2" x14ac:dyDescent="0.25">
      <c r="A9909" s="63"/>
      <c r="B9909" s="63"/>
    </row>
    <row r="9910" spans="1:2" x14ac:dyDescent="0.25">
      <c r="A9910" s="63"/>
      <c r="B9910" s="63"/>
    </row>
    <row r="9911" spans="1:2" x14ac:dyDescent="0.25">
      <c r="A9911" s="63"/>
      <c r="B9911" s="63"/>
    </row>
    <row r="9912" spans="1:2" x14ac:dyDescent="0.25">
      <c r="A9912" s="63"/>
      <c r="B9912" s="63"/>
    </row>
    <row r="9913" spans="1:2" x14ac:dyDescent="0.25">
      <c r="A9913" s="63"/>
      <c r="B9913" s="63"/>
    </row>
    <row r="9914" spans="1:2" x14ac:dyDescent="0.25">
      <c r="A9914" s="63"/>
      <c r="B9914" s="63"/>
    </row>
    <row r="9915" spans="1:2" x14ac:dyDescent="0.25">
      <c r="A9915" s="63"/>
      <c r="B9915" s="63"/>
    </row>
    <row r="9916" spans="1:2" x14ac:dyDescent="0.25">
      <c r="A9916" s="63"/>
      <c r="B9916" s="63"/>
    </row>
    <row r="9917" spans="1:2" x14ac:dyDescent="0.25">
      <c r="A9917" s="63"/>
      <c r="B9917" s="63"/>
    </row>
    <row r="9918" spans="1:2" x14ac:dyDescent="0.25">
      <c r="A9918" s="63"/>
      <c r="B9918" s="63"/>
    </row>
    <row r="9919" spans="1:2" x14ac:dyDescent="0.25">
      <c r="A9919" s="63"/>
      <c r="B9919" s="63"/>
    </row>
    <row r="9920" spans="1:2" x14ac:dyDescent="0.25">
      <c r="A9920" s="63"/>
      <c r="B9920" s="63"/>
    </row>
    <row r="9921" spans="1:2" x14ac:dyDescent="0.25">
      <c r="A9921" s="63"/>
      <c r="B9921" s="63"/>
    </row>
    <row r="9922" spans="1:2" x14ac:dyDescent="0.25">
      <c r="A9922" s="63"/>
      <c r="B9922" s="63"/>
    </row>
    <row r="9923" spans="1:2" x14ac:dyDescent="0.25">
      <c r="A9923" s="63"/>
      <c r="B9923" s="63"/>
    </row>
    <row r="9924" spans="1:2" x14ac:dyDescent="0.25">
      <c r="A9924" s="63"/>
      <c r="B9924" s="63"/>
    </row>
    <row r="9925" spans="1:2" x14ac:dyDescent="0.25">
      <c r="A9925" s="63"/>
      <c r="B9925" s="63"/>
    </row>
    <row r="9926" spans="1:2" x14ac:dyDescent="0.25">
      <c r="A9926" s="63"/>
      <c r="B9926" s="63"/>
    </row>
    <row r="9927" spans="1:2" x14ac:dyDescent="0.25">
      <c r="A9927" s="63"/>
      <c r="B9927" s="63"/>
    </row>
    <row r="9928" spans="1:2" x14ac:dyDescent="0.25">
      <c r="A9928" s="63"/>
      <c r="B9928" s="63"/>
    </row>
    <row r="9929" spans="1:2" x14ac:dyDescent="0.25">
      <c r="A9929" s="63"/>
      <c r="B9929" s="63"/>
    </row>
    <row r="9930" spans="1:2" x14ac:dyDescent="0.25">
      <c r="A9930" s="63"/>
      <c r="B9930" s="63"/>
    </row>
    <row r="9931" spans="1:2" x14ac:dyDescent="0.25">
      <c r="A9931" s="63"/>
      <c r="B9931" s="63"/>
    </row>
    <row r="9932" spans="1:2" x14ac:dyDescent="0.25">
      <c r="A9932" s="63"/>
      <c r="B9932" s="63"/>
    </row>
    <row r="9933" spans="1:2" x14ac:dyDescent="0.25">
      <c r="A9933" s="63"/>
      <c r="B9933" s="63"/>
    </row>
    <row r="9934" spans="1:2" x14ac:dyDescent="0.25">
      <c r="A9934" s="63"/>
      <c r="B9934" s="63"/>
    </row>
    <row r="9935" spans="1:2" x14ac:dyDescent="0.25">
      <c r="A9935" s="63"/>
      <c r="B9935" s="63"/>
    </row>
    <row r="9936" spans="1:2" x14ac:dyDescent="0.25">
      <c r="A9936" s="63"/>
      <c r="B9936" s="63"/>
    </row>
    <row r="9937" spans="1:2" x14ac:dyDescent="0.25">
      <c r="A9937" s="63"/>
      <c r="B9937" s="63"/>
    </row>
    <row r="9938" spans="1:2" x14ac:dyDescent="0.25">
      <c r="A9938" s="63"/>
      <c r="B9938" s="63"/>
    </row>
    <row r="9939" spans="1:2" x14ac:dyDescent="0.25">
      <c r="A9939" s="63"/>
      <c r="B9939" s="63"/>
    </row>
    <row r="9940" spans="1:2" x14ac:dyDescent="0.25">
      <c r="A9940" s="63"/>
      <c r="B9940" s="63"/>
    </row>
    <row r="9941" spans="1:2" x14ac:dyDescent="0.25">
      <c r="A9941" s="63"/>
      <c r="B9941" s="63"/>
    </row>
    <row r="9942" spans="1:2" x14ac:dyDescent="0.25">
      <c r="A9942" s="63"/>
      <c r="B9942" s="63"/>
    </row>
    <row r="9943" spans="1:2" x14ac:dyDescent="0.25">
      <c r="A9943" s="63"/>
      <c r="B9943" s="63"/>
    </row>
    <row r="9944" spans="1:2" x14ac:dyDescent="0.25">
      <c r="A9944" s="63"/>
      <c r="B9944" s="63"/>
    </row>
    <row r="9945" spans="1:2" x14ac:dyDescent="0.25">
      <c r="A9945" s="63"/>
      <c r="B9945" s="63"/>
    </row>
    <row r="9946" spans="1:2" x14ac:dyDescent="0.25">
      <c r="A9946" s="63"/>
      <c r="B9946" s="63"/>
    </row>
    <row r="9947" spans="1:2" x14ac:dyDescent="0.25">
      <c r="A9947" s="63"/>
      <c r="B9947" s="63"/>
    </row>
    <row r="9948" spans="1:2" x14ac:dyDescent="0.25">
      <c r="A9948" s="63"/>
      <c r="B9948" s="63"/>
    </row>
    <row r="9949" spans="1:2" x14ac:dyDescent="0.25">
      <c r="A9949" s="63"/>
      <c r="B9949" s="63"/>
    </row>
    <row r="9950" spans="1:2" x14ac:dyDescent="0.25">
      <c r="A9950" s="63"/>
      <c r="B9950" s="63"/>
    </row>
    <row r="9951" spans="1:2" x14ac:dyDescent="0.25">
      <c r="A9951" s="63"/>
      <c r="B9951" s="63"/>
    </row>
    <row r="9952" spans="1:2" x14ac:dyDescent="0.25">
      <c r="A9952" s="63"/>
      <c r="B9952" s="63"/>
    </row>
    <row r="9953" spans="1:2" x14ac:dyDescent="0.25">
      <c r="A9953" s="63"/>
      <c r="B9953" s="63"/>
    </row>
    <row r="9954" spans="1:2" x14ac:dyDescent="0.25">
      <c r="A9954" s="63"/>
      <c r="B9954" s="63"/>
    </row>
    <row r="9955" spans="1:2" x14ac:dyDescent="0.25">
      <c r="A9955" s="63"/>
      <c r="B9955" s="63"/>
    </row>
    <row r="9956" spans="1:2" x14ac:dyDescent="0.25">
      <c r="A9956" s="63"/>
      <c r="B9956" s="63"/>
    </row>
    <row r="9957" spans="1:2" x14ac:dyDescent="0.25">
      <c r="A9957" s="63"/>
      <c r="B9957" s="63"/>
    </row>
    <row r="9958" spans="1:2" x14ac:dyDescent="0.25">
      <c r="A9958" s="63"/>
      <c r="B9958" s="63"/>
    </row>
    <row r="9959" spans="1:2" x14ac:dyDescent="0.25">
      <c r="A9959" s="63"/>
      <c r="B9959" s="63"/>
    </row>
    <row r="9960" spans="1:2" x14ac:dyDescent="0.25">
      <c r="A9960" s="63"/>
      <c r="B9960" s="63"/>
    </row>
    <row r="9961" spans="1:2" x14ac:dyDescent="0.25">
      <c r="A9961" s="63"/>
      <c r="B9961" s="63"/>
    </row>
    <row r="9962" spans="1:2" x14ac:dyDescent="0.25">
      <c r="A9962" s="63"/>
      <c r="B9962" s="63"/>
    </row>
    <row r="9963" spans="1:2" x14ac:dyDescent="0.25">
      <c r="A9963" s="63"/>
      <c r="B9963" s="63"/>
    </row>
    <row r="9964" spans="1:2" x14ac:dyDescent="0.25">
      <c r="A9964" s="63"/>
      <c r="B9964" s="63"/>
    </row>
    <row r="9965" spans="1:2" x14ac:dyDescent="0.25">
      <c r="A9965" s="63"/>
      <c r="B9965" s="63"/>
    </row>
    <row r="9966" spans="1:2" x14ac:dyDescent="0.25">
      <c r="A9966" s="63"/>
      <c r="B9966" s="63"/>
    </row>
    <row r="9967" spans="1:2" x14ac:dyDescent="0.25">
      <c r="A9967" s="63"/>
      <c r="B9967" s="63"/>
    </row>
    <row r="9968" spans="1:2" x14ac:dyDescent="0.25">
      <c r="A9968" s="63"/>
      <c r="B9968" s="63"/>
    </row>
    <row r="9969" spans="1:2" x14ac:dyDescent="0.25">
      <c r="A9969" s="63"/>
      <c r="B9969" s="63"/>
    </row>
    <row r="9970" spans="1:2" x14ac:dyDescent="0.25">
      <c r="A9970" s="63"/>
      <c r="B9970" s="63"/>
    </row>
    <row r="9971" spans="1:2" x14ac:dyDescent="0.25">
      <c r="A9971" s="63"/>
      <c r="B9971" s="63"/>
    </row>
    <row r="9972" spans="1:2" x14ac:dyDescent="0.25">
      <c r="A9972" s="63"/>
      <c r="B9972" s="63"/>
    </row>
    <row r="9973" spans="1:2" x14ac:dyDescent="0.25">
      <c r="A9973" s="63"/>
      <c r="B9973" s="63"/>
    </row>
    <row r="9974" spans="1:2" x14ac:dyDescent="0.25">
      <c r="A9974" s="63"/>
      <c r="B9974" s="63"/>
    </row>
    <row r="9975" spans="1:2" x14ac:dyDescent="0.25">
      <c r="A9975" s="63"/>
      <c r="B9975" s="63"/>
    </row>
    <row r="9976" spans="1:2" x14ac:dyDescent="0.25">
      <c r="A9976" s="63"/>
      <c r="B9976" s="63"/>
    </row>
    <row r="9977" spans="1:2" x14ac:dyDescent="0.25">
      <c r="A9977" s="63"/>
      <c r="B9977" s="63"/>
    </row>
    <row r="9978" spans="1:2" x14ac:dyDescent="0.25">
      <c r="A9978" s="63"/>
      <c r="B9978" s="63"/>
    </row>
    <row r="9979" spans="1:2" x14ac:dyDescent="0.25">
      <c r="A9979" s="63"/>
      <c r="B9979" s="63"/>
    </row>
    <row r="9980" spans="1:2" x14ac:dyDescent="0.25">
      <c r="A9980" s="63"/>
      <c r="B9980" s="63"/>
    </row>
    <row r="9981" spans="1:2" x14ac:dyDescent="0.25">
      <c r="A9981" s="63"/>
      <c r="B9981" s="63"/>
    </row>
    <row r="9982" spans="1:2" x14ac:dyDescent="0.25">
      <c r="A9982" s="63"/>
      <c r="B9982" s="63"/>
    </row>
    <row r="9983" spans="1:2" x14ac:dyDescent="0.25">
      <c r="A9983" s="63"/>
      <c r="B9983" s="63"/>
    </row>
    <row r="9984" spans="1:2" x14ac:dyDescent="0.25">
      <c r="A9984" s="63"/>
      <c r="B9984" s="63"/>
    </row>
    <row r="9985" spans="1:2" x14ac:dyDescent="0.25">
      <c r="A9985" s="63"/>
      <c r="B9985" s="63"/>
    </row>
    <row r="9986" spans="1:2" x14ac:dyDescent="0.25">
      <c r="A9986" s="63"/>
      <c r="B9986" s="63"/>
    </row>
    <row r="9987" spans="1:2" x14ac:dyDescent="0.25">
      <c r="A9987" s="63"/>
      <c r="B9987" s="63"/>
    </row>
    <row r="9988" spans="1:2" x14ac:dyDescent="0.25">
      <c r="A9988" s="63"/>
      <c r="B9988" s="63"/>
    </row>
    <row r="9989" spans="1:2" x14ac:dyDescent="0.25">
      <c r="A9989" s="63"/>
      <c r="B9989" s="63"/>
    </row>
    <row r="9990" spans="1:2" x14ac:dyDescent="0.25">
      <c r="A9990" s="63"/>
      <c r="B9990" s="63"/>
    </row>
    <row r="9991" spans="1:2" x14ac:dyDescent="0.25">
      <c r="A9991" s="63"/>
      <c r="B9991" s="63"/>
    </row>
    <row r="9992" spans="1:2" x14ac:dyDescent="0.25">
      <c r="A9992" s="63"/>
      <c r="B9992" s="63"/>
    </row>
    <row r="9993" spans="1:2" x14ac:dyDescent="0.25">
      <c r="A9993" s="63"/>
      <c r="B9993" s="63"/>
    </row>
    <row r="9994" spans="1:2" x14ac:dyDescent="0.25">
      <c r="A9994" s="63"/>
      <c r="B9994" s="63"/>
    </row>
    <row r="9995" spans="1:2" x14ac:dyDescent="0.25">
      <c r="A9995" s="63"/>
      <c r="B9995" s="63"/>
    </row>
    <row r="9996" spans="1:2" x14ac:dyDescent="0.25">
      <c r="A9996" s="63"/>
      <c r="B9996" s="63"/>
    </row>
    <row r="9997" spans="1:2" x14ac:dyDescent="0.25">
      <c r="A9997" s="63"/>
      <c r="B9997" s="63"/>
    </row>
    <row r="9998" spans="1:2" x14ac:dyDescent="0.25">
      <c r="A9998" s="63"/>
      <c r="B9998" s="63"/>
    </row>
    <row r="9999" spans="1:2" x14ac:dyDescent="0.25">
      <c r="A9999" s="63"/>
      <c r="B9999" s="63"/>
    </row>
    <row r="10000" spans="1:2" x14ac:dyDescent="0.25">
      <c r="A10000" s="63"/>
      <c r="B10000" s="63"/>
    </row>
    <row r="10001" spans="1:2" x14ac:dyDescent="0.25">
      <c r="A10001" s="63"/>
      <c r="B10001" s="63"/>
    </row>
    <row r="10002" spans="1:2" x14ac:dyDescent="0.25">
      <c r="A10002" s="63"/>
      <c r="B10002" s="63"/>
    </row>
    <row r="10003" spans="1:2" x14ac:dyDescent="0.25">
      <c r="A10003" s="63"/>
      <c r="B10003" s="63"/>
    </row>
    <row r="10004" spans="1:2" x14ac:dyDescent="0.25">
      <c r="A10004" s="63"/>
      <c r="B10004" s="63"/>
    </row>
    <row r="10005" spans="1:2" x14ac:dyDescent="0.25">
      <c r="A10005" s="63"/>
      <c r="B10005" s="63"/>
    </row>
    <row r="10006" spans="1:2" x14ac:dyDescent="0.25">
      <c r="A10006" s="63"/>
      <c r="B10006" s="63"/>
    </row>
    <row r="10007" spans="1:2" x14ac:dyDescent="0.25">
      <c r="A10007" s="63"/>
      <c r="B10007" s="63"/>
    </row>
    <row r="10008" spans="1:2" x14ac:dyDescent="0.25">
      <c r="A10008" s="63"/>
      <c r="B10008" s="63"/>
    </row>
    <row r="10009" spans="1:2" x14ac:dyDescent="0.25">
      <c r="A10009" s="63"/>
      <c r="B10009" s="63"/>
    </row>
    <row r="10010" spans="1:2" x14ac:dyDescent="0.25">
      <c r="A10010" s="63"/>
      <c r="B10010" s="63"/>
    </row>
    <row r="10011" spans="1:2" x14ac:dyDescent="0.25">
      <c r="A10011" s="63"/>
      <c r="B10011" s="63"/>
    </row>
    <row r="10012" spans="1:2" x14ac:dyDescent="0.25">
      <c r="A10012" s="63"/>
      <c r="B10012" s="63"/>
    </row>
    <row r="10013" spans="1:2" x14ac:dyDescent="0.25">
      <c r="A10013" s="63"/>
      <c r="B10013" s="63"/>
    </row>
    <row r="10014" spans="1:2" x14ac:dyDescent="0.25">
      <c r="A10014" s="63"/>
      <c r="B10014" s="63"/>
    </row>
    <row r="10015" spans="1:2" x14ac:dyDescent="0.25">
      <c r="A10015" s="63"/>
      <c r="B10015" s="63"/>
    </row>
    <row r="10016" spans="1:2" x14ac:dyDescent="0.25">
      <c r="A10016" s="63"/>
      <c r="B10016" s="63"/>
    </row>
    <row r="10017" spans="1:2" x14ac:dyDescent="0.25">
      <c r="A10017" s="63"/>
      <c r="B10017" s="63"/>
    </row>
    <row r="10018" spans="1:2" x14ac:dyDescent="0.25">
      <c r="A10018" s="63"/>
      <c r="B10018" s="63"/>
    </row>
    <row r="10019" spans="1:2" x14ac:dyDescent="0.25">
      <c r="A10019" s="63"/>
      <c r="B10019" s="63"/>
    </row>
    <row r="10020" spans="1:2" x14ac:dyDescent="0.25">
      <c r="A10020" s="63"/>
      <c r="B10020" s="63"/>
    </row>
    <row r="10021" spans="1:2" x14ac:dyDescent="0.25">
      <c r="A10021" s="63"/>
      <c r="B10021" s="63"/>
    </row>
    <row r="10022" spans="1:2" x14ac:dyDescent="0.25">
      <c r="A10022" s="63"/>
      <c r="B10022" s="63"/>
    </row>
    <row r="10023" spans="1:2" x14ac:dyDescent="0.25">
      <c r="A10023" s="63"/>
      <c r="B10023" s="63"/>
    </row>
    <row r="10024" spans="1:2" x14ac:dyDescent="0.25">
      <c r="A10024" s="63"/>
      <c r="B10024" s="63"/>
    </row>
    <row r="10025" spans="1:2" x14ac:dyDescent="0.25">
      <c r="A10025" s="63"/>
      <c r="B10025" s="63"/>
    </row>
    <row r="10026" spans="1:2" x14ac:dyDescent="0.25">
      <c r="A10026" s="63"/>
      <c r="B10026" s="63"/>
    </row>
    <row r="10027" spans="1:2" x14ac:dyDescent="0.25">
      <c r="A10027" s="63"/>
      <c r="B10027" s="63"/>
    </row>
    <row r="10028" spans="1:2" x14ac:dyDescent="0.25">
      <c r="A10028" s="63"/>
      <c r="B10028" s="63"/>
    </row>
    <row r="10029" spans="1:2" x14ac:dyDescent="0.25">
      <c r="A10029" s="63"/>
      <c r="B10029" s="63"/>
    </row>
    <row r="10030" spans="1:2" x14ac:dyDescent="0.25">
      <c r="A10030" s="63"/>
      <c r="B10030" s="63"/>
    </row>
    <row r="10031" spans="1:2" x14ac:dyDescent="0.25">
      <c r="A10031" s="63"/>
      <c r="B10031" s="63"/>
    </row>
    <row r="10032" spans="1:2" x14ac:dyDescent="0.25">
      <c r="A10032" s="63"/>
      <c r="B10032" s="63"/>
    </row>
    <row r="10033" spans="1:2" x14ac:dyDescent="0.25">
      <c r="A10033" s="63"/>
      <c r="B10033" s="63"/>
    </row>
    <row r="10034" spans="1:2" x14ac:dyDescent="0.25">
      <c r="A10034" s="63"/>
      <c r="B10034" s="63"/>
    </row>
    <row r="10035" spans="1:2" x14ac:dyDescent="0.25">
      <c r="A10035" s="63"/>
      <c r="B10035" s="63"/>
    </row>
    <row r="10036" spans="1:2" x14ac:dyDescent="0.25">
      <c r="A10036" s="63"/>
      <c r="B10036" s="63"/>
    </row>
    <row r="10037" spans="1:2" x14ac:dyDescent="0.25">
      <c r="A10037" s="63"/>
      <c r="B10037" s="63"/>
    </row>
    <row r="10038" spans="1:2" x14ac:dyDescent="0.25">
      <c r="A10038" s="63"/>
      <c r="B10038" s="63"/>
    </row>
    <row r="10039" spans="1:2" x14ac:dyDescent="0.25">
      <c r="A10039" s="63"/>
      <c r="B10039" s="63"/>
    </row>
    <row r="10040" spans="1:2" x14ac:dyDescent="0.25">
      <c r="A10040" s="63"/>
      <c r="B10040" s="63"/>
    </row>
    <row r="10041" spans="1:2" x14ac:dyDescent="0.25">
      <c r="A10041" s="63"/>
      <c r="B10041" s="63"/>
    </row>
    <row r="10042" spans="1:2" x14ac:dyDescent="0.25">
      <c r="A10042" s="63"/>
      <c r="B10042" s="63"/>
    </row>
    <row r="10043" spans="1:2" x14ac:dyDescent="0.25">
      <c r="A10043" s="63"/>
      <c r="B10043" s="63"/>
    </row>
    <row r="10044" spans="1:2" x14ac:dyDescent="0.25">
      <c r="A10044" s="63"/>
      <c r="B10044" s="63"/>
    </row>
    <row r="10045" spans="1:2" x14ac:dyDescent="0.25">
      <c r="A10045" s="63"/>
      <c r="B10045" s="63"/>
    </row>
    <row r="10046" spans="1:2" x14ac:dyDescent="0.25">
      <c r="A10046" s="63"/>
      <c r="B10046" s="63"/>
    </row>
    <row r="10047" spans="1:2" x14ac:dyDescent="0.25">
      <c r="A10047" s="63"/>
      <c r="B10047" s="63"/>
    </row>
    <row r="10048" spans="1:2" x14ac:dyDescent="0.25">
      <c r="A10048" s="63"/>
      <c r="B10048" s="63"/>
    </row>
    <row r="10049" spans="1:2" x14ac:dyDescent="0.25">
      <c r="A10049" s="63"/>
      <c r="B10049" s="63"/>
    </row>
    <row r="10050" spans="1:2" x14ac:dyDescent="0.25">
      <c r="A10050" s="63"/>
      <c r="B10050" s="63"/>
    </row>
    <row r="10051" spans="1:2" x14ac:dyDescent="0.25">
      <c r="A10051" s="63"/>
      <c r="B10051" s="63"/>
    </row>
    <row r="10052" spans="1:2" x14ac:dyDescent="0.25">
      <c r="A10052" s="63"/>
      <c r="B10052" s="63"/>
    </row>
    <row r="10053" spans="1:2" x14ac:dyDescent="0.25">
      <c r="A10053" s="63"/>
      <c r="B10053" s="63"/>
    </row>
    <row r="10054" spans="1:2" x14ac:dyDescent="0.25">
      <c r="A10054" s="63"/>
      <c r="B10054" s="63"/>
    </row>
    <row r="10055" spans="1:2" x14ac:dyDescent="0.25">
      <c r="A10055" s="63"/>
      <c r="B10055" s="63"/>
    </row>
    <row r="10056" spans="1:2" x14ac:dyDescent="0.25">
      <c r="A10056" s="63"/>
      <c r="B10056" s="63"/>
    </row>
    <row r="10057" spans="1:2" x14ac:dyDescent="0.25">
      <c r="A10057" s="63"/>
      <c r="B10057" s="63"/>
    </row>
    <row r="10058" spans="1:2" x14ac:dyDescent="0.25">
      <c r="A10058" s="63"/>
      <c r="B10058" s="63"/>
    </row>
    <row r="10059" spans="1:2" x14ac:dyDescent="0.25">
      <c r="A10059" s="63"/>
      <c r="B10059" s="63"/>
    </row>
    <row r="10060" spans="1:2" x14ac:dyDescent="0.25">
      <c r="A10060" s="63"/>
      <c r="B10060" s="63"/>
    </row>
    <row r="10061" spans="1:2" x14ac:dyDescent="0.25">
      <c r="A10061" s="63"/>
      <c r="B10061" s="63"/>
    </row>
    <row r="10062" spans="1:2" x14ac:dyDescent="0.25">
      <c r="A10062" s="63"/>
      <c r="B10062" s="63"/>
    </row>
    <row r="10063" spans="1:2" x14ac:dyDescent="0.25">
      <c r="A10063" s="63"/>
      <c r="B10063" s="63"/>
    </row>
    <row r="10064" spans="1:2" x14ac:dyDescent="0.25">
      <c r="A10064" s="63"/>
      <c r="B10064" s="63"/>
    </row>
    <row r="10065" spans="1:2" x14ac:dyDescent="0.25">
      <c r="A10065" s="63"/>
      <c r="B10065" s="63"/>
    </row>
    <row r="10066" spans="1:2" x14ac:dyDescent="0.25">
      <c r="A10066" s="63"/>
      <c r="B10066" s="63"/>
    </row>
    <row r="10067" spans="1:2" x14ac:dyDescent="0.25">
      <c r="A10067" s="63"/>
      <c r="B10067" s="63"/>
    </row>
    <row r="10068" spans="1:2" x14ac:dyDescent="0.25">
      <c r="A10068" s="63"/>
      <c r="B10068" s="63"/>
    </row>
    <row r="10069" spans="1:2" x14ac:dyDescent="0.25">
      <c r="A10069" s="63"/>
      <c r="B10069" s="63"/>
    </row>
    <row r="10070" spans="1:2" x14ac:dyDescent="0.25">
      <c r="A10070" s="63"/>
      <c r="B10070" s="63"/>
    </row>
    <row r="10071" spans="1:2" x14ac:dyDescent="0.25">
      <c r="A10071" s="63"/>
      <c r="B10071" s="63"/>
    </row>
    <row r="10072" spans="1:2" x14ac:dyDescent="0.25">
      <c r="A10072" s="63"/>
      <c r="B10072" s="63"/>
    </row>
    <row r="10073" spans="1:2" x14ac:dyDescent="0.25">
      <c r="A10073" s="63"/>
      <c r="B10073" s="63"/>
    </row>
    <row r="10074" spans="1:2" x14ac:dyDescent="0.25">
      <c r="A10074" s="63"/>
      <c r="B10074" s="63"/>
    </row>
    <row r="10075" spans="1:2" x14ac:dyDescent="0.25">
      <c r="A10075" s="63"/>
      <c r="B10075" s="63"/>
    </row>
    <row r="10076" spans="1:2" x14ac:dyDescent="0.25">
      <c r="A10076" s="63"/>
      <c r="B10076" s="63"/>
    </row>
    <row r="10077" spans="1:2" x14ac:dyDescent="0.25">
      <c r="A10077" s="63"/>
      <c r="B10077" s="63"/>
    </row>
    <row r="10078" spans="1:2" x14ac:dyDescent="0.25">
      <c r="A10078" s="63"/>
      <c r="B10078" s="63"/>
    </row>
    <row r="10079" spans="1:2" x14ac:dyDescent="0.25">
      <c r="A10079" s="63"/>
      <c r="B10079" s="63"/>
    </row>
    <row r="10080" spans="1:2" x14ac:dyDescent="0.25">
      <c r="A10080" s="63"/>
      <c r="B10080" s="63"/>
    </row>
    <row r="10081" spans="1:2" x14ac:dyDescent="0.25">
      <c r="A10081" s="63"/>
      <c r="B10081" s="63"/>
    </row>
    <row r="10082" spans="1:2" x14ac:dyDescent="0.25">
      <c r="A10082" s="63"/>
      <c r="B10082" s="63"/>
    </row>
    <row r="10083" spans="1:2" x14ac:dyDescent="0.25">
      <c r="A10083" s="63"/>
      <c r="B10083" s="63"/>
    </row>
    <row r="10084" spans="1:2" x14ac:dyDescent="0.25">
      <c r="A10084" s="63"/>
      <c r="B10084" s="63"/>
    </row>
    <row r="10085" spans="1:2" x14ac:dyDescent="0.25">
      <c r="A10085" s="63"/>
      <c r="B10085" s="63"/>
    </row>
    <row r="10086" spans="1:2" x14ac:dyDescent="0.25">
      <c r="A10086" s="63"/>
      <c r="B10086" s="63"/>
    </row>
    <row r="10087" spans="1:2" x14ac:dyDescent="0.25">
      <c r="A10087" s="63"/>
      <c r="B10087" s="63"/>
    </row>
    <row r="10088" spans="1:2" x14ac:dyDescent="0.25">
      <c r="A10088" s="63"/>
      <c r="B10088" s="63"/>
    </row>
    <row r="10089" spans="1:2" x14ac:dyDescent="0.25">
      <c r="A10089" s="63"/>
      <c r="B10089" s="63"/>
    </row>
    <row r="10090" spans="1:2" x14ac:dyDescent="0.25">
      <c r="A10090" s="63"/>
      <c r="B10090" s="63"/>
    </row>
    <row r="10091" spans="1:2" x14ac:dyDescent="0.25">
      <c r="A10091" s="63"/>
      <c r="B10091" s="63"/>
    </row>
    <row r="10092" spans="1:2" x14ac:dyDescent="0.25">
      <c r="A10092" s="63"/>
      <c r="B10092" s="63"/>
    </row>
    <row r="10093" spans="1:2" x14ac:dyDescent="0.25">
      <c r="A10093" s="63"/>
      <c r="B10093" s="63"/>
    </row>
    <row r="10094" spans="1:2" x14ac:dyDescent="0.25">
      <c r="A10094" s="63"/>
      <c r="B10094" s="63"/>
    </row>
    <row r="10095" spans="1:2" x14ac:dyDescent="0.25">
      <c r="A10095" s="63"/>
      <c r="B10095" s="63"/>
    </row>
    <row r="10096" spans="1:2" x14ac:dyDescent="0.25">
      <c r="A10096" s="63"/>
      <c r="B10096" s="63"/>
    </row>
    <row r="10097" spans="1:2" x14ac:dyDescent="0.25">
      <c r="A10097" s="63"/>
      <c r="B10097" s="63"/>
    </row>
    <row r="10098" spans="1:2" x14ac:dyDescent="0.25">
      <c r="A10098" s="63"/>
      <c r="B10098" s="63"/>
    </row>
    <row r="10099" spans="1:2" x14ac:dyDescent="0.25">
      <c r="A10099" s="63"/>
      <c r="B10099" s="63"/>
    </row>
    <row r="10100" spans="1:2" x14ac:dyDescent="0.25">
      <c r="A10100" s="63"/>
      <c r="B10100" s="63"/>
    </row>
    <row r="10101" spans="1:2" x14ac:dyDescent="0.25">
      <c r="A10101" s="63"/>
      <c r="B10101" s="63"/>
    </row>
    <row r="10102" spans="1:2" x14ac:dyDescent="0.25">
      <c r="A10102" s="63"/>
      <c r="B10102" s="63"/>
    </row>
    <row r="10103" spans="1:2" x14ac:dyDescent="0.25">
      <c r="A10103" s="63"/>
      <c r="B10103" s="63"/>
    </row>
    <row r="10104" spans="1:2" x14ac:dyDescent="0.25">
      <c r="A10104" s="63"/>
      <c r="B10104" s="63"/>
    </row>
    <row r="10105" spans="1:2" x14ac:dyDescent="0.25">
      <c r="A10105" s="63"/>
      <c r="B10105" s="63"/>
    </row>
    <row r="10106" spans="1:2" x14ac:dyDescent="0.25">
      <c r="A10106" s="63"/>
      <c r="B10106" s="63"/>
    </row>
    <row r="10107" spans="1:2" x14ac:dyDescent="0.25">
      <c r="A10107" s="63"/>
      <c r="B10107" s="63"/>
    </row>
    <row r="10108" spans="1:2" x14ac:dyDescent="0.25">
      <c r="A10108" s="63"/>
      <c r="B10108" s="63"/>
    </row>
    <row r="10109" spans="1:2" x14ac:dyDescent="0.25">
      <c r="A10109" s="63"/>
      <c r="B10109" s="63"/>
    </row>
    <row r="10110" spans="1:2" x14ac:dyDescent="0.25">
      <c r="A10110" s="63"/>
      <c r="B10110" s="63"/>
    </row>
    <row r="10111" spans="1:2" x14ac:dyDescent="0.25">
      <c r="A10111" s="63"/>
      <c r="B10111" s="63"/>
    </row>
    <row r="10112" spans="1:2" x14ac:dyDescent="0.25">
      <c r="A10112" s="63"/>
      <c r="B10112" s="63"/>
    </row>
    <row r="10113" spans="1:2" x14ac:dyDescent="0.25">
      <c r="A10113" s="63"/>
      <c r="B10113" s="63"/>
    </row>
    <row r="10114" spans="1:2" x14ac:dyDescent="0.25">
      <c r="A10114" s="63"/>
      <c r="B10114" s="63"/>
    </row>
    <row r="10115" spans="1:2" x14ac:dyDescent="0.25">
      <c r="A10115" s="63"/>
      <c r="B10115" s="63"/>
    </row>
    <row r="10116" spans="1:2" x14ac:dyDescent="0.25">
      <c r="A10116" s="63"/>
      <c r="B10116" s="63"/>
    </row>
    <row r="10117" spans="1:2" x14ac:dyDescent="0.25">
      <c r="A10117" s="63"/>
      <c r="B10117" s="63"/>
    </row>
    <row r="10118" spans="1:2" x14ac:dyDescent="0.25">
      <c r="A10118" s="63"/>
      <c r="B10118" s="63"/>
    </row>
    <row r="10119" spans="1:2" x14ac:dyDescent="0.25">
      <c r="A10119" s="63"/>
      <c r="B10119" s="63"/>
    </row>
    <row r="10120" spans="1:2" x14ac:dyDescent="0.25">
      <c r="A10120" s="63"/>
      <c r="B10120" s="63"/>
    </row>
    <row r="10121" spans="1:2" x14ac:dyDescent="0.25">
      <c r="A10121" s="63"/>
      <c r="B10121" s="63"/>
    </row>
    <row r="10122" spans="1:2" x14ac:dyDescent="0.25">
      <c r="A10122" s="63"/>
      <c r="B10122" s="63"/>
    </row>
    <row r="10123" spans="1:2" x14ac:dyDescent="0.25">
      <c r="A10123" s="63"/>
      <c r="B10123" s="63"/>
    </row>
    <row r="10124" spans="1:2" x14ac:dyDescent="0.25">
      <c r="A10124" s="63"/>
      <c r="B10124" s="63"/>
    </row>
    <row r="10125" spans="1:2" x14ac:dyDescent="0.25">
      <c r="A10125" s="63"/>
      <c r="B10125" s="63"/>
    </row>
    <row r="10126" spans="1:2" x14ac:dyDescent="0.25">
      <c r="A10126" s="63"/>
      <c r="B10126" s="63"/>
    </row>
    <row r="10127" spans="1:2" x14ac:dyDescent="0.25">
      <c r="A10127" s="63"/>
      <c r="B10127" s="63"/>
    </row>
    <row r="10128" spans="1:2" x14ac:dyDescent="0.25">
      <c r="A10128" s="63"/>
      <c r="B10128" s="63"/>
    </row>
    <row r="10129" spans="1:2" x14ac:dyDescent="0.25">
      <c r="A10129" s="63"/>
      <c r="B10129" s="63"/>
    </row>
    <row r="10130" spans="1:2" x14ac:dyDescent="0.25">
      <c r="A10130" s="63"/>
      <c r="B10130" s="63"/>
    </row>
    <row r="10131" spans="1:2" x14ac:dyDescent="0.25">
      <c r="A10131" s="63"/>
      <c r="B10131" s="63"/>
    </row>
    <row r="10132" spans="1:2" x14ac:dyDescent="0.25">
      <c r="A10132" s="63"/>
      <c r="B10132" s="63"/>
    </row>
    <row r="10133" spans="1:2" x14ac:dyDescent="0.25">
      <c r="A10133" s="63"/>
      <c r="B10133" s="63"/>
    </row>
    <row r="10134" spans="1:2" x14ac:dyDescent="0.25">
      <c r="A10134" s="63"/>
      <c r="B10134" s="63"/>
    </row>
    <row r="10135" spans="1:2" x14ac:dyDescent="0.25">
      <c r="A10135" s="63"/>
      <c r="B10135" s="63"/>
    </row>
    <row r="10136" spans="1:2" x14ac:dyDescent="0.25">
      <c r="A10136" s="63"/>
      <c r="B10136" s="63"/>
    </row>
    <row r="10137" spans="1:2" x14ac:dyDescent="0.25">
      <c r="A10137" s="63"/>
      <c r="B10137" s="63"/>
    </row>
    <row r="10138" spans="1:2" x14ac:dyDescent="0.25">
      <c r="A10138" s="63"/>
      <c r="B10138" s="63"/>
    </row>
    <row r="10139" spans="1:2" x14ac:dyDescent="0.25">
      <c r="A10139" s="63"/>
      <c r="B10139" s="63"/>
    </row>
    <row r="10140" spans="1:2" x14ac:dyDescent="0.25">
      <c r="A10140" s="63"/>
      <c r="B10140" s="63"/>
    </row>
    <row r="10141" spans="1:2" x14ac:dyDescent="0.25">
      <c r="A10141" s="63"/>
      <c r="B10141" s="63"/>
    </row>
    <row r="10142" spans="1:2" x14ac:dyDescent="0.25">
      <c r="A10142" s="63"/>
      <c r="B10142" s="63"/>
    </row>
    <row r="10143" spans="1:2" x14ac:dyDescent="0.25">
      <c r="A10143" s="63"/>
      <c r="B10143" s="63"/>
    </row>
    <row r="10144" spans="1:2" x14ac:dyDescent="0.25">
      <c r="A10144" s="63"/>
      <c r="B10144" s="63"/>
    </row>
    <row r="10145" spans="1:2" x14ac:dyDescent="0.25">
      <c r="A10145" s="63"/>
      <c r="B10145" s="63"/>
    </row>
    <row r="10146" spans="1:2" x14ac:dyDescent="0.25">
      <c r="A10146" s="63"/>
      <c r="B10146" s="63"/>
    </row>
    <row r="10147" spans="1:2" x14ac:dyDescent="0.25">
      <c r="A10147" s="63"/>
      <c r="B10147" s="63"/>
    </row>
    <row r="10148" spans="1:2" x14ac:dyDescent="0.25">
      <c r="A10148" s="63"/>
      <c r="B10148" s="63"/>
    </row>
    <row r="10149" spans="1:2" x14ac:dyDescent="0.25">
      <c r="A10149" s="63"/>
      <c r="B10149" s="63"/>
    </row>
    <row r="10150" spans="1:2" x14ac:dyDescent="0.25">
      <c r="A10150" s="63"/>
      <c r="B10150" s="63"/>
    </row>
    <row r="10151" spans="1:2" x14ac:dyDescent="0.25">
      <c r="A10151" s="63"/>
      <c r="B10151" s="63"/>
    </row>
    <row r="10152" spans="1:2" x14ac:dyDescent="0.25">
      <c r="A10152" s="63"/>
      <c r="B10152" s="63"/>
    </row>
    <row r="10153" spans="1:2" x14ac:dyDescent="0.25">
      <c r="A10153" s="63"/>
      <c r="B10153" s="63"/>
    </row>
    <row r="10154" spans="1:2" x14ac:dyDescent="0.25">
      <c r="A10154" s="63"/>
      <c r="B10154" s="63"/>
    </row>
    <row r="10155" spans="1:2" x14ac:dyDescent="0.25">
      <c r="A10155" s="63"/>
      <c r="B10155" s="63"/>
    </row>
    <row r="10156" spans="1:2" x14ac:dyDescent="0.25">
      <c r="A10156" s="63"/>
      <c r="B10156" s="63"/>
    </row>
    <row r="10157" spans="1:2" x14ac:dyDescent="0.25">
      <c r="A10157" s="63"/>
      <c r="B10157" s="63"/>
    </row>
    <row r="10158" spans="1:2" x14ac:dyDescent="0.25">
      <c r="A10158" s="63"/>
      <c r="B10158" s="63"/>
    </row>
    <row r="10159" spans="1:2" x14ac:dyDescent="0.25">
      <c r="A10159" s="63"/>
      <c r="B10159" s="63"/>
    </row>
    <row r="10160" spans="1:2" x14ac:dyDescent="0.25">
      <c r="A10160" s="63"/>
      <c r="B10160" s="63"/>
    </row>
    <row r="10161" spans="1:2" x14ac:dyDescent="0.25">
      <c r="A10161" s="63"/>
      <c r="B10161" s="63"/>
    </row>
    <row r="10162" spans="1:2" x14ac:dyDescent="0.25">
      <c r="A10162" s="63"/>
      <c r="B10162" s="63"/>
    </row>
    <row r="10163" spans="1:2" x14ac:dyDescent="0.25">
      <c r="A10163" s="63"/>
      <c r="B10163" s="63"/>
    </row>
    <row r="10164" spans="1:2" x14ac:dyDescent="0.25">
      <c r="A10164" s="63"/>
      <c r="B10164" s="63"/>
    </row>
    <row r="10165" spans="1:2" x14ac:dyDescent="0.25">
      <c r="A10165" s="63"/>
      <c r="B10165" s="63"/>
    </row>
    <row r="10166" spans="1:2" x14ac:dyDescent="0.25">
      <c r="A10166" s="63"/>
      <c r="B10166" s="63"/>
    </row>
    <row r="10167" spans="1:2" x14ac:dyDescent="0.25">
      <c r="A10167" s="63"/>
      <c r="B10167" s="63"/>
    </row>
    <row r="10168" spans="1:2" x14ac:dyDescent="0.25">
      <c r="A10168" s="63"/>
      <c r="B10168" s="63"/>
    </row>
    <row r="10169" spans="1:2" x14ac:dyDescent="0.25">
      <c r="A10169" s="63"/>
      <c r="B10169" s="63"/>
    </row>
    <row r="10170" spans="1:2" x14ac:dyDescent="0.25">
      <c r="A10170" s="63"/>
      <c r="B10170" s="63"/>
    </row>
    <row r="10171" spans="1:2" x14ac:dyDescent="0.25">
      <c r="A10171" s="63"/>
      <c r="B10171" s="63"/>
    </row>
    <row r="10172" spans="1:2" x14ac:dyDescent="0.25">
      <c r="A10172" s="63"/>
      <c r="B10172" s="63"/>
    </row>
    <row r="10173" spans="1:2" x14ac:dyDescent="0.25">
      <c r="A10173" s="63"/>
      <c r="B10173" s="63"/>
    </row>
    <row r="10174" spans="1:2" x14ac:dyDescent="0.25">
      <c r="A10174" s="63"/>
      <c r="B10174" s="63"/>
    </row>
    <row r="10175" spans="1:2" x14ac:dyDescent="0.25">
      <c r="A10175" s="63"/>
      <c r="B10175" s="63"/>
    </row>
    <row r="10176" spans="1:2" x14ac:dyDescent="0.25">
      <c r="A10176" s="63"/>
      <c r="B10176" s="63"/>
    </row>
    <row r="10177" spans="1:2" x14ac:dyDescent="0.25">
      <c r="A10177" s="63"/>
      <c r="B10177" s="63"/>
    </row>
    <row r="10178" spans="1:2" x14ac:dyDescent="0.25">
      <c r="A10178" s="63"/>
      <c r="B10178" s="63"/>
    </row>
    <row r="10179" spans="1:2" x14ac:dyDescent="0.25">
      <c r="A10179" s="63"/>
      <c r="B10179" s="63"/>
    </row>
    <row r="10180" spans="1:2" x14ac:dyDescent="0.25">
      <c r="A10180" s="63"/>
      <c r="B10180" s="63"/>
    </row>
    <row r="10181" spans="1:2" x14ac:dyDescent="0.25">
      <c r="A10181" s="63"/>
      <c r="B10181" s="63"/>
    </row>
    <row r="10182" spans="1:2" x14ac:dyDescent="0.25">
      <c r="A10182" s="63"/>
      <c r="B10182" s="63"/>
    </row>
    <row r="10183" spans="1:2" x14ac:dyDescent="0.25">
      <c r="A10183" s="63"/>
      <c r="B10183" s="63"/>
    </row>
    <row r="10184" spans="1:2" x14ac:dyDescent="0.25">
      <c r="A10184" s="63"/>
      <c r="B10184" s="63"/>
    </row>
    <row r="10185" spans="1:2" x14ac:dyDescent="0.25">
      <c r="A10185" s="63"/>
      <c r="B10185" s="63"/>
    </row>
    <row r="10186" spans="1:2" x14ac:dyDescent="0.25">
      <c r="A10186" s="63"/>
      <c r="B10186" s="63"/>
    </row>
    <row r="10187" spans="1:2" x14ac:dyDescent="0.25">
      <c r="A10187" s="63"/>
      <c r="B10187" s="63"/>
    </row>
    <row r="10188" spans="1:2" x14ac:dyDescent="0.25">
      <c r="A10188" s="63"/>
      <c r="B10188" s="63"/>
    </row>
    <row r="10189" spans="1:2" x14ac:dyDescent="0.25">
      <c r="A10189" s="63"/>
      <c r="B10189" s="63"/>
    </row>
    <row r="10190" spans="1:2" x14ac:dyDescent="0.25">
      <c r="A10190" s="63"/>
      <c r="B10190" s="63"/>
    </row>
    <row r="10191" spans="1:2" x14ac:dyDescent="0.25">
      <c r="A10191" s="63"/>
      <c r="B10191" s="63"/>
    </row>
    <row r="10192" spans="1:2" x14ac:dyDescent="0.25">
      <c r="A10192" s="63"/>
      <c r="B10192" s="63"/>
    </row>
    <row r="10193" spans="1:2" x14ac:dyDescent="0.25">
      <c r="A10193" s="63"/>
      <c r="B10193" s="63"/>
    </row>
    <row r="10194" spans="1:2" x14ac:dyDescent="0.25">
      <c r="A10194" s="63"/>
      <c r="B10194" s="63"/>
    </row>
    <row r="10195" spans="1:2" x14ac:dyDescent="0.25">
      <c r="A10195" s="63"/>
      <c r="B10195" s="63"/>
    </row>
    <row r="10196" spans="1:2" x14ac:dyDescent="0.25">
      <c r="A10196" s="63"/>
      <c r="B10196" s="63"/>
    </row>
    <row r="10197" spans="1:2" x14ac:dyDescent="0.25">
      <c r="A10197" s="63"/>
      <c r="B10197" s="63"/>
    </row>
    <row r="10198" spans="1:2" x14ac:dyDescent="0.25">
      <c r="A10198" s="63"/>
      <c r="B10198" s="63"/>
    </row>
    <row r="10199" spans="1:2" x14ac:dyDescent="0.25">
      <c r="A10199" s="63"/>
      <c r="B10199" s="63"/>
    </row>
    <row r="10200" spans="1:2" x14ac:dyDescent="0.25">
      <c r="A10200" s="63"/>
      <c r="B10200" s="63"/>
    </row>
    <row r="10201" spans="1:2" x14ac:dyDescent="0.25">
      <c r="A10201" s="63"/>
      <c r="B10201" s="63"/>
    </row>
    <row r="10202" spans="1:2" x14ac:dyDescent="0.25">
      <c r="A10202" s="63"/>
      <c r="B10202" s="63"/>
    </row>
    <row r="10203" spans="1:2" x14ac:dyDescent="0.25">
      <c r="A10203" s="63"/>
      <c r="B10203" s="63"/>
    </row>
    <row r="10204" spans="1:2" x14ac:dyDescent="0.25">
      <c r="A10204" s="63"/>
      <c r="B10204" s="63"/>
    </row>
    <row r="10205" spans="1:2" x14ac:dyDescent="0.25">
      <c r="A10205" s="63"/>
      <c r="B10205" s="63"/>
    </row>
    <row r="10206" spans="1:2" x14ac:dyDescent="0.25">
      <c r="A10206" s="63"/>
      <c r="B10206" s="63"/>
    </row>
    <row r="10207" spans="1:2" x14ac:dyDescent="0.25">
      <c r="A10207" s="63"/>
      <c r="B10207" s="63"/>
    </row>
    <row r="10208" spans="1:2" x14ac:dyDescent="0.25">
      <c r="A10208" s="63"/>
      <c r="B10208" s="63"/>
    </row>
    <row r="10209" spans="1:2" x14ac:dyDescent="0.25">
      <c r="A10209" s="63"/>
      <c r="B10209" s="63"/>
    </row>
    <row r="10210" spans="1:2" x14ac:dyDescent="0.25">
      <c r="A10210" s="63"/>
      <c r="B10210" s="63"/>
    </row>
    <row r="10211" spans="1:2" x14ac:dyDescent="0.25">
      <c r="A10211" s="63"/>
      <c r="B10211" s="63"/>
    </row>
    <row r="10212" spans="1:2" x14ac:dyDescent="0.25">
      <c r="A10212" s="63"/>
      <c r="B10212" s="63"/>
    </row>
    <row r="10213" spans="1:2" x14ac:dyDescent="0.25">
      <c r="A10213" s="63"/>
      <c r="B10213" s="63"/>
    </row>
    <row r="10214" spans="1:2" x14ac:dyDescent="0.25">
      <c r="A10214" s="63"/>
      <c r="B10214" s="63"/>
    </row>
    <row r="10215" spans="1:2" x14ac:dyDescent="0.25">
      <c r="A10215" s="63"/>
      <c r="B10215" s="63"/>
    </row>
    <row r="10216" spans="1:2" x14ac:dyDescent="0.25">
      <c r="A10216" s="63"/>
      <c r="B10216" s="63"/>
    </row>
    <row r="10217" spans="1:2" x14ac:dyDescent="0.25">
      <c r="A10217" s="63"/>
      <c r="B10217" s="63"/>
    </row>
    <row r="10218" spans="1:2" x14ac:dyDescent="0.25">
      <c r="A10218" s="63"/>
      <c r="B10218" s="63"/>
    </row>
    <row r="10219" spans="1:2" x14ac:dyDescent="0.25">
      <c r="A10219" s="63"/>
      <c r="B10219" s="63"/>
    </row>
    <row r="10220" spans="1:2" x14ac:dyDescent="0.25">
      <c r="A10220" s="63"/>
      <c r="B10220" s="63"/>
    </row>
    <row r="10221" spans="1:2" x14ac:dyDescent="0.25">
      <c r="A10221" s="63"/>
      <c r="B10221" s="63"/>
    </row>
    <row r="10222" spans="1:2" x14ac:dyDescent="0.25">
      <c r="A10222" s="63"/>
      <c r="B10222" s="63"/>
    </row>
    <row r="10223" spans="1:2" x14ac:dyDescent="0.25">
      <c r="A10223" s="63"/>
      <c r="B10223" s="63"/>
    </row>
    <row r="10224" spans="1:2" x14ac:dyDescent="0.25">
      <c r="A10224" s="63"/>
      <c r="B10224" s="63"/>
    </row>
    <row r="10225" spans="1:2" x14ac:dyDescent="0.25">
      <c r="A10225" s="63"/>
      <c r="B10225" s="63"/>
    </row>
    <row r="10226" spans="1:2" x14ac:dyDescent="0.25">
      <c r="A10226" s="63"/>
      <c r="B10226" s="63"/>
    </row>
    <row r="10227" spans="1:2" x14ac:dyDescent="0.25">
      <c r="A10227" s="63"/>
      <c r="B10227" s="63"/>
    </row>
    <row r="10228" spans="1:2" x14ac:dyDescent="0.25">
      <c r="A10228" s="63"/>
      <c r="B10228" s="63"/>
    </row>
    <row r="10229" spans="1:2" x14ac:dyDescent="0.25">
      <c r="A10229" s="63"/>
      <c r="B10229" s="63"/>
    </row>
    <row r="10230" spans="1:2" x14ac:dyDescent="0.25">
      <c r="A10230" s="63"/>
      <c r="B10230" s="63"/>
    </row>
    <row r="10231" spans="1:2" x14ac:dyDescent="0.25">
      <c r="A10231" s="63"/>
      <c r="B10231" s="63"/>
    </row>
    <row r="10232" spans="1:2" x14ac:dyDescent="0.25">
      <c r="A10232" s="63"/>
      <c r="B10232" s="63"/>
    </row>
    <row r="10233" spans="1:2" x14ac:dyDescent="0.25">
      <c r="A10233" s="63"/>
      <c r="B10233" s="63"/>
    </row>
    <row r="10234" spans="1:2" x14ac:dyDescent="0.25">
      <c r="A10234" s="63"/>
      <c r="B10234" s="63"/>
    </row>
    <row r="10235" spans="1:2" x14ac:dyDescent="0.25">
      <c r="A10235" s="63"/>
      <c r="B10235" s="63"/>
    </row>
    <row r="10236" spans="1:2" x14ac:dyDescent="0.25">
      <c r="A10236" s="63"/>
      <c r="B10236" s="63"/>
    </row>
    <row r="10237" spans="1:2" x14ac:dyDescent="0.25">
      <c r="A10237" s="63"/>
      <c r="B10237" s="63"/>
    </row>
    <row r="10238" spans="1:2" x14ac:dyDescent="0.25">
      <c r="A10238" s="63"/>
      <c r="B10238" s="63"/>
    </row>
    <row r="10239" spans="1:2" x14ac:dyDescent="0.25">
      <c r="A10239" s="63"/>
      <c r="B10239" s="63"/>
    </row>
    <row r="10240" spans="1:2" x14ac:dyDescent="0.25">
      <c r="A10240" s="63"/>
      <c r="B10240" s="63"/>
    </row>
    <row r="10241" spans="1:2" x14ac:dyDescent="0.25">
      <c r="A10241" s="63"/>
      <c r="B10241" s="63"/>
    </row>
    <row r="10242" spans="1:2" x14ac:dyDescent="0.25">
      <c r="A10242" s="63"/>
      <c r="B10242" s="63"/>
    </row>
    <row r="10243" spans="1:2" x14ac:dyDescent="0.25">
      <c r="A10243" s="63"/>
      <c r="B10243" s="63"/>
    </row>
    <row r="10244" spans="1:2" x14ac:dyDescent="0.25">
      <c r="A10244" s="63"/>
      <c r="B10244" s="63"/>
    </row>
    <row r="10245" spans="1:2" x14ac:dyDescent="0.25">
      <c r="A10245" s="63"/>
      <c r="B10245" s="63"/>
    </row>
    <row r="10246" spans="1:2" x14ac:dyDescent="0.25">
      <c r="A10246" s="63"/>
      <c r="B10246" s="63"/>
    </row>
    <row r="10247" spans="1:2" x14ac:dyDescent="0.25">
      <c r="A10247" s="63"/>
      <c r="B10247" s="63"/>
    </row>
    <row r="10248" spans="1:2" x14ac:dyDescent="0.25">
      <c r="A10248" s="63"/>
      <c r="B10248" s="63"/>
    </row>
    <row r="10249" spans="1:2" x14ac:dyDescent="0.25">
      <c r="A10249" s="63"/>
      <c r="B10249" s="63"/>
    </row>
    <row r="10250" spans="1:2" x14ac:dyDescent="0.25">
      <c r="A10250" s="63"/>
      <c r="B10250" s="63"/>
    </row>
    <row r="10251" spans="1:2" x14ac:dyDescent="0.25">
      <c r="A10251" s="63"/>
      <c r="B10251" s="63"/>
    </row>
    <row r="10252" spans="1:2" x14ac:dyDescent="0.25">
      <c r="A10252" s="63"/>
      <c r="B10252" s="63"/>
    </row>
    <row r="10253" spans="1:2" x14ac:dyDescent="0.25">
      <c r="A10253" s="63"/>
      <c r="B10253" s="63"/>
    </row>
    <row r="10254" spans="1:2" x14ac:dyDescent="0.25">
      <c r="A10254" s="63"/>
      <c r="B10254" s="63"/>
    </row>
    <row r="10255" spans="1:2" x14ac:dyDescent="0.25">
      <c r="A10255" s="63"/>
      <c r="B10255" s="63"/>
    </row>
    <row r="10256" spans="1:2" x14ac:dyDescent="0.25">
      <c r="A10256" s="63"/>
      <c r="B10256" s="63"/>
    </row>
    <row r="10257" spans="1:2" x14ac:dyDescent="0.25">
      <c r="A10257" s="63"/>
      <c r="B10257" s="63"/>
    </row>
    <row r="10258" spans="1:2" x14ac:dyDescent="0.25">
      <c r="A10258" s="63"/>
      <c r="B10258" s="63"/>
    </row>
    <row r="10259" spans="1:2" x14ac:dyDescent="0.25">
      <c r="A10259" s="63"/>
      <c r="B10259" s="63"/>
    </row>
    <row r="10260" spans="1:2" x14ac:dyDescent="0.25">
      <c r="A10260" s="63"/>
      <c r="B10260" s="63"/>
    </row>
    <row r="10261" spans="1:2" x14ac:dyDescent="0.25">
      <c r="A10261" s="63"/>
      <c r="B10261" s="63"/>
    </row>
    <row r="10262" spans="1:2" x14ac:dyDescent="0.25">
      <c r="A10262" s="63"/>
      <c r="B10262" s="63"/>
    </row>
    <row r="10263" spans="1:2" x14ac:dyDescent="0.25">
      <c r="A10263" s="63"/>
      <c r="B10263" s="63"/>
    </row>
    <row r="10264" spans="1:2" x14ac:dyDescent="0.25">
      <c r="A10264" s="63"/>
      <c r="B10264" s="63"/>
    </row>
    <row r="10265" spans="1:2" x14ac:dyDescent="0.25">
      <c r="A10265" s="63"/>
      <c r="B10265" s="63"/>
    </row>
    <row r="10266" spans="1:2" x14ac:dyDescent="0.25">
      <c r="A10266" s="63"/>
      <c r="B10266" s="63"/>
    </row>
    <row r="10267" spans="1:2" x14ac:dyDescent="0.25">
      <c r="A10267" s="63"/>
      <c r="B10267" s="63"/>
    </row>
    <row r="10268" spans="1:2" x14ac:dyDescent="0.25">
      <c r="A10268" s="63"/>
      <c r="B10268" s="63"/>
    </row>
    <row r="10269" spans="1:2" x14ac:dyDescent="0.25">
      <c r="A10269" s="63"/>
      <c r="B10269" s="63"/>
    </row>
    <row r="10270" spans="1:2" x14ac:dyDescent="0.25">
      <c r="A10270" s="63"/>
      <c r="B10270" s="63"/>
    </row>
    <row r="10271" spans="1:2" x14ac:dyDescent="0.25">
      <c r="A10271" s="63"/>
      <c r="B10271" s="63"/>
    </row>
    <row r="10272" spans="1:2" x14ac:dyDescent="0.25">
      <c r="A10272" s="63"/>
      <c r="B10272" s="63"/>
    </row>
    <row r="10273" spans="1:2" x14ac:dyDescent="0.25">
      <c r="A10273" s="63"/>
      <c r="B10273" s="63"/>
    </row>
    <row r="10274" spans="1:2" x14ac:dyDescent="0.25">
      <c r="A10274" s="63"/>
      <c r="B10274" s="63"/>
    </row>
    <row r="10275" spans="1:2" x14ac:dyDescent="0.25">
      <c r="A10275" s="63"/>
      <c r="B10275" s="63"/>
    </row>
    <row r="10276" spans="1:2" x14ac:dyDescent="0.25">
      <c r="A10276" s="63"/>
      <c r="B10276" s="63"/>
    </row>
    <row r="10277" spans="1:2" x14ac:dyDescent="0.25">
      <c r="A10277" s="63"/>
      <c r="B10277" s="63"/>
    </row>
    <row r="10278" spans="1:2" x14ac:dyDescent="0.25">
      <c r="A10278" s="63"/>
      <c r="B10278" s="63"/>
    </row>
    <row r="10279" spans="1:2" x14ac:dyDescent="0.25">
      <c r="A10279" s="63"/>
      <c r="B10279" s="63"/>
    </row>
    <row r="10280" spans="1:2" x14ac:dyDescent="0.25">
      <c r="A10280" s="63"/>
      <c r="B10280" s="63"/>
    </row>
    <row r="10281" spans="1:2" x14ac:dyDescent="0.25">
      <c r="A10281" s="63"/>
      <c r="B10281" s="63"/>
    </row>
    <row r="10282" spans="1:2" x14ac:dyDescent="0.25">
      <c r="A10282" s="63"/>
      <c r="B10282" s="63"/>
    </row>
    <row r="10283" spans="1:2" x14ac:dyDescent="0.25">
      <c r="A10283" s="63"/>
      <c r="B10283" s="63"/>
    </row>
    <row r="10284" spans="1:2" x14ac:dyDescent="0.25">
      <c r="A10284" s="63"/>
      <c r="B10284" s="63"/>
    </row>
    <row r="10285" spans="1:2" x14ac:dyDescent="0.25">
      <c r="A10285" s="63"/>
      <c r="B10285" s="63"/>
    </row>
    <row r="10286" spans="1:2" x14ac:dyDescent="0.25">
      <c r="A10286" s="63"/>
      <c r="B10286" s="63"/>
    </row>
    <row r="10287" spans="1:2" x14ac:dyDescent="0.25">
      <c r="A10287" s="63"/>
      <c r="B10287" s="63"/>
    </row>
    <row r="10288" spans="1:2" x14ac:dyDescent="0.25">
      <c r="A10288" s="63"/>
      <c r="B10288" s="63"/>
    </row>
    <row r="10289" spans="1:2" x14ac:dyDescent="0.25">
      <c r="A10289" s="63"/>
      <c r="B10289" s="63"/>
    </row>
    <row r="10290" spans="1:2" x14ac:dyDescent="0.25">
      <c r="A10290" s="63"/>
      <c r="B10290" s="63"/>
    </row>
    <row r="10291" spans="1:2" x14ac:dyDescent="0.25">
      <c r="A10291" s="63"/>
      <c r="B10291" s="63"/>
    </row>
    <row r="10292" spans="1:2" x14ac:dyDescent="0.25">
      <c r="A10292" s="63"/>
      <c r="B10292" s="63"/>
    </row>
    <row r="10293" spans="1:2" x14ac:dyDescent="0.25">
      <c r="A10293" s="63"/>
      <c r="B10293" s="63"/>
    </row>
    <row r="10294" spans="1:2" x14ac:dyDescent="0.25">
      <c r="A10294" s="63"/>
      <c r="B10294" s="63"/>
    </row>
    <row r="10295" spans="1:2" x14ac:dyDescent="0.25">
      <c r="A10295" s="63"/>
      <c r="B10295" s="63"/>
    </row>
    <row r="10296" spans="1:2" x14ac:dyDescent="0.25">
      <c r="A10296" s="63"/>
      <c r="B10296" s="63"/>
    </row>
    <row r="10297" spans="1:2" x14ac:dyDescent="0.25">
      <c r="A10297" s="63"/>
      <c r="B10297" s="63"/>
    </row>
    <row r="10298" spans="1:2" x14ac:dyDescent="0.25">
      <c r="A10298" s="63"/>
      <c r="B10298" s="63"/>
    </row>
    <row r="10299" spans="1:2" x14ac:dyDescent="0.25">
      <c r="A10299" s="63"/>
      <c r="B10299" s="63"/>
    </row>
    <row r="10300" spans="1:2" x14ac:dyDescent="0.25">
      <c r="A10300" s="63"/>
      <c r="B10300" s="63"/>
    </row>
    <row r="10301" spans="1:2" x14ac:dyDescent="0.25">
      <c r="A10301" s="63"/>
      <c r="B10301" s="63"/>
    </row>
    <row r="10302" spans="1:2" x14ac:dyDescent="0.25">
      <c r="A10302" s="63"/>
      <c r="B10302" s="63"/>
    </row>
    <row r="10303" spans="1:2" x14ac:dyDescent="0.25">
      <c r="A10303" s="63"/>
      <c r="B10303" s="63"/>
    </row>
    <row r="10304" spans="1:2" x14ac:dyDescent="0.25">
      <c r="A10304" s="63"/>
      <c r="B10304" s="63"/>
    </row>
    <row r="10305" spans="1:2" x14ac:dyDescent="0.25">
      <c r="A10305" s="63"/>
      <c r="B10305" s="63"/>
    </row>
    <row r="10306" spans="1:2" x14ac:dyDescent="0.25">
      <c r="A10306" s="63"/>
      <c r="B10306" s="63"/>
    </row>
    <row r="10307" spans="1:2" x14ac:dyDescent="0.25">
      <c r="A10307" s="63"/>
      <c r="B10307" s="63"/>
    </row>
    <row r="10308" spans="1:2" x14ac:dyDescent="0.25">
      <c r="A10308" s="63"/>
      <c r="B10308" s="63"/>
    </row>
    <row r="10309" spans="1:2" x14ac:dyDescent="0.25">
      <c r="A10309" s="63"/>
      <c r="B10309" s="63"/>
    </row>
    <row r="10310" spans="1:2" x14ac:dyDescent="0.25">
      <c r="A10310" s="63"/>
      <c r="B10310" s="63"/>
    </row>
    <row r="10311" spans="1:2" x14ac:dyDescent="0.25">
      <c r="A10311" s="63"/>
      <c r="B10311" s="63"/>
    </row>
    <row r="10312" spans="1:2" x14ac:dyDescent="0.25">
      <c r="A10312" s="63"/>
      <c r="B10312" s="63"/>
    </row>
    <row r="10313" spans="1:2" x14ac:dyDescent="0.25">
      <c r="A10313" s="63"/>
      <c r="B10313" s="63"/>
    </row>
    <row r="10314" spans="1:2" x14ac:dyDescent="0.25">
      <c r="A10314" s="63"/>
      <c r="B10314" s="63"/>
    </row>
    <row r="10315" spans="1:2" x14ac:dyDescent="0.25">
      <c r="A10315" s="63"/>
      <c r="B10315" s="63"/>
    </row>
    <row r="10316" spans="1:2" x14ac:dyDescent="0.25">
      <c r="A10316" s="63"/>
      <c r="B10316" s="63"/>
    </row>
    <row r="10317" spans="1:2" x14ac:dyDescent="0.25">
      <c r="A10317" s="63"/>
      <c r="B10317" s="63"/>
    </row>
    <row r="10318" spans="1:2" x14ac:dyDescent="0.25">
      <c r="A10318" s="63"/>
      <c r="B10318" s="63"/>
    </row>
    <row r="10319" spans="1:2" x14ac:dyDescent="0.25">
      <c r="A10319" s="63"/>
      <c r="B10319" s="63"/>
    </row>
    <row r="10320" spans="1:2" x14ac:dyDescent="0.25">
      <c r="A10320" s="63"/>
      <c r="B10320" s="63"/>
    </row>
    <row r="10321" spans="1:2" x14ac:dyDescent="0.25">
      <c r="A10321" s="63"/>
      <c r="B10321" s="63"/>
    </row>
    <row r="10322" spans="1:2" x14ac:dyDescent="0.25">
      <c r="A10322" s="63"/>
      <c r="B10322" s="63"/>
    </row>
    <row r="10323" spans="1:2" x14ac:dyDescent="0.25">
      <c r="A10323" s="63"/>
      <c r="B10323" s="63"/>
    </row>
    <row r="10324" spans="1:2" x14ac:dyDescent="0.25">
      <c r="A10324" s="63"/>
      <c r="B10324" s="63"/>
    </row>
    <row r="10325" spans="1:2" x14ac:dyDescent="0.25">
      <c r="A10325" s="63"/>
      <c r="B10325" s="63"/>
    </row>
    <row r="10326" spans="1:2" x14ac:dyDescent="0.25">
      <c r="A10326" s="63"/>
      <c r="B10326" s="63"/>
    </row>
    <row r="10327" spans="1:2" x14ac:dyDescent="0.25">
      <c r="A10327" s="63"/>
      <c r="B10327" s="63"/>
    </row>
    <row r="10328" spans="1:2" x14ac:dyDescent="0.25">
      <c r="A10328" s="63"/>
      <c r="B10328" s="63"/>
    </row>
    <row r="10329" spans="1:2" x14ac:dyDescent="0.25">
      <c r="A10329" s="63"/>
      <c r="B10329" s="63"/>
    </row>
    <row r="10330" spans="1:2" x14ac:dyDescent="0.25">
      <c r="A10330" s="63"/>
      <c r="B10330" s="63"/>
    </row>
    <row r="10331" spans="1:2" x14ac:dyDescent="0.25">
      <c r="A10331" s="63"/>
      <c r="B10331" s="63"/>
    </row>
    <row r="10332" spans="1:2" x14ac:dyDescent="0.25">
      <c r="A10332" s="63"/>
      <c r="B10332" s="63"/>
    </row>
    <row r="10333" spans="1:2" x14ac:dyDescent="0.25">
      <c r="A10333" s="63"/>
      <c r="B10333" s="63"/>
    </row>
    <row r="10334" spans="1:2" x14ac:dyDescent="0.25">
      <c r="A10334" s="63"/>
      <c r="B10334" s="63"/>
    </row>
    <row r="10335" spans="1:2" x14ac:dyDescent="0.25">
      <c r="A10335" s="63"/>
      <c r="B10335" s="63"/>
    </row>
    <row r="10336" spans="1:2" x14ac:dyDescent="0.25">
      <c r="A10336" s="63"/>
      <c r="B10336" s="63"/>
    </row>
    <row r="10337" spans="1:2" x14ac:dyDescent="0.25">
      <c r="A10337" s="63"/>
      <c r="B10337" s="63"/>
    </row>
    <row r="10338" spans="1:2" x14ac:dyDescent="0.25">
      <c r="A10338" s="63"/>
      <c r="B10338" s="63"/>
    </row>
    <row r="10339" spans="1:2" x14ac:dyDescent="0.25">
      <c r="A10339" s="63"/>
      <c r="B10339" s="63"/>
    </row>
    <row r="10340" spans="1:2" x14ac:dyDescent="0.25">
      <c r="A10340" s="63"/>
      <c r="B10340" s="63"/>
    </row>
    <row r="10341" spans="1:2" x14ac:dyDescent="0.25">
      <c r="A10341" s="63"/>
      <c r="B10341" s="63"/>
    </row>
    <row r="10342" spans="1:2" x14ac:dyDescent="0.25">
      <c r="A10342" s="63"/>
      <c r="B10342" s="63"/>
    </row>
    <row r="10343" spans="1:2" x14ac:dyDescent="0.25">
      <c r="A10343" s="63"/>
      <c r="B10343" s="63"/>
    </row>
    <row r="10344" spans="1:2" x14ac:dyDescent="0.25">
      <c r="A10344" s="63"/>
      <c r="B10344" s="63"/>
    </row>
    <row r="10345" spans="1:2" x14ac:dyDescent="0.25">
      <c r="A10345" s="63"/>
      <c r="B10345" s="63"/>
    </row>
    <row r="10346" spans="1:2" x14ac:dyDescent="0.25">
      <c r="A10346" s="63"/>
      <c r="B10346" s="63"/>
    </row>
    <row r="10347" spans="1:2" x14ac:dyDescent="0.25">
      <c r="A10347" s="63"/>
      <c r="B10347" s="63"/>
    </row>
    <row r="10348" spans="1:2" x14ac:dyDescent="0.25">
      <c r="A10348" s="63"/>
      <c r="B10348" s="63"/>
    </row>
    <row r="10349" spans="1:2" x14ac:dyDescent="0.25">
      <c r="A10349" s="63"/>
      <c r="B10349" s="63"/>
    </row>
    <row r="10350" spans="1:2" x14ac:dyDescent="0.25">
      <c r="A10350" s="63"/>
      <c r="B10350" s="63"/>
    </row>
    <row r="10351" spans="1:2" x14ac:dyDescent="0.25">
      <c r="A10351" s="63"/>
      <c r="B10351" s="63"/>
    </row>
    <row r="10352" spans="1:2" x14ac:dyDescent="0.25">
      <c r="A10352" s="63"/>
      <c r="B10352" s="63"/>
    </row>
    <row r="10353" spans="1:2" x14ac:dyDescent="0.25">
      <c r="A10353" s="63"/>
      <c r="B10353" s="63"/>
    </row>
    <row r="10354" spans="1:2" x14ac:dyDescent="0.25">
      <c r="A10354" s="63"/>
      <c r="B10354" s="63"/>
    </row>
    <row r="10355" spans="1:2" x14ac:dyDescent="0.25">
      <c r="A10355" s="63"/>
      <c r="B10355" s="63"/>
    </row>
    <row r="10356" spans="1:2" x14ac:dyDescent="0.25">
      <c r="A10356" s="63"/>
      <c r="B10356" s="63"/>
    </row>
    <row r="10357" spans="1:2" x14ac:dyDescent="0.25">
      <c r="A10357" s="63"/>
      <c r="B10357" s="63"/>
    </row>
    <row r="10358" spans="1:2" x14ac:dyDescent="0.25">
      <c r="A10358" s="63"/>
      <c r="B10358" s="63"/>
    </row>
    <row r="10359" spans="1:2" x14ac:dyDescent="0.25">
      <c r="A10359" s="63"/>
      <c r="B10359" s="63"/>
    </row>
    <row r="10360" spans="1:2" x14ac:dyDescent="0.25">
      <c r="A10360" s="63"/>
      <c r="B10360" s="63"/>
    </row>
    <row r="10361" spans="1:2" x14ac:dyDescent="0.25">
      <c r="A10361" s="63"/>
      <c r="B10361" s="63"/>
    </row>
    <row r="10362" spans="1:2" x14ac:dyDescent="0.25">
      <c r="A10362" s="63"/>
      <c r="B10362" s="63"/>
    </row>
    <row r="10363" spans="1:2" x14ac:dyDescent="0.25">
      <c r="A10363" s="63"/>
      <c r="B10363" s="63"/>
    </row>
    <row r="10364" spans="1:2" x14ac:dyDescent="0.25">
      <c r="A10364" s="63"/>
      <c r="B10364" s="63"/>
    </row>
    <row r="10365" spans="1:2" x14ac:dyDescent="0.25">
      <c r="A10365" s="63"/>
      <c r="B10365" s="63"/>
    </row>
    <row r="10366" spans="1:2" x14ac:dyDescent="0.25">
      <c r="A10366" s="63"/>
      <c r="B10366" s="63"/>
    </row>
    <row r="10367" spans="1:2" x14ac:dyDescent="0.25">
      <c r="A10367" s="63"/>
      <c r="B10367" s="63"/>
    </row>
    <row r="10368" spans="1:2" x14ac:dyDescent="0.25">
      <c r="A10368" s="63"/>
      <c r="B10368" s="63"/>
    </row>
    <row r="10369" spans="1:2" x14ac:dyDescent="0.25">
      <c r="A10369" s="63"/>
      <c r="B10369" s="63"/>
    </row>
    <row r="10370" spans="1:2" x14ac:dyDescent="0.25">
      <c r="A10370" s="63"/>
      <c r="B10370" s="63"/>
    </row>
    <row r="10371" spans="1:2" x14ac:dyDescent="0.25">
      <c r="A10371" s="63"/>
      <c r="B10371" s="63"/>
    </row>
    <row r="10372" spans="1:2" x14ac:dyDescent="0.25">
      <c r="A10372" s="63"/>
      <c r="B10372" s="63"/>
    </row>
    <row r="10373" spans="1:2" x14ac:dyDescent="0.25">
      <c r="A10373" s="63"/>
      <c r="B10373" s="63"/>
    </row>
    <row r="10374" spans="1:2" x14ac:dyDescent="0.25">
      <c r="A10374" s="63"/>
      <c r="B10374" s="63"/>
    </row>
    <row r="10375" spans="1:2" x14ac:dyDescent="0.25">
      <c r="A10375" s="63"/>
      <c r="B10375" s="63"/>
    </row>
    <row r="10376" spans="1:2" x14ac:dyDescent="0.25">
      <c r="A10376" s="63"/>
      <c r="B10376" s="63"/>
    </row>
    <row r="10377" spans="1:2" x14ac:dyDescent="0.25">
      <c r="A10377" s="63"/>
      <c r="B10377" s="63"/>
    </row>
    <row r="10378" spans="1:2" x14ac:dyDescent="0.25">
      <c r="A10378" s="63"/>
      <c r="B10378" s="63"/>
    </row>
    <row r="10379" spans="1:2" x14ac:dyDescent="0.25">
      <c r="A10379" s="63"/>
      <c r="B10379" s="63"/>
    </row>
    <row r="10380" spans="1:2" x14ac:dyDescent="0.25">
      <c r="A10380" s="63"/>
      <c r="B10380" s="63"/>
    </row>
    <row r="10381" spans="1:2" x14ac:dyDescent="0.25">
      <c r="A10381" s="63"/>
      <c r="B10381" s="63"/>
    </row>
    <row r="10382" spans="1:2" x14ac:dyDescent="0.25">
      <c r="A10382" s="63"/>
      <c r="B10382" s="63"/>
    </row>
    <row r="10383" spans="1:2" x14ac:dyDescent="0.25">
      <c r="A10383" s="63"/>
      <c r="B10383" s="63"/>
    </row>
    <row r="10384" spans="1:2" x14ac:dyDescent="0.25">
      <c r="A10384" s="63"/>
      <c r="B10384" s="63"/>
    </row>
    <row r="10385" spans="1:2" x14ac:dyDescent="0.25">
      <c r="A10385" s="63"/>
      <c r="B10385" s="63"/>
    </row>
    <row r="10386" spans="1:2" x14ac:dyDescent="0.25">
      <c r="A10386" s="63"/>
      <c r="B10386" s="63"/>
    </row>
    <row r="10387" spans="1:2" x14ac:dyDescent="0.25">
      <c r="A10387" s="63"/>
      <c r="B10387" s="63"/>
    </row>
    <row r="10388" spans="1:2" x14ac:dyDescent="0.25">
      <c r="A10388" s="63"/>
      <c r="B10388" s="63"/>
    </row>
    <row r="10389" spans="1:2" x14ac:dyDescent="0.25">
      <c r="A10389" s="63"/>
      <c r="B10389" s="63"/>
    </row>
    <row r="10390" spans="1:2" x14ac:dyDescent="0.25">
      <c r="A10390" s="63"/>
      <c r="B10390" s="63"/>
    </row>
    <row r="10391" spans="1:2" x14ac:dyDescent="0.25">
      <c r="A10391" s="63"/>
      <c r="B10391" s="63"/>
    </row>
    <row r="10392" spans="1:2" x14ac:dyDescent="0.25">
      <c r="A10392" s="63"/>
      <c r="B10392" s="63"/>
    </row>
    <row r="10393" spans="1:2" x14ac:dyDescent="0.25">
      <c r="A10393" s="63"/>
      <c r="B10393" s="63"/>
    </row>
    <row r="10394" spans="1:2" x14ac:dyDescent="0.25">
      <c r="A10394" s="63"/>
      <c r="B10394" s="63"/>
    </row>
    <row r="10395" spans="1:2" x14ac:dyDescent="0.25">
      <c r="A10395" s="63"/>
      <c r="B10395" s="63"/>
    </row>
    <row r="10396" spans="1:2" x14ac:dyDescent="0.25">
      <c r="A10396" s="63"/>
      <c r="B10396" s="63"/>
    </row>
    <row r="10397" spans="1:2" x14ac:dyDescent="0.25">
      <c r="A10397" s="63"/>
      <c r="B10397" s="63"/>
    </row>
    <row r="10398" spans="1:2" x14ac:dyDescent="0.25">
      <c r="A10398" s="63"/>
      <c r="B10398" s="63"/>
    </row>
    <row r="10399" spans="1:2" x14ac:dyDescent="0.25">
      <c r="A10399" s="63"/>
      <c r="B10399" s="63"/>
    </row>
    <row r="10400" spans="1:2" x14ac:dyDescent="0.25">
      <c r="A10400" s="63"/>
      <c r="B10400" s="63"/>
    </row>
    <row r="10401" spans="1:2" x14ac:dyDescent="0.25">
      <c r="A10401" s="63"/>
      <c r="B10401" s="63"/>
    </row>
    <row r="10402" spans="1:2" x14ac:dyDescent="0.25">
      <c r="A10402" s="63"/>
      <c r="B10402" s="63"/>
    </row>
    <row r="10403" spans="1:2" x14ac:dyDescent="0.25">
      <c r="A10403" s="63"/>
      <c r="B10403" s="63"/>
    </row>
    <row r="10404" spans="1:2" x14ac:dyDescent="0.25">
      <c r="A10404" s="63"/>
      <c r="B10404" s="63"/>
    </row>
    <row r="10405" spans="1:2" x14ac:dyDescent="0.25">
      <c r="A10405" s="63"/>
      <c r="B10405" s="63"/>
    </row>
    <row r="10406" spans="1:2" x14ac:dyDescent="0.25">
      <c r="A10406" s="63"/>
      <c r="B10406" s="63"/>
    </row>
    <row r="10407" spans="1:2" x14ac:dyDescent="0.25">
      <c r="A10407" s="63"/>
      <c r="B10407" s="63"/>
    </row>
    <row r="10408" spans="1:2" x14ac:dyDescent="0.25">
      <c r="A10408" s="63"/>
      <c r="B10408" s="63"/>
    </row>
    <row r="10409" spans="1:2" x14ac:dyDescent="0.25">
      <c r="A10409" s="63"/>
      <c r="B10409" s="63"/>
    </row>
    <row r="10410" spans="1:2" x14ac:dyDescent="0.25">
      <c r="A10410" s="63"/>
      <c r="B10410" s="63"/>
    </row>
    <row r="10411" spans="1:2" x14ac:dyDescent="0.25">
      <c r="A10411" s="63"/>
      <c r="B10411" s="63"/>
    </row>
    <row r="10412" spans="1:2" x14ac:dyDescent="0.25">
      <c r="A10412" s="63"/>
      <c r="B10412" s="63"/>
    </row>
    <row r="10413" spans="1:2" x14ac:dyDescent="0.25">
      <c r="A10413" s="63"/>
      <c r="B10413" s="63"/>
    </row>
    <row r="10414" spans="1:2" x14ac:dyDescent="0.25">
      <c r="A10414" s="63"/>
      <c r="B10414" s="63"/>
    </row>
    <row r="10415" spans="1:2" x14ac:dyDescent="0.25">
      <c r="A10415" s="63"/>
      <c r="B10415" s="63"/>
    </row>
    <row r="10416" spans="1:2" x14ac:dyDescent="0.25">
      <c r="A10416" s="63"/>
      <c r="B10416" s="63"/>
    </row>
    <row r="10417" spans="1:2" x14ac:dyDescent="0.25">
      <c r="A10417" s="63"/>
      <c r="B10417" s="63"/>
    </row>
    <row r="10418" spans="1:2" x14ac:dyDescent="0.25">
      <c r="A10418" s="63"/>
      <c r="B10418" s="63"/>
    </row>
    <row r="10419" spans="1:2" x14ac:dyDescent="0.25">
      <c r="A10419" s="63"/>
      <c r="B10419" s="63"/>
    </row>
    <row r="10420" spans="1:2" x14ac:dyDescent="0.25">
      <c r="A10420" s="63"/>
      <c r="B10420" s="63"/>
    </row>
    <row r="10421" spans="1:2" x14ac:dyDescent="0.25">
      <c r="A10421" s="63"/>
      <c r="B10421" s="63"/>
    </row>
    <row r="10422" spans="1:2" x14ac:dyDescent="0.25">
      <c r="A10422" s="63"/>
      <c r="B10422" s="63"/>
    </row>
    <row r="10423" spans="1:2" x14ac:dyDescent="0.25">
      <c r="A10423" s="63"/>
      <c r="B10423" s="63"/>
    </row>
    <row r="10424" spans="1:2" x14ac:dyDescent="0.25">
      <c r="A10424" s="63"/>
      <c r="B10424" s="63"/>
    </row>
    <row r="10425" spans="1:2" x14ac:dyDescent="0.25">
      <c r="A10425" s="63"/>
      <c r="B10425" s="63"/>
    </row>
    <row r="10426" spans="1:2" x14ac:dyDescent="0.25">
      <c r="A10426" s="63"/>
      <c r="B10426" s="63"/>
    </row>
    <row r="10427" spans="1:2" x14ac:dyDescent="0.25">
      <c r="A10427" s="63"/>
      <c r="B10427" s="63"/>
    </row>
    <row r="10428" spans="1:2" x14ac:dyDescent="0.25">
      <c r="A10428" s="63"/>
      <c r="B10428" s="63"/>
    </row>
    <row r="10429" spans="1:2" x14ac:dyDescent="0.25">
      <c r="A10429" s="63"/>
      <c r="B10429" s="63"/>
    </row>
    <row r="10430" spans="1:2" x14ac:dyDescent="0.25">
      <c r="A10430" s="63"/>
      <c r="B10430" s="63"/>
    </row>
    <row r="10431" spans="1:2" x14ac:dyDescent="0.25">
      <c r="A10431" s="63"/>
      <c r="B10431" s="63"/>
    </row>
    <row r="10432" spans="1:2" x14ac:dyDescent="0.25">
      <c r="A10432" s="63"/>
      <c r="B10432" s="63"/>
    </row>
    <row r="10433" spans="1:2" x14ac:dyDescent="0.25">
      <c r="A10433" s="63"/>
      <c r="B10433" s="63"/>
    </row>
    <row r="10434" spans="1:2" x14ac:dyDescent="0.25">
      <c r="A10434" s="63"/>
      <c r="B10434" s="63"/>
    </row>
    <row r="10435" spans="1:2" x14ac:dyDescent="0.25">
      <c r="A10435" s="63"/>
      <c r="B10435" s="63"/>
    </row>
    <row r="10436" spans="1:2" x14ac:dyDescent="0.25">
      <c r="A10436" s="63"/>
      <c r="B10436" s="63"/>
    </row>
    <row r="10437" spans="1:2" x14ac:dyDescent="0.25">
      <c r="A10437" s="63"/>
      <c r="B10437" s="63"/>
    </row>
    <row r="10438" spans="1:2" x14ac:dyDescent="0.25">
      <c r="A10438" s="63"/>
      <c r="B10438" s="63"/>
    </row>
    <row r="10439" spans="1:2" x14ac:dyDescent="0.25">
      <c r="A10439" s="63"/>
      <c r="B10439" s="63"/>
    </row>
    <row r="10440" spans="1:2" x14ac:dyDescent="0.25">
      <c r="A10440" s="63"/>
      <c r="B10440" s="63"/>
    </row>
    <row r="10441" spans="1:2" x14ac:dyDescent="0.25">
      <c r="A10441" s="63"/>
      <c r="B10441" s="63"/>
    </row>
    <row r="10442" spans="1:2" x14ac:dyDescent="0.25">
      <c r="A10442" s="63"/>
      <c r="B10442" s="63"/>
    </row>
    <row r="10443" spans="1:2" x14ac:dyDescent="0.25">
      <c r="A10443" s="63"/>
      <c r="B10443" s="63"/>
    </row>
    <row r="10444" spans="1:2" x14ac:dyDescent="0.25">
      <c r="A10444" s="63"/>
      <c r="B10444" s="63"/>
    </row>
    <row r="10445" spans="1:2" x14ac:dyDescent="0.25">
      <c r="A10445" s="63"/>
      <c r="B10445" s="63"/>
    </row>
    <row r="10446" spans="1:2" x14ac:dyDescent="0.25">
      <c r="A10446" s="63"/>
      <c r="B10446" s="63"/>
    </row>
    <row r="10447" spans="1:2" x14ac:dyDescent="0.25">
      <c r="A10447" s="63"/>
      <c r="B10447" s="63"/>
    </row>
    <row r="10448" spans="1:2" x14ac:dyDescent="0.25">
      <c r="A10448" s="63"/>
      <c r="B10448" s="63"/>
    </row>
    <row r="10449" spans="1:2" x14ac:dyDescent="0.25">
      <c r="A10449" s="63"/>
      <c r="B10449" s="63"/>
    </row>
    <row r="10450" spans="1:2" x14ac:dyDescent="0.25">
      <c r="A10450" s="63"/>
      <c r="B10450" s="63"/>
    </row>
    <row r="10451" spans="1:2" x14ac:dyDescent="0.25">
      <c r="A10451" s="63"/>
      <c r="B10451" s="63"/>
    </row>
    <row r="10452" spans="1:2" x14ac:dyDescent="0.25">
      <c r="A10452" s="63"/>
      <c r="B10452" s="63"/>
    </row>
    <row r="10453" spans="1:2" x14ac:dyDescent="0.25">
      <c r="A10453" s="63"/>
      <c r="B10453" s="63"/>
    </row>
    <row r="10454" spans="1:2" x14ac:dyDescent="0.25">
      <c r="A10454" s="63"/>
      <c r="B10454" s="63"/>
    </row>
    <row r="10455" spans="1:2" x14ac:dyDescent="0.25">
      <c r="A10455" s="63"/>
      <c r="B10455" s="63"/>
    </row>
    <row r="10456" spans="1:2" x14ac:dyDescent="0.25">
      <c r="A10456" s="63"/>
      <c r="B10456" s="63"/>
    </row>
    <row r="10457" spans="1:2" x14ac:dyDescent="0.25">
      <c r="A10457" s="63"/>
      <c r="B10457" s="63"/>
    </row>
    <row r="10458" spans="1:2" x14ac:dyDescent="0.25">
      <c r="A10458" s="63"/>
      <c r="B10458" s="63"/>
    </row>
    <row r="10459" spans="1:2" x14ac:dyDescent="0.25">
      <c r="A10459" s="63"/>
      <c r="B10459" s="63"/>
    </row>
    <row r="10460" spans="1:2" x14ac:dyDescent="0.25">
      <c r="A10460" s="63"/>
      <c r="B10460" s="63"/>
    </row>
    <row r="10461" spans="1:2" x14ac:dyDescent="0.25">
      <c r="A10461" s="63"/>
      <c r="B10461" s="63"/>
    </row>
    <row r="10462" spans="1:2" x14ac:dyDescent="0.25">
      <c r="A10462" s="63"/>
      <c r="B10462" s="63"/>
    </row>
    <row r="10463" spans="1:2" x14ac:dyDescent="0.25">
      <c r="A10463" s="63"/>
      <c r="B10463" s="63"/>
    </row>
    <row r="10464" spans="1:2" x14ac:dyDescent="0.25">
      <c r="A10464" s="63"/>
      <c r="B10464" s="63"/>
    </row>
    <row r="10465" spans="1:2" x14ac:dyDescent="0.25">
      <c r="A10465" s="63"/>
      <c r="B10465" s="63"/>
    </row>
    <row r="10466" spans="1:2" x14ac:dyDescent="0.25">
      <c r="A10466" s="63"/>
      <c r="B10466" s="63"/>
    </row>
    <row r="10467" spans="1:2" x14ac:dyDescent="0.25">
      <c r="A10467" s="63"/>
      <c r="B10467" s="63"/>
    </row>
    <row r="10468" spans="1:2" x14ac:dyDescent="0.25">
      <c r="A10468" s="63"/>
      <c r="B10468" s="63"/>
    </row>
    <row r="10469" spans="1:2" x14ac:dyDescent="0.25">
      <c r="A10469" s="63"/>
      <c r="B10469" s="63"/>
    </row>
    <row r="10470" spans="1:2" x14ac:dyDescent="0.25">
      <c r="A10470" s="63"/>
      <c r="B10470" s="63"/>
    </row>
    <row r="10471" spans="1:2" x14ac:dyDescent="0.25">
      <c r="A10471" s="63"/>
      <c r="B10471" s="63"/>
    </row>
    <row r="10472" spans="1:2" x14ac:dyDescent="0.25">
      <c r="A10472" s="63"/>
      <c r="B10472" s="63"/>
    </row>
    <row r="10473" spans="1:2" x14ac:dyDescent="0.25">
      <c r="A10473" s="63"/>
      <c r="B10473" s="63"/>
    </row>
    <row r="10474" spans="1:2" x14ac:dyDescent="0.25">
      <c r="A10474" s="63"/>
      <c r="B10474" s="63"/>
    </row>
    <row r="10475" spans="1:2" x14ac:dyDescent="0.25">
      <c r="A10475" s="63"/>
      <c r="B10475" s="63"/>
    </row>
    <row r="10476" spans="1:2" x14ac:dyDescent="0.25">
      <c r="A10476" s="63"/>
      <c r="B10476" s="63"/>
    </row>
    <row r="10477" spans="1:2" x14ac:dyDescent="0.25">
      <c r="A10477" s="63"/>
      <c r="B10477" s="63"/>
    </row>
    <row r="10478" spans="1:2" x14ac:dyDescent="0.25">
      <c r="A10478" s="63"/>
      <c r="B10478" s="63"/>
    </row>
    <row r="10479" spans="1:2" x14ac:dyDescent="0.25">
      <c r="A10479" s="63"/>
      <c r="B10479" s="63"/>
    </row>
    <row r="10480" spans="1:2" x14ac:dyDescent="0.25">
      <c r="A10480" s="63"/>
      <c r="B10480" s="63"/>
    </row>
    <row r="10481" spans="1:2" x14ac:dyDescent="0.25">
      <c r="A10481" s="63"/>
      <c r="B10481" s="63"/>
    </row>
    <row r="10482" spans="1:2" x14ac:dyDescent="0.25">
      <c r="A10482" s="63"/>
      <c r="B10482" s="63"/>
    </row>
    <row r="10483" spans="1:2" x14ac:dyDescent="0.25">
      <c r="A10483" s="63"/>
      <c r="B10483" s="63"/>
    </row>
    <row r="10484" spans="1:2" x14ac:dyDescent="0.25">
      <c r="A10484" s="63"/>
      <c r="B10484" s="63"/>
    </row>
    <row r="10485" spans="1:2" x14ac:dyDescent="0.25">
      <c r="A10485" s="63"/>
      <c r="B10485" s="63"/>
    </row>
    <row r="10486" spans="1:2" x14ac:dyDescent="0.25">
      <c r="A10486" s="63"/>
      <c r="B10486" s="63"/>
    </row>
    <row r="10487" spans="1:2" x14ac:dyDescent="0.25">
      <c r="A10487" s="63"/>
      <c r="B10487" s="63"/>
    </row>
    <row r="10488" spans="1:2" x14ac:dyDescent="0.25">
      <c r="A10488" s="63"/>
      <c r="B10488" s="63"/>
    </row>
    <row r="10489" spans="1:2" x14ac:dyDescent="0.25">
      <c r="A10489" s="63"/>
      <c r="B10489" s="63"/>
    </row>
    <row r="10490" spans="1:2" x14ac:dyDescent="0.25">
      <c r="A10490" s="63"/>
      <c r="B10490" s="63"/>
    </row>
    <row r="10491" spans="1:2" x14ac:dyDescent="0.25">
      <c r="A10491" s="63"/>
      <c r="B10491" s="63"/>
    </row>
    <row r="10492" spans="1:2" x14ac:dyDescent="0.25">
      <c r="A10492" s="63"/>
      <c r="B10492" s="63"/>
    </row>
    <row r="10493" spans="1:2" x14ac:dyDescent="0.25">
      <c r="A10493" s="63"/>
      <c r="B10493" s="63"/>
    </row>
    <row r="10494" spans="1:2" x14ac:dyDescent="0.25">
      <c r="A10494" s="63"/>
      <c r="B10494" s="63"/>
    </row>
    <row r="10495" spans="1:2" x14ac:dyDescent="0.25">
      <c r="A10495" s="63"/>
      <c r="B10495" s="63"/>
    </row>
    <row r="10496" spans="1:2" x14ac:dyDescent="0.25">
      <c r="A10496" s="63"/>
      <c r="B10496" s="63"/>
    </row>
    <row r="10497" spans="1:2" x14ac:dyDescent="0.25">
      <c r="A10497" s="63"/>
      <c r="B10497" s="63"/>
    </row>
    <row r="10498" spans="1:2" x14ac:dyDescent="0.25">
      <c r="A10498" s="63"/>
      <c r="B10498" s="63"/>
    </row>
    <row r="10499" spans="1:2" x14ac:dyDescent="0.25">
      <c r="A10499" s="63"/>
      <c r="B10499" s="63"/>
    </row>
    <row r="10500" spans="1:2" x14ac:dyDescent="0.25">
      <c r="A10500" s="63"/>
      <c r="B10500" s="63"/>
    </row>
    <row r="10501" spans="1:2" x14ac:dyDescent="0.25">
      <c r="A10501" s="63"/>
      <c r="B10501" s="63"/>
    </row>
    <row r="10502" spans="1:2" x14ac:dyDescent="0.25">
      <c r="A10502" s="63"/>
      <c r="B10502" s="63"/>
    </row>
    <row r="10503" spans="1:2" x14ac:dyDescent="0.25">
      <c r="A10503" s="63"/>
      <c r="B10503" s="63"/>
    </row>
    <row r="10504" spans="1:2" x14ac:dyDescent="0.25">
      <c r="A10504" s="63"/>
      <c r="B10504" s="63"/>
    </row>
    <row r="10505" spans="1:2" x14ac:dyDescent="0.25">
      <c r="A10505" s="63"/>
      <c r="B10505" s="63"/>
    </row>
    <row r="10506" spans="1:2" x14ac:dyDescent="0.25">
      <c r="A10506" s="63"/>
      <c r="B10506" s="63"/>
    </row>
    <row r="10507" spans="1:2" x14ac:dyDescent="0.25">
      <c r="A10507" s="63"/>
      <c r="B10507" s="63"/>
    </row>
    <row r="10508" spans="1:2" x14ac:dyDescent="0.25">
      <c r="A10508" s="63"/>
      <c r="B10508" s="63"/>
    </row>
    <row r="10509" spans="1:2" x14ac:dyDescent="0.25">
      <c r="A10509" s="63"/>
      <c r="B10509" s="63"/>
    </row>
    <row r="10510" spans="1:2" x14ac:dyDescent="0.25">
      <c r="A10510" s="63"/>
      <c r="B10510" s="63"/>
    </row>
    <row r="10511" spans="1:2" x14ac:dyDescent="0.25">
      <c r="A10511" s="63"/>
      <c r="B10511" s="63"/>
    </row>
    <row r="10512" spans="1:2" x14ac:dyDescent="0.25">
      <c r="A10512" s="63"/>
      <c r="B10512" s="63"/>
    </row>
    <row r="10513" spans="1:2" x14ac:dyDescent="0.25">
      <c r="A10513" s="63"/>
      <c r="B10513" s="63"/>
    </row>
    <row r="10514" spans="1:2" x14ac:dyDescent="0.25">
      <c r="A10514" s="63"/>
      <c r="B10514" s="63"/>
    </row>
    <row r="10515" spans="1:2" x14ac:dyDescent="0.25">
      <c r="A10515" s="63"/>
      <c r="B10515" s="63"/>
    </row>
    <row r="10516" spans="1:2" x14ac:dyDescent="0.25">
      <c r="A10516" s="63"/>
      <c r="B10516" s="63"/>
    </row>
    <row r="10517" spans="1:2" x14ac:dyDescent="0.25">
      <c r="A10517" s="63"/>
      <c r="B10517" s="63"/>
    </row>
    <row r="10518" spans="1:2" x14ac:dyDescent="0.25">
      <c r="A10518" s="63"/>
      <c r="B10518" s="63"/>
    </row>
    <row r="10519" spans="1:2" x14ac:dyDescent="0.25">
      <c r="A10519" s="63"/>
      <c r="B10519" s="63"/>
    </row>
    <row r="10520" spans="1:2" x14ac:dyDescent="0.25">
      <c r="A10520" s="63"/>
      <c r="B10520" s="63"/>
    </row>
    <row r="10521" spans="1:2" x14ac:dyDescent="0.25">
      <c r="A10521" s="63"/>
      <c r="B10521" s="63"/>
    </row>
    <row r="10522" spans="1:2" x14ac:dyDescent="0.25">
      <c r="A10522" s="63"/>
      <c r="B10522" s="63"/>
    </row>
    <row r="10523" spans="1:2" x14ac:dyDescent="0.25">
      <c r="A10523" s="63"/>
      <c r="B10523" s="63"/>
    </row>
    <row r="10524" spans="1:2" x14ac:dyDescent="0.25">
      <c r="A10524" s="63"/>
      <c r="B10524" s="63"/>
    </row>
    <row r="10525" spans="1:2" x14ac:dyDescent="0.25">
      <c r="A10525" s="63"/>
      <c r="B10525" s="63"/>
    </row>
    <row r="10526" spans="1:2" x14ac:dyDescent="0.25">
      <c r="A10526" s="63"/>
      <c r="B10526" s="63"/>
    </row>
    <row r="10527" spans="1:2" x14ac:dyDescent="0.25">
      <c r="A10527" s="63"/>
      <c r="B10527" s="63"/>
    </row>
    <row r="10528" spans="1:2" x14ac:dyDescent="0.25">
      <c r="A10528" s="63"/>
      <c r="B10528" s="63"/>
    </row>
    <row r="10529" spans="1:2" x14ac:dyDescent="0.25">
      <c r="A10529" s="63"/>
      <c r="B10529" s="63"/>
    </row>
    <row r="10530" spans="1:2" x14ac:dyDescent="0.25">
      <c r="A10530" s="63"/>
      <c r="B10530" s="63"/>
    </row>
    <row r="10531" spans="1:2" x14ac:dyDescent="0.25">
      <c r="A10531" s="63"/>
      <c r="B10531" s="63"/>
    </row>
    <row r="10532" spans="1:2" x14ac:dyDescent="0.25">
      <c r="A10532" s="63"/>
      <c r="B10532" s="63"/>
    </row>
    <row r="10533" spans="1:2" x14ac:dyDescent="0.25">
      <c r="A10533" s="63"/>
      <c r="B10533" s="63"/>
    </row>
    <row r="10534" spans="1:2" x14ac:dyDescent="0.25">
      <c r="A10534" s="63"/>
      <c r="B10534" s="63"/>
    </row>
    <row r="10535" spans="1:2" x14ac:dyDescent="0.25">
      <c r="A10535" s="63"/>
      <c r="B10535" s="63"/>
    </row>
    <row r="10536" spans="1:2" x14ac:dyDescent="0.25">
      <c r="A10536" s="63"/>
      <c r="B10536" s="63"/>
    </row>
    <row r="10537" spans="1:2" x14ac:dyDescent="0.25">
      <c r="A10537" s="63"/>
      <c r="B10537" s="63"/>
    </row>
    <row r="10538" spans="1:2" x14ac:dyDescent="0.25">
      <c r="A10538" s="63"/>
      <c r="B10538" s="63"/>
    </row>
    <row r="10539" spans="1:2" x14ac:dyDescent="0.25">
      <c r="A10539" s="63"/>
      <c r="B10539" s="63"/>
    </row>
    <row r="10540" spans="1:2" x14ac:dyDescent="0.25">
      <c r="A10540" s="63"/>
      <c r="B10540" s="63"/>
    </row>
    <row r="10541" spans="1:2" x14ac:dyDescent="0.25">
      <c r="A10541" s="63"/>
      <c r="B10541" s="63"/>
    </row>
    <row r="10542" spans="1:2" x14ac:dyDescent="0.25">
      <c r="A10542" s="63"/>
      <c r="B10542" s="63"/>
    </row>
    <row r="10543" spans="1:2" x14ac:dyDescent="0.25">
      <c r="A10543" s="63"/>
      <c r="B10543" s="63"/>
    </row>
    <row r="10544" spans="1:2" x14ac:dyDescent="0.25">
      <c r="A10544" s="63"/>
      <c r="B10544" s="63"/>
    </row>
    <row r="10545" spans="1:2" x14ac:dyDescent="0.25">
      <c r="A10545" s="63"/>
      <c r="B10545" s="63"/>
    </row>
    <row r="10546" spans="1:2" x14ac:dyDescent="0.25">
      <c r="A10546" s="63"/>
      <c r="B10546" s="63"/>
    </row>
    <row r="10547" spans="1:2" x14ac:dyDescent="0.25">
      <c r="A10547" s="63"/>
      <c r="B10547" s="63"/>
    </row>
    <row r="10548" spans="1:2" x14ac:dyDescent="0.25">
      <c r="A10548" s="63"/>
      <c r="B10548" s="63"/>
    </row>
    <row r="10549" spans="1:2" x14ac:dyDescent="0.25">
      <c r="A10549" s="63"/>
      <c r="B10549" s="63"/>
    </row>
    <row r="10550" spans="1:2" x14ac:dyDescent="0.25">
      <c r="A10550" s="63"/>
      <c r="B10550" s="63"/>
    </row>
    <row r="10551" spans="1:2" x14ac:dyDescent="0.25">
      <c r="A10551" s="63"/>
      <c r="B10551" s="63"/>
    </row>
    <row r="10552" spans="1:2" x14ac:dyDescent="0.25">
      <c r="A10552" s="63"/>
      <c r="B10552" s="63"/>
    </row>
    <row r="10553" spans="1:2" x14ac:dyDescent="0.25">
      <c r="A10553" s="63"/>
      <c r="B10553" s="63"/>
    </row>
    <row r="10554" spans="1:2" x14ac:dyDescent="0.25">
      <c r="A10554" s="63"/>
      <c r="B10554" s="63"/>
    </row>
    <row r="10555" spans="1:2" x14ac:dyDescent="0.25">
      <c r="A10555" s="63"/>
      <c r="B10555" s="63"/>
    </row>
    <row r="10556" spans="1:2" x14ac:dyDescent="0.25">
      <c r="A10556" s="63"/>
      <c r="B10556" s="63"/>
    </row>
    <row r="10557" spans="1:2" x14ac:dyDescent="0.25">
      <c r="A10557" s="63"/>
      <c r="B10557" s="63"/>
    </row>
    <row r="10558" spans="1:2" x14ac:dyDescent="0.25">
      <c r="A10558" s="63"/>
      <c r="B10558" s="63"/>
    </row>
    <row r="10559" spans="1:2" x14ac:dyDescent="0.25">
      <c r="A10559" s="63"/>
      <c r="B10559" s="63"/>
    </row>
    <row r="10560" spans="1:2" x14ac:dyDescent="0.25">
      <c r="A10560" s="63"/>
      <c r="B10560" s="63"/>
    </row>
    <row r="10561" spans="1:2" x14ac:dyDescent="0.25">
      <c r="A10561" s="63"/>
      <c r="B10561" s="63"/>
    </row>
    <row r="10562" spans="1:2" x14ac:dyDescent="0.25">
      <c r="A10562" s="63"/>
      <c r="B10562" s="63"/>
    </row>
    <row r="10563" spans="1:2" x14ac:dyDescent="0.25">
      <c r="A10563" s="63"/>
      <c r="B10563" s="63"/>
    </row>
    <row r="10564" spans="1:2" x14ac:dyDescent="0.25">
      <c r="A10564" s="63"/>
      <c r="B10564" s="63"/>
    </row>
    <row r="10565" spans="1:2" x14ac:dyDescent="0.25">
      <c r="A10565" s="63"/>
      <c r="B10565" s="63"/>
    </row>
    <row r="10566" spans="1:2" x14ac:dyDescent="0.25">
      <c r="A10566" s="63"/>
      <c r="B10566" s="63"/>
    </row>
    <row r="10567" spans="1:2" x14ac:dyDescent="0.25">
      <c r="A10567" s="63"/>
      <c r="B10567" s="63"/>
    </row>
    <row r="10568" spans="1:2" x14ac:dyDescent="0.25">
      <c r="A10568" s="63"/>
      <c r="B10568" s="63"/>
    </row>
    <row r="10569" spans="1:2" x14ac:dyDescent="0.25">
      <c r="A10569" s="63"/>
      <c r="B10569" s="63"/>
    </row>
    <row r="10570" spans="1:2" x14ac:dyDescent="0.25">
      <c r="A10570" s="63"/>
      <c r="B10570" s="63"/>
    </row>
    <row r="10571" spans="1:2" x14ac:dyDescent="0.25">
      <c r="A10571" s="63"/>
      <c r="B10571" s="63"/>
    </row>
    <row r="10572" spans="1:2" x14ac:dyDescent="0.25">
      <c r="A10572" s="63"/>
      <c r="B10572" s="63"/>
    </row>
    <row r="10573" spans="1:2" x14ac:dyDescent="0.25">
      <c r="A10573" s="63"/>
      <c r="B10573" s="63"/>
    </row>
    <row r="10574" spans="1:2" x14ac:dyDescent="0.25">
      <c r="A10574" s="63"/>
      <c r="B10574" s="63"/>
    </row>
    <row r="10575" spans="1:2" x14ac:dyDescent="0.25">
      <c r="A10575" s="63"/>
      <c r="B10575" s="63"/>
    </row>
    <row r="10576" spans="1:2" x14ac:dyDescent="0.25">
      <c r="A10576" s="63"/>
      <c r="B10576" s="63"/>
    </row>
    <row r="10577" spans="1:2" x14ac:dyDescent="0.25">
      <c r="A10577" s="63"/>
      <c r="B10577" s="63"/>
    </row>
    <row r="10578" spans="1:2" x14ac:dyDescent="0.25">
      <c r="A10578" s="63"/>
      <c r="B10578" s="63"/>
    </row>
    <row r="10579" spans="1:2" x14ac:dyDescent="0.25">
      <c r="A10579" s="63"/>
      <c r="B10579" s="63"/>
    </row>
    <row r="10580" spans="1:2" x14ac:dyDescent="0.25">
      <c r="A10580" s="63"/>
      <c r="B10580" s="63"/>
    </row>
    <row r="10581" spans="1:2" x14ac:dyDescent="0.25">
      <c r="A10581" s="63"/>
      <c r="B10581" s="63"/>
    </row>
    <row r="10582" spans="1:2" x14ac:dyDescent="0.25">
      <c r="A10582" s="63"/>
      <c r="B10582" s="63"/>
    </row>
    <row r="10583" spans="1:2" x14ac:dyDescent="0.25">
      <c r="A10583" s="63"/>
      <c r="B10583" s="63"/>
    </row>
    <row r="10584" spans="1:2" x14ac:dyDescent="0.25">
      <c r="A10584" s="63"/>
      <c r="B10584" s="63"/>
    </row>
    <row r="10585" spans="1:2" x14ac:dyDescent="0.25">
      <c r="A10585" s="63"/>
      <c r="B10585" s="63"/>
    </row>
    <row r="10586" spans="1:2" x14ac:dyDescent="0.25">
      <c r="A10586" s="63"/>
      <c r="B10586" s="63"/>
    </row>
    <row r="10587" spans="1:2" x14ac:dyDescent="0.25">
      <c r="A10587" s="63"/>
      <c r="B10587" s="63"/>
    </row>
    <row r="10588" spans="1:2" x14ac:dyDescent="0.25">
      <c r="A10588" s="63"/>
      <c r="B10588" s="63"/>
    </row>
    <row r="10589" spans="1:2" x14ac:dyDescent="0.25">
      <c r="A10589" s="63"/>
      <c r="B10589" s="63"/>
    </row>
    <row r="10590" spans="1:2" x14ac:dyDescent="0.25">
      <c r="A10590" s="63"/>
      <c r="B10590" s="63"/>
    </row>
    <row r="10591" spans="1:2" x14ac:dyDescent="0.25">
      <c r="A10591" s="63"/>
      <c r="B10591" s="63"/>
    </row>
    <row r="10592" spans="1:2" x14ac:dyDescent="0.25">
      <c r="A10592" s="63"/>
      <c r="B10592" s="63"/>
    </row>
    <row r="10593" spans="1:2" x14ac:dyDescent="0.25">
      <c r="A10593" s="63"/>
      <c r="B10593" s="63"/>
    </row>
    <row r="10594" spans="1:2" x14ac:dyDescent="0.25">
      <c r="A10594" s="63"/>
      <c r="B10594" s="63"/>
    </row>
    <row r="10595" spans="1:2" x14ac:dyDescent="0.25">
      <c r="A10595" s="63"/>
      <c r="B10595" s="63"/>
    </row>
    <row r="10596" spans="1:2" x14ac:dyDescent="0.25">
      <c r="A10596" s="63"/>
      <c r="B10596" s="63"/>
    </row>
    <row r="10597" spans="1:2" x14ac:dyDescent="0.25">
      <c r="A10597" s="63"/>
      <c r="B10597" s="63"/>
    </row>
    <row r="10598" spans="1:2" x14ac:dyDescent="0.25">
      <c r="A10598" s="63"/>
      <c r="B10598" s="63"/>
    </row>
    <row r="10599" spans="1:2" x14ac:dyDescent="0.25">
      <c r="A10599" s="63"/>
      <c r="B10599" s="63"/>
    </row>
    <row r="10600" spans="1:2" x14ac:dyDescent="0.25">
      <c r="A10600" s="63"/>
      <c r="B10600" s="63"/>
    </row>
    <row r="10601" spans="1:2" x14ac:dyDescent="0.25">
      <c r="A10601" s="63"/>
      <c r="B10601" s="63"/>
    </row>
    <row r="10602" spans="1:2" x14ac:dyDescent="0.25">
      <c r="A10602" s="63"/>
      <c r="B10602" s="63"/>
    </row>
    <row r="10603" spans="1:2" x14ac:dyDescent="0.25">
      <c r="A10603" s="63"/>
      <c r="B10603" s="63"/>
    </row>
    <row r="10604" spans="1:2" x14ac:dyDescent="0.25">
      <c r="A10604" s="63"/>
      <c r="B10604" s="63"/>
    </row>
    <row r="10605" spans="1:2" x14ac:dyDescent="0.25">
      <c r="A10605" s="63"/>
      <c r="B10605" s="63"/>
    </row>
    <row r="10606" spans="1:2" x14ac:dyDescent="0.25">
      <c r="A10606" s="63"/>
      <c r="B10606" s="63"/>
    </row>
    <row r="10607" spans="1:2" x14ac:dyDescent="0.25">
      <c r="A10607" s="63"/>
      <c r="B10607" s="63"/>
    </row>
    <row r="10608" spans="1:2" x14ac:dyDescent="0.25">
      <c r="A10608" s="63"/>
      <c r="B10608" s="63"/>
    </row>
    <row r="10609" spans="1:2" x14ac:dyDescent="0.25">
      <c r="A10609" s="63"/>
      <c r="B10609" s="63"/>
    </row>
    <row r="10610" spans="1:2" x14ac:dyDescent="0.25">
      <c r="A10610" s="63"/>
      <c r="B10610" s="63"/>
    </row>
    <row r="10611" spans="1:2" x14ac:dyDescent="0.25">
      <c r="A10611" s="63"/>
      <c r="B10611" s="63"/>
    </row>
    <row r="10612" spans="1:2" x14ac:dyDescent="0.25">
      <c r="A10612" s="63"/>
      <c r="B10612" s="63"/>
    </row>
    <row r="10613" spans="1:2" x14ac:dyDescent="0.25">
      <c r="A10613" s="63"/>
      <c r="B10613" s="63"/>
    </row>
    <row r="10614" spans="1:2" x14ac:dyDescent="0.25">
      <c r="A10614" s="63"/>
      <c r="B10614" s="63"/>
    </row>
    <row r="10615" spans="1:2" x14ac:dyDescent="0.25">
      <c r="A10615" s="63"/>
      <c r="B10615" s="63"/>
    </row>
    <row r="10616" spans="1:2" x14ac:dyDescent="0.25">
      <c r="A10616" s="63"/>
      <c r="B10616" s="63"/>
    </row>
    <row r="10617" spans="1:2" x14ac:dyDescent="0.25">
      <c r="A10617" s="63"/>
      <c r="B10617" s="63"/>
    </row>
    <row r="10618" spans="1:2" x14ac:dyDescent="0.25">
      <c r="A10618" s="63"/>
      <c r="B10618" s="63"/>
    </row>
    <row r="10619" spans="1:2" x14ac:dyDescent="0.25">
      <c r="A10619" s="63"/>
      <c r="B10619" s="63"/>
    </row>
    <row r="10620" spans="1:2" x14ac:dyDescent="0.25">
      <c r="A10620" s="63"/>
      <c r="B10620" s="63"/>
    </row>
    <row r="10621" spans="1:2" x14ac:dyDescent="0.25">
      <c r="A10621" s="63"/>
      <c r="B10621" s="63"/>
    </row>
    <row r="10622" spans="1:2" x14ac:dyDescent="0.25">
      <c r="A10622" s="63"/>
      <c r="B10622" s="63"/>
    </row>
    <row r="10623" spans="1:2" x14ac:dyDescent="0.25">
      <c r="A10623" s="63"/>
      <c r="B10623" s="63"/>
    </row>
    <row r="10624" spans="1:2" x14ac:dyDescent="0.25">
      <c r="A10624" s="63"/>
      <c r="B10624" s="63"/>
    </row>
    <row r="10625" spans="1:2" x14ac:dyDescent="0.25">
      <c r="A10625" s="63"/>
      <c r="B10625" s="63"/>
    </row>
    <row r="10626" spans="1:2" x14ac:dyDescent="0.25">
      <c r="A10626" s="63"/>
      <c r="B10626" s="63"/>
    </row>
    <row r="10627" spans="1:2" x14ac:dyDescent="0.25">
      <c r="A10627" s="63"/>
      <c r="B10627" s="63"/>
    </row>
    <row r="10628" spans="1:2" x14ac:dyDescent="0.25">
      <c r="A10628" s="63"/>
      <c r="B10628" s="63"/>
    </row>
    <row r="10629" spans="1:2" x14ac:dyDescent="0.25">
      <c r="A10629" s="63"/>
      <c r="B10629" s="63"/>
    </row>
    <row r="10630" spans="1:2" x14ac:dyDescent="0.25">
      <c r="A10630" s="63"/>
      <c r="B10630" s="63"/>
    </row>
    <row r="10631" spans="1:2" x14ac:dyDescent="0.25">
      <c r="A10631" s="63"/>
      <c r="B10631" s="63"/>
    </row>
    <row r="10632" spans="1:2" x14ac:dyDescent="0.25">
      <c r="A10632" s="63"/>
      <c r="B10632" s="63"/>
    </row>
    <row r="10633" spans="1:2" x14ac:dyDescent="0.25">
      <c r="A10633" s="63"/>
      <c r="B10633" s="63"/>
    </row>
    <row r="10634" spans="1:2" x14ac:dyDescent="0.25">
      <c r="A10634" s="63"/>
      <c r="B10634" s="63"/>
    </row>
    <row r="10635" spans="1:2" x14ac:dyDescent="0.25">
      <c r="A10635" s="63"/>
      <c r="B10635" s="63"/>
    </row>
    <row r="10636" spans="1:2" x14ac:dyDescent="0.25">
      <c r="A10636" s="63"/>
      <c r="B10636" s="63"/>
    </row>
    <row r="10637" spans="1:2" x14ac:dyDescent="0.25">
      <c r="A10637" s="63"/>
      <c r="B10637" s="63"/>
    </row>
    <row r="10638" spans="1:2" x14ac:dyDescent="0.25">
      <c r="A10638" s="63"/>
      <c r="B10638" s="63"/>
    </row>
    <row r="10639" spans="1:2" x14ac:dyDescent="0.25">
      <c r="A10639" s="63"/>
      <c r="B10639" s="63"/>
    </row>
    <row r="10640" spans="1:2" x14ac:dyDescent="0.25">
      <c r="A10640" s="63"/>
      <c r="B10640" s="63"/>
    </row>
    <row r="10641" spans="1:2" x14ac:dyDescent="0.25">
      <c r="A10641" s="63"/>
      <c r="B10641" s="63"/>
    </row>
    <row r="10642" spans="1:2" x14ac:dyDescent="0.25">
      <c r="A10642" s="63"/>
      <c r="B10642" s="63"/>
    </row>
    <row r="10643" spans="1:2" x14ac:dyDescent="0.25">
      <c r="A10643" s="63"/>
      <c r="B10643" s="63"/>
    </row>
    <row r="10644" spans="1:2" x14ac:dyDescent="0.25">
      <c r="A10644" s="63"/>
      <c r="B10644" s="63"/>
    </row>
    <row r="10645" spans="1:2" x14ac:dyDescent="0.25">
      <c r="A10645" s="63"/>
      <c r="B10645" s="63"/>
    </row>
    <row r="10646" spans="1:2" x14ac:dyDescent="0.25">
      <c r="A10646" s="63"/>
      <c r="B10646" s="63"/>
    </row>
    <row r="10647" spans="1:2" x14ac:dyDescent="0.25">
      <c r="A10647" s="63"/>
      <c r="B10647" s="63"/>
    </row>
    <row r="10648" spans="1:2" x14ac:dyDescent="0.25">
      <c r="A10648" s="63"/>
      <c r="B10648" s="63"/>
    </row>
    <row r="10649" spans="1:2" x14ac:dyDescent="0.25">
      <c r="A10649" s="63"/>
      <c r="B10649" s="63"/>
    </row>
    <row r="10650" spans="1:2" x14ac:dyDescent="0.25">
      <c r="A10650" s="63"/>
      <c r="B10650" s="63"/>
    </row>
    <row r="10651" spans="1:2" x14ac:dyDescent="0.25">
      <c r="A10651" s="63"/>
      <c r="B10651" s="63"/>
    </row>
    <row r="10652" spans="1:2" x14ac:dyDescent="0.25">
      <c r="A10652" s="63"/>
      <c r="B10652" s="63"/>
    </row>
    <row r="10653" spans="1:2" x14ac:dyDescent="0.25">
      <c r="A10653" s="63"/>
      <c r="B10653" s="63"/>
    </row>
    <row r="10654" spans="1:2" x14ac:dyDescent="0.25">
      <c r="A10654" s="63"/>
      <c r="B10654" s="63"/>
    </row>
    <row r="10655" spans="1:2" x14ac:dyDescent="0.25">
      <c r="A10655" s="63"/>
      <c r="B10655" s="63"/>
    </row>
    <row r="10656" spans="1:2" x14ac:dyDescent="0.25">
      <c r="A10656" s="63"/>
      <c r="B10656" s="63"/>
    </row>
    <row r="10657" spans="1:2" x14ac:dyDescent="0.25">
      <c r="A10657" s="63"/>
      <c r="B10657" s="63"/>
    </row>
    <row r="10658" spans="1:2" x14ac:dyDescent="0.25">
      <c r="A10658" s="63"/>
      <c r="B10658" s="63"/>
    </row>
    <row r="10659" spans="1:2" x14ac:dyDescent="0.25">
      <c r="A10659" s="63"/>
      <c r="B10659" s="63"/>
    </row>
    <row r="10660" spans="1:2" x14ac:dyDescent="0.25">
      <c r="A10660" s="63"/>
      <c r="B10660" s="63"/>
    </row>
    <row r="10661" spans="1:2" x14ac:dyDescent="0.25">
      <c r="A10661" s="63"/>
      <c r="B10661" s="63"/>
    </row>
    <row r="10662" spans="1:2" x14ac:dyDescent="0.25">
      <c r="A10662" s="63"/>
      <c r="B10662" s="63"/>
    </row>
    <row r="10663" spans="1:2" x14ac:dyDescent="0.25">
      <c r="A10663" s="63"/>
      <c r="B10663" s="63"/>
    </row>
    <row r="10664" spans="1:2" x14ac:dyDescent="0.25">
      <c r="A10664" s="63"/>
      <c r="B10664" s="63"/>
    </row>
    <row r="10665" spans="1:2" x14ac:dyDescent="0.25">
      <c r="A10665" s="63"/>
      <c r="B10665" s="63"/>
    </row>
    <row r="10666" spans="1:2" x14ac:dyDescent="0.25">
      <c r="A10666" s="63"/>
      <c r="B10666" s="63"/>
    </row>
    <row r="10667" spans="1:2" x14ac:dyDescent="0.25">
      <c r="A10667" s="63"/>
      <c r="B10667" s="63"/>
    </row>
    <row r="10668" spans="1:2" x14ac:dyDescent="0.25">
      <c r="A10668" s="63"/>
      <c r="B10668" s="63"/>
    </row>
    <row r="10669" spans="1:2" x14ac:dyDescent="0.25">
      <c r="A10669" s="63"/>
      <c r="B10669" s="63"/>
    </row>
    <row r="10670" spans="1:2" x14ac:dyDescent="0.25">
      <c r="A10670" s="63"/>
      <c r="B10670" s="63"/>
    </row>
    <row r="10671" spans="1:2" x14ac:dyDescent="0.25">
      <c r="A10671" s="63"/>
      <c r="B10671" s="63"/>
    </row>
    <row r="10672" spans="1:2" x14ac:dyDescent="0.25">
      <c r="A10672" s="63"/>
      <c r="B10672" s="63"/>
    </row>
    <row r="10673" spans="1:2" x14ac:dyDescent="0.25">
      <c r="A10673" s="63"/>
      <c r="B10673" s="63"/>
    </row>
    <row r="10674" spans="1:2" x14ac:dyDescent="0.25">
      <c r="A10674" s="63"/>
      <c r="B10674" s="63"/>
    </row>
    <row r="10675" spans="1:2" x14ac:dyDescent="0.25">
      <c r="A10675" s="63"/>
      <c r="B10675" s="63"/>
    </row>
    <row r="10676" spans="1:2" x14ac:dyDescent="0.25">
      <c r="A10676" s="63"/>
      <c r="B10676" s="63"/>
    </row>
    <row r="10677" spans="1:2" x14ac:dyDescent="0.25">
      <c r="A10677" s="63"/>
      <c r="B10677" s="63"/>
    </row>
    <row r="10678" spans="1:2" x14ac:dyDescent="0.25">
      <c r="A10678" s="63"/>
      <c r="B10678" s="63"/>
    </row>
    <row r="10679" spans="1:2" x14ac:dyDescent="0.25">
      <c r="A10679" s="63"/>
      <c r="B10679" s="63"/>
    </row>
    <row r="10680" spans="1:2" x14ac:dyDescent="0.25">
      <c r="A10680" s="63"/>
      <c r="B10680" s="63"/>
    </row>
    <row r="10681" spans="1:2" x14ac:dyDescent="0.25">
      <c r="A10681" s="63"/>
      <c r="B10681" s="63"/>
    </row>
    <row r="10682" spans="1:2" x14ac:dyDescent="0.25">
      <c r="A10682" s="63"/>
      <c r="B10682" s="63"/>
    </row>
    <row r="10683" spans="1:2" x14ac:dyDescent="0.25">
      <c r="A10683" s="63"/>
      <c r="B10683" s="63"/>
    </row>
    <row r="10684" spans="1:2" x14ac:dyDescent="0.25">
      <c r="A10684" s="63"/>
      <c r="B10684" s="63"/>
    </row>
    <row r="10685" spans="1:2" x14ac:dyDescent="0.25">
      <c r="A10685" s="63"/>
      <c r="B10685" s="63"/>
    </row>
    <row r="10686" spans="1:2" x14ac:dyDescent="0.25">
      <c r="A10686" s="63"/>
      <c r="B10686" s="63"/>
    </row>
    <row r="10687" spans="1:2" x14ac:dyDescent="0.25">
      <c r="A10687" s="63"/>
      <c r="B10687" s="63"/>
    </row>
    <row r="10688" spans="1:2" x14ac:dyDescent="0.25">
      <c r="A10688" s="63"/>
      <c r="B10688" s="63"/>
    </row>
    <row r="10689" spans="1:2" x14ac:dyDescent="0.25">
      <c r="A10689" s="63"/>
      <c r="B10689" s="63"/>
    </row>
    <row r="10690" spans="1:2" x14ac:dyDescent="0.25">
      <c r="A10690" s="63"/>
      <c r="B10690" s="63"/>
    </row>
    <row r="10691" spans="1:2" x14ac:dyDescent="0.25">
      <c r="A10691" s="63"/>
      <c r="B10691" s="63"/>
    </row>
    <row r="10692" spans="1:2" x14ac:dyDescent="0.25">
      <c r="A10692" s="63"/>
      <c r="B10692" s="63"/>
    </row>
    <row r="10693" spans="1:2" x14ac:dyDescent="0.25">
      <c r="A10693" s="63"/>
      <c r="B10693" s="63"/>
    </row>
    <row r="10694" spans="1:2" x14ac:dyDescent="0.25">
      <c r="A10694" s="63"/>
      <c r="B10694" s="63"/>
    </row>
    <row r="10695" spans="1:2" x14ac:dyDescent="0.25">
      <c r="A10695" s="63"/>
      <c r="B10695" s="63"/>
    </row>
    <row r="10696" spans="1:2" x14ac:dyDescent="0.25">
      <c r="A10696" s="63"/>
      <c r="B10696" s="63"/>
    </row>
    <row r="10697" spans="1:2" x14ac:dyDescent="0.25">
      <c r="A10697" s="63"/>
      <c r="B10697" s="63"/>
    </row>
    <row r="10698" spans="1:2" x14ac:dyDescent="0.25">
      <c r="A10698" s="63"/>
      <c r="B10698" s="63"/>
    </row>
    <row r="10699" spans="1:2" x14ac:dyDescent="0.25">
      <c r="A10699" s="63"/>
      <c r="B10699" s="63"/>
    </row>
    <row r="10700" spans="1:2" x14ac:dyDescent="0.25">
      <c r="A10700" s="63"/>
      <c r="B10700" s="63"/>
    </row>
    <row r="10701" spans="1:2" x14ac:dyDescent="0.25">
      <c r="A10701" s="63"/>
      <c r="B10701" s="63"/>
    </row>
    <row r="10702" spans="1:2" x14ac:dyDescent="0.25">
      <c r="A10702" s="63"/>
      <c r="B10702" s="63"/>
    </row>
    <row r="10703" spans="1:2" x14ac:dyDescent="0.25">
      <c r="A10703" s="63"/>
      <c r="B10703" s="63"/>
    </row>
    <row r="10704" spans="1:2" x14ac:dyDescent="0.25">
      <c r="A10704" s="63"/>
      <c r="B10704" s="63"/>
    </row>
    <row r="10705" spans="1:2" x14ac:dyDescent="0.25">
      <c r="A10705" s="63"/>
      <c r="B10705" s="63"/>
    </row>
    <row r="10706" spans="1:2" x14ac:dyDescent="0.25">
      <c r="A10706" s="63"/>
      <c r="B10706" s="63"/>
    </row>
    <row r="10707" spans="1:2" x14ac:dyDescent="0.25">
      <c r="A10707" s="63"/>
      <c r="B10707" s="63"/>
    </row>
    <row r="10708" spans="1:2" x14ac:dyDescent="0.25">
      <c r="A10708" s="63"/>
      <c r="B10708" s="63"/>
    </row>
    <row r="10709" spans="1:2" x14ac:dyDescent="0.25">
      <c r="A10709" s="63"/>
      <c r="B10709" s="63"/>
    </row>
    <row r="10710" spans="1:2" x14ac:dyDescent="0.25">
      <c r="A10710" s="63"/>
      <c r="B10710" s="63"/>
    </row>
    <row r="10711" spans="1:2" x14ac:dyDescent="0.25">
      <c r="A10711" s="63"/>
      <c r="B10711" s="63"/>
    </row>
    <row r="10712" spans="1:2" x14ac:dyDescent="0.25">
      <c r="A10712" s="63"/>
      <c r="B10712" s="63"/>
    </row>
    <row r="10713" spans="1:2" x14ac:dyDescent="0.25">
      <c r="A10713" s="63"/>
      <c r="B10713" s="63"/>
    </row>
    <row r="10714" spans="1:2" x14ac:dyDescent="0.25">
      <c r="A10714" s="63"/>
      <c r="B10714" s="63"/>
    </row>
    <row r="10715" spans="1:2" x14ac:dyDescent="0.25">
      <c r="A10715" s="63"/>
      <c r="B10715" s="63"/>
    </row>
    <row r="10716" spans="1:2" x14ac:dyDescent="0.25">
      <c r="A10716" s="63"/>
      <c r="B10716" s="63"/>
    </row>
    <row r="10717" spans="1:2" x14ac:dyDescent="0.25">
      <c r="A10717" s="63"/>
      <c r="B10717" s="63"/>
    </row>
    <row r="10718" spans="1:2" x14ac:dyDescent="0.25">
      <c r="A10718" s="63"/>
      <c r="B10718" s="63"/>
    </row>
    <row r="10719" spans="1:2" x14ac:dyDescent="0.25">
      <c r="A10719" s="63"/>
      <c r="B10719" s="63"/>
    </row>
    <row r="10720" spans="1:2" x14ac:dyDescent="0.25">
      <c r="A10720" s="63"/>
      <c r="B10720" s="63"/>
    </row>
    <row r="10721" spans="1:2" x14ac:dyDescent="0.25">
      <c r="A10721" s="63"/>
      <c r="B10721" s="63"/>
    </row>
    <row r="10722" spans="1:2" x14ac:dyDescent="0.25">
      <c r="A10722" s="63"/>
      <c r="B10722" s="63"/>
    </row>
    <row r="10723" spans="1:2" x14ac:dyDescent="0.25">
      <c r="A10723" s="63"/>
      <c r="B10723" s="63"/>
    </row>
    <row r="10724" spans="1:2" x14ac:dyDescent="0.25">
      <c r="A10724" s="63"/>
      <c r="B10724" s="63"/>
    </row>
    <row r="10725" spans="1:2" x14ac:dyDescent="0.25">
      <c r="A10725" s="63"/>
      <c r="B10725" s="63"/>
    </row>
    <row r="10726" spans="1:2" x14ac:dyDescent="0.25">
      <c r="A10726" s="63"/>
      <c r="B10726" s="63"/>
    </row>
    <row r="10727" spans="1:2" x14ac:dyDescent="0.25">
      <c r="A10727" s="63"/>
      <c r="B10727" s="63"/>
    </row>
    <row r="10728" spans="1:2" x14ac:dyDescent="0.25">
      <c r="A10728" s="63"/>
      <c r="B10728" s="63"/>
    </row>
    <row r="10729" spans="1:2" x14ac:dyDescent="0.25">
      <c r="A10729" s="63"/>
      <c r="B10729" s="63"/>
    </row>
    <row r="10730" spans="1:2" x14ac:dyDescent="0.25">
      <c r="A10730" s="63"/>
      <c r="B10730" s="63"/>
    </row>
    <row r="10731" spans="1:2" x14ac:dyDescent="0.25">
      <c r="A10731" s="63"/>
      <c r="B10731" s="63"/>
    </row>
    <row r="10732" spans="1:2" x14ac:dyDescent="0.25">
      <c r="A10732" s="63"/>
      <c r="B10732" s="63"/>
    </row>
    <row r="10733" spans="1:2" x14ac:dyDescent="0.25">
      <c r="A10733" s="63"/>
      <c r="B10733" s="63"/>
    </row>
    <row r="10734" spans="1:2" x14ac:dyDescent="0.25">
      <c r="A10734" s="63"/>
      <c r="B10734" s="63"/>
    </row>
    <row r="10735" spans="1:2" x14ac:dyDescent="0.25">
      <c r="A10735" s="63"/>
      <c r="B10735" s="63"/>
    </row>
    <row r="10736" spans="1:2" x14ac:dyDescent="0.25">
      <c r="A10736" s="63"/>
      <c r="B10736" s="63"/>
    </row>
    <row r="10737" spans="1:2" x14ac:dyDescent="0.25">
      <c r="A10737" s="63"/>
      <c r="B10737" s="63"/>
    </row>
    <row r="10738" spans="1:2" x14ac:dyDescent="0.25">
      <c r="A10738" s="63"/>
      <c r="B10738" s="63"/>
    </row>
    <row r="10739" spans="1:2" x14ac:dyDescent="0.25">
      <c r="A10739" s="63"/>
      <c r="B10739" s="63"/>
    </row>
    <row r="10740" spans="1:2" x14ac:dyDescent="0.25">
      <c r="A10740" s="63"/>
      <c r="B10740" s="63"/>
    </row>
    <row r="10741" spans="1:2" x14ac:dyDescent="0.25">
      <c r="A10741" s="63"/>
      <c r="B10741" s="63"/>
    </row>
    <row r="10742" spans="1:2" x14ac:dyDescent="0.25">
      <c r="A10742" s="63"/>
      <c r="B10742" s="63"/>
    </row>
    <row r="10743" spans="1:2" x14ac:dyDescent="0.25">
      <c r="A10743" s="63"/>
      <c r="B10743" s="63"/>
    </row>
    <row r="10744" spans="1:2" x14ac:dyDescent="0.25">
      <c r="A10744" s="63"/>
      <c r="B10744" s="63"/>
    </row>
    <row r="10745" spans="1:2" x14ac:dyDescent="0.25">
      <c r="A10745" s="63"/>
      <c r="B10745" s="63"/>
    </row>
    <row r="10746" spans="1:2" x14ac:dyDescent="0.25">
      <c r="A10746" s="63"/>
      <c r="B10746" s="63"/>
    </row>
    <row r="10747" spans="1:2" x14ac:dyDescent="0.25">
      <c r="A10747" s="63"/>
      <c r="B10747" s="63"/>
    </row>
    <row r="10748" spans="1:2" x14ac:dyDescent="0.25">
      <c r="A10748" s="63"/>
      <c r="B10748" s="63"/>
    </row>
    <row r="10749" spans="1:2" x14ac:dyDescent="0.25">
      <c r="A10749" s="63"/>
      <c r="B10749" s="63"/>
    </row>
    <row r="10750" spans="1:2" x14ac:dyDescent="0.25">
      <c r="A10750" s="63"/>
      <c r="B10750" s="63"/>
    </row>
    <row r="10751" spans="1:2" x14ac:dyDescent="0.25">
      <c r="A10751" s="63"/>
      <c r="B10751" s="63"/>
    </row>
    <row r="10752" spans="1:2" x14ac:dyDescent="0.25">
      <c r="A10752" s="63"/>
      <c r="B10752" s="63"/>
    </row>
    <row r="10753" spans="1:2" x14ac:dyDescent="0.25">
      <c r="A10753" s="63"/>
      <c r="B10753" s="63"/>
    </row>
    <row r="10754" spans="1:2" x14ac:dyDescent="0.25">
      <c r="A10754" s="63"/>
      <c r="B10754" s="63"/>
    </row>
    <row r="10755" spans="1:2" x14ac:dyDescent="0.25">
      <c r="A10755" s="63"/>
      <c r="B10755" s="63"/>
    </row>
    <row r="10756" spans="1:2" x14ac:dyDescent="0.25">
      <c r="A10756" s="63"/>
      <c r="B10756" s="63"/>
    </row>
    <row r="10757" spans="1:2" x14ac:dyDescent="0.25">
      <c r="A10757" s="63"/>
      <c r="B10757" s="63"/>
    </row>
    <row r="10758" spans="1:2" x14ac:dyDescent="0.25">
      <c r="A10758" s="63"/>
      <c r="B10758" s="63"/>
    </row>
    <row r="10759" spans="1:2" x14ac:dyDescent="0.25">
      <c r="A10759" s="63"/>
      <c r="B10759" s="63"/>
    </row>
    <row r="10760" spans="1:2" x14ac:dyDescent="0.25">
      <c r="A10760" s="63"/>
      <c r="B10760" s="63"/>
    </row>
    <row r="10761" spans="1:2" x14ac:dyDescent="0.25">
      <c r="A10761" s="63"/>
      <c r="B10761" s="63"/>
    </row>
    <row r="10762" spans="1:2" x14ac:dyDescent="0.25">
      <c r="A10762" s="63"/>
      <c r="B10762" s="63"/>
    </row>
    <row r="10763" spans="1:2" x14ac:dyDescent="0.25">
      <c r="A10763" s="63"/>
      <c r="B10763" s="63"/>
    </row>
    <row r="10764" spans="1:2" x14ac:dyDescent="0.25">
      <c r="A10764" s="63"/>
      <c r="B10764" s="63"/>
    </row>
    <row r="10765" spans="1:2" x14ac:dyDescent="0.25">
      <c r="A10765" s="63"/>
      <c r="B10765" s="63"/>
    </row>
    <row r="10766" spans="1:2" x14ac:dyDescent="0.25">
      <c r="A10766" s="63"/>
      <c r="B10766" s="63"/>
    </row>
    <row r="10767" spans="1:2" x14ac:dyDescent="0.25">
      <c r="A10767" s="63"/>
      <c r="B10767" s="63"/>
    </row>
    <row r="10768" spans="1:2" x14ac:dyDescent="0.25">
      <c r="A10768" s="63"/>
      <c r="B10768" s="63"/>
    </row>
    <row r="10769" spans="1:2" x14ac:dyDescent="0.25">
      <c r="A10769" s="63"/>
      <c r="B10769" s="63"/>
    </row>
    <row r="10770" spans="1:2" x14ac:dyDescent="0.25">
      <c r="A10770" s="63"/>
      <c r="B10770" s="63"/>
    </row>
    <row r="10771" spans="1:2" x14ac:dyDescent="0.25">
      <c r="A10771" s="63"/>
      <c r="B10771" s="63"/>
    </row>
    <row r="10772" spans="1:2" x14ac:dyDescent="0.25">
      <c r="A10772" s="63"/>
      <c r="B10772" s="63"/>
    </row>
    <row r="10773" spans="1:2" x14ac:dyDescent="0.25">
      <c r="A10773" s="63"/>
      <c r="B10773" s="63"/>
    </row>
    <row r="10774" spans="1:2" x14ac:dyDescent="0.25">
      <c r="A10774" s="63"/>
      <c r="B10774" s="63"/>
    </row>
    <row r="10775" spans="1:2" x14ac:dyDescent="0.25">
      <c r="A10775" s="63"/>
      <c r="B10775" s="63"/>
    </row>
    <row r="10776" spans="1:2" x14ac:dyDescent="0.25">
      <c r="A10776" s="63"/>
      <c r="B10776" s="63"/>
    </row>
    <row r="10777" spans="1:2" x14ac:dyDescent="0.25">
      <c r="A10777" s="63"/>
      <c r="B10777" s="63"/>
    </row>
    <row r="10778" spans="1:2" x14ac:dyDescent="0.25">
      <c r="A10778" s="63"/>
      <c r="B10778" s="63"/>
    </row>
    <row r="10779" spans="1:2" x14ac:dyDescent="0.25">
      <c r="A10779" s="63"/>
      <c r="B10779" s="63"/>
    </row>
    <row r="10780" spans="1:2" x14ac:dyDescent="0.25">
      <c r="A10780" s="63"/>
      <c r="B10780" s="63"/>
    </row>
    <row r="10781" spans="1:2" x14ac:dyDescent="0.25">
      <c r="A10781" s="63"/>
      <c r="B10781" s="63"/>
    </row>
    <row r="10782" spans="1:2" x14ac:dyDescent="0.25">
      <c r="A10782" s="63"/>
      <c r="B10782" s="63"/>
    </row>
    <row r="10783" spans="1:2" x14ac:dyDescent="0.25">
      <c r="A10783" s="63"/>
      <c r="B10783" s="63"/>
    </row>
    <row r="10784" spans="1:2" x14ac:dyDescent="0.25">
      <c r="A10784" s="63"/>
      <c r="B10784" s="63"/>
    </row>
    <row r="10785" spans="1:2" x14ac:dyDescent="0.25">
      <c r="A10785" s="63"/>
      <c r="B10785" s="63"/>
    </row>
    <row r="10786" spans="1:2" x14ac:dyDescent="0.25">
      <c r="A10786" s="63"/>
      <c r="B10786" s="63"/>
    </row>
    <row r="10787" spans="1:2" x14ac:dyDescent="0.25">
      <c r="A10787" s="63"/>
      <c r="B10787" s="63"/>
    </row>
    <row r="10788" spans="1:2" x14ac:dyDescent="0.25">
      <c r="A10788" s="63"/>
      <c r="B10788" s="63"/>
    </row>
    <row r="10789" spans="1:2" x14ac:dyDescent="0.25">
      <c r="A10789" s="63"/>
      <c r="B10789" s="63"/>
    </row>
    <row r="10790" spans="1:2" x14ac:dyDescent="0.25">
      <c r="A10790" s="63"/>
      <c r="B10790" s="63"/>
    </row>
    <row r="10791" spans="1:2" x14ac:dyDescent="0.25">
      <c r="A10791" s="63"/>
      <c r="B10791" s="63"/>
    </row>
    <row r="10792" spans="1:2" x14ac:dyDescent="0.25">
      <c r="A10792" s="63"/>
      <c r="B10792" s="63"/>
    </row>
    <row r="10793" spans="1:2" x14ac:dyDescent="0.25">
      <c r="A10793" s="63"/>
      <c r="B10793" s="63"/>
    </row>
    <row r="10794" spans="1:2" x14ac:dyDescent="0.25">
      <c r="A10794" s="63"/>
      <c r="B10794" s="63"/>
    </row>
    <row r="10795" spans="1:2" x14ac:dyDescent="0.25">
      <c r="A10795" s="63"/>
      <c r="B10795" s="63"/>
    </row>
    <row r="10796" spans="1:2" x14ac:dyDescent="0.25">
      <c r="A10796" s="63"/>
      <c r="B10796" s="63"/>
    </row>
    <row r="10797" spans="1:2" x14ac:dyDescent="0.25">
      <c r="A10797" s="63"/>
      <c r="B10797" s="63"/>
    </row>
    <row r="10798" spans="1:2" x14ac:dyDescent="0.25">
      <c r="A10798" s="63"/>
      <c r="B10798" s="63"/>
    </row>
    <row r="10799" spans="1:2" x14ac:dyDescent="0.25">
      <c r="A10799" s="63"/>
      <c r="B10799" s="63"/>
    </row>
    <row r="10800" spans="1:2" x14ac:dyDescent="0.25">
      <c r="A10800" s="63"/>
      <c r="B10800" s="63"/>
    </row>
    <row r="10801" spans="1:2" x14ac:dyDescent="0.25">
      <c r="A10801" s="63"/>
      <c r="B10801" s="63"/>
    </row>
    <row r="10802" spans="1:2" x14ac:dyDescent="0.25">
      <c r="A10802" s="63"/>
      <c r="B10802" s="63"/>
    </row>
    <row r="10803" spans="1:2" x14ac:dyDescent="0.25">
      <c r="A10803" s="63"/>
      <c r="B10803" s="63"/>
    </row>
    <row r="10804" spans="1:2" x14ac:dyDescent="0.25">
      <c r="A10804" s="63"/>
      <c r="B10804" s="63"/>
    </row>
    <row r="10805" spans="1:2" x14ac:dyDescent="0.25">
      <c r="A10805" s="63"/>
      <c r="B10805" s="63"/>
    </row>
    <row r="10806" spans="1:2" x14ac:dyDescent="0.25">
      <c r="A10806" s="63"/>
      <c r="B10806" s="63"/>
    </row>
    <row r="10807" spans="1:2" x14ac:dyDescent="0.25">
      <c r="A10807" s="63"/>
      <c r="B10807" s="63"/>
    </row>
    <row r="10808" spans="1:2" x14ac:dyDescent="0.25">
      <c r="A10808" s="63"/>
      <c r="B10808" s="63"/>
    </row>
    <row r="10809" spans="1:2" x14ac:dyDescent="0.25">
      <c r="A10809" s="63"/>
      <c r="B10809" s="63"/>
    </row>
    <row r="10810" spans="1:2" x14ac:dyDescent="0.25">
      <c r="A10810" s="63"/>
      <c r="B10810" s="63"/>
    </row>
    <row r="10811" spans="1:2" x14ac:dyDescent="0.25">
      <c r="A10811" s="63"/>
      <c r="B10811" s="63"/>
    </row>
    <row r="10812" spans="1:2" x14ac:dyDescent="0.25">
      <c r="A10812" s="63"/>
      <c r="B10812" s="63"/>
    </row>
    <row r="10813" spans="1:2" x14ac:dyDescent="0.25">
      <c r="A10813" s="63"/>
      <c r="B10813" s="63"/>
    </row>
    <row r="10814" spans="1:2" x14ac:dyDescent="0.25">
      <c r="A10814" s="63"/>
      <c r="B10814" s="63"/>
    </row>
    <row r="10815" spans="1:2" x14ac:dyDescent="0.25">
      <c r="A10815" s="63"/>
      <c r="B10815" s="63"/>
    </row>
    <row r="10816" spans="1:2" x14ac:dyDescent="0.25">
      <c r="A10816" s="63"/>
      <c r="B10816" s="63"/>
    </row>
    <row r="10817" spans="1:2" x14ac:dyDescent="0.25">
      <c r="A10817" s="63"/>
      <c r="B10817" s="63"/>
    </row>
    <row r="10818" spans="1:2" x14ac:dyDescent="0.25">
      <c r="A10818" s="63"/>
      <c r="B10818" s="63"/>
    </row>
    <row r="10819" spans="1:2" x14ac:dyDescent="0.25">
      <c r="A10819" s="63"/>
      <c r="B10819" s="63"/>
    </row>
    <row r="10820" spans="1:2" x14ac:dyDescent="0.25">
      <c r="A10820" s="63"/>
      <c r="B10820" s="63"/>
    </row>
    <row r="10821" spans="1:2" x14ac:dyDescent="0.25">
      <c r="A10821" s="63"/>
      <c r="B10821" s="63"/>
    </row>
    <row r="10822" spans="1:2" x14ac:dyDescent="0.25">
      <c r="A10822" s="63"/>
      <c r="B10822" s="63"/>
    </row>
    <row r="10823" spans="1:2" x14ac:dyDescent="0.25">
      <c r="A10823" s="63"/>
      <c r="B10823" s="63"/>
    </row>
    <row r="10824" spans="1:2" x14ac:dyDescent="0.25">
      <c r="A10824" s="63"/>
      <c r="B10824" s="63"/>
    </row>
    <row r="10825" spans="1:2" x14ac:dyDescent="0.25">
      <c r="A10825" s="63"/>
      <c r="B10825" s="63"/>
    </row>
    <row r="10826" spans="1:2" x14ac:dyDescent="0.25">
      <c r="A10826" s="63"/>
      <c r="B10826" s="63"/>
    </row>
    <row r="10827" spans="1:2" x14ac:dyDescent="0.25">
      <c r="A10827" s="63"/>
      <c r="B10827" s="63"/>
    </row>
    <row r="10828" spans="1:2" x14ac:dyDescent="0.25">
      <c r="A10828" s="63"/>
      <c r="B10828" s="63"/>
    </row>
    <row r="10829" spans="1:2" x14ac:dyDescent="0.25">
      <c r="A10829" s="63"/>
      <c r="B10829" s="63"/>
    </row>
    <row r="10830" spans="1:2" x14ac:dyDescent="0.25">
      <c r="A10830" s="63"/>
      <c r="B10830" s="63"/>
    </row>
    <row r="10831" spans="1:2" x14ac:dyDescent="0.25">
      <c r="A10831" s="63"/>
      <c r="B10831" s="63"/>
    </row>
    <row r="10832" spans="1:2" x14ac:dyDescent="0.25">
      <c r="A10832" s="63"/>
      <c r="B10832" s="63"/>
    </row>
    <row r="10833" spans="1:2" x14ac:dyDescent="0.25">
      <c r="A10833" s="63"/>
      <c r="B10833" s="63"/>
    </row>
    <row r="10834" spans="1:2" x14ac:dyDescent="0.25">
      <c r="A10834" s="63"/>
      <c r="B10834" s="63"/>
    </row>
    <row r="10835" spans="1:2" x14ac:dyDescent="0.25">
      <c r="A10835" s="63"/>
      <c r="B10835" s="63"/>
    </row>
    <row r="10836" spans="1:2" x14ac:dyDescent="0.25">
      <c r="A10836" s="63"/>
      <c r="B10836" s="63"/>
    </row>
    <row r="10837" spans="1:2" x14ac:dyDescent="0.25">
      <c r="A10837" s="63"/>
      <c r="B10837" s="63"/>
    </row>
    <row r="10838" spans="1:2" x14ac:dyDescent="0.25">
      <c r="A10838" s="63"/>
      <c r="B10838" s="63"/>
    </row>
    <row r="10839" spans="1:2" x14ac:dyDescent="0.25">
      <c r="A10839" s="63"/>
      <c r="B10839" s="63"/>
    </row>
    <row r="10840" spans="1:2" x14ac:dyDescent="0.25">
      <c r="A10840" s="63"/>
      <c r="B10840" s="63"/>
    </row>
    <row r="10841" spans="1:2" x14ac:dyDescent="0.25">
      <c r="A10841" s="63"/>
      <c r="B10841" s="63"/>
    </row>
    <row r="10842" spans="1:2" x14ac:dyDescent="0.25">
      <c r="A10842" s="63"/>
      <c r="B10842" s="63"/>
    </row>
    <row r="10843" spans="1:2" x14ac:dyDescent="0.25">
      <c r="A10843" s="63"/>
      <c r="B10843" s="63"/>
    </row>
    <row r="10844" spans="1:2" x14ac:dyDescent="0.25">
      <c r="A10844" s="63"/>
      <c r="B10844" s="63"/>
    </row>
    <row r="10845" spans="1:2" x14ac:dyDescent="0.25">
      <c r="A10845" s="63"/>
      <c r="B10845" s="63"/>
    </row>
    <row r="10846" spans="1:2" x14ac:dyDescent="0.25">
      <c r="A10846" s="63"/>
      <c r="B10846" s="63"/>
    </row>
    <row r="10847" spans="1:2" x14ac:dyDescent="0.25">
      <c r="A10847" s="63"/>
      <c r="B10847" s="63"/>
    </row>
    <row r="10848" spans="1:2" x14ac:dyDescent="0.25">
      <c r="A10848" s="63"/>
      <c r="B10848" s="63"/>
    </row>
    <row r="10849" spans="1:2" x14ac:dyDescent="0.25">
      <c r="A10849" s="63"/>
      <c r="B10849" s="63"/>
    </row>
    <row r="10850" spans="1:2" x14ac:dyDescent="0.25">
      <c r="A10850" s="63"/>
      <c r="B10850" s="63"/>
    </row>
    <row r="10851" spans="1:2" x14ac:dyDescent="0.25">
      <c r="A10851" s="63"/>
      <c r="B10851" s="63"/>
    </row>
    <row r="10852" spans="1:2" x14ac:dyDescent="0.25">
      <c r="A10852" s="63"/>
      <c r="B10852" s="63"/>
    </row>
    <row r="10853" spans="1:2" x14ac:dyDescent="0.25">
      <c r="A10853" s="63"/>
      <c r="B10853" s="63"/>
    </row>
    <row r="10854" spans="1:2" x14ac:dyDescent="0.25">
      <c r="A10854" s="63"/>
      <c r="B10854" s="63"/>
    </row>
    <row r="10855" spans="1:2" x14ac:dyDescent="0.25">
      <c r="A10855" s="63"/>
      <c r="B10855" s="63"/>
    </row>
    <row r="10856" spans="1:2" x14ac:dyDescent="0.25">
      <c r="A10856" s="63"/>
      <c r="B10856" s="63"/>
    </row>
    <row r="10857" spans="1:2" x14ac:dyDescent="0.25">
      <c r="A10857" s="63"/>
      <c r="B10857" s="63"/>
    </row>
    <row r="10858" spans="1:2" x14ac:dyDescent="0.25">
      <c r="A10858" s="63"/>
      <c r="B10858" s="63"/>
    </row>
    <row r="10859" spans="1:2" x14ac:dyDescent="0.25">
      <c r="A10859" s="63"/>
      <c r="B10859" s="63"/>
    </row>
    <row r="10860" spans="1:2" x14ac:dyDescent="0.25">
      <c r="A10860" s="63"/>
      <c r="B10860" s="63"/>
    </row>
    <row r="10861" spans="1:2" x14ac:dyDescent="0.25">
      <c r="A10861" s="63"/>
      <c r="B10861" s="63"/>
    </row>
    <row r="10862" spans="1:2" x14ac:dyDescent="0.25">
      <c r="A10862" s="63"/>
      <c r="B10862" s="63"/>
    </row>
    <row r="10863" spans="1:2" x14ac:dyDescent="0.25">
      <c r="A10863" s="63"/>
      <c r="B10863" s="63"/>
    </row>
    <row r="10864" spans="1:2" x14ac:dyDescent="0.25">
      <c r="A10864" s="63"/>
      <c r="B10864" s="63"/>
    </row>
    <row r="10865" spans="1:2" x14ac:dyDescent="0.25">
      <c r="A10865" s="63"/>
      <c r="B10865" s="63"/>
    </row>
    <row r="10866" spans="1:2" x14ac:dyDescent="0.25">
      <c r="A10866" s="63"/>
      <c r="B10866" s="63"/>
    </row>
    <row r="10867" spans="1:2" x14ac:dyDescent="0.25">
      <c r="A10867" s="63"/>
      <c r="B10867" s="63"/>
    </row>
    <row r="10868" spans="1:2" x14ac:dyDescent="0.25">
      <c r="A10868" s="63"/>
      <c r="B10868" s="63"/>
    </row>
    <row r="10869" spans="1:2" x14ac:dyDescent="0.25">
      <c r="A10869" s="63"/>
      <c r="B10869" s="63"/>
    </row>
    <row r="10870" spans="1:2" x14ac:dyDescent="0.25">
      <c r="A10870" s="63"/>
      <c r="B10870" s="63"/>
    </row>
    <row r="10871" spans="1:2" x14ac:dyDescent="0.25">
      <c r="A10871" s="63"/>
      <c r="B10871" s="63"/>
    </row>
    <row r="10872" spans="1:2" x14ac:dyDescent="0.25">
      <c r="A10872" s="63"/>
      <c r="B10872" s="63"/>
    </row>
    <row r="10873" spans="1:2" x14ac:dyDescent="0.25">
      <c r="A10873" s="63"/>
      <c r="B10873" s="63"/>
    </row>
    <row r="10874" spans="1:2" x14ac:dyDescent="0.25">
      <c r="A10874" s="63"/>
      <c r="B10874" s="63"/>
    </row>
    <row r="10875" spans="1:2" x14ac:dyDescent="0.25">
      <c r="A10875" s="63"/>
      <c r="B10875" s="63"/>
    </row>
    <row r="10876" spans="1:2" x14ac:dyDescent="0.25">
      <c r="A10876" s="63"/>
      <c r="B10876" s="63"/>
    </row>
    <row r="10877" spans="1:2" x14ac:dyDescent="0.25">
      <c r="A10877" s="63"/>
      <c r="B10877" s="63"/>
    </row>
    <row r="10878" spans="1:2" x14ac:dyDescent="0.25">
      <c r="A10878" s="63"/>
      <c r="B10878" s="63"/>
    </row>
    <row r="10879" spans="1:2" x14ac:dyDescent="0.25">
      <c r="A10879" s="63"/>
      <c r="B10879" s="63"/>
    </row>
    <row r="10880" spans="1:2" x14ac:dyDescent="0.25">
      <c r="A10880" s="63"/>
      <c r="B10880" s="63"/>
    </row>
    <row r="10881" spans="1:2" x14ac:dyDescent="0.25">
      <c r="A10881" s="63"/>
      <c r="B10881" s="63"/>
    </row>
    <row r="10882" spans="1:2" x14ac:dyDescent="0.25">
      <c r="A10882" s="63"/>
      <c r="B10882" s="63"/>
    </row>
    <row r="10883" spans="1:2" x14ac:dyDescent="0.25">
      <c r="A10883" s="63"/>
      <c r="B10883" s="63"/>
    </row>
    <row r="10884" spans="1:2" x14ac:dyDescent="0.25">
      <c r="A10884" s="63"/>
      <c r="B10884" s="63"/>
    </row>
    <row r="10885" spans="1:2" x14ac:dyDescent="0.25">
      <c r="A10885" s="63"/>
      <c r="B10885" s="63"/>
    </row>
    <row r="10886" spans="1:2" x14ac:dyDescent="0.25">
      <c r="A10886" s="63"/>
      <c r="B10886" s="63"/>
    </row>
    <row r="10887" spans="1:2" x14ac:dyDescent="0.25">
      <c r="A10887" s="63"/>
      <c r="B10887" s="63"/>
    </row>
    <row r="10888" spans="1:2" x14ac:dyDescent="0.25">
      <c r="A10888" s="63"/>
      <c r="B10888" s="63"/>
    </row>
    <row r="10889" spans="1:2" x14ac:dyDescent="0.25">
      <c r="A10889" s="63"/>
      <c r="B10889" s="63"/>
    </row>
    <row r="10890" spans="1:2" x14ac:dyDescent="0.25">
      <c r="A10890" s="63"/>
      <c r="B10890" s="63"/>
    </row>
    <row r="10891" spans="1:2" x14ac:dyDescent="0.25">
      <c r="A10891" s="63"/>
      <c r="B10891" s="63"/>
    </row>
    <row r="10892" spans="1:2" x14ac:dyDescent="0.25">
      <c r="A10892" s="63"/>
      <c r="B10892" s="63"/>
    </row>
    <row r="10893" spans="1:2" x14ac:dyDescent="0.25">
      <c r="A10893" s="63"/>
      <c r="B10893" s="63"/>
    </row>
    <row r="10894" spans="1:2" x14ac:dyDescent="0.25">
      <c r="A10894" s="63"/>
      <c r="B10894" s="63"/>
    </row>
    <row r="10895" spans="1:2" x14ac:dyDescent="0.25">
      <c r="A10895" s="63"/>
      <c r="B10895" s="63"/>
    </row>
    <row r="10896" spans="1:2" x14ac:dyDescent="0.25">
      <c r="A10896" s="63"/>
      <c r="B10896" s="63"/>
    </row>
    <row r="10897" spans="1:2" x14ac:dyDescent="0.25">
      <c r="A10897" s="63"/>
      <c r="B10897" s="63"/>
    </row>
    <row r="10898" spans="1:2" x14ac:dyDescent="0.25">
      <c r="A10898" s="63"/>
      <c r="B10898" s="63"/>
    </row>
    <row r="10899" spans="1:2" x14ac:dyDescent="0.25">
      <c r="A10899" s="63"/>
      <c r="B10899" s="63"/>
    </row>
    <row r="10900" spans="1:2" x14ac:dyDescent="0.25">
      <c r="A10900" s="63"/>
      <c r="B10900" s="63"/>
    </row>
    <row r="10901" spans="1:2" x14ac:dyDescent="0.25">
      <c r="A10901" s="63"/>
      <c r="B10901" s="63"/>
    </row>
    <row r="10902" spans="1:2" x14ac:dyDescent="0.25">
      <c r="A10902" s="63"/>
      <c r="B10902" s="63"/>
    </row>
    <row r="10903" spans="1:2" x14ac:dyDescent="0.25">
      <c r="A10903" s="63"/>
      <c r="B10903" s="63"/>
    </row>
    <row r="10904" spans="1:2" x14ac:dyDescent="0.25">
      <c r="A10904" s="63"/>
      <c r="B10904" s="63"/>
    </row>
    <row r="10905" spans="1:2" x14ac:dyDescent="0.25">
      <c r="A10905" s="63"/>
      <c r="B10905" s="63"/>
    </row>
    <row r="10906" spans="1:2" x14ac:dyDescent="0.25">
      <c r="A10906" s="63"/>
      <c r="B10906" s="63"/>
    </row>
    <row r="10907" spans="1:2" x14ac:dyDescent="0.25">
      <c r="A10907" s="63"/>
      <c r="B10907" s="63"/>
    </row>
    <row r="10908" spans="1:2" x14ac:dyDescent="0.25">
      <c r="A10908" s="63"/>
      <c r="B10908" s="63"/>
    </row>
    <row r="10909" spans="1:2" x14ac:dyDescent="0.25">
      <c r="A10909" s="63"/>
      <c r="B10909" s="63"/>
    </row>
    <row r="10910" spans="1:2" x14ac:dyDescent="0.25">
      <c r="A10910" s="63"/>
      <c r="B10910" s="63"/>
    </row>
    <row r="10911" spans="1:2" x14ac:dyDescent="0.25">
      <c r="A10911" s="63"/>
      <c r="B10911" s="63"/>
    </row>
    <row r="10912" spans="1:2" x14ac:dyDescent="0.25">
      <c r="A10912" s="63"/>
      <c r="B10912" s="63"/>
    </row>
    <row r="10913" spans="1:2" x14ac:dyDescent="0.25">
      <c r="A10913" s="63"/>
      <c r="B10913" s="63"/>
    </row>
    <row r="10914" spans="1:2" x14ac:dyDescent="0.25">
      <c r="A10914" s="63"/>
      <c r="B10914" s="63"/>
    </row>
    <row r="10915" spans="1:2" x14ac:dyDescent="0.25">
      <c r="A10915" s="63"/>
      <c r="B10915" s="63"/>
    </row>
    <row r="10916" spans="1:2" x14ac:dyDescent="0.25">
      <c r="A10916" s="63"/>
      <c r="B10916" s="63"/>
    </row>
    <row r="10917" spans="1:2" x14ac:dyDescent="0.25">
      <c r="A10917" s="63"/>
      <c r="B10917" s="63"/>
    </row>
    <row r="10918" spans="1:2" x14ac:dyDescent="0.25">
      <c r="A10918" s="63"/>
      <c r="B10918" s="63"/>
    </row>
    <row r="10919" spans="1:2" x14ac:dyDescent="0.25">
      <c r="A10919" s="63"/>
      <c r="B10919" s="63"/>
    </row>
    <row r="10920" spans="1:2" x14ac:dyDescent="0.25">
      <c r="A10920" s="63"/>
      <c r="B10920" s="63"/>
    </row>
    <row r="10921" spans="1:2" x14ac:dyDescent="0.25">
      <c r="A10921" s="63"/>
      <c r="B10921" s="63"/>
    </row>
    <row r="10922" spans="1:2" x14ac:dyDescent="0.25">
      <c r="A10922" s="63"/>
      <c r="B10922" s="63"/>
    </row>
    <row r="10923" spans="1:2" x14ac:dyDescent="0.25">
      <c r="A10923" s="63"/>
      <c r="B10923" s="63"/>
    </row>
    <row r="10924" spans="1:2" x14ac:dyDescent="0.25">
      <c r="A10924" s="63"/>
      <c r="B10924" s="63"/>
    </row>
    <row r="10925" spans="1:2" x14ac:dyDescent="0.25">
      <c r="A10925" s="63"/>
      <c r="B10925" s="63"/>
    </row>
    <row r="10926" spans="1:2" x14ac:dyDescent="0.25">
      <c r="A10926" s="63"/>
      <c r="B10926" s="63"/>
    </row>
    <row r="10927" spans="1:2" x14ac:dyDescent="0.25">
      <c r="A10927" s="63"/>
      <c r="B10927" s="63"/>
    </row>
    <row r="10928" spans="1:2" x14ac:dyDescent="0.25">
      <c r="A10928" s="63"/>
      <c r="B10928" s="63"/>
    </row>
    <row r="10929" spans="1:2" x14ac:dyDescent="0.25">
      <c r="A10929" s="63"/>
      <c r="B10929" s="63"/>
    </row>
    <row r="10930" spans="1:2" x14ac:dyDescent="0.25">
      <c r="A10930" s="63"/>
      <c r="B10930" s="63"/>
    </row>
    <row r="10931" spans="1:2" x14ac:dyDescent="0.25">
      <c r="A10931" s="63"/>
      <c r="B10931" s="63"/>
    </row>
    <row r="10932" spans="1:2" x14ac:dyDescent="0.25">
      <c r="A10932" s="63"/>
      <c r="B10932" s="63"/>
    </row>
    <row r="10933" spans="1:2" x14ac:dyDescent="0.25">
      <c r="A10933" s="63"/>
      <c r="B10933" s="63"/>
    </row>
    <row r="10934" spans="1:2" x14ac:dyDescent="0.25">
      <c r="A10934" s="63"/>
      <c r="B10934" s="63"/>
    </row>
    <row r="10935" spans="1:2" x14ac:dyDescent="0.25">
      <c r="A10935" s="63"/>
      <c r="B10935" s="63"/>
    </row>
    <row r="10936" spans="1:2" x14ac:dyDescent="0.25">
      <c r="A10936" s="63"/>
      <c r="B10936" s="63"/>
    </row>
    <row r="10937" spans="1:2" x14ac:dyDescent="0.25">
      <c r="A10937" s="63"/>
      <c r="B10937" s="63"/>
    </row>
    <row r="10938" spans="1:2" x14ac:dyDescent="0.25">
      <c r="A10938" s="63"/>
      <c r="B10938" s="63"/>
    </row>
    <row r="10939" spans="1:2" x14ac:dyDescent="0.25">
      <c r="A10939" s="63"/>
      <c r="B10939" s="63"/>
    </row>
    <row r="10940" spans="1:2" x14ac:dyDescent="0.25">
      <c r="A10940" s="63"/>
      <c r="B10940" s="63"/>
    </row>
    <row r="10941" spans="1:2" x14ac:dyDescent="0.25">
      <c r="A10941" s="63"/>
      <c r="B10941" s="63"/>
    </row>
    <row r="10942" spans="1:2" x14ac:dyDescent="0.25">
      <c r="A10942" s="63"/>
      <c r="B10942" s="63"/>
    </row>
    <row r="10943" spans="1:2" x14ac:dyDescent="0.25">
      <c r="A10943" s="63"/>
      <c r="B10943" s="63"/>
    </row>
    <row r="10944" spans="1:2" x14ac:dyDescent="0.25">
      <c r="A10944" s="63"/>
      <c r="B10944" s="63"/>
    </row>
    <row r="10945" spans="1:2" x14ac:dyDescent="0.25">
      <c r="A10945" s="63"/>
      <c r="B10945" s="63"/>
    </row>
    <row r="10946" spans="1:2" x14ac:dyDescent="0.25">
      <c r="A10946" s="63"/>
      <c r="B10946" s="63"/>
    </row>
    <row r="10947" spans="1:2" x14ac:dyDescent="0.25">
      <c r="A10947" s="63"/>
      <c r="B10947" s="63"/>
    </row>
    <row r="10948" spans="1:2" x14ac:dyDescent="0.25">
      <c r="A10948" s="63"/>
      <c r="B10948" s="63"/>
    </row>
    <row r="10949" spans="1:2" x14ac:dyDescent="0.25">
      <c r="A10949" s="63"/>
      <c r="B10949" s="63"/>
    </row>
    <row r="10950" spans="1:2" x14ac:dyDescent="0.25">
      <c r="A10950" s="63"/>
      <c r="B10950" s="63"/>
    </row>
    <row r="10951" spans="1:2" x14ac:dyDescent="0.25">
      <c r="A10951" s="63"/>
      <c r="B10951" s="63"/>
    </row>
    <row r="10952" spans="1:2" x14ac:dyDescent="0.25">
      <c r="A10952" s="63"/>
      <c r="B10952" s="63"/>
    </row>
    <row r="10953" spans="1:2" x14ac:dyDescent="0.25">
      <c r="A10953" s="63"/>
      <c r="B10953" s="63"/>
    </row>
    <row r="10954" spans="1:2" x14ac:dyDescent="0.25">
      <c r="A10954" s="63"/>
      <c r="B10954" s="63"/>
    </row>
    <row r="10955" spans="1:2" x14ac:dyDescent="0.25">
      <c r="A10955" s="63"/>
      <c r="B10955" s="63"/>
    </row>
    <row r="10956" spans="1:2" x14ac:dyDescent="0.25">
      <c r="A10956" s="63"/>
      <c r="B10956" s="63"/>
    </row>
    <row r="10957" spans="1:2" x14ac:dyDescent="0.25">
      <c r="A10957" s="63"/>
      <c r="B10957" s="63"/>
    </row>
    <row r="10958" spans="1:2" x14ac:dyDescent="0.25">
      <c r="A10958" s="63"/>
      <c r="B10958" s="63"/>
    </row>
    <row r="10959" spans="1:2" x14ac:dyDescent="0.25">
      <c r="A10959" s="63"/>
      <c r="B10959" s="63"/>
    </row>
    <row r="10960" spans="1:2" x14ac:dyDescent="0.25">
      <c r="A10960" s="63"/>
      <c r="B10960" s="63"/>
    </row>
    <row r="10961" spans="1:2" x14ac:dyDescent="0.25">
      <c r="A10961" s="63"/>
      <c r="B10961" s="63"/>
    </row>
    <row r="10962" spans="1:2" x14ac:dyDescent="0.25">
      <c r="A10962" s="63"/>
      <c r="B10962" s="63"/>
    </row>
    <row r="10963" spans="1:2" x14ac:dyDescent="0.25">
      <c r="A10963" s="63"/>
      <c r="B10963" s="63"/>
    </row>
    <row r="10964" spans="1:2" x14ac:dyDescent="0.25">
      <c r="A10964" s="63"/>
      <c r="B10964" s="63"/>
    </row>
    <row r="10965" spans="1:2" x14ac:dyDescent="0.25">
      <c r="A10965" s="63"/>
      <c r="B10965" s="63"/>
    </row>
    <row r="10966" spans="1:2" x14ac:dyDescent="0.25">
      <c r="A10966" s="63"/>
      <c r="B10966" s="63"/>
    </row>
    <row r="10967" spans="1:2" x14ac:dyDescent="0.25">
      <c r="A10967" s="63"/>
      <c r="B10967" s="63"/>
    </row>
    <row r="10968" spans="1:2" x14ac:dyDescent="0.25">
      <c r="A10968" s="63"/>
      <c r="B10968" s="63"/>
    </row>
    <row r="10969" spans="1:2" x14ac:dyDescent="0.25">
      <c r="A10969" s="63"/>
      <c r="B10969" s="63"/>
    </row>
    <row r="10970" spans="1:2" x14ac:dyDescent="0.25">
      <c r="A10970" s="63"/>
      <c r="B10970" s="63"/>
    </row>
    <row r="10971" spans="1:2" x14ac:dyDescent="0.25">
      <c r="A10971" s="63"/>
      <c r="B10971" s="63"/>
    </row>
    <row r="10972" spans="1:2" x14ac:dyDescent="0.25">
      <c r="A10972" s="63"/>
      <c r="B10972" s="63"/>
    </row>
    <row r="10973" spans="1:2" x14ac:dyDescent="0.25">
      <c r="A10973" s="63"/>
      <c r="B10973" s="63"/>
    </row>
    <row r="10974" spans="1:2" x14ac:dyDescent="0.25">
      <c r="A10974" s="63"/>
      <c r="B10974" s="63"/>
    </row>
    <row r="10975" spans="1:2" x14ac:dyDescent="0.25">
      <c r="A10975" s="63"/>
      <c r="B10975" s="63"/>
    </row>
    <row r="10976" spans="1:2" x14ac:dyDescent="0.25">
      <c r="A10976" s="63"/>
      <c r="B10976" s="63"/>
    </row>
    <row r="10977" spans="1:2" x14ac:dyDescent="0.25">
      <c r="A10977" s="63"/>
      <c r="B10977" s="63"/>
    </row>
    <row r="10978" spans="1:2" x14ac:dyDescent="0.25">
      <c r="A10978" s="63"/>
      <c r="B10978" s="63"/>
    </row>
    <row r="10979" spans="1:2" x14ac:dyDescent="0.25">
      <c r="A10979" s="63"/>
      <c r="B10979" s="63"/>
    </row>
    <row r="10980" spans="1:2" x14ac:dyDescent="0.25">
      <c r="A10980" s="63"/>
      <c r="B10980" s="63"/>
    </row>
    <row r="10981" spans="1:2" x14ac:dyDescent="0.25">
      <c r="A10981" s="63"/>
      <c r="B10981" s="63"/>
    </row>
    <row r="10982" spans="1:2" x14ac:dyDescent="0.25">
      <c r="A10982" s="63"/>
      <c r="B10982" s="63"/>
    </row>
    <row r="10983" spans="1:2" x14ac:dyDescent="0.25">
      <c r="A10983" s="63"/>
      <c r="B10983" s="63"/>
    </row>
    <row r="10984" spans="1:2" x14ac:dyDescent="0.25">
      <c r="A10984" s="63"/>
      <c r="B10984" s="63"/>
    </row>
    <row r="10985" spans="1:2" x14ac:dyDescent="0.25">
      <c r="A10985" s="63"/>
      <c r="B10985" s="63"/>
    </row>
    <row r="10986" spans="1:2" x14ac:dyDescent="0.25">
      <c r="A10986" s="63"/>
      <c r="B10986" s="63"/>
    </row>
    <row r="10987" spans="1:2" x14ac:dyDescent="0.25">
      <c r="A10987" s="63"/>
      <c r="B10987" s="63"/>
    </row>
    <row r="10988" spans="1:2" x14ac:dyDescent="0.25">
      <c r="A10988" s="63"/>
      <c r="B10988" s="63"/>
    </row>
    <row r="10989" spans="1:2" x14ac:dyDescent="0.25">
      <c r="A10989" s="63"/>
      <c r="B10989" s="63"/>
    </row>
    <row r="10990" spans="1:2" x14ac:dyDescent="0.25">
      <c r="A10990" s="63"/>
      <c r="B10990" s="63"/>
    </row>
    <row r="10991" spans="1:2" x14ac:dyDescent="0.25">
      <c r="A10991" s="63"/>
      <c r="B10991" s="63"/>
    </row>
    <row r="10992" spans="1:2" x14ac:dyDescent="0.25">
      <c r="A10992" s="63"/>
      <c r="B10992" s="63"/>
    </row>
    <row r="10993" spans="1:2" x14ac:dyDescent="0.25">
      <c r="A10993" s="63"/>
      <c r="B10993" s="63"/>
    </row>
    <row r="10994" spans="1:2" x14ac:dyDescent="0.25">
      <c r="A10994" s="63"/>
      <c r="B10994" s="63"/>
    </row>
    <row r="10995" spans="1:2" x14ac:dyDescent="0.25">
      <c r="A10995" s="63"/>
      <c r="B10995" s="63"/>
    </row>
    <row r="10996" spans="1:2" x14ac:dyDescent="0.25">
      <c r="A10996" s="63"/>
      <c r="B10996" s="63"/>
    </row>
    <row r="10997" spans="1:2" x14ac:dyDescent="0.25">
      <c r="A10997" s="63"/>
      <c r="B10997" s="63"/>
    </row>
    <row r="10998" spans="1:2" x14ac:dyDescent="0.25">
      <c r="A10998" s="63"/>
      <c r="B10998" s="63"/>
    </row>
    <row r="10999" spans="1:2" x14ac:dyDescent="0.25">
      <c r="A10999" s="63"/>
      <c r="B10999" s="63"/>
    </row>
    <row r="11000" spans="1:2" x14ac:dyDescent="0.25">
      <c r="A11000" s="63"/>
      <c r="B11000" s="63"/>
    </row>
    <row r="11001" spans="1:2" x14ac:dyDescent="0.25">
      <c r="A11001" s="63"/>
      <c r="B11001" s="63"/>
    </row>
    <row r="11002" spans="1:2" x14ac:dyDescent="0.25">
      <c r="A11002" s="63"/>
      <c r="B11002" s="63"/>
    </row>
    <row r="11003" spans="1:2" x14ac:dyDescent="0.25">
      <c r="A11003" s="63"/>
      <c r="B11003" s="63"/>
    </row>
    <row r="11004" spans="1:2" x14ac:dyDescent="0.25">
      <c r="A11004" s="63"/>
      <c r="B11004" s="63"/>
    </row>
    <row r="11005" spans="1:2" x14ac:dyDescent="0.25">
      <c r="A11005" s="63"/>
      <c r="B11005" s="63"/>
    </row>
    <row r="11006" spans="1:2" x14ac:dyDescent="0.25">
      <c r="A11006" s="63"/>
      <c r="B11006" s="63"/>
    </row>
    <row r="11007" spans="1:2" x14ac:dyDescent="0.25">
      <c r="A11007" s="63"/>
      <c r="B11007" s="63"/>
    </row>
    <row r="11008" spans="1:2" x14ac:dyDescent="0.25">
      <c r="A11008" s="63"/>
      <c r="B11008" s="63"/>
    </row>
    <row r="11009" spans="1:2" x14ac:dyDescent="0.25">
      <c r="A11009" s="63"/>
      <c r="B11009" s="63"/>
    </row>
    <row r="11010" spans="1:2" x14ac:dyDescent="0.25">
      <c r="A11010" s="63"/>
      <c r="B11010" s="63"/>
    </row>
    <row r="11011" spans="1:2" x14ac:dyDescent="0.25">
      <c r="A11011" s="63"/>
      <c r="B11011" s="63"/>
    </row>
    <row r="11012" spans="1:2" x14ac:dyDescent="0.25">
      <c r="A11012" s="63"/>
      <c r="B11012" s="63"/>
    </row>
    <row r="11013" spans="1:2" x14ac:dyDescent="0.25">
      <c r="A11013" s="63"/>
      <c r="B11013" s="63"/>
    </row>
    <row r="11014" spans="1:2" x14ac:dyDescent="0.25">
      <c r="A11014" s="63"/>
      <c r="B11014" s="63"/>
    </row>
    <row r="11015" spans="1:2" x14ac:dyDescent="0.25">
      <c r="A11015" s="63"/>
      <c r="B11015" s="63"/>
    </row>
    <row r="11016" spans="1:2" x14ac:dyDescent="0.25">
      <c r="A11016" s="63"/>
      <c r="B11016" s="63"/>
    </row>
    <row r="11017" spans="1:2" x14ac:dyDescent="0.25">
      <c r="A11017" s="63"/>
      <c r="B11017" s="63"/>
    </row>
    <row r="11018" spans="1:2" x14ac:dyDescent="0.25">
      <c r="A11018" s="63"/>
      <c r="B11018" s="63"/>
    </row>
    <row r="11019" spans="1:2" x14ac:dyDescent="0.25">
      <c r="A11019" s="63"/>
      <c r="B11019" s="63"/>
    </row>
    <row r="11020" spans="1:2" x14ac:dyDescent="0.25">
      <c r="A11020" s="63"/>
      <c r="B11020" s="63"/>
    </row>
    <row r="11021" spans="1:2" x14ac:dyDescent="0.25">
      <c r="A11021" s="63"/>
      <c r="B11021" s="63"/>
    </row>
    <row r="11022" spans="1:2" x14ac:dyDescent="0.25">
      <c r="A11022" s="63"/>
      <c r="B11022" s="63"/>
    </row>
    <row r="11023" spans="1:2" x14ac:dyDescent="0.25">
      <c r="A11023" s="63"/>
      <c r="B11023" s="63"/>
    </row>
    <row r="11024" spans="1:2" x14ac:dyDescent="0.25">
      <c r="A11024" s="63"/>
      <c r="B11024" s="63"/>
    </row>
    <row r="11025" spans="1:2" x14ac:dyDescent="0.25">
      <c r="A11025" s="63"/>
      <c r="B11025" s="63"/>
    </row>
    <row r="11026" spans="1:2" x14ac:dyDescent="0.25">
      <c r="A11026" s="63"/>
      <c r="B11026" s="63"/>
    </row>
    <row r="11027" spans="1:2" x14ac:dyDescent="0.25">
      <c r="A11027" s="63"/>
      <c r="B11027" s="63"/>
    </row>
    <row r="11028" spans="1:2" x14ac:dyDescent="0.25">
      <c r="A11028" s="63"/>
      <c r="B11028" s="63"/>
    </row>
    <row r="11029" spans="1:2" x14ac:dyDescent="0.25">
      <c r="A11029" s="63"/>
      <c r="B11029" s="63"/>
    </row>
    <row r="11030" spans="1:2" x14ac:dyDescent="0.25">
      <c r="A11030" s="63"/>
      <c r="B11030" s="63"/>
    </row>
    <row r="11031" spans="1:2" x14ac:dyDescent="0.25">
      <c r="A11031" s="63"/>
      <c r="B11031" s="63"/>
    </row>
    <row r="11032" spans="1:2" x14ac:dyDescent="0.25">
      <c r="A11032" s="63"/>
      <c r="B11032" s="63"/>
    </row>
    <row r="11033" spans="1:2" x14ac:dyDescent="0.25">
      <c r="A11033" s="63"/>
      <c r="B11033" s="63"/>
    </row>
    <row r="11034" spans="1:2" x14ac:dyDescent="0.25">
      <c r="A11034" s="63"/>
      <c r="B11034" s="63"/>
    </row>
    <row r="11035" spans="1:2" x14ac:dyDescent="0.25">
      <c r="A11035" s="63"/>
      <c r="B11035" s="63"/>
    </row>
    <row r="11036" spans="1:2" x14ac:dyDescent="0.25">
      <c r="A11036" s="63"/>
      <c r="B11036" s="63"/>
    </row>
    <row r="11037" spans="1:2" x14ac:dyDescent="0.25">
      <c r="A11037" s="63"/>
      <c r="B11037" s="63"/>
    </row>
    <row r="11038" spans="1:2" x14ac:dyDescent="0.25">
      <c r="A11038" s="63"/>
      <c r="B11038" s="63"/>
    </row>
    <row r="11039" spans="1:2" x14ac:dyDescent="0.25">
      <c r="A11039" s="63"/>
      <c r="B11039" s="63"/>
    </row>
    <row r="11040" spans="1:2" x14ac:dyDescent="0.25">
      <c r="A11040" s="63"/>
      <c r="B11040" s="63"/>
    </row>
    <row r="11041" spans="1:2" x14ac:dyDescent="0.25">
      <c r="A11041" s="63"/>
      <c r="B11041" s="63"/>
    </row>
    <row r="11042" spans="1:2" x14ac:dyDescent="0.25">
      <c r="A11042" s="63"/>
      <c r="B11042" s="63"/>
    </row>
    <row r="11043" spans="1:2" x14ac:dyDescent="0.25">
      <c r="A11043" s="63"/>
      <c r="B11043" s="63"/>
    </row>
    <row r="11044" spans="1:2" x14ac:dyDescent="0.25">
      <c r="A11044" s="63"/>
      <c r="B11044" s="63"/>
    </row>
    <row r="11045" spans="1:2" x14ac:dyDescent="0.25">
      <c r="A11045" s="63"/>
      <c r="B11045" s="63"/>
    </row>
    <row r="11046" spans="1:2" x14ac:dyDescent="0.25">
      <c r="A11046" s="63"/>
      <c r="B11046" s="63"/>
    </row>
    <row r="11047" spans="1:2" x14ac:dyDescent="0.25">
      <c r="A11047" s="63"/>
      <c r="B11047" s="63"/>
    </row>
    <row r="11048" spans="1:2" x14ac:dyDescent="0.25">
      <c r="A11048" s="63"/>
      <c r="B11048" s="63"/>
    </row>
    <row r="11049" spans="1:2" x14ac:dyDescent="0.25">
      <c r="A11049" s="63"/>
      <c r="B11049" s="63"/>
    </row>
    <row r="11050" spans="1:2" x14ac:dyDescent="0.25">
      <c r="A11050" s="63"/>
      <c r="B11050" s="63"/>
    </row>
    <row r="11051" spans="1:2" x14ac:dyDescent="0.25">
      <c r="A11051" s="63"/>
      <c r="B11051" s="63"/>
    </row>
    <row r="11052" spans="1:2" x14ac:dyDescent="0.25">
      <c r="A11052" s="63"/>
      <c r="B11052" s="63"/>
    </row>
    <row r="11053" spans="1:2" x14ac:dyDescent="0.25">
      <c r="A11053" s="63"/>
      <c r="B11053" s="63"/>
    </row>
    <row r="11054" spans="1:2" x14ac:dyDescent="0.25">
      <c r="A11054" s="63"/>
      <c r="B11054" s="63"/>
    </row>
    <row r="11055" spans="1:2" x14ac:dyDescent="0.25">
      <c r="A11055" s="63"/>
      <c r="B11055" s="63"/>
    </row>
    <row r="11056" spans="1:2" x14ac:dyDescent="0.25">
      <c r="A11056" s="63"/>
      <c r="B11056" s="63"/>
    </row>
    <row r="11057" spans="1:2" x14ac:dyDescent="0.25">
      <c r="A11057" s="63"/>
      <c r="B11057" s="63"/>
    </row>
    <row r="11058" spans="1:2" x14ac:dyDescent="0.25">
      <c r="A11058" s="63"/>
      <c r="B11058" s="63"/>
    </row>
    <row r="11059" spans="1:2" x14ac:dyDescent="0.25">
      <c r="A11059" s="63"/>
      <c r="B11059" s="63"/>
    </row>
    <row r="11060" spans="1:2" x14ac:dyDescent="0.25">
      <c r="A11060" s="63"/>
      <c r="B11060" s="63"/>
    </row>
    <row r="11061" spans="1:2" x14ac:dyDescent="0.25">
      <c r="A11061" s="63"/>
      <c r="B11061" s="63"/>
    </row>
    <row r="11062" spans="1:2" x14ac:dyDescent="0.25">
      <c r="A11062" s="63"/>
      <c r="B11062" s="63"/>
    </row>
    <row r="11063" spans="1:2" x14ac:dyDescent="0.25">
      <c r="A11063" s="63"/>
      <c r="B11063" s="63"/>
    </row>
    <row r="11064" spans="1:2" x14ac:dyDescent="0.25">
      <c r="A11064" s="63"/>
      <c r="B11064" s="63"/>
    </row>
    <row r="11065" spans="1:2" x14ac:dyDescent="0.25">
      <c r="A11065" s="63"/>
      <c r="B11065" s="63"/>
    </row>
    <row r="11066" spans="1:2" x14ac:dyDescent="0.25">
      <c r="A11066" s="63"/>
      <c r="B11066" s="63"/>
    </row>
    <row r="11067" spans="1:2" x14ac:dyDescent="0.25">
      <c r="A11067" s="63"/>
      <c r="B11067" s="63"/>
    </row>
    <row r="11068" spans="1:2" x14ac:dyDescent="0.25">
      <c r="A11068" s="63"/>
      <c r="B11068" s="63"/>
    </row>
    <row r="11069" spans="1:2" x14ac:dyDescent="0.25">
      <c r="A11069" s="63"/>
      <c r="B11069" s="63"/>
    </row>
    <row r="11070" spans="1:2" x14ac:dyDescent="0.25">
      <c r="A11070" s="63"/>
      <c r="B11070" s="63"/>
    </row>
    <row r="11071" spans="1:2" x14ac:dyDescent="0.25">
      <c r="A11071" s="63"/>
      <c r="B11071" s="63"/>
    </row>
    <row r="11072" spans="1:2" x14ac:dyDescent="0.25">
      <c r="A11072" s="63"/>
      <c r="B11072" s="63"/>
    </row>
    <row r="11073" spans="1:2" x14ac:dyDescent="0.25">
      <c r="A11073" s="63"/>
      <c r="B11073" s="63"/>
    </row>
    <row r="11074" spans="1:2" x14ac:dyDescent="0.25">
      <c r="A11074" s="63"/>
      <c r="B11074" s="63"/>
    </row>
    <row r="11075" spans="1:2" x14ac:dyDescent="0.25">
      <c r="A11075" s="63"/>
      <c r="B11075" s="63"/>
    </row>
    <row r="11076" spans="1:2" x14ac:dyDescent="0.25">
      <c r="A11076" s="63"/>
      <c r="B11076" s="63"/>
    </row>
    <row r="11077" spans="1:2" x14ac:dyDescent="0.25">
      <c r="A11077" s="63"/>
      <c r="B11077" s="63"/>
    </row>
    <row r="11078" spans="1:2" x14ac:dyDescent="0.25">
      <c r="A11078" s="63"/>
      <c r="B11078" s="63"/>
    </row>
    <row r="11079" spans="1:2" x14ac:dyDescent="0.25">
      <c r="A11079" s="63"/>
      <c r="B11079" s="63"/>
    </row>
    <row r="11080" spans="1:2" x14ac:dyDescent="0.25">
      <c r="A11080" s="63"/>
      <c r="B11080" s="63"/>
    </row>
    <row r="11081" spans="1:2" x14ac:dyDescent="0.25">
      <c r="A11081" s="63"/>
      <c r="B11081" s="63"/>
    </row>
    <row r="11082" spans="1:2" x14ac:dyDescent="0.25">
      <c r="A11082" s="63"/>
      <c r="B11082" s="63"/>
    </row>
    <row r="11083" spans="1:2" x14ac:dyDescent="0.25">
      <c r="A11083" s="63"/>
      <c r="B11083" s="63"/>
    </row>
    <row r="11084" spans="1:2" x14ac:dyDescent="0.25">
      <c r="A11084" s="63"/>
      <c r="B11084" s="63"/>
    </row>
    <row r="11085" spans="1:2" x14ac:dyDescent="0.25">
      <c r="A11085" s="63"/>
      <c r="B11085" s="63"/>
    </row>
    <row r="11086" spans="1:2" x14ac:dyDescent="0.25">
      <c r="A11086" s="63"/>
      <c r="B11086" s="63"/>
    </row>
    <row r="11087" spans="1:2" x14ac:dyDescent="0.25">
      <c r="A11087" s="63"/>
      <c r="B11087" s="63"/>
    </row>
    <row r="11088" spans="1:2" x14ac:dyDescent="0.25">
      <c r="A11088" s="63"/>
      <c r="B11088" s="63"/>
    </row>
    <row r="11089" spans="1:2" x14ac:dyDescent="0.25">
      <c r="A11089" s="63"/>
      <c r="B11089" s="63"/>
    </row>
    <row r="11090" spans="1:2" x14ac:dyDescent="0.25">
      <c r="A11090" s="63"/>
      <c r="B11090" s="63"/>
    </row>
    <row r="11091" spans="1:2" x14ac:dyDescent="0.25">
      <c r="A11091" s="63"/>
      <c r="B11091" s="63"/>
    </row>
    <row r="11092" spans="1:2" x14ac:dyDescent="0.25">
      <c r="A11092" s="63"/>
      <c r="B11092" s="63"/>
    </row>
    <row r="11093" spans="1:2" x14ac:dyDescent="0.25">
      <c r="A11093" s="63"/>
      <c r="B11093" s="63"/>
    </row>
    <row r="11094" spans="1:2" x14ac:dyDescent="0.25">
      <c r="A11094" s="63"/>
      <c r="B11094" s="63"/>
    </row>
    <row r="11095" spans="1:2" x14ac:dyDescent="0.25">
      <c r="A11095" s="63"/>
      <c r="B11095" s="63"/>
    </row>
    <row r="11096" spans="1:2" x14ac:dyDescent="0.25">
      <c r="A11096" s="63"/>
      <c r="B11096" s="63"/>
    </row>
    <row r="11097" spans="1:2" x14ac:dyDescent="0.25">
      <c r="A11097" s="63"/>
      <c r="B11097" s="63"/>
    </row>
    <row r="11098" spans="1:2" x14ac:dyDescent="0.25">
      <c r="A11098" s="63"/>
      <c r="B11098" s="63"/>
    </row>
    <row r="11099" spans="1:2" x14ac:dyDescent="0.25">
      <c r="A11099" s="63"/>
      <c r="B11099" s="63"/>
    </row>
    <row r="11100" spans="1:2" x14ac:dyDescent="0.25">
      <c r="A11100" s="63"/>
      <c r="B11100" s="63"/>
    </row>
    <row r="11101" spans="1:2" x14ac:dyDescent="0.25">
      <c r="A11101" s="63"/>
      <c r="B11101" s="63"/>
    </row>
    <row r="11102" spans="1:2" x14ac:dyDescent="0.25">
      <c r="A11102" s="63"/>
      <c r="B11102" s="63"/>
    </row>
    <row r="11103" spans="1:2" x14ac:dyDescent="0.25">
      <c r="A11103" s="63"/>
      <c r="B11103" s="63"/>
    </row>
    <row r="11104" spans="1:2" x14ac:dyDescent="0.25">
      <c r="A11104" s="63"/>
      <c r="B11104" s="63"/>
    </row>
    <row r="11105" spans="1:2" x14ac:dyDescent="0.25">
      <c r="A11105" s="63"/>
      <c r="B11105" s="63"/>
    </row>
    <row r="11106" spans="1:2" x14ac:dyDescent="0.25">
      <c r="A11106" s="63"/>
      <c r="B11106" s="63"/>
    </row>
    <row r="11107" spans="1:2" x14ac:dyDescent="0.25">
      <c r="A11107" s="63"/>
      <c r="B11107" s="63"/>
    </row>
    <row r="11108" spans="1:2" x14ac:dyDescent="0.25">
      <c r="A11108" s="63"/>
      <c r="B11108" s="63"/>
    </row>
    <row r="11109" spans="1:2" x14ac:dyDescent="0.25">
      <c r="A11109" s="63"/>
      <c r="B11109" s="63"/>
    </row>
    <row r="11110" spans="1:2" x14ac:dyDescent="0.25">
      <c r="A11110" s="63"/>
      <c r="B11110" s="63"/>
    </row>
    <row r="11111" spans="1:2" x14ac:dyDescent="0.25">
      <c r="A11111" s="63"/>
      <c r="B11111" s="63"/>
    </row>
    <row r="11112" spans="1:2" x14ac:dyDescent="0.25">
      <c r="A11112" s="63"/>
      <c r="B11112" s="63"/>
    </row>
    <row r="11113" spans="1:2" x14ac:dyDescent="0.25">
      <c r="A11113" s="63"/>
      <c r="B11113" s="63"/>
    </row>
    <row r="11114" spans="1:2" x14ac:dyDescent="0.25">
      <c r="A11114" s="63"/>
      <c r="B11114" s="63"/>
    </row>
    <row r="11115" spans="1:2" x14ac:dyDescent="0.25">
      <c r="A11115" s="63"/>
      <c r="B11115" s="63"/>
    </row>
    <row r="11116" spans="1:2" x14ac:dyDescent="0.25">
      <c r="A11116" s="63"/>
      <c r="B11116" s="63"/>
    </row>
    <row r="11117" spans="1:2" x14ac:dyDescent="0.25">
      <c r="A11117" s="63"/>
      <c r="B11117" s="63"/>
    </row>
    <row r="11118" spans="1:2" x14ac:dyDescent="0.25">
      <c r="A11118" s="63"/>
      <c r="B11118" s="63"/>
    </row>
    <row r="11119" spans="1:2" x14ac:dyDescent="0.25">
      <c r="A11119" s="63"/>
      <c r="B11119" s="63"/>
    </row>
    <row r="11120" spans="1:2" x14ac:dyDescent="0.25">
      <c r="A11120" s="63"/>
      <c r="B11120" s="63"/>
    </row>
    <row r="11121" spans="1:2" x14ac:dyDescent="0.25">
      <c r="A11121" s="63"/>
      <c r="B11121" s="63"/>
    </row>
    <row r="11122" spans="1:2" x14ac:dyDescent="0.25">
      <c r="A11122" s="63"/>
      <c r="B11122" s="63"/>
    </row>
    <row r="11123" spans="1:2" x14ac:dyDescent="0.25">
      <c r="A11123" s="63"/>
      <c r="B11123" s="63"/>
    </row>
    <row r="11124" spans="1:2" x14ac:dyDescent="0.25">
      <c r="A11124" s="63"/>
      <c r="B11124" s="63"/>
    </row>
    <row r="11125" spans="1:2" x14ac:dyDescent="0.25">
      <c r="A11125" s="63"/>
      <c r="B11125" s="63"/>
    </row>
    <row r="11126" spans="1:2" x14ac:dyDescent="0.25">
      <c r="A11126" s="63"/>
      <c r="B11126" s="63"/>
    </row>
    <row r="11127" spans="1:2" x14ac:dyDescent="0.25">
      <c r="A11127" s="63"/>
      <c r="B11127" s="63"/>
    </row>
    <row r="11128" spans="1:2" x14ac:dyDescent="0.25">
      <c r="A11128" s="63"/>
      <c r="B11128" s="63"/>
    </row>
    <row r="11129" spans="1:2" x14ac:dyDescent="0.25">
      <c r="A11129" s="63"/>
      <c r="B11129" s="63"/>
    </row>
    <row r="11130" spans="1:2" x14ac:dyDescent="0.25">
      <c r="A11130" s="63"/>
      <c r="B11130" s="63"/>
    </row>
    <row r="11131" spans="1:2" x14ac:dyDescent="0.25">
      <c r="A11131" s="63"/>
      <c r="B11131" s="63"/>
    </row>
    <row r="11132" spans="1:2" x14ac:dyDescent="0.25">
      <c r="A11132" s="63"/>
      <c r="B11132" s="63"/>
    </row>
    <row r="11133" spans="1:2" x14ac:dyDescent="0.25">
      <c r="A11133" s="63"/>
      <c r="B11133" s="63"/>
    </row>
    <row r="11134" spans="1:2" x14ac:dyDescent="0.25">
      <c r="A11134" s="63"/>
      <c r="B11134" s="63"/>
    </row>
    <row r="11135" spans="1:2" x14ac:dyDescent="0.25">
      <c r="A11135" s="63"/>
      <c r="B11135" s="63"/>
    </row>
    <row r="11136" spans="1:2" x14ac:dyDescent="0.25">
      <c r="A11136" s="63"/>
      <c r="B11136" s="63"/>
    </row>
    <row r="11137" spans="1:2" x14ac:dyDescent="0.25">
      <c r="A11137" s="63"/>
      <c r="B11137" s="63"/>
    </row>
    <row r="11138" spans="1:2" x14ac:dyDescent="0.25">
      <c r="A11138" s="63"/>
      <c r="B11138" s="63"/>
    </row>
    <row r="11139" spans="1:2" x14ac:dyDescent="0.25">
      <c r="A11139" s="63"/>
      <c r="B11139" s="63"/>
    </row>
    <row r="11140" spans="1:2" x14ac:dyDescent="0.25">
      <c r="A11140" s="63"/>
      <c r="B11140" s="63"/>
    </row>
    <row r="11141" spans="1:2" x14ac:dyDescent="0.25">
      <c r="A11141" s="63"/>
      <c r="B11141" s="63"/>
    </row>
    <row r="11142" spans="1:2" x14ac:dyDescent="0.25">
      <c r="A11142" s="63"/>
      <c r="B11142" s="63"/>
    </row>
    <row r="11143" spans="1:2" x14ac:dyDescent="0.25">
      <c r="A11143" s="63"/>
      <c r="B11143" s="63"/>
    </row>
    <row r="11144" spans="1:2" x14ac:dyDescent="0.25">
      <c r="A11144" s="63"/>
      <c r="B11144" s="63"/>
    </row>
    <row r="11145" spans="1:2" x14ac:dyDescent="0.25">
      <c r="A11145" s="63"/>
      <c r="B11145" s="63"/>
    </row>
    <row r="11146" spans="1:2" x14ac:dyDescent="0.25">
      <c r="A11146" s="63"/>
      <c r="B11146" s="63"/>
    </row>
    <row r="11147" spans="1:2" x14ac:dyDescent="0.25">
      <c r="A11147" s="63"/>
      <c r="B11147" s="63"/>
    </row>
    <row r="11148" spans="1:2" x14ac:dyDescent="0.25">
      <c r="A11148" s="63"/>
      <c r="B11148" s="63"/>
    </row>
    <row r="11149" spans="1:2" x14ac:dyDescent="0.25">
      <c r="A11149" s="63"/>
      <c r="B11149" s="63"/>
    </row>
    <row r="11150" spans="1:2" x14ac:dyDescent="0.25">
      <c r="A11150" s="63"/>
      <c r="B11150" s="63"/>
    </row>
    <row r="11151" spans="1:2" x14ac:dyDescent="0.25">
      <c r="A11151" s="63"/>
      <c r="B11151" s="63"/>
    </row>
    <row r="11152" spans="1:2" x14ac:dyDescent="0.25">
      <c r="A11152" s="63"/>
      <c r="B11152" s="63"/>
    </row>
    <row r="11153" spans="1:2" x14ac:dyDescent="0.25">
      <c r="A11153" s="63"/>
      <c r="B11153" s="63"/>
    </row>
    <row r="11154" spans="1:2" x14ac:dyDescent="0.25">
      <c r="A11154" s="63"/>
      <c r="B11154" s="63"/>
    </row>
    <row r="11155" spans="1:2" x14ac:dyDescent="0.25">
      <c r="A11155" s="63"/>
      <c r="B11155" s="63"/>
    </row>
    <row r="11156" spans="1:2" x14ac:dyDescent="0.25">
      <c r="A11156" s="63"/>
      <c r="B11156" s="63"/>
    </row>
    <row r="11157" spans="1:2" x14ac:dyDescent="0.25">
      <c r="A11157" s="63"/>
      <c r="B11157" s="63"/>
    </row>
    <row r="11158" spans="1:2" x14ac:dyDescent="0.25">
      <c r="A11158" s="63"/>
      <c r="B11158" s="63"/>
    </row>
    <row r="11159" spans="1:2" x14ac:dyDescent="0.25">
      <c r="A11159" s="63"/>
      <c r="B11159" s="63"/>
    </row>
    <row r="11160" spans="1:2" x14ac:dyDescent="0.25">
      <c r="A11160" s="63"/>
      <c r="B11160" s="63"/>
    </row>
    <row r="11161" spans="1:2" x14ac:dyDescent="0.25">
      <c r="A11161" s="63"/>
      <c r="B11161" s="63"/>
    </row>
    <row r="11162" spans="1:2" x14ac:dyDescent="0.25">
      <c r="A11162" s="63"/>
      <c r="B11162" s="63"/>
    </row>
    <row r="11163" spans="1:2" x14ac:dyDescent="0.25">
      <c r="A11163" s="63"/>
      <c r="B11163" s="63"/>
    </row>
    <row r="11164" spans="1:2" x14ac:dyDescent="0.25">
      <c r="A11164" s="63"/>
      <c r="B11164" s="63"/>
    </row>
    <row r="11165" spans="1:2" x14ac:dyDescent="0.25">
      <c r="A11165" s="63"/>
      <c r="B11165" s="63"/>
    </row>
    <row r="11166" spans="1:2" x14ac:dyDescent="0.25">
      <c r="A11166" s="63"/>
      <c r="B11166" s="63"/>
    </row>
    <row r="11167" spans="1:2" x14ac:dyDescent="0.25">
      <c r="A11167" s="63"/>
      <c r="B11167" s="63"/>
    </row>
    <row r="11168" spans="1:2" x14ac:dyDescent="0.25">
      <c r="A11168" s="63"/>
      <c r="B11168" s="63"/>
    </row>
    <row r="11169" spans="1:2" x14ac:dyDescent="0.25">
      <c r="A11169" s="63"/>
      <c r="B11169" s="63"/>
    </row>
    <row r="11170" spans="1:2" x14ac:dyDescent="0.25">
      <c r="A11170" s="63"/>
      <c r="B11170" s="63"/>
    </row>
    <row r="11171" spans="1:2" x14ac:dyDescent="0.25">
      <c r="A11171" s="63"/>
      <c r="B11171" s="63"/>
    </row>
    <row r="11172" spans="1:2" x14ac:dyDescent="0.25">
      <c r="A11172" s="63"/>
      <c r="B11172" s="63"/>
    </row>
    <row r="11173" spans="1:2" x14ac:dyDescent="0.25">
      <c r="A11173" s="63"/>
      <c r="B11173" s="63"/>
    </row>
    <row r="11174" spans="1:2" x14ac:dyDescent="0.25">
      <c r="A11174" s="63"/>
      <c r="B11174" s="63"/>
    </row>
    <row r="11175" spans="1:2" x14ac:dyDescent="0.25">
      <c r="A11175" s="63"/>
      <c r="B11175" s="63"/>
    </row>
    <row r="11176" spans="1:2" x14ac:dyDescent="0.25">
      <c r="A11176" s="63"/>
      <c r="B11176" s="63"/>
    </row>
    <row r="11177" spans="1:2" x14ac:dyDescent="0.25">
      <c r="A11177" s="63"/>
      <c r="B11177" s="63"/>
    </row>
    <row r="11178" spans="1:2" x14ac:dyDescent="0.25">
      <c r="A11178" s="63"/>
      <c r="B11178" s="63"/>
    </row>
    <row r="11179" spans="1:2" x14ac:dyDescent="0.25">
      <c r="A11179" s="63"/>
      <c r="B11179" s="63"/>
    </row>
    <row r="11180" spans="1:2" x14ac:dyDescent="0.25">
      <c r="A11180" s="63"/>
      <c r="B11180" s="63"/>
    </row>
    <row r="11181" spans="1:2" x14ac:dyDescent="0.25">
      <c r="A11181" s="63"/>
      <c r="B11181" s="63"/>
    </row>
    <row r="11182" spans="1:2" x14ac:dyDescent="0.25">
      <c r="A11182" s="63"/>
      <c r="B11182" s="63"/>
    </row>
    <row r="11183" spans="1:2" x14ac:dyDescent="0.25">
      <c r="A11183" s="63"/>
      <c r="B11183" s="63"/>
    </row>
    <row r="11184" spans="1:2" x14ac:dyDescent="0.25">
      <c r="A11184" s="63"/>
      <c r="B11184" s="63"/>
    </row>
    <row r="11185" spans="1:2" x14ac:dyDescent="0.25">
      <c r="A11185" s="63"/>
      <c r="B11185" s="63"/>
    </row>
    <row r="11186" spans="1:2" x14ac:dyDescent="0.25">
      <c r="A11186" s="63"/>
      <c r="B11186" s="63"/>
    </row>
    <row r="11187" spans="1:2" x14ac:dyDescent="0.25">
      <c r="A11187" s="63"/>
      <c r="B11187" s="63"/>
    </row>
    <row r="11188" spans="1:2" x14ac:dyDescent="0.25">
      <c r="A11188" s="63"/>
      <c r="B11188" s="63"/>
    </row>
    <row r="11189" spans="1:2" x14ac:dyDescent="0.25">
      <c r="A11189" s="63"/>
      <c r="B11189" s="63"/>
    </row>
    <row r="11190" spans="1:2" x14ac:dyDescent="0.25">
      <c r="A11190" s="63"/>
      <c r="B11190" s="63"/>
    </row>
    <row r="11191" spans="1:2" x14ac:dyDescent="0.25">
      <c r="A11191" s="63"/>
      <c r="B11191" s="63"/>
    </row>
    <row r="11192" spans="1:2" x14ac:dyDescent="0.25">
      <c r="A11192" s="63"/>
      <c r="B11192" s="63"/>
    </row>
    <row r="11193" spans="1:2" x14ac:dyDescent="0.25">
      <c r="A11193" s="63"/>
      <c r="B11193" s="63"/>
    </row>
    <row r="11194" spans="1:2" x14ac:dyDescent="0.25">
      <c r="A11194" s="63"/>
      <c r="B11194" s="63"/>
    </row>
    <row r="11195" spans="1:2" x14ac:dyDescent="0.25">
      <c r="A11195" s="63"/>
      <c r="B11195" s="63"/>
    </row>
    <row r="11196" spans="1:2" x14ac:dyDescent="0.25">
      <c r="A11196" s="63"/>
      <c r="B11196" s="63"/>
    </row>
    <row r="11197" spans="1:2" x14ac:dyDescent="0.25">
      <c r="A11197" s="63"/>
      <c r="B11197" s="63"/>
    </row>
    <row r="11198" spans="1:2" x14ac:dyDescent="0.25">
      <c r="A11198" s="63"/>
      <c r="B11198" s="63"/>
    </row>
    <row r="11199" spans="1:2" x14ac:dyDescent="0.25">
      <c r="A11199" s="63"/>
      <c r="B11199" s="63"/>
    </row>
    <row r="11200" spans="1:2" x14ac:dyDescent="0.25">
      <c r="A11200" s="63"/>
      <c r="B11200" s="63"/>
    </row>
    <row r="11201" spans="1:2" x14ac:dyDescent="0.25">
      <c r="A11201" s="63"/>
      <c r="B11201" s="63"/>
    </row>
    <row r="11202" spans="1:2" x14ac:dyDescent="0.25">
      <c r="A11202" s="63"/>
      <c r="B11202" s="63"/>
    </row>
    <row r="11203" spans="1:2" x14ac:dyDescent="0.25">
      <c r="A11203" s="63"/>
      <c r="B11203" s="63"/>
    </row>
    <row r="11204" spans="1:2" x14ac:dyDescent="0.25">
      <c r="A11204" s="63"/>
      <c r="B11204" s="63"/>
    </row>
    <row r="11205" spans="1:2" x14ac:dyDescent="0.25">
      <c r="A11205" s="63"/>
      <c r="B11205" s="63"/>
    </row>
    <row r="11206" spans="1:2" x14ac:dyDescent="0.25">
      <c r="A11206" s="63"/>
      <c r="B11206" s="63"/>
    </row>
    <row r="11207" spans="1:2" x14ac:dyDescent="0.25">
      <c r="A11207" s="63"/>
      <c r="B11207" s="63"/>
    </row>
    <row r="11208" spans="1:2" x14ac:dyDescent="0.25">
      <c r="A11208" s="63"/>
      <c r="B11208" s="63"/>
    </row>
    <row r="11209" spans="1:2" x14ac:dyDescent="0.25">
      <c r="A11209" s="63"/>
      <c r="B11209" s="63"/>
    </row>
    <row r="11210" spans="1:2" x14ac:dyDescent="0.25">
      <c r="A11210" s="63"/>
      <c r="B11210" s="63"/>
    </row>
    <row r="11211" spans="1:2" x14ac:dyDescent="0.25">
      <c r="A11211" s="63"/>
      <c r="B11211" s="63"/>
    </row>
    <row r="11212" spans="1:2" x14ac:dyDescent="0.25">
      <c r="A11212" s="63"/>
      <c r="B11212" s="63"/>
    </row>
    <row r="11213" spans="1:2" x14ac:dyDescent="0.25">
      <c r="A11213" s="63"/>
      <c r="B11213" s="63"/>
    </row>
    <row r="11214" spans="1:2" x14ac:dyDescent="0.25">
      <c r="A11214" s="63"/>
      <c r="B11214" s="63"/>
    </row>
    <row r="11215" spans="1:2" x14ac:dyDescent="0.25">
      <c r="A11215" s="63"/>
      <c r="B11215" s="63"/>
    </row>
    <row r="11216" spans="1:2" x14ac:dyDescent="0.25">
      <c r="A11216" s="63"/>
      <c r="B11216" s="63"/>
    </row>
    <row r="11217" spans="1:2" x14ac:dyDescent="0.25">
      <c r="A11217" s="63"/>
      <c r="B11217" s="63"/>
    </row>
    <row r="11218" spans="1:2" x14ac:dyDescent="0.25">
      <c r="A11218" s="63"/>
      <c r="B11218" s="63"/>
    </row>
    <row r="11219" spans="1:2" x14ac:dyDescent="0.25">
      <c r="A11219" s="63"/>
      <c r="B11219" s="63"/>
    </row>
    <row r="11220" spans="1:2" x14ac:dyDescent="0.25">
      <c r="A11220" s="63"/>
      <c r="B11220" s="63"/>
    </row>
    <row r="11221" spans="1:2" x14ac:dyDescent="0.25">
      <c r="A11221" s="63"/>
      <c r="B11221" s="63"/>
    </row>
    <row r="11222" spans="1:2" x14ac:dyDescent="0.25">
      <c r="A11222" s="63"/>
      <c r="B11222" s="63"/>
    </row>
    <row r="11223" spans="1:2" x14ac:dyDescent="0.25">
      <c r="A11223" s="63"/>
      <c r="B11223" s="63"/>
    </row>
    <row r="11224" spans="1:2" x14ac:dyDescent="0.25">
      <c r="A11224" s="63"/>
      <c r="B11224" s="63"/>
    </row>
    <row r="11225" spans="1:2" x14ac:dyDescent="0.25">
      <c r="A11225" s="63"/>
      <c r="B11225" s="63"/>
    </row>
    <row r="11226" spans="1:2" x14ac:dyDescent="0.25">
      <c r="A11226" s="63"/>
      <c r="B11226" s="63"/>
    </row>
    <row r="11227" spans="1:2" x14ac:dyDescent="0.25">
      <c r="A11227" s="63"/>
      <c r="B11227" s="63"/>
    </row>
    <row r="11228" spans="1:2" x14ac:dyDescent="0.25">
      <c r="A11228" s="63"/>
      <c r="B11228" s="63"/>
    </row>
    <row r="11229" spans="1:2" x14ac:dyDescent="0.25">
      <c r="A11229" s="63"/>
      <c r="B11229" s="63"/>
    </row>
    <row r="11230" spans="1:2" x14ac:dyDescent="0.25">
      <c r="A11230" s="63"/>
      <c r="B11230" s="63"/>
    </row>
    <row r="11231" spans="1:2" x14ac:dyDescent="0.25">
      <c r="A11231" s="63"/>
      <c r="B11231" s="63"/>
    </row>
    <row r="11232" spans="1:2" x14ac:dyDescent="0.25">
      <c r="A11232" s="63"/>
      <c r="B11232" s="63"/>
    </row>
    <row r="11233" spans="1:2" x14ac:dyDescent="0.25">
      <c r="A11233" s="63"/>
      <c r="B11233" s="63"/>
    </row>
    <row r="11234" spans="1:2" x14ac:dyDescent="0.25">
      <c r="A11234" s="63"/>
      <c r="B11234" s="63"/>
    </row>
    <row r="11235" spans="1:2" x14ac:dyDescent="0.25">
      <c r="A11235" s="63"/>
      <c r="B11235" s="63"/>
    </row>
    <row r="11236" spans="1:2" x14ac:dyDescent="0.25">
      <c r="A11236" s="63"/>
      <c r="B11236" s="63"/>
    </row>
    <row r="11237" spans="1:2" x14ac:dyDescent="0.25">
      <c r="A11237" s="63"/>
      <c r="B11237" s="63"/>
    </row>
    <row r="11238" spans="1:2" x14ac:dyDescent="0.25">
      <c r="A11238" s="63"/>
      <c r="B11238" s="63"/>
    </row>
    <row r="11239" spans="1:2" x14ac:dyDescent="0.25">
      <c r="A11239" s="63"/>
      <c r="B11239" s="63"/>
    </row>
    <row r="11240" spans="1:2" x14ac:dyDescent="0.25">
      <c r="A11240" s="63"/>
      <c r="B11240" s="63"/>
    </row>
    <row r="11241" spans="1:2" x14ac:dyDescent="0.25">
      <c r="A11241" s="63"/>
      <c r="B11241" s="63"/>
    </row>
    <row r="11242" spans="1:2" x14ac:dyDescent="0.25">
      <c r="A11242" s="63"/>
      <c r="B11242" s="63"/>
    </row>
    <row r="11243" spans="1:2" x14ac:dyDescent="0.25">
      <c r="A11243" s="63"/>
      <c r="B11243" s="63"/>
    </row>
    <row r="11244" spans="1:2" x14ac:dyDescent="0.25">
      <c r="A11244" s="63"/>
      <c r="B11244" s="63"/>
    </row>
    <row r="11245" spans="1:2" x14ac:dyDescent="0.25">
      <c r="A11245" s="63"/>
      <c r="B11245" s="63"/>
    </row>
    <row r="11246" spans="1:2" x14ac:dyDescent="0.25">
      <c r="A11246" s="63"/>
      <c r="B11246" s="63"/>
    </row>
    <row r="11247" spans="1:2" x14ac:dyDescent="0.25">
      <c r="A11247" s="63"/>
      <c r="B11247" s="63"/>
    </row>
    <row r="11248" spans="1:2" x14ac:dyDescent="0.25">
      <c r="A11248" s="63"/>
      <c r="B11248" s="63"/>
    </row>
    <row r="11249" spans="1:2" x14ac:dyDescent="0.25">
      <c r="A11249" s="63"/>
      <c r="B11249" s="63"/>
    </row>
    <row r="11250" spans="1:2" x14ac:dyDescent="0.25">
      <c r="A11250" s="63"/>
      <c r="B11250" s="63"/>
    </row>
    <row r="11251" spans="1:2" x14ac:dyDescent="0.25">
      <c r="A11251" s="63"/>
      <c r="B11251" s="63"/>
    </row>
    <row r="11252" spans="1:2" x14ac:dyDescent="0.25">
      <c r="A11252" s="63"/>
      <c r="B11252" s="63"/>
    </row>
    <row r="11253" spans="1:2" x14ac:dyDescent="0.25">
      <c r="A11253" s="63"/>
      <c r="B11253" s="63"/>
    </row>
    <row r="11254" spans="1:2" x14ac:dyDescent="0.25">
      <c r="A11254" s="63"/>
      <c r="B11254" s="63"/>
    </row>
    <row r="11255" spans="1:2" x14ac:dyDescent="0.25">
      <c r="A11255" s="63"/>
      <c r="B11255" s="63"/>
    </row>
    <row r="11256" spans="1:2" x14ac:dyDescent="0.25">
      <c r="A11256" s="63"/>
      <c r="B11256" s="63"/>
    </row>
    <row r="11257" spans="1:2" x14ac:dyDescent="0.25">
      <c r="A11257" s="63"/>
      <c r="B11257" s="63"/>
    </row>
    <row r="11258" spans="1:2" x14ac:dyDescent="0.25">
      <c r="A11258" s="63"/>
      <c r="B11258" s="63"/>
    </row>
    <row r="11259" spans="1:2" x14ac:dyDescent="0.25">
      <c r="A11259" s="63"/>
      <c r="B11259" s="63"/>
    </row>
    <row r="11260" spans="1:2" x14ac:dyDescent="0.25">
      <c r="A11260" s="63"/>
      <c r="B11260" s="63"/>
    </row>
    <row r="11261" spans="1:2" x14ac:dyDescent="0.25">
      <c r="A11261" s="63"/>
      <c r="B11261" s="63"/>
    </row>
    <row r="11262" spans="1:2" x14ac:dyDescent="0.25">
      <c r="A11262" s="63"/>
      <c r="B11262" s="63"/>
    </row>
    <row r="11263" spans="1:2" x14ac:dyDescent="0.25">
      <c r="A11263" s="63"/>
      <c r="B11263" s="63"/>
    </row>
    <row r="11264" spans="1:2" x14ac:dyDescent="0.25">
      <c r="A11264" s="63"/>
      <c r="B11264" s="63"/>
    </row>
    <row r="11265" spans="1:2" x14ac:dyDescent="0.25">
      <c r="A11265" s="63"/>
      <c r="B11265" s="63"/>
    </row>
    <row r="11266" spans="1:2" x14ac:dyDescent="0.25">
      <c r="A11266" s="63"/>
      <c r="B11266" s="63"/>
    </row>
    <row r="11267" spans="1:2" x14ac:dyDescent="0.25">
      <c r="A11267" s="63"/>
      <c r="B11267" s="63"/>
    </row>
    <row r="11268" spans="1:2" x14ac:dyDescent="0.25">
      <c r="A11268" s="63"/>
      <c r="B11268" s="63"/>
    </row>
    <row r="11269" spans="1:2" x14ac:dyDescent="0.25">
      <c r="A11269" s="63"/>
      <c r="B11269" s="63"/>
    </row>
    <row r="11270" spans="1:2" x14ac:dyDescent="0.25">
      <c r="A11270" s="63"/>
      <c r="B11270" s="63"/>
    </row>
    <row r="11271" spans="1:2" x14ac:dyDescent="0.25">
      <c r="A11271" s="63"/>
      <c r="B11271" s="63"/>
    </row>
    <row r="11272" spans="1:2" x14ac:dyDescent="0.25">
      <c r="A11272" s="63"/>
      <c r="B11272" s="63"/>
    </row>
    <row r="11273" spans="1:2" x14ac:dyDescent="0.25">
      <c r="A11273" s="63"/>
      <c r="B11273" s="63"/>
    </row>
    <row r="11274" spans="1:2" x14ac:dyDescent="0.25">
      <c r="A11274" s="63"/>
      <c r="B11274" s="63"/>
    </row>
    <row r="11275" spans="1:2" x14ac:dyDescent="0.25">
      <c r="A11275" s="63"/>
      <c r="B11275" s="63"/>
    </row>
    <row r="11276" spans="1:2" x14ac:dyDescent="0.25">
      <c r="A11276" s="63"/>
      <c r="B11276" s="63"/>
    </row>
    <row r="11277" spans="1:2" x14ac:dyDescent="0.25">
      <c r="A11277" s="63"/>
      <c r="B11277" s="63"/>
    </row>
    <row r="11278" spans="1:2" x14ac:dyDescent="0.25">
      <c r="A11278" s="63"/>
      <c r="B11278" s="63"/>
    </row>
    <row r="11279" spans="1:2" x14ac:dyDescent="0.25">
      <c r="A11279" s="63"/>
      <c r="B11279" s="63"/>
    </row>
    <row r="11280" spans="1:2" x14ac:dyDescent="0.25">
      <c r="A11280" s="63"/>
      <c r="B11280" s="63"/>
    </row>
    <row r="11281" spans="1:2" x14ac:dyDescent="0.25">
      <c r="A11281" s="63"/>
      <c r="B11281" s="63"/>
    </row>
    <row r="11282" spans="1:2" x14ac:dyDescent="0.25">
      <c r="A11282" s="63"/>
      <c r="B11282" s="63"/>
    </row>
    <row r="11283" spans="1:2" x14ac:dyDescent="0.25">
      <c r="A11283" s="63"/>
      <c r="B11283" s="63"/>
    </row>
    <row r="11284" spans="1:2" x14ac:dyDescent="0.25">
      <c r="A11284" s="63"/>
      <c r="B11284" s="63"/>
    </row>
    <row r="11285" spans="1:2" x14ac:dyDescent="0.25">
      <c r="A11285" s="63"/>
      <c r="B11285" s="63"/>
    </row>
    <row r="11286" spans="1:2" x14ac:dyDescent="0.25">
      <c r="A11286" s="63"/>
      <c r="B11286" s="63"/>
    </row>
    <row r="11287" spans="1:2" x14ac:dyDescent="0.25">
      <c r="A11287" s="63"/>
      <c r="B11287" s="63"/>
    </row>
    <row r="11288" spans="1:2" x14ac:dyDescent="0.25">
      <c r="A11288" s="63"/>
      <c r="B11288" s="63"/>
    </row>
    <row r="11289" spans="1:2" x14ac:dyDescent="0.25">
      <c r="A11289" s="63"/>
      <c r="B11289" s="63"/>
    </row>
    <row r="11290" spans="1:2" x14ac:dyDescent="0.25">
      <c r="A11290" s="63"/>
      <c r="B11290" s="63"/>
    </row>
    <row r="11291" spans="1:2" x14ac:dyDescent="0.25">
      <c r="A11291" s="63"/>
      <c r="B11291" s="63"/>
    </row>
    <row r="11292" spans="1:2" x14ac:dyDescent="0.25">
      <c r="A11292" s="63"/>
      <c r="B11292" s="63"/>
    </row>
    <row r="11293" spans="1:2" x14ac:dyDescent="0.25">
      <c r="A11293" s="63"/>
      <c r="B11293" s="63"/>
    </row>
    <row r="11294" spans="1:2" x14ac:dyDescent="0.25">
      <c r="A11294" s="63"/>
      <c r="B11294" s="63"/>
    </row>
    <row r="11295" spans="1:2" x14ac:dyDescent="0.25">
      <c r="A11295" s="63"/>
      <c r="B11295" s="63"/>
    </row>
    <row r="11296" spans="1:2" x14ac:dyDescent="0.25">
      <c r="A11296" s="63"/>
      <c r="B11296" s="63"/>
    </row>
    <row r="11297" spans="1:2" x14ac:dyDescent="0.25">
      <c r="A11297" s="63"/>
      <c r="B11297" s="63"/>
    </row>
    <row r="11298" spans="1:2" x14ac:dyDescent="0.25">
      <c r="A11298" s="63"/>
      <c r="B11298" s="63"/>
    </row>
    <row r="11299" spans="1:2" x14ac:dyDescent="0.25">
      <c r="A11299" s="63"/>
      <c r="B11299" s="63"/>
    </row>
    <row r="11300" spans="1:2" x14ac:dyDescent="0.25">
      <c r="A11300" s="63"/>
      <c r="B11300" s="63"/>
    </row>
    <row r="11301" spans="1:2" x14ac:dyDescent="0.25">
      <c r="A11301" s="63"/>
      <c r="B11301" s="63"/>
    </row>
    <row r="11302" spans="1:2" x14ac:dyDescent="0.25">
      <c r="A11302" s="63"/>
      <c r="B11302" s="63"/>
    </row>
    <row r="11303" spans="1:2" x14ac:dyDescent="0.25">
      <c r="A11303" s="63"/>
      <c r="B11303" s="63"/>
    </row>
    <row r="11304" spans="1:2" x14ac:dyDescent="0.25">
      <c r="A11304" s="63"/>
      <c r="B11304" s="63"/>
    </row>
    <row r="11305" spans="1:2" x14ac:dyDescent="0.25">
      <c r="A11305" s="63"/>
      <c r="B11305" s="63"/>
    </row>
    <row r="11306" spans="1:2" x14ac:dyDescent="0.25">
      <c r="A11306" s="63"/>
      <c r="B11306" s="63"/>
    </row>
    <row r="11307" spans="1:2" x14ac:dyDescent="0.25">
      <c r="A11307" s="63"/>
      <c r="B11307" s="63"/>
    </row>
    <row r="11308" spans="1:2" x14ac:dyDescent="0.25">
      <c r="A11308" s="63"/>
      <c r="B11308" s="63"/>
    </row>
    <row r="11309" spans="1:2" x14ac:dyDescent="0.25">
      <c r="A11309" s="63"/>
      <c r="B11309" s="63"/>
    </row>
    <row r="11310" spans="1:2" x14ac:dyDescent="0.25">
      <c r="A11310" s="63"/>
      <c r="B11310" s="63"/>
    </row>
    <row r="11311" spans="1:2" x14ac:dyDescent="0.25">
      <c r="A11311" s="63"/>
      <c r="B11311" s="63"/>
    </row>
    <row r="11312" spans="1:2" x14ac:dyDescent="0.25">
      <c r="A11312" s="63"/>
      <c r="B11312" s="63"/>
    </row>
    <row r="11313" spans="1:2" x14ac:dyDescent="0.25">
      <c r="A11313" s="63"/>
      <c r="B11313" s="63"/>
    </row>
    <row r="11314" spans="1:2" x14ac:dyDescent="0.25">
      <c r="A11314" s="63"/>
      <c r="B11314" s="63"/>
    </row>
    <row r="11315" spans="1:2" x14ac:dyDescent="0.25">
      <c r="A11315" s="63"/>
      <c r="B11315" s="63"/>
    </row>
    <row r="11316" spans="1:2" x14ac:dyDescent="0.25">
      <c r="A11316" s="63"/>
      <c r="B11316" s="63"/>
    </row>
    <row r="11317" spans="1:2" x14ac:dyDescent="0.25">
      <c r="A11317" s="63"/>
      <c r="B11317" s="63"/>
    </row>
    <row r="11318" spans="1:2" x14ac:dyDescent="0.25">
      <c r="A11318" s="63"/>
      <c r="B11318" s="63"/>
    </row>
    <row r="11319" spans="1:2" x14ac:dyDescent="0.25">
      <c r="A11319" s="63"/>
      <c r="B11319" s="63"/>
    </row>
    <row r="11320" spans="1:2" x14ac:dyDescent="0.25">
      <c r="A11320" s="63"/>
      <c r="B11320" s="63"/>
    </row>
    <row r="11321" spans="1:2" x14ac:dyDescent="0.25">
      <c r="A11321" s="63"/>
      <c r="B11321" s="63"/>
    </row>
    <row r="11322" spans="1:2" x14ac:dyDescent="0.25">
      <c r="A11322" s="63"/>
      <c r="B11322" s="63"/>
    </row>
    <row r="11323" spans="1:2" x14ac:dyDescent="0.25">
      <c r="A11323" s="63"/>
      <c r="B11323" s="63"/>
    </row>
    <row r="11324" spans="1:2" x14ac:dyDescent="0.25">
      <c r="A11324" s="63"/>
      <c r="B11324" s="63"/>
    </row>
    <row r="11325" spans="1:2" x14ac:dyDescent="0.25">
      <c r="A11325" s="63"/>
      <c r="B11325" s="63"/>
    </row>
    <row r="11326" spans="1:2" x14ac:dyDescent="0.25">
      <c r="A11326" s="63"/>
      <c r="B11326" s="63"/>
    </row>
    <row r="11327" spans="1:2" x14ac:dyDescent="0.25">
      <c r="A11327" s="63"/>
      <c r="B11327" s="63"/>
    </row>
    <row r="11328" spans="1:2" x14ac:dyDescent="0.25">
      <c r="A11328" s="63"/>
      <c r="B11328" s="63"/>
    </row>
    <row r="11329" spans="1:2" x14ac:dyDescent="0.25">
      <c r="A11329" s="63"/>
      <c r="B11329" s="63"/>
    </row>
    <row r="11330" spans="1:2" x14ac:dyDescent="0.25">
      <c r="A11330" s="63"/>
      <c r="B11330" s="63"/>
    </row>
    <row r="11331" spans="1:2" x14ac:dyDescent="0.25">
      <c r="A11331" s="63"/>
      <c r="B11331" s="63"/>
    </row>
    <row r="11332" spans="1:2" x14ac:dyDescent="0.25">
      <c r="A11332" s="63"/>
      <c r="B11332" s="63"/>
    </row>
    <row r="11333" spans="1:2" x14ac:dyDescent="0.25">
      <c r="A11333" s="63"/>
      <c r="B11333" s="63"/>
    </row>
    <row r="11334" spans="1:2" x14ac:dyDescent="0.25">
      <c r="A11334" s="63"/>
      <c r="B11334" s="63"/>
    </row>
    <row r="11335" spans="1:2" x14ac:dyDescent="0.25">
      <c r="A11335" s="63"/>
      <c r="B11335" s="63"/>
    </row>
    <row r="11336" spans="1:2" x14ac:dyDescent="0.25">
      <c r="A11336" s="63"/>
      <c r="B11336" s="63"/>
    </row>
    <row r="11337" spans="1:2" x14ac:dyDescent="0.25">
      <c r="A11337" s="63"/>
      <c r="B11337" s="63"/>
    </row>
    <row r="11338" spans="1:2" x14ac:dyDescent="0.25">
      <c r="A11338" s="63"/>
      <c r="B11338" s="63"/>
    </row>
    <row r="11339" spans="1:2" x14ac:dyDescent="0.25">
      <c r="A11339" s="63"/>
      <c r="B11339" s="63"/>
    </row>
    <row r="11340" spans="1:2" x14ac:dyDescent="0.25">
      <c r="A11340" s="63"/>
      <c r="B11340" s="63"/>
    </row>
    <row r="11341" spans="1:2" x14ac:dyDescent="0.25">
      <c r="A11341" s="63"/>
      <c r="B11341" s="63"/>
    </row>
    <row r="11342" spans="1:2" x14ac:dyDescent="0.25">
      <c r="A11342" s="63"/>
      <c r="B11342" s="63"/>
    </row>
    <row r="11343" spans="1:2" x14ac:dyDescent="0.25">
      <c r="A11343" s="63"/>
      <c r="B11343" s="63"/>
    </row>
    <row r="11344" spans="1:2" x14ac:dyDescent="0.25">
      <c r="A11344" s="63"/>
      <c r="B11344" s="63"/>
    </row>
    <row r="11345" spans="1:2" x14ac:dyDescent="0.25">
      <c r="A11345" s="63"/>
      <c r="B11345" s="63"/>
    </row>
    <row r="11346" spans="1:2" x14ac:dyDescent="0.25">
      <c r="A11346" s="63"/>
      <c r="B11346" s="63"/>
    </row>
    <row r="11347" spans="1:2" x14ac:dyDescent="0.25">
      <c r="A11347" s="63"/>
      <c r="B11347" s="63"/>
    </row>
    <row r="11348" spans="1:2" x14ac:dyDescent="0.25">
      <c r="A11348" s="63"/>
      <c r="B11348" s="63"/>
    </row>
    <row r="11349" spans="1:2" x14ac:dyDescent="0.25">
      <c r="A11349" s="63"/>
      <c r="B11349" s="63"/>
    </row>
    <row r="11350" spans="1:2" x14ac:dyDescent="0.25">
      <c r="A11350" s="63"/>
      <c r="B11350" s="63"/>
    </row>
    <row r="11351" spans="1:2" x14ac:dyDescent="0.25">
      <c r="A11351" s="63"/>
      <c r="B11351" s="63"/>
    </row>
    <row r="11352" spans="1:2" x14ac:dyDescent="0.25">
      <c r="A11352" s="63"/>
      <c r="B11352" s="63"/>
    </row>
    <row r="11353" spans="1:2" x14ac:dyDescent="0.25">
      <c r="A11353" s="63"/>
      <c r="B11353" s="63"/>
    </row>
    <row r="11354" spans="1:2" x14ac:dyDescent="0.25">
      <c r="A11354" s="63"/>
      <c r="B11354" s="63"/>
    </row>
    <row r="11355" spans="1:2" x14ac:dyDescent="0.25">
      <c r="A11355" s="63"/>
      <c r="B11355" s="63"/>
    </row>
    <row r="11356" spans="1:2" x14ac:dyDescent="0.25">
      <c r="A11356" s="63"/>
      <c r="B11356" s="63"/>
    </row>
    <row r="11357" spans="1:2" x14ac:dyDescent="0.25">
      <c r="A11357" s="63"/>
      <c r="B11357" s="63"/>
    </row>
    <row r="11358" spans="1:2" x14ac:dyDescent="0.25">
      <c r="A11358" s="63"/>
      <c r="B11358" s="63"/>
    </row>
    <row r="11359" spans="1:2" x14ac:dyDescent="0.25">
      <c r="A11359" s="63"/>
      <c r="B11359" s="63"/>
    </row>
    <row r="11360" spans="1:2" x14ac:dyDescent="0.25">
      <c r="A11360" s="63"/>
      <c r="B11360" s="63"/>
    </row>
    <row r="11361" spans="1:2" x14ac:dyDescent="0.25">
      <c r="A11361" s="63"/>
      <c r="B11361" s="63"/>
    </row>
    <row r="11362" spans="1:2" x14ac:dyDescent="0.25">
      <c r="A11362" s="63"/>
      <c r="B11362" s="63"/>
    </row>
    <row r="11363" spans="1:2" x14ac:dyDescent="0.25">
      <c r="A11363" s="63"/>
      <c r="B11363" s="63"/>
    </row>
    <row r="11364" spans="1:2" x14ac:dyDescent="0.25">
      <c r="A11364" s="63"/>
      <c r="B11364" s="63"/>
    </row>
    <row r="11365" spans="1:2" x14ac:dyDescent="0.25">
      <c r="A11365" s="63"/>
      <c r="B11365" s="63"/>
    </row>
    <row r="11366" spans="1:2" x14ac:dyDescent="0.25">
      <c r="A11366" s="63"/>
      <c r="B11366" s="63"/>
    </row>
    <row r="11367" spans="1:2" x14ac:dyDescent="0.25">
      <c r="A11367" s="63"/>
      <c r="B11367" s="63"/>
    </row>
    <row r="11368" spans="1:2" x14ac:dyDescent="0.25">
      <c r="A11368" s="63"/>
      <c r="B11368" s="63"/>
    </row>
    <row r="11369" spans="1:2" x14ac:dyDescent="0.25">
      <c r="A11369" s="63"/>
      <c r="B11369" s="63"/>
    </row>
    <row r="11370" spans="1:2" x14ac:dyDescent="0.25">
      <c r="A11370" s="63"/>
      <c r="B11370" s="63"/>
    </row>
    <row r="11371" spans="1:2" x14ac:dyDescent="0.25">
      <c r="A11371" s="63"/>
      <c r="B11371" s="63"/>
    </row>
    <row r="11372" spans="1:2" x14ac:dyDescent="0.25">
      <c r="A11372" s="63"/>
      <c r="B11372" s="63"/>
    </row>
    <row r="11373" spans="1:2" x14ac:dyDescent="0.25">
      <c r="A11373" s="63"/>
      <c r="B11373" s="63"/>
    </row>
    <row r="11374" spans="1:2" x14ac:dyDescent="0.25">
      <c r="A11374" s="63"/>
      <c r="B11374" s="63"/>
    </row>
    <row r="11375" spans="1:2" x14ac:dyDescent="0.25">
      <c r="A11375" s="63"/>
      <c r="B11375" s="63"/>
    </row>
    <row r="11376" spans="1:2" x14ac:dyDescent="0.25">
      <c r="A11376" s="63"/>
      <c r="B11376" s="63"/>
    </row>
    <row r="11377" spans="1:2" x14ac:dyDescent="0.25">
      <c r="A11377" s="63"/>
      <c r="B11377" s="63"/>
    </row>
    <row r="11378" spans="1:2" x14ac:dyDescent="0.25">
      <c r="A11378" s="63"/>
      <c r="B11378" s="63"/>
    </row>
    <row r="11379" spans="1:2" x14ac:dyDescent="0.25">
      <c r="A11379" s="63"/>
      <c r="B11379" s="63"/>
    </row>
    <row r="11380" spans="1:2" x14ac:dyDescent="0.25">
      <c r="A11380" s="63"/>
      <c r="B11380" s="63"/>
    </row>
    <row r="11381" spans="1:2" x14ac:dyDescent="0.25">
      <c r="A11381" s="63"/>
      <c r="B11381" s="63"/>
    </row>
    <row r="11382" spans="1:2" x14ac:dyDescent="0.25">
      <c r="A11382" s="63"/>
      <c r="B11382" s="63"/>
    </row>
    <row r="11383" spans="1:2" x14ac:dyDescent="0.25">
      <c r="A11383" s="63"/>
      <c r="B11383" s="63"/>
    </row>
    <row r="11384" spans="1:2" x14ac:dyDescent="0.25">
      <c r="A11384" s="63"/>
      <c r="B11384" s="63"/>
    </row>
    <row r="11385" spans="1:2" x14ac:dyDescent="0.25">
      <c r="A11385" s="63"/>
      <c r="B11385" s="63"/>
    </row>
    <row r="11386" spans="1:2" x14ac:dyDescent="0.25">
      <c r="A11386" s="63"/>
      <c r="B11386" s="63"/>
    </row>
    <row r="11387" spans="1:2" x14ac:dyDescent="0.25">
      <c r="A11387" s="63"/>
      <c r="B11387" s="63"/>
    </row>
    <row r="11388" spans="1:2" x14ac:dyDescent="0.25">
      <c r="A11388" s="63"/>
      <c r="B11388" s="63"/>
    </row>
    <row r="11389" spans="1:2" x14ac:dyDescent="0.25">
      <c r="A11389" s="63"/>
      <c r="B11389" s="63"/>
    </row>
    <row r="11390" spans="1:2" x14ac:dyDescent="0.25">
      <c r="A11390" s="63"/>
      <c r="B11390" s="63"/>
    </row>
    <row r="11391" spans="1:2" x14ac:dyDescent="0.25">
      <c r="A11391" s="63"/>
      <c r="B11391" s="63"/>
    </row>
    <row r="11392" spans="1:2" x14ac:dyDescent="0.25">
      <c r="A11392" s="63"/>
      <c r="B11392" s="63"/>
    </row>
    <row r="11393" spans="1:2" x14ac:dyDescent="0.25">
      <c r="A11393" s="63"/>
      <c r="B11393" s="63"/>
    </row>
    <row r="11394" spans="1:2" x14ac:dyDescent="0.25">
      <c r="A11394" s="63"/>
      <c r="B11394" s="63"/>
    </row>
    <row r="11395" spans="1:2" x14ac:dyDescent="0.25">
      <c r="A11395" s="63"/>
      <c r="B11395" s="63"/>
    </row>
    <row r="11396" spans="1:2" x14ac:dyDescent="0.25">
      <c r="A11396" s="63"/>
      <c r="B11396" s="63"/>
    </row>
    <row r="11397" spans="1:2" x14ac:dyDescent="0.25">
      <c r="A11397" s="63"/>
      <c r="B11397" s="63"/>
    </row>
    <row r="11398" spans="1:2" x14ac:dyDescent="0.25">
      <c r="A11398" s="63"/>
      <c r="B11398" s="63"/>
    </row>
    <row r="11399" spans="1:2" x14ac:dyDescent="0.25">
      <c r="A11399" s="63"/>
      <c r="B11399" s="63"/>
    </row>
    <row r="11400" spans="1:2" x14ac:dyDescent="0.25">
      <c r="A11400" s="63"/>
      <c r="B11400" s="63"/>
    </row>
    <row r="11401" spans="1:2" x14ac:dyDescent="0.25">
      <c r="A11401" s="63"/>
      <c r="B11401" s="63"/>
    </row>
    <row r="11402" spans="1:2" x14ac:dyDescent="0.25">
      <c r="A11402" s="63"/>
      <c r="B11402" s="63"/>
    </row>
    <row r="11403" spans="1:2" x14ac:dyDescent="0.25">
      <c r="A11403" s="63"/>
      <c r="B11403" s="63"/>
    </row>
    <row r="11404" spans="1:2" x14ac:dyDescent="0.25">
      <c r="A11404" s="63"/>
      <c r="B11404" s="63"/>
    </row>
    <row r="11405" spans="1:2" x14ac:dyDescent="0.25">
      <c r="A11405" s="63"/>
      <c r="B11405" s="63"/>
    </row>
    <row r="11406" spans="1:2" x14ac:dyDescent="0.25">
      <c r="A11406" s="63"/>
      <c r="B11406" s="63"/>
    </row>
    <row r="11407" spans="1:2" x14ac:dyDescent="0.25">
      <c r="A11407" s="63"/>
      <c r="B11407" s="63"/>
    </row>
    <row r="11408" spans="1:2" x14ac:dyDescent="0.25">
      <c r="A11408" s="63"/>
      <c r="B11408" s="63"/>
    </row>
    <row r="11409" spans="1:2" x14ac:dyDescent="0.25">
      <c r="A11409" s="63"/>
      <c r="B11409" s="63"/>
    </row>
    <row r="11410" spans="1:2" x14ac:dyDescent="0.25">
      <c r="A11410" s="63"/>
      <c r="B11410" s="63"/>
    </row>
    <row r="11411" spans="1:2" x14ac:dyDescent="0.25">
      <c r="A11411" s="63"/>
      <c r="B11411" s="63"/>
    </row>
    <row r="11412" spans="1:2" x14ac:dyDescent="0.25">
      <c r="A11412" s="63"/>
      <c r="B11412" s="63"/>
    </row>
    <row r="11413" spans="1:2" x14ac:dyDescent="0.25">
      <c r="A11413" s="63"/>
      <c r="B11413" s="63"/>
    </row>
    <row r="11414" spans="1:2" x14ac:dyDescent="0.25">
      <c r="A11414" s="63"/>
      <c r="B11414" s="63"/>
    </row>
    <row r="11415" spans="1:2" x14ac:dyDescent="0.25">
      <c r="A11415" s="63"/>
      <c r="B11415" s="63"/>
    </row>
    <row r="11416" spans="1:2" x14ac:dyDescent="0.25">
      <c r="A11416" s="63"/>
      <c r="B11416" s="63"/>
    </row>
    <row r="11417" spans="1:2" x14ac:dyDescent="0.25">
      <c r="A11417" s="63"/>
      <c r="B11417" s="63"/>
    </row>
    <row r="11418" spans="1:2" x14ac:dyDescent="0.25">
      <c r="A11418" s="63"/>
      <c r="B11418" s="63"/>
    </row>
    <row r="11419" spans="1:2" x14ac:dyDescent="0.25">
      <c r="A11419" s="63"/>
      <c r="B11419" s="63"/>
    </row>
    <row r="11420" spans="1:2" x14ac:dyDescent="0.25">
      <c r="A11420" s="63"/>
      <c r="B11420" s="63"/>
    </row>
    <row r="11421" spans="1:2" x14ac:dyDescent="0.25">
      <c r="A11421" s="63"/>
      <c r="B11421" s="63"/>
    </row>
    <row r="11422" spans="1:2" x14ac:dyDescent="0.25">
      <c r="A11422" s="63"/>
      <c r="B11422" s="63"/>
    </row>
    <row r="11423" spans="1:2" x14ac:dyDescent="0.25">
      <c r="A11423" s="63"/>
      <c r="B11423" s="63"/>
    </row>
    <row r="11424" spans="1:2" x14ac:dyDescent="0.25">
      <c r="A11424" s="63"/>
      <c r="B11424" s="63"/>
    </row>
    <row r="11425" spans="1:2" x14ac:dyDescent="0.25">
      <c r="A11425" s="63"/>
      <c r="B11425" s="63"/>
    </row>
    <row r="11426" spans="1:2" x14ac:dyDescent="0.25">
      <c r="A11426" s="63"/>
      <c r="B11426" s="63"/>
    </row>
    <row r="11427" spans="1:2" x14ac:dyDescent="0.25">
      <c r="A11427" s="63"/>
      <c r="B11427" s="63"/>
    </row>
    <row r="11428" spans="1:2" x14ac:dyDescent="0.25">
      <c r="A11428" s="63"/>
      <c r="B11428" s="63"/>
    </row>
    <row r="11429" spans="1:2" x14ac:dyDescent="0.25">
      <c r="A11429" s="63"/>
      <c r="B11429" s="63"/>
    </row>
    <row r="11430" spans="1:2" x14ac:dyDescent="0.25">
      <c r="A11430" s="63"/>
      <c r="B11430" s="63"/>
    </row>
    <row r="11431" spans="1:2" x14ac:dyDescent="0.25">
      <c r="A11431" s="63"/>
      <c r="B11431" s="63"/>
    </row>
    <row r="11432" spans="1:2" x14ac:dyDescent="0.25">
      <c r="A11432" s="63"/>
      <c r="B11432" s="63"/>
    </row>
    <row r="11433" spans="1:2" x14ac:dyDescent="0.25">
      <c r="A11433" s="63"/>
      <c r="B11433" s="63"/>
    </row>
    <row r="11434" spans="1:2" x14ac:dyDescent="0.25">
      <c r="A11434" s="63"/>
      <c r="B11434" s="63"/>
    </row>
    <row r="11435" spans="1:2" x14ac:dyDescent="0.25">
      <c r="A11435" s="63"/>
      <c r="B11435" s="63"/>
    </row>
    <row r="11436" spans="1:2" x14ac:dyDescent="0.25">
      <c r="A11436" s="63"/>
      <c r="B11436" s="63"/>
    </row>
    <row r="11437" spans="1:2" x14ac:dyDescent="0.25">
      <c r="A11437" s="63"/>
      <c r="B11437" s="63"/>
    </row>
    <row r="11438" spans="1:2" x14ac:dyDescent="0.25">
      <c r="A11438" s="63"/>
      <c r="B11438" s="63"/>
    </row>
    <row r="11439" spans="1:2" x14ac:dyDescent="0.25">
      <c r="A11439" s="63"/>
      <c r="B11439" s="63"/>
    </row>
    <row r="11440" spans="1:2" x14ac:dyDescent="0.25">
      <c r="A11440" s="63"/>
      <c r="B11440" s="63"/>
    </row>
    <row r="11441" spans="1:2" x14ac:dyDescent="0.25">
      <c r="A11441" s="63"/>
      <c r="B11441" s="63"/>
    </row>
    <row r="11442" spans="1:2" x14ac:dyDescent="0.25">
      <c r="A11442" s="63"/>
      <c r="B11442" s="63"/>
    </row>
    <row r="11443" spans="1:2" x14ac:dyDescent="0.25">
      <c r="A11443" s="63"/>
      <c r="B11443" s="63"/>
    </row>
    <row r="11444" spans="1:2" x14ac:dyDescent="0.25">
      <c r="A11444" s="63"/>
      <c r="B11444" s="63"/>
    </row>
    <row r="11445" spans="1:2" x14ac:dyDescent="0.25">
      <c r="A11445" s="63"/>
      <c r="B11445" s="63"/>
    </row>
    <row r="11446" spans="1:2" x14ac:dyDescent="0.25">
      <c r="A11446" s="63"/>
      <c r="B11446" s="63"/>
    </row>
    <row r="11447" spans="1:2" x14ac:dyDescent="0.25">
      <c r="A11447" s="63"/>
      <c r="B11447" s="63"/>
    </row>
    <row r="11448" spans="1:2" x14ac:dyDescent="0.25">
      <c r="A11448" s="63"/>
      <c r="B11448" s="63"/>
    </row>
    <row r="11449" spans="1:2" x14ac:dyDescent="0.25">
      <c r="A11449" s="63"/>
      <c r="B11449" s="63"/>
    </row>
    <row r="11450" spans="1:2" x14ac:dyDescent="0.25">
      <c r="A11450" s="63"/>
      <c r="B11450" s="63"/>
    </row>
    <row r="11451" spans="1:2" x14ac:dyDescent="0.25">
      <c r="A11451" s="63"/>
      <c r="B11451" s="63"/>
    </row>
    <row r="11452" spans="1:2" x14ac:dyDescent="0.25">
      <c r="A11452" s="63"/>
      <c r="B11452" s="63"/>
    </row>
    <row r="11453" spans="1:2" x14ac:dyDescent="0.25">
      <c r="A11453" s="63"/>
      <c r="B11453" s="63"/>
    </row>
    <row r="11454" spans="1:2" x14ac:dyDescent="0.25">
      <c r="A11454" s="63"/>
      <c r="B11454" s="63"/>
    </row>
    <row r="11455" spans="1:2" x14ac:dyDescent="0.25">
      <c r="A11455" s="63"/>
      <c r="B11455" s="63"/>
    </row>
    <row r="11456" spans="1:2" x14ac:dyDescent="0.25">
      <c r="A11456" s="63"/>
      <c r="B11456" s="63"/>
    </row>
    <row r="11457" spans="1:2" x14ac:dyDescent="0.25">
      <c r="A11457" s="63"/>
      <c r="B11457" s="63"/>
    </row>
    <row r="11458" spans="1:2" x14ac:dyDescent="0.25">
      <c r="A11458" s="63"/>
      <c r="B11458" s="63"/>
    </row>
    <row r="11459" spans="1:2" x14ac:dyDescent="0.25">
      <c r="A11459" s="63"/>
      <c r="B11459" s="63"/>
    </row>
    <row r="11460" spans="1:2" x14ac:dyDescent="0.25">
      <c r="A11460" s="63"/>
      <c r="B11460" s="63"/>
    </row>
    <row r="11461" spans="1:2" x14ac:dyDescent="0.25">
      <c r="A11461" s="63"/>
      <c r="B11461" s="63"/>
    </row>
    <row r="11462" spans="1:2" x14ac:dyDescent="0.25">
      <c r="A11462" s="63"/>
      <c r="B11462" s="63"/>
    </row>
    <row r="11463" spans="1:2" x14ac:dyDescent="0.25">
      <c r="A11463" s="63"/>
      <c r="B11463" s="63"/>
    </row>
    <row r="11464" spans="1:2" x14ac:dyDescent="0.25">
      <c r="A11464" s="63"/>
      <c r="B11464" s="63"/>
    </row>
    <row r="11465" spans="1:2" x14ac:dyDescent="0.25">
      <c r="A11465" s="63"/>
      <c r="B11465" s="63"/>
    </row>
    <row r="11466" spans="1:2" x14ac:dyDescent="0.25">
      <c r="A11466" s="63"/>
      <c r="B11466" s="63"/>
    </row>
    <row r="11467" spans="1:2" x14ac:dyDescent="0.25">
      <c r="A11467" s="63"/>
      <c r="B11467" s="63"/>
    </row>
    <row r="11468" spans="1:2" x14ac:dyDescent="0.25">
      <c r="A11468" s="63"/>
      <c r="B11468" s="63"/>
    </row>
    <row r="11469" spans="1:2" x14ac:dyDescent="0.25">
      <c r="A11469" s="63"/>
      <c r="B11469" s="63"/>
    </row>
    <row r="11470" spans="1:2" x14ac:dyDescent="0.25">
      <c r="A11470" s="63"/>
      <c r="B11470" s="63"/>
    </row>
    <row r="11471" spans="1:2" x14ac:dyDescent="0.25">
      <c r="A11471" s="63"/>
      <c r="B11471" s="63"/>
    </row>
    <row r="11472" spans="1:2" x14ac:dyDescent="0.25">
      <c r="A11472" s="63"/>
      <c r="B11472" s="63"/>
    </row>
    <row r="11473" spans="1:2" x14ac:dyDescent="0.25">
      <c r="A11473" s="63"/>
      <c r="B11473" s="63"/>
    </row>
    <row r="11474" spans="1:2" x14ac:dyDescent="0.25">
      <c r="A11474" s="63"/>
      <c r="B11474" s="63"/>
    </row>
    <row r="11475" spans="1:2" x14ac:dyDescent="0.25">
      <c r="A11475" s="63"/>
      <c r="B11475" s="63"/>
    </row>
    <row r="11476" spans="1:2" x14ac:dyDescent="0.25">
      <c r="A11476" s="63"/>
      <c r="B11476" s="63"/>
    </row>
    <row r="11477" spans="1:2" x14ac:dyDescent="0.25">
      <c r="A11477" s="63"/>
      <c r="B11477" s="63"/>
    </row>
    <row r="11478" spans="1:2" x14ac:dyDescent="0.25">
      <c r="A11478" s="63"/>
      <c r="B11478" s="63"/>
    </row>
    <row r="11479" spans="1:2" x14ac:dyDescent="0.25">
      <c r="A11479" s="63"/>
      <c r="B11479" s="63"/>
    </row>
    <row r="11480" spans="1:2" x14ac:dyDescent="0.25">
      <c r="A11480" s="63"/>
      <c r="B11480" s="63"/>
    </row>
    <row r="11481" spans="1:2" x14ac:dyDescent="0.25">
      <c r="A11481" s="63"/>
      <c r="B11481" s="63"/>
    </row>
    <row r="11482" spans="1:2" x14ac:dyDescent="0.25">
      <c r="A11482" s="63"/>
      <c r="B11482" s="63"/>
    </row>
    <row r="11483" spans="1:2" x14ac:dyDescent="0.25">
      <c r="A11483" s="63"/>
      <c r="B11483" s="63"/>
    </row>
    <row r="11484" spans="1:2" x14ac:dyDescent="0.25">
      <c r="A11484" s="63"/>
      <c r="B11484" s="63"/>
    </row>
    <row r="11485" spans="1:2" x14ac:dyDescent="0.25">
      <c r="A11485" s="63"/>
      <c r="B11485" s="63"/>
    </row>
    <row r="11486" spans="1:2" x14ac:dyDescent="0.25">
      <c r="A11486" s="63"/>
      <c r="B11486" s="63"/>
    </row>
    <row r="11487" spans="1:2" x14ac:dyDescent="0.25">
      <c r="A11487" s="63"/>
      <c r="B11487" s="63"/>
    </row>
    <row r="11488" spans="1:2" x14ac:dyDescent="0.25">
      <c r="A11488" s="63"/>
      <c r="B11488" s="63"/>
    </row>
    <row r="11489" spans="1:2" x14ac:dyDescent="0.25">
      <c r="A11489" s="63"/>
      <c r="B11489" s="63"/>
    </row>
    <row r="11490" spans="1:2" x14ac:dyDescent="0.25">
      <c r="A11490" s="63"/>
      <c r="B11490" s="63"/>
    </row>
    <row r="11491" spans="1:2" x14ac:dyDescent="0.25">
      <c r="A11491" s="63"/>
      <c r="B11491" s="63"/>
    </row>
    <row r="11492" spans="1:2" x14ac:dyDescent="0.25">
      <c r="A11492" s="63"/>
      <c r="B11492" s="63"/>
    </row>
    <row r="11493" spans="1:2" x14ac:dyDescent="0.25">
      <c r="A11493" s="63"/>
      <c r="B11493" s="63"/>
    </row>
    <row r="11494" spans="1:2" x14ac:dyDescent="0.25">
      <c r="A11494" s="63"/>
      <c r="B11494" s="63"/>
    </row>
    <row r="11495" spans="1:2" x14ac:dyDescent="0.25">
      <c r="A11495" s="63"/>
      <c r="B11495" s="63"/>
    </row>
    <row r="11496" spans="1:2" x14ac:dyDescent="0.25">
      <c r="A11496" s="63"/>
      <c r="B11496" s="63"/>
    </row>
    <row r="11497" spans="1:2" x14ac:dyDescent="0.25">
      <c r="A11497" s="63"/>
      <c r="B11497" s="63"/>
    </row>
    <row r="11498" spans="1:2" x14ac:dyDescent="0.25">
      <c r="A11498" s="63"/>
      <c r="B11498" s="63"/>
    </row>
    <row r="11499" spans="1:2" x14ac:dyDescent="0.25">
      <c r="A11499" s="63"/>
      <c r="B11499" s="63"/>
    </row>
    <row r="11500" spans="1:2" x14ac:dyDescent="0.25">
      <c r="A11500" s="63"/>
      <c r="B11500" s="63"/>
    </row>
    <row r="11501" spans="1:2" x14ac:dyDescent="0.25">
      <c r="A11501" s="63"/>
      <c r="B11501" s="63"/>
    </row>
    <row r="11502" spans="1:2" x14ac:dyDescent="0.25">
      <c r="A11502" s="63"/>
      <c r="B11502" s="63"/>
    </row>
    <row r="11503" spans="1:2" x14ac:dyDescent="0.25">
      <c r="A11503" s="63"/>
      <c r="B11503" s="63"/>
    </row>
    <row r="11504" spans="1:2" x14ac:dyDescent="0.25">
      <c r="A11504" s="63"/>
      <c r="B11504" s="63"/>
    </row>
    <row r="11505" spans="1:2" x14ac:dyDescent="0.25">
      <c r="A11505" s="63"/>
      <c r="B11505" s="63"/>
    </row>
    <row r="11506" spans="1:2" x14ac:dyDescent="0.25">
      <c r="A11506" s="63"/>
      <c r="B11506" s="63"/>
    </row>
    <row r="11507" spans="1:2" x14ac:dyDescent="0.25">
      <c r="A11507" s="63"/>
      <c r="B11507" s="63"/>
    </row>
    <row r="11508" spans="1:2" x14ac:dyDescent="0.25">
      <c r="A11508" s="63"/>
      <c r="B11508" s="63"/>
    </row>
    <row r="11509" spans="1:2" x14ac:dyDescent="0.25">
      <c r="A11509" s="63"/>
      <c r="B11509" s="63"/>
    </row>
    <row r="11510" spans="1:2" x14ac:dyDescent="0.25">
      <c r="A11510" s="63"/>
      <c r="B11510" s="63"/>
    </row>
    <row r="11511" spans="1:2" x14ac:dyDescent="0.25">
      <c r="A11511" s="63"/>
      <c r="B11511" s="63"/>
    </row>
    <row r="11512" spans="1:2" x14ac:dyDescent="0.25">
      <c r="A11512" s="63"/>
      <c r="B11512" s="63"/>
    </row>
    <row r="11513" spans="1:2" x14ac:dyDescent="0.25">
      <c r="A11513" s="63"/>
      <c r="B11513" s="63"/>
    </row>
    <row r="11514" spans="1:2" x14ac:dyDescent="0.25">
      <c r="A11514" s="63"/>
      <c r="B11514" s="63"/>
    </row>
    <row r="11515" spans="1:2" x14ac:dyDescent="0.25">
      <c r="A11515" s="63"/>
      <c r="B11515" s="63"/>
    </row>
    <row r="11516" spans="1:2" x14ac:dyDescent="0.25">
      <c r="A11516" s="63"/>
      <c r="B11516" s="63"/>
    </row>
    <row r="11517" spans="1:2" x14ac:dyDescent="0.25">
      <c r="A11517" s="63"/>
      <c r="B11517" s="63"/>
    </row>
    <row r="11518" spans="1:2" x14ac:dyDescent="0.25">
      <c r="A11518" s="63"/>
      <c r="B11518" s="63"/>
    </row>
    <row r="11519" spans="1:2" x14ac:dyDescent="0.25">
      <c r="A11519" s="63"/>
      <c r="B11519" s="63"/>
    </row>
    <row r="11520" spans="1:2" x14ac:dyDescent="0.25">
      <c r="A11520" s="63"/>
      <c r="B11520" s="63"/>
    </row>
    <row r="11521" spans="1:2" x14ac:dyDescent="0.25">
      <c r="A11521" s="63"/>
      <c r="B11521" s="63"/>
    </row>
    <row r="11522" spans="1:2" x14ac:dyDescent="0.25">
      <c r="A11522" s="63"/>
      <c r="B11522" s="63"/>
    </row>
    <row r="11523" spans="1:2" x14ac:dyDescent="0.25">
      <c r="A11523" s="63"/>
      <c r="B11523" s="63"/>
    </row>
    <row r="11524" spans="1:2" x14ac:dyDescent="0.25">
      <c r="A11524" s="63"/>
      <c r="B11524" s="63"/>
    </row>
    <row r="11525" spans="1:2" x14ac:dyDescent="0.25">
      <c r="A11525" s="63"/>
      <c r="B11525" s="63"/>
    </row>
    <row r="11526" spans="1:2" x14ac:dyDescent="0.25">
      <c r="A11526" s="63"/>
      <c r="B11526" s="63"/>
    </row>
    <row r="11527" spans="1:2" x14ac:dyDescent="0.25">
      <c r="A11527" s="63"/>
      <c r="B11527" s="63"/>
    </row>
    <row r="11528" spans="1:2" x14ac:dyDescent="0.25">
      <c r="A11528" s="63"/>
      <c r="B11528" s="63"/>
    </row>
    <row r="11529" spans="1:2" x14ac:dyDescent="0.25">
      <c r="A11529" s="63"/>
      <c r="B11529" s="63"/>
    </row>
    <row r="11530" spans="1:2" x14ac:dyDescent="0.25">
      <c r="A11530" s="63"/>
      <c r="B11530" s="63"/>
    </row>
    <row r="11531" spans="1:2" x14ac:dyDescent="0.25">
      <c r="A11531" s="63"/>
      <c r="B11531" s="63"/>
    </row>
    <row r="11532" spans="1:2" x14ac:dyDescent="0.25">
      <c r="A11532" s="63"/>
      <c r="B11532" s="63"/>
    </row>
    <row r="11533" spans="1:2" x14ac:dyDescent="0.25">
      <c r="A11533" s="63"/>
      <c r="B11533" s="63"/>
    </row>
    <row r="11534" spans="1:2" x14ac:dyDescent="0.25">
      <c r="A11534" s="63"/>
      <c r="B11534" s="63"/>
    </row>
    <row r="11535" spans="1:2" x14ac:dyDescent="0.25">
      <c r="A11535" s="63"/>
      <c r="B11535" s="63"/>
    </row>
    <row r="11536" spans="1:2" x14ac:dyDescent="0.25">
      <c r="A11536" s="63"/>
      <c r="B11536" s="63"/>
    </row>
    <row r="11537" spans="1:2" x14ac:dyDescent="0.25">
      <c r="A11537" s="63"/>
      <c r="B11537" s="63"/>
    </row>
    <row r="11538" spans="1:2" x14ac:dyDescent="0.25">
      <c r="A11538" s="63"/>
      <c r="B11538" s="63"/>
    </row>
    <row r="11539" spans="1:2" x14ac:dyDescent="0.25">
      <c r="A11539" s="63"/>
      <c r="B11539" s="63"/>
    </row>
    <row r="11540" spans="1:2" x14ac:dyDescent="0.25">
      <c r="A11540" s="63"/>
      <c r="B11540" s="63"/>
    </row>
    <row r="11541" spans="1:2" x14ac:dyDescent="0.25">
      <c r="A11541" s="63"/>
      <c r="B11541" s="63"/>
    </row>
    <row r="11542" spans="1:2" x14ac:dyDescent="0.25">
      <c r="A11542" s="63"/>
      <c r="B11542" s="63"/>
    </row>
    <row r="11543" spans="1:2" x14ac:dyDescent="0.25">
      <c r="A11543" s="63"/>
      <c r="B11543" s="63"/>
    </row>
    <row r="11544" spans="1:2" x14ac:dyDescent="0.25">
      <c r="A11544" s="63"/>
      <c r="B11544" s="63"/>
    </row>
    <row r="11545" spans="1:2" x14ac:dyDescent="0.25">
      <c r="A11545" s="63"/>
      <c r="B11545" s="63"/>
    </row>
    <row r="11546" spans="1:2" x14ac:dyDescent="0.25">
      <c r="A11546" s="63"/>
      <c r="B11546" s="63"/>
    </row>
    <row r="11547" spans="1:2" x14ac:dyDescent="0.25">
      <c r="A11547" s="63"/>
      <c r="B11547" s="63"/>
    </row>
    <row r="11548" spans="1:2" x14ac:dyDescent="0.25">
      <c r="A11548" s="63"/>
      <c r="B11548" s="63"/>
    </row>
    <row r="11549" spans="1:2" x14ac:dyDescent="0.25">
      <c r="A11549" s="63"/>
      <c r="B11549" s="63"/>
    </row>
    <row r="11550" spans="1:2" x14ac:dyDescent="0.25">
      <c r="A11550" s="63"/>
      <c r="B11550" s="63"/>
    </row>
    <row r="11551" spans="1:2" x14ac:dyDescent="0.25">
      <c r="A11551" s="63"/>
      <c r="B11551" s="63"/>
    </row>
    <row r="11552" spans="1:2" x14ac:dyDescent="0.25">
      <c r="A11552" s="63"/>
      <c r="B11552" s="63"/>
    </row>
    <row r="11553" spans="1:2" x14ac:dyDescent="0.25">
      <c r="A11553" s="63"/>
      <c r="B11553" s="63"/>
    </row>
    <row r="11554" spans="1:2" x14ac:dyDescent="0.25">
      <c r="A11554" s="63"/>
      <c r="B11554" s="63"/>
    </row>
    <row r="11555" spans="1:2" x14ac:dyDescent="0.25">
      <c r="A11555" s="63"/>
      <c r="B11555" s="63"/>
    </row>
    <row r="11556" spans="1:2" x14ac:dyDescent="0.25">
      <c r="A11556" s="63"/>
      <c r="B11556" s="63"/>
    </row>
    <row r="11557" spans="1:2" x14ac:dyDescent="0.25">
      <c r="A11557" s="63"/>
      <c r="B11557" s="63"/>
    </row>
    <row r="11558" spans="1:2" x14ac:dyDescent="0.25">
      <c r="A11558" s="63"/>
      <c r="B11558" s="63"/>
    </row>
    <row r="11559" spans="1:2" x14ac:dyDescent="0.25">
      <c r="A11559" s="63"/>
      <c r="B11559" s="63"/>
    </row>
    <row r="11560" spans="1:2" x14ac:dyDescent="0.25">
      <c r="A11560" s="63"/>
      <c r="B11560" s="63"/>
    </row>
    <row r="11561" spans="1:2" x14ac:dyDescent="0.25">
      <c r="A11561" s="63"/>
      <c r="B11561" s="63"/>
    </row>
    <row r="11562" spans="1:2" x14ac:dyDescent="0.25">
      <c r="A11562" s="63"/>
      <c r="B11562" s="63"/>
    </row>
    <row r="11563" spans="1:2" x14ac:dyDescent="0.25">
      <c r="A11563" s="63"/>
      <c r="B11563" s="63"/>
    </row>
    <row r="11564" spans="1:2" x14ac:dyDescent="0.25">
      <c r="A11564" s="63"/>
      <c r="B11564" s="63"/>
    </row>
    <row r="11565" spans="1:2" x14ac:dyDescent="0.25">
      <c r="A11565" s="63"/>
      <c r="B11565" s="63"/>
    </row>
    <row r="11566" spans="1:2" x14ac:dyDescent="0.25">
      <c r="A11566" s="63"/>
      <c r="B11566" s="63"/>
    </row>
    <row r="11567" spans="1:2" x14ac:dyDescent="0.25">
      <c r="A11567" s="63"/>
      <c r="B11567" s="63"/>
    </row>
    <row r="11568" spans="1:2" x14ac:dyDescent="0.25">
      <c r="A11568" s="63"/>
      <c r="B11568" s="63"/>
    </row>
    <row r="11569" spans="1:2" x14ac:dyDescent="0.25">
      <c r="A11569" s="63"/>
      <c r="B11569" s="63"/>
    </row>
    <row r="11570" spans="1:2" x14ac:dyDescent="0.25">
      <c r="A11570" s="63"/>
      <c r="B11570" s="63"/>
    </row>
    <row r="11571" spans="1:2" x14ac:dyDescent="0.25">
      <c r="A11571" s="63"/>
      <c r="B11571" s="63"/>
    </row>
    <row r="11572" spans="1:2" x14ac:dyDescent="0.25">
      <c r="A11572" s="63"/>
      <c r="B11572" s="63"/>
    </row>
    <row r="11573" spans="1:2" x14ac:dyDescent="0.25">
      <c r="A11573" s="63"/>
      <c r="B11573" s="63"/>
    </row>
    <row r="11574" spans="1:2" x14ac:dyDescent="0.25">
      <c r="A11574" s="63"/>
      <c r="B11574" s="63"/>
    </row>
    <row r="11575" spans="1:2" x14ac:dyDescent="0.25">
      <c r="A11575" s="63"/>
      <c r="B11575" s="63"/>
    </row>
    <row r="11576" spans="1:2" x14ac:dyDescent="0.25">
      <c r="A11576" s="63"/>
      <c r="B11576" s="63"/>
    </row>
    <row r="11577" spans="1:2" x14ac:dyDescent="0.25">
      <c r="A11577" s="63"/>
      <c r="B11577" s="63"/>
    </row>
    <row r="11578" spans="1:2" x14ac:dyDescent="0.25">
      <c r="A11578" s="63"/>
      <c r="B11578" s="63"/>
    </row>
    <row r="11579" spans="1:2" x14ac:dyDescent="0.25">
      <c r="A11579" s="63"/>
      <c r="B11579" s="63"/>
    </row>
    <row r="11580" spans="1:2" x14ac:dyDescent="0.25">
      <c r="A11580" s="63"/>
      <c r="B11580" s="63"/>
    </row>
    <row r="11581" spans="1:2" x14ac:dyDescent="0.25">
      <c r="A11581" s="63"/>
      <c r="B11581" s="63"/>
    </row>
    <row r="11582" spans="1:2" x14ac:dyDescent="0.25">
      <c r="A11582" s="63"/>
      <c r="B11582" s="63"/>
    </row>
    <row r="11583" spans="1:2" x14ac:dyDescent="0.25">
      <c r="A11583" s="63"/>
      <c r="B11583" s="63"/>
    </row>
    <row r="11584" spans="1:2" x14ac:dyDescent="0.25">
      <c r="A11584" s="63"/>
      <c r="B11584" s="63"/>
    </row>
    <row r="11585" spans="1:2" x14ac:dyDescent="0.25">
      <c r="A11585" s="63"/>
      <c r="B11585" s="63"/>
    </row>
    <row r="11586" spans="1:2" x14ac:dyDescent="0.25">
      <c r="A11586" s="63"/>
      <c r="B11586" s="63"/>
    </row>
    <row r="11587" spans="1:2" x14ac:dyDescent="0.25">
      <c r="A11587" s="63"/>
      <c r="B11587" s="63"/>
    </row>
    <row r="11588" spans="1:2" x14ac:dyDescent="0.25">
      <c r="A11588" s="63"/>
      <c r="B11588" s="63"/>
    </row>
    <row r="11589" spans="1:2" x14ac:dyDescent="0.25">
      <c r="A11589" s="63"/>
      <c r="B11589" s="63"/>
    </row>
    <row r="11590" spans="1:2" x14ac:dyDescent="0.25">
      <c r="A11590" s="63"/>
      <c r="B11590" s="63"/>
    </row>
    <row r="11591" spans="1:2" x14ac:dyDescent="0.25">
      <c r="A11591" s="63"/>
      <c r="B11591" s="63"/>
    </row>
    <row r="11592" spans="1:2" x14ac:dyDescent="0.25">
      <c r="A11592" s="63"/>
      <c r="B11592" s="63"/>
    </row>
    <row r="11593" spans="1:2" x14ac:dyDescent="0.25">
      <c r="A11593" s="63"/>
      <c r="B11593" s="63"/>
    </row>
    <row r="11594" spans="1:2" x14ac:dyDescent="0.25">
      <c r="A11594" s="63"/>
      <c r="B11594" s="63"/>
    </row>
    <row r="11595" spans="1:2" x14ac:dyDescent="0.25">
      <c r="A11595" s="63"/>
      <c r="B11595" s="63"/>
    </row>
    <row r="11596" spans="1:2" x14ac:dyDescent="0.25">
      <c r="A11596" s="63"/>
      <c r="B11596" s="63"/>
    </row>
    <row r="11597" spans="1:2" x14ac:dyDescent="0.25">
      <c r="A11597" s="63"/>
      <c r="B11597" s="63"/>
    </row>
    <row r="11598" spans="1:2" x14ac:dyDescent="0.25">
      <c r="A11598" s="63"/>
      <c r="B11598" s="63"/>
    </row>
    <row r="11599" spans="1:2" x14ac:dyDescent="0.25">
      <c r="A11599" s="63"/>
      <c r="B11599" s="63"/>
    </row>
    <row r="11600" spans="1:2" x14ac:dyDescent="0.25">
      <c r="A11600" s="63"/>
      <c r="B11600" s="63"/>
    </row>
    <row r="11601" spans="1:2" x14ac:dyDescent="0.25">
      <c r="A11601" s="63"/>
      <c r="B11601" s="63"/>
    </row>
    <row r="11602" spans="1:2" x14ac:dyDescent="0.25">
      <c r="A11602" s="63"/>
      <c r="B11602" s="63"/>
    </row>
    <row r="11603" spans="1:2" x14ac:dyDescent="0.25">
      <c r="A11603" s="63"/>
      <c r="B11603" s="63"/>
    </row>
    <row r="11604" spans="1:2" x14ac:dyDescent="0.25">
      <c r="A11604" s="63"/>
      <c r="B11604" s="63"/>
    </row>
    <row r="11605" spans="1:2" x14ac:dyDescent="0.25">
      <c r="A11605" s="63"/>
      <c r="B11605" s="63"/>
    </row>
    <row r="11606" spans="1:2" x14ac:dyDescent="0.25">
      <c r="A11606" s="63"/>
      <c r="B11606" s="63"/>
    </row>
    <row r="11607" spans="1:2" x14ac:dyDescent="0.25">
      <c r="A11607" s="63"/>
      <c r="B11607" s="63"/>
    </row>
    <row r="11608" spans="1:2" x14ac:dyDescent="0.25">
      <c r="A11608" s="63"/>
      <c r="B11608" s="63"/>
    </row>
    <row r="11609" spans="1:2" x14ac:dyDescent="0.25">
      <c r="A11609" s="63"/>
      <c r="B11609" s="63"/>
    </row>
    <row r="11610" spans="1:2" x14ac:dyDescent="0.25">
      <c r="A11610" s="63"/>
      <c r="B11610" s="63"/>
    </row>
    <row r="11611" spans="1:2" x14ac:dyDescent="0.25">
      <c r="A11611" s="63"/>
      <c r="B11611" s="63"/>
    </row>
    <row r="11612" spans="1:2" x14ac:dyDescent="0.25">
      <c r="A11612" s="63"/>
      <c r="B11612" s="63"/>
    </row>
    <row r="11613" spans="1:2" x14ac:dyDescent="0.25">
      <c r="A11613" s="63"/>
      <c r="B11613" s="63"/>
    </row>
    <row r="11614" spans="1:2" x14ac:dyDescent="0.25">
      <c r="A11614" s="63"/>
      <c r="B11614" s="63"/>
    </row>
    <row r="11615" spans="1:2" x14ac:dyDescent="0.25">
      <c r="A11615" s="63"/>
      <c r="B11615" s="63"/>
    </row>
    <row r="11616" spans="1:2" x14ac:dyDescent="0.25">
      <c r="A11616" s="63"/>
      <c r="B11616" s="63"/>
    </row>
    <row r="11617" spans="1:2" x14ac:dyDescent="0.25">
      <c r="A11617" s="63"/>
      <c r="B11617" s="63"/>
    </row>
    <row r="11618" spans="1:2" x14ac:dyDescent="0.25">
      <c r="A11618" s="63"/>
      <c r="B11618" s="63"/>
    </row>
    <row r="11619" spans="1:2" x14ac:dyDescent="0.25">
      <c r="A11619" s="63"/>
      <c r="B11619" s="63"/>
    </row>
    <row r="11620" spans="1:2" x14ac:dyDescent="0.25">
      <c r="A11620" s="63"/>
      <c r="B11620" s="63"/>
    </row>
    <row r="11621" spans="1:2" x14ac:dyDescent="0.25">
      <c r="A11621" s="63"/>
      <c r="B11621" s="63"/>
    </row>
    <row r="11622" spans="1:2" x14ac:dyDescent="0.25">
      <c r="A11622" s="63"/>
      <c r="B11622" s="63"/>
    </row>
    <row r="11623" spans="1:2" x14ac:dyDescent="0.25">
      <c r="A11623" s="63"/>
      <c r="B11623" s="63"/>
    </row>
    <row r="11624" spans="1:2" x14ac:dyDescent="0.25">
      <c r="A11624" s="63"/>
      <c r="B11624" s="63"/>
    </row>
    <row r="11625" spans="1:2" x14ac:dyDescent="0.25">
      <c r="A11625" s="63"/>
      <c r="B11625" s="63"/>
    </row>
    <row r="11626" spans="1:2" x14ac:dyDescent="0.25">
      <c r="A11626" s="63"/>
      <c r="B11626" s="63"/>
    </row>
    <row r="11627" spans="1:2" x14ac:dyDescent="0.25">
      <c r="A11627" s="63"/>
      <c r="B11627" s="63"/>
    </row>
    <row r="11628" spans="1:2" x14ac:dyDescent="0.25">
      <c r="A11628" s="63"/>
      <c r="B11628" s="63"/>
    </row>
    <row r="11629" spans="1:2" x14ac:dyDescent="0.25">
      <c r="A11629" s="63"/>
      <c r="B11629" s="63"/>
    </row>
    <row r="11630" spans="1:2" x14ac:dyDescent="0.25">
      <c r="A11630" s="63"/>
      <c r="B11630" s="63"/>
    </row>
    <row r="11631" spans="1:2" x14ac:dyDescent="0.25">
      <c r="A11631" s="63"/>
      <c r="B11631" s="63"/>
    </row>
    <row r="11632" spans="1:2" x14ac:dyDescent="0.25">
      <c r="A11632" s="63"/>
      <c r="B11632" s="63"/>
    </row>
    <row r="11633" spans="1:2" x14ac:dyDescent="0.25">
      <c r="A11633" s="63"/>
      <c r="B11633" s="63"/>
    </row>
    <row r="11634" spans="1:2" x14ac:dyDescent="0.25">
      <c r="A11634" s="63"/>
      <c r="B11634" s="63"/>
    </row>
    <row r="11635" spans="1:2" x14ac:dyDescent="0.25">
      <c r="A11635" s="63"/>
      <c r="B11635" s="63"/>
    </row>
    <row r="11636" spans="1:2" x14ac:dyDescent="0.25">
      <c r="A11636" s="63"/>
      <c r="B11636" s="63"/>
    </row>
    <row r="11637" spans="1:2" x14ac:dyDescent="0.25">
      <c r="A11637" s="63"/>
      <c r="B11637" s="63"/>
    </row>
    <row r="11638" spans="1:2" x14ac:dyDescent="0.25">
      <c r="A11638" s="63"/>
      <c r="B11638" s="63"/>
    </row>
    <row r="11639" spans="1:2" x14ac:dyDescent="0.25">
      <c r="A11639" s="63"/>
      <c r="B11639" s="63"/>
    </row>
    <row r="11640" spans="1:2" x14ac:dyDescent="0.25">
      <c r="A11640" s="63"/>
      <c r="B11640" s="63"/>
    </row>
    <row r="11641" spans="1:2" x14ac:dyDescent="0.25">
      <c r="A11641" s="63"/>
      <c r="B11641" s="63"/>
    </row>
    <row r="11642" spans="1:2" x14ac:dyDescent="0.25">
      <c r="A11642" s="63"/>
      <c r="B11642" s="63"/>
    </row>
    <row r="11643" spans="1:2" x14ac:dyDescent="0.25">
      <c r="A11643" s="63"/>
      <c r="B11643" s="63"/>
    </row>
    <row r="11644" spans="1:2" x14ac:dyDescent="0.25">
      <c r="A11644" s="63"/>
      <c r="B11644" s="63"/>
    </row>
    <row r="11645" spans="1:2" x14ac:dyDescent="0.25">
      <c r="A11645" s="63"/>
      <c r="B11645" s="63"/>
    </row>
    <row r="11646" spans="1:2" x14ac:dyDescent="0.25">
      <c r="A11646" s="63"/>
      <c r="B11646" s="63"/>
    </row>
    <row r="11647" spans="1:2" x14ac:dyDescent="0.25">
      <c r="A11647" s="63"/>
      <c r="B11647" s="63"/>
    </row>
    <row r="11648" spans="1:2" x14ac:dyDescent="0.25">
      <c r="A11648" s="63"/>
      <c r="B11648" s="63"/>
    </row>
    <row r="11649" spans="1:2" x14ac:dyDescent="0.25">
      <c r="A11649" s="63"/>
      <c r="B11649" s="63"/>
    </row>
    <row r="11650" spans="1:2" x14ac:dyDescent="0.25">
      <c r="A11650" s="63"/>
      <c r="B11650" s="63"/>
    </row>
    <row r="11651" spans="1:2" x14ac:dyDescent="0.25">
      <c r="A11651" s="63"/>
      <c r="B11651" s="63"/>
    </row>
    <row r="11652" spans="1:2" x14ac:dyDescent="0.25">
      <c r="A11652" s="63"/>
      <c r="B11652" s="63"/>
    </row>
    <row r="11653" spans="1:2" x14ac:dyDescent="0.25">
      <c r="A11653" s="63"/>
      <c r="B11653" s="63"/>
    </row>
    <row r="11654" spans="1:2" x14ac:dyDescent="0.25">
      <c r="A11654" s="63"/>
      <c r="B11654" s="63"/>
    </row>
    <row r="11655" spans="1:2" x14ac:dyDescent="0.25">
      <c r="A11655" s="63"/>
      <c r="B11655" s="63"/>
    </row>
    <row r="11656" spans="1:2" x14ac:dyDescent="0.25">
      <c r="A11656" s="63"/>
      <c r="B11656" s="63"/>
    </row>
    <row r="11657" spans="1:2" x14ac:dyDescent="0.25">
      <c r="A11657" s="63"/>
      <c r="B11657" s="63"/>
    </row>
    <row r="11658" spans="1:2" x14ac:dyDescent="0.25">
      <c r="A11658" s="63"/>
      <c r="B11658" s="63"/>
    </row>
    <row r="11659" spans="1:2" x14ac:dyDescent="0.25">
      <c r="A11659" s="63"/>
      <c r="B11659" s="63"/>
    </row>
    <row r="11660" spans="1:2" x14ac:dyDescent="0.25">
      <c r="A11660" s="63"/>
      <c r="B11660" s="63"/>
    </row>
    <row r="11661" spans="1:2" x14ac:dyDescent="0.25">
      <c r="A11661" s="63"/>
      <c r="B11661" s="63"/>
    </row>
    <row r="11662" spans="1:2" x14ac:dyDescent="0.25">
      <c r="A11662" s="63"/>
      <c r="B11662" s="63"/>
    </row>
    <row r="11663" spans="1:2" x14ac:dyDescent="0.25">
      <c r="A11663" s="63"/>
      <c r="B11663" s="63"/>
    </row>
    <row r="11664" spans="1:2" x14ac:dyDescent="0.25">
      <c r="A11664" s="63"/>
      <c r="B11664" s="63"/>
    </row>
    <row r="11665" spans="1:2" x14ac:dyDescent="0.25">
      <c r="A11665" s="63"/>
      <c r="B11665" s="63"/>
    </row>
    <row r="11666" spans="1:2" x14ac:dyDescent="0.25">
      <c r="A11666" s="63"/>
      <c r="B11666" s="63"/>
    </row>
    <row r="11667" spans="1:2" x14ac:dyDescent="0.25">
      <c r="A11667" s="63"/>
      <c r="B11667" s="63"/>
    </row>
    <row r="11668" spans="1:2" x14ac:dyDescent="0.25">
      <c r="A11668" s="63"/>
      <c r="B11668" s="63"/>
    </row>
    <row r="11669" spans="1:2" x14ac:dyDescent="0.25">
      <c r="A11669" s="63"/>
      <c r="B11669" s="63"/>
    </row>
    <row r="11670" spans="1:2" x14ac:dyDescent="0.25">
      <c r="A11670" s="63"/>
      <c r="B11670" s="63"/>
    </row>
    <row r="11671" spans="1:2" x14ac:dyDescent="0.25">
      <c r="A11671" s="63"/>
      <c r="B11671" s="63"/>
    </row>
    <row r="11672" spans="1:2" x14ac:dyDescent="0.25">
      <c r="A11672" s="63"/>
      <c r="B11672" s="63"/>
    </row>
    <row r="11673" spans="1:2" x14ac:dyDescent="0.25">
      <c r="A11673" s="63"/>
      <c r="B11673" s="63"/>
    </row>
    <row r="11674" spans="1:2" x14ac:dyDescent="0.25">
      <c r="A11674" s="63"/>
      <c r="B11674" s="63"/>
    </row>
    <row r="11675" spans="1:2" x14ac:dyDescent="0.25">
      <c r="A11675" s="63"/>
      <c r="B11675" s="63"/>
    </row>
    <row r="11676" spans="1:2" x14ac:dyDescent="0.25">
      <c r="A11676" s="63"/>
      <c r="B11676" s="63"/>
    </row>
    <row r="11677" spans="1:2" x14ac:dyDescent="0.25">
      <c r="A11677" s="63"/>
      <c r="B11677" s="63"/>
    </row>
    <row r="11678" spans="1:2" x14ac:dyDescent="0.25">
      <c r="A11678" s="63"/>
      <c r="B11678" s="63"/>
    </row>
    <row r="11679" spans="1:2" x14ac:dyDescent="0.25">
      <c r="A11679" s="63"/>
      <c r="B11679" s="63"/>
    </row>
    <row r="11680" spans="1:2" x14ac:dyDescent="0.25">
      <c r="A11680" s="63"/>
      <c r="B11680" s="63"/>
    </row>
    <row r="11681" spans="1:2" x14ac:dyDescent="0.25">
      <c r="A11681" s="63"/>
      <c r="B11681" s="63"/>
    </row>
    <row r="11682" spans="1:2" x14ac:dyDescent="0.25">
      <c r="A11682" s="63"/>
      <c r="B11682" s="63"/>
    </row>
    <row r="11683" spans="1:2" x14ac:dyDescent="0.25">
      <c r="A11683" s="63"/>
      <c r="B11683" s="63"/>
    </row>
    <row r="11684" spans="1:2" x14ac:dyDescent="0.25">
      <c r="A11684" s="63"/>
      <c r="B11684" s="63"/>
    </row>
    <row r="11685" spans="1:2" x14ac:dyDescent="0.25">
      <c r="A11685" s="63"/>
      <c r="B11685" s="63"/>
    </row>
    <row r="11686" spans="1:2" x14ac:dyDescent="0.25">
      <c r="A11686" s="63"/>
      <c r="B11686" s="63"/>
    </row>
    <row r="11687" spans="1:2" x14ac:dyDescent="0.25">
      <c r="A11687" s="63"/>
      <c r="B11687" s="63"/>
    </row>
    <row r="11688" spans="1:2" x14ac:dyDescent="0.25">
      <c r="A11688" s="63"/>
      <c r="B11688" s="63"/>
    </row>
    <row r="11689" spans="1:2" x14ac:dyDescent="0.25">
      <c r="A11689" s="63"/>
      <c r="B11689" s="63"/>
    </row>
    <row r="11690" spans="1:2" x14ac:dyDescent="0.25">
      <c r="A11690" s="63"/>
      <c r="B11690" s="63"/>
    </row>
    <row r="11691" spans="1:2" x14ac:dyDescent="0.25">
      <c r="A11691" s="63"/>
      <c r="B11691" s="63"/>
    </row>
    <row r="11692" spans="1:2" x14ac:dyDescent="0.25">
      <c r="A11692" s="63"/>
      <c r="B11692" s="63"/>
    </row>
    <row r="11693" spans="1:2" x14ac:dyDescent="0.25">
      <c r="A11693" s="63"/>
      <c r="B11693" s="63"/>
    </row>
    <row r="11694" spans="1:2" x14ac:dyDescent="0.25">
      <c r="A11694" s="63"/>
      <c r="B11694" s="63"/>
    </row>
    <row r="11695" spans="1:2" x14ac:dyDescent="0.25">
      <c r="A11695" s="63"/>
      <c r="B11695" s="63"/>
    </row>
    <row r="11696" spans="1:2" x14ac:dyDescent="0.25">
      <c r="A11696" s="63"/>
      <c r="B11696" s="63"/>
    </row>
    <row r="11697" spans="1:2" x14ac:dyDescent="0.25">
      <c r="A11697" s="63"/>
      <c r="B11697" s="63"/>
    </row>
    <row r="11698" spans="1:2" x14ac:dyDescent="0.25">
      <c r="A11698" s="63"/>
      <c r="B11698" s="63"/>
    </row>
    <row r="11699" spans="1:2" x14ac:dyDescent="0.25">
      <c r="A11699" s="63"/>
      <c r="B11699" s="63"/>
    </row>
    <row r="11700" spans="1:2" x14ac:dyDescent="0.25">
      <c r="A11700" s="63"/>
      <c r="B11700" s="63"/>
    </row>
    <row r="11701" spans="1:2" x14ac:dyDescent="0.25">
      <c r="A11701" s="63"/>
      <c r="B11701" s="63"/>
    </row>
    <row r="11702" spans="1:2" x14ac:dyDescent="0.25">
      <c r="A11702" s="63"/>
      <c r="B11702" s="63"/>
    </row>
    <row r="11703" spans="1:2" x14ac:dyDescent="0.25">
      <c r="A11703" s="63"/>
      <c r="B11703" s="63"/>
    </row>
    <row r="11704" spans="1:2" x14ac:dyDescent="0.25">
      <c r="A11704" s="63"/>
      <c r="B11704" s="63"/>
    </row>
    <row r="11705" spans="1:2" x14ac:dyDescent="0.25">
      <c r="A11705" s="63"/>
      <c r="B11705" s="63"/>
    </row>
    <row r="11706" spans="1:2" x14ac:dyDescent="0.25">
      <c r="A11706" s="63"/>
      <c r="B11706" s="63"/>
    </row>
    <row r="11707" spans="1:2" x14ac:dyDescent="0.25">
      <c r="A11707" s="63"/>
      <c r="B11707" s="63"/>
    </row>
    <row r="11708" spans="1:2" x14ac:dyDescent="0.25">
      <c r="A11708" s="63"/>
      <c r="B11708" s="63"/>
    </row>
    <row r="11709" spans="1:2" x14ac:dyDescent="0.25">
      <c r="A11709" s="63"/>
      <c r="B11709" s="63"/>
    </row>
    <row r="11710" spans="1:2" x14ac:dyDescent="0.25">
      <c r="A11710" s="63"/>
      <c r="B11710" s="63"/>
    </row>
    <row r="11711" spans="1:2" x14ac:dyDescent="0.25">
      <c r="A11711" s="63"/>
      <c r="B11711" s="63"/>
    </row>
    <row r="11712" spans="1:2" x14ac:dyDescent="0.25">
      <c r="A11712" s="63"/>
      <c r="B11712" s="63"/>
    </row>
    <row r="11713" spans="1:2" x14ac:dyDescent="0.25">
      <c r="A11713" s="63"/>
      <c r="B11713" s="63"/>
    </row>
    <row r="11714" spans="1:2" x14ac:dyDescent="0.25">
      <c r="A11714" s="63"/>
      <c r="B11714" s="63"/>
    </row>
    <row r="11715" spans="1:2" x14ac:dyDescent="0.25">
      <c r="A11715" s="63"/>
      <c r="B11715" s="63"/>
    </row>
    <row r="11716" spans="1:2" x14ac:dyDescent="0.25">
      <c r="A11716" s="63"/>
      <c r="B11716" s="63"/>
    </row>
    <row r="11717" spans="1:2" x14ac:dyDescent="0.25">
      <c r="A11717" s="63"/>
      <c r="B11717" s="63"/>
    </row>
    <row r="11718" spans="1:2" x14ac:dyDescent="0.25">
      <c r="A11718" s="63"/>
      <c r="B11718" s="63"/>
    </row>
    <row r="11719" spans="1:2" x14ac:dyDescent="0.25">
      <c r="A11719" s="63"/>
      <c r="B11719" s="63"/>
    </row>
    <row r="11720" spans="1:2" x14ac:dyDescent="0.25">
      <c r="A11720" s="63"/>
      <c r="B11720" s="63"/>
    </row>
    <row r="11721" spans="1:2" x14ac:dyDescent="0.25">
      <c r="A11721" s="63"/>
      <c r="B11721" s="63"/>
    </row>
    <row r="11722" spans="1:2" x14ac:dyDescent="0.25">
      <c r="A11722" s="63"/>
      <c r="B11722" s="63"/>
    </row>
    <row r="11723" spans="1:2" x14ac:dyDescent="0.25">
      <c r="A11723" s="63"/>
      <c r="B11723" s="63"/>
    </row>
    <row r="11724" spans="1:2" x14ac:dyDescent="0.25">
      <c r="A11724" s="63"/>
      <c r="B11724" s="63"/>
    </row>
    <row r="11725" spans="1:2" x14ac:dyDescent="0.25">
      <c r="A11725" s="63"/>
      <c r="B11725" s="63"/>
    </row>
    <row r="11726" spans="1:2" x14ac:dyDescent="0.25">
      <c r="A11726" s="63"/>
      <c r="B11726" s="63"/>
    </row>
    <row r="11727" spans="1:2" x14ac:dyDescent="0.25">
      <c r="A11727" s="63"/>
      <c r="B11727" s="63"/>
    </row>
    <row r="11728" spans="1:2" x14ac:dyDescent="0.25">
      <c r="A11728" s="63"/>
      <c r="B11728" s="63"/>
    </row>
    <row r="11729" spans="1:2" x14ac:dyDescent="0.25">
      <c r="A11729" s="63"/>
      <c r="B11729" s="63"/>
    </row>
    <row r="11730" spans="1:2" x14ac:dyDescent="0.25">
      <c r="A11730" s="63"/>
      <c r="B11730" s="63"/>
    </row>
    <row r="11731" spans="1:2" x14ac:dyDescent="0.25">
      <c r="A11731" s="63"/>
      <c r="B11731" s="63"/>
    </row>
    <row r="11732" spans="1:2" x14ac:dyDescent="0.25">
      <c r="A11732" s="63"/>
      <c r="B11732" s="63"/>
    </row>
    <row r="11733" spans="1:2" x14ac:dyDescent="0.25">
      <c r="A11733" s="63"/>
      <c r="B11733" s="63"/>
    </row>
    <row r="11734" spans="1:2" x14ac:dyDescent="0.25">
      <c r="A11734" s="63"/>
      <c r="B11734" s="63"/>
    </row>
    <row r="11735" spans="1:2" x14ac:dyDescent="0.25">
      <c r="A11735" s="63"/>
      <c r="B11735" s="63"/>
    </row>
    <row r="11736" spans="1:2" x14ac:dyDescent="0.25">
      <c r="A11736" s="63"/>
      <c r="B11736" s="63"/>
    </row>
    <row r="11737" spans="1:2" x14ac:dyDescent="0.25">
      <c r="A11737" s="63"/>
      <c r="B11737" s="63"/>
    </row>
    <row r="11738" spans="1:2" x14ac:dyDescent="0.25">
      <c r="A11738" s="63"/>
      <c r="B11738" s="63"/>
    </row>
    <row r="11739" spans="1:2" x14ac:dyDescent="0.25">
      <c r="A11739" s="63"/>
      <c r="B11739" s="63"/>
    </row>
    <row r="11740" spans="1:2" x14ac:dyDescent="0.25">
      <c r="A11740" s="63"/>
      <c r="B11740" s="63"/>
    </row>
    <row r="11741" spans="1:2" x14ac:dyDescent="0.25">
      <c r="A11741" s="63"/>
      <c r="B11741" s="63"/>
    </row>
    <row r="11742" spans="1:2" x14ac:dyDescent="0.25">
      <c r="A11742" s="63"/>
      <c r="B11742" s="63"/>
    </row>
    <row r="11743" spans="1:2" x14ac:dyDescent="0.25">
      <c r="A11743" s="63"/>
      <c r="B11743" s="63"/>
    </row>
    <row r="11744" spans="1:2" x14ac:dyDescent="0.25">
      <c r="A11744" s="63"/>
      <c r="B11744" s="63"/>
    </row>
    <row r="11745" spans="1:2" x14ac:dyDescent="0.25">
      <c r="A11745" s="63"/>
      <c r="B11745" s="63"/>
    </row>
    <row r="11746" spans="1:2" x14ac:dyDescent="0.25">
      <c r="A11746" s="63"/>
      <c r="B11746" s="63"/>
    </row>
    <row r="11747" spans="1:2" x14ac:dyDescent="0.25">
      <c r="A11747" s="63"/>
      <c r="B11747" s="63"/>
    </row>
    <row r="11748" spans="1:2" x14ac:dyDescent="0.25">
      <c r="A11748" s="63"/>
      <c r="B11748" s="63"/>
    </row>
    <row r="11749" spans="1:2" x14ac:dyDescent="0.25">
      <c r="A11749" s="63"/>
      <c r="B11749" s="63"/>
    </row>
    <row r="11750" spans="1:2" x14ac:dyDescent="0.25">
      <c r="A11750" s="63"/>
      <c r="B11750" s="63"/>
    </row>
    <row r="11751" spans="1:2" x14ac:dyDescent="0.25">
      <c r="A11751" s="63"/>
      <c r="B11751" s="63"/>
    </row>
    <row r="11752" spans="1:2" x14ac:dyDescent="0.25">
      <c r="A11752" s="63"/>
      <c r="B11752" s="63"/>
    </row>
    <row r="11753" spans="1:2" x14ac:dyDescent="0.25">
      <c r="A11753" s="63"/>
      <c r="B11753" s="63"/>
    </row>
    <row r="11754" spans="1:2" x14ac:dyDescent="0.25">
      <c r="A11754" s="63"/>
      <c r="B11754" s="63"/>
    </row>
    <row r="11755" spans="1:2" x14ac:dyDescent="0.25">
      <c r="A11755" s="63"/>
      <c r="B11755" s="63"/>
    </row>
    <row r="11756" spans="1:2" x14ac:dyDescent="0.25">
      <c r="A11756" s="63"/>
      <c r="B11756" s="63"/>
    </row>
    <row r="11757" spans="1:2" x14ac:dyDescent="0.25">
      <c r="A11757" s="63"/>
      <c r="B11757" s="63"/>
    </row>
    <row r="11758" spans="1:2" x14ac:dyDescent="0.25">
      <c r="A11758" s="63"/>
      <c r="B11758" s="63"/>
    </row>
    <row r="11759" spans="1:2" x14ac:dyDescent="0.25">
      <c r="A11759" s="63"/>
      <c r="B11759" s="63"/>
    </row>
    <row r="11760" spans="1:2" x14ac:dyDescent="0.25">
      <c r="A11760" s="63"/>
      <c r="B11760" s="63"/>
    </row>
    <row r="11761" spans="1:2" x14ac:dyDescent="0.25">
      <c r="A11761" s="63"/>
      <c r="B11761" s="63"/>
    </row>
    <row r="11762" spans="1:2" x14ac:dyDescent="0.25">
      <c r="A11762" s="63"/>
      <c r="B11762" s="63"/>
    </row>
    <row r="11763" spans="1:2" x14ac:dyDescent="0.25">
      <c r="A11763" s="63"/>
      <c r="B11763" s="63"/>
    </row>
    <row r="11764" spans="1:2" x14ac:dyDescent="0.25">
      <c r="A11764" s="63"/>
      <c r="B11764" s="63"/>
    </row>
    <row r="11765" spans="1:2" x14ac:dyDescent="0.25">
      <c r="A11765" s="63"/>
      <c r="B11765" s="63"/>
    </row>
    <row r="11766" spans="1:2" x14ac:dyDescent="0.25">
      <c r="A11766" s="63"/>
      <c r="B11766" s="63"/>
    </row>
    <row r="11767" spans="1:2" x14ac:dyDescent="0.25">
      <c r="A11767" s="63"/>
      <c r="B11767" s="63"/>
    </row>
    <row r="11768" spans="1:2" x14ac:dyDescent="0.25">
      <c r="A11768" s="63"/>
      <c r="B11768" s="63"/>
    </row>
    <row r="11769" spans="1:2" x14ac:dyDescent="0.25">
      <c r="A11769" s="63"/>
      <c r="B11769" s="63"/>
    </row>
    <row r="11770" spans="1:2" x14ac:dyDescent="0.25">
      <c r="A11770" s="63"/>
      <c r="B11770" s="63"/>
    </row>
    <row r="11771" spans="1:2" x14ac:dyDescent="0.25">
      <c r="A11771" s="63"/>
      <c r="B11771" s="63"/>
    </row>
    <row r="11772" spans="1:2" x14ac:dyDescent="0.25">
      <c r="A11772" s="63"/>
      <c r="B11772" s="63"/>
    </row>
    <row r="11773" spans="1:2" x14ac:dyDescent="0.25">
      <c r="A11773" s="63"/>
      <c r="B11773" s="63"/>
    </row>
    <row r="11774" spans="1:2" x14ac:dyDescent="0.25">
      <c r="A11774" s="63"/>
      <c r="B11774" s="63"/>
    </row>
    <row r="11775" spans="1:2" x14ac:dyDescent="0.25">
      <c r="A11775" s="63"/>
      <c r="B11775" s="63"/>
    </row>
    <row r="11776" spans="1:2" x14ac:dyDescent="0.25">
      <c r="A11776" s="63"/>
      <c r="B11776" s="63"/>
    </row>
    <row r="11777" spans="1:2" x14ac:dyDescent="0.25">
      <c r="A11777" s="63"/>
      <c r="B11777" s="63"/>
    </row>
    <row r="11778" spans="1:2" x14ac:dyDescent="0.25">
      <c r="A11778" s="63"/>
      <c r="B11778" s="63"/>
    </row>
    <row r="11779" spans="1:2" x14ac:dyDescent="0.25">
      <c r="A11779" s="63"/>
      <c r="B11779" s="63"/>
    </row>
    <row r="11780" spans="1:2" x14ac:dyDescent="0.25">
      <c r="A11780" s="63"/>
      <c r="B11780" s="63"/>
    </row>
    <row r="11781" spans="1:2" x14ac:dyDescent="0.25">
      <c r="A11781" s="63"/>
      <c r="B11781" s="63"/>
    </row>
    <row r="11782" spans="1:2" x14ac:dyDescent="0.25">
      <c r="A11782" s="63"/>
      <c r="B11782" s="63"/>
    </row>
    <row r="11783" spans="1:2" x14ac:dyDescent="0.25">
      <c r="A11783" s="63"/>
      <c r="B11783" s="63"/>
    </row>
    <row r="11784" spans="1:2" x14ac:dyDescent="0.25">
      <c r="A11784" s="63"/>
      <c r="B11784" s="63"/>
    </row>
    <row r="11785" spans="1:2" x14ac:dyDescent="0.25">
      <c r="A11785" s="63"/>
      <c r="B11785" s="63"/>
    </row>
    <row r="11786" spans="1:2" x14ac:dyDescent="0.25">
      <c r="A11786" s="63"/>
      <c r="B11786" s="63"/>
    </row>
    <row r="11787" spans="1:2" x14ac:dyDescent="0.25">
      <c r="A11787" s="63"/>
      <c r="B11787" s="63"/>
    </row>
    <row r="11788" spans="1:2" x14ac:dyDescent="0.25">
      <c r="A11788" s="63"/>
      <c r="B11788" s="63"/>
    </row>
    <row r="11789" spans="1:2" x14ac:dyDescent="0.25">
      <c r="A11789" s="63"/>
      <c r="B11789" s="63"/>
    </row>
    <row r="11790" spans="1:2" x14ac:dyDescent="0.25">
      <c r="A11790" s="63"/>
      <c r="B11790" s="63"/>
    </row>
    <row r="11791" spans="1:2" x14ac:dyDescent="0.25">
      <c r="A11791" s="63"/>
      <c r="B11791" s="63"/>
    </row>
    <row r="11792" spans="1:2" x14ac:dyDescent="0.25">
      <c r="A11792" s="63"/>
      <c r="B11792" s="63"/>
    </row>
    <row r="11793" spans="1:2" x14ac:dyDescent="0.25">
      <c r="A11793" s="63"/>
      <c r="B11793" s="63"/>
    </row>
    <row r="11794" spans="1:2" x14ac:dyDescent="0.25">
      <c r="A11794" s="63"/>
      <c r="B11794" s="63"/>
    </row>
    <row r="11795" spans="1:2" x14ac:dyDescent="0.25">
      <c r="A11795" s="63"/>
      <c r="B11795" s="63"/>
    </row>
    <row r="11796" spans="1:2" x14ac:dyDescent="0.25">
      <c r="A11796" s="63"/>
      <c r="B11796" s="63"/>
    </row>
    <row r="11797" spans="1:2" x14ac:dyDescent="0.25">
      <c r="A11797" s="63"/>
      <c r="B11797" s="63"/>
    </row>
    <row r="11798" spans="1:2" x14ac:dyDescent="0.25">
      <c r="A11798" s="63"/>
      <c r="B11798" s="63"/>
    </row>
    <row r="11799" spans="1:2" x14ac:dyDescent="0.25">
      <c r="A11799" s="63"/>
      <c r="B11799" s="63"/>
    </row>
    <row r="11800" spans="1:2" x14ac:dyDescent="0.25">
      <c r="A11800" s="63"/>
      <c r="B11800" s="63"/>
    </row>
    <row r="11801" spans="1:2" x14ac:dyDescent="0.25">
      <c r="A11801" s="63"/>
      <c r="B11801" s="63"/>
    </row>
    <row r="11802" spans="1:2" x14ac:dyDescent="0.25">
      <c r="A11802" s="63"/>
      <c r="B11802" s="63"/>
    </row>
    <row r="11803" spans="1:2" x14ac:dyDescent="0.25">
      <c r="A11803" s="63"/>
      <c r="B11803" s="63"/>
    </row>
    <row r="11804" spans="1:2" x14ac:dyDescent="0.25">
      <c r="A11804" s="63"/>
      <c r="B11804" s="63"/>
    </row>
    <row r="11805" spans="1:2" x14ac:dyDescent="0.25">
      <c r="A11805" s="63"/>
      <c r="B11805" s="63"/>
    </row>
    <row r="11806" spans="1:2" x14ac:dyDescent="0.25">
      <c r="A11806" s="63"/>
      <c r="B11806" s="63"/>
    </row>
    <row r="11807" spans="1:2" x14ac:dyDescent="0.25">
      <c r="A11807" s="63"/>
      <c r="B11807" s="63"/>
    </row>
    <row r="11808" spans="1:2" x14ac:dyDescent="0.25">
      <c r="A11808" s="63"/>
      <c r="B11808" s="63"/>
    </row>
    <row r="11809" spans="1:2" x14ac:dyDescent="0.25">
      <c r="A11809" s="63"/>
      <c r="B11809" s="63"/>
    </row>
    <row r="11810" spans="1:2" x14ac:dyDescent="0.25">
      <c r="A11810" s="63"/>
      <c r="B11810" s="63"/>
    </row>
    <row r="11811" spans="1:2" x14ac:dyDescent="0.25">
      <c r="A11811" s="63"/>
      <c r="B11811" s="63"/>
    </row>
    <row r="11812" spans="1:2" x14ac:dyDescent="0.25">
      <c r="A11812" s="63"/>
      <c r="B11812" s="63"/>
    </row>
    <row r="11813" spans="1:2" x14ac:dyDescent="0.25">
      <c r="A11813" s="63"/>
      <c r="B11813" s="63"/>
    </row>
    <row r="11814" spans="1:2" x14ac:dyDescent="0.25">
      <c r="A11814" s="63"/>
      <c r="B11814" s="63"/>
    </row>
    <row r="11815" spans="1:2" x14ac:dyDescent="0.25">
      <c r="A11815" s="63"/>
      <c r="B11815" s="63"/>
    </row>
    <row r="11816" spans="1:2" x14ac:dyDescent="0.25">
      <c r="A11816" s="63"/>
      <c r="B11816" s="63"/>
    </row>
    <row r="11817" spans="1:2" x14ac:dyDescent="0.25">
      <c r="A11817" s="63"/>
      <c r="B11817" s="63"/>
    </row>
    <row r="11818" spans="1:2" x14ac:dyDescent="0.25">
      <c r="A11818" s="63"/>
      <c r="B11818" s="63"/>
    </row>
    <row r="11819" spans="1:2" x14ac:dyDescent="0.25">
      <c r="A11819" s="63"/>
      <c r="B11819" s="63"/>
    </row>
    <row r="11820" spans="1:2" x14ac:dyDescent="0.25">
      <c r="A11820" s="63"/>
      <c r="B11820" s="63"/>
    </row>
    <row r="11821" spans="1:2" x14ac:dyDescent="0.25">
      <c r="A11821" s="63"/>
      <c r="B11821" s="63"/>
    </row>
    <row r="11822" spans="1:2" x14ac:dyDescent="0.25">
      <c r="A11822" s="63"/>
      <c r="B11822" s="63"/>
    </row>
    <row r="11823" spans="1:2" x14ac:dyDescent="0.25">
      <c r="A11823" s="63"/>
      <c r="B11823" s="63"/>
    </row>
    <row r="11824" spans="1:2" x14ac:dyDescent="0.25">
      <c r="A11824" s="63"/>
      <c r="B11824" s="63"/>
    </row>
    <row r="11825" spans="1:2" x14ac:dyDescent="0.25">
      <c r="A11825" s="63"/>
      <c r="B11825" s="63"/>
    </row>
    <row r="11826" spans="1:2" x14ac:dyDescent="0.25">
      <c r="A11826" s="63"/>
      <c r="B11826" s="63"/>
    </row>
    <row r="11827" spans="1:2" x14ac:dyDescent="0.25">
      <c r="A11827" s="63"/>
      <c r="B11827" s="63"/>
    </row>
    <row r="11828" spans="1:2" x14ac:dyDescent="0.25">
      <c r="A11828" s="63"/>
      <c r="B11828" s="63"/>
    </row>
    <row r="11829" spans="1:2" x14ac:dyDescent="0.25">
      <c r="A11829" s="63"/>
      <c r="B11829" s="63"/>
    </row>
    <row r="11830" spans="1:2" x14ac:dyDescent="0.25">
      <c r="A11830" s="63"/>
      <c r="B11830" s="63"/>
    </row>
    <row r="11831" spans="1:2" x14ac:dyDescent="0.25">
      <c r="A11831" s="63"/>
      <c r="B11831" s="63"/>
    </row>
    <row r="11832" spans="1:2" x14ac:dyDescent="0.25">
      <c r="A11832" s="63"/>
      <c r="B11832" s="63"/>
    </row>
    <row r="11833" spans="1:2" x14ac:dyDescent="0.25">
      <c r="A11833" s="63"/>
      <c r="B11833" s="63"/>
    </row>
    <row r="11834" spans="1:2" x14ac:dyDescent="0.25">
      <c r="A11834" s="63"/>
      <c r="B11834" s="63"/>
    </row>
    <row r="11835" spans="1:2" x14ac:dyDescent="0.25">
      <c r="A11835" s="63"/>
      <c r="B11835" s="63"/>
    </row>
    <row r="11836" spans="1:2" x14ac:dyDescent="0.25">
      <c r="A11836" s="63"/>
      <c r="B11836" s="63"/>
    </row>
    <row r="11837" spans="1:2" x14ac:dyDescent="0.25">
      <c r="A11837" s="63"/>
      <c r="B11837" s="63"/>
    </row>
    <row r="11838" spans="1:2" x14ac:dyDescent="0.25">
      <c r="A11838" s="63"/>
      <c r="B11838" s="63"/>
    </row>
    <row r="11839" spans="1:2" x14ac:dyDescent="0.25">
      <c r="A11839" s="63"/>
      <c r="B11839" s="63"/>
    </row>
    <row r="11840" spans="1:2" x14ac:dyDescent="0.25">
      <c r="A11840" s="63"/>
      <c r="B11840" s="63"/>
    </row>
    <row r="11841" spans="1:2" x14ac:dyDescent="0.25">
      <c r="A11841" s="63"/>
      <c r="B11841" s="63"/>
    </row>
    <row r="11842" spans="1:2" x14ac:dyDescent="0.25">
      <c r="A11842" s="63"/>
      <c r="B11842" s="63"/>
    </row>
    <row r="11843" spans="1:2" x14ac:dyDescent="0.25">
      <c r="A11843" s="63"/>
      <c r="B11843" s="63"/>
    </row>
    <row r="11844" spans="1:2" x14ac:dyDescent="0.25">
      <c r="A11844" s="63"/>
      <c r="B11844" s="63"/>
    </row>
    <row r="11845" spans="1:2" x14ac:dyDescent="0.25">
      <c r="A11845" s="63"/>
      <c r="B11845" s="63"/>
    </row>
    <row r="11846" spans="1:2" x14ac:dyDescent="0.25">
      <c r="A11846" s="63"/>
      <c r="B11846" s="63"/>
    </row>
    <row r="11847" spans="1:2" x14ac:dyDescent="0.25">
      <c r="A11847" s="63"/>
      <c r="B11847" s="63"/>
    </row>
    <row r="11848" spans="1:2" x14ac:dyDescent="0.25">
      <c r="A11848" s="63"/>
      <c r="B11848" s="63"/>
    </row>
    <row r="11849" spans="1:2" x14ac:dyDescent="0.25">
      <c r="A11849" s="63"/>
      <c r="B11849" s="63"/>
    </row>
    <row r="11850" spans="1:2" x14ac:dyDescent="0.25">
      <c r="A11850" s="63"/>
      <c r="B11850" s="63"/>
    </row>
    <row r="11851" spans="1:2" x14ac:dyDescent="0.25">
      <c r="A11851" s="63"/>
      <c r="B11851" s="63"/>
    </row>
    <row r="11852" spans="1:2" x14ac:dyDescent="0.25">
      <c r="A11852" s="63"/>
      <c r="B11852" s="63"/>
    </row>
    <row r="11853" spans="1:2" x14ac:dyDescent="0.25">
      <c r="A11853" s="63"/>
      <c r="B11853" s="63"/>
    </row>
    <row r="11854" spans="1:2" x14ac:dyDescent="0.25">
      <c r="A11854" s="63"/>
      <c r="B11854" s="63"/>
    </row>
    <row r="11855" spans="1:2" x14ac:dyDescent="0.25">
      <c r="A11855" s="63"/>
      <c r="B11855" s="63"/>
    </row>
    <row r="11856" spans="1:2" x14ac:dyDescent="0.25">
      <c r="A11856" s="63"/>
      <c r="B11856" s="63"/>
    </row>
    <row r="11857" spans="1:2" x14ac:dyDescent="0.25">
      <c r="A11857" s="63"/>
      <c r="B11857" s="63"/>
    </row>
    <row r="11858" spans="1:2" x14ac:dyDescent="0.25">
      <c r="A11858" s="63"/>
      <c r="B11858" s="63"/>
    </row>
    <row r="11859" spans="1:2" x14ac:dyDescent="0.25">
      <c r="A11859" s="63"/>
      <c r="B11859" s="63"/>
    </row>
    <row r="11860" spans="1:2" x14ac:dyDescent="0.25">
      <c r="A11860" s="63"/>
      <c r="B11860" s="63"/>
    </row>
    <row r="11861" spans="1:2" x14ac:dyDescent="0.25">
      <c r="A11861" s="63"/>
      <c r="B11861" s="63"/>
    </row>
    <row r="11862" spans="1:2" x14ac:dyDescent="0.25">
      <c r="A11862" s="63"/>
      <c r="B11862" s="63"/>
    </row>
    <row r="11863" spans="1:2" x14ac:dyDescent="0.25">
      <c r="A11863" s="63"/>
      <c r="B11863" s="63"/>
    </row>
    <row r="11864" spans="1:2" x14ac:dyDescent="0.25">
      <c r="A11864" s="63"/>
      <c r="B11864" s="63"/>
    </row>
    <row r="11865" spans="1:2" x14ac:dyDescent="0.25">
      <c r="A11865" s="63"/>
      <c r="B11865" s="63"/>
    </row>
    <row r="11866" spans="1:2" x14ac:dyDescent="0.25">
      <c r="A11866" s="63"/>
      <c r="B11866" s="63"/>
    </row>
    <row r="11867" spans="1:2" x14ac:dyDescent="0.25">
      <c r="A11867" s="63"/>
      <c r="B11867" s="63"/>
    </row>
    <row r="11868" spans="1:2" x14ac:dyDescent="0.25">
      <c r="A11868" s="63"/>
      <c r="B11868" s="63"/>
    </row>
    <row r="11869" spans="1:2" x14ac:dyDescent="0.25">
      <c r="A11869" s="63"/>
      <c r="B11869" s="63"/>
    </row>
    <row r="11870" spans="1:2" x14ac:dyDescent="0.25">
      <c r="A11870" s="63"/>
      <c r="B11870" s="63"/>
    </row>
    <row r="11871" spans="1:2" x14ac:dyDescent="0.25">
      <c r="A11871" s="63"/>
      <c r="B11871" s="63"/>
    </row>
    <row r="11872" spans="1:2" x14ac:dyDescent="0.25">
      <c r="A11872" s="63"/>
      <c r="B11872" s="63"/>
    </row>
    <row r="11873" spans="1:2" x14ac:dyDescent="0.25">
      <c r="A11873" s="63"/>
      <c r="B11873" s="63"/>
    </row>
    <row r="11874" spans="1:2" x14ac:dyDescent="0.25">
      <c r="A11874" s="63"/>
      <c r="B11874" s="63"/>
    </row>
    <row r="11875" spans="1:2" x14ac:dyDescent="0.25">
      <c r="A11875" s="63"/>
      <c r="B11875" s="63"/>
    </row>
    <row r="11876" spans="1:2" x14ac:dyDescent="0.25">
      <c r="A11876" s="63"/>
      <c r="B11876" s="63"/>
    </row>
    <row r="11877" spans="1:2" x14ac:dyDescent="0.25">
      <c r="A11877" s="63"/>
      <c r="B11877" s="63"/>
    </row>
    <row r="11878" spans="1:2" x14ac:dyDescent="0.25">
      <c r="A11878" s="63"/>
      <c r="B11878" s="63"/>
    </row>
    <row r="11879" spans="1:2" x14ac:dyDescent="0.25">
      <c r="A11879" s="63"/>
      <c r="B11879" s="63"/>
    </row>
    <row r="11880" spans="1:2" x14ac:dyDescent="0.25">
      <c r="A11880" s="63"/>
      <c r="B11880" s="63"/>
    </row>
    <row r="11881" spans="1:2" x14ac:dyDescent="0.25">
      <c r="A11881" s="63"/>
      <c r="B11881" s="63"/>
    </row>
    <row r="11882" spans="1:2" x14ac:dyDescent="0.25">
      <c r="A11882" s="63"/>
      <c r="B11882" s="63"/>
    </row>
    <row r="11883" spans="1:2" x14ac:dyDescent="0.25">
      <c r="A11883" s="63"/>
      <c r="B11883" s="63"/>
    </row>
    <row r="11884" spans="1:2" x14ac:dyDescent="0.25">
      <c r="A11884" s="63"/>
      <c r="B11884" s="63"/>
    </row>
    <row r="11885" spans="1:2" x14ac:dyDescent="0.25">
      <c r="A11885" s="63"/>
      <c r="B11885" s="63"/>
    </row>
    <row r="11886" spans="1:2" x14ac:dyDescent="0.25">
      <c r="A11886" s="63"/>
      <c r="B11886" s="63"/>
    </row>
    <row r="11887" spans="1:2" x14ac:dyDescent="0.25">
      <c r="A11887" s="63"/>
      <c r="B11887" s="63"/>
    </row>
    <row r="11888" spans="1:2" x14ac:dyDescent="0.25">
      <c r="A11888" s="63"/>
      <c r="B11888" s="63"/>
    </row>
    <row r="11889" spans="1:2" x14ac:dyDescent="0.25">
      <c r="A11889" s="63"/>
      <c r="B11889" s="63"/>
    </row>
    <row r="11890" spans="1:2" x14ac:dyDescent="0.25">
      <c r="A11890" s="63"/>
      <c r="B11890" s="63"/>
    </row>
    <row r="11891" spans="1:2" x14ac:dyDescent="0.25">
      <c r="A11891" s="63"/>
      <c r="B11891" s="63"/>
    </row>
    <row r="11892" spans="1:2" x14ac:dyDescent="0.25">
      <c r="A11892" s="63"/>
      <c r="B11892" s="63"/>
    </row>
    <row r="11893" spans="1:2" x14ac:dyDescent="0.25">
      <c r="A11893" s="63"/>
      <c r="B11893" s="63"/>
    </row>
    <row r="11894" spans="1:2" x14ac:dyDescent="0.25">
      <c r="A11894" s="63"/>
      <c r="B11894" s="63"/>
    </row>
    <row r="11895" spans="1:2" x14ac:dyDescent="0.25">
      <c r="A11895" s="63"/>
      <c r="B11895" s="63"/>
    </row>
    <row r="11896" spans="1:2" x14ac:dyDescent="0.25">
      <c r="A11896" s="63"/>
      <c r="B11896" s="63"/>
    </row>
    <row r="11897" spans="1:2" x14ac:dyDescent="0.25">
      <c r="A11897" s="63"/>
      <c r="B11897" s="63"/>
    </row>
    <row r="11898" spans="1:2" x14ac:dyDescent="0.25">
      <c r="A11898" s="63"/>
      <c r="B11898" s="63"/>
    </row>
    <row r="11899" spans="1:2" x14ac:dyDescent="0.25">
      <c r="A11899" s="63"/>
      <c r="B11899" s="63"/>
    </row>
    <row r="11900" spans="1:2" x14ac:dyDescent="0.25">
      <c r="A11900" s="63"/>
      <c r="B11900" s="63"/>
    </row>
    <row r="11901" spans="1:2" x14ac:dyDescent="0.25">
      <c r="A11901" s="63"/>
      <c r="B11901" s="63"/>
    </row>
    <row r="11902" spans="1:2" x14ac:dyDescent="0.25">
      <c r="A11902" s="63"/>
      <c r="B11902" s="63"/>
    </row>
    <row r="11903" spans="1:2" x14ac:dyDescent="0.25">
      <c r="A11903" s="63"/>
      <c r="B11903" s="63"/>
    </row>
    <row r="11904" spans="1:2" x14ac:dyDescent="0.25">
      <c r="A11904" s="63"/>
      <c r="B11904" s="63"/>
    </row>
    <row r="11905" spans="1:2" x14ac:dyDescent="0.25">
      <c r="A11905" s="63"/>
      <c r="B11905" s="63"/>
    </row>
    <row r="11906" spans="1:2" x14ac:dyDescent="0.25">
      <c r="A11906" s="63"/>
      <c r="B11906" s="63"/>
    </row>
    <row r="11907" spans="1:2" x14ac:dyDescent="0.25">
      <c r="A11907" s="63"/>
      <c r="B11907" s="63"/>
    </row>
    <row r="11908" spans="1:2" x14ac:dyDescent="0.25">
      <c r="A11908" s="63"/>
      <c r="B11908" s="63"/>
    </row>
    <row r="11909" spans="1:2" x14ac:dyDescent="0.25">
      <c r="A11909" s="63"/>
      <c r="B11909" s="63"/>
    </row>
    <row r="11910" spans="1:2" x14ac:dyDescent="0.25">
      <c r="A11910" s="63"/>
      <c r="B11910" s="63"/>
    </row>
    <row r="11911" spans="1:2" x14ac:dyDescent="0.25">
      <c r="A11911" s="63"/>
      <c r="B11911" s="63"/>
    </row>
    <row r="11912" spans="1:2" x14ac:dyDescent="0.25">
      <c r="A11912" s="63"/>
      <c r="B11912" s="63"/>
    </row>
    <row r="11913" spans="1:2" x14ac:dyDescent="0.25">
      <c r="A11913" s="63"/>
      <c r="B11913" s="63"/>
    </row>
    <row r="11914" spans="1:2" x14ac:dyDescent="0.25">
      <c r="A11914" s="63"/>
      <c r="B11914" s="63"/>
    </row>
    <row r="11915" spans="1:2" x14ac:dyDescent="0.25">
      <c r="A11915" s="63"/>
      <c r="B11915" s="63"/>
    </row>
    <row r="11916" spans="1:2" x14ac:dyDescent="0.25">
      <c r="A11916" s="63"/>
      <c r="B11916" s="63"/>
    </row>
    <row r="11917" spans="1:2" x14ac:dyDescent="0.25">
      <c r="A11917" s="63"/>
      <c r="B11917" s="63"/>
    </row>
    <row r="11918" spans="1:2" x14ac:dyDescent="0.25">
      <c r="A11918" s="63"/>
      <c r="B11918" s="63"/>
    </row>
    <row r="11919" spans="1:2" x14ac:dyDescent="0.25">
      <c r="A11919" s="63"/>
      <c r="B11919" s="63"/>
    </row>
    <row r="11920" spans="1:2" x14ac:dyDescent="0.25">
      <c r="A11920" s="63"/>
      <c r="B11920" s="63"/>
    </row>
    <row r="11921" spans="1:2" x14ac:dyDescent="0.25">
      <c r="A11921" s="63"/>
      <c r="B11921" s="63"/>
    </row>
    <row r="11922" spans="1:2" x14ac:dyDescent="0.25">
      <c r="A11922" s="63"/>
      <c r="B11922" s="63"/>
    </row>
    <row r="11923" spans="1:2" x14ac:dyDescent="0.25">
      <c r="A11923" s="63"/>
      <c r="B11923" s="63"/>
    </row>
    <row r="11924" spans="1:2" x14ac:dyDescent="0.25">
      <c r="A11924" s="63"/>
      <c r="B11924" s="63"/>
    </row>
    <row r="11925" spans="1:2" x14ac:dyDescent="0.25">
      <c r="A11925" s="63"/>
      <c r="B11925" s="63"/>
    </row>
    <row r="11926" spans="1:2" x14ac:dyDescent="0.25">
      <c r="A11926" s="63"/>
      <c r="B11926" s="63"/>
    </row>
    <row r="11927" spans="1:2" x14ac:dyDescent="0.25">
      <c r="A11927" s="63"/>
      <c r="B11927" s="63"/>
    </row>
    <row r="11928" spans="1:2" x14ac:dyDescent="0.25">
      <c r="A11928" s="63"/>
      <c r="B11928" s="63"/>
    </row>
    <row r="11929" spans="1:2" x14ac:dyDescent="0.25">
      <c r="A11929" s="63"/>
      <c r="B11929" s="63"/>
    </row>
    <row r="11930" spans="1:2" x14ac:dyDescent="0.25">
      <c r="A11930" s="63"/>
      <c r="B11930" s="63"/>
    </row>
    <row r="11931" spans="1:2" x14ac:dyDescent="0.25">
      <c r="A11931" s="63"/>
      <c r="B11931" s="63"/>
    </row>
    <row r="11932" spans="1:2" x14ac:dyDescent="0.25">
      <c r="A11932" s="63"/>
      <c r="B11932" s="63"/>
    </row>
    <row r="11933" spans="1:2" x14ac:dyDescent="0.25">
      <c r="A11933" s="63"/>
      <c r="B11933" s="63"/>
    </row>
    <row r="11934" spans="1:2" x14ac:dyDescent="0.25">
      <c r="A11934" s="63"/>
      <c r="B11934" s="63"/>
    </row>
    <row r="11935" spans="1:2" x14ac:dyDescent="0.25">
      <c r="A11935" s="63"/>
      <c r="B11935" s="63"/>
    </row>
    <row r="11936" spans="1:2" x14ac:dyDescent="0.25">
      <c r="A11936" s="63"/>
      <c r="B11936" s="63"/>
    </row>
    <row r="11937" spans="1:2" x14ac:dyDescent="0.25">
      <c r="A11937" s="63"/>
      <c r="B11937" s="63"/>
    </row>
    <row r="11938" spans="1:2" x14ac:dyDescent="0.25">
      <c r="A11938" s="63"/>
      <c r="B11938" s="63"/>
    </row>
    <row r="11939" spans="1:2" x14ac:dyDescent="0.25">
      <c r="A11939" s="63"/>
      <c r="B11939" s="63"/>
    </row>
    <row r="11940" spans="1:2" x14ac:dyDescent="0.25">
      <c r="A11940" s="63"/>
      <c r="B11940" s="63"/>
    </row>
    <row r="11941" spans="1:2" x14ac:dyDescent="0.25">
      <c r="A11941" s="63"/>
      <c r="B11941" s="63"/>
    </row>
    <row r="11942" spans="1:2" x14ac:dyDescent="0.25">
      <c r="A11942" s="63"/>
      <c r="B11942" s="63"/>
    </row>
    <row r="11943" spans="1:2" x14ac:dyDescent="0.25">
      <c r="A11943" s="63"/>
      <c r="B11943" s="63"/>
    </row>
    <row r="11944" spans="1:2" x14ac:dyDescent="0.25">
      <c r="A11944" s="63"/>
      <c r="B11944" s="63"/>
    </row>
    <row r="11945" spans="1:2" x14ac:dyDescent="0.25">
      <c r="A11945" s="63"/>
      <c r="B11945" s="63"/>
    </row>
    <row r="11946" spans="1:2" x14ac:dyDescent="0.25">
      <c r="A11946" s="63"/>
      <c r="B11946" s="63"/>
    </row>
    <row r="11947" spans="1:2" x14ac:dyDescent="0.25">
      <c r="A11947" s="63"/>
      <c r="B11947" s="63"/>
    </row>
    <row r="11948" spans="1:2" x14ac:dyDescent="0.25">
      <c r="A11948" s="63"/>
      <c r="B11948" s="63"/>
    </row>
    <row r="11949" spans="1:2" x14ac:dyDescent="0.25">
      <c r="A11949" s="63"/>
      <c r="B11949" s="63"/>
    </row>
    <row r="11950" spans="1:2" x14ac:dyDescent="0.25">
      <c r="A11950" s="63"/>
      <c r="B11950" s="63"/>
    </row>
    <row r="11951" spans="1:2" x14ac:dyDescent="0.25">
      <c r="A11951" s="63"/>
      <c r="B11951" s="63"/>
    </row>
    <row r="11952" spans="1:2" x14ac:dyDescent="0.25">
      <c r="A11952" s="63"/>
      <c r="B11952" s="63"/>
    </row>
    <row r="11953" spans="1:2" x14ac:dyDescent="0.25">
      <c r="A11953" s="63"/>
      <c r="B11953" s="63"/>
    </row>
    <row r="11954" spans="1:2" x14ac:dyDescent="0.25">
      <c r="A11954" s="63"/>
      <c r="B11954" s="63"/>
    </row>
    <row r="11955" spans="1:2" x14ac:dyDescent="0.25">
      <c r="A11955" s="63"/>
      <c r="B11955" s="63"/>
    </row>
    <row r="11956" spans="1:2" x14ac:dyDescent="0.25">
      <c r="A11956" s="63"/>
      <c r="B11956" s="63"/>
    </row>
    <row r="11957" spans="1:2" x14ac:dyDescent="0.25">
      <c r="A11957" s="63"/>
      <c r="B11957" s="63"/>
    </row>
    <row r="11958" spans="1:2" x14ac:dyDescent="0.25">
      <c r="A11958" s="63"/>
      <c r="B11958" s="63"/>
    </row>
    <row r="11959" spans="1:2" x14ac:dyDescent="0.25">
      <c r="A11959" s="63"/>
      <c r="B11959" s="63"/>
    </row>
    <row r="11960" spans="1:2" x14ac:dyDescent="0.25">
      <c r="A11960" s="63"/>
      <c r="B11960" s="63"/>
    </row>
    <row r="11961" spans="1:2" x14ac:dyDescent="0.25">
      <c r="A11961" s="63"/>
      <c r="B11961" s="63"/>
    </row>
    <row r="11962" spans="1:2" x14ac:dyDescent="0.25">
      <c r="A11962" s="63"/>
      <c r="B11962" s="63"/>
    </row>
    <row r="11963" spans="1:2" x14ac:dyDescent="0.25">
      <c r="A11963" s="63"/>
      <c r="B11963" s="63"/>
    </row>
    <row r="11964" spans="1:2" x14ac:dyDescent="0.25">
      <c r="A11964" s="63"/>
      <c r="B11964" s="63"/>
    </row>
    <row r="11965" spans="1:2" x14ac:dyDescent="0.25">
      <c r="A11965" s="63"/>
      <c r="B11965" s="63"/>
    </row>
    <row r="11966" spans="1:2" x14ac:dyDescent="0.25">
      <c r="A11966" s="63"/>
      <c r="B11966" s="63"/>
    </row>
    <row r="11967" spans="1:2" x14ac:dyDescent="0.25">
      <c r="A11967" s="63"/>
      <c r="B11967" s="63"/>
    </row>
    <row r="11968" spans="1:2" x14ac:dyDescent="0.25">
      <c r="A11968" s="63"/>
      <c r="B11968" s="63"/>
    </row>
    <row r="11969" spans="1:2" x14ac:dyDescent="0.25">
      <c r="A11969" s="63"/>
      <c r="B11969" s="63"/>
    </row>
    <row r="11970" spans="1:2" x14ac:dyDescent="0.25">
      <c r="A11970" s="63"/>
      <c r="B11970" s="63"/>
    </row>
    <row r="11971" spans="1:2" x14ac:dyDescent="0.25">
      <c r="A11971" s="63"/>
      <c r="B11971" s="63"/>
    </row>
    <row r="11972" spans="1:2" x14ac:dyDescent="0.25">
      <c r="A11972" s="63"/>
      <c r="B11972" s="63"/>
    </row>
    <row r="11973" spans="1:2" x14ac:dyDescent="0.25">
      <c r="A11973" s="63"/>
      <c r="B11973" s="63"/>
    </row>
    <row r="11974" spans="1:2" x14ac:dyDescent="0.25">
      <c r="A11974" s="63"/>
      <c r="B11974" s="63"/>
    </row>
    <row r="11975" spans="1:2" x14ac:dyDescent="0.25">
      <c r="A11975" s="63"/>
      <c r="B11975" s="63"/>
    </row>
    <row r="11976" spans="1:2" x14ac:dyDescent="0.25">
      <c r="A11976" s="63"/>
      <c r="B11976" s="63"/>
    </row>
    <row r="11977" spans="1:2" x14ac:dyDescent="0.25">
      <c r="A11977" s="63"/>
      <c r="B11977" s="63"/>
    </row>
    <row r="11978" spans="1:2" x14ac:dyDescent="0.25">
      <c r="A11978" s="63"/>
      <c r="B11978" s="63"/>
    </row>
    <row r="11979" spans="1:2" x14ac:dyDescent="0.25">
      <c r="A11979" s="63"/>
      <c r="B11979" s="63"/>
    </row>
    <row r="11980" spans="1:2" x14ac:dyDescent="0.25">
      <c r="A11980" s="63"/>
      <c r="B11980" s="63"/>
    </row>
    <row r="11981" spans="1:2" x14ac:dyDescent="0.25">
      <c r="A11981" s="63"/>
      <c r="B11981" s="63"/>
    </row>
    <row r="11982" spans="1:2" x14ac:dyDescent="0.25">
      <c r="A11982" s="63"/>
      <c r="B11982" s="63"/>
    </row>
    <row r="11983" spans="1:2" x14ac:dyDescent="0.25">
      <c r="A11983" s="63"/>
      <c r="B11983" s="63"/>
    </row>
    <row r="11984" spans="1:2" x14ac:dyDescent="0.25">
      <c r="A11984" s="63"/>
      <c r="B11984" s="63"/>
    </row>
    <row r="11985" spans="1:2" x14ac:dyDescent="0.25">
      <c r="A11985" s="63"/>
      <c r="B11985" s="63"/>
    </row>
    <row r="11986" spans="1:2" x14ac:dyDescent="0.25">
      <c r="A11986" s="63"/>
      <c r="B11986" s="63"/>
    </row>
    <row r="11987" spans="1:2" x14ac:dyDescent="0.25">
      <c r="A11987" s="63"/>
      <c r="B11987" s="63"/>
    </row>
    <row r="11988" spans="1:2" x14ac:dyDescent="0.25">
      <c r="A11988" s="63"/>
      <c r="B11988" s="63"/>
    </row>
    <row r="11989" spans="1:2" x14ac:dyDescent="0.25">
      <c r="A11989" s="63"/>
      <c r="B11989" s="63"/>
    </row>
    <row r="11990" spans="1:2" x14ac:dyDescent="0.25">
      <c r="A11990" s="63"/>
      <c r="B11990" s="63"/>
    </row>
    <row r="11991" spans="1:2" x14ac:dyDescent="0.25">
      <c r="A11991" s="63"/>
      <c r="B11991" s="63"/>
    </row>
    <row r="11992" spans="1:2" x14ac:dyDescent="0.25">
      <c r="A11992" s="63"/>
      <c r="B11992" s="63"/>
    </row>
    <row r="11993" spans="1:2" x14ac:dyDescent="0.25">
      <c r="A11993" s="63"/>
      <c r="B11993" s="63"/>
    </row>
    <row r="11994" spans="1:2" x14ac:dyDescent="0.25">
      <c r="A11994" s="63"/>
      <c r="B11994" s="63"/>
    </row>
    <row r="11995" spans="1:2" x14ac:dyDescent="0.25">
      <c r="A11995" s="63"/>
      <c r="B11995" s="63"/>
    </row>
    <row r="11996" spans="1:2" x14ac:dyDescent="0.25">
      <c r="A11996" s="63"/>
      <c r="B11996" s="63"/>
    </row>
    <row r="11997" spans="1:2" x14ac:dyDescent="0.25">
      <c r="A11997" s="63"/>
      <c r="B11997" s="63"/>
    </row>
    <row r="11998" spans="1:2" x14ac:dyDescent="0.25">
      <c r="A11998" s="63"/>
      <c r="B11998" s="63"/>
    </row>
    <row r="11999" spans="1:2" x14ac:dyDescent="0.25">
      <c r="A11999" s="63"/>
      <c r="B11999" s="63"/>
    </row>
    <row r="12000" spans="1:2" x14ac:dyDescent="0.25">
      <c r="A12000" s="63"/>
      <c r="B12000" s="63"/>
    </row>
    <row r="12001" spans="1:2" x14ac:dyDescent="0.25">
      <c r="A12001" s="63"/>
      <c r="B12001" s="63"/>
    </row>
    <row r="12002" spans="1:2" x14ac:dyDescent="0.25">
      <c r="A12002" s="63"/>
      <c r="B12002" s="63"/>
    </row>
    <row r="12003" spans="1:2" x14ac:dyDescent="0.25">
      <c r="A12003" s="63"/>
      <c r="B12003" s="63"/>
    </row>
    <row r="12004" spans="1:2" x14ac:dyDescent="0.25">
      <c r="A12004" s="63"/>
      <c r="B12004" s="63"/>
    </row>
    <row r="12005" spans="1:2" x14ac:dyDescent="0.25">
      <c r="A12005" s="63"/>
      <c r="B12005" s="63"/>
    </row>
    <row r="12006" spans="1:2" x14ac:dyDescent="0.25">
      <c r="A12006" s="63"/>
      <c r="B12006" s="63"/>
    </row>
    <row r="12007" spans="1:2" x14ac:dyDescent="0.25">
      <c r="A12007" s="63"/>
      <c r="B12007" s="63"/>
    </row>
    <row r="12008" spans="1:2" x14ac:dyDescent="0.25">
      <c r="A12008" s="63"/>
      <c r="B12008" s="63"/>
    </row>
    <row r="12009" spans="1:2" x14ac:dyDescent="0.25">
      <c r="A12009" s="63"/>
      <c r="B12009" s="63"/>
    </row>
    <row r="12010" spans="1:2" x14ac:dyDescent="0.25">
      <c r="A12010" s="63"/>
      <c r="B12010" s="63"/>
    </row>
    <row r="12011" spans="1:2" x14ac:dyDescent="0.25">
      <c r="A12011" s="63"/>
      <c r="B12011" s="63"/>
    </row>
    <row r="12012" spans="1:2" x14ac:dyDescent="0.25">
      <c r="A12012" s="63"/>
      <c r="B12012" s="63"/>
    </row>
    <row r="12013" spans="1:2" x14ac:dyDescent="0.25">
      <c r="A12013" s="63"/>
      <c r="B12013" s="63"/>
    </row>
    <row r="12014" spans="1:2" x14ac:dyDescent="0.25">
      <c r="A12014" s="63"/>
      <c r="B12014" s="63"/>
    </row>
    <row r="12015" spans="1:2" x14ac:dyDescent="0.25">
      <c r="A12015" s="63"/>
      <c r="B12015" s="63"/>
    </row>
    <row r="12016" spans="1:2" x14ac:dyDescent="0.25">
      <c r="A12016" s="63"/>
      <c r="B12016" s="63"/>
    </row>
    <row r="12017" spans="1:2" x14ac:dyDescent="0.25">
      <c r="A12017" s="63"/>
      <c r="B12017" s="63"/>
    </row>
    <row r="12018" spans="1:2" x14ac:dyDescent="0.25">
      <c r="A12018" s="63"/>
      <c r="B12018" s="63"/>
    </row>
    <row r="12019" spans="1:2" x14ac:dyDescent="0.25">
      <c r="A12019" s="63"/>
      <c r="B12019" s="63"/>
    </row>
    <row r="12020" spans="1:2" x14ac:dyDescent="0.25">
      <c r="A12020" s="63"/>
      <c r="B12020" s="63"/>
    </row>
    <row r="12021" spans="1:2" x14ac:dyDescent="0.25">
      <c r="A12021" s="63"/>
      <c r="B12021" s="63"/>
    </row>
    <row r="12022" spans="1:2" x14ac:dyDescent="0.25">
      <c r="A12022" s="63"/>
      <c r="B12022" s="63"/>
    </row>
    <row r="12023" spans="1:2" x14ac:dyDescent="0.25">
      <c r="A12023" s="63"/>
      <c r="B12023" s="63"/>
    </row>
    <row r="12024" spans="1:2" x14ac:dyDescent="0.25">
      <c r="A12024" s="63"/>
      <c r="B12024" s="63"/>
    </row>
    <row r="12025" spans="1:2" x14ac:dyDescent="0.25">
      <c r="A12025" s="63"/>
      <c r="B12025" s="63"/>
    </row>
    <row r="12026" spans="1:2" x14ac:dyDescent="0.25">
      <c r="A12026" s="63"/>
      <c r="B12026" s="63"/>
    </row>
    <row r="12027" spans="1:2" x14ac:dyDescent="0.25">
      <c r="A12027" s="63"/>
      <c r="B12027" s="63"/>
    </row>
    <row r="12028" spans="1:2" x14ac:dyDescent="0.25">
      <c r="A12028" s="63"/>
      <c r="B12028" s="63"/>
    </row>
    <row r="12029" spans="1:2" x14ac:dyDescent="0.25">
      <c r="A12029" s="63"/>
      <c r="B12029" s="63"/>
    </row>
    <row r="12030" spans="1:2" x14ac:dyDescent="0.25">
      <c r="A12030" s="63"/>
      <c r="B12030" s="63"/>
    </row>
    <row r="12031" spans="1:2" x14ac:dyDescent="0.25">
      <c r="A12031" s="63"/>
      <c r="B12031" s="63"/>
    </row>
    <row r="12032" spans="1:2" x14ac:dyDescent="0.25">
      <c r="A12032" s="63"/>
      <c r="B12032" s="63"/>
    </row>
    <row r="12033" spans="1:2" x14ac:dyDescent="0.25">
      <c r="A12033" s="63"/>
      <c r="B12033" s="63"/>
    </row>
    <row r="12034" spans="1:2" x14ac:dyDescent="0.25">
      <c r="A12034" s="63"/>
      <c r="B12034" s="63"/>
    </row>
    <row r="12035" spans="1:2" x14ac:dyDescent="0.25">
      <c r="A12035" s="63"/>
      <c r="B12035" s="63"/>
    </row>
    <row r="12036" spans="1:2" x14ac:dyDescent="0.25">
      <c r="A12036" s="63"/>
      <c r="B12036" s="63"/>
    </row>
    <row r="12037" spans="1:2" x14ac:dyDescent="0.25">
      <c r="A12037" s="63"/>
      <c r="B12037" s="63"/>
    </row>
    <row r="12038" spans="1:2" x14ac:dyDescent="0.25">
      <c r="A12038" s="63"/>
      <c r="B12038" s="63"/>
    </row>
    <row r="12039" spans="1:2" x14ac:dyDescent="0.25">
      <c r="A12039" s="63"/>
      <c r="B12039" s="63"/>
    </row>
    <row r="12040" spans="1:2" x14ac:dyDescent="0.25">
      <c r="A12040" s="63"/>
      <c r="B12040" s="63"/>
    </row>
    <row r="12041" spans="1:2" x14ac:dyDescent="0.25">
      <c r="A12041" s="63"/>
      <c r="B12041" s="63"/>
    </row>
    <row r="12042" spans="1:2" x14ac:dyDescent="0.25">
      <c r="A12042" s="63"/>
      <c r="B12042" s="63"/>
    </row>
    <row r="12043" spans="1:2" x14ac:dyDescent="0.25">
      <c r="A12043" s="63"/>
      <c r="B12043" s="63"/>
    </row>
    <row r="12044" spans="1:2" x14ac:dyDescent="0.25">
      <c r="A12044" s="63"/>
      <c r="B12044" s="63"/>
    </row>
    <row r="12045" spans="1:2" x14ac:dyDescent="0.25">
      <c r="A12045" s="63"/>
      <c r="B12045" s="63"/>
    </row>
    <row r="12046" spans="1:2" x14ac:dyDescent="0.25">
      <c r="A12046" s="63"/>
      <c r="B12046" s="63"/>
    </row>
    <row r="12047" spans="1:2" x14ac:dyDescent="0.25">
      <c r="A12047" s="63"/>
      <c r="B12047" s="63"/>
    </row>
    <row r="12048" spans="1:2" x14ac:dyDescent="0.25">
      <c r="A12048" s="63"/>
      <c r="B12048" s="63"/>
    </row>
    <row r="12049" spans="1:2" x14ac:dyDescent="0.25">
      <c r="A12049" s="63"/>
      <c r="B12049" s="63"/>
    </row>
    <row r="12050" spans="1:2" x14ac:dyDescent="0.25">
      <c r="A12050" s="63"/>
      <c r="B12050" s="63"/>
    </row>
    <row r="12051" spans="1:2" x14ac:dyDescent="0.25">
      <c r="A12051" s="63"/>
      <c r="B12051" s="63"/>
    </row>
    <row r="12052" spans="1:2" x14ac:dyDescent="0.25">
      <c r="A12052" s="63"/>
      <c r="B12052" s="63"/>
    </row>
    <row r="12053" spans="1:2" x14ac:dyDescent="0.25">
      <c r="A12053" s="63"/>
      <c r="B12053" s="63"/>
    </row>
    <row r="12054" spans="1:2" x14ac:dyDescent="0.25">
      <c r="A12054" s="63"/>
      <c r="B12054" s="63"/>
    </row>
    <row r="12055" spans="1:2" x14ac:dyDescent="0.25">
      <c r="A12055" s="63"/>
      <c r="B12055" s="63"/>
    </row>
    <row r="12056" spans="1:2" x14ac:dyDescent="0.25">
      <c r="A12056" s="63"/>
      <c r="B12056" s="63"/>
    </row>
    <row r="12057" spans="1:2" x14ac:dyDescent="0.25">
      <c r="A12057" s="63"/>
      <c r="B12057" s="63"/>
    </row>
    <row r="12058" spans="1:2" x14ac:dyDescent="0.25">
      <c r="A12058" s="63"/>
      <c r="B12058" s="63"/>
    </row>
    <row r="12059" spans="1:2" x14ac:dyDescent="0.25">
      <c r="A12059" s="63"/>
      <c r="B12059" s="63"/>
    </row>
    <row r="12060" spans="1:2" x14ac:dyDescent="0.25">
      <c r="A12060" s="63"/>
      <c r="B12060" s="63"/>
    </row>
    <row r="12061" spans="1:2" x14ac:dyDescent="0.25">
      <c r="A12061" s="63"/>
      <c r="B12061" s="63"/>
    </row>
    <row r="12062" spans="1:2" x14ac:dyDescent="0.25">
      <c r="A12062" s="63"/>
      <c r="B12062" s="63"/>
    </row>
    <row r="12063" spans="1:2" x14ac:dyDescent="0.25">
      <c r="A12063" s="63"/>
      <c r="B12063" s="63"/>
    </row>
    <row r="12064" spans="1:2" x14ac:dyDescent="0.25">
      <c r="A12064" s="63"/>
      <c r="B12064" s="63"/>
    </row>
    <row r="12065" spans="1:2" x14ac:dyDescent="0.25">
      <c r="A12065" s="63"/>
      <c r="B12065" s="63"/>
    </row>
    <row r="12066" spans="1:2" x14ac:dyDescent="0.25">
      <c r="A12066" s="63"/>
      <c r="B12066" s="63"/>
    </row>
    <row r="12067" spans="1:2" x14ac:dyDescent="0.25">
      <c r="A12067" s="63"/>
      <c r="B12067" s="63"/>
    </row>
    <row r="12068" spans="1:2" x14ac:dyDescent="0.25">
      <c r="A12068" s="63"/>
      <c r="B12068" s="63"/>
    </row>
    <row r="12069" spans="1:2" x14ac:dyDescent="0.25">
      <c r="A12069" s="63"/>
      <c r="B12069" s="63"/>
    </row>
    <row r="12070" spans="1:2" x14ac:dyDescent="0.25">
      <c r="A12070" s="63"/>
      <c r="B12070" s="63"/>
    </row>
    <row r="12071" spans="1:2" x14ac:dyDescent="0.25">
      <c r="A12071" s="63"/>
      <c r="B12071" s="63"/>
    </row>
    <row r="12072" spans="1:2" x14ac:dyDescent="0.25">
      <c r="A12072" s="63"/>
      <c r="B12072" s="63"/>
    </row>
    <row r="12073" spans="1:2" x14ac:dyDescent="0.25">
      <c r="A12073" s="63"/>
      <c r="B12073" s="63"/>
    </row>
    <row r="12074" spans="1:2" x14ac:dyDescent="0.25">
      <c r="A12074" s="63"/>
      <c r="B12074" s="63"/>
    </row>
    <row r="12075" spans="1:2" x14ac:dyDescent="0.25">
      <c r="A12075" s="63"/>
      <c r="B12075" s="63"/>
    </row>
    <row r="12076" spans="1:2" x14ac:dyDescent="0.25">
      <c r="A12076" s="63"/>
      <c r="B12076" s="63"/>
    </row>
    <row r="12077" spans="1:2" x14ac:dyDescent="0.25">
      <c r="A12077" s="63"/>
      <c r="B12077" s="63"/>
    </row>
    <row r="12078" spans="1:2" x14ac:dyDescent="0.25">
      <c r="A12078" s="63"/>
      <c r="B12078" s="63"/>
    </row>
    <row r="12079" spans="1:2" x14ac:dyDescent="0.25">
      <c r="A12079" s="63"/>
      <c r="B12079" s="63"/>
    </row>
    <row r="12080" spans="1:2" x14ac:dyDescent="0.25">
      <c r="A12080" s="63"/>
      <c r="B12080" s="63"/>
    </row>
    <row r="12081" spans="1:2" x14ac:dyDescent="0.25">
      <c r="A12081" s="63"/>
      <c r="B12081" s="63"/>
    </row>
    <row r="12082" spans="1:2" x14ac:dyDescent="0.25">
      <c r="A12082" s="63"/>
      <c r="B12082" s="63"/>
    </row>
    <row r="12083" spans="1:2" x14ac:dyDescent="0.25">
      <c r="A12083" s="63"/>
      <c r="B12083" s="63"/>
    </row>
    <row r="12084" spans="1:2" x14ac:dyDescent="0.25">
      <c r="A12084" s="63"/>
      <c r="B12084" s="63"/>
    </row>
    <row r="12085" spans="1:2" x14ac:dyDescent="0.25">
      <c r="A12085" s="63"/>
      <c r="B12085" s="63"/>
    </row>
    <row r="12086" spans="1:2" x14ac:dyDescent="0.25">
      <c r="A12086" s="63"/>
      <c r="B12086" s="63"/>
    </row>
    <row r="12087" spans="1:2" x14ac:dyDescent="0.25">
      <c r="A12087" s="63"/>
      <c r="B12087" s="63"/>
    </row>
    <row r="12088" spans="1:2" x14ac:dyDescent="0.25">
      <c r="A12088" s="63"/>
      <c r="B12088" s="63"/>
    </row>
    <row r="12089" spans="1:2" x14ac:dyDescent="0.25">
      <c r="A12089" s="63"/>
      <c r="B12089" s="63"/>
    </row>
    <row r="12090" spans="1:2" x14ac:dyDescent="0.25">
      <c r="A12090" s="63"/>
      <c r="B12090" s="63"/>
    </row>
    <row r="12091" spans="1:2" x14ac:dyDescent="0.25">
      <c r="A12091" s="63"/>
      <c r="B12091" s="63"/>
    </row>
    <row r="12092" spans="1:2" x14ac:dyDescent="0.25">
      <c r="A12092" s="63"/>
      <c r="B12092" s="63"/>
    </row>
    <row r="12093" spans="1:2" x14ac:dyDescent="0.25">
      <c r="A12093" s="63"/>
      <c r="B12093" s="63"/>
    </row>
    <row r="12094" spans="1:2" x14ac:dyDescent="0.25">
      <c r="A12094" s="63"/>
      <c r="B12094" s="63"/>
    </row>
    <row r="12095" spans="1:2" x14ac:dyDescent="0.25">
      <c r="A12095" s="63"/>
      <c r="B12095" s="63"/>
    </row>
    <row r="12096" spans="1:2" x14ac:dyDescent="0.25">
      <c r="A12096" s="63"/>
      <c r="B12096" s="63"/>
    </row>
    <row r="12097" spans="1:2" x14ac:dyDescent="0.25">
      <c r="A12097" s="63"/>
      <c r="B12097" s="63"/>
    </row>
    <row r="12098" spans="1:2" x14ac:dyDescent="0.25">
      <c r="A12098" s="63"/>
      <c r="B12098" s="63"/>
    </row>
    <row r="12099" spans="1:2" x14ac:dyDescent="0.25">
      <c r="A12099" s="63"/>
      <c r="B12099" s="63"/>
    </row>
    <row r="12100" spans="1:2" x14ac:dyDescent="0.25">
      <c r="A12100" s="63"/>
      <c r="B12100" s="63"/>
    </row>
    <row r="12101" spans="1:2" x14ac:dyDescent="0.25">
      <c r="A12101" s="63"/>
      <c r="B12101" s="63"/>
    </row>
    <row r="12102" spans="1:2" x14ac:dyDescent="0.25">
      <c r="A12102" s="63"/>
      <c r="B12102" s="63"/>
    </row>
    <row r="12103" spans="1:2" x14ac:dyDescent="0.25">
      <c r="A12103" s="63"/>
      <c r="B12103" s="63"/>
    </row>
    <row r="12104" spans="1:2" x14ac:dyDescent="0.25">
      <c r="A12104" s="63"/>
      <c r="B12104" s="63"/>
    </row>
    <row r="12105" spans="1:2" x14ac:dyDescent="0.25">
      <c r="A12105" s="63"/>
      <c r="B12105" s="63"/>
    </row>
    <row r="12106" spans="1:2" x14ac:dyDescent="0.25">
      <c r="A12106" s="63"/>
      <c r="B12106" s="63"/>
    </row>
    <row r="12107" spans="1:2" x14ac:dyDescent="0.25">
      <c r="A12107" s="63"/>
      <c r="B12107" s="63"/>
    </row>
    <row r="12108" spans="1:2" x14ac:dyDescent="0.25">
      <c r="A12108" s="63"/>
      <c r="B12108" s="63"/>
    </row>
    <row r="12109" spans="1:2" x14ac:dyDescent="0.25">
      <c r="A12109" s="63"/>
      <c r="B12109" s="63"/>
    </row>
    <row r="12110" spans="1:2" x14ac:dyDescent="0.25">
      <c r="A12110" s="63"/>
      <c r="B12110" s="63"/>
    </row>
    <row r="12111" spans="1:2" x14ac:dyDescent="0.25">
      <c r="A12111" s="63"/>
      <c r="B12111" s="63"/>
    </row>
    <row r="12112" spans="1:2" x14ac:dyDescent="0.25">
      <c r="A12112" s="63"/>
      <c r="B12112" s="63"/>
    </row>
    <row r="12113" spans="1:2" x14ac:dyDescent="0.25">
      <c r="A12113" s="63"/>
      <c r="B12113" s="63"/>
    </row>
    <row r="12114" spans="1:2" x14ac:dyDescent="0.25">
      <c r="A12114" s="63"/>
      <c r="B12114" s="63"/>
    </row>
    <row r="12115" spans="1:2" x14ac:dyDescent="0.25">
      <c r="A12115" s="63"/>
      <c r="B12115" s="63"/>
    </row>
    <row r="12116" spans="1:2" x14ac:dyDescent="0.25">
      <c r="A12116" s="63"/>
      <c r="B12116" s="63"/>
    </row>
    <row r="12117" spans="1:2" x14ac:dyDescent="0.25">
      <c r="A12117" s="63"/>
      <c r="B12117" s="63"/>
    </row>
    <row r="12118" spans="1:2" x14ac:dyDescent="0.25">
      <c r="A12118" s="63"/>
      <c r="B12118" s="63"/>
    </row>
    <row r="12119" spans="1:2" x14ac:dyDescent="0.25">
      <c r="A12119" s="63"/>
      <c r="B12119" s="63"/>
    </row>
    <row r="12120" spans="1:2" x14ac:dyDescent="0.25">
      <c r="A12120" s="63"/>
      <c r="B12120" s="63"/>
    </row>
    <row r="12121" spans="1:2" x14ac:dyDescent="0.25">
      <c r="A12121" s="63"/>
      <c r="B12121" s="63"/>
    </row>
    <row r="12122" spans="1:2" x14ac:dyDescent="0.25">
      <c r="A12122" s="63"/>
      <c r="B12122" s="63"/>
    </row>
    <row r="12123" spans="1:2" x14ac:dyDescent="0.25">
      <c r="A12123" s="63"/>
      <c r="B12123" s="63"/>
    </row>
    <row r="12124" spans="1:2" x14ac:dyDescent="0.25">
      <c r="A12124" s="63"/>
      <c r="B12124" s="63"/>
    </row>
    <row r="12125" spans="1:2" x14ac:dyDescent="0.25">
      <c r="A12125" s="63"/>
      <c r="B12125" s="63"/>
    </row>
    <row r="12126" spans="1:2" x14ac:dyDescent="0.25">
      <c r="A12126" s="63"/>
      <c r="B12126" s="63"/>
    </row>
    <row r="12127" spans="1:2" x14ac:dyDescent="0.25">
      <c r="A12127" s="63"/>
      <c r="B12127" s="63"/>
    </row>
    <row r="12128" spans="1:2" x14ac:dyDescent="0.25">
      <c r="A12128" s="63"/>
      <c r="B12128" s="63"/>
    </row>
    <row r="12129" spans="1:2" x14ac:dyDescent="0.25">
      <c r="A12129" s="63"/>
      <c r="B12129" s="63"/>
    </row>
    <row r="12130" spans="1:2" x14ac:dyDescent="0.25">
      <c r="A12130" s="63"/>
      <c r="B12130" s="63"/>
    </row>
    <row r="12131" spans="1:2" x14ac:dyDescent="0.25">
      <c r="A12131" s="63"/>
      <c r="B12131" s="63"/>
    </row>
    <row r="12132" spans="1:2" x14ac:dyDescent="0.25">
      <c r="A12132" s="63"/>
      <c r="B12132" s="63"/>
    </row>
    <row r="12133" spans="1:2" x14ac:dyDescent="0.25">
      <c r="A12133" s="63"/>
      <c r="B12133" s="63"/>
    </row>
    <row r="12134" spans="1:2" x14ac:dyDescent="0.25">
      <c r="A12134" s="63"/>
      <c r="B12134" s="63"/>
    </row>
    <row r="12135" spans="1:2" x14ac:dyDescent="0.25">
      <c r="A12135" s="63"/>
      <c r="B12135" s="63"/>
    </row>
    <row r="12136" spans="1:2" x14ac:dyDescent="0.25">
      <c r="A12136" s="63"/>
      <c r="B12136" s="63"/>
    </row>
    <row r="12137" spans="1:2" x14ac:dyDescent="0.25">
      <c r="A12137" s="63"/>
      <c r="B12137" s="63"/>
    </row>
    <row r="12138" spans="1:2" x14ac:dyDescent="0.25">
      <c r="A12138" s="63"/>
      <c r="B12138" s="63"/>
    </row>
    <row r="12139" spans="1:2" x14ac:dyDescent="0.25">
      <c r="A12139" s="63"/>
      <c r="B12139" s="63"/>
    </row>
    <row r="12140" spans="1:2" x14ac:dyDescent="0.25">
      <c r="A12140" s="63"/>
      <c r="B12140" s="63"/>
    </row>
    <row r="12141" spans="1:2" x14ac:dyDescent="0.25">
      <c r="A12141" s="63"/>
      <c r="B12141" s="63"/>
    </row>
    <row r="12142" spans="1:2" x14ac:dyDescent="0.25">
      <c r="A12142" s="63"/>
      <c r="B12142" s="63"/>
    </row>
    <row r="12143" spans="1:2" x14ac:dyDescent="0.25">
      <c r="A12143" s="63"/>
      <c r="B12143" s="63"/>
    </row>
    <row r="12144" spans="1:2" x14ac:dyDescent="0.25">
      <c r="A12144" s="63"/>
      <c r="B12144" s="63"/>
    </row>
    <row r="12145" spans="1:2" x14ac:dyDescent="0.25">
      <c r="A12145" s="63"/>
      <c r="B12145" s="63"/>
    </row>
    <row r="12146" spans="1:2" x14ac:dyDescent="0.25">
      <c r="A12146" s="63"/>
      <c r="B12146" s="63"/>
    </row>
    <row r="12147" spans="1:2" x14ac:dyDescent="0.25">
      <c r="A12147" s="63"/>
      <c r="B12147" s="63"/>
    </row>
    <row r="12148" spans="1:2" x14ac:dyDescent="0.25">
      <c r="A12148" s="63"/>
      <c r="B12148" s="63"/>
    </row>
    <row r="12149" spans="1:2" x14ac:dyDescent="0.25">
      <c r="A12149" s="63"/>
      <c r="B12149" s="63"/>
    </row>
    <row r="12150" spans="1:2" x14ac:dyDescent="0.25">
      <c r="A12150" s="63"/>
      <c r="B12150" s="63"/>
    </row>
    <row r="12151" spans="1:2" x14ac:dyDescent="0.25">
      <c r="A12151" s="63"/>
      <c r="B12151" s="63"/>
    </row>
    <row r="12152" spans="1:2" x14ac:dyDescent="0.25">
      <c r="A12152" s="63"/>
      <c r="B12152" s="63"/>
    </row>
    <row r="12153" spans="1:2" x14ac:dyDescent="0.25">
      <c r="A12153" s="63"/>
      <c r="B12153" s="63"/>
    </row>
    <row r="12154" spans="1:2" x14ac:dyDescent="0.25">
      <c r="A12154" s="63"/>
      <c r="B12154" s="63"/>
    </row>
    <row r="12155" spans="1:2" x14ac:dyDescent="0.25">
      <c r="A12155" s="63"/>
      <c r="B12155" s="63"/>
    </row>
    <row r="12156" spans="1:2" x14ac:dyDescent="0.25">
      <c r="A12156" s="63"/>
      <c r="B12156" s="63"/>
    </row>
    <row r="12157" spans="1:2" x14ac:dyDescent="0.25">
      <c r="A12157" s="63"/>
      <c r="B12157" s="63"/>
    </row>
    <row r="12158" spans="1:2" x14ac:dyDescent="0.25">
      <c r="A12158" s="63"/>
      <c r="B12158" s="63"/>
    </row>
    <row r="12159" spans="1:2" x14ac:dyDescent="0.25">
      <c r="A12159" s="63"/>
      <c r="B12159" s="63"/>
    </row>
    <row r="12160" spans="1:2" x14ac:dyDescent="0.25">
      <c r="A12160" s="63"/>
      <c r="B12160" s="63"/>
    </row>
    <row r="12161" spans="1:2" x14ac:dyDescent="0.25">
      <c r="A12161" s="63"/>
      <c r="B12161" s="63"/>
    </row>
    <row r="12162" spans="1:2" x14ac:dyDescent="0.25">
      <c r="A12162" s="63"/>
      <c r="B12162" s="63"/>
    </row>
    <row r="12163" spans="1:2" x14ac:dyDescent="0.25">
      <c r="A12163" s="63"/>
      <c r="B12163" s="63"/>
    </row>
    <row r="12164" spans="1:2" x14ac:dyDescent="0.25">
      <c r="A12164" s="63"/>
      <c r="B12164" s="63"/>
    </row>
    <row r="12165" spans="1:2" x14ac:dyDescent="0.25">
      <c r="A12165" s="63"/>
      <c r="B12165" s="63"/>
    </row>
    <row r="12166" spans="1:2" x14ac:dyDescent="0.25">
      <c r="A12166" s="63"/>
      <c r="B12166" s="63"/>
    </row>
    <row r="12167" spans="1:2" x14ac:dyDescent="0.25">
      <c r="A12167" s="63"/>
      <c r="B12167" s="63"/>
    </row>
    <row r="12168" spans="1:2" x14ac:dyDescent="0.25">
      <c r="A12168" s="63"/>
      <c r="B12168" s="63"/>
    </row>
    <row r="12169" spans="1:2" x14ac:dyDescent="0.25">
      <c r="A12169" s="63"/>
      <c r="B12169" s="63"/>
    </row>
    <row r="12170" spans="1:2" x14ac:dyDescent="0.25">
      <c r="A12170" s="63"/>
      <c r="B12170" s="63"/>
    </row>
    <row r="12171" spans="1:2" x14ac:dyDescent="0.25">
      <c r="A12171" s="63"/>
      <c r="B12171" s="63"/>
    </row>
    <row r="12172" spans="1:2" x14ac:dyDescent="0.25">
      <c r="A12172" s="63"/>
      <c r="B12172" s="63"/>
    </row>
    <row r="12173" spans="1:2" x14ac:dyDescent="0.25">
      <c r="A12173" s="63"/>
      <c r="B12173" s="63"/>
    </row>
    <row r="12174" spans="1:2" x14ac:dyDescent="0.25">
      <c r="A12174" s="63"/>
      <c r="B12174" s="63"/>
    </row>
    <row r="12175" spans="1:2" x14ac:dyDescent="0.25">
      <c r="A12175" s="63"/>
      <c r="B12175" s="63"/>
    </row>
    <row r="12176" spans="1:2" x14ac:dyDescent="0.25">
      <c r="A12176" s="63"/>
      <c r="B12176" s="63"/>
    </row>
    <row r="12177" spans="1:2" x14ac:dyDescent="0.25">
      <c r="A12177" s="63"/>
      <c r="B12177" s="63"/>
    </row>
    <row r="12178" spans="1:2" x14ac:dyDescent="0.25">
      <c r="A12178" s="63"/>
      <c r="B12178" s="63"/>
    </row>
    <row r="12179" spans="1:2" x14ac:dyDescent="0.25">
      <c r="A12179" s="63"/>
      <c r="B12179" s="63"/>
    </row>
    <row r="12180" spans="1:2" x14ac:dyDescent="0.25">
      <c r="A12180" s="63"/>
      <c r="B12180" s="63"/>
    </row>
    <row r="12181" spans="1:2" x14ac:dyDescent="0.25">
      <c r="A12181" s="63"/>
      <c r="B12181" s="63"/>
    </row>
    <row r="12182" spans="1:2" x14ac:dyDescent="0.25">
      <c r="A12182" s="63"/>
      <c r="B12182" s="63"/>
    </row>
    <row r="12183" spans="1:2" x14ac:dyDescent="0.25">
      <c r="A12183" s="63"/>
      <c r="B12183" s="63"/>
    </row>
    <row r="12184" spans="1:2" x14ac:dyDescent="0.25">
      <c r="A12184" s="63"/>
      <c r="B12184" s="63"/>
    </row>
    <row r="12185" spans="1:2" x14ac:dyDescent="0.25">
      <c r="A12185" s="63"/>
      <c r="B12185" s="63"/>
    </row>
    <row r="12186" spans="1:2" x14ac:dyDescent="0.25">
      <c r="A12186" s="63"/>
      <c r="B12186" s="63"/>
    </row>
    <row r="12187" spans="1:2" x14ac:dyDescent="0.25">
      <c r="A12187" s="63"/>
      <c r="B12187" s="63"/>
    </row>
    <row r="12188" spans="1:2" x14ac:dyDescent="0.25">
      <c r="A12188" s="63"/>
      <c r="B12188" s="63"/>
    </row>
    <row r="12189" spans="1:2" x14ac:dyDescent="0.25">
      <c r="A12189" s="63"/>
      <c r="B12189" s="63"/>
    </row>
    <row r="12190" spans="1:2" x14ac:dyDescent="0.25">
      <c r="A12190" s="63"/>
      <c r="B12190" s="63"/>
    </row>
    <row r="12191" spans="1:2" x14ac:dyDescent="0.25">
      <c r="A12191" s="63"/>
      <c r="B12191" s="63"/>
    </row>
    <row r="12192" spans="1:2" x14ac:dyDescent="0.25">
      <c r="A12192" s="63"/>
      <c r="B12192" s="63"/>
    </row>
    <row r="12193" spans="1:2" x14ac:dyDescent="0.25">
      <c r="A12193" s="63"/>
      <c r="B12193" s="63"/>
    </row>
    <row r="12194" spans="1:2" x14ac:dyDescent="0.25">
      <c r="A12194" s="63"/>
      <c r="B12194" s="63"/>
    </row>
    <row r="12195" spans="1:2" x14ac:dyDescent="0.25">
      <c r="A12195" s="63"/>
      <c r="B12195" s="63"/>
    </row>
    <row r="12196" spans="1:2" x14ac:dyDescent="0.25">
      <c r="A12196" s="63"/>
      <c r="B12196" s="63"/>
    </row>
    <row r="12197" spans="1:2" x14ac:dyDescent="0.25">
      <c r="A12197" s="63"/>
      <c r="B12197" s="63"/>
    </row>
    <row r="12198" spans="1:2" x14ac:dyDescent="0.25">
      <c r="A12198" s="63"/>
      <c r="B12198" s="63"/>
    </row>
    <row r="12199" spans="1:2" x14ac:dyDescent="0.25">
      <c r="A12199" s="63"/>
      <c r="B12199" s="63"/>
    </row>
    <row r="12200" spans="1:2" x14ac:dyDescent="0.25">
      <c r="A12200" s="63"/>
      <c r="B12200" s="63"/>
    </row>
    <row r="12201" spans="1:2" x14ac:dyDescent="0.25">
      <c r="A12201" s="63"/>
      <c r="B12201" s="63"/>
    </row>
    <row r="12202" spans="1:2" x14ac:dyDescent="0.25">
      <c r="A12202" s="63"/>
      <c r="B12202" s="63"/>
    </row>
    <row r="12203" spans="1:2" x14ac:dyDescent="0.25">
      <c r="A12203" s="63"/>
      <c r="B12203" s="63"/>
    </row>
    <row r="12204" spans="1:2" x14ac:dyDescent="0.25">
      <c r="A12204" s="63"/>
      <c r="B12204" s="63"/>
    </row>
    <row r="12205" spans="1:2" x14ac:dyDescent="0.25">
      <c r="A12205" s="63"/>
      <c r="B12205" s="63"/>
    </row>
    <row r="12206" spans="1:2" x14ac:dyDescent="0.25">
      <c r="A12206" s="63"/>
      <c r="B12206" s="63"/>
    </row>
    <row r="12207" spans="1:2" x14ac:dyDescent="0.25">
      <c r="A12207" s="63"/>
      <c r="B12207" s="63"/>
    </row>
    <row r="12208" spans="1:2" x14ac:dyDescent="0.25">
      <c r="A12208" s="63"/>
      <c r="B12208" s="63"/>
    </row>
    <row r="12209" spans="1:2" x14ac:dyDescent="0.25">
      <c r="A12209" s="63"/>
      <c r="B12209" s="63"/>
    </row>
    <row r="12210" spans="1:2" x14ac:dyDescent="0.25">
      <c r="A12210" s="63"/>
      <c r="B12210" s="63"/>
    </row>
    <row r="12211" spans="1:2" x14ac:dyDescent="0.25">
      <c r="A12211" s="63"/>
      <c r="B12211" s="63"/>
    </row>
    <row r="12212" spans="1:2" x14ac:dyDescent="0.25">
      <c r="A12212" s="63"/>
      <c r="B12212" s="63"/>
    </row>
    <row r="12213" spans="1:2" x14ac:dyDescent="0.25">
      <c r="A12213" s="63"/>
      <c r="B12213" s="63"/>
    </row>
    <row r="12214" spans="1:2" x14ac:dyDescent="0.25">
      <c r="A12214" s="63"/>
      <c r="B12214" s="63"/>
    </row>
    <row r="12215" spans="1:2" x14ac:dyDescent="0.25">
      <c r="A12215" s="63"/>
      <c r="B12215" s="63"/>
    </row>
    <row r="12216" spans="1:2" x14ac:dyDescent="0.25">
      <c r="A12216" s="63"/>
      <c r="B12216" s="63"/>
    </row>
    <row r="12217" spans="1:2" x14ac:dyDescent="0.25">
      <c r="A12217" s="63"/>
      <c r="B12217" s="63"/>
    </row>
    <row r="12218" spans="1:2" x14ac:dyDescent="0.25">
      <c r="A12218" s="63"/>
      <c r="B12218" s="63"/>
    </row>
    <row r="12219" spans="1:2" x14ac:dyDescent="0.25">
      <c r="A12219" s="63"/>
      <c r="B12219" s="63"/>
    </row>
    <row r="12220" spans="1:2" x14ac:dyDescent="0.25">
      <c r="A12220" s="63"/>
      <c r="B12220" s="63"/>
    </row>
    <row r="12221" spans="1:2" x14ac:dyDescent="0.25">
      <c r="A12221" s="63"/>
      <c r="B12221" s="63"/>
    </row>
    <row r="12222" spans="1:2" x14ac:dyDescent="0.25">
      <c r="A12222" s="63"/>
      <c r="B12222" s="63"/>
    </row>
    <row r="12223" spans="1:2" x14ac:dyDescent="0.25">
      <c r="A12223" s="63"/>
      <c r="B12223" s="63"/>
    </row>
    <row r="12224" spans="1:2" x14ac:dyDescent="0.25">
      <c r="A12224" s="63"/>
      <c r="B12224" s="63"/>
    </row>
    <row r="12225" spans="1:2" x14ac:dyDescent="0.25">
      <c r="A12225" s="63"/>
      <c r="B12225" s="63"/>
    </row>
    <row r="12226" spans="1:2" x14ac:dyDescent="0.25">
      <c r="A12226" s="63"/>
      <c r="B12226" s="63"/>
    </row>
    <row r="12227" spans="1:2" x14ac:dyDescent="0.25">
      <c r="A12227" s="63"/>
      <c r="B12227" s="63"/>
    </row>
    <row r="12228" spans="1:2" x14ac:dyDescent="0.25">
      <c r="A12228" s="63"/>
      <c r="B12228" s="63"/>
    </row>
    <row r="12229" spans="1:2" x14ac:dyDescent="0.25">
      <c r="A12229" s="63"/>
      <c r="B12229" s="63"/>
    </row>
    <row r="12230" spans="1:2" x14ac:dyDescent="0.25">
      <c r="A12230" s="63"/>
      <c r="B12230" s="63"/>
    </row>
    <row r="12231" spans="1:2" x14ac:dyDescent="0.25">
      <c r="A12231" s="63"/>
      <c r="B12231" s="63"/>
    </row>
    <row r="12232" spans="1:2" x14ac:dyDescent="0.25">
      <c r="A12232" s="63"/>
      <c r="B12232" s="63"/>
    </row>
    <row r="12233" spans="1:2" x14ac:dyDescent="0.25">
      <c r="A12233" s="63"/>
      <c r="B12233" s="63"/>
    </row>
    <row r="12234" spans="1:2" x14ac:dyDescent="0.25">
      <c r="A12234" s="63"/>
      <c r="B12234" s="63"/>
    </row>
    <row r="12235" spans="1:2" x14ac:dyDescent="0.25">
      <c r="A12235" s="63"/>
      <c r="B12235" s="63"/>
    </row>
    <row r="12236" spans="1:2" x14ac:dyDescent="0.25">
      <c r="A12236" s="63"/>
      <c r="B12236" s="63"/>
    </row>
    <row r="12237" spans="1:2" x14ac:dyDescent="0.25">
      <c r="A12237" s="63"/>
      <c r="B12237" s="63"/>
    </row>
    <row r="12238" spans="1:2" x14ac:dyDescent="0.25">
      <c r="A12238" s="63"/>
      <c r="B12238" s="63"/>
    </row>
    <row r="12239" spans="1:2" x14ac:dyDescent="0.25">
      <c r="A12239" s="63"/>
      <c r="B12239" s="63"/>
    </row>
    <row r="12240" spans="1:2" x14ac:dyDescent="0.25">
      <c r="A12240" s="63"/>
      <c r="B12240" s="63"/>
    </row>
    <row r="12241" spans="1:2" x14ac:dyDescent="0.25">
      <c r="A12241" s="63"/>
      <c r="B12241" s="63"/>
    </row>
    <row r="12242" spans="1:2" x14ac:dyDescent="0.25">
      <c r="A12242" s="63"/>
      <c r="B12242" s="63"/>
    </row>
    <row r="12243" spans="1:2" x14ac:dyDescent="0.25">
      <c r="A12243" s="63"/>
      <c r="B12243" s="63"/>
    </row>
    <row r="12244" spans="1:2" x14ac:dyDescent="0.25">
      <c r="A12244" s="63"/>
      <c r="B12244" s="63"/>
    </row>
    <row r="12245" spans="1:2" x14ac:dyDescent="0.25">
      <c r="A12245" s="63"/>
      <c r="B12245" s="63"/>
    </row>
    <row r="12246" spans="1:2" x14ac:dyDescent="0.25">
      <c r="A12246" s="63"/>
      <c r="B12246" s="63"/>
    </row>
    <row r="12247" spans="1:2" x14ac:dyDescent="0.25">
      <c r="A12247" s="63"/>
      <c r="B12247" s="63"/>
    </row>
    <row r="12248" spans="1:2" x14ac:dyDescent="0.25">
      <c r="A12248" s="63"/>
      <c r="B12248" s="63"/>
    </row>
    <row r="12249" spans="1:2" x14ac:dyDescent="0.25">
      <c r="A12249" s="63"/>
      <c r="B12249" s="63"/>
    </row>
    <row r="12250" spans="1:2" x14ac:dyDescent="0.25">
      <c r="A12250" s="63"/>
      <c r="B12250" s="63"/>
    </row>
    <row r="12251" spans="1:2" x14ac:dyDescent="0.25">
      <c r="A12251" s="63"/>
      <c r="B12251" s="63"/>
    </row>
    <row r="12252" spans="1:2" x14ac:dyDescent="0.25">
      <c r="A12252" s="63"/>
      <c r="B12252" s="63"/>
    </row>
    <row r="12253" spans="1:2" x14ac:dyDescent="0.25">
      <c r="A12253" s="63"/>
      <c r="B12253" s="63"/>
    </row>
    <row r="12254" spans="1:2" x14ac:dyDescent="0.25">
      <c r="A12254" s="63"/>
      <c r="B12254" s="63"/>
    </row>
    <row r="12255" spans="1:2" x14ac:dyDescent="0.25">
      <c r="A12255" s="63"/>
      <c r="B12255" s="63"/>
    </row>
    <row r="12256" spans="1:2" x14ac:dyDescent="0.25">
      <c r="A12256" s="63"/>
      <c r="B12256" s="63"/>
    </row>
    <row r="12257" spans="1:2" x14ac:dyDescent="0.25">
      <c r="A12257" s="63"/>
      <c r="B12257" s="63"/>
    </row>
    <row r="12258" spans="1:2" x14ac:dyDescent="0.25">
      <c r="A12258" s="63"/>
      <c r="B12258" s="63"/>
    </row>
    <row r="12259" spans="1:2" x14ac:dyDescent="0.25">
      <c r="A12259" s="63"/>
      <c r="B12259" s="63"/>
    </row>
    <row r="12260" spans="1:2" x14ac:dyDescent="0.25">
      <c r="A12260" s="63"/>
      <c r="B12260" s="63"/>
    </row>
    <row r="12261" spans="1:2" x14ac:dyDescent="0.25">
      <c r="A12261" s="63"/>
      <c r="B12261" s="63"/>
    </row>
    <row r="12262" spans="1:2" x14ac:dyDescent="0.25">
      <c r="A12262" s="63"/>
      <c r="B12262" s="63"/>
    </row>
    <row r="12263" spans="1:2" x14ac:dyDescent="0.25">
      <c r="A12263" s="63"/>
      <c r="B12263" s="63"/>
    </row>
    <row r="12264" spans="1:2" x14ac:dyDescent="0.25">
      <c r="A12264" s="63"/>
      <c r="B12264" s="63"/>
    </row>
    <row r="12265" spans="1:2" x14ac:dyDescent="0.25">
      <c r="A12265" s="63"/>
      <c r="B12265" s="63"/>
    </row>
    <row r="12266" spans="1:2" x14ac:dyDescent="0.25">
      <c r="A12266" s="63"/>
      <c r="B12266" s="63"/>
    </row>
    <row r="12267" spans="1:2" x14ac:dyDescent="0.25">
      <c r="A12267" s="63"/>
      <c r="B12267" s="63"/>
    </row>
    <row r="12268" spans="1:2" x14ac:dyDescent="0.25">
      <c r="A12268" s="63"/>
      <c r="B12268" s="63"/>
    </row>
    <row r="12269" spans="1:2" x14ac:dyDescent="0.25">
      <c r="A12269" s="63"/>
      <c r="B12269" s="63"/>
    </row>
    <row r="12270" spans="1:2" x14ac:dyDescent="0.25">
      <c r="A12270" s="63"/>
      <c r="B12270" s="63"/>
    </row>
    <row r="12271" spans="1:2" x14ac:dyDescent="0.25">
      <c r="A12271" s="63"/>
      <c r="B12271" s="63"/>
    </row>
    <row r="12272" spans="1:2" x14ac:dyDescent="0.25">
      <c r="A12272" s="63"/>
      <c r="B12272" s="63"/>
    </row>
    <row r="12273" spans="1:2" x14ac:dyDescent="0.25">
      <c r="A12273" s="63"/>
      <c r="B12273" s="63"/>
    </row>
    <row r="12274" spans="1:2" x14ac:dyDescent="0.25">
      <c r="A12274" s="63"/>
      <c r="B12274" s="63"/>
    </row>
    <row r="12275" spans="1:2" x14ac:dyDescent="0.25">
      <c r="A12275" s="63"/>
      <c r="B12275" s="63"/>
    </row>
    <row r="12276" spans="1:2" x14ac:dyDescent="0.25">
      <c r="A12276" s="63"/>
      <c r="B12276" s="63"/>
    </row>
    <row r="12277" spans="1:2" x14ac:dyDescent="0.25">
      <c r="A12277" s="63"/>
      <c r="B12277" s="63"/>
    </row>
    <row r="12278" spans="1:2" x14ac:dyDescent="0.25">
      <c r="A12278" s="63"/>
      <c r="B12278" s="63"/>
    </row>
    <row r="12279" spans="1:2" x14ac:dyDescent="0.25">
      <c r="A12279" s="63"/>
      <c r="B12279" s="63"/>
    </row>
    <row r="12280" spans="1:2" x14ac:dyDescent="0.25">
      <c r="A12280" s="63"/>
      <c r="B12280" s="63"/>
    </row>
    <row r="12281" spans="1:2" x14ac:dyDescent="0.25">
      <c r="A12281" s="63"/>
      <c r="B12281" s="63"/>
    </row>
    <row r="12282" spans="1:2" x14ac:dyDescent="0.25">
      <c r="A12282" s="63"/>
      <c r="B12282" s="63"/>
    </row>
    <row r="12283" spans="1:2" x14ac:dyDescent="0.25">
      <c r="A12283" s="63"/>
      <c r="B12283" s="63"/>
    </row>
    <row r="12284" spans="1:2" x14ac:dyDescent="0.25">
      <c r="A12284" s="63"/>
      <c r="B12284" s="63"/>
    </row>
    <row r="12285" spans="1:2" x14ac:dyDescent="0.25">
      <c r="A12285" s="63"/>
      <c r="B12285" s="63"/>
    </row>
    <row r="12286" spans="1:2" x14ac:dyDescent="0.25">
      <c r="A12286" s="63"/>
      <c r="B12286" s="63"/>
    </row>
    <row r="12287" spans="1:2" x14ac:dyDescent="0.25">
      <c r="A12287" s="63"/>
      <c r="B12287" s="63"/>
    </row>
    <row r="12288" spans="1:2" x14ac:dyDescent="0.25">
      <c r="A12288" s="63"/>
      <c r="B12288" s="63"/>
    </row>
    <row r="12289" spans="1:2" x14ac:dyDescent="0.25">
      <c r="A12289" s="63"/>
      <c r="B12289" s="63"/>
    </row>
    <row r="12290" spans="1:2" x14ac:dyDescent="0.25">
      <c r="A12290" s="63"/>
      <c r="B12290" s="63"/>
    </row>
    <row r="12291" spans="1:2" x14ac:dyDescent="0.25">
      <c r="A12291" s="63"/>
      <c r="B12291" s="63"/>
    </row>
    <row r="12292" spans="1:2" x14ac:dyDescent="0.25">
      <c r="A12292" s="63"/>
      <c r="B12292" s="63"/>
    </row>
    <row r="12293" spans="1:2" x14ac:dyDescent="0.25">
      <c r="A12293" s="63"/>
      <c r="B12293" s="63"/>
    </row>
    <row r="12294" spans="1:2" x14ac:dyDescent="0.25">
      <c r="A12294" s="63"/>
      <c r="B12294" s="63"/>
    </row>
    <row r="12295" spans="1:2" x14ac:dyDescent="0.25">
      <c r="A12295" s="63"/>
      <c r="B12295" s="63"/>
    </row>
    <row r="12296" spans="1:2" x14ac:dyDescent="0.25">
      <c r="A12296" s="63"/>
      <c r="B12296" s="63"/>
    </row>
    <row r="12297" spans="1:2" x14ac:dyDescent="0.25">
      <c r="A12297" s="63"/>
      <c r="B12297" s="63"/>
    </row>
    <row r="12298" spans="1:2" x14ac:dyDescent="0.25">
      <c r="A12298" s="63"/>
      <c r="B12298" s="63"/>
    </row>
    <row r="12299" spans="1:2" x14ac:dyDescent="0.25">
      <c r="A12299" s="63"/>
      <c r="B12299" s="63"/>
    </row>
    <row r="12300" spans="1:2" x14ac:dyDescent="0.25">
      <c r="A12300" s="63"/>
      <c r="B12300" s="63"/>
    </row>
    <row r="12301" spans="1:2" x14ac:dyDescent="0.25">
      <c r="A12301" s="63"/>
      <c r="B12301" s="63"/>
    </row>
    <row r="12302" spans="1:2" x14ac:dyDescent="0.25">
      <c r="A12302" s="63"/>
      <c r="B12302" s="63"/>
    </row>
    <row r="12303" spans="1:2" x14ac:dyDescent="0.25">
      <c r="A12303" s="63"/>
      <c r="B12303" s="63"/>
    </row>
    <row r="12304" spans="1:2" x14ac:dyDescent="0.25">
      <c r="A12304" s="63"/>
      <c r="B12304" s="63"/>
    </row>
    <row r="12305" spans="1:2" x14ac:dyDescent="0.25">
      <c r="A12305" s="63"/>
      <c r="B12305" s="63"/>
    </row>
    <row r="12306" spans="1:2" x14ac:dyDescent="0.25">
      <c r="A12306" s="63"/>
      <c r="B12306" s="63"/>
    </row>
    <row r="12307" spans="1:2" x14ac:dyDescent="0.25">
      <c r="A12307" s="63"/>
      <c r="B12307" s="63"/>
    </row>
    <row r="12308" spans="1:2" x14ac:dyDescent="0.25">
      <c r="A12308" s="63"/>
      <c r="B12308" s="63"/>
    </row>
    <row r="12309" spans="1:2" x14ac:dyDescent="0.25">
      <c r="A12309" s="63"/>
      <c r="B12309" s="63"/>
    </row>
    <row r="12310" spans="1:2" x14ac:dyDescent="0.25">
      <c r="A12310" s="63"/>
      <c r="B12310" s="63"/>
    </row>
    <row r="12311" spans="1:2" x14ac:dyDescent="0.25">
      <c r="A12311" s="63"/>
      <c r="B12311" s="63"/>
    </row>
    <row r="12312" spans="1:2" x14ac:dyDescent="0.25">
      <c r="A12312" s="63"/>
      <c r="B12312" s="63"/>
    </row>
    <row r="12313" spans="1:2" x14ac:dyDescent="0.25">
      <c r="A12313" s="63"/>
      <c r="B12313" s="63"/>
    </row>
    <row r="12314" spans="1:2" x14ac:dyDescent="0.25">
      <c r="A12314" s="63"/>
      <c r="B12314" s="63"/>
    </row>
    <row r="12315" spans="1:2" x14ac:dyDescent="0.25">
      <c r="A12315" s="63"/>
      <c r="B12315" s="63"/>
    </row>
    <row r="12316" spans="1:2" x14ac:dyDescent="0.25">
      <c r="A12316" s="63"/>
      <c r="B12316" s="63"/>
    </row>
    <row r="12317" spans="1:2" x14ac:dyDescent="0.25">
      <c r="A12317" s="63"/>
      <c r="B12317" s="63"/>
    </row>
    <row r="12318" spans="1:2" x14ac:dyDescent="0.25">
      <c r="A12318" s="63"/>
      <c r="B12318" s="63"/>
    </row>
    <row r="12319" spans="1:2" x14ac:dyDescent="0.25">
      <c r="A12319" s="63"/>
      <c r="B12319" s="63"/>
    </row>
    <row r="12320" spans="1:2" x14ac:dyDescent="0.25">
      <c r="A12320" s="63"/>
      <c r="B12320" s="63"/>
    </row>
    <row r="12321" spans="1:2" x14ac:dyDescent="0.25">
      <c r="A12321" s="63"/>
      <c r="B12321" s="63"/>
    </row>
    <row r="12322" spans="1:2" x14ac:dyDescent="0.25">
      <c r="A12322" s="63"/>
      <c r="B12322" s="63"/>
    </row>
    <row r="12323" spans="1:2" x14ac:dyDescent="0.25">
      <c r="A12323" s="63"/>
      <c r="B12323" s="63"/>
    </row>
    <row r="12324" spans="1:2" x14ac:dyDescent="0.25">
      <c r="A12324" s="63"/>
      <c r="B12324" s="63"/>
    </row>
    <row r="12325" spans="1:2" x14ac:dyDescent="0.25">
      <c r="A12325" s="63"/>
      <c r="B12325" s="63"/>
    </row>
    <row r="12326" spans="1:2" x14ac:dyDescent="0.25">
      <c r="A12326" s="63"/>
      <c r="B12326" s="63"/>
    </row>
    <row r="12327" spans="1:2" x14ac:dyDescent="0.25">
      <c r="A12327" s="63"/>
      <c r="B12327" s="63"/>
    </row>
    <row r="12328" spans="1:2" x14ac:dyDescent="0.25">
      <c r="A12328" s="63"/>
      <c r="B12328" s="63"/>
    </row>
    <row r="12329" spans="1:2" x14ac:dyDescent="0.25">
      <c r="A12329" s="63"/>
      <c r="B12329" s="63"/>
    </row>
    <row r="12330" spans="1:2" x14ac:dyDescent="0.25">
      <c r="A12330" s="63"/>
      <c r="B12330" s="63"/>
    </row>
    <row r="12331" spans="1:2" x14ac:dyDescent="0.25">
      <c r="A12331" s="63"/>
      <c r="B12331" s="63"/>
    </row>
    <row r="12332" spans="1:2" x14ac:dyDescent="0.25">
      <c r="A12332" s="63"/>
      <c r="B12332" s="63"/>
    </row>
    <row r="12333" spans="1:2" x14ac:dyDescent="0.25">
      <c r="A12333" s="63"/>
      <c r="B12333" s="63"/>
    </row>
    <row r="12334" spans="1:2" x14ac:dyDescent="0.25">
      <c r="A12334" s="63"/>
      <c r="B12334" s="63"/>
    </row>
    <row r="12335" spans="1:2" x14ac:dyDescent="0.25">
      <c r="A12335" s="63"/>
      <c r="B12335" s="63"/>
    </row>
    <row r="12336" spans="1:2" x14ac:dyDescent="0.25">
      <c r="A12336" s="63"/>
      <c r="B12336" s="63"/>
    </row>
    <row r="12337" spans="1:2" x14ac:dyDescent="0.25">
      <c r="A12337" s="63"/>
      <c r="B12337" s="63"/>
    </row>
    <row r="12338" spans="1:2" x14ac:dyDescent="0.25">
      <c r="A12338" s="63"/>
      <c r="B12338" s="63"/>
    </row>
    <row r="12339" spans="1:2" x14ac:dyDescent="0.25">
      <c r="A12339" s="63"/>
      <c r="B12339" s="63"/>
    </row>
    <row r="12340" spans="1:2" x14ac:dyDescent="0.25">
      <c r="A12340" s="63"/>
      <c r="B12340" s="63"/>
    </row>
    <row r="12341" spans="1:2" x14ac:dyDescent="0.25">
      <c r="A12341" s="63"/>
      <c r="B12341" s="63"/>
    </row>
    <row r="12342" spans="1:2" x14ac:dyDescent="0.25">
      <c r="A12342" s="63"/>
      <c r="B12342" s="63"/>
    </row>
    <row r="12343" spans="1:2" x14ac:dyDescent="0.25">
      <c r="A12343" s="63"/>
      <c r="B12343" s="63"/>
    </row>
    <row r="12344" spans="1:2" x14ac:dyDescent="0.25">
      <c r="A12344" s="63"/>
      <c r="B12344" s="63"/>
    </row>
    <row r="12345" spans="1:2" x14ac:dyDescent="0.25">
      <c r="A12345" s="63"/>
      <c r="B12345" s="63"/>
    </row>
    <row r="12346" spans="1:2" x14ac:dyDescent="0.25">
      <c r="A12346" s="63"/>
      <c r="B12346" s="63"/>
    </row>
    <row r="12347" spans="1:2" x14ac:dyDescent="0.25">
      <c r="A12347" s="63"/>
      <c r="B12347" s="63"/>
    </row>
    <row r="12348" spans="1:2" x14ac:dyDescent="0.25">
      <c r="A12348" s="63"/>
      <c r="B12348" s="63"/>
    </row>
    <row r="12349" spans="1:2" x14ac:dyDescent="0.25">
      <c r="A12349" s="63"/>
      <c r="B12349" s="63"/>
    </row>
    <row r="12350" spans="1:2" x14ac:dyDescent="0.25">
      <c r="A12350" s="63"/>
      <c r="B12350" s="63"/>
    </row>
    <row r="12351" spans="1:2" x14ac:dyDescent="0.25">
      <c r="A12351" s="63"/>
      <c r="B12351" s="63"/>
    </row>
    <row r="12352" spans="1:2" x14ac:dyDescent="0.25">
      <c r="A12352" s="63"/>
      <c r="B12352" s="63"/>
    </row>
    <row r="12353" spans="1:2" x14ac:dyDescent="0.25">
      <c r="A12353" s="63"/>
      <c r="B12353" s="63"/>
    </row>
    <row r="12354" spans="1:2" x14ac:dyDescent="0.25">
      <c r="A12354" s="63"/>
      <c r="B12354" s="63"/>
    </row>
    <row r="12355" spans="1:2" x14ac:dyDescent="0.25">
      <c r="A12355" s="63"/>
      <c r="B12355" s="63"/>
    </row>
    <row r="12356" spans="1:2" x14ac:dyDescent="0.25">
      <c r="A12356" s="63"/>
      <c r="B12356" s="63"/>
    </row>
    <row r="12357" spans="1:2" x14ac:dyDescent="0.25">
      <c r="A12357" s="63"/>
      <c r="B12357" s="63"/>
    </row>
    <row r="12358" spans="1:2" x14ac:dyDescent="0.25">
      <c r="A12358" s="63"/>
      <c r="B12358" s="63"/>
    </row>
    <row r="12359" spans="1:2" x14ac:dyDescent="0.25">
      <c r="A12359" s="63"/>
      <c r="B12359" s="63"/>
    </row>
    <row r="12360" spans="1:2" x14ac:dyDescent="0.25">
      <c r="A12360" s="63"/>
      <c r="B12360" s="63"/>
    </row>
    <row r="12361" spans="1:2" x14ac:dyDescent="0.25">
      <c r="A12361" s="63"/>
      <c r="B12361" s="63"/>
    </row>
    <row r="12362" spans="1:2" x14ac:dyDescent="0.25">
      <c r="A12362" s="63"/>
      <c r="B12362" s="63"/>
    </row>
    <row r="12363" spans="1:2" x14ac:dyDescent="0.25">
      <c r="A12363" s="63"/>
      <c r="B12363" s="63"/>
    </row>
    <row r="12364" spans="1:2" x14ac:dyDescent="0.25">
      <c r="A12364" s="63"/>
      <c r="B12364" s="63"/>
    </row>
    <row r="12365" spans="1:2" x14ac:dyDescent="0.25">
      <c r="A12365" s="63"/>
      <c r="B12365" s="63"/>
    </row>
    <row r="12366" spans="1:2" x14ac:dyDescent="0.25">
      <c r="A12366" s="63"/>
      <c r="B12366" s="63"/>
    </row>
    <row r="12367" spans="1:2" x14ac:dyDescent="0.25">
      <c r="A12367" s="63"/>
      <c r="B12367" s="63"/>
    </row>
    <row r="12368" spans="1:2" x14ac:dyDescent="0.25">
      <c r="A12368" s="63"/>
      <c r="B12368" s="63"/>
    </row>
    <row r="12369" spans="1:2" x14ac:dyDescent="0.25">
      <c r="A12369" s="63"/>
      <c r="B12369" s="63"/>
    </row>
    <row r="12370" spans="1:2" x14ac:dyDescent="0.25">
      <c r="A12370" s="63"/>
      <c r="B12370" s="63"/>
    </row>
    <row r="12371" spans="1:2" x14ac:dyDescent="0.25">
      <c r="A12371" s="63"/>
      <c r="B12371" s="63"/>
    </row>
    <row r="12372" spans="1:2" x14ac:dyDescent="0.25">
      <c r="A12372" s="63"/>
      <c r="B12372" s="63"/>
    </row>
    <row r="12373" spans="1:2" x14ac:dyDescent="0.25">
      <c r="A12373" s="63"/>
      <c r="B12373" s="63"/>
    </row>
    <row r="12374" spans="1:2" x14ac:dyDescent="0.25">
      <c r="A12374" s="63"/>
      <c r="B12374" s="63"/>
    </row>
    <row r="12375" spans="1:2" x14ac:dyDescent="0.25">
      <c r="A12375" s="63"/>
      <c r="B12375" s="63"/>
    </row>
    <row r="12376" spans="1:2" x14ac:dyDescent="0.25">
      <c r="A12376" s="63"/>
      <c r="B12376" s="63"/>
    </row>
    <row r="12377" spans="1:2" x14ac:dyDescent="0.25">
      <c r="A12377" s="63"/>
      <c r="B12377" s="63"/>
    </row>
    <row r="12378" spans="1:2" x14ac:dyDescent="0.25">
      <c r="A12378" s="63"/>
      <c r="B12378" s="63"/>
    </row>
    <row r="12379" spans="1:2" x14ac:dyDescent="0.25">
      <c r="A12379" s="63"/>
      <c r="B12379" s="63"/>
    </row>
    <row r="12380" spans="1:2" x14ac:dyDescent="0.25">
      <c r="A12380" s="63"/>
      <c r="B12380" s="63"/>
    </row>
    <row r="12381" spans="1:2" x14ac:dyDescent="0.25">
      <c r="A12381" s="63"/>
      <c r="B12381" s="63"/>
    </row>
    <row r="12382" spans="1:2" x14ac:dyDescent="0.25">
      <c r="A12382" s="63"/>
      <c r="B12382" s="63"/>
    </row>
    <row r="12383" spans="1:2" x14ac:dyDescent="0.25">
      <c r="A12383" s="63"/>
      <c r="B12383" s="63"/>
    </row>
    <row r="12384" spans="1:2" x14ac:dyDescent="0.25">
      <c r="A12384" s="63"/>
      <c r="B12384" s="63"/>
    </row>
    <row r="12385" spans="1:2" x14ac:dyDescent="0.25">
      <c r="A12385" s="63"/>
      <c r="B12385" s="63"/>
    </row>
    <row r="12386" spans="1:2" x14ac:dyDescent="0.25">
      <c r="A12386" s="63"/>
      <c r="B12386" s="63"/>
    </row>
    <row r="12387" spans="1:2" x14ac:dyDescent="0.25">
      <c r="A12387" s="63"/>
      <c r="B12387" s="63"/>
    </row>
    <row r="12388" spans="1:2" x14ac:dyDescent="0.25">
      <c r="A12388" s="63"/>
      <c r="B12388" s="63"/>
    </row>
    <row r="12389" spans="1:2" x14ac:dyDescent="0.25">
      <c r="A12389" s="63"/>
      <c r="B12389" s="63"/>
    </row>
    <row r="12390" spans="1:2" x14ac:dyDescent="0.25">
      <c r="A12390" s="63"/>
      <c r="B12390" s="63"/>
    </row>
    <row r="12391" spans="1:2" x14ac:dyDescent="0.25">
      <c r="A12391" s="63"/>
      <c r="B12391" s="63"/>
    </row>
    <row r="12392" spans="1:2" x14ac:dyDescent="0.25">
      <c r="A12392" s="63"/>
      <c r="B12392" s="63"/>
    </row>
    <row r="12393" spans="1:2" x14ac:dyDescent="0.25">
      <c r="A12393" s="63"/>
      <c r="B12393" s="63"/>
    </row>
    <row r="12394" spans="1:2" x14ac:dyDescent="0.25">
      <c r="A12394" s="63"/>
      <c r="B12394" s="63"/>
    </row>
    <row r="12395" spans="1:2" x14ac:dyDescent="0.25">
      <c r="A12395" s="63"/>
      <c r="B12395" s="63"/>
    </row>
    <row r="12396" spans="1:2" x14ac:dyDescent="0.25">
      <c r="A12396" s="63"/>
      <c r="B12396" s="63"/>
    </row>
    <row r="12397" spans="1:2" x14ac:dyDescent="0.25">
      <c r="A12397" s="63"/>
      <c r="B12397" s="63"/>
    </row>
    <row r="12398" spans="1:2" x14ac:dyDescent="0.25">
      <c r="A12398" s="63"/>
      <c r="B12398" s="63"/>
    </row>
    <row r="12399" spans="1:2" x14ac:dyDescent="0.25">
      <c r="A12399" s="63"/>
      <c r="B12399" s="63"/>
    </row>
    <row r="12400" spans="1:2" x14ac:dyDescent="0.25">
      <c r="A12400" s="63"/>
      <c r="B12400" s="63"/>
    </row>
    <row r="12401" spans="1:2" x14ac:dyDescent="0.25">
      <c r="A12401" s="63"/>
      <c r="B12401" s="63"/>
    </row>
    <row r="12402" spans="1:2" x14ac:dyDescent="0.25">
      <c r="A12402" s="63"/>
      <c r="B12402" s="63"/>
    </row>
    <row r="12403" spans="1:2" x14ac:dyDescent="0.25">
      <c r="A12403" s="63"/>
      <c r="B12403" s="63"/>
    </row>
    <row r="12404" spans="1:2" x14ac:dyDescent="0.25">
      <c r="A12404" s="63"/>
      <c r="B12404" s="63"/>
    </row>
    <row r="12405" spans="1:2" x14ac:dyDescent="0.25">
      <c r="A12405" s="63"/>
      <c r="B12405" s="63"/>
    </row>
    <row r="12406" spans="1:2" x14ac:dyDescent="0.25">
      <c r="A12406" s="63"/>
      <c r="B12406" s="63"/>
    </row>
    <row r="12407" spans="1:2" x14ac:dyDescent="0.25">
      <c r="A12407" s="63"/>
      <c r="B12407" s="63"/>
    </row>
    <row r="12408" spans="1:2" x14ac:dyDescent="0.25">
      <c r="A12408" s="63"/>
      <c r="B12408" s="63"/>
    </row>
    <row r="12409" spans="1:2" x14ac:dyDescent="0.25">
      <c r="A12409" s="63"/>
      <c r="B12409" s="63"/>
    </row>
    <row r="12410" spans="1:2" x14ac:dyDescent="0.25">
      <c r="A12410" s="63"/>
      <c r="B12410" s="63"/>
    </row>
    <row r="12411" spans="1:2" x14ac:dyDescent="0.25">
      <c r="A12411" s="63"/>
      <c r="B12411" s="63"/>
    </row>
    <row r="12412" spans="1:2" x14ac:dyDescent="0.25">
      <c r="A12412" s="63"/>
      <c r="B12412" s="63"/>
    </row>
    <row r="12413" spans="1:2" x14ac:dyDescent="0.25">
      <c r="A12413" s="63"/>
      <c r="B12413" s="63"/>
    </row>
    <row r="12414" spans="1:2" x14ac:dyDescent="0.25">
      <c r="A12414" s="63"/>
      <c r="B12414" s="63"/>
    </row>
    <row r="12415" spans="1:2" x14ac:dyDescent="0.25">
      <c r="A12415" s="63"/>
      <c r="B12415" s="63"/>
    </row>
    <row r="12416" spans="1:2" x14ac:dyDescent="0.25">
      <c r="A12416" s="63"/>
      <c r="B12416" s="63"/>
    </row>
    <row r="12417" spans="1:2" x14ac:dyDescent="0.25">
      <c r="A12417" s="63"/>
      <c r="B12417" s="63"/>
    </row>
    <row r="12418" spans="1:2" x14ac:dyDescent="0.25">
      <c r="A12418" s="63"/>
      <c r="B12418" s="63"/>
    </row>
    <row r="12419" spans="1:2" x14ac:dyDescent="0.25">
      <c r="A12419" s="63"/>
      <c r="B12419" s="63"/>
    </row>
    <row r="12420" spans="1:2" x14ac:dyDescent="0.25">
      <c r="A12420" s="63"/>
      <c r="B12420" s="63"/>
    </row>
    <row r="12421" spans="1:2" x14ac:dyDescent="0.25">
      <c r="A12421" s="63"/>
      <c r="B12421" s="63"/>
    </row>
    <row r="12422" spans="1:2" x14ac:dyDescent="0.25">
      <c r="A12422" s="63"/>
      <c r="B12422" s="63"/>
    </row>
    <row r="12423" spans="1:2" x14ac:dyDescent="0.25">
      <c r="A12423" s="63"/>
      <c r="B12423" s="63"/>
    </row>
    <row r="12424" spans="1:2" x14ac:dyDescent="0.25">
      <c r="A12424" s="63"/>
      <c r="B12424" s="63"/>
    </row>
    <row r="12425" spans="1:2" x14ac:dyDescent="0.25">
      <c r="A12425" s="63"/>
      <c r="B12425" s="63"/>
    </row>
    <row r="12426" spans="1:2" x14ac:dyDescent="0.25">
      <c r="A12426" s="63"/>
      <c r="B12426" s="63"/>
    </row>
    <row r="12427" spans="1:2" x14ac:dyDescent="0.25">
      <c r="A12427" s="63"/>
      <c r="B12427" s="63"/>
    </row>
    <row r="12428" spans="1:2" x14ac:dyDescent="0.25">
      <c r="A12428" s="63"/>
      <c r="B12428" s="63"/>
    </row>
    <row r="12429" spans="1:2" x14ac:dyDescent="0.25">
      <c r="A12429" s="63"/>
      <c r="B12429" s="63"/>
    </row>
    <row r="12430" spans="1:2" x14ac:dyDescent="0.25">
      <c r="A12430" s="63"/>
      <c r="B12430" s="63"/>
    </row>
    <row r="12431" spans="1:2" x14ac:dyDescent="0.25">
      <c r="A12431" s="63"/>
      <c r="B12431" s="63"/>
    </row>
    <row r="12432" spans="1:2" x14ac:dyDescent="0.25">
      <c r="A12432" s="63"/>
      <c r="B12432" s="63"/>
    </row>
    <row r="12433" spans="1:2" x14ac:dyDescent="0.25">
      <c r="A12433" s="63"/>
      <c r="B12433" s="63"/>
    </row>
    <row r="12434" spans="1:2" x14ac:dyDescent="0.25">
      <c r="A12434" s="63"/>
      <c r="B12434" s="63"/>
    </row>
    <row r="12435" spans="1:2" x14ac:dyDescent="0.25">
      <c r="A12435" s="63"/>
      <c r="B12435" s="63"/>
    </row>
    <row r="12436" spans="1:2" x14ac:dyDescent="0.25">
      <c r="A12436" s="63"/>
      <c r="B12436" s="63"/>
    </row>
    <row r="12437" spans="1:2" x14ac:dyDescent="0.25">
      <c r="A12437" s="63"/>
      <c r="B12437" s="63"/>
    </row>
    <row r="12438" spans="1:2" x14ac:dyDescent="0.25">
      <c r="A12438" s="63"/>
      <c r="B12438" s="63"/>
    </row>
    <row r="12439" spans="1:2" x14ac:dyDescent="0.25">
      <c r="A12439" s="63"/>
      <c r="B12439" s="63"/>
    </row>
    <row r="12440" spans="1:2" x14ac:dyDescent="0.25">
      <c r="A12440" s="63"/>
      <c r="B12440" s="63"/>
    </row>
    <row r="12441" spans="1:2" x14ac:dyDescent="0.25">
      <c r="A12441" s="63"/>
      <c r="B12441" s="63"/>
    </row>
    <row r="12442" spans="1:2" x14ac:dyDescent="0.25">
      <c r="A12442" s="63"/>
      <c r="B12442" s="63"/>
    </row>
    <row r="12443" spans="1:2" x14ac:dyDescent="0.25">
      <c r="A12443" s="63"/>
      <c r="B12443" s="63"/>
    </row>
    <row r="12444" spans="1:2" x14ac:dyDescent="0.25">
      <c r="A12444" s="63"/>
      <c r="B12444" s="63"/>
    </row>
    <row r="12445" spans="1:2" x14ac:dyDescent="0.25">
      <c r="A12445" s="63"/>
      <c r="B12445" s="63"/>
    </row>
    <row r="12446" spans="1:2" x14ac:dyDescent="0.25">
      <c r="A12446" s="63"/>
      <c r="B12446" s="63"/>
    </row>
    <row r="12447" spans="1:2" x14ac:dyDescent="0.25">
      <c r="A12447" s="63"/>
      <c r="B12447" s="63"/>
    </row>
    <row r="12448" spans="1:2" x14ac:dyDescent="0.25">
      <c r="A12448" s="63"/>
      <c r="B12448" s="63"/>
    </row>
    <row r="12449" spans="1:2" x14ac:dyDescent="0.25">
      <c r="A12449" s="63"/>
      <c r="B12449" s="63"/>
    </row>
    <row r="12450" spans="1:2" x14ac:dyDescent="0.25">
      <c r="A12450" s="63"/>
      <c r="B12450" s="63"/>
    </row>
    <row r="12451" spans="1:2" x14ac:dyDescent="0.25">
      <c r="A12451" s="63"/>
      <c r="B12451" s="63"/>
    </row>
    <row r="12452" spans="1:2" x14ac:dyDescent="0.25">
      <c r="A12452" s="63"/>
      <c r="B12452" s="63"/>
    </row>
    <row r="12453" spans="1:2" x14ac:dyDescent="0.25">
      <c r="A12453" s="63"/>
      <c r="B12453" s="63"/>
    </row>
    <row r="12454" spans="1:2" x14ac:dyDescent="0.25">
      <c r="A12454" s="63"/>
      <c r="B12454" s="63"/>
    </row>
    <row r="12455" spans="1:2" x14ac:dyDescent="0.25">
      <c r="A12455" s="63"/>
      <c r="B12455" s="63"/>
    </row>
    <row r="12456" spans="1:2" x14ac:dyDescent="0.25">
      <c r="A12456" s="63"/>
      <c r="B12456" s="63"/>
    </row>
    <row r="12457" spans="1:2" x14ac:dyDescent="0.25">
      <c r="A12457" s="63"/>
      <c r="B12457" s="63"/>
    </row>
    <row r="12458" spans="1:2" x14ac:dyDescent="0.25">
      <c r="A12458" s="63"/>
      <c r="B12458" s="63"/>
    </row>
    <row r="12459" spans="1:2" x14ac:dyDescent="0.25">
      <c r="A12459" s="63"/>
      <c r="B12459" s="63"/>
    </row>
    <row r="12460" spans="1:2" x14ac:dyDescent="0.25">
      <c r="A12460" s="63"/>
      <c r="B12460" s="63"/>
    </row>
    <row r="12461" spans="1:2" x14ac:dyDescent="0.25">
      <c r="A12461" s="63"/>
      <c r="B12461" s="63"/>
    </row>
    <row r="12462" spans="1:2" x14ac:dyDescent="0.25">
      <c r="A12462" s="63"/>
      <c r="B12462" s="63"/>
    </row>
    <row r="12463" spans="1:2" x14ac:dyDescent="0.25">
      <c r="A12463" s="63"/>
      <c r="B12463" s="63"/>
    </row>
    <row r="12464" spans="1:2" x14ac:dyDescent="0.25">
      <c r="A12464" s="63"/>
      <c r="B12464" s="63"/>
    </row>
    <row r="12465" spans="1:2" x14ac:dyDescent="0.25">
      <c r="A12465" s="63"/>
      <c r="B12465" s="63"/>
    </row>
    <row r="12466" spans="1:2" x14ac:dyDescent="0.25">
      <c r="A12466" s="63"/>
      <c r="B12466" s="63"/>
    </row>
    <row r="12467" spans="1:2" x14ac:dyDescent="0.25">
      <c r="A12467" s="63"/>
      <c r="B12467" s="63"/>
    </row>
    <row r="12468" spans="1:2" x14ac:dyDescent="0.25">
      <c r="A12468" s="63"/>
      <c r="B12468" s="63"/>
    </row>
    <row r="12469" spans="1:2" x14ac:dyDescent="0.25">
      <c r="A12469" s="63"/>
      <c r="B12469" s="63"/>
    </row>
    <row r="12470" spans="1:2" x14ac:dyDescent="0.25">
      <c r="A12470" s="63"/>
      <c r="B12470" s="63"/>
    </row>
    <row r="12471" spans="1:2" x14ac:dyDescent="0.25">
      <c r="A12471" s="63"/>
      <c r="B12471" s="63"/>
    </row>
    <row r="12472" spans="1:2" x14ac:dyDescent="0.25">
      <c r="A12472" s="63"/>
      <c r="B12472" s="63"/>
    </row>
    <row r="12473" spans="1:2" x14ac:dyDescent="0.25">
      <c r="A12473" s="63"/>
      <c r="B12473" s="63"/>
    </row>
    <row r="12474" spans="1:2" x14ac:dyDescent="0.25">
      <c r="A12474" s="63"/>
      <c r="B12474" s="63"/>
    </row>
    <row r="12475" spans="1:2" x14ac:dyDescent="0.25">
      <c r="A12475" s="63"/>
      <c r="B12475" s="63"/>
    </row>
    <row r="12476" spans="1:2" x14ac:dyDescent="0.25">
      <c r="A12476" s="63"/>
      <c r="B12476" s="63"/>
    </row>
    <row r="12477" spans="1:2" x14ac:dyDescent="0.25">
      <c r="A12477" s="63"/>
      <c r="B12477" s="63"/>
    </row>
    <row r="12478" spans="1:2" x14ac:dyDescent="0.25">
      <c r="A12478" s="63"/>
      <c r="B12478" s="63"/>
    </row>
    <row r="12479" spans="1:2" x14ac:dyDescent="0.25">
      <c r="A12479" s="63"/>
      <c r="B12479" s="63"/>
    </row>
    <row r="12480" spans="1:2" x14ac:dyDescent="0.25">
      <c r="A12480" s="63"/>
      <c r="B12480" s="63"/>
    </row>
    <row r="12481" spans="1:2" x14ac:dyDescent="0.25">
      <c r="A12481" s="63"/>
      <c r="B12481" s="63"/>
    </row>
    <row r="12482" spans="1:2" x14ac:dyDescent="0.25">
      <c r="A12482" s="63"/>
      <c r="B12482" s="63"/>
    </row>
    <row r="12483" spans="1:2" x14ac:dyDescent="0.25">
      <c r="A12483" s="63"/>
      <c r="B12483" s="63"/>
    </row>
    <row r="12484" spans="1:2" x14ac:dyDescent="0.25">
      <c r="A12484" s="63"/>
      <c r="B12484" s="63"/>
    </row>
    <row r="12485" spans="1:2" x14ac:dyDescent="0.25">
      <c r="A12485" s="63"/>
      <c r="B12485" s="63"/>
    </row>
    <row r="12486" spans="1:2" x14ac:dyDescent="0.25">
      <c r="A12486" s="63"/>
      <c r="B12486" s="63"/>
    </row>
    <row r="12487" spans="1:2" x14ac:dyDescent="0.25">
      <c r="A12487" s="63"/>
      <c r="B12487" s="63"/>
    </row>
    <row r="12488" spans="1:2" x14ac:dyDescent="0.25">
      <c r="A12488" s="63"/>
      <c r="B12488" s="63"/>
    </row>
    <row r="12489" spans="1:2" x14ac:dyDescent="0.25">
      <c r="A12489" s="63"/>
      <c r="B12489" s="63"/>
    </row>
    <row r="12490" spans="1:2" x14ac:dyDescent="0.25">
      <c r="A12490" s="63"/>
      <c r="B12490" s="63"/>
    </row>
    <row r="12491" spans="1:2" x14ac:dyDescent="0.25">
      <c r="A12491" s="63"/>
      <c r="B12491" s="63"/>
    </row>
    <row r="12492" spans="1:2" x14ac:dyDescent="0.25">
      <c r="A12492" s="63"/>
      <c r="B12492" s="63"/>
    </row>
    <row r="12493" spans="1:2" x14ac:dyDescent="0.25">
      <c r="A12493" s="63"/>
      <c r="B12493" s="63"/>
    </row>
    <row r="12494" spans="1:2" x14ac:dyDescent="0.25">
      <c r="A12494" s="63"/>
      <c r="B12494" s="63"/>
    </row>
    <row r="12495" spans="1:2" x14ac:dyDescent="0.25">
      <c r="A12495" s="63"/>
      <c r="B12495" s="63"/>
    </row>
    <row r="12496" spans="1:2" x14ac:dyDescent="0.25">
      <c r="A12496" s="63"/>
      <c r="B12496" s="63"/>
    </row>
    <row r="12497" spans="1:2" x14ac:dyDescent="0.25">
      <c r="A12497" s="63"/>
      <c r="B12497" s="63"/>
    </row>
    <row r="12498" spans="1:2" x14ac:dyDescent="0.25">
      <c r="A12498" s="63"/>
      <c r="B12498" s="63"/>
    </row>
    <row r="12499" spans="1:2" x14ac:dyDescent="0.25">
      <c r="A12499" s="63"/>
      <c r="B12499" s="63"/>
    </row>
    <row r="12500" spans="1:2" x14ac:dyDescent="0.25">
      <c r="A12500" s="63"/>
      <c r="B12500" s="63"/>
    </row>
    <row r="12501" spans="1:2" x14ac:dyDescent="0.25">
      <c r="A12501" s="63"/>
      <c r="B12501" s="63"/>
    </row>
    <row r="12502" spans="1:2" x14ac:dyDescent="0.25">
      <c r="A12502" s="63"/>
      <c r="B12502" s="63"/>
    </row>
    <row r="12503" spans="1:2" x14ac:dyDescent="0.25">
      <c r="A12503" s="63"/>
      <c r="B12503" s="63"/>
    </row>
    <row r="12504" spans="1:2" x14ac:dyDescent="0.25">
      <c r="A12504" s="63"/>
      <c r="B12504" s="63"/>
    </row>
    <row r="12505" spans="1:2" x14ac:dyDescent="0.25">
      <c r="A12505" s="63"/>
      <c r="B12505" s="63"/>
    </row>
    <row r="12506" spans="1:2" x14ac:dyDescent="0.25">
      <c r="A12506" s="63"/>
      <c r="B12506" s="63"/>
    </row>
    <row r="12507" spans="1:2" x14ac:dyDescent="0.25">
      <c r="A12507" s="63"/>
      <c r="B12507" s="63"/>
    </row>
    <row r="12508" spans="1:2" x14ac:dyDescent="0.25">
      <c r="A12508" s="63"/>
      <c r="B12508" s="63"/>
    </row>
    <row r="12509" spans="1:2" x14ac:dyDescent="0.25">
      <c r="A12509" s="63"/>
      <c r="B12509" s="63"/>
    </row>
    <row r="12510" spans="1:2" x14ac:dyDescent="0.25">
      <c r="A12510" s="63"/>
      <c r="B12510" s="63"/>
    </row>
    <row r="12511" spans="1:2" x14ac:dyDescent="0.25">
      <c r="A12511" s="63"/>
      <c r="B12511" s="63"/>
    </row>
    <row r="12512" spans="1:2" x14ac:dyDescent="0.25">
      <c r="A12512" s="63"/>
      <c r="B12512" s="63"/>
    </row>
    <row r="12513" spans="1:2" x14ac:dyDescent="0.25">
      <c r="A12513" s="63"/>
      <c r="B12513" s="63"/>
    </row>
    <row r="12514" spans="1:2" x14ac:dyDescent="0.25">
      <c r="A12514" s="63"/>
      <c r="B12514" s="63"/>
    </row>
    <row r="12515" spans="1:2" x14ac:dyDescent="0.25">
      <c r="A12515" s="63"/>
      <c r="B12515" s="63"/>
    </row>
    <row r="12516" spans="1:2" x14ac:dyDescent="0.25">
      <c r="A12516" s="63"/>
      <c r="B12516" s="63"/>
    </row>
    <row r="12517" spans="1:2" x14ac:dyDescent="0.25">
      <c r="A12517" s="63"/>
      <c r="B12517" s="63"/>
    </row>
    <row r="12518" spans="1:2" x14ac:dyDescent="0.25">
      <c r="A12518" s="63"/>
      <c r="B12518" s="63"/>
    </row>
    <row r="12519" spans="1:2" x14ac:dyDescent="0.25">
      <c r="A12519" s="63"/>
      <c r="B12519" s="63"/>
    </row>
    <row r="12520" spans="1:2" x14ac:dyDescent="0.25">
      <c r="A12520" s="63"/>
      <c r="B12520" s="63"/>
    </row>
    <row r="12521" spans="1:2" x14ac:dyDescent="0.25">
      <c r="A12521" s="63"/>
      <c r="B12521" s="63"/>
    </row>
    <row r="12522" spans="1:2" x14ac:dyDescent="0.25">
      <c r="A12522" s="63"/>
      <c r="B12522" s="63"/>
    </row>
    <row r="12523" spans="1:2" x14ac:dyDescent="0.25">
      <c r="A12523" s="63"/>
      <c r="B12523" s="63"/>
    </row>
    <row r="12524" spans="1:2" x14ac:dyDescent="0.25">
      <c r="A12524" s="63"/>
      <c r="B12524" s="63"/>
    </row>
    <row r="12525" spans="1:2" x14ac:dyDescent="0.25">
      <c r="A12525" s="63"/>
      <c r="B12525" s="63"/>
    </row>
    <row r="12526" spans="1:2" x14ac:dyDescent="0.25">
      <c r="A12526" s="63"/>
      <c r="B12526" s="63"/>
    </row>
    <row r="12527" spans="1:2" x14ac:dyDescent="0.25">
      <c r="A12527" s="63"/>
      <c r="B12527" s="63"/>
    </row>
    <row r="12528" spans="1:2" x14ac:dyDescent="0.25">
      <c r="A12528" s="63"/>
      <c r="B12528" s="63"/>
    </row>
    <row r="12529" spans="1:2" x14ac:dyDescent="0.25">
      <c r="A12529" s="63"/>
      <c r="B12529" s="63"/>
    </row>
    <row r="12530" spans="1:2" x14ac:dyDescent="0.25">
      <c r="A12530" s="63"/>
      <c r="B12530" s="63"/>
    </row>
    <row r="12531" spans="1:2" x14ac:dyDescent="0.25">
      <c r="A12531" s="63"/>
      <c r="B12531" s="63"/>
    </row>
    <row r="12532" spans="1:2" x14ac:dyDescent="0.25">
      <c r="A12532" s="63"/>
      <c r="B12532" s="63"/>
    </row>
    <row r="12533" spans="1:2" x14ac:dyDescent="0.25">
      <c r="A12533" s="63"/>
      <c r="B12533" s="63"/>
    </row>
    <row r="12534" spans="1:2" x14ac:dyDescent="0.25">
      <c r="A12534" s="63"/>
      <c r="B12534" s="63"/>
    </row>
    <row r="12535" spans="1:2" x14ac:dyDescent="0.25">
      <c r="A12535" s="63"/>
      <c r="B12535" s="63"/>
    </row>
    <row r="12536" spans="1:2" x14ac:dyDescent="0.25">
      <c r="A12536" s="63"/>
      <c r="B12536" s="63"/>
    </row>
    <row r="12537" spans="1:2" x14ac:dyDescent="0.25">
      <c r="A12537" s="63"/>
      <c r="B12537" s="63"/>
    </row>
    <row r="12538" spans="1:2" x14ac:dyDescent="0.25">
      <c r="A12538" s="63"/>
      <c r="B12538" s="63"/>
    </row>
    <row r="12539" spans="1:2" x14ac:dyDescent="0.25">
      <c r="A12539" s="63"/>
      <c r="B12539" s="63"/>
    </row>
    <row r="12540" spans="1:2" x14ac:dyDescent="0.25">
      <c r="A12540" s="63"/>
      <c r="B12540" s="63"/>
    </row>
    <row r="12541" spans="1:2" x14ac:dyDescent="0.25">
      <c r="A12541" s="63"/>
      <c r="B12541" s="63"/>
    </row>
    <row r="12542" spans="1:2" x14ac:dyDescent="0.25">
      <c r="A12542" s="63"/>
      <c r="B12542" s="63"/>
    </row>
    <row r="12543" spans="1:2" x14ac:dyDescent="0.25">
      <c r="A12543" s="63"/>
      <c r="B12543" s="63"/>
    </row>
    <row r="12544" spans="1:2" x14ac:dyDescent="0.25">
      <c r="A12544" s="63"/>
      <c r="B12544" s="63"/>
    </row>
    <row r="12545" spans="1:2" x14ac:dyDescent="0.25">
      <c r="A12545" s="63"/>
      <c r="B12545" s="63"/>
    </row>
    <row r="12546" spans="1:2" x14ac:dyDescent="0.25">
      <c r="A12546" s="63"/>
      <c r="B12546" s="63"/>
    </row>
    <row r="12547" spans="1:2" x14ac:dyDescent="0.25">
      <c r="A12547" s="63"/>
      <c r="B12547" s="63"/>
    </row>
    <row r="12548" spans="1:2" x14ac:dyDescent="0.25">
      <c r="A12548" s="63"/>
      <c r="B12548" s="63"/>
    </row>
    <row r="12549" spans="1:2" x14ac:dyDescent="0.25">
      <c r="A12549" s="63"/>
      <c r="B12549" s="63"/>
    </row>
    <row r="12550" spans="1:2" x14ac:dyDescent="0.25">
      <c r="A12550" s="63"/>
      <c r="B12550" s="63"/>
    </row>
    <row r="12551" spans="1:2" x14ac:dyDescent="0.25">
      <c r="A12551" s="63"/>
      <c r="B12551" s="63"/>
    </row>
    <row r="12552" spans="1:2" x14ac:dyDescent="0.25">
      <c r="A12552" s="63"/>
      <c r="B12552" s="63"/>
    </row>
    <row r="12553" spans="1:2" x14ac:dyDescent="0.25">
      <c r="A12553" s="63"/>
      <c r="B12553" s="63"/>
    </row>
    <row r="12554" spans="1:2" x14ac:dyDescent="0.25">
      <c r="A12554" s="63"/>
      <c r="B12554" s="63"/>
    </row>
    <row r="12555" spans="1:2" x14ac:dyDescent="0.25">
      <c r="A12555" s="63"/>
      <c r="B12555" s="63"/>
    </row>
    <row r="12556" spans="1:2" x14ac:dyDescent="0.25">
      <c r="A12556" s="63"/>
      <c r="B12556" s="63"/>
    </row>
    <row r="12557" spans="1:2" x14ac:dyDescent="0.25">
      <c r="A12557" s="63"/>
      <c r="B12557" s="63"/>
    </row>
    <row r="12558" spans="1:2" x14ac:dyDescent="0.25">
      <c r="A12558" s="63"/>
      <c r="B12558" s="63"/>
    </row>
    <row r="12559" spans="1:2" x14ac:dyDescent="0.25">
      <c r="A12559" s="63"/>
      <c r="B12559" s="63"/>
    </row>
    <row r="12560" spans="1:2" x14ac:dyDescent="0.25">
      <c r="A12560" s="63"/>
      <c r="B12560" s="63"/>
    </row>
    <row r="12561" spans="1:2" x14ac:dyDescent="0.25">
      <c r="A12561" s="63"/>
      <c r="B12561" s="63"/>
    </row>
    <row r="12562" spans="1:2" x14ac:dyDescent="0.25">
      <c r="A12562" s="63"/>
      <c r="B12562" s="63"/>
    </row>
    <row r="12563" spans="1:2" x14ac:dyDescent="0.25">
      <c r="A12563" s="63"/>
      <c r="B12563" s="63"/>
    </row>
    <row r="12564" spans="1:2" x14ac:dyDescent="0.25">
      <c r="A12564" s="63"/>
      <c r="B12564" s="63"/>
    </row>
    <row r="12565" spans="1:2" x14ac:dyDescent="0.25">
      <c r="A12565" s="63"/>
      <c r="B12565" s="63"/>
    </row>
    <row r="12566" spans="1:2" x14ac:dyDescent="0.25">
      <c r="A12566" s="63"/>
      <c r="B12566" s="63"/>
    </row>
    <row r="12567" spans="1:2" x14ac:dyDescent="0.25">
      <c r="A12567" s="63"/>
      <c r="B12567" s="63"/>
    </row>
    <row r="12568" spans="1:2" x14ac:dyDescent="0.25">
      <c r="A12568" s="63"/>
      <c r="B12568" s="63"/>
    </row>
    <row r="12569" spans="1:2" x14ac:dyDescent="0.25">
      <c r="A12569" s="63"/>
      <c r="B12569" s="63"/>
    </row>
    <row r="12570" spans="1:2" x14ac:dyDescent="0.25">
      <c r="A12570" s="63"/>
      <c r="B12570" s="63"/>
    </row>
    <row r="12571" spans="1:2" x14ac:dyDescent="0.25">
      <c r="A12571" s="63"/>
      <c r="B12571" s="63"/>
    </row>
    <row r="12572" spans="1:2" x14ac:dyDescent="0.25">
      <c r="A12572" s="63"/>
      <c r="B12572" s="63"/>
    </row>
    <row r="12573" spans="1:2" x14ac:dyDescent="0.25">
      <c r="A12573" s="63"/>
      <c r="B12573" s="63"/>
    </row>
    <row r="12574" spans="1:2" x14ac:dyDescent="0.25">
      <c r="A12574" s="63"/>
      <c r="B12574" s="63"/>
    </row>
    <row r="12575" spans="1:2" x14ac:dyDescent="0.25">
      <c r="A12575" s="63"/>
      <c r="B12575" s="63"/>
    </row>
    <row r="12576" spans="1:2" x14ac:dyDescent="0.25">
      <c r="A12576" s="63"/>
      <c r="B12576" s="63"/>
    </row>
    <row r="12577" spans="1:2" x14ac:dyDescent="0.25">
      <c r="A12577" s="63"/>
      <c r="B12577" s="63"/>
    </row>
    <row r="12578" spans="1:2" x14ac:dyDescent="0.25">
      <c r="A12578" s="63"/>
      <c r="B12578" s="63"/>
    </row>
    <row r="12579" spans="1:2" x14ac:dyDescent="0.25">
      <c r="A12579" s="63"/>
      <c r="B12579" s="63"/>
    </row>
    <row r="12580" spans="1:2" x14ac:dyDescent="0.25">
      <c r="A12580" s="63"/>
      <c r="B12580" s="63"/>
    </row>
    <row r="12581" spans="1:2" x14ac:dyDescent="0.25">
      <c r="A12581" s="63"/>
      <c r="B12581" s="63"/>
    </row>
    <row r="12582" spans="1:2" x14ac:dyDescent="0.25">
      <c r="A12582" s="63"/>
      <c r="B12582" s="63"/>
    </row>
    <row r="12583" spans="1:2" x14ac:dyDescent="0.25">
      <c r="A12583" s="63"/>
      <c r="B12583" s="63"/>
    </row>
    <row r="12584" spans="1:2" x14ac:dyDescent="0.25">
      <c r="A12584" s="63"/>
      <c r="B12584" s="63"/>
    </row>
    <row r="12585" spans="1:2" x14ac:dyDescent="0.25">
      <c r="A12585" s="63"/>
      <c r="B12585" s="63"/>
    </row>
    <row r="12586" spans="1:2" x14ac:dyDescent="0.25">
      <c r="A12586" s="63"/>
      <c r="B12586" s="63"/>
    </row>
    <row r="12587" spans="1:2" x14ac:dyDescent="0.25">
      <c r="A12587" s="63"/>
      <c r="B12587" s="63"/>
    </row>
    <row r="12588" spans="1:2" x14ac:dyDescent="0.25">
      <c r="A12588" s="63"/>
      <c r="B12588" s="63"/>
    </row>
    <row r="12589" spans="1:2" x14ac:dyDescent="0.25">
      <c r="A12589" s="63"/>
      <c r="B12589" s="63"/>
    </row>
    <row r="12590" spans="1:2" x14ac:dyDescent="0.25">
      <c r="A12590" s="63"/>
      <c r="B12590" s="63"/>
    </row>
    <row r="12591" spans="1:2" x14ac:dyDescent="0.25">
      <c r="A12591" s="63"/>
      <c r="B12591" s="63"/>
    </row>
    <row r="12592" spans="1:2" x14ac:dyDescent="0.25">
      <c r="A12592" s="63"/>
      <c r="B12592" s="63"/>
    </row>
    <row r="12593" spans="1:2" x14ac:dyDescent="0.25">
      <c r="A12593" s="63"/>
      <c r="B12593" s="63"/>
    </row>
    <row r="12594" spans="1:2" x14ac:dyDescent="0.25">
      <c r="A12594" s="63"/>
      <c r="B12594" s="63"/>
    </row>
    <row r="12595" spans="1:2" x14ac:dyDescent="0.25">
      <c r="A12595" s="63"/>
      <c r="B12595" s="63"/>
    </row>
    <row r="12596" spans="1:2" x14ac:dyDescent="0.25">
      <c r="A12596" s="63"/>
      <c r="B12596" s="63"/>
    </row>
    <row r="12597" spans="1:2" x14ac:dyDescent="0.25">
      <c r="A12597" s="63"/>
      <c r="B12597" s="63"/>
    </row>
    <row r="12598" spans="1:2" x14ac:dyDescent="0.25">
      <c r="A12598" s="63"/>
      <c r="B12598" s="63"/>
    </row>
    <row r="12599" spans="1:2" x14ac:dyDescent="0.25">
      <c r="A12599" s="63"/>
      <c r="B12599" s="63"/>
    </row>
    <row r="12600" spans="1:2" x14ac:dyDescent="0.25">
      <c r="A12600" s="63"/>
      <c r="B12600" s="63"/>
    </row>
    <row r="12601" spans="1:2" x14ac:dyDescent="0.25">
      <c r="A12601" s="63"/>
      <c r="B12601" s="63"/>
    </row>
    <row r="12602" spans="1:2" x14ac:dyDescent="0.25">
      <c r="A12602" s="63"/>
      <c r="B12602" s="63"/>
    </row>
    <row r="12603" spans="1:2" x14ac:dyDescent="0.25">
      <c r="A12603" s="63"/>
      <c r="B12603" s="63"/>
    </row>
    <row r="12604" spans="1:2" x14ac:dyDescent="0.25">
      <c r="A12604" s="63"/>
      <c r="B12604" s="63"/>
    </row>
    <row r="12605" spans="1:2" x14ac:dyDescent="0.25">
      <c r="A12605" s="63"/>
      <c r="B12605" s="63"/>
    </row>
    <row r="12606" spans="1:2" x14ac:dyDescent="0.25">
      <c r="A12606" s="63"/>
      <c r="B12606" s="63"/>
    </row>
    <row r="12607" spans="1:2" x14ac:dyDescent="0.25">
      <c r="A12607" s="63"/>
      <c r="B12607" s="63"/>
    </row>
    <row r="12608" spans="1:2" x14ac:dyDescent="0.25">
      <c r="A12608" s="63"/>
      <c r="B12608" s="63"/>
    </row>
    <row r="12609" spans="1:2" x14ac:dyDescent="0.25">
      <c r="A12609" s="63"/>
      <c r="B12609" s="63"/>
    </row>
    <row r="12610" spans="1:2" x14ac:dyDescent="0.25">
      <c r="A12610" s="63"/>
      <c r="B12610" s="63"/>
    </row>
    <row r="12611" spans="1:2" x14ac:dyDescent="0.25">
      <c r="A12611" s="63"/>
      <c r="B12611" s="63"/>
    </row>
    <row r="12612" spans="1:2" x14ac:dyDescent="0.25">
      <c r="A12612" s="63"/>
      <c r="B12612" s="63"/>
    </row>
    <row r="12613" spans="1:2" x14ac:dyDescent="0.25">
      <c r="A12613" s="63"/>
      <c r="B12613" s="63"/>
    </row>
    <row r="12614" spans="1:2" x14ac:dyDescent="0.25">
      <c r="A12614" s="63"/>
      <c r="B12614" s="63"/>
    </row>
    <row r="12615" spans="1:2" x14ac:dyDescent="0.25">
      <c r="A12615" s="63"/>
      <c r="B12615" s="63"/>
    </row>
    <row r="12616" spans="1:2" x14ac:dyDescent="0.25">
      <c r="A12616" s="63"/>
      <c r="B12616" s="63"/>
    </row>
    <row r="12617" spans="1:2" x14ac:dyDescent="0.25">
      <c r="A12617" s="63"/>
      <c r="B12617" s="63"/>
    </row>
    <row r="12618" spans="1:2" x14ac:dyDescent="0.25">
      <c r="A12618" s="63"/>
      <c r="B12618" s="63"/>
    </row>
    <row r="12619" spans="1:2" x14ac:dyDescent="0.25">
      <c r="A12619" s="63"/>
      <c r="B12619" s="63"/>
    </row>
    <row r="12620" spans="1:2" x14ac:dyDescent="0.25">
      <c r="A12620" s="63"/>
      <c r="B12620" s="63"/>
    </row>
    <row r="12621" spans="1:2" x14ac:dyDescent="0.25">
      <c r="A12621" s="63"/>
      <c r="B12621" s="63"/>
    </row>
    <row r="12622" spans="1:2" x14ac:dyDescent="0.25">
      <c r="A12622" s="63"/>
      <c r="B12622" s="63"/>
    </row>
    <row r="12623" spans="1:2" x14ac:dyDescent="0.25">
      <c r="A12623" s="63"/>
      <c r="B12623" s="63"/>
    </row>
    <row r="12624" spans="1:2" x14ac:dyDescent="0.25">
      <c r="A12624" s="63"/>
      <c r="B12624" s="63"/>
    </row>
    <row r="12625" spans="1:2" x14ac:dyDescent="0.25">
      <c r="A12625" s="63"/>
      <c r="B12625" s="63"/>
    </row>
    <row r="12626" spans="1:2" x14ac:dyDescent="0.25">
      <c r="A12626" s="63"/>
      <c r="B12626" s="63"/>
    </row>
    <row r="12627" spans="1:2" x14ac:dyDescent="0.25">
      <c r="A12627" s="63"/>
      <c r="B12627" s="63"/>
    </row>
    <row r="12628" spans="1:2" x14ac:dyDescent="0.25">
      <c r="A12628" s="63"/>
      <c r="B12628" s="63"/>
    </row>
    <row r="12629" spans="1:2" x14ac:dyDescent="0.25">
      <c r="A12629" s="63"/>
      <c r="B12629" s="63"/>
    </row>
    <row r="12630" spans="1:2" x14ac:dyDescent="0.25">
      <c r="A12630" s="63"/>
      <c r="B12630" s="63"/>
    </row>
    <row r="12631" spans="1:2" x14ac:dyDescent="0.25">
      <c r="A12631" s="63"/>
      <c r="B12631" s="63"/>
    </row>
    <row r="12632" spans="1:2" x14ac:dyDescent="0.25">
      <c r="A12632" s="63"/>
      <c r="B12632" s="63"/>
    </row>
    <row r="12633" spans="1:2" x14ac:dyDescent="0.25">
      <c r="A12633" s="63"/>
      <c r="B12633" s="63"/>
    </row>
    <row r="12634" spans="1:2" x14ac:dyDescent="0.25">
      <c r="A12634" s="63"/>
      <c r="B12634" s="63"/>
    </row>
    <row r="12635" spans="1:2" x14ac:dyDescent="0.25">
      <c r="A12635" s="63"/>
      <c r="B12635" s="63"/>
    </row>
    <row r="12636" spans="1:2" x14ac:dyDescent="0.25">
      <c r="A12636" s="63"/>
      <c r="B12636" s="63"/>
    </row>
    <row r="12637" spans="1:2" x14ac:dyDescent="0.25">
      <c r="A12637" s="63"/>
      <c r="B12637" s="63"/>
    </row>
    <row r="12638" spans="1:2" x14ac:dyDescent="0.25">
      <c r="A12638" s="63"/>
      <c r="B12638" s="63"/>
    </row>
    <row r="12639" spans="1:2" x14ac:dyDescent="0.25">
      <c r="A12639" s="63"/>
      <c r="B12639" s="63"/>
    </row>
    <row r="12640" spans="1:2" x14ac:dyDescent="0.25">
      <c r="A12640" s="63"/>
      <c r="B12640" s="63"/>
    </row>
    <row r="12641" spans="1:2" x14ac:dyDescent="0.25">
      <c r="A12641" s="63"/>
      <c r="B12641" s="63"/>
    </row>
    <row r="12642" spans="1:2" x14ac:dyDescent="0.25">
      <c r="A12642" s="63"/>
      <c r="B12642" s="63"/>
    </row>
    <row r="12643" spans="1:2" x14ac:dyDescent="0.25">
      <c r="A12643" s="63"/>
      <c r="B12643" s="63"/>
    </row>
    <row r="12644" spans="1:2" x14ac:dyDescent="0.25">
      <c r="A12644" s="63"/>
      <c r="B12644" s="63"/>
    </row>
    <row r="12645" spans="1:2" x14ac:dyDescent="0.25">
      <c r="A12645" s="63"/>
      <c r="B12645" s="63"/>
    </row>
    <row r="12646" spans="1:2" x14ac:dyDescent="0.25">
      <c r="A12646" s="63"/>
      <c r="B12646" s="63"/>
    </row>
    <row r="12647" spans="1:2" x14ac:dyDescent="0.25">
      <c r="A12647" s="63"/>
      <c r="B12647" s="63"/>
    </row>
    <row r="12648" spans="1:2" x14ac:dyDescent="0.25">
      <c r="A12648" s="63"/>
      <c r="B12648" s="63"/>
    </row>
    <row r="12649" spans="1:2" x14ac:dyDescent="0.25">
      <c r="A12649" s="63"/>
      <c r="B12649" s="63"/>
    </row>
    <row r="12650" spans="1:2" x14ac:dyDescent="0.25">
      <c r="A12650" s="63"/>
      <c r="B12650" s="63"/>
    </row>
    <row r="12651" spans="1:2" x14ac:dyDescent="0.25">
      <c r="A12651" s="63"/>
      <c r="B12651" s="63"/>
    </row>
    <row r="12652" spans="1:2" x14ac:dyDescent="0.25">
      <c r="A12652" s="63"/>
      <c r="B12652" s="63"/>
    </row>
    <row r="12653" spans="1:2" x14ac:dyDescent="0.25">
      <c r="A12653" s="63"/>
      <c r="B12653" s="63"/>
    </row>
    <row r="12654" spans="1:2" x14ac:dyDescent="0.25">
      <c r="A12654" s="63"/>
      <c r="B12654" s="63"/>
    </row>
    <row r="12655" spans="1:2" x14ac:dyDescent="0.25">
      <c r="A12655" s="63"/>
      <c r="B12655" s="63"/>
    </row>
    <row r="12656" spans="1:2" x14ac:dyDescent="0.25">
      <c r="A12656" s="63"/>
      <c r="B12656" s="63"/>
    </row>
    <row r="12657" spans="1:2" x14ac:dyDescent="0.25">
      <c r="A12657" s="63"/>
      <c r="B12657" s="63"/>
    </row>
    <row r="12658" spans="1:2" x14ac:dyDescent="0.25">
      <c r="A12658" s="63"/>
      <c r="B12658" s="63"/>
    </row>
    <row r="12659" spans="1:2" x14ac:dyDescent="0.25">
      <c r="A12659" s="63"/>
      <c r="B12659" s="63"/>
    </row>
    <row r="12660" spans="1:2" x14ac:dyDescent="0.25">
      <c r="A12660" s="63"/>
      <c r="B12660" s="63"/>
    </row>
    <row r="12661" spans="1:2" x14ac:dyDescent="0.25">
      <c r="A12661" s="63"/>
      <c r="B12661" s="63"/>
    </row>
    <row r="12662" spans="1:2" x14ac:dyDescent="0.25">
      <c r="A12662" s="63"/>
      <c r="B12662" s="63"/>
    </row>
    <row r="12663" spans="1:2" x14ac:dyDescent="0.25">
      <c r="A12663" s="63"/>
      <c r="B12663" s="63"/>
    </row>
    <row r="12664" spans="1:2" x14ac:dyDescent="0.25">
      <c r="A12664" s="63"/>
      <c r="B12664" s="63"/>
    </row>
    <row r="12665" spans="1:2" x14ac:dyDescent="0.25">
      <c r="A12665" s="63"/>
      <c r="B12665" s="63"/>
    </row>
    <row r="12666" spans="1:2" x14ac:dyDescent="0.25">
      <c r="A12666" s="63"/>
      <c r="B12666" s="63"/>
    </row>
    <row r="12667" spans="1:2" x14ac:dyDescent="0.25">
      <c r="A12667" s="63"/>
      <c r="B12667" s="63"/>
    </row>
    <row r="12668" spans="1:2" x14ac:dyDescent="0.25">
      <c r="A12668" s="63"/>
      <c r="B12668" s="63"/>
    </row>
    <row r="12669" spans="1:2" x14ac:dyDescent="0.25">
      <c r="A12669" s="63"/>
      <c r="B12669" s="63"/>
    </row>
    <row r="12670" spans="1:2" x14ac:dyDescent="0.25">
      <c r="A12670" s="63"/>
      <c r="B12670" s="63"/>
    </row>
    <row r="12671" spans="1:2" x14ac:dyDescent="0.25">
      <c r="A12671" s="63"/>
      <c r="B12671" s="63"/>
    </row>
    <row r="12672" spans="1:2" x14ac:dyDescent="0.25">
      <c r="A12672" s="63"/>
      <c r="B12672" s="63"/>
    </row>
    <row r="12673" spans="1:2" x14ac:dyDescent="0.25">
      <c r="A12673" s="63"/>
      <c r="B12673" s="63"/>
    </row>
    <row r="12674" spans="1:2" x14ac:dyDescent="0.25">
      <c r="A12674" s="63"/>
      <c r="B12674" s="63"/>
    </row>
    <row r="12675" spans="1:2" x14ac:dyDescent="0.25">
      <c r="A12675" s="63"/>
      <c r="B12675" s="63"/>
    </row>
    <row r="12676" spans="1:2" x14ac:dyDescent="0.25">
      <c r="A12676" s="63"/>
      <c r="B12676" s="63"/>
    </row>
    <row r="12677" spans="1:2" x14ac:dyDescent="0.25">
      <c r="A12677" s="63"/>
      <c r="B12677" s="63"/>
    </row>
    <row r="12678" spans="1:2" x14ac:dyDescent="0.25">
      <c r="A12678" s="63"/>
      <c r="B12678" s="63"/>
    </row>
    <row r="12679" spans="1:2" x14ac:dyDescent="0.25">
      <c r="A12679" s="63"/>
      <c r="B12679" s="63"/>
    </row>
    <row r="12680" spans="1:2" x14ac:dyDescent="0.25">
      <c r="A12680" s="63"/>
      <c r="B12680" s="63"/>
    </row>
    <row r="12681" spans="1:2" x14ac:dyDescent="0.25">
      <c r="A12681" s="63"/>
      <c r="B12681" s="63"/>
    </row>
    <row r="12682" spans="1:2" x14ac:dyDescent="0.25">
      <c r="A12682" s="63"/>
      <c r="B12682" s="63"/>
    </row>
    <row r="12683" spans="1:2" x14ac:dyDescent="0.25">
      <c r="A12683" s="63"/>
      <c r="B12683" s="63"/>
    </row>
    <row r="12684" spans="1:2" x14ac:dyDescent="0.25">
      <c r="A12684" s="63"/>
      <c r="B12684" s="63"/>
    </row>
    <row r="12685" spans="1:2" x14ac:dyDescent="0.25">
      <c r="A12685" s="63"/>
      <c r="B12685" s="63"/>
    </row>
    <row r="12686" spans="1:2" x14ac:dyDescent="0.25">
      <c r="A12686" s="63"/>
      <c r="B12686" s="63"/>
    </row>
    <row r="12687" spans="1:2" x14ac:dyDescent="0.25">
      <c r="A12687" s="63"/>
      <c r="B12687" s="63"/>
    </row>
    <row r="12688" spans="1:2" x14ac:dyDescent="0.25">
      <c r="A12688" s="63"/>
      <c r="B12688" s="63"/>
    </row>
    <row r="12689" spans="1:2" x14ac:dyDescent="0.25">
      <c r="A12689" s="63"/>
      <c r="B12689" s="63"/>
    </row>
    <row r="12690" spans="1:2" x14ac:dyDescent="0.25">
      <c r="A12690" s="63"/>
      <c r="B12690" s="63"/>
    </row>
    <row r="12691" spans="1:2" x14ac:dyDescent="0.25">
      <c r="A12691" s="63"/>
      <c r="B12691" s="63"/>
    </row>
    <row r="12692" spans="1:2" x14ac:dyDescent="0.25">
      <c r="A12692" s="63"/>
      <c r="B12692" s="63"/>
    </row>
    <row r="12693" spans="1:2" x14ac:dyDescent="0.25">
      <c r="A12693" s="63"/>
      <c r="B12693" s="63"/>
    </row>
    <row r="12694" spans="1:2" x14ac:dyDescent="0.25">
      <c r="A12694" s="63"/>
      <c r="B12694" s="63"/>
    </row>
    <row r="12695" spans="1:2" x14ac:dyDescent="0.25">
      <c r="A12695" s="63"/>
      <c r="B12695" s="63"/>
    </row>
    <row r="12696" spans="1:2" x14ac:dyDescent="0.25">
      <c r="A12696" s="63"/>
      <c r="B12696" s="63"/>
    </row>
    <row r="12697" spans="1:2" x14ac:dyDescent="0.25">
      <c r="A12697" s="63"/>
      <c r="B12697" s="63"/>
    </row>
    <row r="12698" spans="1:2" x14ac:dyDescent="0.25">
      <c r="A12698" s="63"/>
      <c r="B12698" s="63"/>
    </row>
    <row r="12699" spans="1:2" x14ac:dyDescent="0.25">
      <c r="A12699" s="63"/>
      <c r="B12699" s="63"/>
    </row>
    <row r="12700" spans="1:2" x14ac:dyDescent="0.25">
      <c r="A12700" s="63"/>
      <c r="B12700" s="63"/>
    </row>
    <row r="12701" spans="1:2" x14ac:dyDescent="0.25">
      <c r="A12701" s="63"/>
      <c r="B12701" s="63"/>
    </row>
    <row r="12702" spans="1:2" x14ac:dyDescent="0.25">
      <c r="A12702" s="63"/>
      <c r="B12702" s="63"/>
    </row>
    <row r="12703" spans="1:2" x14ac:dyDescent="0.25">
      <c r="A12703" s="63"/>
      <c r="B12703" s="63"/>
    </row>
    <row r="12704" spans="1:2" x14ac:dyDescent="0.25">
      <c r="A12704" s="63"/>
      <c r="B12704" s="63"/>
    </row>
    <row r="12705" spans="1:2" x14ac:dyDescent="0.25">
      <c r="A12705" s="63"/>
      <c r="B12705" s="63"/>
    </row>
    <row r="12706" spans="1:2" x14ac:dyDescent="0.25">
      <c r="A12706" s="63"/>
      <c r="B12706" s="63"/>
    </row>
    <row r="12707" spans="1:2" x14ac:dyDescent="0.25">
      <c r="A12707" s="63"/>
      <c r="B12707" s="63"/>
    </row>
    <row r="12708" spans="1:2" x14ac:dyDescent="0.25">
      <c r="A12708" s="63"/>
      <c r="B12708" s="63"/>
    </row>
    <row r="12709" spans="1:2" x14ac:dyDescent="0.25">
      <c r="A12709" s="63"/>
      <c r="B12709" s="63"/>
    </row>
    <row r="12710" spans="1:2" x14ac:dyDescent="0.25">
      <c r="A12710" s="63"/>
      <c r="B12710" s="63"/>
    </row>
    <row r="12711" spans="1:2" x14ac:dyDescent="0.25">
      <c r="A12711" s="63"/>
      <c r="B12711" s="63"/>
    </row>
    <row r="12712" spans="1:2" x14ac:dyDescent="0.25">
      <c r="A12712" s="63"/>
      <c r="B12712" s="63"/>
    </row>
    <row r="12713" spans="1:2" x14ac:dyDescent="0.25">
      <c r="A12713" s="63"/>
      <c r="B12713" s="63"/>
    </row>
    <row r="12714" spans="1:2" x14ac:dyDescent="0.25">
      <c r="A12714" s="63"/>
      <c r="B12714" s="63"/>
    </row>
    <row r="12715" spans="1:2" x14ac:dyDescent="0.25">
      <c r="A12715" s="63"/>
      <c r="B12715" s="63"/>
    </row>
    <row r="12716" spans="1:2" x14ac:dyDescent="0.25">
      <c r="A12716" s="63"/>
      <c r="B12716" s="63"/>
    </row>
    <row r="12717" spans="1:2" x14ac:dyDescent="0.25">
      <c r="A12717" s="63"/>
      <c r="B12717" s="63"/>
    </row>
    <row r="12718" spans="1:2" x14ac:dyDescent="0.25">
      <c r="A12718" s="63"/>
      <c r="B12718" s="63"/>
    </row>
    <row r="12719" spans="1:2" x14ac:dyDescent="0.25">
      <c r="A12719" s="63"/>
      <c r="B12719" s="63"/>
    </row>
    <row r="12720" spans="1:2" x14ac:dyDescent="0.25">
      <c r="A12720" s="63"/>
      <c r="B12720" s="63"/>
    </row>
    <row r="12721" spans="1:2" x14ac:dyDescent="0.25">
      <c r="A12721" s="63"/>
      <c r="B12721" s="63"/>
    </row>
    <row r="12722" spans="1:2" x14ac:dyDescent="0.25">
      <c r="A12722" s="63"/>
      <c r="B12722" s="63"/>
    </row>
    <row r="12723" spans="1:2" x14ac:dyDescent="0.25">
      <c r="A12723" s="63"/>
      <c r="B12723" s="63"/>
    </row>
    <row r="12724" spans="1:2" x14ac:dyDescent="0.25">
      <c r="A12724" s="63"/>
      <c r="B12724" s="63"/>
    </row>
    <row r="12725" spans="1:2" x14ac:dyDescent="0.25">
      <c r="A12725" s="63"/>
      <c r="B12725" s="63"/>
    </row>
    <row r="12726" spans="1:2" x14ac:dyDescent="0.25">
      <c r="A12726" s="63"/>
      <c r="B12726" s="63"/>
    </row>
    <row r="12727" spans="1:2" x14ac:dyDescent="0.25">
      <c r="A12727" s="63"/>
      <c r="B12727" s="63"/>
    </row>
    <row r="12728" spans="1:2" x14ac:dyDescent="0.25">
      <c r="A12728" s="63"/>
      <c r="B12728" s="63"/>
    </row>
    <row r="12729" spans="1:2" x14ac:dyDescent="0.25">
      <c r="A12729" s="63"/>
      <c r="B12729" s="63"/>
    </row>
    <row r="12730" spans="1:2" x14ac:dyDescent="0.25">
      <c r="A12730" s="63"/>
      <c r="B12730" s="63"/>
    </row>
    <row r="12731" spans="1:2" x14ac:dyDescent="0.25">
      <c r="A12731" s="63"/>
      <c r="B12731" s="63"/>
    </row>
    <row r="12732" spans="1:2" x14ac:dyDescent="0.25">
      <c r="A12732" s="63"/>
      <c r="B12732" s="63"/>
    </row>
    <row r="12733" spans="1:2" x14ac:dyDescent="0.25">
      <c r="A12733" s="63"/>
      <c r="B12733" s="63"/>
    </row>
    <row r="12734" spans="1:2" x14ac:dyDescent="0.25">
      <c r="A12734" s="63"/>
      <c r="B12734" s="63"/>
    </row>
    <row r="12735" spans="1:2" x14ac:dyDescent="0.25">
      <c r="A12735" s="63"/>
      <c r="B12735" s="63"/>
    </row>
    <row r="12736" spans="1:2" x14ac:dyDescent="0.25">
      <c r="A12736" s="63"/>
      <c r="B12736" s="63"/>
    </row>
    <row r="12737" spans="1:2" x14ac:dyDescent="0.25">
      <c r="A12737" s="63"/>
      <c r="B12737" s="63"/>
    </row>
    <row r="12738" spans="1:2" x14ac:dyDescent="0.25">
      <c r="A12738" s="63"/>
      <c r="B12738" s="63"/>
    </row>
    <row r="12739" spans="1:2" x14ac:dyDescent="0.25">
      <c r="A12739" s="63"/>
      <c r="B12739" s="63"/>
    </row>
    <row r="12740" spans="1:2" x14ac:dyDescent="0.25">
      <c r="A12740" s="63"/>
      <c r="B12740" s="63"/>
    </row>
    <row r="12741" spans="1:2" x14ac:dyDescent="0.25">
      <c r="A12741" s="63"/>
      <c r="B12741" s="63"/>
    </row>
    <row r="12742" spans="1:2" x14ac:dyDescent="0.25">
      <c r="A12742" s="63"/>
      <c r="B12742" s="63"/>
    </row>
    <row r="12743" spans="1:2" x14ac:dyDescent="0.25">
      <c r="A12743" s="63"/>
      <c r="B12743" s="63"/>
    </row>
    <row r="12744" spans="1:2" x14ac:dyDescent="0.25">
      <c r="A12744" s="63"/>
      <c r="B12744" s="63"/>
    </row>
    <row r="12745" spans="1:2" x14ac:dyDescent="0.25">
      <c r="A12745" s="63"/>
      <c r="B12745" s="63"/>
    </row>
    <row r="12746" spans="1:2" x14ac:dyDescent="0.25">
      <c r="A12746" s="63"/>
      <c r="B12746" s="63"/>
    </row>
    <row r="12747" spans="1:2" x14ac:dyDescent="0.25">
      <c r="A12747" s="63"/>
      <c r="B12747" s="63"/>
    </row>
    <row r="12748" spans="1:2" x14ac:dyDescent="0.25">
      <c r="A12748" s="63"/>
      <c r="B12748" s="63"/>
    </row>
    <row r="12749" spans="1:2" x14ac:dyDescent="0.25">
      <c r="A12749" s="63"/>
      <c r="B12749" s="63"/>
    </row>
    <row r="12750" spans="1:2" x14ac:dyDescent="0.25">
      <c r="A12750" s="63"/>
      <c r="B12750" s="63"/>
    </row>
    <row r="12751" spans="1:2" x14ac:dyDescent="0.25">
      <c r="A12751" s="63"/>
      <c r="B12751" s="63"/>
    </row>
    <row r="12752" spans="1:2" x14ac:dyDescent="0.25">
      <c r="A12752" s="63"/>
      <c r="B12752" s="63"/>
    </row>
    <row r="12753" spans="1:2" x14ac:dyDescent="0.25">
      <c r="A12753" s="63"/>
      <c r="B12753" s="63"/>
    </row>
    <row r="12754" spans="1:2" x14ac:dyDescent="0.25">
      <c r="A12754" s="63"/>
      <c r="B12754" s="63"/>
    </row>
    <row r="12755" spans="1:2" x14ac:dyDescent="0.25">
      <c r="A12755" s="63"/>
      <c r="B12755" s="63"/>
    </row>
    <row r="12756" spans="1:2" x14ac:dyDescent="0.25">
      <c r="A12756" s="63"/>
      <c r="B12756" s="63"/>
    </row>
    <row r="12757" spans="1:2" x14ac:dyDescent="0.25">
      <c r="A12757" s="63"/>
      <c r="B12757" s="63"/>
    </row>
    <row r="12758" spans="1:2" x14ac:dyDescent="0.25">
      <c r="A12758" s="63"/>
      <c r="B12758" s="63"/>
    </row>
    <row r="12759" spans="1:2" x14ac:dyDescent="0.25">
      <c r="A12759" s="63"/>
      <c r="B12759" s="63"/>
    </row>
    <row r="12760" spans="1:2" x14ac:dyDescent="0.25">
      <c r="A12760" s="63"/>
      <c r="B12760" s="63"/>
    </row>
    <row r="12761" spans="1:2" x14ac:dyDescent="0.25">
      <c r="A12761" s="63"/>
      <c r="B12761" s="63"/>
    </row>
    <row r="12762" spans="1:2" x14ac:dyDescent="0.25">
      <c r="A12762" s="63"/>
      <c r="B12762" s="63"/>
    </row>
    <row r="12763" spans="1:2" x14ac:dyDescent="0.25">
      <c r="A12763" s="63"/>
      <c r="B12763" s="63"/>
    </row>
    <row r="12764" spans="1:2" x14ac:dyDescent="0.25">
      <c r="A12764" s="63"/>
      <c r="B12764" s="63"/>
    </row>
    <row r="12765" spans="1:2" x14ac:dyDescent="0.25">
      <c r="A12765" s="63"/>
      <c r="B12765" s="63"/>
    </row>
    <row r="12766" spans="1:2" x14ac:dyDescent="0.25">
      <c r="A12766" s="63"/>
      <c r="B12766" s="63"/>
    </row>
    <row r="12767" spans="1:2" x14ac:dyDescent="0.25">
      <c r="A12767" s="63"/>
      <c r="B12767" s="63"/>
    </row>
    <row r="12768" spans="1:2" x14ac:dyDescent="0.25">
      <c r="A12768" s="63"/>
      <c r="B12768" s="63"/>
    </row>
    <row r="12769" spans="1:2" x14ac:dyDescent="0.25">
      <c r="A12769" s="63"/>
      <c r="B12769" s="63"/>
    </row>
    <row r="12770" spans="1:2" x14ac:dyDescent="0.25">
      <c r="A12770" s="63"/>
      <c r="B12770" s="63"/>
    </row>
    <row r="12771" spans="1:2" x14ac:dyDescent="0.25">
      <c r="A12771" s="63"/>
      <c r="B12771" s="63"/>
    </row>
    <row r="12772" spans="1:2" x14ac:dyDescent="0.25">
      <c r="A12772" s="63"/>
      <c r="B12772" s="63"/>
    </row>
    <row r="12773" spans="1:2" x14ac:dyDescent="0.25">
      <c r="A12773" s="63"/>
      <c r="B12773" s="63"/>
    </row>
    <row r="12774" spans="1:2" x14ac:dyDescent="0.25">
      <c r="A12774" s="63"/>
      <c r="B12774" s="63"/>
    </row>
    <row r="12775" spans="1:2" x14ac:dyDescent="0.25">
      <c r="A12775" s="63"/>
      <c r="B12775" s="63"/>
    </row>
    <row r="12776" spans="1:2" x14ac:dyDescent="0.25">
      <c r="A12776" s="63"/>
      <c r="B12776" s="63"/>
    </row>
    <row r="12777" spans="1:2" x14ac:dyDescent="0.25">
      <c r="A12777" s="63"/>
      <c r="B12777" s="63"/>
    </row>
    <row r="12778" spans="1:2" x14ac:dyDescent="0.25">
      <c r="A12778" s="63"/>
      <c r="B12778" s="63"/>
    </row>
    <row r="12779" spans="1:2" x14ac:dyDescent="0.25">
      <c r="A12779" s="63"/>
      <c r="B12779" s="63"/>
    </row>
    <row r="12780" spans="1:2" x14ac:dyDescent="0.25">
      <c r="A12780" s="63"/>
      <c r="B12780" s="63"/>
    </row>
    <row r="12781" spans="1:2" x14ac:dyDescent="0.25">
      <c r="A12781" s="63"/>
      <c r="B12781" s="63"/>
    </row>
    <row r="12782" spans="1:2" x14ac:dyDescent="0.25">
      <c r="A12782" s="63"/>
      <c r="B12782" s="63"/>
    </row>
    <row r="12783" spans="1:2" x14ac:dyDescent="0.25">
      <c r="A12783" s="63"/>
      <c r="B12783" s="63"/>
    </row>
    <row r="12784" spans="1:2" x14ac:dyDescent="0.25">
      <c r="A12784" s="63"/>
      <c r="B12784" s="63"/>
    </row>
    <row r="12785" spans="1:2" x14ac:dyDescent="0.25">
      <c r="A12785" s="63"/>
      <c r="B12785" s="63"/>
    </row>
    <row r="12786" spans="1:2" x14ac:dyDescent="0.25">
      <c r="A12786" s="63"/>
      <c r="B12786" s="63"/>
    </row>
    <row r="12787" spans="1:2" x14ac:dyDescent="0.25">
      <c r="A12787" s="63"/>
      <c r="B12787" s="63"/>
    </row>
    <row r="12788" spans="1:2" x14ac:dyDescent="0.25">
      <c r="A12788" s="63"/>
      <c r="B12788" s="63"/>
    </row>
    <row r="12789" spans="1:2" x14ac:dyDescent="0.25">
      <c r="A12789" s="63"/>
      <c r="B12789" s="63"/>
    </row>
    <row r="12790" spans="1:2" x14ac:dyDescent="0.25">
      <c r="A12790" s="63"/>
      <c r="B12790" s="63"/>
    </row>
    <row r="12791" spans="1:2" x14ac:dyDescent="0.25">
      <c r="A12791" s="63"/>
      <c r="B12791" s="63"/>
    </row>
    <row r="12792" spans="1:2" x14ac:dyDescent="0.25">
      <c r="A12792" s="63"/>
      <c r="B12792" s="63"/>
    </row>
    <row r="12793" spans="1:2" x14ac:dyDescent="0.25">
      <c r="A12793" s="63"/>
      <c r="B12793" s="63"/>
    </row>
    <row r="12794" spans="1:2" x14ac:dyDescent="0.25">
      <c r="A12794" s="63"/>
      <c r="B12794" s="63"/>
    </row>
    <row r="12795" spans="1:2" x14ac:dyDescent="0.25">
      <c r="A12795" s="63"/>
      <c r="B12795" s="63"/>
    </row>
    <row r="12796" spans="1:2" x14ac:dyDescent="0.25">
      <c r="A12796" s="63"/>
      <c r="B12796" s="63"/>
    </row>
    <row r="12797" spans="1:2" x14ac:dyDescent="0.25">
      <c r="A12797" s="63"/>
      <c r="B12797" s="63"/>
    </row>
    <row r="12798" spans="1:2" x14ac:dyDescent="0.25">
      <c r="A12798" s="63"/>
      <c r="B12798" s="63"/>
    </row>
    <row r="12799" spans="1:2" x14ac:dyDescent="0.25">
      <c r="A12799" s="63"/>
      <c r="B12799" s="63"/>
    </row>
    <row r="12800" spans="1:2" x14ac:dyDescent="0.25">
      <c r="A12800" s="63"/>
      <c r="B12800" s="63"/>
    </row>
    <row r="12801" spans="1:2" x14ac:dyDescent="0.25">
      <c r="A12801" s="63"/>
      <c r="B12801" s="63"/>
    </row>
    <row r="12802" spans="1:2" x14ac:dyDescent="0.25">
      <c r="A12802" s="63"/>
      <c r="B12802" s="63"/>
    </row>
    <row r="12803" spans="1:2" x14ac:dyDescent="0.25">
      <c r="A12803" s="63"/>
      <c r="B12803" s="63"/>
    </row>
    <row r="12804" spans="1:2" x14ac:dyDescent="0.25">
      <c r="A12804" s="63"/>
      <c r="B12804" s="63"/>
    </row>
    <row r="12805" spans="1:2" x14ac:dyDescent="0.25">
      <c r="A12805" s="63"/>
      <c r="B12805" s="63"/>
    </row>
    <row r="12806" spans="1:2" x14ac:dyDescent="0.25">
      <c r="A12806" s="63"/>
      <c r="B12806" s="63"/>
    </row>
    <row r="12807" spans="1:2" x14ac:dyDescent="0.25">
      <c r="A12807" s="63"/>
      <c r="B12807" s="63"/>
    </row>
    <row r="12808" spans="1:2" x14ac:dyDescent="0.25">
      <c r="A12808" s="63"/>
      <c r="B12808" s="63"/>
    </row>
    <row r="12809" spans="1:2" x14ac:dyDescent="0.25">
      <c r="A12809" s="63"/>
      <c r="B12809" s="63"/>
    </row>
    <row r="12810" spans="1:2" x14ac:dyDescent="0.25">
      <c r="A12810" s="63"/>
      <c r="B12810" s="63"/>
    </row>
    <row r="12811" spans="1:2" x14ac:dyDescent="0.25">
      <c r="A12811" s="63"/>
      <c r="B12811" s="63"/>
    </row>
    <row r="12812" spans="1:2" x14ac:dyDescent="0.25">
      <c r="A12812" s="63"/>
      <c r="B12812" s="63"/>
    </row>
    <row r="12813" spans="1:2" x14ac:dyDescent="0.25">
      <c r="A12813" s="63"/>
      <c r="B12813" s="63"/>
    </row>
    <row r="12814" spans="1:2" x14ac:dyDescent="0.25">
      <c r="A12814" s="63"/>
      <c r="B12814" s="63"/>
    </row>
    <row r="12815" spans="1:2" x14ac:dyDescent="0.25">
      <c r="A12815" s="63"/>
      <c r="B12815" s="63"/>
    </row>
    <row r="12816" spans="1:2" x14ac:dyDescent="0.25">
      <c r="A12816" s="63"/>
      <c r="B12816" s="63"/>
    </row>
    <row r="12817" spans="1:2" x14ac:dyDescent="0.25">
      <c r="A12817" s="63"/>
      <c r="B12817" s="63"/>
    </row>
    <row r="12818" spans="1:2" x14ac:dyDescent="0.25">
      <c r="A12818" s="63"/>
      <c r="B12818" s="63"/>
    </row>
    <row r="12819" spans="1:2" x14ac:dyDescent="0.25">
      <c r="A12819" s="63"/>
      <c r="B12819" s="63"/>
    </row>
    <row r="12820" spans="1:2" x14ac:dyDescent="0.25">
      <c r="A12820" s="63"/>
      <c r="B12820" s="63"/>
    </row>
    <row r="12821" spans="1:2" x14ac:dyDescent="0.25">
      <c r="A12821" s="63"/>
      <c r="B12821" s="63"/>
    </row>
    <row r="12822" spans="1:2" x14ac:dyDescent="0.25">
      <c r="A12822" s="63"/>
      <c r="B12822" s="63"/>
    </row>
    <row r="12823" spans="1:2" x14ac:dyDescent="0.25">
      <c r="A12823" s="63"/>
      <c r="B12823" s="63"/>
    </row>
    <row r="12824" spans="1:2" x14ac:dyDescent="0.25">
      <c r="A12824" s="63"/>
      <c r="B12824" s="63"/>
    </row>
    <row r="12825" spans="1:2" x14ac:dyDescent="0.25">
      <c r="A12825" s="63"/>
      <c r="B12825" s="63"/>
    </row>
    <row r="12826" spans="1:2" x14ac:dyDescent="0.25">
      <c r="A12826" s="63"/>
      <c r="B12826" s="63"/>
    </row>
    <row r="12827" spans="1:2" x14ac:dyDescent="0.25">
      <c r="A12827" s="63"/>
      <c r="B12827" s="63"/>
    </row>
    <row r="12828" spans="1:2" x14ac:dyDescent="0.25">
      <c r="A12828" s="63"/>
      <c r="B12828" s="63"/>
    </row>
    <row r="12829" spans="1:2" x14ac:dyDescent="0.25">
      <c r="A12829" s="63"/>
      <c r="B12829" s="63"/>
    </row>
    <row r="12830" spans="1:2" x14ac:dyDescent="0.25">
      <c r="A12830" s="63"/>
      <c r="B12830" s="63"/>
    </row>
    <row r="12831" spans="1:2" x14ac:dyDescent="0.25">
      <c r="A12831" s="63"/>
      <c r="B12831" s="63"/>
    </row>
    <row r="12832" spans="1:2" x14ac:dyDescent="0.25">
      <c r="A12832" s="63"/>
      <c r="B12832" s="63"/>
    </row>
    <row r="12833" spans="1:2" x14ac:dyDescent="0.25">
      <c r="A12833" s="63"/>
      <c r="B12833" s="63"/>
    </row>
    <row r="12834" spans="1:2" x14ac:dyDescent="0.25">
      <c r="A12834" s="63"/>
      <c r="B12834" s="63"/>
    </row>
    <row r="12835" spans="1:2" x14ac:dyDescent="0.25">
      <c r="A12835" s="63"/>
      <c r="B12835" s="63"/>
    </row>
    <row r="12836" spans="1:2" x14ac:dyDescent="0.25">
      <c r="A12836" s="63"/>
      <c r="B12836" s="63"/>
    </row>
    <row r="12837" spans="1:2" x14ac:dyDescent="0.25">
      <c r="A12837" s="63"/>
      <c r="B12837" s="63"/>
    </row>
    <row r="12838" spans="1:2" x14ac:dyDescent="0.25">
      <c r="A12838" s="63"/>
      <c r="B12838" s="63"/>
    </row>
    <row r="12839" spans="1:2" x14ac:dyDescent="0.25">
      <c r="A12839" s="63"/>
      <c r="B12839" s="63"/>
    </row>
    <row r="12840" spans="1:2" x14ac:dyDescent="0.25">
      <c r="A12840" s="63"/>
      <c r="B12840" s="63"/>
    </row>
    <row r="12841" spans="1:2" x14ac:dyDescent="0.25">
      <c r="A12841" s="63"/>
      <c r="B12841" s="63"/>
    </row>
    <row r="12842" spans="1:2" x14ac:dyDescent="0.25">
      <c r="A12842" s="63"/>
      <c r="B12842" s="63"/>
    </row>
    <row r="12843" spans="1:2" x14ac:dyDescent="0.25">
      <c r="A12843" s="63"/>
      <c r="B12843" s="63"/>
    </row>
    <row r="12844" spans="1:2" x14ac:dyDescent="0.25">
      <c r="A12844" s="63"/>
      <c r="B12844" s="63"/>
    </row>
    <row r="12845" spans="1:2" x14ac:dyDescent="0.25">
      <c r="A12845" s="63"/>
      <c r="B12845" s="63"/>
    </row>
    <row r="12846" spans="1:2" x14ac:dyDescent="0.25">
      <c r="A12846" s="63"/>
      <c r="B12846" s="63"/>
    </row>
    <row r="12847" spans="1:2" x14ac:dyDescent="0.25">
      <c r="A12847" s="63"/>
      <c r="B12847" s="63"/>
    </row>
    <row r="12848" spans="1:2" x14ac:dyDescent="0.25">
      <c r="A12848" s="63"/>
      <c r="B12848" s="63"/>
    </row>
    <row r="12849" spans="1:2" x14ac:dyDescent="0.25">
      <c r="A12849" s="63"/>
      <c r="B12849" s="63"/>
    </row>
    <row r="12850" spans="1:2" x14ac:dyDescent="0.25">
      <c r="A12850" s="63"/>
      <c r="B12850" s="63"/>
    </row>
    <row r="12851" spans="1:2" x14ac:dyDescent="0.25">
      <c r="A12851" s="63"/>
      <c r="B12851" s="63"/>
    </row>
    <row r="12852" spans="1:2" x14ac:dyDescent="0.25">
      <c r="A12852" s="63"/>
      <c r="B12852" s="63"/>
    </row>
    <row r="12853" spans="1:2" x14ac:dyDescent="0.25">
      <c r="A12853" s="63"/>
      <c r="B12853" s="63"/>
    </row>
    <row r="12854" spans="1:2" x14ac:dyDescent="0.25">
      <c r="A12854" s="63"/>
      <c r="B12854" s="63"/>
    </row>
    <row r="12855" spans="1:2" x14ac:dyDescent="0.25">
      <c r="A12855" s="63"/>
      <c r="B12855" s="63"/>
    </row>
    <row r="12856" spans="1:2" x14ac:dyDescent="0.25">
      <c r="A12856" s="63"/>
      <c r="B12856" s="63"/>
    </row>
    <row r="12857" spans="1:2" x14ac:dyDescent="0.25">
      <c r="A12857" s="63"/>
      <c r="B12857" s="63"/>
    </row>
    <row r="12858" spans="1:2" x14ac:dyDescent="0.25">
      <c r="A12858" s="63"/>
      <c r="B12858" s="63"/>
    </row>
    <row r="12859" spans="1:2" x14ac:dyDescent="0.25">
      <c r="A12859" s="63"/>
      <c r="B12859" s="63"/>
    </row>
    <row r="12860" spans="1:2" x14ac:dyDescent="0.25">
      <c r="A12860" s="63"/>
      <c r="B12860" s="63"/>
    </row>
    <row r="12861" spans="1:2" x14ac:dyDescent="0.25">
      <c r="A12861" s="63"/>
      <c r="B12861" s="63"/>
    </row>
    <row r="12862" spans="1:2" x14ac:dyDescent="0.25">
      <c r="A12862" s="63"/>
      <c r="B12862" s="63"/>
    </row>
    <row r="12863" spans="1:2" x14ac:dyDescent="0.25">
      <c r="A12863" s="63"/>
      <c r="B12863" s="63"/>
    </row>
    <row r="12864" spans="1:2" x14ac:dyDescent="0.25">
      <c r="A12864" s="63"/>
      <c r="B12864" s="63"/>
    </row>
    <row r="12865" spans="1:2" x14ac:dyDescent="0.25">
      <c r="A12865" s="63"/>
      <c r="B12865" s="63"/>
    </row>
    <row r="12866" spans="1:2" x14ac:dyDescent="0.25">
      <c r="A12866" s="63"/>
      <c r="B12866" s="63"/>
    </row>
    <row r="12867" spans="1:2" x14ac:dyDescent="0.25">
      <c r="A12867" s="63"/>
      <c r="B12867" s="63"/>
    </row>
    <row r="12868" spans="1:2" x14ac:dyDescent="0.25">
      <c r="A12868" s="63"/>
      <c r="B12868" s="63"/>
    </row>
    <row r="12869" spans="1:2" x14ac:dyDescent="0.25">
      <c r="A12869" s="63"/>
      <c r="B12869" s="63"/>
    </row>
    <row r="12870" spans="1:2" x14ac:dyDescent="0.25">
      <c r="A12870" s="63"/>
      <c r="B12870" s="63"/>
    </row>
    <row r="12871" spans="1:2" x14ac:dyDescent="0.25">
      <c r="A12871" s="63"/>
      <c r="B12871" s="63"/>
    </row>
    <row r="12872" spans="1:2" x14ac:dyDescent="0.25">
      <c r="A12872" s="63"/>
      <c r="B12872" s="63"/>
    </row>
    <row r="12873" spans="1:2" x14ac:dyDescent="0.25">
      <c r="A12873" s="63"/>
      <c r="B12873" s="63"/>
    </row>
    <row r="12874" spans="1:2" x14ac:dyDescent="0.25">
      <c r="A12874" s="63"/>
      <c r="B12874" s="63"/>
    </row>
    <row r="12875" spans="1:2" x14ac:dyDescent="0.25">
      <c r="A12875" s="63"/>
      <c r="B12875" s="63"/>
    </row>
    <row r="12876" spans="1:2" x14ac:dyDescent="0.25">
      <c r="A12876" s="63"/>
      <c r="B12876" s="63"/>
    </row>
    <row r="12877" spans="1:2" x14ac:dyDescent="0.25">
      <c r="A12877" s="63"/>
      <c r="B12877" s="63"/>
    </row>
    <row r="12878" spans="1:2" x14ac:dyDescent="0.25">
      <c r="A12878" s="63"/>
      <c r="B12878" s="63"/>
    </row>
    <row r="12879" spans="1:2" x14ac:dyDescent="0.25">
      <c r="A12879" s="63"/>
      <c r="B12879" s="63"/>
    </row>
    <row r="12880" spans="1:2" x14ac:dyDescent="0.25">
      <c r="A12880" s="63"/>
      <c r="B12880" s="63"/>
    </row>
    <row r="12881" spans="1:2" x14ac:dyDescent="0.25">
      <c r="A12881" s="63"/>
      <c r="B12881" s="63"/>
    </row>
    <row r="12882" spans="1:2" x14ac:dyDescent="0.25">
      <c r="A12882" s="63"/>
      <c r="B12882" s="63"/>
    </row>
    <row r="12883" spans="1:2" x14ac:dyDescent="0.25">
      <c r="A12883" s="63"/>
      <c r="B12883" s="63"/>
    </row>
    <row r="12884" spans="1:2" x14ac:dyDescent="0.25">
      <c r="A12884" s="63"/>
      <c r="B12884" s="63"/>
    </row>
    <row r="12885" spans="1:2" x14ac:dyDescent="0.25">
      <c r="A12885" s="63"/>
      <c r="B12885" s="63"/>
    </row>
    <row r="12886" spans="1:2" x14ac:dyDescent="0.25">
      <c r="A12886" s="63"/>
      <c r="B12886" s="63"/>
    </row>
    <row r="12887" spans="1:2" x14ac:dyDescent="0.25">
      <c r="A12887" s="63"/>
      <c r="B12887" s="63"/>
    </row>
    <row r="12888" spans="1:2" x14ac:dyDescent="0.25">
      <c r="A12888" s="63"/>
      <c r="B12888" s="63"/>
    </row>
    <row r="12889" spans="1:2" x14ac:dyDescent="0.25">
      <c r="A12889" s="63"/>
      <c r="B12889" s="63"/>
    </row>
    <row r="12890" spans="1:2" x14ac:dyDescent="0.25">
      <c r="A12890" s="63"/>
      <c r="B12890" s="63"/>
    </row>
    <row r="12891" spans="1:2" x14ac:dyDescent="0.25">
      <c r="A12891" s="63"/>
      <c r="B12891" s="63"/>
    </row>
    <row r="12892" spans="1:2" x14ac:dyDescent="0.25">
      <c r="A12892" s="63"/>
      <c r="B12892" s="63"/>
    </row>
    <row r="12893" spans="1:2" x14ac:dyDescent="0.25">
      <c r="A12893" s="63"/>
      <c r="B12893" s="63"/>
    </row>
    <row r="12894" spans="1:2" x14ac:dyDescent="0.25">
      <c r="A12894" s="63"/>
      <c r="B12894" s="63"/>
    </row>
    <row r="12895" spans="1:2" x14ac:dyDescent="0.25">
      <c r="A12895" s="63"/>
      <c r="B12895" s="63"/>
    </row>
    <row r="12896" spans="1:2" x14ac:dyDescent="0.25">
      <c r="A12896" s="63"/>
      <c r="B12896" s="63"/>
    </row>
    <row r="12897" spans="1:2" x14ac:dyDescent="0.25">
      <c r="A12897" s="63"/>
      <c r="B12897" s="63"/>
    </row>
    <row r="12898" spans="1:2" x14ac:dyDescent="0.25">
      <c r="A12898" s="63"/>
      <c r="B12898" s="63"/>
    </row>
    <row r="12899" spans="1:2" x14ac:dyDescent="0.25">
      <c r="A12899" s="63"/>
      <c r="B12899" s="63"/>
    </row>
    <row r="12900" spans="1:2" x14ac:dyDescent="0.25">
      <c r="A12900" s="63"/>
      <c r="B12900" s="63"/>
    </row>
    <row r="12901" spans="1:2" x14ac:dyDescent="0.25">
      <c r="A12901" s="63"/>
      <c r="B12901" s="63"/>
    </row>
    <row r="12902" spans="1:2" x14ac:dyDescent="0.25">
      <c r="A12902" s="63"/>
      <c r="B12902" s="63"/>
    </row>
    <row r="12903" spans="1:2" x14ac:dyDescent="0.25">
      <c r="A12903" s="63"/>
      <c r="B12903" s="63"/>
    </row>
    <row r="12904" spans="1:2" x14ac:dyDescent="0.25">
      <c r="A12904" s="63"/>
      <c r="B12904" s="63"/>
    </row>
    <row r="12905" spans="1:2" x14ac:dyDescent="0.25">
      <c r="A12905" s="63"/>
      <c r="B12905" s="63"/>
    </row>
    <row r="12906" spans="1:2" x14ac:dyDescent="0.25">
      <c r="A12906" s="63"/>
      <c r="B12906" s="63"/>
    </row>
    <row r="12907" spans="1:2" x14ac:dyDescent="0.25">
      <c r="A12907" s="63"/>
      <c r="B12907" s="63"/>
    </row>
    <row r="12908" spans="1:2" x14ac:dyDescent="0.25">
      <c r="A12908" s="63"/>
      <c r="B12908" s="63"/>
    </row>
    <row r="12909" spans="1:2" x14ac:dyDescent="0.25">
      <c r="A12909" s="63"/>
      <c r="B12909" s="63"/>
    </row>
    <row r="12910" spans="1:2" x14ac:dyDescent="0.25">
      <c r="A12910" s="63"/>
      <c r="B12910" s="63"/>
    </row>
    <row r="12911" spans="1:2" x14ac:dyDescent="0.25">
      <c r="A12911" s="63"/>
      <c r="B12911" s="63"/>
    </row>
    <row r="12912" spans="1:2" x14ac:dyDescent="0.25">
      <c r="A12912" s="63"/>
      <c r="B12912" s="63"/>
    </row>
    <row r="12913" spans="1:2" x14ac:dyDescent="0.25">
      <c r="A12913" s="63"/>
      <c r="B12913" s="63"/>
    </row>
    <row r="12914" spans="1:2" x14ac:dyDescent="0.25">
      <c r="A12914" s="63"/>
      <c r="B12914" s="63"/>
    </row>
    <row r="12915" spans="1:2" x14ac:dyDescent="0.25">
      <c r="A12915" s="63"/>
      <c r="B12915" s="63"/>
    </row>
    <row r="12916" spans="1:2" x14ac:dyDescent="0.25">
      <c r="A12916" s="63"/>
      <c r="B12916" s="63"/>
    </row>
    <row r="12917" spans="1:2" x14ac:dyDescent="0.25">
      <c r="A12917" s="63"/>
      <c r="B12917" s="63"/>
    </row>
    <row r="12918" spans="1:2" x14ac:dyDescent="0.25">
      <c r="A12918" s="63"/>
      <c r="B12918" s="63"/>
    </row>
    <row r="12919" spans="1:2" x14ac:dyDescent="0.25">
      <c r="A12919" s="63"/>
      <c r="B12919" s="63"/>
    </row>
    <row r="12920" spans="1:2" x14ac:dyDescent="0.25">
      <c r="A12920" s="63"/>
      <c r="B12920" s="63"/>
    </row>
    <row r="12921" spans="1:2" x14ac:dyDescent="0.25">
      <c r="A12921" s="63"/>
      <c r="B12921" s="63"/>
    </row>
    <row r="12922" spans="1:2" x14ac:dyDescent="0.25">
      <c r="A12922" s="63"/>
      <c r="B12922" s="63"/>
    </row>
    <row r="12923" spans="1:2" x14ac:dyDescent="0.25">
      <c r="A12923" s="63"/>
      <c r="B12923" s="63"/>
    </row>
    <row r="12924" spans="1:2" x14ac:dyDescent="0.25">
      <c r="A12924" s="63"/>
      <c r="B12924" s="63"/>
    </row>
    <row r="12925" spans="1:2" x14ac:dyDescent="0.25">
      <c r="A12925" s="63"/>
      <c r="B12925" s="63"/>
    </row>
    <row r="12926" spans="1:2" x14ac:dyDescent="0.25">
      <c r="A12926" s="63"/>
      <c r="B12926" s="63"/>
    </row>
    <row r="12927" spans="1:2" x14ac:dyDescent="0.25">
      <c r="A12927" s="63"/>
      <c r="B12927" s="63"/>
    </row>
    <row r="12928" spans="1:2" x14ac:dyDescent="0.25">
      <c r="A12928" s="63"/>
      <c r="B12928" s="63"/>
    </row>
    <row r="12929" spans="1:2" x14ac:dyDescent="0.25">
      <c r="A12929" s="63"/>
      <c r="B12929" s="63"/>
    </row>
    <row r="12930" spans="1:2" x14ac:dyDescent="0.25">
      <c r="A12930" s="63"/>
      <c r="B12930" s="63"/>
    </row>
    <row r="12931" spans="1:2" x14ac:dyDescent="0.25">
      <c r="A12931" s="63"/>
      <c r="B12931" s="63"/>
    </row>
    <row r="12932" spans="1:2" x14ac:dyDescent="0.25">
      <c r="A12932" s="63"/>
      <c r="B12932" s="63"/>
    </row>
    <row r="12933" spans="1:2" x14ac:dyDescent="0.25">
      <c r="A12933" s="63"/>
      <c r="B12933" s="63"/>
    </row>
    <row r="12934" spans="1:2" x14ac:dyDescent="0.25">
      <c r="A12934" s="63"/>
      <c r="B12934" s="63"/>
    </row>
    <row r="12935" spans="1:2" x14ac:dyDescent="0.25">
      <c r="A12935" s="63"/>
      <c r="B12935" s="63"/>
    </row>
    <row r="12936" spans="1:2" x14ac:dyDescent="0.25">
      <c r="A12936" s="63"/>
      <c r="B12936" s="63"/>
    </row>
    <row r="12937" spans="1:2" x14ac:dyDescent="0.25">
      <c r="A12937" s="63"/>
      <c r="B12937" s="63"/>
    </row>
    <row r="12938" spans="1:2" x14ac:dyDescent="0.25">
      <c r="A12938" s="63"/>
      <c r="B12938" s="63"/>
    </row>
    <row r="12939" spans="1:2" x14ac:dyDescent="0.25">
      <c r="A12939" s="63"/>
      <c r="B12939" s="63"/>
    </row>
    <row r="12940" spans="1:2" x14ac:dyDescent="0.25">
      <c r="A12940" s="63"/>
      <c r="B12940" s="63"/>
    </row>
    <row r="12941" spans="1:2" x14ac:dyDescent="0.25">
      <c r="A12941" s="63"/>
      <c r="B12941" s="63"/>
    </row>
    <row r="12942" spans="1:2" x14ac:dyDescent="0.25">
      <c r="A12942" s="63"/>
      <c r="B12942" s="63"/>
    </row>
    <row r="12943" spans="1:2" x14ac:dyDescent="0.25">
      <c r="A12943" s="63"/>
      <c r="B12943" s="63"/>
    </row>
    <row r="12944" spans="1:2" x14ac:dyDescent="0.25">
      <c r="A12944" s="63"/>
      <c r="B12944" s="63"/>
    </row>
    <row r="12945" spans="1:2" x14ac:dyDescent="0.25">
      <c r="A12945" s="63"/>
      <c r="B12945" s="63"/>
    </row>
    <row r="12946" spans="1:2" x14ac:dyDescent="0.25">
      <c r="A12946" s="63"/>
      <c r="B12946" s="63"/>
    </row>
    <row r="12947" spans="1:2" x14ac:dyDescent="0.25">
      <c r="A12947" s="63"/>
      <c r="B12947" s="63"/>
    </row>
    <row r="12948" spans="1:2" x14ac:dyDescent="0.25">
      <c r="A12948" s="63"/>
      <c r="B12948" s="63"/>
    </row>
    <row r="12949" spans="1:2" x14ac:dyDescent="0.25">
      <c r="A12949" s="63"/>
      <c r="B12949" s="63"/>
    </row>
    <row r="12950" spans="1:2" x14ac:dyDescent="0.25">
      <c r="A12950" s="63"/>
      <c r="B12950" s="63"/>
    </row>
    <row r="12951" spans="1:2" x14ac:dyDescent="0.25">
      <c r="A12951" s="63"/>
      <c r="B12951" s="63"/>
    </row>
    <row r="12952" spans="1:2" x14ac:dyDescent="0.25">
      <c r="A12952" s="63"/>
      <c r="B12952" s="63"/>
    </row>
    <row r="12953" spans="1:2" x14ac:dyDescent="0.25">
      <c r="A12953" s="63"/>
      <c r="B12953" s="63"/>
    </row>
    <row r="12954" spans="1:2" x14ac:dyDescent="0.25">
      <c r="A12954" s="63"/>
      <c r="B12954" s="63"/>
    </row>
    <row r="12955" spans="1:2" x14ac:dyDescent="0.25">
      <c r="A12955" s="63"/>
      <c r="B12955" s="63"/>
    </row>
    <row r="12956" spans="1:2" x14ac:dyDescent="0.25">
      <c r="A12956" s="63"/>
      <c r="B12956" s="63"/>
    </row>
    <row r="12957" spans="1:2" x14ac:dyDescent="0.25">
      <c r="A12957" s="63"/>
      <c r="B12957" s="63"/>
    </row>
    <row r="12958" spans="1:2" x14ac:dyDescent="0.25">
      <c r="A12958" s="63"/>
      <c r="B12958" s="63"/>
    </row>
    <row r="12959" spans="1:2" x14ac:dyDescent="0.25">
      <c r="A12959" s="63"/>
      <c r="B12959" s="63"/>
    </row>
    <row r="12960" spans="1:2" x14ac:dyDescent="0.25">
      <c r="A12960" s="63"/>
      <c r="B12960" s="63"/>
    </row>
    <row r="12961" spans="1:2" x14ac:dyDescent="0.25">
      <c r="A12961" s="63"/>
      <c r="B12961" s="63"/>
    </row>
    <row r="12962" spans="1:2" x14ac:dyDescent="0.25">
      <c r="A12962" s="63"/>
      <c r="B12962" s="63"/>
    </row>
    <row r="12963" spans="1:2" x14ac:dyDescent="0.25">
      <c r="A12963" s="63"/>
      <c r="B12963" s="63"/>
    </row>
    <row r="12964" spans="1:2" x14ac:dyDescent="0.25">
      <c r="A12964" s="63"/>
      <c r="B12964" s="63"/>
    </row>
    <row r="12965" spans="1:2" x14ac:dyDescent="0.25">
      <c r="A12965" s="63"/>
      <c r="B12965" s="63"/>
    </row>
    <row r="12966" spans="1:2" x14ac:dyDescent="0.25">
      <c r="A12966" s="63"/>
      <c r="B12966" s="63"/>
    </row>
    <row r="12967" spans="1:2" x14ac:dyDescent="0.25">
      <c r="A12967" s="63"/>
      <c r="B12967" s="63"/>
    </row>
    <row r="12968" spans="1:2" x14ac:dyDescent="0.25">
      <c r="A12968" s="63"/>
      <c r="B12968" s="63"/>
    </row>
    <row r="12969" spans="1:2" x14ac:dyDescent="0.25">
      <c r="A12969" s="63"/>
      <c r="B12969" s="63"/>
    </row>
    <row r="12970" spans="1:2" x14ac:dyDescent="0.25">
      <c r="A12970" s="63"/>
      <c r="B12970" s="63"/>
    </row>
    <row r="12971" spans="1:2" x14ac:dyDescent="0.25">
      <c r="A12971" s="63"/>
      <c r="B12971" s="63"/>
    </row>
    <row r="12972" spans="1:2" x14ac:dyDescent="0.25">
      <c r="A12972" s="63"/>
      <c r="B12972" s="63"/>
    </row>
    <row r="12973" spans="1:2" x14ac:dyDescent="0.25">
      <c r="A12973" s="63"/>
      <c r="B12973" s="63"/>
    </row>
    <row r="12974" spans="1:2" x14ac:dyDescent="0.25">
      <c r="A12974" s="63"/>
      <c r="B12974" s="63"/>
    </row>
    <row r="12975" spans="1:2" x14ac:dyDescent="0.25">
      <c r="A12975" s="63"/>
      <c r="B12975" s="63"/>
    </row>
    <row r="12976" spans="1:2" x14ac:dyDescent="0.25">
      <c r="A12976" s="63"/>
      <c r="B12976" s="63"/>
    </row>
    <row r="12977" spans="1:2" x14ac:dyDescent="0.25">
      <c r="A12977" s="63"/>
      <c r="B12977" s="63"/>
    </row>
    <row r="12978" spans="1:2" x14ac:dyDescent="0.25">
      <c r="A12978" s="63"/>
      <c r="B12978" s="63"/>
    </row>
    <row r="12979" spans="1:2" x14ac:dyDescent="0.25">
      <c r="A12979" s="63"/>
      <c r="B12979" s="63"/>
    </row>
    <row r="12980" spans="1:2" x14ac:dyDescent="0.25">
      <c r="A12980" s="63"/>
      <c r="B12980" s="63"/>
    </row>
    <row r="12981" spans="1:2" x14ac:dyDescent="0.25">
      <c r="A12981" s="63"/>
      <c r="B12981" s="63"/>
    </row>
    <row r="12982" spans="1:2" x14ac:dyDescent="0.25">
      <c r="A12982" s="63"/>
      <c r="B12982" s="63"/>
    </row>
    <row r="12983" spans="1:2" x14ac:dyDescent="0.25">
      <c r="A12983" s="63"/>
      <c r="B12983" s="63"/>
    </row>
    <row r="12984" spans="1:2" x14ac:dyDescent="0.25">
      <c r="A12984" s="63"/>
      <c r="B12984" s="63"/>
    </row>
    <row r="12985" spans="1:2" x14ac:dyDescent="0.25">
      <c r="A12985" s="63"/>
      <c r="B12985" s="63"/>
    </row>
    <row r="12986" spans="1:2" x14ac:dyDescent="0.25">
      <c r="A12986" s="63"/>
      <c r="B12986" s="63"/>
    </row>
    <row r="12987" spans="1:2" x14ac:dyDescent="0.25">
      <c r="A12987" s="63"/>
      <c r="B12987" s="63"/>
    </row>
    <row r="12988" spans="1:2" x14ac:dyDescent="0.25">
      <c r="A12988" s="63"/>
      <c r="B12988" s="63"/>
    </row>
    <row r="12989" spans="1:2" x14ac:dyDescent="0.25">
      <c r="A12989" s="63"/>
      <c r="B12989" s="63"/>
    </row>
    <row r="12990" spans="1:2" x14ac:dyDescent="0.25">
      <c r="A12990" s="63"/>
      <c r="B12990" s="63"/>
    </row>
    <row r="12991" spans="1:2" x14ac:dyDescent="0.25">
      <c r="A12991" s="63"/>
      <c r="B12991" s="63"/>
    </row>
    <row r="12992" spans="1:2" x14ac:dyDescent="0.25">
      <c r="A12992" s="63"/>
      <c r="B12992" s="63"/>
    </row>
    <row r="12993" spans="1:2" x14ac:dyDescent="0.25">
      <c r="A12993" s="63"/>
      <c r="B12993" s="63"/>
    </row>
    <row r="12994" spans="1:2" x14ac:dyDescent="0.25">
      <c r="A12994" s="63"/>
      <c r="B12994" s="63"/>
    </row>
    <row r="12995" spans="1:2" x14ac:dyDescent="0.25">
      <c r="A12995" s="63"/>
      <c r="B12995" s="63"/>
    </row>
    <row r="12996" spans="1:2" x14ac:dyDescent="0.25">
      <c r="A12996" s="63"/>
      <c r="B12996" s="63"/>
    </row>
    <row r="12997" spans="1:2" x14ac:dyDescent="0.25">
      <c r="A12997" s="63"/>
      <c r="B12997" s="63"/>
    </row>
    <row r="12998" spans="1:2" x14ac:dyDescent="0.25">
      <c r="A12998" s="63"/>
      <c r="B12998" s="63"/>
    </row>
    <row r="12999" spans="1:2" x14ac:dyDescent="0.25">
      <c r="A12999" s="63"/>
      <c r="B12999" s="63"/>
    </row>
    <row r="13000" spans="1:2" x14ac:dyDescent="0.25">
      <c r="A13000" s="63"/>
      <c r="B13000" s="63"/>
    </row>
    <row r="13001" spans="1:2" x14ac:dyDescent="0.25">
      <c r="A13001" s="63"/>
      <c r="B13001" s="63"/>
    </row>
    <row r="13002" spans="1:2" x14ac:dyDescent="0.25">
      <c r="A13002" s="63"/>
      <c r="B13002" s="63"/>
    </row>
    <row r="13003" spans="1:2" x14ac:dyDescent="0.25">
      <c r="A13003" s="63"/>
      <c r="B13003" s="63"/>
    </row>
    <row r="13004" spans="1:2" x14ac:dyDescent="0.25">
      <c r="A13004" s="63"/>
      <c r="B13004" s="63"/>
    </row>
    <row r="13005" spans="1:2" x14ac:dyDescent="0.25">
      <c r="A13005" s="63"/>
      <c r="B13005" s="63"/>
    </row>
    <row r="13006" spans="1:2" x14ac:dyDescent="0.25">
      <c r="A13006" s="63"/>
      <c r="B13006" s="63"/>
    </row>
    <row r="13007" spans="1:2" x14ac:dyDescent="0.25">
      <c r="A13007" s="63"/>
      <c r="B13007" s="63"/>
    </row>
    <row r="13008" spans="1:2" x14ac:dyDescent="0.25">
      <c r="A13008" s="63"/>
      <c r="B13008" s="63"/>
    </row>
    <row r="13009" spans="1:2" x14ac:dyDescent="0.25">
      <c r="A13009" s="63"/>
      <c r="B13009" s="63"/>
    </row>
    <row r="13010" spans="1:2" x14ac:dyDescent="0.25">
      <c r="A13010" s="63"/>
      <c r="B13010" s="63"/>
    </row>
    <row r="13011" spans="1:2" x14ac:dyDescent="0.25">
      <c r="A13011" s="63"/>
      <c r="B13011" s="63"/>
    </row>
    <row r="13012" spans="1:2" x14ac:dyDescent="0.25">
      <c r="A13012" s="63"/>
      <c r="B13012" s="63"/>
    </row>
    <row r="13013" spans="1:2" x14ac:dyDescent="0.25">
      <c r="A13013" s="63"/>
      <c r="B13013" s="63"/>
    </row>
    <row r="13014" spans="1:2" x14ac:dyDescent="0.25">
      <c r="A13014" s="63"/>
      <c r="B13014" s="63"/>
    </row>
    <row r="13015" spans="1:2" x14ac:dyDescent="0.25">
      <c r="A13015" s="63"/>
      <c r="B13015" s="63"/>
    </row>
    <row r="13016" spans="1:2" x14ac:dyDescent="0.25">
      <c r="A13016" s="63"/>
      <c r="B13016" s="63"/>
    </row>
    <row r="13017" spans="1:2" x14ac:dyDescent="0.25">
      <c r="A13017" s="63"/>
      <c r="B13017" s="63"/>
    </row>
    <row r="13018" spans="1:2" x14ac:dyDescent="0.25">
      <c r="A13018" s="63"/>
      <c r="B13018" s="63"/>
    </row>
    <row r="13019" spans="1:2" x14ac:dyDescent="0.25">
      <c r="A13019" s="63"/>
      <c r="B13019" s="63"/>
    </row>
    <row r="13020" spans="1:2" x14ac:dyDescent="0.25">
      <c r="A13020" s="63"/>
      <c r="B13020" s="63"/>
    </row>
    <row r="13021" spans="1:2" x14ac:dyDescent="0.25">
      <c r="A13021" s="63"/>
      <c r="B13021" s="63"/>
    </row>
    <row r="13022" spans="1:2" x14ac:dyDescent="0.25">
      <c r="A13022" s="63"/>
      <c r="B13022" s="63"/>
    </row>
    <row r="13023" spans="1:2" x14ac:dyDescent="0.25">
      <c r="A13023" s="63"/>
      <c r="B13023" s="63"/>
    </row>
    <row r="13024" spans="1:2" x14ac:dyDescent="0.25">
      <c r="A13024" s="63"/>
      <c r="B13024" s="63"/>
    </row>
    <row r="13025" spans="1:2" x14ac:dyDescent="0.25">
      <c r="A13025" s="63"/>
      <c r="B13025" s="63"/>
    </row>
    <row r="13026" spans="1:2" x14ac:dyDescent="0.25">
      <c r="A13026" s="63"/>
      <c r="B13026" s="63"/>
    </row>
    <row r="13027" spans="1:2" x14ac:dyDescent="0.25">
      <c r="A13027" s="63"/>
      <c r="B13027" s="63"/>
    </row>
    <row r="13028" spans="1:2" x14ac:dyDescent="0.25">
      <c r="A13028" s="63"/>
      <c r="B13028" s="63"/>
    </row>
    <row r="13029" spans="1:2" x14ac:dyDescent="0.25">
      <c r="A13029" s="63"/>
      <c r="B13029" s="63"/>
    </row>
    <row r="13030" spans="1:2" x14ac:dyDescent="0.25">
      <c r="A13030" s="63"/>
      <c r="B13030" s="63"/>
    </row>
    <row r="13031" spans="1:2" x14ac:dyDescent="0.25">
      <c r="A13031" s="63"/>
      <c r="B13031" s="63"/>
    </row>
    <row r="13032" spans="1:2" x14ac:dyDescent="0.25">
      <c r="A13032" s="63"/>
      <c r="B13032" s="63"/>
    </row>
    <row r="13033" spans="1:2" x14ac:dyDescent="0.25">
      <c r="A13033" s="63"/>
      <c r="B13033" s="63"/>
    </row>
    <row r="13034" spans="1:2" x14ac:dyDescent="0.25">
      <c r="A13034" s="63"/>
      <c r="B13034" s="63"/>
    </row>
    <row r="13035" spans="1:2" x14ac:dyDescent="0.25">
      <c r="A13035" s="63"/>
      <c r="B13035" s="63"/>
    </row>
    <row r="13036" spans="1:2" x14ac:dyDescent="0.25">
      <c r="A13036" s="63"/>
      <c r="B13036" s="63"/>
    </row>
    <row r="13037" spans="1:2" x14ac:dyDescent="0.25">
      <c r="A13037" s="63"/>
      <c r="B13037" s="63"/>
    </row>
    <row r="13038" spans="1:2" x14ac:dyDescent="0.25">
      <c r="A13038" s="63"/>
      <c r="B13038" s="63"/>
    </row>
    <row r="13039" spans="1:2" x14ac:dyDescent="0.25">
      <c r="A13039" s="63"/>
      <c r="B13039" s="63"/>
    </row>
    <row r="13040" spans="1:2" x14ac:dyDescent="0.25">
      <c r="A13040" s="63"/>
      <c r="B13040" s="63"/>
    </row>
    <row r="13041" spans="1:2" x14ac:dyDescent="0.25">
      <c r="A13041" s="63"/>
      <c r="B13041" s="63"/>
    </row>
    <row r="13042" spans="1:2" x14ac:dyDescent="0.25">
      <c r="A13042" s="63"/>
      <c r="B13042" s="63"/>
    </row>
    <row r="13043" spans="1:2" x14ac:dyDescent="0.25">
      <c r="A13043" s="63"/>
      <c r="B13043" s="63"/>
    </row>
    <row r="13044" spans="1:2" x14ac:dyDescent="0.25">
      <c r="A13044" s="63"/>
      <c r="B13044" s="63"/>
    </row>
    <row r="13045" spans="1:2" x14ac:dyDescent="0.25">
      <c r="A13045" s="63"/>
      <c r="B13045" s="63"/>
    </row>
    <row r="13046" spans="1:2" x14ac:dyDescent="0.25">
      <c r="A13046" s="63"/>
      <c r="B13046" s="63"/>
    </row>
    <row r="13047" spans="1:2" x14ac:dyDescent="0.25">
      <c r="A13047" s="63"/>
      <c r="B13047" s="63"/>
    </row>
    <row r="13048" spans="1:2" x14ac:dyDescent="0.25">
      <c r="A13048" s="63"/>
      <c r="B13048" s="63"/>
    </row>
    <row r="13049" spans="1:2" x14ac:dyDescent="0.25">
      <c r="A13049" s="63"/>
      <c r="B13049" s="63"/>
    </row>
    <row r="13050" spans="1:2" x14ac:dyDescent="0.25">
      <c r="A13050" s="63"/>
      <c r="B13050" s="63"/>
    </row>
    <row r="13051" spans="1:2" x14ac:dyDescent="0.25">
      <c r="A13051" s="63"/>
      <c r="B13051" s="63"/>
    </row>
    <row r="13052" spans="1:2" x14ac:dyDescent="0.25">
      <c r="A13052" s="63"/>
      <c r="B13052" s="63"/>
    </row>
    <row r="13053" spans="1:2" x14ac:dyDescent="0.25">
      <c r="A13053" s="63"/>
      <c r="B13053" s="63"/>
    </row>
    <row r="13054" spans="1:2" x14ac:dyDescent="0.25">
      <c r="A13054" s="63"/>
      <c r="B13054" s="63"/>
    </row>
    <row r="13055" spans="1:2" x14ac:dyDescent="0.25">
      <c r="A13055" s="63"/>
      <c r="B13055" s="63"/>
    </row>
    <row r="13056" spans="1:2" x14ac:dyDescent="0.25">
      <c r="A13056" s="63"/>
      <c r="B13056" s="63"/>
    </row>
    <row r="13057" spans="1:2" x14ac:dyDescent="0.25">
      <c r="A13057" s="63"/>
      <c r="B13057" s="63"/>
    </row>
    <row r="13058" spans="1:2" x14ac:dyDescent="0.25">
      <c r="A13058" s="63"/>
      <c r="B13058" s="63"/>
    </row>
    <row r="13059" spans="1:2" x14ac:dyDescent="0.25">
      <c r="A13059" s="63"/>
      <c r="B13059" s="63"/>
    </row>
    <row r="13060" spans="1:2" x14ac:dyDescent="0.25">
      <c r="A13060" s="63"/>
      <c r="B13060" s="63"/>
    </row>
    <row r="13061" spans="1:2" x14ac:dyDescent="0.25">
      <c r="A13061" s="63"/>
      <c r="B13061" s="63"/>
    </row>
    <row r="13062" spans="1:2" x14ac:dyDescent="0.25">
      <c r="A13062" s="63"/>
      <c r="B13062" s="63"/>
    </row>
    <row r="13063" spans="1:2" x14ac:dyDescent="0.25">
      <c r="A13063" s="63"/>
      <c r="B13063" s="63"/>
    </row>
    <row r="13064" spans="1:2" x14ac:dyDescent="0.25">
      <c r="A13064" s="63"/>
      <c r="B13064" s="63"/>
    </row>
    <row r="13065" spans="1:2" x14ac:dyDescent="0.25">
      <c r="A13065" s="63"/>
      <c r="B13065" s="63"/>
    </row>
    <row r="13066" spans="1:2" x14ac:dyDescent="0.25">
      <c r="A13066" s="63"/>
      <c r="B13066" s="63"/>
    </row>
    <row r="13067" spans="1:2" x14ac:dyDescent="0.25">
      <c r="A13067" s="63"/>
      <c r="B13067" s="63"/>
    </row>
    <row r="13068" spans="1:2" x14ac:dyDescent="0.25">
      <c r="A13068" s="63"/>
      <c r="B13068" s="63"/>
    </row>
    <row r="13069" spans="1:2" x14ac:dyDescent="0.25">
      <c r="A13069" s="63"/>
      <c r="B13069" s="63"/>
    </row>
    <row r="13070" spans="1:2" x14ac:dyDescent="0.25">
      <c r="A13070" s="63"/>
      <c r="B13070" s="63"/>
    </row>
    <row r="13071" spans="1:2" x14ac:dyDescent="0.25">
      <c r="A13071" s="63"/>
      <c r="B13071" s="63"/>
    </row>
    <row r="13072" spans="1:2" x14ac:dyDescent="0.25">
      <c r="A13072" s="63"/>
      <c r="B13072" s="63"/>
    </row>
    <row r="13073" spans="1:2" x14ac:dyDescent="0.25">
      <c r="A13073" s="63"/>
      <c r="B13073" s="63"/>
    </row>
    <row r="13074" spans="1:2" x14ac:dyDescent="0.25">
      <c r="A13074" s="63"/>
      <c r="B13074" s="63"/>
    </row>
    <row r="13075" spans="1:2" x14ac:dyDescent="0.25">
      <c r="A13075" s="63"/>
      <c r="B13075" s="63"/>
    </row>
    <row r="13076" spans="1:2" x14ac:dyDescent="0.25">
      <c r="A13076" s="63"/>
      <c r="B13076" s="63"/>
    </row>
    <row r="13077" spans="1:2" x14ac:dyDescent="0.25">
      <c r="A13077" s="63"/>
      <c r="B13077" s="63"/>
    </row>
    <row r="13078" spans="1:2" x14ac:dyDescent="0.25">
      <c r="A13078" s="63"/>
      <c r="B13078" s="63"/>
    </row>
    <row r="13079" spans="1:2" x14ac:dyDescent="0.25">
      <c r="A13079" s="63"/>
      <c r="B13079" s="63"/>
    </row>
    <row r="13080" spans="1:2" x14ac:dyDescent="0.25">
      <c r="A13080" s="63"/>
      <c r="B13080" s="63"/>
    </row>
    <row r="13081" spans="1:2" x14ac:dyDescent="0.25">
      <c r="A13081" s="63"/>
      <c r="B13081" s="63"/>
    </row>
    <row r="13082" spans="1:2" x14ac:dyDescent="0.25">
      <c r="A13082" s="63"/>
      <c r="B13082" s="63"/>
    </row>
    <row r="13083" spans="1:2" x14ac:dyDescent="0.25">
      <c r="A13083" s="63"/>
      <c r="B13083" s="63"/>
    </row>
    <row r="13084" spans="1:2" x14ac:dyDescent="0.25">
      <c r="A13084" s="63"/>
      <c r="B13084" s="63"/>
    </row>
    <row r="13085" spans="1:2" x14ac:dyDescent="0.25">
      <c r="A13085" s="63"/>
      <c r="B13085" s="63"/>
    </row>
    <row r="13086" spans="1:2" x14ac:dyDescent="0.25">
      <c r="A13086" s="63"/>
      <c r="B13086" s="63"/>
    </row>
    <row r="13087" spans="1:2" x14ac:dyDescent="0.25">
      <c r="A13087" s="63"/>
      <c r="B13087" s="63"/>
    </row>
    <row r="13088" spans="1:2" x14ac:dyDescent="0.25">
      <c r="A13088" s="63"/>
      <c r="B13088" s="63"/>
    </row>
    <row r="13089" spans="1:2" x14ac:dyDescent="0.25">
      <c r="A13089" s="63"/>
      <c r="B13089" s="63"/>
    </row>
    <row r="13090" spans="1:2" x14ac:dyDescent="0.25">
      <c r="A13090" s="63"/>
      <c r="B13090" s="63"/>
    </row>
    <row r="13091" spans="1:2" x14ac:dyDescent="0.25">
      <c r="A13091" s="63"/>
      <c r="B13091" s="63"/>
    </row>
    <row r="13092" spans="1:2" x14ac:dyDescent="0.25">
      <c r="A13092" s="63"/>
      <c r="B13092" s="63"/>
    </row>
    <row r="13093" spans="1:2" x14ac:dyDescent="0.25">
      <c r="A13093" s="63"/>
      <c r="B13093" s="63"/>
    </row>
    <row r="13094" spans="1:2" x14ac:dyDescent="0.25">
      <c r="A13094" s="63"/>
      <c r="B13094" s="63"/>
    </row>
    <row r="13095" spans="1:2" x14ac:dyDescent="0.25">
      <c r="A13095" s="63"/>
      <c r="B13095" s="63"/>
    </row>
    <row r="13096" spans="1:2" x14ac:dyDescent="0.25">
      <c r="A13096" s="63"/>
      <c r="B13096" s="63"/>
    </row>
    <row r="13097" spans="1:2" x14ac:dyDescent="0.25">
      <c r="A13097" s="63"/>
      <c r="B13097" s="63"/>
    </row>
    <row r="13098" spans="1:2" x14ac:dyDescent="0.25">
      <c r="A13098" s="63"/>
      <c r="B13098" s="63"/>
    </row>
    <row r="13099" spans="1:2" x14ac:dyDescent="0.25">
      <c r="A13099" s="63"/>
      <c r="B13099" s="63"/>
    </row>
    <row r="13100" spans="1:2" x14ac:dyDescent="0.25">
      <c r="A13100" s="63"/>
      <c r="B13100" s="63"/>
    </row>
    <row r="13101" spans="1:2" x14ac:dyDescent="0.25">
      <c r="A13101" s="63"/>
      <c r="B13101" s="63"/>
    </row>
    <row r="13102" spans="1:2" x14ac:dyDescent="0.25">
      <c r="A13102" s="63"/>
      <c r="B13102" s="63"/>
    </row>
    <row r="13103" spans="1:2" x14ac:dyDescent="0.25">
      <c r="A13103" s="63"/>
      <c r="B13103" s="63"/>
    </row>
    <row r="13104" spans="1:2" x14ac:dyDescent="0.25">
      <c r="A13104" s="63"/>
      <c r="B13104" s="63"/>
    </row>
    <row r="13105" spans="1:2" x14ac:dyDescent="0.25">
      <c r="A13105" s="63"/>
      <c r="B13105" s="63"/>
    </row>
    <row r="13106" spans="1:2" x14ac:dyDescent="0.25">
      <c r="A13106" s="63"/>
      <c r="B13106" s="63"/>
    </row>
    <row r="13107" spans="1:2" x14ac:dyDescent="0.25">
      <c r="A13107" s="63"/>
      <c r="B13107" s="63"/>
    </row>
    <row r="13108" spans="1:2" x14ac:dyDescent="0.25">
      <c r="A13108" s="63"/>
      <c r="B13108" s="63"/>
    </row>
    <row r="13109" spans="1:2" x14ac:dyDescent="0.25">
      <c r="A13109" s="63"/>
      <c r="B13109" s="63"/>
    </row>
    <row r="13110" spans="1:2" x14ac:dyDescent="0.25">
      <c r="A13110" s="63"/>
      <c r="B13110" s="63"/>
    </row>
    <row r="13111" spans="1:2" x14ac:dyDescent="0.25">
      <c r="A13111" s="63"/>
      <c r="B13111" s="63"/>
    </row>
    <row r="13112" spans="1:2" x14ac:dyDescent="0.25">
      <c r="A13112" s="63"/>
      <c r="B13112" s="63"/>
    </row>
    <row r="13113" spans="1:2" x14ac:dyDescent="0.25">
      <c r="A13113" s="63"/>
      <c r="B13113" s="63"/>
    </row>
    <row r="13114" spans="1:2" x14ac:dyDescent="0.25">
      <c r="A13114" s="63"/>
      <c r="B13114" s="63"/>
    </row>
    <row r="13115" spans="1:2" x14ac:dyDescent="0.25">
      <c r="A13115" s="63"/>
      <c r="B13115" s="63"/>
    </row>
    <row r="13116" spans="1:2" x14ac:dyDescent="0.25">
      <c r="A13116" s="63"/>
      <c r="B13116" s="63"/>
    </row>
    <row r="13117" spans="1:2" x14ac:dyDescent="0.25">
      <c r="A13117" s="63"/>
      <c r="B13117" s="63"/>
    </row>
    <row r="13118" spans="1:2" x14ac:dyDescent="0.25">
      <c r="A13118" s="63"/>
      <c r="B13118" s="63"/>
    </row>
    <row r="13119" spans="1:2" x14ac:dyDescent="0.25">
      <c r="A13119" s="63"/>
      <c r="B13119" s="63"/>
    </row>
    <row r="13120" spans="1:2" x14ac:dyDescent="0.25">
      <c r="A13120" s="63"/>
      <c r="B13120" s="63"/>
    </row>
    <row r="13121" spans="1:2" x14ac:dyDescent="0.25">
      <c r="A13121" s="63"/>
      <c r="B13121" s="63"/>
    </row>
    <row r="13122" spans="1:2" x14ac:dyDescent="0.25">
      <c r="A13122" s="63"/>
      <c r="B13122" s="63"/>
    </row>
    <row r="13123" spans="1:2" x14ac:dyDescent="0.25">
      <c r="A13123" s="63"/>
      <c r="B13123" s="63"/>
    </row>
    <row r="13124" spans="1:2" x14ac:dyDescent="0.25">
      <c r="A13124" s="63"/>
      <c r="B13124" s="63"/>
    </row>
    <row r="13125" spans="1:2" x14ac:dyDescent="0.25">
      <c r="A13125" s="63"/>
      <c r="B13125" s="63"/>
    </row>
    <row r="13126" spans="1:2" x14ac:dyDescent="0.25">
      <c r="A13126" s="63"/>
      <c r="B13126" s="63"/>
    </row>
    <row r="13127" spans="1:2" x14ac:dyDescent="0.25">
      <c r="A13127" s="63"/>
      <c r="B13127" s="63"/>
    </row>
    <row r="13128" spans="1:2" x14ac:dyDescent="0.25">
      <c r="A13128" s="63"/>
      <c r="B13128" s="63"/>
    </row>
    <row r="13129" spans="1:2" x14ac:dyDescent="0.25">
      <c r="A13129" s="63"/>
      <c r="B13129" s="63"/>
    </row>
    <row r="13130" spans="1:2" x14ac:dyDescent="0.25">
      <c r="A13130" s="63"/>
      <c r="B13130" s="63"/>
    </row>
    <row r="13131" spans="1:2" x14ac:dyDescent="0.25">
      <c r="A13131" s="63"/>
      <c r="B13131" s="63"/>
    </row>
    <row r="13132" spans="1:2" x14ac:dyDescent="0.25">
      <c r="A13132" s="63"/>
      <c r="B13132" s="63"/>
    </row>
    <row r="13133" spans="1:2" x14ac:dyDescent="0.25">
      <c r="A13133" s="63"/>
      <c r="B13133" s="63"/>
    </row>
    <row r="13134" spans="1:2" x14ac:dyDescent="0.25">
      <c r="A13134" s="63"/>
      <c r="B13134" s="63"/>
    </row>
    <row r="13135" spans="1:2" x14ac:dyDescent="0.25">
      <c r="A13135" s="63"/>
      <c r="B13135" s="63"/>
    </row>
    <row r="13136" spans="1:2" x14ac:dyDescent="0.25">
      <c r="A13136" s="63"/>
      <c r="B13136" s="63"/>
    </row>
    <row r="13137" spans="1:2" x14ac:dyDescent="0.25">
      <c r="A13137" s="63"/>
      <c r="B13137" s="63"/>
    </row>
    <row r="13138" spans="1:2" x14ac:dyDescent="0.25">
      <c r="A13138" s="63"/>
      <c r="B13138" s="63"/>
    </row>
    <row r="13139" spans="1:2" x14ac:dyDescent="0.25">
      <c r="A13139" s="63"/>
      <c r="B13139" s="63"/>
    </row>
    <row r="13140" spans="1:2" x14ac:dyDescent="0.25">
      <c r="A13140" s="63"/>
      <c r="B13140" s="63"/>
    </row>
    <row r="13141" spans="1:2" x14ac:dyDescent="0.25">
      <c r="A13141" s="63"/>
      <c r="B13141" s="63"/>
    </row>
    <row r="13142" spans="1:2" x14ac:dyDescent="0.25">
      <c r="A13142" s="63"/>
      <c r="B13142" s="63"/>
    </row>
    <row r="13143" spans="1:2" x14ac:dyDescent="0.25">
      <c r="A13143" s="63"/>
      <c r="B13143" s="63"/>
    </row>
    <row r="13144" spans="1:2" x14ac:dyDescent="0.25">
      <c r="A13144" s="63"/>
      <c r="B13144" s="63"/>
    </row>
    <row r="13145" spans="1:2" x14ac:dyDescent="0.25">
      <c r="A13145" s="63"/>
      <c r="B13145" s="63"/>
    </row>
    <row r="13146" spans="1:2" x14ac:dyDescent="0.25">
      <c r="A13146" s="63"/>
      <c r="B13146" s="63"/>
    </row>
    <row r="13147" spans="1:2" x14ac:dyDescent="0.25">
      <c r="A13147" s="63"/>
      <c r="B13147" s="63"/>
    </row>
    <row r="13148" spans="1:2" x14ac:dyDescent="0.25">
      <c r="A13148" s="63"/>
      <c r="B13148" s="63"/>
    </row>
    <row r="13149" spans="1:2" x14ac:dyDescent="0.25">
      <c r="A13149" s="63"/>
      <c r="B13149" s="63"/>
    </row>
    <row r="13150" spans="1:2" x14ac:dyDescent="0.25">
      <c r="A13150" s="63"/>
      <c r="B13150" s="63"/>
    </row>
    <row r="13151" spans="1:2" x14ac:dyDescent="0.25">
      <c r="A13151" s="63"/>
      <c r="B13151" s="63"/>
    </row>
    <row r="13152" spans="1:2" x14ac:dyDescent="0.25">
      <c r="A13152" s="63"/>
      <c r="B13152" s="63"/>
    </row>
    <row r="13153" spans="1:2" x14ac:dyDescent="0.25">
      <c r="A13153" s="63"/>
      <c r="B13153" s="63"/>
    </row>
    <row r="13154" spans="1:2" x14ac:dyDescent="0.25">
      <c r="A13154" s="63"/>
      <c r="B13154" s="63"/>
    </row>
    <row r="13155" spans="1:2" x14ac:dyDescent="0.25">
      <c r="A13155" s="63"/>
      <c r="B13155" s="63"/>
    </row>
    <row r="13156" spans="1:2" x14ac:dyDescent="0.25">
      <c r="A13156" s="63"/>
      <c r="B13156" s="63"/>
    </row>
    <row r="13157" spans="1:2" x14ac:dyDescent="0.25">
      <c r="A13157" s="63"/>
      <c r="B13157" s="63"/>
    </row>
    <row r="13158" spans="1:2" x14ac:dyDescent="0.25">
      <c r="A13158" s="63"/>
      <c r="B13158" s="63"/>
    </row>
    <row r="13159" spans="1:2" x14ac:dyDescent="0.25">
      <c r="A13159" s="63"/>
      <c r="B13159" s="63"/>
    </row>
    <row r="13160" spans="1:2" x14ac:dyDescent="0.25">
      <c r="A13160" s="63"/>
      <c r="B13160" s="63"/>
    </row>
    <row r="13161" spans="1:2" x14ac:dyDescent="0.25">
      <c r="A13161" s="63"/>
      <c r="B13161" s="63"/>
    </row>
    <row r="13162" spans="1:2" x14ac:dyDescent="0.25">
      <c r="A13162" s="63"/>
      <c r="B13162" s="63"/>
    </row>
    <row r="13163" spans="1:2" x14ac:dyDescent="0.25">
      <c r="A13163" s="63"/>
      <c r="B13163" s="63"/>
    </row>
    <row r="13164" spans="1:2" x14ac:dyDescent="0.25">
      <c r="A13164" s="63"/>
      <c r="B13164" s="63"/>
    </row>
    <row r="13165" spans="1:2" x14ac:dyDescent="0.25">
      <c r="A13165" s="63"/>
      <c r="B13165" s="63"/>
    </row>
    <row r="13166" spans="1:2" x14ac:dyDescent="0.25">
      <c r="A13166" s="63"/>
      <c r="B13166" s="63"/>
    </row>
    <row r="13167" spans="1:2" x14ac:dyDescent="0.25">
      <c r="A13167" s="63"/>
      <c r="B13167" s="63"/>
    </row>
    <row r="13168" spans="1:2" x14ac:dyDescent="0.25">
      <c r="A13168" s="63"/>
      <c r="B13168" s="63"/>
    </row>
    <row r="13169" spans="1:2" x14ac:dyDescent="0.25">
      <c r="A13169" s="63"/>
      <c r="B13169" s="63"/>
    </row>
    <row r="13170" spans="1:2" x14ac:dyDescent="0.25">
      <c r="A13170" s="63"/>
      <c r="B13170" s="63"/>
    </row>
    <row r="13171" spans="1:2" x14ac:dyDescent="0.25">
      <c r="A13171" s="63"/>
      <c r="B13171" s="63"/>
    </row>
    <row r="13172" spans="1:2" x14ac:dyDescent="0.25">
      <c r="A13172" s="63"/>
      <c r="B13172" s="63"/>
    </row>
    <row r="13173" spans="1:2" x14ac:dyDescent="0.25">
      <c r="A13173" s="63"/>
      <c r="B13173" s="63"/>
    </row>
    <row r="13174" spans="1:2" x14ac:dyDescent="0.25">
      <c r="A13174" s="63"/>
      <c r="B13174" s="63"/>
    </row>
    <row r="13175" spans="1:2" x14ac:dyDescent="0.25">
      <c r="A13175" s="63"/>
      <c r="B13175" s="63"/>
    </row>
    <row r="13176" spans="1:2" x14ac:dyDescent="0.25">
      <c r="A13176" s="63"/>
      <c r="B13176" s="63"/>
    </row>
    <row r="13177" spans="1:2" x14ac:dyDescent="0.25">
      <c r="A13177" s="63"/>
      <c r="B13177" s="63"/>
    </row>
    <row r="13178" spans="1:2" x14ac:dyDescent="0.25">
      <c r="A13178" s="63"/>
      <c r="B13178" s="63"/>
    </row>
    <row r="13179" spans="1:2" x14ac:dyDescent="0.25">
      <c r="A13179" s="63"/>
      <c r="B13179" s="63"/>
    </row>
    <row r="13180" spans="1:2" x14ac:dyDescent="0.25">
      <c r="A13180" s="63"/>
      <c r="B13180" s="63"/>
    </row>
    <row r="13181" spans="1:2" x14ac:dyDescent="0.25">
      <c r="A13181" s="63"/>
      <c r="B13181" s="63"/>
    </row>
    <row r="13182" spans="1:2" x14ac:dyDescent="0.25">
      <c r="A13182" s="63"/>
      <c r="B13182" s="63"/>
    </row>
    <row r="13183" spans="1:2" x14ac:dyDescent="0.25">
      <c r="A13183" s="63"/>
      <c r="B13183" s="63"/>
    </row>
    <row r="13184" spans="1:2" x14ac:dyDescent="0.25">
      <c r="A13184" s="63"/>
      <c r="B13184" s="63"/>
    </row>
    <row r="13185" spans="1:2" x14ac:dyDescent="0.25">
      <c r="A13185" s="63"/>
      <c r="B13185" s="63"/>
    </row>
    <row r="13186" spans="1:2" x14ac:dyDescent="0.25">
      <c r="A13186" s="63"/>
      <c r="B13186" s="63"/>
    </row>
    <row r="13187" spans="1:2" x14ac:dyDescent="0.25">
      <c r="A13187" s="63"/>
      <c r="B13187" s="63"/>
    </row>
    <row r="13188" spans="1:2" x14ac:dyDescent="0.25">
      <c r="A13188" s="63"/>
      <c r="B13188" s="63"/>
    </row>
    <row r="13189" spans="1:2" x14ac:dyDescent="0.25">
      <c r="A13189" s="63"/>
      <c r="B13189" s="63"/>
    </row>
    <row r="13190" spans="1:2" x14ac:dyDescent="0.25">
      <c r="A13190" s="63"/>
      <c r="B13190" s="63"/>
    </row>
    <row r="13191" spans="1:2" x14ac:dyDescent="0.25">
      <c r="A13191" s="63"/>
      <c r="B13191" s="63"/>
    </row>
    <row r="13192" spans="1:2" x14ac:dyDescent="0.25">
      <c r="A13192" s="63"/>
      <c r="B13192" s="63"/>
    </row>
    <row r="13193" spans="1:2" x14ac:dyDescent="0.25">
      <c r="A13193" s="63"/>
      <c r="B13193" s="63"/>
    </row>
    <row r="13194" spans="1:2" x14ac:dyDescent="0.25">
      <c r="A13194" s="63"/>
      <c r="B13194" s="63"/>
    </row>
    <row r="13195" spans="1:2" x14ac:dyDescent="0.25">
      <c r="A13195" s="63"/>
      <c r="B13195" s="63"/>
    </row>
    <row r="13196" spans="1:2" x14ac:dyDescent="0.25">
      <c r="A13196" s="63"/>
      <c r="B13196" s="63"/>
    </row>
    <row r="13197" spans="1:2" x14ac:dyDescent="0.25">
      <c r="A13197" s="63"/>
      <c r="B13197" s="63"/>
    </row>
    <row r="13198" spans="1:2" x14ac:dyDescent="0.25">
      <c r="A13198" s="63"/>
      <c r="B13198" s="63"/>
    </row>
    <row r="13199" spans="1:2" x14ac:dyDescent="0.25">
      <c r="A13199" s="63"/>
      <c r="B13199" s="63"/>
    </row>
    <row r="13200" spans="1:2" x14ac:dyDescent="0.25">
      <c r="A13200" s="63"/>
      <c r="B13200" s="63"/>
    </row>
    <row r="13201" spans="1:2" x14ac:dyDescent="0.25">
      <c r="A13201" s="63"/>
      <c r="B13201" s="63"/>
    </row>
    <row r="13202" spans="1:2" x14ac:dyDescent="0.25">
      <c r="A13202" s="63"/>
      <c r="B13202" s="63"/>
    </row>
    <row r="13203" spans="1:2" x14ac:dyDescent="0.25">
      <c r="A13203" s="63"/>
      <c r="B13203" s="63"/>
    </row>
    <row r="13204" spans="1:2" x14ac:dyDescent="0.25">
      <c r="A13204" s="63"/>
      <c r="B13204" s="63"/>
    </row>
    <row r="13205" spans="1:2" x14ac:dyDescent="0.25">
      <c r="A13205" s="63"/>
      <c r="B13205" s="63"/>
    </row>
    <row r="13206" spans="1:2" x14ac:dyDescent="0.25">
      <c r="A13206" s="63"/>
      <c r="B13206" s="63"/>
    </row>
    <row r="13207" spans="1:2" x14ac:dyDescent="0.25">
      <c r="A13207" s="63"/>
      <c r="B13207" s="63"/>
    </row>
    <row r="13208" spans="1:2" x14ac:dyDescent="0.25">
      <c r="A13208" s="63"/>
      <c r="B13208" s="63"/>
    </row>
    <row r="13209" spans="1:2" x14ac:dyDescent="0.25">
      <c r="A13209" s="63"/>
      <c r="B13209" s="63"/>
    </row>
    <row r="13210" spans="1:2" x14ac:dyDescent="0.25">
      <c r="A13210" s="63"/>
      <c r="B13210" s="63"/>
    </row>
    <row r="13211" spans="1:2" x14ac:dyDescent="0.25">
      <c r="A13211" s="63"/>
      <c r="B13211" s="63"/>
    </row>
    <row r="13212" spans="1:2" x14ac:dyDescent="0.25">
      <c r="A13212" s="63"/>
      <c r="B13212" s="63"/>
    </row>
    <row r="13213" spans="1:2" x14ac:dyDescent="0.25">
      <c r="A13213" s="63"/>
      <c r="B13213" s="63"/>
    </row>
    <row r="13214" spans="1:2" x14ac:dyDescent="0.25">
      <c r="A13214" s="63"/>
      <c r="B13214" s="63"/>
    </row>
    <row r="13215" spans="1:2" x14ac:dyDescent="0.25">
      <c r="A13215" s="63"/>
      <c r="B13215" s="63"/>
    </row>
    <row r="13216" spans="1:2" x14ac:dyDescent="0.25">
      <c r="A13216" s="63"/>
      <c r="B13216" s="63"/>
    </row>
    <row r="13217" spans="1:2" x14ac:dyDescent="0.25">
      <c r="A13217" s="63"/>
      <c r="B13217" s="63"/>
    </row>
    <row r="13218" spans="1:2" x14ac:dyDescent="0.25">
      <c r="A13218" s="63"/>
      <c r="B13218" s="63"/>
    </row>
    <row r="13219" spans="1:2" x14ac:dyDescent="0.25">
      <c r="A13219" s="63"/>
      <c r="B13219" s="63"/>
    </row>
    <row r="13220" spans="1:2" x14ac:dyDescent="0.25">
      <c r="A13220" s="63"/>
      <c r="B13220" s="63"/>
    </row>
    <row r="13221" spans="1:2" x14ac:dyDescent="0.25">
      <c r="A13221" s="63"/>
      <c r="B13221" s="63"/>
    </row>
    <row r="13222" spans="1:2" x14ac:dyDescent="0.25">
      <c r="A13222" s="63"/>
      <c r="B13222" s="63"/>
    </row>
    <row r="13223" spans="1:2" x14ac:dyDescent="0.25">
      <c r="A13223" s="63"/>
      <c r="B13223" s="63"/>
    </row>
    <row r="13224" spans="1:2" x14ac:dyDescent="0.25">
      <c r="A13224" s="63"/>
      <c r="B13224" s="63"/>
    </row>
    <row r="13225" spans="1:2" x14ac:dyDescent="0.25">
      <c r="A13225" s="63"/>
      <c r="B13225" s="63"/>
    </row>
    <row r="13226" spans="1:2" x14ac:dyDescent="0.25">
      <c r="A13226" s="63"/>
      <c r="B13226" s="63"/>
    </row>
    <row r="13227" spans="1:2" x14ac:dyDescent="0.25">
      <c r="A13227" s="63"/>
      <c r="B13227" s="63"/>
    </row>
    <row r="13228" spans="1:2" x14ac:dyDescent="0.25">
      <c r="A13228" s="63"/>
      <c r="B13228" s="63"/>
    </row>
    <row r="13229" spans="1:2" x14ac:dyDescent="0.25">
      <c r="A13229" s="63"/>
      <c r="B13229" s="63"/>
    </row>
    <row r="13230" spans="1:2" x14ac:dyDescent="0.25">
      <c r="A13230" s="63"/>
      <c r="B13230" s="63"/>
    </row>
    <row r="13231" spans="1:2" x14ac:dyDescent="0.25">
      <c r="A13231" s="63"/>
      <c r="B13231" s="63"/>
    </row>
    <row r="13232" spans="1:2" x14ac:dyDescent="0.25">
      <c r="A13232" s="63"/>
      <c r="B13232" s="63"/>
    </row>
    <row r="13233" spans="1:2" x14ac:dyDescent="0.25">
      <c r="A13233" s="63"/>
      <c r="B13233" s="63"/>
    </row>
    <row r="13234" spans="1:2" x14ac:dyDescent="0.25">
      <c r="A13234" s="63"/>
      <c r="B13234" s="63"/>
    </row>
    <row r="13235" spans="1:2" x14ac:dyDescent="0.25">
      <c r="A13235" s="63"/>
      <c r="B13235" s="63"/>
    </row>
    <row r="13236" spans="1:2" x14ac:dyDescent="0.25">
      <c r="A13236" s="63"/>
      <c r="B13236" s="63"/>
    </row>
    <row r="13237" spans="1:2" x14ac:dyDescent="0.25">
      <c r="A13237" s="63"/>
      <c r="B13237" s="63"/>
    </row>
    <row r="13238" spans="1:2" x14ac:dyDescent="0.25">
      <c r="A13238" s="63"/>
      <c r="B13238" s="63"/>
    </row>
    <row r="13239" spans="1:2" x14ac:dyDescent="0.25">
      <c r="A13239" s="63"/>
      <c r="B13239" s="63"/>
    </row>
    <row r="13240" spans="1:2" x14ac:dyDescent="0.25">
      <c r="A13240" s="63"/>
      <c r="B13240" s="63"/>
    </row>
    <row r="13241" spans="1:2" x14ac:dyDescent="0.25">
      <c r="A13241" s="63"/>
      <c r="B13241" s="63"/>
    </row>
    <row r="13242" spans="1:2" x14ac:dyDescent="0.25">
      <c r="A13242" s="63"/>
      <c r="B13242" s="63"/>
    </row>
    <row r="13243" spans="1:2" x14ac:dyDescent="0.25">
      <c r="A13243" s="63"/>
      <c r="B13243" s="63"/>
    </row>
    <row r="13244" spans="1:2" x14ac:dyDescent="0.25">
      <c r="A13244" s="63"/>
      <c r="B13244" s="63"/>
    </row>
    <row r="13245" spans="1:2" x14ac:dyDescent="0.25">
      <c r="A13245" s="63"/>
      <c r="B13245" s="63"/>
    </row>
    <row r="13246" spans="1:2" x14ac:dyDescent="0.25">
      <c r="A13246" s="63"/>
      <c r="B13246" s="63"/>
    </row>
    <row r="13247" spans="1:2" x14ac:dyDescent="0.25">
      <c r="A13247" s="63"/>
      <c r="B13247" s="63"/>
    </row>
    <row r="13248" spans="1:2" x14ac:dyDescent="0.25">
      <c r="A13248" s="63"/>
      <c r="B13248" s="63"/>
    </row>
    <row r="13249" spans="1:2" x14ac:dyDescent="0.25">
      <c r="A13249" s="63"/>
      <c r="B13249" s="63"/>
    </row>
    <row r="13250" spans="1:2" x14ac:dyDescent="0.25">
      <c r="A13250" s="63"/>
      <c r="B13250" s="63"/>
    </row>
    <row r="13251" spans="1:2" x14ac:dyDescent="0.25">
      <c r="A13251" s="63"/>
      <c r="B13251" s="63"/>
    </row>
    <row r="13252" spans="1:2" x14ac:dyDescent="0.25">
      <c r="A13252" s="63"/>
      <c r="B13252" s="63"/>
    </row>
    <row r="13253" spans="1:2" x14ac:dyDescent="0.25">
      <c r="A13253" s="63"/>
      <c r="B13253" s="63"/>
    </row>
    <row r="13254" spans="1:2" x14ac:dyDescent="0.25">
      <c r="A13254" s="63"/>
      <c r="B13254" s="63"/>
    </row>
    <row r="13255" spans="1:2" x14ac:dyDescent="0.25">
      <c r="A13255" s="63"/>
      <c r="B13255" s="63"/>
    </row>
    <row r="13256" spans="1:2" x14ac:dyDescent="0.25">
      <c r="A13256" s="63"/>
      <c r="B13256" s="63"/>
    </row>
    <row r="13257" spans="1:2" x14ac:dyDescent="0.25">
      <c r="A13257" s="63"/>
      <c r="B13257" s="63"/>
    </row>
    <row r="13258" spans="1:2" x14ac:dyDescent="0.25">
      <c r="A13258" s="63"/>
      <c r="B13258" s="63"/>
    </row>
    <row r="13259" spans="1:2" x14ac:dyDescent="0.25">
      <c r="A13259" s="63"/>
      <c r="B13259" s="63"/>
    </row>
    <row r="13260" spans="1:2" x14ac:dyDescent="0.25">
      <c r="A13260" s="63"/>
      <c r="B13260" s="63"/>
    </row>
    <row r="13261" spans="1:2" x14ac:dyDescent="0.25">
      <c r="A13261" s="63"/>
      <c r="B13261" s="63"/>
    </row>
    <row r="13262" spans="1:2" x14ac:dyDescent="0.25">
      <c r="A13262" s="63"/>
      <c r="B13262" s="63"/>
    </row>
    <row r="13263" spans="1:2" x14ac:dyDescent="0.25">
      <c r="A13263" s="63"/>
      <c r="B13263" s="63"/>
    </row>
    <row r="13264" spans="1:2" x14ac:dyDescent="0.25">
      <c r="A13264" s="63"/>
      <c r="B13264" s="63"/>
    </row>
    <row r="13265" spans="1:2" x14ac:dyDescent="0.25">
      <c r="A13265" s="63"/>
      <c r="B13265" s="63"/>
    </row>
    <row r="13266" spans="1:2" x14ac:dyDescent="0.25">
      <c r="A13266" s="63"/>
      <c r="B13266" s="63"/>
    </row>
    <row r="13267" spans="1:2" x14ac:dyDescent="0.25">
      <c r="A13267" s="63"/>
      <c r="B13267" s="63"/>
    </row>
    <row r="13268" spans="1:2" x14ac:dyDescent="0.25">
      <c r="A13268" s="63"/>
      <c r="B13268" s="63"/>
    </row>
    <row r="13269" spans="1:2" x14ac:dyDescent="0.25">
      <c r="A13269" s="63"/>
      <c r="B13269" s="63"/>
    </row>
    <row r="13270" spans="1:2" x14ac:dyDescent="0.25">
      <c r="A13270" s="63"/>
      <c r="B13270" s="63"/>
    </row>
    <row r="13271" spans="1:2" x14ac:dyDescent="0.25">
      <c r="A13271" s="63"/>
      <c r="B13271" s="63"/>
    </row>
    <row r="13272" spans="1:2" x14ac:dyDescent="0.25">
      <c r="A13272" s="63"/>
      <c r="B13272" s="63"/>
    </row>
    <row r="13273" spans="1:2" x14ac:dyDescent="0.25">
      <c r="A13273" s="63"/>
      <c r="B13273" s="63"/>
    </row>
    <row r="13274" spans="1:2" x14ac:dyDescent="0.25">
      <c r="A13274" s="63"/>
      <c r="B13274" s="63"/>
    </row>
    <row r="13275" spans="1:2" x14ac:dyDescent="0.25">
      <c r="A13275" s="63"/>
      <c r="B13275" s="63"/>
    </row>
    <row r="13276" spans="1:2" x14ac:dyDescent="0.25">
      <c r="A13276" s="63"/>
      <c r="B13276" s="63"/>
    </row>
    <row r="13277" spans="1:2" x14ac:dyDescent="0.25">
      <c r="A13277" s="63"/>
      <c r="B13277" s="63"/>
    </row>
    <row r="13278" spans="1:2" x14ac:dyDescent="0.25">
      <c r="A13278" s="63"/>
      <c r="B13278" s="63"/>
    </row>
    <row r="13279" spans="1:2" x14ac:dyDescent="0.25">
      <c r="A13279" s="63"/>
      <c r="B13279" s="63"/>
    </row>
    <row r="13280" spans="1:2" x14ac:dyDescent="0.25">
      <c r="A13280" s="63"/>
      <c r="B13280" s="63"/>
    </row>
    <row r="13281" spans="1:2" x14ac:dyDescent="0.25">
      <c r="A13281" s="63"/>
      <c r="B13281" s="63"/>
    </row>
    <row r="13282" spans="1:2" x14ac:dyDescent="0.25">
      <c r="A13282" s="63"/>
      <c r="B13282" s="63"/>
    </row>
    <row r="13283" spans="1:2" x14ac:dyDescent="0.25">
      <c r="A13283" s="63"/>
      <c r="B13283" s="63"/>
    </row>
    <row r="13284" spans="1:2" x14ac:dyDescent="0.25">
      <c r="A13284" s="63"/>
      <c r="B13284" s="63"/>
    </row>
    <row r="13285" spans="1:2" x14ac:dyDescent="0.25">
      <c r="A13285" s="63"/>
      <c r="B13285" s="63"/>
    </row>
    <row r="13286" spans="1:2" x14ac:dyDescent="0.25">
      <c r="A13286" s="63"/>
      <c r="B13286" s="63"/>
    </row>
    <row r="13287" spans="1:2" x14ac:dyDescent="0.25">
      <c r="A13287" s="63"/>
      <c r="B13287" s="63"/>
    </row>
    <row r="13288" spans="1:2" x14ac:dyDescent="0.25">
      <c r="A13288" s="63"/>
      <c r="B13288" s="63"/>
    </row>
    <row r="13289" spans="1:2" x14ac:dyDescent="0.25">
      <c r="A13289" s="63"/>
      <c r="B13289" s="63"/>
    </row>
    <row r="13290" spans="1:2" x14ac:dyDescent="0.25">
      <c r="A13290" s="63"/>
      <c r="B13290" s="63"/>
    </row>
    <row r="13291" spans="1:2" x14ac:dyDescent="0.25">
      <c r="A13291" s="63"/>
      <c r="B13291" s="63"/>
    </row>
    <row r="13292" spans="1:2" x14ac:dyDescent="0.25">
      <c r="A13292" s="63"/>
      <c r="B13292" s="63"/>
    </row>
    <row r="13293" spans="1:2" x14ac:dyDescent="0.25">
      <c r="A13293" s="63"/>
      <c r="B13293" s="63"/>
    </row>
    <row r="13294" spans="1:2" x14ac:dyDescent="0.25">
      <c r="A13294" s="63"/>
      <c r="B13294" s="63"/>
    </row>
    <row r="13295" spans="1:2" x14ac:dyDescent="0.25">
      <c r="A13295" s="63"/>
      <c r="B13295" s="63"/>
    </row>
    <row r="13296" spans="1:2" x14ac:dyDescent="0.25">
      <c r="A13296" s="63"/>
      <c r="B13296" s="63"/>
    </row>
    <row r="13297" spans="1:2" x14ac:dyDescent="0.25">
      <c r="A13297" s="63"/>
      <c r="B13297" s="63"/>
    </row>
    <row r="13298" spans="1:2" x14ac:dyDescent="0.25">
      <c r="A13298" s="63"/>
      <c r="B13298" s="63"/>
    </row>
    <row r="13299" spans="1:2" x14ac:dyDescent="0.25">
      <c r="A13299" s="63"/>
      <c r="B13299" s="63"/>
    </row>
    <row r="13300" spans="1:2" x14ac:dyDescent="0.25">
      <c r="A13300" s="63"/>
      <c r="B13300" s="63"/>
    </row>
    <row r="13301" spans="1:2" x14ac:dyDescent="0.25">
      <c r="A13301" s="63"/>
      <c r="B13301" s="63"/>
    </row>
    <row r="13302" spans="1:2" x14ac:dyDescent="0.25">
      <c r="A13302" s="63"/>
      <c r="B13302" s="63"/>
    </row>
    <row r="13303" spans="1:2" x14ac:dyDescent="0.25">
      <c r="A13303" s="63"/>
      <c r="B13303" s="63"/>
    </row>
    <row r="13304" spans="1:2" x14ac:dyDescent="0.25">
      <c r="A13304" s="63"/>
      <c r="B13304" s="63"/>
    </row>
    <row r="13305" spans="1:2" x14ac:dyDescent="0.25">
      <c r="A13305" s="63"/>
      <c r="B13305" s="63"/>
    </row>
    <row r="13306" spans="1:2" x14ac:dyDescent="0.25">
      <c r="A13306" s="63"/>
      <c r="B13306" s="63"/>
    </row>
    <row r="13307" spans="1:2" x14ac:dyDescent="0.25">
      <c r="A13307" s="63"/>
      <c r="B13307" s="63"/>
    </row>
    <row r="13308" spans="1:2" x14ac:dyDescent="0.25">
      <c r="A13308" s="63"/>
      <c r="B13308" s="63"/>
    </row>
    <row r="13309" spans="1:2" x14ac:dyDescent="0.25">
      <c r="A13309" s="63"/>
      <c r="B13309" s="63"/>
    </row>
    <row r="13310" spans="1:2" x14ac:dyDescent="0.25">
      <c r="A13310" s="63"/>
      <c r="B13310" s="63"/>
    </row>
    <row r="13311" spans="1:2" x14ac:dyDescent="0.25">
      <c r="A13311" s="63"/>
      <c r="B13311" s="63"/>
    </row>
    <row r="13312" spans="1:2" x14ac:dyDescent="0.25">
      <c r="A13312" s="63"/>
      <c r="B13312" s="63"/>
    </row>
    <row r="13313" spans="1:2" x14ac:dyDescent="0.25">
      <c r="A13313" s="63"/>
      <c r="B13313" s="63"/>
    </row>
    <row r="13314" spans="1:2" x14ac:dyDescent="0.25">
      <c r="A13314" s="63"/>
      <c r="B13314" s="63"/>
    </row>
    <row r="13315" spans="1:2" x14ac:dyDescent="0.25">
      <c r="A13315" s="63"/>
      <c r="B13315" s="63"/>
    </row>
    <row r="13316" spans="1:2" x14ac:dyDescent="0.25">
      <c r="A13316" s="63"/>
      <c r="B13316" s="63"/>
    </row>
    <row r="13317" spans="1:2" x14ac:dyDescent="0.25">
      <c r="A13317" s="63"/>
      <c r="B13317" s="63"/>
    </row>
    <row r="13318" spans="1:2" x14ac:dyDescent="0.25">
      <c r="A13318" s="63"/>
      <c r="B13318" s="63"/>
    </row>
    <row r="13319" spans="1:2" x14ac:dyDescent="0.25">
      <c r="A13319" s="63"/>
      <c r="B13319" s="63"/>
    </row>
    <row r="13320" spans="1:2" x14ac:dyDescent="0.25">
      <c r="A13320" s="63"/>
      <c r="B13320" s="63"/>
    </row>
    <row r="13321" spans="1:2" x14ac:dyDescent="0.25">
      <c r="A13321" s="63"/>
      <c r="B13321" s="63"/>
    </row>
    <row r="13322" spans="1:2" x14ac:dyDescent="0.25">
      <c r="A13322" s="63"/>
      <c r="B13322" s="63"/>
    </row>
    <row r="13323" spans="1:2" x14ac:dyDescent="0.25">
      <c r="A13323" s="63"/>
      <c r="B13323" s="63"/>
    </row>
    <row r="13324" spans="1:2" x14ac:dyDescent="0.25">
      <c r="A13324" s="63"/>
      <c r="B13324" s="63"/>
    </row>
    <row r="13325" spans="1:2" x14ac:dyDescent="0.25">
      <c r="A13325" s="63"/>
      <c r="B13325" s="63"/>
    </row>
    <row r="13326" spans="1:2" x14ac:dyDescent="0.25">
      <c r="A13326" s="63"/>
      <c r="B13326" s="63"/>
    </row>
    <row r="13327" spans="1:2" x14ac:dyDescent="0.25">
      <c r="A13327" s="63"/>
      <c r="B13327" s="63"/>
    </row>
    <row r="13328" spans="1:2" x14ac:dyDescent="0.25">
      <c r="A13328" s="63"/>
      <c r="B13328" s="63"/>
    </row>
    <row r="13329" spans="1:2" x14ac:dyDescent="0.25">
      <c r="A13329" s="63"/>
      <c r="B13329" s="63"/>
    </row>
    <row r="13330" spans="1:2" x14ac:dyDescent="0.25">
      <c r="A13330" s="63"/>
      <c r="B13330" s="63"/>
    </row>
    <row r="13331" spans="1:2" x14ac:dyDescent="0.25">
      <c r="A13331" s="63"/>
      <c r="B13331" s="63"/>
    </row>
    <row r="13332" spans="1:2" x14ac:dyDescent="0.25">
      <c r="A13332" s="63"/>
      <c r="B13332" s="63"/>
    </row>
    <row r="13333" spans="1:2" x14ac:dyDescent="0.25">
      <c r="A13333" s="63"/>
      <c r="B13333" s="63"/>
    </row>
    <row r="13334" spans="1:2" x14ac:dyDescent="0.25">
      <c r="A13334" s="63"/>
      <c r="B13334" s="63"/>
    </row>
    <row r="13335" spans="1:2" x14ac:dyDescent="0.25">
      <c r="A13335" s="63"/>
      <c r="B13335" s="63"/>
    </row>
    <row r="13336" spans="1:2" x14ac:dyDescent="0.25">
      <c r="A13336" s="63"/>
      <c r="B13336" s="63"/>
    </row>
    <row r="13337" spans="1:2" x14ac:dyDescent="0.25">
      <c r="A13337" s="63"/>
      <c r="B13337" s="63"/>
    </row>
    <row r="13338" spans="1:2" x14ac:dyDescent="0.25">
      <c r="A13338" s="63"/>
      <c r="B13338" s="63"/>
    </row>
    <row r="13339" spans="1:2" x14ac:dyDescent="0.25">
      <c r="A13339" s="63"/>
      <c r="B13339" s="63"/>
    </row>
    <row r="13340" spans="1:2" x14ac:dyDescent="0.25">
      <c r="A13340" s="63"/>
      <c r="B13340" s="63"/>
    </row>
    <row r="13341" spans="1:2" x14ac:dyDescent="0.25">
      <c r="A13341" s="63"/>
      <c r="B13341" s="63"/>
    </row>
    <row r="13342" spans="1:2" x14ac:dyDescent="0.25">
      <c r="A13342" s="63"/>
      <c r="B13342" s="63"/>
    </row>
    <row r="13343" spans="1:2" x14ac:dyDescent="0.25">
      <c r="A13343" s="63"/>
      <c r="B13343" s="63"/>
    </row>
    <row r="13344" spans="1:2" x14ac:dyDescent="0.25">
      <c r="A13344" s="63"/>
      <c r="B13344" s="63"/>
    </row>
    <row r="13345" spans="1:2" x14ac:dyDescent="0.25">
      <c r="A13345" s="63"/>
      <c r="B13345" s="63"/>
    </row>
    <row r="13346" spans="1:2" x14ac:dyDescent="0.25">
      <c r="A13346" s="63"/>
      <c r="B13346" s="63"/>
    </row>
    <row r="13347" spans="1:2" x14ac:dyDescent="0.25">
      <c r="A13347" s="63"/>
      <c r="B13347" s="63"/>
    </row>
    <row r="13348" spans="1:2" x14ac:dyDescent="0.25">
      <c r="A13348" s="63"/>
      <c r="B13348" s="63"/>
    </row>
    <row r="13349" spans="1:2" x14ac:dyDescent="0.25">
      <c r="A13349" s="63"/>
      <c r="B13349" s="63"/>
    </row>
    <row r="13350" spans="1:2" x14ac:dyDescent="0.25">
      <c r="A13350" s="63"/>
      <c r="B13350" s="63"/>
    </row>
    <row r="13351" spans="1:2" x14ac:dyDescent="0.25">
      <c r="A13351" s="63"/>
      <c r="B13351" s="63"/>
    </row>
    <row r="13352" spans="1:2" x14ac:dyDescent="0.25">
      <c r="A13352" s="63"/>
      <c r="B13352" s="63"/>
    </row>
    <row r="13353" spans="1:2" x14ac:dyDescent="0.25">
      <c r="A13353" s="63"/>
      <c r="B13353" s="63"/>
    </row>
    <row r="13354" spans="1:2" x14ac:dyDescent="0.25">
      <c r="A13354" s="63"/>
      <c r="B13354" s="63"/>
    </row>
    <row r="13355" spans="1:2" x14ac:dyDescent="0.25">
      <c r="A13355" s="63"/>
      <c r="B13355" s="63"/>
    </row>
    <row r="13356" spans="1:2" x14ac:dyDescent="0.25">
      <c r="A13356" s="63"/>
      <c r="B13356" s="63"/>
    </row>
    <row r="13357" spans="1:2" x14ac:dyDescent="0.25">
      <c r="A13357" s="63"/>
      <c r="B13357" s="63"/>
    </row>
    <row r="13358" spans="1:2" x14ac:dyDescent="0.25">
      <c r="A13358" s="63"/>
      <c r="B13358" s="63"/>
    </row>
    <row r="13359" spans="1:2" x14ac:dyDescent="0.25">
      <c r="A13359" s="63"/>
      <c r="B13359" s="63"/>
    </row>
    <row r="13360" spans="1:2" x14ac:dyDescent="0.25">
      <c r="A13360" s="63"/>
      <c r="B13360" s="63"/>
    </row>
    <row r="13361" spans="1:2" x14ac:dyDescent="0.25">
      <c r="A13361" s="63"/>
      <c r="B13361" s="63"/>
    </row>
    <row r="13362" spans="1:2" x14ac:dyDescent="0.25">
      <c r="A13362" s="63"/>
      <c r="B13362" s="63"/>
    </row>
    <row r="13363" spans="1:2" x14ac:dyDescent="0.25">
      <c r="A13363" s="63"/>
      <c r="B13363" s="63"/>
    </row>
    <row r="13364" spans="1:2" x14ac:dyDescent="0.25">
      <c r="A13364" s="63"/>
      <c r="B13364" s="63"/>
    </row>
    <row r="13365" spans="1:2" x14ac:dyDescent="0.25">
      <c r="A13365" s="63"/>
      <c r="B13365" s="63"/>
    </row>
    <row r="13366" spans="1:2" x14ac:dyDescent="0.25">
      <c r="A13366" s="63"/>
      <c r="B13366" s="63"/>
    </row>
    <row r="13367" spans="1:2" x14ac:dyDescent="0.25">
      <c r="A13367" s="63"/>
      <c r="B13367" s="63"/>
    </row>
    <row r="13368" spans="1:2" x14ac:dyDescent="0.25">
      <c r="A13368" s="63"/>
      <c r="B13368" s="63"/>
    </row>
    <row r="13369" spans="1:2" x14ac:dyDescent="0.25">
      <c r="A13369" s="63"/>
      <c r="B13369" s="63"/>
    </row>
    <row r="13370" spans="1:2" x14ac:dyDescent="0.25">
      <c r="A13370" s="63"/>
      <c r="B13370" s="63"/>
    </row>
    <row r="13371" spans="1:2" x14ac:dyDescent="0.25">
      <c r="A13371" s="63"/>
      <c r="B13371" s="63"/>
    </row>
    <row r="13372" spans="1:2" x14ac:dyDescent="0.25">
      <c r="A13372" s="63"/>
      <c r="B13372" s="63"/>
    </row>
    <row r="13373" spans="1:2" x14ac:dyDescent="0.25">
      <c r="A13373" s="63"/>
      <c r="B13373" s="63"/>
    </row>
    <row r="13374" spans="1:2" x14ac:dyDescent="0.25">
      <c r="A13374" s="63"/>
      <c r="B13374" s="63"/>
    </row>
    <row r="13375" spans="1:2" x14ac:dyDescent="0.25">
      <c r="A13375" s="63"/>
      <c r="B13375" s="63"/>
    </row>
    <row r="13376" spans="1:2" x14ac:dyDescent="0.25">
      <c r="A13376" s="63"/>
      <c r="B13376" s="63"/>
    </row>
    <row r="13377" spans="1:2" x14ac:dyDescent="0.25">
      <c r="A13377" s="63"/>
      <c r="B13377" s="63"/>
    </row>
    <row r="13378" spans="1:2" x14ac:dyDescent="0.25">
      <c r="A13378" s="63"/>
      <c r="B13378" s="63"/>
    </row>
    <row r="13379" spans="1:2" x14ac:dyDescent="0.25">
      <c r="A13379" s="63"/>
      <c r="B13379" s="63"/>
    </row>
    <row r="13380" spans="1:2" x14ac:dyDescent="0.25">
      <c r="A13380" s="63"/>
      <c r="B13380" s="63"/>
    </row>
    <row r="13381" spans="1:2" x14ac:dyDescent="0.25">
      <c r="A13381" s="63"/>
      <c r="B13381" s="63"/>
    </row>
    <row r="13382" spans="1:2" x14ac:dyDescent="0.25">
      <c r="A13382" s="63"/>
      <c r="B13382" s="63"/>
    </row>
    <row r="13383" spans="1:2" x14ac:dyDescent="0.25">
      <c r="A13383" s="63"/>
      <c r="B13383" s="63"/>
    </row>
    <row r="13384" spans="1:2" x14ac:dyDescent="0.25">
      <c r="A13384" s="63"/>
      <c r="B13384" s="63"/>
    </row>
    <row r="13385" spans="1:2" x14ac:dyDescent="0.25">
      <c r="A13385" s="63"/>
      <c r="B13385" s="63"/>
    </row>
    <row r="13386" spans="1:2" x14ac:dyDescent="0.25">
      <c r="A13386" s="63"/>
      <c r="B13386" s="63"/>
    </row>
    <row r="13387" spans="1:2" x14ac:dyDescent="0.25">
      <c r="A13387" s="63"/>
      <c r="B13387" s="63"/>
    </row>
    <row r="13388" spans="1:2" x14ac:dyDescent="0.25">
      <c r="A13388" s="63"/>
      <c r="B13388" s="63"/>
    </row>
    <row r="13389" spans="1:2" x14ac:dyDescent="0.25">
      <c r="A13389" s="63"/>
      <c r="B13389" s="63"/>
    </row>
    <row r="13390" spans="1:2" x14ac:dyDescent="0.25">
      <c r="A13390" s="63"/>
      <c r="B13390" s="63"/>
    </row>
    <row r="13391" spans="1:2" x14ac:dyDescent="0.25">
      <c r="A13391" s="63"/>
      <c r="B13391" s="63"/>
    </row>
    <row r="13392" spans="1:2" x14ac:dyDescent="0.25">
      <c r="A13392" s="63"/>
      <c r="B13392" s="63"/>
    </row>
    <row r="13393" spans="1:2" x14ac:dyDescent="0.25">
      <c r="A13393" s="63"/>
      <c r="B13393" s="63"/>
    </row>
    <row r="13394" spans="1:2" x14ac:dyDescent="0.25">
      <c r="A13394" s="63"/>
      <c r="B13394" s="63"/>
    </row>
    <row r="13395" spans="1:2" x14ac:dyDescent="0.25">
      <c r="A13395" s="63"/>
      <c r="B13395" s="63"/>
    </row>
    <row r="13396" spans="1:2" x14ac:dyDescent="0.25">
      <c r="A13396" s="63"/>
      <c r="B13396" s="63"/>
    </row>
    <row r="13397" spans="1:2" x14ac:dyDescent="0.25">
      <c r="A13397" s="63"/>
      <c r="B13397" s="63"/>
    </row>
    <row r="13398" spans="1:2" x14ac:dyDescent="0.25">
      <c r="A13398" s="63"/>
      <c r="B13398" s="63"/>
    </row>
    <row r="13399" spans="1:2" x14ac:dyDescent="0.25">
      <c r="A13399" s="63"/>
      <c r="B13399" s="63"/>
    </row>
    <row r="13400" spans="1:2" x14ac:dyDescent="0.25">
      <c r="A13400" s="63"/>
      <c r="B13400" s="63"/>
    </row>
    <row r="13401" spans="1:2" x14ac:dyDescent="0.25">
      <c r="A13401" s="63"/>
      <c r="B13401" s="63"/>
    </row>
    <row r="13402" spans="1:2" x14ac:dyDescent="0.25">
      <c r="A13402" s="63"/>
      <c r="B13402" s="63"/>
    </row>
    <row r="13403" spans="1:2" x14ac:dyDescent="0.25">
      <c r="A13403" s="63"/>
      <c r="B13403" s="63"/>
    </row>
    <row r="13404" spans="1:2" x14ac:dyDescent="0.25">
      <c r="A13404" s="63"/>
      <c r="B13404" s="63"/>
    </row>
    <row r="13405" spans="1:2" x14ac:dyDescent="0.25">
      <c r="A13405" s="63"/>
      <c r="B13405" s="63"/>
    </row>
    <row r="13406" spans="1:2" x14ac:dyDescent="0.25">
      <c r="A13406" s="63"/>
      <c r="B13406" s="63"/>
    </row>
    <row r="13407" spans="1:2" x14ac:dyDescent="0.25">
      <c r="A13407" s="63"/>
      <c r="B13407" s="63"/>
    </row>
    <row r="13408" spans="1:2" x14ac:dyDescent="0.25">
      <c r="A13408" s="63"/>
      <c r="B13408" s="63"/>
    </row>
    <row r="13409" spans="1:2" x14ac:dyDescent="0.25">
      <c r="A13409" s="63"/>
      <c r="B13409" s="63"/>
    </row>
    <row r="13410" spans="1:2" x14ac:dyDescent="0.25">
      <c r="A13410" s="63"/>
      <c r="B13410" s="63"/>
    </row>
    <row r="13411" spans="1:2" x14ac:dyDescent="0.25">
      <c r="A13411" s="63"/>
      <c r="B13411" s="63"/>
    </row>
    <row r="13412" spans="1:2" x14ac:dyDescent="0.25">
      <c r="A13412" s="63"/>
      <c r="B13412" s="63"/>
    </row>
    <row r="13413" spans="1:2" x14ac:dyDescent="0.25">
      <c r="A13413" s="63"/>
      <c r="B13413" s="63"/>
    </row>
    <row r="13414" spans="1:2" x14ac:dyDescent="0.25">
      <c r="A13414" s="63"/>
      <c r="B13414" s="63"/>
    </row>
    <row r="13415" spans="1:2" x14ac:dyDescent="0.25">
      <c r="A13415" s="63"/>
      <c r="B13415" s="63"/>
    </row>
    <row r="13416" spans="1:2" x14ac:dyDescent="0.25">
      <c r="A13416" s="63"/>
      <c r="B13416" s="63"/>
    </row>
    <row r="13417" spans="1:2" x14ac:dyDescent="0.25">
      <c r="A13417" s="63"/>
      <c r="B13417" s="63"/>
    </row>
    <row r="13418" spans="1:2" x14ac:dyDescent="0.25">
      <c r="A13418" s="63"/>
      <c r="B13418" s="63"/>
    </row>
    <row r="13419" spans="1:2" x14ac:dyDescent="0.25">
      <c r="A13419" s="63"/>
      <c r="B13419" s="63"/>
    </row>
    <row r="13420" spans="1:2" x14ac:dyDescent="0.25">
      <c r="A13420" s="63"/>
      <c r="B13420" s="63"/>
    </row>
    <row r="13421" spans="1:2" x14ac:dyDescent="0.25">
      <c r="A13421" s="63"/>
      <c r="B13421" s="63"/>
    </row>
    <row r="13422" spans="1:2" x14ac:dyDescent="0.25">
      <c r="A13422" s="63"/>
      <c r="B13422" s="63"/>
    </row>
    <row r="13423" spans="1:2" x14ac:dyDescent="0.25">
      <c r="A13423" s="63"/>
      <c r="B13423" s="63"/>
    </row>
    <row r="13424" spans="1:2" x14ac:dyDescent="0.25">
      <c r="A13424" s="63"/>
      <c r="B13424" s="63"/>
    </row>
    <row r="13425" spans="1:2" x14ac:dyDescent="0.25">
      <c r="A13425" s="63"/>
      <c r="B13425" s="63"/>
    </row>
    <row r="13426" spans="1:2" x14ac:dyDescent="0.25">
      <c r="A13426" s="63"/>
      <c r="B13426" s="63"/>
    </row>
    <row r="13427" spans="1:2" x14ac:dyDescent="0.25">
      <c r="A13427" s="63"/>
      <c r="B13427" s="63"/>
    </row>
    <row r="13428" spans="1:2" x14ac:dyDescent="0.25">
      <c r="A13428" s="63"/>
      <c r="B13428" s="63"/>
    </row>
    <row r="13429" spans="1:2" x14ac:dyDescent="0.25">
      <c r="A13429" s="63"/>
      <c r="B13429" s="63"/>
    </row>
    <row r="13430" spans="1:2" x14ac:dyDescent="0.25">
      <c r="A13430" s="63"/>
      <c r="B13430" s="63"/>
    </row>
    <row r="13431" spans="1:2" x14ac:dyDescent="0.25">
      <c r="A13431" s="63"/>
      <c r="B13431" s="63"/>
    </row>
    <row r="13432" spans="1:2" x14ac:dyDescent="0.25">
      <c r="A13432" s="63"/>
      <c r="B13432" s="63"/>
    </row>
    <row r="13433" spans="1:2" x14ac:dyDescent="0.25">
      <c r="A13433" s="63"/>
      <c r="B13433" s="63"/>
    </row>
    <row r="13434" spans="1:2" x14ac:dyDescent="0.25">
      <c r="A13434" s="63"/>
      <c r="B13434" s="63"/>
    </row>
    <row r="13435" spans="1:2" x14ac:dyDescent="0.25">
      <c r="A13435" s="63"/>
      <c r="B13435" s="63"/>
    </row>
    <row r="13436" spans="1:2" x14ac:dyDescent="0.25">
      <c r="A13436" s="63"/>
      <c r="B13436" s="63"/>
    </row>
    <row r="13437" spans="1:2" x14ac:dyDescent="0.25">
      <c r="A13437" s="63"/>
      <c r="B13437" s="63"/>
    </row>
    <row r="13438" spans="1:2" x14ac:dyDescent="0.25">
      <c r="A13438" s="63"/>
      <c r="B13438" s="63"/>
    </row>
    <row r="13439" spans="1:2" x14ac:dyDescent="0.25">
      <c r="A13439" s="63"/>
      <c r="B13439" s="63"/>
    </row>
    <row r="13440" spans="1:2" x14ac:dyDescent="0.25">
      <c r="A13440" s="63"/>
      <c r="B13440" s="63"/>
    </row>
    <row r="13441" spans="1:2" x14ac:dyDescent="0.25">
      <c r="A13441" s="63"/>
      <c r="B13441" s="63"/>
    </row>
    <row r="13442" spans="1:2" x14ac:dyDescent="0.25">
      <c r="A13442" s="63"/>
      <c r="B13442" s="63"/>
    </row>
    <row r="13443" spans="1:2" x14ac:dyDescent="0.25">
      <c r="A13443" s="63"/>
      <c r="B13443" s="63"/>
    </row>
    <row r="13444" spans="1:2" x14ac:dyDescent="0.25">
      <c r="A13444" s="63"/>
      <c r="B13444" s="63"/>
    </row>
    <row r="13445" spans="1:2" x14ac:dyDescent="0.25">
      <c r="A13445" s="63"/>
      <c r="B13445" s="63"/>
    </row>
    <row r="13446" spans="1:2" x14ac:dyDescent="0.25">
      <c r="A13446" s="63"/>
      <c r="B13446" s="63"/>
    </row>
    <row r="13447" spans="1:2" x14ac:dyDescent="0.25">
      <c r="A13447" s="63"/>
      <c r="B13447" s="63"/>
    </row>
    <row r="13448" spans="1:2" x14ac:dyDescent="0.25">
      <c r="A13448" s="63"/>
      <c r="B13448" s="63"/>
    </row>
    <row r="13449" spans="1:2" x14ac:dyDescent="0.25">
      <c r="A13449" s="63"/>
      <c r="B13449" s="63"/>
    </row>
    <row r="13450" spans="1:2" x14ac:dyDescent="0.25">
      <c r="A13450" s="63"/>
      <c r="B13450" s="63"/>
    </row>
    <row r="13451" spans="1:2" x14ac:dyDescent="0.25">
      <c r="A13451" s="63"/>
      <c r="B13451" s="63"/>
    </row>
    <row r="13452" spans="1:2" x14ac:dyDescent="0.25">
      <c r="A13452" s="63"/>
      <c r="B13452" s="63"/>
    </row>
    <row r="13453" spans="1:2" x14ac:dyDescent="0.25">
      <c r="A13453" s="63"/>
      <c r="B13453" s="63"/>
    </row>
    <row r="13454" spans="1:2" x14ac:dyDescent="0.25">
      <c r="A13454" s="63"/>
      <c r="B13454" s="63"/>
    </row>
    <row r="13455" spans="1:2" x14ac:dyDescent="0.25">
      <c r="A13455" s="63"/>
      <c r="B13455" s="63"/>
    </row>
    <row r="13456" spans="1:2" x14ac:dyDescent="0.25">
      <c r="A13456" s="63"/>
      <c r="B13456" s="63"/>
    </row>
    <row r="13457" spans="1:2" x14ac:dyDescent="0.25">
      <c r="A13457" s="63"/>
      <c r="B13457" s="63"/>
    </row>
    <row r="13458" spans="1:2" x14ac:dyDescent="0.25">
      <c r="A13458" s="63"/>
      <c r="B13458" s="63"/>
    </row>
    <row r="13459" spans="1:2" x14ac:dyDescent="0.25">
      <c r="A13459" s="63"/>
      <c r="B13459" s="63"/>
    </row>
    <row r="13460" spans="1:2" x14ac:dyDescent="0.25">
      <c r="A13460" s="63"/>
      <c r="B13460" s="63"/>
    </row>
    <row r="13461" spans="1:2" x14ac:dyDescent="0.25">
      <c r="A13461" s="63"/>
      <c r="B13461" s="63"/>
    </row>
    <row r="13462" spans="1:2" x14ac:dyDescent="0.25">
      <c r="A13462" s="63"/>
      <c r="B13462" s="63"/>
    </row>
    <row r="13463" spans="1:2" x14ac:dyDescent="0.25">
      <c r="A13463" s="63"/>
      <c r="B13463" s="63"/>
    </row>
    <row r="13464" spans="1:2" x14ac:dyDescent="0.25">
      <c r="A13464" s="63"/>
      <c r="B13464" s="63"/>
    </row>
    <row r="13465" spans="1:2" x14ac:dyDescent="0.25">
      <c r="A13465" s="63"/>
      <c r="B13465" s="63"/>
    </row>
    <row r="13466" spans="1:2" x14ac:dyDescent="0.25">
      <c r="A13466" s="63"/>
      <c r="B13466" s="63"/>
    </row>
    <row r="13467" spans="1:2" x14ac:dyDescent="0.25">
      <c r="A13467" s="63"/>
      <c r="B13467" s="63"/>
    </row>
    <row r="13468" spans="1:2" x14ac:dyDescent="0.25">
      <c r="A13468" s="63"/>
      <c r="B13468" s="63"/>
    </row>
    <row r="13469" spans="1:2" x14ac:dyDescent="0.25">
      <c r="A13469" s="63"/>
      <c r="B13469" s="63"/>
    </row>
    <row r="13470" spans="1:2" x14ac:dyDescent="0.25">
      <c r="A13470" s="63"/>
      <c r="B13470" s="63"/>
    </row>
    <row r="13471" spans="1:2" x14ac:dyDescent="0.25">
      <c r="A13471" s="63"/>
      <c r="B13471" s="63"/>
    </row>
    <row r="13472" spans="1:2" x14ac:dyDescent="0.25">
      <c r="A13472" s="63"/>
      <c r="B13472" s="63"/>
    </row>
    <row r="13473" spans="1:2" x14ac:dyDescent="0.25">
      <c r="A13473" s="63"/>
      <c r="B13473" s="63"/>
    </row>
    <row r="13474" spans="1:2" x14ac:dyDescent="0.25">
      <c r="A13474" s="63"/>
      <c r="B13474" s="63"/>
    </row>
    <row r="13475" spans="1:2" x14ac:dyDescent="0.25">
      <c r="A13475" s="63"/>
      <c r="B13475" s="63"/>
    </row>
    <row r="13476" spans="1:2" x14ac:dyDescent="0.25">
      <c r="A13476" s="63"/>
      <c r="B13476" s="63"/>
    </row>
    <row r="13477" spans="1:2" x14ac:dyDescent="0.25">
      <c r="A13477" s="63"/>
      <c r="B13477" s="63"/>
    </row>
    <row r="13478" spans="1:2" x14ac:dyDescent="0.25">
      <c r="A13478" s="63"/>
      <c r="B13478" s="63"/>
    </row>
    <row r="13479" spans="1:2" x14ac:dyDescent="0.25">
      <c r="A13479" s="63"/>
      <c r="B13479" s="63"/>
    </row>
    <row r="13480" spans="1:2" x14ac:dyDescent="0.25">
      <c r="A13480" s="63"/>
      <c r="B13480" s="63"/>
    </row>
    <row r="13481" spans="1:2" x14ac:dyDescent="0.25">
      <c r="A13481" s="63"/>
      <c r="B13481" s="63"/>
    </row>
    <row r="13482" spans="1:2" x14ac:dyDescent="0.25">
      <c r="A13482" s="63"/>
      <c r="B13482" s="63"/>
    </row>
    <row r="13483" spans="1:2" x14ac:dyDescent="0.25">
      <c r="A13483" s="63"/>
      <c r="B13483" s="63"/>
    </row>
    <row r="13484" spans="1:2" x14ac:dyDescent="0.25">
      <c r="A13484" s="63"/>
      <c r="B13484" s="63"/>
    </row>
    <row r="13485" spans="1:2" x14ac:dyDescent="0.25">
      <c r="A13485" s="63"/>
      <c r="B13485" s="63"/>
    </row>
    <row r="13486" spans="1:2" x14ac:dyDescent="0.25">
      <c r="A13486" s="63"/>
      <c r="B13486" s="63"/>
    </row>
    <row r="13487" spans="1:2" x14ac:dyDescent="0.25">
      <c r="A13487" s="63"/>
      <c r="B13487" s="63"/>
    </row>
    <row r="13488" spans="1:2" x14ac:dyDescent="0.25">
      <c r="A13488" s="63"/>
      <c r="B13488" s="63"/>
    </row>
    <row r="13489" spans="1:2" x14ac:dyDescent="0.25">
      <c r="A13489" s="63"/>
      <c r="B13489" s="63"/>
    </row>
    <row r="13490" spans="1:2" x14ac:dyDescent="0.25">
      <c r="A13490" s="63"/>
      <c r="B13490" s="63"/>
    </row>
    <row r="13491" spans="1:2" x14ac:dyDescent="0.25">
      <c r="A13491" s="63"/>
      <c r="B13491" s="63"/>
    </row>
    <row r="13492" spans="1:2" x14ac:dyDescent="0.25">
      <c r="A13492" s="63"/>
      <c r="B13492" s="63"/>
    </row>
    <row r="13493" spans="1:2" x14ac:dyDescent="0.25">
      <c r="A13493" s="63"/>
      <c r="B13493" s="63"/>
    </row>
    <row r="13494" spans="1:2" x14ac:dyDescent="0.25">
      <c r="A13494" s="63"/>
      <c r="B13494" s="63"/>
    </row>
    <row r="13495" spans="1:2" x14ac:dyDescent="0.25">
      <c r="A13495" s="63"/>
      <c r="B13495" s="63"/>
    </row>
    <row r="13496" spans="1:2" x14ac:dyDescent="0.25">
      <c r="A13496" s="63"/>
      <c r="B13496" s="63"/>
    </row>
    <row r="13497" spans="1:2" x14ac:dyDescent="0.25">
      <c r="A13497" s="63"/>
      <c r="B13497" s="63"/>
    </row>
    <row r="13498" spans="1:2" x14ac:dyDescent="0.25">
      <c r="A13498" s="63"/>
      <c r="B13498" s="63"/>
    </row>
    <row r="13499" spans="1:2" x14ac:dyDescent="0.25">
      <c r="A13499" s="63"/>
      <c r="B13499" s="63"/>
    </row>
    <row r="13500" spans="1:2" x14ac:dyDescent="0.25">
      <c r="A13500" s="63"/>
      <c r="B13500" s="63"/>
    </row>
    <row r="13501" spans="1:2" x14ac:dyDescent="0.25">
      <c r="A13501" s="63"/>
      <c r="B13501" s="63"/>
    </row>
    <row r="13502" spans="1:2" x14ac:dyDescent="0.25">
      <c r="A13502" s="63"/>
      <c r="B13502" s="63"/>
    </row>
    <row r="13503" spans="1:2" x14ac:dyDescent="0.25">
      <c r="A13503" s="63"/>
      <c r="B13503" s="63"/>
    </row>
    <row r="13504" spans="1:2" x14ac:dyDescent="0.25">
      <c r="A13504" s="63"/>
      <c r="B13504" s="63"/>
    </row>
    <row r="13505" spans="1:2" x14ac:dyDescent="0.25">
      <c r="A13505" s="63"/>
      <c r="B13505" s="63"/>
    </row>
    <row r="13506" spans="1:2" x14ac:dyDescent="0.25">
      <c r="A13506" s="63"/>
      <c r="B13506" s="63"/>
    </row>
    <row r="13507" spans="1:2" x14ac:dyDescent="0.25">
      <c r="A13507" s="63"/>
      <c r="B13507" s="63"/>
    </row>
    <row r="13508" spans="1:2" x14ac:dyDescent="0.25">
      <c r="A13508" s="63"/>
      <c r="B13508" s="63"/>
    </row>
    <row r="13509" spans="1:2" x14ac:dyDescent="0.25">
      <c r="A13509" s="63"/>
      <c r="B13509" s="63"/>
    </row>
    <row r="13510" spans="1:2" x14ac:dyDescent="0.25">
      <c r="A13510" s="63"/>
      <c r="B13510" s="63"/>
    </row>
    <row r="13511" spans="1:2" x14ac:dyDescent="0.25">
      <c r="A13511" s="63"/>
      <c r="B13511" s="63"/>
    </row>
    <row r="13512" spans="1:2" x14ac:dyDescent="0.25">
      <c r="A13512" s="63"/>
      <c r="B13512" s="63"/>
    </row>
    <row r="13513" spans="1:2" x14ac:dyDescent="0.25">
      <c r="A13513" s="63"/>
      <c r="B13513" s="63"/>
    </row>
    <row r="13514" spans="1:2" x14ac:dyDescent="0.25">
      <c r="A13514" s="63"/>
      <c r="B13514" s="63"/>
    </row>
    <row r="13515" spans="1:2" x14ac:dyDescent="0.25">
      <c r="A13515" s="63"/>
      <c r="B13515" s="63"/>
    </row>
    <row r="13516" spans="1:2" x14ac:dyDescent="0.25">
      <c r="A13516" s="63"/>
      <c r="B13516" s="63"/>
    </row>
    <row r="13517" spans="1:2" x14ac:dyDescent="0.25">
      <c r="A13517" s="63"/>
      <c r="B13517" s="63"/>
    </row>
    <row r="13518" spans="1:2" x14ac:dyDescent="0.25">
      <c r="A13518" s="63"/>
      <c r="B13518" s="63"/>
    </row>
    <row r="13519" spans="1:2" x14ac:dyDescent="0.25">
      <c r="A13519" s="63"/>
      <c r="B13519" s="63"/>
    </row>
    <row r="13520" spans="1:2" x14ac:dyDescent="0.25">
      <c r="A13520" s="63"/>
      <c r="B13520" s="63"/>
    </row>
    <row r="13521" spans="1:2" x14ac:dyDescent="0.25">
      <c r="A13521" s="63"/>
      <c r="B13521" s="63"/>
    </row>
    <row r="13522" spans="1:2" x14ac:dyDescent="0.25">
      <c r="A13522" s="63"/>
      <c r="B13522" s="63"/>
    </row>
    <row r="13523" spans="1:2" x14ac:dyDescent="0.25">
      <c r="A13523" s="63"/>
      <c r="B13523" s="63"/>
    </row>
    <row r="13524" spans="1:2" x14ac:dyDescent="0.25">
      <c r="A13524" s="63"/>
      <c r="B13524" s="63"/>
    </row>
    <row r="13525" spans="1:2" x14ac:dyDescent="0.25">
      <c r="A13525" s="63"/>
      <c r="B13525" s="63"/>
    </row>
    <row r="13526" spans="1:2" x14ac:dyDescent="0.25">
      <c r="A13526" s="63"/>
      <c r="B13526" s="63"/>
    </row>
    <row r="13527" spans="1:2" x14ac:dyDescent="0.25">
      <c r="A13527" s="63"/>
      <c r="B13527" s="63"/>
    </row>
    <row r="13528" spans="1:2" x14ac:dyDescent="0.25">
      <c r="A13528" s="63"/>
      <c r="B13528" s="63"/>
    </row>
    <row r="13529" spans="1:2" x14ac:dyDescent="0.25">
      <c r="A13529" s="63"/>
      <c r="B13529" s="63"/>
    </row>
    <row r="13530" spans="1:2" x14ac:dyDescent="0.25">
      <c r="A13530" s="63"/>
      <c r="B13530" s="63"/>
    </row>
    <row r="13531" spans="1:2" x14ac:dyDescent="0.25">
      <c r="A13531" s="63"/>
      <c r="B13531" s="63"/>
    </row>
    <row r="13532" spans="1:2" x14ac:dyDescent="0.25">
      <c r="A13532" s="63"/>
      <c r="B13532" s="63"/>
    </row>
    <row r="13533" spans="1:2" x14ac:dyDescent="0.25">
      <c r="A13533" s="63"/>
      <c r="B13533" s="63"/>
    </row>
    <row r="13534" spans="1:2" x14ac:dyDescent="0.25">
      <c r="A13534" s="63"/>
      <c r="B13534" s="63"/>
    </row>
    <row r="13535" spans="1:2" x14ac:dyDescent="0.25">
      <c r="A13535" s="63"/>
      <c r="B13535" s="63"/>
    </row>
    <row r="13536" spans="1:2" x14ac:dyDescent="0.25">
      <c r="A13536" s="63"/>
      <c r="B13536" s="63"/>
    </row>
    <row r="13537" spans="1:2" x14ac:dyDescent="0.25">
      <c r="A13537" s="63"/>
      <c r="B13537" s="63"/>
    </row>
    <row r="13538" spans="1:2" x14ac:dyDescent="0.25">
      <c r="A13538" s="63"/>
      <c r="B13538" s="63"/>
    </row>
    <row r="13539" spans="1:2" x14ac:dyDescent="0.25">
      <c r="A13539" s="63"/>
      <c r="B13539" s="63"/>
    </row>
    <row r="13540" spans="1:2" x14ac:dyDescent="0.25">
      <c r="A13540" s="63"/>
      <c r="B13540" s="63"/>
    </row>
    <row r="13541" spans="1:2" x14ac:dyDescent="0.25">
      <c r="A13541" s="63"/>
      <c r="B13541" s="63"/>
    </row>
    <row r="13542" spans="1:2" x14ac:dyDescent="0.25">
      <c r="A13542" s="63"/>
      <c r="B13542" s="63"/>
    </row>
    <row r="13543" spans="1:2" x14ac:dyDescent="0.25">
      <c r="A13543" s="63"/>
      <c r="B13543" s="63"/>
    </row>
    <row r="13544" spans="1:2" x14ac:dyDescent="0.25">
      <c r="A13544" s="63"/>
      <c r="B13544" s="63"/>
    </row>
    <row r="13545" spans="1:2" x14ac:dyDescent="0.25">
      <c r="A13545" s="63"/>
      <c r="B13545" s="63"/>
    </row>
    <row r="13546" spans="1:2" x14ac:dyDescent="0.25">
      <c r="A13546" s="63"/>
      <c r="B13546" s="63"/>
    </row>
    <row r="13547" spans="1:2" x14ac:dyDescent="0.25">
      <c r="A13547" s="63"/>
      <c r="B13547" s="63"/>
    </row>
    <row r="13548" spans="1:2" x14ac:dyDescent="0.25">
      <c r="A13548" s="63"/>
      <c r="B13548" s="63"/>
    </row>
    <row r="13549" spans="1:2" x14ac:dyDescent="0.25">
      <c r="A13549" s="63"/>
      <c r="B13549" s="63"/>
    </row>
    <row r="13550" spans="1:2" x14ac:dyDescent="0.25">
      <c r="A13550" s="63"/>
      <c r="B13550" s="63"/>
    </row>
    <row r="13551" spans="1:2" x14ac:dyDescent="0.25">
      <c r="A13551" s="63"/>
      <c r="B13551" s="63"/>
    </row>
    <row r="13552" spans="1:2" x14ac:dyDescent="0.25">
      <c r="A13552" s="63"/>
      <c r="B13552" s="63"/>
    </row>
    <row r="13553" spans="1:2" x14ac:dyDescent="0.25">
      <c r="A13553" s="63"/>
      <c r="B13553" s="63"/>
    </row>
    <row r="13554" spans="1:2" x14ac:dyDescent="0.25">
      <c r="A13554" s="63"/>
      <c r="B13554" s="63"/>
    </row>
    <row r="13555" spans="1:2" x14ac:dyDescent="0.25">
      <c r="A13555" s="63"/>
      <c r="B13555" s="63"/>
    </row>
    <row r="13556" spans="1:2" x14ac:dyDescent="0.25">
      <c r="A13556" s="63"/>
      <c r="B13556" s="63"/>
    </row>
    <row r="13557" spans="1:2" x14ac:dyDescent="0.25">
      <c r="A13557" s="63"/>
      <c r="B13557" s="63"/>
    </row>
    <row r="13558" spans="1:2" x14ac:dyDescent="0.25">
      <c r="A13558" s="63"/>
      <c r="B13558" s="63"/>
    </row>
    <row r="13559" spans="1:2" x14ac:dyDescent="0.25">
      <c r="A13559" s="63"/>
      <c r="B13559" s="63"/>
    </row>
    <row r="13560" spans="1:2" x14ac:dyDescent="0.25">
      <c r="A13560" s="63"/>
      <c r="B13560" s="63"/>
    </row>
    <row r="13561" spans="1:2" x14ac:dyDescent="0.25">
      <c r="A13561" s="63"/>
      <c r="B13561" s="63"/>
    </row>
    <row r="13562" spans="1:2" x14ac:dyDescent="0.25">
      <c r="A13562" s="63"/>
      <c r="B13562" s="63"/>
    </row>
    <row r="13563" spans="1:2" x14ac:dyDescent="0.25">
      <c r="A13563" s="63"/>
      <c r="B13563" s="63"/>
    </row>
    <row r="13564" spans="1:2" x14ac:dyDescent="0.25">
      <c r="A13564" s="63"/>
      <c r="B13564" s="63"/>
    </row>
    <row r="13565" spans="1:2" x14ac:dyDescent="0.25">
      <c r="A13565" s="63"/>
      <c r="B13565" s="63"/>
    </row>
    <row r="13566" spans="1:2" x14ac:dyDescent="0.25">
      <c r="A13566" s="63"/>
      <c r="B13566" s="63"/>
    </row>
    <row r="13567" spans="1:2" x14ac:dyDescent="0.25">
      <c r="A13567" s="63"/>
      <c r="B13567" s="63"/>
    </row>
    <row r="13568" spans="1:2" x14ac:dyDescent="0.25">
      <c r="A13568" s="63"/>
      <c r="B13568" s="63"/>
    </row>
    <row r="13569" spans="1:2" x14ac:dyDescent="0.25">
      <c r="A13569" s="63"/>
      <c r="B13569" s="63"/>
    </row>
    <row r="13570" spans="1:2" x14ac:dyDescent="0.25">
      <c r="A13570" s="63"/>
      <c r="B13570" s="63"/>
    </row>
    <row r="13571" spans="1:2" x14ac:dyDescent="0.25">
      <c r="A13571" s="63"/>
      <c r="B13571" s="63"/>
    </row>
    <row r="13572" spans="1:2" x14ac:dyDescent="0.25">
      <c r="A13572" s="63"/>
      <c r="B13572" s="63"/>
    </row>
    <row r="13573" spans="1:2" x14ac:dyDescent="0.25">
      <c r="A13573" s="63"/>
      <c r="B13573" s="63"/>
    </row>
    <row r="13574" spans="1:2" x14ac:dyDescent="0.25">
      <c r="A13574" s="63"/>
      <c r="B13574" s="63"/>
    </row>
    <row r="13575" spans="1:2" x14ac:dyDescent="0.25">
      <c r="A13575" s="63"/>
      <c r="B13575" s="63"/>
    </row>
    <row r="13576" spans="1:2" x14ac:dyDescent="0.25">
      <c r="A13576" s="63"/>
      <c r="B13576" s="63"/>
    </row>
    <row r="13577" spans="1:2" x14ac:dyDescent="0.25">
      <c r="A13577" s="63"/>
      <c r="B13577" s="63"/>
    </row>
    <row r="13578" spans="1:2" x14ac:dyDescent="0.25">
      <c r="A13578" s="63"/>
      <c r="B13578" s="63"/>
    </row>
    <row r="13579" spans="1:2" x14ac:dyDescent="0.25">
      <c r="A13579" s="63"/>
      <c r="B13579" s="63"/>
    </row>
    <row r="13580" spans="1:2" x14ac:dyDescent="0.25">
      <c r="A13580" s="63"/>
      <c r="B13580" s="63"/>
    </row>
    <row r="13581" spans="1:2" x14ac:dyDescent="0.25">
      <c r="A13581" s="63"/>
      <c r="B13581" s="63"/>
    </row>
    <row r="13582" spans="1:2" x14ac:dyDescent="0.25">
      <c r="A13582" s="63"/>
      <c r="B13582" s="63"/>
    </row>
    <row r="13583" spans="1:2" x14ac:dyDescent="0.25">
      <c r="A13583" s="63"/>
      <c r="B13583" s="63"/>
    </row>
    <row r="13584" spans="1:2" x14ac:dyDescent="0.25">
      <c r="A13584" s="63"/>
      <c r="B13584" s="63"/>
    </row>
    <row r="13585" spans="1:2" x14ac:dyDescent="0.25">
      <c r="A13585" s="63"/>
      <c r="B13585" s="63"/>
    </row>
    <row r="13586" spans="1:2" x14ac:dyDescent="0.25">
      <c r="A13586" s="63"/>
      <c r="B13586" s="63"/>
    </row>
    <row r="13587" spans="1:2" x14ac:dyDescent="0.25">
      <c r="A13587" s="63"/>
      <c r="B13587" s="63"/>
    </row>
    <row r="13588" spans="1:2" x14ac:dyDescent="0.25">
      <c r="A13588" s="63"/>
      <c r="B13588" s="63"/>
    </row>
    <row r="13589" spans="1:2" x14ac:dyDescent="0.25">
      <c r="A13589" s="63"/>
      <c r="B13589" s="63"/>
    </row>
    <row r="13590" spans="1:2" x14ac:dyDescent="0.25">
      <c r="A13590" s="63"/>
      <c r="B13590" s="63"/>
    </row>
    <row r="13591" spans="1:2" x14ac:dyDescent="0.25">
      <c r="A13591" s="63"/>
      <c r="B13591" s="63"/>
    </row>
    <row r="13592" spans="1:2" x14ac:dyDescent="0.25">
      <c r="A13592" s="63"/>
      <c r="B13592" s="63"/>
    </row>
    <row r="13593" spans="1:2" x14ac:dyDescent="0.25">
      <c r="A13593" s="63"/>
      <c r="B13593" s="63"/>
    </row>
    <row r="13594" spans="1:2" x14ac:dyDescent="0.25">
      <c r="A13594" s="63"/>
      <c r="B13594" s="63"/>
    </row>
    <row r="13595" spans="1:2" x14ac:dyDescent="0.25">
      <c r="A13595" s="63"/>
      <c r="B13595" s="63"/>
    </row>
    <row r="13596" spans="1:2" x14ac:dyDescent="0.25">
      <c r="A13596" s="63"/>
      <c r="B13596" s="63"/>
    </row>
    <row r="13597" spans="1:2" x14ac:dyDescent="0.25">
      <c r="A13597" s="63"/>
      <c r="B13597" s="63"/>
    </row>
    <row r="13598" spans="1:2" x14ac:dyDescent="0.25">
      <c r="A13598" s="63"/>
      <c r="B13598" s="63"/>
    </row>
    <row r="13599" spans="1:2" x14ac:dyDescent="0.25">
      <c r="A13599" s="63"/>
      <c r="B13599" s="63"/>
    </row>
    <row r="13600" spans="1:2" x14ac:dyDescent="0.25">
      <c r="A13600" s="63"/>
      <c r="B13600" s="63"/>
    </row>
    <row r="13601" spans="1:2" x14ac:dyDescent="0.25">
      <c r="A13601" s="63"/>
      <c r="B13601" s="63"/>
    </row>
    <row r="13602" spans="1:2" x14ac:dyDescent="0.25">
      <c r="A13602" s="63"/>
      <c r="B13602" s="63"/>
    </row>
    <row r="13603" spans="1:2" x14ac:dyDescent="0.25">
      <c r="A13603" s="63"/>
      <c r="B13603" s="63"/>
    </row>
    <row r="13604" spans="1:2" x14ac:dyDescent="0.25">
      <c r="A13604" s="63"/>
      <c r="B13604" s="63"/>
    </row>
    <row r="13605" spans="1:2" x14ac:dyDescent="0.25">
      <c r="A13605" s="63"/>
      <c r="B13605" s="63"/>
    </row>
    <row r="13606" spans="1:2" x14ac:dyDescent="0.25">
      <c r="A13606" s="63"/>
      <c r="B13606" s="63"/>
    </row>
    <row r="13607" spans="1:2" x14ac:dyDescent="0.25">
      <c r="A13607" s="63"/>
      <c r="B13607" s="63"/>
    </row>
    <row r="13608" spans="1:2" x14ac:dyDescent="0.25">
      <c r="A13608" s="63"/>
      <c r="B13608" s="63"/>
    </row>
    <row r="13609" spans="1:2" x14ac:dyDescent="0.25">
      <c r="A13609" s="63"/>
      <c r="B13609" s="63"/>
    </row>
    <row r="13610" spans="1:2" x14ac:dyDescent="0.25">
      <c r="A13610" s="63"/>
      <c r="B13610" s="63"/>
    </row>
    <row r="13611" spans="1:2" x14ac:dyDescent="0.25">
      <c r="A13611" s="63"/>
      <c r="B13611" s="63"/>
    </row>
    <row r="13612" spans="1:2" x14ac:dyDescent="0.25">
      <c r="A13612" s="63"/>
      <c r="B13612" s="63"/>
    </row>
    <row r="13613" spans="1:2" x14ac:dyDescent="0.25">
      <c r="A13613" s="63"/>
      <c r="B13613" s="63"/>
    </row>
    <row r="13614" spans="1:2" x14ac:dyDescent="0.25">
      <c r="A13614" s="63"/>
      <c r="B13614" s="63"/>
    </row>
    <row r="13615" spans="1:2" x14ac:dyDescent="0.25">
      <c r="A13615" s="63"/>
      <c r="B13615" s="63"/>
    </row>
    <row r="13616" spans="1:2" x14ac:dyDescent="0.25">
      <c r="A13616" s="63"/>
      <c r="B13616" s="63"/>
    </row>
    <row r="13617" spans="1:2" x14ac:dyDescent="0.25">
      <c r="A13617" s="63"/>
      <c r="B13617" s="63"/>
    </row>
    <row r="13618" spans="1:2" x14ac:dyDescent="0.25">
      <c r="A13618" s="63"/>
      <c r="B13618" s="63"/>
    </row>
    <row r="13619" spans="1:2" x14ac:dyDescent="0.25">
      <c r="A13619" s="63"/>
      <c r="B13619" s="63"/>
    </row>
    <row r="13620" spans="1:2" x14ac:dyDescent="0.25">
      <c r="A13620" s="63"/>
      <c r="B13620" s="63"/>
    </row>
    <row r="13621" spans="1:2" x14ac:dyDescent="0.25">
      <c r="A13621" s="63"/>
      <c r="B13621" s="63"/>
    </row>
    <row r="13622" spans="1:2" x14ac:dyDescent="0.25">
      <c r="A13622" s="63"/>
      <c r="B13622" s="63"/>
    </row>
    <row r="13623" spans="1:2" x14ac:dyDescent="0.25">
      <c r="A13623" s="63"/>
      <c r="B13623" s="63"/>
    </row>
    <row r="13624" spans="1:2" x14ac:dyDescent="0.25">
      <c r="A13624" s="63"/>
      <c r="B13624" s="63"/>
    </row>
    <row r="13625" spans="1:2" x14ac:dyDescent="0.25">
      <c r="A13625" s="63"/>
      <c r="B13625" s="63"/>
    </row>
    <row r="13626" spans="1:2" x14ac:dyDescent="0.25">
      <c r="A13626" s="63"/>
      <c r="B13626" s="63"/>
    </row>
    <row r="13627" spans="1:2" x14ac:dyDescent="0.25">
      <c r="A13627" s="63"/>
      <c r="B13627" s="63"/>
    </row>
    <row r="13628" spans="1:2" x14ac:dyDescent="0.25">
      <c r="A13628" s="63"/>
      <c r="B13628" s="63"/>
    </row>
    <row r="13629" spans="1:2" x14ac:dyDescent="0.25">
      <c r="A13629" s="63"/>
      <c r="B13629" s="63"/>
    </row>
    <row r="13630" spans="1:2" x14ac:dyDescent="0.25">
      <c r="A13630" s="63"/>
      <c r="B13630" s="63"/>
    </row>
    <row r="13631" spans="1:2" x14ac:dyDescent="0.25">
      <c r="A13631" s="63"/>
      <c r="B13631" s="63"/>
    </row>
    <row r="13632" spans="1:2" x14ac:dyDescent="0.25">
      <c r="A13632" s="63"/>
      <c r="B13632" s="63"/>
    </row>
    <row r="13633" spans="1:2" x14ac:dyDescent="0.25">
      <c r="A13633" s="63"/>
      <c r="B13633" s="63"/>
    </row>
    <row r="13634" spans="1:2" x14ac:dyDescent="0.25">
      <c r="A13634" s="63"/>
      <c r="B13634" s="63"/>
    </row>
    <row r="13635" spans="1:2" x14ac:dyDescent="0.25">
      <c r="A13635" s="63"/>
      <c r="B13635" s="63"/>
    </row>
    <row r="13636" spans="1:2" x14ac:dyDescent="0.25">
      <c r="A13636" s="63"/>
      <c r="B13636" s="63"/>
    </row>
    <row r="13637" spans="1:2" x14ac:dyDescent="0.25">
      <c r="A13637" s="63"/>
      <c r="B13637" s="63"/>
    </row>
    <row r="13638" spans="1:2" x14ac:dyDescent="0.25">
      <c r="A13638" s="63"/>
      <c r="B13638" s="63"/>
    </row>
    <row r="13639" spans="1:2" x14ac:dyDescent="0.25">
      <c r="A13639" s="63"/>
      <c r="B13639" s="63"/>
    </row>
    <row r="13640" spans="1:2" x14ac:dyDescent="0.25">
      <c r="A13640" s="63"/>
      <c r="B13640" s="63"/>
    </row>
    <row r="13641" spans="1:2" x14ac:dyDescent="0.25">
      <c r="A13641" s="63"/>
      <c r="B13641" s="63"/>
    </row>
    <row r="13642" spans="1:2" x14ac:dyDescent="0.25">
      <c r="A13642" s="63"/>
      <c r="B13642" s="63"/>
    </row>
    <row r="13643" spans="1:2" x14ac:dyDescent="0.25">
      <c r="A13643" s="63"/>
      <c r="B13643" s="63"/>
    </row>
    <row r="13644" spans="1:2" x14ac:dyDescent="0.25">
      <c r="A13644" s="63"/>
      <c r="B13644" s="63"/>
    </row>
    <row r="13645" spans="1:2" x14ac:dyDescent="0.25">
      <c r="A13645" s="63"/>
      <c r="B13645" s="63"/>
    </row>
    <row r="13646" spans="1:2" x14ac:dyDescent="0.25">
      <c r="A13646" s="63"/>
      <c r="B13646" s="63"/>
    </row>
    <row r="13647" spans="1:2" x14ac:dyDescent="0.25">
      <c r="A13647" s="63"/>
      <c r="B13647" s="63"/>
    </row>
    <row r="13648" spans="1:2" x14ac:dyDescent="0.25">
      <c r="A13648" s="63"/>
      <c r="B13648" s="63"/>
    </row>
    <row r="13649" spans="1:2" x14ac:dyDescent="0.25">
      <c r="A13649" s="63"/>
      <c r="B13649" s="63"/>
    </row>
    <row r="13650" spans="1:2" x14ac:dyDescent="0.25">
      <c r="A13650" s="63"/>
      <c r="B13650" s="63"/>
    </row>
    <row r="13651" spans="1:2" x14ac:dyDescent="0.25">
      <c r="A13651" s="63"/>
      <c r="B13651" s="63"/>
    </row>
    <row r="13652" spans="1:2" x14ac:dyDescent="0.25">
      <c r="A13652" s="63"/>
      <c r="B13652" s="63"/>
    </row>
    <row r="13653" spans="1:2" x14ac:dyDescent="0.25">
      <c r="A13653" s="63"/>
      <c r="B13653" s="63"/>
    </row>
    <row r="13654" spans="1:2" x14ac:dyDescent="0.25">
      <c r="A13654" s="63"/>
      <c r="B13654" s="63"/>
    </row>
    <row r="13655" spans="1:2" x14ac:dyDescent="0.25">
      <c r="A13655" s="63"/>
      <c r="B13655" s="63"/>
    </row>
    <row r="13656" spans="1:2" x14ac:dyDescent="0.25">
      <c r="A13656" s="63"/>
      <c r="B13656" s="63"/>
    </row>
    <row r="13657" spans="1:2" x14ac:dyDescent="0.25">
      <c r="A13657" s="63"/>
      <c r="B13657" s="63"/>
    </row>
    <row r="13658" spans="1:2" x14ac:dyDescent="0.25">
      <c r="A13658" s="63"/>
      <c r="B13658" s="63"/>
    </row>
    <row r="13659" spans="1:2" x14ac:dyDescent="0.25">
      <c r="A13659" s="63"/>
      <c r="B13659" s="63"/>
    </row>
    <row r="13660" spans="1:2" x14ac:dyDescent="0.25">
      <c r="A13660" s="63"/>
      <c r="B13660" s="63"/>
    </row>
    <row r="13661" spans="1:2" x14ac:dyDescent="0.25">
      <c r="A13661" s="63"/>
      <c r="B13661" s="63"/>
    </row>
    <row r="13662" spans="1:2" x14ac:dyDescent="0.25">
      <c r="A13662" s="63"/>
      <c r="B13662" s="63"/>
    </row>
    <row r="13663" spans="1:2" x14ac:dyDescent="0.25">
      <c r="A13663" s="63"/>
      <c r="B13663" s="63"/>
    </row>
    <row r="13664" spans="1:2" x14ac:dyDescent="0.25">
      <c r="A13664" s="63"/>
      <c r="B13664" s="63"/>
    </row>
    <row r="13665" spans="1:2" x14ac:dyDescent="0.25">
      <c r="A13665" s="63"/>
      <c r="B13665" s="63"/>
    </row>
    <row r="13666" spans="1:2" x14ac:dyDescent="0.25">
      <c r="A13666" s="63"/>
      <c r="B13666" s="63"/>
    </row>
    <row r="13667" spans="1:2" x14ac:dyDescent="0.25">
      <c r="A13667" s="63"/>
      <c r="B13667" s="63"/>
    </row>
    <row r="13668" spans="1:2" x14ac:dyDescent="0.25">
      <c r="A13668" s="63"/>
      <c r="B13668" s="63"/>
    </row>
    <row r="13669" spans="1:2" x14ac:dyDescent="0.25">
      <c r="A13669" s="63"/>
      <c r="B13669" s="63"/>
    </row>
    <row r="13670" spans="1:2" x14ac:dyDescent="0.25">
      <c r="A13670" s="63"/>
      <c r="B13670" s="63"/>
    </row>
    <row r="13671" spans="1:2" x14ac:dyDescent="0.25">
      <c r="A13671" s="63"/>
      <c r="B13671" s="63"/>
    </row>
    <row r="13672" spans="1:2" x14ac:dyDescent="0.25">
      <c r="A13672" s="63"/>
      <c r="B13672" s="63"/>
    </row>
    <row r="13673" spans="1:2" x14ac:dyDescent="0.25">
      <c r="A13673" s="63"/>
      <c r="B13673" s="63"/>
    </row>
    <row r="13674" spans="1:2" x14ac:dyDescent="0.25">
      <c r="A13674" s="63"/>
      <c r="B13674" s="63"/>
    </row>
    <row r="13675" spans="1:2" x14ac:dyDescent="0.25">
      <c r="A13675" s="63"/>
      <c r="B13675" s="63"/>
    </row>
    <row r="13676" spans="1:2" x14ac:dyDescent="0.25">
      <c r="A13676" s="63"/>
      <c r="B13676" s="63"/>
    </row>
    <row r="13677" spans="1:2" x14ac:dyDescent="0.25">
      <c r="A13677" s="63"/>
      <c r="B13677" s="63"/>
    </row>
    <row r="13678" spans="1:2" x14ac:dyDescent="0.25">
      <c r="A13678" s="63"/>
      <c r="B13678" s="63"/>
    </row>
    <row r="13679" spans="1:2" x14ac:dyDescent="0.25">
      <c r="A13679" s="63"/>
      <c r="B13679" s="63"/>
    </row>
    <row r="13680" spans="1:2" x14ac:dyDescent="0.25">
      <c r="A13680" s="63"/>
      <c r="B13680" s="63"/>
    </row>
    <row r="13681" spans="1:2" x14ac:dyDescent="0.25">
      <c r="A13681" s="63"/>
      <c r="B13681" s="63"/>
    </row>
    <row r="13682" spans="1:2" x14ac:dyDescent="0.25">
      <c r="A13682" s="63"/>
      <c r="B13682" s="63"/>
    </row>
    <row r="13683" spans="1:2" x14ac:dyDescent="0.25">
      <c r="A13683" s="63"/>
      <c r="B13683" s="63"/>
    </row>
    <row r="13684" spans="1:2" x14ac:dyDescent="0.25">
      <c r="A13684" s="63"/>
      <c r="B13684" s="63"/>
    </row>
    <row r="13685" spans="1:2" x14ac:dyDescent="0.25">
      <c r="A13685" s="63"/>
      <c r="B13685" s="63"/>
    </row>
    <row r="13686" spans="1:2" x14ac:dyDescent="0.25">
      <c r="A13686" s="63"/>
      <c r="B13686" s="63"/>
    </row>
    <row r="13687" spans="1:2" x14ac:dyDescent="0.25">
      <c r="A13687" s="63"/>
      <c r="B13687" s="63"/>
    </row>
    <row r="13688" spans="1:2" x14ac:dyDescent="0.25">
      <c r="A13688" s="63"/>
      <c r="B13688" s="63"/>
    </row>
    <row r="13689" spans="1:2" x14ac:dyDescent="0.25">
      <c r="A13689" s="63"/>
      <c r="B13689" s="63"/>
    </row>
    <row r="13690" spans="1:2" x14ac:dyDescent="0.25">
      <c r="A13690" s="63"/>
      <c r="B13690" s="63"/>
    </row>
    <row r="13691" spans="1:2" x14ac:dyDescent="0.25">
      <c r="A13691" s="63"/>
      <c r="B13691" s="63"/>
    </row>
    <row r="13692" spans="1:2" x14ac:dyDescent="0.25">
      <c r="A13692" s="63"/>
      <c r="B13692" s="63"/>
    </row>
    <row r="13693" spans="1:2" x14ac:dyDescent="0.25">
      <c r="A13693" s="63"/>
      <c r="B13693" s="63"/>
    </row>
    <row r="13694" spans="1:2" x14ac:dyDescent="0.25">
      <c r="A13694" s="63"/>
      <c r="B13694" s="63"/>
    </row>
    <row r="13695" spans="1:2" x14ac:dyDescent="0.25">
      <c r="A13695" s="63"/>
      <c r="B13695" s="63"/>
    </row>
    <row r="13696" spans="1:2" x14ac:dyDescent="0.25">
      <c r="A13696" s="63"/>
      <c r="B13696" s="63"/>
    </row>
    <row r="13697" spans="1:2" x14ac:dyDescent="0.25">
      <c r="A13697" s="63"/>
      <c r="B13697" s="63"/>
    </row>
    <row r="13698" spans="1:2" x14ac:dyDescent="0.25">
      <c r="A13698" s="63"/>
      <c r="B13698" s="63"/>
    </row>
    <row r="13699" spans="1:2" x14ac:dyDescent="0.25">
      <c r="A13699" s="63"/>
      <c r="B13699" s="63"/>
    </row>
    <row r="13700" spans="1:2" x14ac:dyDescent="0.25">
      <c r="A13700" s="63"/>
      <c r="B13700" s="63"/>
    </row>
    <row r="13701" spans="1:2" x14ac:dyDescent="0.25">
      <c r="A13701" s="63"/>
      <c r="B13701" s="63"/>
    </row>
    <row r="13702" spans="1:2" x14ac:dyDescent="0.25">
      <c r="A13702" s="63"/>
      <c r="B13702" s="63"/>
    </row>
    <row r="13703" spans="1:2" x14ac:dyDescent="0.25">
      <c r="A13703" s="63"/>
      <c r="B13703" s="63"/>
    </row>
    <row r="13704" spans="1:2" x14ac:dyDescent="0.25">
      <c r="A13704" s="63"/>
      <c r="B13704" s="63"/>
    </row>
    <row r="13705" spans="1:2" x14ac:dyDescent="0.25">
      <c r="A13705" s="63"/>
      <c r="B13705" s="63"/>
    </row>
    <row r="13706" spans="1:2" x14ac:dyDescent="0.25">
      <c r="A13706" s="63"/>
      <c r="B13706" s="63"/>
    </row>
    <row r="13707" spans="1:2" x14ac:dyDescent="0.25">
      <c r="A13707" s="63"/>
      <c r="B13707" s="63"/>
    </row>
    <row r="13708" spans="1:2" x14ac:dyDescent="0.25">
      <c r="A13708" s="63"/>
      <c r="B13708" s="63"/>
    </row>
    <row r="13709" spans="1:2" x14ac:dyDescent="0.25">
      <c r="A13709" s="63"/>
      <c r="B13709" s="63"/>
    </row>
    <row r="13710" spans="1:2" x14ac:dyDescent="0.25">
      <c r="A13710" s="63"/>
      <c r="B13710" s="63"/>
    </row>
    <row r="13711" spans="1:2" x14ac:dyDescent="0.25">
      <c r="A13711" s="63"/>
      <c r="B13711" s="63"/>
    </row>
    <row r="13712" spans="1:2" x14ac:dyDescent="0.25">
      <c r="A13712" s="63"/>
      <c r="B13712" s="63"/>
    </row>
    <row r="13713" spans="1:2" x14ac:dyDescent="0.25">
      <c r="A13713" s="63"/>
      <c r="B13713" s="63"/>
    </row>
    <row r="13714" spans="1:2" x14ac:dyDescent="0.25">
      <c r="A13714" s="63"/>
      <c r="B13714" s="63"/>
    </row>
    <row r="13715" spans="1:2" x14ac:dyDescent="0.25">
      <c r="A13715" s="63"/>
      <c r="B13715" s="63"/>
    </row>
    <row r="13716" spans="1:2" x14ac:dyDescent="0.25">
      <c r="A13716" s="63"/>
      <c r="B13716" s="63"/>
    </row>
    <row r="13717" spans="1:2" x14ac:dyDescent="0.25">
      <c r="A13717" s="63"/>
      <c r="B13717" s="63"/>
    </row>
    <row r="13718" spans="1:2" x14ac:dyDescent="0.25">
      <c r="A13718" s="63"/>
      <c r="B13718" s="63"/>
    </row>
    <row r="13719" spans="1:2" x14ac:dyDescent="0.25">
      <c r="A13719" s="63"/>
      <c r="B13719" s="63"/>
    </row>
    <row r="13720" spans="1:2" x14ac:dyDescent="0.25">
      <c r="A13720" s="63"/>
      <c r="B13720" s="63"/>
    </row>
    <row r="13721" spans="1:2" x14ac:dyDescent="0.25">
      <c r="A13721" s="63"/>
      <c r="B13721" s="63"/>
    </row>
    <row r="13722" spans="1:2" x14ac:dyDescent="0.25">
      <c r="A13722" s="63"/>
      <c r="B13722" s="63"/>
    </row>
    <row r="13723" spans="1:2" x14ac:dyDescent="0.25">
      <c r="A13723" s="63"/>
      <c r="B13723" s="63"/>
    </row>
    <row r="13724" spans="1:2" x14ac:dyDescent="0.25">
      <c r="A13724" s="63"/>
      <c r="B13724" s="63"/>
    </row>
    <row r="13725" spans="1:2" x14ac:dyDescent="0.25">
      <c r="A13725" s="63"/>
      <c r="B13725" s="63"/>
    </row>
    <row r="13726" spans="1:2" x14ac:dyDescent="0.25">
      <c r="A13726" s="63"/>
      <c r="B13726" s="63"/>
    </row>
    <row r="13727" spans="1:2" x14ac:dyDescent="0.25">
      <c r="A13727" s="63"/>
      <c r="B13727" s="63"/>
    </row>
    <row r="13728" spans="1:2" x14ac:dyDescent="0.25">
      <c r="A13728" s="63"/>
      <c r="B13728" s="63"/>
    </row>
    <row r="13729" spans="1:2" x14ac:dyDescent="0.25">
      <c r="A13729" s="63"/>
      <c r="B13729" s="63"/>
    </row>
    <row r="13730" spans="1:2" x14ac:dyDescent="0.25">
      <c r="A13730" s="63"/>
      <c r="B13730" s="63"/>
    </row>
    <row r="13731" spans="1:2" x14ac:dyDescent="0.25">
      <c r="A13731" s="63"/>
      <c r="B13731" s="63"/>
    </row>
    <row r="13732" spans="1:2" x14ac:dyDescent="0.25">
      <c r="A13732" s="63"/>
      <c r="B13732" s="63"/>
    </row>
    <row r="13733" spans="1:2" x14ac:dyDescent="0.25">
      <c r="A13733" s="63"/>
      <c r="B13733" s="63"/>
    </row>
    <row r="13734" spans="1:2" x14ac:dyDescent="0.25">
      <c r="A13734" s="63"/>
      <c r="B13734" s="63"/>
    </row>
    <row r="13735" spans="1:2" x14ac:dyDescent="0.25">
      <c r="A13735" s="63"/>
      <c r="B13735" s="63"/>
    </row>
    <row r="13736" spans="1:2" x14ac:dyDescent="0.25">
      <c r="A13736" s="63"/>
      <c r="B13736" s="63"/>
    </row>
    <row r="13737" spans="1:2" x14ac:dyDescent="0.25">
      <c r="A13737" s="63"/>
      <c r="B13737" s="63"/>
    </row>
    <row r="13738" spans="1:2" x14ac:dyDescent="0.25">
      <c r="A13738" s="63"/>
      <c r="B13738" s="63"/>
    </row>
    <row r="13739" spans="1:2" x14ac:dyDescent="0.25">
      <c r="A13739" s="63"/>
      <c r="B13739" s="63"/>
    </row>
    <row r="13740" spans="1:2" x14ac:dyDescent="0.25">
      <c r="A13740" s="63"/>
      <c r="B13740" s="63"/>
    </row>
    <row r="13741" spans="1:2" x14ac:dyDescent="0.25">
      <c r="A13741" s="63"/>
      <c r="B13741" s="63"/>
    </row>
    <row r="13742" spans="1:2" x14ac:dyDescent="0.25">
      <c r="A13742" s="63"/>
      <c r="B13742" s="63"/>
    </row>
    <row r="13743" spans="1:2" x14ac:dyDescent="0.25">
      <c r="A13743" s="63"/>
      <c r="B13743" s="63"/>
    </row>
    <row r="13744" spans="1:2" x14ac:dyDescent="0.25">
      <c r="A13744" s="63"/>
      <c r="B13744" s="63"/>
    </row>
    <row r="13745" spans="1:2" x14ac:dyDescent="0.25">
      <c r="A13745" s="63"/>
      <c r="B13745" s="63"/>
    </row>
    <row r="13746" spans="1:2" x14ac:dyDescent="0.25">
      <c r="A13746" s="63"/>
      <c r="B13746" s="63"/>
    </row>
    <row r="13747" spans="1:2" x14ac:dyDescent="0.25">
      <c r="A13747" s="63"/>
      <c r="B13747" s="63"/>
    </row>
    <row r="13748" spans="1:2" x14ac:dyDescent="0.25">
      <c r="A13748" s="63"/>
      <c r="B13748" s="63"/>
    </row>
    <row r="13749" spans="1:2" x14ac:dyDescent="0.25">
      <c r="A13749" s="63"/>
      <c r="B13749" s="63"/>
    </row>
    <row r="13750" spans="1:2" x14ac:dyDescent="0.25">
      <c r="A13750" s="63"/>
      <c r="B13750" s="63"/>
    </row>
    <row r="13751" spans="1:2" x14ac:dyDescent="0.25">
      <c r="A13751" s="63"/>
      <c r="B13751" s="63"/>
    </row>
    <row r="13752" spans="1:2" x14ac:dyDescent="0.25">
      <c r="A13752" s="63"/>
      <c r="B13752" s="63"/>
    </row>
    <row r="13753" spans="1:2" x14ac:dyDescent="0.25">
      <c r="A13753" s="63"/>
      <c r="B13753" s="63"/>
    </row>
    <row r="13754" spans="1:2" x14ac:dyDescent="0.25">
      <c r="A13754" s="63"/>
      <c r="B13754" s="63"/>
    </row>
    <row r="13755" spans="1:2" x14ac:dyDescent="0.25">
      <c r="A13755" s="63"/>
      <c r="B13755" s="63"/>
    </row>
    <row r="13756" spans="1:2" x14ac:dyDescent="0.25">
      <c r="A13756" s="63"/>
      <c r="B13756" s="63"/>
    </row>
    <row r="13757" spans="1:2" x14ac:dyDescent="0.25">
      <c r="A13757" s="63"/>
      <c r="B13757" s="63"/>
    </row>
    <row r="13758" spans="1:2" x14ac:dyDescent="0.25">
      <c r="A13758" s="63"/>
      <c r="B13758" s="63"/>
    </row>
    <row r="13759" spans="1:2" x14ac:dyDescent="0.25">
      <c r="A13759" s="63"/>
      <c r="B13759" s="63"/>
    </row>
    <row r="13760" spans="1:2" x14ac:dyDescent="0.25">
      <c r="A13760" s="63"/>
      <c r="B13760" s="63"/>
    </row>
    <row r="13761" spans="1:2" x14ac:dyDescent="0.25">
      <c r="A13761" s="63"/>
      <c r="B13761" s="63"/>
    </row>
    <row r="13762" spans="1:2" x14ac:dyDescent="0.25">
      <c r="A13762" s="63"/>
      <c r="B13762" s="63"/>
    </row>
    <row r="13763" spans="1:2" x14ac:dyDescent="0.25">
      <c r="A13763" s="63"/>
      <c r="B13763" s="63"/>
    </row>
    <row r="13764" spans="1:2" x14ac:dyDescent="0.25">
      <c r="A13764" s="63"/>
      <c r="B13764" s="63"/>
    </row>
    <row r="13765" spans="1:2" x14ac:dyDescent="0.25">
      <c r="A13765" s="63"/>
      <c r="B13765" s="63"/>
    </row>
    <row r="13766" spans="1:2" x14ac:dyDescent="0.25">
      <c r="A13766" s="63"/>
      <c r="B13766" s="63"/>
    </row>
    <row r="13767" spans="1:2" x14ac:dyDescent="0.25">
      <c r="A13767" s="63"/>
      <c r="B13767" s="63"/>
    </row>
    <row r="13768" spans="1:2" x14ac:dyDescent="0.25">
      <c r="A13768" s="63"/>
      <c r="B13768" s="63"/>
    </row>
    <row r="13769" spans="1:2" x14ac:dyDescent="0.25">
      <c r="A13769" s="63"/>
      <c r="B13769" s="63"/>
    </row>
    <row r="13770" spans="1:2" x14ac:dyDescent="0.25">
      <c r="A13770" s="63"/>
      <c r="B13770" s="63"/>
    </row>
    <row r="13771" spans="1:2" x14ac:dyDescent="0.25">
      <c r="A13771" s="63"/>
      <c r="B13771" s="63"/>
    </row>
    <row r="13772" spans="1:2" x14ac:dyDescent="0.25">
      <c r="A13772" s="63"/>
      <c r="B13772" s="63"/>
    </row>
    <row r="13773" spans="1:2" x14ac:dyDescent="0.25">
      <c r="A13773" s="63"/>
      <c r="B13773" s="63"/>
    </row>
    <row r="13774" spans="1:2" x14ac:dyDescent="0.25">
      <c r="A13774" s="63"/>
      <c r="B13774" s="63"/>
    </row>
    <row r="13775" spans="1:2" x14ac:dyDescent="0.25">
      <c r="A13775" s="63"/>
      <c r="B13775" s="63"/>
    </row>
    <row r="13776" spans="1:2" x14ac:dyDescent="0.25">
      <c r="A13776" s="63"/>
      <c r="B13776" s="63"/>
    </row>
    <row r="13777" spans="1:2" x14ac:dyDescent="0.25">
      <c r="A13777" s="63"/>
      <c r="B13777" s="63"/>
    </row>
    <row r="13778" spans="1:2" x14ac:dyDescent="0.25">
      <c r="A13778" s="63"/>
      <c r="B13778" s="63"/>
    </row>
    <row r="13779" spans="1:2" x14ac:dyDescent="0.25">
      <c r="A13779" s="63"/>
      <c r="B13779" s="63"/>
    </row>
    <row r="13780" spans="1:2" x14ac:dyDescent="0.25">
      <c r="A13780" s="63"/>
      <c r="B13780" s="63"/>
    </row>
    <row r="13781" spans="1:2" x14ac:dyDescent="0.25">
      <c r="A13781" s="63"/>
      <c r="B13781" s="63"/>
    </row>
    <row r="13782" spans="1:2" x14ac:dyDescent="0.25">
      <c r="A13782" s="63"/>
      <c r="B13782" s="63"/>
    </row>
    <row r="13783" spans="1:2" x14ac:dyDescent="0.25">
      <c r="A13783" s="63"/>
      <c r="B13783" s="63"/>
    </row>
    <row r="13784" spans="1:2" x14ac:dyDescent="0.25">
      <c r="A13784" s="63"/>
      <c r="B13784" s="63"/>
    </row>
    <row r="13785" spans="1:2" x14ac:dyDescent="0.25">
      <c r="A13785" s="63"/>
      <c r="B13785" s="63"/>
    </row>
    <row r="13786" spans="1:2" x14ac:dyDescent="0.25">
      <c r="A13786" s="63"/>
      <c r="B13786" s="63"/>
    </row>
    <row r="13787" spans="1:2" x14ac:dyDescent="0.25">
      <c r="A13787" s="63"/>
      <c r="B13787" s="63"/>
    </row>
    <row r="13788" spans="1:2" x14ac:dyDescent="0.25">
      <c r="A13788" s="63"/>
      <c r="B13788" s="63"/>
    </row>
    <row r="13789" spans="1:2" x14ac:dyDescent="0.25">
      <c r="A13789" s="63"/>
      <c r="B13789" s="63"/>
    </row>
    <row r="13790" spans="1:2" x14ac:dyDescent="0.25">
      <c r="A13790" s="63"/>
      <c r="B13790" s="63"/>
    </row>
    <row r="13791" spans="1:2" x14ac:dyDescent="0.25">
      <c r="A13791" s="63"/>
      <c r="B13791" s="63"/>
    </row>
    <row r="13792" spans="1:2" x14ac:dyDescent="0.25">
      <c r="A13792" s="63"/>
      <c r="B13792" s="63"/>
    </row>
    <row r="13793" spans="1:2" x14ac:dyDescent="0.25">
      <c r="A13793" s="63"/>
      <c r="B13793" s="63"/>
    </row>
    <row r="13794" spans="1:2" x14ac:dyDescent="0.25">
      <c r="A13794" s="63"/>
      <c r="B13794" s="63"/>
    </row>
    <row r="13795" spans="1:2" x14ac:dyDescent="0.25">
      <c r="A13795" s="63"/>
      <c r="B13795" s="63"/>
    </row>
    <row r="13796" spans="1:2" x14ac:dyDescent="0.25">
      <c r="A13796" s="63"/>
      <c r="B13796" s="63"/>
    </row>
    <row r="13797" spans="1:2" x14ac:dyDescent="0.25">
      <c r="A13797" s="63"/>
      <c r="B13797" s="63"/>
    </row>
    <row r="13798" spans="1:2" x14ac:dyDescent="0.25">
      <c r="A13798" s="63"/>
      <c r="B13798" s="63"/>
    </row>
    <row r="13799" spans="1:2" x14ac:dyDescent="0.25">
      <c r="A13799" s="63"/>
      <c r="B13799" s="63"/>
    </row>
    <row r="13800" spans="1:2" x14ac:dyDescent="0.25">
      <c r="A13800" s="63"/>
      <c r="B13800" s="63"/>
    </row>
    <row r="13801" spans="1:2" x14ac:dyDescent="0.25">
      <c r="A13801" s="63"/>
      <c r="B13801" s="63"/>
    </row>
    <row r="13802" spans="1:2" x14ac:dyDescent="0.25">
      <c r="A13802" s="63"/>
      <c r="B13802" s="63"/>
    </row>
    <row r="13803" spans="1:2" x14ac:dyDescent="0.25">
      <c r="A13803" s="63"/>
      <c r="B13803" s="63"/>
    </row>
    <row r="13804" spans="1:2" x14ac:dyDescent="0.25">
      <c r="A13804" s="63"/>
      <c r="B13804" s="63"/>
    </row>
    <row r="13805" spans="1:2" x14ac:dyDescent="0.25">
      <c r="A13805" s="63"/>
      <c r="B13805" s="63"/>
    </row>
    <row r="13806" spans="1:2" x14ac:dyDescent="0.25">
      <c r="A13806" s="63"/>
      <c r="B13806" s="63"/>
    </row>
    <row r="13807" spans="1:2" x14ac:dyDescent="0.25">
      <c r="A13807" s="63"/>
      <c r="B13807" s="63"/>
    </row>
    <row r="13808" spans="1:2" x14ac:dyDescent="0.25">
      <c r="A13808" s="63"/>
      <c r="B13808" s="63"/>
    </row>
    <row r="13809" spans="1:2" x14ac:dyDescent="0.25">
      <c r="A13809" s="63"/>
      <c r="B13809" s="63"/>
    </row>
    <row r="13810" spans="1:2" x14ac:dyDescent="0.25">
      <c r="A13810" s="63"/>
      <c r="B13810" s="63"/>
    </row>
    <row r="13811" spans="1:2" x14ac:dyDescent="0.25">
      <c r="A13811" s="63"/>
      <c r="B13811" s="63"/>
    </row>
    <row r="13812" spans="1:2" x14ac:dyDescent="0.25">
      <c r="A13812" s="63"/>
      <c r="B13812" s="63"/>
    </row>
    <row r="13813" spans="1:2" x14ac:dyDescent="0.25">
      <c r="A13813" s="63"/>
      <c r="B13813" s="63"/>
    </row>
    <row r="13814" spans="1:2" x14ac:dyDescent="0.25">
      <c r="A13814" s="63"/>
      <c r="B13814" s="63"/>
    </row>
    <row r="13815" spans="1:2" x14ac:dyDescent="0.25">
      <c r="A13815" s="63"/>
      <c r="B13815" s="63"/>
    </row>
    <row r="13816" spans="1:2" x14ac:dyDescent="0.25">
      <c r="A13816" s="63"/>
      <c r="B13816" s="63"/>
    </row>
    <row r="13817" spans="1:2" x14ac:dyDescent="0.25">
      <c r="A13817" s="63"/>
      <c r="B13817" s="63"/>
    </row>
    <row r="13818" spans="1:2" x14ac:dyDescent="0.25">
      <c r="A13818" s="63"/>
      <c r="B13818" s="63"/>
    </row>
    <row r="13819" spans="1:2" x14ac:dyDescent="0.25">
      <c r="A13819" s="63"/>
      <c r="B13819" s="63"/>
    </row>
    <row r="13820" spans="1:2" x14ac:dyDescent="0.25">
      <c r="A13820" s="63"/>
      <c r="B13820" s="63"/>
    </row>
    <row r="13821" spans="1:2" x14ac:dyDescent="0.25">
      <c r="A13821" s="63"/>
      <c r="B13821" s="63"/>
    </row>
    <row r="13822" spans="1:2" x14ac:dyDescent="0.25">
      <c r="A13822" s="63"/>
      <c r="B13822" s="63"/>
    </row>
    <row r="13823" spans="1:2" x14ac:dyDescent="0.25">
      <c r="A13823" s="63"/>
      <c r="B13823" s="63"/>
    </row>
    <row r="13824" spans="1:2" x14ac:dyDescent="0.25">
      <c r="A13824" s="63"/>
      <c r="B13824" s="63"/>
    </row>
    <row r="13825" spans="1:2" x14ac:dyDescent="0.25">
      <c r="A13825" s="63"/>
      <c r="B13825" s="63"/>
    </row>
    <row r="13826" spans="1:2" x14ac:dyDescent="0.25">
      <c r="A13826" s="63"/>
      <c r="B13826" s="63"/>
    </row>
    <row r="13827" spans="1:2" x14ac:dyDescent="0.25">
      <c r="A13827" s="63"/>
      <c r="B13827" s="63"/>
    </row>
    <row r="13828" spans="1:2" x14ac:dyDescent="0.25">
      <c r="A13828" s="63"/>
      <c r="B13828" s="63"/>
    </row>
    <row r="13829" spans="1:2" x14ac:dyDescent="0.25">
      <c r="A13829" s="63"/>
      <c r="B13829" s="63"/>
    </row>
    <row r="13830" spans="1:2" x14ac:dyDescent="0.25">
      <c r="A13830" s="63"/>
      <c r="B13830" s="63"/>
    </row>
    <row r="13831" spans="1:2" x14ac:dyDescent="0.25">
      <c r="A13831" s="63"/>
      <c r="B13831" s="63"/>
    </row>
    <row r="13832" spans="1:2" x14ac:dyDescent="0.25">
      <c r="A13832" s="63"/>
      <c r="B13832" s="63"/>
    </row>
    <row r="13833" spans="1:2" x14ac:dyDescent="0.25">
      <c r="A13833" s="63"/>
      <c r="B13833" s="63"/>
    </row>
    <row r="13834" spans="1:2" x14ac:dyDescent="0.25">
      <c r="A13834" s="63"/>
      <c r="B13834" s="63"/>
    </row>
    <row r="13835" spans="1:2" x14ac:dyDescent="0.25">
      <c r="A13835" s="63"/>
      <c r="B13835" s="63"/>
    </row>
    <row r="13836" spans="1:2" x14ac:dyDescent="0.25">
      <c r="A13836" s="63"/>
      <c r="B13836" s="63"/>
    </row>
    <row r="13837" spans="1:2" x14ac:dyDescent="0.25">
      <c r="A13837" s="63"/>
      <c r="B13837" s="63"/>
    </row>
    <row r="13838" spans="1:2" x14ac:dyDescent="0.25">
      <c r="A13838" s="63"/>
      <c r="B13838" s="63"/>
    </row>
    <row r="13839" spans="1:2" x14ac:dyDescent="0.25">
      <c r="A13839" s="63"/>
      <c r="B13839" s="63"/>
    </row>
    <row r="13840" spans="1:2" x14ac:dyDescent="0.25">
      <c r="A13840" s="63"/>
      <c r="B13840" s="63"/>
    </row>
    <row r="13841" spans="1:2" x14ac:dyDescent="0.25">
      <c r="A13841" s="63"/>
      <c r="B13841" s="63"/>
    </row>
    <row r="13842" spans="1:2" x14ac:dyDescent="0.25">
      <c r="A13842" s="63"/>
      <c r="B13842" s="63"/>
    </row>
    <row r="13843" spans="1:2" x14ac:dyDescent="0.25">
      <c r="A13843" s="63"/>
      <c r="B13843" s="63"/>
    </row>
    <row r="13844" spans="1:2" x14ac:dyDescent="0.25">
      <c r="A13844" s="63"/>
      <c r="B13844" s="63"/>
    </row>
    <row r="13845" spans="1:2" x14ac:dyDescent="0.25">
      <c r="A13845" s="63"/>
      <c r="B13845" s="63"/>
    </row>
    <row r="13846" spans="1:2" x14ac:dyDescent="0.25">
      <c r="A13846" s="63"/>
      <c r="B13846" s="63"/>
    </row>
    <row r="13847" spans="1:2" x14ac:dyDescent="0.25">
      <c r="A13847" s="63"/>
      <c r="B13847" s="63"/>
    </row>
    <row r="13848" spans="1:2" x14ac:dyDescent="0.25">
      <c r="A13848" s="63"/>
      <c r="B13848" s="63"/>
    </row>
    <row r="13849" spans="1:2" x14ac:dyDescent="0.25">
      <c r="A13849" s="63"/>
      <c r="B13849" s="63"/>
    </row>
    <row r="13850" spans="1:2" x14ac:dyDescent="0.25">
      <c r="A13850" s="63"/>
      <c r="B13850" s="63"/>
    </row>
    <row r="13851" spans="1:2" x14ac:dyDescent="0.25">
      <c r="A13851" s="63"/>
      <c r="B13851" s="63"/>
    </row>
    <row r="13852" spans="1:2" x14ac:dyDescent="0.25">
      <c r="A13852" s="63"/>
      <c r="B13852" s="63"/>
    </row>
    <row r="13853" spans="1:2" x14ac:dyDescent="0.25">
      <c r="A13853" s="63"/>
      <c r="B13853" s="63"/>
    </row>
    <row r="13854" spans="1:2" x14ac:dyDescent="0.25">
      <c r="A13854" s="63"/>
      <c r="B13854" s="63"/>
    </row>
    <row r="13855" spans="1:2" x14ac:dyDescent="0.25">
      <c r="A13855" s="63"/>
      <c r="B13855" s="63"/>
    </row>
    <row r="13856" spans="1:2" x14ac:dyDescent="0.25">
      <c r="A13856" s="63"/>
      <c r="B13856" s="63"/>
    </row>
    <row r="13857" spans="1:2" x14ac:dyDescent="0.25">
      <c r="A13857" s="63"/>
      <c r="B13857" s="63"/>
    </row>
    <row r="13858" spans="1:2" x14ac:dyDescent="0.25">
      <c r="A13858" s="63"/>
      <c r="B13858" s="63"/>
    </row>
    <row r="13859" spans="1:2" x14ac:dyDescent="0.25">
      <c r="A13859" s="63"/>
      <c r="B13859" s="63"/>
    </row>
    <row r="13860" spans="1:2" x14ac:dyDescent="0.25">
      <c r="A13860" s="63"/>
      <c r="B13860" s="63"/>
    </row>
    <row r="13861" spans="1:2" x14ac:dyDescent="0.25">
      <c r="A13861" s="63"/>
      <c r="B13861" s="63"/>
    </row>
    <row r="13862" spans="1:2" x14ac:dyDescent="0.25">
      <c r="A13862" s="63"/>
      <c r="B13862" s="63"/>
    </row>
    <row r="13863" spans="1:2" x14ac:dyDescent="0.25">
      <c r="A13863" s="63"/>
      <c r="B13863" s="63"/>
    </row>
    <row r="13864" spans="1:2" x14ac:dyDescent="0.25">
      <c r="A13864" s="63"/>
      <c r="B13864" s="63"/>
    </row>
    <row r="13865" spans="1:2" x14ac:dyDescent="0.25">
      <c r="A13865" s="63"/>
      <c r="B13865" s="63"/>
    </row>
    <row r="13866" spans="1:2" x14ac:dyDescent="0.25">
      <c r="A13866" s="63"/>
      <c r="B13866" s="63"/>
    </row>
    <row r="13867" spans="1:2" x14ac:dyDescent="0.25">
      <c r="A13867" s="63"/>
      <c r="B13867" s="63"/>
    </row>
    <row r="13868" spans="1:2" x14ac:dyDescent="0.25">
      <c r="A13868" s="63"/>
      <c r="B13868" s="63"/>
    </row>
    <row r="13869" spans="1:2" x14ac:dyDescent="0.25">
      <c r="A13869" s="63"/>
      <c r="B13869" s="63"/>
    </row>
    <row r="13870" spans="1:2" x14ac:dyDescent="0.25">
      <c r="A13870" s="63"/>
      <c r="B13870" s="63"/>
    </row>
    <row r="13871" spans="1:2" x14ac:dyDescent="0.25">
      <c r="A13871" s="63"/>
      <c r="B13871" s="63"/>
    </row>
    <row r="13872" spans="1:2" x14ac:dyDescent="0.25">
      <c r="A13872" s="63"/>
      <c r="B13872" s="63"/>
    </row>
    <row r="13873" spans="1:2" x14ac:dyDescent="0.25">
      <c r="A13873" s="63"/>
      <c r="B13873" s="63"/>
    </row>
    <row r="13874" spans="1:2" x14ac:dyDescent="0.25">
      <c r="A13874" s="63"/>
      <c r="B13874" s="63"/>
    </row>
    <row r="13875" spans="1:2" x14ac:dyDescent="0.25">
      <c r="A13875" s="63"/>
      <c r="B13875" s="63"/>
    </row>
    <row r="13876" spans="1:2" x14ac:dyDescent="0.25">
      <c r="A13876" s="63"/>
      <c r="B13876" s="63"/>
    </row>
    <row r="13877" spans="1:2" x14ac:dyDescent="0.25">
      <c r="A13877" s="63"/>
      <c r="B13877" s="63"/>
    </row>
    <row r="13878" spans="1:2" x14ac:dyDescent="0.25">
      <c r="A13878" s="63"/>
      <c r="B13878" s="63"/>
    </row>
    <row r="13879" spans="1:2" x14ac:dyDescent="0.25">
      <c r="A13879" s="63"/>
      <c r="B13879" s="63"/>
    </row>
    <row r="13880" spans="1:2" x14ac:dyDescent="0.25">
      <c r="A13880" s="63"/>
      <c r="B13880" s="63"/>
    </row>
    <row r="13881" spans="1:2" x14ac:dyDescent="0.25">
      <c r="A13881" s="63"/>
      <c r="B13881" s="63"/>
    </row>
    <row r="13882" spans="1:2" x14ac:dyDescent="0.25">
      <c r="A13882" s="63"/>
      <c r="B13882" s="63"/>
    </row>
    <row r="13883" spans="1:2" x14ac:dyDescent="0.25">
      <c r="A13883" s="63"/>
      <c r="B13883" s="63"/>
    </row>
    <row r="13884" spans="1:2" x14ac:dyDescent="0.25">
      <c r="A13884" s="63"/>
      <c r="B13884" s="63"/>
    </row>
    <row r="13885" spans="1:2" x14ac:dyDescent="0.25">
      <c r="A13885" s="63"/>
      <c r="B13885" s="63"/>
    </row>
    <row r="13886" spans="1:2" x14ac:dyDescent="0.25">
      <c r="A13886" s="63"/>
      <c r="B13886" s="63"/>
    </row>
    <row r="13887" spans="1:2" x14ac:dyDescent="0.25">
      <c r="A13887" s="63"/>
      <c r="B13887" s="63"/>
    </row>
    <row r="13888" spans="1:2" x14ac:dyDescent="0.25">
      <c r="A13888" s="63"/>
      <c r="B13888" s="63"/>
    </row>
    <row r="13889" spans="1:2" x14ac:dyDescent="0.25">
      <c r="A13889" s="63"/>
      <c r="B13889" s="63"/>
    </row>
    <row r="13890" spans="1:2" x14ac:dyDescent="0.25">
      <c r="A13890" s="63"/>
      <c r="B13890" s="63"/>
    </row>
    <row r="13891" spans="1:2" x14ac:dyDescent="0.25">
      <c r="A13891" s="63"/>
      <c r="B13891" s="63"/>
    </row>
    <row r="13892" spans="1:2" x14ac:dyDescent="0.25">
      <c r="A13892" s="63"/>
      <c r="B13892" s="63"/>
    </row>
    <row r="13893" spans="1:2" x14ac:dyDescent="0.25">
      <c r="A13893" s="63"/>
      <c r="B13893" s="63"/>
    </row>
    <row r="13894" spans="1:2" x14ac:dyDescent="0.25">
      <c r="A13894" s="63"/>
      <c r="B13894" s="63"/>
    </row>
    <row r="13895" spans="1:2" x14ac:dyDescent="0.25">
      <c r="A13895" s="63"/>
      <c r="B13895" s="63"/>
    </row>
    <row r="13896" spans="1:2" x14ac:dyDescent="0.25">
      <c r="A13896" s="63"/>
      <c r="B13896" s="63"/>
    </row>
    <row r="13897" spans="1:2" x14ac:dyDescent="0.25">
      <c r="A13897" s="63"/>
      <c r="B13897" s="63"/>
    </row>
    <row r="13898" spans="1:2" x14ac:dyDescent="0.25">
      <c r="A13898" s="63"/>
      <c r="B13898" s="63"/>
    </row>
    <row r="13899" spans="1:2" x14ac:dyDescent="0.25">
      <c r="A13899" s="63"/>
      <c r="B13899" s="63"/>
    </row>
    <row r="13900" spans="1:2" x14ac:dyDescent="0.25">
      <c r="A13900" s="63"/>
      <c r="B13900" s="63"/>
    </row>
    <row r="13901" spans="1:2" x14ac:dyDescent="0.25">
      <c r="A13901" s="63"/>
      <c r="B13901" s="63"/>
    </row>
    <row r="13902" spans="1:2" x14ac:dyDescent="0.25">
      <c r="A13902" s="63"/>
      <c r="B13902" s="63"/>
    </row>
    <row r="13903" spans="1:2" x14ac:dyDescent="0.25">
      <c r="A13903" s="63"/>
      <c r="B13903" s="63"/>
    </row>
    <row r="13904" spans="1:2" x14ac:dyDescent="0.25">
      <c r="A13904" s="63"/>
      <c r="B13904" s="63"/>
    </row>
    <row r="13905" spans="1:2" x14ac:dyDescent="0.25">
      <c r="A13905" s="63"/>
      <c r="B13905" s="63"/>
    </row>
    <row r="13906" spans="1:2" x14ac:dyDescent="0.25">
      <c r="A13906" s="63"/>
      <c r="B13906" s="63"/>
    </row>
    <row r="13907" spans="1:2" x14ac:dyDescent="0.25">
      <c r="A13907" s="63"/>
      <c r="B13907" s="63"/>
    </row>
    <row r="13908" spans="1:2" x14ac:dyDescent="0.25">
      <c r="A13908" s="63"/>
      <c r="B13908" s="63"/>
    </row>
    <row r="13909" spans="1:2" x14ac:dyDescent="0.25">
      <c r="A13909" s="63"/>
      <c r="B13909" s="63"/>
    </row>
    <row r="13910" spans="1:2" x14ac:dyDescent="0.25">
      <c r="A13910" s="63"/>
      <c r="B13910" s="63"/>
    </row>
    <row r="13911" spans="1:2" x14ac:dyDescent="0.25">
      <c r="A13911" s="63"/>
      <c r="B13911" s="63"/>
    </row>
    <row r="13912" spans="1:2" x14ac:dyDescent="0.25">
      <c r="A13912" s="63"/>
      <c r="B13912" s="63"/>
    </row>
    <row r="13913" spans="1:2" x14ac:dyDescent="0.25">
      <c r="A13913" s="63"/>
      <c r="B13913" s="63"/>
    </row>
    <row r="13914" spans="1:2" x14ac:dyDescent="0.25">
      <c r="A13914" s="63"/>
      <c r="B13914" s="63"/>
    </row>
    <row r="13915" spans="1:2" x14ac:dyDescent="0.25">
      <c r="A13915" s="63"/>
      <c r="B13915" s="63"/>
    </row>
    <row r="13916" spans="1:2" x14ac:dyDescent="0.25">
      <c r="A13916" s="63"/>
      <c r="B13916" s="63"/>
    </row>
    <row r="13917" spans="1:2" x14ac:dyDescent="0.25">
      <c r="A13917" s="63"/>
      <c r="B13917" s="63"/>
    </row>
    <row r="13918" spans="1:2" x14ac:dyDescent="0.25">
      <c r="A13918" s="63"/>
      <c r="B13918" s="63"/>
    </row>
    <row r="13919" spans="1:2" x14ac:dyDescent="0.25">
      <c r="A13919" s="63"/>
      <c r="B13919" s="63"/>
    </row>
    <row r="13920" spans="1:2" x14ac:dyDescent="0.25">
      <c r="A13920" s="63"/>
      <c r="B13920" s="63"/>
    </row>
    <row r="13921" spans="1:2" x14ac:dyDescent="0.25">
      <c r="A13921" s="63"/>
      <c r="B13921" s="63"/>
    </row>
    <row r="13922" spans="1:2" x14ac:dyDescent="0.25">
      <c r="A13922" s="63"/>
      <c r="B13922" s="63"/>
    </row>
    <row r="13923" spans="1:2" x14ac:dyDescent="0.25">
      <c r="A13923" s="63"/>
      <c r="B13923" s="63"/>
    </row>
    <row r="13924" spans="1:2" x14ac:dyDescent="0.25">
      <c r="A13924" s="63"/>
      <c r="B13924" s="63"/>
    </row>
    <row r="13925" spans="1:2" x14ac:dyDescent="0.25">
      <c r="A13925" s="63"/>
      <c r="B13925" s="63"/>
    </row>
    <row r="13926" spans="1:2" x14ac:dyDescent="0.25">
      <c r="A13926" s="63"/>
      <c r="B13926" s="63"/>
    </row>
    <row r="13927" spans="1:2" x14ac:dyDescent="0.25">
      <c r="A13927" s="63"/>
      <c r="B13927" s="63"/>
    </row>
    <row r="13928" spans="1:2" x14ac:dyDescent="0.25">
      <c r="A13928" s="63"/>
      <c r="B13928" s="63"/>
    </row>
    <row r="13929" spans="1:2" x14ac:dyDescent="0.25">
      <c r="A13929" s="63"/>
      <c r="B13929" s="63"/>
    </row>
    <row r="13930" spans="1:2" x14ac:dyDescent="0.25">
      <c r="A13930" s="63"/>
      <c r="B13930" s="63"/>
    </row>
    <row r="13931" spans="1:2" x14ac:dyDescent="0.25">
      <c r="A13931" s="63"/>
      <c r="B13931" s="63"/>
    </row>
    <row r="13932" spans="1:2" x14ac:dyDescent="0.25">
      <c r="A13932" s="63"/>
      <c r="B13932" s="63"/>
    </row>
    <row r="13933" spans="1:2" x14ac:dyDescent="0.25">
      <c r="A13933" s="63"/>
      <c r="B13933" s="63"/>
    </row>
    <row r="13934" spans="1:2" x14ac:dyDescent="0.25">
      <c r="A13934" s="63"/>
      <c r="B13934" s="63"/>
    </row>
    <row r="13935" spans="1:2" x14ac:dyDescent="0.25">
      <c r="A13935" s="63"/>
      <c r="B13935" s="63"/>
    </row>
    <row r="13936" spans="1:2" x14ac:dyDescent="0.25">
      <c r="A13936" s="63"/>
      <c r="B13936" s="63"/>
    </row>
    <row r="13937" spans="1:2" x14ac:dyDescent="0.25">
      <c r="A13937" s="63"/>
      <c r="B13937" s="63"/>
    </row>
    <row r="13938" spans="1:2" x14ac:dyDescent="0.25">
      <c r="A13938" s="63"/>
      <c r="B13938" s="63"/>
    </row>
    <row r="13939" spans="1:2" x14ac:dyDescent="0.25">
      <c r="A13939" s="63"/>
      <c r="B13939" s="63"/>
    </row>
    <row r="13940" spans="1:2" x14ac:dyDescent="0.25">
      <c r="A13940" s="63"/>
      <c r="B13940" s="63"/>
    </row>
    <row r="13941" spans="1:2" x14ac:dyDescent="0.25">
      <c r="A13941" s="63"/>
      <c r="B13941" s="63"/>
    </row>
    <row r="13942" spans="1:2" x14ac:dyDescent="0.25">
      <c r="A13942" s="63"/>
      <c r="B13942" s="63"/>
    </row>
    <row r="13943" spans="1:2" x14ac:dyDescent="0.25">
      <c r="A13943" s="63"/>
      <c r="B13943" s="63"/>
    </row>
    <row r="13944" spans="1:2" x14ac:dyDescent="0.25">
      <c r="A13944" s="63"/>
      <c r="B13944" s="63"/>
    </row>
    <row r="13945" spans="1:2" x14ac:dyDescent="0.25">
      <c r="A13945" s="63"/>
      <c r="B13945" s="63"/>
    </row>
    <row r="13946" spans="1:2" x14ac:dyDescent="0.25">
      <c r="A13946" s="63"/>
      <c r="B13946" s="63"/>
    </row>
    <row r="13947" spans="1:2" x14ac:dyDescent="0.25">
      <c r="A13947" s="63"/>
      <c r="B13947" s="63"/>
    </row>
    <row r="13948" spans="1:2" x14ac:dyDescent="0.25">
      <c r="A13948" s="63"/>
      <c r="B13948" s="63"/>
    </row>
    <row r="13949" spans="1:2" x14ac:dyDescent="0.25">
      <c r="A13949" s="63"/>
      <c r="B13949" s="63"/>
    </row>
    <row r="13950" spans="1:2" x14ac:dyDescent="0.25">
      <c r="A13950" s="63"/>
      <c r="B13950" s="63"/>
    </row>
    <row r="13951" spans="1:2" x14ac:dyDescent="0.25">
      <c r="A13951" s="63"/>
      <c r="B13951" s="63"/>
    </row>
    <row r="13952" spans="1:2" x14ac:dyDescent="0.25">
      <c r="A13952" s="63"/>
      <c r="B13952" s="63"/>
    </row>
    <row r="13953" spans="1:2" x14ac:dyDescent="0.25">
      <c r="A13953" s="63"/>
      <c r="B13953" s="63"/>
    </row>
    <row r="13954" spans="1:2" x14ac:dyDescent="0.25">
      <c r="A13954" s="63"/>
      <c r="B13954" s="63"/>
    </row>
    <row r="13955" spans="1:2" x14ac:dyDescent="0.25">
      <c r="A13955" s="63"/>
      <c r="B13955" s="63"/>
    </row>
    <row r="13956" spans="1:2" x14ac:dyDescent="0.25">
      <c r="A13956" s="63"/>
      <c r="B13956" s="63"/>
    </row>
    <row r="13957" spans="1:2" x14ac:dyDescent="0.25">
      <c r="A13957" s="63"/>
      <c r="B13957" s="63"/>
    </row>
    <row r="13958" spans="1:2" x14ac:dyDescent="0.25">
      <c r="A13958" s="63"/>
      <c r="B13958" s="63"/>
    </row>
    <row r="13959" spans="1:2" x14ac:dyDescent="0.25">
      <c r="A13959" s="63"/>
      <c r="B13959" s="63"/>
    </row>
    <row r="13960" spans="1:2" x14ac:dyDescent="0.25">
      <c r="A13960" s="63"/>
      <c r="B13960" s="63"/>
    </row>
    <row r="13961" spans="1:2" x14ac:dyDescent="0.25">
      <c r="A13961" s="63"/>
      <c r="B13961" s="63"/>
    </row>
    <row r="13962" spans="1:2" x14ac:dyDescent="0.25">
      <c r="A13962" s="63"/>
      <c r="B13962" s="63"/>
    </row>
    <row r="13963" spans="1:2" x14ac:dyDescent="0.25">
      <c r="A13963" s="63"/>
      <c r="B13963" s="63"/>
    </row>
    <row r="13964" spans="1:2" x14ac:dyDescent="0.25">
      <c r="A13964" s="63"/>
      <c r="B13964" s="63"/>
    </row>
    <row r="13965" spans="1:2" x14ac:dyDescent="0.25">
      <c r="A13965" s="63"/>
      <c r="B13965" s="63"/>
    </row>
    <row r="13966" spans="1:2" x14ac:dyDescent="0.25">
      <c r="A13966" s="63"/>
      <c r="B13966" s="63"/>
    </row>
    <row r="13967" spans="1:2" x14ac:dyDescent="0.25">
      <c r="A13967" s="63"/>
      <c r="B13967" s="63"/>
    </row>
    <row r="13968" spans="1:2" x14ac:dyDescent="0.25">
      <c r="A13968" s="63"/>
      <c r="B13968" s="63"/>
    </row>
    <row r="13969" spans="1:2" x14ac:dyDescent="0.25">
      <c r="A13969" s="63"/>
      <c r="B13969" s="63"/>
    </row>
    <row r="13970" spans="1:2" x14ac:dyDescent="0.25">
      <c r="A13970" s="63"/>
      <c r="B13970" s="63"/>
    </row>
    <row r="13971" spans="1:2" x14ac:dyDescent="0.25">
      <c r="A13971" s="63"/>
      <c r="B13971" s="63"/>
    </row>
    <row r="13972" spans="1:2" x14ac:dyDescent="0.25">
      <c r="A13972" s="63"/>
      <c r="B13972" s="63"/>
    </row>
    <row r="13973" spans="1:2" x14ac:dyDescent="0.25">
      <c r="A13973" s="63"/>
      <c r="B13973" s="63"/>
    </row>
    <row r="13974" spans="1:2" x14ac:dyDescent="0.25">
      <c r="A13974" s="63"/>
      <c r="B13974" s="63"/>
    </row>
    <row r="13975" spans="1:2" x14ac:dyDescent="0.25">
      <c r="A13975" s="63"/>
      <c r="B13975" s="63"/>
    </row>
    <row r="13976" spans="1:2" x14ac:dyDescent="0.25">
      <c r="A13976" s="63"/>
      <c r="B13976" s="63"/>
    </row>
    <row r="13977" spans="1:2" x14ac:dyDescent="0.25">
      <c r="A13977" s="63"/>
      <c r="B13977" s="63"/>
    </row>
    <row r="13978" spans="1:2" x14ac:dyDescent="0.25">
      <c r="A13978" s="63"/>
      <c r="B13978" s="63"/>
    </row>
    <row r="13979" spans="1:2" x14ac:dyDescent="0.25">
      <c r="A13979" s="63"/>
      <c r="B13979" s="63"/>
    </row>
    <row r="13980" spans="1:2" x14ac:dyDescent="0.25">
      <c r="A13980" s="63"/>
      <c r="B13980" s="63"/>
    </row>
    <row r="13981" spans="1:2" x14ac:dyDescent="0.25">
      <c r="A13981" s="63"/>
      <c r="B13981" s="63"/>
    </row>
    <row r="13982" spans="1:2" x14ac:dyDescent="0.25">
      <c r="A13982" s="63"/>
      <c r="B13982" s="63"/>
    </row>
    <row r="13983" spans="1:2" x14ac:dyDescent="0.25">
      <c r="A13983" s="63"/>
      <c r="B13983" s="63"/>
    </row>
    <row r="13984" spans="1:2" x14ac:dyDescent="0.25">
      <c r="A13984" s="63"/>
      <c r="B13984" s="63"/>
    </row>
    <row r="13985" spans="1:2" x14ac:dyDescent="0.25">
      <c r="A13985" s="63"/>
      <c r="B13985" s="63"/>
    </row>
    <row r="13986" spans="1:2" x14ac:dyDescent="0.25">
      <c r="A13986" s="63"/>
      <c r="B13986" s="63"/>
    </row>
    <row r="13987" spans="1:2" x14ac:dyDescent="0.25">
      <c r="A13987" s="63"/>
      <c r="B13987" s="63"/>
    </row>
    <row r="13988" spans="1:2" x14ac:dyDescent="0.25">
      <c r="A13988" s="63"/>
      <c r="B13988" s="63"/>
    </row>
    <row r="13989" spans="1:2" x14ac:dyDescent="0.25">
      <c r="A13989" s="63"/>
      <c r="B13989" s="63"/>
    </row>
    <row r="13990" spans="1:2" x14ac:dyDescent="0.25">
      <c r="A13990" s="63"/>
      <c r="B13990" s="63"/>
    </row>
    <row r="13991" spans="1:2" x14ac:dyDescent="0.25">
      <c r="A13991" s="63"/>
      <c r="B13991" s="63"/>
    </row>
    <row r="13992" spans="1:2" x14ac:dyDescent="0.25">
      <c r="A13992" s="63"/>
      <c r="B13992" s="63"/>
    </row>
    <row r="13993" spans="1:2" x14ac:dyDescent="0.25">
      <c r="A13993" s="63"/>
      <c r="B13993" s="63"/>
    </row>
    <row r="13994" spans="1:2" x14ac:dyDescent="0.25">
      <c r="A13994" s="63"/>
      <c r="B13994" s="63"/>
    </row>
    <row r="13995" spans="1:2" x14ac:dyDescent="0.25">
      <c r="A13995" s="63"/>
      <c r="B13995" s="63"/>
    </row>
    <row r="13996" spans="1:2" x14ac:dyDescent="0.25">
      <c r="A13996" s="63"/>
      <c r="B13996" s="63"/>
    </row>
    <row r="13997" spans="1:2" x14ac:dyDescent="0.25">
      <c r="A13997" s="63"/>
      <c r="B13997" s="63"/>
    </row>
    <row r="13998" spans="1:2" x14ac:dyDescent="0.25">
      <c r="A13998" s="63"/>
      <c r="B13998" s="63"/>
    </row>
    <row r="13999" spans="1:2" x14ac:dyDescent="0.25">
      <c r="A13999" s="63"/>
      <c r="B13999" s="63"/>
    </row>
    <row r="14000" spans="1:2" x14ac:dyDescent="0.25">
      <c r="A14000" s="63"/>
      <c r="B14000" s="63"/>
    </row>
    <row r="14001" spans="1:2" x14ac:dyDescent="0.25">
      <c r="A14001" s="63"/>
      <c r="B14001" s="63"/>
    </row>
    <row r="14002" spans="1:2" x14ac:dyDescent="0.25">
      <c r="A14002" s="63"/>
      <c r="B14002" s="63"/>
    </row>
    <row r="14003" spans="1:2" x14ac:dyDescent="0.25">
      <c r="A14003" s="63"/>
      <c r="B14003" s="63"/>
    </row>
    <row r="14004" spans="1:2" x14ac:dyDescent="0.25">
      <c r="A14004" s="63"/>
      <c r="B14004" s="63"/>
    </row>
    <row r="14005" spans="1:2" x14ac:dyDescent="0.25">
      <c r="A14005" s="63"/>
      <c r="B14005" s="63"/>
    </row>
    <row r="14006" spans="1:2" x14ac:dyDescent="0.25">
      <c r="A14006" s="63"/>
      <c r="B14006" s="63"/>
    </row>
    <row r="14007" spans="1:2" x14ac:dyDescent="0.25">
      <c r="A14007" s="63"/>
      <c r="B14007" s="63"/>
    </row>
    <row r="14008" spans="1:2" x14ac:dyDescent="0.25">
      <c r="A14008" s="63"/>
      <c r="B14008" s="63"/>
    </row>
    <row r="14009" spans="1:2" x14ac:dyDescent="0.25">
      <c r="A14009" s="63"/>
      <c r="B14009" s="63"/>
    </row>
    <row r="14010" spans="1:2" x14ac:dyDescent="0.25">
      <c r="A14010" s="63"/>
      <c r="B14010" s="63"/>
    </row>
    <row r="14011" spans="1:2" x14ac:dyDescent="0.25">
      <c r="A14011" s="63"/>
      <c r="B14011" s="63"/>
    </row>
    <row r="14012" spans="1:2" x14ac:dyDescent="0.25">
      <c r="A14012" s="63"/>
      <c r="B14012" s="63"/>
    </row>
    <row r="14013" spans="1:2" x14ac:dyDescent="0.25">
      <c r="A14013" s="63"/>
      <c r="B14013" s="63"/>
    </row>
    <row r="14014" spans="1:2" x14ac:dyDescent="0.25">
      <c r="A14014" s="63"/>
      <c r="B14014" s="63"/>
    </row>
    <row r="14015" spans="1:2" x14ac:dyDescent="0.25">
      <c r="A14015" s="63"/>
      <c r="B14015" s="63"/>
    </row>
    <row r="14016" spans="1:2" x14ac:dyDescent="0.25">
      <c r="A14016" s="63"/>
      <c r="B14016" s="63"/>
    </row>
    <row r="14017" spans="1:2" x14ac:dyDescent="0.25">
      <c r="A14017" s="63"/>
      <c r="B14017" s="63"/>
    </row>
    <row r="14018" spans="1:2" x14ac:dyDescent="0.25">
      <c r="A14018" s="63"/>
      <c r="B14018" s="63"/>
    </row>
    <row r="14019" spans="1:2" x14ac:dyDescent="0.25">
      <c r="A14019" s="63"/>
      <c r="B14019" s="63"/>
    </row>
    <row r="14020" spans="1:2" x14ac:dyDescent="0.25">
      <c r="A14020" s="63"/>
      <c r="B14020" s="63"/>
    </row>
    <row r="14021" spans="1:2" x14ac:dyDescent="0.25">
      <c r="A14021" s="63"/>
      <c r="B14021" s="63"/>
    </row>
    <row r="14022" spans="1:2" x14ac:dyDescent="0.25">
      <c r="A14022" s="63"/>
      <c r="B14022" s="63"/>
    </row>
    <row r="14023" spans="1:2" x14ac:dyDescent="0.25">
      <c r="A14023" s="63"/>
      <c r="B14023" s="63"/>
    </row>
    <row r="14024" spans="1:2" x14ac:dyDescent="0.25">
      <c r="A14024" s="63"/>
      <c r="B14024" s="63"/>
    </row>
    <row r="14025" spans="1:2" x14ac:dyDescent="0.25">
      <c r="A14025" s="63"/>
      <c r="B14025" s="63"/>
    </row>
    <row r="14026" spans="1:2" x14ac:dyDescent="0.25">
      <c r="A14026" s="63"/>
      <c r="B14026" s="63"/>
    </row>
    <row r="14027" spans="1:2" x14ac:dyDescent="0.25">
      <c r="A14027" s="63"/>
      <c r="B14027" s="63"/>
    </row>
    <row r="14028" spans="1:2" x14ac:dyDescent="0.25">
      <c r="A14028" s="63"/>
      <c r="B14028" s="63"/>
    </row>
    <row r="14029" spans="1:2" x14ac:dyDescent="0.25">
      <c r="A14029" s="63"/>
      <c r="B14029" s="63"/>
    </row>
    <row r="14030" spans="1:2" x14ac:dyDescent="0.25">
      <c r="A14030" s="63"/>
      <c r="B14030" s="63"/>
    </row>
    <row r="14031" spans="1:2" x14ac:dyDescent="0.25">
      <c r="A14031" s="63"/>
      <c r="B14031" s="63"/>
    </row>
    <row r="14032" spans="1:2" x14ac:dyDescent="0.25">
      <c r="A14032" s="63"/>
      <c r="B14032" s="63"/>
    </row>
    <row r="14033" spans="1:2" x14ac:dyDescent="0.25">
      <c r="A14033" s="63"/>
      <c r="B14033" s="63"/>
    </row>
    <row r="14034" spans="1:2" x14ac:dyDescent="0.25">
      <c r="A14034" s="63"/>
      <c r="B14034" s="63"/>
    </row>
    <row r="14035" spans="1:2" x14ac:dyDescent="0.25">
      <c r="A14035" s="63"/>
      <c r="B14035" s="63"/>
    </row>
    <row r="14036" spans="1:2" x14ac:dyDescent="0.25">
      <c r="A14036" s="63"/>
      <c r="B14036" s="63"/>
    </row>
    <row r="14037" spans="1:2" x14ac:dyDescent="0.25">
      <c r="A14037" s="63"/>
      <c r="B14037" s="63"/>
    </row>
    <row r="14038" spans="1:2" x14ac:dyDescent="0.25">
      <c r="A14038" s="63"/>
      <c r="B14038" s="63"/>
    </row>
    <row r="14039" spans="1:2" x14ac:dyDescent="0.25">
      <c r="A14039" s="63"/>
      <c r="B14039" s="63"/>
    </row>
    <row r="14040" spans="1:2" x14ac:dyDescent="0.25">
      <c r="A14040" s="63"/>
      <c r="B14040" s="63"/>
    </row>
    <row r="14041" spans="1:2" x14ac:dyDescent="0.25">
      <c r="A14041" s="63"/>
      <c r="B14041" s="63"/>
    </row>
    <row r="14042" spans="1:2" x14ac:dyDescent="0.25">
      <c r="A14042" s="63"/>
      <c r="B14042" s="63"/>
    </row>
    <row r="14043" spans="1:2" x14ac:dyDescent="0.25">
      <c r="A14043" s="63"/>
      <c r="B14043" s="63"/>
    </row>
    <row r="14044" spans="1:2" x14ac:dyDescent="0.25">
      <c r="A14044" s="63"/>
      <c r="B14044" s="63"/>
    </row>
    <row r="14045" spans="1:2" x14ac:dyDescent="0.25">
      <c r="A14045" s="63"/>
      <c r="B14045" s="63"/>
    </row>
    <row r="14046" spans="1:2" x14ac:dyDescent="0.25">
      <c r="A14046" s="63"/>
      <c r="B14046" s="63"/>
    </row>
    <row r="14047" spans="1:2" x14ac:dyDescent="0.25">
      <c r="A14047" s="63"/>
      <c r="B14047" s="63"/>
    </row>
    <row r="14048" spans="1:2" x14ac:dyDescent="0.25">
      <c r="A14048" s="63"/>
      <c r="B14048" s="63"/>
    </row>
    <row r="14049" spans="1:2" x14ac:dyDescent="0.25">
      <c r="A14049" s="63"/>
      <c r="B14049" s="63"/>
    </row>
    <row r="14050" spans="1:2" x14ac:dyDescent="0.25">
      <c r="A14050" s="63"/>
      <c r="B14050" s="63"/>
    </row>
    <row r="14051" spans="1:2" x14ac:dyDescent="0.25">
      <c r="A14051" s="63"/>
      <c r="B14051" s="63"/>
    </row>
    <row r="14052" spans="1:2" x14ac:dyDescent="0.25">
      <c r="A14052" s="63"/>
      <c r="B14052" s="63"/>
    </row>
    <row r="14053" spans="1:2" x14ac:dyDescent="0.25">
      <c r="A14053" s="63"/>
      <c r="B14053" s="63"/>
    </row>
    <row r="14054" spans="1:2" x14ac:dyDescent="0.25">
      <c r="A14054" s="63"/>
      <c r="B14054" s="63"/>
    </row>
    <row r="14055" spans="1:2" x14ac:dyDescent="0.25">
      <c r="A14055" s="63"/>
      <c r="B14055" s="63"/>
    </row>
    <row r="14056" spans="1:2" x14ac:dyDescent="0.25">
      <c r="A14056" s="63"/>
      <c r="B14056" s="63"/>
    </row>
    <row r="14057" spans="1:2" x14ac:dyDescent="0.25">
      <c r="A14057" s="63"/>
      <c r="B14057" s="63"/>
    </row>
    <row r="14058" spans="1:2" x14ac:dyDescent="0.25">
      <c r="A14058" s="63"/>
      <c r="B14058" s="63"/>
    </row>
    <row r="14059" spans="1:2" x14ac:dyDescent="0.25">
      <c r="A14059" s="63"/>
      <c r="B14059" s="63"/>
    </row>
    <row r="14060" spans="1:2" x14ac:dyDescent="0.25">
      <c r="A14060" s="63"/>
      <c r="B14060" s="63"/>
    </row>
    <row r="14061" spans="1:2" x14ac:dyDescent="0.25">
      <c r="A14061" s="63"/>
      <c r="B14061" s="63"/>
    </row>
    <row r="14062" spans="1:2" x14ac:dyDescent="0.25">
      <c r="A14062" s="63"/>
      <c r="B14062" s="63"/>
    </row>
    <row r="14063" spans="1:2" x14ac:dyDescent="0.25">
      <c r="A14063" s="63"/>
      <c r="B14063" s="63"/>
    </row>
    <row r="14064" spans="1:2" x14ac:dyDescent="0.25">
      <c r="A14064" s="63"/>
      <c r="B14064" s="63"/>
    </row>
    <row r="14065" spans="1:2" x14ac:dyDescent="0.25">
      <c r="A14065" s="63"/>
      <c r="B14065" s="63"/>
    </row>
    <row r="14066" spans="1:2" x14ac:dyDescent="0.25">
      <c r="A14066" s="63"/>
      <c r="B14066" s="63"/>
    </row>
    <row r="14067" spans="1:2" x14ac:dyDescent="0.25">
      <c r="A14067" s="63"/>
      <c r="B14067" s="63"/>
    </row>
    <row r="14068" spans="1:2" x14ac:dyDescent="0.25">
      <c r="A14068" s="63"/>
      <c r="B14068" s="63"/>
    </row>
    <row r="14069" spans="1:2" x14ac:dyDescent="0.25">
      <c r="A14069" s="63"/>
      <c r="B14069" s="63"/>
    </row>
    <row r="14070" spans="1:2" x14ac:dyDescent="0.25">
      <c r="A14070" s="63"/>
      <c r="B14070" s="63"/>
    </row>
    <row r="14071" spans="1:2" x14ac:dyDescent="0.25">
      <c r="A14071" s="63"/>
      <c r="B14071" s="63"/>
    </row>
    <row r="14072" spans="1:2" x14ac:dyDescent="0.25">
      <c r="A14072" s="63"/>
      <c r="B14072" s="63"/>
    </row>
    <row r="14073" spans="1:2" x14ac:dyDescent="0.25">
      <c r="A14073" s="63"/>
      <c r="B14073" s="63"/>
    </row>
    <row r="14074" spans="1:2" x14ac:dyDescent="0.25">
      <c r="A14074" s="63"/>
      <c r="B14074" s="63"/>
    </row>
    <row r="14075" spans="1:2" x14ac:dyDescent="0.25">
      <c r="A14075" s="63"/>
      <c r="B14075" s="63"/>
    </row>
    <row r="14076" spans="1:2" x14ac:dyDescent="0.25">
      <c r="A14076" s="63"/>
      <c r="B14076" s="63"/>
    </row>
    <row r="14077" spans="1:2" x14ac:dyDescent="0.25">
      <c r="A14077" s="63"/>
      <c r="B14077" s="63"/>
    </row>
    <row r="14078" spans="1:2" x14ac:dyDescent="0.25">
      <c r="A14078" s="63"/>
      <c r="B14078" s="63"/>
    </row>
    <row r="14079" spans="1:2" x14ac:dyDescent="0.25">
      <c r="A14079" s="63"/>
      <c r="B14079" s="63"/>
    </row>
    <row r="14080" spans="1:2" x14ac:dyDescent="0.25">
      <c r="A14080" s="63"/>
      <c r="B14080" s="63"/>
    </row>
    <row r="14081" spans="1:2" x14ac:dyDescent="0.25">
      <c r="A14081" s="63"/>
      <c r="B14081" s="63"/>
    </row>
    <row r="14082" spans="1:2" x14ac:dyDescent="0.25">
      <c r="A14082" s="63"/>
      <c r="B14082" s="63"/>
    </row>
    <row r="14083" spans="1:2" x14ac:dyDescent="0.25">
      <c r="A14083" s="63"/>
      <c r="B14083" s="63"/>
    </row>
    <row r="14084" spans="1:2" x14ac:dyDescent="0.25">
      <c r="A14084" s="63"/>
      <c r="B14084" s="63"/>
    </row>
    <row r="14085" spans="1:2" x14ac:dyDescent="0.25">
      <c r="A14085" s="63"/>
      <c r="B14085" s="63"/>
    </row>
    <row r="14086" spans="1:2" x14ac:dyDescent="0.25">
      <c r="A14086" s="63"/>
      <c r="B14086" s="63"/>
    </row>
    <row r="14087" spans="1:2" x14ac:dyDescent="0.25">
      <c r="A14087" s="63"/>
      <c r="B14087" s="63"/>
    </row>
    <row r="14088" spans="1:2" x14ac:dyDescent="0.25">
      <c r="A14088" s="63"/>
      <c r="B14088" s="63"/>
    </row>
    <row r="14089" spans="1:2" x14ac:dyDescent="0.25">
      <c r="A14089" s="63"/>
      <c r="B14089" s="63"/>
    </row>
    <row r="14090" spans="1:2" x14ac:dyDescent="0.25">
      <c r="A14090" s="63"/>
      <c r="B14090" s="63"/>
    </row>
    <row r="14091" spans="1:2" x14ac:dyDescent="0.25">
      <c r="A14091" s="63"/>
      <c r="B14091" s="63"/>
    </row>
    <row r="14092" spans="1:2" x14ac:dyDescent="0.25">
      <c r="A14092" s="63"/>
      <c r="B14092" s="63"/>
    </row>
    <row r="14093" spans="1:2" x14ac:dyDescent="0.25">
      <c r="A14093" s="63"/>
      <c r="B14093" s="63"/>
    </row>
    <row r="14094" spans="1:2" x14ac:dyDescent="0.25">
      <c r="A14094" s="63"/>
      <c r="B14094" s="63"/>
    </row>
    <row r="14095" spans="1:2" x14ac:dyDescent="0.25">
      <c r="A14095" s="63"/>
      <c r="B14095" s="63"/>
    </row>
    <row r="14096" spans="1:2" x14ac:dyDescent="0.25">
      <c r="A14096" s="63"/>
      <c r="B14096" s="63"/>
    </row>
    <row r="14097" spans="1:2" x14ac:dyDescent="0.25">
      <c r="A14097" s="63"/>
      <c r="B14097" s="63"/>
    </row>
    <row r="14098" spans="1:2" x14ac:dyDescent="0.25">
      <c r="A14098" s="63"/>
      <c r="B14098" s="63"/>
    </row>
    <row r="14099" spans="1:2" x14ac:dyDescent="0.25">
      <c r="A14099" s="63"/>
      <c r="B14099" s="63"/>
    </row>
    <row r="14100" spans="1:2" x14ac:dyDescent="0.25">
      <c r="A14100" s="63"/>
      <c r="B14100" s="63"/>
    </row>
    <row r="14101" spans="1:2" x14ac:dyDescent="0.25">
      <c r="A14101" s="63"/>
      <c r="B14101" s="63"/>
    </row>
    <row r="14102" spans="1:2" x14ac:dyDescent="0.25">
      <c r="A14102" s="63"/>
      <c r="B14102" s="63"/>
    </row>
    <row r="14103" spans="1:2" x14ac:dyDescent="0.25">
      <c r="A14103" s="63"/>
      <c r="B14103" s="63"/>
    </row>
    <row r="14104" spans="1:2" x14ac:dyDescent="0.25">
      <c r="A14104" s="63"/>
      <c r="B14104" s="63"/>
    </row>
    <row r="14105" spans="1:2" x14ac:dyDescent="0.25">
      <c r="A14105" s="63"/>
      <c r="B14105" s="63"/>
    </row>
    <row r="14106" spans="1:2" x14ac:dyDescent="0.25">
      <c r="A14106" s="63"/>
      <c r="B14106" s="63"/>
    </row>
    <row r="14107" spans="1:2" x14ac:dyDescent="0.25">
      <c r="A14107" s="63"/>
      <c r="B14107" s="63"/>
    </row>
    <row r="14108" spans="1:2" x14ac:dyDescent="0.25">
      <c r="A14108" s="63"/>
      <c r="B14108" s="63"/>
    </row>
    <row r="14109" spans="1:2" x14ac:dyDescent="0.25">
      <c r="A14109" s="63"/>
      <c r="B14109" s="63"/>
    </row>
    <row r="14110" spans="1:2" x14ac:dyDescent="0.25">
      <c r="A14110" s="63"/>
      <c r="B14110" s="63"/>
    </row>
    <row r="14111" spans="1:2" x14ac:dyDescent="0.25">
      <c r="A14111" s="63"/>
      <c r="B14111" s="63"/>
    </row>
    <row r="14112" spans="1:2" x14ac:dyDescent="0.25">
      <c r="A14112" s="63"/>
      <c r="B14112" s="63"/>
    </row>
    <row r="14113" spans="1:2" x14ac:dyDescent="0.25">
      <c r="A14113" s="63"/>
      <c r="B14113" s="63"/>
    </row>
    <row r="14114" spans="1:2" x14ac:dyDescent="0.25">
      <c r="A14114" s="63"/>
      <c r="B14114" s="63"/>
    </row>
    <row r="14115" spans="1:2" x14ac:dyDescent="0.25">
      <c r="A14115" s="63"/>
      <c r="B14115" s="63"/>
    </row>
    <row r="14116" spans="1:2" x14ac:dyDescent="0.25">
      <c r="A14116" s="63"/>
      <c r="B14116" s="63"/>
    </row>
    <row r="14117" spans="1:2" x14ac:dyDescent="0.25">
      <c r="A14117" s="63"/>
      <c r="B14117" s="63"/>
    </row>
    <row r="14118" spans="1:2" x14ac:dyDescent="0.25">
      <c r="A14118" s="63"/>
      <c r="B14118" s="63"/>
    </row>
    <row r="14119" spans="1:2" x14ac:dyDescent="0.25">
      <c r="A14119" s="63"/>
      <c r="B14119" s="63"/>
    </row>
    <row r="14120" spans="1:2" x14ac:dyDescent="0.25">
      <c r="A14120" s="63"/>
      <c r="B14120" s="63"/>
    </row>
    <row r="14121" spans="1:2" x14ac:dyDescent="0.25">
      <c r="A14121" s="63"/>
      <c r="B14121" s="63"/>
    </row>
    <row r="14122" spans="1:2" x14ac:dyDescent="0.25">
      <c r="A14122" s="63"/>
      <c r="B14122" s="63"/>
    </row>
    <row r="14123" spans="1:2" x14ac:dyDescent="0.25">
      <c r="A14123" s="63"/>
      <c r="B14123" s="63"/>
    </row>
    <row r="14124" spans="1:2" x14ac:dyDescent="0.25">
      <c r="A14124" s="63"/>
      <c r="B14124" s="63"/>
    </row>
    <row r="14125" spans="1:2" x14ac:dyDescent="0.25">
      <c r="A14125" s="63"/>
      <c r="B14125" s="63"/>
    </row>
    <row r="14126" spans="1:2" x14ac:dyDescent="0.25">
      <c r="A14126" s="63"/>
      <c r="B14126" s="63"/>
    </row>
    <row r="14127" spans="1:2" x14ac:dyDescent="0.25">
      <c r="A14127" s="63"/>
      <c r="B14127" s="63"/>
    </row>
    <row r="14128" spans="1:2" x14ac:dyDescent="0.25">
      <c r="A14128" s="63"/>
      <c r="B14128" s="63"/>
    </row>
    <row r="14129" spans="1:2" x14ac:dyDescent="0.25">
      <c r="A14129" s="63"/>
      <c r="B14129" s="63"/>
    </row>
    <row r="14130" spans="1:2" x14ac:dyDescent="0.25">
      <c r="A14130" s="63"/>
      <c r="B14130" s="63"/>
    </row>
    <row r="14131" spans="1:2" x14ac:dyDescent="0.25">
      <c r="A14131" s="63"/>
      <c r="B14131" s="63"/>
    </row>
    <row r="14132" spans="1:2" x14ac:dyDescent="0.25">
      <c r="A14132" s="63"/>
      <c r="B14132" s="63"/>
    </row>
    <row r="14133" spans="1:2" x14ac:dyDescent="0.25">
      <c r="A14133" s="63"/>
      <c r="B14133" s="63"/>
    </row>
    <row r="14134" spans="1:2" x14ac:dyDescent="0.25">
      <c r="A14134" s="63"/>
      <c r="B14134" s="63"/>
    </row>
    <row r="14135" spans="1:2" x14ac:dyDescent="0.25">
      <c r="A14135" s="63"/>
      <c r="B14135" s="63"/>
    </row>
    <row r="14136" spans="1:2" x14ac:dyDescent="0.25">
      <c r="A14136" s="63"/>
      <c r="B14136" s="63"/>
    </row>
    <row r="14137" spans="1:2" x14ac:dyDescent="0.25">
      <c r="A14137" s="63"/>
      <c r="B14137" s="63"/>
    </row>
    <row r="14138" spans="1:2" x14ac:dyDescent="0.25">
      <c r="A14138" s="63"/>
      <c r="B14138" s="63"/>
    </row>
    <row r="14139" spans="1:2" x14ac:dyDescent="0.25">
      <c r="A14139" s="63"/>
      <c r="B14139" s="63"/>
    </row>
    <row r="14140" spans="1:2" x14ac:dyDescent="0.25">
      <c r="A14140" s="63"/>
      <c r="B14140" s="63"/>
    </row>
    <row r="14141" spans="1:2" x14ac:dyDescent="0.25">
      <c r="A14141" s="63"/>
      <c r="B14141" s="63"/>
    </row>
    <row r="14142" spans="1:2" x14ac:dyDescent="0.25">
      <c r="A14142" s="63"/>
      <c r="B14142" s="63"/>
    </row>
    <row r="14143" spans="1:2" x14ac:dyDescent="0.25">
      <c r="A14143" s="63"/>
      <c r="B14143" s="63"/>
    </row>
    <row r="14144" spans="1:2" x14ac:dyDescent="0.25">
      <c r="A14144" s="63"/>
      <c r="B14144" s="63"/>
    </row>
    <row r="14145" spans="1:2" x14ac:dyDescent="0.25">
      <c r="A14145" s="63"/>
      <c r="B14145" s="63"/>
    </row>
    <row r="14146" spans="1:2" x14ac:dyDescent="0.25">
      <c r="A14146" s="63"/>
      <c r="B14146" s="63"/>
    </row>
    <row r="14147" spans="1:2" x14ac:dyDescent="0.25">
      <c r="A14147" s="63"/>
      <c r="B14147" s="63"/>
    </row>
    <row r="14148" spans="1:2" x14ac:dyDescent="0.25">
      <c r="A14148" s="63"/>
      <c r="B14148" s="63"/>
    </row>
    <row r="14149" spans="1:2" x14ac:dyDescent="0.25">
      <c r="A14149" s="63"/>
      <c r="B14149" s="63"/>
    </row>
    <row r="14150" spans="1:2" x14ac:dyDescent="0.25">
      <c r="A14150" s="63"/>
      <c r="B14150" s="63"/>
    </row>
    <row r="14151" spans="1:2" x14ac:dyDescent="0.25">
      <c r="A14151" s="63"/>
      <c r="B14151" s="63"/>
    </row>
    <row r="14152" spans="1:2" x14ac:dyDescent="0.25">
      <c r="A14152" s="63"/>
      <c r="B14152" s="63"/>
    </row>
    <row r="14153" spans="1:2" x14ac:dyDescent="0.25">
      <c r="A14153" s="63"/>
      <c r="B14153" s="63"/>
    </row>
    <row r="14154" spans="1:2" x14ac:dyDescent="0.25">
      <c r="A14154" s="63"/>
      <c r="B14154" s="63"/>
    </row>
    <row r="14155" spans="1:2" x14ac:dyDescent="0.25">
      <c r="A14155" s="63"/>
      <c r="B14155" s="63"/>
    </row>
    <row r="14156" spans="1:2" x14ac:dyDescent="0.25">
      <c r="A14156" s="63"/>
      <c r="B14156" s="63"/>
    </row>
    <row r="14157" spans="1:2" x14ac:dyDescent="0.25">
      <c r="A14157" s="63"/>
      <c r="B14157" s="63"/>
    </row>
    <row r="14158" spans="1:2" x14ac:dyDescent="0.25">
      <c r="A14158" s="63"/>
      <c r="B14158" s="63"/>
    </row>
    <row r="14159" spans="1:2" x14ac:dyDescent="0.25">
      <c r="A14159" s="63"/>
      <c r="B14159" s="63"/>
    </row>
    <row r="14160" spans="1:2" x14ac:dyDescent="0.25">
      <c r="A14160" s="63"/>
      <c r="B14160" s="63"/>
    </row>
    <row r="14161" spans="1:2" x14ac:dyDescent="0.25">
      <c r="A14161" s="63"/>
      <c r="B14161" s="63"/>
    </row>
    <row r="14162" spans="1:2" x14ac:dyDescent="0.25">
      <c r="A14162" s="63"/>
      <c r="B14162" s="63"/>
    </row>
    <row r="14163" spans="1:2" x14ac:dyDescent="0.25">
      <c r="A14163" s="63"/>
      <c r="B14163" s="63"/>
    </row>
    <row r="14164" spans="1:2" x14ac:dyDescent="0.25">
      <c r="A14164" s="63"/>
      <c r="B14164" s="63"/>
    </row>
    <row r="14165" spans="1:2" x14ac:dyDescent="0.25">
      <c r="A14165" s="63"/>
      <c r="B14165" s="63"/>
    </row>
    <row r="14166" spans="1:2" x14ac:dyDescent="0.25">
      <c r="A14166" s="63"/>
      <c r="B14166" s="63"/>
    </row>
    <row r="14167" spans="1:2" x14ac:dyDescent="0.25">
      <c r="A14167" s="63"/>
      <c r="B14167" s="63"/>
    </row>
    <row r="14168" spans="1:2" x14ac:dyDescent="0.25">
      <c r="A14168" s="63"/>
      <c r="B14168" s="63"/>
    </row>
    <row r="14169" spans="1:2" x14ac:dyDescent="0.25">
      <c r="A14169" s="63"/>
      <c r="B14169" s="63"/>
    </row>
    <row r="14170" spans="1:2" x14ac:dyDescent="0.25">
      <c r="A14170" s="63"/>
      <c r="B14170" s="63"/>
    </row>
    <row r="14171" spans="1:2" x14ac:dyDescent="0.25">
      <c r="A14171" s="63"/>
      <c r="B14171" s="63"/>
    </row>
    <row r="14172" spans="1:2" x14ac:dyDescent="0.25">
      <c r="A14172" s="63"/>
      <c r="B14172" s="63"/>
    </row>
    <row r="14173" spans="1:2" x14ac:dyDescent="0.25">
      <c r="A14173" s="63"/>
      <c r="B14173" s="63"/>
    </row>
    <row r="14174" spans="1:2" x14ac:dyDescent="0.25">
      <c r="A14174" s="63"/>
      <c r="B14174" s="63"/>
    </row>
    <row r="14175" spans="1:2" x14ac:dyDescent="0.25">
      <c r="A14175" s="63"/>
      <c r="B14175" s="63"/>
    </row>
    <row r="14176" spans="1:2" x14ac:dyDescent="0.25">
      <c r="A14176" s="63"/>
      <c r="B14176" s="63"/>
    </row>
    <row r="14177" spans="1:2" x14ac:dyDescent="0.25">
      <c r="A14177" s="63"/>
      <c r="B14177" s="63"/>
    </row>
    <row r="14178" spans="1:2" x14ac:dyDescent="0.25">
      <c r="A14178" s="63"/>
      <c r="B14178" s="63"/>
    </row>
    <row r="14179" spans="1:2" x14ac:dyDescent="0.25">
      <c r="A14179" s="63"/>
      <c r="B14179" s="63"/>
    </row>
    <row r="14180" spans="1:2" x14ac:dyDescent="0.25">
      <c r="A14180" s="63"/>
      <c r="B14180" s="63"/>
    </row>
    <row r="14181" spans="1:2" x14ac:dyDescent="0.25">
      <c r="A14181" s="63"/>
      <c r="B14181" s="63"/>
    </row>
    <row r="14182" spans="1:2" x14ac:dyDescent="0.25">
      <c r="A14182" s="63"/>
      <c r="B14182" s="63"/>
    </row>
    <row r="14183" spans="1:2" x14ac:dyDescent="0.25">
      <c r="A14183" s="63"/>
      <c r="B14183" s="63"/>
    </row>
    <row r="14184" spans="1:2" x14ac:dyDescent="0.25">
      <c r="A14184" s="63"/>
      <c r="B14184" s="63"/>
    </row>
    <row r="14185" spans="1:2" x14ac:dyDescent="0.25">
      <c r="A14185" s="63"/>
      <c r="B14185" s="63"/>
    </row>
    <row r="14186" spans="1:2" x14ac:dyDescent="0.25">
      <c r="A14186" s="63"/>
      <c r="B14186" s="63"/>
    </row>
    <row r="14187" spans="1:2" x14ac:dyDescent="0.25">
      <c r="A14187" s="63"/>
      <c r="B14187" s="63"/>
    </row>
    <row r="14188" spans="1:2" x14ac:dyDescent="0.25">
      <c r="A14188" s="63"/>
      <c r="B14188" s="63"/>
    </row>
    <row r="14189" spans="1:2" x14ac:dyDescent="0.25">
      <c r="A14189" s="63"/>
      <c r="B14189" s="63"/>
    </row>
    <row r="14190" spans="1:2" x14ac:dyDescent="0.25">
      <c r="A14190" s="63"/>
      <c r="B14190" s="63"/>
    </row>
    <row r="14191" spans="1:2" x14ac:dyDescent="0.25">
      <c r="A14191" s="63"/>
      <c r="B14191" s="63"/>
    </row>
    <row r="14192" spans="1:2" x14ac:dyDescent="0.25">
      <c r="A14192" s="63"/>
      <c r="B14192" s="63"/>
    </row>
    <row r="14193" spans="1:2" x14ac:dyDescent="0.25">
      <c r="A14193" s="63"/>
      <c r="B14193" s="63"/>
    </row>
    <row r="14194" spans="1:2" x14ac:dyDescent="0.25">
      <c r="A14194" s="63"/>
      <c r="B14194" s="63"/>
    </row>
    <row r="14195" spans="1:2" x14ac:dyDescent="0.25">
      <c r="A14195" s="63"/>
      <c r="B14195" s="63"/>
    </row>
    <row r="14196" spans="1:2" x14ac:dyDescent="0.25">
      <c r="A14196" s="63"/>
      <c r="B14196" s="63"/>
    </row>
    <row r="14197" spans="1:2" x14ac:dyDescent="0.25">
      <c r="A14197" s="63"/>
      <c r="B14197" s="63"/>
    </row>
    <row r="14198" spans="1:2" x14ac:dyDescent="0.25">
      <c r="A14198" s="63"/>
      <c r="B14198" s="63"/>
    </row>
    <row r="14199" spans="1:2" x14ac:dyDescent="0.25">
      <c r="A14199" s="63"/>
      <c r="B14199" s="63"/>
    </row>
    <row r="14200" spans="1:2" x14ac:dyDescent="0.25">
      <c r="A14200" s="63"/>
      <c r="B14200" s="63"/>
    </row>
    <row r="14201" spans="1:2" x14ac:dyDescent="0.25">
      <c r="A14201" s="63"/>
      <c r="B14201" s="63"/>
    </row>
    <row r="14202" spans="1:2" x14ac:dyDescent="0.25">
      <c r="A14202" s="63"/>
      <c r="B14202" s="63"/>
    </row>
    <row r="14203" spans="1:2" x14ac:dyDescent="0.25">
      <c r="A14203" s="63"/>
      <c r="B14203" s="63"/>
    </row>
    <row r="14204" spans="1:2" x14ac:dyDescent="0.25">
      <c r="A14204" s="63"/>
      <c r="B14204" s="63"/>
    </row>
    <row r="14205" spans="1:2" x14ac:dyDescent="0.25">
      <c r="A14205" s="63"/>
      <c r="B14205" s="63"/>
    </row>
    <row r="14206" spans="1:2" x14ac:dyDescent="0.25">
      <c r="A14206" s="63"/>
      <c r="B14206" s="63"/>
    </row>
    <row r="14207" spans="1:2" x14ac:dyDescent="0.25">
      <c r="A14207" s="63"/>
      <c r="B14207" s="63"/>
    </row>
    <row r="14208" spans="1:2" x14ac:dyDescent="0.25">
      <c r="A14208" s="63"/>
      <c r="B14208" s="63"/>
    </row>
    <row r="14209" spans="1:2" x14ac:dyDescent="0.25">
      <c r="A14209" s="63"/>
      <c r="B14209" s="63"/>
    </row>
    <row r="14210" spans="1:2" x14ac:dyDescent="0.25">
      <c r="A14210" s="63"/>
      <c r="B14210" s="63"/>
    </row>
    <row r="14211" spans="1:2" x14ac:dyDescent="0.25">
      <c r="A14211" s="63"/>
      <c r="B14211" s="63"/>
    </row>
    <row r="14212" spans="1:2" x14ac:dyDescent="0.25">
      <c r="A14212" s="63"/>
      <c r="B14212" s="63"/>
    </row>
    <row r="14213" spans="1:2" x14ac:dyDescent="0.25">
      <c r="A14213" s="63"/>
      <c r="B14213" s="63"/>
    </row>
    <row r="14214" spans="1:2" x14ac:dyDescent="0.25">
      <c r="A14214" s="63"/>
      <c r="B14214" s="63"/>
    </row>
    <row r="14215" spans="1:2" x14ac:dyDescent="0.25">
      <c r="A14215" s="63"/>
      <c r="B14215" s="63"/>
    </row>
    <row r="14216" spans="1:2" x14ac:dyDescent="0.25">
      <c r="A14216" s="63"/>
      <c r="B14216" s="63"/>
    </row>
    <row r="14217" spans="1:2" x14ac:dyDescent="0.25">
      <c r="A14217" s="63"/>
      <c r="B14217" s="63"/>
    </row>
    <row r="14218" spans="1:2" x14ac:dyDescent="0.25">
      <c r="A14218" s="63"/>
      <c r="B14218" s="63"/>
    </row>
    <row r="14219" spans="1:2" x14ac:dyDescent="0.25">
      <c r="A14219" s="63"/>
      <c r="B14219" s="63"/>
    </row>
    <row r="14220" spans="1:2" x14ac:dyDescent="0.25">
      <c r="A14220" s="63"/>
      <c r="B14220" s="63"/>
    </row>
    <row r="14221" spans="1:2" x14ac:dyDescent="0.25">
      <c r="A14221" s="63"/>
      <c r="B14221" s="63"/>
    </row>
    <row r="14222" spans="1:2" x14ac:dyDescent="0.25">
      <c r="A14222" s="63"/>
      <c r="B14222" s="63"/>
    </row>
    <row r="14223" spans="1:2" x14ac:dyDescent="0.25">
      <c r="A14223" s="63"/>
      <c r="B14223" s="63"/>
    </row>
    <row r="14224" spans="1:2" x14ac:dyDescent="0.25">
      <c r="A14224" s="63"/>
      <c r="B14224" s="63"/>
    </row>
    <row r="14225" spans="1:2" x14ac:dyDescent="0.25">
      <c r="A14225" s="63"/>
      <c r="B14225" s="63"/>
    </row>
    <row r="14226" spans="1:2" x14ac:dyDescent="0.25">
      <c r="A14226" s="63"/>
      <c r="B14226" s="63"/>
    </row>
    <row r="14227" spans="1:2" x14ac:dyDescent="0.25">
      <c r="A14227" s="63"/>
      <c r="B14227" s="63"/>
    </row>
    <row r="14228" spans="1:2" x14ac:dyDescent="0.25">
      <c r="A14228" s="63"/>
      <c r="B14228" s="63"/>
    </row>
    <row r="14229" spans="1:2" x14ac:dyDescent="0.25">
      <c r="A14229" s="63"/>
      <c r="B14229" s="63"/>
    </row>
    <row r="14230" spans="1:2" x14ac:dyDescent="0.25">
      <c r="A14230" s="63"/>
      <c r="B14230" s="63"/>
    </row>
    <row r="14231" spans="1:2" x14ac:dyDescent="0.25">
      <c r="A14231" s="63"/>
      <c r="B14231" s="63"/>
    </row>
    <row r="14232" spans="1:2" x14ac:dyDescent="0.25">
      <c r="A14232" s="63"/>
      <c r="B14232" s="63"/>
    </row>
    <row r="14233" spans="1:2" x14ac:dyDescent="0.25">
      <c r="A14233" s="63"/>
      <c r="B14233" s="63"/>
    </row>
    <row r="14234" spans="1:2" x14ac:dyDescent="0.25">
      <c r="A14234" s="63"/>
      <c r="B14234" s="63"/>
    </row>
    <row r="14235" spans="1:2" x14ac:dyDescent="0.25">
      <c r="A14235" s="63"/>
      <c r="B14235" s="63"/>
    </row>
    <row r="14236" spans="1:2" x14ac:dyDescent="0.25">
      <c r="A14236" s="63"/>
      <c r="B14236" s="63"/>
    </row>
    <row r="14237" spans="1:2" x14ac:dyDescent="0.25">
      <c r="A14237" s="63"/>
      <c r="B14237" s="63"/>
    </row>
    <row r="14238" spans="1:2" x14ac:dyDescent="0.25">
      <c r="A14238" s="63"/>
      <c r="B14238" s="63"/>
    </row>
    <row r="14239" spans="1:2" x14ac:dyDescent="0.25">
      <c r="A14239" s="63"/>
      <c r="B14239" s="63"/>
    </row>
    <row r="14240" spans="1:2" x14ac:dyDescent="0.25">
      <c r="A14240" s="63"/>
      <c r="B14240" s="63"/>
    </row>
    <row r="14241" spans="1:2" x14ac:dyDescent="0.25">
      <c r="A14241" s="63"/>
      <c r="B14241" s="63"/>
    </row>
    <row r="14242" spans="1:2" x14ac:dyDescent="0.25">
      <c r="A14242" s="63"/>
      <c r="B14242" s="63"/>
    </row>
    <row r="14243" spans="1:2" x14ac:dyDescent="0.25">
      <c r="A14243" s="63"/>
      <c r="B14243" s="63"/>
    </row>
    <row r="14244" spans="1:2" x14ac:dyDescent="0.25">
      <c r="A14244" s="63"/>
      <c r="B14244" s="63"/>
    </row>
    <row r="14245" spans="1:2" x14ac:dyDescent="0.25">
      <c r="A14245" s="63"/>
      <c r="B14245" s="63"/>
    </row>
    <row r="14246" spans="1:2" x14ac:dyDescent="0.25">
      <c r="A14246" s="63"/>
      <c r="B14246" s="63"/>
    </row>
    <row r="14247" spans="1:2" x14ac:dyDescent="0.25">
      <c r="A14247" s="63"/>
      <c r="B14247" s="63"/>
    </row>
    <row r="14248" spans="1:2" x14ac:dyDescent="0.25">
      <c r="A14248" s="63"/>
      <c r="B14248" s="63"/>
    </row>
    <row r="14249" spans="1:2" x14ac:dyDescent="0.25">
      <c r="A14249" s="63"/>
      <c r="B14249" s="63"/>
    </row>
    <row r="14250" spans="1:2" x14ac:dyDescent="0.25">
      <c r="A14250" s="63"/>
      <c r="B14250" s="63"/>
    </row>
    <row r="14251" spans="1:2" x14ac:dyDescent="0.25">
      <c r="A14251" s="63"/>
      <c r="B14251" s="63"/>
    </row>
    <row r="14252" spans="1:2" x14ac:dyDescent="0.25">
      <c r="A14252" s="63"/>
      <c r="B14252" s="63"/>
    </row>
    <row r="14253" spans="1:2" x14ac:dyDescent="0.25">
      <c r="A14253" s="63"/>
      <c r="B14253" s="63"/>
    </row>
    <row r="14254" spans="1:2" x14ac:dyDescent="0.25">
      <c r="A14254" s="63"/>
      <c r="B14254" s="63"/>
    </row>
    <row r="14255" spans="1:2" x14ac:dyDescent="0.25">
      <c r="A14255" s="63"/>
      <c r="B14255" s="63"/>
    </row>
    <row r="14256" spans="1:2" x14ac:dyDescent="0.25">
      <c r="A14256" s="63"/>
      <c r="B14256" s="63"/>
    </row>
    <row r="14257" spans="1:2" x14ac:dyDescent="0.25">
      <c r="A14257" s="63"/>
      <c r="B14257" s="63"/>
    </row>
    <row r="14258" spans="1:2" x14ac:dyDescent="0.25">
      <c r="A14258" s="63"/>
      <c r="B14258" s="63"/>
    </row>
    <row r="14259" spans="1:2" x14ac:dyDescent="0.25">
      <c r="A14259" s="63"/>
      <c r="B14259" s="63"/>
    </row>
    <row r="14260" spans="1:2" x14ac:dyDescent="0.25">
      <c r="A14260" s="63"/>
      <c r="B14260" s="63"/>
    </row>
    <row r="14261" spans="1:2" x14ac:dyDescent="0.25">
      <c r="A14261" s="63"/>
      <c r="B14261" s="63"/>
    </row>
    <row r="14262" spans="1:2" x14ac:dyDescent="0.25">
      <c r="A14262" s="63"/>
      <c r="B14262" s="63"/>
    </row>
    <row r="14263" spans="1:2" x14ac:dyDescent="0.25">
      <c r="A14263" s="63"/>
      <c r="B14263" s="63"/>
    </row>
    <row r="14264" spans="1:2" x14ac:dyDescent="0.25">
      <c r="A14264" s="63"/>
      <c r="B14264" s="63"/>
    </row>
    <row r="14265" spans="1:2" x14ac:dyDescent="0.25">
      <c r="A14265" s="63"/>
      <c r="B14265" s="63"/>
    </row>
    <row r="14266" spans="1:2" x14ac:dyDescent="0.25">
      <c r="A14266" s="63"/>
      <c r="B14266" s="63"/>
    </row>
    <row r="14267" spans="1:2" x14ac:dyDescent="0.25">
      <c r="A14267" s="63"/>
      <c r="B14267" s="63"/>
    </row>
    <row r="14268" spans="1:2" x14ac:dyDescent="0.25">
      <c r="A14268" s="63"/>
      <c r="B14268" s="63"/>
    </row>
    <row r="14269" spans="1:2" x14ac:dyDescent="0.25">
      <c r="A14269" s="63"/>
      <c r="B14269" s="63"/>
    </row>
    <row r="14270" spans="1:2" x14ac:dyDescent="0.25">
      <c r="A14270" s="63"/>
      <c r="B14270" s="63"/>
    </row>
    <row r="14271" spans="1:2" x14ac:dyDescent="0.25">
      <c r="A14271" s="63"/>
      <c r="B14271" s="63"/>
    </row>
    <row r="14272" spans="1:2" x14ac:dyDescent="0.25">
      <c r="A14272" s="63"/>
      <c r="B14272" s="63"/>
    </row>
    <row r="14273" spans="1:2" x14ac:dyDescent="0.25">
      <c r="A14273" s="63"/>
      <c r="B14273" s="63"/>
    </row>
    <row r="14274" spans="1:2" x14ac:dyDescent="0.25">
      <c r="A14274" s="63"/>
      <c r="B14274" s="63"/>
    </row>
    <row r="14275" spans="1:2" x14ac:dyDescent="0.25">
      <c r="A14275" s="63"/>
      <c r="B14275" s="63"/>
    </row>
    <row r="14276" spans="1:2" x14ac:dyDescent="0.25">
      <c r="A14276" s="63"/>
      <c r="B14276" s="63"/>
    </row>
    <row r="14277" spans="1:2" x14ac:dyDescent="0.25">
      <c r="A14277" s="63"/>
      <c r="B14277" s="63"/>
    </row>
    <row r="14278" spans="1:2" x14ac:dyDescent="0.25">
      <c r="A14278" s="63"/>
      <c r="B14278" s="63"/>
    </row>
    <row r="14279" spans="1:2" x14ac:dyDescent="0.25">
      <c r="A14279" s="63"/>
      <c r="B14279" s="63"/>
    </row>
    <row r="14280" spans="1:2" x14ac:dyDescent="0.25">
      <c r="A14280" s="63"/>
      <c r="B14280" s="63"/>
    </row>
    <row r="14281" spans="1:2" x14ac:dyDescent="0.25">
      <c r="A14281" s="63"/>
      <c r="B14281" s="63"/>
    </row>
    <row r="14282" spans="1:2" x14ac:dyDescent="0.25">
      <c r="A14282" s="63"/>
      <c r="B14282" s="63"/>
    </row>
    <row r="14283" spans="1:2" x14ac:dyDescent="0.25">
      <c r="A14283" s="63"/>
      <c r="B14283" s="63"/>
    </row>
    <row r="14284" spans="1:2" x14ac:dyDescent="0.25">
      <c r="A14284" s="63"/>
      <c r="B14284" s="63"/>
    </row>
    <row r="14285" spans="1:2" x14ac:dyDescent="0.25">
      <c r="A14285" s="63"/>
      <c r="B14285" s="63"/>
    </row>
    <row r="14286" spans="1:2" x14ac:dyDescent="0.25">
      <c r="A14286" s="63"/>
      <c r="B14286" s="63"/>
    </row>
    <row r="14287" spans="1:2" x14ac:dyDescent="0.25">
      <c r="A14287" s="63"/>
      <c r="B14287" s="63"/>
    </row>
    <row r="14288" spans="1:2" x14ac:dyDescent="0.25">
      <c r="A14288" s="63"/>
      <c r="B14288" s="63"/>
    </row>
    <row r="14289" spans="1:2" x14ac:dyDescent="0.25">
      <c r="A14289" s="63"/>
      <c r="B14289" s="63"/>
    </row>
    <row r="14290" spans="1:2" x14ac:dyDescent="0.25">
      <c r="A14290" s="63"/>
      <c r="B14290" s="63"/>
    </row>
    <row r="14291" spans="1:2" x14ac:dyDescent="0.25">
      <c r="A14291" s="63"/>
      <c r="B14291" s="63"/>
    </row>
    <row r="14292" spans="1:2" x14ac:dyDescent="0.25">
      <c r="A14292" s="63"/>
      <c r="B14292" s="63"/>
    </row>
    <row r="14293" spans="1:2" x14ac:dyDescent="0.25">
      <c r="A14293" s="63"/>
      <c r="B14293" s="63"/>
    </row>
    <row r="14294" spans="1:2" x14ac:dyDescent="0.25">
      <c r="A14294" s="63"/>
      <c r="B14294" s="63"/>
    </row>
    <row r="14295" spans="1:2" x14ac:dyDescent="0.25">
      <c r="A14295" s="63"/>
      <c r="B14295" s="63"/>
    </row>
    <row r="14296" spans="1:2" x14ac:dyDescent="0.25">
      <c r="A14296" s="63"/>
      <c r="B14296" s="63"/>
    </row>
    <row r="14297" spans="1:2" x14ac:dyDescent="0.25">
      <c r="A14297" s="63"/>
      <c r="B14297" s="63"/>
    </row>
    <row r="14298" spans="1:2" x14ac:dyDescent="0.25">
      <c r="A14298" s="63"/>
      <c r="B14298" s="63"/>
    </row>
    <row r="14299" spans="1:2" x14ac:dyDescent="0.25">
      <c r="A14299" s="63"/>
      <c r="B14299" s="63"/>
    </row>
    <row r="14300" spans="1:2" x14ac:dyDescent="0.25">
      <c r="A14300" s="63"/>
      <c r="B14300" s="63"/>
    </row>
    <row r="14301" spans="1:2" x14ac:dyDescent="0.25">
      <c r="A14301" s="63"/>
      <c r="B14301" s="63"/>
    </row>
    <row r="14302" spans="1:2" x14ac:dyDescent="0.25">
      <c r="A14302" s="63"/>
      <c r="B14302" s="63"/>
    </row>
    <row r="14303" spans="1:2" x14ac:dyDescent="0.25">
      <c r="A14303" s="63"/>
      <c r="B14303" s="63"/>
    </row>
    <row r="14304" spans="1:2" x14ac:dyDescent="0.25">
      <c r="A14304" s="63"/>
      <c r="B14304" s="63"/>
    </row>
    <row r="14305" spans="1:2" x14ac:dyDescent="0.25">
      <c r="A14305" s="63"/>
      <c r="B14305" s="63"/>
    </row>
    <row r="14306" spans="1:2" x14ac:dyDescent="0.25">
      <c r="A14306" s="63"/>
      <c r="B14306" s="63"/>
    </row>
    <row r="14307" spans="1:2" x14ac:dyDescent="0.25">
      <c r="A14307" s="63"/>
      <c r="B14307" s="63"/>
    </row>
    <row r="14308" spans="1:2" x14ac:dyDescent="0.25">
      <c r="A14308" s="63"/>
      <c r="B14308" s="63"/>
    </row>
    <row r="14309" spans="1:2" x14ac:dyDescent="0.25">
      <c r="A14309" s="63"/>
      <c r="B14309" s="63"/>
    </row>
    <row r="14310" spans="1:2" x14ac:dyDescent="0.25">
      <c r="A14310" s="63"/>
      <c r="B14310" s="63"/>
    </row>
    <row r="14311" spans="1:2" x14ac:dyDescent="0.25">
      <c r="A14311" s="63"/>
      <c r="B14311" s="63"/>
    </row>
    <row r="14312" spans="1:2" x14ac:dyDescent="0.25">
      <c r="A14312" s="63"/>
      <c r="B14312" s="63"/>
    </row>
    <row r="14313" spans="1:2" x14ac:dyDescent="0.25">
      <c r="A14313" s="63"/>
      <c r="B14313" s="63"/>
    </row>
    <row r="14314" spans="1:2" x14ac:dyDescent="0.25">
      <c r="A14314" s="63"/>
      <c r="B14314" s="63"/>
    </row>
    <row r="14315" spans="1:2" x14ac:dyDescent="0.25">
      <c r="A14315" s="63"/>
      <c r="B14315" s="63"/>
    </row>
    <row r="14316" spans="1:2" x14ac:dyDescent="0.25">
      <c r="A14316" s="63"/>
      <c r="B14316" s="63"/>
    </row>
    <row r="14317" spans="1:2" x14ac:dyDescent="0.25">
      <c r="A14317" s="63"/>
      <c r="B14317" s="63"/>
    </row>
    <row r="14318" spans="1:2" x14ac:dyDescent="0.25">
      <c r="A14318" s="63"/>
      <c r="B14318" s="63"/>
    </row>
    <row r="14319" spans="1:2" x14ac:dyDescent="0.25">
      <c r="A14319" s="63"/>
      <c r="B14319" s="63"/>
    </row>
    <row r="14320" spans="1:2" x14ac:dyDescent="0.25">
      <c r="A14320" s="63"/>
      <c r="B14320" s="63"/>
    </row>
    <row r="14321" spans="1:2" x14ac:dyDescent="0.25">
      <c r="A14321" s="63"/>
      <c r="B14321" s="63"/>
    </row>
    <row r="14322" spans="1:2" x14ac:dyDescent="0.25">
      <c r="A14322" s="63"/>
      <c r="B14322" s="63"/>
    </row>
    <row r="14323" spans="1:2" x14ac:dyDescent="0.25">
      <c r="A14323" s="63"/>
      <c r="B14323" s="63"/>
    </row>
    <row r="14324" spans="1:2" x14ac:dyDescent="0.25">
      <c r="A14324" s="63"/>
      <c r="B14324" s="63"/>
    </row>
    <row r="14325" spans="1:2" x14ac:dyDescent="0.25">
      <c r="A14325" s="63"/>
      <c r="B14325" s="63"/>
    </row>
    <row r="14326" spans="1:2" x14ac:dyDescent="0.25">
      <c r="A14326" s="63"/>
      <c r="B14326" s="63"/>
    </row>
    <row r="14327" spans="1:2" x14ac:dyDescent="0.25">
      <c r="A14327" s="63"/>
      <c r="B14327" s="63"/>
    </row>
    <row r="14328" spans="1:2" x14ac:dyDescent="0.25">
      <c r="A14328" s="63"/>
      <c r="B14328" s="63"/>
    </row>
    <row r="14329" spans="1:2" x14ac:dyDescent="0.25">
      <c r="A14329" s="63"/>
      <c r="B14329" s="63"/>
    </row>
    <row r="14330" spans="1:2" x14ac:dyDescent="0.25">
      <c r="A14330" s="63"/>
      <c r="B14330" s="63"/>
    </row>
    <row r="14331" spans="1:2" x14ac:dyDescent="0.25">
      <c r="A14331" s="63"/>
      <c r="B14331" s="63"/>
    </row>
    <row r="14332" spans="1:2" x14ac:dyDescent="0.25">
      <c r="A14332" s="63"/>
      <c r="B14332" s="63"/>
    </row>
    <row r="14333" spans="1:2" x14ac:dyDescent="0.25">
      <c r="A14333" s="63"/>
      <c r="B14333" s="63"/>
    </row>
    <row r="14334" spans="1:2" x14ac:dyDescent="0.25">
      <c r="A14334" s="63"/>
      <c r="B14334" s="63"/>
    </row>
    <row r="14335" spans="1:2" x14ac:dyDescent="0.25">
      <c r="A14335" s="63"/>
      <c r="B14335" s="63"/>
    </row>
    <row r="14336" spans="1:2" x14ac:dyDescent="0.25">
      <c r="A14336" s="63"/>
      <c r="B14336" s="63"/>
    </row>
    <row r="14337" spans="1:2" x14ac:dyDescent="0.25">
      <c r="A14337" s="63"/>
      <c r="B14337" s="63"/>
    </row>
    <row r="14338" spans="1:2" x14ac:dyDescent="0.25">
      <c r="A14338" s="63"/>
      <c r="B14338" s="63"/>
    </row>
    <row r="14339" spans="1:2" x14ac:dyDescent="0.25">
      <c r="A14339" s="63"/>
      <c r="B14339" s="63"/>
    </row>
    <row r="14340" spans="1:2" x14ac:dyDescent="0.25">
      <c r="A14340" s="63"/>
      <c r="B14340" s="63"/>
    </row>
    <row r="14341" spans="1:2" x14ac:dyDescent="0.25">
      <c r="A14341" s="63"/>
      <c r="B14341" s="63"/>
    </row>
    <row r="14342" spans="1:2" x14ac:dyDescent="0.25">
      <c r="A14342" s="63"/>
      <c r="B14342" s="63"/>
    </row>
    <row r="14343" spans="1:2" x14ac:dyDescent="0.25">
      <c r="A14343" s="63"/>
      <c r="B14343" s="63"/>
    </row>
    <row r="14344" spans="1:2" x14ac:dyDescent="0.25">
      <c r="A14344" s="63"/>
      <c r="B14344" s="63"/>
    </row>
    <row r="14345" spans="1:2" x14ac:dyDescent="0.25">
      <c r="A14345" s="63"/>
      <c r="B14345" s="63"/>
    </row>
    <row r="14346" spans="1:2" x14ac:dyDescent="0.25">
      <c r="A14346" s="63"/>
      <c r="B14346" s="63"/>
    </row>
    <row r="14347" spans="1:2" x14ac:dyDescent="0.25">
      <c r="A14347" s="63"/>
      <c r="B14347" s="63"/>
    </row>
    <row r="14348" spans="1:2" x14ac:dyDescent="0.25">
      <c r="A14348" s="63"/>
      <c r="B14348" s="63"/>
    </row>
    <row r="14349" spans="1:2" x14ac:dyDescent="0.25">
      <c r="A14349" s="63"/>
      <c r="B14349" s="63"/>
    </row>
    <row r="14350" spans="1:2" x14ac:dyDescent="0.25">
      <c r="A14350" s="63"/>
      <c r="B14350" s="63"/>
    </row>
    <row r="14351" spans="1:2" x14ac:dyDescent="0.25">
      <c r="A14351" s="63"/>
      <c r="B14351" s="63"/>
    </row>
    <row r="14352" spans="1:2" x14ac:dyDescent="0.25">
      <c r="A14352" s="63"/>
      <c r="B14352" s="63"/>
    </row>
    <row r="14353" spans="1:2" x14ac:dyDescent="0.25">
      <c r="A14353" s="63"/>
      <c r="B14353" s="63"/>
    </row>
    <row r="14354" spans="1:2" x14ac:dyDescent="0.25">
      <c r="A14354" s="63"/>
      <c r="B14354" s="63"/>
    </row>
    <row r="14355" spans="1:2" x14ac:dyDescent="0.25">
      <c r="A14355" s="63"/>
      <c r="B14355" s="63"/>
    </row>
    <row r="14356" spans="1:2" x14ac:dyDescent="0.25">
      <c r="A14356" s="63"/>
      <c r="B14356" s="63"/>
    </row>
    <row r="14357" spans="1:2" x14ac:dyDescent="0.25">
      <c r="A14357" s="63"/>
      <c r="B14357" s="63"/>
    </row>
    <row r="14358" spans="1:2" x14ac:dyDescent="0.25">
      <c r="A14358" s="63"/>
      <c r="B14358" s="63"/>
    </row>
    <row r="14359" spans="1:2" x14ac:dyDescent="0.25">
      <c r="A14359" s="63"/>
      <c r="B14359" s="63"/>
    </row>
    <row r="14360" spans="1:2" x14ac:dyDescent="0.25">
      <c r="A14360" s="63"/>
      <c r="B14360" s="63"/>
    </row>
    <row r="14361" spans="1:2" x14ac:dyDescent="0.25">
      <c r="A14361" s="63"/>
      <c r="B14361" s="63"/>
    </row>
    <row r="14362" spans="1:2" x14ac:dyDescent="0.25">
      <c r="A14362" s="63"/>
      <c r="B14362" s="63"/>
    </row>
    <row r="14363" spans="1:2" x14ac:dyDescent="0.25">
      <c r="A14363" s="63"/>
      <c r="B14363" s="63"/>
    </row>
    <row r="14364" spans="1:2" x14ac:dyDescent="0.25">
      <c r="A14364" s="63"/>
      <c r="B14364" s="63"/>
    </row>
    <row r="14365" spans="1:2" x14ac:dyDescent="0.25">
      <c r="A14365" s="63"/>
      <c r="B14365" s="63"/>
    </row>
    <row r="14366" spans="1:2" x14ac:dyDescent="0.25">
      <c r="A14366" s="63"/>
      <c r="B14366" s="63"/>
    </row>
    <row r="14367" spans="1:2" x14ac:dyDescent="0.25">
      <c r="A14367" s="63"/>
      <c r="B14367" s="63"/>
    </row>
    <row r="14368" spans="1:2" x14ac:dyDescent="0.25">
      <c r="A14368" s="63"/>
      <c r="B14368" s="63"/>
    </row>
    <row r="14369" spans="1:2" x14ac:dyDescent="0.25">
      <c r="A14369" s="63"/>
      <c r="B14369" s="63"/>
    </row>
    <row r="14370" spans="1:2" x14ac:dyDescent="0.25">
      <c r="A14370" s="63"/>
      <c r="B14370" s="63"/>
    </row>
    <row r="14371" spans="1:2" x14ac:dyDescent="0.25">
      <c r="A14371" s="63"/>
      <c r="B14371" s="63"/>
    </row>
    <row r="14372" spans="1:2" x14ac:dyDescent="0.25">
      <c r="A14372" s="63"/>
      <c r="B14372" s="63"/>
    </row>
    <row r="14373" spans="1:2" x14ac:dyDescent="0.25">
      <c r="A14373" s="63"/>
      <c r="B14373" s="63"/>
    </row>
    <row r="14374" spans="1:2" x14ac:dyDescent="0.25">
      <c r="A14374" s="63"/>
      <c r="B14374" s="63"/>
    </row>
    <row r="14375" spans="1:2" x14ac:dyDescent="0.25">
      <c r="A14375" s="63"/>
      <c r="B14375" s="63"/>
    </row>
    <row r="14376" spans="1:2" x14ac:dyDescent="0.25">
      <c r="A14376" s="63"/>
      <c r="B14376" s="63"/>
    </row>
    <row r="14377" spans="1:2" x14ac:dyDescent="0.25">
      <c r="A14377" s="63"/>
      <c r="B14377" s="63"/>
    </row>
    <row r="14378" spans="1:2" x14ac:dyDescent="0.25">
      <c r="A14378" s="63"/>
      <c r="B14378" s="63"/>
    </row>
    <row r="14379" spans="1:2" x14ac:dyDescent="0.25">
      <c r="A14379" s="63"/>
      <c r="B14379" s="63"/>
    </row>
    <row r="14380" spans="1:2" x14ac:dyDescent="0.25">
      <c r="A14380" s="63"/>
      <c r="B14380" s="63"/>
    </row>
    <row r="14381" spans="1:2" x14ac:dyDescent="0.25">
      <c r="A14381" s="63"/>
      <c r="B14381" s="63"/>
    </row>
    <row r="14382" spans="1:2" x14ac:dyDescent="0.25">
      <c r="A14382" s="63"/>
      <c r="B14382" s="63"/>
    </row>
    <row r="14383" spans="1:2" x14ac:dyDescent="0.25">
      <c r="A14383" s="63"/>
      <c r="B14383" s="63"/>
    </row>
    <row r="14384" spans="1:2" x14ac:dyDescent="0.25">
      <c r="A14384" s="63"/>
      <c r="B14384" s="63"/>
    </row>
    <row r="14385" spans="1:2" x14ac:dyDescent="0.25">
      <c r="A14385" s="63"/>
      <c r="B14385" s="63"/>
    </row>
    <row r="14386" spans="1:2" x14ac:dyDescent="0.25">
      <c r="A14386" s="63"/>
      <c r="B14386" s="63"/>
    </row>
    <row r="14387" spans="1:2" x14ac:dyDescent="0.25">
      <c r="A14387" s="63"/>
      <c r="B14387" s="63"/>
    </row>
    <row r="14388" spans="1:2" x14ac:dyDescent="0.25">
      <c r="A14388" s="63"/>
      <c r="B14388" s="63"/>
    </row>
    <row r="14389" spans="1:2" x14ac:dyDescent="0.25">
      <c r="A14389" s="63"/>
      <c r="B14389" s="63"/>
    </row>
    <row r="14390" spans="1:2" x14ac:dyDescent="0.25">
      <c r="A14390" s="63"/>
      <c r="B14390" s="63"/>
    </row>
    <row r="14391" spans="1:2" x14ac:dyDescent="0.25">
      <c r="A14391" s="63"/>
      <c r="B14391" s="63"/>
    </row>
    <row r="14392" spans="1:2" x14ac:dyDescent="0.25">
      <c r="A14392" s="63"/>
      <c r="B14392" s="63"/>
    </row>
    <row r="14393" spans="1:2" x14ac:dyDescent="0.25">
      <c r="A14393" s="63"/>
      <c r="B14393" s="63"/>
    </row>
    <row r="14394" spans="1:2" x14ac:dyDescent="0.25">
      <c r="A14394" s="63"/>
      <c r="B14394" s="63"/>
    </row>
    <row r="14395" spans="1:2" x14ac:dyDescent="0.25">
      <c r="A14395" s="63"/>
      <c r="B14395" s="63"/>
    </row>
    <row r="14396" spans="1:2" x14ac:dyDescent="0.25">
      <c r="A14396" s="63"/>
      <c r="B14396" s="63"/>
    </row>
    <row r="14397" spans="1:2" x14ac:dyDescent="0.25">
      <c r="A14397" s="63"/>
      <c r="B14397" s="63"/>
    </row>
    <row r="14398" spans="1:2" x14ac:dyDescent="0.25">
      <c r="A14398" s="63"/>
      <c r="B14398" s="63"/>
    </row>
    <row r="14399" spans="1:2" x14ac:dyDescent="0.25">
      <c r="A14399" s="63"/>
      <c r="B14399" s="63"/>
    </row>
    <row r="14400" spans="1:2" x14ac:dyDescent="0.25">
      <c r="A14400" s="63"/>
      <c r="B14400" s="63"/>
    </row>
    <row r="14401" spans="1:2" x14ac:dyDescent="0.25">
      <c r="A14401" s="63"/>
      <c r="B14401" s="63"/>
    </row>
    <row r="14402" spans="1:2" x14ac:dyDescent="0.25">
      <c r="A14402" s="63"/>
      <c r="B14402" s="63"/>
    </row>
    <row r="14403" spans="1:2" x14ac:dyDescent="0.25">
      <c r="A14403" s="63"/>
      <c r="B14403" s="63"/>
    </row>
    <row r="14404" spans="1:2" x14ac:dyDescent="0.25">
      <c r="A14404" s="63"/>
      <c r="B14404" s="63"/>
    </row>
    <row r="14405" spans="1:2" x14ac:dyDescent="0.25">
      <c r="A14405" s="63"/>
      <c r="B14405" s="63"/>
    </row>
    <row r="14406" spans="1:2" x14ac:dyDescent="0.25">
      <c r="A14406" s="63"/>
      <c r="B14406" s="63"/>
    </row>
    <row r="14407" spans="1:2" x14ac:dyDescent="0.25">
      <c r="A14407" s="63"/>
      <c r="B14407" s="63"/>
    </row>
    <row r="14408" spans="1:2" x14ac:dyDescent="0.25">
      <c r="A14408" s="63"/>
      <c r="B14408" s="63"/>
    </row>
    <row r="14409" spans="1:2" x14ac:dyDescent="0.25">
      <c r="A14409" s="63"/>
      <c r="B14409" s="63"/>
    </row>
    <row r="14410" spans="1:2" x14ac:dyDescent="0.25">
      <c r="A14410" s="63"/>
      <c r="B14410" s="63"/>
    </row>
    <row r="14411" spans="1:2" x14ac:dyDescent="0.25">
      <c r="A14411" s="63"/>
      <c r="B14411" s="63"/>
    </row>
    <row r="14412" spans="1:2" x14ac:dyDescent="0.25">
      <c r="A14412" s="63"/>
      <c r="B14412" s="63"/>
    </row>
    <row r="14413" spans="1:2" x14ac:dyDescent="0.25">
      <c r="A14413" s="63"/>
      <c r="B14413" s="63"/>
    </row>
    <row r="14414" spans="1:2" x14ac:dyDescent="0.25">
      <c r="A14414" s="63"/>
      <c r="B14414" s="63"/>
    </row>
    <row r="14415" spans="1:2" x14ac:dyDescent="0.25">
      <c r="A14415" s="63"/>
      <c r="B14415" s="63"/>
    </row>
    <row r="14416" spans="1:2" x14ac:dyDescent="0.25">
      <c r="A14416" s="63"/>
      <c r="B14416" s="63"/>
    </row>
    <row r="14417" spans="1:2" x14ac:dyDescent="0.25">
      <c r="A14417" s="63"/>
      <c r="B14417" s="63"/>
    </row>
    <row r="14418" spans="1:2" x14ac:dyDescent="0.25">
      <c r="A14418" s="63"/>
      <c r="B14418" s="63"/>
    </row>
    <row r="14419" spans="1:2" x14ac:dyDescent="0.25">
      <c r="A14419" s="63"/>
      <c r="B14419" s="63"/>
    </row>
    <row r="14420" spans="1:2" x14ac:dyDescent="0.25">
      <c r="A14420" s="63"/>
      <c r="B14420" s="63"/>
    </row>
    <row r="14421" spans="1:2" x14ac:dyDescent="0.25">
      <c r="A14421" s="63"/>
      <c r="B14421" s="63"/>
    </row>
    <row r="14422" spans="1:2" x14ac:dyDescent="0.25">
      <c r="A14422" s="63"/>
      <c r="B14422" s="63"/>
    </row>
    <row r="14423" spans="1:2" x14ac:dyDescent="0.25">
      <c r="A14423" s="63"/>
      <c r="B14423" s="63"/>
    </row>
    <row r="14424" spans="1:2" x14ac:dyDescent="0.25">
      <c r="A14424" s="63"/>
      <c r="B14424" s="63"/>
    </row>
    <row r="14425" spans="1:2" x14ac:dyDescent="0.25">
      <c r="A14425" s="63"/>
      <c r="B14425" s="63"/>
    </row>
    <row r="14426" spans="1:2" x14ac:dyDescent="0.25">
      <c r="A14426" s="63"/>
      <c r="B14426" s="63"/>
    </row>
    <row r="14427" spans="1:2" x14ac:dyDescent="0.25">
      <c r="A14427" s="63"/>
      <c r="B14427" s="63"/>
    </row>
    <row r="14428" spans="1:2" x14ac:dyDescent="0.25">
      <c r="A14428" s="63"/>
      <c r="B14428" s="63"/>
    </row>
    <row r="14429" spans="1:2" x14ac:dyDescent="0.25">
      <c r="A14429" s="63"/>
      <c r="B14429" s="63"/>
    </row>
    <row r="14430" spans="1:2" x14ac:dyDescent="0.25">
      <c r="A14430" s="63"/>
      <c r="B14430" s="63"/>
    </row>
    <row r="14431" spans="1:2" x14ac:dyDescent="0.25">
      <c r="A14431" s="63"/>
      <c r="B14431" s="63"/>
    </row>
    <row r="14432" spans="1:2" x14ac:dyDescent="0.25">
      <c r="A14432" s="63"/>
      <c r="B14432" s="63"/>
    </row>
    <row r="14433" spans="1:2" x14ac:dyDescent="0.25">
      <c r="A14433" s="63"/>
      <c r="B14433" s="63"/>
    </row>
    <row r="14434" spans="1:2" x14ac:dyDescent="0.25">
      <c r="A14434" s="63"/>
      <c r="B14434" s="63"/>
    </row>
    <row r="14435" spans="1:2" x14ac:dyDescent="0.25">
      <c r="A14435" s="63"/>
      <c r="B14435" s="63"/>
    </row>
    <row r="14436" spans="1:2" x14ac:dyDescent="0.25">
      <c r="A14436" s="63"/>
      <c r="B14436" s="63"/>
    </row>
    <row r="14437" spans="1:2" x14ac:dyDescent="0.25">
      <c r="A14437" s="63"/>
      <c r="B14437" s="63"/>
    </row>
    <row r="14438" spans="1:2" x14ac:dyDescent="0.25">
      <c r="A14438" s="63"/>
      <c r="B14438" s="63"/>
    </row>
    <row r="14439" spans="1:2" x14ac:dyDescent="0.25">
      <c r="A14439" s="63"/>
      <c r="B14439" s="63"/>
    </row>
    <row r="14440" spans="1:2" x14ac:dyDescent="0.25">
      <c r="A14440" s="63"/>
      <c r="B14440" s="63"/>
    </row>
    <row r="14441" spans="1:2" x14ac:dyDescent="0.25">
      <c r="A14441" s="63"/>
      <c r="B14441" s="63"/>
    </row>
    <row r="14442" spans="1:2" x14ac:dyDescent="0.25">
      <c r="A14442" s="63"/>
      <c r="B14442" s="63"/>
    </row>
    <row r="14443" spans="1:2" x14ac:dyDescent="0.25">
      <c r="A14443" s="63"/>
      <c r="B14443" s="63"/>
    </row>
    <row r="14444" spans="1:2" x14ac:dyDescent="0.25">
      <c r="A14444" s="63"/>
      <c r="B14444" s="63"/>
    </row>
    <row r="14445" spans="1:2" x14ac:dyDescent="0.25">
      <c r="A14445" s="63"/>
      <c r="B14445" s="63"/>
    </row>
    <row r="14446" spans="1:2" x14ac:dyDescent="0.25">
      <c r="A14446" s="63"/>
      <c r="B14446" s="63"/>
    </row>
    <row r="14447" spans="1:2" x14ac:dyDescent="0.25">
      <c r="A14447" s="63"/>
      <c r="B14447" s="63"/>
    </row>
    <row r="14448" spans="1:2" x14ac:dyDescent="0.25">
      <c r="A14448" s="63"/>
      <c r="B14448" s="63"/>
    </row>
    <row r="14449" spans="1:2" x14ac:dyDescent="0.25">
      <c r="A14449" s="63"/>
      <c r="B14449" s="63"/>
    </row>
    <row r="14450" spans="1:2" x14ac:dyDescent="0.25">
      <c r="A14450" s="63"/>
      <c r="B14450" s="63"/>
    </row>
    <row r="14451" spans="1:2" x14ac:dyDescent="0.25">
      <c r="A14451" s="63"/>
      <c r="B14451" s="63"/>
    </row>
    <row r="14452" spans="1:2" x14ac:dyDescent="0.25">
      <c r="A14452" s="63"/>
      <c r="B14452" s="63"/>
    </row>
    <row r="14453" spans="1:2" x14ac:dyDescent="0.25">
      <c r="A14453" s="63"/>
      <c r="B14453" s="63"/>
    </row>
    <row r="14454" spans="1:2" x14ac:dyDescent="0.25">
      <c r="A14454" s="63"/>
      <c r="B14454" s="63"/>
    </row>
    <row r="14455" spans="1:2" x14ac:dyDescent="0.25">
      <c r="A14455" s="63"/>
      <c r="B14455" s="63"/>
    </row>
    <row r="14456" spans="1:2" x14ac:dyDescent="0.25">
      <c r="A14456" s="63"/>
      <c r="B14456" s="63"/>
    </row>
    <row r="14457" spans="1:2" x14ac:dyDescent="0.25">
      <c r="A14457" s="63"/>
      <c r="B14457" s="63"/>
    </row>
    <row r="14458" spans="1:2" x14ac:dyDescent="0.25">
      <c r="A14458" s="63"/>
      <c r="B14458" s="63"/>
    </row>
    <row r="14459" spans="1:2" x14ac:dyDescent="0.25">
      <c r="A14459" s="63"/>
      <c r="B14459" s="63"/>
    </row>
    <row r="14460" spans="1:2" x14ac:dyDescent="0.25">
      <c r="A14460" s="63"/>
      <c r="B14460" s="63"/>
    </row>
    <row r="14461" spans="1:2" x14ac:dyDescent="0.25">
      <c r="A14461" s="63"/>
      <c r="B14461" s="63"/>
    </row>
    <row r="14462" spans="1:2" x14ac:dyDescent="0.25">
      <c r="A14462" s="63"/>
      <c r="B14462" s="63"/>
    </row>
    <row r="14463" spans="1:2" x14ac:dyDescent="0.25">
      <c r="A14463" s="63"/>
      <c r="B14463" s="63"/>
    </row>
    <row r="14464" spans="1:2" x14ac:dyDescent="0.25">
      <c r="A14464" s="63"/>
      <c r="B14464" s="63"/>
    </row>
    <row r="14465" spans="1:2" x14ac:dyDescent="0.25">
      <c r="A14465" s="63"/>
      <c r="B14465" s="63"/>
    </row>
    <row r="14466" spans="1:2" x14ac:dyDescent="0.25">
      <c r="A14466" s="63"/>
      <c r="B14466" s="63"/>
    </row>
    <row r="14467" spans="1:2" x14ac:dyDescent="0.25">
      <c r="A14467" s="63"/>
      <c r="B14467" s="63"/>
    </row>
    <row r="14468" spans="1:2" x14ac:dyDescent="0.25">
      <c r="A14468" s="63"/>
      <c r="B14468" s="63"/>
    </row>
    <row r="14469" spans="1:2" x14ac:dyDescent="0.25">
      <c r="A14469" s="63"/>
      <c r="B14469" s="63"/>
    </row>
    <row r="14470" spans="1:2" x14ac:dyDescent="0.25">
      <c r="A14470" s="63"/>
      <c r="B14470" s="63"/>
    </row>
    <row r="14471" spans="1:2" x14ac:dyDescent="0.25">
      <c r="A14471" s="63"/>
      <c r="B14471" s="63"/>
    </row>
    <row r="14472" spans="1:2" x14ac:dyDescent="0.25">
      <c r="A14472" s="63"/>
      <c r="B14472" s="63"/>
    </row>
    <row r="14473" spans="1:2" x14ac:dyDescent="0.25">
      <c r="A14473" s="63"/>
      <c r="B14473" s="63"/>
    </row>
    <row r="14474" spans="1:2" x14ac:dyDescent="0.25">
      <c r="A14474" s="63"/>
      <c r="B14474" s="63"/>
    </row>
    <row r="14475" spans="1:2" x14ac:dyDescent="0.25">
      <c r="A14475" s="63"/>
      <c r="B14475" s="63"/>
    </row>
    <row r="14476" spans="1:2" x14ac:dyDescent="0.25">
      <c r="A14476" s="63"/>
      <c r="B14476" s="63"/>
    </row>
    <row r="14477" spans="1:2" x14ac:dyDescent="0.25">
      <c r="A14477" s="63"/>
      <c r="B14477" s="63"/>
    </row>
    <row r="14478" spans="1:2" x14ac:dyDescent="0.25">
      <c r="A14478" s="63"/>
      <c r="B14478" s="63"/>
    </row>
    <row r="14479" spans="1:2" x14ac:dyDescent="0.25">
      <c r="A14479" s="63"/>
      <c r="B14479" s="63"/>
    </row>
    <row r="14480" spans="1:2" x14ac:dyDescent="0.25">
      <c r="A14480" s="63"/>
      <c r="B14480" s="63"/>
    </row>
    <row r="14481" spans="1:2" x14ac:dyDescent="0.25">
      <c r="A14481" s="63"/>
      <c r="B14481" s="63"/>
    </row>
    <row r="14482" spans="1:2" x14ac:dyDescent="0.25">
      <c r="A14482" s="63"/>
      <c r="B14482" s="63"/>
    </row>
    <row r="14483" spans="1:2" x14ac:dyDescent="0.25">
      <c r="A14483" s="63"/>
      <c r="B14483" s="63"/>
    </row>
    <row r="14484" spans="1:2" x14ac:dyDescent="0.25">
      <c r="A14484" s="63"/>
      <c r="B14484" s="63"/>
    </row>
    <row r="14485" spans="1:2" x14ac:dyDescent="0.25">
      <c r="A14485" s="63"/>
      <c r="B14485" s="63"/>
    </row>
    <row r="14486" spans="1:2" x14ac:dyDescent="0.25">
      <c r="A14486" s="63"/>
      <c r="B14486" s="63"/>
    </row>
    <row r="14487" spans="1:2" x14ac:dyDescent="0.25">
      <c r="A14487" s="63"/>
      <c r="B14487" s="63"/>
    </row>
    <row r="14488" spans="1:2" x14ac:dyDescent="0.25">
      <c r="A14488" s="63"/>
      <c r="B14488" s="63"/>
    </row>
    <row r="14489" spans="1:2" x14ac:dyDescent="0.25">
      <c r="A14489" s="63"/>
      <c r="B14489" s="63"/>
    </row>
    <row r="14490" spans="1:2" x14ac:dyDescent="0.25">
      <c r="A14490" s="63"/>
      <c r="B14490" s="63"/>
    </row>
    <row r="14491" spans="1:2" x14ac:dyDescent="0.25">
      <c r="A14491" s="63"/>
      <c r="B14491" s="63"/>
    </row>
    <row r="14492" spans="1:2" x14ac:dyDescent="0.25">
      <c r="A14492" s="63"/>
      <c r="B14492" s="63"/>
    </row>
    <row r="14493" spans="1:2" x14ac:dyDescent="0.25">
      <c r="A14493" s="63"/>
      <c r="B14493" s="63"/>
    </row>
    <row r="14494" spans="1:2" x14ac:dyDescent="0.25">
      <c r="A14494" s="63"/>
      <c r="B14494" s="63"/>
    </row>
    <row r="14495" spans="1:2" x14ac:dyDescent="0.25">
      <c r="A14495" s="63"/>
      <c r="B14495" s="63"/>
    </row>
    <row r="14496" spans="1:2" x14ac:dyDescent="0.25">
      <c r="A14496" s="63"/>
      <c r="B14496" s="63"/>
    </row>
    <row r="14497" spans="1:2" x14ac:dyDescent="0.25">
      <c r="A14497" s="63"/>
      <c r="B14497" s="63"/>
    </row>
    <row r="14498" spans="1:2" x14ac:dyDescent="0.25">
      <c r="A14498" s="63"/>
      <c r="B14498" s="63"/>
    </row>
    <row r="14499" spans="1:2" x14ac:dyDescent="0.25">
      <c r="A14499" s="63"/>
      <c r="B14499" s="63"/>
    </row>
    <row r="14500" spans="1:2" x14ac:dyDescent="0.25">
      <c r="A14500" s="63"/>
      <c r="B14500" s="63"/>
    </row>
    <row r="14501" spans="1:2" x14ac:dyDescent="0.25">
      <c r="A14501" s="63"/>
      <c r="B14501" s="63"/>
    </row>
    <row r="14502" spans="1:2" x14ac:dyDescent="0.25">
      <c r="A14502" s="63"/>
      <c r="B14502" s="63"/>
    </row>
    <row r="14503" spans="1:2" x14ac:dyDescent="0.25">
      <c r="A14503" s="63"/>
      <c r="B14503" s="63"/>
    </row>
    <row r="14504" spans="1:2" x14ac:dyDescent="0.25">
      <c r="A14504" s="63"/>
      <c r="B14504" s="63"/>
    </row>
    <row r="14505" spans="1:2" x14ac:dyDescent="0.25">
      <c r="A14505" s="63"/>
      <c r="B14505" s="63"/>
    </row>
    <row r="14506" spans="1:2" x14ac:dyDescent="0.25">
      <c r="A14506" s="63"/>
      <c r="B14506" s="63"/>
    </row>
    <row r="14507" spans="1:2" x14ac:dyDescent="0.25">
      <c r="A14507" s="63"/>
      <c r="B14507" s="63"/>
    </row>
    <row r="14508" spans="1:2" x14ac:dyDescent="0.25">
      <c r="A14508" s="63"/>
      <c r="B14508" s="63"/>
    </row>
    <row r="14509" spans="1:2" x14ac:dyDescent="0.25">
      <c r="A14509" s="63"/>
      <c r="B14509" s="63"/>
    </row>
    <row r="14510" spans="1:2" x14ac:dyDescent="0.25">
      <c r="A14510" s="63"/>
      <c r="B14510" s="63"/>
    </row>
    <row r="14511" spans="1:2" x14ac:dyDescent="0.25">
      <c r="A14511" s="63"/>
      <c r="B14511" s="63"/>
    </row>
    <row r="14512" spans="1:2" x14ac:dyDescent="0.25">
      <c r="A14512" s="63"/>
      <c r="B14512" s="63"/>
    </row>
    <row r="14513" spans="1:2" x14ac:dyDescent="0.25">
      <c r="A14513" s="63"/>
      <c r="B14513" s="63"/>
    </row>
    <row r="14514" spans="1:2" x14ac:dyDescent="0.25">
      <c r="A14514" s="63"/>
      <c r="B14514" s="63"/>
    </row>
    <row r="14515" spans="1:2" x14ac:dyDescent="0.25">
      <c r="A14515" s="63"/>
      <c r="B14515" s="63"/>
    </row>
    <row r="14516" spans="1:2" x14ac:dyDescent="0.25">
      <c r="A14516" s="63"/>
      <c r="B14516" s="63"/>
    </row>
    <row r="14517" spans="1:2" x14ac:dyDescent="0.25">
      <c r="A14517" s="63"/>
      <c r="B14517" s="63"/>
    </row>
    <row r="14518" spans="1:2" x14ac:dyDescent="0.25">
      <c r="A14518" s="63"/>
      <c r="B14518" s="63"/>
    </row>
    <row r="14519" spans="1:2" x14ac:dyDescent="0.25">
      <c r="A14519" s="63"/>
      <c r="B14519" s="63"/>
    </row>
    <row r="14520" spans="1:2" x14ac:dyDescent="0.25">
      <c r="A14520" s="63"/>
      <c r="B14520" s="63"/>
    </row>
    <row r="14521" spans="1:2" x14ac:dyDescent="0.25">
      <c r="A14521" s="63"/>
      <c r="B14521" s="63"/>
    </row>
    <row r="14522" spans="1:2" x14ac:dyDescent="0.25">
      <c r="A14522" s="63"/>
      <c r="B14522" s="63"/>
    </row>
    <row r="14523" spans="1:2" x14ac:dyDescent="0.25">
      <c r="A14523" s="63"/>
      <c r="B14523" s="63"/>
    </row>
    <row r="14524" spans="1:2" x14ac:dyDescent="0.25">
      <c r="A14524" s="63"/>
      <c r="B14524" s="63"/>
    </row>
    <row r="14525" spans="1:2" x14ac:dyDescent="0.25">
      <c r="A14525" s="63"/>
      <c r="B14525" s="63"/>
    </row>
    <row r="14526" spans="1:2" x14ac:dyDescent="0.25">
      <c r="A14526" s="63"/>
      <c r="B14526" s="63"/>
    </row>
    <row r="14527" spans="1:2" x14ac:dyDescent="0.25">
      <c r="A14527" s="63"/>
      <c r="B14527" s="63"/>
    </row>
    <row r="14528" spans="1:2" x14ac:dyDescent="0.25">
      <c r="A14528" s="63"/>
      <c r="B14528" s="63"/>
    </row>
    <row r="14529" spans="1:2" x14ac:dyDescent="0.25">
      <c r="A14529" s="63"/>
      <c r="B14529" s="63"/>
    </row>
    <row r="14530" spans="1:2" x14ac:dyDescent="0.25">
      <c r="A14530" s="63"/>
      <c r="B14530" s="63"/>
    </row>
    <row r="14531" spans="1:2" x14ac:dyDescent="0.25">
      <c r="A14531" s="63"/>
      <c r="B14531" s="63"/>
    </row>
    <row r="14532" spans="1:2" x14ac:dyDescent="0.25">
      <c r="A14532" s="63"/>
      <c r="B14532" s="63"/>
    </row>
    <row r="14533" spans="1:2" x14ac:dyDescent="0.25">
      <c r="A14533" s="63"/>
      <c r="B14533" s="63"/>
    </row>
    <row r="14534" spans="1:2" x14ac:dyDescent="0.25">
      <c r="A14534" s="63"/>
      <c r="B14534" s="63"/>
    </row>
    <row r="14535" spans="1:2" x14ac:dyDescent="0.25">
      <c r="A14535" s="63"/>
      <c r="B14535" s="63"/>
    </row>
    <row r="14536" spans="1:2" x14ac:dyDescent="0.25">
      <c r="A14536" s="63"/>
      <c r="B14536" s="63"/>
    </row>
    <row r="14537" spans="1:2" x14ac:dyDescent="0.25">
      <c r="A14537" s="63"/>
      <c r="B14537" s="63"/>
    </row>
    <row r="14538" spans="1:2" x14ac:dyDescent="0.25">
      <c r="A14538" s="63"/>
      <c r="B14538" s="63"/>
    </row>
    <row r="14539" spans="1:2" x14ac:dyDescent="0.25">
      <c r="A14539" s="63"/>
      <c r="B14539" s="63"/>
    </row>
    <row r="14540" spans="1:2" x14ac:dyDescent="0.25">
      <c r="A14540" s="63"/>
      <c r="B14540" s="63"/>
    </row>
    <row r="14541" spans="1:2" x14ac:dyDescent="0.25">
      <c r="A14541" s="63"/>
      <c r="B14541" s="63"/>
    </row>
    <row r="14542" spans="1:2" x14ac:dyDescent="0.25">
      <c r="A14542" s="63"/>
      <c r="B14542" s="63"/>
    </row>
    <row r="14543" spans="1:2" x14ac:dyDescent="0.25">
      <c r="A14543" s="63"/>
      <c r="B14543" s="63"/>
    </row>
    <row r="14544" spans="1:2" x14ac:dyDescent="0.25">
      <c r="A14544" s="63"/>
      <c r="B14544" s="63"/>
    </row>
    <row r="14545" spans="1:2" x14ac:dyDescent="0.25">
      <c r="A14545" s="63"/>
      <c r="B14545" s="63"/>
    </row>
    <row r="14546" spans="1:2" x14ac:dyDescent="0.25">
      <c r="A14546" s="63"/>
      <c r="B14546" s="63"/>
    </row>
    <row r="14547" spans="1:2" x14ac:dyDescent="0.25">
      <c r="A14547" s="63"/>
      <c r="B14547" s="63"/>
    </row>
    <row r="14548" spans="1:2" x14ac:dyDescent="0.25">
      <c r="A14548" s="63"/>
      <c r="B14548" s="63"/>
    </row>
    <row r="14549" spans="1:2" x14ac:dyDescent="0.25">
      <c r="A14549" s="63"/>
      <c r="B14549" s="63"/>
    </row>
    <row r="14550" spans="1:2" x14ac:dyDescent="0.25">
      <c r="A14550" s="63"/>
      <c r="B14550" s="63"/>
    </row>
    <row r="14551" spans="1:2" x14ac:dyDescent="0.25">
      <c r="A14551" s="63"/>
      <c r="B14551" s="63"/>
    </row>
    <row r="14552" spans="1:2" x14ac:dyDescent="0.25">
      <c r="A14552" s="63"/>
      <c r="B14552" s="63"/>
    </row>
    <row r="14553" spans="1:2" x14ac:dyDescent="0.25">
      <c r="A14553" s="63"/>
      <c r="B14553" s="63"/>
    </row>
    <row r="14554" spans="1:2" x14ac:dyDescent="0.25">
      <c r="A14554" s="63"/>
      <c r="B14554" s="63"/>
    </row>
    <row r="14555" spans="1:2" x14ac:dyDescent="0.25">
      <c r="A14555" s="63"/>
      <c r="B14555" s="63"/>
    </row>
    <row r="14556" spans="1:2" x14ac:dyDescent="0.25">
      <c r="A14556" s="63"/>
      <c r="B14556" s="63"/>
    </row>
    <row r="14557" spans="1:2" x14ac:dyDescent="0.25">
      <c r="A14557" s="63"/>
      <c r="B14557" s="63"/>
    </row>
    <row r="14558" spans="1:2" x14ac:dyDescent="0.25">
      <c r="A14558" s="63"/>
      <c r="B14558" s="63"/>
    </row>
    <row r="14559" spans="1:2" x14ac:dyDescent="0.25">
      <c r="A14559" s="63"/>
      <c r="B14559" s="63"/>
    </row>
    <row r="14560" spans="1:2" x14ac:dyDescent="0.25">
      <c r="A14560" s="63"/>
      <c r="B14560" s="63"/>
    </row>
    <row r="14561" spans="1:2" x14ac:dyDescent="0.25">
      <c r="A14561" s="63"/>
      <c r="B14561" s="63"/>
    </row>
    <row r="14562" spans="1:2" x14ac:dyDescent="0.25">
      <c r="A14562" s="63"/>
      <c r="B14562" s="63"/>
    </row>
    <row r="14563" spans="1:2" x14ac:dyDescent="0.25">
      <c r="A14563" s="63"/>
      <c r="B14563" s="63"/>
    </row>
    <row r="14564" spans="1:2" x14ac:dyDescent="0.25">
      <c r="A14564" s="63"/>
      <c r="B14564" s="63"/>
    </row>
    <row r="14565" spans="1:2" x14ac:dyDescent="0.25">
      <c r="A14565" s="63"/>
      <c r="B14565" s="63"/>
    </row>
    <row r="14566" spans="1:2" x14ac:dyDescent="0.25">
      <c r="A14566" s="63"/>
      <c r="B14566" s="63"/>
    </row>
    <row r="14567" spans="1:2" x14ac:dyDescent="0.25">
      <c r="A14567" s="63"/>
      <c r="B14567" s="63"/>
    </row>
    <row r="14568" spans="1:2" x14ac:dyDescent="0.25">
      <c r="A14568" s="63"/>
      <c r="B14568" s="63"/>
    </row>
    <row r="14569" spans="1:2" x14ac:dyDescent="0.25">
      <c r="A14569" s="63"/>
      <c r="B14569" s="63"/>
    </row>
    <row r="14570" spans="1:2" x14ac:dyDescent="0.25">
      <c r="A14570" s="63"/>
      <c r="B14570" s="63"/>
    </row>
    <row r="14571" spans="1:2" x14ac:dyDescent="0.25">
      <c r="A14571" s="63"/>
      <c r="B14571" s="63"/>
    </row>
    <row r="14572" spans="1:2" x14ac:dyDescent="0.25">
      <c r="A14572" s="63"/>
      <c r="B14572" s="63"/>
    </row>
    <row r="14573" spans="1:2" x14ac:dyDescent="0.25">
      <c r="A14573" s="63"/>
      <c r="B14573" s="63"/>
    </row>
    <row r="14574" spans="1:2" x14ac:dyDescent="0.25">
      <c r="A14574" s="63"/>
      <c r="B14574" s="63"/>
    </row>
    <row r="14575" spans="1:2" x14ac:dyDescent="0.25">
      <c r="A14575" s="63"/>
      <c r="B14575" s="63"/>
    </row>
    <row r="14576" spans="1:2" x14ac:dyDescent="0.25">
      <c r="A14576" s="63"/>
      <c r="B14576" s="63"/>
    </row>
    <row r="14577" spans="1:2" x14ac:dyDescent="0.25">
      <c r="A14577" s="63"/>
      <c r="B14577" s="63"/>
    </row>
    <row r="14578" spans="1:2" x14ac:dyDescent="0.25">
      <c r="A14578" s="63"/>
      <c r="B14578" s="63"/>
    </row>
    <row r="14579" spans="1:2" x14ac:dyDescent="0.25">
      <c r="A14579" s="63"/>
      <c r="B14579" s="63"/>
    </row>
    <row r="14580" spans="1:2" x14ac:dyDescent="0.25">
      <c r="A14580" s="63"/>
      <c r="B14580" s="63"/>
    </row>
    <row r="14581" spans="1:2" x14ac:dyDescent="0.25">
      <c r="A14581" s="63"/>
      <c r="B14581" s="63"/>
    </row>
    <row r="14582" spans="1:2" x14ac:dyDescent="0.25">
      <c r="A14582" s="63"/>
      <c r="B14582" s="63"/>
    </row>
    <row r="14583" spans="1:2" x14ac:dyDescent="0.25">
      <c r="A14583" s="63"/>
      <c r="B14583" s="63"/>
    </row>
    <row r="14584" spans="1:2" x14ac:dyDescent="0.25">
      <c r="A14584" s="63"/>
      <c r="B14584" s="63"/>
    </row>
    <row r="14585" spans="1:2" x14ac:dyDescent="0.25">
      <c r="A14585" s="63"/>
      <c r="B14585" s="63"/>
    </row>
    <row r="14586" spans="1:2" x14ac:dyDescent="0.25">
      <c r="A14586" s="63"/>
      <c r="B14586" s="63"/>
    </row>
    <row r="14587" spans="1:2" x14ac:dyDescent="0.25">
      <c r="A14587" s="63"/>
      <c r="B14587" s="63"/>
    </row>
    <row r="14588" spans="1:2" x14ac:dyDescent="0.25">
      <c r="A14588" s="63"/>
      <c r="B14588" s="63"/>
    </row>
    <row r="14589" spans="1:2" x14ac:dyDescent="0.25">
      <c r="A14589" s="63"/>
      <c r="B14589" s="63"/>
    </row>
    <row r="14590" spans="1:2" x14ac:dyDescent="0.25">
      <c r="A14590" s="63"/>
      <c r="B14590" s="63"/>
    </row>
    <row r="14591" spans="1:2" x14ac:dyDescent="0.25">
      <c r="A14591" s="63"/>
      <c r="B14591" s="63"/>
    </row>
    <row r="14592" spans="1:2" x14ac:dyDescent="0.25">
      <c r="A14592" s="63"/>
      <c r="B14592" s="63"/>
    </row>
    <row r="14593" spans="1:2" x14ac:dyDescent="0.25">
      <c r="A14593" s="63"/>
      <c r="B14593" s="63"/>
    </row>
    <row r="14594" spans="1:2" x14ac:dyDescent="0.25">
      <c r="A14594" s="63"/>
      <c r="B14594" s="63"/>
    </row>
    <row r="14595" spans="1:2" x14ac:dyDescent="0.25">
      <c r="A14595" s="63"/>
      <c r="B14595" s="63"/>
    </row>
    <row r="14596" spans="1:2" x14ac:dyDescent="0.25">
      <c r="A14596" s="63"/>
      <c r="B14596" s="63"/>
    </row>
    <row r="14597" spans="1:2" x14ac:dyDescent="0.25">
      <c r="A14597" s="63"/>
      <c r="B14597" s="63"/>
    </row>
    <row r="14598" spans="1:2" x14ac:dyDescent="0.25">
      <c r="A14598" s="63"/>
      <c r="B14598" s="63"/>
    </row>
    <row r="14599" spans="1:2" x14ac:dyDescent="0.25">
      <c r="A14599" s="63"/>
      <c r="B14599" s="63"/>
    </row>
    <row r="14600" spans="1:2" x14ac:dyDescent="0.25">
      <c r="A14600" s="63"/>
      <c r="B14600" s="63"/>
    </row>
    <row r="14601" spans="1:2" x14ac:dyDescent="0.25">
      <c r="A14601" s="63"/>
      <c r="B14601" s="63"/>
    </row>
    <row r="14602" spans="1:2" x14ac:dyDescent="0.25">
      <c r="A14602" s="63"/>
      <c r="B14602" s="63"/>
    </row>
    <row r="14603" spans="1:2" x14ac:dyDescent="0.25">
      <c r="A14603" s="63"/>
      <c r="B14603" s="63"/>
    </row>
    <row r="14604" spans="1:2" x14ac:dyDescent="0.25">
      <c r="A14604" s="63"/>
      <c r="B14604" s="63"/>
    </row>
    <row r="14605" spans="1:2" x14ac:dyDescent="0.25">
      <c r="A14605" s="63"/>
      <c r="B14605" s="63"/>
    </row>
    <row r="14606" spans="1:2" x14ac:dyDescent="0.25">
      <c r="A14606" s="63"/>
      <c r="B14606" s="63"/>
    </row>
    <row r="14607" spans="1:2" x14ac:dyDescent="0.25">
      <c r="A14607" s="63"/>
      <c r="B14607" s="63"/>
    </row>
    <row r="14608" spans="1:2" x14ac:dyDescent="0.25">
      <c r="A14608" s="63"/>
      <c r="B14608" s="63"/>
    </row>
    <row r="14609" spans="1:2" x14ac:dyDescent="0.25">
      <c r="A14609" s="63"/>
      <c r="B14609" s="63"/>
    </row>
    <row r="14610" spans="1:2" x14ac:dyDescent="0.25">
      <c r="A14610" s="63"/>
      <c r="B14610" s="63"/>
    </row>
    <row r="14611" spans="1:2" x14ac:dyDescent="0.25">
      <c r="A14611" s="63"/>
      <c r="B14611" s="63"/>
    </row>
    <row r="14612" spans="1:2" x14ac:dyDescent="0.25">
      <c r="A14612" s="63"/>
      <c r="B14612" s="63"/>
    </row>
    <row r="14613" spans="1:2" x14ac:dyDescent="0.25">
      <c r="A14613" s="63"/>
      <c r="B14613" s="63"/>
    </row>
    <row r="14614" spans="1:2" x14ac:dyDescent="0.25">
      <c r="A14614" s="63"/>
      <c r="B14614" s="63"/>
    </row>
    <row r="14615" spans="1:2" x14ac:dyDescent="0.25">
      <c r="A14615" s="63"/>
      <c r="B14615" s="63"/>
    </row>
    <row r="14616" spans="1:2" x14ac:dyDescent="0.25">
      <c r="A14616" s="63"/>
      <c r="B14616" s="63"/>
    </row>
    <row r="14617" spans="1:2" x14ac:dyDescent="0.25">
      <c r="A14617" s="63"/>
      <c r="B14617" s="63"/>
    </row>
    <row r="14618" spans="1:2" x14ac:dyDescent="0.25">
      <c r="A14618" s="63"/>
      <c r="B14618" s="63"/>
    </row>
    <row r="14619" spans="1:2" x14ac:dyDescent="0.25">
      <c r="A14619" s="63"/>
      <c r="B14619" s="63"/>
    </row>
    <row r="14620" spans="1:2" x14ac:dyDescent="0.25">
      <c r="A14620" s="63"/>
      <c r="B14620" s="63"/>
    </row>
    <row r="14621" spans="1:2" x14ac:dyDescent="0.25">
      <c r="A14621" s="63"/>
      <c r="B14621" s="63"/>
    </row>
    <row r="14622" spans="1:2" x14ac:dyDescent="0.25">
      <c r="A14622" s="63"/>
      <c r="B14622" s="63"/>
    </row>
    <row r="14623" spans="1:2" x14ac:dyDescent="0.25">
      <c r="A14623" s="63"/>
      <c r="B14623" s="63"/>
    </row>
    <row r="14624" spans="1:2" x14ac:dyDescent="0.25">
      <c r="A14624" s="63"/>
      <c r="B14624" s="63"/>
    </row>
    <row r="14625" spans="1:2" x14ac:dyDescent="0.25">
      <c r="A14625" s="63"/>
      <c r="B14625" s="63"/>
    </row>
    <row r="14626" spans="1:2" x14ac:dyDescent="0.25">
      <c r="A14626" s="63"/>
      <c r="B14626" s="63"/>
    </row>
    <row r="14627" spans="1:2" x14ac:dyDescent="0.25">
      <c r="A14627" s="63"/>
      <c r="B14627" s="63"/>
    </row>
    <row r="14628" spans="1:2" x14ac:dyDescent="0.25">
      <c r="A14628" s="63"/>
      <c r="B14628" s="63"/>
    </row>
    <row r="14629" spans="1:2" x14ac:dyDescent="0.25">
      <c r="A14629" s="63"/>
      <c r="B14629" s="63"/>
    </row>
    <row r="14630" spans="1:2" x14ac:dyDescent="0.25">
      <c r="A14630" s="63"/>
      <c r="B14630" s="63"/>
    </row>
    <row r="14631" spans="1:2" x14ac:dyDescent="0.25">
      <c r="A14631" s="63"/>
      <c r="B14631" s="63"/>
    </row>
    <row r="14632" spans="1:2" x14ac:dyDescent="0.25">
      <c r="A14632" s="63"/>
      <c r="B14632" s="63"/>
    </row>
    <row r="14633" spans="1:2" x14ac:dyDescent="0.25">
      <c r="A14633" s="63"/>
      <c r="B14633" s="63"/>
    </row>
    <row r="14634" spans="1:2" x14ac:dyDescent="0.25">
      <c r="A14634" s="63"/>
      <c r="B14634" s="63"/>
    </row>
    <row r="14635" spans="1:2" x14ac:dyDescent="0.25">
      <c r="A14635" s="63"/>
      <c r="B14635" s="63"/>
    </row>
    <row r="14636" spans="1:2" x14ac:dyDescent="0.25">
      <c r="A14636" s="63"/>
      <c r="B14636" s="63"/>
    </row>
    <row r="14637" spans="1:2" x14ac:dyDescent="0.25">
      <c r="A14637" s="63"/>
      <c r="B14637" s="63"/>
    </row>
    <row r="14638" spans="1:2" x14ac:dyDescent="0.25">
      <c r="A14638" s="63"/>
      <c r="B14638" s="63"/>
    </row>
    <row r="14639" spans="1:2" x14ac:dyDescent="0.25">
      <c r="A14639" s="63"/>
      <c r="B14639" s="63"/>
    </row>
    <row r="14640" spans="1:2" x14ac:dyDescent="0.25">
      <c r="A14640" s="63"/>
      <c r="B14640" s="63"/>
    </row>
    <row r="14641" spans="1:2" x14ac:dyDescent="0.25">
      <c r="A14641" s="63"/>
      <c r="B14641" s="63"/>
    </row>
    <row r="14642" spans="1:2" x14ac:dyDescent="0.25">
      <c r="A14642" s="63"/>
      <c r="B14642" s="63"/>
    </row>
    <row r="14643" spans="1:2" x14ac:dyDescent="0.25">
      <c r="A14643" s="63"/>
      <c r="B14643" s="63"/>
    </row>
    <row r="14644" spans="1:2" x14ac:dyDescent="0.25">
      <c r="A14644" s="63"/>
      <c r="B14644" s="63"/>
    </row>
    <row r="14645" spans="1:2" x14ac:dyDescent="0.25">
      <c r="A14645" s="63"/>
      <c r="B14645" s="63"/>
    </row>
    <row r="14646" spans="1:2" x14ac:dyDescent="0.25">
      <c r="A14646" s="63"/>
      <c r="B14646" s="63"/>
    </row>
    <row r="14647" spans="1:2" x14ac:dyDescent="0.25">
      <c r="A14647" s="63"/>
      <c r="B14647" s="63"/>
    </row>
    <row r="14648" spans="1:2" x14ac:dyDescent="0.25">
      <c r="A14648" s="63"/>
      <c r="B14648" s="63"/>
    </row>
    <row r="14649" spans="1:2" x14ac:dyDescent="0.25">
      <c r="A14649" s="63"/>
      <c r="B14649" s="63"/>
    </row>
    <row r="14650" spans="1:2" x14ac:dyDescent="0.25">
      <c r="A14650" s="63"/>
      <c r="B14650" s="63"/>
    </row>
    <row r="14651" spans="1:2" x14ac:dyDescent="0.25">
      <c r="A14651" s="63"/>
      <c r="B14651" s="63"/>
    </row>
    <row r="14652" spans="1:2" x14ac:dyDescent="0.25">
      <c r="A14652" s="63"/>
      <c r="B14652" s="63"/>
    </row>
    <row r="14653" spans="1:2" x14ac:dyDescent="0.25">
      <c r="A14653" s="63"/>
      <c r="B14653" s="63"/>
    </row>
    <row r="14654" spans="1:2" x14ac:dyDescent="0.25">
      <c r="A14654" s="63"/>
      <c r="B14654" s="63"/>
    </row>
    <row r="14655" spans="1:2" x14ac:dyDescent="0.25">
      <c r="A14655" s="63"/>
      <c r="B14655" s="63"/>
    </row>
    <row r="14656" spans="1:2" x14ac:dyDescent="0.25">
      <c r="A14656" s="63"/>
      <c r="B14656" s="63"/>
    </row>
    <row r="14657" spans="1:2" x14ac:dyDescent="0.25">
      <c r="A14657" s="63"/>
      <c r="B14657" s="63"/>
    </row>
    <row r="14658" spans="1:2" x14ac:dyDescent="0.25">
      <c r="A14658" s="63"/>
      <c r="B14658" s="63"/>
    </row>
    <row r="14659" spans="1:2" x14ac:dyDescent="0.25">
      <c r="A14659" s="63"/>
      <c r="B14659" s="63"/>
    </row>
    <row r="14660" spans="1:2" x14ac:dyDescent="0.25">
      <c r="A14660" s="63"/>
      <c r="B14660" s="63"/>
    </row>
    <row r="14661" spans="1:2" x14ac:dyDescent="0.25">
      <c r="A14661" s="63"/>
      <c r="B14661" s="63"/>
    </row>
    <row r="14662" spans="1:2" x14ac:dyDescent="0.25">
      <c r="A14662" s="63"/>
      <c r="B14662" s="63"/>
    </row>
    <row r="14663" spans="1:2" x14ac:dyDescent="0.25">
      <c r="A14663" s="63"/>
      <c r="B14663" s="63"/>
    </row>
    <row r="14664" spans="1:2" x14ac:dyDescent="0.25">
      <c r="A14664" s="63"/>
      <c r="B14664" s="63"/>
    </row>
    <row r="14665" spans="1:2" x14ac:dyDescent="0.25">
      <c r="A14665" s="63"/>
      <c r="B14665" s="63"/>
    </row>
    <row r="14666" spans="1:2" x14ac:dyDescent="0.25">
      <c r="A14666" s="63"/>
      <c r="B14666" s="63"/>
    </row>
    <row r="14667" spans="1:2" x14ac:dyDescent="0.25">
      <c r="A14667" s="63"/>
      <c r="B14667" s="63"/>
    </row>
    <row r="14668" spans="1:2" x14ac:dyDescent="0.25">
      <c r="A14668" s="63"/>
      <c r="B14668" s="63"/>
    </row>
    <row r="14669" spans="1:2" x14ac:dyDescent="0.25">
      <c r="A14669" s="63"/>
      <c r="B14669" s="63"/>
    </row>
    <row r="14670" spans="1:2" x14ac:dyDescent="0.25">
      <c r="A14670" s="63"/>
      <c r="B14670" s="63"/>
    </row>
    <row r="14671" spans="1:2" x14ac:dyDescent="0.25">
      <c r="A14671" s="63"/>
      <c r="B14671" s="63"/>
    </row>
    <row r="14672" spans="1:2" x14ac:dyDescent="0.25">
      <c r="A14672" s="63"/>
      <c r="B14672" s="63"/>
    </row>
    <row r="14673" spans="1:2" x14ac:dyDescent="0.25">
      <c r="A14673" s="63"/>
      <c r="B14673" s="63"/>
    </row>
    <row r="14674" spans="1:2" x14ac:dyDescent="0.25">
      <c r="A14674" s="63"/>
      <c r="B14674" s="63"/>
    </row>
    <row r="14675" spans="1:2" x14ac:dyDescent="0.25">
      <c r="A14675" s="63"/>
      <c r="B14675" s="63"/>
    </row>
    <row r="14676" spans="1:2" x14ac:dyDescent="0.25">
      <c r="A14676" s="63"/>
      <c r="B14676" s="63"/>
    </row>
    <row r="14677" spans="1:2" x14ac:dyDescent="0.25">
      <c r="A14677" s="63"/>
      <c r="B14677" s="63"/>
    </row>
    <row r="14678" spans="1:2" x14ac:dyDescent="0.25">
      <c r="A14678" s="63"/>
      <c r="B14678" s="63"/>
    </row>
    <row r="14679" spans="1:2" x14ac:dyDescent="0.25">
      <c r="A14679" s="63"/>
      <c r="B14679" s="63"/>
    </row>
    <row r="14680" spans="1:2" x14ac:dyDescent="0.25">
      <c r="A14680" s="63"/>
      <c r="B14680" s="63"/>
    </row>
    <row r="14681" spans="1:2" x14ac:dyDescent="0.25">
      <c r="A14681" s="63"/>
      <c r="B14681" s="63"/>
    </row>
    <row r="14682" spans="1:2" x14ac:dyDescent="0.25">
      <c r="A14682" s="63"/>
      <c r="B14682" s="63"/>
    </row>
    <row r="14683" spans="1:2" x14ac:dyDescent="0.25">
      <c r="A14683" s="63"/>
      <c r="B14683" s="63"/>
    </row>
    <row r="14684" spans="1:2" x14ac:dyDescent="0.25">
      <c r="A14684" s="63"/>
      <c r="B14684" s="63"/>
    </row>
    <row r="14685" spans="1:2" x14ac:dyDescent="0.25">
      <c r="A14685" s="63"/>
      <c r="B14685" s="63"/>
    </row>
    <row r="14686" spans="1:2" x14ac:dyDescent="0.25">
      <c r="A14686" s="63"/>
      <c r="B14686" s="63"/>
    </row>
    <row r="14687" spans="1:2" x14ac:dyDescent="0.25">
      <c r="A14687" s="63"/>
      <c r="B14687" s="63"/>
    </row>
    <row r="14688" spans="1:2" x14ac:dyDescent="0.25">
      <c r="A14688" s="63"/>
      <c r="B14688" s="63"/>
    </row>
    <row r="14689" spans="1:2" x14ac:dyDescent="0.25">
      <c r="A14689" s="63"/>
      <c r="B14689" s="63"/>
    </row>
    <row r="14690" spans="1:2" x14ac:dyDescent="0.25">
      <c r="A14690" s="63"/>
      <c r="B14690" s="63"/>
    </row>
    <row r="14691" spans="1:2" x14ac:dyDescent="0.25">
      <c r="A14691" s="63"/>
      <c r="B14691" s="63"/>
    </row>
    <row r="14692" spans="1:2" x14ac:dyDescent="0.25">
      <c r="A14692" s="63"/>
      <c r="B14692" s="63"/>
    </row>
    <row r="14693" spans="1:2" x14ac:dyDescent="0.25">
      <c r="A14693" s="63"/>
      <c r="B14693" s="63"/>
    </row>
    <row r="14694" spans="1:2" x14ac:dyDescent="0.25">
      <c r="A14694" s="63"/>
      <c r="B14694" s="63"/>
    </row>
    <row r="14695" spans="1:2" x14ac:dyDescent="0.25">
      <c r="A14695" s="63"/>
      <c r="B14695" s="63"/>
    </row>
    <row r="14696" spans="1:2" x14ac:dyDescent="0.25">
      <c r="A14696" s="63"/>
      <c r="B14696" s="63"/>
    </row>
    <row r="14697" spans="1:2" x14ac:dyDescent="0.25">
      <c r="A14697" s="63"/>
      <c r="B14697" s="63"/>
    </row>
    <row r="14698" spans="1:2" x14ac:dyDescent="0.25">
      <c r="A14698" s="63"/>
      <c r="B14698" s="63"/>
    </row>
    <row r="14699" spans="1:2" x14ac:dyDescent="0.25">
      <c r="A14699" s="63"/>
      <c r="B14699" s="63"/>
    </row>
    <row r="14700" spans="1:2" x14ac:dyDescent="0.25">
      <c r="A14700" s="63"/>
      <c r="B14700" s="63"/>
    </row>
    <row r="14701" spans="1:2" x14ac:dyDescent="0.25">
      <c r="A14701" s="63"/>
      <c r="B14701" s="63"/>
    </row>
    <row r="14702" spans="1:2" x14ac:dyDescent="0.25">
      <c r="A14702" s="63"/>
      <c r="B14702" s="63"/>
    </row>
    <row r="14703" spans="1:2" x14ac:dyDescent="0.25">
      <c r="A14703" s="63"/>
      <c r="B14703" s="63"/>
    </row>
    <row r="14704" spans="1:2" x14ac:dyDescent="0.25">
      <c r="A14704" s="63"/>
      <c r="B14704" s="63"/>
    </row>
    <row r="14705" spans="1:2" x14ac:dyDescent="0.25">
      <c r="A14705" s="63"/>
      <c r="B14705" s="63"/>
    </row>
    <row r="14706" spans="1:2" x14ac:dyDescent="0.25">
      <c r="A14706" s="63"/>
      <c r="B14706" s="63"/>
    </row>
    <row r="14707" spans="1:2" x14ac:dyDescent="0.25">
      <c r="A14707" s="63"/>
      <c r="B14707" s="63"/>
    </row>
    <row r="14708" spans="1:2" x14ac:dyDescent="0.25">
      <c r="A14708" s="63"/>
      <c r="B14708" s="63"/>
    </row>
    <row r="14709" spans="1:2" x14ac:dyDescent="0.25">
      <c r="A14709" s="63"/>
      <c r="B14709" s="63"/>
    </row>
    <row r="14710" spans="1:2" x14ac:dyDescent="0.25">
      <c r="A14710" s="63"/>
      <c r="B14710" s="63"/>
    </row>
    <row r="14711" spans="1:2" x14ac:dyDescent="0.25">
      <c r="A14711" s="63"/>
      <c r="B14711" s="63"/>
    </row>
    <row r="14712" spans="1:2" x14ac:dyDescent="0.25">
      <c r="A14712" s="63"/>
      <c r="B14712" s="63"/>
    </row>
    <row r="14713" spans="1:2" x14ac:dyDescent="0.25">
      <c r="A14713" s="63"/>
      <c r="B14713" s="63"/>
    </row>
    <row r="14714" spans="1:2" x14ac:dyDescent="0.25">
      <c r="A14714" s="63"/>
      <c r="B14714" s="63"/>
    </row>
    <row r="14715" spans="1:2" x14ac:dyDescent="0.25">
      <c r="A14715" s="63"/>
      <c r="B14715" s="63"/>
    </row>
    <row r="14716" spans="1:2" x14ac:dyDescent="0.25">
      <c r="A14716" s="63"/>
      <c r="B14716" s="63"/>
    </row>
    <row r="14717" spans="1:2" x14ac:dyDescent="0.25">
      <c r="A14717" s="63"/>
      <c r="B14717" s="63"/>
    </row>
    <row r="14718" spans="1:2" x14ac:dyDescent="0.25">
      <c r="A14718" s="63"/>
      <c r="B14718" s="63"/>
    </row>
    <row r="14719" spans="1:2" x14ac:dyDescent="0.25">
      <c r="A14719" s="63"/>
      <c r="B14719" s="63"/>
    </row>
    <row r="14720" spans="1:2" x14ac:dyDescent="0.25">
      <c r="A14720" s="63"/>
      <c r="B14720" s="63"/>
    </row>
    <row r="14721" spans="1:2" x14ac:dyDescent="0.25">
      <c r="A14721" s="63"/>
      <c r="B14721" s="63"/>
    </row>
    <row r="14722" spans="1:2" x14ac:dyDescent="0.25">
      <c r="A14722" s="63"/>
      <c r="B14722" s="63"/>
    </row>
    <row r="14723" spans="1:2" x14ac:dyDescent="0.25">
      <c r="A14723" s="63"/>
      <c r="B14723" s="63"/>
    </row>
    <row r="14724" spans="1:2" x14ac:dyDescent="0.25">
      <c r="A14724" s="63"/>
      <c r="B14724" s="63"/>
    </row>
    <row r="14725" spans="1:2" x14ac:dyDescent="0.25">
      <c r="A14725" s="63"/>
      <c r="B14725" s="63"/>
    </row>
    <row r="14726" spans="1:2" x14ac:dyDescent="0.25">
      <c r="A14726" s="63"/>
      <c r="B14726" s="63"/>
    </row>
    <row r="14727" spans="1:2" x14ac:dyDescent="0.25">
      <c r="A14727" s="63"/>
      <c r="B14727" s="63"/>
    </row>
    <row r="14728" spans="1:2" x14ac:dyDescent="0.25">
      <c r="A14728" s="63"/>
      <c r="B14728" s="63"/>
    </row>
    <row r="14729" spans="1:2" x14ac:dyDescent="0.25">
      <c r="A14729" s="63"/>
      <c r="B14729" s="63"/>
    </row>
    <row r="14730" spans="1:2" x14ac:dyDescent="0.25">
      <c r="A14730" s="63"/>
      <c r="B14730" s="63"/>
    </row>
    <row r="14731" spans="1:2" x14ac:dyDescent="0.25">
      <c r="A14731" s="63"/>
      <c r="B14731" s="63"/>
    </row>
    <row r="14732" spans="1:2" x14ac:dyDescent="0.25">
      <c r="A14732" s="63"/>
      <c r="B14732" s="63"/>
    </row>
    <row r="14733" spans="1:2" x14ac:dyDescent="0.25">
      <c r="A14733" s="63"/>
      <c r="B14733" s="63"/>
    </row>
    <row r="14734" spans="1:2" x14ac:dyDescent="0.25">
      <c r="A14734" s="63"/>
      <c r="B14734" s="63"/>
    </row>
    <row r="14735" spans="1:2" x14ac:dyDescent="0.25">
      <c r="A14735" s="63"/>
      <c r="B14735" s="63"/>
    </row>
    <row r="14736" spans="1:2" x14ac:dyDescent="0.25">
      <c r="A14736" s="63"/>
      <c r="B14736" s="63"/>
    </row>
    <row r="14737" spans="1:2" x14ac:dyDescent="0.25">
      <c r="A14737" s="63"/>
      <c r="B14737" s="63"/>
    </row>
    <row r="14738" spans="1:2" x14ac:dyDescent="0.25">
      <c r="A14738" s="63"/>
      <c r="B14738" s="63"/>
    </row>
    <row r="14739" spans="1:2" x14ac:dyDescent="0.25">
      <c r="A14739" s="63"/>
      <c r="B14739" s="63"/>
    </row>
    <row r="14740" spans="1:2" x14ac:dyDescent="0.25">
      <c r="A14740" s="63"/>
      <c r="B14740" s="63"/>
    </row>
    <row r="14741" spans="1:2" x14ac:dyDescent="0.25">
      <c r="A14741" s="63"/>
      <c r="B14741" s="63"/>
    </row>
    <row r="14742" spans="1:2" x14ac:dyDescent="0.25">
      <c r="A14742" s="63"/>
      <c r="B14742" s="63"/>
    </row>
    <row r="14743" spans="1:2" x14ac:dyDescent="0.25">
      <c r="A14743" s="63"/>
      <c r="B14743" s="63"/>
    </row>
    <row r="14744" spans="1:2" x14ac:dyDescent="0.25">
      <c r="A14744" s="63"/>
      <c r="B14744" s="63"/>
    </row>
    <row r="14745" spans="1:2" x14ac:dyDescent="0.25">
      <c r="A14745" s="63"/>
      <c r="B14745" s="63"/>
    </row>
    <row r="14746" spans="1:2" x14ac:dyDescent="0.25">
      <c r="A14746" s="63"/>
      <c r="B14746" s="63"/>
    </row>
    <row r="14747" spans="1:2" x14ac:dyDescent="0.25">
      <c r="A14747" s="63"/>
      <c r="B14747" s="63"/>
    </row>
    <row r="14748" spans="1:2" x14ac:dyDescent="0.25">
      <c r="A14748" s="63"/>
      <c r="B14748" s="63"/>
    </row>
    <row r="14749" spans="1:2" x14ac:dyDescent="0.25">
      <c r="A14749" s="63"/>
      <c r="B14749" s="63"/>
    </row>
    <row r="14750" spans="1:2" x14ac:dyDescent="0.25">
      <c r="A14750" s="63"/>
      <c r="B14750" s="63"/>
    </row>
    <row r="14751" spans="1:2" x14ac:dyDescent="0.25">
      <c r="A14751" s="63"/>
      <c r="B14751" s="63"/>
    </row>
    <row r="14752" spans="1:2" x14ac:dyDescent="0.25">
      <c r="A14752" s="63"/>
      <c r="B14752" s="63"/>
    </row>
    <row r="14753" spans="1:2" x14ac:dyDescent="0.25">
      <c r="A14753" s="63"/>
      <c r="B14753" s="63"/>
    </row>
    <row r="14754" spans="1:2" x14ac:dyDescent="0.25">
      <c r="A14754" s="63"/>
      <c r="B14754" s="63"/>
    </row>
    <row r="14755" spans="1:2" x14ac:dyDescent="0.25">
      <c r="A14755" s="63"/>
      <c r="B14755" s="63"/>
    </row>
    <row r="14756" spans="1:2" x14ac:dyDescent="0.25">
      <c r="A14756" s="63"/>
      <c r="B14756" s="63"/>
    </row>
    <row r="14757" spans="1:2" x14ac:dyDescent="0.25">
      <c r="A14757" s="63"/>
      <c r="B14757" s="63"/>
    </row>
    <row r="14758" spans="1:2" x14ac:dyDescent="0.25">
      <c r="A14758" s="63"/>
      <c r="B14758" s="63"/>
    </row>
    <row r="14759" spans="1:2" x14ac:dyDescent="0.25">
      <c r="A14759" s="63"/>
      <c r="B14759" s="63"/>
    </row>
    <row r="14760" spans="1:2" x14ac:dyDescent="0.25">
      <c r="A14760" s="63"/>
      <c r="B14760" s="63"/>
    </row>
    <row r="14761" spans="1:2" x14ac:dyDescent="0.25">
      <c r="A14761" s="63"/>
      <c r="B14761" s="63"/>
    </row>
    <row r="14762" spans="1:2" x14ac:dyDescent="0.25">
      <c r="A14762" s="63"/>
      <c r="B14762" s="63"/>
    </row>
    <row r="14763" spans="1:2" x14ac:dyDescent="0.25">
      <c r="A14763" s="63"/>
      <c r="B14763" s="63"/>
    </row>
    <row r="14764" spans="1:2" x14ac:dyDescent="0.25">
      <c r="A14764" s="63"/>
      <c r="B14764" s="63"/>
    </row>
    <row r="14765" spans="1:2" x14ac:dyDescent="0.25">
      <c r="A14765" s="63"/>
      <c r="B14765" s="63"/>
    </row>
    <row r="14766" spans="1:2" x14ac:dyDescent="0.25">
      <c r="A14766" s="63"/>
      <c r="B14766" s="63"/>
    </row>
    <row r="14767" spans="1:2" x14ac:dyDescent="0.25">
      <c r="A14767" s="63"/>
      <c r="B14767" s="63"/>
    </row>
    <row r="14768" spans="1:2" x14ac:dyDescent="0.25">
      <c r="A14768" s="63"/>
      <c r="B14768" s="63"/>
    </row>
    <row r="14769" spans="1:2" x14ac:dyDescent="0.25">
      <c r="A14769" s="63"/>
      <c r="B14769" s="63"/>
    </row>
    <row r="14770" spans="1:2" x14ac:dyDescent="0.25">
      <c r="A14770" s="63"/>
      <c r="B14770" s="63"/>
    </row>
    <row r="14771" spans="1:2" x14ac:dyDescent="0.25">
      <c r="A14771" s="63"/>
      <c r="B14771" s="63"/>
    </row>
    <row r="14772" spans="1:2" x14ac:dyDescent="0.25">
      <c r="A14772" s="63"/>
      <c r="B14772" s="63"/>
    </row>
    <row r="14773" spans="1:2" x14ac:dyDescent="0.25">
      <c r="A14773" s="63"/>
      <c r="B14773" s="63"/>
    </row>
    <row r="14774" spans="1:2" x14ac:dyDescent="0.25">
      <c r="A14774" s="63"/>
      <c r="B14774" s="63"/>
    </row>
    <row r="14775" spans="1:2" x14ac:dyDescent="0.25">
      <c r="A14775" s="63"/>
      <c r="B14775" s="63"/>
    </row>
    <row r="14776" spans="1:2" x14ac:dyDescent="0.25">
      <c r="A14776" s="63"/>
      <c r="B14776" s="63"/>
    </row>
    <row r="14777" spans="1:2" x14ac:dyDescent="0.25">
      <c r="A14777" s="63"/>
      <c r="B14777" s="63"/>
    </row>
    <row r="14778" spans="1:2" x14ac:dyDescent="0.25">
      <c r="A14778" s="63"/>
      <c r="B14778" s="63"/>
    </row>
    <row r="14779" spans="1:2" x14ac:dyDescent="0.25">
      <c r="A14779" s="63"/>
      <c r="B14779" s="63"/>
    </row>
    <row r="14780" spans="1:2" x14ac:dyDescent="0.25">
      <c r="A14780" s="63"/>
      <c r="B14780" s="63"/>
    </row>
    <row r="14781" spans="1:2" x14ac:dyDescent="0.25">
      <c r="A14781" s="63"/>
      <c r="B14781" s="63"/>
    </row>
    <row r="14782" spans="1:2" x14ac:dyDescent="0.25">
      <c r="A14782" s="63"/>
      <c r="B14782" s="63"/>
    </row>
    <row r="14783" spans="1:2" x14ac:dyDescent="0.25">
      <c r="A14783" s="63"/>
      <c r="B14783" s="63"/>
    </row>
    <row r="14784" spans="1:2" x14ac:dyDescent="0.25">
      <c r="A14784" s="63"/>
      <c r="B14784" s="63"/>
    </row>
    <row r="14785" spans="1:2" x14ac:dyDescent="0.25">
      <c r="A14785" s="63"/>
      <c r="B14785" s="63"/>
    </row>
    <row r="14786" spans="1:2" x14ac:dyDescent="0.25">
      <c r="A14786" s="63"/>
      <c r="B14786" s="63"/>
    </row>
    <row r="14787" spans="1:2" x14ac:dyDescent="0.25">
      <c r="A14787" s="63"/>
      <c r="B14787" s="63"/>
    </row>
    <row r="14788" spans="1:2" x14ac:dyDescent="0.25">
      <c r="A14788" s="63"/>
      <c r="B14788" s="63"/>
    </row>
    <row r="14789" spans="1:2" x14ac:dyDescent="0.25">
      <c r="A14789" s="63"/>
      <c r="B14789" s="63"/>
    </row>
    <row r="14790" spans="1:2" x14ac:dyDescent="0.25">
      <c r="A14790" s="63"/>
      <c r="B14790" s="63"/>
    </row>
    <row r="14791" spans="1:2" x14ac:dyDescent="0.25">
      <c r="A14791" s="63"/>
      <c r="B14791" s="63"/>
    </row>
    <row r="14792" spans="1:2" x14ac:dyDescent="0.25">
      <c r="A14792" s="63"/>
      <c r="B14792" s="63"/>
    </row>
    <row r="14793" spans="1:2" x14ac:dyDescent="0.25">
      <c r="A14793" s="63"/>
      <c r="B14793" s="63"/>
    </row>
    <row r="14794" spans="1:2" x14ac:dyDescent="0.25">
      <c r="A14794" s="63"/>
      <c r="B14794" s="63"/>
    </row>
    <row r="14795" spans="1:2" x14ac:dyDescent="0.25">
      <c r="A14795" s="63"/>
      <c r="B14795" s="63"/>
    </row>
    <row r="14796" spans="1:2" x14ac:dyDescent="0.25">
      <c r="A14796" s="63"/>
      <c r="B14796" s="63"/>
    </row>
    <row r="14797" spans="1:2" x14ac:dyDescent="0.25">
      <c r="A14797" s="63"/>
      <c r="B14797" s="63"/>
    </row>
    <row r="14798" spans="1:2" x14ac:dyDescent="0.25">
      <c r="A14798" s="63"/>
      <c r="B14798" s="63"/>
    </row>
    <row r="14799" spans="1:2" x14ac:dyDescent="0.25">
      <c r="A14799" s="63"/>
      <c r="B14799" s="63"/>
    </row>
    <row r="14800" spans="1:2" x14ac:dyDescent="0.25">
      <c r="A14800" s="63"/>
      <c r="B14800" s="63"/>
    </row>
    <row r="14801" spans="1:2" x14ac:dyDescent="0.25">
      <c r="A14801" s="63"/>
      <c r="B14801" s="63"/>
    </row>
    <row r="14802" spans="1:2" x14ac:dyDescent="0.25">
      <c r="A14802" s="63"/>
      <c r="B14802" s="63"/>
    </row>
    <row r="14803" spans="1:2" x14ac:dyDescent="0.25">
      <c r="A14803" s="63"/>
      <c r="B14803" s="63"/>
    </row>
    <row r="14804" spans="1:2" x14ac:dyDescent="0.25">
      <c r="A14804" s="63"/>
      <c r="B14804" s="63"/>
    </row>
    <row r="14805" spans="1:2" x14ac:dyDescent="0.25">
      <c r="A14805" s="63"/>
      <c r="B14805" s="63"/>
    </row>
    <row r="14806" spans="1:2" x14ac:dyDescent="0.25">
      <c r="A14806" s="63"/>
      <c r="B14806" s="63"/>
    </row>
    <row r="14807" spans="1:2" x14ac:dyDescent="0.25">
      <c r="A14807" s="63"/>
      <c r="B14807" s="63"/>
    </row>
    <row r="14808" spans="1:2" x14ac:dyDescent="0.25">
      <c r="A14808" s="63"/>
      <c r="B14808" s="63"/>
    </row>
    <row r="14809" spans="1:2" x14ac:dyDescent="0.25">
      <c r="A14809" s="63"/>
      <c r="B14809" s="63"/>
    </row>
    <row r="14810" spans="1:2" x14ac:dyDescent="0.25">
      <c r="A14810" s="63"/>
      <c r="B14810" s="63"/>
    </row>
    <row r="14811" spans="1:2" x14ac:dyDescent="0.25">
      <c r="A14811" s="63"/>
      <c r="B14811" s="63"/>
    </row>
    <row r="14812" spans="1:2" x14ac:dyDescent="0.25">
      <c r="A14812" s="63"/>
      <c r="B14812" s="63"/>
    </row>
    <row r="14813" spans="1:2" x14ac:dyDescent="0.25">
      <c r="A14813" s="63"/>
      <c r="B14813" s="63"/>
    </row>
    <row r="14814" spans="1:2" x14ac:dyDescent="0.25">
      <c r="A14814" s="63"/>
      <c r="B14814" s="63"/>
    </row>
    <row r="14815" spans="1:2" x14ac:dyDescent="0.25">
      <c r="A14815" s="63"/>
      <c r="B14815" s="63"/>
    </row>
    <row r="14816" spans="1:2" x14ac:dyDescent="0.25">
      <c r="A14816" s="63"/>
      <c r="B14816" s="63"/>
    </row>
    <row r="14817" spans="1:2" x14ac:dyDescent="0.25">
      <c r="A14817" s="63"/>
      <c r="B14817" s="63"/>
    </row>
    <row r="14818" spans="1:2" x14ac:dyDescent="0.25">
      <c r="A14818" s="63"/>
      <c r="B14818" s="63"/>
    </row>
    <row r="14819" spans="1:2" x14ac:dyDescent="0.25">
      <c r="A14819" s="63"/>
      <c r="B14819" s="63"/>
    </row>
    <row r="14820" spans="1:2" x14ac:dyDescent="0.25">
      <c r="A14820" s="63"/>
      <c r="B14820" s="63"/>
    </row>
    <row r="14821" spans="1:2" x14ac:dyDescent="0.25">
      <c r="A14821" s="63"/>
      <c r="B14821" s="63"/>
    </row>
    <row r="14822" spans="1:2" x14ac:dyDescent="0.25">
      <c r="A14822" s="63"/>
      <c r="B14822" s="63"/>
    </row>
    <row r="14823" spans="1:2" x14ac:dyDescent="0.25">
      <c r="A14823" s="63"/>
      <c r="B14823" s="63"/>
    </row>
    <row r="14824" spans="1:2" x14ac:dyDescent="0.25">
      <c r="A14824" s="63"/>
      <c r="B14824" s="63"/>
    </row>
    <row r="14825" spans="1:2" x14ac:dyDescent="0.25">
      <c r="A14825" s="63"/>
      <c r="B14825" s="63"/>
    </row>
    <row r="14826" spans="1:2" x14ac:dyDescent="0.25">
      <c r="A14826" s="63"/>
      <c r="B14826" s="63"/>
    </row>
    <row r="14827" spans="1:2" x14ac:dyDescent="0.25">
      <c r="A14827" s="63"/>
      <c r="B14827" s="63"/>
    </row>
    <row r="14828" spans="1:2" x14ac:dyDescent="0.25">
      <c r="A14828" s="63"/>
      <c r="B14828" s="63"/>
    </row>
    <row r="14829" spans="1:2" x14ac:dyDescent="0.25">
      <c r="A14829" s="63"/>
      <c r="B14829" s="63"/>
    </row>
    <row r="14830" spans="1:2" x14ac:dyDescent="0.25">
      <c r="A14830" s="63"/>
      <c r="B14830" s="63"/>
    </row>
    <row r="14831" spans="1:2" x14ac:dyDescent="0.25">
      <c r="A14831" s="63"/>
      <c r="B14831" s="63"/>
    </row>
    <row r="14832" spans="1:2" x14ac:dyDescent="0.25">
      <c r="A14832" s="63"/>
      <c r="B14832" s="63"/>
    </row>
    <row r="14833" spans="1:2" x14ac:dyDescent="0.25">
      <c r="A14833" s="63"/>
      <c r="B14833" s="63"/>
    </row>
    <row r="14834" spans="1:2" x14ac:dyDescent="0.25">
      <c r="A14834" s="63"/>
      <c r="B14834" s="63"/>
    </row>
    <row r="14835" spans="1:2" x14ac:dyDescent="0.25">
      <c r="A14835" s="63"/>
      <c r="B14835" s="63"/>
    </row>
    <row r="14836" spans="1:2" x14ac:dyDescent="0.25">
      <c r="A14836" s="63"/>
      <c r="B14836" s="63"/>
    </row>
    <row r="14837" spans="1:2" x14ac:dyDescent="0.25">
      <c r="A14837" s="63"/>
      <c r="B14837" s="63"/>
    </row>
    <row r="14838" spans="1:2" x14ac:dyDescent="0.25">
      <c r="A14838" s="63"/>
      <c r="B14838" s="63"/>
    </row>
    <row r="14839" spans="1:2" x14ac:dyDescent="0.25">
      <c r="A14839" s="63"/>
      <c r="B14839" s="63"/>
    </row>
    <row r="14840" spans="1:2" x14ac:dyDescent="0.25">
      <c r="A14840" s="63"/>
      <c r="B14840" s="63"/>
    </row>
    <row r="14841" spans="1:2" x14ac:dyDescent="0.25">
      <c r="A14841" s="63"/>
      <c r="B14841" s="63"/>
    </row>
    <row r="14842" spans="1:2" x14ac:dyDescent="0.25">
      <c r="A14842" s="63"/>
      <c r="B14842" s="63"/>
    </row>
    <row r="14843" spans="1:2" x14ac:dyDescent="0.25">
      <c r="A14843" s="63"/>
      <c r="B14843" s="63"/>
    </row>
    <row r="14844" spans="1:2" x14ac:dyDescent="0.25">
      <c r="A14844" s="63"/>
      <c r="B14844" s="63"/>
    </row>
    <row r="14845" spans="1:2" x14ac:dyDescent="0.25">
      <c r="A14845" s="63"/>
      <c r="B14845" s="63"/>
    </row>
    <row r="14846" spans="1:2" x14ac:dyDescent="0.25">
      <c r="A14846" s="63"/>
      <c r="B14846" s="63"/>
    </row>
    <row r="14847" spans="1:2" x14ac:dyDescent="0.25">
      <c r="A14847" s="63"/>
      <c r="B14847" s="63"/>
    </row>
    <row r="14848" spans="1:2" x14ac:dyDescent="0.25">
      <c r="A14848" s="63"/>
      <c r="B14848" s="63"/>
    </row>
    <row r="14849" spans="1:2" x14ac:dyDescent="0.25">
      <c r="A14849" s="63"/>
      <c r="B14849" s="63"/>
    </row>
    <row r="14850" spans="1:2" x14ac:dyDescent="0.25">
      <c r="A14850" s="63"/>
      <c r="B14850" s="63"/>
    </row>
    <row r="14851" spans="1:2" x14ac:dyDescent="0.25">
      <c r="A14851" s="63"/>
      <c r="B14851" s="63"/>
    </row>
    <row r="14852" spans="1:2" x14ac:dyDescent="0.25">
      <c r="A14852" s="63"/>
      <c r="B14852" s="63"/>
    </row>
    <row r="14853" spans="1:2" x14ac:dyDescent="0.25">
      <c r="A14853" s="63"/>
      <c r="B14853" s="63"/>
    </row>
    <row r="14854" spans="1:2" x14ac:dyDescent="0.25">
      <c r="A14854" s="63"/>
      <c r="B14854" s="63"/>
    </row>
    <row r="14855" spans="1:2" x14ac:dyDescent="0.25">
      <c r="A14855" s="63"/>
      <c r="B14855" s="63"/>
    </row>
    <row r="14856" spans="1:2" x14ac:dyDescent="0.25">
      <c r="A14856" s="63"/>
      <c r="B14856" s="63"/>
    </row>
    <row r="14857" spans="1:2" x14ac:dyDescent="0.25">
      <c r="A14857" s="63"/>
      <c r="B14857" s="63"/>
    </row>
    <row r="14858" spans="1:2" x14ac:dyDescent="0.25">
      <c r="A14858" s="63"/>
      <c r="B14858" s="63"/>
    </row>
    <row r="14859" spans="1:2" x14ac:dyDescent="0.25">
      <c r="A14859" s="63"/>
      <c r="B14859" s="63"/>
    </row>
    <row r="14860" spans="1:2" x14ac:dyDescent="0.25">
      <c r="A14860" s="63"/>
      <c r="B14860" s="63"/>
    </row>
    <row r="14861" spans="1:2" x14ac:dyDescent="0.25">
      <c r="A14861" s="63"/>
      <c r="B14861" s="63"/>
    </row>
    <row r="14862" spans="1:2" x14ac:dyDescent="0.25">
      <c r="A14862" s="63"/>
      <c r="B14862" s="63"/>
    </row>
    <row r="14863" spans="1:2" x14ac:dyDescent="0.25">
      <c r="A14863" s="63"/>
      <c r="B14863" s="63"/>
    </row>
    <row r="14864" spans="1:2" x14ac:dyDescent="0.25">
      <c r="A14864" s="63"/>
      <c r="B14864" s="63"/>
    </row>
    <row r="14865" spans="1:2" x14ac:dyDescent="0.25">
      <c r="A14865" s="63"/>
      <c r="B14865" s="63"/>
    </row>
    <row r="14866" spans="1:2" x14ac:dyDescent="0.25">
      <c r="A14866" s="63"/>
      <c r="B14866" s="63"/>
    </row>
    <row r="14867" spans="1:2" x14ac:dyDescent="0.25">
      <c r="A14867" s="63"/>
      <c r="B14867" s="63"/>
    </row>
    <row r="14868" spans="1:2" x14ac:dyDescent="0.25">
      <c r="A14868" s="63"/>
      <c r="B14868" s="63"/>
    </row>
    <row r="14869" spans="1:2" x14ac:dyDescent="0.25">
      <c r="A14869" s="63"/>
      <c r="B14869" s="63"/>
    </row>
    <row r="14870" spans="1:2" x14ac:dyDescent="0.25">
      <c r="A14870" s="63"/>
      <c r="B14870" s="63"/>
    </row>
    <row r="14871" spans="1:2" x14ac:dyDescent="0.25">
      <c r="A14871" s="63"/>
      <c r="B14871" s="63"/>
    </row>
    <row r="14872" spans="1:2" x14ac:dyDescent="0.25">
      <c r="A14872" s="63"/>
      <c r="B14872" s="63"/>
    </row>
    <row r="14873" spans="1:2" x14ac:dyDescent="0.25">
      <c r="A14873" s="63"/>
      <c r="B14873" s="63"/>
    </row>
    <row r="14874" spans="1:2" x14ac:dyDescent="0.25">
      <c r="A14874" s="63"/>
      <c r="B14874" s="63"/>
    </row>
    <row r="14875" spans="1:2" x14ac:dyDescent="0.25">
      <c r="A14875" s="63"/>
      <c r="B14875" s="63"/>
    </row>
    <row r="14876" spans="1:2" x14ac:dyDescent="0.25">
      <c r="A14876" s="63"/>
      <c r="B14876" s="63"/>
    </row>
    <row r="14877" spans="1:2" x14ac:dyDescent="0.25">
      <c r="A14877" s="63"/>
      <c r="B14877" s="63"/>
    </row>
    <row r="14878" spans="1:2" x14ac:dyDescent="0.25">
      <c r="A14878" s="63"/>
      <c r="B14878" s="63"/>
    </row>
    <row r="14879" spans="1:2" x14ac:dyDescent="0.25">
      <c r="A14879" s="63"/>
      <c r="B14879" s="63"/>
    </row>
    <row r="14880" spans="1:2" x14ac:dyDescent="0.25">
      <c r="A14880" s="63"/>
      <c r="B14880" s="63"/>
    </row>
    <row r="14881" spans="1:2" x14ac:dyDescent="0.25">
      <c r="A14881" s="63"/>
      <c r="B14881" s="63"/>
    </row>
    <row r="14882" spans="1:2" x14ac:dyDescent="0.25">
      <c r="A14882" s="63"/>
      <c r="B14882" s="63"/>
    </row>
    <row r="14883" spans="1:2" x14ac:dyDescent="0.25">
      <c r="A14883" s="63"/>
      <c r="B14883" s="63"/>
    </row>
    <row r="14884" spans="1:2" x14ac:dyDescent="0.25">
      <c r="A14884" s="63"/>
      <c r="B14884" s="63"/>
    </row>
    <row r="14885" spans="1:2" x14ac:dyDescent="0.25">
      <c r="A14885" s="63"/>
      <c r="B14885" s="63"/>
    </row>
    <row r="14886" spans="1:2" x14ac:dyDescent="0.25">
      <c r="A14886" s="63"/>
      <c r="B14886" s="63"/>
    </row>
    <row r="14887" spans="1:2" x14ac:dyDescent="0.25">
      <c r="A14887" s="63"/>
      <c r="B14887" s="63"/>
    </row>
    <row r="14888" spans="1:2" x14ac:dyDescent="0.25">
      <c r="A14888" s="63"/>
      <c r="B14888" s="63"/>
    </row>
    <row r="14889" spans="1:2" x14ac:dyDescent="0.25">
      <c r="A14889" s="63"/>
      <c r="B14889" s="63"/>
    </row>
    <row r="14890" spans="1:2" x14ac:dyDescent="0.25">
      <c r="A14890" s="63"/>
      <c r="B14890" s="63"/>
    </row>
    <row r="14891" spans="1:2" x14ac:dyDescent="0.25">
      <c r="A14891" s="63"/>
      <c r="B14891" s="63"/>
    </row>
    <row r="14892" spans="1:2" x14ac:dyDescent="0.25">
      <c r="A14892" s="63"/>
      <c r="B14892" s="63"/>
    </row>
    <row r="14893" spans="1:2" x14ac:dyDescent="0.25">
      <c r="A14893" s="63"/>
      <c r="B14893" s="63"/>
    </row>
    <row r="14894" spans="1:2" x14ac:dyDescent="0.25">
      <c r="A14894" s="63"/>
      <c r="B14894" s="63"/>
    </row>
    <row r="14895" spans="1:2" x14ac:dyDescent="0.25">
      <c r="A14895" s="63"/>
      <c r="B14895" s="63"/>
    </row>
    <row r="14896" spans="1:2" x14ac:dyDescent="0.25">
      <c r="A14896" s="63"/>
      <c r="B14896" s="63"/>
    </row>
    <row r="14897" spans="1:2" x14ac:dyDescent="0.25">
      <c r="A14897" s="63"/>
      <c r="B14897" s="63"/>
    </row>
    <row r="14898" spans="1:2" x14ac:dyDescent="0.25">
      <c r="A14898" s="63"/>
      <c r="B14898" s="63"/>
    </row>
    <row r="14899" spans="1:2" x14ac:dyDescent="0.25">
      <c r="A14899" s="63"/>
      <c r="B14899" s="63"/>
    </row>
    <row r="14900" spans="1:2" x14ac:dyDescent="0.25">
      <c r="A14900" s="63"/>
      <c r="B14900" s="63"/>
    </row>
    <row r="14901" spans="1:2" x14ac:dyDescent="0.25">
      <c r="A14901" s="63"/>
      <c r="B14901" s="63"/>
    </row>
    <row r="14902" spans="1:2" x14ac:dyDescent="0.25">
      <c r="A14902" s="63"/>
      <c r="B14902" s="63"/>
    </row>
    <row r="14903" spans="1:2" x14ac:dyDescent="0.25">
      <c r="A14903" s="63"/>
      <c r="B14903" s="63"/>
    </row>
    <row r="14904" spans="1:2" x14ac:dyDescent="0.25">
      <c r="A14904" s="63"/>
      <c r="B14904" s="63"/>
    </row>
    <row r="14905" spans="1:2" x14ac:dyDescent="0.25">
      <c r="A14905" s="63"/>
      <c r="B14905" s="63"/>
    </row>
    <row r="14906" spans="1:2" x14ac:dyDescent="0.25">
      <c r="A14906" s="63"/>
      <c r="B14906" s="63"/>
    </row>
    <row r="14907" spans="1:2" x14ac:dyDescent="0.25">
      <c r="A14907" s="63"/>
      <c r="B14907" s="63"/>
    </row>
    <row r="14908" spans="1:2" x14ac:dyDescent="0.25">
      <c r="A14908" s="63"/>
      <c r="B14908" s="63"/>
    </row>
    <row r="14909" spans="1:2" x14ac:dyDescent="0.25">
      <c r="A14909" s="63"/>
      <c r="B14909" s="63"/>
    </row>
    <row r="14910" spans="1:2" x14ac:dyDescent="0.25">
      <c r="A14910" s="63"/>
      <c r="B14910" s="63"/>
    </row>
    <row r="14911" spans="1:2" x14ac:dyDescent="0.25">
      <c r="A14911" s="63"/>
      <c r="B14911" s="63"/>
    </row>
    <row r="14912" spans="1:2" x14ac:dyDescent="0.25">
      <c r="A14912" s="63"/>
      <c r="B14912" s="63"/>
    </row>
    <row r="14913" spans="1:2" x14ac:dyDescent="0.25">
      <c r="A14913" s="63"/>
      <c r="B14913" s="63"/>
    </row>
    <row r="14914" spans="1:2" x14ac:dyDescent="0.25">
      <c r="A14914" s="63"/>
      <c r="B14914" s="63"/>
    </row>
    <row r="14915" spans="1:2" x14ac:dyDescent="0.25">
      <c r="A14915" s="63"/>
      <c r="B14915" s="63"/>
    </row>
    <row r="14916" spans="1:2" x14ac:dyDescent="0.25">
      <c r="A14916" s="63"/>
      <c r="B14916" s="63"/>
    </row>
    <row r="14917" spans="1:2" x14ac:dyDescent="0.25">
      <c r="A14917" s="63"/>
      <c r="B14917" s="63"/>
    </row>
    <row r="14918" spans="1:2" x14ac:dyDescent="0.25">
      <c r="A14918" s="63"/>
      <c r="B14918" s="63"/>
    </row>
    <row r="14919" spans="1:2" x14ac:dyDescent="0.25">
      <c r="A14919" s="63"/>
      <c r="B14919" s="63"/>
    </row>
    <row r="14920" spans="1:2" x14ac:dyDescent="0.25">
      <c r="A14920" s="63"/>
      <c r="B14920" s="63"/>
    </row>
    <row r="14921" spans="1:2" x14ac:dyDescent="0.25">
      <c r="A14921" s="63"/>
      <c r="B14921" s="63"/>
    </row>
    <row r="14922" spans="1:2" x14ac:dyDescent="0.25">
      <c r="A14922" s="63"/>
      <c r="B14922" s="63"/>
    </row>
    <row r="14923" spans="1:2" x14ac:dyDescent="0.25">
      <c r="A14923" s="63"/>
      <c r="B14923" s="63"/>
    </row>
    <row r="14924" spans="1:2" x14ac:dyDescent="0.25">
      <c r="A14924" s="63"/>
      <c r="B14924" s="63"/>
    </row>
    <row r="14925" spans="1:2" x14ac:dyDescent="0.25">
      <c r="A14925" s="63"/>
      <c r="B14925" s="63"/>
    </row>
    <row r="14926" spans="1:2" x14ac:dyDescent="0.25">
      <c r="A14926" s="63"/>
      <c r="B14926" s="63"/>
    </row>
    <row r="14927" spans="1:2" x14ac:dyDescent="0.25">
      <c r="A14927" s="63"/>
      <c r="B14927" s="63"/>
    </row>
    <row r="14928" spans="1:2" x14ac:dyDescent="0.25">
      <c r="A14928" s="63"/>
      <c r="B14928" s="63"/>
    </row>
    <row r="14929" spans="1:2" x14ac:dyDescent="0.25">
      <c r="A14929" s="63"/>
      <c r="B14929" s="63"/>
    </row>
    <row r="14930" spans="1:2" x14ac:dyDescent="0.25">
      <c r="A14930" s="63"/>
      <c r="B14930" s="63"/>
    </row>
    <row r="14931" spans="1:2" x14ac:dyDescent="0.25">
      <c r="A14931" s="63"/>
      <c r="B14931" s="63"/>
    </row>
    <row r="14932" spans="1:2" x14ac:dyDescent="0.25">
      <c r="A14932" s="63"/>
      <c r="B14932" s="63"/>
    </row>
    <row r="14933" spans="1:2" x14ac:dyDescent="0.25">
      <c r="A14933" s="63"/>
      <c r="B14933" s="63"/>
    </row>
    <row r="14934" spans="1:2" x14ac:dyDescent="0.25">
      <c r="A14934" s="63"/>
      <c r="B14934" s="63"/>
    </row>
    <row r="14935" spans="1:2" x14ac:dyDescent="0.25">
      <c r="A14935" s="63"/>
      <c r="B14935" s="63"/>
    </row>
    <row r="14936" spans="1:2" x14ac:dyDescent="0.25">
      <c r="A14936" s="63"/>
      <c r="B14936" s="63"/>
    </row>
    <row r="14937" spans="1:2" x14ac:dyDescent="0.25">
      <c r="A14937" s="63"/>
      <c r="B14937" s="63"/>
    </row>
    <row r="14938" spans="1:2" x14ac:dyDescent="0.25">
      <c r="A14938" s="63"/>
      <c r="B14938" s="63"/>
    </row>
    <row r="14939" spans="1:2" x14ac:dyDescent="0.25">
      <c r="A14939" s="63"/>
      <c r="B14939" s="63"/>
    </row>
    <row r="14940" spans="1:2" x14ac:dyDescent="0.25">
      <c r="A14940" s="63"/>
      <c r="B14940" s="63"/>
    </row>
    <row r="14941" spans="1:2" x14ac:dyDescent="0.25">
      <c r="A14941" s="63"/>
      <c r="B14941" s="63"/>
    </row>
    <row r="14942" spans="1:2" x14ac:dyDescent="0.25">
      <c r="A14942" s="63"/>
      <c r="B14942" s="63"/>
    </row>
    <row r="14943" spans="1:2" x14ac:dyDescent="0.25">
      <c r="A14943" s="63"/>
      <c r="B14943" s="63"/>
    </row>
    <row r="14944" spans="1:2" x14ac:dyDescent="0.25">
      <c r="A14944" s="63"/>
      <c r="B14944" s="63"/>
    </row>
    <row r="14945" spans="1:2" x14ac:dyDescent="0.25">
      <c r="A14945" s="63"/>
      <c r="B14945" s="63"/>
    </row>
    <row r="14946" spans="1:2" x14ac:dyDescent="0.25">
      <c r="A14946" s="63"/>
      <c r="B14946" s="63"/>
    </row>
    <row r="14947" spans="1:2" x14ac:dyDescent="0.25">
      <c r="A14947" s="63"/>
      <c r="B14947" s="63"/>
    </row>
    <row r="14948" spans="1:2" x14ac:dyDescent="0.25">
      <c r="A14948" s="63"/>
      <c r="B14948" s="63"/>
    </row>
    <row r="14949" spans="1:2" x14ac:dyDescent="0.25">
      <c r="A14949" s="63"/>
      <c r="B14949" s="63"/>
    </row>
    <row r="14950" spans="1:2" x14ac:dyDescent="0.25">
      <c r="A14950" s="63"/>
      <c r="B14950" s="63"/>
    </row>
    <row r="14951" spans="1:2" x14ac:dyDescent="0.25">
      <c r="A14951" s="63"/>
      <c r="B14951" s="63"/>
    </row>
    <row r="14952" spans="1:2" x14ac:dyDescent="0.25">
      <c r="A14952" s="63"/>
      <c r="B14952" s="63"/>
    </row>
    <row r="14953" spans="1:2" x14ac:dyDescent="0.25">
      <c r="A14953" s="63"/>
      <c r="B14953" s="63"/>
    </row>
    <row r="14954" spans="1:2" x14ac:dyDescent="0.25">
      <c r="A14954" s="63"/>
      <c r="B14954" s="63"/>
    </row>
    <row r="14955" spans="1:2" x14ac:dyDescent="0.25">
      <c r="A14955" s="63"/>
      <c r="B14955" s="63"/>
    </row>
    <row r="14956" spans="1:2" x14ac:dyDescent="0.25">
      <c r="A14956" s="63"/>
      <c r="B14956" s="63"/>
    </row>
    <row r="14957" spans="1:2" x14ac:dyDescent="0.25">
      <c r="A14957" s="63"/>
      <c r="B14957" s="63"/>
    </row>
    <row r="14958" spans="1:2" x14ac:dyDescent="0.25">
      <c r="A14958" s="63"/>
      <c r="B14958" s="63"/>
    </row>
    <row r="14959" spans="1:2" x14ac:dyDescent="0.25">
      <c r="A14959" s="63"/>
      <c r="B14959" s="63"/>
    </row>
    <row r="14960" spans="1:2" x14ac:dyDescent="0.25">
      <c r="A14960" s="63"/>
      <c r="B14960" s="63"/>
    </row>
    <row r="14961" spans="1:2" x14ac:dyDescent="0.25">
      <c r="A14961" s="63"/>
      <c r="B14961" s="63"/>
    </row>
    <row r="14962" spans="1:2" x14ac:dyDescent="0.25">
      <c r="A14962" s="63"/>
      <c r="B14962" s="63"/>
    </row>
    <row r="14963" spans="1:2" x14ac:dyDescent="0.25">
      <c r="A14963" s="63"/>
      <c r="B14963" s="63"/>
    </row>
    <row r="14964" spans="1:2" x14ac:dyDescent="0.25">
      <c r="A14964" s="63"/>
      <c r="B14964" s="63"/>
    </row>
    <row r="14965" spans="1:2" x14ac:dyDescent="0.25">
      <c r="A14965" s="63"/>
      <c r="B14965" s="63"/>
    </row>
    <row r="14966" spans="1:2" x14ac:dyDescent="0.25">
      <c r="A14966" s="63"/>
      <c r="B14966" s="63"/>
    </row>
    <row r="14967" spans="1:2" x14ac:dyDescent="0.25">
      <c r="A14967" s="63"/>
      <c r="B14967" s="63"/>
    </row>
    <row r="14968" spans="1:2" x14ac:dyDescent="0.25">
      <c r="A14968" s="63"/>
      <c r="B14968" s="63"/>
    </row>
    <row r="14969" spans="1:2" x14ac:dyDescent="0.25">
      <c r="A14969" s="63"/>
      <c r="B14969" s="63"/>
    </row>
    <row r="14970" spans="1:2" x14ac:dyDescent="0.25">
      <c r="A14970" s="63"/>
      <c r="B14970" s="63"/>
    </row>
    <row r="14971" spans="1:2" x14ac:dyDescent="0.25">
      <c r="A14971" s="63"/>
      <c r="B14971" s="63"/>
    </row>
    <row r="14972" spans="1:2" x14ac:dyDescent="0.25">
      <c r="A14972" s="63"/>
      <c r="B14972" s="63"/>
    </row>
    <row r="14973" spans="1:2" x14ac:dyDescent="0.25">
      <c r="A14973" s="63"/>
      <c r="B14973" s="63"/>
    </row>
    <row r="14974" spans="1:2" x14ac:dyDescent="0.25">
      <c r="A14974" s="63"/>
      <c r="B14974" s="63"/>
    </row>
    <row r="14975" spans="1:2" x14ac:dyDescent="0.25">
      <c r="A14975" s="63"/>
      <c r="B14975" s="63"/>
    </row>
    <row r="14976" spans="1:2" x14ac:dyDescent="0.25">
      <c r="A14976" s="63"/>
      <c r="B14976" s="63"/>
    </row>
    <row r="14977" spans="1:2" x14ac:dyDescent="0.25">
      <c r="A14977" s="63"/>
      <c r="B14977" s="63"/>
    </row>
    <row r="14978" spans="1:2" x14ac:dyDescent="0.25">
      <c r="A14978" s="63"/>
      <c r="B14978" s="63"/>
    </row>
    <row r="14979" spans="1:2" x14ac:dyDescent="0.25">
      <c r="A14979" s="63"/>
      <c r="B14979" s="63"/>
    </row>
    <row r="14980" spans="1:2" x14ac:dyDescent="0.25">
      <c r="A14980" s="63"/>
      <c r="B14980" s="63"/>
    </row>
    <row r="14981" spans="1:2" x14ac:dyDescent="0.25">
      <c r="A14981" s="63"/>
      <c r="B14981" s="63"/>
    </row>
    <row r="14982" spans="1:2" x14ac:dyDescent="0.25">
      <c r="A14982" s="63"/>
      <c r="B14982" s="63"/>
    </row>
    <row r="14983" spans="1:2" x14ac:dyDescent="0.25">
      <c r="A14983" s="63"/>
      <c r="B14983" s="63"/>
    </row>
    <row r="14984" spans="1:2" x14ac:dyDescent="0.25">
      <c r="A14984" s="63"/>
      <c r="B14984" s="63"/>
    </row>
    <row r="14985" spans="1:2" x14ac:dyDescent="0.25">
      <c r="A14985" s="63"/>
      <c r="B14985" s="63"/>
    </row>
    <row r="14986" spans="1:2" x14ac:dyDescent="0.25">
      <c r="A14986" s="63"/>
      <c r="B14986" s="63"/>
    </row>
    <row r="14987" spans="1:2" x14ac:dyDescent="0.25">
      <c r="A14987" s="63"/>
      <c r="B14987" s="63"/>
    </row>
    <row r="14988" spans="1:2" x14ac:dyDescent="0.25">
      <c r="A14988" s="63"/>
      <c r="B14988" s="63"/>
    </row>
    <row r="14989" spans="1:2" x14ac:dyDescent="0.25">
      <c r="A14989" s="63"/>
      <c r="B14989" s="63"/>
    </row>
    <row r="14990" spans="1:2" x14ac:dyDescent="0.25">
      <c r="A14990" s="63"/>
      <c r="B14990" s="63"/>
    </row>
    <row r="14991" spans="1:2" x14ac:dyDescent="0.25">
      <c r="A14991" s="63"/>
      <c r="B14991" s="63"/>
    </row>
    <row r="14992" spans="1:2" x14ac:dyDescent="0.25">
      <c r="A14992" s="63"/>
      <c r="B14992" s="63"/>
    </row>
    <row r="14993" spans="1:2" x14ac:dyDescent="0.25">
      <c r="A14993" s="63"/>
      <c r="B14993" s="63"/>
    </row>
    <row r="14994" spans="1:2" x14ac:dyDescent="0.25">
      <c r="A14994" s="63"/>
      <c r="B14994" s="63"/>
    </row>
    <row r="14995" spans="1:2" x14ac:dyDescent="0.25">
      <c r="A14995" s="63"/>
      <c r="B14995" s="63"/>
    </row>
    <row r="14996" spans="1:2" x14ac:dyDescent="0.25">
      <c r="A14996" s="63"/>
      <c r="B14996" s="63"/>
    </row>
    <row r="14997" spans="1:2" x14ac:dyDescent="0.25">
      <c r="A14997" s="63"/>
      <c r="B14997" s="63"/>
    </row>
    <row r="14998" spans="1:2" x14ac:dyDescent="0.25">
      <c r="A14998" s="63"/>
      <c r="B14998" s="63"/>
    </row>
    <row r="14999" spans="1:2" x14ac:dyDescent="0.25">
      <c r="A14999" s="63"/>
      <c r="B14999" s="63"/>
    </row>
    <row r="15000" spans="1:2" x14ac:dyDescent="0.25">
      <c r="A15000" s="63"/>
      <c r="B15000" s="63"/>
    </row>
    <row r="15001" spans="1:2" x14ac:dyDescent="0.25">
      <c r="A15001" s="63"/>
      <c r="B15001" s="63"/>
    </row>
    <row r="15002" spans="1:2" x14ac:dyDescent="0.25">
      <c r="A15002" s="63"/>
      <c r="B15002" s="63"/>
    </row>
    <row r="15003" spans="1:2" x14ac:dyDescent="0.25">
      <c r="A15003" s="63"/>
      <c r="B15003" s="63"/>
    </row>
    <row r="15004" spans="1:2" x14ac:dyDescent="0.25">
      <c r="A15004" s="63"/>
      <c r="B15004" s="63"/>
    </row>
    <row r="15005" spans="1:2" x14ac:dyDescent="0.25">
      <c r="A15005" s="63"/>
      <c r="B15005" s="63"/>
    </row>
    <row r="15006" spans="1:2" x14ac:dyDescent="0.25">
      <c r="A15006" s="63"/>
      <c r="B15006" s="63"/>
    </row>
    <row r="15007" spans="1:2" x14ac:dyDescent="0.25">
      <c r="A15007" s="63"/>
      <c r="B15007" s="63"/>
    </row>
    <row r="15008" spans="1:2" x14ac:dyDescent="0.25">
      <c r="A15008" s="63"/>
      <c r="B15008" s="63"/>
    </row>
    <row r="15009" spans="1:2" x14ac:dyDescent="0.25">
      <c r="A15009" s="63"/>
      <c r="B15009" s="63"/>
    </row>
    <row r="15010" spans="1:2" x14ac:dyDescent="0.25">
      <c r="A15010" s="63"/>
      <c r="B15010" s="63"/>
    </row>
    <row r="15011" spans="1:2" x14ac:dyDescent="0.25">
      <c r="A15011" s="63"/>
      <c r="B15011" s="63"/>
    </row>
    <row r="15012" spans="1:2" x14ac:dyDescent="0.25">
      <c r="A15012" s="63"/>
      <c r="B15012" s="63"/>
    </row>
    <row r="15013" spans="1:2" x14ac:dyDescent="0.25">
      <c r="A15013" s="63"/>
      <c r="B15013" s="63"/>
    </row>
    <row r="15014" spans="1:2" x14ac:dyDescent="0.25">
      <c r="A15014" s="63"/>
      <c r="B15014" s="63"/>
    </row>
    <row r="15015" spans="1:2" x14ac:dyDescent="0.25">
      <c r="A15015" s="63"/>
      <c r="B15015" s="63"/>
    </row>
    <row r="15016" spans="1:2" x14ac:dyDescent="0.25">
      <c r="A15016" s="63"/>
      <c r="B15016" s="63"/>
    </row>
    <row r="15017" spans="1:2" x14ac:dyDescent="0.25">
      <c r="A15017" s="63"/>
      <c r="B15017" s="63"/>
    </row>
    <row r="15018" spans="1:2" x14ac:dyDescent="0.25">
      <c r="A15018" s="63"/>
      <c r="B15018" s="63"/>
    </row>
    <row r="15019" spans="1:2" x14ac:dyDescent="0.25">
      <c r="A15019" s="63"/>
      <c r="B15019" s="63"/>
    </row>
    <row r="15020" spans="1:2" x14ac:dyDescent="0.25">
      <c r="A15020" s="63"/>
      <c r="B15020" s="63"/>
    </row>
    <row r="15021" spans="1:2" x14ac:dyDescent="0.25">
      <c r="A15021" s="63"/>
      <c r="B15021" s="63"/>
    </row>
    <row r="15022" spans="1:2" x14ac:dyDescent="0.25">
      <c r="A15022" s="63"/>
      <c r="B15022" s="63"/>
    </row>
    <row r="15023" spans="1:2" x14ac:dyDescent="0.25">
      <c r="A15023" s="63"/>
      <c r="B15023" s="63"/>
    </row>
    <row r="15024" spans="1:2" x14ac:dyDescent="0.25">
      <c r="A15024" s="63"/>
      <c r="B15024" s="63"/>
    </row>
    <row r="15025" spans="1:2" x14ac:dyDescent="0.25">
      <c r="A15025" s="63"/>
      <c r="B15025" s="63"/>
    </row>
    <row r="15026" spans="1:2" x14ac:dyDescent="0.25">
      <c r="A15026" s="63"/>
      <c r="B15026" s="63"/>
    </row>
    <row r="15027" spans="1:2" x14ac:dyDescent="0.25">
      <c r="A15027" s="63"/>
      <c r="B15027" s="63"/>
    </row>
    <row r="15028" spans="1:2" x14ac:dyDescent="0.25">
      <c r="A15028" s="63"/>
      <c r="B15028" s="63"/>
    </row>
    <row r="15029" spans="1:2" x14ac:dyDescent="0.25">
      <c r="A15029" s="63"/>
      <c r="B15029" s="63"/>
    </row>
    <row r="15030" spans="1:2" x14ac:dyDescent="0.25">
      <c r="A15030" s="63"/>
      <c r="B15030" s="63"/>
    </row>
    <row r="15031" spans="1:2" x14ac:dyDescent="0.25">
      <c r="A15031" s="63"/>
      <c r="B15031" s="63"/>
    </row>
    <row r="15032" spans="1:2" x14ac:dyDescent="0.25">
      <c r="A15032" s="63"/>
      <c r="B15032" s="63"/>
    </row>
    <row r="15033" spans="1:2" x14ac:dyDescent="0.25">
      <c r="A15033" s="63"/>
      <c r="B15033" s="63"/>
    </row>
    <row r="15034" spans="1:2" x14ac:dyDescent="0.25">
      <c r="A15034" s="63"/>
      <c r="B15034" s="63"/>
    </row>
    <row r="15035" spans="1:2" x14ac:dyDescent="0.25">
      <c r="A15035" s="63"/>
      <c r="B15035" s="63"/>
    </row>
    <row r="15036" spans="1:2" x14ac:dyDescent="0.25">
      <c r="A15036" s="63"/>
      <c r="B15036" s="63"/>
    </row>
    <row r="15037" spans="1:2" x14ac:dyDescent="0.25">
      <c r="A15037" s="63"/>
      <c r="B15037" s="63"/>
    </row>
    <row r="15038" spans="1:2" x14ac:dyDescent="0.25">
      <c r="A15038" s="63"/>
      <c r="B15038" s="63"/>
    </row>
    <row r="15039" spans="1:2" x14ac:dyDescent="0.25">
      <c r="A15039" s="63"/>
      <c r="B15039" s="63"/>
    </row>
    <row r="15040" spans="1:2" x14ac:dyDescent="0.25">
      <c r="A15040" s="63"/>
      <c r="B15040" s="63"/>
    </row>
    <row r="15041" spans="1:2" x14ac:dyDescent="0.25">
      <c r="A15041" s="63"/>
      <c r="B15041" s="63"/>
    </row>
    <row r="15042" spans="1:2" x14ac:dyDescent="0.25">
      <c r="A15042" s="63"/>
      <c r="B15042" s="63"/>
    </row>
    <row r="15043" spans="1:2" x14ac:dyDescent="0.25">
      <c r="A15043" s="63"/>
      <c r="B15043" s="63"/>
    </row>
    <row r="15044" spans="1:2" x14ac:dyDescent="0.25">
      <c r="A15044" s="63"/>
      <c r="B15044" s="63"/>
    </row>
    <row r="15045" spans="1:2" x14ac:dyDescent="0.25">
      <c r="A15045" s="63"/>
      <c r="B15045" s="63"/>
    </row>
    <row r="15046" spans="1:2" x14ac:dyDescent="0.25">
      <c r="A15046" s="63"/>
      <c r="B15046" s="63"/>
    </row>
    <row r="15047" spans="1:2" x14ac:dyDescent="0.25">
      <c r="A15047" s="63"/>
      <c r="B15047" s="63"/>
    </row>
    <row r="15048" spans="1:2" x14ac:dyDescent="0.25">
      <c r="A15048" s="63"/>
      <c r="B15048" s="63"/>
    </row>
    <row r="15049" spans="1:2" x14ac:dyDescent="0.25">
      <c r="A15049" s="63"/>
      <c r="B15049" s="63"/>
    </row>
    <row r="15050" spans="1:2" x14ac:dyDescent="0.25">
      <c r="A15050" s="63"/>
      <c r="B15050" s="63"/>
    </row>
    <row r="15051" spans="1:2" x14ac:dyDescent="0.25">
      <c r="A15051" s="63"/>
      <c r="B15051" s="63"/>
    </row>
    <row r="15052" spans="1:2" x14ac:dyDescent="0.25">
      <c r="A15052" s="63"/>
      <c r="B15052" s="63"/>
    </row>
    <row r="15053" spans="1:2" x14ac:dyDescent="0.25">
      <c r="A15053" s="63"/>
      <c r="B15053" s="63"/>
    </row>
    <row r="15054" spans="1:2" x14ac:dyDescent="0.25">
      <c r="A15054" s="63"/>
      <c r="B15054" s="63"/>
    </row>
    <row r="15055" spans="1:2" x14ac:dyDescent="0.25">
      <c r="A15055" s="63"/>
      <c r="B15055" s="63"/>
    </row>
    <row r="15056" spans="1:2" x14ac:dyDescent="0.25">
      <c r="A15056" s="63"/>
      <c r="B15056" s="63"/>
    </row>
    <row r="15057" spans="1:2" x14ac:dyDescent="0.25">
      <c r="A15057" s="63"/>
      <c r="B15057" s="63"/>
    </row>
    <row r="15058" spans="1:2" x14ac:dyDescent="0.25">
      <c r="A15058" s="63"/>
      <c r="B15058" s="63"/>
    </row>
    <row r="15059" spans="1:2" x14ac:dyDescent="0.25">
      <c r="A15059" s="63"/>
      <c r="B15059" s="63"/>
    </row>
    <row r="15060" spans="1:2" x14ac:dyDescent="0.25">
      <c r="A15060" s="63"/>
      <c r="B15060" s="63"/>
    </row>
    <row r="15061" spans="1:2" x14ac:dyDescent="0.25">
      <c r="A15061" s="63"/>
      <c r="B15061" s="63"/>
    </row>
    <row r="15062" spans="1:2" x14ac:dyDescent="0.25">
      <c r="A15062" s="63"/>
      <c r="B15062" s="63"/>
    </row>
    <row r="15063" spans="1:2" x14ac:dyDescent="0.25">
      <c r="A15063" s="63"/>
      <c r="B15063" s="63"/>
    </row>
    <row r="15064" spans="1:2" x14ac:dyDescent="0.25">
      <c r="A15064" s="63"/>
      <c r="B15064" s="63"/>
    </row>
    <row r="15065" spans="1:2" x14ac:dyDescent="0.25">
      <c r="A15065" s="63"/>
      <c r="B15065" s="63"/>
    </row>
    <row r="15066" spans="1:2" x14ac:dyDescent="0.25">
      <c r="A15066" s="63"/>
      <c r="B15066" s="63"/>
    </row>
    <row r="15067" spans="1:2" x14ac:dyDescent="0.25">
      <c r="A15067" s="63"/>
      <c r="B15067" s="63"/>
    </row>
    <row r="15068" spans="1:2" x14ac:dyDescent="0.25">
      <c r="A15068" s="63"/>
      <c r="B15068" s="63"/>
    </row>
    <row r="15069" spans="1:2" x14ac:dyDescent="0.25">
      <c r="A15069" s="63"/>
      <c r="B15069" s="63"/>
    </row>
    <row r="15070" spans="1:2" x14ac:dyDescent="0.25">
      <c r="A15070" s="63"/>
      <c r="B15070" s="63"/>
    </row>
    <row r="15071" spans="1:2" x14ac:dyDescent="0.25">
      <c r="A15071" s="63"/>
      <c r="B15071" s="63"/>
    </row>
    <row r="15072" spans="1:2" x14ac:dyDescent="0.25">
      <c r="A15072" s="63"/>
      <c r="B15072" s="63"/>
    </row>
    <row r="15073" spans="1:2" x14ac:dyDescent="0.25">
      <c r="A15073" s="63"/>
      <c r="B15073" s="63"/>
    </row>
    <row r="15074" spans="1:2" x14ac:dyDescent="0.25">
      <c r="A15074" s="63"/>
      <c r="B15074" s="63"/>
    </row>
    <row r="15075" spans="1:2" x14ac:dyDescent="0.25">
      <c r="A15075" s="63"/>
      <c r="B15075" s="63"/>
    </row>
    <row r="15076" spans="1:2" x14ac:dyDescent="0.25">
      <c r="A15076" s="63"/>
      <c r="B15076" s="63"/>
    </row>
    <row r="15077" spans="1:2" x14ac:dyDescent="0.25">
      <c r="A15077" s="63"/>
      <c r="B15077" s="63"/>
    </row>
    <row r="15078" spans="1:2" x14ac:dyDescent="0.25">
      <c r="A15078" s="63"/>
      <c r="B15078" s="63"/>
    </row>
    <row r="15079" spans="1:2" x14ac:dyDescent="0.25">
      <c r="A15079" s="63"/>
      <c r="B15079" s="63"/>
    </row>
    <row r="15080" spans="1:2" x14ac:dyDescent="0.25">
      <c r="A15080" s="63"/>
      <c r="B15080" s="63"/>
    </row>
    <row r="15081" spans="1:2" x14ac:dyDescent="0.25">
      <c r="A15081" s="63"/>
      <c r="B15081" s="63"/>
    </row>
    <row r="15082" spans="1:2" x14ac:dyDescent="0.25">
      <c r="A15082" s="63"/>
      <c r="B15082" s="63"/>
    </row>
    <row r="15083" spans="1:2" x14ac:dyDescent="0.25">
      <c r="A15083" s="63"/>
      <c r="B15083" s="63"/>
    </row>
    <row r="15084" spans="1:2" x14ac:dyDescent="0.25">
      <c r="A15084" s="63"/>
      <c r="B15084" s="63"/>
    </row>
    <row r="15085" spans="1:2" x14ac:dyDescent="0.25">
      <c r="A15085" s="63"/>
      <c r="B15085" s="63"/>
    </row>
    <row r="15086" spans="1:2" x14ac:dyDescent="0.25">
      <c r="A15086" s="63"/>
      <c r="B15086" s="63"/>
    </row>
    <row r="15087" spans="1:2" x14ac:dyDescent="0.25">
      <c r="A15087" s="63"/>
      <c r="B15087" s="63"/>
    </row>
    <row r="15088" spans="1:2" x14ac:dyDescent="0.25">
      <c r="A15088" s="63"/>
      <c r="B15088" s="63"/>
    </row>
    <row r="15089" spans="1:2" x14ac:dyDescent="0.25">
      <c r="A15089" s="63"/>
      <c r="B15089" s="63"/>
    </row>
    <row r="15090" spans="1:2" x14ac:dyDescent="0.25">
      <c r="A15090" s="63"/>
      <c r="B15090" s="63"/>
    </row>
    <row r="15091" spans="1:2" x14ac:dyDescent="0.25">
      <c r="A15091" s="63"/>
      <c r="B15091" s="63"/>
    </row>
    <row r="15092" spans="1:2" x14ac:dyDescent="0.25">
      <c r="A15092" s="63"/>
      <c r="B15092" s="63"/>
    </row>
    <row r="15093" spans="1:2" x14ac:dyDescent="0.25">
      <c r="A15093" s="63"/>
      <c r="B15093" s="63"/>
    </row>
    <row r="15094" spans="1:2" x14ac:dyDescent="0.25">
      <c r="A15094" s="63"/>
      <c r="B15094" s="63"/>
    </row>
    <row r="15095" spans="1:2" x14ac:dyDescent="0.25">
      <c r="A15095" s="63"/>
      <c r="B15095" s="63"/>
    </row>
    <row r="15096" spans="1:2" x14ac:dyDescent="0.25">
      <c r="A15096" s="63"/>
      <c r="B15096" s="63"/>
    </row>
    <row r="15097" spans="1:2" x14ac:dyDescent="0.25">
      <c r="A15097" s="63"/>
      <c r="B15097" s="63"/>
    </row>
    <row r="15098" spans="1:2" x14ac:dyDescent="0.25">
      <c r="A15098" s="63"/>
      <c r="B15098" s="63"/>
    </row>
    <row r="15099" spans="1:2" x14ac:dyDescent="0.25">
      <c r="A15099" s="63"/>
      <c r="B15099" s="63"/>
    </row>
    <row r="15100" spans="1:2" x14ac:dyDescent="0.25">
      <c r="A15100" s="63"/>
      <c r="B15100" s="63"/>
    </row>
    <row r="15101" spans="1:2" x14ac:dyDescent="0.25">
      <c r="A15101" s="63"/>
      <c r="B15101" s="63"/>
    </row>
    <row r="15102" spans="1:2" x14ac:dyDescent="0.25">
      <c r="A15102" s="63"/>
      <c r="B15102" s="63"/>
    </row>
    <row r="15103" spans="1:2" x14ac:dyDescent="0.25">
      <c r="A15103" s="63"/>
      <c r="B15103" s="63"/>
    </row>
    <row r="15104" spans="1:2" x14ac:dyDescent="0.25">
      <c r="A15104" s="63"/>
      <c r="B15104" s="63"/>
    </row>
    <row r="15105" spans="1:2" x14ac:dyDescent="0.25">
      <c r="A15105" s="63"/>
      <c r="B15105" s="63"/>
    </row>
    <row r="15106" spans="1:2" x14ac:dyDescent="0.25">
      <c r="A15106" s="63"/>
      <c r="B15106" s="63"/>
    </row>
    <row r="15107" spans="1:2" x14ac:dyDescent="0.25">
      <c r="A15107" s="63"/>
      <c r="B15107" s="63"/>
    </row>
    <row r="15108" spans="1:2" x14ac:dyDescent="0.25">
      <c r="A15108" s="63"/>
      <c r="B15108" s="63"/>
    </row>
    <row r="15109" spans="1:2" x14ac:dyDescent="0.25">
      <c r="A15109" s="63"/>
      <c r="B15109" s="63"/>
    </row>
    <row r="15110" spans="1:2" x14ac:dyDescent="0.25">
      <c r="A15110" s="63"/>
      <c r="B15110" s="63"/>
    </row>
    <row r="15111" spans="1:2" x14ac:dyDescent="0.25">
      <c r="A15111" s="63"/>
      <c r="B15111" s="63"/>
    </row>
    <row r="15112" spans="1:2" x14ac:dyDescent="0.25">
      <c r="A15112" s="63"/>
      <c r="B15112" s="63"/>
    </row>
    <row r="15113" spans="1:2" x14ac:dyDescent="0.25">
      <c r="A15113" s="63"/>
      <c r="B15113" s="63"/>
    </row>
    <row r="15114" spans="1:2" x14ac:dyDescent="0.25">
      <c r="A15114" s="63"/>
      <c r="B15114" s="63"/>
    </row>
    <row r="15115" spans="1:2" x14ac:dyDescent="0.25">
      <c r="A15115" s="63"/>
      <c r="B15115" s="63"/>
    </row>
    <row r="15116" spans="1:2" x14ac:dyDescent="0.25">
      <c r="A15116" s="63"/>
      <c r="B15116" s="63"/>
    </row>
    <row r="15117" spans="1:2" x14ac:dyDescent="0.25">
      <c r="A15117" s="63"/>
      <c r="B15117" s="63"/>
    </row>
    <row r="15118" spans="1:2" x14ac:dyDescent="0.25">
      <c r="A15118" s="63"/>
      <c r="B15118" s="63"/>
    </row>
    <row r="15119" spans="1:2" x14ac:dyDescent="0.25">
      <c r="A15119" s="63"/>
      <c r="B15119" s="63"/>
    </row>
    <row r="15120" spans="1:2" x14ac:dyDescent="0.25">
      <c r="A15120" s="63"/>
      <c r="B15120" s="63"/>
    </row>
    <row r="15121" spans="1:2" x14ac:dyDescent="0.25">
      <c r="A15121" s="63"/>
      <c r="B15121" s="63"/>
    </row>
    <row r="15122" spans="1:2" x14ac:dyDescent="0.25">
      <c r="A15122" s="63"/>
      <c r="B15122" s="63"/>
    </row>
    <row r="15123" spans="1:2" x14ac:dyDescent="0.25">
      <c r="A15123" s="63"/>
      <c r="B15123" s="63"/>
    </row>
    <row r="15124" spans="1:2" x14ac:dyDescent="0.25">
      <c r="A15124" s="63"/>
      <c r="B15124" s="63"/>
    </row>
    <row r="15125" spans="1:2" x14ac:dyDescent="0.25">
      <c r="A15125" s="63"/>
      <c r="B15125" s="63"/>
    </row>
    <row r="15126" spans="1:2" x14ac:dyDescent="0.25">
      <c r="A15126" s="63"/>
      <c r="B15126" s="63"/>
    </row>
    <row r="15127" spans="1:2" x14ac:dyDescent="0.25">
      <c r="A15127" s="63"/>
      <c r="B15127" s="63"/>
    </row>
    <row r="15128" spans="1:2" x14ac:dyDescent="0.25">
      <c r="A15128" s="63"/>
      <c r="B15128" s="63"/>
    </row>
    <row r="15129" spans="1:2" x14ac:dyDescent="0.25">
      <c r="A15129" s="63"/>
      <c r="B15129" s="63"/>
    </row>
    <row r="15130" spans="1:2" x14ac:dyDescent="0.25">
      <c r="A15130" s="63"/>
      <c r="B15130" s="63"/>
    </row>
    <row r="15131" spans="1:2" x14ac:dyDescent="0.25">
      <c r="A15131" s="63"/>
      <c r="B15131" s="63"/>
    </row>
    <row r="15132" spans="1:2" x14ac:dyDescent="0.25">
      <c r="A15132" s="63"/>
      <c r="B15132" s="63"/>
    </row>
    <row r="15133" spans="1:2" x14ac:dyDescent="0.25">
      <c r="A15133" s="63"/>
      <c r="B15133" s="63"/>
    </row>
    <row r="15134" spans="1:2" x14ac:dyDescent="0.25">
      <c r="A15134" s="63"/>
      <c r="B15134" s="63"/>
    </row>
    <row r="15135" spans="1:2" x14ac:dyDescent="0.25">
      <c r="A15135" s="63"/>
      <c r="B15135" s="63"/>
    </row>
    <row r="15136" spans="1:2" x14ac:dyDescent="0.25">
      <c r="A15136" s="63"/>
      <c r="B15136" s="63"/>
    </row>
    <row r="15137" spans="1:2" x14ac:dyDescent="0.25">
      <c r="A15137" s="63"/>
      <c r="B15137" s="63"/>
    </row>
    <row r="15138" spans="1:2" x14ac:dyDescent="0.25">
      <c r="A15138" s="63"/>
      <c r="B15138" s="63"/>
    </row>
    <row r="15139" spans="1:2" x14ac:dyDescent="0.25">
      <c r="A15139" s="63"/>
      <c r="B15139" s="63"/>
    </row>
    <row r="15140" spans="1:2" x14ac:dyDescent="0.25">
      <c r="A15140" s="63"/>
      <c r="B15140" s="63"/>
    </row>
    <row r="15141" spans="1:2" x14ac:dyDescent="0.25">
      <c r="A15141" s="63"/>
      <c r="B15141" s="63"/>
    </row>
    <row r="15142" spans="1:2" x14ac:dyDescent="0.25">
      <c r="A15142" s="63"/>
      <c r="B15142" s="63"/>
    </row>
    <row r="15143" spans="1:2" x14ac:dyDescent="0.25">
      <c r="A15143" s="63"/>
      <c r="B15143" s="63"/>
    </row>
    <row r="15144" spans="1:2" x14ac:dyDescent="0.25">
      <c r="A15144" s="63"/>
      <c r="B15144" s="63"/>
    </row>
    <row r="15145" spans="1:2" x14ac:dyDescent="0.25">
      <c r="A15145" s="63"/>
      <c r="B15145" s="63"/>
    </row>
    <row r="15146" spans="1:2" x14ac:dyDescent="0.25">
      <c r="A15146" s="63"/>
      <c r="B15146" s="63"/>
    </row>
    <row r="15147" spans="1:2" x14ac:dyDescent="0.25">
      <c r="A15147" s="63"/>
      <c r="B15147" s="63"/>
    </row>
    <row r="15148" spans="1:2" x14ac:dyDescent="0.25">
      <c r="A15148" s="63"/>
      <c r="B15148" s="63"/>
    </row>
    <row r="15149" spans="1:2" x14ac:dyDescent="0.25">
      <c r="A15149" s="63"/>
      <c r="B15149" s="63"/>
    </row>
    <row r="15150" spans="1:2" x14ac:dyDescent="0.25">
      <c r="A15150" s="63"/>
      <c r="B15150" s="63"/>
    </row>
    <row r="15151" spans="1:2" x14ac:dyDescent="0.25">
      <c r="A15151" s="63"/>
      <c r="B15151" s="63"/>
    </row>
    <row r="15152" spans="1:2" x14ac:dyDescent="0.25">
      <c r="A15152" s="63"/>
      <c r="B15152" s="63"/>
    </row>
    <row r="15153" spans="1:2" x14ac:dyDescent="0.25">
      <c r="A15153" s="63"/>
      <c r="B15153" s="63"/>
    </row>
    <row r="15154" spans="1:2" x14ac:dyDescent="0.25">
      <c r="A15154" s="63"/>
      <c r="B15154" s="63"/>
    </row>
    <row r="15155" spans="1:2" x14ac:dyDescent="0.25">
      <c r="A15155" s="63"/>
      <c r="B15155" s="63"/>
    </row>
    <row r="15156" spans="1:2" x14ac:dyDescent="0.25">
      <c r="A15156" s="63"/>
      <c r="B15156" s="63"/>
    </row>
    <row r="15157" spans="1:2" x14ac:dyDescent="0.25">
      <c r="A15157" s="63"/>
      <c r="B15157" s="63"/>
    </row>
    <row r="15158" spans="1:2" x14ac:dyDescent="0.25">
      <c r="A15158" s="63"/>
      <c r="B15158" s="63"/>
    </row>
    <row r="15159" spans="1:2" x14ac:dyDescent="0.25">
      <c r="A15159" s="63"/>
      <c r="B15159" s="63"/>
    </row>
    <row r="15160" spans="1:2" x14ac:dyDescent="0.25">
      <c r="A15160" s="63"/>
      <c r="B15160" s="63"/>
    </row>
    <row r="15161" spans="1:2" x14ac:dyDescent="0.25">
      <c r="A15161" s="63"/>
      <c r="B15161" s="63"/>
    </row>
    <row r="15162" spans="1:2" x14ac:dyDescent="0.25">
      <c r="A15162" s="63"/>
      <c r="B15162" s="63"/>
    </row>
    <row r="15163" spans="1:2" x14ac:dyDescent="0.25">
      <c r="A15163" s="63"/>
      <c r="B15163" s="63"/>
    </row>
    <row r="15164" spans="1:2" x14ac:dyDescent="0.25">
      <c r="A15164" s="63"/>
      <c r="B15164" s="63"/>
    </row>
    <row r="15165" spans="1:2" x14ac:dyDescent="0.25">
      <c r="A15165" s="63"/>
      <c r="B15165" s="63"/>
    </row>
    <row r="15166" spans="1:2" x14ac:dyDescent="0.25">
      <c r="A15166" s="63"/>
      <c r="B15166" s="63"/>
    </row>
    <row r="15167" spans="1:2" x14ac:dyDescent="0.25">
      <c r="A15167" s="63"/>
      <c r="B15167" s="63"/>
    </row>
    <row r="15168" spans="1:2" x14ac:dyDescent="0.25">
      <c r="A15168" s="63"/>
      <c r="B15168" s="63"/>
    </row>
    <row r="15169" spans="1:2" x14ac:dyDescent="0.25">
      <c r="A15169" s="63"/>
      <c r="B15169" s="63"/>
    </row>
    <row r="15170" spans="1:2" x14ac:dyDescent="0.25">
      <c r="A15170" s="63"/>
      <c r="B15170" s="63"/>
    </row>
    <row r="15171" spans="1:2" x14ac:dyDescent="0.25">
      <c r="A15171" s="63"/>
      <c r="B15171" s="63"/>
    </row>
    <row r="15172" spans="1:2" x14ac:dyDescent="0.25">
      <c r="A15172" s="63"/>
      <c r="B15172" s="63"/>
    </row>
    <row r="15173" spans="1:2" x14ac:dyDescent="0.25">
      <c r="A15173" s="63"/>
      <c r="B15173" s="63"/>
    </row>
    <row r="15174" spans="1:2" x14ac:dyDescent="0.25">
      <c r="A15174" s="63"/>
      <c r="B15174" s="63"/>
    </row>
    <row r="15175" spans="1:2" x14ac:dyDescent="0.25">
      <c r="A15175" s="63"/>
      <c r="B15175" s="63"/>
    </row>
    <row r="15176" spans="1:2" x14ac:dyDescent="0.25">
      <c r="A15176" s="63"/>
      <c r="B15176" s="63"/>
    </row>
    <row r="15177" spans="1:2" x14ac:dyDescent="0.25">
      <c r="A15177" s="63"/>
      <c r="B15177" s="63"/>
    </row>
    <row r="15178" spans="1:2" x14ac:dyDescent="0.25">
      <c r="A15178" s="63"/>
      <c r="B15178" s="63"/>
    </row>
    <row r="15179" spans="1:2" x14ac:dyDescent="0.25">
      <c r="A15179" s="63"/>
      <c r="B15179" s="63"/>
    </row>
    <row r="15180" spans="1:2" x14ac:dyDescent="0.25">
      <c r="A15180" s="63"/>
      <c r="B15180" s="63"/>
    </row>
    <row r="15181" spans="1:2" x14ac:dyDescent="0.25">
      <c r="A15181" s="63"/>
      <c r="B15181" s="63"/>
    </row>
    <row r="15182" spans="1:2" x14ac:dyDescent="0.25">
      <c r="A15182" s="63"/>
      <c r="B15182" s="63"/>
    </row>
    <row r="15183" spans="1:2" x14ac:dyDescent="0.25">
      <c r="A15183" s="63"/>
      <c r="B15183" s="63"/>
    </row>
    <row r="15184" spans="1:2" x14ac:dyDescent="0.25">
      <c r="A15184" s="63"/>
      <c r="B15184" s="63"/>
    </row>
    <row r="15185" spans="1:2" x14ac:dyDescent="0.25">
      <c r="A15185" s="63"/>
      <c r="B15185" s="63"/>
    </row>
    <row r="15186" spans="1:2" x14ac:dyDescent="0.25">
      <c r="A15186" s="63"/>
      <c r="B15186" s="63"/>
    </row>
    <row r="15187" spans="1:2" x14ac:dyDescent="0.25">
      <c r="A15187" s="63"/>
      <c r="B15187" s="63"/>
    </row>
    <row r="15188" spans="1:2" x14ac:dyDescent="0.25">
      <c r="A15188" s="63"/>
      <c r="B15188" s="63"/>
    </row>
    <row r="15189" spans="1:2" x14ac:dyDescent="0.25">
      <c r="A15189" s="63"/>
      <c r="B15189" s="63"/>
    </row>
    <row r="15190" spans="1:2" x14ac:dyDescent="0.25">
      <c r="A15190" s="63"/>
      <c r="B15190" s="63"/>
    </row>
    <row r="15191" spans="1:2" x14ac:dyDescent="0.25">
      <c r="A15191" s="63"/>
      <c r="B15191" s="63"/>
    </row>
    <row r="15192" spans="1:2" x14ac:dyDescent="0.25">
      <c r="A15192" s="63"/>
      <c r="B15192" s="63"/>
    </row>
    <row r="15193" spans="1:2" x14ac:dyDescent="0.25">
      <c r="A15193" s="63"/>
      <c r="B15193" s="63"/>
    </row>
    <row r="15194" spans="1:2" x14ac:dyDescent="0.25">
      <c r="A15194" s="63"/>
      <c r="B15194" s="63"/>
    </row>
    <row r="15195" spans="1:2" x14ac:dyDescent="0.25">
      <c r="A15195" s="63"/>
      <c r="B15195" s="63"/>
    </row>
    <row r="15196" spans="1:2" x14ac:dyDescent="0.25">
      <c r="A15196" s="63"/>
      <c r="B15196" s="63"/>
    </row>
    <row r="15197" spans="1:2" x14ac:dyDescent="0.25">
      <c r="A15197" s="63"/>
      <c r="B15197" s="63"/>
    </row>
    <row r="15198" spans="1:2" x14ac:dyDescent="0.25">
      <c r="A15198" s="63"/>
      <c r="B15198" s="63"/>
    </row>
    <row r="15199" spans="1:2" x14ac:dyDescent="0.25">
      <c r="A15199" s="63"/>
      <c r="B15199" s="63"/>
    </row>
    <row r="15200" spans="1:2" x14ac:dyDescent="0.25">
      <c r="A15200" s="63"/>
      <c r="B15200" s="63"/>
    </row>
    <row r="15201" spans="1:2" x14ac:dyDescent="0.25">
      <c r="A15201" s="63"/>
      <c r="B15201" s="63"/>
    </row>
    <row r="15202" spans="1:2" x14ac:dyDescent="0.25">
      <c r="A15202" s="63"/>
      <c r="B15202" s="63"/>
    </row>
    <row r="15203" spans="1:2" x14ac:dyDescent="0.25">
      <c r="A15203" s="63"/>
      <c r="B15203" s="63"/>
    </row>
    <row r="15204" spans="1:2" x14ac:dyDescent="0.25">
      <c r="A15204" s="63"/>
      <c r="B15204" s="63"/>
    </row>
    <row r="15205" spans="1:2" x14ac:dyDescent="0.25">
      <c r="A15205" s="63"/>
      <c r="B15205" s="63"/>
    </row>
    <row r="15206" spans="1:2" x14ac:dyDescent="0.25">
      <c r="A15206" s="63"/>
      <c r="B15206" s="63"/>
    </row>
    <row r="15207" spans="1:2" x14ac:dyDescent="0.25">
      <c r="A15207" s="63"/>
      <c r="B15207" s="63"/>
    </row>
    <row r="15208" spans="1:2" x14ac:dyDescent="0.25">
      <c r="A15208" s="63"/>
      <c r="B15208" s="63"/>
    </row>
    <row r="15209" spans="1:2" x14ac:dyDescent="0.25">
      <c r="A15209" s="63"/>
      <c r="B15209" s="63"/>
    </row>
    <row r="15210" spans="1:2" x14ac:dyDescent="0.25">
      <c r="A15210" s="63"/>
      <c r="B15210" s="63"/>
    </row>
    <row r="15211" spans="1:2" x14ac:dyDescent="0.25">
      <c r="A15211" s="63"/>
      <c r="B15211" s="63"/>
    </row>
    <row r="15212" spans="1:2" x14ac:dyDescent="0.25">
      <c r="A15212" s="63"/>
      <c r="B15212" s="63"/>
    </row>
    <row r="15213" spans="1:2" x14ac:dyDescent="0.25">
      <c r="A15213" s="63"/>
      <c r="B15213" s="63"/>
    </row>
    <row r="15214" spans="1:2" x14ac:dyDescent="0.25">
      <c r="A15214" s="63"/>
      <c r="B15214" s="63"/>
    </row>
    <row r="15215" spans="1:2" x14ac:dyDescent="0.25">
      <c r="A15215" s="63"/>
      <c r="B15215" s="63"/>
    </row>
    <row r="15216" spans="1:2" x14ac:dyDescent="0.25">
      <c r="A15216" s="63"/>
      <c r="B15216" s="63"/>
    </row>
    <row r="15217" spans="1:2" x14ac:dyDescent="0.25">
      <c r="A15217" s="63"/>
      <c r="B15217" s="63"/>
    </row>
    <row r="15218" spans="1:2" x14ac:dyDescent="0.25">
      <c r="A15218" s="63"/>
      <c r="B15218" s="63"/>
    </row>
    <row r="15219" spans="1:2" x14ac:dyDescent="0.25">
      <c r="A15219" s="63"/>
      <c r="B15219" s="63"/>
    </row>
    <row r="15220" spans="1:2" x14ac:dyDescent="0.25">
      <c r="A15220" s="63"/>
      <c r="B15220" s="63"/>
    </row>
    <row r="15221" spans="1:2" x14ac:dyDescent="0.25">
      <c r="A15221" s="63"/>
      <c r="B15221" s="63"/>
    </row>
    <row r="15222" spans="1:2" x14ac:dyDescent="0.25">
      <c r="A15222" s="63"/>
      <c r="B15222" s="63"/>
    </row>
    <row r="15223" spans="1:2" x14ac:dyDescent="0.25">
      <c r="A15223" s="63"/>
      <c r="B15223" s="63"/>
    </row>
    <row r="15224" spans="1:2" x14ac:dyDescent="0.25">
      <c r="A15224" s="63"/>
      <c r="B15224" s="63"/>
    </row>
    <row r="15225" spans="1:2" x14ac:dyDescent="0.25">
      <c r="A15225" s="63"/>
      <c r="B15225" s="63"/>
    </row>
    <row r="15226" spans="1:2" x14ac:dyDescent="0.25">
      <c r="A15226" s="63"/>
      <c r="B15226" s="63"/>
    </row>
    <row r="15227" spans="1:2" x14ac:dyDescent="0.25">
      <c r="A15227" s="63"/>
      <c r="B15227" s="63"/>
    </row>
    <row r="15228" spans="1:2" x14ac:dyDescent="0.25">
      <c r="A15228" s="63"/>
      <c r="B15228" s="63"/>
    </row>
    <row r="15229" spans="1:2" x14ac:dyDescent="0.25">
      <c r="A15229" s="63"/>
      <c r="B15229" s="63"/>
    </row>
    <row r="15230" spans="1:2" x14ac:dyDescent="0.25">
      <c r="A15230" s="63"/>
      <c r="B15230" s="63"/>
    </row>
    <row r="15231" spans="1:2" x14ac:dyDescent="0.25">
      <c r="A15231" s="63"/>
      <c r="B15231" s="63"/>
    </row>
    <row r="15232" spans="1:2" x14ac:dyDescent="0.25">
      <c r="A15232" s="63"/>
      <c r="B15232" s="63"/>
    </row>
    <row r="15233" spans="1:2" x14ac:dyDescent="0.25">
      <c r="A15233" s="63"/>
      <c r="B15233" s="63"/>
    </row>
    <row r="15234" spans="1:2" x14ac:dyDescent="0.25">
      <c r="A15234" s="63"/>
      <c r="B15234" s="63"/>
    </row>
    <row r="15235" spans="1:2" x14ac:dyDescent="0.25">
      <c r="A15235" s="63"/>
      <c r="B15235" s="63"/>
    </row>
    <row r="15236" spans="1:2" x14ac:dyDescent="0.25">
      <c r="A15236" s="63"/>
      <c r="B15236" s="63"/>
    </row>
    <row r="15237" spans="1:2" x14ac:dyDescent="0.25">
      <c r="A15237" s="63"/>
      <c r="B15237" s="63"/>
    </row>
    <row r="15238" spans="1:2" x14ac:dyDescent="0.25">
      <c r="A15238" s="63"/>
      <c r="B15238" s="63"/>
    </row>
    <row r="15239" spans="1:2" x14ac:dyDescent="0.25">
      <c r="A15239" s="63"/>
      <c r="B15239" s="63"/>
    </row>
    <row r="15240" spans="1:2" x14ac:dyDescent="0.25">
      <c r="A15240" s="63"/>
      <c r="B15240" s="63"/>
    </row>
    <row r="15241" spans="1:2" x14ac:dyDescent="0.25">
      <c r="A15241" s="63"/>
      <c r="B15241" s="63"/>
    </row>
    <row r="15242" spans="1:2" x14ac:dyDescent="0.25">
      <c r="A15242" s="63"/>
      <c r="B15242" s="63"/>
    </row>
    <row r="15243" spans="1:2" x14ac:dyDescent="0.25">
      <c r="A15243" s="63"/>
      <c r="B15243" s="63"/>
    </row>
    <row r="15244" spans="1:2" x14ac:dyDescent="0.25">
      <c r="A15244" s="63"/>
      <c r="B15244" s="63"/>
    </row>
    <row r="15245" spans="1:2" x14ac:dyDescent="0.25">
      <c r="A15245" s="63"/>
      <c r="B15245" s="63"/>
    </row>
    <row r="15246" spans="1:2" x14ac:dyDescent="0.25">
      <c r="A15246" s="63"/>
      <c r="B15246" s="63"/>
    </row>
    <row r="15247" spans="1:2" x14ac:dyDescent="0.25">
      <c r="A15247" s="63"/>
      <c r="B15247" s="63"/>
    </row>
    <row r="15248" spans="1:2" x14ac:dyDescent="0.25">
      <c r="A15248" s="63"/>
      <c r="B15248" s="63"/>
    </row>
    <row r="15249" spans="1:2" x14ac:dyDescent="0.25">
      <c r="A15249" s="63"/>
      <c r="B15249" s="63"/>
    </row>
    <row r="15250" spans="1:2" x14ac:dyDescent="0.25">
      <c r="A15250" s="63"/>
      <c r="B15250" s="63"/>
    </row>
    <row r="15251" spans="1:2" x14ac:dyDescent="0.25">
      <c r="A15251" s="63"/>
      <c r="B15251" s="63"/>
    </row>
    <row r="15252" spans="1:2" x14ac:dyDescent="0.25">
      <c r="A15252" s="63"/>
      <c r="B15252" s="63"/>
    </row>
    <row r="15253" spans="1:2" x14ac:dyDescent="0.25">
      <c r="A15253" s="63"/>
      <c r="B15253" s="63"/>
    </row>
    <row r="15254" spans="1:2" x14ac:dyDescent="0.25">
      <c r="A15254" s="63"/>
      <c r="B15254" s="63"/>
    </row>
    <row r="15255" spans="1:2" x14ac:dyDescent="0.25">
      <c r="A15255" s="63"/>
      <c r="B15255" s="63"/>
    </row>
    <row r="15256" spans="1:2" x14ac:dyDescent="0.25">
      <c r="A15256" s="63"/>
      <c r="B15256" s="63"/>
    </row>
    <row r="15257" spans="1:2" x14ac:dyDescent="0.25">
      <c r="A15257" s="63"/>
      <c r="B15257" s="63"/>
    </row>
    <row r="15258" spans="1:2" x14ac:dyDescent="0.25">
      <c r="A15258" s="63"/>
      <c r="B15258" s="63"/>
    </row>
    <row r="15259" spans="1:2" x14ac:dyDescent="0.25">
      <c r="A15259" s="63"/>
      <c r="B15259" s="63"/>
    </row>
    <row r="15260" spans="1:2" x14ac:dyDescent="0.25">
      <c r="A15260" s="63"/>
      <c r="B15260" s="63"/>
    </row>
    <row r="15261" spans="1:2" x14ac:dyDescent="0.25">
      <c r="A15261" s="63"/>
      <c r="B15261" s="63"/>
    </row>
    <row r="15262" spans="1:2" x14ac:dyDescent="0.25">
      <c r="A15262" s="63"/>
      <c r="B15262" s="63"/>
    </row>
    <row r="15263" spans="1:2" x14ac:dyDescent="0.25">
      <c r="A15263" s="63"/>
      <c r="B15263" s="63"/>
    </row>
    <row r="15264" spans="1:2" x14ac:dyDescent="0.25">
      <c r="A15264" s="63"/>
      <c r="B15264" s="63"/>
    </row>
    <row r="15265" spans="1:2" x14ac:dyDescent="0.25">
      <c r="A15265" s="63"/>
      <c r="B15265" s="63"/>
    </row>
    <row r="15266" spans="1:2" x14ac:dyDescent="0.25">
      <c r="A15266" s="63"/>
      <c r="B15266" s="63"/>
    </row>
    <row r="15267" spans="1:2" x14ac:dyDescent="0.25">
      <c r="A15267" s="63"/>
      <c r="B15267" s="63"/>
    </row>
    <row r="15268" spans="1:2" x14ac:dyDescent="0.25">
      <c r="A15268" s="63"/>
      <c r="B15268" s="63"/>
    </row>
    <row r="15269" spans="1:2" x14ac:dyDescent="0.25">
      <c r="A15269" s="63"/>
      <c r="B15269" s="63"/>
    </row>
    <row r="15270" spans="1:2" x14ac:dyDescent="0.25">
      <c r="A15270" s="63"/>
      <c r="B15270" s="63"/>
    </row>
    <row r="15271" spans="1:2" x14ac:dyDescent="0.25">
      <c r="A15271" s="63"/>
      <c r="B15271" s="63"/>
    </row>
    <row r="15272" spans="1:2" x14ac:dyDescent="0.25">
      <c r="A15272" s="63"/>
      <c r="B15272" s="63"/>
    </row>
    <row r="15273" spans="1:2" x14ac:dyDescent="0.25">
      <c r="A15273" s="63"/>
      <c r="B15273" s="63"/>
    </row>
    <row r="15274" spans="1:2" x14ac:dyDescent="0.25">
      <c r="A15274" s="63"/>
      <c r="B15274" s="63"/>
    </row>
    <row r="15275" spans="1:2" x14ac:dyDescent="0.25">
      <c r="A15275" s="63"/>
      <c r="B15275" s="63"/>
    </row>
    <row r="15276" spans="1:2" x14ac:dyDescent="0.25">
      <c r="A15276" s="63"/>
      <c r="B15276" s="63"/>
    </row>
    <row r="15277" spans="1:2" x14ac:dyDescent="0.25">
      <c r="A15277" s="63"/>
      <c r="B15277" s="63"/>
    </row>
    <row r="15278" spans="1:2" x14ac:dyDescent="0.25">
      <c r="A15278" s="63"/>
      <c r="B15278" s="63"/>
    </row>
    <row r="15279" spans="1:2" x14ac:dyDescent="0.25">
      <c r="A15279" s="63"/>
      <c r="B15279" s="63"/>
    </row>
    <row r="15280" spans="1:2" x14ac:dyDescent="0.25">
      <c r="A15280" s="63"/>
      <c r="B15280" s="63"/>
    </row>
    <row r="15281" spans="1:2" x14ac:dyDescent="0.25">
      <c r="A15281" s="63"/>
      <c r="B15281" s="63"/>
    </row>
    <row r="15282" spans="1:2" x14ac:dyDescent="0.25">
      <c r="A15282" s="63"/>
      <c r="B15282" s="63"/>
    </row>
    <row r="15283" spans="1:2" x14ac:dyDescent="0.25">
      <c r="A15283" s="63"/>
      <c r="B15283" s="63"/>
    </row>
    <row r="15284" spans="1:2" x14ac:dyDescent="0.25">
      <c r="A15284" s="63"/>
      <c r="B15284" s="63"/>
    </row>
    <row r="15285" spans="1:2" x14ac:dyDescent="0.25">
      <c r="A15285" s="63"/>
      <c r="B15285" s="63"/>
    </row>
    <row r="15286" spans="1:2" x14ac:dyDescent="0.25">
      <c r="A15286" s="63"/>
      <c r="B15286" s="63"/>
    </row>
    <row r="15287" spans="1:2" x14ac:dyDescent="0.25">
      <c r="A15287" s="63"/>
      <c r="B15287" s="63"/>
    </row>
    <row r="15288" spans="1:2" x14ac:dyDescent="0.25">
      <c r="A15288" s="63"/>
      <c r="B15288" s="63"/>
    </row>
    <row r="15289" spans="1:2" x14ac:dyDescent="0.25">
      <c r="A15289" s="63"/>
      <c r="B15289" s="63"/>
    </row>
    <row r="15290" spans="1:2" x14ac:dyDescent="0.25">
      <c r="A15290" s="63"/>
      <c r="B15290" s="63"/>
    </row>
    <row r="15291" spans="1:2" x14ac:dyDescent="0.25">
      <c r="A15291" s="63"/>
      <c r="B15291" s="63"/>
    </row>
    <row r="15292" spans="1:2" x14ac:dyDescent="0.25">
      <c r="A15292" s="63"/>
      <c r="B15292" s="63"/>
    </row>
    <row r="15293" spans="1:2" x14ac:dyDescent="0.25">
      <c r="A15293" s="63"/>
      <c r="B15293" s="63"/>
    </row>
    <row r="15294" spans="1:2" x14ac:dyDescent="0.25">
      <c r="A15294" s="63"/>
      <c r="B15294" s="63"/>
    </row>
    <row r="15295" spans="1:2" x14ac:dyDescent="0.25">
      <c r="A15295" s="63"/>
      <c r="B15295" s="63"/>
    </row>
    <row r="15296" spans="1:2" x14ac:dyDescent="0.25">
      <c r="A15296" s="63"/>
      <c r="B15296" s="63"/>
    </row>
    <row r="15297" spans="1:2" x14ac:dyDescent="0.25">
      <c r="A15297" s="63"/>
      <c r="B15297" s="63"/>
    </row>
    <row r="15298" spans="1:2" x14ac:dyDescent="0.25">
      <c r="A15298" s="63"/>
      <c r="B15298" s="63"/>
    </row>
    <row r="15299" spans="1:2" x14ac:dyDescent="0.25">
      <c r="A15299" s="63"/>
      <c r="B15299" s="63"/>
    </row>
    <row r="15300" spans="1:2" x14ac:dyDescent="0.25">
      <c r="A15300" s="63"/>
      <c r="B15300" s="63"/>
    </row>
    <row r="15301" spans="1:2" x14ac:dyDescent="0.25">
      <c r="A15301" s="63"/>
      <c r="B15301" s="63"/>
    </row>
    <row r="15302" spans="1:2" x14ac:dyDescent="0.25">
      <c r="A15302" s="63"/>
      <c r="B15302" s="63"/>
    </row>
    <row r="15303" spans="1:2" x14ac:dyDescent="0.25">
      <c r="A15303" s="63"/>
      <c r="B15303" s="63"/>
    </row>
    <row r="15304" spans="1:2" x14ac:dyDescent="0.25">
      <c r="A15304" s="63"/>
      <c r="B15304" s="63"/>
    </row>
    <row r="15305" spans="1:2" x14ac:dyDescent="0.25">
      <c r="A15305" s="63"/>
      <c r="B15305" s="63"/>
    </row>
    <row r="15306" spans="1:2" x14ac:dyDescent="0.25">
      <c r="A15306" s="63"/>
      <c r="B15306" s="63"/>
    </row>
    <row r="15307" spans="1:2" x14ac:dyDescent="0.25">
      <c r="A15307" s="63"/>
      <c r="B15307" s="63"/>
    </row>
    <row r="15308" spans="1:2" x14ac:dyDescent="0.25">
      <c r="A15308" s="63"/>
      <c r="B15308" s="63"/>
    </row>
    <row r="15309" spans="1:2" x14ac:dyDescent="0.25">
      <c r="A15309" s="63"/>
      <c r="B15309" s="63"/>
    </row>
    <row r="15310" spans="1:2" x14ac:dyDescent="0.25">
      <c r="A15310" s="63"/>
      <c r="B15310" s="63"/>
    </row>
    <row r="15311" spans="1:2" x14ac:dyDescent="0.25">
      <c r="A15311" s="63"/>
      <c r="B15311" s="63"/>
    </row>
    <row r="15312" spans="1:2" x14ac:dyDescent="0.25">
      <c r="A15312" s="63"/>
      <c r="B15312" s="63"/>
    </row>
    <row r="15313" spans="1:2" x14ac:dyDescent="0.25">
      <c r="A15313" s="63"/>
      <c r="B15313" s="63"/>
    </row>
    <row r="15314" spans="1:2" x14ac:dyDescent="0.25">
      <c r="A15314" s="63"/>
      <c r="B15314" s="63"/>
    </row>
    <row r="15315" spans="1:2" x14ac:dyDescent="0.25">
      <c r="A15315" s="63"/>
      <c r="B15315" s="63"/>
    </row>
    <row r="15316" spans="1:2" x14ac:dyDescent="0.25">
      <c r="A15316" s="63"/>
      <c r="B15316" s="63"/>
    </row>
    <row r="15317" spans="1:2" x14ac:dyDescent="0.25">
      <c r="A15317" s="63"/>
      <c r="B15317" s="63"/>
    </row>
    <row r="15318" spans="1:2" x14ac:dyDescent="0.25">
      <c r="A15318" s="63"/>
      <c r="B15318" s="63"/>
    </row>
    <row r="15319" spans="1:2" x14ac:dyDescent="0.25">
      <c r="A15319" s="63"/>
      <c r="B15319" s="63"/>
    </row>
    <row r="15320" spans="1:2" x14ac:dyDescent="0.25">
      <c r="A15320" s="63"/>
      <c r="B15320" s="63"/>
    </row>
    <row r="15321" spans="1:2" x14ac:dyDescent="0.25">
      <c r="A15321" s="63"/>
      <c r="B15321" s="63"/>
    </row>
    <row r="15322" spans="1:2" x14ac:dyDescent="0.25">
      <c r="A15322" s="63"/>
      <c r="B15322" s="63"/>
    </row>
    <row r="15323" spans="1:2" x14ac:dyDescent="0.25">
      <c r="A15323" s="63"/>
      <c r="B15323" s="63"/>
    </row>
    <row r="15324" spans="1:2" x14ac:dyDescent="0.25">
      <c r="A15324" s="63"/>
      <c r="B15324" s="63"/>
    </row>
    <row r="15325" spans="1:2" x14ac:dyDescent="0.25">
      <c r="A15325" s="63"/>
      <c r="B15325" s="63"/>
    </row>
    <row r="15326" spans="1:2" x14ac:dyDescent="0.25">
      <c r="A15326" s="63"/>
      <c r="B15326" s="63"/>
    </row>
    <row r="15327" spans="1:2" x14ac:dyDescent="0.25">
      <c r="A15327" s="63"/>
      <c r="B15327" s="63"/>
    </row>
    <row r="15328" spans="1:2" x14ac:dyDescent="0.25">
      <c r="A15328" s="63"/>
      <c r="B15328" s="63"/>
    </row>
    <row r="15329" spans="1:2" x14ac:dyDescent="0.25">
      <c r="A15329" s="63"/>
      <c r="B15329" s="63"/>
    </row>
    <row r="15330" spans="1:2" x14ac:dyDescent="0.25">
      <c r="A15330" s="63"/>
      <c r="B15330" s="63"/>
    </row>
    <row r="15331" spans="1:2" x14ac:dyDescent="0.25">
      <c r="A15331" s="63"/>
      <c r="B15331" s="63"/>
    </row>
    <row r="15332" spans="1:2" x14ac:dyDescent="0.25">
      <c r="A15332" s="63"/>
      <c r="B15332" s="63"/>
    </row>
    <row r="15333" spans="1:2" x14ac:dyDescent="0.25">
      <c r="A15333" s="63"/>
      <c r="B15333" s="63"/>
    </row>
    <row r="15334" spans="1:2" x14ac:dyDescent="0.25">
      <c r="A15334" s="63"/>
      <c r="B15334" s="63"/>
    </row>
    <row r="15335" spans="1:2" x14ac:dyDescent="0.25">
      <c r="A15335" s="63"/>
      <c r="B15335" s="63"/>
    </row>
    <row r="15336" spans="1:2" x14ac:dyDescent="0.25">
      <c r="A15336" s="63"/>
      <c r="B15336" s="63"/>
    </row>
    <row r="15337" spans="1:2" x14ac:dyDescent="0.25">
      <c r="A15337" s="63"/>
      <c r="B15337" s="63"/>
    </row>
    <row r="15338" spans="1:2" x14ac:dyDescent="0.25">
      <c r="A15338" s="63"/>
      <c r="B15338" s="63"/>
    </row>
    <row r="15339" spans="1:2" x14ac:dyDescent="0.25">
      <c r="A15339" s="63"/>
      <c r="B15339" s="63"/>
    </row>
    <row r="15340" spans="1:2" x14ac:dyDescent="0.25">
      <c r="A15340" s="63"/>
      <c r="B15340" s="63"/>
    </row>
    <row r="15341" spans="1:2" x14ac:dyDescent="0.25">
      <c r="A15341" s="63"/>
      <c r="B15341" s="63"/>
    </row>
    <row r="15342" spans="1:2" x14ac:dyDescent="0.25">
      <c r="A15342" s="63"/>
      <c r="B15342" s="63"/>
    </row>
    <row r="15343" spans="1:2" x14ac:dyDescent="0.25">
      <c r="A15343" s="63"/>
      <c r="B15343" s="63"/>
    </row>
    <row r="15344" spans="1:2" x14ac:dyDescent="0.25">
      <c r="A15344" s="63"/>
      <c r="B15344" s="63"/>
    </row>
    <row r="15345" spans="1:2" x14ac:dyDescent="0.25">
      <c r="A15345" s="63"/>
      <c r="B15345" s="63"/>
    </row>
    <row r="15346" spans="1:2" x14ac:dyDescent="0.25">
      <c r="A15346" s="63"/>
      <c r="B15346" s="63"/>
    </row>
    <row r="15347" spans="1:2" x14ac:dyDescent="0.25">
      <c r="A15347" s="63"/>
      <c r="B15347" s="63"/>
    </row>
    <row r="15348" spans="1:2" x14ac:dyDescent="0.25">
      <c r="A15348" s="63"/>
      <c r="B15348" s="63"/>
    </row>
    <row r="15349" spans="1:2" x14ac:dyDescent="0.25">
      <c r="A15349" s="63"/>
      <c r="B15349" s="63"/>
    </row>
    <row r="15350" spans="1:2" x14ac:dyDescent="0.25">
      <c r="A15350" s="63"/>
      <c r="B15350" s="63"/>
    </row>
    <row r="15351" spans="1:2" x14ac:dyDescent="0.25">
      <c r="A15351" s="63"/>
      <c r="B15351" s="63"/>
    </row>
    <row r="15352" spans="1:2" x14ac:dyDescent="0.25">
      <c r="A15352" s="63"/>
      <c r="B15352" s="63"/>
    </row>
    <row r="15353" spans="1:2" x14ac:dyDescent="0.25">
      <c r="A15353" s="63"/>
      <c r="B15353" s="63"/>
    </row>
    <row r="15354" spans="1:2" x14ac:dyDescent="0.25">
      <c r="A15354" s="63"/>
      <c r="B15354" s="63"/>
    </row>
    <row r="15355" spans="1:2" x14ac:dyDescent="0.25">
      <c r="A15355" s="63"/>
      <c r="B15355" s="63"/>
    </row>
    <row r="15356" spans="1:2" x14ac:dyDescent="0.25">
      <c r="A15356" s="63"/>
      <c r="B15356" s="63"/>
    </row>
    <row r="15357" spans="1:2" x14ac:dyDescent="0.25">
      <c r="A15357" s="63"/>
      <c r="B15357" s="63"/>
    </row>
    <row r="15358" spans="1:2" x14ac:dyDescent="0.25">
      <c r="A15358" s="63"/>
      <c r="B15358" s="63"/>
    </row>
    <row r="15359" spans="1:2" x14ac:dyDescent="0.25">
      <c r="A15359" s="63"/>
      <c r="B15359" s="63"/>
    </row>
    <row r="15360" spans="1:2" x14ac:dyDescent="0.25">
      <c r="A15360" s="63"/>
      <c r="B15360" s="63"/>
    </row>
    <row r="15361" spans="1:2" x14ac:dyDescent="0.25">
      <c r="A15361" s="63"/>
      <c r="B15361" s="63"/>
    </row>
    <row r="15362" spans="1:2" x14ac:dyDescent="0.25">
      <c r="A15362" s="63"/>
      <c r="B15362" s="63"/>
    </row>
    <row r="15363" spans="1:2" x14ac:dyDescent="0.25">
      <c r="A15363" s="63"/>
      <c r="B15363" s="63"/>
    </row>
    <row r="15364" spans="1:2" x14ac:dyDescent="0.25">
      <c r="A15364" s="63"/>
      <c r="B15364" s="63"/>
    </row>
    <row r="15365" spans="1:2" x14ac:dyDescent="0.25">
      <c r="A15365" s="63"/>
      <c r="B15365" s="63"/>
    </row>
    <row r="15366" spans="1:2" x14ac:dyDescent="0.25">
      <c r="A15366" s="63"/>
      <c r="B15366" s="63"/>
    </row>
    <row r="15367" spans="1:2" x14ac:dyDescent="0.25">
      <c r="A15367" s="63"/>
      <c r="B15367" s="63"/>
    </row>
    <row r="15368" spans="1:2" x14ac:dyDescent="0.25">
      <c r="A15368" s="63"/>
      <c r="B15368" s="63"/>
    </row>
    <row r="15369" spans="1:2" x14ac:dyDescent="0.25">
      <c r="A15369" s="63"/>
      <c r="B15369" s="63"/>
    </row>
    <row r="15370" spans="1:2" x14ac:dyDescent="0.25">
      <c r="A15370" s="63"/>
      <c r="B15370" s="63"/>
    </row>
    <row r="15371" spans="1:2" x14ac:dyDescent="0.25">
      <c r="A15371" s="63"/>
      <c r="B15371" s="63"/>
    </row>
    <row r="15372" spans="1:2" x14ac:dyDescent="0.25">
      <c r="A15372" s="63"/>
      <c r="B15372" s="63"/>
    </row>
    <row r="15373" spans="1:2" x14ac:dyDescent="0.25">
      <c r="A15373" s="63"/>
      <c r="B15373" s="63"/>
    </row>
    <row r="15374" spans="1:2" x14ac:dyDescent="0.25">
      <c r="A15374" s="63"/>
      <c r="B15374" s="63"/>
    </row>
    <row r="15375" spans="1:2" x14ac:dyDescent="0.25">
      <c r="A15375" s="63"/>
      <c r="B15375" s="63"/>
    </row>
    <row r="15376" spans="1:2" x14ac:dyDescent="0.25">
      <c r="A15376" s="63"/>
      <c r="B15376" s="63"/>
    </row>
    <row r="15377" spans="1:2" x14ac:dyDescent="0.25">
      <c r="A15377" s="63"/>
      <c r="B15377" s="63"/>
    </row>
    <row r="15378" spans="1:2" x14ac:dyDescent="0.25">
      <c r="A15378" s="63"/>
      <c r="B15378" s="63"/>
    </row>
    <row r="15379" spans="1:2" x14ac:dyDescent="0.25">
      <c r="A15379" s="63"/>
      <c r="B15379" s="63"/>
    </row>
    <row r="15380" spans="1:2" x14ac:dyDescent="0.25">
      <c r="A15380" s="63"/>
      <c r="B15380" s="63"/>
    </row>
    <row r="15381" spans="1:2" x14ac:dyDescent="0.25">
      <c r="A15381" s="63"/>
      <c r="B15381" s="63"/>
    </row>
    <row r="15382" spans="1:2" x14ac:dyDescent="0.25">
      <c r="A15382" s="63"/>
      <c r="B15382" s="63"/>
    </row>
    <row r="15383" spans="1:2" x14ac:dyDescent="0.25">
      <c r="A15383" s="63"/>
      <c r="B15383" s="63"/>
    </row>
    <row r="15384" spans="1:2" x14ac:dyDescent="0.25">
      <c r="A15384" s="63"/>
      <c r="B15384" s="63"/>
    </row>
    <row r="15385" spans="1:2" x14ac:dyDescent="0.25">
      <c r="A15385" s="63"/>
      <c r="B15385" s="63"/>
    </row>
    <row r="15386" spans="1:2" x14ac:dyDescent="0.25">
      <c r="A15386" s="63"/>
      <c r="B15386" s="63"/>
    </row>
    <row r="15387" spans="1:2" x14ac:dyDescent="0.25">
      <c r="A15387" s="63"/>
      <c r="B15387" s="63"/>
    </row>
    <row r="15388" spans="1:2" x14ac:dyDescent="0.25">
      <c r="A15388" s="63"/>
      <c r="B15388" s="63"/>
    </row>
    <row r="15389" spans="1:2" x14ac:dyDescent="0.25">
      <c r="A15389" s="63"/>
      <c r="B15389" s="63"/>
    </row>
    <row r="15390" spans="1:2" x14ac:dyDescent="0.25">
      <c r="A15390" s="63"/>
      <c r="B15390" s="63"/>
    </row>
    <row r="15391" spans="1:2" x14ac:dyDescent="0.25">
      <c r="A15391" s="63"/>
      <c r="B15391" s="63"/>
    </row>
    <row r="15392" spans="1:2" x14ac:dyDescent="0.25">
      <c r="A15392" s="63"/>
      <c r="B15392" s="63"/>
    </row>
    <row r="15393" spans="1:2" x14ac:dyDescent="0.25">
      <c r="A15393" s="63"/>
      <c r="B15393" s="63"/>
    </row>
    <row r="15394" spans="1:2" x14ac:dyDescent="0.25">
      <c r="A15394" s="63"/>
      <c r="B15394" s="63"/>
    </row>
    <row r="15395" spans="1:2" x14ac:dyDescent="0.25">
      <c r="A15395" s="63"/>
      <c r="B15395" s="63"/>
    </row>
    <row r="15396" spans="1:2" x14ac:dyDescent="0.25">
      <c r="A15396" s="63"/>
      <c r="B15396" s="63"/>
    </row>
    <row r="15397" spans="1:2" x14ac:dyDescent="0.25">
      <c r="A15397" s="63"/>
      <c r="B15397" s="63"/>
    </row>
    <row r="15398" spans="1:2" x14ac:dyDescent="0.25">
      <c r="A15398" s="63"/>
      <c r="B15398" s="63"/>
    </row>
    <row r="15399" spans="1:2" x14ac:dyDescent="0.25">
      <c r="A15399" s="63"/>
      <c r="B15399" s="63"/>
    </row>
    <row r="15400" spans="1:2" x14ac:dyDescent="0.25">
      <c r="A15400" s="63"/>
      <c r="B15400" s="63"/>
    </row>
    <row r="15401" spans="1:2" x14ac:dyDescent="0.25">
      <c r="A15401" s="63"/>
      <c r="B15401" s="63"/>
    </row>
    <row r="15402" spans="1:2" x14ac:dyDescent="0.25">
      <c r="A15402" s="63"/>
      <c r="B15402" s="63"/>
    </row>
    <row r="15403" spans="1:2" x14ac:dyDescent="0.25">
      <c r="A15403" s="63"/>
      <c r="B15403" s="63"/>
    </row>
    <row r="15404" spans="1:2" x14ac:dyDescent="0.25">
      <c r="A15404" s="63"/>
      <c r="B15404" s="63"/>
    </row>
    <row r="15405" spans="1:2" x14ac:dyDescent="0.25">
      <c r="A15405" s="63"/>
      <c r="B15405" s="63"/>
    </row>
    <row r="15406" spans="1:2" x14ac:dyDescent="0.25">
      <c r="A15406" s="63"/>
      <c r="B15406" s="63"/>
    </row>
    <row r="15407" spans="1:2" x14ac:dyDescent="0.25">
      <c r="A15407" s="63"/>
      <c r="B15407" s="63"/>
    </row>
    <row r="15408" spans="1:2" x14ac:dyDescent="0.25">
      <c r="A15408" s="63"/>
      <c r="B15408" s="63"/>
    </row>
    <row r="15409" spans="1:2" x14ac:dyDescent="0.25">
      <c r="A15409" s="63"/>
      <c r="B15409" s="63"/>
    </row>
    <row r="15410" spans="1:2" x14ac:dyDescent="0.25">
      <c r="A15410" s="63"/>
      <c r="B15410" s="63"/>
    </row>
    <row r="15411" spans="1:2" x14ac:dyDescent="0.25">
      <c r="A15411" s="63"/>
      <c r="B15411" s="63"/>
    </row>
    <row r="15412" spans="1:2" x14ac:dyDescent="0.25">
      <c r="A15412" s="63"/>
      <c r="B15412" s="63"/>
    </row>
    <row r="15413" spans="1:2" x14ac:dyDescent="0.25">
      <c r="A15413" s="63"/>
      <c r="B15413" s="63"/>
    </row>
    <row r="15414" spans="1:2" x14ac:dyDescent="0.25">
      <c r="A15414" s="63"/>
      <c r="B15414" s="63"/>
    </row>
    <row r="15415" spans="1:2" x14ac:dyDescent="0.25">
      <c r="A15415" s="63"/>
      <c r="B15415" s="63"/>
    </row>
    <row r="15416" spans="1:2" x14ac:dyDescent="0.25">
      <c r="A15416" s="63"/>
      <c r="B15416" s="63"/>
    </row>
    <row r="15417" spans="1:2" x14ac:dyDescent="0.25">
      <c r="A15417" s="63"/>
      <c r="B15417" s="63"/>
    </row>
    <row r="15418" spans="1:2" x14ac:dyDescent="0.25">
      <c r="A15418" s="63"/>
      <c r="B15418" s="63"/>
    </row>
    <row r="15419" spans="1:2" x14ac:dyDescent="0.25">
      <c r="A15419" s="63"/>
      <c r="B15419" s="63"/>
    </row>
    <row r="15420" spans="1:2" x14ac:dyDescent="0.25">
      <c r="A15420" s="63"/>
      <c r="B15420" s="63"/>
    </row>
    <row r="15421" spans="1:2" x14ac:dyDescent="0.25">
      <c r="A15421" s="63"/>
      <c r="B15421" s="63"/>
    </row>
    <row r="15422" spans="1:2" x14ac:dyDescent="0.25">
      <c r="A15422" s="63"/>
      <c r="B15422" s="63"/>
    </row>
    <row r="15423" spans="1:2" x14ac:dyDescent="0.25">
      <c r="A15423" s="63"/>
      <c r="B15423" s="63"/>
    </row>
    <row r="15424" spans="1:2" x14ac:dyDescent="0.25">
      <c r="A15424" s="63"/>
      <c r="B15424" s="63"/>
    </row>
    <row r="15425" spans="1:2" x14ac:dyDescent="0.25">
      <c r="A15425" s="63"/>
      <c r="B15425" s="63"/>
    </row>
    <row r="15426" spans="1:2" x14ac:dyDescent="0.25">
      <c r="A15426" s="63"/>
      <c r="B15426" s="63"/>
    </row>
    <row r="15427" spans="1:2" x14ac:dyDescent="0.25">
      <c r="A15427" s="63"/>
      <c r="B15427" s="63"/>
    </row>
    <row r="15428" spans="1:2" x14ac:dyDescent="0.25">
      <c r="A15428" s="63"/>
      <c r="B15428" s="63"/>
    </row>
    <row r="15429" spans="1:2" x14ac:dyDescent="0.25">
      <c r="A15429" s="63"/>
      <c r="B15429" s="63"/>
    </row>
    <row r="15430" spans="1:2" x14ac:dyDescent="0.25">
      <c r="A15430" s="63"/>
      <c r="B15430" s="63"/>
    </row>
    <row r="15431" spans="1:2" x14ac:dyDescent="0.25">
      <c r="A15431" s="63"/>
      <c r="B15431" s="63"/>
    </row>
    <row r="15432" spans="1:2" x14ac:dyDescent="0.25">
      <c r="A15432" s="63"/>
      <c r="B15432" s="63"/>
    </row>
    <row r="15433" spans="1:2" x14ac:dyDescent="0.25">
      <c r="A15433" s="63"/>
      <c r="B15433" s="63"/>
    </row>
    <row r="15434" spans="1:2" x14ac:dyDescent="0.25">
      <c r="A15434" s="63"/>
      <c r="B15434" s="63"/>
    </row>
    <row r="15435" spans="1:2" x14ac:dyDescent="0.25">
      <c r="A15435" s="63"/>
      <c r="B15435" s="63"/>
    </row>
    <row r="15436" spans="1:2" x14ac:dyDescent="0.25">
      <c r="A15436" s="63"/>
      <c r="B15436" s="63"/>
    </row>
    <row r="15437" spans="1:2" x14ac:dyDescent="0.25">
      <c r="A15437" s="63"/>
      <c r="B15437" s="63"/>
    </row>
    <row r="15438" spans="1:2" x14ac:dyDescent="0.25">
      <c r="A15438" s="63"/>
      <c r="B15438" s="63"/>
    </row>
    <row r="15439" spans="1:2" x14ac:dyDescent="0.25">
      <c r="A15439" s="63"/>
      <c r="B15439" s="63"/>
    </row>
    <row r="15440" spans="1:2" x14ac:dyDescent="0.25">
      <c r="A15440" s="63"/>
      <c r="B15440" s="63"/>
    </row>
    <row r="15441" spans="1:2" x14ac:dyDescent="0.25">
      <c r="A15441" s="63"/>
      <c r="B15441" s="63"/>
    </row>
    <row r="15442" spans="1:2" x14ac:dyDescent="0.25">
      <c r="A15442" s="63"/>
      <c r="B15442" s="63"/>
    </row>
    <row r="15443" spans="1:2" x14ac:dyDescent="0.25">
      <c r="A15443" s="63"/>
      <c r="B15443" s="63"/>
    </row>
    <row r="15444" spans="1:2" x14ac:dyDescent="0.25">
      <c r="A15444" s="63"/>
      <c r="B15444" s="63"/>
    </row>
    <row r="15445" spans="1:2" x14ac:dyDescent="0.25">
      <c r="A15445" s="63"/>
      <c r="B15445" s="63"/>
    </row>
    <row r="15446" spans="1:2" x14ac:dyDescent="0.25">
      <c r="A15446" s="63"/>
      <c r="B15446" s="63"/>
    </row>
    <row r="15447" spans="1:2" x14ac:dyDescent="0.25">
      <c r="A15447" s="63"/>
      <c r="B15447" s="63"/>
    </row>
    <row r="15448" spans="1:2" x14ac:dyDescent="0.25">
      <c r="A15448" s="63"/>
      <c r="B15448" s="63"/>
    </row>
    <row r="15449" spans="1:2" x14ac:dyDescent="0.25">
      <c r="A15449" s="63"/>
      <c r="B15449" s="63"/>
    </row>
    <row r="15450" spans="1:2" x14ac:dyDescent="0.25">
      <c r="A15450" s="63"/>
      <c r="B15450" s="63"/>
    </row>
    <row r="15451" spans="1:2" x14ac:dyDescent="0.25">
      <c r="A15451" s="63"/>
      <c r="B15451" s="63"/>
    </row>
    <row r="15452" spans="1:2" x14ac:dyDescent="0.25">
      <c r="A15452" s="63"/>
      <c r="B15452" s="63"/>
    </row>
    <row r="15453" spans="1:2" x14ac:dyDescent="0.25">
      <c r="A15453" s="63"/>
      <c r="B15453" s="63"/>
    </row>
    <row r="15454" spans="1:2" x14ac:dyDescent="0.25">
      <c r="A15454" s="63"/>
      <c r="B15454" s="63"/>
    </row>
    <row r="15455" spans="1:2" x14ac:dyDescent="0.25">
      <c r="A15455" s="63"/>
      <c r="B15455" s="63"/>
    </row>
    <row r="15456" spans="1:2" x14ac:dyDescent="0.25">
      <c r="A15456" s="63"/>
      <c r="B15456" s="63"/>
    </row>
    <row r="15457" spans="1:2" x14ac:dyDescent="0.25">
      <c r="A15457" s="63"/>
      <c r="B15457" s="63"/>
    </row>
    <row r="15458" spans="1:2" x14ac:dyDescent="0.25">
      <c r="A15458" s="63"/>
      <c r="B15458" s="63"/>
    </row>
    <row r="15459" spans="1:2" x14ac:dyDescent="0.25">
      <c r="A15459" s="63"/>
      <c r="B15459" s="63"/>
    </row>
    <row r="15460" spans="1:2" x14ac:dyDescent="0.25">
      <c r="A15460" s="63"/>
      <c r="B15460" s="63"/>
    </row>
    <row r="15461" spans="1:2" x14ac:dyDescent="0.25">
      <c r="A15461" s="63"/>
      <c r="B15461" s="63"/>
    </row>
    <row r="15462" spans="1:2" x14ac:dyDescent="0.25">
      <c r="A15462" s="63"/>
      <c r="B15462" s="63"/>
    </row>
    <row r="15463" spans="1:2" x14ac:dyDescent="0.25">
      <c r="A15463" s="63"/>
      <c r="B15463" s="63"/>
    </row>
    <row r="15464" spans="1:2" x14ac:dyDescent="0.25">
      <c r="A15464" s="63"/>
      <c r="B15464" s="63"/>
    </row>
    <row r="15465" spans="1:2" x14ac:dyDescent="0.25">
      <c r="A15465" s="63"/>
      <c r="B15465" s="63"/>
    </row>
    <row r="15466" spans="1:2" x14ac:dyDescent="0.25">
      <c r="A15466" s="63"/>
      <c r="B15466" s="63"/>
    </row>
    <row r="15467" spans="1:2" x14ac:dyDescent="0.25">
      <c r="A15467" s="63"/>
      <c r="B15467" s="63"/>
    </row>
    <row r="15468" spans="1:2" x14ac:dyDescent="0.25">
      <c r="A15468" s="63"/>
      <c r="B15468" s="63"/>
    </row>
    <row r="15469" spans="1:2" x14ac:dyDescent="0.25">
      <c r="A15469" s="63"/>
      <c r="B15469" s="63"/>
    </row>
    <row r="15470" spans="1:2" x14ac:dyDescent="0.25">
      <c r="A15470" s="63"/>
      <c r="B15470" s="63"/>
    </row>
    <row r="15471" spans="1:2" x14ac:dyDescent="0.25">
      <c r="A15471" s="63"/>
      <c r="B15471" s="63"/>
    </row>
    <row r="15472" spans="1:2" x14ac:dyDescent="0.25">
      <c r="A15472" s="63"/>
      <c r="B15472" s="63"/>
    </row>
    <row r="15473" spans="1:2" x14ac:dyDescent="0.25">
      <c r="A15473" s="63"/>
      <c r="B15473" s="63"/>
    </row>
    <row r="15474" spans="1:2" x14ac:dyDescent="0.25">
      <c r="A15474" s="63"/>
      <c r="B15474" s="63"/>
    </row>
    <row r="15475" spans="1:2" x14ac:dyDescent="0.25">
      <c r="A15475" s="63"/>
      <c r="B15475" s="63"/>
    </row>
    <row r="15476" spans="1:2" x14ac:dyDescent="0.25">
      <c r="A15476" s="63"/>
      <c r="B15476" s="63"/>
    </row>
    <row r="15477" spans="1:2" x14ac:dyDescent="0.25">
      <c r="A15477" s="63"/>
      <c r="B15477" s="63"/>
    </row>
    <row r="15478" spans="1:2" x14ac:dyDescent="0.25">
      <c r="A15478" s="63"/>
      <c r="B15478" s="63"/>
    </row>
    <row r="15479" spans="1:2" x14ac:dyDescent="0.25">
      <c r="A15479" s="63"/>
      <c r="B15479" s="63"/>
    </row>
    <row r="15480" spans="1:2" x14ac:dyDescent="0.25">
      <c r="A15480" s="63"/>
      <c r="B15480" s="63"/>
    </row>
    <row r="15481" spans="1:2" x14ac:dyDescent="0.25">
      <c r="A15481" s="63"/>
      <c r="B15481" s="63"/>
    </row>
    <row r="15482" spans="1:2" x14ac:dyDescent="0.25">
      <c r="A15482" s="63"/>
      <c r="B15482" s="63"/>
    </row>
    <row r="15483" spans="1:2" x14ac:dyDescent="0.25">
      <c r="A15483" s="63"/>
      <c r="B15483" s="63"/>
    </row>
    <row r="15484" spans="1:2" x14ac:dyDescent="0.25">
      <c r="A15484" s="63"/>
      <c r="B15484" s="63"/>
    </row>
    <row r="15485" spans="1:2" x14ac:dyDescent="0.25">
      <c r="A15485" s="63"/>
      <c r="B15485" s="63"/>
    </row>
    <row r="15486" spans="1:2" x14ac:dyDescent="0.25">
      <c r="A15486" s="63"/>
      <c r="B15486" s="63"/>
    </row>
    <row r="15487" spans="1:2" x14ac:dyDescent="0.25">
      <c r="A15487" s="63"/>
      <c r="B15487" s="63"/>
    </row>
    <row r="15488" spans="1:2" x14ac:dyDescent="0.25">
      <c r="A15488" s="63"/>
      <c r="B15488" s="63"/>
    </row>
    <row r="15489" spans="1:2" x14ac:dyDescent="0.25">
      <c r="A15489" s="63"/>
      <c r="B15489" s="63"/>
    </row>
    <row r="15490" spans="1:2" x14ac:dyDescent="0.25">
      <c r="A15490" s="63"/>
      <c r="B15490" s="63"/>
    </row>
    <row r="15491" spans="1:2" x14ac:dyDescent="0.25">
      <c r="A15491" s="63"/>
      <c r="B15491" s="63"/>
    </row>
    <row r="15492" spans="1:2" x14ac:dyDescent="0.25">
      <c r="A15492" s="63"/>
      <c r="B15492" s="63"/>
    </row>
    <row r="15493" spans="1:2" x14ac:dyDescent="0.25">
      <c r="A15493" s="63"/>
      <c r="B15493" s="63"/>
    </row>
    <row r="15494" spans="1:2" x14ac:dyDescent="0.25">
      <c r="A15494" s="63"/>
      <c r="B15494" s="63"/>
    </row>
    <row r="15495" spans="1:2" x14ac:dyDescent="0.25">
      <c r="A15495" s="63"/>
      <c r="B15495" s="63"/>
    </row>
    <row r="15496" spans="1:2" x14ac:dyDescent="0.25">
      <c r="A15496" s="63"/>
      <c r="B15496" s="63"/>
    </row>
    <row r="15497" spans="1:2" x14ac:dyDescent="0.25">
      <c r="A15497" s="63"/>
      <c r="B15497" s="63"/>
    </row>
    <row r="15498" spans="1:2" x14ac:dyDescent="0.25">
      <c r="A15498" s="63"/>
      <c r="B15498" s="63"/>
    </row>
    <row r="15499" spans="1:2" x14ac:dyDescent="0.25">
      <c r="A15499" s="63"/>
      <c r="B15499" s="63"/>
    </row>
    <row r="15500" spans="1:2" x14ac:dyDescent="0.25">
      <c r="A15500" s="63"/>
      <c r="B15500" s="63"/>
    </row>
    <row r="15501" spans="1:2" x14ac:dyDescent="0.25">
      <c r="A15501" s="63"/>
      <c r="B15501" s="63"/>
    </row>
    <row r="15502" spans="1:2" x14ac:dyDescent="0.25">
      <c r="A15502" s="63"/>
      <c r="B15502" s="63"/>
    </row>
    <row r="15503" spans="1:2" x14ac:dyDescent="0.25">
      <c r="A15503" s="63"/>
      <c r="B15503" s="63"/>
    </row>
    <row r="15504" spans="1:2" x14ac:dyDescent="0.25">
      <c r="A15504" s="63"/>
      <c r="B15504" s="63"/>
    </row>
    <row r="15505" spans="1:2" x14ac:dyDescent="0.25">
      <c r="A15505" s="63"/>
      <c r="B15505" s="63"/>
    </row>
    <row r="15506" spans="1:2" x14ac:dyDescent="0.25">
      <c r="A15506" s="63"/>
      <c r="B15506" s="63"/>
    </row>
    <row r="15507" spans="1:2" x14ac:dyDescent="0.25">
      <c r="A15507" s="63"/>
      <c r="B15507" s="63"/>
    </row>
    <row r="15508" spans="1:2" x14ac:dyDescent="0.25">
      <c r="A15508" s="63"/>
      <c r="B15508" s="63"/>
    </row>
    <row r="15509" spans="1:2" x14ac:dyDescent="0.25">
      <c r="A15509" s="63"/>
      <c r="B15509" s="63"/>
    </row>
    <row r="15510" spans="1:2" x14ac:dyDescent="0.25">
      <c r="A15510" s="63"/>
      <c r="B15510" s="63"/>
    </row>
    <row r="15511" spans="1:2" x14ac:dyDescent="0.25">
      <c r="A15511" s="63"/>
      <c r="B15511" s="63"/>
    </row>
    <row r="15512" spans="1:2" x14ac:dyDescent="0.25">
      <c r="A15512" s="63"/>
      <c r="B15512" s="63"/>
    </row>
    <row r="15513" spans="1:2" x14ac:dyDescent="0.25">
      <c r="A15513" s="63"/>
      <c r="B15513" s="63"/>
    </row>
    <row r="15514" spans="1:2" x14ac:dyDescent="0.25">
      <c r="A15514" s="63"/>
      <c r="B15514" s="63"/>
    </row>
    <row r="15515" spans="1:2" x14ac:dyDescent="0.25">
      <c r="A15515" s="63"/>
      <c r="B15515" s="63"/>
    </row>
    <row r="15516" spans="1:2" x14ac:dyDescent="0.25">
      <c r="A15516" s="63"/>
      <c r="B15516" s="63"/>
    </row>
    <row r="15517" spans="1:2" x14ac:dyDescent="0.25">
      <c r="A15517" s="63"/>
      <c r="B15517" s="63"/>
    </row>
    <row r="15518" spans="1:2" x14ac:dyDescent="0.25">
      <c r="A15518" s="63"/>
      <c r="B15518" s="63"/>
    </row>
    <row r="15519" spans="1:2" x14ac:dyDescent="0.25">
      <c r="A15519" s="63"/>
      <c r="B15519" s="63"/>
    </row>
    <row r="15520" spans="1:2" x14ac:dyDescent="0.25">
      <c r="A15520" s="63"/>
      <c r="B15520" s="63"/>
    </row>
    <row r="15521" spans="1:2" x14ac:dyDescent="0.25">
      <c r="A15521" s="63"/>
      <c r="B15521" s="63"/>
    </row>
    <row r="15522" spans="1:2" x14ac:dyDescent="0.25">
      <c r="A15522" s="63"/>
      <c r="B15522" s="63"/>
    </row>
    <row r="15523" spans="1:2" x14ac:dyDescent="0.25">
      <c r="A15523" s="63"/>
      <c r="B15523" s="63"/>
    </row>
    <row r="15524" spans="1:2" x14ac:dyDescent="0.25">
      <c r="A15524" s="63"/>
      <c r="B15524" s="63"/>
    </row>
    <row r="15525" spans="1:2" x14ac:dyDescent="0.25">
      <c r="A15525" s="63"/>
      <c r="B15525" s="63"/>
    </row>
    <row r="15526" spans="1:2" x14ac:dyDescent="0.25">
      <c r="A15526" s="63"/>
      <c r="B15526" s="63"/>
    </row>
    <row r="15527" spans="1:2" x14ac:dyDescent="0.25">
      <c r="A15527" s="63"/>
      <c r="B15527" s="63"/>
    </row>
    <row r="15528" spans="1:2" x14ac:dyDescent="0.25">
      <c r="A15528" s="63"/>
      <c r="B15528" s="63"/>
    </row>
    <row r="15529" spans="1:2" x14ac:dyDescent="0.25">
      <c r="A15529" s="63"/>
      <c r="B15529" s="63"/>
    </row>
    <row r="15530" spans="1:2" x14ac:dyDescent="0.25">
      <c r="A15530" s="63"/>
      <c r="B15530" s="63"/>
    </row>
    <row r="15531" spans="1:2" x14ac:dyDescent="0.25">
      <c r="A15531" s="63"/>
      <c r="B15531" s="63"/>
    </row>
    <row r="15532" spans="1:2" x14ac:dyDescent="0.25">
      <c r="A15532" s="63"/>
      <c r="B15532" s="63"/>
    </row>
    <row r="15533" spans="1:2" x14ac:dyDescent="0.25">
      <c r="A15533" s="63"/>
      <c r="B15533" s="63"/>
    </row>
    <row r="15534" spans="1:2" x14ac:dyDescent="0.25">
      <c r="A15534" s="63"/>
      <c r="B15534" s="63"/>
    </row>
    <row r="15535" spans="1:2" x14ac:dyDescent="0.25">
      <c r="A15535" s="63"/>
      <c r="B15535" s="63"/>
    </row>
    <row r="15536" spans="1:2" x14ac:dyDescent="0.25">
      <c r="A15536" s="63"/>
      <c r="B15536" s="63"/>
    </row>
    <row r="15537" spans="1:2" x14ac:dyDescent="0.25">
      <c r="A15537" s="63"/>
      <c r="B15537" s="63"/>
    </row>
    <row r="15538" spans="1:2" x14ac:dyDescent="0.25">
      <c r="A15538" s="63"/>
      <c r="B15538" s="63"/>
    </row>
    <row r="15539" spans="1:2" x14ac:dyDescent="0.25">
      <c r="A15539" s="63"/>
      <c r="B15539" s="63"/>
    </row>
    <row r="15540" spans="1:2" x14ac:dyDescent="0.25">
      <c r="A15540" s="63"/>
      <c r="B15540" s="63"/>
    </row>
    <row r="15541" spans="1:2" x14ac:dyDescent="0.25">
      <c r="A15541" s="63"/>
      <c r="B15541" s="63"/>
    </row>
    <row r="15542" spans="1:2" x14ac:dyDescent="0.25">
      <c r="A15542" s="63"/>
      <c r="B15542" s="63"/>
    </row>
    <row r="15543" spans="1:2" x14ac:dyDescent="0.25">
      <c r="A15543" s="63"/>
      <c r="B15543" s="63"/>
    </row>
    <row r="15544" spans="1:2" x14ac:dyDescent="0.25">
      <c r="A15544" s="63"/>
      <c r="B15544" s="63"/>
    </row>
    <row r="15545" spans="1:2" x14ac:dyDescent="0.25">
      <c r="A15545" s="63"/>
      <c r="B15545" s="63"/>
    </row>
    <row r="15546" spans="1:2" x14ac:dyDescent="0.25">
      <c r="A15546" s="63"/>
      <c r="B15546" s="63"/>
    </row>
    <row r="15547" spans="1:2" x14ac:dyDescent="0.25">
      <c r="A15547" s="63"/>
      <c r="B15547" s="63"/>
    </row>
    <row r="15548" spans="1:2" x14ac:dyDescent="0.25">
      <c r="A15548" s="63"/>
      <c r="B15548" s="63"/>
    </row>
    <row r="15549" spans="1:2" x14ac:dyDescent="0.25">
      <c r="A15549" s="63"/>
      <c r="B15549" s="63"/>
    </row>
    <row r="15550" spans="1:2" x14ac:dyDescent="0.25">
      <c r="A15550" s="63"/>
      <c r="B15550" s="63"/>
    </row>
    <row r="15551" spans="1:2" x14ac:dyDescent="0.25">
      <c r="A15551" s="63"/>
      <c r="B15551" s="63"/>
    </row>
    <row r="15552" spans="1:2" x14ac:dyDescent="0.25">
      <c r="A15552" s="63"/>
      <c r="B15552" s="63"/>
    </row>
    <row r="15553" spans="1:2" x14ac:dyDescent="0.25">
      <c r="A15553" s="63"/>
      <c r="B15553" s="63"/>
    </row>
    <row r="15554" spans="1:2" x14ac:dyDescent="0.25">
      <c r="A15554" s="63"/>
      <c r="B15554" s="63"/>
    </row>
    <row r="15555" spans="1:2" x14ac:dyDescent="0.25">
      <c r="A15555" s="63"/>
      <c r="B15555" s="63"/>
    </row>
    <row r="15556" spans="1:2" x14ac:dyDescent="0.25">
      <c r="A15556" s="63"/>
      <c r="B15556" s="63"/>
    </row>
    <row r="15557" spans="1:2" x14ac:dyDescent="0.25">
      <c r="A15557" s="63"/>
      <c r="B15557" s="63"/>
    </row>
    <row r="15558" spans="1:2" x14ac:dyDescent="0.25">
      <c r="A15558" s="63"/>
      <c r="B15558" s="63"/>
    </row>
    <row r="15559" spans="1:2" x14ac:dyDescent="0.25">
      <c r="A15559" s="63"/>
      <c r="B15559" s="63"/>
    </row>
    <row r="15560" spans="1:2" x14ac:dyDescent="0.25">
      <c r="A15560" s="63"/>
      <c r="B15560" s="63"/>
    </row>
    <row r="15561" spans="1:2" x14ac:dyDescent="0.25">
      <c r="A15561" s="63"/>
      <c r="B15561" s="63"/>
    </row>
    <row r="15562" spans="1:2" x14ac:dyDescent="0.25">
      <c r="A15562" s="63"/>
      <c r="B15562" s="63"/>
    </row>
    <row r="15563" spans="1:2" x14ac:dyDescent="0.25">
      <c r="A15563" s="63"/>
      <c r="B15563" s="63"/>
    </row>
    <row r="15564" spans="1:2" x14ac:dyDescent="0.25">
      <c r="A15564" s="63"/>
      <c r="B15564" s="63"/>
    </row>
    <row r="15565" spans="1:2" x14ac:dyDescent="0.25">
      <c r="A15565" s="63"/>
      <c r="B15565" s="63"/>
    </row>
    <row r="15566" spans="1:2" x14ac:dyDescent="0.25">
      <c r="A15566" s="63"/>
      <c r="B15566" s="63"/>
    </row>
    <row r="15567" spans="1:2" x14ac:dyDescent="0.25">
      <c r="A15567" s="63"/>
      <c r="B15567" s="63"/>
    </row>
    <row r="15568" spans="1:2" x14ac:dyDescent="0.25">
      <c r="A15568" s="63"/>
      <c r="B15568" s="63"/>
    </row>
    <row r="15569" spans="1:2" x14ac:dyDescent="0.25">
      <c r="A15569" s="63"/>
      <c r="B15569" s="63"/>
    </row>
    <row r="15570" spans="1:2" x14ac:dyDescent="0.25">
      <c r="A15570" s="63"/>
      <c r="B15570" s="63"/>
    </row>
    <row r="15571" spans="1:2" x14ac:dyDescent="0.25">
      <c r="A15571" s="63"/>
      <c r="B15571" s="63"/>
    </row>
    <row r="15572" spans="1:2" x14ac:dyDescent="0.25">
      <c r="A15572" s="63"/>
      <c r="B15572" s="63"/>
    </row>
    <row r="15573" spans="1:2" x14ac:dyDescent="0.25">
      <c r="A15573" s="63"/>
      <c r="B15573" s="63"/>
    </row>
    <row r="15574" spans="1:2" x14ac:dyDescent="0.25">
      <c r="A15574" s="63"/>
      <c r="B15574" s="63"/>
    </row>
    <row r="15575" spans="1:2" x14ac:dyDescent="0.25">
      <c r="A15575" s="63"/>
      <c r="B15575" s="63"/>
    </row>
    <row r="15576" spans="1:2" x14ac:dyDescent="0.25">
      <c r="A15576" s="63"/>
      <c r="B15576" s="63"/>
    </row>
    <row r="15577" spans="1:2" x14ac:dyDescent="0.25">
      <c r="A15577" s="63"/>
      <c r="B15577" s="63"/>
    </row>
    <row r="15578" spans="1:2" x14ac:dyDescent="0.25">
      <c r="A15578" s="63"/>
      <c r="B15578" s="63"/>
    </row>
    <row r="15579" spans="1:2" x14ac:dyDescent="0.25">
      <c r="A15579" s="63"/>
      <c r="B15579" s="63"/>
    </row>
    <row r="15580" spans="1:2" x14ac:dyDescent="0.25">
      <c r="A15580" s="63"/>
      <c r="B15580" s="63"/>
    </row>
    <row r="15581" spans="1:2" x14ac:dyDescent="0.25">
      <c r="A15581" s="63"/>
      <c r="B15581" s="63"/>
    </row>
    <row r="15582" spans="1:2" x14ac:dyDescent="0.25">
      <c r="A15582" s="63"/>
      <c r="B15582" s="63"/>
    </row>
    <row r="15583" spans="1:2" x14ac:dyDescent="0.25">
      <c r="A15583" s="63"/>
      <c r="B15583" s="63"/>
    </row>
    <row r="15584" spans="1:2" x14ac:dyDescent="0.25">
      <c r="A15584" s="63"/>
      <c r="B15584" s="63"/>
    </row>
    <row r="15585" spans="1:2" x14ac:dyDescent="0.25">
      <c r="A15585" s="63"/>
      <c r="B15585" s="63"/>
    </row>
    <row r="15586" spans="1:2" x14ac:dyDescent="0.25">
      <c r="A15586" s="63"/>
      <c r="B15586" s="63"/>
    </row>
    <row r="15587" spans="1:2" x14ac:dyDescent="0.25">
      <c r="A15587" s="63"/>
      <c r="B15587" s="63"/>
    </row>
    <row r="15588" spans="1:2" x14ac:dyDescent="0.25">
      <c r="A15588" s="63"/>
      <c r="B15588" s="63"/>
    </row>
    <row r="15589" spans="1:2" x14ac:dyDescent="0.25">
      <c r="A15589" s="63"/>
      <c r="B15589" s="63"/>
    </row>
    <row r="15590" spans="1:2" x14ac:dyDescent="0.25">
      <c r="A15590" s="63"/>
      <c r="B15590" s="63"/>
    </row>
    <row r="15591" spans="1:2" x14ac:dyDescent="0.25">
      <c r="A15591" s="63"/>
      <c r="B15591" s="63"/>
    </row>
    <row r="15592" spans="1:2" x14ac:dyDescent="0.25">
      <c r="A15592" s="63"/>
      <c r="B15592" s="63"/>
    </row>
    <row r="15593" spans="1:2" x14ac:dyDescent="0.25">
      <c r="A15593" s="63"/>
      <c r="B15593" s="63"/>
    </row>
    <row r="15594" spans="1:2" x14ac:dyDescent="0.25">
      <c r="A15594" s="63"/>
      <c r="B15594" s="63"/>
    </row>
    <row r="15595" spans="1:2" x14ac:dyDescent="0.25">
      <c r="A15595" s="63"/>
      <c r="B15595" s="63"/>
    </row>
    <row r="15596" spans="1:2" x14ac:dyDescent="0.25">
      <c r="A15596" s="63"/>
      <c r="B15596" s="63"/>
    </row>
    <row r="15597" spans="1:2" x14ac:dyDescent="0.25">
      <c r="A15597" s="63"/>
      <c r="B15597" s="63"/>
    </row>
    <row r="15598" spans="1:2" x14ac:dyDescent="0.25">
      <c r="A15598" s="63"/>
      <c r="B15598" s="63"/>
    </row>
    <row r="15599" spans="1:2" x14ac:dyDescent="0.25">
      <c r="A15599" s="63"/>
      <c r="B15599" s="63"/>
    </row>
    <row r="15600" spans="1:2" x14ac:dyDescent="0.25">
      <c r="A15600" s="63"/>
      <c r="B15600" s="63"/>
    </row>
    <row r="15601" spans="1:2" x14ac:dyDescent="0.25">
      <c r="A15601" s="63"/>
      <c r="B15601" s="63"/>
    </row>
    <row r="15602" spans="1:2" x14ac:dyDescent="0.25">
      <c r="A15602" s="63"/>
      <c r="B15602" s="63"/>
    </row>
    <row r="15603" spans="1:2" x14ac:dyDescent="0.25">
      <c r="A15603" s="63"/>
      <c r="B15603" s="63"/>
    </row>
    <row r="15604" spans="1:2" x14ac:dyDescent="0.25">
      <c r="A15604" s="63"/>
      <c r="B15604" s="63"/>
    </row>
    <row r="15605" spans="1:2" x14ac:dyDescent="0.25">
      <c r="A15605" s="63"/>
      <c r="B15605" s="63"/>
    </row>
    <row r="15606" spans="1:2" x14ac:dyDescent="0.25">
      <c r="A15606" s="63"/>
      <c r="B15606" s="63"/>
    </row>
    <row r="15607" spans="1:2" x14ac:dyDescent="0.25">
      <c r="A15607" s="63"/>
      <c r="B15607" s="63"/>
    </row>
    <row r="15608" spans="1:2" x14ac:dyDescent="0.25">
      <c r="A15608" s="63"/>
      <c r="B15608" s="63"/>
    </row>
    <row r="15609" spans="1:2" x14ac:dyDescent="0.25">
      <c r="A15609" s="63"/>
      <c r="B15609" s="63"/>
    </row>
    <row r="15610" spans="1:2" x14ac:dyDescent="0.25">
      <c r="A15610" s="63"/>
      <c r="B15610" s="63"/>
    </row>
    <row r="15611" spans="1:2" x14ac:dyDescent="0.25">
      <c r="A15611" s="63"/>
      <c r="B15611" s="63"/>
    </row>
    <row r="15612" spans="1:2" x14ac:dyDescent="0.25">
      <c r="A15612" s="63"/>
      <c r="B15612" s="63"/>
    </row>
    <row r="15613" spans="1:2" x14ac:dyDescent="0.25">
      <c r="A15613" s="63"/>
      <c r="B15613" s="63"/>
    </row>
    <row r="15614" spans="1:2" x14ac:dyDescent="0.25">
      <c r="A15614" s="63"/>
      <c r="B15614" s="63"/>
    </row>
    <row r="15615" spans="1:2" x14ac:dyDescent="0.25">
      <c r="A15615" s="63"/>
      <c r="B15615" s="63"/>
    </row>
    <row r="15616" spans="1:2" x14ac:dyDescent="0.25">
      <c r="A15616" s="63"/>
      <c r="B15616" s="63"/>
    </row>
    <row r="15617" spans="1:2" x14ac:dyDescent="0.25">
      <c r="A15617" s="63"/>
      <c r="B15617" s="63"/>
    </row>
    <row r="15618" spans="1:2" x14ac:dyDescent="0.25">
      <c r="A15618" s="63"/>
      <c r="B15618" s="63"/>
    </row>
    <row r="15619" spans="1:2" x14ac:dyDescent="0.25">
      <c r="A15619" s="63"/>
      <c r="B15619" s="63"/>
    </row>
    <row r="15620" spans="1:2" x14ac:dyDescent="0.25">
      <c r="A15620" s="63"/>
      <c r="B15620" s="63"/>
    </row>
    <row r="15621" spans="1:2" x14ac:dyDescent="0.25">
      <c r="A15621" s="63"/>
      <c r="B15621" s="63"/>
    </row>
    <row r="15622" spans="1:2" x14ac:dyDescent="0.25">
      <c r="A15622" s="63"/>
      <c r="B15622" s="63"/>
    </row>
    <row r="15623" spans="1:2" x14ac:dyDescent="0.25">
      <c r="A15623" s="63"/>
      <c r="B15623" s="63"/>
    </row>
    <row r="15624" spans="1:2" x14ac:dyDescent="0.25">
      <c r="A15624" s="63"/>
      <c r="B15624" s="63"/>
    </row>
    <row r="15625" spans="1:2" x14ac:dyDescent="0.25">
      <c r="A15625" s="63"/>
      <c r="B15625" s="63"/>
    </row>
    <row r="15626" spans="1:2" x14ac:dyDescent="0.25">
      <c r="A15626" s="63"/>
      <c r="B15626" s="63"/>
    </row>
    <row r="15627" spans="1:2" x14ac:dyDescent="0.25">
      <c r="A15627" s="63"/>
      <c r="B15627" s="63"/>
    </row>
    <row r="15628" spans="1:2" x14ac:dyDescent="0.25">
      <c r="A15628" s="63"/>
      <c r="B15628" s="63"/>
    </row>
    <row r="15629" spans="1:2" x14ac:dyDescent="0.25">
      <c r="A15629" s="63"/>
      <c r="B15629" s="63"/>
    </row>
    <row r="15630" spans="1:2" x14ac:dyDescent="0.25">
      <c r="A15630" s="63"/>
      <c r="B15630" s="63"/>
    </row>
    <row r="15631" spans="1:2" x14ac:dyDescent="0.25">
      <c r="A15631" s="63"/>
      <c r="B15631" s="63"/>
    </row>
    <row r="15632" spans="1:2" x14ac:dyDescent="0.25">
      <c r="A15632" s="63"/>
      <c r="B15632" s="63"/>
    </row>
    <row r="15633" spans="1:2" x14ac:dyDescent="0.25">
      <c r="A15633" s="63"/>
      <c r="B15633" s="63"/>
    </row>
    <row r="15634" spans="1:2" x14ac:dyDescent="0.25">
      <c r="A15634" s="63"/>
      <c r="B15634" s="63"/>
    </row>
    <row r="15635" spans="1:2" x14ac:dyDescent="0.25">
      <c r="A15635" s="63"/>
      <c r="B15635" s="63"/>
    </row>
    <row r="15636" spans="1:2" x14ac:dyDescent="0.25">
      <c r="A15636" s="63"/>
      <c r="B15636" s="63"/>
    </row>
    <row r="15637" spans="1:2" x14ac:dyDescent="0.25">
      <c r="A15637" s="63"/>
      <c r="B15637" s="63"/>
    </row>
    <row r="15638" spans="1:2" x14ac:dyDescent="0.25">
      <c r="A15638" s="63"/>
      <c r="B15638" s="63"/>
    </row>
    <row r="15639" spans="1:2" x14ac:dyDescent="0.25">
      <c r="A15639" s="63"/>
      <c r="B15639" s="63"/>
    </row>
    <row r="15640" spans="1:2" x14ac:dyDescent="0.25">
      <c r="A15640" s="63"/>
      <c r="B15640" s="63"/>
    </row>
    <row r="15641" spans="1:2" x14ac:dyDescent="0.25">
      <c r="A15641" s="63"/>
      <c r="B15641" s="63"/>
    </row>
    <row r="15642" spans="1:2" x14ac:dyDescent="0.25">
      <c r="A15642" s="63"/>
      <c r="B15642" s="63"/>
    </row>
    <row r="15643" spans="1:2" x14ac:dyDescent="0.25">
      <c r="A15643" s="63"/>
      <c r="B15643" s="63"/>
    </row>
    <row r="15644" spans="1:2" x14ac:dyDescent="0.25">
      <c r="A15644" s="63"/>
      <c r="B15644" s="63"/>
    </row>
    <row r="15645" spans="1:2" x14ac:dyDescent="0.25">
      <c r="A15645" s="63"/>
      <c r="B15645" s="63"/>
    </row>
    <row r="15646" spans="1:2" x14ac:dyDescent="0.25">
      <c r="A15646" s="63"/>
      <c r="B15646" s="63"/>
    </row>
    <row r="15647" spans="1:2" x14ac:dyDescent="0.25">
      <c r="A15647" s="63"/>
      <c r="B15647" s="63"/>
    </row>
    <row r="15648" spans="1:2" x14ac:dyDescent="0.25">
      <c r="A15648" s="63"/>
      <c r="B15648" s="63"/>
    </row>
    <row r="15649" spans="1:2" x14ac:dyDescent="0.25">
      <c r="A15649" s="63"/>
      <c r="B15649" s="63"/>
    </row>
    <row r="15650" spans="1:2" x14ac:dyDescent="0.25">
      <c r="A15650" s="63"/>
      <c r="B15650" s="63"/>
    </row>
    <row r="15651" spans="1:2" x14ac:dyDescent="0.25">
      <c r="A15651" s="63"/>
      <c r="B15651" s="63"/>
    </row>
    <row r="15652" spans="1:2" x14ac:dyDescent="0.25">
      <c r="A15652" s="63"/>
      <c r="B15652" s="63"/>
    </row>
    <row r="15653" spans="1:2" x14ac:dyDescent="0.25">
      <c r="A15653" s="63"/>
      <c r="B15653" s="63"/>
    </row>
    <row r="15654" spans="1:2" x14ac:dyDescent="0.25">
      <c r="A15654" s="63"/>
      <c r="B15654" s="63"/>
    </row>
    <row r="15655" spans="1:2" x14ac:dyDescent="0.25">
      <c r="A15655" s="63"/>
      <c r="B15655" s="63"/>
    </row>
    <row r="15656" spans="1:2" x14ac:dyDescent="0.25">
      <c r="A15656" s="63"/>
      <c r="B15656" s="63"/>
    </row>
    <row r="15657" spans="1:2" x14ac:dyDescent="0.25">
      <c r="A15657" s="63"/>
      <c r="B15657" s="63"/>
    </row>
    <row r="15658" spans="1:2" x14ac:dyDescent="0.25">
      <c r="A15658" s="63"/>
      <c r="B15658" s="63"/>
    </row>
    <row r="15659" spans="1:2" x14ac:dyDescent="0.25">
      <c r="A15659" s="63"/>
      <c r="B15659" s="63"/>
    </row>
    <row r="15660" spans="1:2" x14ac:dyDescent="0.25">
      <c r="A15660" s="63"/>
      <c r="B15660" s="63"/>
    </row>
    <row r="15661" spans="1:2" x14ac:dyDescent="0.25">
      <c r="A15661" s="63"/>
      <c r="B15661" s="63"/>
    </row>
    <row r="15662" spans="1:2" x14ac:dyDescent="0.25">
      <c r="A15662" s="63"/>
      <c r="B15662" s="63"/>
    </row>
    <row r="15663" spans="1:2" x14ac:dyDescent="0.25">
      <c r="A15663" s="63"/>
      <c r="B15663" s="63"/>
    </row>
    <row r="15664" spans="1:2" x14ac:dyDescent="0.25">
      <c r="A15664" s="63"/>
      <c r="B15664" s="63"/>
    </row>
    <row r="15665" spans="1:2" x14ac:dyDescent="0.25">
      <c r="A15665" s="63"/>
      <c r="B15665" s="63"/>
    </row>
    <row r="15666" spans="1:2" x14ac:dyDescent="0.25">
      <c r="A15666" s="63"/>
      <c r="B15666" s="63"/>
    </row>
    <row r="15667" spans="1:2" x14ac:dyDescent="0.25">
      <c r="A15667" s="63"/>
      <c r="B15667" s="63"/>
    </row>
    <row r="15668" spans="1:2" x14ac:dyDescent="0.25">
      <c r="A15668" s="63"/>
      <c r="B15668" s="63"/>
    </row>
    <row r="15669" spans="1:2" x14ac:dyDescent="0.25">
      <c r="A15669" s="63"/>
      <c r="B15669" s="63"/>
    </row>
    <row r="15670" spans="1:2" x14ac:dyDescent="0.25">
      <c r="A15670" s="63"/>
      <c r="B15670" s="63"/>
    </row>
    <row r="15671" spans="1:2" x14ac:dyDescent="0.25">
      <c r="A15671" s="63"/>
      <c r="B15671" s="63"/>
    </row>
    <row r="15672" spans="1:2" x14ac:dyDescent="0.25">
      <c r="A15672" s="63"/>
      <c r="B15672" s="63"/>
    </row>
    <row r="15673" spans="1:2" x14ac:dyDescent="0.25">
      <c r="A15673" s="63"/>
      <c r="B15673" s="63"/>
    </row>
    <row r="15674" spans="1:2" x14ac:dyDescent="0.25">
      <c r="A15674" s="63"/>
      <c r="B15674" s="63"/>
    </row>
    <row r="15675" spans="1:2" x14ac:dyDescent="0.25">
      <c r="A15675" s="63"/>
      <c r="B15675" s="63"/>
    </row>
    <row r="15676" spans="1:2" x14ac:dyDescent="0.25">
      <c r="A15676" s="63"/>
      <c r="B15676" s="63"/>
    </row>
    <row r="15677" spans="1:2" x14ac:dyDescent="0.25">
      <c r="A15677" s="63"/>
      <c r="B15677" s="63"/>
    </row>
    <row r="15678" spans="1:2" x14ac:dyDescent="0.25">
      <c r="A15678" s="63"/>
      <c r="B15678" s="63"/>
    </row>
    <row r="15679" spans="1:2" x14ac:dyDescent="0.25">
      <c r="A15679" s="63"/>
      <c r="B15679" s="63"/>
    </row>
    <row r="15680" spans="1:2" x14ac:dyDescent="0.25">
      <c r="A15680" s="63"/>
      <c r="B15680" s="63"/>
    </row>
    <row r="15681" spans="1:2" x14ac:dyDescent="0.25">
      <c r="A15681" s="63"/>
      <c r="B15681" s="63"/>
    </row>
    <row r="15682" spans="1:2" x14ac:dyDescent="0.25">
      <c r="A15682" s="63"/>
      <c r="B15682" s="63"/>
    </row>
    <row r="15683" spans="1:2" x14ac:dyDescent="0.25">
      <c r="A15683" s="63"/>
      <c r="B15683" s="63"/>
    </row>
    <row r="15684" spans="1:2" x14ac:dyDescent="0.25">
      <c r="A15684" s="63"/>
      <c r="B15684" s="63"/>
    </row>
    <row r="15685" spans="1:2" x14ac:dyDescent="0.25">
      <c r="A15685" s="63"/>
      <c r="B15685" s="63"/>
    </row>
    <row r="15686" spans="1:2" x14ac:dyDescent="0.25">
      <c r="A15686" s="63"/>
      <c r="B15686" s="63"/>
    </row>
    <row r="15687" spans="1:2" x14ac:dyDescent="0.25">
      <c r="A15687" s="63"/>
      <c r="B15687" s="63"/>
    </row>
    <row r="15688" spans="1:2" x14ac:dyDescent="0.25">
      <c r="A15688" s="63"/>
      <c r="B15688" s="63"/>
    </row>
    <row r="15689" spans="1:2" x14ac:dyDescent="0.25">
      <c r="A15689" s="63"/>
      <c r="B15689" s="63"/>
    </row>
    <row r="15690" spans="1:2" x14ac:dyDescent="0.25">
      <c r="A15690" s="63"/>
      <c r="B15690" s="63"/>
    </row>
    <row r="15691" spans="1:2" x14ac:dyDescent="0.25">
      <c r="A15691" s="63"/>
      <c r="B15691" s="63"/>
    </row>
    <row r="15692" spans="1:2" x14ac:dyDescent="0.25">
      <c r="A15692" s="63"/>
      <c r="B15692" s="63"/>
    </row>
    <row r="15693" spans="1:2" x14ac:dyDescent="0.25">
      <c r="A15693" s="63"/>
      <c r="B15693" s="63"/>
    </row>
    <row r="15694" spans="1:2" x14ac:dyDescent="0.25">
      <c r="A15694" s="63"/>
      <c r="B15694" s="63"/>
    </row>
    <row r="15695" spans="1:2" x14ac:dyDescent="0.25">
      <c r="A15695" s="63"/>
      <c r="B15695" s="63"/>
    </row>
    <row r="15696" spans="1:2" x14ac:dyDescent="0.25">
      <c r="A15696" s="63"/>
      <c r="B15696" s="63"/>
    </row>
    <row r="15697" spans="1:2" x14ac:dyDescent="0.25">
      <c r="A15697" s="63"/>
      <c r="B15697" s="63"/>
    </row>
    <row r="15698" spans="1:2" x14ac:dyDescent="0.25">
      <c r="A15698" s="63"/>
      <c r="B15698" s="63"/>
    </row>
    <row r="15699" spans="1:2" x14ac:dyDescent="0.25">
      <c r="A15699" s="63"/>
      <c r="B15699" s="63"/>
    </row>
    <row r="15700" spans="1:2" x14ac:dyDescent="0.25">
      <c r="A15700" s="63"/>
      <c r="B15700" s="63"/>
    </row>
    <row r="15701" spans="1:2" x14ac:dyDescent="0.25">
      <c r="A15701" s="63"/>
      <c r="B15701" s="63"/>
    </row>
    <row r="15702" spans="1:2" x14ac:dyDescent="0.25">
      <c r="A15702" s="63"/>
      <c r="B15702" s="63"/>
    </row>
    <row r="15703" spans="1:2" x14ac:dyDescent="0.25">
      <c r="A15703" s="63"/>
      <c r="B15703" s="63"/>
    </row>
    <row r="15704" spans="1:2" x14ac:dyDescent="0.25">
      <c r="A15704" s="63"/>
      <c r="B15704" s="63"/>
    </row>
    <row r="15705" spans="1:2" x14ac:dyDescent="0.25">
      <c r="A15705" s="63"/>
      <c r="B15705" s="63"/>
    </row>
    <row r="15706" spans="1:2" x14ac:dyDescent="0.25">
      <c r="A15706" s="63"/>
      <c r="B15706" s="63"/>
    </row>
    <row r="15707" spans="1:2" x14ac:dyDescent="0.25">
      <c r="A15707" s="63"/>
      <c r="B15707" s="63"/>
    </row>
    <row r="15708" spans="1:2" x14ac:dyDescent="0.25">
      <c r="A15708" s="63"/>
      <c r="B15708" s="63"/>
    </row>
    <row r="15709" spans="1:2" x14ac:dyDescent="0.25">
      <c r="A15709" s="63"/>
      <c r="B15709" s="63"/>
    </row>
    <row r="15710" spans="1:2" x14ac:dyDescent="0.25">
      <c r="A15710" s="63"/>
      <c r="B15710" s="63"/>
    </row>
    <row r="15711" spans="1:2" x14ac:dyDescent="0.25">
      <c r="A15711" s="63"/>
      <c r="B15711" s="63"/>
    </row>
    <row r="15712" spans="1:2" x14ac:dyDescent="0.25">
      <c r="A15712" s="63"/>
      <c r="B15712" s="63"/>
    </row>
    <row r="15713" spans="1:2" x14ac:dyDescent="0.25">
      <c r="A15713" s="63"/>
      <c r="B15713" s="63"/>
    </row>
    <row r="15714" spans="1:2" x14ac:dyDescent="0.25">
      <c r="A15714" s="63"/>
      <c r="B15714" s="63"/>
    </row>
    <row r="15715" spans="1:2" x14ac:dyDescent="0.25">
      <c r="A15715" s="63"/>
      <c r="B15715" s="63"/>
    </row>
    <row r="15716" spans="1:2" x14ac:dyDescent="0.25">
      <c r="A15716" s="63"/>
      <c r="B15716" s="63"/>
    </row>
    <row r="15717" spans="1:2" x14ac:dyDescent="0.25">
      <c r="A15717" s="63"/>
      <c r="B15717" s="63"/>
    </row>
    <row r="15718" spans="1:2" x14ac:dyDescent="0.25">
      <c r="A15718" s="63"/>
      <c r="B15718" s="63"/>
    </row>
    <row r="15719" spans="1:2" x14ac:dyDescent="0.25">
      <c r="A15719" s="63"/>
      <c r="B15719" s="63"/>
    </row>
    <row r="15720" spans="1:2" x14ac:dyDescent="0.25">
      <c r="A15720" s="63"/>
      <c r="B15720" s="63"/>
    </row>
    <row r="15721" spans="1:2" x14ac:dyDescent="0.25">
      <c r="A15721" s="63"/>
      <c r="B15721" s="63"/>
    </row>
    <row r="15722" spans="1:2" x14ac:dyDescent="0.25">
      <c r="A15722" s="63"/>
      <c r="B15722" s="63"/>
    </row>
    <row r="15723" spans="1:2" x14ac:dyDescent="0.25">
      <c r="A15723" s="63"/>
      <c r="B15723" s="63"/>
    </row>
    <row r="15724" spans="1:2" x14ac:dyDescent="0.25">
      <c r="A15724" s="63"/>
      <c r="B15724" s="63"/>
    </row>
    <row r="15725" spans="1:2" x14ac:dyDescent="0.25">
      <c r="A15725" s="63"/>
      <c r="B15725" s="63"/>
    </row>
    <row r="15726" spans="1:2" x14ac:dyDescent="0.25">
      <c r="A15726" s="63"/>
      <c r="B15726" s="63"/>
    </row>
    <row r="15727" spans="1:2" x14ac:dyDescent="0.25">
      <c r="A15727" s="63"/>
      <c r="B15727" s="63"/>
    </row>
    <row r="15728" spans="1:2" x14ac:dyDescent="0.25">
      <c r="A15728" s="63"/>
      <c r="B15728" s="63"/>
    </row>
    <row r="15729" spans="1:2" x14ac:dyDescent="0.25">
      <c r="A15729" s="63"/>
      <c r="B15729" s="63"/>
    </row>
    <row r="15730" spans="1:2" x14ac:dyDescent="0.25">
      <c r="A15730" s="63"/>
      <c r="B15730" s="63"/>
    </row>
    <row r="15731" spans="1:2" x14ac:dyDescent="0.25">
      <c r="A15731" s="63"/>
      <c r="B15731" s="63"/>
    </row>
    <row r="15732" spans="1:2" x14ac:dyDescent="0.25">
      <c r="A15732" s="63"/>
      <c r="B15732" s="63"/>
    </row>
    <row r="15733" spans="1:2" x14ac:dyDescent="0.25">
      <c r="A15733" s="63"/>
      <c r="B15733" s="63"/>
    </row>
    <row r="15734" spans="1:2" x14ac:dyDescent="0.25">
      <c r="A15734" s="63"/>
      <c r="B15734" s="63"/>
    </row>
    <row r="15735" spans="1:2" x14ac:dyDescent="0.25">
      <c r="A15735" s="63"/>
      <c r="B15735" s="63"/>
    </row>
    <row r="15736" spans="1:2" x14ac:dyDescent="0.25">
      <c r="A15736" s="63"/>
      <c r="B15736" s="63"/>
    </row>
    <row r="15737" spans="1:2" x14ac:dyDescent="0.25">
      <c r="A15737" s="63"/>
      <c r="B15737" s="63"/>
    </row>
    <row r="15738" spans="1:2" x14ac:dyDescent="0.25">
      <c r="A15738" s="63"/>
      <c r="B15738" s="63"/>
    </row>
    <row r="15739" spans="1:2" x14ac:dyDescent="0.25">
      <c r="A15739" s="63"/>
      <c r="B15739" s="63"/>
    </row>
    <row r="15740" spans="1:2" x14ac:dyDescent="0.25">
      <c r="A15740" s="63"/>
      <c r="B15740" s="63"/>
    </row>
    <row r="15741" spans="1:2" x14ac:dyDescent="0.25">
      <c r="A15741" s="63"/>
      <c r="B15741" s="63"/>
    </row>
    <row r="15742" spans="1:2" x14ac:dyDescent="0.25">
      <c r="A15742" s="63"/>
      <c r="B15742" s="63"/>
    </row>
    <row r="15743" spans="1:2" x14ac:dyDescent="0.25">
      <c r="A15743" s="63"/>
      <c r="B15743" s="63"/>
    </row>
    <row r="15744" spans="1:2" x14ac:dyDescent="0.25">
      <c r="A15744" s="63"/>
      <c r="B15744" s="63"/>
    </row>
    <row r="15745" spans="1:2" x14ac:dyDescent="0.25">
      <c r="A15745" s="63"/>
      <c r="B15745" s="63"/>
    </row>
    <row r="15746" spans="1:2" x14ac:dyDescent="0.25">
      <c r="A15746" s="63"/>
      <c r="B15746" s="63"/>
    </row>
    <row r="15747" spans="1:2" x14ac:dyDescent="0.25">
      <c r="A15747" s="63"/>
      <c r="B15747" s="63"/>
    </row>
    <row r="15748" spans="1:2" x14ac:dyDescent="0.25">
      <c r="A15748" s="63"/>
      <c r="B15748" s="63"/>
    </row>
    <row r="15749" spans="1:2" x14ac:dyDescent="0.25">
      <c r="A15749" s="63"/>
      <c r="B15749" s="63"/>
    </row>
    <row r="15750" spans="1:2" x14ac:dyDescent="0.25">
      <c r="A15750" s="63"/>
      <c r="B15750" s="63"/>
    </row>
    <row r="15751" spans="1:2" x14ac:dyDescent="0.25">
      <c r="A15751" s="63"/>
      <c r="B15751" s="63"/>
    </row>
    <row r="15752" spans="1:2" x14ac:dyDescent="0.25">
      <c r="A15752" s="63"/>
      <c r="B15752" s="63"/>
    </row>
    <row r="15753" spans="1:2" x14ac:dyDescent="0.25">
      <c r="A15753" s="63"/>
      <c r="B15753" s="63"/>
    </row>
    <row r="15754" spans="1:2" x14ac:dyDescent="0.25">
      <c r="A15754" s="63"/>
      <c r="B15754" s="63"/>
    </row>
    <row r="15755" spans="1:2" x14ac:dyDescent="0.25">
      <c r="A15755" s="63"/>
      <c r="B15755" s="63"/>
    </row>
    <row r="15756" spans="1:2" x14ac:dyDescent="0.25">
      <c r="A15756" s="63"/>
      <c r="B15756" s="63"/>
    </row>
    <row r="15757" spans="1:2" x14ac:dyDescent="0.25">
      <c r="A15757" s="63"/>
      <c r="B15757" s="63"/>
    </row>
    <row r="15758" spans="1:2" x14ac:dyDescent="0.25">
      <c r="A15758" s="63"/>
      <c r="B15758" s="63"/>
    </row>
    <row r="15759" spans="1:2" x14ac:dyDescent="0.25">
      <c r="A15759" s="63"/>
      <c r="B15759" s="63"/>
    </row>
    <row r="15760" spans="1:2" x14ac:dyDescent="0.25">
      <c r="A15760" s="63"/>
      <c r="B15760" s="63"/>
    </row>
    <row r="15761" spans="1:2" x14ac:dyDescent="0.25">
      <c r="A15761" s="63"/>
      <c r="B15761" s="63"/>
    </row>
    <row r="15762" spans="1:2" x14ac:dyDescent="0.25">
      <c r="A15762" s="63"/>
      <c r="B15762" s="63"/>
    </row>
    <row r="15763" spans="1:2" x14ac:dyDescent="0.25">
      <c r="A15763" s="63"/>
      <c r="B15763" s="63"/>
    </row>
    <row r="15764" spans="1:2" x14ac:dyDescent="0.25">
      <c r="A15764" s="63"/>
      <c r="B15764" s="63"/>
    </row>
    <row r="15765" spans="1:2" x14ac:dyDescent="0.25">
      <c r="A15765" s="63"/>
      <c r="B15765" s="63"/>
    </row>
    <row r="15766" spans="1:2" x14ac:dyDescent="0.25">
      <c r="A15766" s="63"/>
      <c r="B15766" s="63"/>
    </row>
    <row r="15767" spans="1:2" x14ac:dyDescent="0.25">
      <c r="A15767" s="63"/>
      <c r="B15767" s="63"/>
    </row>
    <row r="15768" spans="1:2" x14ac:dyDescent="0.25">
      <c r="A15768" s="63"/>
      <c r="B15768" s="63"/>
    </row>
    <row r="15769" spans="1:2" x14ac:dyDescent="0.25">
      <c r="A15769" s="63"/>
      <c r="B15769" s="63"/>
    </row>
    <row r="15770" spans="1:2" x14ac:dyDescent="0.25">
      <c r="A15770" s="63"/>
      <c r="B15770" s="63"/>
    </row>
    <row r="15771" spans="1:2" x14ac:dyDescent="0.25">
      <c r="A15771" s="63"/>
      <c r="B15771" s="63"/>
    </row>
    <row r="15772" spans="1:2" x14ac:dyDescent="0.25">
      <c r="A15772" s="63"/>
      <c r="B15772" s="63"/>
    </row>
    <row r="15773" spans="1:2" x14ac:dyDescent="0.25">
      <c r="A15773" s="63"/>
      <c r="B15773" s="63"/>
    </row>
    <row r="15774" spans="1:2" x14ac:dyDescent="0.25">
      <c r="A15774" s="63"/>
      <c r="B15774" s="63"/>
    </row>
    <row r="15775" spans="1:2" x14ac:dyDescent="0.25">
      <c r="A15775" s="63"/>
      <c r="B15775" s="63"/>
    </row>
    <row r="15776" spans="1:2" x14ac:dyDescent="0.25">
      <c r="A15776" s="63"/>
      <c r="B15776" s="63"/>
    </row>
    <row r="15777" spans="1:2" x14ac:dyDescent="0.25">
      <c r="A15777" s="63"/>
      <c r="B15777" s="63"/>
    </row>
    <row r="15778" spans="1:2" x14ac:dyDescent="0.25">
      <c r="A15778" s="63"/>
      <c r="B15778" s="63"/>
    </row>
    <row r="15779" spans="1:2" x14ac:dyDescent="0.25">
      <c r="A15779" s="63"/>
      <c r="B15779" s="63"/>
    </row>
    <row r="15780" spans="1:2" x14ac:dyDescent="0.25">
      <c r="A15780" s="63"/>
      <c r="B15780" s="63"/>
    </row>
    <row r="15781" spans="1:2" x14ac:dyDescent="0.25">
      <c r="A15781" s="63"/>
      <c r="B15781" s="63"/>
    </row>
    <row r="15782" spans="1:2" x14ac:dyDescent="0.25">
      <c r="A15782" s="63"/>
      <c r="B15782" s="63"/>
    </row>
    <row r="15783" spans="1:2" x14ac:dyDescent="0.25">
      <c r="A15783" s="63"/>
      <c r="B15783" s="63"/>
    </row>
    <row r="15784" spans="1:2" x14ac:dyDescent="0.25">
      <c r="A15784" s="63"/>
      <c r="B15784" s="63"/>
    </row>
    <row r="15785" spans="1:2" x14ac:dyDescent="0.25">
      <c r="A15785" s="63"/>
      <c r="B15785" s="63"/>
    </row>
    <row r="15786" spans="1:2" x14ac:dyDescent="0.25">
      <c r="A15786" s="63"/>
      <c r="B15786" s="63"/>
    </row>
    <row r="15787" spans="1:2" x14ac:dyDescent="0.25">
      <c r="A15787" s="63"/>
      <c r="B15787" s="63"/>
    </row>
    <row r="15788" spans="1:2" x14ac:dyDescent="0.25">
      <c r="A15788" s="63"/>
      <c r="B15788" s="63"/>
    </row>
    <row r="15789" spans="1:2" x14ac:dyDescent="0.25">
      <c r="A15789" s="63"/>
      <c r="B15789" s="63"/>
    </row>
    <row r="15790" spans="1:2" x14ac:dyDescent="0.25">
      <c r="A15790" s="63"/>
      <c r="B15790" s="63"/>
    </row>
    <row r="15791" spans="1:2" x14ac:dyDescent="0.25">
      <c r="A15791" s="63"/>
      <c r="B15791" s="63"/>
    </row>
    <row r="15792" spans="1:2" x14ac:dyDescent="0.25">
      <c r="A15792" s="63"/>
      <c r="B15792" s="63"/>
    </row>
    <row r="15793" spans="1:2" x14ac:dyDescent="0.25">
      <c r="A15793" s="63"/>
      <c r="B15793" s="63"/>
    </row>
    <row r="15794" spans="1:2" x14ac:dyDescent="0.25">
      <c r="A15794" s="63"/>
      <c r="B15794" s="63"/>
    </row>
    <row r="15795" spans="1:2" x14ac:dyDescent="0.25">
      <c r="A15795" s="63"/>
      <c r="B15795" s="63"/>
    </row>
    <row r="15796" spans="1:2" x14ac:dyDescent="0.25">
      <c r="A15796" s="63"/>
      <c r="B15796" s="63"/>
    </row>
    <row r="15797" spans="1:2" x14ac:dyDescent="0.25">
      <c r="A15797" s="63"/>
      <c r="B15797" s="63"/>
    </row>
    <row r="15798" spans="1:2" x14ac:dyDescent="0.25">
      <c r="A15798" s="63"/>
      <c r="B15798" s="63"/>
    </row>
    <row r="15799" spans="1:2" x14ac:dyDescent="0.25">
      <c r="A15799" s="63"/>
      <c r="B15799" s="63"/>
    </row>
    <row r="15800" spans="1:2" x14ac:dyDescent="0.25">
      <c r="A15800" s="63"/>
      <c r="B15800" s="63"/>
    </row>
    <row r="15801" spans="1:2" x14ac:dyDescent="0.25">
      <c r="A15801" s="63"/>
      <c r="B15801" s="63"/>
    </row>
    <row r="15802" spans="1:2" x14ac:dyDescent="0.25">
      <c r="A15802" s="63"/>
      <c r="B15802" s="63"/>
    </row>
    <row r="15803" spans="1:2" x14ac:dyDescent="0.25">
      <c r="A15803" s="63"/>
      <c r="B15803" s="63"/>
    </row>
    <row r="15804" spans="1:2" x14ac:dyDescent="0.25">
      <c r="A15804" s="63"/>
      <c r="B15804" s="63"/>
    </row>
    <row r="15805" spans="1:2" x14ac:dyDescent="0.25">
      <c r="A15805" s="63"/>
      <c r="B15805" s="63"/>
    </row>
    <row r="15806" spans="1:2" x14ac:dyDescent="0.25">
      <c r="A15806" s="63"/>
      <c r="B15806" s="63"/>
    </row>
    <row r="15807" spans="1:2" x14ac:dyDescent="0.25">
      <c r="A15807" s="63"/>
      <c r="B15807" s="63"/>
    </row>
    <row r="15808" spans="1:2" x14ac:dyDescent="0.25">
      <c r="A15808" s="63"/>
      <c r="B15808" s="63"/>
    </row>
    <row r="15809" spans="1:2" x14ac:dyDescent="0.25">
      <c r="A15809" s="63"/>
      <c r="B15809" s="63"/>
    </row>
    <row r="15810" spans="1:2" x14ac:dyDescent="0.25">
      <c r="A15810" s="63"/>
      <c r="B15810" s="63"/>
    </row>
    <row r="15811" spans="1:2" x14ac:dyDescent="0.25">
      <c r="A15811" s="63"/>
      <c r="B15811" s="63"/>
    </row>
    <row r="15812" spans="1:2" x14ac:dyDescent="0.25">
      <c r="A15812" s="63"/>
      <c r="B15812" s="63"/>
    </row>
    <row r="15813" spans="1:2" x14ac:dyDescent="0.25">
      <c r="A15813" s="63"/>
      <c r="B15813" s="63"/>
    </row>
    <row r="15814" spans="1:2" x14ac:dyDescent="0.25">
      <c r="A15814" s="63"/>
      <c r="B15814" s="63"/>
    </row>
    <row r="15815" spans="1:2" x14ac:dyDescent="0.25">
      <c r="A15815" s="63"/>
      <c r="B15815" s="63"/>
    </row>
    <row r="15816" spans="1:2" x14ac:dyDescent="0.25">
      <c r="A15816" s="63"/>
      <c r="B15816" s="63"/>
    </row>
    <row r="15817" spans="1:2" x14ac:dyDescent="0.25">
      <c r="A15817" s="63"/>
      <c r="B15817" s="63"/>
    </row>
    <row r="15818" spans="1:2" x14ac:dyDescent="0.25">
      <c r="A15818" s="63"/>
      <c r="B15818" s="63"/>
    </row>
    <row r="15819" spans="1:2" x14ac:dyDescent="0.25">
      <c r="A15819" s="63"/>
      <c r="B15819" s="63"/>
    </row>
    <row r="15820" spans="1:2" x14ac:dyDescent="0.25">
      <c r="A15820" s="63"/>
      <c r="B15820" s="63"/>
    </row>
    <row r="15821" spans="1:2" x14ac:dyDescent="0.25">
      <c r="A15821" s="63"/>
      <c r="B15821" s="63"/>
    </row>
    <row r="15822" spans="1:2" x14ac:dyDescent="0.25">
      <c r="A15822" s="63"/>
      <c r="B15822" s="63"/>
    </row>
    <row r="15823" spans="1:2" x14ac:dyDescent="0.25">
      <c r="A15823" s="63"/>
      <c r="B15823" s="63"/>
    </row>
    <row r="15824" spans="1:2" x14ac:dyDescent="0.25">
      <c r="A15824" s="63"/>
      <c r="B15824" s="63"/>
    </row>
    <row r="15825" spans="1:2" x14ac:dyDescent="0.25">
      <c r="A15825" s="63"/>
      <c r="B15825" s="63"/>
    </row>
    <row r="15826" spans="1:2" x14ac:dyDescent="0.25">
      <c r="A15826" s="63"/>
      <c r="B15826" s="63"/>
    </row>
    <row r="15827" spans="1:2" x14ac:dyDescent="0.25">
      <c r="A15827" s="63"/>
      <c r="B15827" s="63"/>
    </row>
    <row r="15828" spans="1:2" x14ac:dyDescent="0.25">
      <c r="A15828" s="63"/>
      <c r="B15828" s="63"/>
    </row>
    <row r="15829" spans="1:2" x14ac:dyDescent="0.25">
      <c r="A15829" s="63"/>
      <c r="B15829" s="63"/>
    </row>
    <row r="15830" spans="1:2" x14ac:dyDescent="0.25">
      <c r="A15830" s="63"/>
      <c r="B15830" s="63"/>
    </row>
    <row r="15831" spans="1:2" x14ac:dyDescent="0.25">
      <c r="A15831" s="63"/>
      <c r="B15831" s="63"/>
    </row>
    <row r="15832" spans="1:2" x14ac:dyDescent="0.25">
      <c r="A15832" s="63"/>
      <c r="B15832" s="63"/>
    </row>
    <row r="15833" spans="1:2" x14ac:dyDescent="0.25">
      <c r="A15833" s="63"/>
      <c r="B15833" s="63"/>
    </row>
    <row r="15834" spans="1:2" x14ac:dyDescent="0.25">
      <c r="A15834" s="63"/>
      <c r="B15834" s="63"/>
    </row>
    <row r="15835" spans="1:2" x14ac:dyDescent="0.25">
      <c r="A15835" s="63"/>
      <c r="B15835" s="63"/>
    </row>
    <row r="15836" spans="1:2" x14ac:dyDescent="0.25">
      <c r="A15836" s="63"/>
      <c r="B15836" s="63"/>
    </row>
    <row r="15837" spans="1:2" x14ac:dyDescent="0.25">
      <c r="A15837" s="63"/>
      <c r="B15837" s="63"/>
    </row>
    <row r="15838" spans="1:2" x14ac:dyDescent="0.25">
      <c r="A15838" s="63"/>
      <c r="B15838" s="63"/>
    </row>
    <row r="15839" spans="1:2" x14ac:dyDescent="0.25">
      <c r="A15839" s="63"/>
      <c r="B15839" s="63"/>
    </row>
    <row r="15840" spans="1:2" x14ac:dyDescent="0.25">
      <c r="A15840" s="63"/>
      <c r="B15840" s="63"/>
    </row>
    <row r="15841" spans="1:2" x14ac:dyDescent="0.25">
      <c r="A15841" s="63"/>
      <c r="B15841" s="63"/>
    </row>
    <row r="15842" spans="1:2" x14ac:dyDescent="0.25">
      <c r="A15842" s="63"/>
      <c r="B15842" s="63"/>
    </row>
    <row r="15843" spans="1:2" x14ac:dyDescent="0.25">
      <c r="A15843" s="63"/>
      <c r="B15843" s="63"/>
    </row>
    <row r="15844" spans="1:2" x14ac:dyDescent="0.25">
      <c r="A15844" s="63"/>
      <c r="B15844" s="63"/>
    </row>
    <row r="15845" spans="1:2" x14ac:dyDescent="0.25">
      <c r="A15845" s="63"/>
      <c r="B15845" s="63"/>
    </row>
    <row r="15846" spans="1:2" x14ac:dyDescent="0.25">
      <c r="A15846" s="63"/>
      <c r="B15846" s="63"/>
    </row>
    <row r="15847" spans="1:2" x14ac:dyDescent="0.25">
      <c r="A15847" s="63"/>
      <c r="B15847" s="63"/>
    </row>
    <row r="15848" spans="1:2" x14ac:dyDescent="0.25">
      <c r="A15848" s="63"/>
      <c r="B15848" s="63"/>
    </row>
    <row r="15849" spans="1:2" x14ac:dyDescent="0.25">
      <c r="A15849" s="63"/>
      <c r="B15849" s="63"/>
    </row>
    <row r="15850" spans="1:2" x14ac:dyDescent="0.25">
      <c r="A15850" s="63"/>
      <c r="B15850" s="63"/>
    </row>
    <row r="15851" spans="1:2" x14ac:dyDescent="0.25">
      <c r="A15851" s="63"/>
      <c r="B15851" s="63"/>
    </row>
    <row r="15852" spans="1:2" x14ac:dyDescent="0.25">
      <c r="A15852" s="63"/>
      <c r="B15852" s="63"/>
    </row>
    <row r="15853" spans="1:2" x14ac:dyDescent="0.25">
      <c r="A15853" s="63"/>
      <c r="B15853" s="63"/>
    </row>
    <row r="15854" spans="1:2" x14ac:dyDescent="0.25">
      <c r="A15854" s="63"/>
      <c r="B15854" s="63"/>
    </row>
    <row r="15855" spans="1:2" x14ac:dyDescent="0.25">
      <c r="A15855" s="63"/>
      <c r="B15855" s="63"/>
    </row>
    <row r="15856" spans="1:2" x14ac:dyDescent="0.25">
      <c r="A15856" s="63"/>
      <c r="B15856" s="63"/>
    </row>
    <row r="15857" spans="1:2" x14ac:dyDescent="0.25">
      <c r="A15857" s="63"/>
      <c r="B15857" s="63"/>
    </row>
    <row r="15858" spans="1:2" x14ac:dyDescent="0.25">
      <c r="A15858" s="63"/>
      <c r="B15858" s="63"/>
    </row>
    <row r="15859" spans="1:2" x14ac:dyDescent="0.25">
      <c r="A15859" s="63"/>
      <c r="B15859" s="63"/>
    </row>
    <row r="15860" spans="1:2" x14ac:dyDescent="0.25">
      <c r="A15860" s="63"/>
      <c r="B15860" s="63"/>
    </row>
    <row r="15861" spans="1:2" x14ac:dyDescent="0.25">
      <c r="A15861" s="63"/>
      <c r="B15861" s="63"/>
    </row>
    <row r="15862" spans="1:2" x14ac:dyDescent="0.25">
      <c r="A15862" s="63"/>
      <c r="B15862" s="63"/>
    </row>
    <row r="15863" spans="1:2" x14ac:dyDescent="0.25">
      <c r="A15863" s="63"/>
      <c r="B15863" s="63"/>
    </row>
    <row r="15864" spans="1:2" x14ac:dyDescent="0.25">
      <c r="A15864" s="63"/>
      <c r="B15864" s="63"/>
    </row>
    <row r="15865" spans="1:2" x14ac:dyDescent="0.25">
      <c r="A15865" s="63"/>
      <c r="B15865" s="63"/>
    </row>
    <row r="15866" spans="1:2" x14ac:dyDescent="0.25">
      <c r="A15866" s="63"/>
      <c r="B15866" s="63"/>
    </row>
    <row r="15867" spans="1:2" x14ac:dyDescent="0.25">
      <c r="A15867" s="63"/>
      <c r="B15867" s="63"/>
    </row>
    <row r="15868" spans="1:2" x14ac:dyDescent="0.25">
      <c r="A15868" s="63"/>
      <c r="B15868" s="63"/>
    </row>
    <row r="15869" spans="1:2" x14ac:dyDescent="0.25">
      <c r="A15869" s="63"/>
      <c r="B15869" s="63"/>
    </row>
    <row r="15870" spans="1:2" x14ac:dyDescent="0.25">
      <c r="A15870" s="63"/>
      <c r="B15870" s="63"/>
    </row>
    <row r="15871" spans="1:2" x14ac:dyDescent="0.25">
      <c r="A15871" s="63"/>
      <c r="B15871" s="63"/>
    </row>
    <row r="15872" spans="1:2" x14ac:dyDescent="0.25">
      <c r="A15872" s="63"/>
      <c r="B15872" s="63"/>
    </row>
    <row r="15873" spans="1:2" x14ac:dyDescent="0.25">
      <c r="A15873" s="63"/>
      <c r="B15873" s="63"/>
    </row>
    <row r="15874" spans="1:2" x14ac:dyDescent="0.25">
      <c r="A15874" s="63"/>
      <c r="B15874" s="63"/>
    </row>
    <row r="15875" spans="1:2" x14ac:dyDescent="0.25">
      <c r="A15875" s="63"/>
      <c r="B15875" s="63"/>
    </row>
    <row r="15876" spans="1:2" x14ac:dyDescent="0.25">
      <c r="A15876" s="63"/>
      <c r="B15876" s="63"/>
    </row>
    <row r="15877" spans="1:2" x14ac:dyDescent="0.25">
      <c r="A15877" s="63"/>
      <c r="B15877" s="63"/>
    </row>
    <row r="15878" spans="1:2" x14ac:dyDescent="0.25">
      <c r="A15878" s="63"/>
      <c r="B15878" s="63"/>
    </row>
    <row r="15879" spans="1:2" x14ac:dyDescent="0.25">
      <c r="A15879" s="63"/>
      <c r="B15879" s="63"/>
    </row>
    <row r="15880" spans="1:2" x14ac:dyDescent="0.25">
      <c r="A15880" s="63"/>
      <c r="B15880" s="63"/>
    </row>
    <row r="15881" spans="1:2" x14ac:dyDescent="0.25">
      <c r="A15881" s="63"/>
      <c r="B15881" s="63"/>
    </row>
    <row r="15882" spans="1:2" x14ac:dyDescent="0.25">
      <c r="A15882" s="63"/>
      <c r="B15882" s="63"/>
    </row>
    <row r="15883" spans="1:2" x14ac:dyDescent="0.25">
      <c r="A15883" s="63"/>
      <c r="B15883" s="63"/>
    </row>
    <row r="15884" spans="1:2" x14ac:dyDescent="0.25">
      <c r="A15884" s="63"/>
      <c r="B15884" s="63"/>
    </row>
    <row r="15885" spans="1:2" x14ac:dyDescent="0.25">
      <c r="A15885" s="63"/>
      <c r="B15885" s="63"/>
    </row>
    <row r="15886" spans="1:2" x14ac:dyDescent="0.25">
      <c r="A15886" s="63"/>
      <c r="B15886" s="63"/>
    </row>
    <row r="15887" spans="1:2" x14ac:dyDescent="0.25">
      <c r="A15887" s="63"/>
      <c r="B15887" s="63"/>
    </row>
    <row r="15888" spans="1:2" x14ac:dyDescent="0.25">
      <c r="A15888" s="63"/>
      <c r="B15888" s="63"/>
    </row>
    <row r="15889" spans="1:2" x14ac:dyDescent="0.25">
      <c r="A15889" s="63"/>
      <c r="B15889" s="63"/>
    </row>
    <row r="15890" spans="1:2" x14ac:dyDescent="0.25">
      <c r="A15890" s="63"/>
      <c r="B15890" s="63"/>
    </row>
    <row r="15891" spans="1:2" x14ac:dyDescent="0.25">
      <c r="A15891" s="63"/>
      <c r="B15891" s="63"/>
    </row>
    <row r="15892" spans="1:2" x14ac:dyDescent="0.25">
      <c r="A15892" s="63"/>
      <c r="B15892" s="63"/>
    </row>
    <row r="15893" spans="1:2" x14ac:dyDescent="0.25">
      <c r="A15893" s="63"/>
      <c r="B15893" s="63"/>
    </row>
    <row r="15894" spans="1:2" x14ac:dyDescent="0.25">
      <c r="A15894" s="63"/>
      <c r="B15894" s="63"/>
    </row>
    <row r="15895" spans="1:2" x14ac:dyDescent="0.25">
      <c r="A15895" s="63"/>
      <c r="B15895" s="63"/>
    </row>
    <row r="15896" spans="1:2" x14ac:dyDescent="0.25">
      <c r="A15896" s="63"/>
      <c r="B15896" s="63"/>
    </row>
    <row r="15897" spans="1:2" x14ac:dyDescent="0.25">
      <c r="A15897" s="63"/>
      <c r="B15897" s="63"/>
    </row>
    <row r="15898" spans="1:2" x14ac:dyDescent="0.25">
      <c r="A15898" s="63"/>
      <c r="B15898" s="63"/>
    </row>
    <row r="15899" spans="1:2" x14ac:dyDescent="0.25">
      <c r="A15899" s="63"/>
      <c r="B15899" s="63"/>
    </row>
    <row r="15900" spans="1:2" x14ac:dyDescent="0.25">
      <c r="A15900" s="63"/>
      <c r="B15900" s="63"/>
    </row>
    <row r="15901" spans="1:2" x14ac:dyDescent="0.25">
      <c r="A15901" s="63"/>
      <c r="B15901" s="63"/>
    </row>
    <row r="15902" spans="1:2" x14ac:dyDescent="0.25">
      <c r="A15902" s="63"/>
      <c r="B15902" s="63"/>
    </row>
    <row r="15903" spans="1:2" x14ac:dyDescent="0.25">
      <c r="A15903" s="63"/>
      <c r="B15903" s="63"/>
    </row>
    <row r="15904" spans="1:2" x14ac:dyDescent="0.25">
      <c r="A15904" s="63"/>
      <c r="B15904" s="63"/>
    </row>
    <row r="15905" spans="1:2" x14ac:dyDescent="0.25">
      <c r="A15905" s="63"/>
      <c r="B15905" s="63"/>
    </row>
    <row r="15906" spans="1:2" x14ac:dyDescent="0.25">
      <c r="A15906" s="63"/>
      <c r="B15906" s="63"/>
    </row>
    <row r="15907" spans="1:2" x14ac:dyDescent="0.25">
      <c r="A15907" s="63"/>
      <c r="B15907" s="63"/>
    </row>
    <row r="15908" spans="1:2" x14ac:dyDescent="0.25">
      <c r="A15908" s="63"/>
      <c r="B15908" s="63"/>
    </row>
    <row r="15909" spans="1:2" x14ac:dyDescent="0.25">
      <c r="A15909" s="63"/>
      <c r="B15909" s="63"/>
    </row>
    <row r="15910" spans="1:2" x14ac:dyDescent="0.25">
      <c r="A15910" s="63"/>
      <c r="B15910" s="63"/>
    </row>
    <row r="15911" spans="1:2" x14ac:dyDescent="0.25">
      <c r="A15911" s="63"/>
      <c r="B15911" s="63"/>
    </row>
    <row r="15912" spans="1:2" x14ac:dyDescent="0.25">
      <c r="A15912" s="63"/>
      <c r="B15912" s="63"/>
    </row>
    <row r="15913" spans="1:2" x14ac:dyDescent="0.25">
      <c r="A15913" s="63"/>
      <c r="B15913" s="63"/>
    </row>
    <row r="15914" spans="1:2" x14ac:dyDescent="0.25">
      <c r="A15914" s="63"/>
      <c r="B15914" s="63"/>
    </row>
    <row r="15915" spans="1:2" x14ac:dyDescent="0.25">
      <c r="A15915" s="63"/>
      <c r="B15915" s="63"/>
    </row>
    <row r="15916" spans="1:2" x14ac:dyDescent="0.25">
      <c r="A15916" s="63"/>
      <c r="B15916" s="63"/>
    </row>
    <row r="15917" spans="1:2" x14ac:dyDescent="0.25">
      <c r="A15917" s="63"/>
      <c r="B15917" s="63"/>
    </row>
    <row r="15918" spans="1:2" x14ac:dyDescent="0.25">
      <c r="A15918" s="63"/>
      <c r="B15918" s="63"/>
    </row>
    <row r="15919" spans="1:2" x14ac:dyDescent="0.25">
      <c r="A15919" s="63"/>
      <c r="B15919" s="63"/>
    </row>
    <row r="15920" spans="1:2" x14ac:dyDescent="0.25">
      <c r="A15920" s="63"/>
      <c r="B15920" s="63"/>
    </row>
    <row r="15921" spans="1:2" x14ac:dyDescent="0.25">
      <c r="A15921" s="63"/>
      <c r="B15921" s="63"/>
    </row>
    <row r="15922" spans="1:2" x14ac:dyDescent="0.25">
      <c r="A15922" s="63"/>
      <c r="B15922" s="63"/>
    </row>
    <row r="15923" spans="1:2" x14ac:dyDescent="0.25">
      <c r="A15923" s="63"/>
      <c r="B15923" s="63"/>
    </row>
    <row r="15924" spans="1:2" x14ac:dyDescent="0.25">
      <c r="A15924" s="63"/>
      <c r="B15924" s="63"/>
    </row>
    <row r="15925" spans="1:2" x14ac:dyDescent="0.25">
      <c r="A15925" s="63"/>
      <c r="B15925" s="63"/>
    </row>
    <row r="15926" spans="1:2" x14ac:dyDescent="0.25">
      <c r="A15926" s="63"/>
      <c r="B15926" s="63"/>
    </row>
    <row r="15927" spans="1:2" x14ac:dyDescent="0.25">
      <c r="A15927" s="63"/>
      <c r="B15927" s="63"/>
    </row>
    <row r="15928" spans="1:2" x14ac:dyDescent="0.25">
      <c r="A15928" s="63"/>
      <c r="B15928" s="63"/>
    </row>
    <row r="15929" spans="1:2" x14ac:dyDescent="0.25">
      <c r="A15929" s="63"/>
      <c r="B15929" s="63"/>
    </row>
    <row r="15930" spans="1:2" x14ac:dyDescent="0.25">
      <c r="A15930" s="63"/>
      <c r="B15930" s="63"/>
    </row>
    <row r="15931" spans="1:2" x14ac:dyDescent="0.25">
      <c r="A15931" s="63"/>
      <c r="B15931" s="63"/>
    </row>
    <row r="15932" spans="1:2" x14ac:dyDescent="0.25">
      <c r="A15932" s="63"/>
      <c r="B15932" s="63"/>
    </row>
    <row r="15933" spans="1:2" x14ac:dyDescent="0.25">
      <c r="A15933" s="63"/>
      <c r="B15933" s="63"/>
    </row>
    <row r="15934" spans="1:2" x14ac:dyDescent="0.25">
      <c r="A15934" s="63"/>
      <c r="B15934" s="63"/>
    </row>
    <row r="15935" spans="1:2" x14ac:dyDescent="0.25">
      <c r="A15935" s="63"/>
      <c r="B15935" s="63"/>
    </row>
    <row r="15936" spans="1:2" x14ac:dyDescent="0.25">
      <c r="A15936" s="63"/>
      <c r="B15936" s="63"/>
    </row>
    <row r="15937" spans="1:2" x14ac:dyDescent="0.25">
      <c r="A15937" s="63"/>
      <c r="B15937" s="63"/>
    </row>
    <row r="15938" spans="1:2" x14ac:dyDescent="0.25">
      <c r="A15938" s="63"/>
      <c r="B15938" s="63"/>
    </row>
    <row r="15939" spans="1:2" x14ac:dyDescent="0.25">
      <c r="A15939" s="63"/>
      <c r="B15939" s="63"/>
    </row>
    <row r="15940" spans="1:2" x14ac:dyDescent="0.25">
      <c r="A15940" s="63"/>
      <c r="B15940" s="63"/>
    </row>
    <row r="15941" spans="1:2" x14ac:dyDescent="0.25">
      <c r="A15941" s="63"/>
      <c r="B15941" s="63"/>
    </row>
    <row r="15942" spans="1:2" x14ac:dyDescent="0.25">
      <c r="A15942" s="63"/>
      <c r="B15942" s="63"/>
    </row>
    <row r="15943" spans="1:2" x14ac:dyDescent="0.25">
      <c r="A15943" s="63"/>
      <c r="B15943" s="63"/>
    </row>
    <row r="15944" spans="1:2" x14ac:dyDescent="0.25">
      <c r="A15944" s="63"/>
      <c r="B15944" s="63"/>
    </row>
    <row r="15945" spans="1:2" x14ac:dyDescent="0.25">
      <c r="A15945" s="63"/>
      <c r="B15945" s="63"/>
    </row>
    <row r="15946" spans="1:2" x14ac:dyDescent="0.25">
      <c r="A15946" s="63"/>
      <c r="B15946" s="63"/>
    </row>
    <row r="15947" spans="1:2" x14ac:dyDescent="0.25">
      <c r="A15947" s="63"/>
      <c r="B15947" s="63"/>
    </row>
    <row r="15948" spans="1:2" x14ac:dyDescent="0.25">
      <c r="A15948" s="63"/>
      <c r="B15948" s="63"/>
    </row>
    <row r="15949" spans="1:2" x14ac:dyDescent="0.25">
      <c r="A15949" s="63"/>
      <c r="B15949" s="63"/>
    </row>
    <row r="15950" spans="1:2" x14ac:dyDescent="0.25">
      <c r="A15950" s="63"/>
      <c r="B15950" s="63"/>
    </row>
    <row r="15951" spans="1:2" x14ac:dyDescent="0.25">
      <c r="A15951" s="63"/>
      <c r="B15951" s="63"/>
    </row>
    <row r="15952" spans="1:2" x14ac:dyDescent="0.25">
      <c r="A15952" s="63"/>
      <c r="B15952" s="63"/>
    </row>
    <row r="15953" spans="1:2" x14ac:dyDescent="0.25">
      <c r="A15953" s="63"/>
      <c r="B15953" s="63"/>
    </row>
    <row r="15954" spans="1:2" x14ac:dyDescent="0.25">
      <c r="A15954" s="63"/>
      <c r="B15954" s="63"/>
    </row>
    <row r="15955" spans="1:2" x14ac:dyDescent="0.25">
      <c r="A15955" s="63"/>
      <c r="B15955" s="63"/>
    </row>
    <row r="15956" spans="1:2" x14ac:dyDescent="0.25">
      <c r="A15956" s="63"/>
      <c r="B15956" s="63"/>
    </row>
    <row r="15957" spans="1:2" x14ac:dyDescent="0.25">
      <c r="A15957" s="63"/>
      <c r="B15957" s="63"/>
    </row>
    <row r="15958" spans="1:2" x14ac:dyDescent="0.25">
      <c r="A15958" s="63"/>
      <c r="B15958" s="63"/>
    </row>
    <row r="15959" spans="1:2" x14ac:dyDescent="0.25">
      <c r="A15959" s="63"/>
      <c r="B15959" s="63"/>
    </row>
    <row r="15960" spans="1:2" x14ac:dyDescent="0.25">
      <c r="A15960" s="63"/>
      <c r="B15960" s="63"/>
    </row>
    <row r="15961" spans="1:2" x14ac:dyDescent="0.25">
      <c r="A15961" s="63"/>
      <c r="B15961" s="63"/>
    </row>
    <row r="15962" spans="1:2" x14ac:dyDescent="0.25">
      <c r="A15962" s="63"/>
      <c r="B15962" s="63"/>
    </row>
    <row r="15963" spans="1:2" x14ac:dyDescent="0.25">
      <c r="A15963" s="63"/>
      <c r="B15963" s="63"/>
    </row>
    <row r="15964" spans="1:2" x14ac:dyDescent="0.25">
      <c r="A15964" s="63"/>
      <c r="B15964" s="63"/>
    </row>
    <row r="15965" spans="1:2" x14ac:dyDescent="0.25">
      <c r="A15965" s="63"/>
      <c r="B15965" s="63"/>
    </row>
    <row r="15966" spans="1:2" x14ac:dyDescent="0.25">
      <c r="A15966" s="63"/>
      <c r="B15966" s="63"/>
    </row>
    <row r="15967" spans="1:2" x14ac:dyDescent="0.25">
      <c r="A15967" s="63"/>
      <c r="B15967" s="63"/>
    </row>
    <row r="15968" spans="1:2" x14ac:dyDescent="0.25">
      <c r="A15968" s="63"/>
      <c r="B15968" s="63"/>
    </row>
    <row r="15969" spans="1:2" x14ac:dyDescent="0.25">
      <c r="A15969" s="63"/>
      <c r="B15969" s="63"/>
    </row>
    <row r="15970" spans="1:2" x14ac:dyDescent="0.25">
      <c r="A15970" s="63"/>
      <c r="B15970" s="63"/>
    </row>
    <row r="15971" spans="1:2" x14ac:dyDescent="0.25">
      <c r="A15971" s="63"/>
      <c r="B15971" s="63"/>
    </row>
    <row r="15972" spans="1:2" x14ac:dyDescent="0.25">
      <c r="A15972" s="63"/>
      <c r="B15972" s="63"/>
    </row>
    <row r="15973" spans="1:2" x14ac:dyDescent="0.25">
      <c r="A15973" s="63"/>
      <c r="B15973" s="63"/>
    </row>
    <row r="15974" spans="1:2" x14ac:dyDescent="0.25">
      <c r="A15974" s="63"/>
      <c r="B15974" s="63"/>
    </row>
    <row r="15975" spans="1:2" x14ac:dyDescent="0.25">
      <c r="A15975" s="63"/>
      <c r="B15975" s="63"/>
    </row>
    <row r="15976" spans="1:2" x14ac:dyDescent="0.25">
      <c r="A15976" s="63"/>
      <c r="B15976" s="63"/>
    </row>
    <row r="15977" spans="1:2" x14ac:dyDescent="0.25">
      <c r="A15977" s="63"/>
      <c r="B15977" s="63"/>
    </row>
    <row r="15978" spans="1:2" x14ac:dyDescent="0.25">
      <c r="A15978" s="63"/>
      <c r="B15978" s="63"/>
    </row>
    <row r="15979" spans="1:2" x14ac:dyDescent="0.25">
      <c r="A15979" s="63"/>
      <c r="B15979" s="63"/>
    </row>
    <row r="15980" spans="1:2" x14ac:dyDescent="0.25">
      <c r="A15980" s="63"/>
      <c r="B15980" s="63"/>
    </row>
    <row r="15981" spans="1:2" x14ac:dyDescent="0.25">
      <c r="A15981" s="63"/>
      <c r="B15981" s="63"/>
    </row>
    <row r="15982" spans="1:2" x14ac:dyDescent="0.25">
      <c r="A15982" s="63"/>
      <c r="B15982" s="63"/>
    </row>
    <row r="15983" spans="1:2" x14ac:dyDescent="0.25">
      <c r="A15983" s="63"/>
      <c r="B15983" s="63"/>
    </row>
    <row r="15984" spans="1:2" x14ac:dyDescent="0.25">
      <c r="A15984" s="63"/>
      <c r="B15984" s="63"/>
    </row>
    <row r="15985" spans="1:2" x14ac:dyDescent="0.25">
      <c r="A15985" s="63"/>
      <c r="B15985" s="63"/>
    </row>
    <row r="15986" spans="1:2" x14ac:dyDescent="0.25">
      <c r="A15986" s="63"/>
      <c r="B15986" s="63"/>
    </row>
    <row r="15987" spans="1:2" x14ac:dyDescent="0.25">
      <c r="A15987" s="63"/>
      <c r="B15987" s="63"/>
    </row>
    <row r="15988" spans="1:2" x14ac:dyDescent="0.25">
      <c r="A15988" s="63"/>
      <c r="B15988" s="63"/>
    </row>
    <row r="15989" spans="1:2" x14ac:dyDescent="0.25">
      <c r="A15989" s="63"/>
      <c r="B15989" s="63"/>
    </row>
    <row r="15990" spans="1:2" x14ac:dyDescent="0.25">
      <c r="A15990" s="63"/>
      <c r="B15990" s="63"/>
    </row>
    <row r="15991" spans="1:2" x14ac:dyDescent="0.25">
      <c r="A15991" s="63"/>
      <c r="B15991" s="63"/>
    </row>
    <row r="15992" spans="1:2" x14ac:dyDescent="0.25">
      <c r="A15992" s="63"/>
      <c r="B15992" s="63"/>
    </row>
    <row r="15993" spans="1:2" x14ac:dyDescent="0.25">
      <c r="A15993" s="63"/>
      <c r="B15993" s="63"/>
    </row>
    <row r="15994" spans="1:2" x14ac:dyDescent="0.25">
      <c r="A15994" s="63"/>
      <c r="B15994" s="63"/>
    </row>
    <row r="15995" spans="1:2" x14ac:dyDescent="0.25">
      <c r="A15995" s="63"/>
      <c r="B15995" s="63"/>
    </row>
    <row r="15996" spans="1:2" x14ac:dyDescent="0.25">
      <c r="A15996" s="63"/>
      <c r="B15996" s="63"/>
    </row>
    <row r="15997" spans="1:2" x14ac:dyDescent="0.25">
      <c r="A15997" s="63"/>
      <c r="B15997" s="63"/>
    </row>
    <row r="15998" spans="1:2" x14ac:dyDescent="0.25">
      <c r="A15998" s="63"/>
      <c r="B15998" s="63"/>
    </row>
    <row r="15999" spans="1:2" x14ac:dyDescent="0.25">
      <c r="A15999" s="63"/>
      <c r="B15999" s="63"/>
    </row>
    <row r="16000" spans="1:2" x14ac:dyDescent="0.25">
      <c r="A16000" s="63"/>
      <c r="B16000" s="63"/>
    </row>
    <row r="16001" spans="1:2" x14ac:dyDescent="0.25">
      <c r="A16001" s="63"/>
      <c r="B16001" s="63"/>
    </row>
    <row r="16002" spans="1:2" x14ac:dyDescent="0.25">
      <c r="A16002" s="63"/>
      <c r="B16002" s="63"/>
    </row>
    <row r="16003" spans="1:2" x14ac:dyDescent="0.25">
      <c r="A16003" s="63"/>
      <c r="B16003" s="63"/>
    </row>
    <row r="16004" spans="1:2" x14ac:dyDescent="0.25">
      <c r="A16004" s="63"/>
      <c r="B16004" s="63"/>
    </row>
    <row r="16005" spans="1:2" x14ac:dyDescent="0.25">
      <c r="A16005" s="63"/>
      <c r="B16005" s="63"/>
    </row>
    <row r="16006" spans="1:2" x14ac:dyDescent="0.25">
      <c r="A16006" s="63"/>
      <c r="B16006" s="63"/>
    </row>
    <row r="16007" spans="1:2" x14ac:dyDescent="0.25">
      <c r="A16007" s="63"/>
      <c r="B16007" s="63"/>
    </row>
    <row r="16008" spans="1:2" x14ac:dyDescent="0.25">
      <c r="A16008" s="63"/>
      <c r="B16008" s="63"/>
    </row>
    <row r="16009" spans="1:2" x14ac:dyDescent="0.25">
      <c r="A16009" s="63"/>
      <c r="B16009" s="63"/>
    </row>
    <row r="16010" spans="1:2" x14ac:dyDescent="0.25">
      <c r="A16010" s="63"/>
      <c r="B16010" s="63"/>
    </row>
    <row r="16011" spans="1:2" x14ac:dyDescent="0.25">
      <c r="A16011" s="63"/>
      <c r="B16011" s="63"/>
    </row>
    <row r="16012" spans="1:2" x14ac:dyDescent="0.25">
      <c r="A16012" s="63"/>
      <c r="B16012" s="63"/>
    </row>
    <row r="16013" spans="1:2" x14ac:dyDescent="0.25">
      <c r="A16013" s="63"/>
      <c r="B16013" s="63"/>
    </row>
    <row r="16014" spans="1:2" x14ac:dyDescent="0.25">
      <c r="A16014" s="63"/>
      <c r="B16014" s="63"/>
    </row>
    <row r="16015" spans="1:2" x14ac:dyDescent="0.25">
      <c r="A16015" s="63"/>
      <c r="B16015" s="63"/>
    </row>
    <row r="16016" spans="1:2" x14ac:dyDescent="0.25">
      <c r="A16016" s="63"/>
      <c r="B16016" s="63"/>
    </row>
    <row r="16017" spans="1:2" x14ac:dyDescent="0.25">
      <c r="A16017" s="63"/>
      <c r="B16017" s="63"/>
    </row>
    <row r="16018" spans="1:2" x14ac:dyDescent="0.25">
      <c r="A16018" s="63"/>
      <c r="B16018" s="63"/>
    </row>
    <row r="16019" spans="1:2" x14ac:dyDescent="0.25">
      <c r="A16019" s="63"/>
      <c r="B16019" s="63"/>
    </row>
    <row r="16020" spans="1:2" x14ac:dyDescent="0.25">
      <c r="A16020" s="63"/>
      <c r="B16020" s="63"/>
    </row>
    <row r="16021" spans="1:2" x14ac:dyDescent="0.25">
      <c r="A16021" s="63"/>
      <c r="B16021" s="63"/>
    </row>
    <row r="16022" spans="1:2" x14ac:dyDescent="0.25">
      <c r="A16022" s="63"/>
      <c r="B16022" s="63"/>
    </row>
    <row r="16023" spans="1:2" x14ac:dyDescent="0.25">
      <c r="A16023" s="63"/>
      <c r="B16023" s="63"/>
    </row>
    <row r="16024" spans="1:2" x14ac:dyDescent="0.25">
      <c r="A16024" s="63"/>
      <c r="B16024" s="63"/>
    </row>
    <row r="16025" spans="1:2" x14ac:dyDescent="0.25">
      <c r="A16025" s="63"/>
      <c r="B16025" s="63"/>
    </row>
    <row r="16026" spans="1:2" x14ac:dyDescent="0.25">
      <c r="A16026" s="63"/>
      <c r="B16026" s="63"/>
    </row>
    <row r="16027" spans="1:2" x14ac:dyDescent="0.25">
      <c r="A16027" s="63"/>
      <c r="B16027" s="63"/>
    </row>
    <row r="16028" spans="1:2" x14ac:dyDescent="0.25">
      <c r="A16028" s="63"/>
      <c r="B16028" s="63"/>
    </row>
    <row r="16029" spans="1:2" x14ac:dyDescent="0.25">
      <c r="A16029" s="63"/>
      <c r="B16029" s="63"/>
    </row>
    <row r="16030" spans="1:2" x14ac:dyDescent="0.25">
      <c r="A16030" s="63"/>
      <c r="B16030" s="63"/>
    </row>
    <row r="16031" spans="1:2" x14ac:dyDescent="0.25">
      <c r="A16031" s="63"/>
      <c r="B16031" s="63"/>
    </row>
    <row r="16032" spans="1:2" x14ac:dyDescent="0.25">
      <c r="A16032" s="63"/>
      <c r="B16032" s="63"/>
    </row>
    <row r="16033" spans="1:2" x14ac:dyDescent="0.25">
      <c r="A16033" s="63"/>
      <c r="B16033" s="63"/>
    </row>
    <row r="16034" spans="1:2" x14ac:dyDescent="0.25">
      <c r="A16034" s="63"/>
      <c r="B16034" s="63"/>
    </row>
    <row r="16035" spans="1:2" x14ac:dyDescent="0.25">
      <c r="A16035" s="63"/>
      <c r="B16035" s="63"/>
    </row>
    <row r="16036" spans="1:2" x14ac:dyDescent="0.25">
      <c r="A16036" s="63"/>
      <c r="B16036" s="63"/>
    </row>
    <row r="16037" spans="1:2" x14ac:dyDescent="0.25">
      <c r="A16037" s="63"/>
      <c r="B16037" s="63"/>
    </row>
    <row r="16038" spans="1:2" x14ac:dyDescent="0.25">
      <c r="A16038" s="63"/>
      <c r="B16038" s="63"/>
    </row>
    <row r="16039" spans="1:2" x14ac:dyDescent="0.25">
      <c r="A16039" s="63"/>
      <c r="B16039" s="63"/>
    </row>
    <row r="16040" spans="1:2" x14ac:dyDescent="0.25">
      <c r="A16040" s="63"/>
      <c r="B16040" s="63"/>
    </row>
    <row r="16041" spans="1:2" x14ac:dyDescent="0.25">
      <c r="A16041" s="63"/>
      <c r="B16041" s="63"/>
    </row>
    <row r="16042" spans="1:2" x14ac:dyDescent="0.25">
      <c r="A16042" s="63"/>
      <c r="B16042" s="63"/>
    </row>
    <row r="16043" spans="1:2" x14ac:dyDescent="0.25">
      <c r="A16043" s="63"/>
      <c r="B16043" s="63"/>
    </row>
    <row r="16044" spans="1:2" x14ac:dyDescent="0.25">
      <c r="A16044" s="63"/>
      <c r="B16044" s="63"/>
    </row>
    <row r="16045" spans="1:2" x14ac:dyDescent="0.25">
      <c r="A16045" s="63"/>
      <c r="B16045" s="63"/>
    </row>
    <row r="16046" spans="1:2" x14ac:dyDescent="0.25">
      <c r="A16046" s="63"/>
      <c r="B16046" s="63"/>
    </row>
    <row r="16047" spans="1:2" x14ac:dyDescent="0.25">
      <c r="A16047" s="63"/>
      <c r="B16047" s="63"/>
    </row>
    <row r="16048" spans="1:2" x14ac:dyDescent="0.25">
      <c r="A16048" s="63"/>
      <c r="B16048" s="63"/>
    </row>
    <row r="16049" spans="1:2" x14ac:dyDescent="0.25">
      <c r="A16049" s="63"/>
      <c r="B16049" s="63"/>
    </row>
    <row r="16050" spans="1:2" x14ac:dyDescent="0.25">
      <c r="A16050" s="63"/>
      <c r="B16050" s="63"/>
    </row>
    <row r="16051" spans="1:2" x14ac:dyDescent="0.25">
      <c r="A16051" s="63"/>
      <c r="B16051" s="63"/>
    </row>
    <row r="16052" spans="1:2" x14ac:dyDescent="0.25">
      <c r="A16052" s="63"/>
      <c r="B16052" s="63"/>
    </row>
    <row r="16053" spans="1:2" x14ac:dyDescent="0.25">
      <c r="A16053" s="63"/>
      <c r="B16053" s="63"/>
    </row>
    <row r="16054" spans="1:2" x14ac:dyDescent="0.25">
      <c r="A16054" s="63"/>
      <c r="B16054" s="63"/>
    </row>
    <row r="16055" spans="1:2" x14ac:dyDescent="0.25">
      <c r="A16055" s="63"/>
      <c r="B16055" s="63"/>
    </row>
    <row r="16056" spans="1:2" x14ac:dyDescent="0.25">
      <c r="A16056" s="63"/>
      <c r="B16056" s="63"/>
    </row>
    <row r="16057" spans="1:2" x14ac:dyDescent="0.25">
      <c r="A16057" s="63"/>
      <c r="B16057" s="63"/>
    </row>
    <row r="16058" spans="1:2" x14ac:dyDescent="0.25">
      <c r="A16058" s="63"/>
      <c r="B16058" s="63"/>
    </row>
    <row r="16059" spans="1:2" x14ac:dyDescent="0.25">
      <c r="A16059" s="63"/>
      <c r="B16059" s="63"/>
    </row>
    <row r="16060" spans="1:2" x14ac:dyDescent="0.25">
      <c r="A16060" s="63"/>
      <c r="B16060" s="63"/>
    </row>
    <row r="16061" spans="1:2" x14ac:dyDescent="0.25">
      <c r="A16061" s="63"/>
      <c r="B16061" s="63"/>
    </row>
    <row r="16062" spans="1:2" x14ac:dyDescent="0.25">
      <c r="A16062" s="63"/>
      <c r="B16062" s="63"/>
    </row>
    <row r="16063" spans="1:2" x14ac:dyDescent="0.25">
      <c r="A16063" s="63"/>
      <c r="B16063" s="63"/>
    </row>
    <row r="16064" spans="1:2" x14ac:dyDescent="0.25">
      <c r="A16064" s="63"/>
      <c r="B16064" s="63"/>
    </row>
    <row r="16065" spans="1:2" x14ac:dyDescent="0.25">
      <c r="A16065" s="63"/>
      <c r="B16065" s="63"/>
    </row>
    <row r="16066" spans="1:2" x14ac:dyDescent="0.25">
      <c r="A16066" s="63"/>
      <c r="B16066" s="63"/>
    </row>
    <row r="16067" spans="1:2" x14ac:dyDescent="0.25">
      <c r="A16067" s="63"/>
      <c r="B16067" s="63"/>
    </row>
    <row r="16068" spans="1:2" x14ac:dyDescent="0.25">
      <c r="A16068" s="63"/>
      <c r="B16068" s="63"/>
    </row>
    <row r="16069" spans="1:2" x14ac:dyDescent="0.25">
      <c r="A16069" s="63"/>
      <c r="B16069" s="63"/>
    </row>
    <row r="16070" spans="1:2" x14ac:dyDescent="0.25">
      <c r="A16070" s="63"/>
      <c r="B16070" s="63"/>
    </row>
    <row r="16071" spans="1:2" x14ac:dyDescent="0.25">
      <c r="A16071" s="63"/>
      <c r="B16071" s="63"/>
    </row>
    <row r="16072" spans="1:2" x14ac:dyDescent="0.25">
      <c r="A16072" s="63"/>
      <c r="B16072" s="63"/>
    </row>
    <row r="16073" spans="1:2" x14ac:dyDescent="0.25">
      <c r="A16073" s="63"/>
      <c r="B16073" s="63"/>
    </row>
    <row r="16074" spans="1:2" x14ac:dyDescent="0.25">
      <c r="A16074" s="63"/>
      <c r="B16074" s="63"/>
    </row>
    <row r="16075" spans="1:2" x14ac:dyDescent="0.25">
      <c r="A16075" s="63"/>
      <c r="B16075" s="63"/>
    </row>
    <row r="16076" spans="1:2" x14ac:dyDescent="0.25">
      <c r="A16076" s="63"/>
      <c r="B16076" s="63"/>
    </row>
    <row r="16077" spans="1:2" x14ac:dyDescent="0.25">
      <c r="A16077" s="63"/>
      <c r="B16077" s="63"/>
    </row>
    <row r="16078" spans="1:2" x14ac:dyDescent="0.25">
      <c r="A16078" s="63"/>
      <c r="B16078" s="63"/>
    </row>
    <row r="16079" spans="1:2" x14ac:dyDescent="0.25">
      <c r="A16079" s="63"/>
      <c r="B16079" s="63"/>
    </row>
    <row r="16080" spans="1:2" x14ac:dyDescent="0.25">
      <c r="A16080" s="63"/>
      <c r="B16080" s="63"/>
    </row>
    <row r="16081" spans="1:2" x14ac:dyDescent="0.25">
      <c r="A16081" s="63"/>
      <c r="B16081" s="63"/>
    </row>
    <row r="16082" spans="1:2" x14ac:dyDescent="0.25">
      <c r="A16082" s="63"/>
      <c r="B16082" s="63"/>
    </row>
    <row r="16083" spans="1:2" x14ac:dyDescent="0.25">
      <c r="A16083" s="63"/>
      <c r="B16083" s="63"/>
    </row>
    <row r="16084" spans="1:2" x14ac:dyDescent="0.25">
      <c r="A16084" s="63"/>
      <c r="B16084" s="63"/>
    </row>
    <row r="16085" spans="1:2" x14ac:dyDescent="0.25">
      <c r="A16085" s="63"/>
      <c r="B16085" s="63"/>
    </row>
    <row r="16086" spans="1:2" x14ac:dyDescent="0.25">
      <c r="A16086" s="63"/>
      <c r="B16086" s="63"/>
    </row>
    <row r="16087" spans="1:2" x14ac:dyDescent="0.25">
      <c r="A16087" s="63"/>
      <c r="B16087" s="63"/>
    </row>
    <row r="16088" spans="1:2" x14ac:dyDescent="0.25">
      <c r="A16088" s="63"/>
      <c r="B16088" s="63"/>
    </row>
    <row r="16089" spans="1:2" x14ac:dyDescent="0.25">
      <c r="A16089" s="63"/>
      <c r="B16089" s="63"/>
    </row>
    <row r="16090" spans="1:2" x14ac:dyDescent="0.25">
      <c r="A16090" s="63"/>
      <c r="B16090" s="63"/>
    </row>
    <row r="16091" spans="1:2" x14ac:dyDescent="0.25">
      <c r="A16091" s="63"/>
      <c r="B16091" s="63"/>
    </row>
    <row r="16092" spans="1:2" x14ac:dyDescent="0.25">
      <c r="A16092" s="63"/>
      <c r="B16092" s="63"/>
    </row>
    <row r="16093" spans="1:2" x14ac:dyDescent="0.25">
      <c r="A16093" s="63"/>
      <c r="B16093" s="63"/>
    </row>
    <row r="16094" spans="1:2" x14ac:dyDescent="0.25">
      <c r="A16094" s="63"/>
      <c r="B16094" s="63"/>
    </row>
    <row r="16095" spans="1:2" x14ac:dyDescent="0.25">
      <c r="A16095" s="63"/>
      <c r="B16095" s="63"/>
    </row>
    <row r="16096" spans="1:2" x14ac:dyDescent="0.25">
      <c r="A16096" s="63"/>
      <c r="B16096" s="63"/>
    </row>
    <row r="16097" spans="1:2" x14ac:dyDescent="0.25">
      <c r="A16097" s="63"/>
      <c r="B16097" s="63"/>
    </row>
    <row r="16098" spans="1:2" x14ac:dyDescent="0.25">
      <c r="A16098" s="63"/>
      <c r="B16098" s="63"/>
    </row>
    <row r="16099" spans="1:2" x14ac:dyDescent="0.25">
      <c r="A16099" s="63"/>
      <c r="B16099" s="63"/>
    </row>
    <row r="16100" spans="1:2" x14ac:dyDescent="0.25">
      <c r="A16100" s="63"/>
      <c r="B16100" s="63"/>
    </row>
    <row r="16101" spans="1:2" x14ac:dyDescent="0.25">
      <c r="A16101" s="63"/>
      <c r="B16101" s="63"/>
    </row>
    <row r="16102" spans="1:2" x14ac:dyDescent="0.25">
      <c r="A16102" s="63"/>
      <c r="B16102" s="63"/>
    </row>
    <row r="16103" spans="1:2" x14ac:dyDescent="0.25">
      <c r="A16103" s="63"/>
      <c r="B16103" s="63"/>
    </row>
    <row r="16104" spans="1:2" x14ac:dyDescent="0.25">
      <c r="A16104" s="63"/>
      <c r="B16104" s="63"/>
    </row>
    <row r="16105" spans="1:2" x14ac:dyDescent="0.25">
      <c r="A16105" s="63"/>
      <c r="B16105" s="63"/>
    </row>
    <row r="16106" spans="1:2" x14ac:dyDescent="0.25">
      <c r="A16106" s="63"/>
      <c r="B16106" s="63"/>
    </row>
    <row r="16107" spans="1:2" x14ac:dyDescent="0.25">
      <c r="A16107" s="63"/>
      <c r="B16107" s="63"/>
    </row>
    <row r="16108" spans="1:2" x14ac:dyDescent="0.25">
      <c r="A16108" s="63"/>
      <c r="B16108" s="63"/>
    </row>
    <row r="16109" spans="1:2" x14ac:dyDescent="0.25">
      <c r="A16109" s="63"/>
      <c r="B16109" s="63"/>
    </row>
    <row r="16110" spans="1:2" x14ac:dyDescent="0.25">
      <c r="A16110" s="63"/>
      <c r="B16110" s="63"/>
    </row>
    <row r="16111" spans="1:2" x14ac:dyDescent="0.25">
      <c r="A16111" s="63"/>
      <c r="B16111" s="63"/>
    </row>
    <row r="16112" spans="1:2" x14ac:dyDescent="0.25">
      <c r="A16112" s="63"/>
      <c r="B16112" s="63"/>
    </row>
    <row r="16113" spans="1:2" x14ac:dyDescent="0.25">
      <c r="A16113" s="63"/>
      <c r="B16113" s="63"/>
    </row>
    <row r="16114" spans="1:2" x14ac:dyDescent="0.25">
      <c r="A16114" s="63"/>
      <c r="B16114" s="63"/>
    </row>
    <row r="16115" spans="1:2" x14ac:dyDescent="0.25">
      <c r="A16115" s="63"/>
      <c r="B16115" s="63"/>
    </row>
    <row r="16116" spans="1:2" x14ac:dyDescent="0.25">
      <c r="A16116" s="63"/>
      <c r="B16116" s="63"/>
    </row>
    <row r="16117" spans="1:2" x14ac:dyDescent="0.25">
      <c r="A16117" s="63"/>
      <c r="B16117" s="63"/>
    </row>
    <row r="16118" spans="1:2" x14ac:dyDescent="0.25">
      <c r="A16118" s="63"/>
      <c r="B16118" s="63"/>
    </row>
    <row r="16119" spans="1:2" x14ac:dyDescent="0.25">
      <c r="A16119" s="63"/>
      <c r="B16119" s="63"/>
    </row>
    <row r="16120" spans="1:2" x14ac:dyDescent="0.25">
      <c r="A16120" s="63"/>
      <c r="B16120" s="63"/>
    </row>
    <row r="16121" spans="1:2" x14ac:dyDescent="0.25">
      <c r="A16121" s="63"/>
      <c r="B16121" s="63"/>
    </row>
    <row r="16122" spans="1:2" x14ac:dyDescent="0.25">
      <c r="A16122" s="63"/>
      <c r="B16122" s="63"/>
    </row>
    <row r="16123" spans="1:2" x14ac:dyDescent="0.25">
      <c r="A16123" s="63"/>
      <c r="B16123" s="63"/>
    </row>
    <row r="16124" spans="1:2" x14ac:dyDescent="0.25">
      <c r="A16124" s="63"/>
      <c r="B16124" s="63"/>
    </row>
    <row r="16125" spans="1:2" x14ac:dyDescent="0.25">
      <c r="A16125" s="63"/>
      <c r="B16125" s="63"/>
    </row>
    <row r="16126" spans="1:2" x14ac:dyDescent="0.25">
      <c r="A16126" s="63"/>
      <c r="B16126" s="63"/>
    </row>
    <row r="16127" spans="1:2" x14ac:dyDescent="0.25">
      <c r="A16127" s="63"/>
      <c r="B16127" s="63"/>
    </row>
    <row r="16128" spans="1:2" x14ac:dyDescent="0.25">
      <c r="A16128" s="63"/>
      <c r="B16128" s="63"/>
    </row>
    <row r="16129" spans="1:2" x14ac:dyDescent="0.25">
      <c r="A16129" s="63"/>
      <c r="B16129" s="63"/>
    </row>
    <row r="16130" spans="1:2" x14ac:dyDescent="0.25">
      <c r="A16130" s="63"/>
      <c r="B16130" s="63"/>
    </row>
    <row r="16131" spans="1:2" x14ac:dyDescent="0.25">
      <c r="A16131" s="63"/>
      <c r="B16131" s="63"/>
    </row>
    <row r="16132" spans="1:2" x14ac:dyDescent="0.25">
      <c r="A16132" s="63"/>
      <c r="B16132" s="63"/>
    </row>
    <row r="16133" spans="1:2" x14ac:dyDescent="0.25">
      <c r="A16133" s="63"/>
      <c r="B16133" s="63"/>
    </row>
    <row r="16134" spans="1:2" x14ac:dyDescent="0.25">
      <c r="A16134" s="63"/>
      <c r="B16134" s="63"/>
    </row>
    <row r="16135" spans="1:2" x14ac:dyDescent="0.25">
      <c r="A16135" s="63"/>
      <c r="B16135" s="63"/>
    </row>
    <row r="16136" spans="1:2" x14ac:dyDescent="0.25">
      <c r="A16136" s="63"/>
      <c r="B16136" s="63"/>
    </row>
    <row r="16137" spans="1:2" x14ac:dyDescent="0.25">
      <c r="A16137" s="63"/>
      <c r="B16137" s="63"/>
    </row>
    <row r="16138" spans="1:2" x14ac:dyDescent="0.25">
      <c r="A16138" s="63"/>
      <c r="B16138" s="63"/>
    </row>
    <row r="16139" spans="1:2" x14ac:dyDescent="0.25">
      <c r="A16139" s="63"/>
      <c r="B16139" s="63"/>
    </row>
    <row r="16140" spans="1:2" x14ac:dyDescent="0.25">
      <c r="A16140" s="63"/>
      <c r="B16140" s="63"/>
    </row>
    <row r="16141" spans="1:2" x14ac:dyDescent="0.25">
      <c r="A16141" s="63"/>
      <c r="B16141" s="63"/>
    </row>
    <row r="16142" spans="1:2" x14ac:dyDescent="0.25">
      <c r="A16142" s="63"/>
      <c r="B16142" s="63"/>
    </row>
    <row r="16143" spans="1:2" x14ac:dyDescent="0.25">
      <c r="A16143" s="63"/>
      <c r="B16143" s="63"/>
    </row>
    <row r="16144" spans="1:2" x14ac:dyDescent="0.25">
      <c r="A16144" s="63"/>
      <c r="B16144" s="63"/>
    </row>
    <row r="16145" spans="1:2" x14ac:dyDescent="0.25">
      <c r="A16145" s="63"/>
      <c r="B16145" s="63"/>
    </row>
    <row r="16146" spans="1:2" x14ac:dyDescent="0.25">
      <c r="A16146" s="63"/>
      <c r="B16146" s="63"/>
    </row>
    <row r="16147" spans="1:2" x14ac:dyDescent="0.25">
      <c r="A16147" s="63"/>
      <c r="B16147" s="63"/>
    </row>
    <row r="16148" spans="1:2" x14ac:dyDescent="0.25">
      <c r="A16148" s="63"/>
      <c r="B16148" s="63"/>
    </row>
    <row r="16149" spans="1:2" x14ac:dyDescent="0.25">
      <c r="A16149" s="63"/>
      <c r="B16149" s="63"/>
    </row>
    <row r="16150" spans="1:2" x14ac:dyDescent="0.25">
      <c r="A16150" s="63"/>
      <c r="B16150" s="63"/>
    </row>
    <row r="16151" spans="1:2" x14ac:dyDescent="0.25">
      <c r="A16151" s="63"/>
      <c r="B16151" s="63"/>
    </row>
    <row r="16152" spans="1:2" x14ac:dyDescent="0.25">
      <c r="A16152" s="63"/>
      <c r="B16152" s="63"/>
    </row>
    <row r="16153" spans="1:2" x14ac:dyDescent="0.25">
      <c r="A16153" s="63"/>
      <c r="B16153" s="63"/>
    </row>
    <row r="16154" spans="1:2" x14ac:dyDescent="0.25">
      <c r="A16154" s="63"/>
      <c r="B16154" s="63"/>
    </row>
    <row r="16155" spans="1:2" x14ac:dyDescent="0.25">
      <c r="A16155" s="63"/>
      <c r="B16155" s="63"/>
    </row>
    <row r="16156" spans="1:2" x14ac:dyDescent="0.25">
      <c r="A16156" s="63"/>
      <c r="B16156" s="63"/>
    </row>
    <row r="16157" spans="1:2" x14ac:dyDescent="0.25">
      <c r="A16157" s="63"/>
      <c r="B16157" s="63"/>
    </row>
    <row r="16158" spans="1:2" x14ac:dyDescent="0.25">
      <c r="A16158" s="63"/>
      <c r="B16158" s="63"/>
    </row>
    <row r="16159" spans="1:2" x14ac:dyDescent="0.25">
      <c r="A16159" s="63"/>
      <c r="B16159" s="63"/>
    </row>
    <row r="16160" spans="1:2" x14ac:dyDescent="0.25">
      <c r="A16160" s="63"/>
      <c r="B16160" s="63"/>
    </row>
    <row r="16161" spans="1:2" x14ac:dyDescent="0.25">
      <c r="A16161" s="63"/>
      <c r="B16161" s="63"/>
    </row>
    <row r="16162" spans="1:2" x14ac:dyDescent="0.25">
      <c r="A16162" s="63"/>
      <c r="B16162" s="63"/>
    </row>
    <row r="16163" spans="1:2" x14ac:dyDescent="0.25">
      <c r="A16163" s="63"/>
      <c r="B16163" s="63"/>
    </row>
    <row r="16164" spans="1:2" x14ac:dyDescent="0.25">
      <c r="A16164" s="63"/>
      <c r="B16164" s="63"/>
    </row>
    <row r="16165" spans="1:2" x14ac:dyDescent="0.25">
      <c r="A16165" s="63"/>
      <c r="B16165" s="63"/>
    </row>
    <row r="16166" spans="1:2" x14ac:dyDescent="0.25">
      <c r="A16166" s="63"/>
      <c r="B16166" s="63"/>
    </row>
    <row r="16167" spans="1:2" x14ac:dyDescent="0.25">
      <c r="A16167" s="63"/>
      <c r="B16167" s="63"/>
    </row>
    <row r="16168" spans="1:2" x14ac:dyDescent="0.25">
      <c r="A16168" s="63"/>
      <c r="B16168" s="63"/>
    </row>
    <row r="16169" spans="1:2" x14ac:dyDescent="0.25">
      <c r="A16169" s="63"/>
      <c r="B16169" s="63"/>
    </row>
    <row r="16170" spans="1:2" x14ac:dyDescent="0.25">
      <c r="A16170" s="63"/>
      <c r="B16170" s="63"/>
    </row>
    <row r="16171" spans="1:2" x14ac:dyDescent="0.25">
      <c r="A16171" s="63"/>
      <c r="B16171" s="63"/>
    </row>
    <row r="16172" spans="1:2" x14ac:dyDescent="0.25">
      <c r="A16172" s="63"/>
      <c r="B16172" s="63"/>
    </row>
    <row r="16173" spans="1:2" x14ac:dyDescent="0.25">
      <c r="A16173" s="63"/>
      <c r="B16173" s="63"/>
    </row>
    <row r="16174" spans="1:2" x14ac:dyDescent="0.25">
      <c r="A16174" s="63"/>
      <c r="B16174" s="63"/>
    </row>
    <row r="16175" spans="1:2" x14ac:dyDescent="0.25">
      <c r="A16175" s="63"/>
      <c r="B16175" s="63"/>
    </row>
    <row r="16176" spans="1:2" x14ac:dyDescent="0.25">
      <c r="A16176" s="63"/>
      <c r="B16176" s="63"/>
    </row>
    <row r="16177" spans="1:2" x14ac:dyDescent="0.25">
      <c r="A16177" s="63"/>
      <c r="B16177" s="63"/>
    </row>
    <row r="16178" spans="1:2" x14ac:dyDescent="0.25">
      <c r="A16178" s="63"/>
      <c r="B16178" s="63"/>
    </row>
    <row r="16179" spans="1:2" x14ac:dyDescent="0.25">
      <c r="A16179" s="63"/>
      <c r="B16179" s="63"/>
    </row>
    <row r="16180" spans="1:2" x14ac:dyDescent="0.25">
      <c r="A16180" s="63"/>
      <c r="B16180" s="63"/>
    </row>
    <row r="16181" spans="1:2" x14ac:dyDescent="0.25">
      <c r="A16181" s="63"/>
      <c r="B16181" s="63"/>
    </row>
    <row r="16182" spans="1:2" x14ac:dyDescent="0.25">
      <c r="A16182" s="63"/>
      <c r="B16182" s="63"/>
    </row>
    <row r="16183" spans="1:2" x14ac:dyDescent="0.25">
      <c r="A16183" s="63"/>
      <c r="B16183" s="63"/>
    </row>
    <row r="16184" spans="1:2" x14ac:dyDescent="0.25">
      <c r="A16184" s="63"/>
      <c r="B16184" s="63"/>
    </row>
    <row r="16185" spans="1:2" x14ac:dyDescent="0.25">
      <c r="A16185" s="63"/>
      <c r="B16185" s="63"/>
    </row>
    <row r="16186" spans="1:2" x14ac:dyDescent="0.25">
      <c r="A16186" s="63"/>
      <c r="B16186" s="63"/>
    </row>
    <row r="16187" spans="1:2" x14ac:dyDescent="0.25">
      <c r="A16187" s="63"/>
      <c r="B16187" s="63"/>
    </row>
    <row r="16188" spans="1:2" x14ac:dyDescent="0.25">
      <c r="A16188" s="63"/>
      <c r="B16188" s="63"/>
    </row>
    <row r="16189" spans="1:2" x14ac:dyDescent="0.25">
      <c r="A16189" s="63"/>
      <c r="B16189" s="63"/>
    </row>
    <row r="16190" spans="1:2" x14ac:dyDescent="0.25">
      <c r="A16190" s="63"/>
      <c r="B16190" s="63"/>
    </row>
    <row r="16191" spans="1:2" x14ac:dyDescent="0.25">
      <c r="A16191" s="63"/>
      <c r="B16191" s="63"/>
    </row>
    <row r="16192" spans="1:2" x14ac:dyDescent="0.25">
      <c r="A16192" s="63"/>
      <c r="B16192" s="63"/>
    </row>
    <row r="16193" spans="1:2" x14ac:dyDescent="0.25">
      <c r="A16193" s="63"/>
      <c r="B16193" s="63"/>
    </row>
    <row r="16194" spans="1:2" x14ac:dyDescent="0.25">
      <c r="A16194" s="63"/>
      <c r="B16194" s="63"/>
    </row>
    <row r="16195" spans="1:2" x14ac:dyDescent="0.25">
      <c r="A16195" s="63"/>
      <c r="B16195" s="63"/>
    </row>
    <row r="16196" spans="1:2" x14ac:dyDescent="0.25">
      <c r="A16196" s="63"/>
      <c r="B16196" s="63"/>
    </row>
    <row r="16197" spans="1:2" x14ac:dyDescent="0.25">
      <c r="A16197" s="63"/>
      <c r="B16197" s="63"/>
    </row>
    <row r="16198" spans="1:2" x14ac:dyDescent="0.25">
      <c r="A16198" s="63"/>
      <c r="B16198" s="63"/>
    </row>
    <row r="16199" spans="1:2" x14ac:dyDescent="0.25">
      <c r="A16199" s="63"/>
      <c r="B16199" s="63"/>
    </row>
    <row r="16200" spans="1:2" x14ac:dyDescent="0.25">
      <c r="A16200" s="63"/>
      <c r="B16200" s="63"/>
    </row>
    <row r="16201" spans="1:2" x14ac:dyDescent="0.25">
      <c r="A16201" s="63"/>
      <c r="B16201" s="63"/>
    </row>
    <row r="16202" spans="1:2" x14ac:dyDescent="0.25">
      <c r="A16202" s="63"/>
      <c r="B16202" s="63"/>
    </row>
    <row r="16203" spans="1:2" x14ac:dyDescent="0.25">
      <c r="A16203" s="63"/>
      <c r="B16203" s="63"/>
    </row>
    <row r="16204" spans="1:2" x14ac:dyDescent="0.25">
      <c r="A16204" s="63"/>
      <c r="B16204" s="63"/>
    </row>
    <row r="16205" spans="1:2" x14ac:dyDescent="0.25">
      <c r="A16205" s="63"/>
      <c r="B16205" s="63"/>
    </row>
    <row r="16206" spans="1:2" x14ac:dyDescent="0.25">
      <c r="A16206" s="63"/>
      <c r="B16206" s="63"/>
    </row>
    <row r="16207" spans="1:2" x14ac:dyDescent="0.25">
      <c r="A16207" s="63"/>
      <c r="B16207" s="63"/>
    </row>
    <row r="16208" spans="1:2" x14ac:dyDescent="0.25">
      <c r="A16208" s="63"/>
      <c r="B16208" s="63"/>
    </row>
    <row r="16209" spans="1:2" x14ac:dyDescent="0.25">
      <c r="A16209" s="63"/>
      <c r="B16209" s="63"/>
    </row>
    <row r="16210" spans="1:2" x14ac:dyDescent="0.25">
      <c r="A16210" s="63"/>
      <c r="B16210" s="63"/>
    </row>
    <row r="16211" spans="1:2" x14ac:dyDescent="0.25">
      <c r="A16211" s="63"/>
      <c r="B16211" s="63"/>
    </row>
    <row r="16212" spans="1:2" x14ac:dyDescent="0.25">
      <c r="A16212" s="63"/>
      <c r="B16212" s="63"/>
    </row>
    <row r="16213" spans="1:2" x14ac:dyDescent="0.25">
      <c r="A16213" s="63"/>
      <c r="B16213" s="63"/>
    </row>
    <row r="16214" spans="1:2" x14ac:dyDescent="0.25">
      <c r="A16214" s="63"/>
      <c r="B16214" s="63"/>
    </row>
    <row r="16215" spans="1:2" x14ac:dyDescent="0.25">
      <c r="A16215" s="63"/>
      <c r="B16215" s="63"/>
    </row>
    <row r="16216" spans="1:2" x14ac:dyDescent="0.25">
      <c r="A16216" s="63"/>
      <c r="B16216" s="63"/>
    </row>
    <row r="16217" spans="1:2" x14ac:dyDescent="0.25">
      <c r="A16217" s="63"/>
      <c r="B16217" s="63"/>
    </row>
    <row r="16218" spans="1:2" x14ac:dyDescent="0.25">
      <c r="A16218" s="63"/>
      <c r="B16218" s="63"/>
    </row>
    <row r="16219" spans="1:2" x14ac:dyDescent="0.25">
      <c r="A16219" s="63"/>
      <c r="B16219" s="63"/>
    </row>
    <row r="16220" spans="1:2" x14ac:dyDescent="0.25">
      <c r="A16220" s="63"/>
      <c r="B16220" s="63"/>
    </row>
    <row r="16221" spans="1:2" x14ac:dyDescent="0.25">
      <c r="A16221" s="63"/>
      <c r="B16221" s="63"/>
    </row>
    <row r="16222" spans="1:2" x14ac:dyDescent="0.25">
      <c r="A16222" s="63"/>
      <c r="B16222" s="63"/>
    </row>
    <row r="16223" spans="1:2" x14ac:dyDescent="0.25">
      <c r="A16223" s="63"/>
      <c r="B16223" s="63"/>
    </row>
    <row r="16224" spans="1:2" x14ac:dyDescent="0.25">
      <c r="A16224" s="63"/>
      <c r="B16224" s="63"/>
    </row>
    <row r="16225" spans="1:2" x14ac:dyDescent="0.25">
      <c r="A16225" s="63"/>
      <c r="B16225" s="63"/>
    </row>
    <row r="16226" spans="1:2" x14ac:dyDescent="0.25">
      <c r="A16226" s="63"/>
      <c r="B16226" s="63"/>
    </row>
    <row r="16227" spans="1:2" x14ac:dyDescent="0.25">
      <c r="A16227" s="63"/>
      <c r="B16227" s="63"/>
    </row>
    <row r="16228" spans="1:2" x14ac:dyDescent="0.25">
      <c r="A16228" s="63"/>
      <c r="B16228" s="63"/>
    </row>
    <row r="16229" spans="1:2" x14ac:dyDescent="0.25">
      <c r="A16229" s="63"/>
      <c r="B16229" s="63"/>
    </row>
    <row r="16230" spans="1:2" x14ac:dyDescent="0.25">
      <c r="A16230" s="63"/>
      <c r="B16230" s="63"/>
    </row>
    <row r="16231" spans="1:2" x14ac:dyDescent="0.25">
      <c r="A16231" s="63"/>
      <c r="B16231" s="63"/>
    </row>
    <row r="16232" spans="1:2" x14ac:dyDescent="0.25">
      <c r="A16232" s="63"/>
      <c r="B16232" s="63"/>
    </row>
    <row r="16233" spans="1:2" x14ac:dyDescent="0.25">
      <c r="A16233" s="63"/>
      <c r="B16233" s="63"/>
    </row>
    <row r="16234" spans="1:2" x14ac:dyDescent="0.25">
      <c r="A16234" s="63"/>
      <c r="B16234" s="63"/>
    </row>
    <row r="16235" spans="1:2" x14ac:dyDescent="0.25">
      <c r="A16235" s="63"/>
      <c r="B16235" s="63"/>
    </row>
    <row r="16236" spans="1:2" x14ac:dyDescent="0.25">
      <c r="A16236" s="63"/>
      <c r="B16236" s="63"/>
    </row>
    <row r="16237" spans="1:2" x14ac:dyDescent="0.25">
      <c r="A16237" s="63"/>
      <c r="B16237" s="63"/>
    </row>
    <row r="16238" spans="1:2" x14ac:dyDescent="0.25">
      <c r="A16238" s="63"/>
      <c r="B16238" s="63"/>
    </row>
    <row r="16239" spans="1:2" x14ac:dyDescent="0.25">
      <c r="A16239" s="63"/>
      <c r="B16239" s="63"/>
    </row>
    <row r="16240" spans="1:2" x14ac:dyDescent="0.25">
      <c r="A16240" s="63"/>
      <c r="B16240" s="63"/>
    </row>
    <row r="16241" spans="1:2" x14ac:dyDescent="0.25">
      <c r="A16241" s="63"/>
      <c r="B16241" s="63"/>
    </row>
    <row r="16242" spans="1:2" x14ac:dyDescent="0.25">
      <c r="A16242" s="63"/>
      <c r="B16242" s="63"/>
    </row>
    <row r="16243" spans="1:2" x14ac:dyDescent="0.25">
      <c r="A16243" s="63"/>
      <c r="B16243" s="63"/>
    </row>
    <row r="16244" spans="1:2" x14ac:dyDescent="0.25">
      <c r="A16244" s="63"/>
      <c r="B16244" s="63"/>
    </row>
    <row r="16245" spans="1:2" x14ac:dyDescent="0.25">
      <c r="A16245" s="63"/>
      <c r="B16245" s="63"/>
    </row>
    <row r="16246" spans="1:2" x14ac:dyDescent="0.25">
      <c r="A16246" s="63"/>
      <c r="B16246" s="63"/>
    </row>
    <row r="16247" spans="1:2" x14ac:dyDescent="0.25">
      <c r="A16247" s="63"/>
      <c r="B16247" s="63"/>
    </row>
    <row r="16248" spans="1:2" x14ac:dyDescent="0.25">
      <c r="A16248" s="63"/>
      <c r="B16248" s="63"/>
    </row>
    <row r="16249" spans="1:2" x14ac:dyDescent="0.25">
      <c r="A16249" s="63"/>
      <c r="B16249" s="63"/>
    </row>
    <row r="16250" spans="1:2" x14ac:dyDescent="0.25">
      <c r="A16250" s="63"/>
      <c r="B16250" s="63"/>
    </row>
    <row r="16251" spans="1:2" x14ac:dyDescent="0.25">
      <c r="A16251" s="63"/>
      <c r="B16251" s="63"/>
    </row>
    <row r="16252" spans="1:2" x14ac:dyDescent="0.25">
      <c r="A16252" s="63"/>
      <c r="B16252" s="63"/>
    </row>
    <row r="16253" spans="1:2" x14ac:dyDescent="0.25">
      <c r="A16253" s="63"/>
      <c r="B16253" s="63"/>
    </row>
    <row r="16254" spans="1:2" x14ac:dyDescent="0.25">
      <c r="A16254" s="63"/>
      <c r="B16254" s="63"/>
    </row>
    <row r="16255" spans="1:2" x14ac:dyDescent="0.25">
      <c r="A16255" s="63"/>
      <c r="B16255" s="63"/>
    </row>
    <row r="16256" spans="1:2" x14ac:dyDescent="0.25">
      <c r="A16256" s="63"/>
      <c r="B16256" s="63"/>
    </row>
    <row r="16257" spans="1:2" x14ac:dyDescent="0.25">
      <c r="A16257" s="63"/>
      <c r="B16257" s="63"/>
    </row>
    <row r="16258" spans="1:2" x14ac:dyDescent="0.25">
      <c r="A16258" s="63"/>
      <c r="B16258" s="63"/>
    </row>
    <row r="16259" spans="1:2" x14ac:dyDescent="0.25">
      <c r="A16259" s="63"/>
      <c r="B16259" s="63"/>
    </row>
    <row r="16260" spans="1:2" x14ac:dyDescent="0.25">
      <c r="A16260" s="63"/>
      <c r="B16260" s="63"/>
    </row>
    <row r="16261" spans="1:2" x14ac:dyDescent="0.25">
      <c r="A16261" s="63"/>
      <c r="B16261" s="63"/>
    </row>
    <row r="16262" spans="1:2" x14ac:dyDescent="0.25">
      <c r="A16262" s="63"/>
      <c r="B16262" s="63"/>
    </row>
    <row r="16263" spans="1:2" x14ac:dyDescent="0.25">
      <c r="A16263" s="63"/>
      <c r="B16263" s="63"/>
    </row>
    <row r="16264" spans="1:2" x14ac:dyDescent="0.25">
      <c r="A16264" s="63"/>
      <c r="B16264" s="63"/>
    </row>
    <row r="16265" spans="1:2" x14ac:dyDescent="0.25">
      <c r="A16265" s="63"/>
      <c r="B16265" s="63"/>
    </row>
    <row r="16266" spans="1:2" x14ac:dyDescent="0.25">
      <c r="A16266" s="63"/>
      <c r="B16266" s="63"/>
    </row>
    <row r="16267" spans="1:2" x14ac:dyDescent="0.25">
      <c r="A16267" s="63"/>
      <c r="B16267" s="63"/>
    </row>
    <row r="16268" spans="1:2" x14ac:dyDescent="0.25">
      <c r="A16268" s="63"/>
      <c r="B16268" s="63"/>
    </row>
    <row r="16269" spans="1:2" x14ac:dyDescent="0.25">
      <c r="A16269" s="63"/>
      <c r="B16269" s="63"/>
    </row>
    <row r="16270" spans="1:2" x14ac:dyDescent="0.25">
      <c r="A16270" s="63"/>
      <c r="B16270" s="63"/>
    </row>
    <row r="16271" spans="1:2" x14ac:dyDescent="0.25">
      <c r="A16271" s="63"/>
      <c r="B16271" s="63"/>
    </row>
    <row r="16272" spans="1:2" x14ac:dyDescent="0.25">
      <c r="A16272" s="63"/>
      <c r="B16272" s="63"/>
    </row>
    <row r="16273" spans="1:2" x14ac:dyDescent="0.25">
      <c r="A16273" s="63"/>
      <c r="B16273" s="63"/>
    </row>
    <row r="16274" spans="1:2" x14ac:dyDescent="0.25">
      <c r="A16274" s="63"/>
      <c r="B16274" s="63"/>
    </row>
    <row r="16275" spans="1:2" x14ac:dyDescent="0.25">
      <c r="A16275" s="63"/>
      <c r="B16275" s="63"/>
    </row>
    <row r="16276" spans="1:2" x14ac:dyDescent="0.25">
      <c r="A16276" s="63"/>
      <c r="B16276" s="63"/>
    </row>
    <row r="16277" spans="1:2" x14ac:dyDescent="0.25">
      <c r="A16277" s="63"/>
      <c r="B16277" s="63"/>
    </row>
    <row r="16278" spans="1:2" x14ac:dyDescent="0.25">
      <c r="A16278" s="63"/>
      <c r="B16278" s="63"/>
    </row>
    <row r="16279" spans="1:2" x14ac:dyDescent="0.25">
      <c r="A16279" s="63"/>
      <c r="B16279" s="63"/>
    </row>
    <row r="16280" spans="1:2" x14ac:dyDescent="0.25">
      <c r="A16280" s="63"/>
      <c r="B16280" s="63"/>
    </row>
    <row r="16281" spans="1:2" x14ac:dyDescent="0.25">
      <c r="A16281" s="63"/>
      <c r="B16281" s="63"/>
    </row>
    <row r="16282" spans="1:2" x14ac:dyDescent="0.25">
      <c r="A16282" s="63"/>
      <c r="B16282" s="63"/>
    </row>
    <row r="16283" spans="1:2" x14ac:dyDescent="0.25">
      <c r="A16283" s="63"/>
      <c r="B16283" s="63"/>
    </row>
    <row r="16284" spans="1:2" x14ac:dyDescent="0.25">
      <c r="A16284" s="63"/>
      <c r="B16284" s="63"/>
    </row>
    <row r="16285" spans="1:2" x14ac:dyDescent="0.25">
      <c r="A16285" s="63"/>
      <c r="B16285" s="63"/>
    </row>
    <row r="16286" spans="1:2" x14ac:dyDescent="0.25">
      <c r="A16286" s="63"/>
      <c r="B16286" s="63"/>
    </row>
    <row r="16287" spans="1:2" x14ac:dyDescent="0.25">
      <c r="A16287" s="63"/>
      <c r="B16287" s="63"/>
    </row>
    <row r="16288" spans="1:2" x14ac:dyDescent="0.25">
      <c r="A16288" s="63"/>
      <c r="B16288" s="63"/>
    </row>
    <row r="16289" spans="1:2" x14ac:dyDescent="0.25">
      <c r="A16289" s="63"/>
      <c r="B16289" s="63"/>
    </row>
    <row r="16290" spans="1:2" x14ac:dyDescent="0.25">
      <c r="A16290" s="63"/>
      <c r="B16290" s="63"/>
    </row>
    <row r="16291" spans="1:2" x14ac:dyDescent="0.25">
      <c r="A16291" s="63"/>
      <c r="B16291" s="63"/>
    </row>
    <row r="16292" spans="1:2" x14ac:dyDescent="0.25">
      <c r="A16292" s="63"/>
      <c r="B16292" s="63"/>
    </row>
    <row r="16293" spans="1:2" x14ac:dyDescent="0.25">
      <c r="A16293" s="63"/>
      <c r="B16293" s="63"/>
    </row>
    <row r="16294" spans="1:2" x14ac:dyDescent="0.25">
      <c r="A16294" s="63"/>
      <c r="B16294" s="63"/>
    </row>
    <row r="16295" spans="1:2" x14ac:dyDescent="0.25">
      <c r="A16295" s="63"/>
      <c r="B16295" s="63"/>
    </row>
    <row r="16296" spans="1:2" x14ac:dyDescent="0.25">
      <c r="A16296" s="63"/>
      <c r="B16296" s="63"/>
    </row>
    <row r="16297" spans="1:2" x14ac:dyDescent="0.25">
      <c r="A16297" s="63"/>
      <c r="B16297" s="63"/>
    </row>
    <row r="16298" spans="1:2" x14ac:dyDescent="0.25">
      <c r="A16298" s="63"/>
      <c r="B16298" s="63"/>
    </row>
    <row r="16299" spans="1:2" x14ac:dyDescent="0.25">
      <c r="A16299" s="63"/>
      <c r="B16299" s="63"/>
    </row>
    <row r="16300" spans="1:2" x14ac:dyDescent="0.25">
      <c r="A16300" s="63"/>
      <c r="B16300" s="63"/>
    </row>
    <row r="16301" spans="1:2" x14ac:dyDescent="0.25">
      <c r="A16301" s="63"/>
      <c r="B16301" s="63"/>
    </row>
    <row r="16302" spans="1:2" x14ac:dyDescent="0.25">
      <c r="A16302" s="63"/>
      <c r="B16302" s="63"/>
    </row>
    <row r="16303" spans="1:2" x14ac:dyDescent="0.25">
      <c r="A16303" s="63"/>
      <c r="B16303" s="63"/>
    </row>
    <row r="16304" spans="1:2" x14ac:dyDescent="0.25">
      <c r="A16304" s="63"/>
      <c r="B16304" s="63"/>
    </row>
    <row r="16305" spans="1:2" x14ac:dyDescent="0.25">
      <c r="A16305" s="63"/>
      <c r="B16305" s="63"/>
    </row>
    <row r="16306" spans="1:2" x14ac:dyDescent="0.25">
      <c r="A16306" s="63"/>
      <c r="B16306" s="63"/>
    </row>
    <row r="16307" spans="1:2" x14ac:dyDescent="0.25">
      <c r="A16307" s="63"/>
      <c r="B16307" s="63"/>
    </row>
    <row r="16308" spans="1:2" x14ac:dyDescent="0.25">
      <c r="A16308" s="63"/>
      <c r="B16308" s="63"/>
    </row>
    <row r="16309" spans="1:2" x14ac:dyDescent="0.25">
      <c r="A16309" s="63"/>
      <c r="B16309" s="63"/>
    </row>
    <row r="16310" spans="1:2" x14ac:dyDescent="0.25">
      <c r="A16310" s="63"/>
      <c r="B16310" s="63"/>
    </row>
    <row r="16311" spans="1:2" x14ac:dyDescent="0.25">
      <c r="A16311" s="63"/>
      <c r="B16311" s="63"/>
    </row>
    <row r="16312" spans="1:2" x14ac:dyDescent="0.25">
      <c r="A16312" s="63"/>
      <c r="B16312" s="63"/>
    </row>
    <row r="16313" spans="1:2" x14ac:dyDescent="0.25">
      <c r="A16313" s="63"/>
      <c r="B16313" s="63"/>
    </row>
    <row r="16314" spans="1:2" x14ac:dyDescent="0.25">
      <c r="A16314" s="63"/>
      <c r="B16314" s="63"/>
    </row>
    <row r="16315" spans="1:2" x14ac:dyDescent="0.25">
      <c r="A16315" s="63"/>
      <c r="B16315" s="63"/>
    </row>
    <row r="16316" spans="1:2" x14ac:dyDescent="0.25">
      <c r="A16316" s="63"/>
      <c r="B16316" s="63"/>
    </row>
    <row r="16317" spans="1:2" x14ac:dyDescent="0.25">
      <c r="A16317" s="63"/>
      <c r="B16317" s="63"/>
    </row>
    <row r="16318" spans="1:2" x14ac:dyDescent="0.25">
      <c r="A16318" s="63"/>
      <c r="B16318" s="63"/>
    </row>
    <row r="16319" spans="1:2" x14ac:dyDescent="0.25">
      <c r="A16319" s="63"/>
      <c r="B16319" s="63"/>
    </row>
    <row r="16320" spans="1:2" x14ac:dyDescent="0.25">
      <c r="A16320" s="63"/>
      <c r="B16320" s="63"/>
    </row>
    <row r="16321" spans="1:2" x14ac:dyDescent="0.25">
      <c r="A16321" s="63"/>
      <c r="B16321" s="63"/>
    </row>
    <row r="16322" spans="1:2" x14ac:dyDescent="0.25">
      <c r="A16322" s="63"/>
      <c r="B16322" s="63"/>
    </row>
    <row r="16323" spans="1:2" x14ac:dyDescent="0.25">
      <c r="A16323" s="63"/>
      <c r="B16323" s="63"/>
    </row>
    <row r="16324" spans="1:2" x14ac:dyDescent="0.25">
      <c r="A16324" s="63"/>
      <c r="B16324" s="63"/>
    </row>
    <row r="16325" spans="1:2" x14ac:dyDescent="0.25">
      <c r="A16325" s="63"/>
      <c r="B16325" s="63"/>
    </row>
    <row r="16326" spans="1:2" x14ac:dyDescent="0.25">
      <c r="A16326" s="63"/>
      <c r="B16326" s="63"/>
    </row>
    <row r="16327" spans="1:2" x14ac:dyDescent="0.25">
      <c r="A16327" s="63"/>
      <c r="B16327" s="63"/>
    </row>
    <row r="16328" spans="1:2" x14ac:dyDescent="0.25">
      <c r="A16328" s="63"/>
      <c r="B16328" s="63"/>
    </row>
    <row r="16329" spans="1:2" x14ac:dyDescent="0.25">
      <c r="A16329" s="63"/>
      <c r="B16329" s="63"/>
    </row>
    <row r="16330" spans="1:2" x14ac:dyDescent="0.25">
      <c r="A16330" s="63"/>
      <c r="B16330" s="63"/>
    </row>
    <row r="16331" spans="1:2" x14ac:dyDescent="0.25">
      <c r="A16331" s="63"/>
      <c r="B16331" s="63"/>
    </row>
    <row r="16332" spans="1:2" x14ac:dyDescent="0.25">
      <c r="A16332" s="63"/>
      <c r="B16332" s="63"/>
    </row>
    <row r="16333" spans="1:2" x14ac:dyDescent="0.25">
      <c r="A16333" s="63"/>
      <c r="B16333" s="63"/>
    </row>
    <row r="16334" spans="1:2" x14ac:dyDescent="0.25">
      <c r="A16334" s="63"/>
      <c r="B16334" s="63"/>
    </row>
    <row r="16335" spans="1:2" x14ac:dyDescent="0.25">
      <c r="A16335" s="63"/>
      <c r="B16335" s="63"/>
    </row>
    <row r="16336" spans="1:2" x14ac:dyDescent="0.25">
      <c r="A16336" s="63"/>
      <c r="B16336" s="63"/>
    </row>
    <row r="16337" spans="1:2" x14ac:dyDescent="0.25">
      <c r="A16337" s="63"/>
      <c r="B16337" s="63"/>
    </row>
    <row r="16338" spans="1:2" x14ac:dyDescent="0.25">
      <c r="A16338" s="63"/>
      <c r="B16338" s="63"/>
    </row>
    <row r="16339" spans="1:2" x14ac:dyDescent="0.25">
      <c r="A16339" s="63"/>
      <c r="B16339" s="63"/>
    </row>
    <row r="16340" spans="1:2" x14ac:dyDescent="0.25">
      <c r="A16340" s="63"/>
      <c r="B16340" s="63"/>
    </row>
    <row r="16341" spans="1:2" x14ac:dyDescent="0.25">
      <c r="A16341" s="63"/>
      <c r="B16341" s="63"/>
    </row>
    <row r="16342" spans="1:2" x14ac:dyDescent="0.25">
      <c r="A16342" s="63"/>
      <c r="B16342" s="63"/>
    </row>
    <row r="16343" spans="1:2" x14ac:dyDescent="0.25">
      <c r="A16343" s="63"/>
      <c r="B16343" s="63"/>
    </row>
    <row r="16344" spans="1:2" x14ac:dyDescent="0.25">
      <c r="A16344" s="63"/>
      <c r="B16344" s="63"/>
    </row>
    <row r="16345" spans="1:2" x14ac:dyDescent="0.25">
      <c r="A16345" s="63"/>
      <c r="B16345" s="63"/>
    </row>
    <row r="16346" spans="1:2" x14ac:dyDescent="0.25">
      <c r="A16346" s="63"/>
      <c r="B16346" s="63"/>
    </row>
    <row r="16347" spans="1:2" x14ac:dyDescent="0.25">
      <c r="A16347" s="63"/>
      <c r="B16347" s="63"/>
    </row>
    <row r="16348" spans="1:2" x14ac:dyDescent="0.25">
      <c r="A16348" s="63"/>
      <c r="B16348" s="63"/>
    </row>
    <row r="16349" spans="1:2" x14ac:dyDescent="0.25">
      <c r="A16349" s="63"/>
      <c r="B16349" s="63"/>
    </row>
    <row r="16350" spans="1:2" x14ac:dyDescent="0.25">
      <c r="A16350" s="63"/>
      <c r="B16350" s="63"/>
    </row>
    <row r="16351" spans="1:2" x14ac:dyDescent="0.25">
      <c r="A16351" s="63"/>
      <c r="B16351" s="63"/>
    </row>
    <row r="16352" spans="1:2" x14ac:dyDescent="0.25">
      <c r="A16352" s="63"/>
      <c r="B16352" s="63"/>
    </row>
    <row r="16353" spans="1:2" x14ac:dyDescent="0.25">
      <c r="A16353" s="63"/>
      <c r="B16353" s="63"/>
    </row>
    <row r="16354" spans="1:2" x14ac:dyDescent="0.25">
      <c r="A16354" s="63"/>
      <c r="B16354" s="63"/>
    </row>
    <row r="16355" spans="1:2" x14ac:dyDescent="0.25">
      <c r="A16355" s="63"/>
      <c r="B16355" s="63"/>
    </row>
    <row r="16356" spans="1:2" x14ac:dyDescent="0.25">
      <c r="A16356" s="63"/>
      <c r="B16356" s="63"/>
    </row>
    <row r="16357" spans="1:2" x14ac:dyDescent="0.25">
      <c r="A16357" s="63"/>
      <c r="B16357" s="63"/>
    </row>
    <row r="16358" spans="1:2" x14ac:dyDescent="0.25">
      <c r="A16358" s="63"/>
      <c r="B16358" s="63"/>
    </row>
    <row r="16359" spans="1:2" x14ac:dyDescent="0.25">
      <c r="A16359" s="63"/>
      <c r="B16359" s="63"/>
    </row>
    <row r="16360" spans="1:2" x14ac:dyDescent="0.25">
      <c r="A16360" s="63"/>
      <c r="B16360" s="63"/>
    </row>
    <row r="16361" spans="1:2" x14ac:dyDescent="0.25">
      <c r="A16361" s="63"/>
      <c r="B16361" s="63"/>
    </row>
    <row r="16362" spans="1:2" x14ac:dyDescent="0.25">
      <c r="A16362" s="63"/>
      <c r="B16362" s="63"/>
    </row>
    <row r="16363" spans="1:2" x14ac:dyDescent="0.25">
      <c r="A16363" s="63"/>
      <c r="B16363" s="63"/>
    </row>
    <row r="16364" spans="1:2" x14ac:dyDescent="0.25">
      <c r="A16364" s="63"/>
      <c r="B16364" s="63"/>
    </row>
    <row r="16365" spans="1:2" x14ac:dyDescent="0.25">
      <c r="A16365" s="63"/>
      <c r="B16365" s="63"/>
    </row>
    <row r="16366" spans="1:2" x14ac:dyDescent="0.25">
      <c r="A16366" s="63"/>
      <c r="B16366" s="63"/>
    </row>
    <row r="16367" spans="1:2" x14ac:dyDescent="0.25">
      <c r="A16367" s="63"/>
      <c r="B16367" s="63"/>
    </row>
    <row r="16368" spans="1:2" x14ac:dyDescent="0.25">
      <c r="A16368" s="63"/>
      <c r="B16368" s="63"/>
    </row>
    <row r="16369" spans="1:2" x14ac:dyDescent="0.25">
      <c r="A16369" s="63"/>
      <c r="B16369" s="63"/>
    </row>
    <row r="16370" spans="1:2" x14ac:dyDescent="0.25">
      <c r="A16370" s="63"/>
      <c r="B16370" s="63"/>
    </row>
    <row r="16371" spans="1:2" x14ac:dyDescent="0.25">
      <c r="A16371" s="63"/>
      <c r="B16371" s="63"/>
    </row>
    <row r="16372" spans="1:2" x14ac:dyDescent="0.25">
      <c r="A16372" s="63"/>
      <c r="B16372" s="63"/>
    </row>
    <row r="16373" spans="1:2" x14ac:dyDescent="0.25">
      <c r="A16373" s="63"/>
      <c r="B16373" s="63"/>
    </row>
    <row r="16374" spans="1:2" x14ac:dyDescent="0.25">
      <c r="A16374" s="63"/>
      <c r="B16374" s="63"/>
    </row>
    <row r="16375" spans="1:2" x14ac:dyDescent="0.25">
      <c r="A16375" s="63"/>
      <c r="B16375" s="63"/>
    </row>
    <row r="16376" spans="1:2" x14ac:dyDescent="0.25">
      <c r="A16376" s="63"/>
      <c r="B16376" s="63"/>
    </row>
    <row r="16377" spans="1:2" x14ac:dyDescent="0.25">
      <c r="A16377" s="63"/>
      <c r="B16377" s="63"/>
    </row>
    <row r="16378" spans="1:2" x14ac:dyDescent="0.25">
      <c r="A16378" s="63"/>
      <c r="B16378" s="63"/>
    </row>
    <row r="16379" spans="1:2" x14ac:dyDescent="0.25">
      <c r="A16379" s="63"/>
      <c r="B16379" s="63"/>
    </row>
    <row r="16380" spans="1:2" x14ac:dyDescent="0.25">
      <c r="A16380" s="63"/>
      <c r="B16380" s="63"/>
    </row>
  </sheetData>
  <pageMargins left="0.25" right="0.25" top="0.75" bottom="0.75" header="0.3" footer="0.3"/>
  <pageSetup paperSize="9" scale="81" orientation="portrait" horizontalDpi="1200" verticalDpi="1200"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Plot_DB</vt:lpstr>
      <vt:lpstr>Species</vt:lpstr>
      <vt:lpstr>Ecoregions</vt:lpstr>
      <vt:lpstr>References</vt:lpstr>
      <vt:lpstr>Field description</vt:lpstr>
      <vt:lpstr>'Field description'!Print_Area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Dmitry SCHEPASCHENKO</dc:creator>
  <cp:lastModifiedBy>schepd</cp:lastModifiedBy>
  <cp:lastPrinted>2017-03-22T16:37:13Z</cp:lastPrinted>
  <dcterms:created xsi:type="dcterms:W3CDTF">2010-08-03T15:17:36Z</dcterms:created>
  <dcterms:modified xsi:type="dcterms:W3CDTF">2017-04-07T09:45:56Z</dcterms:modified>
</cp:coreProperties>
</file>